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PROYECTO\Escritorio\ANALÍTICA\PROYECTO 10. Replanificación\COMPETENCIA\"/>
    </mc:Choice>
  </mc:AlternateContent>
  <bookViews>
    <workbookView xWindow="0" yWindow="0" windowWidth="20490" windowHeight="7455" tabRatio="897" activeTab="5"/>
  </bookViews>
  <sheets>
    <sheet name="EMPRESAS" sheetId="7" r:id="rId1"/>
    <sheet name="ORDEN_ERI" sheetId="13" r:id="rId2"/>
    <sheet name="ORDEN_ESF" sheetId="14" r:id="rId3"/>
    <sheet name="ERI" sheetId="10" r:id="rId4"/>
    <sheet name="ESF" sheetId="8" r:id="rId5"/>
    <sheet name="DINAMICA_ERI" sheetId="12" r:id="rId6"/>
    <sheet name="DINAMICA_ESF" sheetId="15" r:id="rId7"/>
    <sheet name="DATOS_ERI" sheetId="19" r:id="rId8"/>
    <sheet name="DATOS_ESF" sheetId="20" r:id="rId9"/>
    <sheet name="CONSOLIDADO" sheetId="21" r:id="rId10"/>
    <sheet name="ANÁLISIS" sheetId="16" state="hidden" r:id="rId11"/>
    <sheet name="DINAMICA_ANALISIS" sheetId="18" state="hidden" r:id="rId12"/>
    <sheet name="CAMPO NORM" sheetId="5" state="hidden" r:id="rId13"/>
  </sheets>
  <definedNames>
    <definedName name="_xlnm._FilterDatabase" localSheetId="10" hidden="1">ANÁLISIS!$A$1:$F$6489</definedName>
    <definedName name="_xlnm._FilterDatabase" localSheetId="12" hidden="1">'CAMPO NORM'!$A$1:$C$27</definedName>
    <definedName name="_xlnm._FilterDatabase" localSheetId="9" hidden="1">CONSOLIDADO!$A$1:$AM$177</definedName>
    <definedName name="_xlnm._FilterDatabase" localSheetId="7" hidden="1">DATOS_ERI!$A$1:$Y$175</definedName>
    <definedName name="_xlnm._FilterDatabase" localSheetId="8" hidden="1">DATOS_ESF!$A$1:$S$171</definedName>
    <definedName name="_xlnm._FilterDatabase" localSheetId="0" hidden="1">EMPRESAS!$A$1:$P$75</definedName>
    <definedName name="_xlnm._FilterDatabase" localSheetId="3" hidden="1">ERI!$A$1:$O$3190</definedName>
    <definedName name="_xlnm._FilterDatabase" localSheetId="4" hidden="1">ESF!$A$1:$M$7429</definedName>
    <definedName name="_xlnm._FilterDatabase" localSheetId="1" hidden="1">ORDEN_ERI!$A$1:$C$31</definedName>
    <definedName name="_xlnm._FilterDatabase" localSheetId="2" hidden="1">ORDEN_ESF!$A$1:$C$83</definedName>
  </definedNames>
  <calcPr calcId="152511"/>
  <pivotCaches>
    <pivotCache cacheId="18" r:id="rId14"/>
    <pivotCache cacheId="22" r:id="rId15"/>
    <pivotCache cacheId="20" r:id="rId1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N3" i="21" l="1"/>
  <c r="AN4" i="21"/>
  <c r="AN5" i="21"/>
  <c r="AN6" i="21"/>
  <c r="AN7" i="21"/>
  <c r="AN8" i="21"/>
  <c r="AN9" i="21"/>
  <c r="AN10" i="21"/>
  <c r="AN11" i="21"/>
  <c r="AN12" i="21"/>
  <c r="AN13" i="21"/>
  <c r="AN14" i="21"/>
  <c r="AN15" i="21"/>
  <c r="AN16" i="21"/>
  <c r="AN17" i="21"/>
  <c r="AN18" i="21"/>
  <c r="AN19" i="21"/>
  <c r="AN20" i="21"/>
  <c r="AN21" i="21"/>
  <c r="AN22" i="21"/>
  <c r="AN23" i="21"/>
  <c r="AN24" i="21"/>
  <c r="AN25" i="21"/>
  <c r="AN26" i="21"/>
  <c r="AN27" i="21"/>
  <c r="AN28" i="21"/>
  <c r="AN29" i="21"/>
  <c r="AN30" i="21"/>
  <c r="AN31" i="21"/>
  <c r="AN32" i="21"/>
  <c r="AN33" i="21"/>
  <c r="AN34" i="21"/>
  <c r="AN35" i="21"/>
  <c r="AN36" i="21"/>
  <c r="AN37" i="21"/>
  <c r="AN38" i="21"/>
  <c r="AN39" i="21"/>
  <c r="AN40" i="21"/>
  <c r="AN41" i="21"/>
  <c r="AN42" i="21"/>
  <c r="AN43" i="21"/>
  <c r="AN44" i="21"/>
  <c r="AN45" i="21"/>
  <c r="AN46" i="21"/>
  <c r="AN47" i="21"/>
  <c r="AN48" i="21"/>
  <c r="AN49" i="21"/>
  <c r="AN50" i="21"/>
  <c r="AN51" i="21"/>
  <c r="AN52" i="21"/>
  <c r="AN53" i="21"/>
  <c r="AN54" i="21"/>
  <c r="AN55" i="21"/>
  <c r="AN56" i="21"/>
  <c r="AN57" i="21"/>
  <c r="AN58" i="21"/>
  <c r="AN59" i="21"/>
  <c r="AN60" i="21"/>
  <c r="AN61" i="21"/>
  <c r="AN62" i="21"/>
  <c r="AN63" i="21"/>
  <c r="AN64" i="21"/>
  <c r="AN65" i="21"/>
  <c r="AN66" i="21"/>
  <c r="AN67" i="21"/>
  <c r="AN68" i="21"/>
  <c r="AN69" i="21"/>
  <c r="AN70" i="21"/>
  <c r="AN71" i="21"/>
  <c r="AN72" i="21"/>
  <c r="AN73" i="21"/>
  <c r="AN74" i="21"/>
  <c r="AN75" i="21"/>
  <c r="AN76" i="21"/>
  <c r="AN77" i="21"/>
  <c r="AN78" i="21"/>
  <c r="AN79" i="21"/>
  <c r="AN80" i="21"/>
  <c r="AN81" i="21"/>
  <c r="AN82" i="21"/>
  <c r="AN83" i="21"/>
  <c r="AN84" i="21"/>
  <c r="AN85" i="21"/>
  <c r="AN86" i="21"/>
  <c r="AN87" i="21"/>
  <c r="AN88" i="21"/>
  <c r="AN89" i="21"/>
  <c r="AN90" i="21"/>
  <c r="AN91" i="21"/>
  <c r="AN92" i="21"/>
  <c r="AN93" i="21"/>
  <c r="AN94" i="21"/>
  <c r="AN95" i="21"/>
  <c r="AN96" i="21"/>
  <c r="AN97" i="21"/>
  <c r="AN98" i="21"/>
  <c r="AN99" i="21"/>
  <c r="AN100" i="21"/>
  <c r="AN101" i="21"/>
  <c r="AN102" i="21"/>
  <c r="AN103" i="21"/>
  <c r="AN104" i="21"/>
  <c r="AN105" i="21"/>
  <c r="AN106" i="21"/>
  <c r="AN107" i="21"/>
  <c r="AN108" i="21"/>
  <c r="AN109" i="21"/>
  <c r="AN110" i="21"/>
  <c r="AN111" i="21"/>
  <c r="AN112" i="21"/>
  <c r="AN113" i="21"/>
  <c r="AN114" i="21"/>
  <c r="AN115" i="21"/>
  <c r="AN116" i="21"/>
  <c r="AN117" i="21"/>
  <c r="AN118" i="21"/>
  <c r="AN119" i="21"/>
  <c r="AN120" i="21"/>
  <c r="AN121" i="21"/>
  <c r="AN122" i="21"/>
  <c r="AN123" i="21"/>
  <c r="AN124" i="21"/>
  <c r="AN125" i="21"/>
  <c r="AN126" i="21"/>
  <c r="AN127" i="21"/>
  <c r="AN128" i="21"/>
  <c r="AN129" i="21"/>
  <c r="AN130" i="21"/>
  <c r="AN131" i="21"/>
  <c r="AN132" i="21"/>
  <c r="AN133" i="21"/>
  <c r="AN134" i="21"/>
  <c r="AN135" i="21"/>
  <c r="AN136" i="21"/>
  <c r="AN137" i="21"/>
  <c r="AN138" i="21"/>
  <c r="AN139" i="21"/>
  <c r="AN140" i="21"/>
  <c r="AN141" i="21"/>
  <c r="AN142" i="21"/>
  <c r="AN143" i="21"/>
  <c r="AN144" i="21"/>
  <c r="AN145" i="21"/>
  <c r="AN146" i="21"/>
  <c r="AN147" i="21"/>
  <c r="AN148" i="21"/>
  <c r="AN149" i="21"/>
  <c r="AN150" i="21"/>
  <c r="AN151" i="21"/>
  <c r="AN152" i="21"/>
  <c r="AN153" i="21"/>
  <c r="AN154" i="21"/>
  <c r="AN155" i="21"/>
  <c r="AN156" i="21"/>
  <c r="AN157" i="21"/>
  <c r="AN158" i="21"/>
  <c r="AN159" i="21"/>
  <c r="AN160" i="21"/>
  <c r="AN161" i="21"/>
  <c r="AN162" i="21"/>
  <c r="AN163" i="21"/>
  <c r="AN164" i="21"/>
  <c r="AN165" i="21"/>
  <c r="AN166" i="21"/>
  <c r="AN167" i="21"/>
  <c r="AN168" i="21"/>
  <c r="AN169" i="21"/>
  <c r="AN170" i="21"/>
  <c r="AN171" i="21"/>
  <c r="AN172" i="21"/>
  <c r="AN173" i="21"/>
  <c r="AN174" i="21"/>
  <c r="AN175" i="21"/>
  <c r="AN2" i="21"/>
  <c r="AM2" i="21"/>
  <c r="AM24" i="21"/>
  <c r="AM25" i="21"/>
  <c r="AM26" i="21"/>
  <c r="AM27" i="21"/>
  <c r="AM28" i="21"/>
  <c r="AM29" i="21"/>
  <c r="AM30" i="21"/>
  <c r="AM31" i="21"/>
  <c r="AM32" i="21"/>
  <c r="AM33" i="21"/>
  <c r="AM34" i="21"/>
  <c r="AM35" i="21"/>
  <c r="AM36" i="21"/>
  <c r="AM37" i="21"/>
  <c r="AM38" i="21"/>
  <c r="AM39" i="21"/>
  <c r="AM40" i="21"/>
  <c r="AM41" i="21"/>
  <c r="AM42" i="21"/>
  <c r="AM43" i="21"/>
  <c r="AM44" i="21"/>
  <c r="AM45" i="21"/>
  <c r="AM46" i="21"/>
  <c r="AM47" i="21"/>
  <c r="AM48" i="21"/>
  <c r="AM49" i="21"/>
  <c r="AM50" i="21"/>
  <c r="AM51" i="21"/>
  <c r="AM52" i="21"/>
  <c r="AM53" i="21"/>
  <c r="AM54" i="21"/>
  <c r="AM55" i="21"/>
  <c r="AM56" i="21"/>
  <c r="AM57" i="21"/>
  <c r="AM58" i="21"/>
  <c r="AM59" i="21"/>
  <c r="AM60" i="21"/>
  <c r="AM61" i="21"/>
  <c r="AM62" i="21"/>
  <c r="AM63" i="21"/>
  <c r="AM64" i="21"/>
  <c r="AM65" i="21"/>
  <c r="AM66" i="21"/>
  <c r="AM67" i="21"/>
  <c r="AM68" i="21"/>
  <c r="AM69" i="21"/>
  <c r="AM70" i="21"/>
  <c r="AM71" i="21"/>
  <c r="AM72" i="21"/>
  <c r="AM73" i="21"/>
  <c r="AM74" i="21"/>
  <c r="AM75" i="21"/>
  <c r="AM76" i="21"/>
  <c r="AM77" i="21"/>
  <c r="AM78" i="21"/>
  <c r="AM79" i="21"/>
  <c r="AM80" i="21"/>
  <c r="AM81" i="21"/>
  <c r="AM82" i="21"/>
  <c r="AM83" i="21"/>
  <c r="AM84" i="21"/>
  <c r="AM85" i="21"/>
  <c r="AM86" i="21"/>
  <c r="AM87" i="21"/>
  <c r="AM88" i="21"/>
  <c r="AM89" i="21"/>
  <c r="AM90" i="21"/>
  <c r="AM91" i="21"/>
  <c r="AM92" i="21"/>
  <c r="AM93" i="21"/>
  <c r="AM94" i="21"/>
  <c r="AM95" i="21"/>
  <c r="AM96" i="21"/>
  <c r="AM97" i="21"/>
  <c r="AM98" i="21"/>
  <c r="AM99" i="21"/>
  <c r="AM100" i="21"/>
  <c r="AM101" i="21"/>
  <c r="AM102" i="21"/>
  <c r="AM103" i="21"/>
  <c r="AM104" i="21"/>
  <c r="AM105" i="21"/>
  <c r="AM106" i="21"/>
  <c r="AM107" i="21"/>
  <c r="AM108" i="21"/>
  <c r="AM109" i="21"/>
  <c r="AM110" i="21"/>
  <c r="AM111" i="21"/>
  <c r="AM112" i="21"/>
  <c r="AM113" i="21"/>
  <c r="AM114" i="21"/>
  <c r="AM115" i="21"/>
  <c r="AM116" i="21"/>
  <c r="AM117" i="21"/>
  <c r="AM118" i="21"/>
  <c r="AM119" i="21"/>
  <c r="AM120" i="21"/>
  <c r="AM121" i="21"/>
  <c r="AM122" i="21"/>
  <c r="AM123" i="21"/>
  <c r="AM124" i="21"/>
  <c r="AM125" i="21"/>
  <c r="AM126" i="21"/>
  <c r="AM127" i="21"/>
  <c r="AM128" i="21"/>
  <c r="AM129" i="21"/>
  <c r="AM130" i="21"/>
  <c r="AM131" i="21"/>
  <c r="AM132" i="21"/>
  <c r="AM133" i="21"/>
  <c r="AM134" i="21"/>
  <c r="AM135" i="21"/>
  <c r="AM136" i="21"/>
  <c r="AM137" i="21"/>
  <c r="AM138" i="21"/>
  <c r="AM139" i="21"/>
  <c r="AM140" i="21"/>
  <c r="AM141" i="21"/>
  <c r="AM142" i="21"/>
  <c r="AM143" i="21"/>
  <c r="AM144" i="21"/>
  <c r="AM145" i="21"/>
  <c r="AM146" i="21"/>
  <c r="AM147" i="21"/>
  <c r="AM148" i="21"/>
  <c r="AM149" i="21"/>
  <c r="AM150" i="21"/>
  <c r="AM151" i="21"/>
  <c r="AM152" i="21"/>
  <c r="AM153" i="21"/>
  <c r="AM154" i="21"/>
  <c r="AM155" i="21"/>
  <c r="AM156" i="21"/>
  <c r="AM157" i="21"/>
  <c r="AM158" i="21"/>
  <c r="AM159" i="21"/>
  <c r="AM160" i="21"/>
  <c r="AM161" i="21"/>
  <c r="AM162" i="21"/>
  <c r="AM163" i="21"/>
  <c r="AM164" i="21"/>
  <c r="AM165" i="21"/>
  <c r="AM166" i="21"/>
  <c r="AM167" i="21"/>
  <c r="AM168" i="21"/>
  <c r="AM169" i="21"/>
  <c r="AM170" i="21"/>
  <c r="AM171" i="21"/>
  <c r="AM172" i="21"/>
  <c r="AM173" i="21"/>
  <c r="AM174" i="21"/>
  <c r="AM175" i="21"/>
  <c r="AM3" i="21"/>
  <c r="AM4" i="21"/>
  <c r="AM5" i="21"/>
  <c r="AM6" i="21"/>
  <c r="AM7" i="21"/>
  <c r="AM8" i="21"/>
  <c r="AM9" i="21"/>
  <c r="AM10" i="21"/>
  <c r="AM11" i="21"/>
  <c r="AM12" i="21"/>
  <c r="AM13" i="21"/>
  <c r="AM14" i="21"/>
  <c r="AM15" i="21"/>
  <c r="AM16" i="21"/>
  <c r="AM17" i="21"/>
  <c r="AM18" i="21"/>
  <c r="AM19" i="21"/>
  <c r="AM20" i="21"/>
  <c r="AM21" i="21"/>
  <c r="AM22" i="21"/>
  <c r="AM23" i="21"/>
  <c r="W2" i="21"/>
  <c r="D48" i="12"/>
  <c r="E48" i="12"/>
  <c r="F48" i="12"/>
  <c r="G48" i="12"/>
  <c r="H48" i="12"/>
  <c r="I48" i="12"/>
  <c r="J48" i="12"/>
  <c r="K48" i="12"/>
  <c r="L48" i="12"/>
  <c r="M48" i="12"/>
  <c r="N48" i="12"/>
  <c r="O48" i="12"/>
  <c r="P48" i="12"/>
  <c r="Q48" i="12"/>
  <c r="R48" i="12"/>
  <c r="S48" i="12"/>
  <c r="T48" i="12"/>
  <c r="U48" i="12"/>
  <c r="V48" i="12"/>
  <c r="W48" i="12"/>
  <c r="X48" i="12"/>
  <c r="Y48" i="12"/>
  <c r="Z48" i="12"/>
  <c r="AA48" i="12"/>
  <c r="AB48" i="12"/>
  <c r="AC48" i="12"/>
  <c r="AD48" i="12"/>
  <c r="AE48" i="12"/>
  <c r="AF48" i="12"/>
  <c r="AG48" i="12"/>
  <c r="AH48" i="12"/>
  <c r="AI48" i="12"/>
  <c r="AJ48" i="12"/>
  <c r="AK48" i="12"/>
  <c r="AL48" i="12"/>
  <c r="AM48" i="12"/>
  <c r="AN48" i="12"/>
  <c r="AO48" i="12"/>
  <c r="AP48" i="12"/>
  <c r="AQ48" i="12"/>
  <c r="AR48" i="12"/>
  <c r="AS48" i="12"/>
  <c r="AT48" i="12"/>
  <c r="AU48" i="12"/>
  <c r="AV48" i="12"/>
  <c r="AW48" i="12"/>
  <c r="AX48" i="12"/>
  <c r="AY48" i="12"/>
  <c r="AZ48" i="12"/>
  <c r="BA48" i="12"/>
  <c r="BB48" i="12"/>
  <c r="BC48" i="12"/>
  <c r="BD48" i="12"/>
  <c r="BE48" i="12"/>
  <c r="BF48" i="12"/>
  <c r="BG48" i="12"/>
  <c r="BH48" i="12"/>
  <c r="BI48" i="12"/>
  <c r="BJ48" i="12"/>
  <c r="BK48" i="12"/>
  <c r="BL48" i="12"/>
  <c r="BM48" i="12"/>
  <c r="BN48" i="12"/>
  <c r="BO48" i="12"/>
  <c r="BP48" i="12"/>
  <c r="BQ48" i="12"/>
  <c r="BR48" i="12"/>
  <c r="BS48" i="12"/>
  <c r="BT48" i="12"/>
  <c r="BU48" i="12"/>
  <c r="BV48" i="12"/>
  <c r="BW48" i="12"/>
  <c r="BX48" i="12"/>
  <c r="BY48" i="12"/>
  <c r="BZ48" i="12"/>
  <c r="CA48" i="12"/>
  <c r="CB48" i="12"/>
  <c r="CC48" i="12"/>
  <c r="CD48" i="12"/>
  <c r="CE48" i="12"/>
  <c r="CF48" i="12"/>
  <c r="CG48" i="12"/>
  <c r="CH48" i="12"/>
  <c r="CI48" i="12"/>
  <c r="CJ48" i="12"/>
  <c r="CK48" i="12"/>
  <c r="CL48" i="12"/>
  <c r="CM48" i="12"/>
  <c r="CN48" i="12"/>
  <c r="CO48" i="12"/>
  <c r="CP48" i="12"/>
  <c r="CQ48" i="12"/>
  <c r="CR48" i="12"/>
  <c r="CS48" i="12"/>
  <c r="CT48" i="12"/>
  <c r="CU48" i="12"/>
  <c r="CV48" i="12"/>
  <c r="CW48" i="12"/>
  <c r="CX48" i="12"/>
  <c r="CY48" i="12"/>
  <c r="CZ48" i="12"/>
  <c r="DA48" i="12"/>
  <c r="DB48" i="12"/>
  <c r="DC48" i="12"/>
  <c r="DD48" i="12"/>
  <c r="DE48" i="12"/>
  <c r="DF48" i="12"/>
  <c r="DG48" i="12"/>
  <c r="DH48" i="12"/>
  <c r="DI48" i="12"/>
  <c r="DJ48" i="12"/>
  <c r="DK48" i="12"/>
  <c r="DL48" i="12"/>
  <c r="DM48" i="12"/>
  <c r="DN48" i="12"/>
  <c r="DO48" i="12"/>
  <c r="DP48" i="12"/>
  <c r="DQ48" i="12"/>
  <c r="DR48" i="12"/>
  <c r="DS48" i="12"/>
  <c r="DT48" i="12"/>
  <c r="DU48" i="12"/>
  <c r="DV48" i="12"/>
  <c r="DW48" i="12"/>
  <c r="DX48" i="12"/>
  <c r="DY48" i="12"/>
  <c r="DZ48" i="12"/>
  <c r="EA48" i="12"/>
  <c r="EB48" i="12"/>
  <c r="EC48" i="12"/>
  <c r="ED48" i="12"/>
  <c r="EE48" i="12"/>
  <c r="EF48" i="12"/>
  <c r="EG48" i="12"/>
  <c r="EH48" i="12"/>
  <c r="EI48" i="12"/>
  <c r="EJ48" i="12"/>
  <c r="EK48" i="12"/>
  <c r="EL48" i="12"/>
  <c r="EM48" i="12"/>
  <c r="EN48" i="12"/>
  <c r="EO48" i="12"/>
  <c r="EP48" i="12"/>
  <c r="EQ48" i="12"/>
  <c r="ER48" i="12"/>
  <c r="ES48" i="12"/>
  <c r="ET48" i="12"/>
  <c r="EU48" i="12"/>
  <c r="EV48" i="12"/>
  <c r="EW48" i="12"/>
  <c r="EX48" i="12"/>
  <c r="EY48" i="12"/>
  <c r="EZ48" i="12"/>
  <c r="FA48" i="12"/>
  <c r="FB48" i="12"/>
  <c r="FC48" i="12"/>
  <c r="FD48" i="12"/>
  <c r="FE48" i="12"/>
  <c r="FF48" i="12"/>
  <c r="FG48" i="12"/>
  <c r="FH48" i="12"/>
  <c r="FI48" i="12"/>
  <c r="FJ48" i="12"/>
  <c r="FK48" i="12"/>
  <c r="FL48" i="12"/>
  <c r="FM48" i="12"/>
  <c r="FN48" i="12"/>
  <c r="FO48" i="12"/>
  <c r="FP48" i="12"/>
  <c r="FQ48" i="12"/>
  <c r="FR48" i="12"/>
  <c r="FS48" i="12"/>
  <c r="FT48" i="12"/>
  <c r="C48" i="12"/>
  <c r="D47" i="12"/>
  <c r="E47" i="12"/>
  <c r="F47" i="12"/>
  <c r="G47" i="12"/>
  <c r="H47" i="12"/>
  <c r="I47" i="12"/>
  <c r="J47" i="12"/>
  <c r="K47" i="12"/>
  <c r="L47" i="12"/>
  <c r="M47" i="12"/>
  <c r="N47" i="12"/>
  <c r="O47" i="12"/>
  <c r="P47" i="12"/>
  <c r="Q47" i="12"/>
  <c r="R47" i="12"/>
  <c r="S47" i="12"/>
  <c r="T47" i="12"/>
  <c r="U47" i="12"/>
  <c r="V47" i="12"/>
  <c r="W47" i="12"/>
  <c r="X47" i="12"/>
  <c r="Y47" i="12"/>
  <c r="Z47" i="12"/>
  <c r="AA47" i="12"/>
  <c r="AB47" i="12"/>
  <c r="AC47" i="12"/>
  <c r="AD47" i="12"/>
  <c r="AE47" i="12"/>
  <c r="AF47" i="12"/>
  <c r="AG47" i="12"/>
  <c r="AH47" i="12"/>
  <c r="AI47" i="12"/>
  <c r="AJ47" i="12"/>
  <c r="AK47" i="12"/>
  <c r="AL47" i="12"/>
  <c r="AM47" i="12"/>
  <c r="AN47" i="12"/>
  <c r="AO47" i="12"/>
  <c r="AP47" i="12"/>
  <c r="AQ47" i="12"/>
  <c r="AR47" i="12"/>
  <c r="AS47" i="12"/>
  <c r="AT47" i="12"/>
  <c r="AU47" i="12"/>
  <c r="AV47" i="12"/>
  <c r="AW47" i="12"/>
  <c r="AX47" i="12"/>
  <c r="AY47" i="12"/>
  <c r="AZ47" i="12"/>
  <c r="BA47" i="12"/>
  <c r="BB47" i="12"/>
  <c r="BC47" i="12"/>
  <c r="BD47" i="12"/>
  <c r="BE47" i="12"/>
  <c r="BF47" i="12"/>
  <c r="BG47" i="12"/>
  <c r="BH47" i="12"/>
  <c r="BI47" i="12"/>
  <c r="BJ47" i="12"/>
  <c r="BK47" i="12"/>
  <c r="BL47" i="12"/>
  <c r="BM47" i="12"/>
  <c r="BN47" i="12"/>
  <c r="BO47" i="12"/>
  <c r="BP47" i="12"/>
  <c r="BQ47" i="12"/>
  <c r="BR47" i="12"/>
  <c r="BS47" i="12"/>
  <c r="BT47" i="12"/>
  <c r="BU47" i="12"/>
  <c r="BV47" i="12"/>
  <c r="BW47" i="12"/>
  <c r="BX47" i="12"/>
  <c r="BY47" i="12"/>
  <c r="BZ47" i="12"/>
  <c r="CA47" i="12"/>
  <c r="CB47" i="12"/>
  <c r="CC47" i="12"/>
  <c r="CD47" i="12"/>
  <c r="CE47" i="12"/>
  <c r="CF47" i="12"/>
  <c r="CG47" i="12"/>
  <c r="CH47" i="12"/>
  <c r="CI47" i="12"/>
  <c r="CJ47" i="12"/>
  <c r="CK47" i="12"/>
  <c r="CL47" i="12"/>
  <c r="CM47" i="12"/>
  <c r="CN47" i="12"/>
  <c r="CO47" i="12"/>
  <c r="CP47" i="12"/>
  <c r="CQ47" i="12"/>
  <c r="CR47" i="12"/>
  <c r="CS47" i="12"/>
  <c r="CT47" i="12"/>
  <c r="CU47" i="12"/>
  <c r="CV47" i="12"/>
  <c r="CW47" i="12"/>
  <c r="CX47" i="12"/>
  <c r="CY47" i="12"/>
  <c r="CZ47" i="12"/>
  <c r="DA47" i="12"/>
  <c r="DB47" i="12"/>
  <c r="DC47" i="12"/>
  <c r="DD47" i="12"/>
  <c r="DE47" i="12"/>
  <c r="DF47" i="12"/>
  <c r="DG47" i="12"/>
  <c r="DH47" i="12"/>
  <c r="DI47" i="12"/>
  <c r="DJ47" i="12"/>
  <c r="DK47" i="12"/>
  <c r="DL47" i="12"/>
  <c r="DM47" i="12"/>
  <c r="DN47" i="12"/>
  <c r="DO47" i="12"/>
  <c r="DP47" i="12"/>
  <c r="DQ47" i="12"/>
  <c r="DR47" i="12"/>
  <c r="DS47" i="12"/>
  <c r="DT47" i="12"/>
  <c r="DU47" i="12"/>
  <c r="DV47" i="12"/>
  <c r="DW47" i="12"/>
  <c r="DX47" i="12"/>
  <c r="DY47" i="12"/>
  <c r="DZ47" i="12"/>
  <c r="EA47" i="12"/>
  <c r="EB47" i="12"/>
  <c r="EC47" i="12"/>
  <c r="ED47" i="12"/>
  <c r="EE47" i="12"/>
  <c r="EF47" i="12"/>
  <c r="EG47" i="12"/>
  <c r="EH47" i="12"/>
  <c r="EI47" i="12"/>
  <c r="EJ47" i="12"/>
  <c r="EK47" i="12"/>
  <c r="EL47" i="12"/>
  <c r="EM47" i="12"/>
  <c r="EN47" i="12"/>
  <c r="EO47" i="12"/>
  <c r="EP47" i="12"/>
  <c r="EQ47" i="12"/>
  <c r="ER47" i="12"/>
  <c r="ES47" i="12"/>
  <c r="ET47" i="12"/>
  <c r="EU47" i="12"/>
  <c r="EV47" i="12"/>
  <c r="EW47" i="12"/>
  <c r="EX47" i="12"/>
  <c r="EY47" i="12"/>
  <c r="EZ47" i="12"/>
  <c r="FA47" i="12"/>
  <c r="FB47" i="12"/>
  <c r="FC47" i="12"/>
  <c r="FD47" i="12"/>
  <c r="FE47" i="12"/>
  <c r="FF47" i="12"/>
  <c r="FG47" i="12"/>
  <c r="FH47" i="12"/>
  <c r="FI47" i="12"/>
  <c r="FJ47" i="12"/>
  <c r="FK47" i="12"/>
  <c r="FL47" i="12"/>
  <c r="FM47" i="12"/>
  <c r="FN47" i="12"/>
  <c r="FO47" i="12"/>
  <c r="FP47" i="12"/>
  <c r="FQ47" i="12"/>
  <c r="FR47" i="12"/>
  <c r="FS47" i="12"/>
  <c r="FT47" i="12"/>
  <c r="C47" i="12"/>
  <c r="X3" i="21" l="1"/>
  <c r="Y3" i="21"/>
  <c r="Z3" i="21"/>
  <c r="AA3" i="21"/>
  <c r="AB3" i="21"/>
  <c r="AC3" i="21"/>
  <c r="AD3" i="21"/>
  <c r="AE3" i="21"/>
  <c r="AF3" i="21"/>
  <c r="AG3" i="21"/>
  <c r="AH3" i="21"/>
  <c r="AI3" i="21"/>
  <c r="AJ3" i="21"/>
  <c r="AK3" i="21"/>
  <c r="AL3" i="21"/>
  <c r="X4" i="21"/>
  <c r="Y4" i="21"/>
  <c r="Z4" i="21"/>
  <c r="AA4" i="21"/>
  <c r="AB4" i="21"/>
  <c r="AC4" i="21"/>
  <c r="AD4" i="21"/>
  <c r="AE4" i="21"/>
  <c r="AF4" i="21"/>
  <c r="AG4" i="21"/>
  <c r="AH4" i="21"/>
  <c r="AI4" i="21"/>
  <c r="AJ4" i="21"/>
  <c r="AK4" i="21"/>
  <c r="AL4" i="21"/>
  <c r="X5" i="21"/>
  <c r="Y5" i="21"/>
  <c r="Z5" i="21"/>
  <c r="AA5" i="21"/>
  <c r="AB5" i="21"/>
  <c r="AC5" i="21"/>
  <c r="AD5" i="21"/>
  <c r="AE5" i="21"/>
  <c r="AF5" i="21"/>
  <c r="AG5" i="21"/>
  <c r="AH5" i="21"/>
  <c r="AI5" i="21"/>
  <c r="AJ5" i="21"/>
  <c r="AK5" i="21"/>
  <c r="AL5" i="21"/>
  <c r="X6" i="21"/>
  <c r="Y6" i="21"/>
  <c r="Z6" i="21"/>
  <c r="AA6" i="21"/>
  <c r="AB6" i="21"/>
  <c r="AC6" i="21"/>
  <c r="AD6" i="21"/>
  <c r="AE6" i="21"/>
  <c r="AF6" i="21"/>
  <c r="AG6" i="21"/>
  <c r="AH6" i="21"/>
  <c r="AI6" i="21"/>
  <c r="AJ6" i="21"/>
  <c r="AK6" i="21"/>
  <c r="AL6" i="21"/>
  <c r="X7" i="21"/>
  <c r="Y7" i="21"/>
  <c r="Z7" i="21"/>
  <c r="AA7" i="21"/>
  <c r="AB7" i="21"/>
  <c r="AC7" i="21"/>
  <c r="AD7" i="21"/>
  <c r="AE7" i="21"/>
  <c r="AF7" i="21"/>
  <c r="AG7" i="21"/>
  <c r="AH7" i="21"/>
  <c r="AI7" i="21"/>
  <c r="AJ7" i="21"/>
  <c r="AK7" i="21"/>
  <c r="AL7" i="21"/>
  <c r="X8" i="21"/>
  <c r="Y8" i="21"/>
  <c r="Z8" i="21"/>
  <c r="AA8" i="21"/>
  <c r="AB8" i="21"/>
  <c r="AC8" i="21"/>
  <c r="AD8" i="21"/>
  <c r="AE8" i="21"/>
  <c r="AF8" i="21"/>
  <c r="AG8" i="21"/>
  <c r="AH8" i="21"/>
  <c r="AI8" i="21"/>
  <c r="AJ8" i="21"/>
  <c r="AK8" i="21"/>
  <c r="AL8" i="21"/>
  <c r="X9" i="21"/>
  <c r="Y9" i="21"/>
  <c r="Z9" i="21"/>
  <c r="AA9" i="21"/>
  <c r="AB9" i="21"/>
  <c r="AC9" i="21"/>
  <c r="AD9" i="21"/>
  <c r="AE9" i="21"/>
  <c r="AF9" i="21"/>
  <c r="AG9" i="21"/>
  <c r="AH9" i="21"/>
  <c r="AI9" i="21"/>
  <c r="AJ9" i="21"/>
  <c r="AK9" i="21"/>
  <c r="AL9" i="21"/>
  <c r="X10" i="21"/>
  <c r="Y10" i="21"/>
  <c r="Z10" i="21"/>
  <c r="AA10" i="21"/>
  <c r="AB10" i="21"/>
  <c r="AC10" i="21"/>
  <c r="AD10" i="21"/>
  <c r="AE10" i="21"/>
  <c r="AF10" i="21"/>
  <c r="AG10" i="21"/>
  <c r="AH10" i="21"/>
  <c r="AI10" i="21"/>
  <c r="AJ10" i="21"/>
  <c r="AK10" i="21"/>
  <c r="AL10" i="21"/>
  <c r="X11" i="21"/>
  <c r="Y11" i="21"/>
  <c r="Z11" i="21"/>
  <c r="AA11" i="21"/>
  <c r="AB11" i="21"/>
  <c r="AC11" i="21"/>
  <c r="AD11" i="21"/>
  <c r="AE11" i="21"/>
  <c r="AF11" i="21"/>
  <c r="AG11" i="21"/>
  <c r="AH11" i="21"/>
  <c r="AI11" i="21"/>
  <c r="AJ11" i="21"/>
  <c r="AK11" i="21"/>
  <c r="AL11" i="21"/>
  <c r="X12" i="21"/>
  <c r="Y12" i="21"/>
  <c r="Z12" i="21"/>
  <c r="AA12" i="21"/>
  <c r="AB12" i="21"/>
  <c r="AC12" i="21"/>
  <c r="AD12" i="21"/>
  <c r="AE12" i="21"/>
  <c r="AF12" i="21"/>
  <c r="AG12" i="21"/>
  <c r="AH12" i="21"/>
  <c r="AI12" i="21"/>
  <c r="AJ12" i="21"/>
  <c r="AK12" i="21"/>
  <c r="AL12" i="21"/>
  <c r="X13" i="21"/>
  <c r="Y13" i="21"/>
  <c r="Z13" i="21"/>
  <c r="AA13" i="21"/>
  <c r="AB13" i="21"/>
  <c r="AC13" i="21"/>
  <c r="AD13" i="21"/>
  <c r="AE13" i="21"/>
  <c r="AF13" i="21"/>
  <c r="AG13" i="21"/>
  <c r="AH13" i="21"/>
  <c r="AI13" i="21"/>
  <c r="AJ13" i="21"/>
  <c r="AK13" i="21"/>
  <c r="AL13" i="21"/>
  <c r="X14" i="21"/>
  <c r="Y14" i="21"/>
  <c r="Z14" i="21"/>
  <c r="AA14" i="21"/>
  <c r="AB14" i="21"/>
  <c r="AC14" i="21"/>
  <c r="AD14" i="21"/>
  <c r="AE14" i="21"/>
  <c r="AF14" i="21"/>
  <c r="AG14" i="21"/>
  <c r="AH14" i="21"/>
  <c r="AI14" i="21"/>
  <c r="AJ14" i="21"/>
  <c r="AK14" i="21"/>
  <c r="AL14" i="21"/>
  <c r="X15" i="21"/>
  <c r="Y15" i="21"/>
  <c r="Z15" i="21"/>
  <c r="AA15" i="21"/>
  <c r="AB15" i="21"/>
  <c r="AC15" i="21"/>
  <c r="AD15" i="21"/>
  <c r="AE15" i="21"/>
  <c r="AF15" i="21"/>
  <c r="AG15" i="21"/>
  <c r="AH15" i="21"/>
  <c r="AI15" i="21"/>
  <c r="AJ15" i="21"/>
  <c r="AK15" i="21"/>
  <c r="AL15" i="21"/>
  <c r="X16" i="21"/>
  <c r="Y16" i="21"/>
  <c r="Z16" i="21"/>
  <c r="AA16" i="21"/>
  <c r="AB16" i="21"/>
  <c r="AC16" i="21"/>
  <c r="AD16" i="21"/>
  <c r="AE16" i="21"/>
  <c r="AF16" i="21"/>
  <c r="AG16" i="21"/>
  <c r="AH16" i="21"/>
  <c r="AI16" i="21"/>
  <c r="AJ16" i="21"/>
  <c r="AK16" i="21"/>
  <c r="AL16" i="21"/>
  <c r="X17" i="21"/>
  <c r="Y17" i="21"/>
  <c r="Z17" i="21"/>
  <c r="AA17" i="21"/>
  <c r="AB17" i="21"/>
  <c r="AC17" i="21"/>
  <c r="AD17" i="21"/>
  <c r="AE17" i="21"/>
  <c r="AF17" i="21"/>
  <c r="AG17" i="21"/>
  <c r="AH17" i="21"/>
  <c r="AI17" i="21"/>
  <c r="AJ17" i="21"/>
  <c r="AK17" i="21"/>
  <c r="AL17" i="21"/>
  <c r="X18" i="21"/>
  <c r="Y18" i="21"/>
  <c r="Z18" i="21"/>
  <c r="AA18" i="21"/>
  <c r="AB18" i="21"/>
  <c r="AC18" i="21"/>
  <c r="AD18" i="21"/>
  <c r="AE18" i="21"/>
  <c r="AF18" i="21"/>
  <c r="AG18" i="21"/>
  <c r="AH18" i="21"/>
  <c r="AI18" i="21"/>
  <c r="AJ18" i="21"/>
  <c r="AK18" i="21"/>
  <c r="AL18" i="21"/>
  <c r="X19" i="21"/>
  <c r="Y19" i="21"/>
  <c r="Z19" i="21"/>
  <c r="AA19" i="21"/>
  <c r="AB19" i="21"/>
  <c r="AC19" i="21"/>
  <c r="AD19" i="21"/>
  <c r="AE19" i="21"/>
  <c r="AF19" i="21"/>
  <c r="AG19" i="21"/>
  <c r="AH19" i="21"/>
  <c r="AI19" i="21"/>
  <c r="AJ19" i="21"/>
  <c r="AK19" i="21"/>
  <c r="AL19" i="21"/>
  <c r="X20" i="21"/>
  <c r="Y20" i="21"/>
  <c r="Z20" i="21"/>
  <c r="AA20" i="21"/>
  <c r="AB20" i="21"/>
  <c r="AC20" i="21"/>
  <c r="AD20" i="21"/>
  <c r="AE20" i="21"/>
  <c r="AF20" i="21"/>
  <c r="AG20" i="21"/>
  <c r="AH20" i="21"/>
  <c r="AI20" i="21"/>
  <c r="AJ20" i="21"/>
  <c r="AK20" i="21"/>
  <c r="AL20" i="21"/>
  <c r="X21" i="21"/>
  <c r="Y21" i="21"/>
  <c r="Z21" i="21"/>
  <c r="AA21" i="21"/>
  <c r="AB21" i="21"/>
  <c r="AC21" i="21"/>
  <c r="AD21" i="21"/>
  <c r="AE21" i="21"/>
  <c r="AF21" i="21"/>
  <c r="AG21" i="21"/>
  <c r="AH21" i="21"/>
  <c r="AI21" i="21"/>
  <c r="AJ21" i="21"/>
  <c r="AK21" i="21"/>
  <c r="AL21" i="21"/>
  <c r="X22" i="21"/>
  <c r="Y22" i="21"/>
  <c r="Z22" i="21"/>
  <c r="AA22" i="21"/>
  <c r="AB22" i="21"/>
  <c r="AC22" i="21"/>
  <c r="AD22" i="21"/>
  <c r="AE22" i="21"/>
  <c r="AF22" i="21"/>
  <c r="AG22" i="21"/>
  <c r="AH22" i="21"/>
  <c r="AI22" i="21"/>
  <c r="AJ22" i="21"/>
  <c r="AK22" i="21"/>
  <c r="AL22" i="21"/>
  <c r="X23" i="21"/>
  <c r="Y23" i="21"/>
  <c r="Z23" i="21"/>
  <c r="AA23" i="21"/>
  <c r="AB23" i="21"/>
  <c r="AC23" i="21"/>
  <c r="AD23" i="21"/>
  <c r="AE23" i="21"/>
  <c r="AF23" i="21"/>
  <c r="AG23" i="21"/>
  <c r="AH23" i="21"/>
  <c r="AI23" i="21"/>
  <c r="AJ23" i="21"/>
  <c r="AK23" i="21"/>
  <c r="AL23" i="21"/>
  <c r="X24" i="21"/>
  <c r="Y24" i="21"/>
  <c r="Z24" i="21"/>
  <c r="AA24" i="21"/>
  <c r="AB24" i="21"/>
  <c r="AC24" i="21"/>
  <c r="AD24" i="21"/>
  <c r="AE24" i="21"/>
  <c r="AF24" i="21"/>
  <c r="AG24" i="21"/>
  <c r="AH24" i="21"/>
  <c r="AI24" i="21"/>
  <c r="AJ24" i="21"/>
  <c r="AK24" i="21"/>
  <c r="AL24" i="21"/>
  <c r="X25" i="21"/>
  <c r="Y25" i="21"/>
  <c r="Z25" i="21"/>
  <c r="AA25" i="21"/>
  <c r="AB25" i="21"/>
  <c r="AC25" i="21"/>
  <c r="AD25" i="21"/>
  <c r="AE25" i="21"/>
  <c r="AF25" i="21"/>
  <c r="AG25" i="21"/>
  <c r="AH25" i="21"/>
  <c r="AI25" i="21"/>
  <c r="AJ25" i="21"/>
  <c r="AK25" i="21"/>
  <c r="AL25" i="21"/>
  <c r="X26" i="21"/>
  <c r="Y26" i="21"/>
  <c r="Z26" i="21"/>
  <c r="AA26" i="21"/>
  <c r="AB26" i="21"/>
  <c r="AC26" i="21"/>
  <c r="AD26" i="21"/>
  <c r="AE26" i="21"/>
  <c r="AF26" i="21"/>
  <c r="AG26" i="21"/>
  <c r="AH26" i="21"/>
  <c r="AI26" i="21"/>
  <c r="AJ26" i="21"/>
  <c r="AK26" i="21"/>
  <c r="AL26" i="21"/>
  <c r="X27" i="21"/>
  <c r="Y27" i="21"/>
  <c r="Z27" i="21"/>
  <c r="AA27" i="21"/>
  <c r="AB27" i="21"/>
  <c r="AC27" i="21"/>
  <c r="AD27" i="21"/>
  <c r="AE27" i="21"/>
  <c r="AF27" i="21"/>
  <c r="AG27" i="21"/>
  <c r="AH27" i="21"/>
  <c r="AI27" i="21"/>
  <c r="AJ27" i="21"/>
  <c r="AK27" i="21"/>
  <c r="AL27" i="21"/>
  <c r="X28" i="21"/>
  <c r="Y28" i="21"/>
  <c r="Z28" i="21"/>
  <c r="AA28" i="21"/>
  <c r="AB28" i="21"/>
  <c r="AC28" i="21"/>
  <c r="AD28" i="21"/>
  <c r="AE28" i="21"/>
  <c r="AF28" i="21"/>
  <c r="AG28" i="21"/>
  <c r="AH28" i="21"/>
  <c r="AI28" i="21"/>
  <c r="AJ28" i="21"/>
  <c r="AK28" i="21"/>
  <c r="AL28" i="21"/>
  <c r="X29" i="21"/>
  <c r="Y29" i="21"/>
  <c r="Z29" i="21"/>
  <c r="AA29" i="21"/>
  <c r="AB29" i="21"/>
  <c r="AC29" i="21"/>
  <c r="AD29" i="21"/>
  <c r="AE29" i="21"/>
  <c r="AF29" i="21"/>
  <c r="AG29" i="21"/>
  <c r="AH29" i="21"/>
  <c r="AI29" i="21"/>
  <c r="AJ29" i="21"/>
  <c r="AK29" i="21"/>
  <c r="AL29" i="21"/>
  <c r="X30" i="21"/>
  <c r="Y30" i="21"/>
  <c r="Z30" i="21"/>
  <c r="AA30" i="21"/>
  <c r="AB30" i="21"/>
  <c r="AC30" i="21"/>
  <c r="AD30" i="21"/>
  <c r="AE30" i="21"/>
  <c r="AF30" i="21"/>
  <c r="AG30" i="21"/>
  <c r="AH30" i="21"/>
  <c r="AI30" i="21"/>
  <c r="AJ30" i="21"/>
  <c r="AK30" i="21"/>
  <c r="AL30" i="21"/>
  <c r="X31" i="21"/>
  <c r="Y31" i="21"/>
  <c r="Z31" i="21"/>
  <c r="AA31" i="21"/>
  <c r="AB31" i="21"/>
  <c r="AC31" i="21"/>
  <c r="AD31" i="21"/>
  <c r="AE31" i="21"/>
  <c r="AF31" i="21"/>
  <c r="AG31" i="21"/>
  <c r="AH31" i="21"/>
  <c r="AI31" i="21"/>
  <c r="AJ31" i="21"/>
  <c r="AK31" i="21"/>
  <c r="AL31" i="21"/>
  <c r="X32" i="21"/>
  <c r="Y32" i="21"/>
  <c r="Z32" i="21"/>
  <c r="AA32" i="21"/>
  <c r="AB32" i="21"/>
  <c r="AC32" i="21"/>
  <c r="AD32" i="21"/>
  <c r="AE32" i="21"/>
  <c r="AF32" i="21"/>
  <c r="AG32" i="21"/>
  <c r="AH32" i="21"/>
  <c r="AI32" i="21"/>
  <c r="AJ32" i="21"/>
  <c r="AK32" i="21"/>
  <c r="AL32" i="21"/>
  <c r="X33" i="21"/>
  <c r="Y33" i="21"/>
  <c r="Z33" i="21"/>
  <c r="AA33" i="21"/>
  <c r="AB33" i="21"/>
  <c r="AC33" i="21"/>
  <c r="AD33" i="21"/>
  <c r="AE33" i="21"/>
  <c r="AF33" i="21"/>
  <c r="AG33" i="21"/>
  <c r="AH33" i="21"/>
  <c r="AI33" i="21"/>
  <c r="AJ33" i="21"/>
  <c r="AK33" i="21"/>
  <c r="AL33" i="21"/>
  <c r="X34" i="21"/>
  <c r="Y34" i="21"/>
  <c r="Z34" i="21"/>
  <c r="AA34" i="21"/>
  <c r="AB34" i="21"/>
  <c r="AC34" i="21"/>
  <c r="AD34" i="21"/>
  <c r="AE34" i="21"/>
  <c r="AF34" i="21"/>
  <c r="AG34" i="21"/>
  <c r="AH34" i="21"/>
  <c r="AI34" i="21"/>
  <c r="AJ34" i="21"/>
  <c r="AK34" i="21"/>
  <c r="AL34" i="21"/>
  <c r="X35" i="21"/>
  <c r="Y35" i="21"/>
  <c r="Z35" i="21"/>
  <c r="AA35" i="21"/>
  <c r="AB35" i="21"/>
  <c r="AC35" i="21"/>
  <c r="AD35" i="21"/>
  <c r="AE35" i="21"/>
  <c r="AF35" i="21"/>
  <c r="AG35" i="21"/>
  <c r="AH35" i="21"/>
  <c r="AI35" i="21"/>
  <c r="AJ35" i="21"/>
  <c r="AK35" i="21"/>
  <c r="AL35" i="21"/>
  <c r="X36" i="21"/>
  <c r="Y36" i="21"/>
  <c r="Z36" i="21"/>
  <c r="AA36" i="21"/>
  <c r="AB36" i="21"/>
  <c r="AC36" i="21"/>
  <c r="AD36" i="21"/>
  <c r="AE36" i="21"/>
  <c r="AF36" i="21"/>
  <c r="AG36" i="21"/>
  <c r="AH36" i="21"/>
  <c r="AI36" i="21"/>
  <c r="AJ36" i="21"/>
  <c r="AK36" i="21"/>
  <c r="AL36" i="21"/>
  <c r="X37" i="21"/>
  <c r="Y37" i="21"/>
  <c r="Z37" i="21"/>
  <c r="AA37" i="21"/>
  <c r="AB37" i="21"/>
  <c r="AC37" i="21"/>
  <c r="AD37" i="21"/>
  <c r="AE37" i="21"/>
  <c r="AF37" i="21"/>
  <c r="AG37" i="21"/>
  <c r="AH37" i="21"/>
  <c r="AI37" i="21"/>
  <c r="AJ37" i="21"/>
  <c r="AK37" i="21"/>
  <c r="AL37" i="21"/>
  <c r="X38" i="21"/>
  <c r="Y38" i="21"/>
  <c r="Z38" i="21"/>
  <c r="AA38" i="21"/>
  <c r="AB38" i="21"/>
  <c r="AC38" i="21"/>
  <c r="AD38" i="21"/>
  <c r="AE38" i="21"/>
  <c r="AF38" i="21"/>
  <c r="AG38" i="21"/>
  <c r="AH38" i="21"/>
  <c r="AI38" i="21"/>
  <c r="AJ38" i="21"/>
  <c r="AK38" i="21"/>
  <c r="AL38" i="21"/>
  <c r="X39" i="21"/>
  <c r="Y39" i="21"/>
  <c r="Z39" i="21"/>
  <c r="AA39" i="21"/>
  <c r="AB39" i="21"/>
  <c r="AC39" i="21"/>
  <c r="AD39" i="21"/>
  <c r="AE39" i="21"/>
  <c r="AF39" i="21"/>
  <c r="AG39" i="21"/>
  <c r="AH39" i="21"/>
  <c r="AI39" i="21"/>
  <c r="AJ39" i="21"/>
  <c r="AK39" i="21"/>
  <c r="AL39" i="21"/>
  <c r="X40" i="21"/>
  <c r="Y40" i="21"/>
  <c r="Z40" i="21"/>
  <c r="AA40" i="21"/>
  <c r="AB40" i="21"/>
  <c r="AC40" i="21"/>
  <c r="AD40" i="21"/>
  <c r="AE40" i="21"/>
  <c r="AF40" i="21"/>
  <c r="AG40" i="21"/>
  <c r="AH40" i="21"/>
  <c r="AI40" i="21"/>
  <c r="AJ40" i="21"/>
  <c r="AK40" i="21"/>
  <c r="AL40" i="21"/>
  <c r="X41" i="21"/>
  <c r="Y41" i="21"/>
  <c r="Z41" i="21"/>
  <c r="AA41" i="21"/>
  <c r="AB41" i="21"/>
  <c r="AC41" i="21"/>
  <c r="AD41" i="21"/>
  <c r="AE41" i="21"/>
  <c r="AF41" i="21"/>
  <c r="AG41" i="21"/>
  <c r="AH41" i="21"/>
  <c r="AI41" i="21"/>
  <c r="AJ41" i="21"/>
  <c r="AK41" i="21"/>
  <c r="AL41" i="21"/>
  <c r="X42" i="21"/>
  <c r="Y42" i="21"/>
  <c r="Z42" i="21"/>
  <c r="AA42" i="21"/>
  <c r="AB42" i="21"/>
  <c r="AC42" i="21"/>
  <c r="AD42" i="21"/>
  <c r="AE42" i="21"/>
  <c r="AF42" i="21"/>
  <c r="AG42" i="21"/>
  <c r="AH42" i="21"/>
  <c r="AI42" i="21"/>
  <c r="AJ42" i="21"/>
  <c r="AK42" i="21"/>
  <c r="AL42" i="21"/>
  <c r="X43" i="21"/>
  <c r="Y43" i="21"/>
  <c r="Z43" i="21"/>
  <c r="AA43" i="21"/>
  <c r="AB43" i="21"/>
  <c r="AC43" i="21"/>
  <c r="AD43" i="21"/>
  <c r="AE43" i="21"/>
  <c r="AF43" i="21"/>
  <c r="AG43" i="21"/>
  <c r="AH43" i="21"/>
  <c r="AI43" i="21"/>
  <c r="AJ43" i="21"/>
  <c r="AK43" i="21"/>
  <c r="AL43" i="21"/>
  <c r="X44" i="21"/>
  <c r="Y44" i="21"/>
  <c r="Z44" i="21"/>
  <c r="AA44" i="21"/>
  <c r="AB44" i="21"/>
  <c r="AC44" i="21"/>
  <c r="AD44" i="21"/>
  <c r="AE44" i="21"/>
  <c r="AF44" i="21"/>
  <c r="AG44" i="21"/>
  <c r="AH44" i="21"/>
  <c r="AI44" i="21"/>
  <c r="AJ44" i="21"/>
  <c r="AK44" i="21"/>
  <c r="AL44" i="21"/>
  <c r="X45" i="21"/>
  <c r="Y45" i="21"/>
  <c r="Z45" i="21"/>
  <c r="AA45" i="21"/>
  <c r="AB45" i="21"/>
  <c r="AC45" i="21"/>
  <c r="AD45" i="21"/>
  <c r="AE45" i="21"/>
  <c r="AF45" i="21"/>
  <c r="AG45" i="21"/>
  <c r="AH45" i="21"/>
  <c r="AI45" i="21"/>
  <c r="AJ45" i="21"/>
  <c r="AK45" i="21"/>
  <c r="AL45" i="21"/>
  <c r="X46" i="21"/>
  <c r="Y46" i="21"/>
  <c r="Z46" i="21"/>
  <c r="AA46" i="21"/>
  <c r="AB46" i="21"/>
  <c r="AC46" i="21"/>
  <c r="AD46" i="21"/>
  <c r="AE46" i="21"/>
  <c r="AF46" i="21"/>
  <c r="AG46" i="21"/>
  <c r="AH46" i="21"/>
  <c r="AI46" i="21"/>
  <c r="AJ46" i="21"/>
  <c r="AK46" i="21"/>
  <c r="AL46" i="21"/>
  <c r="X47" i="21"/>
  <c r="Y47" i="21"/>
  <c r="Z47" i="21"/>
  <c r="AA47" i="21"/>
  <c r="AB47" i="21"/>
  <c r="AC47" i="21"/>
  <c r="AD47" i="21"/>
  <c r="AE47" i="21"/>
  <c r="AF47" i="21"/>
  <c r="AG47" i="21"/>
  <c r="AH47" i="21"/>
  <c r="AI47" i="21"/>
  <c r="AJ47" i="21"/>
  <c r="AK47" i="21"/>
  <c r="AL47" i="21"/>
  <c r="X48" i="21"/>
  <c r="Y48" i="21"/>
  <c r="Z48" i="21"/>
  <c r="AA48" i="21"/>
  <c r="AB48" i="21"/>
  <c r="AC48" i="21"/>
  <c r="AD48" i="21"/>
  <c r="AE48" i="21"/>
  <c r="AF48" i="21"/>
  <c r="AG48" i="21"/>
  <c r="AH48" i="21"/>
  <c r="AI48" i="21"/>
  <c r="AJ48" i="21"/>
  <c r="AK48" i="21"/>
  <c r="AL48" i="21"/>
  <c r="X49" i="21"/>
  <c r="Y49" i="21"/>
  <c r="Z49" i="21"/>
  <c r="AA49" i="21"/>
  <c r="AB49" i="21"/>
  <c r="AC49" i="21"/>
  <c r="AD49" i="21"/>
  <c r="AE49" i="21"/>
  <c r="AF49" i="21"/>
  <c r="AG49" i="21"/>
  <c r="AH49" i="21"/>
  <c r="AI49" i="21"/>
  <c r="AJ49" i="21"/>
  <c r="AK49" i="21"/>
  <c r="AL49" i="21"/>
  <c r="X50" i="21"/>
  <c r="Y50" i="21"/>
  <c r="Z50" i="21"/>
  <c r="AA50" i="21"/>
  <c r="AB50" i="21"/>
  <c r="AC50" i="21"/>
  <c r="AD50" i="21"/>
  <c r="AE50" i="21"/>
  <c r="AF50" i="21"/>
  <c r="AG50" i="21"/>
  <c r="AH50" i="21"/>
  <c r="AI50" i="21"/>
  <c r="AJ50" i="21"/>
  <c r="AK50" i="21"/>
  <c r="AL50" i="21"/>
  <c r="X51" i="21"/>
  <c r="Y51" i="21"/>
  <c r="Z51" i="21"/>
  <c r="AA51" i="21"/>
  <c r="AB51" i="21"/>
  <c r="AC51" i="21"/>
  <c r="AD51" i="21"/>
  <c r="AE51" i="21"/>
  <c r="AF51" i="21"/>
  <c r="AG51" i="21"/>
  <c r="AH51" i="21"/>
  <c r="AI51" i="21"/>
  <c r="AJ51" i="21"/>
  <c r="AK51" i="21"/>
  <c r="AL51" i="21"/>
  <c r="X52" i="21"/>
  <c r="Y52" i="21"/>
  <c r="Z52" i="21"/>
  <c r="AA52" i="21"/>
  <c r="AB52" i="21"/>
  <c r="AC52" i="21"/>
  <c r="AD52" i="21"/>
  <c r="AE52" i="21"/>
  <c r="AF52" i="21"/>
  <c r="AG52" i="21"/>
  <c r="AH52" i="21"/>
  <c r="AI52" i="21"/>
  <c r="AJ52" i="21"/>
  <c r="AK52" i="21"/>
  <c r="AL52" i="21"/>
  <c r="X53" i="21"/>
  <c r="Y53" i="21"/>
  <c r="Z53" i="21"/>
  <c r="AA53" i="21"/>
  <c r="AB53" i="21"/>
  <c r="AC53" i="21"/>
  <c r="AD53" i="21"/>
  <c r="AE53" i="21"/>
  <c r="AF53" i="21"/>
  <c r="AG53" i="21"/>
  <c r="AH53" i="21"/>
  <c r="AI53" i="21"/>
  <c r="AJ53" i="21"/>
  <c r="AK53" i="21"/>
  <c r="AL53" i="21"/>
  <c r="X54" i="21"/>
  <c r="Y54" i="21"/>
  <c r="Z54" i="21"/>
  <c r="AA54" i="21"/>
  <c r="AB54" i="21"/>
  <c r="AC54" i="21"/>
  <c r="AD54" i="21"/>
  <c r="AE54" i="21"/>
  <c r="AF54" i="21"/>
  <c r="AG54" i="21"/>
  <c r="AH54" i="21"/>
  <c r="AI54" i="21"/>
  <c r="AJ54" i="21"/>
  <c r="AK54" i="21"/>
  <c r="AL54" i="21"/>
  <c r="X55" i="21"/>
  <c r="Y55" i="21"/>
  <c r="Z55" i="21"/>
  <c r="AA55" i="21"/>
  <c r="AB55" i="21"/>
  <c r="AC55" i="21"/>
  <c r="AD55" i="21"/>
  <c r="AE55" i="21"/>
  <c r="AF55" i="21"/>
  <c r="AG55" i="21"/>
  <c r="AH55" i="21"/>
  <c r="AI55" i="21"/>
  <c r="AJ55" i="21"/>
  <c r="AK55" i="21"/>
  <c r="AL55" i="21"/>
  <c r="X56" i="21"/>
  <c r="Y56" i="21"/>
  <c r="Z56" i="21"/>
  <c r="AA56" i="21"/>
  <c r="AB56" i="21"/>
  <c r="AC56" i="21"/>
  <c r="AD56" i="21"/>
  <c r="AE56" i="21"/>
  <c r="AF56" i="21"/>
  <c r="AG56" i="21"/>
  <c r="AH56" i="21"/>
  <c r="AI56" i="21"/>
  <c r="AJ56" i="21"/>
  <c r="AK56" i="21"/>
  <c r="AL56" i="21"/>
  <c r="X57" i="21"/>
  <c r="Y57" i="21"/>
  <c r="Z57" i="21"/>
  <c r="AA57" i="21"/>
  <c r="AB57" i="21"/>
  <c r="AC57" i="21"/>
  <c r="AD57" i="21"/>
  <c r="AE57" i="21"/>
  <c r="AF57" i="21"/>
  <c r="AG57" i="21"/>
  <c r="AH57" i="21"/>
  <c r="AI57" i="21"/>
  <c r="AJ57" i="21"/>
  <c r="AK57" i="21"/>
  <c r="AL57" i="21"/>
  <c r="X58" i="21"/>
  <c r="Y58" i="21"/>
  <c r="Z58" i="21"/>
  <c r="AA58" i="21"/>
  <c r="AB58" i="21"/>
  <c r="AC58" i="21"/>
  <c r="AD58" i="21"/>
  <c r="AE58" i="21"/>
  <c r="AF58" i="21"/>
  <c r="AG58" i="21"/>
  <c r="AH58" i="21"/>
  <c r="AI58" i="21"/>
  <c r="AJ58" i="21"/>
  <c r="AK58" i="21"/>
  <c r="AL58" i="21"/>
  <c r="X59" i="21"/>
  <c r="Y59" i="21"/>
  <c r="Z59" i="21"/>
  <c r="AA59" i="21"/>
  <c r="AB59" i="21"/>
  <c r="AC59" i="21"/>
  <c r="AD59" i="21"/>
  <c r="AE59" i="21"/>
  <c r="AF59" i="21"/>
  <c r="AG59" i="21"/>
  <c r="AH59" i="21"/>
  <c r="AI59" i="21"/>
  <c r="AJ59" i="21"/>
  <c r="AK59" i="21"/>
  <c r="AL59" i="21"/>
  <c r="X60" i="21"/>
  <c r="Y60" i="21"/>
  <c r="Z60" i="21"/>
  <c r="AA60" i="21"/>
  <c r="AB60" i="21"/>
  <c r="AC60" i="21"/>
  <c r="AD60" i="21"/>
  <c r="AE60" i="21"/>
  <c r="AF60" i="21"/>
  <c r="AG60" i="21"/>
  <c r="AH60" i="21"/>
  <c r="AI60" i="21"/>
  <c r="AJ60" i="21"/>
  <c r="AK60" i="21"/>
  <c r="AL60" i="21"/>
  <c r="X61" i="21"/>
  <c r="Y61" i="21"/>
  <c r="Z61" i="21"/>
  <c r="AA61" i="21"/>
  <c r="AB61" i="21"/>
  <c r="AC61" i="21"/>
  <c r="AD61" i="21"/>
  <c r="AE61" i="21"/>
  <c r="AF61" i="21"/>
  <c r="AG61" i="21"/>
  <c r="AH61" i="21"/>
  <c r="AI61" i="21"/>
  <c r="AJ61" i="21"/>
  <c r="AK61" i="21"/>
  <c r="AL61" i="21"/>
  <c r="X62" i="21"/>
  <c r="Y62" i="21"/>
  <c r="Z62" i="21"/>
  <c r="AA62" i="21"/>
  <c r="AB62" i="21"/>
  <c r="AC62" i="21"/>
  <c r="AD62" i="21"/>
  <c r="AE62" i="21"/>
  <c r="AF62" i="21"/>
  <c r="AG62" i="21"/>
  <c r="AH62" i="21"/>
  <c r="AI62" i="21"/>
  <c r="AJ62" i="21"/>
  <c r="AK62" i="21"/>
  <c r="AL62" i="21"/>
  <c r="X63" i="21"/>
  <c r="Y63" i="21"/>
  <c r="Z63" i="21"/>
  <c r="AA63" i="21"/>
  <c r="AB63" i="21"/>
  <c r="AC63" i="21"/>
  <c r="AD63" i="21"/>
  <c r="AE63" i="21"/>
  <c r="AF63" i="21"/>
  <c r="AG63" i="21"/>
  <c r="AH63" i="21"/>
  <c r="AI63" i="21"/>
  <c r="AJ63" i="21"/>
  <c r="AK63" i="21"/>
  <c r="AL63" i="21"/>
  <c r="X64" i="21"/>
  <c r="Y64" i="21"/>
  <c r="Z64" i="21"/>
  <c r="AA64" i="21"/>
  <c r="AB64" i="21"/>
  <c r="AC64" i="21"/>
  <c r="AD64" i="21"/>
  <c r="AE64" i="21"/>
  <c r="AF64" i="21"/>
  <c r="AG64" i="21"/>
  <c r="AH64" i="21"/>
  <c r="AI64" i="21"/>
  <c r="AJ64" i="21"/>
  <c r="AK64" i="21"/>
  <c r="AL64" i="21"/>
  <c r="X65" i="21"/>
  <c r="Y65" i="21"/>
  <c r="Z65" i="21"/>
  <c r="AA65" i="21"/>
  <c r="AB65" i="21"/>
  <c r="AC65" i="21"/>
  <c r="AD65" i="21"/>
  <c r="AE65" i="21"/>
  <c r="AF65" i="21"/>
  <c r="AG65" i="21"/>
  <c r="AH65" i="21"/>
  <c r="AI65" i="21"/>
  <c r="AJ65" i="21"/>
  <c r="AK65" i="21"/>
  <c r="AL65" i="21"/>
  <c r="X66" i="21"/>
  <c r="Y66" i="21"/>
  <c r="Z66" i="21"/>
  <c r="AA66" i="21"/>
  <c r="AB66" i="21"/>
  <c r="AC66" i="21"/>
  <c r="AD66" i="21"/>
  <c r="AE66" i="21"/>
  <c r="AF66" i="21"/>
  <c r="AG66" i="21"/>
  <c r="AH66" i="21"/>
  <c r="AI66" i="21"/>
  <c r="AJ66" i="21"/>
  <c r="AK66" i="21"/>
  <c r="AL66" i="21"/>
  <c r="X67" i="21"/>
  <c r="Y67" i="21"/>
  <c r="Z67" i="21"/>
  <c r="AA67" i="21"/>
  <c r="AB67" i="21"/>
  <c r="AC67" i="21"/>
  <c r="AD67" i="21"/>
  <c r="AE67" i="21"/>
  <c r="AF67" i="21"/>
  <c r="AG67" i="21"/>
  <c r="AH67" i="21"/>
  <c r="AI67" i="21"/>
  <c r="AJ67" i="21"/>
  <c r="AK67" i="21"/>
  <c r="AL67" i="21"/>
  <c r="X68" i="21"/>
  <c r="Y68" i="21"/>
  <c r="Z68" i="21"/>
  <c r="AA68" i="21"/>
  <c r="AB68" i="21"/>
  <c r="AC68" i="21"/>
  <c r="AD68" i="21"/>
  <c r="AE68" i="21"/>
  <c r="AF68" i="21"/>
  <c r="AG68" i="21"/>
  <c r="AH68" i="21"/>
  <c r="AI68" i="21"/>
  <c r="AJ68" i="21"/>
  <c r="AK68" i="21"/>
  <c r="AL68" i="21"/>
  <c r="X69" i="21"/>
  <c r="Y69" i="21"/>
  <c r="Z69" i="21"/>
  <c r="AA69" i="21"/>
  <c r="AB69" i="21"/>
  <c r="AC69" i="21"/>
  <c r="AD69" i="21"/>
  <c r="AE69" i="21"/>
  <c r="AF69" i="21"/>
  <c r="AG69" i="21"/>
  <c r="AH69" i="21"/>
  <c r="AI69" i="21"/>
  <c r="AJ69" i="21"/>
  <c r="AK69" i="21"/>
  <c r="AL69" i="21"/>
  <c r="X70" i="21"/>
  <c r="Y70" i="21"/>
  <c r="Z70" i="21"/>
  <c r="AA70" i="21"/>
  <c r="AB70" i="21"/>
  <c r="AC70" i="21"/>
  <c r="AD70" i="21"/>
  <c r="AE70" i="21"/>
  <c r="AF70" i="21"/>
  <c r="AG70" i="21"/>
  <c r="AH70" i="21"/>
  <c r="AI70" i="21"/>
  <c r="AJ70" i="21"/>
  <c r="AK70" i="21"/>
  <c r="AL70" i="21"/>
  <c r="X71" i="21"/>
  <c r="Y71" i="21"/>
  <c r="Z71" i="21"/>
  <c r="AA71" i="21"/>
  <c r="AB71" i="21"/>
  <c r="AC71" i="21"/>
  <c r="AD71" i="21"/>
  <c r="AE71" i="21"/>
  <c r="AF71" i="21"/>
  <c r="AG71" i="21"/>
  <c r="AH71" i="21"/>
  <c r="AI71" i="21"/>
  <c r="AJ71" i="21"/>
  <c r="AK71" i="21"/>
  <c r="AL71" i="21"/>
  <c r="X72" i="21"/>
  <c r="Y72" i="21"/>
  <c r="Z72" i="21"/>
  <c r="AA72" i="21"/>
  <c r="AB72" i="21"/>
  <c r="AC72" i="21"/>
  <c r="AD72" i="21"/>
  <c r="AE72" i="21"/>
  <c r="AF72" i="21"/>
  <c r="AG72" i="21"/>
  <c r="AH72" i="21"/>
  <c r="AI72" i="21"/>
  <c r="AJ72" i="21"/>
  <c r="AK72" i="21"/>
  <c r="AL72" i="21"/>
  <c r="X73" i="21"/>
  <c r="Y73" i="21"/>
  <c r="Z73" i="21"/>
  <c r="AA73" i="21"/>
  <c r="AB73" i="21"/>
  <c r="AC73" i="21"/>
  <c r="AD73" i="21"/>
  <c r="AE73" i="21"/>
  <c r="AF73" i="21"/>
  <c r="AG73" i="21"/>
  <c r="AH73" i="21"/>
  <c r="AI73" i="21"/>
  <c r="AJ73" i="21"/>
  <c r="AK73" i="21"/>
  <c r="AL73" i="21"/>
  <c r="X74" i="21"/>
  <c r="Y74" i="21"/>
  <c r="Z74" i="21"/>
  <c r="AA74" i="21"/>
  <c r="AB74" i="21"/>
  <c r="AC74" i="21"/>
  <c r="AD74" i="21"/>
  <c r="AE74" i="21"/>
  <c r="AF74" i="21"/>
  <c r="AG74" i="21"/>
  <c r="AH74" i="21"/>
  <c r="AI74" i="21"/>
  <c r="AJ74" i="21"/>
  <c r="AK74" i="21"/>
  <c r="AL74" i="21"/>
  <c r="X75" i="21"/>
  <c r="Y75" i="21"/>
  <c r="Z75" i="21"/>
  <c r="AA75" i="21"/>
  <c r="AB75" i="21"/>
  <c r="AC75" i="21"/>
  <c r="AD75" i="21"/>
  <c r="AE75" i="21"/>
  <c r="AF75" i="21"/>
  <c r="AG75" i="21"/>
  <c r="AH75" i="21"/>
  <c r="AI75" i="21"/>
  <c r="AJ75" i="21"/>
  <c r="AK75" i="21"/>
  <c r="AL75" i="21"/>
  <c r="X76" i="21"/>
  <c r="Y76" i="21"/>
  <c r="Z76" i="21"/>
  <c r="AA76" i="21"/>
  <c r="AB76" i="21"/>
  <c r="AC76" i="21"/>
  <c r="AD76" i="21"/>
  <c r="AE76" i="21"/>
  <c r="AF76" i="21"/>
  <c r="AG76" i="21"/>
  <c r="AH76" i="21"/>
  <c r="AI76" i="21"/>
  <c r="AJ76" i="21"/>
  <c r="AK76" i="21"/>
  <c r="AL76" i="21"/>
  <c r="X77" i="21"/>
  <c r="Y77" i="21"/>
  <c r="Z77" i="21"/>
  <c r="AA77" i="21"/>
  <c r="AB77" i="21"/>
  <c r="AC77" i="21"/>
  <c r="AD77" i="21"/>
  <c r="AE77" i="21"/>
  <c r="AF77" i="21"/>
  <c r="AG77" i="21"/>
  <c r="AH77" i="21"/>
  <c r="AI77" i="21"/>
  <c r="AJ77" i="21"/>
  <c r="AK77" i="21"/>
  <c r="AL77" i="21"/>
  <c r="X78" i="21"/>
  <c r="Y78" i="21"/>
  <c r="Z78" i="21"/>
  <c r="AA78" i="21"/>
  <c r="AB78" i="21"/>
  <c r="AC78" i="21"/>
  <c r="AD78" i="21"/>
  <c r="AE78" i="21"/>
  <c r="AF78" i="21"/>
  <c r="AG78" i="21"/>
  <c r="AH78" i="21"/>
  <c r="AI78" i="21"/>
  <c r="AJ78" i="21"/>
  <c r="AK78" i="21"/>
  <c r="AL78" i="21"/>
  <c r="X79" i="21"/>
  <c r="Y79" i="21"/>
  <c r="Z79" i="21"/>
  <c r="AA79" i="21"/>
  <c r="AB79" i="21"/>
  <c r="AC79" i="21"/>
  <c r="AD79" i="21"/>
  <c r="AE79" i="21"/>
  <c r="AF79" i="21"/>
  <c r="AG79" i="21"/>
  <c r="AH79" i="21"/>
  <c r="AI79" i="21"/>
  <c r="AJ79" i="21"/>
  <c r="AK79" i="21"/>
  <c r="AL79" i="21"/>
  <c r="X80" i="21"/>
  <c r="Y80" i="21"/>
  <c r="Z80" i="21"/>
  <c r="AA80" i="21"/>
  <c r="AB80" i="21"/>
  <c r="AC80" i="21"/>
  <c r="AD80" i="21"/>
  <c r="AE80" i="21"/>
  <c r="AF80" i="21"/>
  <c r="AG80" i="21"/>
  <c r="AH80" i="21"/>
  <c r="AI80" i="21"/>
  <c r="AJ80" i="21"/>
  <c r="AK80" i="21"/>
  <c r="AL80" i="21"/>
  <c r="X81" i="21"/>
  <c r="Y81" i="21"/>
  <c r="Z81" i="21"/>
  <c r="AA81" i="21"/>
  <c r="AB81" i="21"/>
  <c r="AC81" i="21"/>
  <c r="AD81" i="21"/>
  <c r="AE81" i="21"/>
  <c r="AF81" i="21"/>
  <c r="AG81" i="21"/>
  <c r="AH81" i="21"/>
  <c r="AI81" i="21"/>
  <c r="AJ81" i="21"/>
  <c r="AK81" i="21"/>
  <c r="AL81" i="21"/>
  <c r="X82" i="21"/>
  <c r="Y82" i="21"/>
  <c r="Z82" i="21"/>
  <c r="AA82" i="21"/>
  <c r="AB82" i="21"/>
  <c r="AC82" i="21"/>
  <c r="AD82" i="21"/>
  <c r="AE82" i="21"/>
  <c r="AF82" i="21"/>
  <c r="AG82" i="21"/>
  <c r="AH82" i="21"/>
  <c r="AI82" i="21"/>
  <c r="AJ82" i="21"/>
  <c r="AK82" i="21"/>
  <c r="AL82" i="21"/>
  <c r="X83" i="21"/>
  <c r="Y83" i="21"/>
  <c r="Z83" i="21"/>
  <c r="AA83" i="21"/>
  <c r="AB83" i="21"/>
  <c r="AC83" i="21"/>
  <c r="AD83" i="21"/>
  <c r="AE83" i="21"/>
  <c r="AF83" i="21"/>
  <c r="AG83" i="21"/>
  <c r="AH83" i="21"/>
  <c r="AI83" i="21"/>
  <c r="AJ83" i="21"/>
  <c r="AK83" i="21"/>
  <c r="AL83" i="21"/>
  <c r="X84" i="21"/>
  <c r="Y84" i="21"/>
  <c r="Z84" i="21"/>
  <c r="AA84" i="21"/>
  <c r="AB84" i="21"/>
  <c r="AC84" i="21"/>
  <c r="AD84" i="21"/>
  <c r="AE84" i="21"/>
  <c r="AF84" i="21"/>
  <c r="AG84" i="21"/>
  <c r="AH84" i="21"/>
  <c r="AI84" i="21"/>
  <c r="AJ84" i="21"/>
  <c r="AK84" i="21"/>
  <c r="AL84" i="21"/>
  <c r="X85" i="21"/>
  <c r="Y85" i="21"/>
  <c r="Z85" i="21"/>
  <c r="AA85" i="21"/>
  <c r="AB85" i="21"/>
  <c r="AC85" i="21"/>
  <c r="AD85" i="21"/>
  <c r="AE85" i="21"/>
  <c r="AF85" i="21"/>
  <c r="AG85" i="21"/>
  <c r="AH85" i="21"/>
  <c r="AI85" i="21"/>
  <c r="AJ85" i="21"/>
  <c r="AK85" i="21"/>
  <c r="AL85" i="21"/>
  <c r="X86" i="21"/>
  <c r="Y86" i="21"/>
  <c r="Z86" i="21"/>
  <c r="AA86" i="21"/>
  <c r="AB86" i="21"/>
  <c r="AC86" i="21"/>
  <c r="AD86" i="21"/>
  <c r="AE86" i="21"/>
  <c r="AF86" i="21"/>
  <c r="AG86" i="21"/>
  <c r="AH86" i="21"/>
  <c r="AI86" i="21"/>
  <c r="AJ86" i="21"/>
  <c r="AK86" i="21"/>
  <c r="AL86" i="21"/>
  <c r="X87" i="21"/>
  <c r="Y87" i="21"/>
  <c r="Z87" i="21"/>
  <c r="AA87" i="21"/>
  <c r="AB87" i="21"/>
  <c r="AC87" i="21"/>
  <c r="AD87" i="21"/>
  <c r="AE87" i="21"/>
  <c r="AF87" i="21"/>
  <c r="AG87" i="21"/>
  <c r="AH87" i="21"/>
  <c r="AI87" i="21"/>
  <c r="AJ87" i="21"/>
  <c r="AK87" i="21"/>
  <c r="AL87" i="21"/>
  <c r="X88" i="21"/>
  <c r="Y88" i="21"/>
  <c r="Z88" i="21"/>
  <c r="AA88" i="21"/>
  <c r="AB88" i="21"/>
  <c r="AC88" i="21"/>
  <c r="AD88" i="21"/>
  <c r="AE88" i="21"/>
  <c r="AF88" i="21"/>
  <c r="AG88" i="21"/>
  <c r="AH88" i="21"/>
  <c r="AI88" i="21"/>
  <c r="AJ88" i="21"/>
  <c r="AK88" i="21"/>
  <c r="AL88" i="21"/>
  <c r="X89" i="21"/>
  <c r="Y89" i="21"/>
  <c r="Z89" i="21"/>
  <c r="AA89" i="21"/>
  <c r="AB89" i="21"/>
  <c r="AC89" i="21"/>
  <c r="AD89" i="21"/>
  <c r="AE89" i="21"/>
  <c r="AF89" i="21"/>
  <c r="AG89" i="21"/>
  <c r="AH89" i="21"/>
  <c r="AI89" i="21"/>
  <c r="AJ89" i="21"/>
  <c r="AK89" i="21"/>
  <c r="AL89" i="21"/>
  <c r="X90" i="21"/>
  <c r="Y90" i="21"/>
  <c r="Z90" i="21"/>
  <c r="AA90" i="21"/>
  <c r="AB90" i="21"/>
  <c r="AC90" i="21"/>
  <c r="AD90" i="21"/>
  <c r="AE90" i="21"/>
  <c r="AF90" i="21"/>
  <c r="AG90" i="21"/>
  <c r="AH90" i="21"/>
  <c r="AI90" i="21"/>
  <c r="AJ90" i="21"/>
  <c r="AK90" i="21"/>
  <c r="AL90" i="21"/>
  <c r="X91" i="21"/>
  <c r="Y91" i="21"/>
  <c r="Z91" i="21"/>
  <c r="AA91" i="21"/>
  <c r="AB91" i="21"/>
  <c r="AC91" i="21"/>
  <c r="AD91" i="21"/>
  <c r="AE91" i="21"/>
  <c r="AF91" i="21"/>
  <c r="AG91" i="21"/>
  <c r="AH91" i="21"/>
  <c r="AI91" i="21"/>
  <c r="AJ91" i="21"/>
  <c r="AK91" i="21"/>
  <c r="AL91" i="21"/>
  <c r="X92" i="21"/>
  <c r="Y92" i="21"/>
  <c r="Z92" i="21"/>
  <c r="AA92" i="21"/>
  <c r="AB92" i="21"/>
  <c r="AC92" i="21"/>
  <c r="AD92" i="21"/>
  <c r="AE92" i="21"/>
  <c r="AF92" i="21"/>
  <c r="AG92" i="21"/>
  <c r="AH92" i="21"/>
  <c r="AI92" i="21"/>
  <c r="AJ92" i="21"/>
  <c r="AK92" i="21"/>
  <c r="AL92" i="21"/>
  <c r="X93" i="21"/>
  <c r="Y93" i="21"/>
  <c r="Z93" i="21"/>
  <c r="AA93" i="21"/>
  <c r="AB93" i="21"/>
  <c r="AC93" i="21"/>
  <c r="AD93" i="21"/>
  <c r="AE93" i="21"/>
  <c r="AF93" i="21"/>
  <c r="AG93" i="21"/>
  <c r="AH93" i="21"/>
  <c r="AI93" i="21"/>
  <c r="AJ93" i="21"/>
  <c r="AK93" i="21"/>
  <c r="AL93" i="21"/>
  <c r="X94" i="21"/>
  <c r="Y94" i="21"/>
  <c r="Z94" i="21"/>
  <c r="AA94" i="21"/>
  <c r="AB94" i="21"/>
  <c r="AC94" i="21"/>
  <c r="AD94" i="21"/>
  <c r="AE94" i="21"/>
  <c r="AF94" i="21"/>
  <c r="AG94" i="21"/>
  <c r="AH94" i="21"/>
  <c r="AI94" i="21"/>
  <c r="AJ94" i="21"/>
  <c r="AK94" i="21"/>
  <c r="AL94" i="21"/>
  <c r="X95" i="21"/>
  <c r="Y95" i="21"/>
  <c r="Z95" i="21"/>
  <c r="AA95" i="21"/>
  <c r="AB95" i="21"/>
  <c r="AC95" i="21"/>
  <c r="AD95" i="21"/>
  <c r="AE95" i="21"/>
  <c r="AF95" i="21"/>
  <c r="AG95" i="21"/>
  <c r="AH95" i="21"/>
  <c r="AI95" i="21"/>
  <c r="AJ95" i="21"/>
  <c r="AK95" i="21"/>
  <c r="AL95" i="21"/>
  <c r="X96" i="21"/>
  <c r="Y96" i="21"/>
  <c r="Z96" i="21"/>
  <c r="AA96" i="21"/>
  <c r="AB96" i="21"/>
  <c r="AC96" i="21"/>
  <c r="AD96" i="21"/>
  <c r="AE96" i="21"/>
  <c r="AF96" i="21"/>
  <c r="AG96" i="21"/>
  <c r="AH96" i="21"/>
  <c r="AI96" i="21"/>
  <c r="AJ96" i="21"/>
  <c r="AK96" i="21"/>
  <c r="AL96" i="21"/>
  <c r="X97" i="21"/>
  <c r="Y97" i="21"/>
  <c r="Z97" i="21"/>
  <c r="AA97" i="21"/>
  <c r="AB97" i="21"/>
  <c r="AC97" i="21"/>
  <c r="AD97" i="21"/>
  <c r="AE97" i="21"/>
  <c r="AF97" i="21"/>
  <c r="AG97" i="21"/>
  <c r="AH97" i="21"/>
  <c r="AI97" i="21"/>
  <c r="AJ97" i="21"/>
  <c r="AK97" i="21"/>
  <c r="AL97" i="21"/>
  <c r="X98" i="21"/>
  <c r="Y98" i="21"/>
  <c r="Z98" i="21"/>
  <c r="AA98" i="21"/>
  <c r="AB98" i="21"/>
  <c r="AC98" i="21"/>
  <c r="AD98" i="21"/>
  <c r="AE98" i="21"/>
  <c r="AF98" i="21"/>
  <c r="AG98" i="21"/>
  <c r="AH98" i="21"/>
  <c r="AI98" i="21"/>
  <c r="AJ98" i="21"/>
  <c r="AK98" i="21"/>
  <c r="AL98" i="21"/>
  <c r="X99" i="21"/>
  <c r="Y99" i="21"/>
  <c r="Z99" i="21"/>
  <c r="AA99" i="21"/>
  <c r="AB99" i="21"/>
  <c r="AC99" i="21"/>
  <c r="AD99" i="21"/>
  <c r="AE99" i="21"/>
  <c r="AF99" i="21"/>
  <c r="AG99" i="21"/>
  <c r="AH99" i="21"/>
  <c r="AI99" i="21"/>
  <c r="AJ99" i="21"/>
  <c r="AK99" i="21"/>
  <c r="AL99" i="21"/>
  <c r="X100" i="21"/>
  <c r="Y100" i="21"/>
  <c r="Z100" i="21"/>
  <c r="AA100" i="21"/>
  <c r="AB100" i="21"/>
  <c r="AC100" i="21"/>
  <c r="AD100" i="21"/>
  <c r="AE100" i="21"/>
  <c r="AF100" i="21"/>
  <c r="AG100" i="21"/>
  <c r="AH100" i="21"/>
  <c r="AI100" i="21"/>
  <c r="AJ100" i="21"/>
  <c r="AK100" i="21"/>
  <c r="AL100" i="21"/>
  <c r="X101" i="21"/>
  <c r="Y101" i="21"/>
  <c r="Z101" i="21"/>
  <c r="AA101" i="21"/>
  <c r="AB101" i="21"/>
  <c r="AC101" i="21"/>
  <c r="AD101" i="21"/>
  <c r="AE101" i="21"/>
  <c r="AF101" i="21"/>
  <c r="AG101" i="21"/>
  <c r="AH101" i="21"/>
  <c r="AI101" i="21"/>
  <c r="AJ101" i="21"/>
  <c r="AK101" i="21"/>
  <c r="AL101" i="21"/>
  <c r="X102" i="21"/>
  <c r="Y102" i="21"/>
  <c r="Z102" i="21"/>
  <c r="AA102" i="21"/>
  <c r="AB102" i="21"/>
  <c r="AC102" i="21"/>
  <c r="AD102" i="21"/>
  <c r="AE102" i="21"/>
  <c r="AF102" i="21"/>
  <c r="AG102" i="21"/>
  <c r="AH102" i="21"/>
  <c r="AI102" i="21"/>
  <c r="AJ102" i="21"/>
  <c r="AK102" i="21"/>
  <c r="AL102" i="21"/>
  <c r="X103" i="21"/>
  <c r="Y103" i="21"/>
  <c r="Z103" i="21"/>
  <c r="AA103" i="21"/>
  <c r="AB103" i="21"/>
  <c r="AC103" i="21"/>
  <c r="AD103" i="21"/>
  <c r="AE103" i="21"/>
  <c r="AF103" i="21"/>
  <c r="AG103" i="21"/>
  <c r="AH103" i="21"/>
  <c r="AI103" i="21"/>
  <c r="AJ103" i="21"/>
  <c r="AK103" i="21"/>
  <c r="AL103" i="21"/>
  <c r="X104" i="21"/>
  <c r="Y104" i="21"/>
  <c r="Z104" i="21"/>
  <c r="AA104" i="21"/>
  <c r="AB104" i="21"/>
  <c r="AC104" i="21"/>
  <c r="AD104" i="21"/>
  <c r="AE104" i="21"/>
  <c r="AF104" i="21"/>
  <c r="AG104" i="21"/>
  <c r="AH104" i="21"/>
  <c r="AI104" i="21"/>
  <c r="AJ104" i="21"/>
  <c r="AK104" i="21"/>
  <c r="AL104" i="21"/>
  <c r="X105" i="21"/>
  <c r="Y105" i="21"/>
  <c r="Z105" i="21"/>
  <c r="AA105" i="21"/>
  <c r="AB105" i="21"/>
  <c r="AC105" i="21"/>
  <c r="AD105" i="21"/>
  <c r="AE105" i="21"/>
  <c r="AF105" i="21"/>
  <c r="AG105" i="21"/>
  <c r="AH105" i="21"/>
  <c r="AI105" i="21"/>
  <c r="AJ105" i="21"/>
  <c r="AK105" i="21"/>
  <c r="AL105" i="21"/>
  <c r="X106" i="21"/>
  <c r="Y106" i="21"/>
  <c r="Z106" i="21"/>
  <c r="AA106" i="21"/>
  <c r="AB106" i="21"/>
  <c r="AC106" i="21"/>
  <c r="AD106" i="21"/>
  <c r="AE106" i="21"/>
  <c r="AF106" i="21"/>
  <c r="AG106" i="21"/>
  <c r="AH106" i="21"/>
  <c r="AI106" i="21"/>
  <c r="AJ106" i="21"/>
  <c r="AK106" i="21"/>
  <c r="AL106" i="21"/>
  <c r="X107" i="21"/>
  <c r="Y107" i="21"/>
  <c r="Z107" i="21"/>
  <c r="AA107" i="21"/>
  <c r="AB107" i="21"/>
  <c r="AC107" i="21"/>
  <c r="AD107" i="21"/>
  <c r="AE107" i="21"/>
  <c r="AF107" i="21"/>
  <c r="AG107" i="21"/>
  <c r="AH107" i="21"/>
  <c r="AI107" i="21"/>
  <c r="AJ107" i="21"/>
  <c r="AK107" i="21"/>
  <c r="AL107" i="21"/>
  <c r="X108" i="21"/>
  <c r="Y108" i="21"/>
  <c r="Z108" i="21"/>
  <c r="AA108" i="21"/>
  <c r="AB108" i="21"/>
  <c r="AC108" i="21"/>
  <c r="AD108" i="21"/>
  <c r="AE108" i="21"/>
  <c r="AF108" i="21"/>
  <c r="AG108" i="21"/>
  <c r="AH108" i="21"/>
  <c r="AI108" i="21"/>
  <c r="AJ108" i="21"/>
  <c r="AK108" i="21"/>
  <c r="AL108" i="21"/>
  <c r="X109" i="21"/>
  <c r="Y109" i="21"/>
  <c r="Z109" i="21"/>
  <c r="AA109" i="21"/>
  <c r="AB109" i="21"/>
  <c r="AC109" i="21"/>
  <c r="AD109" i="21"/>
  <c r="AE109" i="21"/>
  <c r="AF109" i="21"/>
  <c r="AG109" i="21"/>
  <c r="AH109" i="21"/>
  <c r="AI109" i="21"/>
  <c r="AJ109" i="21"/>
  <c r="AK109" i="21"/>
  <c r="AL109" i="21"/>
  <c r="X110" i="21"/>
  <c r="Y110" i="21"/>
  <c r="Z110" i="21"/>
  <c r="AA110" i="21"/>
  <c r="AB110" i="21"/>
  <c r="AC110" i="21"/>
  <c r="AD110" i="21"/>
  <c r="AE110" i="21"/>
  <c r="AF110" i="21"/>
  <c r="AG110" i="21"/>
  <c r="AH110" i="21"/>
  <c r="AI110" i="21"/>
  <c r="AJ110" i="21"/>
  <c r="AK110" i="21"/>
  <c r="AL110" i="21"/>
  <c r="X111" i="21"/>
  <c r="Y111" i="21"/>
  <c r="Z111" i="21"/>
  <c r="AA111" i="21"/>
  <c r="AB111" i="21"/>
  <c r="AC111" i="21"/>
  <c r="AD111" i="21"/>
  <c r="AE111" i="21"/>
  <c r="AF111" i="21"/>
  <c r="AG111" i="21"/>
  <c r="AH111" i="21"/>
  <c r="AI111" i="21"/>
  <c r="AJ111" i="21"/>
  <c r="AK111" i="21"/>
  <c r="AL111" i="21"/>
  <c r="X112" i="21"/>
  <c r="Y112" i="21"/>
  <c r="Z112" i="21"/>
  <c r="AA112" i="21"/>
  <c r="AB112" i="21"/>
  <c r="AC112" i="21"/>
  <c r="AD112" i="21"/>
  <c r="AE112" i="21"/>
  <c r="AF112" i="21"/>
  <c r="AG112" i="21"/>
  <c r="AH112" i="21"/>
  <c r="AI112" i="21"/>
  <c r="AJ112" i="21"/>
  <c r="AK112" i="21"/>
  <c r="AL112" i="21"/>
  <c r="X113" i="21"/>
  <c r="Y113" i="21"/>
  <c r="Z113" i="21"/>
  <c r="AA113" i="21"/>
  <c r="AB113" i="21"/>
  <c r="AC113" i="21"/>
  <c r="AD113" i="21"/>
  <c r="AE113" i="21"/>
  <c r="AF113" i="21"/>
  <c r="AG113" i="21"/>
  <c r="AH113" i="21"/>
  <c r="AI113" i="21"/>
  <c r="AJ113" i="21"/>
  <c r="AK113" i="21"/>
  <c r="AL113" i="21"/>
  <c r="X114" i="21"/>
  <c r="Y114" i="21"/>
  <c r="Z114" i="21"/>
  <c r="AA114" i="21"/>
  <c r="AB114" i="21"/>
  <c r="AC114" i="21"/>
  <c r="AD114" i="21"/>
  <c r="AE114" i="21"/>
  <c r="AF114" i="21"/>
  <c r="AG114" i="21"/>
  <c r="AH114" i="21"/>
  <c r="AI114" i="21"/>
  <c r="AJ114" i="21"/>
  <c r="AK114" i="21"/>
  <c r="AL114" i="21"/>
  <c r="X115" i="21"/>
  <c r="Y115" i="21"/>
  <c r="Z115" i="21"/>
  <c r="AA115" i="21"/>
  <c r="AB115" i="21"/>
  <c r="AC115" i="21"/>
  <c r="AD115" i="21"/>
  <c r="AE115" i="21"/>
  <c r="AF115" i="21"/>
  <c r="AG115" i="21"/>
  <c r="AH115" i="21"/>
  <c r="AI115" i="21"/>
  <c r="AJ115" i="21"/>
  <c r="AK115" i="21"/>
  <c r="AL115" i="21"/>
  <c r="X116" i="21"/>
  <c r="Y116" i="21"/>
  <c r="Z116" i="21"/>
  <c r="AA116" i="21"/>
  <c r="AB116" i="21"/>
  <c r="AC116" i="21"/>
  <c r="AD116" i="21"/>
  <c r="AE116" i="21"/>
  <c r="AF116" i="21"/>
  <c r="AG116" i="21"/>
  <c r="AH116" i="21"/>
  <c r="AI116" i="21"/>
  <c r="AJ116" i="21"/>
  <c r="AK116" i="21"/>
  <c r="AL116" i="21"/>
  <c r="X117" i="21"/>
  <c r="Y117" i="21"/>
  <c r="Z117" i="21"/>
  <c r="AA117" i="21"/>
  <c r="AB117" i="21"/>
  <c r="AC117" i="21"/>
  <c r="AD117" i="21"/>
  <c r="AE117" i="21"/>
  <c r="AF117" i="21"/>
  <c r="AG117" i="21"/>
  <c r="AH117" i="21"/>
  <c r="AI117" i="21"/>
  <c r="AJ117" i="21"/>
  <c r="AK117" i="21"/>
  <c r="AL117" i="21"/>
  <c r="X118" i="21"/>
  <c r="Y118" i="21"/>
  <c r="Z118" i="21"/>
  <c r="AA118" i="21"/>
  <c r="AB118" i="21"/>
  <c r="AC118" i="21"/>
  <c r="AD118" i="21"/>
  <c r="AE118" i="21"/>
  <c r="AF118" i="21"/>
  <c r="AG118" i="21"/>
  <c r="AH118" i="21"/>
  <c r="AI118" i="21"/>
  <c r="AJ118" i="21"/>
  <c r="AK118" i="21"/>
  <c r="AL118" i="21"/>
  <c r="X119" i="21"/>
  <c r="Y119" i="21"/>
  <c r="Z119" i="21"/>
  <c r="AA119" i="21"/>
  <c r="AB119" i="21"/>
  <c r="AC119" i="21"/>
  <c r="AD119" i="21"/>
  <c r="AE119" i="21"/>
  <c r="AF119" i="21"/>
  <c r="AG119" i="21"/>
  <c r="AH119" i="21"/>
  <c r="AI119" i="21"/>
  <c r="AJ119" i="21"/>
  <c r="AK119" i="21"/>
  <c r="AL119" i="21"/>
  <c r="X120" i="21"/>
  <c r="Y120" i="21"/>
  <c r="Z120" i="21"/>
  <c r="AA120" i="21"/>
  <c r="AB120" i="21"/>
  <c r="AC120" i="21"/>
  <c r="AD120" i="21"/>
  <c r="AE120" i="21"/>
  <c r="AF120" i="21"/>
  <c r="AG120" i="21"/>
  <c r="AH120" i="21"/>
  <c r="AI120" i="21"/>
  <c r="AJ120" i="21"/>
  <c r="AK120" i="21"/>
  <c r="AL120" i="21"/>
  <c r="X121" i="21"/>
  <c r="Y121" i="21"/>
  <c r="Z121" i="21"/>
  <c r="AA121" i="21"/>
  <c r="AB121" i="21"/>
  <c r="AC121" i="21"/>
  <c r="AD121" i="21"/>
  <c r="AE121" i="21"/>
  <c r="AF121" i="21"/>
  <c r="AG121" i="21"/>
  <c r="AH121" i="21"/>
  <c r="AI121" i="21"/>
  <c r="AJ121" i="21"/>
  <c r="AK121" i="21"/>
  <c r="AL121" i="21"/>
  <c r="X122" i="21"/>
  <c r="Y122" i="21"/>
  <c r="Z122" i="21"/>
  <c r="AA122" i="21"/>
  <c r="AB122" i="21"/>
  <c r="AC122" i="21"/>
  <c r="AD122" i="21"/>
  <c r="AE122" i="21"/>
  <c r="AF122" i="21"/>
  <c r="AG122" i="21"/>
  <c r="AH122" i="21"/>
  <c r="AI122" i="21"/>
  <c r="AJ122" i="21"/>
  <c r="AK122" i="21"/>
  <c r="AL122" i="21"/>
  <c r="X123" i="21"/>
  <c r="Y123" i="21"/>
  <c r="Z123" i="21"/>
  <c r="AA123" i="21"/>
  <c r="AB123" i="21"/>
  <c r="AC123" i="21"/>
  <c r="AD123" i="21"/>
  <c r="AE123" i="21"/>
  <c r="AF123" i="21"/>
  <c r="AG123" i="21"/>
  <c r="AH123" i="21"/>
  <c r="AI123" i="21"/>
  <c r="AJ123" i="21"/>
  <c r="AK123" i="21"/>
  <c r="AL123" i="21"/>
  <c r="X124" i="21"/>
  <c r="Y124" i="21"/>
  <c r="Z124" i="21"/>
  <c r="AA124" i="21"/>
  <c r="AB124" i="21"/>
  <c r="AC124" i="21"/>
  <c r="AD124" i="21"/>
  <c r="AE124" i="21"/>
  <c r="AF124" i="21"/>
  <c r="AG124" i="21"/>
  <c r="AH124" i="21"/>
  <c r="AI124" i="21"/>
  <c r="AJ124" i="21"/>
  <c r="AK124" i="21"/>
  <c r="AL124" i="21"/>
  <c r="X125" i="21"/>
  <c r="Y125" i="21"/>
  <c r="Z125" i="21"/>
  <c r="AA125" i="21"/>
  <c r="AB125" i="21"/>
  <c r="AC125" i="21"/>
  <c r="AD125" i="21"/>
  <c r="AE125" i="21"/>
  <c r="AF125" i="21"/>
  <c r="AG125" i="21"/>
  <c r="AH125" i="21"/>
  <c r="AI125" i="21"/>
  <c r="AJ125" i="21"/>
  <c r="AK125" i="21"/>
  <c r="AL125" i="21"/>
  <c r="X126" i="21"/>
  <c r="Y126" i="21"/>
  <c r="Z126" i="21"/>
  <c r="AA126" i="21"/>
  <c r="AB126" i="21"/>
  <c r="AC126" i="21"/>
  <c r="AD126" i="21"/>
  <c r="AE126" i="21"/>
  <c r="AF126" i="21"/>
  <c r="AG126" i="21"/>
  <c r="AH126" i="21"/>
  <c r="AI126" i="21"/>
  <c r="AJ126" i="21"/>
  <c r="AK126" i="21"/>
  <c r="AL126" i="21"/>
  <c r="X127" i="21"/>
  <c r="Y127" i="21"/>
  <c r="Z127" i="21"/>
  <c r="AA127" i="21"/>
  <c r="AB127" i="21"/>
  <c r="AC127" i="21"/>
  <c r="AD127" i="21"/>
  <c r="AE127" i="21"/>
  <c r="AF127" i="21"/>
  <c r="AG127" i="21"/>
  <c r="AH127" i="21"/>
  <c r="AI127" i="21"/>
  <c r="AJ127" i="21"/>
  <c r="AK127" i="21"/>
  <c r="AL127" i="21"/>
  <c r="X128" i="21"/>
  <c r="Y128" i="21"/>
  <c r="Z128" i="21"/>
  <c r="AA128" i="21"/>
  <c r="AB128" i="21"/>
  <c r="AC128" i="21"/>
  <c r="AD128" i="21"/>
  <c r="AE128" i="21"/>
  <c r="AF128" i="21"/>
  <c r="AG128" i="21"/>
  <c r="AH128" i="21"/>
  <c r="AI128" i="21"/>
  <c r="AJ128" i="21"/>
  <c r="AK128" i="21"/>
  <c r="AL128" i="21"/>
  <c r="X129" i="21"/>
  <c r="Y129" i="21"/>
  <c r="Z129" i="21"/>
  <c r="AA129" i="21"/>
  <c r="AB129" i="21"/>
  <c r="AC129" i="21"/>
  <c r="AD129" i="21"/>
  <c r="AE129" i="21"/>
  <c r="AF129" i="21"/>
  <c r="AG129" i="21"/>
  <c r="AH129" i="21"/>
  <c r="AI129" i="21"/>
  <c r="AJ129" i="21"/>
  <c r="AK129" i="21"/>
  <c r="AL129" i="21"/>
  <c r="X130" i="21"/>
  <c r="Y130" i="21"/>
  <c r="Z130" i="21"/>
  <c r="AA130" i="21"/>
  <c r="AB130" i="21"/>
  <c r="AC130" i="21"/>
  <c r="AD130" i="21"/>
  <c r="AE130" i="21"/>
  <c r="AF130" i="21"/>
  <c r="AG130" i="21"/>
  <c r="AH130" i="21"/>
  <c r="AI130" i="21"/>
  <c r="AJ130" i="21"/>
  <c r="AK130" i="21"/>
  <c r="AL130" i="21"/>
  <c r="X131" i="21"/>
  <c r="Y131" i="21"/>
  <c r="Z131" i="21"/>
  <c r="AA131" i="21"/>
  <c r="AB131" i="21"/>
  <c r="AC131" i="21"/>
  <c r="AD131" i="21"/>
  <c r="AE131" i="21"/>
  <c r="AF131" i="21"/>
  <c r="AG131" i="21"/>
  <c r="AH131" i="21"/>
  <c r="AI131" i="21"/>
  <c r="AJ131" i="21"/>
  <c r="AK131" i="21"/>
  <c r="AL131" i="21"/>
  <c r="X132" i="21"/>
  <c r="Y132" i="21"/>
  <c r="Z132" i="21"/>
  <c r="AA132" i="21"/>
  <c r="AB132" i="21"/>
  <c r="AC132" i="21"/>
  <c r="AD132" i="21"/>
  <c r="AE132" i="21"/>
  <c r="AF132" i="21"/>
  <c r="AG132" i="21"/>
  <c r="AH132" i="21"/>
  <c r="AI132" i="21"/>
  <c r="AJ132" i="21"/>
  <c r="AK132" i="21"/>
  <c r="AL132" i="21"/>
  <c r="X133" i="21"/>
  <c r="Y133" i="21"/>
  <c r="Z133" i="21"/>
  <c r="AA133" i="21"/>
  <c r="AB133" i="21"/>
  <c r="AC133" i="21"/>
  <c r="AD133" i="21"/>
  <c r="AE133" i="21"/>
  <c r="AF133" i="21"/>
  <c r="AG133" i="21"/>
  <c r="AH133" i="21"/>
  <c r="AI133" i="21"/>
  <c r="AJ133" i="21"/>
  <c r="AK133" i="21"/>
  <c r="AL133" i="21"/>
  <c r="X134" i="21"/>
  <c r="Y134" i="21"/>
  <c r="Z134" i="21"/>
  <c r="AA134" i="21"/>
  <c r="AB134" i="21"/>
  <c r="AC134" i="21"/>
  <c r="AD134" i="21"/>
  <c r="AE134" i="21"/>
  <c r="AF134" i="21"/>
  <c r="AG134" i="21"/>
  <c r="AH134" i="21"/>
  <c r="AI134" i="21"/>
  <c r="AJ134" i="21"/>
  <c r="AK134" i="21"/>
  <c r="AL134" i="21"/>
  <c r="X135" i="21"/>
  <c r="Y135" i="21"/>
  <c r="Z135" i="21"/>
  <c r="AA135" i="21"/>
  <c r="AB135" i="21"/>
  <c r="AC135" i="21"/>
  <c r="AD135" i="21"/>
  <c r="AE135" i="21"/>
  <c r="AF135" i="21"/>
  <c r="AG135" i="21"/>
  <c r="AH135" i="21"/>
  <c r="AI135" i="21"/>
  <c r="AJ135" i="21"/>
  <c r="AK135" i="21"/>
  <c r="AL135" i="21"/>
  <c r="X136" i="21"/>
  <c r="Y136" i="21"/>
  <c r="Z136" i="21"/>
  <c r="AA136" i="21"/>
  <c r="AB136" i="21"/>
  <c r="AC136" i="21"/>
  <c r="AD136" i="21"/>
  <c r="AE136" i="21"/>
  <c r="AF136" i="21"/>
  <c r="AG136" i="21"/>
  <c r="AH136" i="21"/>
  <c r="AI136" i="21"/>
  <c r="AJ136" i="21"/>
  <c r="AK136" i="21"/>
  <c r="AL136" i="21"/>
  <c r="X137" i="21"/>
  <c r="Y137" i="21"/>
  <c r="Z137" i="21"/>
  <c r="AA137" i="21"/>
  <c r="AB137" i="21"/>
  <c r="AC137" i="21"/>
  <c r="AD137" i="21"/>
  <c r="AE137" i="21"/>
  <c r="AF137" i="21"/>
  <c r="AG137" i="21"/>
  <c r="AH137" i="21"/>
  <c r="AI137" i="21"/>
  <c r="AJ137" i="21"/>
  <c r="AK137" i="21"/>
  <c r="AL137" i="21"/>
  <c r="X138" i="21"/>
  <c r="Y138" i="21"/>
  <c r="Z138" i="21"/>
  <c r="AA138" i="21"/>
  <c r="AB138" i="21"/>
  <c r="AC138" i="21"/>
  <c r="AD138" i="21"/>
  <c r="AE138" i="21"/>
  <c r="AF138" i="21"/>
  <c r="AG138" i="21"/>
  <c r="AH138" i="21"/>
  <c r="AI138" i="21"/>
  <c r="AJ138" i="21"/>
  <c r="AK138" i="21"/>
  <c r="AL138" i="21"/>
  <c r="X139" i="21"/>
  <c r="Y139" i="21"/>
  <c r="Z139" i="21"/>
  <c r="AA139" i="21"/>
  <c r="AB139" i="21"/>
  <c r="AC139" i="21"/>
  <c r="AD139" i="21"/>
  <c r="AE139" i="21"/>
  <c r="AF139" i="21"/>
  <c r="AG139" i="21"/>
  <c r="AH139" i="21"/>
  <c r="AI139" i="21"/>
  <c r="AJ139" i="21"/>
  <c r="AK139" i="21"/>
  <c r="AL139" i="21"/>
  <c r="X140" i="21"/>
  <c r="Y140" i="21"/>
  <c r="Z140" i="21"/>
  <c r="AA140" i="21"/>
  <c r="AB140" i="21"/>
  <c r="AC140" i="21"/>
  <c r="AD140" i="21"/>
  <c r="AE140" i="21"/>
  <c r="AF140" i="21"/>
  <c r="AG140" i="21"/>
  <c r="AH140" i="21"/>
  <c r="AI140" i="21"/>
  <c r="AJ140" i="21"/>
  <c r="AK140" i="21"/>
  <c r="AL140" i="21"/>
  <c r="X141" i="21"/>
  <c r="Y141" i="21"/>
  <c r="Z141" i="21"/>
  <c r="AA141" i="21"/>
  <c r="AB141" i="21"/>
  <c r="AC141" i="21"/>
  <c r="AD141" i="21"/>
  <c r="AE141" i="21"/>
  <c r="AF141" i="21"/>
  <c r="AG141" i="21"/>
  <c r="AH141" i="21"/>
  <c r="AI141" i="21"/>
  <c r="AJ141" i="21"/>
  <c r="AK141" i="21"/>
  <c r="AL141" i="21"/>
  <c r="X142" i="21"/>
  <c r="Y142" i="21"/>
  <c r="Z142" i="21"/>
  <c r="AA142" i="21"/>
  <c r="AB142" i="21"/>
  <c r="AC142" i="21"/>
  <c r="AD142" i="21"/>
  <c r="AE142" i="21"/>
  <c r="AF142" i="21"/>
  <c r="AG142" i="21"/>
  <c r="AH142" i="21"/>
  <c r="AI142" i="21"/>
  <c r="AJ142" i="21"/>
  <c r="AK142" i="21"/>
  <c r="AL142" i="21"/>
  <c r="X143" i="21"/>
  <c r="Y143" i="21"/>
  <c r="Z143" i="21"/>
  <c r="AA143" i="21"/>
  <c r="AB143" i="21"/>
  <c r="AC143" i="21"/>
  <c r="AD143" i="21"/>
  <c r="AE143" i="21"/>
  <c r="AF143" i="21"/>
  <c r="AG143" i="21"/>
  <c r="AH143" i="21"/>
  <c r="AI143" i="21"/>
  <c r="AJ143" i="21"/>
  <c r="AK143" i="21"/>
  <c r="AL143" i="21"/>
  <c r="X144" i="21"/>
  <c r="Y144" i="21"/>
  <c r="Z144" i="21"/>
  <c r="AA144" i="21"/>
  <c r="AB144" i="21"/>
  <c r="AC144" i="21"/>
  <c r="AD144" i="21"/>
  <c r="AE144" i="21"/>
  <c r="AF144" i="21"/>
  <c r="AG144" i="21"/>
  <c r="AH144" i="21"/>
  <c r="AI144" i="21"/>
  <c r="AJ144" i="21"/>
  <c r="AK144" i="21"/>
  <c r="AL144" i="21"/>
  <c r="X145" i="21"/>
  <c r="Y145" i="21"/>
  <c r="Z145" i="21"/>
  <c r="AA145" i="21"/>
  <c r="AB145" i="21"/>
  <c r="AC145" i="21"/>
  <c r="AD145" i="21"/>
  <c r="AE145" i="21"/>
  <c r="AF145" i="21"/>
  <c r="AG145" i="21"/>
  <c r="AH145" i="21"/>
  <c r="AI145" i="21"/>
  <c r="AJ145" i="21"/>
  <c r="AK145" i="21"/>
  <c r="AL145" i="21"/>
  <c r="X146" i="21"/>
  <c r="Y146" i="21"/>
  <c r="Z146" i="21"/>
  <c r="AA146" i="21"/>
  <c r="AB146" i="21"/>
  <c r="AC146" i="21"/>
  <c r="AD146" i="21"/>
  <c r="AE146" i="21"/>
  <c r="AF146" i="21"/>
  <c r="AG146" i="21"/>
  <c r="AH146" i="21"/>
  <c r="AI146" i="21"/>
  <c r="AJ146" i="21"/>
  <c r="AK146" i="21"/>
  <c r="AL146" i="21"/>
  <c r="X147" i="21"/>
  <c r="Y147" i="21"/>
  <c r="Z147" i="21"/>
  <c r="AA147" i="21"/>
  <c r="AB147" i="21"/>
  <c r="AC147" i="21"/>
  <c r="AD147" i="21"/>
  <c r="AE147" i="21"/>
  <c r="AF147" i="21"/>
  <c r="AG147" i="21"/>
  <c r="AH147" i="21"/>
  <c r="AI147" i="21"/>
  <c r="AJ147" i="21"/>
  <c r="AK147" i="21"/>
  <c r="AL147" i="21"/>
  <c r="X148" i="21"/>
  <c r="Y148" i="21"/>
  <c r="Z148" i="21"/>
  <c r="AA148" i="21"/>
  <c r="AB148" i="21"/>
  <c r="AC148" i="21"/>
  <c r="AD148" i="21"/>
  <c r="AE148" i="21"/>
  <c r="AF148" i="21"/>
  <c r="AG148" i="21"/>
  <c r="AH148" i="21"/>
  <c r="AI148" i="21"/>
  <c r="AJ148" i="21"/>
  <c r="AK148" i="21"/>
  <c r="AL148" i="21"/>
  <c r="X149" i="21"/>
  <c r="Y149" i="21"/>
  <c r="Z149" i="21"/>
  <c r="AA149" i="21"/>
  <c r="AB149" i="21"/>
  <c r="AC149" i="21"/>
  <c r="AD149" i="21"/>
  <c r="AE149" i="21"/>
  <c r="AF149" i="21"/>
  <c r="AG149" i="21"/>
  <c r="AH149" i="21"/>
  <c r="AI149" i="21"/>
  <c r="AJ149" i="21"/>
  <c r="AK149" i="21"/>
  <c r="AL149" i="21"/>
  <c r="X150" i="21"/>
  <c r="Y150" i="21"/>
  <c r="Z150" i="21"/>
  <c r="AA150" i="21"/>
  <c r="AB150" i="21"/>
  <c r="AC150" i="21"/>
  <c r="AD150" i="21"/>
  <c r="AE150" i="21"/>
  <c r="AF150" i="21"/>
  <c r="AG150" i="21"/>
  <c r="AH150" i="21"/>
  <c r="AI150" i="21"/>
  <c r="AJ150" i="21"/>
  <c r="AK150" i="21"/>
  <c r="AL150" i="21"/>
  <c r="X151" i="21"/>
  <c r="Y151" i="21"/>
  <c r="Z151" i="21"/>
  <c r="AA151" i="21"/>
  <c r="AB151" i="21"/>
  <c r="AC151" i="21"/>
  <c r="AD151" i="21"/>
  <c r="AE151" i="21"/>
  <c r="AF151" i="21"/>
  <c r="AG151" i="21"/>
  <c r="AH151" i="21"/>
  <c r="AI151" i="21"/>
  <c r="AJ151" i="21"/>
  <c r="AK151" i="21"/>
  <c r="AL151" i="21"/>
  <c r="X152" i="21"/>
  <c r="Y152" i="21"/>
  <c r="Z152" i="21"/>
  <c r="AA152" i="21"/>
  <c r="AB152" i="21"/>
  <c r="AC152" i="21"/>
  <c r="AD152" i="21"/>
  <c r="AE152" i="21"/>
  <c r="AF152" i="21"/>
  <c r="AG152" i="21"/>
  <c r="AH152" i="21"/>
  <c r="AI152" i="21"/>
  <c r="AJ152" i="21"/>
  <c r="AK152" i="21"/>
  <c r="AL152" i="21"/>
  <c r="X153" i="21"/>
  <c r="Y153" i="21"/>
  <c r="Z153" i="21"/>
  <c r="AA153" i="21"/>
  <c r="AB153" i="21"/>
  <c r="AC153" i="21"/>
  <c r="AD153" i="21"/>
  <c r="AE153" i="21"/>
  <c r="AF153" i="21"/>
  <c r="AG153" i="21"/>
  <c r="AH153" i="21"/>
  <c r="AI153" i="21"/>
  <c r="AJ153" i="21"/>
  <c r="AK153" i="21"/>
  <c r="AL153" i="21"/>
  <c r="X154" i="21"/>
  <c r="Y154" i="21"/>
  <c r="Z154" i="21"/>
  <c r="AA154" i="21"/>
  <c r="AB154" i="21"/>
  <c r="AC154" i="21"/>
  <c r="AD154" i="21"/>
  <c r="AE154" i="21"/>
  <c r="AF154" i="21"/>
  <c r="AG154" i="21"/>
  <c r="AH154" i="21"/>
  <c r="AI154" i="21"/>
  <c r="AJ154" i="21"/>
  <c r="AK154" i="21"/>
  <c r="AL154" i="21"/>
  <c r="X155" i="21"/>
  <c r="Y155" i="21"/>
  <c r="Z155" i="21"/>
  <c r="AA155" i="21"/>
  <c r="AB155" i="21"/>
  <c r="AC155" i="21"/>
  <c r="AD155" i="21"/>
  <c r="AE155" i="21"/>
  <c r="AF155" i="21"/>
  <c r="AG155" i="21"/>
  <c r="AH155" i="21"/>
  <c r="AI155" i="21"/>
  <c r="AJ155" i="21"/>
  <c r="AK155" i="21"/>
  <c r="AL155" i="21"/>
  <c r="X156" i="21"/>
  <c r="Y156" i="21"/>
  <c r="Z156" i="21"/>
  <c r="AA156" i="21"/>
  <c r="AB156" i="21"/>
  <c r="AC156" i="21"/>
  <c r="AD156" i="21"/>
  <c r="AE156" i="21"/>
  <c r="AF156" i="21"/>
  <c r="AG156" i="21"/>
  <c r="AH156" i="21"/>
  <c r="AI156" i="21"/>
  <c r="AJ156" i="21"/>
  <c r="AK156" i="21"/>
  <c r="AL156" i="21"/>
  <c r="X157" i="21"/>
  <c r="Y157" i="21"/>
  <c r="Z157" i="21"/>
  <c r="AA157" i="21"/>
  <c r="AB157" i="21"/>
  <c r="AC157" i="21"/>
  <c r="AD157" i="21"/>
  <c r="AE157" i="21"/>
  <c r="AF157" i="21"/>
  <c r="AG157" i="21"/>
  <c r="AH157" i="21"/>
  <c r="AI157" i="21"/>
  <c r="AJ157" i="21"/>
  <c r="AK157" i="21"/>
  <c r="AL157" i="21"/>
  <c r="X158" i="21"/>
  <c r="Y158" i="21"/>
  <c r="Z158" i="21"/>
  <c r="AA158" i="21"/>
  <c r="AB158" i="21"/>
  <c r="AC158" i="21"/>
  <c r="AD158" i="21"/>
  <c r="AE158" i="21"/>
  <c r="AF158" i="21"/>
  <c r="AG158" i="21"/>
  <c r="AH158" i="21"/>
  <c r="AI158" i="21"/>
  <c r="AJ158" i="21"/>
  <c r="AK158" i="21"/>
  <c r="AL158" i="21"/>
  <c r="X159" i="21"/>
  <c r="Y159" i="21"/>
  <c r="Z159" i="21"/>
  <c r="AA159" i="21"/>
  <c r="AB159" i="21"/>
  <c r="AC159" i="21"/>
  <c r="AD159" i="21"/>
  <c r="AE159" i="21"/>
  <c r="AF159" i="21"/>
  <c r="AG159" i="21"/>
  <c r="AH159" i="21"/>
  <c r="AI159" i="21"/>
  <c r="AJ159" i="21"/>
  <c r="AK159" i="21"/>
  <c r="AL159" i="21"/>
  <c r="X160" i="21"/>
  <c r="Y160" i="21"/>
  <c r="Z160" i="21"/>
  <c r="AA160" i="21"/>
  <c r="AB160" i="21"/>
  <c r="AC160" i="21"/>
  <c r="AD160" i="21"/>
  <c r="AE160" i="21"/>
  <c r="AF160" i="21"/>
  <c r="AG160" i="21"/>
  <c r="AH160" i="21"/>
  <c r="AI160" i="21"/>
  <c r="AJ160" i="21"/>
  <c r="AK160" i="21"/>
  <c r="AL160" i="21"/>
  <c r="X161" i="21"/>
  <c r="Y161" i="21"/>
  <c r="Z161" i="21"/>
  <c r="AA161" i="21"/>
  <c r="AB161" i="21"/>
  <c r="AC161" i="21"/>
  <c r="AD161" i="21"/>
  <c r="AE161" i="21"/>
  <c r="AF161" i="21"/>
  <c r="AG161" i="21"/>
  <c r="AH161" i="21"/>
  <c r="AI161" i="21"/>
  <c r="AJ161" i="21"/>
  <c r="AK161" i="21"/>
  <c r="AL161" i="21"/>
  <c r="X162" i="21"/>
  <c r="Y162" i="21"/>
  <c r="Z162" i="21"/>
  <c r="AA162" i="21"/>
  <c r="AB162" i="21"/>
  <c r="AC162" i="21"/>
  <c r="AD162" i="21"/>
  <c r="AE162" i="21"/>
  <c r="AF162" i="21"/>
  <c r="AG162" i="21"/>
  <c r="AH162" i="21"/>
  <c r="AI162" i="21"/>
  <c r="AJ162" i="21"/>
  <c r="AK162" i="21"/>
  <c r="AL162" i="21"/>
  <c r="X163" i="21"/>
  <c r="Y163" i="21"/>
  <c r="Z163" i="21"/>
  <c r="AA163" i="21"/>
  <c r="AB163" i="21"/>
  <c r="AC163" i="21"/>
  <c r="AD163" i="21"/>
  <c r="AE163" i="21"/>
  <c r="AF163" i="21"/>
  <c r="AG163" i="21"/>
  <c r="AH163" i="21"/>
  <c r="AI163" i="21"/>
  <c r="AJ163" i="21"/>
  <c r="AK163" i="21"/>
  <c r="AL163" i="21"/>
  <c r="X164" i="21"/>
  <c r="Y164" i="21"/>
  <c r="Z164" i="21"/>
  <c r="AA164" i="21"/>
  <c r="AB164" i="21"/>
  <c r="AC164" i="21"/>
  <c r="AD164" i="21"/>
  <c r="AE164" i="21"/>
  <c r="AF164" i="21"/>
  <c r="AG164" i="21"/>
  <c r="AH164" i="21"/>
  <c r="AI164" i="21"/>
  <c r="AJ164" i="21"/>
  <c r="AK164" i="21"/>
  <c r="AL164" i="21"/>
  <c r="X165" i="21"/>
  <c r="Y165" i="21"/>
  <c r="Z165" i="21"/>
  <c r="AA165" i="21"/>
  <c r="AB165" i="21"/>
  <c r="AC165" i="21"/>
  <c r="AD165" i="21"/>
  <c r="AE165" i="21"/>
  <c r="AF165" i="21"/>
  <c r="AG165" i="21"/>
  <c r="AH165" i="21"/>
  <c r="AI165" i="21"/>
  <c r="AJ165" i="21"/>
  <c r="AK165" i="21"/>
  <c r="AL165" i="21"/>
  <c r="X166" i="21"/>
  <c r="Y166" i="21"/>
  <c r="Z166" i="21"/>
  <c r="AA166" i="21"/>
  <c r="AB166" i="21"/>
  <c r="AC166" i="21"/>
  <c r="AD166" i="21"/>
  <c r="AE166" i="21"/>
  <c r="AF166" i="21"/>
  <c r="AG166" i="21"/>
  <c r="AH166" i="21"/>
  <c r="AI166" i="21"/>
  <c r="AJ166" i="21"/>
  <c r="AK166" i="21"/>
  <c r="AL166" i="21"/>
  <c r="X167" i="21"/>
  <c r="Y167" i="21"/>
  <c r="Z167" i="21"/>
  <c r="AA167" i="21"/>
  <c r="AB167" i="21"/>
  <c r="AC167" i="21"/>
  <c r="AD167" i="21"/>
  <c r="AE167" i="21"/>
  <c r="AF167" i="21"/>
  <c r="AG167" i="21"/>
  <c r="AH167" i="21"/>
  <c r="AI167" i="21"/>
  <c r="AJ167" i="21"/>
  <c r="AK167" i="21"/>
  <c r="AL167" i="21"/>
  <c r="X168" i="21"/>
  <c r="Y168" i="21"/>
  <c r="Z168" i="21"/>
  <c r="AA168" i="21"/>
  <c r="AB168" i="21"/>
  <c r="AC168" i="21"/>
  <c r="AD168" i="21"/>
  <c r="AE168" i="21"/>
  <c r="AF168" i="21"/>
  <c r="AG168" i="21"/>
  <c r="AH168" i="21"/>
  <c r="AI168" i="21"/>
  <c r="AJ168" i="21"/>
  <c r="AK168" i="21"/>
  <c r="AL168" i="21"/>
  <c r="X169" i="21"/>
  <c r="Y169" i="21"/>
  <c r="Z169" i="21"/>
  <c r="AA169" i="21"/>
  <c r="AB169" i="21"/>
  <c r="AC169" i="21"/>
  <c r="AD169" i="21"/>
  <c r="AE169" i="21"/>
  <c r="AF169" i="21"/>
  <c r="AG169" i="21"/>
  <c r="AH169" i="21"/>
  <c r="AI169" i="21"/>
  <c r="AJ169" i="21"/>
  <c r="AK169" i="21"/>
  <c r="AL169" i="21"/>
  <c r="X170" i="21"/>
  <c r="Y170" i="21"/>
  <c r="Z170" i="21"/>
  <c r="AA170" i="21"/>
  <c r="AB170" i="21"/>
  <c r="AC170" i="21"/>
  <c r="AD170" i="21"/>
  <c r="AE170" i="21"/>
  <c r="AF170" i="21"/>
  <c r="AG170" i="21"/>
  <c r="AH170" i="21"/>
  <c r="AI170" i="21"/>
  <c r="AJ170" i="21"/>
  <c r="AK170" i="21"/>
  <c r="AL170" i="21"/>
  <c r="X171" i="21"/>
  <c r="Y171" i="21"/>
  <c r="Z171" i="21"/>
  <c r="AA171" i="21"/>
  <c r="AB171" i="21"/>
  <c r="AC171" i="21"/>
  <c r="AD171" i="21"/>
  <c r="AE171" i="21"/>
  <c r="AF171" i="21"/>
  <c r="AG171" i="21"/>
  <c r="AH171" i="21"/>
  <c r="AI171" i="21"/>
  <c r="AJ171" i="21"/>
  <c r="AK171" i="21"/>
  <c r="AL171" i="21"/>
  <c r="X172" i="21"/>
  <c r="Y172" i="21"/>
  <c r="Z172" i="21"/>
  <c r="AA172" i="21"/>
  <c r="AB172" i="21"/>
  <c r="AC172" i="21"/>
  <c r="AD172" i="21"/>
  <c r="AE172" i="21"/>
  <c r="AF172" i="21"/>
  <c r="AG172" i="21"/>
  <c r="AH172" i="21"/>
  <c r="AI172" i="21"/>
  <c r="AJ172" i="21"/>
  <c r="AK172" i="21"/>
  <c r="AL172" i="21"/>
  <c r="X173" i="21"/>
  <c r="Y173" i="21"/>
  <c r="Z173" i="21"/>
  <c r="AA173" i="21"/>
  <c r="AB173" i="21"/>
  <c r="AC173" i="21"/>
  <c r="AD173" i="21"/>
  <c r="AE173" i="21"/>
  <c r="AF173" i="21"/>
  <c r="AG173" i="21"/>
  <c r="AH173" i="21"/>
  <c r="AI173" i="21"/>
  <c r="AJ173" i="21"/>
  <c r="AK173" i="21"/>
  <c r="AL173" i="21"/>
  <c r="X174" i="21"/>
  <c r="Y174" i="21"/>
  <c r="Z174" i="21"/>
  <c r="AA174" i="21"/>
  <c r="AB174" i="21"/>
  <c r="AC174" i="21"/>
  <c r="AD174" i="21"/>
  <c r="AE174" i="21"/>
  <c r="AF174" i="21"/>
  <c r="AG174" i="21"/>
  <c r="AH174" i="21"/>
  <c r="AI174" i="21"/>
  <c r="AJ174" i="21"/>
  <c r="AK174" i="21"/>
  <c r="AL174" i="21"/>
  <c r="X175" i="21"/>
  <c r="Y175" i="21"/>
  <c r="Z175" i="21"/>
  <c r="AA175" i="21"/>
  <c r="AB175" i="21"/>
  <c r="AC175" i="21"/>
  <c r="AD175" i="21"/>
  <c r="AE175" i="21"/>
  <c r="AF175" i="21"/>
  <c r="AG175" i="21"/>
  <c r="AH175" i="21"/>
  <c r="AI175" i="21"/>
  <c r="AJ175" i="21"/>
  <c r="AK175" i="21"/>
  <c r="AL175" i="21"/>
  <c r="Y2" i="21"/>
  <c r="Z2" i="21"/>
  <c r="AA2" i="21"/>
  <c r="AB2" i="21"/>
  <c r="AC2" i="21"/>
  <c r="AD2" i="21"/>
  <c r="AE2" i="21"/>
  <c r="AF2" i="21"/>
  <c r="AG2" i="21"/>
  <c r="AH2" i="21"/>
  <c r="AI2" i="21"/>
  <c r="AJ2" i="21"/>
  <c r="AK2" i="21"/>
  <c r="AL2" i="21"/>
  <c r="X2" i="21"/>
  <c r="E3" i="21"/>
  <c r="F3" i="21"/>
  <c r="G3" i="21"/>
  <c r="H3" i="21"/>
  <c r="I3" i="21"/>
  <c r="J3" i="21"/>
  <c r="K3" i="21"/>
  <c r="L3" i="21"/>
  <c r="M3" i="21"/>
  <c r="N3" i="21"/>
  <c r="O3" i="21"/>
  <c r="P3" i="21"/>
  <c r="Q3" i="21"/>
  <c r="R3" i="21"/>
  <c r="S3" i="21"/>
  <c r="T3" i="21"/>
  <c r="U3" i="21"/>
  <c r="V3" i="21"/>
  <c r="W3" i="21"/>
  <c r="E4" i="21"/>
  <c r="F4" i="21"/>
  <c r="G4" i="21"/>
  <c r="H4" i="21"/>
  <c r="I4" i="21"/>
  <c r="J4" i="21"/>
  <c r="K4" i="21"/>
  <c r="L4" i="21"/>
  <c r="M4" i="21"/>
  <c r="N4" i="21"/>
  <c r="O4" i="21"/>
  <c r="P4" i="21"/>
  <c r="Q4" i="21"/>
  <c r="R4" i="21"/>
  <c r="S4" i="21"/>
  <c r="T4" i="21"/>
  <c r="U4" i="21"/>
  <c r="V4" i="21"/>
  <c r="W4" i="21"/>
  <c r="E5" i="21"/>
  <c r="F5" i="21"/>
  <c r="G5" i="21"/>
  <c r="H5" i="21"/>
  <c r="I5" i="21"/>
  <c r="J5" i="21"/>
  <c r="K5" i="21"/>
  <c r="L5" i="21"/>
  <c r="M5" i="21"/>
  <c r="N5" i="21"/>
  <c r="O5" i="21"/>
  <c r="P5" i="21"/>
  <c r="Q5" i="21"/>
  <c r="R5" i="21"/>
  <c r="S5" i="21"/>
  <c r="T5" i="21"/>
  <c r="U5" i="21"/>
  <c r="V5" i="21"/>
  <c r="W5" i="21"/>
  <c r="E6" i="21"/>
  <c r="F6" i="21"/>
  <c r="G6" i="21"/>
  <c r="H6" i="21"/>
  <c r="I6" i="21"/>
  <c r="J6" i="21"/>
  <c r="K6" i="21"/>
  <c r="L6" i="21"/>
  <c r="M6" i="21"/>
  <c r="N6" i="21"/>
  <c r="O6" i="21"/>
  <c r="P6" i="21"/>
  <c r="Q6" i="21"/>
  <c r="R6" i="21"/>
  <c r="S6" i="21"/>
  <c r="T6" i="21"/>
  <c r="U6" i="21"/>
  <c r="V6" i="21"/>
  <c r="W6" i="21"/>
  <c r="E7" i="21"/>
  <c r="F7" i="21"/>
  <c r="G7" i="21"/>
  <c r="H7" i="21"/>
  <c r="I7" i="21"/>
  <c r="J7" i="21"/>
  <c r="K7" i="21"/>
  <c r="L7" i="21"/>
  <c r="M7" i="21"/>
  <c r="N7" i="21"/>
  <c r="O7" i="21"/>
  <c r="P7" i="21"/>
  <c r="Q7" i="21"/>
  <c r="R7" i="21"/>
  <c r="S7" i="21"/>
  <c r="T7" i="21"/>
  <c r="U7" i="21"/>
  <c r="V7" i="21"/>
  <c r="W7" i="21"/>
  <c r="E8" i="21"/>
  <c r="F8" i="21"/>
  <c r="G8" i="21"/>
  <c r="H8" i="21"/>
  <c r="I8" i="21"/>
  <c r="J8" i="21"/>
  <c r="K8" i="21"/>
  <c r="L8" i="21"/>
  <c r="M8" i="21"/>
  <c r="N8" i="21"/>
  <c r="O8" i="21"/>
  <c r="P8" i="21"/>
  <c r="Q8" i="21"/>
  <c r="R8" i="21"/>
  <c r="S8" i="21"/>
  <c r="T8" i="21"/>
  <c r="U8" i="21"/>
  <c r="V8" i="21"/>
  <c r="W8" i="21"/>
  <c r="E9" i="21"/>
  <c r="F9" i="21"/>
  <c r="G9" i="21"/>
  <c r="H9" i="21"/>
  <c r="I9" i="21"/>
  <c r="J9" i="21"/>
  <c r="K9" i="21"/>
  <c r="L9" i="21"/>
  <c r="M9" i="21"/>
  <c r="N9" i="21"/>
  <c r="O9" i="21"/>
  <c r="P9" i="21"/>
  <c r="Q9" i="21"/>
  <c r="R9" i="21"/>
  <c r="S9" i="21"/>
  <c r="T9" i="21"/>
  <c r="U9" i="21"/>
  <c r="V9" i="21"/>
  <c r="W9" i="21"/>
  <c r="E10" i="21"/>
  <c r="F10" i="21"/>
  <c r="G10" i="21"/>
  <c r="H10" i="21"/>
  <c r="I10" i="21"/>
  <c r="J10" i="21"/>
  <c r="K10" i="21"/>
  <c r="L10" i="21"/>
  <c r="M10" i="21"/>
  <c r="N10" i="21"/>
  <c r="O10" i="21"/>
  <c r="P10" i="21"/>
  <c r="Q10" i="21"/>
  <c r="R10" i="21"/>
  <c r="S10" i="21"/>
  <c r="T10" i="21"/>
  <c r="U10" i="21"/>
  <c r="V10" i="21"/>
  <c r="W10" i="21"/>
  <c r="E11" i="21"/>
  <c r="F11" i="21"/>
  <c r="G11" i="21"/>
  <c r="H11" i="21"/>
  <c r="I11" i="21"/>
  <c r="J11" i="21"/>
  <c r="K11" i="21"/>
  <c r="L11" i="21"/>
  <c r="M11" i="21"/>
  <c r="N11" i="21"/>
  <c r="O11" i="21"/>
  <c r="P11" i="21"/>
  <c r="Q11" i="21"/>
  <c r="R11" i="21"/>
  <c r="S11" i="21"/>
  <c r="T11" i="21"/>
  <c r="U11" i="21"/>
  <c r="V11" i="21"/>
  <c r="W11" i="21"/>
  <c r="E12" i="21"/>
  <c r="F12" i="21"/>
  <c r="G12" i="21"/>
  <c r="H12" i="21"/>
  <c r="I12" i="21"/>
  <c r="J12" i="21"/>
  <c r="K12" i="21"/>
  <c r="L12" i="21"/>
  <c r="M12" i="21"/>
  <c r="N12" i="21"/>
  <c r="O12" i="21"/>
  <c r="P12" i="21"/>
  <c r="Q12" i="21"/>
  <c r="R12" i="21"/>
  <c r="S12" i="21"/>
  <c r="T12" i="21"/>
  <c r="U12" i="21"/>
  <c r="V12" i="21"/>
  <c r="W12" i="21"/>
  <c r="E13" i="21"/>
  <c r="F13" i="21"/>
  <c r="G13" i="21"/>
  <c r="H13" i="21"/>
  <c r="I13" i="21"/>
  <c r="J13" i="21"/>
  <c r="K13" i="21"/>
  <c r="L13" i="21"/>
  <c r="M13" i="21"/>
  <c r="N13" i="21"/>
  <c r="O13" i="21"/>
  <c r="P13" i="21"/>
  <c r="Q13" i="21"/>
  <c r="R13" i="21"/>
  <c r="S13" i="21"/>
  <c r="T13" i="21"/>
  <c r="U13" i="21"/>
  <c r="V13" i="21"/>
  <c r="W13" i="21"/>
  <c r="E14" i="21"/>
  <c r="F14" i="21"/>
  <c r="G14" i="21"/>
  <c r="H14" i="21"/>
  <c r="I14" i="21"/>
  <c r="J14" i="21"/>
  <c r="K14" i="21"/>
  <c r="L14" i="21"/>
  <c r="M14" i="21"/>
  <c r="N14" i="21"/>
  <c r="O14" i="21"/>
  <c r="P14" i="21"/>
  <c r="Q14" i="21"/>
  <c r="R14" i="21"/>
  <c r="S14" i="21"/>
  <c r="T14" i="21"/>
  <c r="U14" i="21"/>
  <c r="V14" i="21"/>
  <c r="W14" i="21"/>
  <c r="E15" i="21"/>
  <c r="F15" i="21"/>
  <c r="G15" i="21"/>
  <c r="H15" i="21"/>
  <c r="I15" i="21"/>
  <c r="J15" i="21"/>
  <c r="K15" i="21"/>
  <c r="L15" i="21"/>
  <c r="M15" i="21"/>
  <c r="N15" i="21"/>
  <c r="O15" i="21"/>
  <c r="P15" i="21"/>
  <c r="Q15" i="21"/>
  <c r="R15" i="21"/>
  <c r="S15" i="21"/>
  <c r="T15" i="21"/>
  <c r="U15" i="21"/>
  <c r="V15" i="21"/>
  <c r="W15" i="21"/>
  <c r="E16" i="21"/>
  <c r="F16" i="21"/>
  <c r="G16" i="21"/>
  <c r="H16" i="21"/>
  <c r="I16" i="21"/>
  <c r="J16" i="21"/>
  <c r="K16" i="21"/>
  <c r="L16" i="21"/>
  <c r="M16" i="21"/>
  <c r="N16" i="21"/>
  <c r="O16" i="21"/>
  <c r="P16" i="21"/>
  <c r="Q16" i="21"/>
  <c r="R16" i="21"/>
  <c r="S16" i="21"/>
  <c r="T16" i="21"/>
  <c r="U16" i="21"/>
  <c r="V16" i="21"/>
  <c r="W16" i="21"/>
  <c r="E17" i="21"/>
  <c r="F17" i="21"/>
  <c r="G17" i="21"/>
  <c r="H17" i="21"/>
  <c r="I17" i="21"/>
  <c r="J17" i="21"/>
  <c r="K17" i="21"/>
  <c r="L17" i="21"/>
  <c r="M17" i="21"/>
  <c r="N17" i="21"/>
  <c r="O17" i="21"/>
  <c r="P17" i="21"/>
  <c r="Q17" i="21"/>
  <c r="R17" i="21"/>
  <c r="S17" i="21"/>
  <c r="T17" i="21"/>
  <c r="U17" i="21"/>
  <c r="V17" i="21"/>
  <c r="W17" i="21"/>
  <c r="E18" i="21"/>
  <c r="F18" i="21"/>
  <c r="G18" i="21"/>
  <c r="H18" i="21"/>
  <c r="I18" i="21"/>
  <c r="J18" i="21"/>
  <c r="K18" i="21"/>
  <c r="L18" i="21"/>
  <c r="M18" i="21"/>
  <c r="N18" i="21"/>
  <c r="O18" i="21"/>
  <c r="P18" i="21"/>
  <c r="Q18" i="21"/>
  <c r="R18" i="21"/>
  <c r="S18" i="21"/>
  <c r="T18" i="21"/>
  <c r="U18" i="21"/>
  <c r="V18" i="21"/>
  <c r="W18" i="21"/>
  <c r="E19" i="21"/>
  <c r="F19" i="21"/>
  <c r="G19" i="21"/>
  <c r="H19" i="21"/>
  <c r="I19" i="21"/>
  <c r="J19" i="21"/>
  <c r="K19" i="21"/>
  <c r="L19" i="21"/>
  <c r="M19" i="21"/>
  <c r="N19" i="21"/>
  <c r="O19" i="21"/>
  <c r="P19" i="21"/>
  <c r="Q19" i="21"/>
  <c r="R19" i="21"/>
  <c r="S19" i="21"/>
  <c r="T19" i="21"/>
  <c r="U19" i="21"/>
  <c r="V19" i="21"/>
  <c r="W19" i="21"/>
  <c r="E20" i="21"/>
  <c r="F20" i="21"/>
  <c r="G20" i="21"/>
  <c r="H20" i="21"/>
  <c r="I20" i="21"/>
  <c r="J20" i="21"/>
  <c r="K20" i="21"/>
  <c r="L20" i="21"/>
  <c r="M20" i="21"/>
  <c r="N20" i="21"/>
  <c r="O20" i="21"/>
  <c r="P20" i="21"/>
  <c r="Q20" i="21"/>
  <c r="R20" i="21"/>
  <c r="S20" i="21"/>
  <c r="T20" i="21"/>
  <c r="U20" i="21"/>
  <c r="V20" i="21"/>
  <c r="W20" i="21"/>
  <c r="E21" i="21"/>
  <c r="F21" i="21"/>
  <c r="G21" i="21"/>
  <c r="H21" i="21"/>
  <c r="I21" i="21"/>
  <c r="J21" i="21"/>
  <c r="K21" i="21"/>
  <c r="L21" i="21"/>
  <c r="M21" i="21"/>
  <c r="N21" i="21"/>
  <c r="O21" i="21"/>
  <c r="P21" i="21"/>
  <c r="Q21" i="21"/>
  <c r="R21" i="21"/>
  <c r="S21" i="21"/>
  <c r="T21" i="21"/>
  <c r="U21" i="21"/>
  <c r="V21" i="21"/>
  <c r="W21" i="21"/>
  <c r="E22" i="21"/>
  <c r="F22" i="21"/>
  <c r="G22" i="21"/>
  <c r="H22" i="21"/>
  <c r="I22" i="21"/>
  <c r="J22" i="21"/>
  <c r="K22" i="21"/>
  <c r="L22" i="21"/>
  <c r="M22" i="21"/>
  <c r="N22" i="21"/>
  <c r="O22" i="21"/>
  <c r="P22" i="21"/>
  <c r="Q22" i="21"/>
  <c r="R22" i="21"/>
  <c r="S22" i="21"/>
  <c r="T22" i="21"/>
  <c r="U22" i="21"/>
  <c r="V22" i="21"/>
  <c r="W22" i="21"/>
  <c r="E23" i="21"/>
  <c r="F23" i="21"/>
  <c r="G23" i="21"/>
  <c r="H23" i="21"/>
  <c r="I23" i="21"/>
  <c r="J23" i="21"/>
  <c r="K23" i="21"/>
  <c r="L23" i="21"/>
  <c r="M23" i="21"/>
  <c r="N23" i="21"/>
  <c r="O23" i="21"/>
  <c r="P23" i="21"/>
  <c r="Q23" i="21"/>
  <c r="R23" i="21"/>
  <c r="S23" i="21"/>
  <c r="T23" i="21"/>
  <c r="U23" i="21"/>
  <c r="V23" i="21"/>
  <c r="W23" i="21"/>
  <c r="E24" i="21"/>
  <c r="F24" i="21"/>
  <c r="G24" i="21"/>
  <c r="H24" i="21"/>
  <c r="I24" i="21"/>
  <c r="J24" i="21"/>
  <c r="K24" i="21"/>
  <c r="L24" i="21"/>
  <c r="M24" i="21"/>
  <c r="N24" i="21"/>
  <c r="O24" i="21"/>
  <c r="P24" i="21"/>
  <c r="Q24" i="21"/>
  <c r="R24" i="21"/>
  <c r="S24" i="21"/>
  <c r="T24" i="21"/>
  <c r="U24" i="21"/>
  <c r="V24" i="21"/>
  <c r="W24" i="21"/>
  <c r="E25" i="21"/>
  <c r="F25" i="21"/>
  <c r="G25" i="21"/>
  <c r="H25" i="21"/>
  <c r="I25" i="21"/>
  <c r="J25" i="21"/>
  <c r="K25" i="21"/>
  <c r="L25" i="21"/>
  <c r="M25" i="21"/>
  <c r="N25" i="21"/>
  <c r="O25" i="21"/>
  <c r="P25" i="21"/>
  <c r="Q25" i="21"/>
  <c r="R25" i="21"/>
  <c r="S25" i="21"/>
  <c r="T25" i="21"/>
  <c r="U25" i="21"/>
  <c r="V25" i="21"/>
  <c r="W25" i="21"/>
  <c r="E26" i="21"/>
  <c r="F26" i="21"/>
  <c r="G26" i="21"/>
  <c r="H26" i="21"/>
  <c r="I26" i="21"/>
  <c r="J26" i="21"/>
  <c r="K26" i="21"/>
  <c r="L26" i="21"/>
  <c r="M26" i="21"/>
  <c r="N26" i="21"/>
  <c r="O26" i="21"/>
  <c r="P26" i="21"/>
  <c r="Q26" i="21"/>
  <c r="R26" i="21"/>
  <c r="S26" i="21"/>
  <c r="T26" i="21"/>
  <c r="U26" i="21"/>
  <c r="V26" i="21"/>
  <c r="W26" i="21"/>
  <c r="E27" i="21"/>
  <c r="F27" i="21"/>
  <c r="G27" i="21"/>
  <c r="H27" i="21"/>
  <c r="I27" i="21"/>
  <c r="J27" i="21"/>
  <c r="K27" i="21"/>
  <c r="L27" i="21"/>
  <c r="M27" i="21"/>
  <c r="N27" i="21"/>
  <c r="O27" i="21"/>
  <c r="P27" i="21"/>
  <c r="Q27" i="21"/>
  <c r="R27" i="21"/>
  <c r="S27" i="21"/>
  <c r="T27" i="21"/>
  <c r="U27" i="21"/>
  <c r="V27" i="21"/>
  <c r="W27" i="21"/>
  <c r="E28" i="21"/>
  <c r="F28" i="21"/>
  <c r="G28" i="21"/>
  <c r="H28" i="21"/>
  <c r="I28" i="21"/>
  <c r="J28" i="21"/>
  <c r="K28" i="21"/>
  <c r="L28" i="21"/>
  <c r="M28" i="21"/>
  <c r="N28" i="21"/>
  <c r="O28" i="21"/>
  <c r="P28" i="21"/>
  <c r="Q28" i="21"/>
  <c r="R28" i="21"/>
  <c r="S28" i="21"/>
  <c r="T28" i="21"/>
  <c r="U28" i="21"/>
  <c r="V28" i="21"/>
  <c r="W28" i="21"/>
  <c r="E29" i="21"/>
  <c r="F29" i="21"/>
  <c r="G29" i="21"/>
  <c r="H29" i="21"/>
  <c r="I29" i="21"/>
  <c r="J29" i="21"/>
  <c r="K29" i="21"/>
  <c r="L29" i="21"/>
  <c r="M29" i="21"/>
  <c r="N29" i="21"/>
  <c r="O29" i="21"/>
  <c r="P29" i="21"/>
  <c r="Q29" i="21"/>
  <c r="R29" i="21"/>
  <c r="S29" i="21"/>
  <c r="T29" i="21"/>
  <c r="U29" i="21"/>
  <c r="V29" i="21"/>
  <c r="W29" i="21"/>
  <c r="E30" i="21"/>
  <c r="F30" i="21"/>
  <c r="G30" i="21"/>
  <c r="H30" i="21"/>
  <c r="I30" i="21"/>
  <c r="J30" i="21"/>
  <c r="K30" i="21"/>
  <c r="L30" i="21"/>
  <c r="M30" i="21"/>
  <c r="N30" i="21"/>
  <c r="O30" i="21"/>
  <c r="P30" i="21"/>
  <c r="Q30" i="21"/>
  <c r="R30" i="21"/>
  <c r="S30" i="21"/>
  <c r="T30" i="21"/>
  <c r="U30" i="21"/>
  <c r="V30" i="21"/>
  <c r="W30" i="21"/>
  <c r="E31" i="21"/>
  <c r="F31" i="21"/>
  <c r="G31" i="21"/>
  <c r="H31" i="21"/>
  <c r="I31" i="21"/>
  <c r="J31" i="21"/>
  <c r="K31" i="21"/>
  <c r="L31" i="21"/>
  <c r="M31" i="21"/>
  <c r="N31" i="21"/>
  <c r="O31" i="21"/>
  <c r="P31" i="21"/>
  <c r="Q31" i="21"/>
  <c r="R31" i="21"/>
  <c r="S31" i="21"/>
  <c r="T31" i="21"/>
  <c r="U31" i="21"/>
  <c r="V31" i="21"/>
  <c r="W31" i="21"/>
  <c r="E32" i="21"/>
  <c r="F32" i="21"/>
  <c r="G32" i="21"/>
  <c r="H32" i="21"/>
  <c r="I32" i="21"/>
  <c r="J32" i="21"/>
  <c r="K32" i="21"/>
  <c r="L32" i="21"/>
  <c r="M32" i="21"/>
  <c r="N32" i="21"/>
  <c r="O32" i="21"/>
  <c r="P32" i="21"/>
  <c r="Q32" i="21"/>
  <c r="R32" i="21"/>
  <c r="S32" i="21"/>
  <c r="T32" i="21"/>
  <c r="U32" i="21"/>
  <c r="V32" i="21"/>
  <c r="W32" i="21"/>
  <c r="E33" i="21"/>
  <c r="F33" i="21"/>
  <c r="G33" i="21"/>
  <c r="H33" i="21"/>
  <c r="I33" i="21"/>
  <c r="J33" i="21"/>
  <c r="K33" i="21"/>
  <c r="L33" i="21"/>
  <c r="M33" i="21"/>
  <c r="N33" i="21"/>
  <c r="O33" i="21"/>
  <c r="P33" i="21"/>
  <c r="Q33" i="21"/>
  <c r="R33" i="21"/>
  <c r="S33" i="21"/>
  <c r="T33" i="21"/>
  <c r="U33" i="21"/>
  <c r="V33" i="21"/>
  <c r="W33" i="21"/>
  <c r="E34" i="21"/>
  <c r="F34" i="21"/>
  <c r="G34" i="21"/>
  <c r="H34" i="21"/>
  <c r="I34" i="21"/>
  <c r="J34" i="21"/>
  <c r="K34" i="21"/>
  <c r="L34" i="21"/>
  <c r="M34" i="21"/>
  <c r="N34" i="21"/>
  <c r="O34" i="21"/>
  <c r="P34" i="21"/>
  <c r="Q34" i="21"/>
  <c r="R34" i="21"/>
  <c r="S34" i="21"/>
  <c r="T34" i="21"/>
  <c r="U34" i="21"/>
  <c r="V34" i="21"/>
  <c r="W34" i="21"/>
  <c r="E35" i="21"/>
  <c r="F35" i="21"/>
  <c r="G35" i="21"/>
  <c r="H35" i="21"/>
  <c r="I35" i="21"/>
  <c r="J35" i="21"/>
  <c r="K35" i="21"/>
  <c r="L35" i="21"/>
  <c r="M35" i="21"/>
  <c r="N35" i="21"/>
  <c r="O35" i="21"/>
  <c r="P35" i="21"/>
  <c r="Q35" i="21"/>
  <c r="R35" i="21"/>
  <c r="S35" i="21"/>
  <c r="T35" i="21"/>
  <c r="U35" i="21"/>
  <c r="V35" i="21"/>
  <c r="W35" i="21"/>
  <c r="E36" i="21"/>
  <c r="F36" i="21"/>
  <c r="G36" i="21"/>
  <c r="H36" i="21"/>
  <c r="I36" i="21"/>
  <c r="J36" i="21"/>
  <c r="K36" i="21"/>
  <c r="L36" i="21"/>
  <c r="M36" i="21"/>
  <c r="N36" i="21"/>
  <c r="O36" i="21"/>
  <c r="P36" i="21"/>
  <c r="Q36" i="21"/>
  <c r="R36" i="21"/>
  <c r="S36" i="21"/>
  <c r="T36" i="21"/>
  <c r="U36" i="21"/>
  <c r="V36" i="21"/>
  <c r="W36" i="21"/>
  <c r="E37" i="21"/>
  <c r="F37" i="21"/>
  <c r="G37" i="21"/>
  <c r="H37" i="21"/>
  <c r="I37" i="21"/>
  <c r="J37" i="21"/>
  <c r="K37" i="21"/>
  <c r="L37" i="21"/>
  <c r="M37" i="21"/>
  <c r="N37" i="21"/>
  <c r="O37" i="21"/>
  <c r="P37" i="21"/>
  <c r="Q37" i="21"/>
  <c r="R37" i="21"/>
  <c r="S37" i="21"/>
  <c r="T37" i="21"/>
  <c r="U37" i="21"/>
  <c r="V37" i="21"/>
  <c r="W37" i="21"/>
  <c r="E38" i="21"/>
  <c r="F38" i="21"/>
  <c r="G38" i="21"/>
  <c r="H38" i="21"/>
  <c r="I38" i="21"/>
  <c r="J38" i="21"/>
  <c r="K38" i="21"/>
  <c r="L38" i="21"/>
  <c r="M38" i="21"/>
  <c r="N38" i="21"/>
  <c r="O38" i="21"/>
  <c r="P38" i="21"/>
  <c r="Q38" i="21"/>
  <c r="R38" i="21"/>
  <c r="S38" i="21"/>
  <c r="T38" i="21"/>
  <c r="U38" i="21"/>
  <c r="V38" i="21"/>
  <c r="W38" i="21"/>
  <c r="E39" i="21"/>
  <c r="F39" i="21"/>
  <c r="G39" i="21"/>
  <c r="H39" i="21"/>
  <c r="I39" i="21"/>
  <c r="J39" i="21"/>
  <c r="K39" i="21"/>
  <c r="L39" i="21"/>
  <c r="M39" i="21"/>
  <c r="N39" i="21"/>
  <c r="O39" i="21"/>
  <c r="P39" i="21"/>
  <c r="Q39" i="21"/>
  <c r="R39" i="21"/>
  <c r="S39" i="21"/>
  <c r="T39" i="21"/>
  <c r="U39" i="21"/>
  <c r="V39" i="21"/>
  <c r="W39" i="21"/>
  <c r="E40" i="21"/>
  <c r="F40" i="21"/>
  <c r="G40" i="21"/>
  <c r="H40" i="21"/>
  <c r="I40" i="21"/>
  <c r="J40" i="21"/>
  <c r="K40" i="21"/>
  <c r="L40" i="21"/>
  <c r="M40" i="21"/>
  <c r="N40" i="21"/>
  <c r="O40" i="21"/>
  <c r="P40" i="21"/>
  <c r="Q40" i="21"/>
  <c r="R40" i="21"/>
  <c r="S40" i="21"/>
  <c r="T40" i="21"/>
  <c r="U40" i="21"/>
  <c r="V40" i="21"/>
  <c r="W40" i="21"/>
  <c r="E41" i="21"/>
  <c r="F41" i="21"/>
  <c r="G41" i="21"/>
  <c r="H41" i="21"/>
  <c r="I41" i="21"/>
  <c r="J41" i="21"/>
  <c r="K41" i="21"/>
  <c r="L41" i="21"/>
  <c r="M41" i="21"/>
  <c r="N41" i="21"/>
  <c r="O41" i="21"/>
  <c r="P41" i="21"/>
  <c r="Q41" i="21"/>
  <c r="R41" i="21"/>
  <c r="S41" i="21"/>
  <c r="T41" i="21"/>
  <c r="U41" i="21"/>
  <c r="V41" i="21"/>
  <c r="W41" i="21"/>
  <c r="E42" i="21"/>
  <c r="F42" i="21"/>
  <c r="G42" i="21"/>
  <c r="H42" i="21"/>
  <c r="I42" i="21"/>
  <c r="J42" i="21"/>
  <c r="K42" i="21"/>
  <c r="L42" i="21"/>
  <c r="M42" i="21"/>
  <c r="N42" i="21"/>
  <c r="O42" i="21"/>
  <c r="P42" i="21"/>
  <c r="Q42" i="21"/>
  <c r="R42" i="21"/>
  <c r="S42" i="21"/>
  <c r="T42" i="21"/>
  <c r="U42" i="21"/>
  <c r="V42" i="21"/>
  <c r="W42" i="21"/>
  <c r="E43" i="21"/>
  <c r="F43" i="21"/>
  <c r="G43" i="21"/>
  <c r="H43" i="21"/>
  <c r="I43" i="21"/>
  <c r="J43" i="21"/>
  <c r="K43" i="21"/>
  <c r="L43" i="21"/>
  <c r="M43" i="21"/>
  <c r="N43" i="21"/>
  <c r="O43" i="21"/>
  <c r="P43" i="21"/>
  <c r="Q43" i="21"/>
  <c r="R43" i="21"/>
  <c r="S43" i="21"/>
  <c r="T43" i="21"/>
  <c r="U43" i="21"/>
  <c r="V43" i="21"/>
  <c r="W43" i="21"/>
  <c r="E44" i="21"/>
  <c r="F44" i="21"/>
  <c r="G44" i="21"/>
  <c r="H44" i="21"/>
  <c r="I44" i="21"/>
  <c r="J44" i="21"/>
  <c r="K44" i="21"/>
  <c r="L44" i="21"/>
  <c r="M44" i="21"/>
  <c r="N44" i="21"/>
  <c r="O44" i="21"/>
  <c r="P44" i="21"/>
  <c r="Q44" i="21"/>
  <c r="R44" i="21"/>
  <c r="S44" i="21"/>
  <c r="T44" i="21"/>
  <c r="U44" i="21"/>
  <c r="V44" i="21"/>
  <c r="W44" i="21"/>
  <c r="E45" i="21"/>
  <c r="F45" i="21"/>
  <c r="G45" i="21"/>
  <c r="H45" i="21"/>
  <c r="I45" i="21"/>
  <c r="J45" i="21"/>
  <c r="K45" i="21"/>
  <c r="L45" i="21"/>
  <c r="M45" i="21"/>
  <c r="N45" i="21"/>
  <c r="O45" i="21"/>
  <c r="P45" i="21"/>
  <c r="Q45" i="21"/>
  <c r="R45" i="21"/>
  <c r="S45" i="21"/>
  <c r="T45" i="21"/>
  <c r="U45" i="21"/>
  <c r="V45" i="21"/>
  <c r="W45" i="21"/>
  <c r="E46" i="21"/>
  <c r="F46" i="21"/>
  <c r="G46" i="21"/>
  <c r="H46" i="21"/>
  <c r="I46" i="21"/>
  <c r="J46" i="21"/>
  <c r="K46" i="21"/>
  <c r="L46" i="21"/>
  <c r="M46" i="21"/>
  <c r="N46" i="21"/>
  <c r="O46" i="21"/>
  <c r="P46" i="21"/>
  <c r="Q46" i="21"/>
  <c r="R46" i="21"/>
  <c r="S46" i="21"/>
  <c r="T46" i="21"/>
  <c r="U46" i="21"/>
  <c r="V46" i="21"/>
  <c r="W46" i="21"/>
  <c r="E47" i="21"/>
  <c r="F47" i="21"/>
  <c r="G47" i="21"/>
  <c r="H47" i="21"/>
  <c r="I47" i="21"/>
  <c r="J47" i="21"/>
  <c r="K47" i="21"/>
  <c r="L47" i="21"/>
  <c r="M47" i="21"/>
  <c r="N47" i="21"/>
  <c r="O47" i="21"/>
  <c r="P47" i="21"/>
  <c r="Q47" i="21"/>
  <c r="R47" i="21"/>
  <c r="S47" i="21"/>
  <c r="T47" i="21"/>
  <c r="U47" i="21"/>
  <c r="V47" i="21"/>
  <c r="W47" i="21"/>
  <c r="E48" i="21"/>
  <c r="F48" i="21"/>
  <c r="G48" i="21"/>
  <c r="H48" i="21"/>
  <c r="I48" i="21"/>
  <c r="J48" i="21"/>
  <c r="K48" i="21"/>
  <c r="L48" i="21"/>
  <c r="M48" i="21"/>
  <c r="N48" i="21"/>
  <c r="O48" i="21"/>
  <c r="P48" i="21"/>
  <c r="Q48" i="21"/>
  <c r="R48" i="21"/>
  <c r="S48" i="21"/>
  <c r="T48" i="21"/>
  <c r="U48" i="21"/>
  <c r="V48" i="21"/>
  <c r="W48" i="21"/>
  <c r="E49" i="21"/>
  <c r="F49" i="21"/>
  <c r="G49" i="21"/>
  <c r="H49" i="21"/>
  <c r="I49" i="21"/>
  <c r="J49" i="21"/>
  <c r="K49" i="21"/>
  <c r="L49" i="21"/>
  <c r="M49" i="21"/>
  <c r="N49" i="21"/>
  <c r="O49" i="21"/>
  <c r="P49" i="21"/>
  <c r="Q49" i="21"/>
  <c r="R49" i="21"/>
  <c r="S49" i="21"/>
  <c r="T49" i="21"/>
  <c r="U49" i="21"/>
  <c r="V49" i="21"/>
  <c r="W49" i="21"/>
  <c r="E50" i="21"/>
  <c r="F50" i="21"/>
  <c r="G50" i="21"/>
  <c r="H50" i="21"/>
  <c r="I50" i="21"/>
  <c r="J50" i="21"/>
  <c r="K50" i="21"/>
  <c r="L50" i="21"/>
  <c r="M50" i="21"/>
  <c r="N50" i="21"/>
  <c r="O50" i="21"/>
  <c r="P50" i="21"/>
  <c r="Q50" i="21"/>
  <c r="R50" i="21"/>
  <c r="S50" i="21"/>
  <c r="T50" i="21"/>
  <c r="U50" i="21"/>
  <c r="V50" i="21"/>
  <c r="W50" i="21"/>
  <c r="E51" i="21"/>
  <c r="F51" i="21"/>
  <c r="G51" i="21"/>
  <c r="H51" i="21"/>
  <c r="I51" i="21"/>
  <c r="J51" i="21"/>
  <c r="K51" i="21"/>
  <c r="L51" i="21"/>
  <c r="M51" i="21"/>
  <c r="N51" i="21"/>
  <c r="O51" i="21"/>
  <c r="P51" i="21"/>
  <c r="Q51" i="21"/>
  <c r="R51" i="21"/>
  <c r="S51" i="21"/>
  <c r="T51" i="21"/>
  <c r="U51" i="21"/>
  <c r="V51" i="21"/>
  <c r="W51" i="21"/>
  <c r="E52" i="21"/>
  <c r="F52" i="21"/>
  <c r="G52" i="21"/>
  <c r="H52" i="21"/>
  <c r="I52" i="21"/>
  <c r="J52" i="21"/>
  <c r="K52" i="21"/>
  <c r="L52" i="21"/>
  <c r="M52" i="21"/>
  <c r="N52" i="21"/>
  <c r="O52" i="21"/>
  <c r="P52" i="21"/>
  <c r="Q52" i="21"/>
  <c r="R52" i="21"/>
  <c r="S52" i="21"/>
  <c r="T52" i="21"/>
  <c r="U52" i="21"/>
  <c r="V52" i="21"/>
  <c r="W52" i="21"/>
  <c r="E53" i="21"/>
  <c r="F53" i="21"/>
  <c r="G53" i="21"/>
  <c r="H53" i="21"/>
  <c r="I53" i="21"/>
  <c r="J53" i="21"/>
  <c r="K53" i="21"/>
  <c r="L53" i="21"/>
  <c r="M53" i="21"/>
  <c r="N53" i="21"/>
  <c r="O53" i="21"/>
  <c r="P53" i="21"/>
  <c r="Q53" i="21"/>
  <c r="R53" i="21"/>
  <c r="S53" i="21"/>
  <c r="T53" i="21"/>
  <c r="U53" i="21"/>
  <c r="V53" i="21"/>
  <c r="W53" i="21"/>
  <c r="E54" i="21"/>
  <c r="F54" i="21"/>
  <c r="G54" i="21"/>
  <c r="H54" i="21"/>
  <c r="I54" i="21"/>
  <c r="J54" i="21"/>
  <c r="K54" i="21"/>
  <c r="L54" i="21"/>
  <c r="M54" i="21"/>
  <c r="N54" i="21"/>
  <c r="O54" i="21"/>
  <c r="P54" i="21"/>
  <c r="Q54" i="21"/>
  <c r="R54" i="21"/>
  <c r="S54" i="21"/>
  <c r="T54" i="21"/>
  <c r="U54" i="21"/>
  <c r="V54" i="21"/>
  <c r="W54" i="21"/>
  <c r="E55" i="21"/>
  <c r="F55" i="21"/>
  <c r="G55" i="21"/>
  <c r="H55" i="21"/>
  <c r="I55" i="21"/>
  <c r="J55" i="21"/>
  <c r="K55" i="21"/>
  <c r="L55" i="21"/>
  <c r="M55" i="21"/>
  <c r="N55" i="21"/>
  <c r="O55" i="21"/>
  <c r="P55" i="21"/>
  <c r="Q55" i="21"/>
  <c r="R55" i="21"/>
  <c r="S55" i="21"/>
  <c r="T55" i="21"/>
  <c r="U55" i="21"/>
  <c r="V55" i="21"/>
  <c r="W55" i="21"/>
  <c r="E56" i="21"/>
  <c r="F56" i="21"/>
  <c r="G56" i="21"/>
  <c r="H56" i="21"/>
  <c r="I56" i="21"/>
  <c r="J56" i="21"/>
  <c r="K56" i="21"/>
  <c r="L56" i="21"/>
  <c r="M56" i="21"/>
  <c r="N56" i="21"/>
  <c r="O56" i="21"/>
  <c r="P56" i="21"/>
  <c r="Q56" i="21"/>
  <c r="R56" i="21"/>
  <c r="S56" i="21"/>
  <c r="T56" i="21"/>
  <c r="U56" i="21"/>
  <c r="V56" i="21"/>
  <c r="W56" i="21"/>
  <c r="E57" i="21"/>
  <c r="F57" i="21"/>
  <c r="G57" i="21"/>
  <c r="H57" i="21"/>
  <c r="I57" i="21"/>
  <c r="J57" i="21"/>
  <c r="K57" i="21"/>
  <c r="L57" i="21"/>
  <c r="M57" i="21"/>
  <c r="N57" i="21"/>
  <c r="O57" i="21"/>
  <c r="P57" i="21"/>
  <c r="Q57" i="21"/>
  <c r="R57" i="21"/>
  <c r="S57" i="21"/>
  <c r="T57" i="21"/>
  <c r="U57" i="21"/>
  <c r="V57" i="21"/>
  <c r="W57" i="21"/>
  <c r="E58" i="21"/>
  <c r="F58" i="21"/>
  <c r="G58" i="21"/>
  <c r="H58" i="21"/>
  <c r="I58" i="21"/>
  <c r="J58" i="21"/>
  <c r="K58" i="21"/>
  <c r="L58" i="21"/>
  <c r="M58" i="21"/>
  <c r="N58" i="21"/>
  <c r="O58" i="21"/>
  <c r="P58" i="21"/>
  <c r="Q58" i="21"/>
  <c r="R58" i="21"/>
  <c r="S58" i="21"/>
  <c r="T58" i="21"/>
  <c r="U58" i="21"/>
  <c r="V58" i="21"/>
  <c r="W58" i="21"/>
  <c r="E59" i="21"/>
  <c r="F59" i="21"/>
  <c r="G59" i="21"/>
  <c r="H59" i="21"/>
  <c r="I59" i="21"/>
  <c r="J59" i="21"/>
  <c r="K59" i="21"/>
  <c r="L59" i="21"/>
  <c r="M59" i="21"/>
  <c r="N59" i="21"/>
  <c r="O59" i="21"/>
  <c r="P59" i="21"/>
  <c r="Q59" i="21"/>
  <c r="R59" i="21"/>
  <c r="S59" i="21"/>
  <c r="T59" i="21"/>
  <c r="U59" i="21"/>
  <c r="V59" i="21"/>
  <c r="W59" i="21"/>
  <c r="E60" i="21"/>
  <c r="F60" i="21"/>
  <c r="G60" i="21"/>
  <c r="H60" i="21"/>
  <c r="I60" i="21"/>
  <c r="J60" i="21"/>
  <c r="K60" i="21"/>
  <c r="L60" i="21"/>
  <c r="M60" i="21"/>
  <c r="N60" i="21"/>
  <c r="O60" i="21"/>
  <c r="P60" i="21"/>
  <c r="Q60" i="21"/>
  <c r="R60" i="21"/>
  <c r="S60" i="21"/>
  <c r="T60" i="21"/>
  <c r="U60" i="21"/>
  <c r="V60" i="21"/>
  <c r="W60" i="21"/>
  <c r="E61" i="21"/>
  <c r="F61" i="21"/>
  <c r="G61" i="21"/>
  <c r="H61" i="21"/>
  <c r="I61" i="21"/>
  <c r="J61" i="21"/>
  <c r="K61" i="21"/>
  <c r="L61" i="21"/>
  <c r="M61" i="21"/>
  <c r="N61" i="21"/>
  <c r="O61" i="21"/>
  <c r="P61" i="21"/>
  <c r="Q61" i="21"/>
  <c r="R61" i="21"/>
  <c r="S61" i="21"/>
  <c r="T61" i="21"/>
  <c r="U61" i="21"/>
  <c r="V61" i="21"/>
  <c r="W61" i="21"/>
  <c r="E62" i="21"/>
  <c r="F62" i="21"/>
  <c r="G62" i="21"/>
  <c r="H62" i="21"/>
  <c r="I62" i="21"/>
  <c r="J62" i="21"/>
  <c r="K62" i="21"/>
  <c r="L62" i="21"/>
  <c r="M62" i="21"/>
  <c r="N62" i="21"/>
  <c r="O62" i="21"/>
  <c r="P62" i="21"/>
  <c r="Q62" i="21"/>
  <c r="R62" i="21"/>
  <c r="S62" i="21"/>
  <c r="T62" i="21"/>
  <c r="U62" i="21"/>
  <c r="V62" i="21"/>
  <c r="W62" i="21"/>
  <c r="E63" i="21"/>
  <c r="F63" i="21"/>
  <c r="G63" i="21"/>
  <c r="H63" i="21"/>
  <c r="I63" i="21"/>
  <c r="J63" i="21"/>
  <c r="K63" i="21"/>
  <c r="L63" i="21"/>
  <c r="M63" i="21"/>
  <c r="N63" i="21"/>
  <c r="O63" i="21"/>
  <c r="P63" i="21"/>
  <c r="Q63" i="21"/>
  <c r="R63" i="21"/>
  <c r="S63" i="21"/>
  <c r="T63" i="21"/>
  <c r="U63" i="21"/>
  <c r="V63" i="21"/>
  <c r="W63" i="21"/>
  <c r="E64" i="21"/>
  <c r="F64" i="21"/>
  <c r="G64" i="21"/>
  <c r="H64" i="21"/>
  <c r="I64" i="21"/>
  <c r="J64" i="21"/>
  <c r="K64" i="21"/>
  <c r="L64" i="21"/>
  <c r="M64" i="21"/>
  <c r="N64" i="21"/>
  <c r="O64" i="21"/>
  <c r="P64" i="21"/>
  <c r="Q64" i="21"/>
  <c r="R64" i="21"/>
  <c r="S64" i="21"/>
  <c r="T64" i="21"/>
  <c r="U64" i="21"/>
  <c r="V64" i="21"/>
  <c r="W64" i="21"/>
  <c r="E65" i="21"/>
  <c r="F65" i="21"/>
  <c r="G65" i="21"/>
  <c r="H65" i="21"/>
  <c r="I65" i="21"/>
  <c r="J65" i="21"/>
  <c r="K65" i="21"/>
  <c r="L65" i="21"/>
  <c r="M65" i="21"/>
  <c r="N65" i="21"/>
  <c r="O65" i="21"/>
  <c r="P65" i="21"/>
  <c r="Q65" i="21"/>
  <c r="R65" i="21"/>
  <c r="S65" i="21"/>
  <c r="T65" i="21"/>
  <c r="U65" i="21"/>
  <c r="V65" i="21"/>
  <c r="W65" i="21"/>
  <c r="E66" i="21"/>
  <c r="F66" i="21"/>
  <c r="G66" i="21"/>
  <c r="H66" i="21"/>
  <c r="I66" i="21"/>
  <c r="J66" i="21"/>
  <c r="K66" i="21"/>
  <c r="L66" i="21"/>
  <c r="M66" i="21"/>
  <c r="N66" i="21"/>
  <c r="O66" i="21"/>
  <c r="P66" i="21"/>
  <c r="Q66" i="21"/>
  <c r="R66" i="21"/>
  <c r="S66" i="21"/>
  <c r="T66" i="21"/>
  <c r="U66" i="21"/>
  <c r="V66" i="21"/>
  <c r="W66" i="21"/>
  <c r="E67" i="21"/>
  <c r="F67" i="21"/>
  <c r="G67" i="21"/>
  <c r="H67" i="21"/>
  <c r="I67" i="21"/>
  <c r="J67" i="21"/>
  <c r="K67" i="21"/>
  <c r="L67" i="21"/>
  <c r="M67" i="21"/>
  <c r="N67" i="21"/>
  <c r="O67" i="21"/>
  <c r="P67" i="21"/>
  <c r="Q67" i="21"/>
  <c r="R67" i="21"/>
  <c r="S67" i="21"/>
  <c r="T67" i="21"/>
  <c r="U67" i="21"/>
  <c r="V67" i="21"/>
  <c r="W67" i="21"/>
  <c r="E68" i="21"/>
  <c r="F68" i="21"/>
  <c r="G68" i="21"/>
  <c r="H68" i="21"/>
  <c r="I68" i="21"/>
  <c r="J68" i="21"/>
  <c r="K68" i="21"/>
  <c r="L68" i="21"/>
  <c r="M68" i="21"/>
  <c r="N68" i="21"/>
  <c r="O68" i="21"/>
  <c r="P68" i="21"/>
  <c r="Q68" i="21"/>
  <c r="R68" i="21"/>
  <c r="S68" i="21"/>
  <c r="T68" i="21"/>
  <c r="U68" i="21"/>
  <c r="V68" i="21"/>
  <c r="W68" i="21"/>
  <c r="E69" i="21"/>
  <c r="F69" i="21"/>
  <c r="G69" i="21"/>
  <c r="H69" i="21"/>
  <c r="I69" i="21"/>
  <c r="J69" i="21"/>
  <c r="K69" i="21"/>
  <c r="L69" i="21"/>
  <c r="M69" i="21"/>
  <c r="N69" i="21"/>
  <c r="O69" i="21"/>
  <c r="P69" i="21"/>
  <c r="Q69" i="21"/>
  <c r="R69" i="21"/>
  <c r="S69" i="21"/>
  <c r="T69" i="21"/>
  <c r="U69" i="21"/>
  <c r="V69" i="21"/>
  <c r="W69" i="21"/>
  <c r="E70" i="21"/>
  <c r="F70" i="21"/>
  <c r="G70" i="21"/>
  <c r="H70" i="21"/>
  <c r="I70" i="21"/>
  <c r="J70" i="21"/>
  <c r="K70" i="21"/>
  <c r="L70" i="21"/>
  <c r="M70" i="21"/>
  <c r="N70" i="21"/>
  <c r="O70" i="21"/>
  <c r="P70" i="21"/>
  <c r="Q70" i="21"/>
  <c r="R70" i="21"/>
  <c r="S70" i="21"/>
  <c r="T70" i="21"/>
  <c r="U70" i="21"/>
  <c r="V70" i="21"/>
  <c r="W70" i="21"/>
  <c r="E71" i="21"/>
  <c r="F71" i="21"/>
  <c r="G71" i="21"/>
  <c r="H71" i="21"/>
  <c r="I71" i="21"/>
  <c r="J71" i="21"/>
  <c r="K71" i="21"/>
  <c r="L71" i="21"/>
  <c r="M71" i="21"/>
  <c r="N71" i="21"/>
  <c r="O71" i="21"/>
  <c r="P71" i="21"/>
  <c r="Q71" i="21"/>
  <c r="R71" i="21"/>
  <c r="S71" i="21"/>
  <c r="T71" i="21"/>
  <c r="U71" i="21"/>
  <c r="V71" i="21"/>
  <c r="W71" i="21"/>
  <c r="E72" i="21"/>
  <c r="F72" i="21"/>
  <c r="G72" i="21"/>
  <c r="H72" i="21"/>
  <c r="I72" i="21"/>
  <c r="J72" i="21"/>
  <c r="K72" i="21"/>
  <c r="L72" i="21"/>
  <c r="M72" i="21"/>
  <c r="N72" i="21"/>
  <c r="O72" i="21"/>
  <c r="P72" i="21"/>
  <c r="Q72" i="21"/>
  <c r="R72" i="21"/>
  <c r="S72" i="21"/>
  <c r="T72" i="21"/>
  <c r="U72" i="21"/>
  <c r="V72" i="21"/>
  <c r="W72" i="21"/>
  <c r="E73" i="21"/>
  <c r="F73" i="21"/>
  <c r="G73" i="21"/>
  <c r="H73" i="21"/>
  <c r="I73" i="21"/>
  <c r="J73" i="21"/>
  <c r="K73" i="21"/>
  <c r="L73" i="21"/>
  <c r="M73" i="21"/>
  <c r="N73" i="21"/>
  <c r="O73" i="21"/>
  <c r="P73" i="21"/>
  <c r="Q73" i="21"/>
  <c r="R73" i="21"/>
  <c r="S73" i="21"/>
  <c r="T73" i="21"/>
  <c r="U73" i="21"/>
  <c r="V73" i="21"/>
  <c r="W73" i="21"/>
  <c r="E74" i="21"/>
  <c r="F74" i="21"/>
  <c r="G74" i="21"/>
  <c r="H74" i="21"/>
  <c r="I74" i="21"/>
  <c r="J74" i="21"/>
  <c r="K74" i="21"/>
  <c r="L74" i="21"/>
  <c r="M74" i="21"/>
  <c r="N74" i="21"/>
  <c r="O74" i="21"/>
  <c r="P74" i="21"/>
  <c r="Q74" i="21"/>
  <c r="R74" i="21"/>
  <c r="S74" i="21"/>
  <c r="T74" i="21"/>
  <c r="U74" i="21"/>
  <c r="V74" i="21"/>
  <c r="W74" i="21"/>
  <c r="E75" i="21"/>
  <c r="F75" i="21"/>
  <c r="G75" i="21"/>
  <c r="H75" i="21"/>
  <c r="I75" i="21"/>
  <c r="J75" i="21"/>
  <c r="K75" i="21"/>
  <c r="L75" i="21"/>
  <c r="M75" i="21"/>
  <c r="N75" i="21"/>
  <c r="O75" i="21"/>
  <c r="P75" i="21"/>
  <c r="Q75" i="21"/>
  <c r="R75" i="21"/>
  <c r="S75" i="21"/>
  <c r="T75" i="21"/>
  <c r="U75" i="21"/>
  <c r="V75" i="21"/>
  <c r="W75" i="21"/>
  <c r="E76" i="21"/>
  <c r="F76" i="21"/>
  <c r="G76" i="21"/>
  <c r="H76" i="21"/>
  <c r="I76" i="21"/>
  <c r="J76" i="21"/>
  <c r="K76" i="21"/>
  <c r="L76" i="21"/>
  <c r="M76" i="21"/>
  <c r="N76" i="21"/>
  <c r="O76" i="21"/>
  <c r="P76" i="21"/>
  <c r="Q76" i="21"/>
  <c r="R76" i="21"/>
  <c r="S76" i="21"/>
  <c r="T76" i="21"/>
  <c r="U76" i="21"/>
  <c r="V76" i="21"/>
  <c r="W76" i="21"/>
  <c r="E77" i="21"/>
  <c r="F77" i="21"/>
  <c r="G77" i="21"/>
  <c r="H77" i="21"/>
  <c r="I77" i="21"/>
  <c r="J77" i="21"/>
  <c r="K77" i="21"/>
  <c r="L77" i="21"/>
  <c r="M77" i="21"/>
  <c r="N77" i="21"/>
  <c r="O77" i="21"/>
  <c r="P77" i="21"/>
  <c r="Q77" i="21"/>
  <c r="R77" i="21"/>
  <c r="S77" i="21"/>
  <c r="T77" i="21"/>
  <c r="U77" i="21"/>
  <c r="V77" i="21"/>
  <c r="W77" i="21"/>
  <c r="E78" i="21"/>
  <c r="F78" i="21"/>
  <c r="G78" i="21"/>
  <c r="H78" i="21"/>
  <c r="I78" i="21"/>
  <c r="J78" i="21"/>
  <c r="K78" i="21"/>
  <c r="L78" i="21"/>
  <c r="M78" i="21"/>
  <c r="N78" i="21"/>
  <c r="O78" i="21"/>
  <c r="P78" i="21"/>
  <c r="Q78" i="21"/>
  <c r="R78" i="21"/>
  <c r="S78" i="21"/>
  <c r="T78" i="21"/>
  <c r="U78" i="21"/>
  <c r="V78" i="21"/>
  <c r="W78" i="21"/>
  <c r="E79" i="21"/>
  <c r="F79" i="21"/>
  <c r="G79" i="21"/>
  <c r="H79" i="21"/>
  <c r="I79" i="21"/>
  <c r="J79" i="21"/>
  <c r="K79" i="21"/>
  <c r="L79" i="21"/>
  <c r="M79" i="21"/>
  <c r="N79" i="21"/>
  <c r="O79" i="21"/>
  <c r="P79" i="21"/>
  <c r="Q79" i="21"/>
  <c r="R79" i="21"/>
  <c r="S79" i="21"/>
  <c r="T79" i="21"/>
  <c r="U79" i="21"/>
  <c r="V79" i="21"/>
  <c r="W79" i="21"/>
  <c r="E80" i="21"/>
  <c r="F80" i="21"/>
  <c r="G80" i="21"/>
  <c r="H80" i="21"/>
  <c r="I80" i="21"/>
  <c r="J80" i="21"/>
  <c r="K80" i="21"/>
  <c r="L80" i="21"/>
  <c r="M80" i="21"/>
  <c r="N80" i="21"/>
  <c r="O80" i="21"/>
  <c r="P80" i="21"/>
  <c r="Q80" i="21"/>
  <c r="R80" i="21"/>
  <c r="S80" i="21"/>
  <c r="T80" i="21"/>
  <c r="U80" i="21"/>
  <c r="V80" i="21"/>
  <c r="W80" i="21"/>
  <c r="E81" i="21"/>
  <c r="F81" i="21"/>
  <c r="G81" i="21"/>
  <c r="H81" i="21"/>
  <c r="I81" i="21"/>
  <c r="J81" i="21"/>
  <c r="K81" i="21"/>
  <c r="L81" i="21"/>
  <c r="M81" i="21"/>
  <c r="N81" i="21"/>
  <c r="O81" i="21"/>
  <c r="P81" i="21"/>
  <c r="Q81" i="21"/>
  <c r="R81" i="21"/>
  <c r="S81" i="21"/>
  <c r="T81" i="21"/>
  <c r="U81" i="21"/>
  <c r="V81" i="21"/>
  <c r="W81" i="21"/>
  <c r="E82" i="21"/>
  <c r="F82" i="21"/>
  <c r="G82" i="21"/>
  <c r="H82" i="21"/>
  <c r="I82" i="21"/>
  <c r="J82" i="21"/>
  <c r="K82" i="21"/>
  <c r="L82" i="21"/>
  <c r="M82" i="21"/>
  <c r="N82" i="21"/>
  <c r="O82" i="21"/>
  <c r="P82" i="21"/>
  <c r="Q82" i="21"/>
  <c r="R82" i="21"/>
  <c r="S82" i="21"/>
  <c r="T82" i="21"/>
  <c r="U82" i="21"/>
  <c r="V82" i="21"/>
  <c r="W82" i="21"/>
  <c r="E83" i="21"/>
  <c r="F83" i="21"/>
  <c r="G83" i="21"/>
  <c r="H83" i="21"/>
  <c r="I83" i="21"/>
  <c r="J83" i="21"/>
  <c r="K83" i="21"/>
  <c r="L83" i="21"/>
  <c r="M83" i="21"/>
  <c r="N83" i="21"/>
  <c r="O83" i="21"/>
  <c r="P83" i="21"/>
  <c r="Q83" i="21"/>
  <c r="R83" i="21"/>
  <c r="S83" i="21"/>
  <c r="T83" i="21"/>
  <c r="U83" i="21"/>
  <c r="V83" i="21"/>
  <c r="W83" i="21"/>
  <c r="E84" i="21"/>
  <c r="F84" i="21"/>
  <c r="G84" i="21"/>
  <c r="H84" i="21"/>
  <c r="I84" i="21"/>
  <c r="J84" i="21"/>
  <c r="K84" i="21"/>
  <c r="L84" i="21"/>
  <c r="M84" i="21"/>
  <c r="N84" i="21"/>
  <c r="O84" i="21"/>
  <c r="P84" i="21"/>
  <c r="Q84" i="21"/>
  <c r="R84" i="21"/>
  <c r="S84" i="21"/>
  <c r="T84" i="21"/>
  <c r="U84" i="21"/>
  <c r="V84" i="21"/>
  <c r="W84" i="21"/>
  <c r="E85" i="21"/>
  <c r="F85" i="21"/>
  <c r="G85" i="21"/>
  <c r="H85" i="21"/>
  <c r="I85" i="21"/>
  <c r="J85" i="21"/>
  <c r="K85" i="21"/>
  <c r="L85" i="21"/>
  <c r="M85" i="21"/>
  <c r="N85" i="21"/>
  <c r="O85" i="21"/>
  <c r="P85" i="21"/>
  <c r="Q85" i="21"/>
  <c r="R85" i="21"/>
  <c r="S85" i="21"/>
  <c r="T85" i="21"/>
  <c r="U85" i="21"/>
  <c r="V85" i="21"/>
  <c r="W85" i="21"/>
  <c r="E86" i="21"/>
  <c r="F86" i="21"/>
  <c r="G86" i="21"/>
  <c r="H86" i="21"/>
  <c r="I86" i="21"/>
  <c r="J86" i="21"/>
  <c r="K86" i="21"/>
  <c r="L86" i="21"/>
  <c r="M86" i="21"/>
  <c r="N86" i="21"/>
  <c r="O86" i="21"/>
  <c r="P86" i="21"/>
  <c r="Q86" i="21"/>
  <c r="R86" i="21"/>
  <c r="S86" i="21"/>
  <c r="T86" i="21"/>
  <c r="U86" i="21"/>
  <c r="V86" i="21"/>
  <c r="W86" i="21"/>
  <c r="E87" i="21"/>
  <c r="F87" i="21"/>
  <c r="G87" i="21"/>
  <c r="H87" i="21"/>
  <c r="I87" i="21"/>
  <c r="J87" i="21"/>
  <c r="K87" i="21"/>
  <c r="L87" i="21"/>
  <c r="M87" i="21"/>
  <c r="N87" i="21"/>
  <c r="O87" i="21"/>
  <c r="P87" i="21"/>
  <c r="Q87" i="21"/>
  <c r="R87" i="21"/>
  <c r="S87" i="21"/>
  <c r="T87" i="21"/>
  <c r="U87" i="21"/>
  <c r="V87" i="21"/>
  <c r="W87" i="21"/>
  <c r="E88" i="21"/>
  <c r="F88" i="21"/>
  <c r="G88" i="21"/>
  <c r="H88" i="21"/>
  <c r="I88" i="21"/>
  <c r="J88" i="21"/>
  <c r="K88" i="21"/>
  <c r="L88" i="21"/>
  <c r="M88" i="21"/>
  <c r="N88" i="21"/>
  <c r="O88" i="21"/>
  <c r="P88" i="21"/>
  <c r="Q88" i="21"/>
  <c r="R88" i="21"/>
  <c r="S88" i="21"/>
  <c r="T88" i="21"/>
  <c r="U88" i="21"/>
  <c r="V88" i="21"/>
  <c r="W88" i="21"/>
  <c r="E89" i="21"/>
  <c r="F89" i="21"/>
  <c r="G89" i="21"/>
  <c r="H89" i="21"/>
  <c r="I89" i="21"/>
  <c r="J89" i="21"/>
  <c r="K89" i="21"/>
  <c r="L89" i="21"/>
  <c r="M89" i="21"/>
  <c r="N89" i="21"/>
  <c r="O89" i="21"/>
  <c r="P89" i="21"/>
  <c r="Q89" i="21"/>
  <c r="R89" i="21"/>
  <c r="S89" i="21"/>
  <c r="T89" i="21"/>
  <c r="U89" i="21"/>
  <c r="V89" i="21"/>
  <c r="W89" i="21"/>
  <c r="E90" i="21"/>
  <c r="F90" i="21"/>
  <c r="G90" i="21"/>
  <c r="H90" i="21"/>
  <c r="I90" i="21"/>
  <c r="J90" i="21"/>
  <c r="K90" i="21"/>
  <c r="L90" i="21"/>
  <c r="M90" i="21"/>
  <c r="N90" i="21"/>
  <c r="O90" i="21"/>
  <c r="P90" i="21"/>
  <c r="Q90" i="21"/>
  <c r="R90" i="21"/>
  <c r="S90" i="21"/>
  <c r="T90" i="21"/>
  <c r="U90" i="21"/>
  <c r="V90" i="21"/>
  <c r="W90" i="21"/>
  <c r="E91" i="21"/>
  <c r="F91" i="21"/>
  <c r="G91" i="21"/>
  <c r="H91" i="21"/>
  <c r="I91" i="21"/>
  <c r="J91" i="21"/>
  <c r="K91" i="21"/>
  <c r="L91" i="21"/>
  <c r="M91" i="21"/>
  <c r="N91" i="21"/>
  <c r="O91" i="21"/>
  <c r="P91" i="21"/>
  <c r="Q91" i="21"/>
  <c r="R91" i="21"/>
  <c r="S91" i="21"/>
  <c r="T91" i="21"/>
  <c r="U91" i="21"/>
  <c r="V91" i="21"/>
  <c r="W91" i="21"/>
  <c r="E92" i="21"/>
  <c r="F92" i="21"/>
  <c r="G92" i="21"/>
  <c r="H92" i="21"/>
  <c r="I92" i="21"/>
  <c r="J92" i="21"/>
  <c r="K92" i="21"/>
  <c r="L92" i="21"/>
  <c r="M92" i="21"/>
  <c r="N92" i="21"/>
  <c r="O92" i="21"/>
  <c r="P92" i="21"/>
  <c r="Q92" i="21"/>
  <c r="R92" i="21"/>
  <c r="S92" i="21"/>
  <c r="T92" i="21"/>
  <c r="U92" i="21"/>
  <c r="V92" i="21"/>
  <c r="W92" i="21"/>
  <c r="E93" i="21"/>
  <c r="F93" i="21"/>
  <c r="G93" i="21"/>
  <c r="H93" i="21"/>
  <c r="I93" i="21"/>
  <c r="J93" i="21"/>
  <c r="K93" i="21"/>
  <c r="L93" i="21"/>
  <c r="M93" i="21"/>
  <c r="N93" i="21"/>
  <c r="O93" i="21"/>
  <c r="P93" i="21"/>
  <c r="Q93" i="21"/>
  <c r="R93" i="21"/>
  <c r="S93" i="21"/>
  <c r="T93" i="21"/>
  <c r="U93" i="21"/>
  <c r="V93" i="21"/>
  <c r="W93" i="21"/>
  <c r="E94" i="21"/>
  <c r="F94" i="21"/>
  <c r="G94" i="21"/>
  <c r="H94" i="21"/>
  <c r="I94" i="21"/>
  <c r="J94" i="21"/>
  <c r="K94" i="21"/>
  <c r="L94" i="21"/>
  <c r="M94" i="21"/>
  <c r="N94" i="21"/>
  <c r="O94" i="21"/>
  <c r="P94" i="21"/>
  <c r="Q94" i="21"/>
  <c r="R94" i="21"/>
  <c r="S94" i="21"/>
  <c r="T94" i="21"/>
  <c r="U94" i="21"/>
  <c r="V94" i="21"/>
  <c r="W94" i="21"/>
  <c r="E95" i="21"/>
  <c r="F95" i="21"/>
  <c r="G95" i="21"/>
  <c r="H95" i="21"/>
  <c r="I95" i="21"/>
  <c r="J95" i="21"/>
  <c r="K95" i="21"/>
  <c r="L95" i="21"/>
  <c r="M95" i="21"/>
  <c r="N95" i="21"/>
  <c r="O95" i="21"/>
  <c r="P95" i="21"/>
  <c r="Q95" i="21"/>
  <c r="R95" i="21"/>
  <c r="S95" i="21"/>
  <c r="T95" i="21"/>
  <c r="U95" i="21"/>
  <c r="V95" i="21"/>
  <c r="W95" i="21"/>
  <c r="E96" i="21"/>
  <c r="F96" i="21"/>
  <c r="G96" i="21"/>
  <c r="H96" i="21"/>
  <c r="I96" i="21"/>
  <c r="J96" i="21"/>
  <c r="K96" i="21"/>
  <c r="L96" i="21"/>
  <c r="M96" i="21"/>
  <c r="N96" i="21"/>
  <c r="O96" i="21"/>
  <c r="P96" i="21"/>
  <c r="Q96" i="21"/>
  <c r="R96" i="21"/>
  <c r="S96" i="21"/>
  <c r="T96" i="21"/>
  <c r="U96" i="21"/>
  <c r="V96" i="21"/>
  <c r="W96" i="21"/>
  <c r="E97" i="21"/>
  <c r="F97" i="21"/>
  <c r="G97" i="21"/>
  <c r="H97" i="21"/>
  <c r="I97" i="21"/>
  <c r="J97" i="21"/>
  <c r="K97" i="21"/>
  <c r="L97" i="21"/>
  <c r="M97" i="21"/>
  <c r="N97" i="21"/>
  <c r="O97" i="21"/>
  <c r="P97" i="21"/>
  <c r="Q97" i="21"/>
  <c r="R97" i="21"/>
  <c r="S97" i="21"/>
  <c r="T97" i="21"/>
  <c r="U97" i="21"/>
  <c r="V97" i="21"/>
  <c r="W97" i="21"/>
  <c r="E98" i="21"/>
  <c r="F98" i="21"/>
  <c r="G98" i="21"/>
  <c r="H98" i="21"/>
  <c r="I98" i="21"/>
  <c r="J98" i="21"/>
  <c r="K98" i="21"/>
  <c r="L98" i="21"/>
  <c r="M98" i="21"/>
  <c r="N98" i="21"/>
  <c r="O98" i="21"/>
  <c r="P98" i="21"/>
  <c r="Q98" i="21"/>
  <c r="R98" i="21"/>
  <c r="S98" i="21"/>
  <c r="T98" i="21"/>
  <c r="U98" i="21"/>
  <c r="V98" i="21"/>
  <c r="W98" i="21"/>
  <c r="E99" i="21"/>
  <c r="F99" i="21"/>
  <c r="G99" i="21"/>
  <c r="H99" i="21"/>
  <c r="I99" i="21"/>
  <c r="J99" i="21"/>
  <c r="K99" i="21"/>
  <c r="L99" i="21"/>
  <c r="M99" i="21"/>
  <c r="N99" i="21"/>
  <c r="O99" i="21"/>
  <c r="P99" i="21"/>
  <c r="Q99" i="21"/>
  <c r="R99" i="21"/>
  <c r="S99" i="21"/>
  <c r="T99" i="21"/>
  <c r="U99" i="21"/>
  <c r="V99" i="21"/>
  <c r="W99" i="21"/>
  <c r="E100" i="21"/>
  <c r="F100" i="21"/>
  <c r="G100" i="21"/>
  <c r="H100" i="21"/>
  <c r="I100" i="21"/>
  <c r="J100" i="21"/>
  <c r="K100" i="21"/>
  <c r="L100" i="21"/>
  <c r="M100" i="21"/>
  <c r="N100" i="21"/>
  <c r="O100" i="21"/>
  <c r="P100" i="21"/>
  <c r="Q100" i="21"/>
  <c r="R100" i="21"/>
  <c r="S100" i="21"/>
  <c r="T100" i="21"/>
  <c r="U100" i="21"/>
  <c r="V100" i="21"/>
  <c r="W100" i="21"/>
  <c r="E101" i="21"/>
  <c r="F101" i="21"/>
  <c r="G101" i="21"/>
  <c r="H101" i="21"/>
  <c r="I101" i="21"/>
  <c r="J101" i="21"/>
  <c r="K101" i="21"/>
  <c r="L101" i="21"/>
  <c r="M101" i="21"/>
  <c r="N101" i="21"/>
  <c r="O101" i="21"/>
  <c r="P101" i="21"/>
  <c r="Q101" i="21"/>
  <c r="R101" i="21"/>
  <c r="S101" i="21"/>
  <c r="T101" i="21"/>
  <c r="U101" i="21"/>
  <c r="V101" i="21"/>
  <c r="W101" i="21"/>
  <c r="E102" i="21"/>
  <c r="F102" i="21"/>
  <c r="G102" i="21"/>
  <c r="H102" i="21"/>
  <c r="I102" i="21"/>
  <c r="J102" i="21"/>
  <c r="K102" i="21"/>
  <c r="L102" i="21"/>
  <c r="M102" i="21"/>
  <c r="N102" i="21"/>
  <c r="O102" i="21"/>
  <c r="P102" i="21"/>
  <c r="Q102" i="21"/>
  <c r="R102" i="21"/>
  <c r="S102" i="21"/>
  <c r="T102" i="21"/>
  <c r="U102" i="21"/>
  <c r="V102" i="21"/>
  <c r="W102" i="21"/>
  <c r="E103" i="21"/>
  <c r="F103" i="21"/>
  <c r="G103" i="21"/>
  <c r="H103" i="21"/>
  <c r="I103" i="21"/>
  <c r="J103" i="21"/>
  <c r="K103" i="21"/>
  <c r="L103" i="21"/>
  <c r="M103" i="21"/>
  <c r="N103" i="21"/>
  <c r="O103" i="21"/>
  <c r="P103" i="21"/>
  <c r="Q103" i="21"/>
  <c r="R103" i="21"/>
  <c r="S103" i="21"/>
  <c r="T103" i="21"/>
  <c r="U103" i="21"/>
  <c r="V103" i="21"/>
  <c r="W103" i="21"/>
  <c r="E104" i="21"/>
  <c r="F104" i="21"/>
  <c r="G104" i="21"/>
  <c r="H104" i="21"/>
  <c r="I104" i="21"/>
  <c r="J104" i="21"/>
  <c r="K104" i="21"/>
  <c r="L104" i="21"/>
  <c r="M104" i="21"/>
  <c r="N104" i="21"/>
  <c r="O104" i="21"/>
  <c r="P104" i="21"/>
  <c r="Q104" i="21"/>
  <c r="R104" i="21"/>
  <c r="S104" i="21"/>
  <c r="T104" i="21"/>
  <c r="U104" i="21"/>
  <c r="V104" i="21"/>
  <c r="W104" i="21"/>
  <c r="E105" i="21"/>
  <c r="F105" i="21"/>
  <c r="G105" i="21"/>
  <c r="H105" i="21"/>
  <c r="I105" i="21"/>
  <c r="J105" i="21"/>
  <c r="K105" i="21"/>
  <c r="L105" i="21"/>
  <c r="M105" i="21"/>
  <c r="N105" i="21"/>
  <c r="O105" i="21"/>
  <c r="P105" i="21"/>
  <c r="Q105" i="21"/>
  <c r="R105" i="21"/>
  <c r="S105" i="21"/>
  <c r="T105" i="21"/>
  <c r="U105" i="21"/>
  <c r="V105" i="21"/>
  <c r="W105" i="21"/>
  <c r="E106" i="21"/>
  <c r="F106" i="21"/>
  <c r="G106" i="21"/>
  <c r="H106" i="21"/>
  <c r="I106" i="21"/>
  <c r="J106" i="21"/>
  <c r="K106" i="21"/>
  <c r="L106" i="21"/>
  <c r="M106" i="21"/>
  <c r="N106" i="21"/>
  <c r="O106" i="21"/>
  <c r="P106" i="21"/>
  <c r="Q106" i="21"/>
  <c r="R106" i="21"/>
  <c r="S106" i="21"/>
  <c r="T106" i="21"/>
  <c r="U106" i="21"/>
  <c r="V106" i="21"/>
  <c r="W106" i="21"/>
  <c r="E107" i="21"/>
  <c r="F107" i="21"/>
  <c r="G107" i="21"/>
  <c r="H107" i="21"/>
  <c r="I107" i="21"/>
  <c r="J107" i="21"/>
  <c r="K107" i="21"/>
  <c r="L107" i="21"/>
  <c r="M107" i="21"/>
  <c r="N107" i="21"/>
  <c r="O107" i="21"/>
  <c r="P107" i="21"/>
  <c r="Q107" i="21"/>
  <c r="R107" i="21"/>
  <c r="S107" i="21"/>
  <c r="T107" i="21"/>
  <c r="U107" i="21"/>
  <c r="V107" i="21"/>
  <c r="W107" i="21"/>
  <c r="E108" i="21"/>
  <c r="F108" i="21"/>
  <c r="G108" i="21"/>
  <c r="H108" i="21"/>
  <c r="I108" i="21"/>
  <c r="J108" i="21"/>
  <c r="K108" i="21"/>
  <c r="L108" i="21"/>
  <c r="M108" i="21"/>
  <c r="N108" i="21"/>
  <c r="O108" i="21"/>
  <c r="P108" i="21"/>
  <c r="Q108" i="21"/>
  <c r="R108" i="21"/>
  <c r="S108" i="21"/>
  <c r="T108" i="21"/>
  <c r="U108" i="21"/>
  <c r="V108" i="21"/>
  <c r="W108" i="21"/>
  <c r="E109" i="21"/>
  <c r="F109" i="21"/>
  <c r="G109" i="21"/>
  <c r="H109" i="21"/>
  <c r="I109" i="21"/>
  <c r="J109" i="21"/>
  <c r="K109" i="21"/>
  <c r="L109" i="21"/>
  <c r="M109" i="21"/>
  <c r="N109" i="21"/>
  <c r="O109" i="21"/>
  <c r="P109" i="21"/>
  <c r="Q109" i="21"/>
  <c r="R109" i="21"/>
  <c r="S109" i="21"/>
  <c r="T109" i="21"/>
  <c r="U109" i="21"/>
  <c r="V109" i="21"/>
  <c r="W109" i="21"/>
  <c r="E110" i="21"/>
  <c r="F110" i="21"/>
  <c r="G110" i="21"/>
  <c r="H110" i="21"/>
  <c r="I110" i="21"/>
  <c r="J110" i="21"/>
  <c r="K110" i="21"/>
  <c r="L110" i="21"/>
  <c r="M110" i="21"/>
  <c r="N110" i="21"/>
  <c r="O110" i="21"/>
  <c r="P110" i="21"/>
  <c r="Q110" i="21"/>
  <c r="R110" i="21"/>
  <c r="S110" i="21"/>
  <c r="T110" i="21"/>
  <c r="U110" i="21"/>
  <c r="V110" i="21"/>
  <c r="W110" i="21"/>
  <c r="E111" i="21"/>
  <c r="F111" i="21"/>
  <c r="G111" i="21"/>
  <c r="H111" i="21"/>
  <c r="I111" i="21"/>
  <c r="J111" i="21"/>
  <c r="K111" i="21"/>
  <c r="L111" i="21"/>
  <c r="M111" i="21"/>
  <c r="N111" i="21"/>
  <c r="O111" i="21"/>
  <c r="P111" i="21"/>
  <c r="Q111" i="21"/>
  <c r="R111" i="21"/>
  <c r="S111" i="21"/>
  <c r="T111" i="21"/>
  <c r="U111" i="21"/>
  <c r="V111" i="21"/>
  <c r="W111" i="21"/>
  <c r="E112" i="21"/>
  <c r="F112" i="21"/>
  <c r="G112" i="21"/>
  <c r="H112" i="21"/>
  <c r="I112" i="21"/>
  <c r="J112" i="21"/>
  <c r="K112" i="21"/>
  <c r="L112" i="21"/>
  <c r="M112" i="21"/>
  <c r="N112" i="21"/>
  <c r="O112" i="21"/>
  <c r="P112" i="21"/>
  <c r="Q112" i="21"/>
  <c r="R112" i="21"/>
  <c r="S112" i="21"/>
  <c r="T112" i="21"/>
  <c r="U112" i="21"/>
  <c r="V112" i="21"/>
  <c r="W112" i="21"/>
  <c r="E113" i="21"/>
  <c r="F113" i="21"/>
  <c r="G113" i="21"/>
  <c r="H113" i="21"/>
  <c r="I113" i="21"/>
  <c r="J113" i="21"/>
  <c r="K113" i="21"/>
  <c r="L113" i="21"/>
  <c r="M113" i="21"/>
  <c r="N113" i="21"/>
  <c r="O113" i="21"/>
  <c r="P113" i="21"/>
  <c r="Q113" i="21"/>
  <c r="R113" i="21"/>
  <c r="S113" i="21"/>
  <c r="T113" i="21"/>
  <c r="U113" i="21"/>
  <c r="V113" i="21"/>
  <c r="W113" i="21"/>
  <c r="E114" i="21"/>
  <c r="F114" i="21"/>
  <c r="G114" i="21"/>
  <c r="H114" i="21"/>
  <c r="I114" i="21"/>
  <c r="J114" i="21"/>
  <c r="K114" i="21"/>
  <c r="L114" i="21"/>
  <c r="M114" i="21"/>
  <c r="N114" i="21"/>
  <c r="O114" i="21"/>
  <c r="P114" i="21"/>
  <c r="Q114" i="21"/>
  <c r="R114" i="21"/>
  <c r="S114" i="21"/>
  <c r="T114" i="21"/>
  <c r="U114" i="21"/>
  <c r="V114" i="21"/>
  <c r="W114" i="21"/>
  <c r="E115" i="21"/>
  <c r="F115" i="21"/>
  <c r="G115" i="21"/>
  <c r="H115" i="21"/>
  <c r="I115" i="21"/>
  <c r="J115" i="21"/>
  <c r="K115" i="21"/>
  <c r="L115" i="21"/>
  <c r="M115" i="21"/>
  <c r="N115" i="21"/>
  <c r="O115" i="21"/>
  <c r="P115" i="21"/>
  <c r="Q115" i="21"/>
  <c r="R115" i="21"/>
  <c r="S115" i="21"/>
  <c r="T115" i="21"/>
  <c r="U115" i="21"/>
  <c r="V115" i="21"/>
  <c r="W115" i="21"/>
  <c r="E116" i="21"/>
  <c r="F116" i="21"/>
  <c r="G116" i="21"/>
  <c r="H116" i="21"/>
  <c r="I116" i="21"/>
  <c r="J116" i="21"/>
  <c r="K116" i="21"/>
  <c r="L116" i="21"/>
  <c r="M116" i="21"/>
  <c r="N116" i="21"/>
  <c r="O116" i="21"/>
  <c r="P116" i="21"/>
  <c r="Q116" i="21"/>
  <c r="R116" i="21"/>
  <c r="S116" i="21"/>
  <c r="T116" i="21"/>
  <c r="U116" i="21"/>
  <c r="V116" i="21"/>
  <c r="W116" i="21"/>
  <c r="E117" i="21"/>
  <c r="F117" i="21"/>
  <c r="G117" i="21"/>
  <c r="H117" i="21"/>
  <c r="I117" i="21"/>
  <c r="J117" i="21"/>
  <c r="K117" i="21"/>
  <c r="L117" i="21"/>
  <c r="M117" i="21"/>
  <c r="N117" i="21"/>
  <c r="O117" i="21"/>
  <c r="P117" i="21"/>
  <c r="Q117" i="21"/>
  <c r="R117" i="21"/>
  <c r="S117" i="21"/>
  <c r="T117" i="21"/>
  <c r="U117" i="21"/>
  <c r="V117" i="21"/>
  <c r="W117" i="21"/>
  <c r="E118" i="21"/>
  <c r="F118" i="21"/>
  <c r="G118" i="21"/>
  <c r="H118" i="21"/>
  <c r="I118" i="21"/>
  <c r="J118" i="21"/>
  <c r="K118" i="21"/>
  <c r="L118" i="21"/>
  <c r="M118" i="21"/>
  <c r="N118" i="21"/>
  <c r="O118" i="21"/>
  <c r="P118" i="21"/>
  <c r="Q118" i="21"/>
  <c r="R118" i="21"/>
  <c r="S118" i="21"/>
  <c r="T118" i="21"/>
  <c r="U118" i="21"/>
  <c r="V118" i="21"/>
  <c r="W118" i="21"/>
  <c r="E119" i="21"/>
  <c r="F119" i="21"/>
  <c r="G119" i="21"/>
  <c r="H119" i="21"/>
  <c r="I119" i="21"/>
  <c r="J119" i="21"/>
  <c r="K119" i="21"/>
  <c r="L119" i="21"/>
  <c r="M119" i="21"/>
  <c r="N119" i="21"/>
  <c r="O119" i="21"/>
  <c r="P119" i="21"/>
  <c r="Q119" i="21"/>
  <c r="R119" i="21"/>
  <c r="S119" i="21"/>
  <c r="T119" i="21"/>
  <c r="U119" i="21"/>
  <c r="V119" i="21"/>
  <c r="W119" i="21"/>
  <c r="E120" i="21"/>
  <c r="F120" i="21"/>
  <c r="G120" i="21"/>
  <c r="H120" i="21"/>
  <c r="I120" i="21"/>
  <c r="J120" i="21"/>
  <c r="K120" i="21"/>
  <c r="L120" i="21"/>
  <c r="M120" i="21"/>
  <c r="N120" i="21"/>
  <c r="O120" i="21"/>
  <c r="P120" i="21"/>
  <c r="Q120" i="21"/>
  <c r="R120" i="21"/>
  <c r="S120" i="21"/>
  <c r="T120" i="21"/>
  <c r="U120" i="21"/>
  <c r="V120" i="21"/>
  <c r="W120" i="21"/>
  <c r="E121" i="21"/>
  <c r="F121" i="21"/>
  <c r="G121" i="21"/>
  <c r="H121" i="21"/>
  <c r="I121" i="21"/>
  <c r="J121" i="21"/>
  <c r="K121" i="21"/>
  <c r="L121" i="21"/>
  <c r="M121" i="21"/>
  <c r="N121" i="21"/>
  <c r="O121" i="21"/>
  <c r="P121" i="21"/>
  <c r="Q121" i="21"/>
  <c r="R121" i="21"/>
  <c r="S121" i="21"/>
  <c r="T121" i="21"/>
  <c r="U121" i="21"/>
  <c r="V121" i="21"/>
  <c r="W121" i="21"/>
  <c r="E122" i="21"/>
  <c r="F122" i="21"/>
  <c r="G122" i="21"/>
  <c r="H122" i="21"/>
  <c r="I122" i="21"/>
  <c r="J122" i="21"/>
  <c r="K122" i="21"/>
  <c r="L122" i="21"/>
  <c r="M122" i="21"/>
  <c r="N122" i="21"/>
  <c r="O122" i="21"/>
  <c r="P122" i="21"/>
  <c r="Q122" i="21"/>
  <c r="R122" i="21"/>
  <c r="S122" i="21"/>
  <c r="T122" i="21"/>
  <c r="U122" i="21"/>
  <c r="V122" i="21"/>
  <c r="W122" i="21"/>
  <c r="E123" i="21"/>
  <c r="F123" i="21"/>
  <c r="G123" i="21"/>
  <c r="H123" i="21"/>
  <c r="I123" i="21"/>
  <c r="J123" i="21"/>
  <c r="K123" i="21"/>
  <c r="L123" i="21"/>
  <c r="M123" i="21"/>
  <c r="N123" i="21"/>
  <c r="O123" i="21"/>
  <c r="P123" i="21"/>
  <c r="Q123" i="21"/>
  <c r="R123" i="21"/>
  <c r="S123" i="21"/>
  <c r="T123" i="21"/>
  <c r="U123" i="21"/>
  <c r="V123" i="21"/>
  <c r="W123" i="21"/>
  <c r="E124" i="21"/>
  <c r="F124" i="21"/>
  <c r="G124" i="21"/>
  <c r="H124" i="21"/>
  <c r="I124" i="21"/>
  <c r="J124" i="21"/>
  <c r="K124" i="21"/>
  <c r="L124" i="21"/>
  <c r="M124" i="21"/>
  <c r="N124" i="21"/>
  <c r="O124" i="21"/>
  <c r="P124" i="21"/>
  <c r="Q124" i="21"/>
  <c r="R124" i="21"/>
  <c r="S124" i="21"/>
  <c r="T124" i="21"/>
  <c r="U124" i="21"/>
  <c r="V124" i="21"/>
  <c r="W124" i="21"/>
  <c r="E125" i="21"/>
  <c r="F125" i="21"/>
  <c r="G125" i="21"/>
  <c r="H125" i="21"/>
  <c r="I125" i="21"/>
  <c r="J125" i="21"/>
  <c r="K125" i="21"/>
  <c r="L125" i="21"/>
  <c r="M125" i="21"/>
  <c r="N125" i="21"/>
  <c r="O125" i="21"/>
  <c r="P125" i="21"/>
  <c r="Q125" i="21"/>
  <c r="R125" i="21"/>
  <c r="S125" i="21"/>
  <c r="T125" i="21"/>
  <c r="U125" i="21"/>
  <c r="V125" i="21"/>
  <c r="W125" i="21"/>
  <c r="E126" i="21"/>
  <c r="F126" i="21"/>
  <c r="G126" i="21"/>
  <c r="H126" i="21"/>
  <c r="I126" i="21"/>
  <c r="J126" i="21"/>
  <c r="K126" i="21"/>
  <c r="L126" i="21"/>
  <c r="M126" i="21"/>
  <c r="N126" i="21"/>
  <c r="O126" i="21"/>
  <c r="P126" i="21"/>
  <c r="Q126" i="21"/>
  <c r="R126" i="21"/>
  <c r="S126" i="21"/>
  <c r="T126" i="21"/>
  <c r="U126" i="21"/>
  <c r="V126" i="21"/>
  <c r="W126" i="21"/>
  <c r="E127" i="21"/>
  <c r="F127" i="21"/>
  <c r="G127" i="21"/>
  <c r="H127" i="21"/>
  <c r="I127" i="21"/>
  <c r="J127" i="21"/>
  <c r="K127" i="21"/>
  <c r="L127" i="21"/>
  <c r="M127" i="21"/>
  <c r="N127" i="21"/>
  <c r="O127" i="21"/>
  <c r="P127" i="21"/>
  <c r="Q127" i="21"/>
  <c r="R127" i="21"/>
  <c r="S127" i="21"/>
  <c r="T127" i="21"/>
  <c r="U127" i="21"/>
  <c r="V127" i="21"/>
  <c r="W127" i="21"/>
  <c r="E128" i="21"/>
  <c r="F128" i="21"/>
  <c r="G128" i="21"/>
  <c r="H128" i="21"/>
  <c r="I128" i="21"/>
  <c r="J128" i="21"/>
  <c r="K128" i="21"/>
  <c r="L128" i="21"/>
  <c r="M128" i="21"/>
  <c r="N128" i="21"/>
  <c r="O128" i="21"/>
  <c r="P128" i="21"/>
  <c r="Q128" i="21"/>
  <c r="R128" i="21"/>
  <c r="S128" i="21"/>
  <c r="T128" i="21"/>
  <c r="U128" i="21"/>
  <c r="V128" i="21"/>
  <c r="W128" i="21"/>
  <c r="E129" i="21"/>
  <c r="F129" i="21"/>
  <c r="G129" i="21"/>
  <c r="H129" i="21"/>
  <c r="I129" i="21"/>
  <c r="J129" i="21"/>
  <c r="K129" i="21"/>
  <c r="L129" i="21"/>
  <c r="M129" i="21"/>
  <c r="N129" i="21"/>
  <c r="O129" i="21"/>
  <c r="P129" i="21"/>
  <c r="Q129" i="21"/>
  <c r="R129" i="21"/>
  <c r="S129" i="21"/>
  <c r="T129" i="21"/>
  <c r="U129" i="21"/>
  <c r="V129" i="21"/>
  <c r="W129" i="21"/>
  <c r="E130" i="21"/>
  <c r="F130" i="21"/>
  <c r="G130" i="21"/>
  <c r="H130" i="21"/>
  <c r="I130" i="21"/>
  <c r="J130" i="21"/>
  <c r="K130" i="21"/>
  <c r="L130" i="21"/>
  <c r="M130" i="21"/>
  <c r="N130" i="21"/>
  <c r="O130" i="21"/>
  <c r="P130" i="21"/>
  <c r="Q130" i="21"/>
  <c r="R130" i="21"/>
  <c r="S130" i="21"/>
  <c r="T130" i="21"/>
  <c r="U130" i="21"/>
  <c r="V130" i="21"/>
  <c r="W130" i="21"/>
  <c r="E131" i="21"/>
  <c r="F131" i="21"/>
  <c r="G131" i="21"/>
  <c r="H131" i="21"/>
  <c r="I131" i="21"/>
  <c r="J131" i="21"/>
  <c r="K131" i="21"/>
  <c r="L131" i="21"/>
  <c r="M131" i="21"/>
  <c r="N131" i="21"/>
  <c r="O131" i="21"/>
  <c r="P131" i="21"/>
  <c r="Q131" i="21"/>
  <c r="R131" i="21"/>
  <c r="S131" i="21"/>
  <c r="T131" i="21"/>
  <c r="U131" i="21"/>
  <c r="V131" i="21"/>
  <c r="W131" i="21"/>
  <c r="E132" i="21"/>
  <c r="F132" i="21"/>
  <c r="G132" i="21"/>
  <c r="H132" i="21"/>
  <c r="I132" i="21"/>
  <c r="J132" i="21"/>
  <c r="K132" i="21"/>
  <c r="L132" i="21"/>
  <c r="M132" i="21"/>
  <c r="N132" i="21"/>
  <c r="O132" i="21"/>
  <c r="P132" i="21"/>
  <c r="Q132" i="21"/>
  <c r="R132" i="21"/>
  <c r="S132" i="21"/>
  <c r="T132" i="21"/>
  <c r="U132" i="21"/>
  <c r="V132" i="21"/>
  <c r="W132" i="21"/>
  <c r="E133" i="21"/>
  <c r="F133" i="21"/>
  <c r="G133" i="21"/>
  <c r="H133" i="21"/>
  <c r="I133" i="21"/>
  <c r="J133" i="21"/>
  <c r="K133" i="21"/>
  <c r="L133" i="21"/>
  <c r="M133" i="21"/>
  <c r="N133" i="21"/>
  <c r="O133" i="21"/>
  <c r="P133" i="21"/>
  <c r="Q133" i="21"/>
  <c r="R133" i="21"/>
  <c r="S133" i="21"/>
  <c r="T133" i="21"/>
  <c r="U133" i="21"/>
  <c r="V133" i="21"/>
  <c r="W133" i="21"/>
  <c r="E134" i="21"/>
  <c r="F134" i="21"/>
  <c r="G134" i="21"/>
  <c r="H134" i="21"/>
  <c r="I134" i="21"/>
  <c r="J134" i="21"/>
  <c r="K134" i="21"/>
  <c r="L134" i="21"/>
  <c r="M134" i="21"/>
  <c r="N134" i="21"/>
  <c r="O134" i="21"/>
  <c r="P134" i="21"/>
  <c r="Q134" i="21"/>
  <c r="R134" i="21"/>
  <c r="S134" i="21"/>
  <c r="T134" i="21"/>
  <c r="U134" i="21"/>
  <c r="V134" i="21"/>
  <c r="W134" i="21"/>
  <c r="E135" i="21"/>
  <c r="F135" i="21"/>
  <c r="G135" i="21"/>
  <c r="H135" i="21"/>
  <c r="I135" i="21"/>
  <c r="J135" i="21"/>
  <c r="K135" i="21"/>
  <c r="L135" i="21"/>
  <c r="M135" i="21"/>
  <c r="N135" i="21"/>
  <c r="O135" i="21"/>
  <c r="P135" i="21"/>
  <c r="Q135" i="21"/>
  <c r="R135" i="21"/>
  <c r="S135" i="21"/>
  <c r="T135" i="21"/>
  <c r="U135" i="21"/>
  <c r="V135" i="21"/>
  <c r="W135" i="21"/>
  <c r="E136" i="21"/>
  <c r="F136" i="21"/>
  <c r="G136" i="21"/>
  <c r="H136" i="21"/>
  <c r="I136" i="21"/>
  <c r="J136" i="21"/>
  <c r="K136" i="21"/>
  <c r="L136" i="21"/>
  <c r="M136" i="21"/>
  <c r="N136" i="21"/>
  <c r="O136" i="21"/>
  <c r="P136" i="21"/>
  <c r="Q136" i="21"/>
  <c r="R136" i="21"/>
  <c r="S136" i="21"/>
  <c r="T136" i="21"/>
  <c r="U136" i="21"/>
  <c r="V136" i="21"/>
  <c r="W136" i="21"/>
  <c r="E137" i="21"/>
  <c r="F137" i="21"/>
  <c r="G137" i="21"/>
  <c r="H137" i="21"/>
  <c r="I137" i="21"/>
  <c r="J137" i="21"/>
  <c r="K137" i="21"/>
  <c r="L137" i="21"/>
  <c r="M137" i="21"/>
  <c r="N137" i="21"/>
  <c r="O137" i="21"/>
  <c r="P137" i="21"/>
  <c r="Q137" i="21"/>
  <c r="R137" i="21"/>
  <c r="S137" i="21"/>
  <c r="T137" i="21"/>
  <c r="U137" i="21"/>
  <c r="V137" i="21"/>
  <c r="W137" i="21"/>
  <c r="E138" i="21"/>
  <c r="F138" i="21"/>
  <c r="G138" i="21"/>
  <c r="H138" i="21"/>
  <c r="I138" i="21"/>
  <c r="J138" i="21"/>
  <c r="K138" i="21"/>
  <c r="L138" i="21"/>
  <c r="M138" i="21"/>
  <c r="N138" i="21"/>
  <c r="O138" i="21"/>
  <c r="P138" i="21"/>
  <c r="Q138" i="21"/>
  <c r="R138" i="21"/>
  <c r="S138" i="21"/>
  <c r="T138" i="21"/>
  <c r="U138" i="21"/>
  <c r="V138" i="21"/>
  <c r="W138" i="21"/>
  <c r="E139" i="21"/>
  <c r="F139" i="21"/>
  <c r="G139" i="21"/>
  <c r="H139" i="21"/>
  <c r="I139" i="21"/>
  <c r="J139" i="21"/>
  <c r="K139" i="21"/>
  <c r="L139" i="21"/>
  <c r="M139" i="21"/>
  <c r="N139" i="21"/>
  <c r="O139" i="21"/>
  <c r="P139" i="21"/>
  <c r="Q139" i="21"/>
  <c r="R139" i="21"/>
  <c r="S139" i="21"/>
  <c r="T139" i="21"/>
  <c r="U139" i="21"/>
  <c r="V139" i="21"/>
  <c r="W139" i="21"/>
  <c r="E140" i="21"/>
  <c r="F140" i="21"/>
  <c r="G140" i="21"/>
  <c r="H140" i="21"/>
  <c r="I140" i="21"/>
  <c r="J140" i="21"/>
  <c r="K140" i="21"/>
  <c r="L140" i="21"/>
  <c r="M140" i="21"/>
  <c r="N140" i="21"/>
  <c r="O140" i="21"/>
  <c r="P140" i="21"/>
  <c r="Q140" i="21"/>
  <c r="R140" i="21"/>
  <c r="S140" i="21"/>
  <c r="T140" i="21"/>
  <c r="U140" i="21"/>
  <c r="V140" i="21"/>
  <c r="W140" i="21"/>
  <c r="E141" i="21"/>
  <c r="F141" i="21"/>
  <c r="G141" i="21"/>
  <c r="H141" i="21"/>
  <c r="I141" i="21"/>
  <c r="J141" i="21"/>
  <c r="K141" i="21"/>
  <c r="L141" i="21"/>
  <c r="M141" i="21"/>
  <c r="N141" i="21"/>
  <c r="O141" i="21"/>
  <c r="P141" i="21"/>
  <c r="Q141" i="21"/>
  <c r="R141" i="21"/>
  <c r="S141" i="21"/>
  <c r="T141" i="21"/>
  <c r="U141" i="21"/>
  <c r="V141" i="21"/>
  <c r="W141" i="21"/>
  <c r="E142" i="21"/>
  <c r="F142" i="21"/>
  <c r="G142" i="21"/>
  <c r="H142" i="21"/>
  <c r="I142" i="21"/>
  <c r="J142" i="21"/>
  <c r="K142" i="21"/>
  <c r="L142" i="21"/>
  <c r="M142" i="21"/>
  <c r="N142" i="21"/>
  <c r="O142" i="21"/>
  <c r="P142" i="21"/>
  <c r="Q142" i="21"/>
  <c r="R142" i="21"/>
  <c r="S142" i="21"/>
  <c r="T142" i="21"/>
  <c r="U142" i="21"/>
  <c r="V142" i="21"/>
  <c r="W142" i="21"/>
  <c r="E143" i="21"/>
  <c r="F143" i="21"/>
  <c r="G143" i="21"/>
  <c r="H143" i="21"/>
  <c r="I143" i="21"/>
  <c r="J143" i="21"/>
  <c r="K143" i="21"/>
  <c r="L143" i="21"/>
  <c r="M143" i="21"/>
  <c r="N143" i="21"/>
  <c r="O143" i="21"/>
  <c r="P143" i="21"/>
  <c r="Q143" i="21"/>
  <c r="R143" i="21"/>
  <c r="S143" i="21"/>
  <c r="T143" i="21"/>
  <c r="U143" i="21"/>
  <c r="V143" i="21"/>
  <c r="W143" i="21"/>
  <c r="E144" i="21"/>
  <c r="F144" i="21"/>
  <c r="G144" i="21"/>
  <c r="H144" i="21"/>
  <c r="I144" i="21"/>
  <c r="J144" i="21"/>
  <c r="K144" i="21"/>
  <c r="L144" i="21"/>
  <c r="M144" i="21"/>
  <c r="N144" i="21"/>
  <c r="O144" i="21"/>
  <c r="P144" i="21"/>
  <c r="Q144" i="21"/>
  <c r="R144" i="21"/>
  <c r="S144" i="21"/>
  <c r="T144" i="21"/>
  <c r="U144" i="21"/>
  <c r="V144" i="21"/>
  <c r="W144" i="21"/>
  <c r="E145" i="21"/>
  <c r="F145" i="21"/>
  <c r="G145" i="21"/>
  <c r="H145" i="21"/>
  <c r="I145" i="21"/>
  <c r="J145" i="21"/>
  <c r="K145" i="21"/>
  <c r="L145" i="21"/>
  <c r="M145" i="21"/>
  <c r="N145" i="21"/>
  <c r="O145" i="21"/>
  <c r="P145" i="21"/>
  <c r="Q145" i="21"/>
  <c r="R145" i="21"/>
  <c r="S145" i="21"/>
  <c r="T145" i="21"/>
  <c r="U145" i="21"/>
  <c r="V145" i="21"/>
  <c r="W145" i="21"/>
  <c r="E146" i="21"/>
  <c r="F146" i="21"/>
  <c r="G146" i="21"/>
  <c r="H146" i="21"/>
  <c r="I146" i="21"/>
  <c r="J146" i="21"/>
  <c r="K146" i="21"/>
  <c r="L146" i="21"/>
  <c r="M146" i="21"/>
  <c r="N146" i="21"/>
  <c r="O146" i="21"/>
  <c r="P146" i="21"/>
  <c r="Q146" i="21"/>
  <c r="R146" i="21"/>
  <c r="S146" i="21"/>
  <c r="T146" i="21"/>
  <c r="U146" i="21"/>
  <c r="V146" i="21"/>
  <c r="W146" i="21"/>
  <c r="E147" i="21"/>
  <c r="F147" i="21"/>
  <c r="G147" i="21"/>
  <c r="H147" i="21"/>
  <c r="I147" i="21"/>
  <c r="J147" i="21"/>
  <c r="K147" i="21"/>
  <c r="L147" i="21"/>
  <c r="M147" i="21"/>
  <c r="N147" i="21"/>
  <c r="O147" i="21"/>
  <c r="P147" i="21"/>
  <c r="Q147" i="21"/>
  <c r="R147" i="21"/>
  <c r="S147" i="21"/>
  <c r="T147" i="21"/>
  <c r="U147" i="21"/>
  <c r="V147" i="21"/>
  <c r="W147" i="21"/>
  <c r="E148" i="21"/>
  <c r="F148" i="21"/>
  <c r="G148" i="21"/>
  <c r="H148" i="21"/>
  <c r="I148" i="21"/>
  <c r="J148" i="21"/>
  <c r="K148" i="21"/>
  <c r="L148" i="21"/>
  <c r="M148" i="21"/>
  <c r="N148" i="21"/>
  <c r="O148" i="21"/>
  <c r="P148" i="21"/>
  <c r="Q148" i="21"/>
  <c r="R148" i="21"/>
  <c r="S148" i="21"/>
  <c r="T148" i="21"/>
  <c r="U148" i="21"/>
  <c r="V148" i="21"/>
  <c r="W148" i="21"/>
  <c r="E149" i="21"/>
  <c r="F149" i="21"/>
  <c r="G149" i="21"/>
  <c r="H149" i="21"/>
  <c r="I149" i="21"/>
  <c r="J149" i="21"/>
  <c r="K149" i="21"/>
  <c r="L149" i="21"/>
  <c r="M149" i="21"/>
  <c r="N149" i="21"/>
  <c r="O149" i="21"/>
  <c r="P149" i="21"/>
  <c r="Q149" i="21"/>
  <c r="R149" i="21"/>
  <c r="S149" i="21"/>
  <c r="T149" i="21"/>
  <c r="U149" i="21"/>
  <c r="V149" i="21"/>
  <c r="W149" i="21"/>
  <c r="E150" i="21"/>
  <c r="F150" i="21"/>
  <c r="G150" i="21"/>
  <c r="H150" i="21"/>
  <c r="I150" i="21"/>
  <c r="J150" i="21"/>
  <c r="K150" i="21"/>
  <c r="L150" i="21"/>
  <c r="M150" i="21"/>
  <c r="N150" i="21"/>
  <c r="O150" i="21"/>
  <c r="P150" i="21"/>
  <c r="Q150" i="21"/>
  <c r="R150" i="21"/>
  <c r="S150" i="21"/>
  <c r="T150" i="21"/>
  <c r="U150" i="21"/>
  <c r="V150" i="21"/>
  <c r="W150" i="21"/>
  <c r="E151" i="21"/>
  <c r="F151" i="21"/>
  <c r="G151" i="21"/>
  <c r="H151" i="21"/>
  <c r="I151" i="21"/>
  <c r="J151" i="21"/>
  <c r="K151" i="21"/>
  <c r="L151" i="21"/>
  <c r="M151" i="21"/>
  <c r="N151" i="21"/>
  <c r="O151" i="21"/>
  <c r="P151" i="21"/>
  <c r="Q151" i="21"/>
  <c r="R151" i="21"/>
  <c r="S151" i="21"/>
  <c r="T151" i="21"/>
  <c r="U151" i="21"/>
  <c r="V151" i="21"/>
  <c r="W151" i="21"/>
  <c r="E152" i="21"/>
  <c r="F152" i="21"/>
  <c r="G152" i="21"/>
  <c r="H152" i="21"/>
  <c r="I152" i="21"/>
  <c r="J152" i="21"/>
  <c r="K152" i="21"/>
  <c r="L152" i="21"/>
  <c r="M152" i="21"/>
  <c r="N152" i="21"/>
  <c r="O152" i="21"/>
  <c r="P152" i="21"/>
  <c r="Q152" i="21"/>
  <c r="R152" i="21"/>
  <c r="S152" i="21"/>
  <c r="T152" i="21"/>
  <c r="U152" i="21"/>
  <c r="V152" i="21"/>
  <c r="W152" i="21"/>
  <c r="E153" i="21"/>
  <c r="F153" i="21"/>
  <c r="G153" i="21"/>
  <c r="H153" i="21"/>
  <c r="I153" i="21"/>
  <c r="J153" i="21"/>
  <c r="K153" i="21"/>
  <c r="L153" i="21"/>
  <c r="M153" i="21"/>
  <c r="N153" i="21"/>
  <c r="O153" i="21"/>
  <c r="P153" i="21"/>
  <c r="Q153" i="21"/>
  <c r="R153" i="21"/>
  <c r="S153" i="21"/>
  <c r="T153" i="21"/>
  <c r="U153" i="21"/>
  <c r="V153" i="21"/>
  <c r="W153" i="21"/>
  <c r="E154" i="21"/>
  <c r="F154" i="21"/>
  <c r="G154" i="21"/>
  <c r="H154" i="21"/>
  <c r="I154" i="21"/>
  <c r="J154" i="21"/>
  <c r="K154" i="21"/>
  <c r="L154" i="21"/>
  <c r="M154" i="21"/>
  <c r="N154" i="21"/>
  <c r="O154" i="21"/>
  <c r="P154" i="21"/>
  <c r="Q154" i="21"/>
  <c r="R154" i="21"/>
  <c r="S154" i="21"/>
  <c r="T154" i="21"/>
  <c r="U154" i="21"/>
  <c r="V154" i="21"/>
  <c r="W154" i="21"/>
  <c r="E155" i="21"/>
  <c r="F155" i="21"/>
  <c r="G155" i="21"/>
  <c r="H155" i="21"/>
  <c r="I155" i="21"/>
  <c r="J155" i="21"/>
  <c r="K155" i="21"/>
  <c r="L155" i="21"/>
  <c r="M155" i="21"/>
  <c r="N155" i="21"/>
  <c r="O155" i="21"/>
  <c r="P155" i="21"/>
  <c r="Q155" i="21"/>
  <c r="R155" i="21"/>
  <c r="S155" i="21"/>
  <c r="T155" i="21"/>
  <c r="U155" i="21"/>
  <c r="V155" i="21"/>
  <c r="W155" i="21"/>
  <c r="E156" i="21"/>
  <c r="F156" i="21"/>
  <c r="G156" i="21"/>
  <c r="H156" i="21"/>
  <c r="I156" i="21"/>
  <c r="J156" i="21"/>
  <c r="K156" i="21"/>
  <c r="L156" i="21"/>
  <c r="M156" i="21"/>
  <c r="N156" i="21"/>
  <c r="O156" i="21"/>
  <c r="P156" i="21"/>
  <c r="Q156" i="21"/>
  <c r="R156" i="21"/>
  <c r="S156" i="21"/>
  <c r="T156" i="21"/>
  <c r="U156" i="21"/>
  <c r="V156" i="21"/>
  <c r="W156" i="21"/>
  <c r="E157" i="21"/>
  <c r="F157" i="21"/>
  <c r="G157" i="21"/>
  <c r="H157" i="21"/>
  <c r="I157" i="21"/>
  <c r="J157" i="21"/>
  <c r="K157" i="21"/>
  <c r="L157" i="21"/>
  <c r="M157" i="21"/>
  <c r="N157" i="21"/>
  <c r="O157" i="21"/>
  <c r="P157" i="21"/>
  <c r="Q157" i="21"/>
  <c r="R157" i="21"/>
  <c r="S157" i="21"/>
  <c r="T157" i="21"/>
  <c r="U157" i="21"/>
  <c r="V157" i="21"/>
  <c r="W157" i="21"/>
  <c r="E158" i="21"/>
  <c r="F158" i="21"/>
  <c r="G158" i="21"/>
  <c r="H158" i="21"/>
  <c r="I158" i="21"/>
  <c r="J158" i="21"/>
  <c r="K158" i="21"/>
  <c r="L158" i="21"/>
  <c r="M158" i="21"/>
  <c r="N158" i="21"/>
  <c r="O158" i="21"/>
  <c r="P158" i="21"/>
  <c r="Q158" i="21"/>
  <c r="R158" i="21"/>
  <c r="S158" i="21"/>
  <c r="T158" i="21"/>
  <c r="U158" i="21"/>
  <c r="V158" i="21"/>
  <c r="W158" i="21"/>
  <c r="E159" i="21"/>
  <c r="F159" i="21"/>
  <c r="G159" i="21"/>
  <c r="H159" i="21"/>
  <c r="I159" i="21"/>
  <c r="J159" i="21"/>
  <c r="K159" i="21"/>
  <c r="L159" i="21"/>
  <c r="M159" i="21"/>
  <c r="N159" i="21"/>
  <c r="O159" i="21"/>
  <c r="P159" i="21"/>
  <c r="Q159" i="21"/>
  <c r="R159" i="21"/>
  <c r="S159" i="21"/>
  <c r="T159" i="21"/>
  <c r="U159" i="21"/>
  <c r="V159" i="21"/>
  <c r="W159" i="21"/>
  <c r="E160" i="21"/>
  <c r="F160" i="21"/>
  <c r="G160" i="21"/>
  <c r="H160" i="21"/>
  <c r="I160" i="21"/>
  <c r="J160" i="21"/>
  <c r="K160" i="21"/>
  <c r="L160" i="21"/>
  <c r="M160" i="21"/>
  <c r="N160" i="21"/>
  <c r="O160" i="21"/>
  <c r="P160" i="21"/>
  <c r="Q160" i="21"/>
  <c r="R160" i="21"/>
  <c r="S160" i="21"/>
  <c r="T160" i="21"/>
  <c r="U160" i="21"/>
  <c r="V160" i="21"/>
  <c r="W160" i="21"/>
  <c r="E161" i="21"/>
  <c r="F161" i="21"/>
  <c r="G161" i="21"/>
  <c r="H161" i="21"/>
  <c r="I161" i="21"/>
  <c r="J161" i="21"/>
  <c r="K161" i="21"/>
  <c r="L161" i="21"/>
  <c r="M161" i="21"/>
  <c r="N161" i="21"/>
  <c r="O161" i="21"/>
  <c r="P161" i="21"/>
  <c r="Q161" i="21"/>
  <c r="R161" i="21"/>
  <c r="S161" i="21"/>
  <c r="T161" i="21"/>
  <c r="U161" i="21"/>
  <c r="V161" i="21"/>
  <c r="W161" i="21"/>
  <c r="E162" i="21"/>
  <c r="F162" i="21"/>
  <c r="G162" i="21"/>
  <c r="H162" i="21"/>
  <c r="I162" i="21"/>
  <c r="J162" i="21"/>
  <c r="K162" i="21"/>
  <c r="L162" i="21"/>
  <c r="M162" i="21"/>
  <c r="N162" i="21"/>
  <c r="O162" i="21"/>
  <c r="P162" i="21"/>
  <c r="Q162" i="21"/>
  <c r="R162" i="21"/>
  <c r="S162" i="21"/>
  <c r="T162" i="21"/>
  <c r="U162" i="21"/>
  <c r="V162" i="21"/>
  <c r="W162" i="21"/>
  <c r="E163" i="21"/>
  <c r="F163" i="21"/>
  <c r="G163" i="21"/>
  <c r="H163" i="21"/>
  <c r="I163" i="21"/>
  <c r="J163" i="21"/>
  <c r="K163" i="21"/>
  <c r="L163" i="21"/>
  <c r="M163" i="21"/>
  <c r="N163" i="21"/>
  <c r="O163" i="21"/>
  <c r="P163" i="21"/>
  <c r="Q163" i="21"/>
  <c r="R163" i="21"/>
  <c r="S163" i="21"/>
  <c r="T163" i="21"/>
  <c r="U163" i="21"/>
  <c r="V163" i="21"/>
  <c r="W163" i="21"/>
  <c r="E164" i="21"/>
  <c r="F164" i="21"/>
  <c r="G164" i="21"/>
  <c r="H164" i="21"/>
  <c r="I164" i="21"/>
  <c r="J164" i="21"/>
  <c r="K164" i="21"/>
  <c r="L164" i="21"/>
  <c r="M164" i="21"/>
  <c r="N164" i="21"/>
  <c r="O164" i="21"/>
  <c r="P164" i="21"/>
  <c r="Q164" i="21"/>
  <c r="R164" i="21"/>
  <c r="S164" i="21"/>
  <c r="T164" i="21"/>
  <c r="U164" i="21"/>
  <c r="V164" i="21"/>
  <c r="W164" i="21"/>
  <c r="E165" i="21"/>
  <c r="F165" i="21"/>
  <c r="G165" i="21"/>
  <c r="H165" i="21"/>
  <c r="I165" i="21"/>
  <c r="J165" i="21"/>
  <c r="K165" i="21"/>
  <c r="L165" i="21"/>
  <c r="M165" i="21"/>
  <c r="N165" i="21"/>
  <c r="O165" i="21"/>
  <c r="P165" i="21"/>
  <c r="Q165" i="21"/>
  <c r="R165" i="21"/>
  <c r="S165" i="21"/>
  <c r="T165" i="21"/>
  <c r="U165" i="21"/>
  <c r="V165" i="21"/>
  <c r="W165" i="21"/>
  <c r="E166" i="21"/>
  <c r="F166" i="21"/>
  <c r="G166" i="21"/>
  <c r="H166" i="21"/>
  <c r="I166" i="21"/>
  <c r="J166" i="21"/>
  <c r="K166" i="21"/>
  <c r="L166" i="21"/>
  <c r="M166" i="21"/>
  <c r="N166" i="21"/>
  <c r="O166" i="21"/>
  <c r="P166" i="21"/>
  <c r="Q166" i="21"/>
  <c r="R166" i="21"/>
  <c r="S166" i="21"/>
  <c r="T166" i="21"/>
  <c r="U166" i="21"/>
  <c r="V166" i="21"/>
  <c r="W166" i="21"/>
  <c r="E167" i="21"/>
  <c r="F167" i="21"/>
  <c r="G167" i="21"/>
  <c r="H167" i="21"/>
  <c r="I167" i="21"/>
  <c r="J167" i="21"/>
  <c r="K167" i="21"/>
  <c r="L167" i="21"/>
  <c r="M167" i="21"/>
  <c r="N167" i="21"/>
  <c r="O167" i="21"/>
  <c r="P167" i="21"/>
  <c r="Q167" i="21"/>
  <c r="R167" i="21"/>
  <c r="S167" i="21"/>
  <c r="T167" i="21"/>
  <c r="U167" i="21"/>
  <c r="V167" i="21"/>
  <c r="W167" i="21"/>
  <c r="E168" i="21"/>
  <c r="F168" i="21"/>
  <c r="G168" i="21"/>
  <c r="H168" i="21"/>
  <c r="I168" i="21"/>
  <c r="J168" i="21"/>
  <c r="K168" i="21"/>
  <c r="L168" i="21"/>
  <c r="M168" i="21"/>
  <c r="N168" i="21"/>
  <c r="O168" i="21"/>
  <c r="P168" i="21"/>
  <c r="Q168" i="21"/>
  <c r="R168" i="21"/>
  <c r="S168" i="21"/>
  <c r="T168" i="21"/>
  <c r="U168" i="21"/>
  <c r="V168" i="21"/>
  <c r="W168" i="21"/>
  <c r="E169" i="21"/>
  <c r="F169" i="21"/>
  <c r="G169" i="21"/>
  <c r="H169" i="21"/>
  <c r="I169" i="21"/>
  <c r="J169" i="21"/>
  <c r="K169" i="21"/>
  <c r="L169" i="21"/>
  <c r="M169" i="21"/>
  <c r="N169" i="21"/>
  <c r="O169" i="21"/>
  <c r="P169" i="21"/>
  <c r="Q169" i="21"/>
  <c r="R169" i="21"/>
  <c r="S169" i="21"/>
  <c r="T169" i="21"/>
  <c r="U169" i="21"/>
  <c r="V169" i="21"/>
  <c r="W169" i="21"/>
  <c r="E170" i="21"/>
  <c r="F170" i="21"/>
  <c r="G170" i="21"/>
  <c r="H170" i="21"/>
  <c r="I170" i="21"/>
  <c r="J170" i="21"/>
  <c r="K170" i="21"/>
  <c r="L170" i="21"/>
  <c r="M170" i="21"/>
  <c r="N170" i="21"/>
  <c r="O170" i="21"/>
  <c r="P170" i="21"/>
  <c r="Q170" i="21"/>
  <c r="R170" i="21"/>
  <c r="S170" i="21"/>
  <c r="T170" i="21"/>
  <c r="U170" i="21"/>
  <c r="V170" i="21"/>
  <c r="W170" i="21"/>
  <c r="E171" i="21"/>
  <c r="F171" i="21"/>
  <c r="G171" i="21"/>
  <c r="H171" i="21"/>
  <c r="I171" i="21"/>
  <c r="J171" i="21"/>
  <c r="K171" i="21"/>
  <c r="L171" i="21"/>
  <c r="M171" i="21"/>
  <c r="N171" i="21"/>
  <c r="O171" i="21"/>
  <c r="P171" i="21"/>
  <c r="Q171" i="21"/>
  <c r="R171" i="21"/>
  <c r="S171" i="21"/>
  <c r="T171" i="21"/>
  <c r="U171" i="21"/>
  <c r="V171" i="21"/>
  <c r="W171" i="21"/>
  <c r="E172" i="21"/>
  <c r="F172" i="21"/>
  <c r="G172" i="21"/>
  <c r="H172" i="21"/>
  <c r="I172" i="21"/>
  <c r="J172" i="21"/>
  <c r="K172" i="21"/>
  <c r="L172" i="21"/>
  <c r="M172" i="21"/>
  <c r="N172" i="21"/>
  <c r="O172" i="21"/>
  <c r="P172" i="21"/>
  <c r="Q172" i="21"/>
  <c r="R172" i="21"/>
  <c r="S172" i="21"/>
  <c r="T172" i="21"/>
  <c r="U172" i="21"/>
  <c r="V172" i="21"/>
  <c r="W172" i="21"/>
  <c r="E173" i="21"/>
  <c r="F173" i="21"/>
  <c r="G173" i="21"/>
  <c r="H173" i="21"/>
  <c r="I173" i="21"/>
  <c r="J173" i="21"/>
  <c r="K173" i="21"/>
  <c r="L173" i="21"/>
  <c r="M173" i="21"/>
  <c r="N173" i="21"/>
  <c r="O173" i="21"/>
  <c r="P173" i="21"/>
  <c r="Q173" i="21"/>
  <c r="R173" i="21"/>
  <c r="S173" i="21"/>
  <c r="T173" i="21"/>
  <c r="U173" i="21"/>
  <c r="V173" i="21"/>
  <c r="W173" i="21"/>
  <c r="E174" i="21"/>
  <c r="F174" i="21"/>
  <c r="G174" i="21"/>
  <c r="H174" i="21"/>
  <c r="I174" i="21"/>
  <c r="J174" i="21"/>
  <c r="K174" i="21"/>
  <c r="L174" i="21"/>
  <c r="M174" i="21"/>
  <c r="N174" i="21"/>
  <c r="O174" i="21"/>
  <c r="P174" i="21"/>
  <c r="Q174" i="21"/>
  <c r="R174" i="21"/>
  <c r="S174" i="21"/>
  <c r="T174" i="21"/>
  <c r="U174" i="21"/>
  <c r="V174" i="21"/>
  <c r="W174" i="21"/>
  <c r="E175" i="21"/>
  <c r="F175" i="21"/>
  <c r="G175" i="21"/>
  <c r="H175" i="21"/>
  <c r="I175" i="21"/>
  <c r="J175" i="21"/>
  <c r="K175" i="21"/>
  <c r="L175" i="21"/>
  <c r="M175" i="21"/>
  <c r="N175" i="21"/>
  <c r="O175" i="21"/>
  <c r="P175" i="21"/>
  <c r="Q175" i="21"/>
  <c r="R175" i="21"/>
  <c r="S175" i="21"/>
  <c r="T175" i="21"/>
  <c r="U175" i="21"/>
  <c r="V175" i="21"/>
  <c r="W175" i="21"/>
  <c r="N2" i="21"/>
  <c r="O2" i="21"/>
  <c r="P2" i="21"/>
  <c r="Q2" i="21"/>
  <c r="R2" i="21"/>
  <c r="S2" i="21"/>
  <c r="T2" i="21"/>
  <c r="U2" i="21"/>
  <c r="V2" i="21"/>
  <c r="F2" i="21"/>
  <c r="G2" i="21"/>
  <c r="H2" i="21"/>
  <c r="I2" i="21"/>
  <c r="J2" i="21"/>
  <c r="K2" i="21"/>
  <c r="L2" i="21"/>
  <c r="M2" i="21"/>
  <c r="E2" i="21"/>
  <c r="B3" i="21" l="1"/>
  <c r="B4" i="21"/>
  <c r="B5" i="21"/>
  <c r="B6" i="21"/>
  <c r="B7" i="21"/>
  <c r="B8" i="21"/>
  <c r="B9" i="21"/>
  <c r="B10" i="21"/>
  <c r="B11" i="21"/>
  <c r="B12" i="21"/>
  <c r="B13" i="21"/>
  <c r="B14" i="21"/>
  <c r="B15" i="21"/>
  <c r="B16" i="21"/>
  <c r="B17" i="21"/>
  <c r="B18" i="21"/>
  <c r="B19" i="21"/>
  <c r="B20" i="21"/>
  <c r="B21" i="21"/>
  <c r="B22" i="21"/>
  <c r="B23" i="21"/>
  <c r="B24" i="21"/>
  <c r="B25" i="21"/>
  <c r="B26" i="21"/>
  <c r="B27" i="21"/>
  <c r="B28" i="21"/>
  <c r="B29" i="21"/>
  <c r="B30" i="21"/>
  <c r="B31" i="21"/>
  <c r="B32" i="21"/>
  <c r="B33" i="21"/>
  <c r="B34" i="21"/>
  <c r="B35" i="21"/>
  <c r="B36" i="21"/>
  <c r="B37" i="21"/>
  <c r="B38" i="21"/>
  <c r="B39" i="21"/>
  <c r="B40" i="21"/>
  <c r="B41" i="21"/>
  <c r="B42" i="21"/>
  <c r="B43" i="21"/>
  <c r="B44" i="21"/>
  <c r="B45" i="21"/>
  <c r="B46" i="21"/>
  <c r="B47" i="21"/>
  <c r="B48" i="21"/>
  <c r="B49" i="21"/>
  <c r="B50" i="21"/>
  <c r="B51" i="21"/>
  <c r="B52" i="21"/>
  <c r="B53" i="21"/>
  <c r="B54" i="21"/>
  <c r="B55" i="21"/>
  <c r="B56" i="21"/>
  <c r="B57" i="21"/>
  <c r="B58" i="21"/>
  <c r="B59" i="21"/>
  <c r="B60" i="21"/>
  <c r="B61" i="21"/>
  <c r="B62" i="21"/>
  <c r="B63" i="21"/>
  <c r="B64" i="21"/>
  <c r="B65" i="21"/>
  <c r="B66" i="21"/>
  <c r="B67" i="21"/>
  <c r="B68" i="21"/>
  <c r="B69" i="21"/>
  <c r="B70" i="21"/>
  <c r="B71" i="21"/>
  <c r="B72" i="21"/>
  <c r="B73" i="21"/>
  <c r="B74" i="21"/>
  <c r="B75" i="21"/>
  <c r="B76" i="21"/>
  <c r="B77" i="21"/>
  <c r="B78" i="21"/>
  <c r="B79" i="21"/>
  <c r="B80" i="21"/>
  <c r="B81" i="21"/>
  <c r="B82" i="21"/>
  <c r="B83" i="21"/>
  <c r="B84" i="21"/>
  <c r="B85" i="21"/>
  <c r="B86" i="21"/>
  <c r="B87" i="21"/>
  <c r="B88" i="21"/>
  <c r="B89" i="21"/>
  <c r="B90" i="21"/>
  <c r="B91" i="21"/>
  <c r="B92" i="21"/>
  <c r="B93" i="21"/>
  <c r="B94" i="21"/>
  <c r="B95" i="21"/>
  <c r="B96" i="21"/>
  <c r="B97" i="21"/>
  <c r="B98" i="21"/>
  <c r="B99" i="21"/>
  <c r="B100" i="21"/>
  <c r="B101" i="21"/>
  <c r="B102" i="21"/>
  <c r="B103" i="21"/>
  <c r="B104" i="21"/>
  <c r="B105" i="21"/>
  <c r="B106" i="21"/>
  <c r="B107" i="21"/>
  <c r="B108" i="21"/>
  <c r="B109" i="21"/>
  <c r="B110" i="21"/>
  <c r="B111" i="21"/>
  <c r="B112" i="21"/>
  <c r="B113" i="21"/>
  <c r="B114" i="21"/>
  <c r="B115" i="21"/>
  <c r="B116" i="21"/>
  <c r="B117" i="21"/>
  <c r="B118" i="21"/>
  <c r="B119" i="21"/>
  <c r="B120" i="21"/>
  <c r="B121" i="21"/>
  <c r="B122" i="21"/>
  <c r="B123" i="21"/>
  <c r="B124" i="21"/>
  <c r="B125" i="21"/>
  <c r="B126" i="21"/>
  <c r="B127" i="21"/>
  <c r="B128" i="21"/>
  <c r="B129" i="21"/>
  <c r="B130" i="21"/>
  <c r="B131" i="21"/>
  <c r="B132" i="21"/>
  <c r="B133" i="21"/>
  <c r="B134" i="21"/>
  <c r="B135" i="21"/>
  <c r="B136" i="21"/>
  <c r="B137" i="21"/>
  <c r="B138" i="21"/>
  <c r="B139" i="21"/>
  <c r="B140" i="21"/>
  <c r="B141" i="21"/>
  <c r="B142" i="21"/>
  <c r="B143" i="21"/>
  <c r="B144" i="21"/>
  <c r="B145" i="21"/>
  <c r="B146" i="21"/>
  <c r="B147" i="21"/>
  <c r="B148" i="21"/>
  <c r="B149" i="21"/>
  <c r="B150" i="21"/>
  <c r="B151" i="21"/>
  <c r="B152" i="21"/>
  <c r="B153" i="21"/>
  <c r="B154" i="21"/>
  <c r="B155" i="21"/>
  <c r="B156" i="21"/>
  <c r="B157" i="21"/>
  <c r="B158" i="21"/>
  <c r="B159" i="21"/>
  <c r="B160" i="21"/>
  <c r="B161" i="21"/>
  <c r="B162" i="21"/>
  <c r="B163" i="21"/>
  <c r="B164" i="21"/>
  <c r="B165" i="21"/>
  <c r="B166" i="21"/>
  <c r="B167" i="21"/>
  <c r="B168" i="21"/>
  <c r="B169" i="21"/>
  <c r="B170" i="21"/>
  <c r="B171" i="21"/>
  <c r="B172" i="21"/>
  <c r="B173" i="21"/>
  <c r="B174" i="21"/>
  <c r="B175" i="21"/>
  <c r="B176" i="21"/>
  <c r="B177" i="21"/>
  <c r="B2" i="21"/>
  <c r="C45" i="12" l="1"/>
  <c r="D4" i="7"/>
  <c r="D5" i="7"/>
  <c r="D6" i="7"/>
  <c r="D7" i="7"/>
  <c r="D8" i="7"/>
  <c r="D9" i="7"/>
  <c r="D10" i="7"/>
  <c r="D11" i="7"/>
  <c r="D12" i="7"/>
  <c r="D13" i="7"/>
  <c r="D14" i="7"/>
  <c r="D15" i="7"/>
  <c r="D16" i="7"/>
  <c r="D17" i="7"/>
  <c r="D18" i="7"/>
  <c r="D19" i="7"/>
  <c r="D20" i="7"/>
  <c r="D21" i="7"/>
  <c r="D22" i="7"/>
  <c r="D23" i="7"/>
  <c r="D24" i="7"/>
  <c r="D25" i="7"/>
  <c r="D2"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1" i="7"/>
  <c r="D72" i="7"/>
  <c r="D73" i="7"/>
  <c r="D70" i="7"/>
  <c r="D74" i="7"/>
  <c r="D75" i="7"/>
  <c r="D76" i="7"/>
  <c r="D77" i="7"/>
  <c r="D78" i="7"/>
  <c r="D79" i="7"/>
  <c r="D80" i="7"/>
  <c r="D81" i="7"/>
  <c r="D82" i="7"/>
  <c r="D83" i="7"/>
  <c r="D3" i="7"/>
  <c r="C3" i="7"/>
  <c r="C4" i="7"/>
  <c r="C5" i="7"/>
  <c r="C6" i="7"/>
  <c r="C7" i="7"/>
  <c r="C8" i="7"/>
  <c r="C9" i="7"/>
  <c r="C10" i="7"/>
  <c r="C11" i="7"/>
  <c r="C12" i="7"/>
  <c r="C13" i="7"/>
  <c r="C14" i="7"/>
  <c r="C15" i="7"/>
  <c r="C16" i="7"/>
  <c r="C17" i="7"/>
  <c r="C18" i="7"/>
  <c r="C19" i="7"/>
  <c r="C20" i="7"/>
  <c r="C21" i="7"/>
  <c r="C22" i="7"/>
  <c r="C23" i="7"/>
  <c r="C24" i="7"/>
  <c r="C25" i="7"/>
  <c r="C2"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1" i="7"/>
  <c r="C72" i="7"/>
  <c r="C73" i="7"/>
  <c r="C70" i="7"/>
  <c r="C74" i="7"/>
  <c r="C75" i="7"/>
  <c r="C76" i="7"/>
  <c r="C77" i="7"/>
  <c r="C78" i="7"/>
  <c r="C79" i="7"/>
  <c r="C80" i="7"/>
  <c r="C81" i="7"/>
  <c r="C82" i="7"/>
  <c r="C83" i="7"/>
  <c r="D177" i="21"/>
  <c r="D176" i="21"/>
  <c r="C3" i="19"/>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C104" i="19"/>
  <c r="C105" i="19"/>
  <c r="C106" i="19"/>
  <c r="C107" i="19"/>
  <c r="C108" i="19"/>
  <c r="C109" i="19"/>
  <c r="C110" i="19"/>
  <c r="C111" i="19"/>
  <c r="C112" i="19"/>
  <c r="C113" i="19"/>
  <c r="C114" i="19"/>
  <c r="C115" i="19"/>
  <c r="C116" i="19"/>
  <c r="C117" i="19"/>
  <c r="C118" i="19"/>
  <c r="C119" i="19"/>
  <c r="C120" i="19"/>
  <c r="C121" i="19"/>
  <c r="C122" i="19"/>
  <c r="C123" i="19"/>
  <c r="C124" i="19"/>
  <c r="C125" i="19"/>
  <c r="C126" i="19"/>
  <c r="C127" i="19"/>
  <c r="C128" i="19"/>
  <c r="C129" i="19"/>
  <c r="C130" i="19"/>
  <c r="C131" i="19"/>
  <c r="C132" i="19"/>
  <c r="C133" i="19"/>
  <c r="C134" i="19"/>
  <c r="C135" i="19"/>
  <c r="C136" i="19"/>
  <c r="C137" i="19"/>
  <c r="C138" i="19"/>
  <c r="C139" i="19"/>
  <c r="C140" i="19"/>
  <c r="C141" i="19"/>
  <c r="C142" i="19"/>
  <c r="C143" i="19"/>
  <c r="C144" i="19"/>
  <c r="C145" i="19"/>
  <c r="C146" i="19"/>
  <c r="C147" i="19"/>
  <c r="C148" i="19"/>
  <c r="C149" i="19"/>
  <c r="C150" i="19"/>
  <c r="C151" i="19"/>
  <c r="C152" i="19"/>
  <c r="C153" i="19"/>
  <c r="C154" i="19"/>
  <c r="C155" i="19"/>
  <c r="C156" i="19"/>
  <c r="C157" i="19"/>
  <c r="C158" i="19"/>
  <c r="C159" i="19"/>
  <c r="C160" i="19"/>
  <c r="C161" i="19"/>
  <c r="C162" i="19"/>
  <c r="C163" i="19"/>
  <c r="C164" i="19"/>
  <c r="C165" i="19"/>
  <c r="C166" i="19"/>
  <c r="C167" i="19"/>
  <c r="C168" i="19"/>
  <c r="C169" i="19"/>
  <c r="C170" i="19"/>
  <c r="C171" i="19"/>
  <c r="C172" i="19"/>
  <c r="C173" i="19"/>
  <c r="C174" i="19"/>
  <c r="C175" i="19"/>
  <c r="C2" i="19"/>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2" i="20"/>
  <c r="AN177" i="21" l="1"/>
  <c r="AM177" i="21"/>
  <c r="AN176" i="21"/>
  <c r="AM176" i="21"/>
  <c r="AC176" i="21"/>
  <c r="AK176" i="21"/>
  <c r="F176" i="21"/>
  <c r="N176" i="21"/>
  <c r="V176" i="21"/>
  <c r="AD176" i="21"/>
  <c r="AL176" i="21"/>
  <c r="G176" i="21"/>
  <c r="O176" i="21"/>
  <c r="W176" i="21"/>
  <c r="AE176" i="21"/>
  <c r="H176" i="21"/>
  <c r="P176" i="21"/>
  <c r="X176" i="21"/>
  <c r="AF176" i="21"/>
  <c r="I176" i="21"/>
  <c r="Q176" i="21"/>
  <c r="Y176" i="21"/>
  <c r="AG176" i="21"/>
  <c r="J176" i="21"/>
  <c r="R176" i="21"/>
  <c r="Z176" i="21"/>
  <c r="AH176" i="21"/>
  <c r="AA176" i="21"/>
  <c r="AI176" i="21"/>
  <c r="L176" i="21"/>
  <c r="T176" i="21"/>
  <c r="AB176" i="21"/>
  <c r="AJ176" i="21"/>
  <c r="E176" i="21"/>
  <c r="M176" i="21"/>
  <c r="U176" i="21"/>
  <c r="K176" i="21"/>
  <c r="S176" i="21"/>
  <c r="AD177" i="21"/>
  <c r="AL177" i="21"/>
  <c r="K177" i="21"/>
  <c r="S177" i="21"/>
  <c r="AE177" i="21"/>
  <c r="L177" i="21"/>
  <c r="T177" i="21"/>
  <c r="X177" i="21"/>
  <c r="AF177" i="21"/>
  <c r="E177" i="21"/>
  <c r="M177" i="21"/>
  <c r="U177" i="21"/>
  <c r="Y177" i="21"/>
  <c r="AG177" i="21"/>
  <c r="F177" i="21"/>
  <c r="N177" i="21"/>
  <c r="V177" i="21"/>
  <c r="Z177" i="21"/>
  <c r="AH177" i="21"/>
  <c r="G177" i="21"/>
  <c r="O177" i="21"/>
  <c r="W177" i="21"/>
  <c r="AA177" i="21"/>
  <c r="AI177" i="21"/>
  <c r="AB177" i="21"/>
  <c r="AJ177" i="21"/>
  <c r="I177" i="21"/>
  <c r="Q177" i="21"/>
  <c r="AC177" i="21"/>
  <c r="AK177" i="21"/>
  <c r="J177" i="21"/>
  <c r="R177" i="21"/>
  <c r="H177" i="21"/>
  <c r="P177" i="21"/>
  <c r="D76" i="20"/>
  <c r="D164" i="20"/>
  <c r="D68" i="20"/>
  <c r="D60" i="20"/>
  <c r="D148" i="20"/>
  <c r="D108" i="20"/>
  <c r="D92" i="20"/>
  <c r="D168" i="20"/>
  <c r="D160" i="20"/>
  <c r="D140" i="20"/>
  <c r="D124" i="20"/>
  <c r="D100" i="20"/>
  <c r="D167" i="20"/>
  <c r="D143" i="20"/>
  <c r="D127" i="20"/>
  <c r="D111" i="20"/>
  <c r="D95" i="20"/>
  <c r="D79" i="20"/>
  <c r="D63" i="20"/>
  <c r="D55" i="20"/>
  <c r="D47" i="20"/>
  <c r="D31" i="20"/>
  <c r="D156" i="20"/>
  <c r="D132" i="20"/>
  <c r="D116" i="20"/>
  <c r="D84" i="20"/>
  <c r="D159" i="20"/>
  <c r="D151" i="20"/>
  <c r="D135" i="20"/>
  <c r="D119" i="20"/>
  <c r="D103" i="20"/>
  <c r="D87" i="20"/>
  <c r="D71" i="20"/>
  <c r="D39" i="20"/>
  <c r="D170" i="20"/>
  <c r="D162" i="20"/>
  <c r="D146" i="20"/>
  <c r="D154" i="20"/>
  <c r="D138" i="20"/>
  <c r="D52" i="20"/>
  <c r="D44" i="20"/>
  <c r="D36" i="20"/>
  <c r="D28" i="20"/>
  <c r="D20" i="20"/>
  <c r="D152" i="20"/>
  <c r="D144" i="20"/>
  <c r="D136" i="20"/>
  <c r="D128" i="20"/>
  <c r="D120" i="20"/>
  <c r="D114" i="20"/>
  <c r="D130" i="20"/>
  <c r="D122" i="20"/>
  <c r="D106" i="20"/>
  <c r="D169" i="20"/>
  <c r="D161" i="20"/>
  <c r="D153" i="20"/>
  <c r="D145" i="20"/>
  <c r="D137" i="20"/>
  <c r="D129" i="20"/>
  <c r="D121" i="20"/>
  <c r="D113" i="20"/>
  <c r="D105" i="20"/>
  <c r="D97" i="20"/>
  <c r="D89" i="20"/>
  <c r="D81" i="20"/>
  <c r="D9" i="20"/>
  <c r="D12" i="20"/>
  <c r="D98" i="20"/>
  <c r="D7" i="20"/>
  <c r="D158" i="20"/>
  <c r="D150" i="20"/>
  <c r="D134" i="20"/>
  <c r="D118" i="20"/>
  <c r="D102" i="20"/>
  <c r="D94" i="20"/>
  <c r="D78" i="20"/>
  <c r="D70" i="20"/>
  <c r="D62" i="20"/>
  <c r="D54" i="20"/>
  <c r="D165" i="20"/>
  <c r="D157" i="20"/>
  <c r="D149" i="20"/>
  <c r="D141" i="20"/>
  <c r="D133" i="20"/>
  <c r="D125" i="20"/>
  <c r="D117" i="20"/>
  <c r="D109" i="20"/>
  <c r="D101" i="20"/>
  <c r="D93" i="20"/>
  <c r="D171" i="20"/>
  <c r="D163" i="20"/>
  <c r="D155" i="20"/>
  <c r="D147" i="20"/>
  <c r="D139" i="20"/>
  <c r="D131" i="20"/>
  <c r="D123" i="20"/>
  <c r="D115" i="20"/>
  <c r="D90" i="20"/>
  <c r="D166" i="20"/>
  <c r="D142" i="20"/>
  <c r="D126" i="20"/>
  <c r="D110" i="20"/>
  <c r="D86" i="20"/>
  <c r="D46" i="20"/>
  <c r="D85" i="20"/>
  <c r="D77" i="20"/>
  <c r="D69" i="20"/>
  <c r="D61" i="20"/>
  <c r="D53" i="20"/>
  <c r="D45" i="20"/>
  <c r="D37" i="20"/>
  <c r="D29" i="20"/>
  <c r="D21" i="20"/>
  <c r="D13" i="20"/>
  <c r="D5" i="20"/>
  <c r="D107" i="20"/>
  <c r="D99" i="20"/>
  <c r="D91" i="20"/>
  <c r="D83" i="20"/>
  <c r="D75" i="20"/>
  <c r="D67" i="20"/>
  <c r="D59" i="20"/>
  <c r="D51" i="20"/>
  <c r="D43" i="20"/>
  <c r="D35" i="20"/>
  <c r="D27" i="20"/>
  <c r="D19" i="20"/>
  <c r="D11" i="20"/>
  <c r="D82" i="20"/>
  <c r="D74" i="20"/>
  <c r="D66" i="20"/>
  <c r="D58" i="20"/>
  <c r="D50" i="20"/>
  <c r="D42" i="20"/>
  <c r="D34" i="20"/>
  <c r="D26" i="20"/>
  <c r="D18" i="20"/>
  <c r="D10" i="20"/>
  <c r="D73" i="20"/>
  <c r="D65" i="20"/>
  <c r="D57" i="20"/>
  <c r="D49" i="20"/>
  <c r="D41" i="20"/>
  <c r="D33" i="20"/>
  <c r="D25" i="20"/>
  <c r="D17" i="20"/>
  <c r="D112" i="20"/>
  <c r="D104" i="20"/>
  <c r="D96" i="20"/>
  <c r="D88" i="20"/>
  <c r="D80" i="20"/>
  <c r="D72" i="20"/>
  <c r="D64" i="20"/>
  <c r="D56" i="20"/>
  <c r="D48" i="20"/>
  <c r="D40" i="20"/>
  <c r="D32" i="20"/>
  <c r="D24" i="20"/>
  <c r="D16" i="20"/>
  <c r="D23" i="20"/>
  <c r="D15" i="20"/>
  <c r="D38" i="20"/>
  <c r="D30" i="20"/>
  <c r="D22" i="20"/>
  <c r="D4" i="20"/>
  <c r="D3" i="20"/>
  <c r="D8" i="20"/>
  <c r="D14" i="20"/>
  <c r="D6" i="20"/>
  <c r="D3" i="19"/>
  <c r="D169" i="19"/>
  <c r="D161" i="19"/>
  <c r="D153" i="19"/>
  <c r="D145" i="19"/>
  <c r="D137" i="19"/>
  <c r="D129" i="19"/>
  <c r="D121" i="19"/>
  <c r="D113" i="19"/>
  <c r="D105" i="19"/>
  <c r="D97" i="19"/>
  <c r="D89" i="19"/>
  <c r="D81" i="19"/>
  <c r="D73" i="19"/>
  <c r="D65" i="19"/>
  <c r="D57" i="19"/>
  <c r="D49" i="19"/>
  <c r="D41" i="19"/>
  <c r="D33" i="19"/>
  <c r="D25" i="19"/>
  <c r="D17" i="19"/>
  <c r="D9" i="19"/>
  <c r="D170" i="19"/>
  <c r="D2" i="19"/>
  <c r="D168" i="19"/>
  <c r="D160" i="19"/>
  <c r="D152" i="19"/>
  <c r="D144" i="19"/>
  <c r="D136" i="19"/>
  <c r="D128" i="19"/>
  <c r="D120" i="19"/>
  <c r="D112" i="19"/>
  <c r="D104" i="19"/>
  <c r="D96" i="19"/>
  <c r="D88" i="19"/>
  <c r="D80" i="19"/>
  <c r="D72" i="19"/>
  <c r="D64" i="19"/>
  <c r="D56" i="19"/>
  <c r="D48" i="19"/>
  <c r="D40" i="19"/>
  <c r="D32" i="19"/>
  <c r="D24" i="19"/>
  <c r="D16" i="19"/>
  <c r="D8" i="19"/>
  <c r="D154" i="19"/>
  <c r="D138" i="19"/>
  <c r="D122" i="19"/>
  <c r="D106" i="19"/>
  <c r="D90" i="19"/>
  <c r="D74" i="19"/>
  <c r="D58" i="19"/>
  <c r="D42" i="19"/>
  <c r="D18" i="19"/>
  <c r="D175" i="19"/>
  <c r="D167" i="19"/>
  <c r="D159" i="19"/>
  <c r="D151" i="19"/>
  <c r="D143" i="19"/>
  <c r="D135" i="19"/>
  <c r="D127" i="19"/>
  <c r="D119" i="19"/>
  <c r="D111" i="19"/>
  <c r="D103" i="19"/>
  <c r="D95" i="19"/>
  <c r="D87" i="19"/>
  <c r="D79" i="19"/>
  <c r="D71" i="19"/>
  <c r="D63" i="19"/>
  <c r="D55" i="19"/>
  <c r="D47" i="19"/>
  <c r="D39" i="19"/>
  <c r="D31" i="19"/>
  <c r="D23" i="19"/>
  <c r="D15" i="19"/>
  <c r="D7" i="19"/>
  <c r="D162" i="19"/>
  <c r="D146" i="19"/>
  <c r="D130" i="19"/>
  <c r="D114" i="19"/>
  <c r="D98" i="19"/>
  <c r="D82" i="19"/>
  <c r="D66" i="19"/>
  <c r="D50" i="19"/>
  <c r="D34" i="19"/>
  <c r="D26" i="19"/>
  <c r="D10" i="19"/>
  <c r="D174" i="19"/>
  <c r="D166" i="19"/>
  <c r="D158" i="19"/>
  <c r="D150" i="19"/>
  <c r="D142" i="19"/>
  <c r="D134" i="19"/>
  <c r="D126" i="19"/>
  <c r="D118" i="19"/>
  <c r="D110" i="19"/>
  <c r="D102" i="19"/>
  <c r="D94" i="19"/>
  <c r="D86" i="19"/>
  <c r="D78" i="19"/>
  <c r="D70" i="19"/>
  <c r="D62" i="19"/>
  <c r="D54" i="19"/>
  <c r="D46" i="19"/>
  <c r="D38" i="19"/>
  <c r="D30" i="19"/>
  <c r="D22" i="19"/>
  <c r="D14" i="19"/>
  <c r="D6" i="19"/>
  <c r="D173" i="19"/>
  <c r="D165" i="19"/>
  <c r="D157" i="19"/>
  <c r="D149" i="19"/>
  <c r="D141" i="19"/>
  <c r="D133" i="19"/>
  <c r="D125" i="19"/>
  <c r="D117" i="19"/>
  <c r="D109" i="19"/>
  <c r="D101" i="19"/>
  <c r="D93" i="19"/>
  <c r="D85" i="19"/>
  <c r="D77" i="19"/>
  <c r="D69" i="19"/>
  <c r="D61" i="19"/>
  <c r="D53" i="19"/>
  <c r="D45" i="19"/>
  <c r="D37" i="19"/>
  <c r="D29" i="19"/>
  <c r="D21" i="19"/>
  <c r="D13" i="19"/>
  <c r="D5" i="19"/>
  <c r="D172" i="19"/>
  <c r="D164" i="19"/>
  <c r="D156" i="19"/>
  <c r="D148" i="19"/>
  <c r="D140" i="19"/>
  <c r="D132" i="19"/>
  <c r="D124" i="19"/>
  <c r="D116" i="19"/>
  <c r="D108" i="19"/>
  <c r="D100" i="19"/>
  <c r="D92" i="19"/>
  <c r="D84" i="19"/>
  <c r="D76" i="19"/>
  <c r="D68" i="19"/>
  <c r="D60" i="19"/>
  <c r="D52" i="19"/>
  <c r="D44" i="19"/>
  <c r="D36" i="19"/>
  <c r="D28" i="19"/>
  <c r="D20" i="19"/>
  <c r="D12" i="19"/>
  <c r="D4" i="19"/>
  <c r="D2" i="20"/>
  <c r="D171" i="19"/>
  <c r="D163" i="19"/>
  <c r="D155" i="19"/>
  <c r="D147" i="19"/>
  <c r="D139" i="19"/>
  <c r="D131" i="19"/>
  <c r="D123" i="19"/>
  <c r="D115" i="19"/>
  <c r="D107" i="19"/>
  <c r="D99" i="19"/>
  <c r="D91" i="19"/>
  <c r="D83" i="19"/>
  <c r="D75" i="19"/>
  <c r="D67" i="19"/>
  <c r="D59" i="19"/>
  <c r="D51" i="19"/>
  <c r="D43" i="19"/>
  <c r="D35" i="19"/>
  <c r="D27" i="19"/>
  <c r="D19" i="19"/>
  <c r="D11" i="19"/>
  <c r="FT45" i="12" l="1"/>
  <c r="FS45" i="12"/>
  <c r="FR45" i="12"/>
  <c r="FQ45" i="12"/>
  <c r="FP45" i="12"/>
  <c r="FO45" i="12"/>
  <c r="FN45" i="12"/>
  <c r="FM45" i="12"/>
  <c r="FL45" i="12"/>
  <c r="FK45" i="12"/>
  <c r="FJ45" i="12"/>
  <c r="FI45" i="12"/>
  <c r="FH45" i="12"/>
  <c r="FG45" i="12"/>
  <c r="FF45" i="12"/>
  <c r="FE45" i="12"/>
  <c r="FD45" i="12"/>
  <c r="FC45" i="12"/>
  <c r="FB45" i="12"/>
  <c r="FA45" i="12"/>
  <c r="EZ45" i="12"/>
  <c r="EY45" i="12"/>
  <c r="EX45" i="12"/>
  <c r="EW45" i="12"/>
  <c r="EV45" i="12"/>
  <c r="EU45" i="12"/>
  <c r="ET45" i="12"/>
  <c r="ES45" i="12"/>
  <c r="ER45" i="12"/>
  <c r="EQ45" i="12"/>
  <c r="EP45" i="12"/>
  <c r="EO45" i="12"/>
  <c r="EN45" i="12"/>
  <c r="EM45" i="12"/>
  <c r="EL45" i="12"/>
  <c r="EK45" i="12"/>
  <c r="EJ45" i="12"/>
  <c r="EI45" i="12"/>
  <c r="EH45" i="12"/>
  <c r="EG45" i="12"/>
  <c r="EF45" i="12"/>
  <c r="EE45" i="12"/>
  <c r="ED45" i="12"/>
  <c r="EC45" i="12"/>
  <c r="EB45" i="12"/>
  <c r="EA45" i="12"/>
  <c r="DZ45" i="12"/>
  <c r="DY45" i="12"/>
  <c r="DX45" i="12"/>
  <c r="DW45" i="12"/>
  <c r="DV45" i="12"/>
  <c r="DU45" i="12"/>
  <c r="DT45" i="12"/>
  <c r="DS45" i="12"/>
  <c r="DR45" i="12"/>
  <c r="DQ45" i="12"/>
  <c r="DP45" i="12"/>
  <c r="DO45" i="12"/>
  <c r="DN45" i="12"/>
  <c r="DM45" i="12"/>
  <c r="DL45" i="12"/>
  <c r="DK45" i="12"/>
  <c r="DJ45" i="12"/>
  <c r="DI45" i="12"/>
  <c r="DH45" i="12"/>
  <c r="DG45" i="12"/>
  <c r="DF45" i="12"/>
  <c r="DE45" i="12"/>
  <c r="DD45" i="12"/>
  <c r="DC45" i="12"/>
  <c r="DB45" i="12"/>
  <c r="DA45" i="12"/>
  <c r="CZ45" i="12"/>
  <c r="CY45" i="12"/>
  <c r="CX45" i="12"/>
  <c r="CW45" i="12"/>
  <c r="CV45" i="12"/>
  <c r="CU45" i="12"/>
  <c r="CT45" i="12"/>
  <c r="CS45" i="12"/>
  <c r="CR45" i="12"/>
  <c r="CQ45" i="12"/>
  <c r="CP45" i="12"/>
  <c r="CO45" i="12"/>
  <c r="CN45" i="12"/>
  <c r="CM45" i="12"/>
  <c r="CL45" i="12"/>
  <c r="CK45" i="12"/>
  <c r="CJ45" i="12"/>
  <c r="CI45" i="12"/>
  <c r="CH45" i="12"/>
  <c r="CG45" i="12"/>
  <c r="CF45" i="12"/>
  <c r="CE45" i="12"/>
  <c r="CD45" i="12"/>
  <c r="CC45" i="12"/>
  <c r="CB45" i="12"/>
  <c r="CA45" i="12"/>
  <c r="BZ45" i="12"/>
  <c r="BY45" i="12"/>
  <c r="BX45" i="12"/>
  <c r="BW45" i="12"/>
  <c r="BV45" i="12"/>
  <c r="BU45" i="12"/>
  <c r="BT45" i="12"/>
  <c r="BS45" i="12"/>
  <c r="BR45" i="12"/>
  <c r="BQ45" i="12"/>
  <c r="BP45" i="12"/>
  <c r="BO45" i="12"/>
  <c r="BN45" i="12"/>
  <c r="BM45" i="12"/>
  <c r="BL45" i="12"/>
  <c r="BK45" i="12"/>
  <c r="BJ45" i="12"/>
  <c r="BI45" i="12"/>
  <c r="BH45" i="12"/>
  <c r="BG45" i="12"/>
  <c r="BF45" i="12"/>
  <c r="BE45" i="12"/>
  <c r="BD45" i="12"/>
  <c r="BC45" i="12"/>
  <c r="BB45" i="12"/>
  <c r="BA45" i="12"/>
  <c r="AZ45" i="12"/>
  <c r="AY45" i="12"/>
  <c r="AX45" i="12"/>
  <c r="AW45" i="12"/>
  <c r="AV45" i="12"/>
  <c r="AU45" i="12"/>
  <c r="AT45" i="12"/>
  <c r="AS45" i="12"/>
  <c r="AR45" i="12"/>
  <c r="AQ45" i="12"/>
  <c r="AP45" i="12"/>
  <c r="AO45" i="12"/>
  <c r="AN45" i="12"/>
  <c r="AM45" i="12"/>
  <c r="AL45" i="12"/>
  <c r="AK45" i="12"/>
  <c r="AJ45" i="12"/>
  <c r="AI45" i="12"/>
  <c r="AH45" i="12"/>
  <c r="AG45" i="12"/>
  <c r="AF45" i="12"/>
  <c r="AE45" i="12"/>
  <c r="AD45" i="12"/>
  <c r="AC45" i="12"/>
  <c r="AB45" i="12"/>
  <c r="AA45" i="12"/>
  <c r="Z45" i="12"/>
  <c r="Y45" i="12"/>
  <c r="X45" i="12"/>
  <c r="W45" i="12"/>
  <c r="V45" i="12"/>
  <c r="U45" i="12"/>
  <c r="T45" i="12"/>
  <c r="S45" i="12"/>
  <c r="R45" i="12"/>
  <c r="Q45" i="12"/>
  <c r="P45" i="12"/>
  <c r="O45" i="12"/>
  <c r="N45" i="12"/>
  <c r="M45" i="12"/>
  <c r="L45" i="12"/>
  <c r="K45" i="12"/>
  <c r="J45" i="12"/>
  <c r="I45" i="12"/>
  <c r="H45" i="12"/>
  <c r="G45" i="12"/>
  <c r="F45" i="12"/>
  <c r="E45" i="12"/>
  <c r="D45" i="12"/>
  <c r="BP36" i="12" l="1"/>
  <c r="BP42" i="12" s="1"/>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 i="13"/>
  <c r="D33" i="15"/>
  <c r="FR33" i="15"/>
  <c r="FQ33" i="15"/>
  <c r="FP33" i="15"/>
  <c r="FO33" i="15"/>
  <c r="FN33" i="15"/>
  <c r="FM33" i="15"/>
  <c r="FL33" i="15"/>
  <c r="FK33" i="15"/>
  <c r="FJ33" i="15"/>
  <c r="FI33" i="15"/>
  <c r="FH33" i="15"/>
  <c r="FG33" i="15"/>
  <c r="FF33" i="15"/>
  <c r="FE33" i="15"/>
  <c r="FD33" i="15"/>
  <c r="FC33" i="15"/>
  <c r="FB33" i="15"/>
  <c r="FA33" i="15"/>
  <c r="EZ33" i="15"/>
  <c r="EY33" i="15"/>
  <c r="EX33" i="15"/>
  <c r="EW33" i="15"/>
  <c r="EV33" i="15"/>
  <c r="EU33" i="15"/>
  <c r="ET33" i="15"/>
  <c r="ES33" i="15"/>
  <c r="ER33" i="15"/>
  <c r="EQ33" i="15"/>
  <c r="EP33" i="15"/>
  <c r="EO33" i="15"/>
  <c r="EN33" i="15"/>
  <c r="EM33" i="15"/>
  <c r="EL33" i="15"/>
  <c r="EK33" i="15"/>
  <c r="EJ33" i="15"/>
  <c r="EI33" i="15"/>
  <c r="EH33" i="15"/>
  <c r="EG33" i="15"/>
  <c r="EF33" i="15"/>
  <c r="EE33" i="15"/>
  <c r="ED33" i="15"/>
  <c r="EC33" i="15"/>
  <c r="EB33" i="15"/>
  <c r="EA33" i="15"/>
  <c r="DZ33" i="15"/>
  <c r="DY33" i="15"/>
  <c r="DX33" i="15"/>
  <c r="DW33" i="15"/>
  <c r="DV33" i="15"/>
  <c r="DU33" i="15"/>
  <c r="DT33" i="15"/>
  <c r="DS33" i="15"/>
  <c r="DR33" i="15"/>
  <c r="DQ33" i="15"/>
  <c r="DP33" i="15"/>
  <c r="DO33" i="15"/>
  <c r="DN33" i="15"/>
  <c r="DM33" i="15"/>
  <c r="DL33" i="15"/>
  <c r="DK33" i="15"/>
  <c r="DJ33" i="15"/>
  <c r="DI33" i="15"/>
  <c r="DH33" i="15"/>
  <c r="DG33" i="15"/>
  <c r="DF33" i="15"/>
  <c r="DE33" i="15"/>
  <c r="DD33" i="15"/>
  <c r="DC33" i="15"/>
  <c r="DB33" i="15"/>
  <c r="DA33" i="15"/>
  <c r="CZ33" i="15"/>
  <c r="CY33" i="15"/>
  <c r="CX33" i="15"/>
  <c r="CW33" i="15"/>
  <c r="CV33" i="15"/>
  <c r="CU33" i="15"/>
  <c r="CT33" i="15"/>
  <c r="CS33" i="15"/>
  <c r="CR33" i="15"/>
  <c r="CQ33" i="15"/>
  <c r="CP33" i="15"/>
  <c r="CO33" i="15"/>
  <c r="CN33" i="15"/>
  <c r="CM33" i="15"/>
  <c r="CL33" i="15"/>
  <c r="CK33" i="15"/>
  <c r="CJ33" i="15"/>
  <c r="CI33" i="15"/>
  <c r="CH33" i="15"/>
  <c r="CG33" i="15"/>
  <c r="CF33" i="15"/>
  <c r="CE33" i="15"/>
  <c r="CD33" i="15"/>
  <c r="CC33" i="15"/>
  <c r="CB33" i="15"/>
  <c r="CA33" i="15"/>
  <c r="BZ33" i="15"/>
  <c r="BY33" i="15"/>
  <c r="BX33" i="15"/>
  <c r="BW33" i="15"/>
  <c r="BV33" i="15"/>
  <c r="BU33" i="15"/>
  <c r="BT33" i="15"/>
  <c r="BS33" i="15"/>
  <c r="BR33" i="15"/>
  <c r="BQ33" i="15"/>
  <c r="BP33" i="15"/>
  <c r="BO33" i="15"/>
  <c r="BN33" i="15"/>
  <c r="BM33" i="15"/>
  <c r="BL33" i="15"/>
  <c r="BK33" i="15"/>
  <c r="BJ33" i="15"/>
  <c r="BI33" i="15"/>
  <c r="BH33" i="15"/>
  <c r="BG33" i="15"/>
  <c r="BF33" i="15"/>
  <c r="BE33" i="15"/>
  <c r="BD33" i="15"/>
  <c r="BC33" i="15"/>
  <c r="BB33" i="15"/>
  <c r="BA33" i="15"/>
  <c r="AZ33" i="15"/>
  <c r="AY33" i="15"/>
  <c r="AX33" i="15"/>
  <c r="AW33" i="15"/>
  <c r="AV33" i="15"/>
  <c r="AU33" i="15"/>
  <c r="AT33" i="15"/>
  <c r="AS33" i="15"/>
  <c r="AR33" i="15"/>
  <c r="AQ33" i="15"/>
  <c r="AP33" i="15"/>
  <c r="AO33" i="15"/>
  <c r="AN33" i="15"/>
  <c r="AM33" i="15"/>
  <c r="AL33" i="15"/>
  <c r="AK33" i="15"/>
  <c r="AJ33" i="15"/>
  <c r="AI33" i="15"/>
  <c r="AH33" i="15"/>
  <c r="AG33" i="15"/>
  <c r="AF33" i="15"/>
  <c r="AE33" i="15"/>
  <c r="AD33" i="15"/>
  <c r="AC33" i="15"/>
  <c r="AB33" i="15"/>
  <c r="AA33" i="15"/>
  <c r="Z33" i="15"/>
  <c r="Y33" i="15"/>
  <c r="X33" i="15"/>
  <c r="W33" i="15"/>
  <c r="V33" i="15"/>
  <c r="U33" i="15"/>
  <c r="T33" i="15"/>
  <c r="S33" i="15"/>
  <c r="R33" i="15"/>
  <c r="Q33" i="15"/>
  <c r="P33" i="15"/>
  <c r="O33" i="15"/>
  <c r="N33" i="15"/>
  <c r="M33" i="15"/>
  <c r="L33" i="15"/>
  <c r="K33" i="15"/>
  <c r="J33" i="15"/>
  <c r="I33" i="15"/>
  <c r="H33" i="15"/>
  <c r="G33" i="15"/>
  <c r="F33" i="15"/>
  <c r="E33" i="15"/>
  <c r="FR32" i="15"/>
  <c r="FQ32" i="15"/>
  <c r="FP32" i="15"/>
  <c r="FO32" i="15"/>
  <c r="FN32" i="15"/>
  <c r="FM32" i="15"/>
  <c r="FL32" i="15"/>
  <c r="FK32" i="15"/>
  <c r="FJ32" i="15"/>
  <c r="FI32" i="15"/>
  <c r="FH32" i="15"/>
  <c r="FG32" i="15"/>
  <c r="FF32" i="15"/>
  <c r="FE32" i="15"/>
  <c r="FD32" i="15"/>
  <c r="FC32" i="15"/>
  <c r="FB32" i="15"/>
  <c r="FA32" i="15"/>
  <c r="EZ32" i="15"/>
  <c r="EY32" i="15"/>
  <c r="EX32" i="15"/>
  <c r="EW32" i="15"/>
  <c r="EV32" i="15"/>
  <c r="EU32" i="15"/>
  <c r="ET32" i="15"/>
  <c r="ES32" i="15"/>
  <c r="ER32" i="15"/>
  <c r="EQ32" i="15"/>
  <c r="EP32" i="15"/>
  <c r="EO32" i="15"/>
  <c r="EN32" i="15"/>
  <c r="EM32" i="15"/>
  <c r="EL32" i="15"/>
  <c r="EK32" i="15"/>
  <c r="EJ32" i="15"/>
  <c r="EI32" i="15"/>
  <c r="EH32" i="15"/>
  <c r="EG32" i="15"/>
  <c r="EF32" i="15"/>
  <c r="EE32" i="15"/>
  <c r="ED32" i="15"/>
  <c r="EC32" i="15"/>
  <c r="EB32" i="15"/>
  <c r="EA32" i="15"/>
  <c r="DZ32" i="15"/>
  <c r="DY32" i="15"/>
  <c r="DX32" i="15"/>
  <c r="DW32" i="15"/>
  <c r="DV32" i="15"/>
  <c r="DU32" i="15"/>
  <c r="DT32" i="15"/>
  <c r="DS32" i="15"/>
  <c r="DR32" i="15"/>
  <c r="DQ32" i="15"/>
  <c r="DP32" i="15"/>
  <c r="DO32" i="15"/>
  <c r="DN32" i="15"/>
  <c r="DM32" i="15"/>
  <c r="DL32" i="15"/>
  <c r="DK32" i="15"/>
  <c r="DJ32" i="15"/>
  <c r="DI32" i="15"/>
  <c r="DH32" i="15"/>
  <c r="DG32" i="15"/>
  <c r="DF32" i="15"/>
  <c r="DE32" i="15"/>
  <c r="DD32" i="15"/>
  <c r="DC32" i="15"/>
  <c r="DB32" i="15"/>
  <c r="DA32" i="15"/>
  <c r="CZ32" i="15"/>
  <c r="CY32" i="15"/>
  <c r="CX32" i="15"/>
  <c r="CW32" i="15"/>
  <c r="CV32" i="15"/>
  <c r="CU32" i="15"/>
  <c r="CT32" i="15"/>
  <c r="CS32" i="15"/>
  <c r="CR32" i="15"/>
  <c r="CQ32" i="15"/>
  <c r="CP32" i="15"/>
  <c r="CO32" i="15"/>
  <c r="CN32" i="15"/>
  <c r="CM32" i="15"/>
  <c r="CL32" i="15"/>
  <c r="CK32" i="15"/>
  <c r="CJ32" i="15"/>
  <c r="CI32" i="15"/>
  <c r="CH32" i="15"/>
  <c r="CG32" i="15"/>
  <c r="CF32" i="15"/>
  <c r="CE32" i="15"/>
  <c r="CD32" i="15"/>
  <c r="CC32" i="15"/>
  <c r="CB32" i="15"/>
  <c r="CA32" i="15"/>
  <c r="BZ32" i="15"/>
  <c r="BY32" i="15"/>
  <c r="BX32" i="15"/>
  <c r="BW32" i="15"/>
  <c r="BV32" i="15"/>
  <c r="BU32" i="15"/>
  <c r="BT32" i="15"/>
  <c r="BS32" i="15"/>
  <c r="BR32" i="15"/>
  <c r="BQ32" i="15"/>
  <c r="BP32" i="15"/>
  <c r="BO32" i="15"/>
  <c r="BN32" i="15"/>
  <c r="BM32" i="15"/>
  <c r="BL32" i="15"/>
  <c r="BK32" i="15"/>
  <c r="BJ32" i="15"/>
  <c r="BI32" i="15"/>
  <c r="BH32" i="15"/>
  <c r="BG32" i="15"/>
  <c r="BF32" i="15"/>
  <c r="BE32" i="15"/>
  <c r="BD32" i="15"/>
  <c r="BC32" i="15"/>
  <c r="BB32" i="15"/>
  <c r="BA32" i="15"/>
  <c r="AZ32" i="15"/>
  <c r="AY32" i="15"/>
  <c r="AX32" i="15"/>
  <c r="AW32" i="15"/>
  <c r="AV32" i="15"/>
  <c r="AU32" i="15"/>
  <c r="AT32" i="15"/>
  <c r="AS32" i="15"/>
  <c r="AR32" i="15"/>
  <c r="AQ32" i="15"/>
  <c r="AP32" i="15"/>
  <c r="AO32" i="15"/>
  <c r="AN32" i="15"/>
  <c r="AM32" i="15"/>
  <c r="AL32" i="15"/>
  <c r="AK32" i="15"/>
  <c r="AJ32" i="15"/>
  <c r="AI32" i="15"/>
  <c r="AH32" i="15"/>
  <c r="AG32" i="15"/>
  <c r="AF32" i="15"/>
  <c r="AE32" i="15"/>
  <c r="AD32" i="15"/>
  <c r="AC32" i="15"/>
  <c r="AB32" i="15"/>
  <c r="AA32" i="15"/>
  <c r="Z32" i="15"/>
  <c r="Y32" i="15"/>
  <c r="X32" i="15"/>
  <c r="W32" i="15"/>
  <c r="V32" i="15"/>
  <c r="U32" i="15"/>
  <c r="T32" i="15"/>
  <c r="S32" i="15"/>
  <c r="R32" i="15"/>
  <c r="Q32" i="15"/>
  <c r="P32" i="15"/>
  <c r="O32" i="15"/>
  <c r="N32" i="15"/>
  <c r="M32" i="15"/>
  <c r="L32" i="15"/>
  <c r="K32" i="15"/>
  <c r="J32" i="15"/>
  <c r="I32" i="15"/>
  <c r="H32" i="15"/>
  <c r="G32" i="15"/>
  <c r="F32" i="15"/>
  <c r="E32" i="15"/>
  <c r="D32" i="15"/>
  <c r="FR30" i="15"/>
  <c r="FQ30" i="15"/>
  <c r="FP30" i="15"/>
  <c r="FO30" i="15"/>
  <c r="FN30" i="15"/>
  <c r="FM30" i="15"/>
  <c r="FL30" i="15"/>
  <c r="FK30" i="15"/>
  <c r="FJ30" i="15"/>
  <c r="FI30" i="15"/>
  <c r="FH30" i="15"/>
  <c r="FG30" i="15"/>
  <c r="FF30" i="15"/>
  <c r="FE30" i="15"/>
  <c r="FD30" i="15"/>
  <c r="FC30" i="15"/>
  <c r="FB30" i="15"/>
  <c r="FA30" i="15"/>
  <c r="EZ30" i="15"/>
  <c r="EY30" i="15"/>
  <c r="EX30" i="15"/>
  <c r="EW30" i="15"/>
  <c r="EV30" i="15"/>
  <c r="EU30" i="15"/>
  <c r="ET30" i="15"/>
  <c r="ES30" i="15"/>
  <c r="ER30" i="15"/>
  <c r="EQ30" i="15"/>
  <c r="EP30" i="15"/>
  <c r="EO30" i="15"/>
  <c r="EN30" i="15"/>
  <c r="EM30" i="15"/>
  <c r="EL30" i="15"/>
  <c r="EK30" i="15"/>
  <c r="EJ30" i="15"/>
  <c r="EI30" i="15"/>
  <c r="EH30" i="15"/>
  <c r="EG30" i="15"/>
  <c r="EF30" i="15"/>
  <c r="EE30" i="15"/>
  <c r="ED30" i="15"/>
  <c r="EC30" i="15"/>
  <c r="EB30" i="15"/>
  <c r="EA30" i="15"/>
  <c r="DZ30" i="15"/>
  <c r="DY30" i="15"/>
  <c r="DX30" i="15"/>
  <c r="DW30" i="15"/>
  <c r="DV30" i="15"/>
  <c r="DU30" i="15"/>
  <c r="DT30" i="15"/>
  <c r="DS30" i="15"/>
  <c r="DR30" i="15"/>
  <c r="DQ30" i="15"/>
  <c r="DP30" i="15"/>
  <c r="DO30" i="15"/>
  <c r="DN30" i="15"/>
  <c r="DM30" i="15"/>
  <c r="DL30" i="15"/>
  <c r="DK30" i="15"/>
  <c r="DJ30" i="15"/>
  <c r="DI30" i="15"/>
  <c r="DH30" i="15"/>
  <c r="DG30" i="15"/>
  <c r="DF30" i="15"/>
  <c r="DE30" i="15"/>
  <c r="DD30" i="15"/>
  <c r="DC30" i="15"/>
  <c r="DB30" i="15"/>
  <c r="DA30" i="15"/>
  <c r="CZ30" i="15"/>
  <c r="CY30" i="15"/>
  <c r="CX30" i="15"/>
  <c r="CW30" i="15"/>
  <c r="CV30" i="15"/>
  <c r="CU30" i="15"/>
  <c r="CT30" i="15"/>
  <c r="CS30" i="15"/>
  <c r="CR30" i="15"/>
  <c r="CQ30" i="15"/>
  <c r="CP30" i="15"/>
  <c r="CO30" i="15"/>
  <c r="CN30" i="15"/>
  <c r="CM30" i="15"/>
  <c r="CL30" i="15"/>
  <c r="CK30" i="15"/>
  <c r="CJ30" i="15"/>
  <c r="CI30" i="15"/>
  <c r="CH30" i="15"/>
  <c r="CG30" i="15"/>
  <c r="CF30" i="15"/>
  <c r="CE30" i="15"/>
  <c r="CD30" i="15"/>
  <c r="CC30" i="15"/>
  <c r="CB30" i="15"/>
  <c r="CA30" i="15"/>
  <c r="BZ30" i="15"/>
  <c r="BY30" i="15"/>
  <c r="BX30" i="15"/>
  <c r="BW30" i="15"/>
  <c r="BV30" i="15"/>
  <c r="BU30" i="15"/>
  <c r="BT30" i="15"/>
  <c r="BS30" i="15"/>
  <c r="BR30" i="15"/>
  <c r="BQ30" i="15"/>
  <c r="BP30" i="15"/>
  <c r="BO30" i="15"/>
  <c r="BN30" i="15"/>
  <c r="BM30" i="15"/>
  <c r="BL30" i="15"/>
  <c r="BK30" i="15"/>
  <c r="BJ30" i="15"/>
  <c r="BI30" i="15"/>
  <c r="BH30" i="15"/>
  <c r="BG30" i="15"/>
  <c r="BF30" i="15"/>
  <c r="BE30" i="15"/>
  <c r="BD30" i="15"/>
  <c r="BC30" i="15"/>
  <c r="BB30" i="15"/>
  <c r="BA30" i="15"/>
  <c r="AZ30" i="15"/>
  <c r="AY30" i="15"/>
  <c r="AX30" i="15"/>
  <c r="AW30" i="15"/>
  <c r="AV30" i="15"/>
  <c r="AU30" i="15"/>
  <c r="AT30" i="15"/>
  <c r="AS30" i="15"/>
  <c r="AR30" i="15"/>
  <c r="AQ30" i="15"/>
  <c r="AP30" i="15"/>
  <c r="AO30" i="15"/>
  <c r="AN30" i="15"/>
  <c r="AM30" i="15"/>
  <c r="AL30" i="15"/>
  <c r="AK30" i="15"/>
  <c r="AJ30" i="15"/>
  <c r="AI30" i="15"/>
  <c r="AH30" i="15"/>
  <c r="AG30" i="15"/>
  <c r="AF30" i="15"/>
  <c r="AE30" i="15"/>
  <c r="AD30" i="15"/>
  <c r="AC30" i="15"/>
  <c r="AB30" i="15"/>
  <c r="AA30" i="15"/>
  <c r="Z30" i="15"/>
  <c r="Y30" i="15"/>
  <c r="X30" i="15"/>
  <c r="W30" i="15"/>
  <c r="V30" i="15"/>
  <c r="U30" i="15"/>
  <c r="T30" i="15"/>
  <c r="S30" i="15"/>
  <c r="R30" i="15"/>
  <c r="Q30" i="15"/>
  <c r="P30" i="15"/>
  <c r="O30" i="15"/>
  <c r="N30" i="15"/>
  <c r="M30" i="15"/>
  <c r="L30" i="15"/>
  <c r="K30" i="15"/>
  <c r="J30" i="15"/>
  <c r="I30" i="15"/>
  <c r="H30" i="15"/>
  <c r="G30" i="15"/>
  <c r="F30" i="15"/>
  <c r="E30" i="15"/>
  <c r="D30" i="15"/>
  <c r="FR24" i="15"/>
  <c r="FQ24" i="15"/>
  <c r="FP24" i="15"/>
  <c r="FO24" i="15"/>
  <c r="FN24" i="15"/>
  <c r="FM24" i="15"/>
  <c r="FL24" i="15"/>
  <c r="FK24" i="15"/>
  <c r="FJ24" i="15"/>
  <c r="FI24" i="15"/>
  <c r="FH24" i="15"/>
  <c r="FG24" i="15"/>
  <c r="FF24" i="15"/>
  <c r="FE24" i="15"/>
  <c r="FD24" i="15"/>
  <c r="FC24" i="15"/>
  <c r="FB24" i="15"/>
  <c r="FA24" i="15"/>
  <c r="EZ24" i="15"/>
  <c r="EY24" i="15"/>
  <c r="EX24" i="15"/>
  <c r="EW24" i="15"/>
  <c r="EV24" i="15"/>
  <c r="EU24" i="15"/>
  <c r="ET24" i="15"/>
  <c r="ES24" i="15"/>
  <c r="ER24" i="15"/>
  <c r="EQ24" i="15"/>
  <c r="EP24" i="15"/>
  <c r="EO24" i="15"/>
  <c r="EN24" i="15"/>
  <c r="EM24" i="15"/>
  <c r="EL24" i="15"/>
  <c r="EK24" i="15"/>
  <c r="EJ24" i="15"/>
  <c r="EI24" i="15"/>
  <c r="EH24" i="15"/>
  <c r="EG24" i="15"/>
  <c r="EF24" i="15"/>
  <c r="EE24" i="15"/>
  <c r="ED24" i="15"/>
  <c r="EC24" i="15"/>
  <c r="EB24" i="15"/>
  <c r="EA24" i="15"/>
  <c r="DZ24" i="15"/>
  <c r="DY24" i="15"/>
  <c r="DX24" i="15"/>
  <c r="DW24" i="15"/>
  <c r="DV24" i="15"/>
  <c r="DU24" i="15"/>
  <c r="DT24" i="15"/>
  <c r="DS24" i="15"/>
  <c r="DR24" i="15"/>
  <c r="DQ24" i="15"/>
  <c r="DP24" i="15"/>
  <c r="DO24" i="15"/>
  <c r="DN24" i="15"/>
  <c r="DM24" i="15"/>
  <c r="DL24" i="15"/>
  <c r="DK24" i="15"/>
  <c r="DJ24" i="15"/>
  <c r="DI24" i="15"/>
  <c r="DH24" i="15"/>
  <c r="DG24" i="15"/>
  <c r="DF24" i="15"/>
  <c r="DE24" i="15"/>
  <c r="DD24" i="15"/>
  <c r="DC24" i="15"/>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D24" i="15"/>
  <c r="FR23" i="15"/>
  <c r="FQ23" i="15"/>
  <c r="FP23" i="15"/>
  <c r="FO23" i="15"/>
  <c r="FN23" i="15"/>
  <c r="FM23" i="15"/>
  <c r="FL23" i="15"/>
  <c r="FK23" i="15"/>
  <c r="FJ23" i="15"/>
  <c r="FI23" i="15"/>
  <c r="FH23" i="15"/>
  <c r="FG23" i="15"/>
  <c r="FF23" i="15"/>
  <c r="FE23" i="15"/>
  <c r="FD23" i="15"/>
  <c r="FC23" i="15"/>
  <c r="FB23" i="15"/>
  <c r="FA23" i="15"/>
  <c r="EZ23" i="15"/>
  <c r="EY23" i="15"/>
  <c r="EX23" i="15"/>
  <c r="EW23" i="15"/>
  <c r="EV23" i="15"/>
  <c r="EU23" i="15"/>
  <c r="ET23" i="15"/>
  <c r="ES23" i="15"/>
  <c r="ER23" i="15"/>
  <c r="EQ23" i="15"/>
  <c r="EP23" i="15"/>
  <c r="EO23" i="15"/>
  <c r="EN23" i="15"/>
  <c r="EM23" i="15"/>
  <c r="EL23" i="15"/>
  <c r="EK23" i="15"/>
  <c r="EJ23" i="15"/>
  <c r="EI23" i="15"/>
  <c r="EH23" i="15"/>
  <c r="EG23" i="15"/>
  <c r="EF23" i="15"/>
  <c r="EE23" i="15"/>
  <c r="ED23" i="15"/>
  <c r="EC23" i="15"/>
  <c r="EB23" i="15"/>
  <c r="EA23" i="15"/>
  <c r="DZ23" i="15"/>
  <c r="DY23" i="15"/>
  <c r="DX23" i="15"/>
  <c r="DW23" i="15"/>
  <c r="DV23" i="15"/>
  <c r="DU23" i="15"/>
  <c r="DT23" i="15"/>
  <c r="DS23" i="15"/>
  <c r="DR23" i="15"/>
  <c r="DQ23" i="15"/>
  <c r="DP23" i="15"/>
  <c r="DO23" i="15"/>
  <c r="DN23" i="15"/>
  <c r="DM23" i="15"/>
  <c r="DL23" i="15"/>
  <c r="DK23" i="15"/>
  <c r="DJ23" i="15"/>
  <c r="DI23" i="15"/>
  <c r="DH23" i="15"/>
  <c r="DG23" i="15"/>
  <c r="DF23" i="15"/>
  <c r="DE23" i="15"/>
  <c r="DD23" i="15"/>
  <c r="DC23" i="15"/>
  <c r="DB23" i="15"/>
  <c r="DA23" i="15"/>
  <c r="CZ23" i="15"/>
  <c r="CY23"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D23" i="15"/>
  <c r="FR22" i="15"/>
  <c r="FQ22" i="15"/>
  <c r="FP22" i="15"/>
  <c r="FO22" i="15"/>
  <c r="FN22" i="15"/>
  <c r="FM22" i="15"/>
  <c r="FL22" i="15"/>
  <c r="FK22" i="15"/>
  <c r="FJ22" i="15"/>
  <c r="FI22" i="15"/>
  <c r="FH22" i="15"/>
  <c r="FG22" i="15"/>
  <c r="FF22" i="15"/>
  <c r="FE22" i="15"/>
  <c r="FD22" i="15"/>
  <c r="FC22" i="15"/>
  <c r="FB22" i="15"/>
  <c r="FA22" i="15"/>
  <c r="EZ22" i="15"/>
  <c r="EY22" i="15"/>
  <c r="EX22" i="15"/>
  <c r="EW22" i="15"/>
  <c r="EV22" i="15"/>
  <c r="EU22" i="15"/>
  <c r="ET22" i="15"/>
  <c r="ES22" i="15"/>
  <c r="ER22" i="15"/>
  <c r="EQ22" i="15"/>
  <c r="EP22" i="15"/>
  <c r="EO22" i="15"/>
  <c r="EN22" i="15"/>
  <c r="EM22" i="15"/>
  <c r="EL22" i="15"/>
  <c r="EK22" i="15"/>
  <c r="EJ22" i="15"/>
  <c r="EI22" i="15"/>
  <c r="EH22" i="15"/>
  <c r="EG22" i="15"/>
  <c r="EF22" i="15"/>
  <c r="EE22" i="15"/>
  <c r="ED22" i="15"/>
  <c r="EC22" i="15"/>
  <c r="EB22" i="15"/>
  <c r="EA22" i="15"/>
  <c r="DZ22" i="15"/>
  <c r="DY22" i="15"/>
  <c r="DX22" i="15"/>
  <c r="DW22" i="15"/>
  <c r="DV22" i="15"/>
  <c r="DU22" i="15"/>
  <c r="DT22" i="15"/>
  <c r="DS22" i="15"/>
  <c r="DR22" i="15"/>
  <c r="DQ22" i="15"/>
  <c r="DP22" i="15"/>
  <c r="DO22" i="15"/>
  <c r="DN22" i="15"/>
  <c r="DM22" i="15"/>
  <c r="DL22" i="15"/>
  <c r="DK22" i="15"/>
  <c r="DJ22" i="15"/>
  <c r="DI22" i="15"/>
  <c r="DH22" i="15"/>
  <c r="DG22" i="15"/>
  <c r="DF22" i="15"/>
  <c r="DE22" i="15"/>
  <c r="DD22" i="15"/>
  <c r="DC22" i="15"/>
  <c r="DB22" i="15"/>
  <c r="DA22" i="15"/>
  <c r="CZ22" i="15"/>
  <c r="CY22"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D22" i="15"/>
  <c r="FR21" i="15"/>
  <c r="FQ21" i="15"/>
  <c r="FP21" i="15"/>
  <c r="FO21" i="15"/>
  <c r="FN21" i="15"/>
  <c r="FM21" i="15"/>
  <c r="FL21" i="15"/>
  <c r="FK21" i="15"/>
  <c r="FJ21" i="15"/>
  <c r="FI21" i="15"/>
  <c r="FH21" i="15"/>
  <c r="FG21" i="15"/>
  <c r="FF21" i="15"/>
  <c r="FE21" i="15"/>
  <c r="FD21" i="15"/>
  <c r="FC21" i="15"/>
  <c r="FB21" i="15"/>
  <c r="FA21" i="15"/>
  <c r="EZ21" i="15"/>
  <c r="EY21" i="15"/>
  <c r="EX21" i="15"/>
  <c r="EW21" i="15"/>
  <c r="EV21" i="15"/>
  <c r="EU21" i="15"/>
  <c r="ET21" i="15"/>
  <c r="ES21" i="15"/>
  <c r="ER21" i="15"/>
  <c r="EQ21" i="15"/>
  <c r="EP21" i="15"/>
  <c r="EO21" i="15"/>
  <c r="EN21" i="15"/>
  <c r="EM21" i="15"/>
  <c r="EL21" i="15"/>
  <c r="EK21" i="15"/>
  <c r="EJ21" i="15"/>
  <c r="EI21" i="15"/>
  <c r="EH21" i="15"/>
  <c r="EG21" i="15"/>
  <c r="EF21" i="15"/>
  <c r="EE21" i="15"/>
  <c r="ED21" i="15"/>
  <c r="EC21" i="15"/>
  <c r="EB21" i="15"/>
  <c r="EA21" i="15"/>
  <c r="DZ21" i="15"/>
  <c r="DY21" i="15"/>
  <c r="DX21" i="15"/>
  <c r="DW21" i="15"/>
  <c r="DV21" i="15"/>
  <c r="DU21" i="15"/>
  <c r="DT21" i="15"/>
  <c r="DS21" i="15"/>
  <c r="DR21" i="15"/>
  <c r="DQ21" i="15"/>
  <c r="DP21" i="15"/>
  <c r="DO21" i="15"/>
  <c r="DN21" i="15"/>
  <c r="DM21" i="15"/>
  <c r="DL21" i="15"/>
  <c r="DK21" i="15"/>
  <c r="DJ21" i="15"/>
  <c r="DI21" i="15"/>
  <c r="DH21" i="15"/>
  <c r="DG21" i="15"/>
  <c r="DF21" i="15"/>
  <c r="DE21" i="15"/>
  <c r="DD21"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D21" i="15"/>
  <c r="C24" i="15"/>
  <c r="FT36" i="12"/>
  <c r="FS36" i="12"/>
  <c r="FR36" i="12"/>
  <c r="FQ36" i="12"/>
  <c r="FP36" i="12"/>
  <c r="FO36" i="12"/>
  <c r="FN36" i="12"/>
  <c r="FM36" i="12"/>
  <c r="FL36" i="12"/>
  <c r="FK36" i="12"/>
  <c r="FJ36" i="12"/>
  <c r="FI36" i="12"/>
  <c r="FH36" i="12"/>
  <c r="FG36" i="12"/>
  <c r="FF36" i="12"/>
  <c r="FE36" i="12"/>
  <c r="FD36" i="12"/>
  <c r="FC36" i="12"/>
  <c r="FB36" i="12"/>
  <c r="FA36" i="12"/>
  <c r="EZ36" i="12"/>
  <c r="EY36" i="12"/>
  <c r="EX36" i="12"/>
  <c r="EW36" i="12"/>
  <c r="EV36" i="12"/>
  <c r="EU36" i="12"/>
  <c r="ET36" i="12"/>
  <c r="ES36" i="12"/>
  <c r="ER36" i="12"/>
  <c r="EQ36" i="12"/>
  <c r="EP36" i="12"/>
  <c r="EO36" i="12"/>
  <c r="EN36" i="12"/>
  <c r="EM36" i="12"/>
  <c r="EL36" i="12"/>
  <c r="EK36" i="12"/>
  <c r="EJ36" i="12"/>
  <c r="EI36" i="12"/>
  <c r="EH36" i="12"/>
  <c r="EG36" i="12"/>
  <c r="EF36" i="12"/>
  <c r="EE36" i="12"/>
  <c r="ED36" i="12"/>
  <c r="EC36" i="12"/>
  <c r="EB36" i="12"/>
  <c r="EA36" i="12"/>
  <c r="DZ36" i="12"/>
  <c r="DY36" i="12"/>
  <c r="DX36" i="12"/>
  <c r="DW36" i="12"/>
  <c r="DV36" i="12"/>
  <c r="DU36" i="12"/>
  <c r="DT36" i="12"/>
  <c r="DS36" i="12"/>
  <c r="DR36" i="12"/>
  <c r="DQ36" i="12"/>
  <c r="DP36" i="12"/>
  <c r="DO36" i="12"/>
  <c r="DN36" i="12"/>
  <c r="DM36" i="12"/>
  <c r="DL36" i="12"/>
  <c r="DK36" i="12"/>
  <c r="DJ36" i="12"/>
  <c r="DI36" i="12"/>
  <c r="DH36" i="12"/>
  <c r="DG36" i="12"/>
  <c r="DF36" i="12"/>
  <c r="DE36" i="12"/>
  <c r="DD36" i="12"/>
  <c r="DC36" i="12"/>
  <c r="DB36" i="12"/>
  <c r="DA36" i="12"/>
  <c r="CZ36" i="12"/>
  <c r="CY36" i="12"/>
  <c r="CX36" i="12"/>
  <c r="CW36" i="12"/>
  <c r="CV36" i="12"/>
  <c r="CU36" i="12"/>
  <c r="CT36" i="12"/>
  <c r="CS36" i="12"/>
  <c r="CR36" i="12"/>
  <c r="CQ36" i="12"/>
  <c r="CP36" i="12"/>
  <c r="CO36" i="12"/>
  <c r="CN36" i="12"/>
  <c r="CM36" i="12"/>
  <c r="CL36" i="12"/>
  <c r="CK36" i="12"/>
  <c r="CJ36" i="12"/>
  <c r="CI36" i="12"/>
  <c r="CH36" i="12"/>
  <c r="CG36" i="12"/>
  <c r="CF36" i="12"/>
  <c r="CE36" i="12"/>
  <c r="CD36" i="12"/>
  <c r="CC36" i="12"/>
  <c r="CB36" i="12"/>
  <c r="CA36" i="12"/>
  <c r="BZ36" i="12"/>
  <c r="BY36" i="12"/>
  <c r="BX36" i="12"/>
  <c r="BW36" i="12"/>
  <c r="BV36" i="12"/>
  <c r="BU36" i="12"/>
  <c r="BT36" i="12"/>
  <c r="BS36" i="12"/>
  <c r="BR36" i="12"/>
  <c r="BQ36" i="12"/>
  <c r="BO36" i="12"/>
  <c r="BN36" i="12"/>
  <c r="BM36" i="12"/>
  <c r="BL36" i="12"/>
  <c r="BK36" i="12"/>
  <c r="BJ36" i="12"/>
  <c r="BI36" i="12"/>
  <c r="BH36" i="12"/>
  <c r="BG36" i="12"/>
  <c r="BF36" i="12"/>
  <c r="BE36" i="12"/>
  <c r="BD36" i="12"/>
  <c r="BC36" i="12"/>
  <c r="BB36" i="12"/>
  <c r="BA36" i="12"/>
  <c r="AZ36" i="12"/>
  <c r="AY36" i="12"/>
  <c r="AX36" i="12"/>
  <c r="AW36" i="12"/>
  <c r="AV36" i="12"/>
  <c r="AU36" i="12"/>
  <c r="AT36" i="12"/>
  <c r="AS36" i="12"/>
  <c r="AR36" i="12"/>
  <c r="AQ36" i="12"/>
  <c r="AP36" i="12"/>
  <c r="AO36" i="12"/>
  <c r="AN36" i="12"/>
  <c r="AM36" i="12"/>
  <c r="AL36" i="12"/>
  <c r="AK36" i="12"/>
  <c r="AJ36" i="12"/>
  <c r="AI36" i="12"/>
  <c r="AH36" i="12"/>
  <c r="AG36" i="12"/>
  <c r="AF36" i="12"/>
  <c r="AE36" i="12"/>
  <c r="AD36" i="12"/>
  <c r="AC36" i="12"/>
  <c r="AB36" i="12"/>
  <c r="AA36" i="12"/>
  <c r="Z36" i="12"/>
  <c r="Y36" i="12"/>
  <c r="X36" i="12"/>
  <c r="W36" i="12"/>
  <c r="V36" i="12"/>
  <c r="U36" i="12"/>
  <c r="T36" i="12"/>
  <c r="S36" i="12"/>
  <c r="R36" i="12"/>
  <c r="Q36" i="12"/>
  <c r="P36" i="12"/>
  <c r="O36" i="12"/>
  <c r="N36" i="12"/>
  <c r="M36" i="12"/>
  <c r="L36" i="12"/>
  <c r="K36" i="12"/>
  <c r="J36" i="12"/>
  <c r="I36" i="12"/>
  <c r="H36" i="12"/>
  <c r="G36" i="12"/>
  <c r="F36" i="12"/>
  <c r="E36" i="12"/>
  <c r="D36" i="12"/>
  <c r="C36" i="12"/>
  <c r="C42" i="12" s="1"/>
  <c r="C33" i="15"/>
  <c r="C32" i="15"/>
  <c r="C30" i="15"/>
  <c r="C22" i="15"/>
  <c r="C23" i="15"/>
  <c r="C21" i="15"/>
  <c r="L150" i="8"/>
  <c r="L3" i="8"/>
  <c r="L4" i="8"/>
  <c r="L5" i="8"/>
  <c r="L6" i="8"/>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L477" i="8"/>
  <c r="L478" i="8"/>
  <c r="L479" i="8"/>
  <c r="L480" i="8"/>
  <c r="L481" i="8"/>
  <c r="L482" i="8"/>
  <c r="L483" i="8"/>
  <c r="L484" i="8"/>
  <c r="L485" i="8"/>
  <c r="L486" i="8"/>
  <c r="L487" i="8"/>
  <c r="L488" i="8"/>
  <c r="L489" i="8"/>
  <c r="L490" i="8"/>
  <c r="L491" i="8"/>
  <c r="L492" i="8"/>
  <c r="L493" i="8"/>
  <c r="L494" i="8"/>
  <c r="L495" i="8"/>
  <c r="L496" i="8"/>
  <c r="L497" i="8"/>
  <c r="L498" i="8"/>
  <c r="L499" i="8"/>
  <c r="L500" i="8"/>
  <c r="L501" i="8"/>
  <c r="L502" i="8"/>
  <c r="L503" i="8"/>
  <c r="L504" i="8"/>
  <c r="L505" i="8"/>
  <c r="L506" i="8"/>
  <c r="L507" i="8"/>
  <c r="L508" i="8"/>
  <c r="L509" i="8"/>
  <c r="L510" i="8"/>
  <c r="L511" i="8"/>
  <c r="L512" i="8"/>
  <c r="L513" i="8"/>
  <c r="L514" i="8"/>
  <c r="L515" i="8"/>
  <c r="L516" i="8"/>
  <c r="L517" i="8"/>
  <c r="L518" i="8"/>
  <c r="L519" i="8"/>
  <c r="L520" i="8"/>
  <c r="L521" i="8"/>
  <c r="L522" i="8"/>
  <c r="L523" i="8"/>
  <c r="L524" i="8"/>
  <c r="L525" i="8"/>
  <c r="L526" i="8"/>
  <c r="L527" i="8"/>
  <c r="L528" i="8"/>
  <c r="L529" i="8"/>
  <c r="L530" i="8"/>
  <c r="L531" i="8"/>
  <c r="L532" i="8"/>
  <c r="L533" i="8"/>
  <c r="L534" i="8"/>
  <c r="L535" i="8"/>
  <c r="L536" i="8"/>
  <c r="L537" i="8"/>
  <c r="L538" i="8"/>
  <c r="L539" i="8"/>
  <c r="L540" i="8"/>
  <c r="L541" i="8"/>
  <c r="L542" i="8"/>
  <c r="L543" i="8"/>
  <c r="L544" i="8"/>
  <c r="L545" i="8"/>
  <c r="L546" i="8"/>
  <c r="L547" i="8"/>
  <c r="L548" i="8"/>
  <c r="L549" i="8"/>
  <c r="L550" i="8"/>
  <c r="L551" i="8"/>
  <c r="L552" i="8"/>
  <c r="L553" i="8"/>
  <c r="L554" i="8"/>
  <c r="L555" i="8"/>
  <c r="L556" i="8"/>
  <c r="L557" i="8"/>
  <c r="L558" i="8"/>
  <c r="L559" i="8"/>
  <c r="L560" i="8"/>
  <c r="L561" i="8"/>
  <c r="L562" i="8"/>
  <c r="L563" i="8"/>
  <c r="L564" i="8"/>
  <c r="L565" i="8"/>
  <c r="L566" i="8"/>
  <c r="L567" i="8"/>
  <c r="L568" i="8"/>
  <c r="L569" i="8"/>
  <c r="L570" i="8"/>
  <c r="L571" i="8"/>
  <c r="L572" i="8"/>
  <c r="L573" i="8"/>
  <c r="L574" i="8"/>
  <c r="L575" i="8"/>
  <c r="L576" i="8"/>
  <c r="L577" i="8"/>
  <c r="L578" i="8"/>
  <c r="L579" i="8"/>
  <c r="L580" i="8"/>
  <c r="L581" i="8"/>
  <c r="L582" i="8"/>
  <c r="L583" i="8"/>
  <c r="L584" i="8"/>
  <c r="L585" i="8"/>
  <c r="L586" i="8"/>
  <c r="L587" i="8"/>
  <c r="L588" i="8"/>
  <c r="L589" i="8"/>
  <c r="L590" i="8"/>
  <c r="L591" i="8"/>
  <c r="L592" i="8"/>
  <c r="L593" i="8"/>
  <c r="L594" i="8"/>
  <c r="L595" i="8"/>
  <c r="L596" i="8"/>
  <c r="L597" i="8"/>
  <c r="L598" i="8"/>
  <c r="L599" i="8"/>
  <c r="L600" i="8"/>
  <c r="L601" i="8"/>
  <c r="L602" i="8"/>
  <c r="L603" i="8"/>
  <c r="L604" i="8"/>
  <c r="L605" i="8"/>
  <c r="L606" i="8"/>
  <c r="L607" i="8"/>
  <c r="L608" i="8"/>
  <c r="L609" i="8"/>
  <c r="L610" i="8"/>
  <c r="L611" i="8"/>
  <c r="L612" i="8"/>
  <c r="L613" i="8"/>
  <c r="L614" i="8"/>
  <c r="L615" i="8"/>
  <c r="L616" i="8"/>
  <c r="L617" i="8"/>
  <c r="L618" i="8"/>
  <c r="L619" i="8"/>
  <c r="L620" i="8"/>
  <c r="L621" i="8"/>
  <c r="L622" i="8"/>
  <c r="L623" i="8"/>
  <c r="L624" i="8"/>
  <c r="L625" i="8"/>
  <c r="L626" i="8"/>
  <c r="L627" i="8"/>
  <c r="L628" i="8"/>
  <c r="L629" i="8"/>
  <c r="L630" i="8"/>
  <c r="L631" i="8"/>
  <c r="L632" i="8"/>
  <c r="L633" i="8"/>
  <c r="L634" i="8"/>
  <c r="L635" i="8"/>
  <c r="L636" i="8"/>
  <c r="L637" i="8"/>
  <c r="L638" i="8"/>
  <c r="L639" i="8"/>
  <c r="L640" i="8"/>
  <c r="L641" i="8"/>
  <c r="L642" i="8"/>
  <c r="L643" i="8"/>
  <c r="L644" i="8"/>
  <c r="L645" i="8"/>
  <c r="L646" i="8"/>
  <c r="L647" i="8"/>
  <c r="L648" i="8"/>
  <c r="L649" i="8"/>
  <c r="L650" i="8"/>
  <c r="L651" i="8"/>
  <c r="L652" i="8"/>
  <c r="L653" i="8"/>
  <c r="L654" i="8"/>
  <c r="L655" i="8"/>
  <c r="L656" i="8"/>
  <c r="L657" i="8"/>
  <c r="L658" i="8"/>
  <c r="L659" i="8"/>
  <c r="L660" i="8"/>
  <c r="L661" i="8"/>
  <c r="L662" i="8"/>
  <c r="L663" i="8"/>
  <c r="L664" i="8"/>
  <c r="L665" i="8"/>
  <c r="L666" i="8"/>
  <c r="L667" i="8"/>
  <c r="L668" i="8"/>
  <c r="L669" i="8"/>
  <c r="L670" i="8"/>
  <c r="L671" i="8"/>
  <c r="L672" i="8"/>
  <c r="L673" i="8"/>
  <c r="L674" i="8"/>
  <c r="L675" i="8"/>
  <c r="L676" i="8"/>
  <c r="L677" i="8"/>
  <c r="L678" i="8"/>
  <c r="L679" i="8"/>
  <c r="L680" i="8"/>
  <c r="L681" i="8"/>
  <c r="L682" i="8"/>
  <c r="L683" i="8"/>
  <c r="L684" i="8"/>
  <c r="L685" i="8"/>
  <c r="L686" i="8"/>
  <c r="L687" i="8"/>
  <c r="L688" i="8"/>
  <c r="L689" i="8"/>
  <c r="L690" i="8"/>
  <c r="L691" i="8"/>
  <c r="L692" i="8"/>
  <c r="L693" i="8"/>
  <c r="L694" i="8"/>
  <c r="L695" i="8"/>
  <c r="L696" i="8"/>
  <c r="L697" i="8"/>
  <c r="L698" i="8"/>
  <c r="L699" i="8"/>
  <c r="L700" i="8"/>
  <c r="L701" i="8"/>
  <c r="L702" i="8"/>
  <c r="L703" i="8"/>
  <c r="L704" i="8"/>
  <c r="L705" i="8"/>
  <c r="L706" i="8"/>
  <c r="L707" i="8"/>
  <c r="L708" i="8"/>
  <c r="L709" i="8"/>
  <c r="L710" i="8"/>
  <c r="L711" i="8"/>
  <c r="L712" i="8"/>
  <c r="L713" i="8"/>
  <c r="L714" i="8"/>
  <c r="L715" i="8"/>
  <c r="L716" i="8"/>
  <c r="L717" i="8"/>
  <c r="L718" i="8"/>
  <c r="L719" i="8"/>
  <c r="L720" i="8"/>
  <c r="L721" i="8"/>
  <c r="L722" i="8"/>
  <c r="L723" i="8"/>
  <c r="L724" i="8"/>
  <c r="L725" i="8"/>
  <c r="L726" i="8"/>
  <c r="L727" i="8"/>
  <c r="L728" i="8"/>
  <c r="L729" i="8"/>
  <c r="L730" i="8"/>
  <c r="L731" i="8"/>
  <c r="L732" i="8"/>
  <c r="L733" i="8"/>
  <c r="L734" i="8"/>
  <c r="L735" i="8"/>
  <c r="L736" i="8"/>
  <c r="L737" i="8"/>
  <c r="L738" i="8"/>
  <c r="L739" i="8"/>
  <c r="L740" i="8"/>
  <c r="L741" i="8"/>
  <c r="L742" i="8"/>
  <c r="L743" i="8"/>
  <c r="L744" i="8"/>
  <c r="L745" i="8"/>
  <c r="L746" i="8"/>
  <c r="L747" i="8"/>
  <c r="L748" i="8"/>
  <c r="L749" i="8"/>
  <c r="L750" i="8"/>
  <c r="L751" i="8"/>
  <c r="L752" i="8"/>
  <c r="L753" i="8"/>
  <c r="L754" i="8"/>
  <c r="L755" i="8"/>
  <c r="L756" i="8"/>
  <c r="L757" i="8"/>
  <c r="L758" i="8"/>
  <c r="L759" i="8"/>
  <c r="L760" i="8"/>
  <c r="L761" i="8"/>
  <c r="L762" i="8"/>
  <c r="L763" i="8"/>
  <c r="L764" i="8"/>
  <c r="L765" i="8"/>
  <c r="L766" i="8"/>
  <c r="L767" i="8"/>
  <c r="L768" i="8"/>
  <c r="L769" i="8"/>
  <c r="L770" i="8"/>
  <c r="L771" i="8"/>
  <c r="L772" i="8"/>
  <c r="L773" i="8"/>
  <c r="L774" i="8"/>
  <c r="L775" i="8"/>
  <c r="L776" i="8"/>
  <c r="L777" i="8"/>
  <c r="L778" i="8"/>
  <c r="L779" i="8"/>
  <c r="L780" i="8"/>
  <c r="L781" i="8"/>
  <c r="L782" i="8"/>
  <c r="L783" i="8"/>
  <c r="L784" i="8"/>
  <c r="L785" i="8"/>
  <c r="L786" i="8"/>
  <c r="L787" i="8"/>
  <c r="L788" i="8"/>
  <c r="L789" i="8"/>
  <c r="L790" i="8"/>
  <c r="L791" i="8"/>
  <c r="L792" i="8"/>
  <c r="L793" i="8"/>
  <c r="L794" i="8"/>
  <c r="L795" i="8"/>
  <c r="L796" i="8"/>
  <c r="L797" i="8"/>
  <c r="L798" i="8"/>
  <c r="L799" i="8"/>
  <c r="L800" i="8"/>
  <c r="L801" i="8"/>
  <c r="L802" i="8"/>
  <c r="L803" i="8"/>
  <c r="L804" i="8"/>
  <c r="L805" i="8"/>
  <c r="L806" i="8"/>
  <c r="L807" i="8"/>
  <c r="L808" i="8"/>
  <c r="L809" i="8"/>
  <c r="L810" i="8"/>
  <c r="L811" i="8"/>
  <c r="L812" i="8"/>
  <c r="L813" i="8"/>
  <c r="L814" i="8"/>
  <c r="L815" i="8"/>
  <c r="L816" i="8"/>
  <c r="L817" i="8"/>
  <c r="L818" i="8"/>
  <c r="L819" i="8"/>
  <c r="L820" i="8"/>
  <c r="L821" i="8"/>
  <c r="L822" i="8"/>
  <c r="L823" i="8"/>
  <c r="L824" i="8"/>
  <c r="L825" i="8"/>
  <c r="L826" i="8"/>
  <c r="L827" i="8"/>
  <c r="L828" i="8"/>
  <c r="L829" i="8"/>
  <c r="L830" i="8"/>
  <c r="L831" i="8"/>
  <c r="L832" i="8"/>
  <c r="L833" i="8"/>
  <c r="L834" i="8"/>
  <c r="L835" i="8"/>
  <c r="L836" i="8"/>
  <c r="L837" i="8"/>
  <c r="L838" i="8"/>
  <c r="L839" i="8"/>
  <c r="L840" i="8"/>
  <c r="L841" i="8"/>
  <c r="L842" i="8"/>
  <c r="L843" i="8"/>
  <c r="L844" i="8"/>
  <c r="L845" i="8"/>
  <c r="L846" i="8"/>
  <c r="L847" i="8"/>
  <c r="L848" i="8"/>
  <c r="L849" i="8"/>
  <c r="L850" i="8"/>
  <c r="L851" i="8"/>
  <c r="L852" i="8"/>
  <c r="L853" i="8"/>
  <c r="L854" i="8"/>
  <c r="L855" i="8"/>
  <c r="L856" i="8"/>
  <c r="L857" i="8"/>
  <c r="L858" i="8"/>
  <c r="L859" i="8"/>
  <c r="L860" i="8"/>
  <c r="L861" i="8"/>
  <c r="L862" i="8"/>
  <c r="L863" i="8"/>
  <c r="L864" i="8"/>
  <c r="L865" i="8"/>
  <c r="L866" i="8"/>
  <c r="L867" i="8"/>
  <c r="L868" i="8"/>
  <c r="L869" i="8"/>
  <c r="L870" i="8"/>
  <c r="L871" i="8"/>
  <c r="L872" i="8"/>
  <c r="L873" i="8"/>
  <c r="L874" i="8"/>
  <c r="L875" i="8"/>
  <c r="L876" i="8"/>
  <c r="L877" i="8"/>
  <c r="L878" i="8"/>
  <c r="L879" i="8"/>
  <c r="L880" i="8"/>
  <c r="L881" i="8"/>
  <c r="L882" i="8"/>
  <c r="L883" i="8"/>
  <c r="L884" i="8"/>
  <c r="L885" i="8"/>
  <c r="L886" i="8"/>
  <c r="L887" i="8"/>
  <c r="L888" i="8"/>
  <c r="L889" i="8"/>
  <c r="L890" i="8"/>
  <c r="L891" i="8"/>
  <c r="L892" i="8"/>
  <c r="L893" i="8"/>
  <c r="L894" i="8"/>
  <c r="L895" i="8"/>
  <c r="L896" i="8"/>
  <c r="L897" i="8"/>
  <c r="L898" i="8"/>
  <c r="L899" i="8"/>
  <c r="L900" i="8"/>
  <c r="L901" i="8"/>
  <c r="L902" i="8"/>
  <c r="L903" i="8"/>
  <c r="L904" i="8"/>
  <c r="L905" i="8"/>
  <c r="L906" i="8"/>
  <c r="L907" i="8"/>
  <c r="L908" i="8"/>
  <c r="L909" i="8"/>
  <c r="L910" i="8"/>
  <c r="L911" i="8"/>
  <c r="L912" i="8"/>
  <c r="L913" i="8"/>
  <c r="L914" i="8"/>
  <c r="L915" i="8"/>
  <c r="L916" i="8"/>
  <c r="L917" i="8"/>
  <c r="L918" i="8"/>
  <c r="L919" i="8"/>
  <c r="L920" i="8"/>
  <c r="L921" i="8"/>
  <c r="L922" i="8"/>
  <c r="L923" i="8"/>
  <c r="L924" i="8"/>
  <c r="L925" i="8"/>
  <c r="L926" i="8"/>
  <c r="L927" i="8"/>
  <c r="L928" i="8"/>
  <c r="L929" i="8"/>
  <c r="L930" i="8"/>
  <c r="L931" i="8"/>
  <c r="L932" i="8"/>
  <c r="L933" i="8"/>
  <c r="L934" i="8"/>
  <c r="L935" i="8"/>
  <c r="L936" i="8"/>
  <c r="L937" i="8"/>
  <c r="L938" i="8"/>
  <c r="L939" i="8"/>
  <c r="L940" i="8"/>
  <c r="L941" i="8"/>
  <c r="L942" i="8"/>
  <c r="L943" i="8"/>
  <c r="L944" i="8"/>
  <c r="L945" i="8"/>
  <c r="L946" i="8"/>
  <c r="L947" i="8"/>
  <c r="L948" i="8"/>
  <c r="L949" i="8"/>
  <c r="L950" i="8"/>
  <c r="L951" i="8"/>
  <c r="L952" i="8"/>
  <c r="L953" i="8"/>
  <c r="L954" i="8"/>
  <c r="L955" i="8"/>
  <c r="L956" i="8"/>
  <c r="L957" i="8"/>
  <c r="L958" i="8"/>
  <c r="L959" i="8"/>
  <c r="L960" i="8"/>
  <c r="L961" i="8"/>
  <c r="L962" i="8"/>
  <c r="L963" i="8"/>
  <c r="L964" i="8"/>
  <c r="L965" i="8"/>
  <c r="L966" i="8"/>
  <c r="L967" i="8"/>
  <c r="L968" i="8"/>
  <c r="L969" i="8"/>
  <c r="L970" i="8"/>
  <c r="L971" i="8"/>
  <c r="L972" i="8"/>
  <c r="L973" i="8"/>
  <c r="L974" i="8"/>
  <c r="L975" i="8"/>
  <c r="L976" i="8"/>
  <c r="L977" i="8"/>
  <c r="L978" i="8"/>
  <c r="L979" i="8"/>
  <c r="L980" i="8"/>
  <c r="L981" i="8"/>
  <c r="L982" i="8"/>
  <c r="L983" i="8"/>
  <c r="L984" i="8"/>
  <c r="L985" i="8"/>
  <c r="L986" i="8"/>
  <c r="L987" i="8"/>
  <c r="L988" i="8"/>
  <c r="L989" i="8"/>
  <c r="L990" i="8"/>
  <c r="L991" i="8"/>
  <c r="L992" i="8"/>
  <c r="L993" i="8"/>
  <c r="L994" i="8"/>
  <c r="L995" i="8"/>
  <c r="L996" i="8"/>
  <c r="L997" i="8"/>
  <c r="L998" i="8"/>
  <c r="L999" i="8"/>
  <c r="L1000" i="8"/>
  <c r="L1001" i="8"/>
  <c r="L1002" i="8"/>
  <c r="L1003" i="8"/>
  <c r="L1004" i="8"/>
  <c r="L1005" i="8"/>
  <c r="L1006" i="8"/>
  <c r="L1007" i="8"/>
  <c r="L1008" i="8"/>
  <c r="L1009" i="8"/>
  <c r="L1010" i="8"/>
  <c r="L1011" i="8"/>
  <c r="L1012" i="8"/>
  <c r="L1013" i="8"/>
  <c r="L1014" i="8"/>
  <c r="L1015" i="8"/>
  <c r="L1016" i="8"/>
  <c r="L1017" i="8"/>
  <c r="L1018" i="8"/>
  <c r="L1019" i="8"/>
  <c r="L1020" i="8"/>
  <c r="L1021" i="8"/>
  <c r="L1022" i="8"/>
  <c r="L1023" i="8"/>
  <c r="L1024" i="8"/>
  <c r="L1025" i="8"/>
  <c r="L1026" i="8"/>
  <c r="L1027" i="8"/>
  <c r="L1028" i="8"/>
  <c r="L1029" i="8"/>
  <c r="L1030" i="8"/>
  <c r="L1031" i="8"/>
  <c r="L1032" i="8"/>
  <c r="L1033" i="8"/>
  <c r="L1034" i="8"/>
  <c r="L1035" i="8"/>
  <c r="L1036" i="8"/>
  <c r="L1037" i="8"/>
  <c r="L1038" i="8"/>
  <c r="L1039" i="8"/>
  <c r="L1040" i="8"/>
  <c r="L1041" i="8"/>
  <c r="L1042" i="8"/>
  <c r="L1043" i="8"/>
  <c r="L1044" i="8"/>
  <c r="L1045" i="8"/>
  <c r="L1046" i="8"/>
  <c r="L1047" i="8"/>
  <c r="L1048" i="8"/>
  <c r="L1049" i="8"/>
  <c r="L1050" i="8"/>
  <c r="L1051" i="8"/>
  <c r="L1052" i="8"/>
  <c r="L1053" i="8"/>
  <c r="L1054" i="8"/>
  <c r="L1055" i="8"/>
  <c r="L1056" i="8"/>
  <c r="L1057" i="8"/>
  <c r="L1058" i="8"/>
  <c r="L1059" i="8"/>
  <c r="L1060" i="8"/>
  <c r="L1061" i="8"/>
  <c r="L1062" i="8"/>
  <c r="L1063" i="8"/>
  <c r="L1064" i="8"/>
  <c r="L1065" i="8"/>
  <c r="L1066" i="8"/>
  <c r="L1067" i="8"/>
  <c r="L1068" i="8"/>
  <c r="L1069" i="8"/>
  <c r="L1070" i="8"/>
  <c r="L1071" i="8"/>
  <c r="L1072" i="8"/>
  <c r="L1073" i="8"/>
  <c r="L1074" i="8"/>
  <c r="L1075" i="8"/>
  <c r="L1076" i="8"/>
  <c r="L1077" i="8"/>
  <c r="L1078" i="8"/>
  <c r="L1079" i="8"/>
  <c r="L1080" i="8"/>
  <c r="L1081" i="8"/>
  <c r="L1082" i="8"/>
  <c r="L1083" i="8"/>
  <c r="L1084" i="8"/>
  <c r="L1085" i="8"/>
  <c r="L1086" i="8"/>
  <c r="L1087" i="8"/>
  <c r="L1088" i="8"/>
  <c r="L1089" i="8"/>
  <c r="L1090" i="8"/>
  <c r="L1091" i="8"/>
  <c r="L1092" i="8"/>
  <c r="L1093" i="8"/>
  <c r="L1094" i="8"/>
  <c r="L1095" i="8"/>
  <c r="L1096" i="8"/>
  <c r="L1097" i="8"/>
  <c r="L1098" i="8"/>
  <c r="L1099" i="8"/>
  <c r="L1100" i="8"/>
  <c r="L1101" i="8"/>
  <c r="L1102" i="8"/>
  <c r="L1103" i="8"/>
  <c r="L1104" i="8"/>
  <c r="L1105" i="8"/>
  <c r="L1106" i="8"/>
  <c r="L1107" i="8"/>
  <c r="L1108" i="8"/>
  <c r="L1109" i="8"/>
  <c r="L1110" i="8"/>
  <c r="L1111" i="8"/>
  <c r="L1112" i="8"/>
  <c r="L1113" i="8"/>
  <c r="L1114" i="8"/>
  <c r="L1115" i="8"/>
  <c r="L1116" i="8"/>
  <c r="L1117" i="8"/>
  <c r="L1118" i="8"/>
  <c r="L1119" i="8"/>
  <c r="L1120" i="8"/>
  <c r="L1121" i="8"/>
  <c r="L1122" i="8"/>
  <c r="L1123" i="8"/>
  <c r="L1124" i="8"/>
  <c r="L1125" i="8"/>
  <c r="L1126" i="8"/>
  <c r="L1127" i="8"/>
  <c r="L1128" i="8"/>
  <c r="L1129" i="8"/>
  <c r="L1130" i="8"/>
  <c r="L1131" i="8"/>
  <c r="L1132" i="8"/>
  <c r="L1133" i="8"/>
  <c r="L1134" i="8"/>
  <c r="L1135" i="8"/>
  <c r="L1136" i="8"/>
  <c r="L1137" i="8"/>
  <c r="L1138" i="8"/>
  <c r="L1139" i="8"/>
  <c r="L1140" i="8"/>
  <c r="L1141" i="8"/>
  <c r="L1142" i="8"/>
  <c r="L1143" i="8"/>
  <c r="L1144" i="8"/>
  <c r="L1145" i="8"/>
  <c r="L1146" i="8"/>
  <c r="L1147" i="8"/>
  <c r="L1148" i="8"/>
  <c r="L1149" i="8"/>
  <c r="L1150" i="8"/>
  <c r="L1151" i="8"/>
  <c r="L1152" i="8"/>
  <c r="L1153" i="8"/>
  <c r="L1154" i="8"/>
  <c r="L1155" i="8"/>
  <c r="L1156" i="8"/>
  <c r="L1157" i="8"/>
  <c r="L1158" i="8"/>
  <c r="L1159" i="8"/>
  <c r="L1160" i="8"/>
  <c r="L1161" i="8"/>
  <c r="L1162" i="8"/>
  <c r="L1163" i="8"/>
  <c r="L1164" i="8"/>
  <c r="L1165" i="8"/>
  <c r="L1166" i="8"/>
  <c r="L1167" i="8"/>
  <c r="L1168" i="8"/>
  <c r="L1169" i="8"/>
  <c r="L1170" i="8"/>
  <c r="L1171" i="8"/>
  <c r="L1172" i="8"/>
  <c r="L1173" i="8"/>
  <c r="L1174" i="8"/>
  <c r="L1175" i="8"/>
  <c r="L1176" i="8"/>
  <c r="L1177" i="8"/>
  <c r="L1178" i="8"/>
  <c r="L1179" i="8"/>
  <c r="L1180" i="8"/>
  <c r="L1181" i="8"/>
  <c r="L1182" i="8"/>
  <c r="L1183" i="8"/>
  <c r="L1184" i="8"/>
  <c r="L1185" i="8"/>
  <c r="L1186" i="8"/>
  <c r="L1187" i="8"/>
  <c r="L1188" i="8"/>
  <c r="L1189" i="8"/>
  <c r="L1190" i="8"/>
  <c r="L1191" i="8"/>
  <c r="L1192" i="8"/>
  <c r="L1193" i="8"/>
  <c r="L1194" i="8"/>
  <c r="L1195" i="8"/>
  <c r="L1196" i="8"/>
  <c r="L1197" i="8"/>
  <c r="L1198" i="8"/>
  <c r="L1199" i="8"/>
  <c r="L1200" i="8"/>
  <c r="L1201" i="8"/>
  <c r="L1202" i="8"/>
  <c r="L1203" i="8"/>
  <c r="L1204" i="8"/>
  <c r="L1205" i="8"/>
  <c r="L1206" i="8"/>
  <c r="L1207" i="8"/>
  <c r="L1208" i="8"/>
  <c r="L1209" i="8"/>
  <c r="L1210" i="8"/>
  <c r="L1211" i="8"/>
  <c r="L1212" i="8"/>
  <c r="L1213" i="8"/>
  <c r="L1214" i="8"/>
  <c r="L1215" i="8"/>
  <c r="L1216" i="8"/>
  <c r="L1217" i="8"/>
  <c r="L1218" i="8"/>
  <c r="L1219" i="8"/>
  <c r="L1220" i="8"/>
  <c r="L1221" i="8"/>
  <c r="L1222" i="8"/>
  <c r="L1223" i="8"/>
  <c r="L1224" i="8"/>
  <c r="L1225" i="8"/>
  <c r="L1226" i="8"/>
  <c r="L1227" i="8"/>
  <c r="L1228" i="8"/>
  <c r="L1229" i="8"/>
  <c r="L1230" i="8"/>
  <c r="L1231" i="8"/>
  <c r="L1232" i="8"/>
  <c r="L1233" i="8"/>
  <c r="L1234" i="8"/>
  <c r="L1235" i="8"/>
  <c r="L1236" i="8"/>
  <c r="L1237" i="8"/>
  <c r="L1238" i="8"/>
  <c r="L1239" i="8"/>
  <c r="L1240" i="8"/>
  <c r="L1241" i="8"/>
  <c r="L1242" i="8"/>
  <c r="L1243" i="8"/>
  <c r="L1244" i="8"/>
  <c r="L1245" i="8"/>
  <c r="L1246" i="8"/>
  <c r="L1247" i="8"/>
  <c r="L1248" i="8"/>
  <c r="L1249" i="8"/>
  <c r="L1250" i="8"/>
  <c r="L1251" i="8"/>
  <c r="L1252" i="8"/>
  <c r="L1253" i="8"/>
  <c r="L1254" i="8"/>
  <c r="L1255" i="8"/>
  <c r="L1256" i="8"/>
  <c r="L1257" i="8"/>
  <c r="L1258" i="8"/>
  <c r="L1259" i="8"/>
  <c r="L1260" i="8"/>
  <c r="L1261" i="8"/>
  <c r="L1262" i="8"/>
  <c r="L1263" i="8"/>
  <c r="L1264" i="8"/>
  <c r="L1265" i="8"/>
  <c r="L1266" i="8"/>
  <c r="L1267" i="8"/>
  <c r="L1268" i="8"/>
  <c r="L1269" i="8"/>
  <c r="L1270" i="8"/>
  <c r="L1271" i="8"/>
  <c r="L1272" i="8"/>
  <c r="L1273" i="8"/>
  <c r="L1274" i="8"/>
  <c r="L1275" i="8"/>
  <c r="L1276" i="8"/>
  <c r="L1277" i="8"/>
  <c r="L1278" i="8"/>
  <c r="L1279" i="8"/>
  <c r="L1280" i="8"/>
  <c r="L1281" i="8"/>
  <c r="L1282" i="8"/>
  <c r="L1283" i="8"/>
  <c r="L1284" i="8"/>
  <c r="L1285" i="8"/>
  <c r="L1286" i="8"/>
  <c r="L1287" i="8"/>
  <c r="L1288" i="8"/>
  <c r="L1289" i="8"/>
  <c r="L1290" i="8"/>
  <c r="L1291" i="8"/>
  <c r="L1292" i="8"/>
  <c r="L1293" i="8"/>
  <c r="L1294" i="8"/>
  <c r="L1295" i="8"/>
  <c r="L1296" i="8"/>
  <c r="L1297" i="8"/>
  <c r="L1298" i="8"/>
  <c r="L1299" i="8"/>
  <c r="L1300" i="8"/>
  <c r="L1301" i="8"/>
  <c r="L1302" i="8"/>
  <c r="L1303" i="8"/>
  <c r="L1304" i="8"/>
  <c r="L1305" i="8"/>
  <c r="L1306" i="8"/>
  <c r="L1307" i="8"/>
  <c r="L1308" i="8"/>
  <c r="L1309" i="8"/>
  <c r="L1310" i="8"/>
  <c r="L1311" i="8"/>
  <c r="L1312" i="8"/>
  <c r="L1313" i="8"/>
  <c r="L1314" i="8"/>
  <c r="L1315" i="8"/>
  <c r="L1316" i="8"/>
  <c r="L1317" i="8"/>
  <c r="L1318" i="8"/>
  <c r="L1319" i="8"/>
  <c r="L1320" i="8"/>
  <c r="L1321" i="8"/>
  <c r="L1322" i="8"/>
  <c r="L1323" i="8"/>
  <c r="L1324" i="8"/>
  <c r="L1325" i="8"/>
  <c r="L1326" i="8"/>
  <c r="L1327" i="8"/>
  <c r="L1328" i="8"/>
  <c r="L1329" i="8"/>
  <c r="L1330" i="8"/>
  <c r="L1331" i="8"/>
  <c r="L1332" i="8"/>
  <c r="L1333" i="8"/>
  <c r="L1334" i="8"/>
  <c r="L1335" i="8"/>
  <c r="L1336" i="8"/>
  <c r="L1337" i="8"/>
  <c r="L1338" i="8"/>
  <c r="L1339" i="8"/>
  <c r="L1340" i="8"/>
  <c r="L1341" i="8"/>
  <c r="L1342" i="8"/>
  <c r="L1343" i="8"/>
  <c r="L1344" i="8"/>
  <c r="L1345" i="8"/>
  <c r="L1346" i="8"/>
  <c r="L1347" i="8"/>
  <c r="L1348" i="8"/>
  <c r="L1349" i="8"/>
  <c r="L1350" i="8"/>
  <c r="L1351" i="8"/>
  <c r="L1352" i="8"/>
  <c r="L1353" i="8"/>
  <c r="L1354" i="8"/>
  <c r="L1355" i="8"/>
  <c r="L1356" i="8"/>
  <c r="L1357" i="8"/>
  <c r="L1358" i="8"/>
  <c r="L1359" i="8"/>
  <c r="L1360" i="8"/>
  <c r="L1361" i="8"/>
  <c r="L1362" i="8"/>
  <c r="L1363" i="8"/>
  <c r="L1364" i="8"/>
  <c r="L1365" i="8"/>
  <c r="L1366" i="8"/>
  <c r="L1367" i="8"/>
  <c r="L1368" i="8"/>
  <c r="L1369" i="8"/>
  <c r="L1370" i="8"/>
  <c r="L1371" i="8"/>
  <c r="L1372" i="8"/>
  <c r="L1373" i="8"/>
  <c r="L1374" i="8"/>
  <c r="L1375" i="8"/>
  <c r="L1376" i="8"/>
  <c r="L1377" i="8"/>
  <c r="L1378" i="8"/>
  <c r="L1379" i="8"/>
  <c r="L1380" i="8"/>
  <c r="L1381" i="8"/>
  <c r="L1382" i="8"/>
  <c r="L1383" i="8"/>
  <c r="L1384" i="8"/>
  <c r="L1385" i="8"/>
  <c r="L1386" i="8"/>
  <c r="L1387" i="8"/>
  <c r="L1388" i="8"/>
  <c r="L1389" i="8"/>
  <c r="L1390" i="8"/>
  <c r="L1391" i="8"/>
  <c r="L1392" i="8"/>
  <c r="L1393" i="8"/>
  <c r="L1394" i="8"/>
  <c r="L1395" i="8"/>
  <c r="L1396" i="8"/>
  <c r="L1397" i="8"/>
  <c r="L1398" i="8"/>
  <c r="L1399" i="8"/>
  <c r="L1400" i="8"/>
  <c r="L1401" i="8"/>
  <c r="L1402" i="8"/>
  <c r="L1403" i="8"/>
  <c r="L1404" i="8"/>
  <c r="L1405" i="8"/>
  <c r="L1406" i="8"/>
  <c r="L1407" i="8"/>
  <c r="L1408" i="8"/>
  <c r="L1409" i="8"/>
  <c r="L1410" i="8"/>
  <c r="L1411" i="8"/>
  <c r="L1412" i="8"/>
  <c r="L1413" i="8"/>
  <c r="L1414" i="8"/>
  <c r="L1415" i="8"/>
  <c r="L1416" i="8"/>
  <c r="L1417" i="8"/>
  <c r="L1418" i="8"/>
  <c r="L1419" i="8"/>
  <c r="L1420" i="8"/>
  <c r="L1421" i="8"/>
  <c r="L1422" i="8"/>
  <c r="L1423" i="8"/>
  <c r="L1424" i="8"/>
  <c r="L1425" i="8"/>
  <c r="L1426" i="8"/>
  <c r="L1427" i="8"/>
  <c r="L1428" i="8"/>
  <c r="L1429" i="8"/>
  <c r="L1430" i="8"/>
  <c r="L1431" i="8"/>
  <c r="L1432" i="8"/>
  <c r="L1433" i="8"/>
  <c r="L1434" i="8"/>
  <c r="L1435" i="8"/>
  <c r="L1436" i="8"/>
  <c r="L1437" i="8"/>
  <c r="L1438" i="8"/>
  <c r="L1439" i="8"/>
  <c r="L1440" i="8"/>
  <c r="L1441" i="8"/>
  <c r="L1442" i="8"/>
  <c r="L1443" i="8"/>
  <c r="L1444" i="8"/>
  <c r="L1445" i="8"/>
  <c r="L1446" i="8"/>
  <c r="L1447" i="8"/>
  <c r="L1448" i="8"/>
  <c r="L1449" i="8"/>
  <c r="L1450" i="8"/>
  <c r="L1451" i="8"/>
  <c r="L1452" i="8"/>
  <c r="L1453" i="8"/>
  <c r="L1454" i="8"/>
  <c r="L1455" i="8"/>
  <c r="L1456" i="8"/>
  <c r="L1457" i="8"/>
  <c r="L1458" i="8"/>
  <c r="L1459" i="8"/>
  <c r="L1460" i="8"/>
  <c r="L1461" i="8"/>
  <c r="L1462" i="8"/>
  <c r="L1463" i="8"/>
  <c r="L1464" i="8"/>
  <c r="L1465" i="8"/>
  <c r="L1466" i="8"/>
  <c r="L1467" i="8"/>
  <c r="L1468" i="8"/>
  <c r="L1469" i="8"/>
  <c r="L1470" i="8"/>
  <c r="L1471" i="8"/>
  <c r="L1472" i="8"/>
  <c r="L1473" i="8"/>
  <c r="L1474" i="8"/>
  <c r="L1475" i="8"/>
  <c r="L1476" i="8"/>
  <c r="L1477" i="8"/>
  <c r="L1478" i="8"/>
  <c r="L1479" i="8"/>
  <c r="L1480" i="8"/>
  <c r="L1481" i="8"/>
  <c r="L1482" i="8"/>
  <c r="L1483" i="8"/>
  <c r="L1484" i="8"/>
  <c r="L1485" i="8"/>
  <c r="L1486" i="8"/>
  <c r="L1487" i="8"/>
  <c r="L1488" i="8"/>
  <c r="L1489" i="8"/>
  <c r="L1490" i="8"/>
  <c r="L1491" i="8"/>
  <c r="L1492" i="8"/>
  <c r="L1493" i="8"/>
  <c r="L1494" i="8"/>
  <c r="L1495" i="8"/>
  <c r="L1496" i="8"/>
  <c r="L1497" i="8"/>
  <c r="L1498" i="8"/>
  <c r="L1499" i="8"/>
  <c r="L1500" i="8"/>
  <c r="L1501" i="8"/>
  <c r="L1502" i="8"/>
  <c r="L1503" i="8"/>
  <c r="L1504" i="8"/>
  <c r="L1505" i="8"/>
  <c r="L1506" i="8"/>
  <c r="L1507" i="8"/>
  <c r="L1508" i="8"/>
  <c r="L1509" i="8"/>
  <c r="L1510" i="8"/>
  <c r="L1511" i="8"/>
  <c r="L1512" i="8"/>
  <c r="L1513" i="8"/>
  <c r="L1514" i="8"/>
  <c r="L1515" i="8"/>
  <c r="L1516" i="8"/>
  <c r="L1517" i="8"/>
  <c r="L1518" i="8"/>
  <c r="L1519" i="8"/>
  <c r="L1520" i="8"/>
  <c r="L1521" i="8"/>
  <c r="L1522" i="8"/>
  <c r="L1523" i="8"/>
  <c r="L1524" i="8"/>
  <c r="L1525" i="8"/>
  <c r="L1526" i="8"/>
  <c r="L1527" i="8"/>
  <c r="L1528" i="8"/>
  <c r="L1529" i="8"/>
  <c r="L1530" i="8"/>
  <c r="L1531" i="8"/>
  <c r="L1532" i="8"/>
  <c r="L1533" i="8"/>
  <c r="L1534" i="8"/>
  <c r="L1535" i="8"/>
  <c r="L1536" i="8"/>
  <c r="L1537" i="8"/>
  <c r="L1538" i="8"/>
  <c r="L1539" i="8"/>
  <c r="L1540" i="8"/>
  <c r="L1541" i="8"/>
  <c r="L1542" i="8"/>
  <c r="L1543" i="8"/>
  <c r="L1544" i="8"/>
  <c r="L1545" i="8"/>
  <c r="L1546" i="8"/>
  <c r="L1547" i="8"/>
  <c r="L1548" i="8"/>
  <c r="L1549" i="8"/>
  <c r="L1550" i="8"/>
  <c r="L1551" i="8"/>
  <c r="L1552" i="8"/>
  <c r="L1553" i="8"/>
  <c r="L1554" i="8"/>
  <c r="L1555" i="8"/>
  <c r="L1556" i="8"/>
  <c r="L1557" i="8"/>
  <c r="L1558" i="8"/>
  <c r="L1559" i="8"/>
  <c r="L1560" i="8"/>
  <c r="L1561" i="8"/>
  <c r="L1562" i="8"/>
  <c r="L1563" i="8"/>
  <c r="L1564" i="8"/>
  <c r="L1565" i="8"/>
  <c r="L1566" i="8"/>
  <c r="L1567" i="8"/>
  <c r="L1568" i="8"/>
  <c r="L1569" i="8"/>
  <c r="L1570" i="8"/>
  <c r="L1571" i="8"/>
  <c r="L1572" i="8"/>
  <c r="L1573" i="8"/>
  <c r="L1574" i="8"/>
  <c r="L1575" i="8"/>
  <c r="L1576" i="8"/>
  <c r="L1577" i="8"/>
  <c r="L1578" i="8"/>
  <c r="L1579" i="8"/>
  <c r="L1580" i="8"/>
  <c r="L1581" i="8"/>
  <c r="L1582" i="8"/>
  <c r="L1583" i="8"/>
  <c r="L1584" i="8"/>
  <c r="L1585" i="8"/>
  <c r="L1586" i="8"/>
  <c r="L1587" i="8"/>
  <c r="L1588" i="8"/>
  <c r="L1589" i="8"/>
  <c r="L1590" i="8"/>
  <c r="L1591" i="8"/>
  <c r="L1592" i="8"/>
  <c r="L1593" i="8"/>
  <c r="L1594" i="8"/>
  <c r="L1595" i="8"/>
  <c r="L1596" i="8"/>
  <c r="L1597" i="8"/>
  <c r="L1598" i="8"/>
  <c r="L1599" i="8"/>
  <c r="L1600" i="8"/>
  <c r="L1601" i="8"/>
  <c r="L1602" i="8"/>
  <c r="L1603" i="8"/>
  <c r="L1604" i="8"/>
  <c r="L1605" i="8"/>
  <c r="L1606" i="8"/>
  <c r="L1607" i="8"/>
  <c r="L1608" i="8"/>
  <c r="L1609" i="8"/>
  <c r="L1610" i="8"/>
  <c r="L1611" i="8"/>
  <c r="L1612" i="8"/>
  <c r="L1613" i="8"/>
  <c r="L1614" i="8"/>
  <c r="L1615" i="8"/>
  <c r="L1616" i="8"/>
  <c r="L1617" i="8"/>
  <c r="L1618" i="8"/>
  <c r="L1619" i="8"/>
  <c r="L1620" i="8"/>
  <c r="L1621" i="8"/>
  <c r="L1622" i="8"/>
  <c r="L1623" i="8"/>
  <c r="L1624" i="8"/>
  <c r="L1625" i="8"/>
  <c r="L1626" i="8"/>
  <c r="L1627" i="8"/>
  <c r="L1628" i="8"/>
  <c r="L1629" i="8"/>
  <c r="L1630" i="8"/>
  <c r="L1631" i="8"/>
  <c r="L1632" i="8"/>
  <c r="L1633" i="8"/>
  <c r="L1634" i="8"/>
  <c r="L1635" i="8"/>
  <c r="L1636" i="8"/>
  <c r="L1637" i="8"/>
  <c r="L1638" i="8"/>
  <c r="L1639" i="8"/>
  <c r="L1640" i="8"/>
  <c r="L1641" i="8"/>
  <c r="L1642" i="8"/>
  <c r="L1643" i="8"/>
  <c r="L1644" i="8"/>
  <c r="L1645" i="8"/>
  <c r="L1646" i="8"/>
  <c r="L1647" i="8"/>
  <c r="L1648" i="8"/>
  <c r="L1649" i="8"/>
  <c r="L1650" i="8"/>
  <c r="L1651" i="8"/>
  <c r="L1652" i="8"/>
  <c r="L1653" i="8"/>
  <c r="L1654" i="8"/>
  <c r="L1655" i="8"/>
  <c r="L1656" i="8"/>
  <c r="L1657" i="8"/>
  <c r="L1658" i="8"/>
  <c r="L1659" i="8"/>
  <c r="L1660" i="8"/>
  <c r="L1661" i="8"/>
  <c r="L1662" i="8"/>
  <c r="L1663" i="8"/>
  <c r="L1664" i="8"/>
  <c r="L1665" i="8"/>
  <c r="L1666" i="8"/>
  <c r="L1667" i="8"/>
  <c r="L1668" i="8"/>
  <c r="L1669" i="8"/>
  <c r="L1670" i="8"/>
  <c r="L1671" i="8"/>
  <c r="L1672" i="8"/>
  <c r="L1673" i="8"/>
  <c r="L1674" i="8"/>
  <c r="L1675" i="8"/>
  <c r="L1676" i="8"/>
  <c r="L1677" i="8"/>
  <c r="L1678" i="8"/>
  <c r="L1679" i="8"/>
  <c r="L1680" i="8"/>
  <c r="L1681" i="8"/>
  <c r="L1682" i="8"/>
  <c r="L1683" i="8"/>
  <c r="L1684" i="8"/>
  <c r="L1685" i="8"/>
  <c r="L1686" i="8"/>
  <c r="L1687" i="8"/>
  <c r="L1688" i="8"/>
  <c r="L1689" i="8"/>
  <c r="L1690" i="8"/>
  <c r="L1691" i="8"/>
  <c r="L1692" i="8"/>
  <c r="L1693" i="8"/>
  <c r="L1694" i="8"/>
  <c r="L1695" i="8"/>
  <c r="L1696" i="8"/>
  <c r="L1697" i="8"/>
  <c r="L1698" i="8"/>
  <c r="L1699" i="8"/>
  <c r="L1700" i="8"/>
  <c r="L1701" i="8"/>
  <c r="L1702" i="8"/>
  <c r="L1703" i="8"/>
  <c r="L1704" i="8"/>
  <c r="L1705" i="8"/>
  <c r="L1706" i="8"/>
  <c r="L1707" i="8"/>
  <c r="L1708" i="8"/>
  <c r="L1709" i="8"/>
  <c r="L1710" i="8"/>
  <c r="L1711" i="8"/>
  <c r="L1712" i="8"/>
  <c r="L1713" i="8"/>
  <c r="L1714" i="8"/>
  <c r="L1715" i="8"/>
  <c r="L1716" i="8"/>
  <c r="L1717" i="8"/>
  <c r="L1718" i="8"/>
  <c r="L1719" i="8"/>
  <c r="L1720" i="8"/>
  <c r="L1721" i="8"/>
  <c r="L1722" i="8"/>
  <c r="L1723" i="8"/>
  <c r="L1724" i="8"/>
  <c r="L1725" i="8"/>
  <c r="L1726" i="8"/>
  <c r="L1727" i="8"/>
  <c r="L1728" i="8"/>
  <c r="L1729" i="8"/>
  <c r="L1730" i="8"/>
  <c r="L1731" i="8"/>
  <c r="L1732" i="8"/>
  <c r="L1733" i="8"/>
  <c r="L1734" i="8"/>
  <c r="L1735" i="8"/>
  <c r="L1736" i="8"/>
  <c r="L1737" i="8"/>
  <c r="L1738" i="8"/>
  <c r="L1739" i="8"/>
  <c r="L1740" i="8"/>
  <c r="L1741" i="8"/>
  <c r="L1742" i="8"/>
  <c r="L1743" i="8"/>
  <c r="L1744" i="8"/>
  <c r="L1745" i="8"/>
  <c r="L1746" i="8"/>
  <c r="L1747" i="8"/>
  <c r="L1748" i="8"/>
  <c r="L1749" i="8"/>
  <c r="L1750" i="8"/>
  <c r="L1751" i="8"/>
  <c r="L1752" i="8"/>
  <c r="L1753" i="8"/>
  <c r="L1754" i="8"/>
  <c r="L1755" i="8"/>
  <c r="L1756" i="8"/>
  <c r="L1757" i="8"/>
  <c r="L1758" i="8"/>
  <c r="L1759" i="8"/>
  <c r="L1760" i="8"/>
  <c r="L1761" i="8"/>
  <c r="L1762" i="8"/>
  <c r="L1763" i="8"/>
  <c r="L1764" i="8"/>
  <c r="L1765" i="8"/>
  <c r="L1766" i="8"/>
  <c r="L1767" i="8"/>
  <c r="L1768" i="8"/>
  <c r="L1769" i="8"/>
  <c r="L1770" i="8"/>
  <c r="L1771" i="8"/>
  <c r="L1772" i="8"/>
  <c r="L1773" i="8"/>
  <c r="L1774" i="8"/>
  <c r="L1775" i="8"/>
  <c r="L1776" i="8"/>
  <c r="L1777" i="8"/>
  <c r="L1778" i="8"/>
  <c r="L1779" i="8"/>
  <c r="L1780" i="8"/>
  <c r="L1781" i="8"/>
  <c r="L1782" i="8"/>
  <c r="L1783" i="8"/>
  <c r="L1784" i="8"/>
  <c r="L1785" i="8"/>
  <c r="L1786" i="8"/>
  <c r="L1787" i="8"/>
  <c r="L1788" i="8"/>
  <c r="L1789" i="8"/>
  <c r="L1790" i="8"/>
  <c r="L1791" i="8"/>
  <c r="L1792" i="8"/>
  <c r="L1793" i="8"/>
  <c r="L1794" i="8"/>
  <c r="L1795" i="8"/>
  <c r="L1796" i="8"/>
  <c r="L1797" i="8"/>
  <c r="L1798" i="8"/>
  <c r="L1799" i="8"/>
  <c r="L1800" i="8"/>
  <c r="L1801" i="8"/>
  <c r="L1802" i="8"/>
  <c r="L1803" i="8"/>
  <c r="L1804" i="8"/>
  <c r="L1805" i="8"/>
  <c r="L1806" i="8"/>
  <c r="L1807" i="8"/>
  <c r="L1808" i="8"/>
  <c r="L1809" i="8"/>
  <c r="L1810" i="8"/>
  <c r="L1811" i="8"/>
  <c r="L1812" i="8"/>
  <c r="L1813" i="8"/>
  <c r="L1814" i="8"/>
  <c r="L1815" i="8"/>
  <c r="L1816" i="8"/>
  <c r="L1817" i="8"/>
  <c r="L1818" i="8"/>
  <c r="L1819" i="8"/>
  <c r="L1820" i="8"/>
  <c r="L1821" i="8"/>
  <c r="L1822" i="8"/>
  <c r="L1823" i="8"/>
  <c r="L1824" i="8"/>
  <c r="L1825" i="8"/>
  <c r="L1826" i="8"/>
  <c r="L1827" i="8"/>
  <c r="L1828" i="8"/>
  <c r="L1829" i="8"/>
  <c r="L1830" i="8"/>
  <c r="L1831" i="8"/>
  <c r="L1832" i="8"/>
  <c r="L1833" i="8"/>
  <c r="L1834" i="8"/>
  <c r="L1835" i="8"/>
  <c r="L1836" i="8"/>
  <c r="L1837" i="8"/>
  <c r="L1838" i="8"/>
  <c r="L1839" i="8"/>
  <c r="L1840" i="8"/>
  <c r="L1841" i="8"/>
  <c r="L1842" i="8"/>
  <c r="L1843" i="8"/>
  <c r="L1844" i="8"/>
  <c r="L1845" i="8"/>
  <c r="L1846" i="8"/>
  <c r="L1847" i="8"/>
  <c r="L1848" i="8"/>
  <c r="L1849" i="8"/>
  <c r="L1850" i="8"/>
  <c r="L1851" i="8"/>
  <c r="L1852" i="8"/>
  <c r="L1853" i="8"/>
  <c r="L1854" i="8"/>
  <c r="L1855" i="8"/>
  <c r="L1856" i="8"/>
  <c r="L1857" i="8"/>
  <c r="L1858" i="8"/>
  <c r="L1859" i="8"/>
  <c r="L1860" i="8"/>
  <c r="L1861" i="8"/>
  <c r="L1862" i="8"/>
  <c r="L1863" i="8"/>
  <c r="L1864" i="8"/>
  <c r="L1865" i="8"/>
  <c r="L1866" i="8"/>
  <c r="L1867" i="8"/>
  <c r="L1868" i="8"/>
  <c r="L1869" i="8"/>
  <c r="L1870" i="8"/>
  <c r="L1871" i="8"/>
  <c r="L1872" i="8"/>
  <c r="L1873" i="8"/>
  <c r="L1874" i="8"/>
  <c r="L1875" i="8"/>
  <c r="L1876" i="8"/>
  <c r="L1877" i="8"/>
  <c r="L1878" i="8"/>
  <c r="L1879" i="8"/>
  <c r="L1880" i="8"/>
  <c r="L1881" i="8"/>
  <c r="L1882" i="8"/>
  <c r="L1883" i="8"/>
  <c r="L1884" i="8"/>
  <c r="L1885" i="8"/>
  <c r="L1886" i="8"/>
  <c r="L1887" i="8"/>
  <c r="L1888" i="8"/>
  <c r="L1889" i="8"/>
  <c r="L1890" i="8"/>
  <c r="L1891" i="8"/>
  <c r="L1892" i="8"/>
  <c r="L1893" i="8"/>
  <c r="L1894" i="8"/>
  <c r="L1895" i="8"/>
  <c r="L1896" i="8"/>
  <c r="L1897" i="8"/>
  <c r="L1898" i="8"/>
  <c r="L1899" i="8"/>
  <c r="L1900" i="8"/>
  <c r="L1901" i="8"/>
  <c r="L1902" i="8"/>
  <c r="L1903" i="8"/>
  <c r="L1904" i="8"/>
  <c r="L1905" i="8"/>
  <c r="L1906" i="8"/>
  <c r="L1907" i="8"/>
  <c r="L1908" i="8"/>
  <c r="L1909" i="8"/>
  <c r="L1910" i="8"/>
  <c r="L1911" i="8"/>
  <c r="L1912" i="8"/>
  <c r="L1913" i="8"/>
  <c r="L1914" i="8"/>
  <c r="L1915" i="8"/>
  <c r="L1916" i="8"/>
  <c r="L1917" i="8"/>
  <c r="L1918" i="8"/>
  <c r="L1919" i="8"/>
  <c r="L1920" i="8"/>
  <c r="L1921" i="8"/>
  <c r="L1922" i="8"/>
  <c r="L1923" i="8"/>
  <c r="L1924" i="8"/>
  <c r="L1925" i="8"/>
  <c r="L1926" i="8"/>
  <c r="L1927" i="8"/>
  <c r="L1928" i="8"/>
  <c r="L1929" i="8"/>
  <c r="L1930" i="8"/>
  <c r="L1931" i="8"/>
  <c r="L1932" i="8"/>
  <c r="L1933" i="8"/>
  <c r="L1934" i="8"/>
  <c r="L1935" i="8"/>
  <c r="L1936" i="8"/>
  <c r="L1937" i="8"/>
  <c r="L1938" i="8"/>
  <c r="L1939" i="8"/>
  <c r="L1940" i="8"/>
  <c r="L1941" i="8"/>
  <c r="L1942" i="8"/>
  <c r="L1943" i="8"/>
  <c r="L1944" i="8"/>
  <c r="L1945" i="8"/>
  <c r="L1946" i="8"/>
  <c r="L1947" i="8"/>
  <c r="L1948" i="8"/>
  <c r="L1949" i="8"/>
  <c r="L1950" i="8"/>
  <c r="L1951" i="8"/>
  <c r="L1952" i="8"/>
  <c r="L1953" i="8"/>
  <c r="L1954" i="8"/>
  <c r="L1955" i="8"/>
  <c r="L1956" i="8"/>
  <c r="L1957" i="8"/>
  <c r="L1958" i="8"/>
  <c r="L1959" i="8"/>
  <c r="L1960" i="8"/>
  <c r="L1961" i="8"/>
  <c r="L1962" i="8"/>
  <c r="L1963" i="8"/>
  <c r="L1964" i="8"/>
  <c r="L1965" i="8"/>
  <c r="L1966" i="8"/>
  <c r="L1967" i="8"/>
  <c r="L1968" i="8"/>
  <c r="L1969" i="8"/>
  <c r="L1970" i="8"/>
  <c r="L1971" i="8"/>
  <c r="L1972" i="8"/>
  <c r="L1973" i="8"/>
  <c r="L1974" i="8"/>
  <c r="L1975" i="8"/>
  <c r="L1976" i="8"/>
  <c r="L1977" i="8"/>
  <c r="L1978" i="8"/>
  <c r="L1979" i="8"/>
  <c r="L1980" i="8"/>
  <c r="L1981" i="8"/>
  <c r="L1982" i="8"/>
  <c r="L1983" i="8"/>
  <c r="L1984" i="8"/>
  <c r="L1985" i="8"/>
  <c r="L1986" i="8"/>
  <c r="L1987" i="8"/>
  <c r="L1988" i="8"/>
  <c r="L1989" i="8"/>
  <c r="L1990" i="8"/>
  <c r="L1991" i="8"/>
  <c r="L1992" i="8"/>
  <c r="L1993" i="8"/>
  <c r="L1994" i="8"/>
  <c r="L1995" i="8"/>
  <c r="L1996" i="8"/>
  <c r="L1997" i="8"/>
  <c r="L1998" i="8"/>
  <c r="L1999" i="8"/>
  <c r="L2000" i="8"/>
  <c r="L2001" i="8"/>
  <c r="L2002" i="8"/>
  <c r="L2003" i="8"/>
  <c r="L2004" i="8"/>
  <c r="L2005" i="8"/>
  <c r="L2006" i="8"/>
  <c r="L2007" i="8"/>
  <c r="L2008" i="8"/>
  <c r="L2009" i="8"/>
  <c r="L2010" i="8"/>
  <c r="L2011" i="8"/>
  <c r="L2012" i="8"/>
  <c r="L2013" i="8"/>
  <c r="L2014" i="8"/>
  <c r="L2015" i="8"/>
  <c r="L2016" i="8"/>
  <c r="L2017" i="8"/>
  <c r="L2018" i="8"/>
  <c r="L2019" i="8"/>
  <c r="L2020" i="8"/>
  <c r="L2021" i="8"/>
  <c r="L2022" i="8"/>
  <c r="L2023" i="8"/>
  <c r="L2024" i="8"/>
  <c r="L2025" i="8"/>
  <c r="L2026" i="8"/>
  <c r="L2027" i="8"/>
  <c r="L2028" i="8"/>
  <c r="L2029" i="8"/>
  <c r="L2030" i="8"/>
  <c r="L2031" i="8"/>
  <c r="L2032" i="8"/>
  <c r="L2033" i="8"/>
  <c r="L2034" i="8"/>
  <c r="L2035" i="8"/>
  <c r="L2036" i="8"/>
  <c r="L2037" i="8"/>
  <c r="L2038" i="8"/>
  <c r="L2039" i="8"/>
  <c r="L2040" i="8"/>
  <c r="L2041" i="8"/>
  <c r="L2042" i="8"/>
  <c r="L2043" i="8"/>
  <c r="L2044" i="8"/>
  <c r="L2045" i="8"/>
  <c r="L2046" i="8"/>
  <c r="L2047" i="8"/>
  <c r="L2048" i="8"/>
  <c r="L2049" i="8"/>
  <c r="L2050" i="8"/>
  <c r="L2051" i="8"/>
  <c r="L2052" i="8"/>
  <c r="L2053" i="8"/>
  <c r="L2054" i="8"/>
  <c r="L2055" i="8"/>
  <c r="L2056" i="8"/>
  <c r="L2057" i="8"/>
  <c r="L2058" i="8"/>
  <c r="L2059" i="8"/>
  <c r="L2060" i="8"/>
  <c r="L2061" i="8"/>
  <c r="L2062" i="8"/>
  <c r="L2063" i="8"/>
  <c r="L2064" i="8"/>
  <c r="L2065" i="8"/>
  <c r="L2066" i="8"/>
  <c r="L2067" i="8"/>
  <c r="L2068" i="8"/>
  <c r="L2069" i="8"/>
  <c r="L2070" i="8"/>
  <c r="L2071" i="8"/>
  <c r="L2072" i="8"/>
  <c r="L2073" i="8"/>
  <c r="L2074" i="8"/>
  <c r="L2075" i="8"/>
  <c r="L2076" i="8"/>
  <c r="L2077" i="8"/>
  <c r="L2078" i="8"/>
  <c r="L2079" i="8"/>
  <c r="L2080" i="8"/>
  <c r="L2081" i="8"/>
  <c r="L2082" i="8"/>
  <c r="L2083" i="8"/>
  <c r="L2084" i="8"/>
  <c r="L2085" i="8"/>
  <c r="L2086" i="8"/>
  <c r="L2087" i="8"/>
  <c r="L2088" i="8"/>
  <c r="L2089" i="8"/>
  <c r="L2090" i="8"/>
  <c r="L2091" i="8"/>
  <c r="L2092" i="8"/>
  <c r="L2093" i="8"/>
  <c r="L2094" i="8"/>
  <c r="L2095" i="8"/>
  <c r="L2096" i="8"/>
  <c r="L2097" i="8"/>
  <c r="L2098" i="8"/>
  <c r="L2099" i="8"/>
  <c r="L2100" i="8"/>
  <c r="L2101" i="8"/>
  <c r="L2102" i="8"/>
  <c r="L2103" i="8"/>
  <c r="L2104" i="8"/>
  <c r="L2105" i="8"/>
  <c r="L2106" i="8"/>
  <c r="L2107" i="8"/>
  <c r="L2108" i="8"/>
  <c r="L2109" i="8"/>
  <c r="L2110" i="8"/>
  <c r="L2111" i="8"/>
  <c r="L2112" i="8"/>
  <c r="L2113" i="8"/>
  <c r="L2114" i="8"/>
  <c r="L2115" i="8"/>
  <c r="L2116" i="8"/>
  <c r="L2117" i="8"/>
  <c r="L2118" i="8"/>
  <c r="L2119" i="8"/>
  <c r="L2120" i="8"/>
  <c r="L2121" i="8"/>
  <c r="L2122" i="8"/>
  <c r="L2123" i="8"/>
  <c r="L2124" i="8"/>
  <c r="L2125" i="8"/>
  <c r="L2126" i="8"/>
  <c r="L2127" i="8"/>
  <c r="L2128" i="8"/>
  <c r="L2129" i="8"/>
  <c r="L2130" i="8"/>
  <c r="L2131" i="8"/>
  <c r="L2132" i="8"/>
  <c r="L2133" i="8"/>
  <c r="L2134" i="8"/>
  <c r="L2135" i="8"/>
  <c r="L2136" i="8"/>
  <c r="L2137" i="8"/>
  <c r="L2138" i="8"/>
  <c r="L2139" i="8"/>
  <c r="L2140" i="8"/>
  <c r="L2141" i="8"/>
  <c r="L2142" i="8"/>
  <c r="L2143" i="8"/>
  <c r="L2144" i="8"/>
  <c r="L2145" i="8"/>
  <c r="L2146" i="8"/>
  <c r="L2147" i="8"/>
  <c r="L2148" i="8"/>
  <c r="L2149" i="8"/>
  <c r="L2150" i="8"/>
  <c r="L2151" i="8"/>
  <c r="L2152" i="8"/>
  <c r="L2153" i="8"/>
  <c r="L2154" i="8"/>
  <c r="L2155" i="8"/>
  <c r="L2156" i="8"/>
  <c r="L2157" i="8"/>
  <c r="L2158" i="8"/>
  <c r="L2159" i="8"/>
  <c r="L2160" i="8"/>
  <c r="L2161" i="8"/>
  <c r="L2162" i="8"/>
  <c r="L2163" i="8"/>
  <c r="L2164" i="8"/>
  <c r="L2165" i="8"/>
  <c r="L2166" i="8"/>
  <c r="L2167" i="8"/>
  <c r="L2168" i="8"/>
  <c r="L2169" i="8"/>
  <c r="L2170" i="8"/>
  <c r="L2171" i="8"/>
  <c r="L2172" i="8"/>
  <c r="L2173" i="8"/>
  <c r="L2174" i="8"/>
  <c r="L2175" i="8"/>
  <c r="L2176" i="8"/>
  <c r="L2177" i="8"/>
  <c r="L2178" i="8"/>
  <c r="L2179" i="8"/>
  <c r="L2180" i="8"/>
  <c r="L2181" i="8"/>
  <c r="L2182" i="8"/>
  <c r="L2183" i="8"/>
  <c r="L2184" i="8"/>
  <c r="L2185" i="8"/>
  <c r="L2186" i="8"/>
  <c r="L2187" i="8"/>
  <c r="L2188" i="8"/>
  <c r="L2189" i="8"/>
  <c r="L2190" i="8"/>
  <c r="L2191" i="8"/>
  <c r="L2192" i="8"/>
  <c r="L2193" i="8"/>
  <c r="L2194" i="8"/>
  <c r="L2195" i="8"/>
  <c r="L2196" i="8"/>
  <c r="L2197" i="8"/>
  <c r="L2198" i="8"/>
  <c r="L2199" i="8"/>
  <c r="L2200" i="8"/>
  <c r="L2201" i="8"/>
  <c r="L2202" i="8"/>
  <c r="L2203" i="8"/>
  <c r="L2204" i="8"/>
  <c r="L2205" i="8"/>
  <c r="L2206" i="8"/>
  <c r="L2207" i="8"/>
  <c r="L2208" i="8"/>
  <c r="L2209" i="8"/>
  <c r="L2210" i="8"/>
  <c r="L2211" i="8"/>
  <c r="L2212" i="8"/>
  <c r="L2213" i="8"/>
  <c r="L2214" i="8"/>
  <c r="L2215" i="8"/>
  <c r="L2216" i="8"/>
  <c r="L2217" i="8"/>
  <c r="L2218" i="8"/>
  <c r="L2219" i="8"/>
  <c r="L2220" i="8"/>
  <c r="L2221" i="8"/>
  <c r="L2222" i="8"/>
  <c r="L2223" i="8"/>
  <c r="L2224" i="8"/>
  <c r="L2225" i="8"/>
  <c r="L2226" i="8"/>
  <c r="L2227" i="8"/>
  <c r="L2228" i="8"/>
  <c r="L2229" i="8"/>
  <c r="L2230" i="8"/>
  <c r="L2231" i="8"/>
  <c r="L2232" i="8"/>
  <c r="L2233" i="8"/>
  <c r="L2234" i="8"/>
  <c r="L2235" i="8"/>
  <c r="L2236" i="8"/>
  <c r="L2237" i="8"/>
  <c r="L2238" i="8"/>
  <c r="L2239" i="8"/>
  <c r="L2240" i="8"/>
  <c r="L2241" i="8"/>
  <c r="L2242" i="8"/>
  <c r="L2243" i="8"/>
  <c r="L2244" i="8"/>
  <c r="L2245" i="8"/>
  <c r="L2246" i="8"/>
  <c r="L2247" i="8"/>
  <c r="L2248" i="8"/>
  <c r="L2249" i="8"/>
  <c r="L2250" i="8"/>
  <c r="L2251" i="8"/>
  <c r="L2252" i="8"/>
  <c r="L2253" i="8"/>
  <c r="L2254" i="8"/>
  <c r="L2255" i="8"/>
  <c r="L2256" i="8"/>
  <c r="L2257" i="8"/>
  <c r="L2258" i="8"/>
  <c r="L2259" i="8"/>
  <c r="L2260" i="8"/>
  <c r="L2261" i="8"/>
  <c r="L2262" i="8"/>
  <c r="L2263" i="8"/>
  <c r="L2264" i="8"/>
  <c r="L2265" i="8"/>
  <c r="L2266" i="8"/>
  <c r="L2267" i="8"/>
  <c r="L2268" i="8"/>
  <c r="L2269" i="8"/>
  <c r="L2270" i="8"/>
  <c r="L2271" i="8"/>
  <c r="L2272" i="8"/>
  <c r="L2273" i="8"/>
  <c r="L2274" i="8"/>
  <c r="L2275" i="8"/>
  <c r="L2276" i="8"/>
  <c r="L2277" i="8"/>
  <c r="L2278" i="8"/>
  <c r="L2279" i="8"/>
  <c r="L2280" i="8"/>
  <c r="L2281" i="8"/>
  <c r="L2282" i="8"/>
  <c r="L2283" i="8"/>
  <c r="L2284" i="8"/>
  <c r="L2285" i="8"/>
  <c r="L2286" i="8"/>
  <c r="L2287" i="8"/>
  <c r="L2288" i="8"/>
  <c r="L2289" i="8"/>
  <c r="L2290" i="8"/>
  <c r="L2291" i="8"/>
  <c r="L2292" i="8"/>
  <c r="L2293" i="8"/>
  <c r="L2294" i="8"/>
  <c r="L2295" i="8"/>
  <c r="L2296" i="8"/>
  <c r="L2297" i="8"/>
  <c r="L2298" i="8"/>
  <c r="L2299" i="8"/>
  <c r="L2300" i="8"/>
  <c r="L2301" i="8"/>
  <c r="L2302" i="8"/>
  <c r="L2303" i="8"/>
  <c r="L2304" i="8"/>
  <c r="L2305" i="8"/>
  <c r="L2306" i="8"/>
  <c r="L2307" i="8"/>
  <c r="L2308" i="8"/>
  <c r="L2309" i="8"/>
  <c r="L2310" i="8"/>
  <c r="L2311" i="8"/>
  <c r="L2312" i="8"/>
  <c r="L2313" i="8"/>
  <c r="L2314" i="8"/>
  <c r="L2315" i="8"/>
  <c r="L2316" i="8"/>
  <c r="L2317" i="8"/>
  <c r="L2318" i="8"/>
  <c r="L2319" i="8"/>
  <c r="L2320" i="8"/>
  <c r="L2321" i="8"/>
  <c r="L2322" i="8"/>
  <c r="L2323" i="8"/>
  <c r="L2324" i="8"/>
  <c r="L2325" i="8"/>
  <c r="L2326" i="8"/>
  <c r="L2327" i="8"/>
  <c r="L2328" i="8"/>
  <c r="L2329" i="8"/>
  <c r="L2330" i="8"/>
  <c r="L2331" i="8"/>
  <c r="L2332" i="8"/>
  <c r="L2333" i="8"/>
  <c r="L2334" i="8"/>
  <c r="L2335" i="8"/>
  <c r="L2336" i="8"/>
  <c r="L2337" i="8"/>
  <c r="L2338" i="8"/>
  <c r="L2339" i="8"/>
  <c r="L2340" i="8"/>
  <c r="L2341" i="8"/>
  <c r="L2342" i="8"/>
  <c r="L2343" i="8"/>
  <c r="L2344" i="8"/>
  <c r="L2345" i="8"/>
  <c r="L2346" i="8"/>
  <c r="L2347" i="8"/>
  <c r="L2348" i="8"/>
  <c r="L2349" i="8"/>
  <c r="L2350" i="8"/>
  <c r="L2351" i="8"/>
  <c r="L2352" i="8"/>
  <c r="L2353" i="8"/>
  <c r="L2354" i="8"/>
  <c r="L2355" i="8"/>
  <c r="L2356" i="8"/>
  <c r="L2357" i="8"/>
  <c r="L2358" i="8"/>
  <c r="L2359" i="8"/>
  <c r="L2360" i="8"/>
  <c r="L2361" i="8"/>
  <c r="L2362" i="8"/>
  <c r="L2363" i="8"/>
  <c r="L2364" i="8"/>
  <c r="L2365" i="8"/>
  <c r="L2366" i="8"/>
  <c r="L2367" i="8"/>
  <c r="L2368" i="8"/>
  <c r="L2369" i="8"/>
  <c r="L2370" i="8"/>
  <c r="L2371" i="8"/>
  <c r="L2372" i="8"/>
  <c r="L2373" i="8"/>
  <c r="L2374" i="8"/>
  <c r="L2375" i="8"/>
  <c r="L2376" i="8"/>
  <c r="L2377" i="8"/>
  <c r="L2378" i="8"/>
  <c r="L2379" i="8"/>
  <c r="L2380" i="8"/>
  <c r="L2381" i="8"/>
  <c r="L2382" i="8"/>
  <c r="L2383" i="8"/>
  <c r="L2384" i="8"/>
  <c r="L2385" i="8"/>
  <c r="L2386" i="8"/>
  <c r="L2387" i="8"/>
  <c r="L2388" i="8"/>
  <c r="L2389" i="8"/>
  <c r="L2390" i="8"/>
  <c r="L2391" i="8"/>
  <c r="L2392" i="8"/>
  <c r="L2393" i="8"/>
  <c r="L2394" i="8"/>
  <c r="L2395" i="8"/>
  <c r="L2396" i="8"/>
  <c r="L2397" i="8"/>
  <c r="L2398" i="8"/>
  <c r="L2399" i="8"/>
  <c r="L2400" i="8"/>
  <c r="L2401" i="8"/>
  <c r="L2402" i="8"/>
  <c r="L2403" i="8"/>
  <c r="L2404" i="8"/>
  <c r="L2405" i="8"/>
  <c r="L2406" i="8"/>
  <c r="L2407" i="8"/>
  <c r="L2408" i="8"/>
  <c r="L2409" i="8"/>
  <c r="L2410" i="8"/>
  <c r="L2411" i="8"/>
  <c r="L2412" i="8"/>
  <c r="L2413" i="8"/>
  <c r="L2414" i="8"/>
  <c r="L2415" i="8"/>
  <c r="L2416" i="8"/>
  <c r="L2417" i="8"/>
  <c r="L2418" i="8"/>
  <c r="L2419" i="8"/>
  <c r="L2420" i="8"/>
  <c r="L2421" i="8"/>
  <c r="L2422" i="8"/>
  <c r="L2423" i="8"/>
  <c r="L2424" i="8"/>
  <c r="L2425" i="8"/>
  <c r="L2426" i="8"/>
  <c r="L2427" i="8"/>
  <c r="L2428" i="8"/>
  <c r="L2429" i="8"/>
  <c r="L2430" i="8"/>
  <c r="L2431" i="8"/>
  <c r="L2432" i="8"/>
  <c r="L2433" i="8"/>
  <c r="L2434" i="8"/>
  <c r="L2435" i="8"/>
  <c r="L2436" i="8"/>
  <c r="L2437" i="8"/>
  <c r="L2438" i="8"/>
  <c r="L2439" i="8"/>
  <c r="L2440" i="8"/>
  <c r="L2441" i="8"/>
  <c r="L2442" i="8"/>
  <c r="L2443" i="8"/>
  <c r="L2444" i="8"/>
  <c r="L2445" i="8"/>
  <c r="L2446" i="8"/>
  <c r="L2447" i="8"/>
  <c r="L2448" i="8"/>
  <c r="L2449" i="8"/>
  <c r="L2450" i="8"/>
  <c r="L2451" i="8"/>
  <c r="L2452" i="8"/>
  <c r="L2453" i="8"/>
  <c r="L2454" i="8"/>
  <c r="L2455" i="8"/>
  <c r="L2456" i="8"/>
  <c r="L2457" i="8"/>
  <c r="L2458" i="8"/>
  <c r="L2459" i="8"/>
  <c r="L2460" i="8"/>
  <c r="L2461" i="8"/>
  <c r="L2462" i="8"/>
  <c r="L2463" i="8"/>
  <c r="L2464" i="8"/>
  <c r="L2465" i="8"/>
  <c r="L2466" i="8"/>
  <c r="L2467" i="8"/>
  <c r="L2468" i="8"/>
  <c r="L2469" i="8"/>
  <c r="L2470" i="8"/>
  <c r="L2471" i="8"/>
  <c r="L2472" i="8"/>
  <c r="L2473" i="8"/>
  <c r="L2474" i="8"/>
  <c r="L2475" i="8"/>
  <c r="L2476" i="8"/>
  <c r="L2477" i="8"/>
  <c r="L2478" i="8"/>
  <c r="L2479" i="8"/>
  <c r="L2480" i="8"/>
  <c r="L2481" i="8"/>
  <c r="L2482" i="8"/>
  <c r="L2483" i="8"/>
  <c r="L2484" i="8"/>
  <c r="L2485" i="8"/>
  <c r="L2486" i="8"/>
  <c r="L2487" i="8"/>
  <c r="L2488" i="8"/>
  <c r="L2489" i="8"/>
  <c r="L2490" i="8"/>
  <c r="L2491" i="8"/>
  <c r="L2492" i="8"/>
  <c r="L2493" i="8"/>
  <c r="L2494" i="8"/>
  <c r="L2495" i="8"/>
  <c r="L2496" i="8"/>
  <c r="L2497" i="8"/>
  <c r="L2498" i="8"/>
  <c r="L2499" i="8"/>
  <c r="L2500" i="8"/>
  <c r="L2501" i="8"/>
  <c r="L2502" i="8"/>
  <c r="L2503" i="8"/>
  <c r="L2504" i="8"/>
  <c r="L2505" i="8"/>
  <c r="L2506" i="8"/>
  <c r="L2507" i="8"/>
  <c r="L2508" i="8"/>
  <c r="L2509" i="8"/>
  <c r="L2510" i="8"/>
  <c r="L2511" i="8"/>
  <c r="L2512" i="8"/>
  <c r="L2513" i="8"/>
  <c r="L2514" i="8"/>
  <c r="L2515" i="8"/>
  <c r="L2516" i="8"/>
  <c r="L2517" i="8"/>
  <c r="L2518" i="8"/>
  <c r="L2519" i="8"/>
  <c r="L2520" i="8"/>
  <c r="L2521" i="8"/>
  <c r="L2522" i="8"/>
  <c r="L2523" i="8"/>
  <c r="L2524" i="8"/>
  <c r="L2525" i="8"/>
  <c r="L2526" i="8"/>
  <c r="L2527" i="8"/>
  <c r="L2528" i="8"/>
  <c r="L2529" i="8"/>
  <c r="L2530" i="8"/>
  <c r="L2531" i="8"/>
  <c r="L2532" i="8"/>
  <c r="L2533" i="8"/>
  <c r="L2534" i="8"/>
  <c r="L2535" i="8"/>
  <c r="L2536" i="8"/>
  <c r="L2537" i="8"/>
  <c r="L2538" i="8"/>
  <c r="L2539" i="8"/>
  <c r="L2540" i="8"/>
  <c r="L2541" i="8"/>
  <c r="L2542" i="8"/>
  <c r="L2543" i="8"/>
  <c r="L2544" i="8"/>
  <c r="L2545" i="8"/>
  <c r="L2546" i="8"/>
  <c r="L2547" i="8"/>
  <c r="L2548" i="8"/>
  <c r="L2549" i="8"/>
  <c r="L2550" i="8"/>
  <c r="L2551" i="8"/>
  <c r="L2552" i="8"/>
  <c r="L2553" i="8"/>
  <c r="L2554" i="8"/>
  <c r="L2555" i="8"/>
  <c r="L2556" i="8"/>
  <c r="L2557" i="8"/>
  <c r="L2558" i="8"/>
  <c r="L2559" i="8"/>
  <c r="L2560" i="8"/>
  <c r="L2561" i="8"/>
  <c r="L2562" i="8"/>
  <c r="L2563" i="8"/>
  <c r="L2564" i="8"/>
  <c r="L2565" i="8"/>
  <c r="L2566" i="8"/>
  <c r="L2567" i="8"/>
  <c r="L2568" i="8"/>
  <c r="L2569" i="8"/>
  <c r="L2570" i="8"/>
  <c r="L2571" i="8"/>
  <c r="L2572" i="8"/>
  <c r="L2573" i="8"/>
  <c r="L2574" i="8"/>
  <c r="L2575" i="8"/>
  <c r="L2576" i="8"/>
  <c r="L2577" i="8"/>
  <c r="L2578" i="8"/>
  <c r="L2579" i="8"/>
  <c r="L2580" i="8"/>
  <c r="L2581" i="8"/>
  <c r="L2582" i="8"/>
  <c r="L2583" i="8"/>
  <c r="L2584" i="8"/>
  <c r="L2585" i="8"/>
  <c r="L2586" i="8"/>
  <c r="L2587" i="8"/>
  <c r="L2588" i="8"/>
  <c r="L2589" i="8"/>
  <c r="L2590" i="8"/>
  <c r="L2591" i="8"/>
  <c r="L2592" i="8"/>
  <c r="L2593" i="8"/>
  <c r="L2594" i="8"/>
  <c r="L2595" i="8"/>
  <c r="L2596" i="8"/>
  <c r="L2597" i="8"/>
  <c r="L2598" i="8"/>
  <c r="L2599" i="8"/>
  <c r="L2600" i="8"/>
  <c r="L2601" i="8"/>
  <c r="L2602" i="8"/>
  <c r="L2603" i="8"/>
  <c r="L2604" i="8"/>
  <c r="L2605" i="8"/>
  <c r="L2606" i="8"/>
  <c r="L2607" i="8"/>
  <c r="L2608" i="8"/>
  <c r="L2609" i="8"/>
  <c r="L2610" i="8"/>
  <c r="L2611" i="8"/>
  <c r="L2612" i="8"/>
  <c r="L2613" i="8"/>
  <c r="L2614" i="8"/>
  <c r="L2615" i="8"/>
  <c r="L2616" i="8"/>
  <c r="L2617" i="8"/>
  <c r="L2618" i="8"/>
  <c r="L2619" i="8"/>
  <c r="L2620" i="8"/>
  <c r="L2621" i="8"/>
  <c r="L2622" i="8"/>
  <c r="L2623" i="8"/>
  <c r="L2624" i="8"/>
  <c r="L2625" i="8"/>
  <c r="L2626" i="8"/>
  <c r="L2627" i="8"/>
  <c r="L2628" i="8"/>
  <c r="L2629" i="8"/>
  <c r="L2630" i="8"/>
  <c r="L2631" i="8"/>
  <c r="L2632" i="8"/>
  <c r="L2633" i="8"/>
  <c r="L2634" i="8"/>
  <c r="L2635" i="8"/>
  <c r="L2636" i="8"/>
  <c r="L2637" i="8"/>
  <c r="L2638" i="8"/>
  <c r="L2639" i="8"/>
  <c r="L2640" i="8"/>
  <c r="L2641" i="8"/>
  <c r="L2642" i="8"/>
  <c r="L2643" i="8"/>
  <c r="L2644" i="8"/>
  <c r="L2645" i="8"/>
  <c r="L2646" i="8"/>
  <c r="L2647" i="8"/>
  <c r="L2648" i="8"/>
  <c r="L2649" i="8"/>
  <c r="L2650" i="8"/>
  <c r="L2651" i="8"/>
  <c r="L2652" i="8"/>
  <c r="L2653" i="8"/>
  <c r="L2654" i="8"/>
  <c r="L2655" i="8"/>
  <c r="L2656" i="8"/>
  <c r="L2657" i="8"/>
  <c r="L2658" i="8"/>
  <c r="L2659" i="8"/>
  <c r="L2660" i="8"/>
  <c r="L2661" i="8"/>
  <c r="L2662" i="8"/>
  <c r="L2663" i="8"/>
  <c r="L2664" i="8"/>
  <c r="L2665" i="8"/>
  <c r="L2666" i="8"/>
  <c r="L2667" i="8"/>
  <c r="L2668" i="8"/>
  <c r="L2669" i="8"/>
  <c r="L2670" i="8"/>
  <c r="L2671" i="8"/>
  <c r="L2672" i="8"/>
  <c r="L2673" i="8"/>
  <c r="L2674" i="8"/>
  <c r="L2675" i="8"/>
  <c r="L2676" i="8"/>
  <c r="L2677" i="8"/>
  <c r="L2678" i="8"/>
  <c r="L2679" i="8"/>
  <c r="L2680" i="8"/>
  <c r="L2681" i="8"/>
  <c r="L2682" i="8"/>
  <c r="L2683" i="8"/>
  <c r="L2684" i="8"/>
  <c r="L2685" i="8"/>
  <c r="L2686" i="8"/>
  <c r="L2687" i="8"/>
  <c r="L2688" i="8"/>
  <c r="L2689" i="8"/>
  <c r="L2690" i="8"/>
  <c r="L2691" i="8"/>
  <c r="L2692" i="8"/>
  <c r="L2693" i="8"/>
  <c r="L2694" i="8"/>
  <c r="L2695" i="8"/>
  <c r="L2696" i="8"/>
  <c r="L2697" i="8"/>
  <c r="L2698" i="8"/>
  <c r="L2699" i="8"/>
  <c r="L2700" i="8"/>
  <c r="L2701" i="8"/>
  <c r="L2702" i="8"/>
  <c r="L2703" i="8"/>
  <c r="L2704" i="8"/>
  <c r="L2705" i="8"/>
  <c r="L2706" i="8"/>
  <c r="L2707" i="8"/>
  <c r="L2708" i="8"/>
  <c r="L2709" i="8"/>
  <c r="L2710" i="8"/>
  <c r="L2711" i="8"/>
  <c r="L2712" i="8"/>
  <c r="L2713" i="8"/>
  <c r="L2714" i="8"/>
  <c r="L2715" i="8"/>
  <c r="L2716" i="8"/>
  <c r="L2717" i="8"/>
  <c r="L2718" i="8"/>
  <c r="L2719" i="8"/>
  <c r="L2720" i="8"/>
  <c r="L2721" i="8"/>
  <c r="L2722" i="8"/>
  <c r="L2723" i="8"/>
  <c r="L2724" i="8"/>
  <c r="L2725" i="8"/>
  <c r="L2726" i="8"/>
  <c r="L2727" i="8"/>
  <c r="L2728" i="8"/>
  <c r="L2729" i="8"/>
  <c r="L2730" i="8"/>
  <c r="L2731" i="8"/>
  <c r="L2732" i="8"/>
  <c r="L2733" i="8"/>
  <c r="L2734" i="8"/>
  <c r="L2735" i="8"/>
  <c r="L2736" i="8"/>
  <c r="L2737" i="8"/>
  <c r="L2738" i="8"/>
  <c r="L2739" i="8"/>
  <c r="L2740" i="8"/>
  <c r="L2741" i="8"/>
  <c r="L2742" i="8"/>
  <c r="L2743" i="8"/>
  <c r="L2744" i="8"/>
  <c r="L2745" i="8"/>
  <c r="L2746" i="8"/>
  <c r="L2747" i="8"/>
  <c r="L2748" i="8"/>
  <c r="L2749" i="8"/>
  <c r="L2750" i="8"/>
  <c r="L2751" i="8"/>
  <c r="L2752" i="8"/>
  <c r="L2753" i="8"/>
  <c r="L2754" i="8"/>
  <c r="L2755" i="8"/>
  <c r="L2756" i="8"/>
  <c r="L2757" i="8"/>
  <c r="L2758" i="8"/>
  <c r="L2759" i="8"/>
  <c r="L2760" i="8"/>
  <c r="L2761" i="8"/>
  <c r="L2762" i="8"/>
  <c r="L2763" i="8"/>
  <c r="L2764" i="8"/>
  <c r="L2765" i="8"/>
  <c r="L2766" i="8"/>
  <c r="L2767" i="8"/>
  <c r="L2768" i="8"/>
  <c r="L2769" i="8"/>
  <c r="L2770" i="8"/>
  <c r="L2771" i="8"/>
  <c r="L2772" i="8"/>
  <c r="L2773" i="8"/>
  <c r="L2774" i="8"/>
  <c r="L2775" i="8"/>
  <c r="L2776" i="8"/>
  <c r="L2777" i="8"/>
  <c r="L2778" i="8"/>
  <c r="L2779" i="8"/>
  <c r="L2780" i="8"/>
  <c r="L2781" i="8"/>
  <c r="L2782" i="8"/>
  <c r="L2783" i="8"/>
  <c r="L2784" i="8"/>
  <c r="L2785" i="8"/>
  <c r="L2786" i="8"/>
  <c r="L2787" i="8"/>
  <c r="L2788" i="8"/>
  <c r="L2789" i="8"/>
  <c r="L2790" i="8"/>
  <c r="L2791" i="8"/>
  <c r="L2792" i="8"/>
  <c r="L2793" i="8"/>
  <c r="L2794" i="8"/>
  <c r="L2795" i="8"/>
  <c r="L2796" i="8"/>
  <c r="L2797" i="8"/>
  <c r="L2798" i="8"/>
  <c r="L2799" i="8"/>
  <c r="L2800" i="8"/>
  <c r="L2801" i="8"/>
  <c r="L2802" i="8"/>
  <c r="L2803" i="8"/>
  <c r="L2804" i="8"/>
  <c r="L2805" i="8"/>
  <c r="L2806" i="8"/>
  <c r="L2807" i="8"/>
  <c r="L2808" i="8"/>
  <c r="L2809" i="8"/>
  <c r="L2810" i="8"/>
  <c r="L2811" i="8"/>
  <c r="L2812" i="8"/>
  <c r="L2813" i="8"/>
  <c r="L2814" i="8"/>
  <c r="L2815" i="8"/>
  <c r="L2816" i="8"/>
  <c r="L2817" i="8"/>
  <c r="L2818" i="8"/>
  <c r="L2819" i="8"/>
  <c r="L2820" i="8"/>
  <c r="L2821" i="8"/>
  <c r="L2822" i="8"/>
  <c r="L2823" i="8"/>
  <c r="L2824" i="8"/>
  <c r="L2825" i="8"/>
  <c r="L2826" i="8"/>
  <c r="L2827" i="8"/>
  <c r="L2828" i="8"/>
  <c r="L2829" i="8"/>
  <c r="L2830" i="8"/>
  <c r="L2831" i="8"/>
  <c r="L2832" i="8"/>
  <c r="L2833" i="8"/>
  <c r="L2834" i="8"/>
  <c r="L2835" i="8"/>
  <c r="L2836" i="8"/>
  <c r="L2837" i="8"/>
  <c r="L2838" i="8"/>
  <c r="L2839" i="8"/>
  <c r="L2840" i="8"/>
  <c r="L2841" i="8"/>
  <c r="L2842" i="8"/>
  <c r="L2843" i="8"/>
  <c r="L2844" i="8"/>
  <c r="L2845" i="8"/>
  <c r="L2846" i="8"/>
  <c r="L2847" i="8"/>
  <c r="L2848" i="8"/>
  <c r="L2849" i="8"/>
  <c r="L2850" i="8"/>
  <c r="L2851" i="8"/>
  <c r="L2852" i="8"/>
  <c r="L2853" i="8"/>
  <c r="L2854" i="8"/>
  <c r="L2855" i="8"/>
  <c r="L2856" i="8"/>
  <c r="L2857" i="8"/>
  <c r="L2858" i="8"/>
  <c r="L2859" i="8"/>
  <c r="L2860" i="8"/>
  <c r="L2861" i="8"/>
  <c r="L2862" i="8"/>
  <c r="L2863" i="8"/>
  <c r="L2864" i="8"/>
  <c r="L2865" i="8"/>
  <c r="L2866" i="8"/>
  <c r="L2867" i="8"/>
  <c r="L2868" i="8"/>
  <c r="L2869" i="8"/>
  <c r="L2870" i="8"/>
  <c r="L2871" i="8"/>
  <c r="L2872" i="8"/>
  <c r="L2873" i="8"/>
  <c r="L2874" i="8"/>
  <c r="L2875" i="8"/>
  <c r="L2876" i="8"/>
  <c r="L2877" i="8"/>
  <c r="L2878" i="8"/>
  <c r="L2879" i="8"/>
  <c r="L2880" i="8"/>
  <c r="L2881" i="8"/>
  <c r="L2882" i="8"/>
  <c r="L2883" i="8"/>
  <c r="L2884" i="8"/>
  <c r="L2885" i="8"/>
  <c r="L2886" i="8"/>
  <c r="L2887" i="8"/>
  <c r="L2888" i="8"/>
  <c r="L2889" i="8"/>
  <c r="L2890" i="8"/>
  <c r="L2891" i="8"/>
  <c r="L2892" i="8"/>
  <c r="L2893" i="8"/>
  <c r="L2894" i="8"/>
  <c r="L2895" i="8"/>
  <c r="L2896" i="8"/>
  <c r="L2897" i="8"/>
  <c r="L2898" i="8"/>
  <c r="L2899" i="8"/>
  <c r="L2900" i="8"/>
  <c r="L2901" i="8"/>
  <c r="L2902" i="8"/>
  <c r="L2903" i="8"/>
  <c r="L2904" i="8"/>
  <c r="L2905" i="8"/>
  <c r="L2906" i="8"/>
  <c r="L2907" i="8"/>
  <c r="L2908" i="8"/>
  <c r="L2909" i="8"/>
  <c r="L2910" i="8"/>
  <c r="L2911" i="8"/>
  <c r="L2912" i="8"/>
  <c r="L2913" i="8"/>
  <c r="L2914" i="8"/>
  <c r="L2915" i="8"/>
  <c r="L2916" i="8"/>
  <c r="L2917" i="8"/>
  <c r="L2918" i="8"/>
  <c r="L2919" i="8"/>
  <c r="L2920" i="8"/>
  <c r="L2921" i="8"/>
  <c r="L2922" i="8"/>
  <c r="L2923" i="8"/>
  <c r="L2924" i="8"/>
  <c r="L2925" i="8"/>
  <c r="L2926" i="8"/>
  <c r="L2927" i="8"/>
  <c r="L2928" i="8"/>
  <c r="L2929" i="8"/>
  <c r="L2930" i="8"/>
  <c r="L2931" i="8"/>
  <c r="L2932" i="8"/>
  <c r="L2933" i="8"/>
  <c r="L2934" i="8"/>
  <c r="L2935" i="8"/>
  <c r="L2936" i="8"/>
  <c r="L2937" i="8"/>
  <c r="L2938" i="8"/>
  <c r="L2939" i="8"/>
  <c r="L2940" i="8"/>
  <c r="L2941" i="8"/>
  <c r="L2942" i="8"/>
  <c r="L2943" i="8"/>
  <c r="L2944" i="8"/>
  <c r="L2945" i="8"/>
  <c r="L2946" i="8"/>
  <c r="L2947" i="8"/>
  <c r="L2948" i="8"/>
  <c r="L2949" i="8"/>
  <c r="L2950" i="8"/>
  <c r="L2951" i="8"/>
  <c r="L2952" i="8"/>
  <c r="L2953" i="8"/>
  <c r="L2954" i="8"/>
  <c r="L2955" i="8"/>
  <c r="L2956" i="8"/>
  <c r="L2957" i="8"/>
  <c r="L2958" i="8"/>
  <c r="L2959" i="8"/>
  <c r="L2960" i="8"/>
  <c r="L2961" i="8"/>
  <c r="L2962" i="8"/>
  <c r="L2963" i="8"/>
  <c r="L2964" i="8"/>
  <c r="L2965" i="8"/>
  <c r="L2966" i="8"/>
  <c r="L2967" i="8"/>
  <c r="L2968" i="8"/>
  <c r="L2969" i="8"/>
  <c r="L2970" i="8"/>
  <c r="L2971" i="8"/>
  <c r="L2972" i="8"/>
  <c r="L2973" i="8"/>
  <c r="L2974" i="8"/>
  <c r="L2975" i="8"/>
  <c r="L2976" i="8"/>
  <c r="L2977" i="8"/>
  <c r="L2978" i="8"/>
  <c r="L2979" i="8"/>
  <c r="L2980" i="8"/>
  <c r="L2981" i="8"/>
  <c r="L2982" i="8"/>
  <c r="L2983" i="8"/>
  <c r="L2984" i="8"/>
  <c r="L2985" i="8"/>
  <c r="L2986" i="8"/>
  <c r="L2987" i="8"/>
  <c r="L2988" i="8"/>
  <c r="L2989" i="8"/>
  <c r="L2990" i="8"/>
  <c r="L2991" i="8"/>
  <c r="L2992" i="8"/>
  <c r="L2993" i="8"/>
  <c r="L2994" i="8"/>
  <c r="L2995" i="8"/>
  <c r="L2996" i="8"/>
  <c r="L2997" i="8"/>
  <c r="L2998" i="8"/>
  <c r="L2999" i="8"/>
  <c r="L3000" i="8"/>
  <c r="L3001" i="8"/>
  <c r="L3002" i="8"/>
  <c r="L3003" i="8"/>
  <c r="L3004" i="8"/>
  <c r="L3005" i="8"/>
  <c r="L3006" i="8"/>
  <c r="L3007" i="8"/>
  <c r="L3008" i="8"/>
  <c r="L3009" i="8"/>
  <c r="L3010" i="8"/>
  <c r="L3011" i="8"/>
  <c r="L3012" i="8"/>
  <c r="L3013" i="8"/>
  <c r="L3014" i="8"/>
  <c r="L3015" i="8"/>
  <c r="L3016" i="8"/>
  <c r="L3017" i="8"/>
  <c r="L3018" i="8"/>
  <c r="L3019" i="8"/>
  <c r="L3020" i="8"/>
  <c r="L3021" i="8"/>
  <c r="L3022" i="8"/>
  <c r="L3023" i="8"/>
  <c r="L3024" i="8"/>
  <c r="L3025" i="8"/>
  <c r="L3026" i="8"/>
  <c r="L3027" i="8"/>
  <c r="L3028" i="8"/>
  <c r="L3029" i="8"/>
  <c r="L3030" i="8"/>
  <c r="L3031" i="8"/>
  <c r="L3032" i="8"/>
  <c r="L3033" i="8"/>
  <c r="L3034" i="8"/>
  <c r="L3035" i="8"/>
  <c r="L3036" i="8"/>
  <c r="L3037" i="8"/>
  <c r="L3038" i="8"/>
  <c r="L3039" i="8"/>
  <c r="L3040" i="8"/>
  <c r="L3041" i="8"/>
  <c r="L3042" i="8"/>
  <c r="L3043" i="8"/>
  <c r="L3044" i="8"/>
  <c r="L3045" i="8"/>
  <c r="L3046" i="8"/>
  <c r="L3047" i="8"/>
  <c r="L3048" i="8"/>
  <c r="L3049" i="8"/>
  <c r="L3050" i="8"/>
  <c r="L3051" i="8"/>
  <c r="L3052" i="8"/>
  <c r="L3053" i="8"/>
  <c r="L3054" i="8"/>
  <c r="L3055" i="8"/>
  <c r="L3056" i="8"/>
  <c r="L3057" i="8"/>
  <c r="L3058" i="8"/>
  <c r="L3059" i="8"/>
  <c r="L3060" i="8"/>
  <c r="L3061" i="8"/>
  <c r="L3062" i="8"/>
  <c r="L3063" i="8"/>
  <c r="L3064" i="8"/>
  <c r="L3065" i="8"/>
  <c r="L3066" i="8"/>
  <c r="L3067" i="8"/>
  <c r="L3068" i="8"/>
  <c r="L3069" i="8"/>
  <c r="L3070" i="8"/>
  <c r="L3071" i="8"/>
  <c r="L3072" i="8"/>
  <c r="L3073" i="8"/>
  <c r="L3074" i="8"/>
  <c r="L3075" i="8"/>
  <c r="L3076" i="8"/>
  <c r="L3077" i="8"/>
  <c r="L3078" i="8"/>
  <c r="L3079" i="8"/>
  <c r="L3080" i="8"/>
  <c r="L3081" i="8"/>
  <c r="L3082" i="8"/>
  <c r="L3083" i="8"/>
  <c r="L3084" i="8"/>
  <c r="L3085" i="8"/>
  <c r="L3086" i="8"/>
  <c r="L3087" i="8"/>
  <c r="L3088" i="8"/>
  <c r="L3089" i="8"/>
  <c r="L3090" i="8"/>
  <c r="L3091" i="8"/>
  <c r="L3092" i="8"/>
  <c r="L3093" i="8"/>
  <c r="L3094" i="8"/>
  <c r="L3095" i="8"/>
  <c r="L3096" i="8"/>
  <c r="L3097" i="8"/>
  <c r="L3098" i="8"/>
  <c r="L3099" i="8"/>
  <c r="L3100" i="8"/>
  <c r="L3101" i="8"/>
  <c r="L3102" i="8"/>
  <c r="L3103" i="8"/>
  <c r="L3104" i="8"/>
  <c r="L3105" i="8"/>
  <c r="L3106" i="8"/>
  <c r="L3107" i="8"/>
  <c r="L3108" i="8"/>
  <c r="L3109" i="8"/>
  <c r="L3110" i="8"/>
  <c r="L3111" i="8"/>
  <c r="L3112" i="8"/>
  <c r="L3113" i="8"/>
  <c r="L3114" i="8"/>
  <c r="L3115" i="8"/>
  <c r="L3116" i="8"/>
  <c r="L3117" i="8"/>
  <c r="L3118" i="8"/>
  <c r="L3119" i="8"/>
  <c r="L3120" i="8"/>
  <c r="L3121" i="8"/>
  <c r="L3122" i="8"/>
  <c r="L3123" i="8"/>
  <c r="L3124" i="8"/>
  <c r="L3125" i="8"/>
  <c r="L3126" i="8"/>
  <c r="L3127" i="8"/>
  <c r="L3128" i="8"/>
  <c r="L3129" i="8"/>
  <c r="L3130" i="8"/>
  <c r="L3131" i="8"/>
  <c r="L3132" i="8"/>
  <c r="L3133" i="8"/>
  <c r="L3134" i="8"/>
  <c r="L3135" i="8"/>
  <c r="L3136" i="8"/>
  <c r="L3137" i="8"/>
  <c r="L3138" i="8"/>
  <c r="L3139" i="8"/>
  <c r="L3140" i="8"/>
  <c r="L3141" i="8"/>
  <c r="L3142" i="8"/>
  <c r="L3143" i="8"/>
  <c r="L3144" i="8"/>
  <c r="L3145" i="8"/>
  <c r="L3146" i="8"/>
  <c r="L3147" i="8"/>
  <c r="L3148" i="8"/>
  <c r="L3149" i="8"/>
  <c r="L3150" i="8"/>
  <c r="L3151" i="8"/>
  <c r="L3152" i="8"/>
  <c r="L3153" i="8"/>
  <c r="L3154" i="8"/>
  <c r="L3155" i="8"/>
  <c r="L3156" i="8"/>
  <c r="L3157" i="8"/>
  <c r="L3158" i="8"/>
  <c r="L3159" i="8"/>
  <c r="L3160" i="8"/>
  <c r="L3161" i="8"/>
  <c r="L3162" i="8"/>
  <c r="L3163" i="8"/>
  <c r="L3164" i="8"/>
  <c r="L3165" i="8"/>
  <c r="L3166" i="8"/>
  <c r="L3167" i="8"/>
  <c r="L3168" i="8"/>
  <c r="L3169" i="8"/>
  <c r="L3170" i="8"/>
  <c r="L3171" i="8"/>
  <c r="L3172" i="8"/>
  <c r="L3173" i="8"/>
  <c r="L3174" i="8"/>
  <c r="L3175" i="8"/>
  <c r="L3176" i="8"/>
  <c r="L3177" i="8"/>
  <c r="L3178" i="8"/>
  <c r="L3179" i="8"/>
  <c r="L3180" i="8"/>
  <c r="L3181" i="8"/>
  <c r="L3182" i="8"/>
  <c r="L3183" i="8"/>
  <c r="L3184" i="8"/>
  <c r="L3185" i="8"/>
  <c r="L3186" i="8"/>
  <c r="L3187" i="8"/>
  <c r="L3188" i="8"/>
  <c r="L3189" i="8"/>
  <c r="L3190" i="8"/>
  <c r="L3191" i="8"/>
  <c r="L3192" i="8"/>
  <c r="L3193" i="8"/>
  <c r="L3194" i="8"/>
  <c r="L3195" i="8"/>
  <c r="L3196" i="8"/>
  <c r="L3197" i="8"/>
  <c r="L3198" i="8"/>
  <c r="L3199" i="8"/>
  <c r="L3200" i="8"/>
  <c r="L3201" i="8"/>
  <c r="L3202" i="8"/>
  <c r="L3203" i="8"/>
  <c r="L3204" i="8"/>
  <c r="L3205" i="8"/>
  <c r="L3206" i="8"/>
  <c r="L3207" i="8"/>
  <c r="L3208" i="8"/>
  <c r="L3209" i="8"/>
  <c r="L3210" i="8"/>
  <c r="L3211" i="8"/>
  <c r="L3212" i="8"/>
  <c r="L3213" i="8"/>
  <c r="L3214" i="8"/>
  <c r="L3215" i="8"/>
  <c r="L3216" i="8"/>
  <c r="L3217" i="8"/>
  <c r="L3218" i="8"/>
  <c r="L3219" i="8"/>
  <c r="L3220" i="8"/>
  <c r="L3221" i="8"/>
  <c r="L3222" i="8"/>
  <c r="L3223" i="8"/>
  <c r="L3224" i="8"/>
  <c r="L3225" i="8"/>
  <c r="L3226" i="8"/>
  <c r="L3227" i="8"/>
  <c r="L3228" i="8"/>
  <c r="L3229" i="8"/>
  <c r="L3230" i="8"/>
  <c r="L3231" i="8"/>
  <c r="L3232" i="8"/>
  <c r="L3233" i="8"/>
  <c r="L3234" i="8"/>
  <c r="L3235" i="8"/>
  <c r="L3236" i="8"/>
  <c r="L3237" i="8"/>
  <c r="L3238" i="8"/>
  <c r="L3239" i="8"/>
  <c r="L3240" i="8"/>
  <c r="L3241" i="8"/>
  <c r="L3242" i="8"/>
  <c r="L3243" i="8"/>
  <c r="L3244" i="8"/>
  <c r="L3245" i="8"/>
  <c r="L3246" i="8"/>
  <c r="L3247" i="8"/>
  <c r="L3248" i="8"/>
  <c r="L3249" i="8"/>
  <c r="L3250" i="8"/>
  <c r="L3251" i="8"/>
  <c r="L3252" i="8"/>
  <c r="L3253" i="8"/>
  <c r="L3254" i="8"/>
  <c r="L3255" i="8"/>
  <c r="L3256" i="8"/>
  <c r="L3257" i="8"/>
  <c r="L3258" i="8"/>
  <c r="L3259" i="8"/>
  <c r="L3260" i="8"/>
  <c r="L3261" i="8"/>
  <c r="L3262" i="8"/>
  <c r="L3263" i="8"/>
  <c r="L3264" i="8"/>
  <c r="L3265" i="8"/>
  <c r="L3266" i="8"/>
  <c r="L3267" i="8"/>
  <c r="L3268" i="8"/>
  <c r="L3269" i="8"/>
  <c r="L3270" i="8"/>
  <c r="L3271" i="8"/>
  <c r="L3272" i="8"/>
  <c r="L3273" i="8"/>
  <c r="L3274" i="8"/>
  <c r="L3275" i="8"/>
  <c r="L3276" i="8"/>
  <c r="L3277" i="8"/>
  <c r="L3278" i="8"/>
  <c r="L3279" i="8"/>
  <c r="L3280" i="8"/>
  <c r="L3281" i="8"/>
  <c r="L3282" i="8"/>
  <c r="L3283" i="8"/>
  <c r="L3284" i="8"/>
  <c r="L3285" i="8"/>
  <c r="L3286" i="8"/>
  <c r="L3287" i="8"/>
  <c r="L3288" i="8"/>
  <c r="L3289" i="8"/>
  <c r="L3290" i="8"/>
  <c r="L3291" i="8"/>
  <c r="L3292" i="8"/>
  <c r="L3293" i="8"/>
  <c r="L3294" i="8"/>
  <c r="L3295" i="8"/>
  <c r="L3296" i="8"/>
  <c r="L3297" i="8"/>
  <c r="L3298" i="8"/>
  <c r="L3299" i="8"/>
  <c r="L3300" i="8"/>
  <c r="L3301" i="8"/>
  <c r="L3302" i="8"/>
  <c r="L3303" i="8"/>
  <c r="L3304" i="8"/>
  <c r="L3305" i="8"/>
  <c r="L3306" i="8"/>
  <c r="L3307" i="8"/>
  <c r="L3308" i="8"/>
  <c r="L3309" i="8"/>
  <c r="L3310" i="8"/>
  <c r="L3311" i="8"/>
  <c r="L3312" i="8"/>
  <c r="L3313" i="8"/>
  <c r="L3314" i="8"/>
  <c r="L3315" i="8"/>
  <c r="L3316" i="8"/>
  <c r="L3317" i="8"/>
  <c r="L3318" i="8"/>
  <c r="L3319" i="8"/>
  <c r="L3320" i="8"/>
  <c r="L3321" i="8"/>
  <c r="L3322" i="8"/>
  <c r="L3323" i="8"/>
  <c r="L3324" i="8"/>
  <c r="L3325" i="8"/>
  <c r="L3326" i="8"/>
  <c r="L3327" i="8"/>
  <c r="L3328" i="8"/>
  <c r="L3329" i="8"/>
  <c r="L3330" i="8"/>
  <c r="L3331" i="8"/>
  <c r="L3332" i="8"/>
  <c r="L3333" i="8"/>
  <c r="L3334" i="8"/>
  <c r="L3335" i="8"/>
  <c r="L3336" i="8"/>
  <c r="L3337" i="8"/>
  <c r="L3338" i="8"/>
  <c r="L3339" i="8"/>
  <c r="L3340" i="8"/>
  <c r="L3341" i="8"/>
  <c r="L3342" i="8"/>
  <c r="L3343" i="8"/>
  <c r="L3344" i="8"/>
  <c r="L3345" i="8"/>
  <c r="L3346" i="8"/>
  <c r="L3347" i="8"/>
  <c r="L3348" i="8"/>
  <c r="L3349" i="8"/>
  <c r="L3350" i="8"/>
  <c r="L3351" i="8"/>
  <c r="L3352" i="8"/>
  <c r="L3353" i="8"/>
  <c r="L3354" i="8"/>
  <c r="L3355" i="8"/>
  <c r="L3356" i="8"/>
  <c r="L3357" i="8"/>
  <c r="L3358" i="8"/>
  <c r="L3359" i="8"/>
  <c r="L3360" i="8"/>
  <c r="L3361" i="8"/>
  <c r="L3362" i="8"/>
  <c r="L3363" i="8"/>
  <c r="L3364" i="8"/>
  <c r="L3365" i="8"/>
  <c r="L3366" i="8"/>
  <c r="L3367" i="8"/>
  <c r="L3368" i="8"/>
  <c r="L3369" i="8"/>
  <c r="L3370" i="8"/>
  <c r="L3371" i="8"/>
  <c r="L3372" i="8"/>
  <c r="L3373" i="8"/>
  <c r="L3374" i="8"/>
  <c r="L3375" i="8"/>
  <c r="L3376" i="8"/>
  <c r="L3377" i="8"/>
  <c r="L3378" i="8"/>
  <c r="L3379" i="8"/>
  <c r="L3380" i="8"/>
  <c r="L3381" i="8"/>
  <c r="L3382" i="8"/>
  <c r="L3383" i="8"/>
  <c r="L3384" i="8"/>
  <c r="L3385" i="8"/>
  <c r="L3386" i="8"/>
  <c r="L3387" i="8"/>
  <c r="L3388" i="8"/>
  <c r="L3389" i="8"/>
  <c r="L3390" i="8"/>
  <c r="L3391" i="8"/>
  <c r="L3392" i="8"/>
  <c r="L3393" i="8"/>
  <c r="L3394" i="8"/>
  <c r="L3395" i="8"/>
  <c r="L3396" i="8"/>
  <c r="L3397" i="8"/>
  <c r="L3398" i="8"/>
  <c r="L3399" i="8"/>
  <c r="L3400" i="8"/>
  <c r="L3401" i="8"/>
  <c r="L3402" i="8"/>
  <c r="L3403" i="8"/>
  <c r="L3404" i="8"/>
  <c r="L3405" i="8"/>
  <c r="L3406" i="8"/>
  <c r="L3407" i="8"/>
  <c r="L3408" i="8"/>
  <c r="L3409" i="8"/>
  <c r="L3410" i="8"/>
  <c r="L3411" i="8"/>
  <c r="L3412" i="8"/>
  <c r="L3413" i="8"/>
  <c r="L3414" i="8"/>
  <c r="L3415" i="8"/>
  <c r="L3416" i="8"/>
  <c r="L3417" i="8"/>
  <c r="L3418" i="8"/>
  <c r="L3419" i="8"/>
  <c r="L3420" i="8"/>
  <c r="L3421" i="8"/>
  <c r="L3422" i="8"/>
  <c r="L3423" i="8"/>
  <c r="L3424" i="8"/>
  <c r="L3425" i="8"/>
  <c r="L3426" i="8"/>
  <c r="L3427" i="8"/>
  <c r="L3428" i="8"/>
  <c r="L3429" i="8"/>
  <c r="L3430" i="8"/>
  <c r="L3431" i="8"/>
  <c r="L3432" i="8"/>
  <c r="L3433" i="8"/>
  <c r="L3434" i="8"/>
  <c r="L3435" i="8"/>
  <c r="L3436" i="8"/>
  <c r="L3437" i="8"/>
  <c r="L3438" i="8"/>
  <c r="L3439" i="8"/>
  <c r="L3440" i="8"/>
  <c r="L3441" i="8"/>
  <c r="L3442" i="8"/>
  <c r="L3443" i="8"/>
  <c r="L3444" i="8"/>
  <c r="L3445" i="8"/>
  <c r="L3446" i="8"/>
  <c r="L3447" i="8"/>
  <c r="L3448" i="8"/>
  <c r="L3449" i="8"/>
  <c r="L3450" i="8"/>
  <c r="L3451" i="8"/>
  <c r="L3452" i="8"/>
  <c r="L3453" i="8"/>
  <c r="L3454" i="8"/>
  <c r="L3455" i="8"/>
  <c r="L3456" i="8"/>
  <c r="L3457" i="8"/>
  <c r="L3458" i="8"/>
  <c r="L3459" i="8"/>
  <c r="L3460" i="8"/>
  <c r="L3461" i="8"/>
  <c r="L3462" i="8"/>
  <c r="L3463" i="8"/>
  <c r="L3464" i="8"/>
  <c r="L3465" i="8"/>
  <c r="L3466" i="8"/>
  <c r="L3467" i="8"/>
  <c r="L3468" i="8"/>
  <c r="L3469" i="8"/>
  <c r="L3470" i="8"/>
  <c r="L3471" i="8"/>
  <c r="L3472" i="8"/>
  <c r="L3473" i="8"/>
  <c r="L3474" i="8"/>
  <c r="L3475" i="8"/>
  <c r="L3476" i="8"/>
  <c r="L3477" i="8"/>
  <c r="L3478" i="8"/>
  <c r="L3479" i="8"/>
  <c r="L3480" i="8"/>
  <c r="L3481" i="8"/>
  <c r="L3482" i="8"/>
  <c r="L3483" i="8"/>
  <c r="L3484" i="8"/>
  <c r="L3485" i="8"/>
  <c r="L3486" i="8"/>
  <c r="L3487" i="8"/>
  <c r="L3488" i="8"/>
  <c r="L3489" i="8"/>
  <c r="L3490" i="8"/>
  <c r="L3491" i="8"/>
  <c r="L3492" i="8"/>
  <c r="L3493" i="8"/>
  <c r="L3494" i="8"/>
  <c r="L3495" i="8"/>
  <c r="L3496" i="8"/>
  <c r="L3497" i="8"/>
  <c r="L3498" i="8"/>
  <c r="L3499" i="8"/>
  <c r="L3500" i="8"/>
  <c r="L3501" i="8"/>
  <c r="L3502" i="8"/>
  <c r="L3503" i="8"/>
  <c r="L3504" i="8"/>
  <c r="L3505" i="8"/>
  <c r="L3506" i="8"/>
  <c r="L3507" i="8"/>
  <c r="L3508" i="8"/>
  <c r="L3509" i="8"/>
  <c r="L3510" i="8"/>
  <c r="L3511" i="8"/>
  <c r="L3512" i="8"/>
  <c r="L3513" i="8"/>
  <c r="L3514" i="8"/>
  <c r="L3515" i="8"/>
  <c r="L3516" i="8"/>
  <c r="L3517" i="8"/>
  <c r="L3518" i="8"/>
  <c r="L3519" i="8"/>
  <c r="L3520" i="8"/>
  <c r="L3521" i="8"/>
  <c r="L3522" i="8"/>
  <c r="L3523" i="8"/>
  <c r="L3524" i="8"/>
  <c r="L3525" i="8"/>
  <c r="L3526" i="8"/>
  <c r="L3527" i="8"/>
  <c r="L3528" i="8"/>
  <c r="L3529" i="8"/>
  <c r="L3530" i="8"/>
  <c r="L3531" i="8"/>
  <c r="L3532" i="8"/>
  <c r="L3533" i="8"/>
  <c r="L3534" i="8"/>
  <c r="L3535" i="8"/>
  <c r="L3536" i="8"/>
  <c r="L3537" i="8"/>
  <c r="L3538" i="8"/>
  <c r="L3539" i="8"/>
  <c r="L3540" i="8"/>
  <c r="L3541" i="8"/>
  <c r="L3542" i="8"/>
  <c r="L3543" i="8"/>
  <c r="L3544" i="8"/>
  <c r="L3545" i="8"/>
  <c r="L3546" i="8"/>
  <c r="L3547" i="8"/>
  <c r="L3548" i="8"/>
  <c r="L3549" i="8"/>
  <c r="L3550" i="8"/>
  <c r="L3551" i="8"/>
  <c r="L3552" i="8"/>
  <c r="L3553" i="8"/>
  <c r="L3554" i="8"/>
  <c r="L3555" i="8"/>
  <c r="L3556" i="8"/>
  <c r="L3557" i="8"/>
  <c r="L3558" i="8"/>
  <c r="L3559" i="8"/>
  <c r="L3560" i="8"/>
  <c r="L3561" i="8"/>
  <c r="L3562" i="8"/>
  <c r="L3563" i="8"/>
  <c r="L3564" i="8"/>
  <c r="L3565" i="8"/>
  <c r="L3566" i="8"/>
  <c r="L3567" i="8"/>
  <c r="L3568" i="8"/>
  <c r="L3569" i="8"/>
  <c r="L3570" i="8"/>
  <c r="L3571" i="8"/>
  <c r="L3572" i="8"/>
  <c r="L3573" i="8"/>
  <c r="L3574" i="8"/>
  <c r="L3575" i="8"/>
  <c r="L3576" i="8"/>
  <c r="L3577" i="8"/>
  <c r="L3578" i="8"/>
  <c r="L3579" i="8"/>
  <c r="L3580" i="8"/>
  <c r="L3581" i="8"/>
  <c r="L3582" i="8"/>
  <c r="L3583" i="8"/>
  <c r="L3584" i="8"/>
  <c r="L3585" i="8"/>
  <c r="L3586" i="8"/>
  <c r="L3587" i="8"/>
  <c r="L3588" i="8"/>
  <c r="L3589" i="8"/>
  <c r="L3590" i="8"/>
  <c r="L3591" i="8"/>
  <c r="L3592" i="8"/>
  <c r="L3593" i="8"/>
  <c r="L3594" i="8"/>
  <c r="L3595" i="8"/>
  <c r="L3596" i="8"/>
  <c r="L3597" i="8"/>
  <c r="L3598" i="8"/>
  <c r="L3599" i="8"/>
  <c r="L3600" i="8"/>
  <c r="L3601" i="8"/>
  <c r="L3602" i="8"/>
  <c r="L3603" i="8"/>
  <c r="L3604" i="8"/>
  <c r="L3605" i="8"/>
  <c r="L3606" i="8"/>
  <c r="L3607" i="8"/>
  <c r="L3608" i="8"/>
  <c r="L3609" i="8"/>
  <c r="L3610" i="8"/>
  <c r="L3611" i="8"/>
  <c r="L3612" i="8"/>
  <c r="L3613" i="8"/>
  <c r="L3614" i="8"/>
  <c r="L3615" i="8"/>
  <c r="L3616" i="8"/>
  <c r="L3617" i="8"/>
  <c r="L3618" i="8"/>
  <c r="L3619" i="8"/>
  <c r="L3620" i="8"/>
  <c r="L3621" i="8"/>
  <c r="L3622" i="8"/>
  <c r="L3623" i="8"/>
  <c r="L3624" i="8"/>
  <c r="L3625" i="8"/>
  <c r="L3626" i="8"/>
  <c r="L3627" i="8"/>
  <c r="L3628" i="8"/>
  <c r="L3629" i="8"/>
  <c r="L3630" i="8"/>
  <c r="L3631" i="8"/>
  <c r="L3632" i="8"/>
  <c r="L3633" i="8"/>
  <c r="L3634" i="8"/>
  <c r="L3635" i="8"/>
  <c r="L3636" i="8"/>
  <c r="L3637" i="8"/>
  <c r="L3638" i="8"/>
  <c r="L3639" i="8"/>
  <c r="L3640" i="8"/>
  <c r="L3641" i="8"/>
  <c r="L3642" i="8"/>
  <c r="L3643" i="8"/>
  <c r="L3644" i="8"/>
  <c r="L3645" i="8"/>
  <c r="L3646" i="8"/>
  <c r="L3647" i="8"/>
  <c r="L3648" i="8"/>
  <c r="L3649" i="8"/>
  <c r="L3650" i="8"/>
  <c r="L3651" i="8"/>
  <c r="L3652" i="8"/>
  <c r="L3653" i="8"/>
  <c r="L3654" i="8"/>
  <c r="L3655" i="8"/>
  <c r="L3656" i="8"/>
  <c r="L3657" i="8"/>
  <c r="L3658" i="8"/>
  <c r="L3659" i="8"/>
  <c r="L3660" i="8"/>
  <c r="L3661" i="8"/>
  <c r="L3662" i="8"/>
  <c r="L3663" i="8"/>
  <c r="L3664" i="8"/>
  <c r="L3665" i="8"/>
  <c r="L3666" i="8"/>
  <c r="L3667" i="8"/>
  <c r="L3668" i="8"/>
  <c r="L3669" i="8"/>
  <c r="L3670" i="8"/>
  <c r="L3671" i="8"/>
  <c r="L3672" i="8"/>
  <c r="L3673" i="8"/>
  <c r="L3674" i="8"/>
  <c r="L3675" i="8"/>
  <c r="L3676" i="8"/>
  <c r="L3677" i="8"/>
  <c r="L3678" i="8"/>
  <c r="L3679" i="8"/>
  <c r="L3680" i="8"/>
  <c r="L3681" i="8"/>
  <c r="L3682" i="8"/>
  <c r="L3683" i="8"/>
  <c r="L3684" i="8"/>
  <c r="L3685" i="8"/>
  <c r="L3686" i="8"/>
  <c r="L3687" i="8"/>
  <c r="L3688" i="8"/>
  <c r="L3689" i="8"/>
  <c r="L3690" i="8"/>
  <c r="L3691" i="8"/>
  <c r="L3692" i="8"/>
  <c r="L3693" i="8"/>
  <c r="L3694" i="8"/>
  <c r="L3695" i="8"/>
  <c r="L3696" i="8"/>
  <c r="L3697" i="8"/>
  <c r="L3698" i="8"/>
  <c r="L3699" i="8"/>
  <c r="L3700" i="8"/>
  <c r="L3701" i="8"/>
  <c r="L3702" i="8"/>
  <c r="L3703" i="8"/>
  <c r="L3704" i="8"/>
  <c r="L3705" i="8"/>
  <c r="L3706" i="8"/>
  <c r="L3707" i="8"/>
  <c r="L3708" i="8"/>
  <c r="L3709" i="8"/>
  <c r="L3710" i="8"/>
  <c r="L3711" i="8"/>
  <c r="L3712" i="8"/>
  <c r="L3713" i="8"/>
  <c r="L3714" i="8"/>
  <c r="L3715" i="8"/>
  <c r="L3716" i="8"/>
  <c r="L3717" i="8"/>
  <c r="L3718" i="8"/>
  <c r="L3719" i="8"/>
  <c r="L3720" i="8"/>
  <c r="L3721" i="8"/>
  <c r="L3722" i="8"/>
  <c r="L3723" i="8"/>
  <c r="L3724" i="8"/>
  <c r="L3725" i="8"/>
  <c r="L3726" i="8"/>
  <c r="L3727" i="8"/>
  <c r="L3728" i="8"/>
  <c r="L3729" i="8"/>
  <c r="L3730" i="8"/>
  <c r="L3731" i="8"/>
  <c r="L3732" i="8"/>
  <c r="L3733" i="8"/>
  <c r="L3734" i="8"/>
  <c r="L3735" i="8"/>
  <c r="L3736" i="8"/>
  <c r="L3737" i="8"/>
  <c r="L3738" i="8"/>
  <c r="L3739" i="8"/>
  <c r="L3740" i="8"/>
  <c r="L3741" i="8"/>
  <c r="L3742" i="8"/>
  <c r="L3743" i="8"/>
  <c r="L3744" i="8"/>
  <c r="L3745" i="8"/>
  <c r="L3746" i="8"/>
  <c r="L3747" i="8"/>
  <c r="L3748" i="8"/>
  <c r="L3749" i="8"/>
  <c r="L3750" i="8"/>
  <c r="L3751" i="8"/>
  <c r="L3752" i="8"/>
  <c r="L3753" i="8"/>
  <c r="L3754" i="8"/>
  <c r="L3755" i="8"/>
  <c r="L3756" i="8"/>
  <c r="L3757" i="8"/>
  <c r="L3758" i="8"/>
  <c r="L3759" i="8"/>
  <c r="L3760" i="8"/>
  <c r="L3761" i="8"/>
  <c r="L3762" i="8"/>
  <c r="L3763" i="8"/>
  <c r="L3764" i="8"/>
  <c r="L3765" i="8"/>
  <c r="L3766" i="8"/>
  <c r="L3767" i="8"/>
  <c r="L3768" i="8"/>
  <c r="L3769" i="8"/>
  <c r="L3770" i="8"/>
  <c r="L3771" i="8"/>
  <c r="L3772" i="8"/>
  <c r="L3773" i="8"/>
  <c r="L3774" i="8"/>
  <c r="L3775" i="8"/>
  <c r="L3776" i="8"/>
  <c r="L3777" i="8"/>
  <c r="L3778" i="8"/>
  <c r="L3779" i="8"/>
  <c r="L3780" i="8"/>
  <c r="L3781" i="8"/>
  <c r="L3782" i="8"/>
  <c r="L3783" i="8"/>
  <c r="L3784" i="8"/>
  <c r="L3785" i="8"/>
  <c r="L3786" i="8"/>
  <c r="L3787" i="8"/>
  <c r="L3788" i="8"/>
  <c r="L3789" i="8"/>
  <c r="L3790" i="8"/>
  <c r="L3791" i="8"/>
  <c r="L3792" i="8"/>
  <c r="L3793" i="8"/>
  <c r="L3794" i="8"/>
  <c r="L3795" i="8"/>
  <c r="L3796" i="8"/>
  <c r="L3797" i="8"/>
  <c r="L3798" i="8"/>
  <c r="L3799" i="8"/>
  <c r="L3800" i="8"/>
  <c r="L3801" i="8"/>
  <c r="L3802" i="8"/>
  <c r="L3803" i="8"/>
  <c r="L3804" i="8"/>
  <c r="L3805" i="8"/>
  <c r="L3806" i="8"/>
  <c r="L3807" i="8"/>
  <c r="L3808" i="8"/>
  <c r="L3809" i="8"/>
  <c r="L3810" i="8"/>
  <c r="L3811" i="8"/>
  <c r="L3812" i="8"/>
  <c r="L3813" i="8"/>
  <c r="L3814" i="8"/>
  <c r="L3815" i="8"/>
  <c r="L3816" i="8"/>
  <c r="L3817" i="8"/>
  <c r="L3818" i="8"/>
  <c r="L3819" i="8"/>
  <c r="L3820" i="8"/>
  <c r="L3821" i="8"/>
  <c r="L3822" i="8"/>
  <c r="L3823" i="8"/>
  <c r="L3824" i="8"/>
  <c r="L3825" i="8"/>
  <c r="L3826" i="8"/>
  <c r="L3827" i="8"/>
  <c r="L3828" i="8"/>
  <c r="L3829" i="8"/>
  <c r="L3830" i="8"/>
  <c r="L3831" i="8"/>
  <c r="L3832" i="8"/>
  <c r="L3833" i="8"/>
  <c r="L3834" i="8"/>
  <c r="L3835" i="8"/>
  <c r="L3836" i="8"/>
  <c r="L3837" i="8"/>
  <c r="L3838" i="8"/>
  <c r="L3839" i="8"/>
  <c r="L3840" i="8"/>
  <c r="L3841" i="8"/>
  <c r="L3842" i="8"/>
  <c r="L3843" i="8"/>
  <c r="L3844" i="8"/>
  <c r="L3845" i="8"/>
  <c r="L3846" i="8"/>
  <c r="L3847" i="8"/>
  <c r="L3848" i="8"/>
  <c r="L3849" i="8"/>
  <c r="L3850" i="8"/>
  <c r="L3851" i="8"/>
  <c r="L3852" i="8"/>
  <c r="L3853" i="8"/>
  <c r="L3854" i="8"/>
  <c r="L3855" i="8"/>
  <c r="L3856" i="8"/>
  <c r="L3857" i="8"/>
  <c r="L3858" i="8"/>
  <c r="L3859" i="8"/>
  <c r="L3860" i="8"/>
  <c r="L3861" i="8"/>
  <c r="L3862" i="8"/>
  <c r="L3863" i="8"/>
  <c r="L3864" i="8"/>
  <c r="L3865" i="8"/>
  <c r="L3866" i="8"/>
  <c r="L3867" i="8"/>
  <c r="L3868" i="8"/>
  <c r="L3869" i="8"/>
  <c r="L3870" i="8"/>
  <c r="L3871" i="8"/>
  <c r="L3872" i="8"/>
  <c r="L3873" i="8"/>
  <c r="L3874" i="8"/>
  <c r="L3875" i="8"/>
  <c r="L3876" i="8"/>
  <c r="L3877" i="8"/>
  <c r="L3878" i="8"/>
  <c r="L3879" i="8"/>
  <c r="L3880" i="8"/>
  <c r="L3881" i="8"/>
  <c r="L3882" i="8"/>
  <c r="L3883" i="8"/>
  <c r="L3884" i="8"/>
  <c r="L3885" i="8"/>
  <c r="L3886" i="8"/>
  <c r="L3887" i="8"/>
  <c r="L3888" i="8"/>
  <c r="L3889" i="8"/>
  <c r="L3890" i="8"/>
  <c r="L3891" i="8"/>
  <c r="L3892" i="8"/>
  <c r="L3893" i="8"/>
  <c r="L3894" i="8"/>
  <c r="L3895" i="8"/>
  <c r="L3896" i="8"/>
  <c r="L3897" i="8"/>
  <c r="L3898" i="8"/>
  <c r="L3899" i="8"/>
  <c r="L3900" i="8"/>
  <c r="L3901" i="8"/>
  <c r="L3902" i="8"/>
  <c r="L3903" i="8"/>
  <c r="L3904" i="8"/>
  <c r="L3905" i="8"/>
  <c r="L3906" i="8"/>
  <c r="L3907" i="8"/>
  <c r="L3908" i="8"/>
  <c r="L3909" i="8"/>
  <c r="L3910" i="8"/>
  <c r="L3911" i="8"/>
  <c r="L3912" i="8"/>
  <c r="L3913" i="8"/>
  <c r="L3914" i="8"/>
  <c r="L3915" i="8"/>
  <c r="L3916" i="8"/>
  <c r="L3917" i="8"/>
  <c r="L3918" i="8"/>
  <c r="L3919" i="8"/>
  <c r="L3920" i="8"/>
  <c r="L3921" i="8"/>
  <c r="L3922" i="8"/>
  <c r="L3923" i="8"/>
  <c r="L3924" i="8"/>
  <c r="L3925" i="8"/>
  <c r="L3926" i="8"/>
  <c r="L3927" i="8"/>
  <c r="L3928" i="8"/>
  <c r="L3929" i="8"/>
  <c r="L3930" i="8"/>
  <c r="L3931" i="8"/>
  <c r="L3932" i="8"/>
  <c r="L3933" i="8"/>
  <c r="L3934" i="8"/>
  <c r="L3935" i="8"/>
  <c r="L3936" i="8"/>
  <c r="L3937" i="8"/>
  <c r="L3938" i="8"/>
  <c r="L3939" i="8"/>
  <c r="L3940" i="8"/>
  <c r="L3941" i="8"/>
  <c r="L3942" i="8"/>
  <c r="L3943" i="8"/>
  <c r="L3944" i="8"/>
  <c r="L3945" i="8"/>
  <c r="L3946" i="8"/>
  <c r="L3947" i="8"/>
  <c r="L3948" i="8"/>
  <c r="L3949" i="8"/>
  <c r="L3950" i="8"/>
  <c r="L3951" i="8"/>
  <c r="L3952" i="8"/>
  <c r="L3953" i="8"/>
  <c r="L3954" i="8"/>
  <c r="L3955" i="8"/>
  <c r="L3956" i="8"/>
  <c r="L3957" i="8"/>
  <c r="L3958" i="8"/>
  <c r="L3959" i="8"/>
  <c r="L3960" i="8"/>
  <c r="L3961" i="8"/>
  <c r="L3962" i="8"/>
  <c r="L3963" i="8"/>
  <c r="L3964" i="8"/>
  <c r="L3965" i="8"/>
  <c r="L3966" i="8"/>
  <c r="L3967" i="8"/>
  <c r="L3968" i="8"/>
  <c r="L3969" i="8"/>
  <c r="L3970" i="8"/>
  <c r="L3971" i="8"/>
  <c r="L3972" i="8"/>
  <c r="L3973" i="8"/>
  <c r="L3974" i="8"/>
  <c r="L3975" i="8"/>
  <c r="L3976" i="8"/>
  <c r="L3977" i="8"/>
  <c r="L3978" i="8"/>
  <c r="L3979" i="8"/>
  <c r="L3980" i="8"/>
  <c r="L3981" i="8"/>
  <c r="L3982" i="8"/>
  <c r="L3983" i="8"/>
  <c r="L3984" i="8"/>
  <c r="L3985" i="8"/>
  <c r="L3986" i="8"/>
  <c r="L3987" i="8"/>
  <c r="L3988" i="8"/>
  <c r="L3989" i="8"/>
  <c r="L3990" i="8"/>
  <c r="L3991" i="8"/>
  <c r="L3992" i="8"/>
  <c r="L3993" i="8"/>
  <c r="L3994" i="8"/>
  <c r="L3995" i="8"/>
  <c r="L3996" i="8"/>
  <c r="L3997" i="8"/>
  <c r="L3998" i="8"/>
  <c r="L3999" i="8"/>
  <c r="L4000" i="8"/>
  <c r="L4001" i="8"/>
  <c r="L4002" i="8"/>
  <c r="L4003" i="8"/>
  <c r="L4004" i="8"/>
  <c r="L4005" i="8"/>
  <c r="L4006" i="8"/>
  <c r="L4007" i="8"/>
  <c r="L4008" i="8"/>
  <c r="L4009" i="8"/>
  <c r="L4010" i="8"/>
  <c r="L4011" i="8"/>
  <c r="L4012" i="8"/>
  <c r="L4013" i="8"/>
  <c r="L4014" i="8"/>
  <c r="L4015" i="8"/>
  <c r="L4016" i="8"/>
  <c r="L4017" i="8"/>
  <c r="L4018" i="8"/>
  <c r="L4019" i="8"/>
  <c r="L4020" i="8"/>
  <c r="L4021" i="8"/>
  <c r="L4022" i="8"/>
  <c r="L4023" i="8"/>
  <c r="L4024" i="8"/>
  <c r="L4025" i="8"/>
  <c r="L4026" i="8"/>
  <c r="L4027" i="8"/>
  <c r="L4028" i="8"/>
  <c r="L4029" i="8"/>
  <c r="L4030" i="8"/>
  <c r="L4031" i="8"/>
  <c r="L4032" i="8"/>
  <c r="L4033" i="8"/>
  <c r="L4034" i="8"/>
  <c r="L4035" i="8"/>
  <c r="L4036" i="8"/>
  <c r="L4037" i="8"/>
  <c r="L4038" i="8"/>
  <c r="L4039" i="8"/>
  <c r="L4040" i="8"/>
  <c r="L4041" i="8"/>
  <c r="L4042" i="8"/>
  <c r="L4043" i="8"/>
  <c r="L4044" i="8"/>
  <c r="L4045" i="8"/>
  <c r="L4046" i="8"/>
  <c r="L4047" i="8"/>
  <c r="L4048" i="8"/>
  <c r="L4049" i="8"/>
  <c r="L4050" i="8"/>
  <c r="L4051" i="8"/>
  <c r="L4052" i="8"/>
  <c r="L4053" i="8"/>
  <c r="L4054" i="8"/>
  <c r="L4055" i="8"/>
  <c r="L4056" i="8"/>
  <c r="L4057" i="8"/>
  <c r="L4058" i="8"/>
  <c r="L4059" i="8"/>
  <c r="L4060" i="8"/>
  <c r="L4061" i="8"/>
  <c r="L4062" i="8"/>
  <c r="L4063" i="8"/>
  <c r="L4064" i="8"/>
  <c r="L4065" i="8"/>
  <c r="L4066" i="8"/>
  <c r="L4067" i="8"/>
  <c r="L4068" i="8"/>
  <c r="L4069" i="8"/>
  <c r="L4070" i="8"/>
  <c r="L4071" i="8"/>
  <c r="L4072" i="8"/>
  <c r="L4073" i="8"/>
  <c r="L4074" i="8"/>
  <c r="L4075" i="8"/>
  <c r="L4076" i="8"/>
  <c r="L4077" i="8"/>
  <c r="L4078" i="8"/>
  <c r="L4079" i="8"/>
  <c r="L4080" i="8"/>
  <c r="L4081" i="8"/>
  <c r="L4082" i="8"/>
  <c r="L4083" i="8"/>
  <c r="L4084" i="8"/>
  <c r="L4085" i="8"/>
  <c r="L4086" i="8"/>
  <c r="L4087" i="8"/>
  <c r="L4088" i="8"/>
  <c r="L4089" i="8"/>
  <c r="L4090" i="8"/>
  <c r="L4091" i="8"/>
  <c r="L4092" i="8"/>
  <c r="L4093" i="8"/>
  <c r="L4094" i="8"/>
  <c r="L4095" i="8"/>
  <c r="L4096" i="8"/>
  <c r="L4097" i="8"/>
  <c r="L4098" i="8"/>
  <c r="L4099" i="8"/>
  <c r="L4100" i="8"/>
  <c r="L4101" i="8"/>
  <c r="L4102" i="8"/>
  <c r="L4103" i="8"/>
  <c r="L4104" i="8"/>
  <c r="L4105" i="8"/>
  <c r="L4106" i="8"/>
  <c r="L4107" i="8"/>
  <c r="L4108" i="8"/>
  <c r="L4109" i="8"/>
  <c r="L4110" i="8"/>
  <c r="L4111" i="8"/>
  <c r="L4112" i="8"/>
  <c r="L4113" i="8"/>
  <c r="L4114" i="8"/>
  <c r="L4115" i="8"/>
  <c r="L4116" i="8"/>
  <c r="L4117" i="8"/>
  <c r="L4118" i="8"/>
  <c r="L4119" i="8"/>
  <c r="L4120" i="8"/>
  <c r="L4121" i="8"/>
  <c r="L4122" i="8"/>
  <c r="L4123" i="8"/>
  <c r="L4124" i="8"/>
  <c r="L4125" i="8"/>
  <c r="L4126" i="8"/>
  <c r="L4127" i="8"/>
  <c r="L4128" i="8"/>
  <c r="L4129" i="8"/>
  <c r="L4130" i="8"/>
  <c r="L4131" i="8"/>
  <c r="L4132" i="8"/>
  <c r="L4133" i="8"/>
  <c r="L4134" i="8"/>
  <c r="L4135" i="8"/>
  <c r="L4136" i="8"/>
  <c r="L4137" i="8"/>
  <c r="L4138" i="8"/>
  <c r="L4139" i="8"/>
  <c r="L4140" i="8"/>
  <c r="L4141" i="8"/>
  <c r="L4142" i="8"/>
  <c r="L4143" i="8"/>
  <c r="L4144" i="8"/>
  <c r="L4145" i="8"/>
  <c r="L4146" i="8"/>
  <c r="L4147" i="8"/>
  <c r="L4148" i="8"/>
  <c r="L4149" i="8"/>
  <c r="L4150" i="8"/>
  <c r="L4151" i="8"/>
  <c r="L4152" i="8"/>
  <c r="L4153" i="8"/>
  <c r="L4154" i="8"/>
  <c r="L4155" i="8"/>
  <c r="L4156" i="8"/>
  <c r="L4157" i="8"/>
  <c r="L4158" i="8"/>
  <c r="L4159" i="8"/>
  <c r="L4160" i="8"/>
  <c r="L4161" i="8"/>
  <c r="L4162" i="8"/>
  <c r="L4163" i="8"/>
  <c r="L4164" i="8"/>
  <c r="L4165" i="8"/>
  <c r="L4166" i="8"/>
  <c r="L4167" i="8"/>
  <c r="L4168" i="8"/>
  <c r="L4169" i="8"/>
  <c r="L4170" i="8"/>
  <c r="L4171" i="8"/>
  <c r="L4172" i="8"/>
  <c r="L4173" i="8"/>
  <c r="L4174" i="8"/>
  <c r="L4175" i="8"/>
  <c r="L4176" i="8"/>
  <c r="L4177" i="8"/>
  <c r="L4178" i="8"/>
  <c r="L4179" i="8"/>
  <c r="L4180" i="8"/>
  <c r="L4181" i="8"/>
  <c r="L4182" i="8"/>
  <c r="L4183" i="8"/>
  <c r="L4184" i="8"/>
  <c r="L4185" i="8"/>
  <c r="L4186" i="8"/>
  <c r="L4187" i="8"/>
  <c r="L4188" i="8"/>
  <c r="L4189" i="8"/>
  <c r="L4190" i="8"/>
  <c r="L4191" i="8"/>
  <c r="L4192" i="8"/>
  <c r="L4193" i="8"/>
  <c r="L4194" i="8"/>
  <c r="L4195" i="8"/>
  <c r="L4196" i="8"/>
  <c r="L4197" i="8"/>
  <c r="L4198" i="8"/>
  <c r="L4199" i="8"/>
  <c r="L4200" i="8"/>
  <c r="L4201" i="8"/>
  <c r="L4202" i="8"/>
  <c r="L4203" i="8"/>
  <c r="L4204" i="8"/>
  <c r="L4205" i="8"/>
  <c r="L4206" i="8"/>
  <c r="L4207" i="8"/>
  <c r="L4208" i="8"/>
  <c r="L4209" i="8"/>
  <c r="L4210" i="8"/>
  <c r="L4211" i="8"/>
  <c r="L4212" i="8"/>
  <c r="L4213" i="8"/>
  <c r="L4214" i="8"/>
  <c r="L4215" i="8"/>
  <c r="L4216" i="8"/>
  <c r="L4217" i="8"/>
  <c r="L4218" i="8"/>
  <c r="L4219" i="8"/>
  <c r="L4220" i="8"/>
  <c r="L4221" i="8"/>
  <c r="L4222" i="8"/>
  <c r="L4223" i="8"/>
  <c r="L4224" i="8"/>
  <c r="L4225" i="8"/>
  <c r="L4226" i="8"/>
  <c r="L4227" i="8"/>
  <c r="L4228" i="8"/>
  <c r="L4229" i="8"/>
  <c r="L4230" i="8"/>
  <c r="L4231" i="8"/>
  <c r="L4232" i="8"/>
  <c r="L4233" i="8"/>
  <c r="L4234" i="8"/>
  <c r="L4235" i="8"/>
  <c r="L4236" i="8"/>
  <c r="L4237" i="8"/>
  <c r="L4238" i="8"/>
  <c r="L4239" i="8"/>
  <c r="L4240" i="8"/>
  <c r="L4241" i="8"/>
  <c r="L4242" i="8"/>
  <c r="L4243" i="8"/>
  <c r="L4244" i="8"/>
  <c r="L4245" i="8"/>
  <c r="L4246" i="8"/>
  <c r="L4247" i="8"/>
  <c r="L4248" i="8"/>
  <c r="L4249" i="8"/>
  <c r="L4250" i="8"/>
  <c r="L4251" i="8"/>
  <c r="L4252" i="8"/>
  <c r="L4253" i="8"/>
  <c r="L4254" i="8"/>
  <c r="L4255" i="8"/>
  <c r="L4256" i="8"/>
  <c r="L4257" i="8"/>
  <c r="L4258" i="8"/>
  <c r="L4259" i="8"/>
  <c r="L4260" i="8"/>
  <c r="L4261" i="8"/>
  <c r="L4262" i="8"/>
  <c r="L4263" i="8"/>
  <c r="L4264" i="8"/>
  <c r="L4265" i="8"/>
  <c r="L4266" i="8"/>
  <c r="L4267" i="8"/>
  <c r="L4268" i="8"/>
  <c r="L4269" i="8"/>
  <c r="L4270" i="8"/>
  <c r="L4271" i="8"/>
  <c r="L4272" i="8"/>
  <c r="L4273" i="8"/>
  <c r="L4274" i="8"/>
  <c r="L4275" i="8"/>
  <c r="L4276" i="8"/>
  <c r="L4277" i="8"/>
  <c r="L4278" i="8"/>
  <c r="L4279" i="8"/>
  <c r="L4280" i="8"/>
  <c r="L4281" i="8"/>
  <c r="L4282" i="8"/>
  <c r="L4283" i="8"/>
  <c r="L4284" i="8"/>
  <c r="L4285" i="8"/>
  <c r="L4286" i="8"/>
  <c r="L4287" i="8"/>
  <c r="L4288" i="8"/>
  <c r="L4289" i="8"/>
  <c r="L4290" i="8"/>
  <c r="L4291" i="8"/>
  <c r="L4292" i="8"/>
  <c r="L4293" i="8"/>
  <c r="L4294" i="8"/>
  <c r="L4295" i="8"/>
  <c r="L4296" i="8"/>
  <c r="L4297" i="8"/>
  <c r="L4298" i="8"/>
  <c r="L4299" i="8"/>
  <c r="L4300" i="8"/>
  <c r="L4301" i="8"/>
  <c r="L4302" i="8"/>
  <c r="L4303" i="8"/>
  <c r="L4304" i="8"/>
  <c r="L4305" i="8"/>
  <c r="L4306" i="8"/>
  <c r="L4307" i="8"/>
  <c r="L4308" i="8"/>
  <c r="L4309" i="8"/>
  <c r="L4310" i="8"/>
  <c r="L4311" i="8"/>
  <c r="L4312" i="8"/>
  <c r="L4313" i="8"/>
  <c r="L4314" i="8"/>
  <c r="L4315" i="8"/>
  <c r="L4316" i="8"/>
  <c r="L4317" i="8"/>
  <c r="L4318" i="8"/>
  <c r="L4319" i="8"/>
  <c r="L4320" i="8"/>
  <c r="L4321" i="8"/>
  <c r="L4322" i="8"/>
  <c r="L4323" i="8"/>
  <c r="L4324" i="8"/>
  <c r="L4325" i="8"/>
  <c r="L4326" i="8"/>
  <c r="L4327" i="8"/>
  <c r="L4328" i="8"/>
  <c r="L4329" i="8"/>
  <c r="L4330" i="8"/>
  <c r="L4331" i="8"/>
  <c r="L4332" i="8"/>
  <c r="L4333" i="8"/>
  <c r="L4334" i="8"/>
  <c r="L4335" i="8"/>
  <c r="L4336" i="8"/>
  <c r="L4337" i="8"/>
  <c r="L4338" i="8"/>
  <c r="L4339" i="8"/>
  <c r="L4340" i="8"/>
  <c r="L4341" i="8"/>
  <c r="L4342" i="8"/>
  <c r="L4343" i="8"/>
  <c r="L4344" i="8"/>
  <c r="L4345" i="8"/>
  <c r="L4346" i="8"/>
  <c r="L4347" i="8"/>
  <c r="L4348" i="8"/>
  <c r="L4349" i="8"/>
  <c r="L4350" i="8"/>
  <c r="L4351" i="8"/>
  <c r="L4352" i="8"/>
  <c r="L4353" i="8"/>
  <c r="L4354" i="8"/>
  <c r="L4355" i="8"/>
  <c r="L4356" i="8"/>
  <c r="L4357" i="8"/>
  <c r="L4358" i="8"/>
  <c r="L4359" i="8"/>
  <c r="L4360" i="8"/>
  <c r="L4361" i="8"/>
  <c r="L4362" i="8"/>
  <c r="L4363" i="8"/>
  <c r="L4364" i="8"/>
  <c r="L4365" i="8"/>
  <c r="L4366" i="8"/>
  <c r="L4367" i="8"/>
  <c r="L4368" i="8"/>
  <c r="L4369" i="8"/>
  <c r="L4370" i="8"/>
  <c r="L4371" i="8"/>
  <c r="L4372" i="8"/>
  <c r="L4373" i="8"/>
  <c r="L4374" i="8"/>
  <c r="L4375" i="8"/>
  <c r="L4376" i="8"/>
  <c r="L4377" i="8"/>
  <c r="L4378" i="8"/>
  <c r="L4379" i="8"/>
  <c r="L4380" i="8"/>
  <c r="L4381" i="8"/>
  <c r="L4382" i="8"/>
  <c r="L4383" i="8"/>
  <c r="L4384" i="8"/>
  <c r="L4385" i="8"/>
  <c r="L4386" i="8"/>
  <c r="L4387" i="8"/>
  <c r="L4388" i="8"/>
  <c r="L4389" i="8"/>
  <c r="L4390" i="8"/>
  <c r="L4391" i="8"/>
  <c r="L4392" i="8"/>
  <c r="L4393" i="8"/>
  <c r="L4394" i="8"/>
  <c r="L4395" i="8"/>
  <c r="L4396" i="8"/>
  <c r="L4397" i="8"/>
  <c r="L4398" i="8"/>
  <c r="L4399" i="8"/>
  <c r="L4400" i="8"/>
  <c r="L4401" i="8"/>
  <c r="L4402" i="8"/>
  <c r="L4403" i="8"/>
  <c r="L4404" i="8"/>
  <c r="L4405" i="8"/>
  <c r="L4406" i="8"/>
  <c r="L4407" i="8"/>
  <c r="L4408" i="8"/>
  <c r="L4409" i="8"/>
  <c r="L4410" i="8"/>
  <c r="L4411" i="8"/>
  <c r="L4412" i="8"/>
  <c r="L4413" i="8"/>
  <c r="L4414" i="8"/>
  <c r="L4415" i="8"/>
  <c r="L4416" i="8"/>
  <c r="L4417" i="8"/>
  <c r="L4418" i="8"/>
  <c r="L4419" i="8"/>
  <c r="L4420" i="8"/>
  <c r="L4421" i="8"/>
  <c r="L4422" i="8"/>
  <c r="L4423" i="8"/>
  <c r="L4424" i="8"/>
  <c r="L4425" i="8"/>
  <c r="L4426" i="8"/>
  <c r="L4427" i="8"/>
  <c r="L4428" i="8"/>
  <c r="L4429" i="8"/>
  <c r="L4430" i="8"/>
  <c r="L4431" i="8"/>
  <c r="L4432" i="8"/>
  <c r="L4433" i="8"/>
  <c r="L4434" i="8"/>
  <c r="L4435" i="8"/>
  <c r="L4436" i="8"/>
  <c r="L4437" i="8"/>
  <c r="L4438" i="8"/>
  <c r="L4439" i="8"/>
  <c r="L4440" i="8"/>
  <c r="L4441" i="8"/>
  <c r="L4442" i="8"/>
  <c r="L4443" i="8"/>
  <c r="L4444" i="8"/>
  <c r="L4445" i="8"/>
  <c r="L4446" i="8"/>
  <c r="L4447" i="8"/>
  <c r="L4448" i="8"/>
  <c r="L4449" i="8"/>
  <c r="L4450" i="8"/>
  <c r="L4451" i="8"/>
  <c r="L4452" i="8"/>
  <c r="L4453" i="8"/>
  <c r="L4454" i="8"/>
  <c r="L4455" i="8"/>
  <c r="L4456" i="8"/>
  <c r="L4457" i="8"/>
  <c r="L4458" i="8"/>
  <c r="L4459" i="8"/>
  <c r="L4460" i="8"/>
  <c r="L4461" i="8"/>
  <c r="L4462" i="8"/>
  <c r="L4463" i="8"/>
  <c r="L4464" i="8"/>
  <c r="L4465" i="8"/>
  <c r="L4466" i="8"/>
  <c r="L4467" i="8"/>
  <c r="L4468" i="8"/>
  <c r="L4469" i="8"/>
  <c r="L4470" i="8"/>
  <c r="L4471" i="8"/>
  <c r="L4472" i="8"/>
  <c r="L4473" i="8"/>
  <c r="L4474" i="8"/>
  <c r="L4475" i="8"/>
  <c r="L4476" i="8"/>
  <c r="L4477" i="8"/>
  <c r="L4478" i="8"/>
  <c r="L4479" i="8"/>
  <c r="L4480" i="8"/>
  <c r="L4481" i="8"/>
  <c r="L4482" i="8"/>
  <c r="L4483" i="8"/>
  <c r="L4484" i="8"/>
  <c r="L4485" i="8"/>
  <c r="L4486" i="8"/>
  <c r="L4487" i="8"/>
  <c r="L4488" i="8"/>
  <c r="L4489" i="8"/>
  <c r="L4490" i="8"/>
  <c r="L4491" i="8"/>
  <c r="L4492" i="8"/>
  <c r="L4493" i="8"/>
  <c r="L4494" i="8"/>
  <c r="L4495" i="8"/>
  <c r="L4496" i="8"/>
  <c r="L4497" i="8"/>
  <c r="L4498" i="8"/>
  <c r="L4499" i="8"/>
  <c r="L4500" i="8"/>
  <c r="L4501" i="8"/>
  <c r="L4502" i="8"/>
  <c r="L4503" i="8"/>
  <c r="L4504" i="8"/>
  <c r="L4505" i="8"/>
  <c r="L4506" i="8"/>
  <c r="L4507" i="8"/>
  <c r="L4508" i="8"/>
  <c r="L4509" i="8"/>
  <c r="L4510" i="8"/>
  <c r="L4511" i="8"/>
  <c r="L4512" i="8"/>
  <c r="L4513" i="8"/>
  <c r="L4514" i="8"/>
  <c r="L4515" i="8"/>
  <c r="L4516" i="8"/>
  <c r="L4517" i="8"/>
  <c r="L4518" i="8"/>
  <c r="L4519" i="8"/>
  <c r="L4520" i="8"/>
  <c r="L4521" i="8"/>
  <c r="L4522" i="8"/>
  <c r="L4523" i="8"/>
  <c r="L4524" i="8"/>
  <c r="L4525" i="8"/>
  <c r="L4526" i="8"/>
  <c r="L4527" i="8"/>
  <c r="L4528" i="8"/>
  <c r="L4529" i="8"/>
  <c r="L4530" i="8"/>
  <c r="L4531" i="8"/>
  <c r="L4532" i="8"/>
  <c r="L4533" i="8"/>
  <c r="L4534" i="8"/>
  <c r="L4535" i="8"/>
  <c r="L4536" i="8"/>
  <c r="L4537" i="8"/>
  <c r="L4538" i="8"/>
  <c r="L4539" i="8"/>
  <c r="L4540" i="8"/>
  <c r="L4541" i="8"/>
  <c r="L4542" i="8"/>
  <c r="L4543" i="8"/>
  <c r="L4544" i="8"/>
  <c r="L4545" i="8"/>
  <c r="L4546" i="8"/>
  <c r="L4547" i="8"/>
  <c r="L4548" i="8"/>
  <c r="L4549" i="8"/>
  <c r="L4550" i="8"/>
  <c r="L4551" i="8"/>
  <c r="L4552" i="8"/>
  <c r="L4553" i="8"/>
  <c r="L4554" i="8"/>
  <c r="L4555" i="8"/>
  <c r="L4556" i="8"/>
  <c r="L4557" i="8"/>
  <c r="L4558" i="8"/>
  <c r="L4559" i="8"/>
  <c r="L4560" i="8"/>
  <c r="L4561" i="8"/>
  <c r="L4562" i="8"/>
  <c r="L4563" i="8"/>
  <c r="L4564" i="8"/>
  <c r="L4565" i="8"/>
  <c r="L4566" i="8"/>
  <c r="L4567" i="8"/>
  <c r="L4568" i="8"/>
  <c r="L4569" i="8"/>
  <c r="L4570" i="8"/>
  <c r="L4571" i="8"/>
  <c r="L4572" i="8"/>
  <c r="L4573" i="8"/>
  <c r="L4574" i="8"/>
  <c r="L4575" i="8"/>
  <c r="L4576" i="8"/>
  <c r="L4577" i="8"/>
  <c r="L4578" i="8"/>
  <c r="L4579" i="8"/>
  <c r="L4580" i="8"/>
  <c r="L4581" i="8"/>
  <c r="L4582" i="8"/>
  <c r="L4583" i="8"/>
  <c r="L4584" i="8"/>
  <c r="L4585" i="8"/>
  <c r="L4586" i="8"/>
  <c r="L4587" i="8"/>
  <c r="L4588" i="8"/>
  <c r="L4589" i="8"/>
  <c r="L4590" i="8"/>
  <c r="L4591" i="8"/>
  <c r="L4592" i="8"/>
  <c r="L4593" i="8"/>
  <c r="L4594" i="8"/>
  <c r="L4595" i="8"/>
  <c r="L4596" i="8"/>
  <c r="L4597" i="8"/>
  <c r="L4598" i="8"/>
  <c r="L4599" i="8"/>
  <c r="L4600" i="8"/>
  <c r="L4601" i="8"/>
  <c r="L4602" i="8"/>
  <c r="L4603" i="8"/>
  <c r="L4604" i="8"/>
  <c r="L4605" i="8"/>
  <c r="L4606" i="8"/>
  <c r="L4607" i="8"/>
  <c r="L4608" i="8"/>
  <c r="L4609" i="8"/>
  <c r="L4610" i="8"/>
  <c r="L4611" i="8"/>
  <c r="L4612" i="8"/>
  <c r="L4613" i="8"/>
  <c r="L4614" i="8"/>
  <c r="L4615" i="8"/>
  <c r="L4616" i="8"/>
  <c r="L4617" i="8"/>
  <c r="L4618" i="8"/>
  <c r="L4619" i="8"/>
  <c r="L4620" i="8"/>
  <c r="L4621" i="8"/>
  <c r="L4622" i="8"/>
  <c r="L4623" i="8"/>
  <c r="L4624" i="8"/>
  <c r="L4625" i="8"/>
  <c r="L4626" i="8"/>
  <c r="L4627" i="8"/>
  <c r="L4628" i="8"/>
  <c r="L4629" i="8"/>
  <c r="L4630" i="8"/>
  <c r="L4631" i="8"/>
  <c r="L4632" i="8"/>
  <c r="L4633" i="8"/>
  <c r="L4634" i="8"/>
  <c r="L4635" i="8"/>
  <c r="L4636" i="8"/>
  <c r="L4637" i="8"/>
  <c r="L4638" i="8"/>
  <c r="L4639" i="8"/>
  <c r="L4640" i="8"/>
  <c r="L4641" i="8"/>
  <c r="L4642" i="8"/>
  <c r="L4643" i="8"/>
  <c r="L4644" i="8"/>
  <c r="L4645" i="8"/>
  <c r="L4646" i="8"/>
  <c r="L4647" i="8"/>
  <c r="L4648" i="8"/>
  <c r="L4649" i="8"/>
  <c r="L4650" i="8"/>
  <c r="L4651" i="8"/>
  <c r="L4652" i="8"/>
  <c r="L4653" i="8"/>
  <c r="L4654" i="8"/>
  <c r="L4655" i="8"/>
  <c r="L4656" i="8"/>
  <c r="L4657" i="8"/>
  <c r="L4658" i="8"/>
  <c r="L4659" i="8"/>
  <c r="L4660" i="8"/>
  <c r="L4661" i="8"/>
  <c r="L4662" i="8"/>
  <c r="L4663" i="8"/>
  <c r="L4664" i="8"/>
  <c r="L4665" i="8"/>
  <c r="L4666" i="8"/>
  <c r="L4667" i="8"/>
  <c r="L4668" i="8"/>
  <c r="L4669" i="8"/>
  <c r="L4670" i="8"/>
  <c r="L4671" i="8"/>
  <c r="L4672" i="8"/>
  <c r="L4673" i="8"/>
  <c r="L4674" i="8"/>
  <c r="L4675" i="8"/>
  <c r="L4676" i="8"/>
  <c r="L4677" i="8"/>
  <c r="L4678" i="8"/>
  <c r="L4679" i="8"/>
  <c r="L4680" i="8"/>
  <c r="L4681" i="8"/>
  <c r="L4682" i="8"/>
  <c r="L4683" i="8"/>
  <c r="L4684" i="8"/>
  <c r="L4685" i="8"/>
  <c r="L4686" i="8"/>
  <c r="L4687" i="8"/>
  <c r="L4688" i="8"/>
  <c r="L4689" i="8"/>
  <c r="L4690" i="8"/>
  <c r="L4691" i="8"/>
  <c r="L4692" i="8"/>
  <c r="L4693" i="8"/>
  <c r="L4694" i="8"/>
  <c r="L4695" i="8"/>
  <c r="L4696" i="8"/>
  <c r="L4697" i="8"/>
  <c r="L4698" i="8"/>
  <c r="L4699" i="8"/>
  <c r="L4700" i="8"/>
  <c r="L4701" i="8"/>
  <c r="L4702" i="8"/>
  <c r="L4703" i="8"/>
  <c r="L4704" i="8"/>
  <c r="L4705" i="8"/>
  <c r="L4706" i="8"/>
  <c r="L4707" i="8"/>
  <c r="L4708" i="8"/>
  <c r="L4709" i="8"/>
  <c r="L4710" i="8"/>
  <c r="L4711" i="8"/>
  <c r="L4712" i="8"/>
  <c r="L4713" i="8"/>
  <c r="L4714" i="8"/>
  <c r="L4715" i="8"/>
  <c r="L4716" i="8"/>
  <c r="L4717" i="8"/>
  <c r="L4718" i="8"/>
  <c r="L4719" i="8"/>
  <c r="L4720" i="8"/>
  <c r="L4721" i="8"/>
  <c r="L4722" i="8"/>
  <c r="L4723" i="8"/>
  <c r="L4724" i="8"/>
  <c r="L4725" i="8"/>
  <c r="L4726" i="8"/>
  <c r="L4727" i="8"/>
  <c r="L4728" i="8"/>
  <c r="L4729" i="8"/>
  <c r="L4730" i="8"/>
  <c r="L4731" i="8"/>
  <c r="L4732" i="8"/>
  <c r="L4733" i="8"/>
  <c r="L4734" i="8"/>
  <c r="L4735" i="8"/>
  <c r="L4736" i="8"/>
  <c r="L4737" i="8"/>
  <c r="L4738" i="8"/>
  <c r="L4739" i="8"/>
  <c r="L4740" i="8"/>
  <c r="L4741" i="8"/>
  <c r="L4742" i="8"/>
  <c r="L4743" i="8"/>
  <c r="L4744" i="8"/>
  <c r="L4745" i="8"/>
  <c r="L4746" i="8"/>
  <c r="L4747" i="8"/>
  <c r="L4748" i="8"/>
  <c r="L4749" i="8"/>
  <c r="L4750" i="8"/>
  <c r="L4751" i="8"/>
  <c r="L4752" i="8"/>
  <c r="L4753" i="8"/>
  <c r="L4754" i="8"/>
  <c r="L4755" i="8"/>
  <c r="L4756" i="8"/>
  <c r="L4757" i="8"/>
  <c r="L4758" i="8"/>
  <c r="L4759" i="8"/>
  <c r="L4760" i="8"/>
  <c r="L4761" i="8"/>
  <c r="L4762" i="8"/>
  <c r="L4763" i="8"/>
  <c r="L4764" i="8"/>
  <c r="L4765" i="8"/>
  <c r="L4766" i="8"/>
  <c r="L4767" i="8"/>
  <c r="L4768" i="8"/>
  <c r="L4769" i="8"/>
  <c r="L4770" i="8"/>
  <c r="L4771" i="8"/>
  <c r="L4772" i="8"/>
  <c r="L4773" i="8"/>
  <c r="L4774" i="8"/>
  <c r="L4775" i="8"/>
  <c r="L4776" i="8"/>
  <c r="L4777" i="8"/>
  <c r="L4778" i="8"/>
  <c r="L4779" i="8"/>
  <c r="L4780" i="8"/>
  <c r="L4781" i="8"/>
  <c r="L4782" i="8"/>
  <c r="L4783" i="8"/>
  <c r="L4784" i="8"/>
  <c r="L4785" i="8"/>
  <c r="L4786" i="8"/>
  <c r="L4787" i="8"/>
  <c r="L4788" i="8"/>
  <c r="L4789" i="8"/>
  <c r="L4790" i="8"/>
  <c r="L4791" i="8"/>
  <c r="L4792" i="8"/>
  <c r="L4793" i="8"/>
  <c r="L4794" i="8"/>
  <c r="L4795" i="8"/>
  <c r="L4796" i="8"/>
  <c r="L4797" i="8"/>
  <c r="L4798" i="8"/>
  <c r="L4799" i="8"/>
  <c r="L4800" i="8"/>
  <c r="L4801" i="8"/>
  <c r="L4802" i="8"/>
  <c r="L4803" i="8"/>
  <c r="L4804" i="8"/>
  <c r="L4805" i="8"/>
  <c r="L4806" i="8"/>
  <c r="L4807" i="8"/>
  <c r="L4808" i="8"/>
  <c r="L4809" i="8"/>
  <c r="L4810" i="8"/>
  <c r="L4811" i="8"/>
  <c r="L4812" i="8"/>
  <c r="L4813" i="8"/>
  <c r="L4814" i="8"/>
  <c r="L4815" i="8"/>
  <c r="L4816" i="8"/>
  <c r="L4817" i="8"/>
  <c r="L4818" i="8"/>
  <c r="L4819" i="8"/>
  <c r="L4820" i="8"/>
  <c r="L4821" i="8"/>
  <c r="L4822" i="8"/>
  <c r="L4823" i="8"/>
  <c r="L4824" i="8"/>
  <c r="L4825" i="8"/>
  <c r="L4826" i="8"/>
  <c r="L4827" i="8"/>
  <c r="L4828" i="8"/>
  <c r="L4829" i="8"/>
  <c r="L4830" i="8"/>
  <c r="L4831" i="8"/>
  <c r="L4832" i="8"/>
  <c r="L4833" i="8"/>
  <c r="L4834" i="8"/>
  <c r="L4835" i="8"/>
  <c r="L4836" i="8"/>
  <c r="L4837" i="8"/>
  <c r="L4838" i="8"/>
  <c r="L4839" i="8"/>
  <c r="L4840" i="8"/>
  <c r="L4841" i="8"/>
  <c r="L4842" i="8"/>
  <c r="L4843" i="8"/>
  <c r="L4844" i="8"/>
  <c r="L4845" i="8"/>
  <c r="L4846" i="8"/>
  <c r="L4847" i="8"/>
  <c r="L4848" i="8"/>
  <c r="L4849" i="8"/>
  <c r="L4850" i="8"/>
  <c r="L4851" i="8"/>
  <c r="L4852" i="8"/>
  <c r="L4853" i="8"/>
  <c r="L4854" i="8"/>
  <c r="L4855" i="8"/>
  <c r="L4856" i="8"/>
  <c r="L4857" i="8"/>
  <c r="L4858" i="8"/>
  <c r="L4859" i="8"/>
  <c r="L4860" i="8"/>
  <c r="L4861" i="8"/>
  <c r="L4862" i="8"/>
  <c r="L4863" i="8"/>
  <c r="L4864" i="8"/>
  <c r="L4865" i="8"/>
  <c r="L4866" i="8"/>
  <c r="L4867" i="8"/>
  <c r="L4868" i="8"/>
  <c r="L4869" i="8"/>
  <c r="L4870" i="8"/>
  <c r="L4871" i="8"/>
  <c r="L4872" i="8"/>
  <c r="L4873" i="8"/>
  <c r="L4874" i="8"/>
  <c r="L4875" i="8"/>
  <c r="L4876" i="8"/>
  <c r="L4877" i="8"/>
  <c r="L4878" i="8"/>
  <c r="L4879" i="8"/>
  <c r="L4880" i="8"/>
  <c r="L4881" i="8"/>
  <c r="L4882" i="8"/>
  <c r="L4883" i="8"/>
  <c r="L4884" i="8"/>
  <c r="L4885" i="8"/>
  <c r="L4886" i="8"/>
  <c r="L4887" i="8"/>
  <c r="L4888" i="8"/>
  <c r="L4889" i="8"/>
  <c r="L4890" i="8"/>
  <c r="L4891" i="8"/>
  <c r="L4892" i="8"/>
  <c r="L4893" i="8"/>
  <c r="L4894" i="8"/>
  <c r="L4895" i="8"/>
  <c r="L4896" i="8"/>
  <c r="L4897" i="8"/>
  <c r="L4898" i="8"/>
  <c r="L4899" i="8"/>
  <c r="L4900" i="8"/>
  <c r="L4901" i="8"/>
  <c r="L4902" i="8"/>
  <c r="L4903" i="8"/>
  <c r="L4904" i="8"/>
  <c r="L4905" i="8"/>
  <c r="L4906" i="8"/>
  <c r="L4907" i="8"/>
  <c r="L4908" i="8"/>
  <c r="L4909" i="8"/>
  <c r="L4910" i="8"/>
  <c r="L4911" i="8"/>
  <c r="L4912" i="8"/>
  <c r="L4913" i="8"/>
  <c r="L4914" i="8"/>
  <c r="L4915" i="8"/>
  <c r="L4916" i="8"/>
  <c r="L4917" i="8"/>
  <c r="L4918" i="8"/>
  <c r="L4919" i="8"/>
  <c r="L4920" i="8"/>
  <c r="L4921" i="8"/>
  <c r="L4922" i="8"/>
  <c r="L4923" i="8"/>
  <c r="L4924" i="8"/>
  <c r="L4925" i="8"/>
  <c r="L4926" i="8"/>
  <c r="L4927" i="8"/>
  <c r="L4928" i="8"/>
  <c r="L4929" i="8"/>
  <c r="L4930" i="8"/>
  <c r="L4931" i="8"/>
  <c r="L4932" i="8"/>
  <c r="L4933" i="8"/>
  <c r="L4934" i="8"/>
  <c r="L4935" i="8"/>
  <c r="L4936" i="8"/>
  <c r="L4937" i="8"/>
  <c r="L4938" i="8"/>
  <c r="L4939" i="8"/>
  <c r="L4940" i="8"/>
  <c r="L4941" i="8"/>
  <c r="L4942" i="8"/>
  <c r="L4943" i="8"/>
  <c r="L4944" i="8"/>
  <c r="L4945" i="8"/>
  <c r="L4946" i="8"/>
  <c r="L4947" i="8"/>
  <c r="L4948" i="8"/>
  <c r="L4949" i="8"/>
  <c r="L4950" i="8"/>
  <c r="L4951" i="8"/>
  <c r="L4952" i="8"/>
  <c r="L4953" i="8"/>
  <c r="L4954" i="8"/>
  <c r="L4955" i="8"/>
  <c r="L4956" i="8"/>
  <c r="L4957" i="8"/>
  <c r="L4958" i="8"/>
  <c r="L4959" i="8"/>
  <c r="L4960" i="8"/>
  <c r="L4961" i="8"/>
  <c r="L4962" i="8"/>
  <c r="L4963" i="8"/>
  <c r="L4964" i="8"/>
  <c r="L4965" i="8"/>
  <c r="L4966" i="8"/>
  <c r="L4967" i="8"/>
  <c r="L4968" i="8"/>
  <c r="L4969" i="8"/>
  <c r="L4970" i="8"/>
  <c r="L4971" i="8"/>
  <c r="L4972" i="8"/>
  <c r="L4973" i="8"/>
  <c r="L4974" i="8"/>
  <c r="L4975" i="8"/>
  <c r="L4976" i="8"/>
  <c r="L4977" i="8"/>
  <c r="L4978" i="8"/>
  <c r="L4979" i="8"/>
  <c r="L4980" i="8"/>
  <c r="L4981" i="8"/>
  <c r="L4982" i="8"/>
  <c r="L4983" i="8"/>
  <c r="L4984" i="8"/>
  <c r="L4985" i="8"/>
  <c r="L4986" i="8"/>
  <c r="L4987" i="8"/>
  <c r="L4988" i="8"/>
  <c r="L4989" i="8"/>
  <c r="L4990" i="8"/>
  <c r="L4991" i="8"/>
  <c r="L4992" i="8"/>
  <c r="L4993" i="8"/>
  <c r="L4994" i="8"/>
  <c r="L4995" i="8"/>
  <c r="L4996" i="8"/>
  <c r="L4997" i="8"/>
  <c r="L4998" i="8"/>
  <c r="L4999" i="8"/>
  <c r="L5000" i="8"/>
  <c r="L5001" i="8"/>
  <c r="L5002" i="8"/>
  <c r="L5003" i="8"/>
  <c r="L5004" i="8"/>
  <c r="L5005" i="8"/>
  <c r="L5006" i="8"/>
  <c r="L5007" i="8"/>
  <c r="L5008" i="8"/>
  <c r="L5009" i="8"/>
  <c r="L5010" i="8"/>
  <c r="L5011" i="8"/>
  <c r="L5012" i="8"/>
  <c r="L5013" i="8"/>
  <c r="L5014" i="8"/>
  <c r="L5015" i="8"/>
  <c r="L5016" i="8"/>
  <c r="L5017" i="8"/>
  <c r="L5018" i="8"/>
  <c r="L5019" i="8"/>
  <c r="L5020" i="8"/>
  <c r="L5021" i="8"/>
  <c r="L5022" i="8"/>
  <c r="L5023" i="8"/>
  <c r="L5024" i="8"/>
  <c r="L5025" i="8"/>
  <c r="L5026" i="8"/>
  <c r="L5027" i="8"/>
  <c r="L5028" i="8"/>
  <c r="L5029" i="8"/>
  <c r="L5030" i="8"/>
  <c r="L5031" i="8"/>
  <c r="L5032" i="8"/>
  <c r="L5033" i="8"/>
  <c r="L5034" i="8"/>
  <c r="L5035" i="8"/>
  <c r="L5036" i="8"/>
  <c r="L5037" i="8"/>
  <c r="L5038" i="8"/>
  <c r="L5039" i="8"/>
  <c r="L5040" i="8"/>
  <c r="L5041" i="8"/>
  <c r="L5042" i="8"/>
  <c r="L5043" i="8"/>
  <c r="L5044" i="8"/>
  <c r="L5045" i="8"/>
  <c r="L5046" i="8"/>
  <c r="L5047" i="8"/>
  <c r="L5048" i="8"/>
  <c r="L5049" i="8"/>
  <c r="L5050" i="8"/>
  <c r="L5051" i="8"/>
  <c r="L5052" i="8"/>
  <c r="L5053" i="8"/>
  <c r="L5054" i="8"/>
  <c r="L5055" i="8"/>
  <c r="L5056" i="8"/>
  <c r="L5057" i="8"/>
  <c r="L5058" i="8"/>
  <c r="L5059" i="8"/>
  <c r="L5060" i="8"/>
  <c r="L5061" i="8"/>
  <c r="L5062" i="8"/>
  <c r="L5063" i="8"/>
  <c r="L5064" i="8"/>
  <c r="L5065" i="8"/>
  <c r="L5066" i="8"/>
  <c r="L5067" i="8"/>
  <c r="L5068" i="8"/>
  <c r="L5069" i="8"/>
  <c r="L5070" i="8"/>
  <c r="L5071" i="8"/>
  <c r="L5072" i="8"/>
  <c r="L5073" i="8"/>
  <c r="L5074" i="8"/>
  <c r="L5075" i="8"/>
  <c r="L5076" i="8"/>
  <c r="L5077" i="8"/>
  <c r="L5078" i="8"/>
  <c r="L5079" i="8"/>
  <c r="L5080" i="8"/>
  <c r="L5081" i="8"/>
  <c r="L5082" i="8"/>
  <c r="L5083" i="8"/>
  <c r="L5084" i="8"/>
  <c r="L5085" i="8"/>
  <c r="L5086" i="8"/>
  <c r="L5087" i="8"/>
  <c r="L5088" i="8"/>
  <c r="L5089" i="8"/>
  <c r="L5090" i="8"/>
  <c r="L5091" i="8"/>
  <c r="L5092" i="8"/>
  <c r="L5093" i="8"/>
  <c r="L5094" i="8"/>
  <c r="L5095" i="8"/>
  <c r="L5096" i="8"/>
  <c r="L5097" i="8"/>
  <c r="L5098" i="8"/>
  <c r="L5099" i="8"/>
  <c r="L5100" i="8"/>
  <c r="L5101" i="8"/>
  <c r="L5102" i="8"/>
  <c r="L5103" i="8"/>
  <c r="L5104" i="8"/>
  <c r="L5105" i="8"/>
  <c r="L5106" i="8"/>
  <c r="L5107" i="8"/>
  <c r="L5108" i="8"/>
  <c r="L5109" i="8"/>
  <c r="L5110" i="8"/>
  <c r="L5111" i="8"/>
  <c r="L5112" i="8"/>
  <c r="L5113" i="8"/>
  <c r="L5114" i="8"/>
  <c r="L5115" i="8"/>
  <c r="L5116" i="8"/>
  <c r="L5117" i="8"/>
  <c r="L5118" i="8"/>
  <c r="L5119" i="8"/>
  <c r="L5120" i="8"/>
  <c r="L5121" i="8"/>
  <c r="L5122" i="8"/>
  <c r="L5123" i="8"/>
  <c r="L5124" i="8"/>
  <c r="L5125" i="8"/>
  <c r="L5126" i="8"/>
  <c r="L5127" i="8"/>
  <c r="L5128" i="8"/>
  <c r="L5129" i="8"/>
  <c r="L5130" i="8"/>
  <c r="L5131" i="8"/>
  <c r="L5132" i="8"/>
  <c r="L5133" i="8"/>
  <c r="L5134" i="8"/>
  <c r="L5135" i="8"/>
  <c r="L5136" i="8"/>
  <c r="L5137" i="8"/>
  <c r="L5138" i="8"/>
  <c r="L5139" i="8"/>
  <c r="L5140" i="8"/>
  <c r="L5141" i="8"/>
  <c r="L5142" i="8"/>
  <c r="L5143" i="8"/>
  <c r="L5144" i="8"/>
  <c r="L5145" i="8"/>
  <c r="L5146" i="8"/>
  <c r="L5147" i="8"/>
  <c r="L5148" i="8"/>
  <c r="L5149" i="8"/>
  <c r="L5150" i="8"/>
  <c r="L5151" i="8"/>
  <c r="L5152" i="8"/>
  <c r="L5153" i="8"/>
  <c r="L5154" i="8"/>
  <c r="L5155" i="8"/>
  <c r="L5156" i="8"/>
  <c r="L5157" i="8"/>
  <c r="L5158" i="8"/>
  <c r="L5159" i="8"/>
  <c r="L5160" i="8"/>
  <c r="L5161" i="8"/>
  <c r="L5162" i="8"/>
  <c r="L5163" i="8"/>
  <c r="L5164" i="8"/>
  <c r="L5165" i="8"/>
  <c r="L5166" i="8"/>
  <c r="L5167" i="8"/>
  <c r="L5168" i="8"/>
  <c r="L5169" i="8"/>
  <c r="L5170" i="8"/>
  <c r="L5171" i="8"/>
  <c r="L5172" i="8"/>
  <c r="L5173" i="8"/>
  <c r="L5174" i="8"/>
  <c r="L5175" i="8"/>
  <c r="L5176" i="8"/>
  <c r="L5177" i="8"/>
  <c r="L5178" i="8"/>
  <c r="L5179" i="8"/>
  <c r="L5180" i="8"/>
  <c r="L5181" i="8"/>
  <c r="L5182" i="8"/>
  <c r="L5183" i="8"/>
  <c r="L5184" i="8"/>
  <c r="L5185" i="8"/>
  <c r="L5186" i="8"/>
  <c r="L5187" i="8"/>
  <c r="L5188" i="8"/>
  <c r="L5189" i="8"/>
  <c r="L5190" i="8"/>
  <c r="L5191" i="8"/>
  <c r="L5192" i="8"/>
  <c r="L5193" i="8"/>
  <c r="L5194" i="8"/>
  <c r="L5195" i="8"/>
  <c r="L5196" i="8"/>
  <c r="L5197" i="8"/>
  <c r="L5198" i="8"/>
  <c r="L5199" i="8"/>
  <c r="L5200" i="8"/>
  <c r="L5201" i="8"/>
  <c r="L5202" i="8"/>
  <c r="L5203" i="8"/>
  <c r="L5204" i="8"/>
  <c r="L5205" i="8"/>
  <c r="L5206" i="8"/>
  <c r="L5207" i="8"/>
  <c r="L5208" i="8"/>
  <c r="L5209" i="8"/>
  <c r="L5210" i="8"/>
  <c r="L5211" i="8"/>
  <c r="L5212" i="8"/>
  <c r="L5213" i="8"/>
  <c r="L5214" i="8"/>
  <c r="L5215" i="8"/>
  <c r="L5216" i="8"/>
  <c r="L5217" i="8"/>
  <c r="L5218" i="8"/>
  <c r="L5219" i="8"/>
  <c r="L5220" i="8"/>
  <c r="L5221" i="8"/>
  <c r="L5222" i="8"/>
  <c r="L5223" i="8"/>
  <c r="L5224" i="8"/>
  <c r="L5225" i="8"/>
  <c r="L5226" i="8"/>
  <c r="L5227" i="8"/>
  <c r="L5228" i="8"/>
  <c r="L5229" i="8"/>
  <c r="L5230" i="8"/>
  <c r="L5231" i="8"/>
  <c r="L5232" i="8"/>
  <c r="L5233" i="8"/>
  <c r="L5234" i="8"/>
  <c r="L5235" i="8"/>
  <c r="L5236" i="8"/>
  <c r="L5237" i="8"/>
  <c r="L5238" i="8"/>
  <c r="L5239" i="8"/>
  <c r="L5240" i="8"/>
  <c r="L5241" i="8"/>
  <c r="L5242" i="8"/>
  <c r="L5243" i="8"/>
  <c r="L5244" i="8"/>
  <c r="L5245" i="8"/>
  <c r="L5246" i="8"/>
  <c r="L5247" i="8"/>
  <c r="L5248" i="8"/>
  <c r="L5249" i="8"/>
  <c r="L5250" i="8"/>
  <c r="L5251" i="8"/>
  <c r="L5252" i="8"/>
  <c r="L5253" i="8"/>
  <c r="L5254" i="8"/>
  <c r="L5255" i="8"/>
  <c r="L5256" i="8"/>
  <c r="L5257" i="8"/>
  <c r="L5258" i="8"/>
  <c r="L5259" i="8"/>
  <c r="L5260" i="8"/>
  <c r="L5261" i="8"/>
  <c r="L5262" i="8"/>
  <c r="L5263" i="8"/>
  <c r="L5264" i="8"/>
  <c r="L5265" i="8"/>
  <c r="L5266" i="8"/>
  <c r="L5267" i="8"/>
  <c r="L5268" i="8"/>
  <c r="L5269" i="8"/>
  <c r="L5270" i="8"/>
  <c r="L5271" i="8"/>
  <c r="L5272" i="8"/>
  <c r="L5273" i="8"/>
  <c r="L5274" i="8"/>
  <c r="L5275" i="8"/>
  <c r="L5276" i="8"/>
  <c r="L5277" i="8"/>
  <c r="L5278" i="8"/>
  <c r="L5279" i="8"/>
  <c r="L5280" i="8"/>
  <c r="L5281" i="8"/>
  <c r="L5282" i="8"/>
  <c r="L5283" i="8"/>
  <c r="L5284" i="8"/>
  <c r="L5285" i="8"/>
  <c r="L5286" i="8"/>
  <c r="L5287" i="8"/>
  <c r="L5288" i="8"/>
  <c r="L5289" i="8"/>
  <c r="L5290" i="8"/>
  <c r="L5291" i="8"/>
  <c r="L5292" i="8"/>
  <c r="L5293" i="8"/>
  <c r="L5294" i="8"/>
  <c r="L5295" i="8"/>
  <c r="L5296" i="8"/>
  <c r="L5297" i="8"/>
  <c r="L5298" i="8"/>
  <c r="L5299" i="8"/>
  <c r="L5300" i="8"/>
  <c r="L5301" i="8"/>
  <c r="L5302" i="8"/>
  <c r="L5303" i="8"/>
  <c r="L5304" i="8"/>
  <c r="L5305" i="8"/>
  <c r="L5306" i="8"/>
  <c r="L5307" i="8"/>
  <c r="L5308" i="8"/>
  <c r="L5309" i="8"/>
  <c r="L5310" i="8"/>
  <c r="L5311" i="8"/>
  <c r="L5312" i="8"/>
  <c r="L5313" i="8"/>
  <c r="L5314" i="8"/>
  <c r="L5315" i="8"/>
  <c r="L5316" i="8"/>
  <c r="L5317" i="8"/>
  <c r="L5318" i="8"/>
  <c r="L5319" i="8"/>
  <c r="L5320" i="8"/>
  <c r="L5321" i="8"/>
  <c r="L5322" i="8"/>
  <c r="L5323" i="8"/>
  <c r="L5324" i="8"/>
  <c r="L5325" i="8"/>
  <c r="L5326" i="8"/>
  <c r="L5327" i="8"/>
  <c r="L5328" i="8"/>
  <c r="L5329" i="8"/>
  <c r="L5330" i="8"/>
  <c r="L5331" i="8"/>
  <c r="L5332" i="8"/>
  <c r="L5333" i="8"/>
  <c r="L5334" i="8"/>
  <c r="L5335" i="8"/>
  <c r="L5336" i="8"/>
  <c r="L5337" i="8"/>
  <c r="L5338" i="8"/>
  <c r="L5339" i="8"/>
  <c r="L5340" i="8"/>
  <c r="L5341" i="8"/>
  <c r="L5342" i="8"/>
  <c r="L5343" i="8"/>
  <c r="L5344" i="8"/>
  <c r="L5345" i="8"/>
  <c r="L5346" i="8"/>
  <c r="L5347" i="8"/>
  <c r="L5348" i="8"/>
  <c r="L5349" i="8"/>
  <c r="L5350" i="8"/>
  <c r="L5351" i="8"/>
  <c r="L5352" i="8"/>
  <c r="L5353" i="8"/>
  <c r="L5354" i="8"/>
  <c r="L5355" i="8"/>
  <c r="L5356" i="8"/>
  <c r="L5357" i="8"/>
  <c r="L5358" i="8"/>
  <c r="L5359" i="8"/>
  <c r="L5360" i="8"/>
  <c r="L5361" i="8"/>
  <c r="L5362" i="8"/>
  <c r="L5363" i="8"/>
  <c r="L5364" i="8"/>
  <c r="L5365" i="8"/>
  <c r="L5366" i="8"/>
  <c r="L5367" i="8"/>
  <c r="L5368" i="8"/>
  <c r="L5369" i="8"/>
  <c r="L5370" i="8"/>
  <c r="L5371" i="8"/>
  <c r="L5372" i="8"/>
  <c r="L5373" i="8"/>
  <c r="L5374" i="8"/>
  <c r="L5375" i="8"/>
  <c r="L5376" i="8"/>
  <c r="L5377" i="8"/>
  <c r="L5378" i="8"/>
  <c r="L5379" i="8"/>
  <c r="L5380" i="8"/>
  <c r="L5381" i="8"/>
  <c r="L5382" i="8"/>
  <c r="L5383" i="8"/>
  <c r="L5384" i="8"/>
  <c r="L5385" i="8"/>
  <c r="L5386" i="8"/>
  <c r="L5387" i="8"/>
  <c r="L5388" i="8"/>
  <c r="L5389" i="8"/>
  <c r="L5390" i="8"/>
  <c r="L5391" i="8"/>
  <c r="L5392" i="8"/>
  <c r="L5393" i="8"/>
  <c r="L5394" i="8"/>
  <c r="L5395" i="8"/>
  <c r="L5396" i="8"/>
  <c r="L5397" i="8"/>
  <c r="L5398" i="8"/>
  <c r="L5399" i="8"/>
  <c r="L5400" i="8"/>
  <c r="L5401" i="8"/>
  <c r="L5402" i="8"/>
  <c r="L5403" i="8"/>
  <c r="L5404" i="8"/>
  <c r="L5405" i="8"/>
  <c r="L5406" i="8"/>
  <c r="L5407" i="8"/>
  <c r="L5408" i="8"/>
  <c r="L5409" i="8"/>
  <c r="L5410" i="8"/>
  <c r="L5411" i="8"/>
  <c r="L5412" i="8"/>
  <c r="L5413" i="8"/>
  <c r="L5414" i="8"/>
  <c r="L5415" i="8"/>
  <c r="L5416" i="8"/>
  <c r="L5417" i="8"/>
  <c r="L5418" i="8"/>
  <c r="L5419" i="8"/>
  <c r="L5420" i="8"/>
  <c r="L5421" i="8"/>
  <c r="L5422" i="8"/>
  <c r="L5423" i="8"/>
  <c r="L5424" i="8"/>
  <c r="L5425" i="8"/>
  <c r="L5426" i="8"/>
  <c r="L5427" i="8"/>
  <c r="L5428" i="8"/>
  <c r="L5429" i="8"/>
  <c r="L5430" i="8"/>
  <c r="L5431" i="8"/>
  <c r="L5432" i="8"/>
  <c r="L5433" i="8"/>
  <c r="L5434" i="8"/>
  <c r="L5435" i="8"/>
  <c r="L5436" i="8"/>
  <c r="L5437" i="8"/>
  <c r="L5438" i="8"/>
  <c r="L5439" i="8"/>
  <c r="L5440" i="8"/>
  <c r="L5441" i="8"/>
  <c r="L5442" i="8"/>
  <c r="L5443" i="8"/>
  <c r="L5444" i="8"/>
  <c r="L5445" i="8"/>
  <c r="L5446" i="8"/>
  <c r="L5447" i="8"/>
  <c r="L5448" i="8"/>
  <c r="L5449" i="8"/>
  <c r="L5450" i="8"/>
  <c r="L5451" i="8"/>
  <c r="L5452" i="8"/>
  <c r="L5453" i="8"/>
  <c r="L5454" i="8"/>
  <c r="L5455" i="8"/>
  <c r="L5456" i="8"/>
  <c r="L5457" i="8"/>
  <c r="L5458" i="8"/>
  <c r="L5459" i="8"/>
  <c r="L5460" i="8"/>
  <c r="L5461" i="8"/>
  <c r="L5462" i="8"/>
  <c r="L5463" i="8"/>
  <c r="L5464" i="8"/>
  <c r="L5465" i="8"/>
  <c r="L5466" i="8"/>
  <c r="L5467" i="8"/>
  <c r="L5468" i="8"/>
  <c r="L5469" i="8"/>
  <c r="L5470" i="8"/>
  <c r="L5471" i="8"/>
  <c r="L5472" i="8"/>
  <c r="L5473" i="8"/>
  <c r="L5474" i="8"/>
  <c r="L5475" i="8"/>
  <c r="L5476" i="8"/>
  <c r="L5477" i="8"/>
  <c r="L5478" i="8"/>
  <c r="L5479" i="8"/>
  <c r="L5480" i="8"/>
  <c r="L5481" i="8"/>
  <c r="L5482" i="8"/>
  <c r="L5483" i="8"/>
  <c r="L5484" i="8"/>
  <c r="L5485" i="8"/>
  <c r="L5486" i="8"/>
  <c r="L5487" i="8"/>
  <c r="L5488" i="8"/>
  <c r="L5489" i="8"/>
  <c r="L5490" i="8"/>
  <c r="L5491" i="8"/>
  <c r="L5492" i="8"/>
  <c r="L5493" i="8"/>
  <c r="L5494" i="8"/>
  <c r="L5495" i="8"/>
  <c r="L5496" i="8"/>
  <c r="L5497" i="8"/>
  <c r="L5498" i="8"/>
  <c r="L5499" i="8"/>
  <c r="L5500" i="8"/>
  <c r="L5501" i="8"/>
  <c r="L5502" i="8"/>
  <c r="L5503" i="8"/>
  <c r="L5504" i="8"/>
  <c r="L5505" i="8"/>
  <c r="L5506" i="8"/>
  <c r="L5507" i="8"/>
  <c r="L5508" i="8"/>
  <c r="L5509" i="8"/>
  <c r="L5510" i="8"/>
  <c r="L5511" i="8"/>
  <c r="L5512" i="8"/>
  <c r="L5513" i="8"/>
  <c r="L5514" i="8"/>
  <c r="L5515" i="8"/>
  <c r="L5516" i="8"/>
  <c r="L5517" i="8"/>
  <c r="L5518" i="8"/>
  <c r="L5519" i="8"/>
  <c r="L5520" i="8"/>
  <c r="L5521" i="8"/>
  <c r="L5522" i="8"/>
  <c r="L5523" i="8"/>
  <c r="L5524" i="8"/>
  <c r="L5525" i="8"/>
  <c r="L5526" i="8"/>
  <c r="L5527" i="8"/>
  <c r="L5528" i="8"/>
  <c r="L5529" i="8"/>
  <c r="L5530" i="8"/>
  <c r="L5531" i="8"/>
  <c r="L5532" i="8"/>
  <c r="L5533" i="8"/>
  <c r="L5534" i="8"/>
  <c r="L5535" i="8"/>
  <c r="L5536" i="8"/>
  <c r="L5537" i="8"/>
  <c r="L5538" i="8"/>
  <c r="L5539" i="8"/>
  <c r="L5540" i="8"/>
  <c r="L5541" i="8"/>
  <c r="L5542" i="8"/>
  <c r="L5543" i="8"/>
  <c r="L5544" i="8"/>
  <c r="L5545" i="8"/>
  <c r="L5546" i="8"/>
  <c r="L5547" i="8"/>
  <c r="L5548" i="8"/>
  <c r="L5549" i="8"/>
  <c r="L5550" i="8"/>
  <c r="L5551" i="8"/>
  <c r="L5552" i="8"/>
  <c r="L5553" i="8"/>
  <c r="L5554" i="8"/>
  <c r="L5555" i="8"/>
  <c r="L5556" i="8"/>
  <c r="L5557" i="8"/>
  <c r="L5558" i="8"/>
  <c r="L5559" i="8"/>
  <c r="L5560" i="8"/>
  <c r="L5561" i="8"/>
  <c r="L5562" i="8"/>
  <c r="L5563" i="8"/>
  <c r="L5564" i="8"/>
  <c r="L5565" i="8"/>
  <c r="L5566" i="8"/>
  <c r="L5567" i="8"/>
  <c r="L5568" i="8"/>
  <c r="L5569" i="8"/>
  <c r="L5570" i="8"/>
  <c r="L5571" i="8"/>
  <c r="L5572" i="8"/>
  <c r="L5573" i="8"/>
  <c r="L5574" i="8"/>
  <c r="L5575" i="8"/>
  <c r="L5576" i="8"/>
  <c r="L5577" i="8"/>
  <c r="L5578" i="8"/>
  <c r="L5579" i="8"/>
  <c r="L5580" i="8"/>
  <c r="L5581" i="8"/>
  <c r="L5582" i="8"/>
  <c r="L5583" i="8"/>
  <c r="L5584" i="8"/>
  <c r="L5585" i="8"/>
  <c r="L5586" i="8"/>
  <c r="L5587" i="8"/>
  <c r="L5588" i="8"/>
  <c r="L5589" i="8"/>
  <c r="L5590" i="8"/>
  <c r="L5591" i="8"/>
  <c r="L5592" i="8"/>
  <c r="L5593" i="8"/>
  <c r="L5594" i="8"/>
  <c r="L5595" i="8"/>
  <c r="L5596" i="8"/>
  <c r="L5597" i="8"/>
  <c r="L5598" i="8"/>
  <c r="L5599" i="8"/>
  <c r="L5600" i="8"/>
  <c r="L5601" i="8"/>
  <c r="L5602" i="8"/>
  <c r="L5603" i="8"/>
  <c r="L5604" i="8"/>
  <c r="L5605" i="8"/>
  <c r="L5606" i="8"/>
  <c r="L5607" i="8"/>
  <c r="L5608" i="8"/>
  <c r="L5609" i="8"/>
  <c r="L5610" i="8"/>
  <c r="L5611" i="8"/>
  <c r="L5612" i="8"/>
  <c r="L5613" i="8"/>
  <c r="L5614" i="8"/>
  <c r="L5615" i="8"/>
  <c r="L5616" i="8"/>
  <c r="L5617" i="8"/>
  <c r="L5618" i="8"/>
  <c r="L5619" i="8"/>
  <c r="L5620" i="8"/>
  <c r="L5621" i="8"/>
  <c r="L5622" i="8"/>
  <c r="L5623" i="8"/>
  <c r="L5624" i="8"/>
  <c r="L5625" i="8"/>
  <c r="L5626" i="8"/>
  <c r="L5627" i="8"/>
  <c r="L5628" i="8"/>
  <c r="L5629" i="8"/>
  <c r="L5630" i="8"/>
  <c r="L5631" i="8"/>
  <c r="L5632" i="8"/>
  <c r="L5633" i="8"/>
  <c r="L5634" i="8"/>
  <c r="L5635" i="8"/>
  <c r="L5636" i="8"/>
  <c r="L5637" i="8"/>
  <c r="L5638" i="8"/>
  <c r="L5639" i="8"/>
  <c r="L5640" i="8"/>
  <c r="L5641" i="8"/>
  <c r="L5642" i="8"/>
  <c r="L5643" i="8"/>
  <c r="L5644" i="8"/>
  <c r="L5645" i="8"/>
  <c r="L5646" i="8"/>
  <c r="L5647" i="8"/>
  <c r="L5648" i="8"/>
  <c r="L5649" i="8"/>
  <c r="L5650" i="8"/>
  <c r="L5651" i="8"/>
  <c r="L5652" i="8"/>
  <c r="L5653" i="8"/>
  <c r="L5654" i="8"/>
  <c r="L5655" i="8"/>
  <c r="L5656" i="8"/>
  <c r="L5657" i="8"/>
  <c r="L5658" i="8"/>
  <c r="L5659" i="8"/>
  <c r="L5660" i="8"/>
  <c r="L5661" i="8"/>
  <c r="L5662" i="8"/>
  <c r="L5663" i="8"/>
  <c r="L5664" i="8"/>
  <c r="L5665" i="8"/>
  <c r="L5666" i="8"/>
  <c r="L5667" i="8"/>
  <c r="L5668" i="8"/>
  <c r="L5669" i="8"/>
  <c r="L5670" i="8"/>
  <c r="L5671" i="8"/>
  <c r="L5672" i="8"/>
  <c r="L5673" i="8"/>
  <c r="L5674" i="8"/>
  <c r="L5675" i="8"/>
  <c r="L5676" i="8"/>
  <c r="L5677" i="8"/>
  <c r="L5678" i="8"/>
  <c r="L5679" i="8"/>
  <c r="L5680" i="8"/>
  <c r="L5681" i="8"/>
  <c r="L5682" i="8"/>
  <c r="L5683" i="8"/>
  <c r="L5684" i="8"/>
  <c r="L5685" i="8"/>
  <c r="L5686" i="8"/>
  <c r="L5687" i="8"/>
  <c r="L5688" i="8"/>
  <c r="L5689" i="8"/>
  <c r="L5690" i="8"/>
  <c r="L5691" i="8"/>
  <c r="L5692" i="8"/>
  <c r="L5693" i="8"/>
  <c r="L5694" i="8"/>
  <c r="L5695" i="8"/>
  <c r="L5696" i="8"/>
  <c r="L5697" i="8"/>
  <c r="L5698" i="8"/>
  <c r="L5699" i="8"/>
  <c r="L5700" i="8"/>
  <c r="L5701" i="8"/>
  <c r="L5702" i="8"/>
  <c r="L5703" i="8"/>
  <c r="L5704" i="8"/>
  <c r="L5705" i="8"/>
  <c r="L5706" i="8"/>
  <c r="L5707" i="8"/>
  <c r="L5708" i="8"/>
  <c r="L5709" i="8"/>
  <c r="L5710" i="8"/>
  <c r="L5711" i="8"/>
  <c r="L5712" i="8"/>
  <c r="L5713" i="8"/>
  <c r="L5714" i="8"/>
  <c r="L5715" i="8"/>
  <c r="L5716" i="8"/>
  <c r="L5717" i="8"/>
  <c r="L5718" i="8"/>
  <c r="L5719" i="8"/>
  <c r="L5720" i="8"/>
  <c r="L5721" i="8"/>
  <c r="L5722" i="8"/>
  <c r="L5723" i="8"/>
  <c r="L5724" i="8"/>
  <c r="L5725" i="8"/>
  <c r="L5726" i="8"/>
  <c r="L5727" i="8"/>
  <c r="L5728" i="8"/>
  <c r="L5729" i="8"/>
  <c r="L5730" i="8"/>
  <c r="L5731" i="8"/>
  <c r="L5732" i="8"/>
  <c r="L5733" i="8"/>
  <c r="L5734" i="8"/>
  <c r="L5735" i="8"/>
  <c r="L5736" i="8"/>
  <c r="L5737" i="8"/>
  <c r="L5738" i="8"/>
  <c r="L5739" i="8"/>
  <c r="L5740" i="8"/>
  <c r="L5741" i="8"/>
  <c r="L5742" i="8"/>
  <c r="L5743" i="8"/>
  <c r="L5744" i="8"/>
  <c r="L5745" i="8"/>
  <c r="L5746" i="8"/>
  <c r="L5747" i="8"/>
  <c r="L5748" i="8"/>
  <c r="L5749" i="8"/>
  <c r="L5750" i="8"/>
  <c r="L5751" i="8"/>
  <c r="L5752" i="8"/>
  <c r="L5753" i="8"/>
  <c r="L5754" i="8"/>
  <c r="L5755" i="8"/>
  <c r="L5756" i="8"/>
  <c r="L5757" i="8"/>
  <c r="L5758" i="8"/>
  <c r="L5759" i="8"/>
  <c r="L5760" i="8"/>
  <c r="L5761" i="8"/>
  <c r="L5762" i="8"/>
  <c r="L5763" i="8"/>
  <c r="L5764" i="8"/>
  <c r="L5765" i="8"/>
  <c r="L5766" i="8"/>
  <c r="L5767" i="8"/>
  <c r="L5768" i="8"/>
  <c r="L5769" i="8"/>
  <c r="L5770" i="8"/>
  <c r="L5771" i="8"/>
  <c r="L5772" i="8"/>
  <c r="L5773" i="8"/>
  <c r="L5774" i="8"/>
  <c r="L5775" i="8"/>
  <c r="L5776" i="8"/>
  <c r="L5777" i="8"/>
  <c r="L5778" i="8"/>
  <c r="L5779" i="8"/>
  <c r="L5780" i="8"/>
  <c r="L5781" i="8"/>
  <c r="L5782" i="8"/>
  <c r="L5783" i="8"/>
  <c r="L5784" i="8"/>
  <c r="L5785" i="8"/>
  <c r="L5786" i="8"/>
  <c r="L5787" i="8"/>
  <c r="L5788" i="8"/>
  <c r="L5789" i="8"/>
  <c r="L5790" i="8"/>
  <c r="L5791" i="8"/>
  <c r="L5792" i="8"/>
  <c r="L5793" i="8"/>
  <c r="L5794" i="8"/>
  <c r="L5795" i="8"/>
  <c r="L5796" i="8"/>
  <c r="L5797" i="8"/>
  <c r="L5798" i="8"/>
  <c r="L5799" i="8"/>
  <c r="L5800" i="8"/>
  <c r="L5801" i="8"/>
  <c r="L5802" i="8"/>
  <c r="L5803" i="8"/>
  <c r="L5804" i="8"/>
  <c r="L5805" i="8"/>
  <c r="L5806" i="8"/>
  <c r="L5807" i="8"/>
  <c r="L5808" i="8"/>
  <c r="L5809" i="8"/>
  <c r="L5810" i="8"/>
  <c r="L5811" i="8"/>
  <c r="L5812" i="8"/>
  <c r="L5813" i="8"/>
  <c r="L5814" i="8"/>
  <c r="L5815" i="8"/>
  <c r="L5816" i="8"/>
  <c r="L5817" i="8"/>
  <c r="L5818" i="8"/>
  <c r="L5819" i="8"/>
  <c r="L5820" i="8"/>
  <c r="L5821" i="8"/>
  <c r="L5822" i="8"/>
  <c r="L5823" i="8"/>
  <c r="L5824" i="8"/>
  <c r="L5825" i="8"/>
  <c r="L5826" i="8"/>
  <c r="L5827" i="8"/>
  <c r="L5828" i="8"/>
  <c r="L5829" i="8"/>
  <c r="L5830" i="8"/>
  <c r="L5831" i="8"/>
  <c r="L5832" i="8"/>
  <c r="L5833" i="8"/>
  <c r="L5834" i="8"/>
  <c r="L5835" i="8"/>
  <c r="L5836" i="8"/>
  <c r="L5837" i="8"/>
  <c r="L5838" i="8"/>
  <c r="L5839" i="8"/>
  <c r="L5840" i="8"/>
  <c r="L5841" i="8"/>
  <c r="L5842" i="8"/>
  <c r="L5843" i="8"/>
  <c r="L5844" i="8"/>
  <c r="L5845" i="8"/>
  <c r="L5846" i="8"/>
  <c r="L5847" i="8"/>
  <c r="L5848" i="8"/>
  <c r="L5849" i="8"/>
  <c r="L5850" i="8"/>
  <c r="L5851" i="8"/>
  <c r="L5852" i="8"/>
  <c r="L5853" i="8"/>
  <c r="L5854" i="8"/>
  <c r="L5855" i="8"/>
  <c r="L5856" i="8"/>
  <c r="L5857" i="8"/>
  <c r="L5858" i="8"/>
  <c r="L5859" i="8"/>
  <c r="L5860" i="8"/>
  <c r="L5861" i="8"/>
  <c r="L5862" i="8"/>
  <c r="L5863" i="8"/>
  <c r="L5864" i="8"/>
  <c r="L5865" i="8"/>
  <c r="L5866" i="8"/>
  <c r="L5867" i="8"/>
  <c r="L5868" i="8"/>
  <c r="L5869" i="8"/>
  <c r="L5870" i="8"/>
  <c r="L5871" i="8"/>
  <c r="L5872" i="8"/>
  <c r="L5873" i="8"/>
  <c r="L5874" i="8"/>
  <c r="L5875" i="8"/>
  <c r="L5876" i="8"/>
  <c r="L5877" i="8"/>
  <c r="L5878" i="8"/>
  <c r="L5879" i="8"/>
  <c r="L5880" i="8"/>
  <c r="L5881" i="8"/>
  <c r="L5882" i="8"/>
  <c r="L5883" i="8"/>
  <c r="L5884" i="8"/>
  <c r="L5885" i="8"/>
  <c r="L5886" i="8"/>
  <c r="L5887" i="8"/>
  <c r="L5888" i="8"/>
  <c r="L5889" i="8"/>
  <c r="L5890" i="8"/>
  <c r="L5891" i="8"/>
  <c r="L5892" i="8"/>
  <c r="L5893" i="8"/>
  <c r="L5894" i="8"/>
  <c r="L5895" i="8"/>
  <c r="L5896" i="8"/>
  <c r="L5897" i="8"/>
  <c r="L5898" i="8"/>
  <c r="L5899" i="8"/>
  <c r="L5900" i="8"/>
  <c r="L5901" i="8"/>
  <c r="L5902" i="8"/>
  <c r="L5903" i="8"/>
  <c r="L5904" i="8"/>
  <c r="L5905" i="8"/>
  <c r="L5906" i="8"/>
  <c r="L5907" i="8"/>
  <c r="L5908" i="8"/>
  <c r="L5909" i="8"/>
  <c r="L5910" i="8"/>
  <c r="L5911" i="8"/>
  <c r="L5912" i="8"/>
  <c r="L5913" i="8"/>
  <c r="L5914" i="8"/>
  <c r="L5915" i="8"/>
  <c r="L5916" i="8"/>
  <c r="L5917" i="8"/>
  <c r="L5918" i="8"/>
  <c r="L5919" i="8"/>
  <c r="L5920" i="8"/>
  <c r="L5921" i="8"/>
  <c r="L5922" i="8"/>
  <c r="L5923" i="8"/>
  <c r="L5924" i="8"/>
  <c r="L5925" i="8"/>
  <c r="L5926" i="8"/>
  <c r="L5927" i="8"/>
  <c r="L5928" i="8"/>
  <c r="L5929" i="8"/>
  <c r="L5930" i="8"/>
  <c r="L5931" i="8"/>
  <c r="L5932" i="8"/>
  <c r="L5933" i="8"/>
  <c r="L5934" i="8"/>
  <c r="L5935" i="8"/>
  <c r="L5936" i="8"/>
  <c r="L5937" i="8"/>
  <c r="L5938" i="8"/>
  <c r="L5939" i="8"/>
  <c r="L5940" i="8"/>
  <c r="L5941" i="8"/>
  <c r="L5942" i="8"/>
  <c r="L5943" i="8"/>
  <c r="L5944" i="8"/>
  <c r="L5945" i="8"/>
  <c r="L5946" i="8"/>
  <c r="L5947" i="8"/>
  <c r="L5948" i="8"/>
  <c r="L5949" i="8"/>
  <c r="L5950" i="8"/>
  <c r="L5951" i="8"/>
  <c r="L5952" i="8"/>
  <c r="L5953" i="8"/>
  <c r="L5954" i="8"/>
  <c r="L5955" i="8"/>
  <c r="L5956" i="8"/>
  <c r="L5957" i="8"/>
  <c r="L5958" i="8"/>
  <c r="L5959" i="8"/>
  <c r="L5960" i="8"/>
  <c r="L5961" i="8"/>
  <c r="L5962" i="8"/>
  <c r="L5963" i="8"/>
  <c r="L5964" i="8"/>
  <c r="L5965" i="8"/>
  <c r="L5966" i="8"/>
  <c r="L5967" i="8"/>
  <c r="L5968" i="8"/>
  <c r="L5969" i="8"/>
  <c r="L5970" i="8"/>
  <c r="L5971" i="8"/>
  <c r="L5972" i="8"/>
  <c r="L5973" i="8"/>
  <c r="L5974" i="8"/>
  <c r="L5975" i="8"/>
  <c r="L5976" i="8"/>
  <c r="L5977" i="8"/>
  <c r="L5978" i="8"/>
  <c r="L5979" i="8"/>
  <c r="L5980" i="8"/>
  <c r="L5981" i="8"/>
  <c r="L5982" i="8"/>
  <c r="L5983" i="8"/>
  <c r="L5984" i="8"/>
  <c r="L5985" i="8"/>
  <c r="L5986" i="8"/>
  <c r="L5987" i="8"/>
  <c r="L5988" i="8"/>
  <c r="L5989" i="8"/>
  <c r="L5990" i="8"/>
  <c r="L5991" i="8"/>
  <c r="L5992" i="8"/>
  <c r="L5993" i="8"/>
  <c r="L5994" i="8"/>
  <c r="L5995" i="8"/>
  <c r="L5996" i="8"/>
  <c r="L5997" i="8"/>
  <c r="L5998" i="8"/>
  <c r="L5999" i="8"/>
  <c r="L6000" i="8"/>
  <c r="L6001" i="8"/>
  <c r="L6002" i="8"/>
  <c r="L6003" i="8"/>
  <c r="L6004" i="8"/>
  <c r="L6005" i="8"/>
  <c r="L6006" i="8"/>
  <c r="L6007" i="8"/>
  <c r="L6008" i="8"/>
  <c r="L6009" i="8"/>
  <c r="L6010" i="8"/>
  <c r="L6011" i="8"/>
  <c r="L6012" i="8"/>
  <c r="L6013" i="8"/>
  <c r="L6014" i="8"/>
  <c r="L6015" i="8"/>
  <c r="L6016" i="8"/>
  <c r="L6017" i="8"/>
  <c r="L6018" i="8"/>
  <c r="L6019" i="8"/>
  <c r="L6020" i="8"/>
  <c r="L6021" i="8"/>
  <c r="L6022" i="8"/>
  <c r="L6023" i="8"/>
  <c r="L6024" i="8"/>
  <c r="L6025" i="8"/>
  <c r="L6026" i="8"/>
  <c r="L6027" i="8"/>
  <c r="L6028" i="8"/>
  <c r="L6029" i="8"/>
  <c r="L6030" i="8"/>
  <c r="L6031" i="8"/>
  <c r="L6032" i="8"/>
  <c r="L6033" i="8"/>
  <c r="L6034" i="8"/>
  <c r="L6035" i="8"/>
  <c r="L6036" i="8"/>
  <c r="L6037" i="8"/>
  <c r="L6038" i="8"/>
  <c r="L6039" i="8"/>
  <c r="L6040" i="8"/>
  <c r="L6041" i="8"/>
  <c r="L6042" i="8"/>
  <c r="L6043" i="8"/>
  <c r="L6044" i="8"/>
  <c r="L6045" i="8"/>
  <c r="L6046" i="8"/>
  <c r="L6047" i="8"/>
  <c r="L6048" i="8"/>
  <c r="L6049" i="8"/>
  <c r="L6050" i="8"/>
  <c r="L6051" i="8"/>
  <c r="L6052" i="8"/>
  <c r="L6053" i="8"/>
  <c r="L6054" i="8"/>
  <c r="L6055" i="8"/>
  <c r="L6056" i="8"/>
  <c r="L6057" i="8"/>
  <c r="L6058" i="8"/>
  <c r="L6059" i="8"/>
  <c r="L6060" i="8"/>
  <c r="L6061" i="8"/>
  <c r="L6062" i="8"/>
  <c r="L6063" i="8"/>
  <c r="L6064" i="8"/>
  <c r="L6065" i="8"/>
  <c r="L6066" i="8"/>
  <c r="L6067" i="8"/>
  <c r="L6068" i="8"/>
  <c r="L6069" i="8"/>
  <c r="L6070" i="8"/>
  <c r="L6071" i="8"/>
  <c r="L6072" i="8"/>
  <c r="L6073" i="8"/>
  <c r="L6074" i="8"/>
  <c r="L6075" i="8"/>
  <c r="L6076" i="8"/>
  <c r="L6077" i="8"/>
  <c r="L6078" i="8"/>
  <c r="L6079" i="8"/>
  <c r="L6080" i="8"/>
  <c r="L6081" i="8"/>
  <c r="L6082" i="8"/>
  <c r="L6083" i="8"/>
  <c r="L6084" i="8"/>
  <c r="L6085" i="8"/>
  <c r="L6086" i="8"/>
  <c r="L6087" i="8"/>
  <c r="L6088" i="8"/>
  <c r="L6089" i="8"/>
  <c r="L6090" i="8"/>
  <c r="L6091" i="8"/>
  <c r="L6092" i="8"/>
  <c r="L6093" i="8"/>
  <c r="L6094" i="8"/>
  <c r="L6095" i="8"/>
  <c r="L6096" i="8"/>
  <c r="L6097" i="8"/>
  <c r="L6098" i="8"/>
  <c r="L6099" i="8"/>
  <c r="L6100" i="8"/>
  <c r="L6101" i="8"/>
  <c r="L6102" i="8"/>
  <c r="L6103" i="8"/>
  <c r="L6104" i="8"/>
  <c r="L6105" i="8"/>
  <c r="L6106" i="8"/>
  <c r="L6107" i="8"/>
  <c r="L6108" i="8"/>
  <c r="L6109" i="8"/>
  <c r="L6110" i="8"/>
  <c r="L6111" i="8"/>
  <c r="L6112" i="8"/>
  <c r="L6113" i="8"/>
  <c r="L6114" i="8"/>
  <c r="L6115" i="8"/>
  <c r="L6116" i="8"/>
  <c r="L6117" i="8"/>
  <c r="L6118" i="8"/>
  <c r="L6119" i="8"/>
  <c r="L6120" i="8"/>
  <c r="L6121" i="8"/>
  <c r="L6122" i="8"/>
  <c r="L6123" i="8"/>
  <c r="L6124" i="8"/>
  <c r="L6125" i="8"/>
  <c r="L6126" i="8"/>
  <c r="L6127" i="8"/>
  <c r="L6128" i="8"/>
  <c r="L6129" i="8"/>
  <c r="L6130" i="8"/>
  <c r="L6131" i="8"/>
  <c r="L6132" i="8"/>
  <c r="L6133" i="8"/>
  <c r="L6134" i="8"/>
  <c r="L6135" i="8"/>
  <c r="L6136" i="8"/>
  <c r="L6137" i="8"/>
  <c r="L6138" i="8"/>
  <c r="L6139" i="8"/>
  <c r="L6140" i="8"/>
  <c r="L6141" i="8"/>
  <c r="L6142" i="8"/>
  <c r="L6143" i="8"/>
  <c r="L6144" i="8"/>
  <c r="L6145" i="8"/>
  <c r="L6146" i="8"/>
  <c r="L6147" i="8"/>
  <c r="L6148" i="8"/>
  <c r="L6149" i="8"/>
  <c r="L6150" i="8"/>
  <c r="L6151" i="8"/>
  <c r="L6152" i="8"/>
  <c r="L6153" i="8"/>
  <c r="L6154" i="8"/>
  <c r="L6155" i="8"/>
  <c r="L6156" i="8"/>
  <c r="L6157" i="8"/>
  <c r="L6158" i="8"/>
  <c r="L6159" i="8"/>
  <c r="L6160" i="8"/>
  <c r="L6161" i="8"/>
  <c r="L6162" i="8"/>
  <c r="L6163" i="8"/>
  <c r="L6164" i="8"/>
  <c r="L6165" i="8"/>
  <c r="L6166" i="8"/>
  <c r="L6167" i="8"/>
  <c r="L6168" i="8"/>
  <c r="L6169" i="8"/>
  <c r="L6170" i="8"/>
  <c r="L6171" i="8"/>
  <c r="L6172" i="8"/>
  <c r="L6173" i="8"/>
  <c r="L6174" i="8"/>
  <c r="L6175" i="8"/>
  <c r="L6176" i="8"/>
  <c r="L6177" i="8"/>
  <c r="L6178" i="8"/>
  <c r="L6179" i="8"/>
  <c r="L6180" i="8"/>
  <c r="L6181" i="8"/>
  <c r="L6182" i="8"/>
  <c r="L6183" i="8"/>
  <c r="L6184" i="8"/>
  <c r="L6185" i="8"/>
  <c r="L6186" i="8"/>
  <c r="L6187" i="8"/>
  <c r="L6188" i="8"/>
  <c r="L6189" i="8"/>
  <c r="L6190" i="8"/>
  <c r="L6191" i="8"/>
  <c r="L6192" i="8"/>
  <c r="L6193" i="8"/>
  <c r="L6194" i="8"/>
  <c r="L6195" i="8"/>
  <c r="L6196" i="8"/>
  <c r="L6197" i="8"/>
  <c r="L6198" i="8"/>
  <c r="L6199" i="8"/>
  <c r="L6200" i="8"/>
  <c r="L6201" i="8"/>
  <c r="L6202" i="8"/>
  <c r="L6203" i="8"/>
  <c r="L6204" i="8"/>
  <c r="L6205" i="8"/>
  <c r="L6206" i="8"/>
  <c r="L6207" i="8"/>
  <c r="L6208" i="8"/>
  <c r="L6209" i="8"/>
  <c r="L6210" i="8"/>
  <c r="L6211" i="8"/>
  <c r="L6212" i="8"/>
  <c r="L6213" i="8"/>
  <c r="L6214" i="8"/>
  <c r="L6215" i="8"/>
  <c r="L6216" i="8"/>
  <c r="L6217" i="8"/>
  <c r="L6218" i="8"/>
  <c r="L6219" i="8"/>
  <c r="L6220" i="8"/>
  <c r="L6221" i="8"/>
  <c r="L6222" i="8"/>
  <c r="L6223" i="8"/>
  <c r="L6224" i="8"/>
  <c r="L6225" i="8"/>
  <c r="L6226" i="8"/>
  <c r="L6227" i="8"/>
  <c r="L6228" i="8"/>
  <c r="L6229" i="8"/>
  <c r="L6230" i="8"/>
  <c r="L6231" i="8"/>
  <c r="L6232" i="8"/>
  <c r="L6233" i="8"/>
  <c r="L6234" i="8"/>
  <c r="L6235" i="8"/>
  <c r="L6236" i="8"/>
  <c r="L6237" i="8"/>
  <c r="L6238" i="8"/>
  <c r="L6239" i="8"/>
  <c r="L6240" i="8"/>
  <c r="L6241" i="8"/>
  <c r="L6242" i="8"/>
  <c r="L6243" i="8"/>
  <c r="L6244" i="8"/>
  <c r="L6245" i="8"/>
  <c r="L6246" i="8"/>
  <c r="L6247" i="8"/>
  <c r="L6248" i="8"/>
  <c r="L6249" i="8"/>
  <c r="L6250" i="8"/>
  <c r="L6251" i="8"/>
  <c r="L6252" i="8"/>
  <c r="L6253" i="8"/>
  <c r="L6254" i="8"/>
  <c r="L6255" i="8"/>
  <c r="L6256" i="8"/>
  <c r="L6257" i="8"/>
  <c r="L6258" i="8"/>
  <c r="L6259" i="8"/>
  <c r="L6260" i="8"/>
  <c r="L6261" i="8"/>
  <c r="L6262" i="8"/>
  <c r="L6263" i="8"/>
  <c r="L6264" i="8"/>
  <c r="L6265" i="8"/>
  <c r="L6266" i="8"/>
  <c r="L6267" i="8"/>
  <c r="L6268" i="8"/>
  <c r="L6269" i="8"/>
  <c r="L6270" i="8"/>
  <c r="L6271" i="8"/>
  <c r="L6272" i="8"/>
  <c r="L6273" i="8"/>
  <c r="L6274" i="8"/>
  <c r="L6275" i="8"/>
  <c r="L6276" i="8"/>
  <c r="L6277" i="8"/>
  <c r="L6278" i="8"/>
  <c r="L6279" i="8"/>
  <c r="L6280" i="8"/>
  <c r="L6281" i="8"/>
  <c r="L6282" i="8"/>
  <c r="L6283" i="8"/>
  <c r="L6284" i="8"/>
  <c r="L6285" i="8"/>
  <c r="L6286" i="8"/>
  <c r="L6287" i="8"/>
  <c r="L6288" i="8"/>
  <c r="L6289" i="8"/>
  <c r="L6290" i="8"/>
  <c r="L6291" i="8"/>
  <c r="L6292" i="8"/>
  <c r="L6293" i="8"/>
  <c r="L6294" i="8"/>
  <c r="L6295" i="8"/>
  <c r="L6296" i="8"/>
  <c r="L6297" i="8"/>
  <c r="L6298" i="8"/>
  <c r="L6299" i="8"/>
  <c r="L6300" i="8"/>
  <c r="L6301" i="8"/>
  <c r="L6302" i="8"/>
  <c r="L6303" i="8"/>
  <c r="L6304" i="8"/>
  <c r="L6305" i="8"/>
  <c r="L6306" i="8"/>
  <c r="L6307" i="8"/>
  <c r="L6308" i="8"/>
  <c r="L6309" i="8"/>
  <c r="L6310" i="8"/>
  <c r="L6311" i="8"/>
  <c r="L6312" i="8"/>
  <c r="L6313" i="8"/>
  <c r="L6314" i="8"/>
  <c r="L6315" i="8"/>
  <c r="L6316" i="8"/>
  <c r="L6317" i="8"/>
  <c r="L6318" i="8"/>
  <c r="L6319" i="8"/>
  <c r="L6320" i="8"/>
  <c r="L6321" i="8"/>
  <c r="L6322" i="8"/>
  <c r="L6323" i="8"/>
  <c r="L6324" i="8"/>
  <c r="L6325" i="8"/>
  <c r="L6326" i="8"/>
  <c r="L6327" i="8"/>
  <c r="L6328" i="8"/>
  <c r="L6329" i="8"/>
  <c r="L6330" i="8"/>
  <c r="L6331" i="8"/>
  <c r="L6332" i="8"/>
  <c r="L6333" i="8"/>
  <c r="L6334" i="8"/>
  <c r="L6335" i="8"/>
  <c r="L6336" i="8"/>
  <c r="L6337" i="8"/>
  <c r="L6338" i="8"/>
  <c r="L6339" i="8"/>
  <c r="L6340" i="8"/>
  <c r="L6341" i="8"/>
  <c r="L6342" i="8"/>
  <c r="L6343" i="8"/>
  <c r="L6344" i="8"/>
  <c r="L6345" i="8"/>
  <c r="L6346" i="8"/>
  <c r="L6347" i="8"/>
  <c r="L6348" i="8"/>
  <c r="L6349" i="8"/>
  <c r="L6350" i="8"/>
  <c r="L6351" i="8"/>
  <c r="L6352" i="8"/>
  <c r="L6353" i="8"/>
  <c r="L6354" i="8"/>
  <c r="L6355" i="8"/>
  <c r="L6356" i="8"/>
  <c r="L6357" i="8"/>
  <c r="L6358" i="8"/>
  <c r="L6359" i="8"/>
  <c r="L6360" i="8"/>
  <c r="L6361" i="8"/>
  <c r="L6362" i="8"/>
  <c r="L6363" i="8"/>
  <c r="L6364" i="8"/>
  <c r="L6365" i="8"/>
  <c r="L6366" i="8"/>
  <c r="L6367" i="8"/>
  <c r="L6368" i="8"/>
  <c r="L6369" i="8"/>
  <c r="L6370" i="8"/>
  <c r="L6371" i="8"/>
  <c r="L6372" i="8"/>
  <c r="L6373" i="8"/>
  <c r="L6374" i="8"/>
  <c r="L6375" i="8"/>
  <c r="L6376" i="8"/>
  <c r="L6377" i="8"/>
  <c r="L6378" i="8"/>
  <c r="L6379" i="8"/>
  <c r="L6380" i="8"/>
  <c r="L6381" i="8"/>
  <c r="L6382" i="8"/>
  <c r="L6383" i="8"/>
  <c r="L6384" i="8"/>
  <c r="L6385" i="8"/>
  <c r="L6386" i="8"/>
  <c r="L6387" i="8"/>
  <c r="L6388" i="8"/>
  <c r="L6389" i="8"/>
  <c r="L6390" i="8"/>
  <c r="L6391" i="8"/>
  <c r="L6392" i="8"/>
  <c r="L6393" i="8"/>
  <c r="L6394" i="8"/>
  <c r="L6395" i="8"/>
  <c r="L6396" i="8"/>
  <c r="L6397" i="8"/>
  <c r="L6398" i="8"/>
  <c r="L6399" i="8"/>
  <c r="L6400" i="8"/>
  <c r="L6401" i="8"/>
  <c r="L6402" i="8"/>
  <c r="L6403" i="8"/>
  <c r="L6404" i="8"/>
  <c r="L6405" i="8"/>
  <c r="L6406" i="8"/>
  <c r="L6407" i="8"/>
  <c r="L6408" i="8"/>
  <c r="L6409" i="8"/>
  <c r="L6410" i="8"/>
  <c r="L6411" i="8"/>
  <c r="L6412" i="8"/>
  <c r="L6413" i="8"/>
  <c r="L6414" i="8"/>
  <c r="L6415" i="8"/>
  <c r="L6416" i="8"/>
  <c r="L6417" i="8"/>
  <c r="L6418" i="8"/>
  <c r="L6419" i="8"/>
  <c r="L6420" i="8"/>
  <c r="L6421" i="8"/>
  <c r="L6422" i="8"/>
  <c r="L6423" i="8"/>
  <c r="L6424" i="8"/>
  <c r="L6425" i="8"/>
  <c r="L6426" i="8"/>
  <c r="L6427" i="8"/>
  <c r="L6428" i="8"/>
  <c r="L6429" i="8"/>
  <c r="L6430" i="8"/>
  <c r="L6431" i="8"/>
  <c r="L6432" i="8"/>
  <c r="L6433" i="8"/>
  <c r="L6434" i="8"/>
  <c r="L6435" i="8"/>
  <c r="L6436" i="8"/>
  <c r="L6437" i="8"/>
  <c r="L6438" i="8"/>
  <c r="L6439" i="8"/>
  <c r="L6440" i="8"/>
  <c r="L6441" i="8"/>
  <c r="L6442" i="8"/>
  <c r="L6443" i="8"/>
  <c r="L6444" i="8"/>
  <c r="L6445" i="8"/>
  <c r="L6446" i="8"/>
  <c r="L6447" i="8"/>
  <c r="L6448" i="8"/>
  <c r="L6449" i="8"/>
  <c r="L6450" i="8"/>
  <c r="L6451" i="8"/>
  <c r="L6452" i="8"/>
  <c r="L6453" i="8"/>
  <c r="L6454" i="8"/>
  <c r="L6455" i="8"/>
  <c r="L6456" i="8"/>
  <c r="L6457" i="8"/>
  <c r="L6458" i="8"/>
  <c r="L6459" i="8"/>
  <c r="L6460" i="8"/>
  <c r="L6461" i="8"/>
  <c r="L6462" i="8"/>
  <c r="L6463" i="8"/>
  <c r="L6464" i="8"/>
  <c r="L6465" i="8"/>
  <c r="L6466" i="8"/>
  <c r="L6467" i="8"/>
  <c r="L6468" i="8"/>
  <c r="L6469" i="8"/>
  <c r="L6470" i="8"/>
  <c r="L6471" i="8"/>
  <c r="L6472" i="8"/>
  <c r="L6473" i="8"/>
  <c r="L6474" i="8"/>
  <c r="L6475" i="8"/>
  <c r="L6476" i="8"/>
  <c r="L6477" i="8"/>
  <c r="L6478" i="8"/>
  <c r="L6479" i="8"/>
  <c r="L6480" i="8"/>
  <c r="L6481" i="8"/>
  <c r="L6482" i="8"/>
  <c r="L6483" i="8"/>
  <c r="L6484" i="8"/>
  <c r="L6485" i="8"/>
  <c r="L6486" i="8"/>
  <c r="L6487" i="8"/>
  <c r="L6488" i="8"/>
  <c r="L6489" i="8"/>
  <c r="L6490" i="8"/>
  <c r="L6491" i="8"/>
  <c r="L6492" i="8"/>
  <c r="L6493" i="8"/>
  <c r="L6494" i="8"/>
  <c r="L6495" i="8"/>
  <c r="L6496" i="8"/>
  <c r="L6497" i="8"/>
  <c r="L6498" i="8"/>
  <c r="L6499" i="8"/>
  <c r="L6500" i="8"/>
  <c r="L6501" i="8"/>
  <c r="L6502" i="8"/>
  <c r="L6503" i="8"/>
  <c r="L6504" i="8"/>
  <c r="L6505" i="8"/>
  <c r="L6506" i="8"/>
  <c r="L6507" i="8"/>
  <c r="L6508" i="8"/>
  <c r="L6509" i="8"/>
  <c r="L6510" i="8"/>
  <c r="L6511" i="8"/>
  <c r="L6512" i="8"/>
  <c r="L6513" i="8"/>
  <c r="L6514" i="8"/>
  <c r="L6515" i="8"/>
  <c r="L6516" i="8"/>
  <c r="L6517" i="8"/>
  <c r="L6518" i="8"/>
  <c r="L6519" i="8"/>
  <c r="L6520" i="8"/>
  <c r="L6521" i="8"/>
  <c r="L6522" i="8"/>
  <c r="L6523" i="8"/>
  <c r="L6524" i="8"/>
  <c r="L6525" i="8"/>
  <c r="L6526" i="8"/>
  <c r="L6527" i="8"/>
  <c r="L6528" i="8"/>
  <c r="L6529" i="8"/>
  <c r="L6530" i="8"/>
  <c r="L6531" i="8"/>
  <c r="L6532" i="8"/>
  <c r="L6533" i="8"/>
  <c r="L6534" i="8"/>
  <c r="L6535" i="8"/>
  <c r="L6536" i="8"/>
  <c r="L6537" i="8"/>
  <c r="L6538" i="8"/>
  <c r="L6539" i="8"/>
  <c r="L6540" i="8"/>
  <c r="L6541" i="8"/>
  <c r="L6542" i="8"/>
  <c r="L6543" i="8"/>
  <c r="L6544" i="8"/>
  <c r="L6545" i="8"/>
  <c r="L6546" i="8"/>
  <c r="L6547" i="8"/>
  <c r="L6548" i="8"/>
  <c r="L6549" i="8"/>
  <c r="L6550" i="8"/>
  <c r="L6551" i="8"/>
  <c r="L6552" i="8"/>
  <c r="L6553" i="8"/>
  <c r="L6554" i="8"/>
  <c r="L6555" i="8"/>
  <c r="L6556" i="8"/>
  <c r="L6557" i="8"/>
  <c r="L6558" i="8"/>
  <c r="L6559" i="8"/>
  <c r="L6560" i="8"/>
  <c r="L6561" i="8"/>
  <c r="L6562" i="8"/>
  <c r="L6563" i="8"/>
  <c r="L6564" i="8"/>
  <c r="L6565" i="8"/>
  <c r="L6566" i="8"/>
  <c r="L6567" i="8"/>
  <c r="L6568" i="8"/>
  <c r="L6569" i="8"/>
  <c r="L6570" i="8"/>
  <c r="L6571" i="8"/>
  <c r="L6572" i="8"/>
  <c r="L6573" i="8"/>
  <c r="L6574" i="8"/>
  <c r="L6575" i="8"/>
  <c r="L6576" i="8"/>
  <c r="L6577" i="8"/>
  <c r="L6578" i="8"/>
  <c r="L6579" i="8"/>
  <c r="L6580" i="8"/>
  <c r="L6581" i="8"/>
  <c r="L6582" i="8"/>
  <c r="L6583" i="8"/>
  <c r="L6584" i="8"/>
  <c r="L6585" i="8"/>
  <c r="L6586" i="8"/>
  <c r="L6587" i="8"/>
  <c r="L6588" i="8"/>
  <c r="L6589" i="8"/>
  <c r="L6590" i="8"/>
  <c r="L6591" i="8"/>
  <c r="L6592" i="8"/>
  <c r="L6593" i="8"/>
  <c r="L6594" i="8"/>
  <c r="L6595" i="8"/>
  <c r="L6596" i="8"/>
  <c r="L6597" i="8"/>
  <c r="L6598" i="8"/>
  <c r="L6599" i="8"/>
  <c r="L6600" i="8"/>
  <c r="L6601" i="8"/>
  <c r="L6602" i="8"/>
  <c r="L6603" i="8"/>
  <c r="L6604" i="8"/>
  <c r="L6605" i="8"/>
  <c r="L6606" i="8"/>
  <c r="L6607" i="8"/>
  <c r="L6608" i="8"/>
  <c r="L6609" i="8"/>
  <c r="L6610" i="8"/>
  <c r="L6611" i="8"/>
  <c r="L6612" i="8"/>
  <c r="L6613" i="8"/>
  <c r="L6614" i="8"/>
  <c r="L6615" i="8"/>
  <c r="L6616" i="8"/>
  <c r="L6617" i="8"/>
  <c r="L6618" i="8"/>
  <c r="L6619" i="8"/>
  <c r="L6620" i="8"/>
  <c r="L6621" i="8"/>
  <c r="L6622" i="8"/>
  <c r="L6623" i="8"/>
  <c r="L6624" i="8"/>
  <c r="L6625" i="8"/>
  <c r="L6626" i="8"/>
  <c r="L6627" i="8"/>
  <c r="L6628" i="8"/>
  <c r="L6629" i="8"/>
  <c r="L6630" i="8"/>
  <c r="L6631" i="8"/>
  <c r="L6632" i="8"/>
  <c r="L6633" i="8"/>
  <c r="L6634" i="8"/>
  <c r="L6635" i="8"/>
  <c r="L6636" i="8"/>
  <c r="L6637" i="8"/>
  <c r="L6638" i="8"/>
  <c r="L6639" i="8"/>
  <c r="L6640" i="8"/>
  <c r="L6641" i="8"/>
  <c r="L6642" i="8"/>
  <c r="L6643" i="8"/>
  <c r="L6644" i="8"/>
  <c r="L6645" i="8"/>
  <c r="L6646" i="8"/>
  <c r="L6647" i="8"/>
  <c r="L6648" i="8"/>
  <c r="L6649" i="8"/>
  <c r="L6650" i="8"/>
  <c r="L6651" i="8"/>
  <c r="L6652" i="8"/>
  <c r="L6653" i="8"/>
  <c r="L6654" i="8"/>
  <c r="L6655" i="8"/>
  <c r="L6656" i="8"/>
  <c r="L6657" i="8"/>
  <c r="L6658" i="8"/>
  <c r="L6659" i="8"/>
  <c r="L6660" i="8"/>
  <c r="L6661" i="8"/>
  <c r="L6662" i="8"/>
  <c r="L6663" i="8"/>
  <c r="L6664" i="8"/>
  <c r="L6665" i="8"/>
  <c r="L6666" i="8"/>
  <c r="L6667" i="8"/>
  <c r="L6668" i="8"/>
  <c r="L6669" i="8"/>
  <c r="L6670" i="8"/>
  <c r="L6671" i="8"/>
  <c r="L6672" i="8"/>
  <c r="L6673" i="8"/>
  <c r="L6674" i="8"/>
  <c r="L6675" i="8"/>
  <c r="L6676" i="8"/>
  <c r="L6677" i="8"/>
  <c r="L6678" i="8"/>
  <c r="L6679" i="8"/>
  <c r="L6680" i="8"/>
  <c r="L6681" i="8"/>
  <c r="L6682" i="8"/>
  <c r="L6683" i="8"/>
  <c r="L6684" i="8"/>
  <c r="L6685" i="8"/>
  <c r="L6686" i="8"/>
  <c r="L6687" i="8"/>
  <c r="L6688" i="8"/>
  <c r="L6689" i="8"/>
  <c r="L6690" i="8"/>
  <c r="L6691" i="8"/>
  <c r="L6692" i="8"/>
  <c r="L6693" i="8"/>
  <c r="L6694" i="8"/>
  <c r="L6695" i="8"/>
  <c r="L6696" i="8"/>
  <c r="L6697" i="8"/>
  <c r="L6698" i="8"/>
  <c r="L6699" i="8"/>
  <c r="L6700" i="8"/>
  <c r="L6701" i="8"/>
  <c r="L6702" i="8"/>
  <c r="L6703" i="8"/>
  <c r="L6704" i="8"/>
  <c r="L6705" i="8"/>
  <c r="L6706" i="8"/>
  <c r="L6707" i="8"/>
  <c r="L6708" i="8"/>
  <c r="L6709" i="8"/>
  <c r="L6710" i="8"/>
  <c r="L6711" i="8"/>
  <c r="L6712" i="8"/>
  <c r="L6713" i="8"/>
  <c r="L6714" i="8"/>
  <c r="L6715" i="8"/>
  <c r="L6716" i="8"/>
  <c r="L6717" i="8"/>
  <c r="L6718" i="8"/>
  <c r="L6719" i="8"/>
  <c r="L6720" i="8"/>
  <c r="L6721" i="8"/>
  <c r="L6722" i="8"/>
  <c r="L6723" i="8"/>
  <c r="L6724" i="8"/>
  <c r="L6725" i="8"/>
  <c r="L6726" i="8"/>
  <c r="L6727" i="8"/>
  <c r="L6728" i="8"/>
  <c r="L6729" i="8"/>
  <c r="L6730" i="8"/>
  <c r="L6731" i="8"/>
  <c r="L6732" i="8"/>
  <c r="L6733" i="8"/>
  <c r="L6734" i="8"/>
  <c r="L6735" i="8"/>
  <c r="L6736" i="8"/>
  <c r="L6737" i="8"/>
  <c r="L6738" i="8"/>
  <c r="L6739" i="8"/>
  <c r="L6740" i="8"/>
  <c r="L6741" i="8"/>
  <c r="L6742" i="8"/>
  <c r="L6743" i="8"/>
  <c r="L6744" i="8"/>
  <c r="L6745" i="8"/>
  <c r="L6746" i="8"/>
  <c r="L6747" i="8"/>
  <c r="L6748" i="8"/>
  <c r="L6749" i="8"/>
  <c r="L6750" i="8"/>
  <c r="L6751" i="8"/>
  <c r="L6752" i="8"/>
  <c r="L6753" i="8"/>
  <c r="L6754" i="8"/>
  <c r="L6755" i="8"/>
  <c r="L6756" i="8"/>
  <c r="L6757" i="8"/>
  <c r="L6758" i="8"/>
  <c r="L6759" i="8"/>
  <c r="L6760" i="8"/>
  <c r="L6761" i="8"/>
  <c r="L6762" i="8"/>
  <c r="L6763" i="8"/>
  <c r="L6764" i="8"/>
  <c r="L6765" i="8"/>
  <c r="L6766" i="8"/>
  <c r="L6767" i="8"/>
  <c r="L6768" i="8"/>
  <c r="L6769" i="8"/>
  <c r="L6770" i="8"/>
  <c r="L6771" i="8"/>
  <c r="L6772" i="8"/>
  <c r="L6773" i="8"/>
  <c r="L6774" i="8"/>
  <c r="L6775" i="8"/>
  <c r="L6776" i="8"/>
  <c r="L6777" i="8"/>
  <c r="L6778" i="8"/>
  <c r="L6779" i="8"/>
  <c r="L6780" i="8"/>
  <c r="L6781" i="8"/>
  <c r="L6782" i="8"/>
  <c r="L6783" i="8"/>
  <c r="L6784" i="8"/>
  <c r="L6785" i="8"/>
  <c r="L6786" i="8"/>
  <c r="L6787" i="8"/>
  <c r="L6788" i="8"/>
  <c r="L6789" i="8"/>
  <c r="L6790" i="8"/>
  <c r="L6791" i="8"/>
  <c r="L6792" i="8"/>
  <c r="L6793" i="8"/>
  <c r="L6794" i="8"/>
  <c r="L6795" i="8"/>
  <c r="L6796" i="8"/>
  <c r="L6797" i="8"/>
  <c r="L6798" i="8"/>
  <c r="L6799" i="8"/>
  <c r="L6800" i="8"/>
  <c r="L6801" i="8"/>
  <c r="L6802" i="8"/>
  <c r="L6803" i="8"/>
  <c r="L6804" i="8"/>
  <c r="L6805" i="8"/>
  <c r="L6806" i="8"/>
  <c r="L6807" i="8"/>
  <c r="L6808" i="8"/>
  <c r="L6809" i="8"/>
  <c r="L6810" i="8"/>
  <c r="L6811" i="8"/>
  <c r="L6812" i="8"/>
  <c r="L6813" i="8"/>
  <c r="L6814" i="8"/>
  <c r="L6815" i="8"/>
  <c r="L6816" i="8"/>
  <c r="L6817" i="8"/>
  <c r="L6818" i="8"/>
  <c r="L6819" i="8"/>
  <c r="L6820" i="8"/>
  <c r="L6821" i="8"/>
  <c r="L6822" i="8"/>
  <c r="L6823" i="8"/>
  <c r="L6824" i="8"/>
  <c r="L6825" i="8"/>
  <c r="L6826" i="8"/>
  <c r="L6827" i="8"/>
  <c r="L6828" i="8"/>
  <c r="L6829" i="8"/>
  <c r="L6830" i="8"/>
  <c r="L6831" i="8"/>
  <c r="L6832" i="8"/>
  <c r="L6833" i="8"/>
  <c r="L6834" i="8"/>
  <c r="L6835" i="8"/>
  <c r="L6836" i="8"/>
  <c r="L6837" i="8"/>
  <c r="L6838" i="8"/>
  <c r="L6839" i="8"/>
  <c r="L6840" i="8"/>
  <c r="L6841" i="8"/>
  <c r="L6842" i="8"/>
  <c r="L6843" i="8"/>
  <c r="L6844" i="8"/>
  <c r="L6845" i="8"/>
  <c r="L6846" i="8"/>
  <c r="L6847" i="8"/>
  <c r="L6848" i="8"/>
  <c r="L6849" i="8"/>
  <c r="L6850" i="8"/>
  <c r="L6851" i="8"/>
  <c r="L6852" i="8"/>
  <c r="L6853" i="8"/>
  <c r="L6854" i="8"/>
  <c r="L6855" i="8"/>
  <c r="L6856" i="8"/>
  <c r="L6857" i="8"/>
  <c r="L6858" i="8"/>
  <c r="L6859" i="8"/>
  <c r="L6860" i="8"/>
  <c r="L6861" i="8"/>
  <c r="L6862" i="8"/>
  <c r="L6863" i="8"/>
  <c r="L6864" i="8"/>
  <c r="L6865" i="8"/>
  <c r="L6866" i="8"/>
  <c r="L6867" i="8"/>
  <c r="L6868" i="8"/>
  <c r="L6869" i="8"/>
  <c r="L6870" i="8"/>
  <c r="L6871" i="8"/>
  <c r="L6872" i="8"/>
  <c r="L6873" i="8"/>
  <c r="L6874" i="8"/>
  <c r="L6875" i="8"/>
  <c r="L6876" i="8"/>
  <c r="L6877" i="8"/>
  <c r="L6878" i="8"/>
  <c r="L6879" i="8"/>
  <c r="L6880" i="8"/>
  <c r="L6881" i="8"/>
  <c r="L6882" i="8"/>
  <c r="L6883" i="8"/>
  <c r="L6884" i="8"/>
  <c r="L6885" i="8"/>
  <c r="L6886" i="8"/>
  <c r="L6887" i="8"/>
  <c r="L6888" i="8"/>
  <c r="L6889" i="8"/>
  <c r="L6890" i="8"/>
  <c r="L6891" i="8"/>
  <c r="L6892" i="8"/>
  <c r="L6893" i="8"/>
  <c r="L6894" i="8"/>
  <c r="L6895" i="8"/>
  <c r="L6896" i="8"/>
  <c r="L6897" i="8"/>
  <c r="L6898" i="8"/>
  <c r="L6899" i="8"/>
  <c r="L6900" i="8"/>
  <c r="L6901" i="8"/>
  <c r="L6902" i="8"/>
  <c r="L6903" i="8"/>
  <c r="L6904" i="8"/>
  <c r="L6905" i="8"/>
  <c r="L6906" i="8"/>
  <c r="L6907" i="8"/>
  <c r="L6908" i="8"/>
  <c r="L6909" i="8"/>
  <c r="L6910" i="8"/>
  <c r="L6911" i="8"/>
  <c r="L6912" i="8"/>
  <c r="L6913" i="8"/>
  <c r="L6914" i="8"/>
  <c r="L6915" i="8"/>
  <c r="L6916" i="8"/>
  <c r="L6917" i="8"/>
  <c r="L6918" i="8"/>
  <c r="L6919" i="8"/>
  <c r="L6920" i="8"/>
  <c r="L6921" i="8"/>
  <c r="L6922" i="8"/>
  <c r="L6923" i="8"/>
  <c r="L6924" i="8"/>
  <c r="L6925" i="8"/>
  <c r="L6926" i="8"/>
  <c r="L6927" i="8"/>
  <c r="L6928" i="8"/>
  <c r="L6929" i="8"/>
  <c r="L6930" i="8"/>
  <c r="L6931" i="8"/>
  <c r="L6932" i="8"/>
  <c r="L6933" i="8"/>
  <c r="L6934" i="8"/>
  <c r="L6935" i="8"/>
  <c r="L6936" i="8"/>
  <c r="L6937" i="8"/>
  <c r="L6938" i="8"/>
  <c r="L6939" i="8"/>
  <c r="L6940" i="8"/>
  <c r="L6941" i="8"/>
  <c r="L6942" i="8"/>
  <c r="L6943" i="8"/>
  <c r="L6944" i="8"/>
  <c r="L6945" i="8"/>
  <c r="L6946" i="8"/>
  <c r="L6947" i="8"/>
  <c r="L6948" i="8"/>
  <c r="L6949" i="8"/>
  <c r="L6950" i="8"/>
  <c r="L6951" i="8"/>
  <c r="L6952" i="8"/>
  <c r="L6953" i="8"/>
  <c r="L6954" i="8"/>
  <c r="L6955" i="8"/>
  <c r="L6956" i="8"/>
  <c r="L6957" i="8"/>
  <c r="L6958" i="8"/>
  <c r="L6959" i="8"/>
  <c r="L6960" i="8"/>
  <c r="L6961" i="8"/>
  <c r="L6962" i="8"/>
  <c r="L6963" i="8"/>
  <c r="L6964" i="8"/>
  <c r="L6965" i="8"/>
  <c r="L6966" i="8"/>
  <c r="L6967" i="8"/>
  <c r="L6968" i="8"/>
  <c r="L6969" i="8"/>
  <c r="L6970" i="8"/>
  <c r="L6971" i="8"/>
  <c r="L6972" i="8"/>
  <c r="L6973" i="8"/>
  <c r="L6974" i="8"/>
  <c r="L6975" i="8"/>
  <c r="L6976" i="8"/>
  <c r="L6977" i="8"/>
  <c r="L6978" i="8"/>
  <c r="L6979" i="8"/>
  <c r="L6980" i="8"/>
  <c r="L6981" i="8"/>
  <c r="L6982" i="8"/>
  <c r="L6983" i="8"/>
  <c r="L6984" i="8"/>
  <c r="L6985" i="8"/>
  <c r="L6986" i="8"/>
  <c r="L6987" i="8"/>
  <c r="L6988" i="8"/>
  <c r="L6989" i="8"/>
  <c r="L6990" i="8"/>
  <c r="L6991" i="8"/>
  <c r="L6992" i="8"/>
  <c r="L6993" i="8"/>
  <c r="L6994" i="8"/>
  <c r="L6995" i="8"/>
  <c r="L6996" i="8"/>
  <c r="L6997" i="8"/>
  <c r="L6998" i="8"/>
  <c r="L6999" i="8"/>
  <c r="L7000" i="8"/>
  <c r="L7001" i="8"/>
  <c r="L7002" i="8"/>
  <c r="L7003" i="8"/>
  <c r="L7004" i="8"/>
  <c r="L7005" i="8"/>
  <c r="L7006" i="8"/>
  <c r="L7007" i="8"/>
  <c r="L7008" i="8"/>
  <c r="L7009" i="8"/>
  <c r="L7010" i="8"/>
  <c r="L7011" i="8"/>
  <c r="L7012" i="8"/>
  <c r="L7013" i="8"/>
  <c r="L7014" i="8"/>
  <c r="L7015" i="8"/>
  <c r="L7016" i="8"/>
  <c r="L7017" i="8"/>
  <c r="L7018" i="8"/>
  <c r="L7019" i="8"/>
  <c r="L7020" i="8"/>
  <c r="L7021" i="8"/>
  <c r="L7022" i="8"/>
  <c r="L7023" i="8"/>
  <c r="L7024" i="8"/>
  <c r="L7025" i="8"/>
  <c r="L7026" i="8"/>
  <c r="L7027" i="8"/>
  <c r="L7028" i="8"/>
  <c r="L7029" i="8"/>
  <c r="L7030" i="8"/>
  <c r="L7031" i="8"/>
  <c r="L7032" i="8"/>
  <c r="L7033" i="8"/>
  <c r="L7034" i="8"/>
  <c r="L7035" i="8"/>
  <c r="L7036" i="8"/>
  <c r="L7037" i="8"/>
  <c r="L7038" i="8"/>
  <c r="L7039" i="8"/>
  <c r="L7040" i="8"/>
  <c r="L7041" i="8"/>
  <c r="L7042" i="8"/>
  <c r="L7043" i="8"/>
  <c r="L7044" i="8"/>
  <c r="L7045" i="8"/>
  <c r="L7046" i="8"/>
  <c r="L7047" i="8"/>
  <c r="L7048" i="8"/>
  <c r="L7049" i="8"/>
  <c r="L7050" i="8"/>
  <c r="L7051" i="8"/>
  <c r="L7052" i="8"/>
  <c r="L7053" i="8"/>
  <c r="L7054" i="8"/>
  <c r="L7055" i="8"/>
  <c r="L7056" i="8"/>
  <c r="L7057" i="8"/>
  <c r="L7058" i="8"/>
  <c r="L7059" i="8"/>
  <c r="L7060" i="8"/>
  <c r="L7061" i="8"/>
  <c r="L7062" i="8"/>
  <c r="L7063" i="8"/>
  <c r="L7064" i="8"/>
  <c r="L7065" i="8"/>
  <c r="L7066" i="8"/>
  <c r="L7067" i="8"/>
  <c r="L7068" i="8"/>
  <c r="L7069" i="8"/>
  <c r="L7070" i="8"/>
  <c r="L7071" i="8"/>
  <c r="L7072" i="8"/>
  <c r="L7073" i="8"/>
  <c r="L7074" i="8"/>
  <c r="L7075" i="8"/>
  <c r="L7076" i="8"/>
  <c r="L7077" i="8"/>
  <c r="L7078" i="8"/>
  <c r="L7079" i="8"/>
  <c r="L7080" i="8"/>
  <c r="L7081" i="8"/>
  <c r="L7082" i="8"/>
  <c r="L7083" i="8"/>
  <c r="L7084" i="8"/>
  <c r="L7085" i="8"/>
  <c r="L7086" i="8"/>
  <c r="L7087" i="8"/>
  <c r="L7088" i="8"/>
  <c r="L7089" i="8"/>
  <c r="L7090" i="8"/>
  <c r="L7091" i="8"/>
  <c r="L7092" i="8"/>
  <c r="L7093" i="8"/>
  <c r="L7094" i="8"/>
  <c r="L7095" i="8"/>
  <c r="L7096" i="8"/>
  <c r="L7097" i="8"/>
  <c r="L7098" i="8"/>
  <c r="L7099" i="8"/>
  <c r="L7100" i="8"/>
  <c r="L7101" i="8"/>
  <c r="L7102" i="8"/>
  <c r="L7103" i="8"/>
  <c r="L7104" i="8"/>
  <c r="L7105" i="8"/>
  <c r="L7106" i="8"/>
  <c r="L7107" i="8"/>
  <c r="L7108" i="8"/>
  <c r="L7109" i="8"/>
  <c r="L7110" i="8"/>
  <c r="L7111" i="8"/>
  <c r="L7112" i="8"/>
  <c r="L7113" i="8"/>
  <c r="L7114" i="8"/>
  <c r="L7115" i="8"/>
  <c r="L7116" i="8"/>
  <c r="L7117" i="8"/>
  <c r="L7118" i="8"/>
  <c r="L7119" i="8"/>
  <c r="L7120" i="8"/>
  <c r="L7121" i="8"/>
  <c r="L7122" i="8"/>
  <c r="L7123" i="8"/>
  <c r="L7124" i="8"/>
  <c r="L7125" i="8"/>
  <c r="L7126" i="8"/>
  <c r="L7127" i="8"/>
  <c r="L7128" i="8"/>
  <c r="L7129" i="8"/>
  <c r="L7130" i="8"/>
  <c r="L7131" i="8"/>
  <c r="L7132" i="8"/>
  <c r="L7133" i="8"/>
  <c r="L7134" i="8"/>
  <c r="L7135" i="8"/>
  <c r="L7136" i="8"/>
  <c r="L7137" i="8"/>
  <c r="L7138" i="8"/>
  <c r="L7139" i="8"/>
  <c r="L7140" i="8"/>
  <c r="L7141" i="8"/>
  <c r="L7142" i="8"/>
  <c r="L7143" i="8"/>
  <c r="L7144" i="8"/>
  <c r="L7145" i="8"/>
  <c r="L7146" i="8"/>
  <c r="L7147" i="8"/>
  <c r="L7148" i="8"/>
  <c r="L7149" i="8"/>
  <c r="L7150" i="8"/>
  <c r="L7151" i="8"/>
  <c r="L7152" i="8"/>
  <c r="L7153" i="8"/>
  <c r="L7154" i="8"/>
  <c r="L7155" i="8"/>
  <c r="L7156" i="8"/>
  <c r="L7157" i="8"/>
  <c r="L7158" i="8"/>
  <c r="L7159" i="8"/>
  <c r="L7160" i="8"/>
  <c r="L7161" i="8"/>
  <c r="L7162" i="8"/>
  <c r="L7163" i="8"/>
  <c r="L7164" i="8"/>
  <c r="L7165" i="8"/>
  <c r="L7166" i="8"/>
  <c r="L7167" i="8"/>
  <c r="L7168" i="8"/>
  <c r="L7169" i="8"/>
  <c r="L7170" i="8"/>
  <c r="L7171" i="8"/>
  <c r="L7172" i="8"/>
  <c r="L7173" i="8"/>
  <c r="L7174" i="8"/>
  <c r="L7175" i="8"/>
  <c r="L7176" i="8"/>
  <c r="L7177" i="8"/>
  <c r="L7178" i="8"/>
  <c r="L7179" i="8"/>
  <c r="L7180" i="8"/>
  <c r="L7181" i="8"/>
  <c r="L7182" i="8"/>
  <c r="L7183" i="8"/>
  <c r="L7184" i="8"/>
  <c r="L7185" i="8"/>
  <c r="L7186" i="8"/>
  <c r="L7187" i="8"/>
  <c r="L7188" i="8"/>
  <c r="L7189" i="8"/>
  <c r="L7190" i="8"/>
  <c r="L7191" i="8"/>
  <c r="L7192" i="8"/>
  <c r="L7193" i="8"/>
  <c r="L7194" i="8"/>
  <c r="L7195" i="8"/>
  <c r="L7196" i="8"/>
  <c r="L7197" i="8"/>
  <c r="L7198" i="8"/>
  <c r="L7199" i="8"/>
  <c r="L7200" i="8"/>
  <c r="L7201" i="8"/>
  <c r="L7202" i="8"/>
  <c r="L7203" i="8"/>
  <c r="L7204" i="8"/>
  <c r="L7205" i="8"/>
  <c r="L7206" i="8"/>
  <c r="L7207" i="8"/>
  <c r="L7208" i="8"/>
  <c r="L7209" i="8"/>
  <c r="L7210" i="8"/>
  <c r="L7211" i="8"/>
  <c r="L7212" i="8"/>
  <c r="L7213" i="8"/>
  <c r="L7214" i="8"/>
  <c r="L7215" i="8"/>
  <c r="L7216" i="8"/>
  <c r="L7217" i="8"/>
  <c r="L7218" i="8"/>
  <c r="L7219" i="8"/>
  <c r="L7220" i="8"/>
  <c r="L7221" i="8"/>
  <c r="L7222" i="8"/>
  <c r="L7223" i="8"/>
  <c r="L7224" i="8"/>
  <c r="L7225" i="8"/>
  <c r="L7226" i="8"/>
  <c r="L7227" i="8"/>
  <c r="L7228" i="8"/>
  <c r="L7229" i="8"/>
  <c r="L7230" i="8"/>
  <c r="L7231" i="8"/>
  <c r="L7232" i="8"/>
  <c r="L7233" i="8"/>
  <c r="L7234" i="8"/>
  <c r="L7235" i="8"/>
  <c r="L7236" i="8"/>
  <c r="L7237" i="8"/>
  <c r="L7238" i="8"/>
  <c r="L7239" i="8"/>
  <c r="L7240" i="8"/>
  <c r="L7241" i="8"/>
  <c r="L7242" i="8"/>
  <c r="L7243" i="8"/>
  <c r="L7244" i="8"/>
  <c r="L7245" i="8"/>
  <c r="L7246" i="8"/>
  <c r="L7247" i="8"/>
  <c r="L7248" i="8"/>
  <c r="L7249" i="8"/>
  <c r="L7250" i="8"/>
  <c r="L7251" i="8"/>
  <c r="L7252" i="8"/>
  <c r="L7253" i="8"/>
  <c r="L7254" i="8"/>
  <c r="L7255" i="8"/>
  <c r="L7256" i="8"/>
  <c r="L7257" i="8"/>
  <c r="L7258" i="8"/>
  <c r="L7259" i="8"/>
  <c r="L7260" i="8"/>
  <c r="L7261" i="8"/>
  <c r="L7262" i="8"/>
  <c r="L7263" i="8"/>
  <c r="L7264" i="8"/>
  <c r="L7265" i="8"/>
  <c r="L7266" i="8"/>
  <c r="L7267" i="8"/>
  <c r="L7268" i="8"/>
  <c r="L7269" i="8"/>
  <c r="L7270" i="8"/>
  <c r="L7271" i="8"/>
  <c r="L7272" i="8"/>
  <c r="L7273" i="8"/>
  <c r="L7274" i="8"/>
  <c r="L7275" i="8"/>
  <c r="L7276" i="8"/>
  <c r="L7277" i="8"/>
  <c r="L7278" i="8"/>
  <c r="L7279" i="8"/>
  <c r="L7280" i="8"/>
  <c r="L7281" i="8"/>
  <c r="L7282" i="8"/>
  <c r="L7283" i="8"/>
  <c r="L7284" i="8"/>
  <c r="L7285" i="8"/>
  <c r="L7286" i="8"/>
  <c r="L7287" i="8"/>
  <c r="L7288" i="8"/>
  <c r="L7289" i="8"/>
  <c r="L7290" i="8"/>
  <c r="L7291" i="8"/>
  <c r="L7292" i="8"/>
  <c r="L7293" i="8"/>
  <c r="L7294" i="8"/>
  <c r="L7295" i="8"/>
  <c r="L7296" i="8"/>
  <c r="L7297" i="8"/>
  <c r="L7298" i="8"/>
  <c r="L7299" i="8"/>
  <c r="L7300" i="8"/>
  <c r="L7301" i="8"/>
  <c r="L7302" i="8"/>
  <c r="L7303" i="8"/>
  <c r="L7304" i="8"/>
  <c r="L7305" i="8"/>
  <c r="L7306" i="8"/>
  <c r="L7307" i="8"/>
  <c r="L7308" i="8"/>
  <c r="L7309" i="8"/>
  <c r="L7310" i="8"/>
  <c r="L7311" i="8"/>
  <c r="L7312" i="8"/>
  <c r="L7313" i="8"/>
  <c r="L7314" i="8"/>
  <c r="L7315" i="8"/>
  <c r="L7316" i="8"/>
  <c r="L7317" i="8"/>
  <c r="L7318" i="8"/>
  <c r="L7319" i="8"/>
  <c r="L7320" i="8"/>
  <c r="L7321" i="8"/>
  <c r="L7322" i="8"/>
  <c r="L7323" i="8"/>
  <c r="L7324" i="8"/>
  <c r="L7325" i="8"/>
  <c r="L7326" i="8"/>
  <c r="L7327" i="8"/>
  <c r="L7328" i="8"/>
  <c r="L7329" i="8"/>
  <c r="L7330" i="8"/>
  <c r="L7331" i="8"/>
  <c r="L7332" i="8"/>
  <c r="L7333" i="8"/>
  <c r="L7334" i="8"/>
  <c r="L7335" i="8"/>
  <c r="L7336" i="8"/>
  <c r="L7337" i="8"/>
  <c r="L7338" i="8"/>
  <c r="L7339" i="8"/>
  <c r="L7340" i="8"/>
  <c r="L7341" i="8"/>
  <c r="L7342" i="8"/>
  <c r="L7343" i="8"/>
  <c r="L7344" i="8"/>
  <c r="L7345" i="8"/>
  <c r="L7346" i="8"/>
  <c r="L7347" i="8"/>
  <c r="L7348" i="8"/>
  <c r="L7349" i="8"/>
  <c r="L7350" i="8"/>
  <c r="L7351" i="8"/>
  <c r="L7352" i="8"/>
  <c r="L7353" i="8"/>
  <c r="L7354" i="8"/>
  <c r="L7355" i="8"/>
  <c r="L7356" i="8"/>
  <c r="L7357" i="8"/>
  <c r="L7358" i="8"/>
  <c r="L7359" i="8"/>
  <c r="L7360" i="8"/>
  <c r="L7361" i="8"/>
  <c r="L7362" i="8"/>
  <c r="L7363" i="8"/>
  <c r="L7364" i="8"/>
  <c r="L7365" i="8"/>
  <c r="L7366" i="8"/>
  <c r="L7367" i="8"/>
  <c r="L7368" i="8"/>
  <c r="L7369" i="8"/>
  <c r="L7370" i="8"/>
  <c r="L7371" i="8"/>
  <c r="L7372" i="8"/>
  <c r="L7373" i="8"/>
  <c r="L7374" i="8"/>
  <c r="L7375" i="8"/>
  <c r="L7376" i="8"/>
  <c r="L7377" i="8"/>
  <c r="L7378" i="8"/>
  <c r="L7379" i="8"/>
  <c r="L7380" i="8"/>
  <c r="L7381" i="8"/>
  <c r="L7382" i="8"/>
  <c r="L7383" i="8"/>
  <c r="L7384" i="8"/>
  <c r="L7385" i="8"/>
  <c r="L7386" i="8"/>
  <c r="L7387" i="8"/>
  <c r="L7388" i="8"/>
  <c r="L7389" i="8"/>
  <c r="L7390" i="8"/>
  <c r="L7391" i="8"/>
  <c r="L7392" i="8"/>
  <c r="L7393" i="8"/>
  <c r="L7394" i="8"/>
  <c r="L7395" i="8"/>
  <c r="L7396" i="8"/>
  <c r="L7397" i="8"/>
  <c r="L7398" i="8"/>
  <c r="L7399" i="8"/>
  <c r="L7400" i="8"/>
  <c r="L7401" i="8"/>
  <c r="L7402" i="8"/>
  <c r="L7403" i="8"/>
  <c r="L7404" i="8"/>
  <c r="L7405" i="8"/>
  <c r="L7406" i="8"/>
  <c r="L7407" i="8"/>
  <c r="L7408" i="8"/>
  <c r="L7409" i="8"/>
  <c r="L7410" i="8"/>
  <c r="L7411" i="8"/>
  <c r="L7412" i="8"/>
  <c r="L7413" i="8"/>
  <c r="L7414" i="8"/>
  <c r="L7415" i="8"/>
  <c r="L7416" i="8"/>
  <c r="L7417" i="8"/>
  <c r="L7418" i="8"/>
  <c r="L7419" i="8"/>
  <c r="L7420" i="8"/>
  <c r="L7421" i="8"/>
  <c r="L7422" i="8"/>
  <c r="L7423" i="8"/>
  <c r="L7424" i="8"/>
  <c r="L7425" i="8"/>
  <c r="L7426" i="8"/>
  <c r="L7427" i="8"/>
  <c r="L7428" i="8"/>
  <c r="L7429" i="8"/>
  <c r="L2" i="8"/>
  <c r="K2" i="8"/>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K508" i="8"/>
  <c r="K509" i="8"/>
  <c r="K510" i="8"/>
  <c r="K511" i="8"/>
  <c r="K512" i="8"/>
  <c r="K513" i="8"/>
  <c r="K514" i="8"/>
  <c r="K515" i="8"/>
  <c r="K516" i="8"/>
  <c r="K517" i="8"/>
  <c r="K518" i="8"/>
  <c r="K519" i="8"/>
  <c r="K520" i="8"/>
  <c r="K521" i="8"/>
  <c r="K522" i="8"/>
  <c r="K523" i="8"/>
  <c r="K524" i="8"/>
  <c r="K525" i="8"/>
  <c r="K526" i="8"/>
  <c r="K527" i="8"/>
  <c r="K528" i="8"/>
  <c r="K529" i="8"/>
  <c r="K530" i="8"/>
  <c r="K531" i="8"/>
  <c r="K532" i="8"/>
  <c r="K533" i="8"/>
  <c r="K534" i="8"/>
  <c r="K535" i="8"/>
  <c r="K536" i="8"/>
  <c r="K537" i="8"/>
  <c r="K538" i="8"/>
  <c r="K539" i="8"/>
  <c r="K540" i="8"/>
  <c r="K541" i="8"/>
  <c r="K542" i="8"/>
  <c r="K543" i="8"/>
  <c r="K544" i="8"/>
  <c r="K545" i="8"/>
  <c r="K546" i="8"/>
  <c r="K547" i="8"/>
  <c r="K548" i="8"/>
  <c r="K549" i="8"/>
  <c r="K550" i="8"/>
  <c r="K551" i="8"/>
  <c r="K552" i="8"/>
  <c r="K553" i="8"/>
  <c r="K554" i="8"/>
  <c r="K555" i="8"/>
  <c r="K556" i="8"/>
  <c r="K557" i="8"/>
  <c r="K558" i="8"/>
  <c r="K559" i="8"/>
  <c r="K560" i="8"/>
  <c r="K561" i="8"/>
  <c r="K562" i="8"/>
  <c r="K563" i="8"/>
  <c r="K564" i="8"/>
  <c r="K565" i="8"/>
  <c r="K566" i="8"/>
  <c r="K567" i="8"/>
  <c r="K568" i="8"/>
  <c r="K569" i="8"/>
  <c r="K570" i="8"/>
  <c r="K571" i="8"/>
  <c r="K572" i="8"/>
  <c r="K573" i="8"/>
  <c r="K574" i="8"/>
  <c r="K575" i="8"/>
  <c r="K576" i="8"/>
  <c r="K577" i="8"/>
  <c r="K578" i="8"/>
  <c r="K579" i="8"/>
  <c r="K580" i="8"/>
  <c r="K581" i="8"/>
  <c r="K582" i="8"/>
  <c r="K583" i="8"/>
  <c r="K584" i="8"/>
  <c r="K585" i="8"/>
  <c r="K586" i="8"/>
  <c r="K587" i="8"/>
  <c r="K588" i="8"/>
  <c r="K589" i="8"/>
  <c r="K590" i="8"/>
  <c r="K591" i="8"/>
  <c r="K592" i="8"/>
  <c r="K593" i="8"/>
  <c r="K594" i="8"/>
  <c r="K595" i="8"/>
  <c r="K596" i="8"/>
  <c r="K597" i="8"/>
  <c r="K598" i="8"/>
  <c r="K599" i="8"/>
  <c r="K600" i="8"/>
  <c r="K601" i="8"/>
  <c r="K602" i="8"/>
  <c r="K603" i="8"/>
  <c r="K604" i="8"/>
  <c r="K605" i="8"/>
  <c r="K606" i="8"/>
  <c r="K607" i="8"/>
  <c r="K608" i="8"/>
  <c r="K609" i="8"/>
  <c r="K610" i="8"/>
  <c r="K611" i="8"/>
  <c r="K612" i="8"/>
  <c r="K613" i="8"/>
  <c r="K614" i="8"/>
  <c r="K615" i="8"/>
  <c r="K616" i="8"/>
  <c r="K617" i="8"/>
  <c r="K618" i="8"/>
  <c r="K619" i="8"/>
  <c r="K620" i="8"/>
  <c r="K621" i="8"/>
  <c r="K622" i="8"/>
  <c r="K623" i="8"/>
  <c r="K624" i="8"/>
  <c r="K625" i="8"/>
  <c r="K626" i="8"/>
  <c r="K627" i="8"/>
  <c r="K628" i="8"/>
  <c r="K629" i="8"/>
  <c r="K630" i="8"/>
  <c r="K631" i="8"/>
  <c r="K632" i="8"/>
  <c r="K633" i="8"/>
  <c r="K634" i="8"/>
  <c r="K635" i="8"/>
  <c r="K636" i="8"/>
  <c r="K637" i="8"/>
  <c r="K638" i="8"/>
  <c r="K639" i="8"/>
  <c r="K640" i="8"/>
  <c r="K641" i="8"/>
  <c r="K642" i="8"/>
  <c r="K643" i="8"/>
  <c r="K644" i="8"/>
  <c r="K645" i="8"/>
  <c r="K646" i="8"/>
  <c r="K647" i="8"/>
  <c r="K648" i="8"/>
  <c r="K649" i="8"/>
  <c r="K650" i="8"/>
  <c r="K651" i="8"/>
  <c r="K652" i="8"/>
  <c r="K653" i="8"/>
  <c r="K654" i="8"/>
  <c r="K655" i="8"/>
  <c r="K656" i="8"/>
  <c r="K657" i="8"/>
  <c r="K658" i="8"/>
  <c r="K659" i="8"/>
  <c r="K660" i="8"/>
  <c r="K661" i="8"/>
  <c r="K662" i="8"/>
  <c r="K663" i="8"/>
  <c r="K664" i="8"/>
  <c r="K665" i="8"/>
  <c r="K666" i="8"/>
  <c r="K667" i="8"/>
  <c r="K668" i="8"/>
  <c r="K669" i="8"/>
  <c r="K670" i="8"/>
  <c r="K671" i="8"/>
  <c r="K672" i="8"/>
  <c r="K673" i="8"/>
  <c r="K674" i="8"/>
  <c r="K675" i="8"/>
  <c r="K676" i="8"/>
  <c r="K677" i="8"/>
  <c r="K678" i="8"/>
  <c r="K679" i="8"/>
  <c r="K680" i="8"/>
  <c r="K681" i="8"/>
  <c r="K682" i="8"/>
  <c r="K683" i="8"/>
  <c r="K684" i="8"/>
  <c r="K685" i="8"/>
  <c r="K686" i="8"/>
  <c r="K687" i="8"/>
  <c r="K688" i="8"/>
  <c r="K689" i="8"/>
  <c r="K690" i="8"/>
  <c r="K691" i="8"/>
  <c r="K692" i="8"/>
  <c r="K693" i="8"/>
  <c r="K694" i="8"/>
  <c r="K695" i="8"/>
  <c r="K696" i="8"/>
  <c r="K697" i="8"/>
  <c r="K698" i="8"/>
  <c r="K699" i="8"/>
  <c r="K700" i="8"/>
  <c r="K701" i="8"/>
  <c r="K702" i="8"/>
  <c r="K703" i="8"/>
  <c r="K704" i="8"/>
  <c r="K705" i="8"/>
  <c r="K706" i="8"/>
  <c r="K707" i="8"/>
  <c r="K708" i="8"/>
  <c r="K709" i="8"/>
  <c r="K710" i="8"/>
  <c r="K711" i="8"/>
  <c r="K712" i="8"/>
  <c r="K713" i="8"/>
  <c r="K714" i="8"/>
  <c r="K715" i="8"/>
  <c r="K716" i="8"/>
  <c r="K717" i="8"/>
  <c r="K718" i="8"/>
  <c r="K719" i="8"/>
  <c r="K720" i="8"/>
  <c r="K721" i="8"/>
  <c r="K722" i="8"/>
  <c r="K723" i="8"/>
  <c r="K724" i="8"/>
  <c r="K725" i="8"/>
  <c r="K726" i="8"/>
  <c r="K727" i="8"/>
  <c r="K728" i="8"/>
  <c r="K729" i="8"/>
  <c r="K730" i="8"/>
  <c r="K731" i="8"/>
  <c r="K732" i="8"/>
  <c r="K733" i="8"/>
  <c r="K734" i="8"/>
  <c r="K735" i="8"/>
  <c r="K736" i="8"/>
  <c r="K737" i="8"/>
  <c r="K738" i="8"/>
  <c r="K739" i="8"/>
  <c r="K740" i="8"/>
  <c r="K741" i="8"/>
  <c r="K742" i="8"/>
  <c r="K743" i="8"/>
  <c r="K744" i="8"/>
  <c r="K745" i="8"/>
  <c r="K746" i="8"/>
  <c r="K747" i="8"/>
  <c r="K748" i="8"/>
  <c r="K749" i="8"/>
  <c r="K750" i="8"/>
  <c r="K751" i="8"/>
  <c r="K752" i="8"/>
  <c r="K753" i="8"/>
  <c r="K754" i="8"/>
  <c r="K755" i="8"/>
  <c r="K756" i="8"/>
  <c r="K757" i="8"/>
  <c r="K758" i="8"/>
  <c r="K759" i="8"/>
  <c r="K760" i="8"/>
  <c r="K761" i="8"/>
  <c r="K762" i="8"/>
  <c r="K763" i="8"/>
  <c r="K764" i="8"/>
  <c r="K765" i="8"/>
  <c r="K766" i="8"/>
  <c r="K767" i="8"/>
  <c r="K768" i="8"/>
  <c r="K769" i="8"/>
  <c r="K770" i="8"/>
  <c r="K771" i="8"/>
  <c r="K772" i="8"/>
  <c r="K773" i="8"/>
  <c r="K774" i="8"/>
  <c r="K775" i="8"/>
  <c r="K776" i="8"/>
  <c r="K777" i="8"/>
  <c r="K778" i="8"/>
  <c r="K779" i="8"/>
  <c r="K780" i="8"/>
  <c r="K781" i="8"/>
  <c r="K782" i="8"/>
  <c r="K783" i="8"/>
  <c r="K784" i="8"/>
  <c r="K785" i="8"/>
  <c r="K786" i="8"/>
  <c r="K787" i="8"/>
  <c r="K788" i="8"/>
  <c r="K789" i="8"/>
  <c r="K790" i="8"/>
  <c r="K791" i="8"/>
  <c r="K792" i="8"/>
  <c r="K793" i="8"/>
  <c r="K794" i="8"/>
  <c r="K795" i="8"/>
  <c r="K796" i="8"/>
  <c r="K797" i="8"/>
  <c r="K798" i="8"/>
  <c r="K799" i="8"/>
  <c r="K800" i="8"/>
  <c r="K801" i="8"/>
  <c r="K802" i="8"/>
  <c r="K803" i="8"/>
  <c r="K804" i="8"/>
  <c r="K805" i="8"/>
  <c r="K806" i="8"/>
  <c r="K807" i="8"/>
  <c r="K808" i="8"/>
  <c r="K809" i="8"/>
  <c r="K810" i="8"/>
  <c r="K811" i="8"/>
  <c r="K812" i="8"/>
  <c r="K813" i="8"/>
  <c r="K814" i="8"/>
  <c r="K815" i="8"/>
  <c r="K816" i="8"/>
  <c r="K817" i="8"/>
  <c r="K818" i="8"/>
  <c r="K819" i="8"/>
  <c r="K820" i="8"/>
  <c r="K821" i="8"/>
  <c r="K822" i="8"/>
  <c r="K823" i="8"/>
  <c r="K824" i="8"/>
  <c r="K825" i="8"/>
  <c r="K826" i="8"/>
  <c r="K827" i="8"/>
  <c r="K828" i="8"/>
  <c r="K829" i="8"/>
  <c r="K830" i="8"/>
  <c r="K831" i="8"/>
  <c r="K832" i="8"/>
  <c r="K833" i="8"/>
  <c r="K834" i="8"/>
  <c r="K835" i="8"/>
  <c r="K836" i="8"/>
  <c r="K837" i="8"/>
  <c r="K838" i="8"/>
  <c r="K839" i="8"/>
  <c r="K840" i="8"/>
  <c r="K841" i="8"/>
  <c r="K842" i="8"/>
  <c r="K843" i="8"/>
  <c r="K844" i="8"/>
  <c r="K845" i="8"/>
  <c r="K846" i="8"/>
  <c r="K847" i="8"/>
  <c r="K848" i="8"/>
  <c r="K849" i="8"/>
  <c r="K850" i="8"/>
  <c r="K851" i="8"/>
  <c r="K852" i="8"/>
  <c r="K853" i="8"/>
  <c r="K854" i="8"/>
  <c r="K855" i="8"/>
  <c r="K856" i="8"/>
  <c r="K857" i="8"/>
  <c r="K858" i="8"/>
  <c r="K859" i="8"/>
  <c r="K860" i="8"/>
  <c r="K861" i="8"/>
  <c r="K862" i="8"/>
  <c r="K863" i="8"/>
  <c r="K864" i="8"/>
  <c r="K865" i="8"/>
  <c r="K866" i="8"/>
  <c r="K867" i="8"/>
  <c r="K868" i="8"/>
  <c r="K869" i="8"/>
  <c r="K870" i="8"/>
  <c r="K871" i="8"/>
  <c r="K872" i="8"/>
  <c r="K873" i="8"/>
  <c r="K874" i="8"/>
  <c r="K875" i="8"/>
  <c r="K876" i="8"/>
  <c r="K877" i="8"/>
  <c r="K878" i="8"/>
  <c r="K879" i="8"/>
  <c r="K880" i="8"/>
  <c r="K881" i="8"/>
  <c r="K882" i="8"/>
  <c r="K883" i="8"/>
  <c r="K884" i="8"/>
  <c r="K885" i="8"/>
  <c r="K886" i="8"/>
  <c r="K887" i="8"/>
  <c r="K888" i="8"/>
  <c r="K889" i="8"/>
  <c r="K890" i="8"/>
  <c r="K891" i="8"/>
  <c r="K892" i="8"/>
  <c r="K893" i="8"/>
  <c r="K894" i="8"/>
  <c r="K895" i="8"/>
  <c r="K896" i="8"/>
  <c r="K897" i="8"/>
  <c r="K898" i="8"/>
  <c r="K899" i="8"/>
  <c r="K900" i="8"/>
  <c r="K901" i="8"/>
  <c r="K902" i="8"/>
  <c r="K903" i="8"/>
  <c r="K904" i="8"/>
  <c r="K905" i="8"/>
  <c r="K906" i="8"/>
  <c r="K907" i="8"/>
  <c r="K908" i="8"/>
  <c r="K909" i="8"/>
  <c r="K910" i="8"/>
  <c r="K911" i="8"/>
  <c r="K912" i="8"/>
  <c r="K913" i="8"/>
  <c r="K914" i="8"/>
  <c r="K915" i="8"/>
  <c r="K916" i="8"/>
  <c r="K917" i="8"/>
  <c r="K918" i="8"/>
  <c r="K919" i="8"/>
  <c r="K920" i="8"/>
  <c r="K921" i="8"/>
  <c r="K922" i="8"/>
  <c r="K923" i="8"/>
  <c r="K924" i="8"/>
  <c r="K925" i="8"/>
  <c r="K926" i="8"/>
  <c r="K927" i="8"/>
  <c r="K928" i="8"/>
  <c r="K929" i="8"/>
  <c r="K930" i="8"/>
  <c r="K931" i="8"/>
  <c r="K932" i="8"/>
  <c r="K933" i="8"/>
  <c r="K934" i="8"/>
  <c r="K935" i="8"/>
  <c r="K936" i="8"/>
  <c r="K937" i="8"/>
  <c r="K938" i="8"/>
  <c r="K939" i="8"/>
  <c r="K940" i="8"/>
  <c r="K941" i="8"/>
  <c r="K942" i="8"/>
  <c r="K943" i="8"/>
  <c r="K944" i="8"/>
  <c r="K945" i="8"/>
  <c r="K946" i="8"/>
  <c r="K947" i="8"/>
  <c r="K948" i="8"/>
  <c r="K949" i="8"/>
  <c r="K950" i="8"/>
  <c r="K951" i="8"/>
  <c r="K952" i="8"/>
  <c r="K953" i="8"/>
  <c r="K954" i="8"/>
  <c r="K955" i="8"/>
  <c r="K956" i="8"/>
  <c r="K957" i="8"/>
  <c r="K958" i="8"/>
  <c r="K959" i="8"/>
  <c r="K960" i="8"/>
  <c r="K961" i="8"/>
  <c r="K962" i="8"/>
  <c r="K963" i="8"/>
  <c r="K964" i="8"/>
  <c r="K965" i="8"/>
  <c r="K966" i="8"/>
  <c r="K967" i="8"/>
  <c r="K968" i="8"/>
  <c r="K969" i="8"/>
  <c r="K970" i="8"/>
  <c r="K971" i="8"/>
  <c r="K972" i="8"/>
  <c r="K973" i="8"/>
  <c r="K974" i="8"/>
  <c r="K975" i="8"/>
  <c r="K976" i="8"/>
  <c r="K977" i="8"/>
  <c r="K978" i="8"/>
  <c r="K979" i="8"/>
  <c r="K980" i="8"/>
  <c r="K981" i="8"/>
  <c r="K982" i="8"/>
  <c r="K983" i="8"/>
  <c r="K984" i="8"/>
  <c r="K985" i="8"/>
  <c r="K986" i="8"/>
  <c r="K987" i="8"/>
  <c r="K988" i="8"/>
  <c r="K989" i="8"/>
  <c r="K990" i="8"/>
  <c r="K991" i="8"/>
  <c r="K992" i="8"/>
  <c r="K993" i="8"/>
  <c r="K994" i="8"/>
  <c r="K995" i="8"/>
  <c r="K996" i="8"/>
  <c r="K997" i="8"/>
  <c r="K998" i="8"/>
  <c r="K999" i="8"/>
  <c r="K1000" i="8"/>
  <c r="K1001" i="8"/>
  <c r="K1002" i="8"/>
  <c r="K1003" i="8"/>
  <c r="K1004" i="8"/>
  <c r="K1005" i="8"/>
  <c r="K1006" i="8"/>
  <c r="K1007" i="8"/>
  <c r="K1008" i="8"/>
  <c r="K1009" i="8"/>
  <c r="K1010" i="8"/>
  <c r="K1011" i="8"/>
  <c r="K1012" i="8"/>
  <c r="K1013" i="8"/>
  <c r="K1014" i="8"/>
  <c r="K1015" i="8"/>
  <c r="K1016" i="8"/>
  <c r="K1017" i="8"/>
  <c r="K1018" i="8"/>
  <c r="K1019" i="8"/>
  <c r="K1020" i="8"/>
  <c r="K1021" i="8"/>
  <c r="K1022" i="8"/>
  <c r="K1023" i="8"/>
  <c r="K1024" i="8"/>
  <c r="K1025" i="8"/>
  <c r="K1026" i="8"/>
  <c r="K1027" i="8"/>
  <c r="K1028" i="8"/>
  <c r="K1029" i="8"/>
  <c r="K1030" i="8"/>
  <c r="K1031" i="8"/>
  <c r="K1032" i="8"/>
  <c r="K1033" i="8"/>
  <c r="K1034" i="8"/>
  <c r="K1035" i="8"/>
  <c r="K1036" i="8"/>
  <c r="K1037" i="8"/>
  <c r="K1038" i="8"/>
  <c r="K1039" i="8"/>
  <c r="K1040" i="8"/>
  <c r="K1041" i="8"/>
  <c r="K1042" i="8"/>
  <c r="K1043" i="8"/>
  <c r="K1044" i="8"/>
  <c r="K1045" i="8"/>
  <c r="K1046" i="8"/>
  <c r="K1047" i="8"/>
  <c r="K1048" i="8"/>
  <c r="K1049" i="8"/>
  <c r="K1050" i="8"/>
  <c r="K1051" i="8"/>
  <c r="K1052" i="8"/>
  <c r="K1053" i="8"/>
  <c r="K1054" i="8"/>
  <c r="K1055" i="8"/>
  <c r="K1056" i="8"/>
  <c r="K1057" i="8"/>
  <c r="K1058" i="8"/>
  <c r="K1059" i="8"/>
  <c r="K1060" i="8"/>
  <c r="K1061" i="8"/>
  <c r="K1062" i="8"/>
  <c r="K1063" i="8"/>
  <c r="K1064" i="8"/>
  <c r="K1065" i="8"/>
  <c r="K1066" i="8"/>
  <c r="K1067" i="8"/>
  <c r="K1068" i="8"/>
  <c r="K1069" i="8"/>
  <c r="K1070" i="8"/>
  <c r="K1071" i="8"/>
  <c r="K1072" i="8"/>
  <c r="K1073" i="8"/>
  <c r="K1074" i="8"/>
  <c r="K1075" i="8"/>
  <c r="K1076" i="8"/>
  <c r="K1077" i="8"/>
  <c r="K1078" i="8"/>
  <c r="K1079" i="8"/>
  <c r="K1080" i="8"/>
  <c r="K1081" i="8"/>
  <c r="K1082" i="8"/>
  <c r="K1083" i="8"/>
  <c r="K1084" i="8"/>
  <c r="K1085" i="8"/>
  <c r="K1086" i="8"/>
  <c r="K1087" i="8"/>
  <c r="K1088" i="8"/>
  <c r="K1089" i="8"/>
  <c r="K1090" i="8"/>
  <c r="K1091" i="8"/>
  <c r="K1092" i="8"/>
  <c r="K1093" i="8"/>
  <c r="K1094" i="8"/>
  <c r="K1095" i="8"/>
  <c r="K1096" i="8"/>
  <c r="K1097" i="8"/>
  <c r="K1098" i="8"/>
  <c r="K1099" i="8"/>
  <c r="K1100" i="8"/>
  <c r="K1101" i="8"/>
  <c r="K1102" i="8"/>
  <c r="K1103" i="8"/>
  <c r="K1104" i="8"/>
  <c r="K1105" i="8"/>
  <c r="K1106" i="8"/>
  <c r="K1107" i="8"/>
  <c r="K1108" i="8"/>
  <c r="K1109" i="8"/>
  <c r="K1110" i="8"/>
  <c r="K1111" i="8"/>
  <c r="K1112" i="8"/>
  <c r="K1113" i="8"/>
  <c r="K1114" i="8"/>
  <c r="K1115" i="8"/>
  <c r="K1116" i="8"/>
  <c r="K1117" i="8"/>
  <c r="K1118" i="8"/>
  <c r="K1119" i="8"/>
  <c r="K1120" i="8"/>
  <c r="K1121" i="8"/>
  <c r="K1122" i="8"/>
  <c r="K1123" i="8"/>
  <c r="K1124" i="8"/>
  <c r="K1125" i="8"/>
  <c r="K1126" i="8"/>
  <c r="K1127" i="8"/>
  <c r="K1128" i="8"/>
  <c r="K1129" i="8"/>
  <c r="K1130" i="8"/>
  <c r="K1131" i="8"/>
  <c r="K1132" i="8"/>
  <c r="K1133" i="8"/>
  <c r="K1134" i="8"/>
  <c r="K1135" i="8"/>
  <c r="K1136" i="8"/>
  <c r="K1137" i="8"/>
  <c r="K1138" i="8"/>
  <c r="K1139" i="8"/>
  <c r="K1140" i="8"/>
  <c r="K1141" i="8"/>
  <c r="K1142" i="8"/>
  <c r="K1143" i="8"/>
  <c r="K1144" i="8"/>
  <c r="K1145" i="8"/>
  <c r="K1146" i="8"/>
  <c r="K1147" i="8"/>
  <c r="K1148" i="8"/>
  <c r="K1149" i="8"/>
  <c r="K1150" i="8"/>
  <c r="K1151" i="8"/>
  <c r="K1152" i="8"/>
  <c r="K1153" i="8"/>
  <c r="K1154" i="8"/>
  <c r="K1155" i="8"/>
  <c r="K1156" i="8"/>
  <c r="K1157" i="8"/>
  <c r="K1158" i="8"/>
  <c r="K1159" i="8"/>
  <c r="K1160" i="8"/>
  <c r="K1161" i="8"/>
  <c r="K1162" i="8"/>
  <c r="K1163" i="8"/>
  <c r="K1164" i="8"/>
  <c r="K1165" i="8"/>
  <c r="K1166" i="8"/>
  <c r="K1167" i="8"/>
  <c r="K1168" i="8"/>
  <c r="K1169" i="8"/>
  <c r="K1170" i="8"/>
  <c r="K1171" i="8"/>
  <c r="K1172" i="8"/>
  <c r="K1173" i="8"/>
  <c r="K1174" i="8"/>
  <c r="K1175" i="8"/>
  <c r="K1176" i="8"/>
  <c r="K1177" i="8"/>
  <c r="K1178" i="8"/>
  <c r="K1179" i="8"/>
  <c r="K1180" i="8"/>
  <c r="K1181" i="8"/>
  <c r="K1182" i="8"/>
  <c r="K1183" i="8"/>
  <c r="K1184" i="8"/>
  <c r="K1185" i="8"/>
  <c r="K1186" i="8"/>
  <c r="K1187" i="8"/>
  <c r="K1188" i="8"/>
  <c r="K1189" i="8"/>
  <c r="K1190" i="8"/>
  <c r="K1191" i="8"/>
  <c r="K1192" i="8"/>
  <c r="K1193" i="8"/>
  <c r="K1194" i="8"/>
  <c r="K1195" i="8"/>
  <c r="K1196" i="8"/>
  <c r="K1197" i="8"/>
  <c r="K1198" i="8"/>
  <c r="K1199" i="8"/>
  <c r="K1200" i="8"/>
  <c r="K1201" i="8"/>
  <c r="K1202" i="8"/>
  <c r="K1203" i="8"/>
  <c r="K1204" i="8"/>
  <c r="K1205" i="8"/>
  <c r="K1206" i="8"/>
  <c r="K1207" i="8"/>
  <c r="K1208" i="8"/>
  <c r="K1209" i="8"/>
  <c r="K1210" i="8"/>
  <c r="K1211" i="8"/>
  <c r="K1212" i="8"/>
  <c r="K1213" i="8"/>
  <c r="K1214" i="8"/>
  <c r="K1215" i="8"/>
  <c r="K1216" i="8"/>
  <c r="K1217" i="8"/>
  <c r="K1218" i="8"/>
  <c r="K1219" i="8"/>
  <c r="K1220" i="8"/>
  <c r="K1221" i="8"/>
  <c r="K1222" i="8"/>
  <c r="K1223" i="8"/>
  <c r="K1224" i="8"/>
  <c r="K1225" i="8"/>
  <c r="K1226" i="8"/>
  <c r="K1227" i="8"/>
  <c r="K1228" i="8"/>
  <c r="K1229" i="8"/>
  <c r="K1230" i="8"/>
  <c r="K1231" i="8"/>
  <c r="K1232" i="8"/>
  <c r="K1233" i="8"/>
  <c r="K1234" i="8"/>
  <c r="K1235" i="8"/>
  <c r="K1236" i="8"/>
  <c r="K1237" i="8"/>
  <c r="K1238" i="8"/>
  <c r="K1239" i="8"/>
  <c r="K1240" i="8"/>
  <c r="K1241" i="8"/>
  <c r="K1242" i="8"/>
  <c r="K1243" i="8"/>
  <c r="K1244" i="8"/>
  <c r="K1245" i="8"/>
  <c r="K1246" i="8"/>
  <c r="K1247" i="8"/>
  <c r="K1248" i="8"/>
  <c r="K1249" i="8"/>
  <c r="K1250" i="8"/>
  <c r="K1251" i="8"/>
  <c r="K1252" i="8"/>
  <c r="K1253" i="8"/>
  <c r="K1254" i="8"/>
  <c r="K1255" i="8"/>
  <c r="K1256" i="8"/>
  <c r="K1257" i="8"/>
  <c r="K1258" i="8"/>
  <c r="K1259" i="8"/>
  <c r="K1260" i="8"/>
  <c r="K1261" i="8"/>
  <c r="K1262" i="8"/>
  <c r="K1263" i="8"/>
  <c r="K1264" i="8"/>
  <c r="K1265" i="8"/>
  <c r="K1266" i="8"/>
  <c r="K1267" i="8"/>
  <c r="K1268" i="8"/>
  <c r="K1269" i="8"/>
  <c r="K1270" i="8"/>
  <c r="K1271" i="8"/>
  <c r="K1272" i="8"/>
  <c r="K1273" i="8"/>
  <c r="K1274" i="8"/>
  <c r="K1275" i="8"/>
  <c r="K1276" i="8"/>
  <c r="K1277" i="8"/>
  <c r="K1278" i="8"/>
  <c r="K1279" i="8"/>
  <c r="K1280" i="8"/>
  <c r="K1281" i="8"/>
  <c r="K1282" i="8"/>
  <c r="K1283" i="8"/>
  <c r="K1284" i="8"/>
  <c r="K1285" i="8"/>
  <c r="K1286" i="8"/>
  <c r="K1287" i="8"/>
  <c r="K1288" i="8"/>
  <c r="K1289" i="8"/>
  <c r="K1290" i="8"/>
  <c r="K1291" i="8"/>
  <c r="K1292" i="8"/>
  <c r="K1293" i="8"/>
  <c r="K1294" i="8"/>
  <c r="K1295" i="8"/>
  <c r="K1296" i="8"/>
  <c r="K1297" i="8"/>
  <c r="K1298" i="8"/>
  <c r="K1299" i="8"/>
  <c r="K1300" i="8"/>
  <c r="K1301" i="8"/>
  <c r="K1302" i="8"/>
  <c r="K1303" i="8"/>
  <c r="K1304" i="8"/>
  <c r="K1305" i="8"/>
  <c r="K1306" i="8"/>
  <c r="K1307" i="8"/>
  <c r="K1308" i="8"/>
  <c r="K1309" i="8"/>
  <c r="K1310" i="8"/>
  <c r="K1311" i="8"/>
  <c r="K1312" i="8"/>
  <c r="K1313" i="8"/>
  <c r="K1314" i="8"/>
  <c r="K1315" i="8"/>
  <c r="K1316" i="8"/>
  <c r="K1317" i="8"/>
  <c r="K1318" i="8"/>
  <c r="K1319" i="8"/>
  <c r="K1320" i="8"/>
  <c r="K1321" i="8"/>
  <c r="K1322" i="8"/>
  <c r="K1323" i="8"/>
  <c r="K1324" i="8"/>
  <c r="K1325" i="8"/>
  <c r="K1326" i="8"/>
  <c r="K1327" i="8"/>
  <c r="K1328" i="8"/>
  <c r="K1329" i="8"/>
  <c r="K1330" i="8"/>
  <c r="K1331" i="8"/>
  <c r="K1332" i="8"/>
  <c r="K1333" i="8"/>
  <c r="K1334" i="8"/>
  <c r="K1335" i="8"/>
  <c r="K1336" i="8"/>
  <c r="K1337" i="8"/>
  <c r="K1338" i="8"/>
  <c r="K1339" i="8"/>
  <c r="K1340" i="8"/>
  <c r="K1341" i="8"/>
  <c r="K1342" i="8"/>
  <c r="K1343" i="8"/>
  <c r="K1344" i="8"/>
  <c r="K1345" i="8"/>
  <c r="K1346" i="8"/>
  <c r="K1347" i="8"/>
  <c r="K1348" i="8"/>
  <c r="K1349" i="8"/>
  <c r="K1350" i="8"/>
  <c r="K1351" i="8"/>
  <c r="K1352" i="8"/>
  <c r="K1353" i="8"/>
  <c r="K1354" i="8"/>
  <c r="K1355" i="8"/>
  <c r="K1356" i="8"/>
  <c r="K1357" i="8"/>
  <c r="K1358" i="8"/>
  <c r="K1359" i="8"/>
  <c r="K1360" i="8"/>
  <c r="K1361" i="8"/>
  <c r="K1362" i="8"/>
  <c r="K1363" i="8"/>
  <c r="K1364" i="8"/>
  <c r="K1365" i="8"/>
  <c r="K1366" i="8"/>
  <c r="K1367" i="8"/>
  <c r="K1368" i="8"/>
  <c r="K1369" i="8"/>
  <c r="K1370" i="8"/>
  <c r="K1371" i="8"/>
  <c r="K1372" i="8"/>
  <c r="K1373" i="8"/>
  <c r="K1374" i="8"/>
  <c r="K1375" i="8"/>
  <c r="K1376" i="8"/>
  <c r="K1377" i="8"/>
  <c r="K1378" i="8"/>
  <c r="K1379" i="8"/>
  <c r="K1380" i="8"/>
  <c r="K1381" i="8"/>
  <c r="K1382" i="8"/>
  <c r="K1383" i="8"/>
  <c r="K1384" i="8"/>
  <c r="K1385" i="8"/>
  <c r="K1386" i="8"/>
  <c r="K1387" i="8"/>
  <c r="K1388" i="8"/>
  <c r="K1389" i="8"/>
  <c r="K1390" i="8"/>
  <c r="K1391" i="8"/>
  <c r="K1392" i="8"/>
  <c r="K1393" i="8"/>
  <c r="K1394" i="8"/>
  <c r="K1395" i="8"/>
  <c r="K1396" i="8"/>
  <c r="K1397" i="8"/>
  <c r="K1398" i="8"/>
  <c r="K1399" i="8"/>
  <c r="K1400" i="8"/>
  <c r="K1401" i="8"/>
  <c r="K1402" i="8"/>
  <c r="K1403" i="8"/>
  <c r="K1404" i="8"/>
  <c r="K1405" i="8"/>
  <c r="K1406" i="8"/>
  <c r="K1407" i="8"/>
  <c r="K1408" i="8"/>
  <c r="K1409" i="8"/>
  <c r="K1410" i="8"/>
  <c r="K1411" i="8"/>
  <c r="K1412" i="8"/>
  <c r="K1413" i="8"/>
  <c r="K1414" i="8"/>
  <c r="K1415" i="8"/>
  <c r="K1416" i="8"/>
  <c r="K1417" i="8"/>
  <c r="K1418" i="8"/>
  <c r="K1419" i="8"/>
  <c r="K1420" i="8"/>
  <c r="K1421" i="8"/>
  <c r="K1422" i="8"/>
  <c r="K1423" i="8"/>
  <c r="K1424" i="8"/>
  <c r="K1425" i="8"/>
  <c r="K1426" i="8"/>
  <c r="K1427" i="8"/>
  <c r="K1428" i="8"/>
  <c r="K1429" i="8"/>
  <c r="K1430" i="8"/>
  <c r="K1431" i="8"/>
  <c r="K1432" i="8"/>
  <c r="K1433" i="8"/>
  <c r="K1434" i="8"/>
  <c r="K1435" i="8"/>
  <c r="K1436" i="8"/>
  <c r="K1437" i="8"/>
  <c r="K1438" i="8"/>
  <c r="K1439" i="8"/>
  <c r="K1440" i="8"/>
  <c r="K1441" i="8"/>
  <c r="K1442" i="8"/>
  <c r="K1443" i="8"/>
  <c r="K1444" i="8"/>
  <c r="K1445" i="8"/>
  <c r="K1446" i="8"/>
  <c r="K1447" i="8"/>
  <c r="K1448" i="8"/>
  <c r="K1449" i="8"/>
  <c r="K1450" i="8"/>
  <c r="K1451" i="8"/>
  <c r="K1452" i="8"/>
  <c r="K1453" i="8"/>
  <c r="K1454" i="8"/>
  <c r="K1455" i="8"/>
  <c r="K1456" i="8"/>
  <c r="K1457" i="8"/>
  <c r="K1458" i="8"/>
  <c r="K1459" i="8"/>
  <c r="K1460" i="8"/>
  <c r="K1461" i="8"/>
  <c r="K1462" i="8"/>
  <c r="K1463" i="8"/>
  <c r="K1464" i="8"/>
  <c r="K1465" i="8"/>
  <c r="K1466" i="8"/>
  <c r="K1467" i="8"/>
  <c r="K1468" i="8"/>
  <c r="K1469" i="8"/>
  <c r="K1470" i="8"/>
  <c r="K1471" i="8"/>
  <c r="K1472" i="8"/>
  <c r="K1473" i="8"/>
  <c r="K1474" i="8"/>
  <c r="K1475" i="8"/>
  <c r="K1476" i="8"/>
  <c r="K1477" i="8"/>
  <c r="K1478" i="8"/>
  <c r="K1479" i="8"/>
  <c r="K1480" i="8"/>
  <c r="K1481" i="8"/>
  <c r="K1482" i="8"/>
  <c r="K1483" i="8"/>
  <c r="K1484" i="8"/>
  <c r="K1485" i="8"/>
  <c r="K1486" i="8"/>
  <c r="K1487" i="8"/>
  <c r="K1488" i="8"/>
  <c r="K1489" i="8"/>
  <c r="K1490" i="8"/>
  <c r="K1491" i="8"/>
  <c r="K1492" i="8"/>
  <c r="K1493" i="8"/>
  <c r="K1494" i="8"/>
  <c r="K1495" i="8"/>
  <c r="K1496" i="8"/>
  <c r="K1497" i="8"/>
  <c r="K1498" i="8"/>
  <c r="K1499" i="8"/>
  <c r="K1500" i="8"/>
  <c r="K1501" i="8"/>
  <c r="K1502" i="8"/>
  <c r="K1503" i="8"/>
  <c r="K1504" i="8"/>
  <c r="K1505" i="8"/>
  <c r="K1506" i="8"/>
  <c r="K1507" i="8"/>
  <c r="K1508" i="8"/>
  <c r="K1509" i="8"/>
  <c r="K1510" i="8"/>
  <c r="K1511" i="8"/>
  <c r="K1512" i="8"/>
  <c r="K1513" i="8"/>
  <c r="K1514" i="8"/>
  <c r="K1515" i="8"/>
  <c r="K1516" i="8"/>
  <c r="K1517" i="8"/>
  <c r="K1518" i="8"/>
  <c r="K1519" i="8"/>
  <c r="K1520" i="8"/>
  <c r="K1521" i="8"/>
  <c r="K1522" i="8"/>
  <c r="K1523" i="8"/>
  <c r="K1524" i="8"/>
  <c r="K1525" i="8"/>
  <c r="K1526" i="8"/>
  <c r="K1527" i="8"/>
  <c r="K1528" i="8"/>
  <c r="K1529" i="8"/>
  <c r="K1530" i="8"/>
  <c r="K1531" i="8"/>
  <c r="K1532" i="8"/>
  <c r="K1533" i="8"/>
  <c r="K1534" i="8"/>
  <c r="K1535" i="8"/>
  <c r="K1536" i="8"/>
  <c r="K1537" i="8"/>
  <c r="K1538" i="8"/>
  <c r="K1539" i="8"/>
  <c r="K1540" i="8"/>
  <c r="K1541" i="8"/>
  <c r="K1542" i="8"/>
  <c r="K1543" i="8"/>
  <c r="K1544" i="8"/>
  <c r="K1545" i="8"/>
  <c r="K1546" i="8"/>
  <c r="K1547" i="8"/>
  <c r="K1548" i="8"/>
  <c r="K1549" i="8"/>
  <c r="K1550" i="8"/>
  <c r="K1551" i="8"/>
  <c r="K1552" i="8"/>
  <c r="K1553" i="8"/>
  <c r="K1554" i="8"/>
  <c r="K1555" i="8"/>
  <c r="K1556" i="8"/>
  <c r="K1557" i="8"/>
  <c r="K1558" i="8"/>
  <c r="K1559" i="8"/>
  <c r="K1560" i="8"/>
  <c r="K1561" i="8"/>
  <c r="K1562" i="8"/>
  <c r="K1563" i="8"/>
  <c r="K1564" i="8"/>
  <c r="K1565" i="8"/>
  <c r="K1566" i="8"/>
  <c r="K1567" i="8"/>
  <c r="K1568" i="8"/>
  <c r="K1569" i="8"/>
  <c r="K1570" i="8"/>
  <c r="K1571" i="8"/>
  <c r="K1572" i="8"/>
  <c r="K1573" i="8"/>
  <c r="K1574" i="8"/>
  <c r="K1575" i="8"/>
  <c r="K1576" i="8"/>
  <c r="K1577" i="8"/>
  <c r="K1578" i="8"/>
  <c r="K1579" i="8"/>
  <c r="K1580" i="8"/>
  <c r="K1581" i="8"/>
  <c r="K1582" i="8"/>
  <c r="K1583" i="8"/>
  <c r="K1584" i="8"/>
  <c r="K1585" i="8"/>
  <c r="K1586" i="8"/>
  <c r="K1587" i="8"/>
  <c r="K1588" i="8"/>
  <c r="K1589" i="8"/>
  <c r="K1590" i="8"/>
  <c r="K1591" i="8"/>
  <c r="K1592" i="8"/>
  <c r="K1593" i="8"/>
  <c r="K1594" i="8"/>
  <c r="K1595" i="8"/>
  <c r="K1596" i="8"/>
  <c r="K1597" i="8"/>
  <c r="K1598" i="8"/>
  <c r="K1599" i="8"/>
  <c r="K1600" i="8"/>
  <c r="K1601" i="8"/>
  <c r="K1602" i="8"/>
  <c r="K1603" i="8"/>
  <c r="K1604" i="8"/>
  <c r="K1605" i="8"/>
  <c r="K1606" i="8"/>
  <c r="K1607" i="8"/>
  <c r="K1608" i="8"/>
  <c r="K1609" i="8"/>
  <c r="K1610" i="8"/>
  <c r="K1611" i="8"/>
  <c r="K1612" i="8"/>
  <c r="K1613" i="8"/>
  <c r="K1614" i="8"/>
  <c r="K1615" i="8"/>
  <c r="K1616" i="8"/>
  <c r="K1617" i="8"/>
  <c r="K1618" i="8"/>
  <c r="K1619" i="8"/>
  <c r="K1620" i="8"/>
  <c r="K1621" i="8"/>
  <c r="K1622" i="8"/>
  <c r="K1623" i="8"/>
  <c r="K1624" i="8"/>
  <c r="K1625" i="8"/>
  <c r="K1626" i="8"/>
  <c r="K1627" i="8"/>
  <c r="K1628" i="8"/>
  <c r="K1629" i="8"/>
  <c r="K1630" i="8"/>
  <c r="K1631" i="8"/>
  <c r="K1632" i="8"/>
  <c r="K1633" i="8"/>
  <c r="K1634" i="8"/>
  <c r="K1635" i="8"/>
  <c r="K1636" i="8"/>
  <c r="K1637" i="8"/>
  <c r="K1638" i="8"/>
  <c r="K1639" i="8"/>
  <c r="K1640" i="8"/>
  <c r="K1641" i="8"/>
  <c r="K1642" i="8"/>
  <c r="K1643" i="8"/>
  <c r="K1644" i="8"/>
  <c r="K1645" i="8"/>
  <c r="K1646" i="8"/>
  <c r="K1647" i="8"/>
  <c r="K1648" i="8"/>
  <c r="K1649" i="8"/>
  <c r="K1650" i="8"/>
  <c r="K1651" i="8"/>
  <c r="K1652" i="8"/>
  <c r="K1653" i="8"/>
  <c r="K1654" i="8"/>
  <c r="K1655" i="8"/>
  <c r="K1656" i="8"/>
  <c r="K1657" i="8"/>
  <c r="K1658" i="8"/>
  <c r="K1659" i="8"/>
  <c r="K1660" i="8"/>
  <c r="K1661" i="8"/>
  <c r="K1662" i="8"/>
  <c r="K1663" i="8"/>
  <c r="K1664" i="8"/>
  <c r="K1665" i="8"/>
  <c r="K1666" i="8"/>
  <c r="K1667" i="8"/>
  <c r="K1668" i="8"/>
  <c r="K1669" i="8"/>
  <c r="K1670" i="8"/>
  <c r="K1671" i="8"/>
  <c r="K1672" i="8"/>
  <c r="K1673" i="8"/>
  <c r="K1674" i="8"/>
  <c r="K1675" i="8"/>
  <c r="K1676" i="8"/>
  <c r="K1677" i="8"/>
  <c r="K1678" i="8"/>
  <c r="K1679" i="8"/>
  <c r="K1680" i="8"/>
  <c r="K1681" i="8"/>
  <c r="K1682" i="8"/>
  <c r="K1683" i="8"/>
  <c r="K1684" i="8"/>
  <c r="K1685" i="8"/>
  <c r="K1686" i="8"/>
  <c r="K1687" i="8"/>
  <c r="K1688" i="8"/>
  <c r="K1689" i="8"/>
  <c r="K1690" i="8"/>
  <c r="K1691" i="8"/>
  <c r="K1692" i="8"/>
  <c r="K1693" i="8"/>
  <c r="K1694" i="8"/>
  <c r="K1695" i="8"/>
  <c r="K1696" i="8"/>
  <c r="K1697" i="8"/>
  <c r="K1698" i="8"/>
  <c r="K1699" i="8"/>
  <c r="K1700" i="8"/>
  <c r="K1701" i="8"/>
  <c r="K1702" i="8"/>
  <c r="K1703" i="8"/>
  <c r="K1704" i="8"/>
  <c r="K1705" i="8"/>
  <c r="K1706" i="8"/>
  <c r="K1707" i="8"/>
  <c r="K1708" i="8"/>
  <c r="K1709" i="8"/>
  <c r="K1710" i="8"/>
  <c r="K1711" i="8"/>
  <c r="K1712" i="8"/>
  <c r="K1713" i="8"/>
  <c r="K1714" i="8"/>
  <c r="K1715" i="8"/>
  <c r="K1716" i="8"/>
  <c r="K1717" i="8"/>
  <c r="K1718" i="8"/>
  <c r="K1719" i="8"/>
  <c r="K1720" i="8"/>
  <c r="K1721" i="8"/>
  <c r="K1722" i="8"/>
  <c r="K1723" i="8"/>
  <c r="K1724" i="8"/>
  <c r="K1725" i="8"/>
  <c r="K1726" i="8"/>
  <c r="K1727" i="8"/>
  <c r="K1728" i="8"/>
  <c r="K1729" i="8"/>
  <c r="K1730" i="8"/>
  <c r="K1731" i="8"/>
  <c r="K1732" i="8"/>
  <c r="K1733" i="8"/>
  <c r="K1734" i="8"/>
  <c r="K1735" i="8"/>
  <c r="K1736" i="8"/>
  <c r="K1737" i="8"/>
  <c r="K1738" i="8"/>
  <c r="K1739" i="8"/>
  <c r="K1740" i="8"/>
  <c r="K1741" i="8"/>
  <c r="K1742" i="8"/>
  <c r="K1743" i="8"/>
  <c r="K1744" i="8"/>
  <c r="K1745" i="8"/>
  <c r="K1746" i="8"/>
  <c r="K1747" i="8"/>
  <c r="K1748" i="8"/>
  <c r="K1749" i="8"/>
  <c r="K1750" i="8"/>
  <c r="K1751" i="8"/>
  <c r="K1752" i="8"/>
  <c r="K1753" i="8"/>
  <c r="K1754" i="8"/>
  <c r="K1755" i="8"/>
  <c r="K1756" i="8"/>
  <c r="K1757" i="8"/>
  <c r="K1758" i="8"/>
  <c r="K1759" i="8"/>
  <c r="K1760" i="8"/>
  <c r="K1761" i="8"/>
  <c r="K1762" i="8"/>
  <c r="K1763" i="8"/>
  <c r="K1764" i="8"/>
  <c r="K1765" i="8"/>
  <c r="K1766" i="8"/>
  <c r="K1767" i="8"/>
  <c r="K1768" i="8"/>
  <c r="K1769" i="8"/>
  <c r="K1770" i="8"/>
  <c r="K1771" i="8"/>
  <c r="K1772" i="8"/>
  <c r="K1773" i="8"/>
  <c r="K1774" i="8"/>
  <c r="K1775" i="8"/>
  <c r="K1776" i="8"/>
  <c r="K1777" i="8"/>
  <c r="K1778" i="8"/>
  <c r="K1779" i="8"/>
  <c r="K1780" i="8"/>
  <c r="K1781" i="8"/>
  <c r="K1782" i="8"/>
  <c r="K1783" i="8"/>
  <c r="K1784" i="8"/>
  <c r="K1785" i="8"/>
  <c r="K1786" i="8"/>
  <c r="K1787" i="8"/>
  <c r="K1788" i="8"/>
  <c r="K1789" i="8"/>
  <c r="K1790" i="8"/>
  <c r="K1791" i="8"/>
  <c r="K1792" i="8"/>
  <c r="K1793" i="8"/>
  <c r="K1794" i="8"/>
  <c r="K1795" i="8"/>
  <c r="K1796" i="8"/>
  <c r="K1797" i="8"/>
  <c r="K1798" i="8"/>
  <c r="K1799" i="8"/>
  <c r="K1800" i="8"/>
  <c r="K1801" i="8"/>
  <c r="K1802" i="8"/>
  <c r="K1803" i="8"/>
  <c r="K1804" i="8"/>
  <c r="K1805" i="8"/>
  <c r="K1806" i="8"/>
  <c r="K1807" i="8"/>
  <c r="K1808" i="8"/>
  <c r="K1809" i="8"/>
  <c r="K1810" i="8"/>
  <c r="K1811" i="8"/>
  <c r="K1812" i="8"/>
  <c r="K1813" i="8"/>
  <c r="K1814" i="8"/>
  <c r="K1815" i="8"/>
  <c r="K1816" i="8"/>
  <c r="K1817" i="8"/>
  <c r="K1818" i="8"/>
  <c r="K1819" i="8"/>
  <c r="K1820" i="8"/>
  <c r="K1821" i="8"/>
  <c r="K1822" i="8"/>
  <c r="K1823" i="8"/>
  <c r="K1824" i="8"/>
  <c r="K1825" i="8"/>
  <c r="K1826" i="8"/>
  <c r="K1827" i="8"/>
  <c r="K1828" i="8"/>
  <c r="K1829" i="8"/>
  <c r="K1830" i="8"/>
  <c r="K1831" i="8"/>
  <c r="K1832" i="8"/>
  <c r="K1833" i="8"/>
  <c r="K1834" i="8"/>
  <c r="K1835" i="8"/>
  <c r="K1836" i="8"/>
  <c r="K1837" i="8"/>
  <c r="K1838" i="8"/>
  <c r="K1839" i="8"/>
  <c r="K1840" i="8"/>
  <c r="K1841" i="8"/>
  <c r="K1842" i="8"/>
  <c r="K1843" i="8"/>
  <c r="K1844" i="8"/>
  <c r="K1845" i="8"/>
  <c r="K1846" i="8"/>
  <c r="K1847" i="8"/>
  <c r="K1848" i="8"/>
  <c r="K1849" i="8"/>
  <c r="K1850" i="8"/>
  <c r="K1851" i="8"/>
  <c r="K1852" i="8"/>
  <c r="K1853" i="8"/>
  <c r="K1854" i="8"/>
  <c r="K1855" i="8"/>
  <c r="K1856" i="8"/>
  <c r="K1857" i="8"/>
  <c r="K1858" i="8"/>
  <c r="K1859" i="8"/>
  <c r="K1860" i="8"/>
  <c r="K1861" i="8"/>
  <c r="K1862" i="8"/>
  <c r="K1863" i="8"/>
  <c r="K1864" i="8"/>
  <c r="K1865" i="8"/>
  <c r="K1866" i="8"/>
  <c r="K1867" i="8"/>
  <c r="K1868" i="8"/>
  <c r="K1869" i="8"/>
  <c r="K1870" i="8"/>
  <c r="K1871" i="8"/>
  <c r="K1872" i="8"/>
  <c r="K1873" i="8"/>
  <c r="K1874" i="8"/>
  <c r="K1875" i="8"/>
  <c r="K1876" i="8"/>
  <c r="K1877" i="8"/>
  <c r="K1878" i="8"/>
  <c r="K1879" i="8"/>
  <c r="K1880" i="8"/>
  <c r="K1881" i="8"/>
  <c r="K1882" i="8"/>
  <c r="K1883" i="8"/>
  <c r="K1884" i="8"/>
  <c r="K1885" i="8"/>
  <c r="K1886" i="8"/>
  <c r="K1887" i="8"/>
  <c r="K1888" i="8"/>
  <c r="K1889" i="8"/>
  <c r="K1890" i="8"/>
  <c r="K1891" i="8"/>
  <c r="K1892" i="8"/>
  <c r="K1893" i="8"/>
  <c r="K1894" i="8"/>
  <c r="K1895" i="8"/>
  <c r="K1896" i="8"/>
  <c r="K1897" i="8"/>
  <c r="K1898" i="8"/>
  <c r="K1899" i="8"/>
  <c r="K1900" i="8"/>
  <c r="K1901" i="8"/>
  <c r="K1902" i="8"/>
  <c r="K1903" i="8"/>
  <c r="K1904" i="8"/>
  <c r="K1905" i="8"/>
  <c r="K1906" i="8"/>
  <c r="K1907" i="8"/>
  <c r="K1908" i="8"/>
  <c r="K1909" i="8"/>
  <c r="K1910" i="8"/>
  <c r="K1911" i="8"/>
  <c r="K1912" i="8"/>
  <c r="K1913" i="8"/>
  <c r="K1914" i="8"/>
  <c r="K1915" i="8"/>
  <c r="K1916" i="8"/>
  <c r="K1917" i="8"/>
  <c r="K1918" i="8"/>
  <c r="K1919" i="8"/>
  <c r="K1920" i="8"/>
  <c r="K1921" i="8"/>
  <c r="K1922" i="8"/>
  <c r="K1923" i="8"/>
  <c r="K1924" i="8"/>
  <c r="K1925" i="8"/>
  <c r="K1926" i="8"/>
  <c r="K1927" i="8"/>
  <c r="K1928" i="8"/>
  <c r="K1929" i="8"/>
  <c r="K1930" i="8"/>
  <c r="K1931" i="8"/>
  <c r="K1932" i="8"/>
  <c r="K1933" i="8"/>
  <c r="K1934" i="8"/>
  <c r="K1935" i="8"/>
  <c r="K1936" i="8"/>
  <c r="K1937" i="8"/>
  <c r="K1938" i="8"/>
  <c r="K1939" i="8"/>
  <c r="K1940" i="8"/>
  <c r="K1941" i="8"/>
  <c r="K1942" i="8"/>
  <c r="K1943" i="8"/>
  <c r="K1944" i="8"/>
  <c r="K1945" i="8"/>
  <c r="K1946" i="8"/>
  <c r="K1947" i="8"/>
  <c r="K1948" i="8"/>
  <c r="K1949" i="8"/>
  <c r="K1950" i="8"/>
  <c r="K1951" i="8"/>
  <c r="K1952" i="8"/>
  <c r="K1953" i="8"/>
  <c r="K1954" i="8"/>
  <c r="K1955" i="8"/>
  <c r="K1956" i="8"/>
  <c r="K1957" i="8"/>
  <c r="K1958" i="8"/>
  <c r="K1959" i="8"/>
  <c r="K1960" i="8"/>
  <c r="K1961" i="8"/>
  <c r="K1962" i="8"/>
  <c r="K1963" i="8"/>
  <c r="K1964" i="8"/>
  <c r="K1965" i="8"/>
  <c r="K1966" i="8"/>
  <c r="K1967" i="8"/>
  <c r="K1968" i="8"/>
  <c r="K1969" i="8"/>
  <c r="K1970" i="8"/>
  <c r="K1971" i="8"/>
  <c r="K1972" i="8"/>
  <c r="K1973" i="8"/>
  <c r="K1974" i="8"/>
  <c r="K1975" i="8"/>
  <c r="K1976" i="8"/>
  <c r="K1977" i="8"/>
  <c r="K1978" i="8"/>
  <c r="K1979" i="8"/>
  <c r="K1980" i="8"/>
  <c r="K1981" i="8"/>
  <c r="K1982" i="8"/>
  <c r="K1983" i="8"/>
  <c r="K1984" i="8"/>
  <c r="K1985" i="8"/>
  <c r="K1986" i="8"/>
  <c r="K1987" i="8"/>
  <c r="K1988" i="8"/>
  <c r="K1989" i="8"/>
  <c r="K1990" i="8"/>
  <c r="K1991" i="8"/>
  <c r="K1992" i="8"/>
  <c r="K1993" i="8"/>
  <c r="K1994" i="8"/>
  <c r="K1995" i="8"/>
  <c r="K1996" i="8"/>
  <c r="K1997" i="8"/>
  <c r="K1998" i="8"/>
  <c r="K1999" i="8"/>
  <c r="K2000" i="8"/>
  <c r="K2001" i="8"/>
  <c r="K2002" i="8"/>
  <c r="K2003" i="8"/>
  <c r="K2004" i="8"/>
  <c r="K2005" i="8"/>
  <c r="K2006" i="8"/>
  <c r="K2007" i="8"/>
  <c r="K2008" i="8"/>
  <c r="K2009" i="8"/>
  <c r="K2010" i="8"/>
  <c r="K2011" i="8"/>
  <c r="K2012" i="8"/>
  <c r="K2013" i="8"/>
  <c r="K2014" i="8"/>
  <c r="K2015" i="8"/>
  <c r="K2016" i="8"/>
  <c r="K2017" i="8"/>
  <c r="K2018" i="8"/>
  <c r="K2019" i="8"/>
  <c r="K2020" i="8"/>
  <c r="K2021" i="8"/>
  <c r="K2022" i="8"/>
  <c r="K2023" i="8"/>
  <c r="K2024" i="8"/>
  <c r="K2025" i="8"/>
  <c r="K2026" i="8"/>
  <c r="K2027" i="8"/>
  <c r="K2028" i="8"/>
  <c r="K2029" i="8"/>
  <c r="K2030" i="8"/>
  <c r="K2031" i="8"/>
  <c r="K2032" i="8"/>
  <c r="K2033" i="8"/>
  <c r="K2034" i="8"/>
  <c r="K2035" i="8"/>
  <c r="K2036" i="8"/>
  <c r="K2037" i="8"/>
  <c r="K2038" i="8"/>
  <c r="K2039" i="8"/>
  <c r="K2040" i="8"/>
  <c r="K2041" i="8"/>
  <c r="K2042" i="8"/>
  <c r="K2043" i="8"/>
  <c r="K2044" i="8"/>
  <c r="K2045" i="8"/>
  <c r="K2046" i="8"/>
  <c r="K2047" i="8"/>
  <c r="K2048" i="8"/>
  <c r="K2049" i="8"/>
  <c r="K2050" i="8"/>
  <c r="K2051" i="8"/>
  <c r="K2052" i="8"/>
  <c r="K2053" i="8"/>
  <c r="K2054" i="8"/>
  <c r="K2055" i="8"/>
  <c r="K2056" i="8"/>
  <c r="K2057" i="8"/>
  <c r="K2058" i="8"/>
  <c r="K2059" i="8"/>
  <c r="K2060" i="8"/>
  <c r="K2061" i="8"/>
  <c r="K2062" i="8"/>
  <c r="K2063" i="8"/>
  <c r="K2064" i="8"/>
  <c r="K2065" i="8"/>
  <c r="K2066" i="8"/>
  <c r="K2067" i="8"/>
  <c r="K2068" i="8"/>
  <c r="K2069" i="8"/>
  <c r="K2070" i="8"/>
  <c r="K2071" i="8"/>
  <c r="K2072" i="8"/>
  <c r="K2073" i="8"/>
  <c r="K2074" i="8"/>
  <c r="K2075" i="8"/>
  <c r="K2076" i="8"/>
  <c r="K2077" i="8"/>
  <c r="K2078" i="8"/>
  <c r="K2079" i="8"/>
  <c r="K2080" i="8"/>
  <c r="K2081" i="8"/>
  <c r="K2082" i="8"/>
  <c r="K2083" i="8"/>
  <c r="K2084" i="8"/>
  <c r="K2085" i="8"/>
  <c r="K2086" i="8"/>
  <c r="K2087" i="8"/>
  <c r="K2088" i="8"/>
  <c r="K2089" i="8"/>
  <c r="K2090" i="8"/>
  <c r="K2091" i="8"/>
  <c r="K2092" i="8"/>
  <c r="K2093" i="8"/>
  <c r="K2094" i="8"/>
  <c r="K2095" i="8"/>
  <c r="K2096" i="8"/>
  <c r="K2097" i="8"/>
  <c r="K2098" i="8"/>
  <c r="K2099" i="8"/>
  <c r="K2100" i="8"/>
  <c r="K2101" i="8"/>
  <c r="K2102" i="8"/>
  <c r="K2103" i="8"/>
  <c r="K2104" i="8"/>
  <c r="K2105" i="8"/>
  <c r="K2106" i="8"/>
  <c r="K2107" i="8"/>
  <c r="K2108" i="8"/>
  <c r="K2109" i="8"/>
  <c r="K2110" i="8"/>
  <c r="K2111" i="8"/>
  <c r="K2112" i="8"/>
  <c r="K2113" i="8"/>
  <c r="K2114" i="8"/>
  <c r="K2115" i="8"/>
  <c r="K2116" i="8"/>
  <c r="K2117" i="8"/>
  <c r="K2118" i="8"/>
  <c r="K2119" i="8"/>
  <c r="K2120" i="8"/>
  <c r="K2121" i="8"/>
  <c r="K2122" i="8"/>
  <c r="K2123" i="8"/>
  <c r="K2124" i="8"/>
  <c r="K2125" i="8"/>
  <c r="K2126" i="8"/>
  <c r="K2127" i="8"/>
  <c r="K2128" i="8"/>
  <c r="K2129" i="8"/>
  <c r="K2130" i="8"/>
  <c r="K2131" i="8"/>
  <c r="K2132" i="8"/>
  <c r="K2133" i="8"/>
  <c r="K2134" i="8"/>
  <c r="K2135" i="8"/>
  <c r="K2136" i="8"/>
  <c r="K2137" i="8"/>
  <c r="K2138" i="8"/>
  <c r="K2139" i="8"/>
  <c r="K2140" i="8"/>
  <c r="K2141" i="8"/>
  <c r="K2142" i="8"/>
  <c r="K2143" i="8"/>
  <c r="K2144" i="8"/>
  <c r="K2145" i="8"/>
  <c r="K2146" i="8"/>
  <c r="K2147" i="8"/>
  <c r="K2148" i="8"/>
  <c r="K2149" i="8"/>
  <c r="K2150" i="8"/>
  <c r="K2151" i="8"/>
  <c r="K2152" i="8"/>
  <c r="K2153" i="8"/>
  <c r="K2154" i="8"/>
  <c r="K2155" i="8"/>
  <c r="K2156" i="8"/>
  <c r="K2157" i="8"/>
  <c r="K2158" i="8"/>
  <c r="K2159" i="8"/>
  <c r="K2160" i="8"/>
  <c r="K2161" i="8"/>
  <c r="K2162" i="8"/>
  <c r="K2163" i="8"/>
  <c r="K2164" i="8"/>
  <c r="K2165" i="8"/>
  <c r="K2166" i="8"/>
  <c r="K2167" i="8"/>
  <c r="K2168" i="8"/>
  <c r="K2169" i="8"/>
  <c r="K2170" i="8"/>
  <c r="K2171" i="8"/>
  <c r="K2172" i="8"/>
  <c r="K2173" i="8"/>
  <c r="K2174" i="8"/>
  <c r="K2175" i="8"/>
  <c r="K2176" i="8"/>
  <c r="K2177" i="8"/>
  <c r="K2178" i="8"/>
  <c r="K2179" i="8"/>
  <c r="K2180" i="8"/>
  <c r="K2181" i="8"/>
  <c r="K2182" i="8"/>
  <c r="K2183" i="8"/>
  <c r="K2184" i="8"/>
  <c r="K2185" i="8"/>
  <c r="K2186" i="8"/>
  <c r="K2187" i="8"/>
  <c r="K2188" i="8"/>
  <c r="K2189" i="8"/>
  <c r="K2190" i="8"/>
  <c r="K2191" i="8"/>
  <c r="K2192" i="8"/>
  <c r="K2193" i="8"/>
  <c r="K2194" i="8"/>
  <c r="K2195" i="8"/>
  <c r="K2196" i="8"/>
  <c r="K2197" i="8"/>
  <c r="K2198" i="8"/>
  <c r="K2199" i="8"/>
  <c r="K2200" i="8"/>
  <c r="K2201" i="8"/>
  <c r="K2202" i="8"/>
  <c r="K2203" i="8"/>
  <c r="K2204" i="8"/>
  <c r="K2205" i="8"/>
  <c r="K2206" i="8"/>
  <c r="K2207" i="8"/>
  <c r="K2208" i="8"/>
  <c r="K2209" i="8"/>
  <c r="K2210" i="8"/>
  <c r="K2211" i="8"/>
  <c r="K2212" i="8"/>
  <c r="K2213" i="8"/>
  <c r="K2214" i="8"/>
  <c r="K2215" i="8"/>
  <c r="K2216" i="8"/>
  <c r="K2217" i="8"/>
  <c r="K2218" i="8"/>
  <c r="K2219" i="8"/>
  <c r="K2220" i="8"/>
  <c r="K2221" i="8"/>
  <c r="K2222" i="8"/>
  <c r="K2223" i="8"/>
  <c r="K2224" i="8"/>
  <c r="K2225" i="8"/>
  <c r="K2226" i="8"/>
  <c r="K2227" i="8"/>
  <c r="K2228" i="8"/>
  <c r="K2229" i="8"/>
  <c r="K2230" i="8"/>
  <c r="K2231" i="8"/>
  <c r="K2232" i="8"/>
  <c r="K2233" i="8"/>
  <c r="K2234" i="8"/>
  <c r="K2235" i="8"/>
  <c r="K2236" i="8"/>
  <c r="K2237" i="8"/>
  <c r="K2238" i="8"/>
  <c r="K2239" i="8"/>
  <c r="K2240" i="8"/>
  <c r="K2241" i="8"/>
  <c r="K2242" i="8"/>
  <c r="K2243" i="8"/>
  <c r="K2244" i="8"/>
  <c r="K2245" i="8"/>
  <c r="K2246" i="8"/>
  <c r="K2247" i="8"/>
  <c r="K2248" i="8"/>
  <c r="K2249" i="8"/>
  <c r="K2250" i="8"/>
  <c r="K2251" i="8"/>
  <c r="K2252" i="8"/>
  <c r="K2253" i="8"/>
  <c r="K2254" i="8"/>
  <c r="K2255" i="8"/>
  <c r="K2256" i="8"/>
  <c r="K2257" i="8"/>
  <c r="K2258" i="8"/>
  <c r="K2259" i="8"/>
  <c r="K2260" i="8"/>
  <c r="K2261" i="8"/>
  <c r="K2262" i="8"/>
  <c r="K2263" i="8"/>
  <c r="K2264" i="8"/>
  <c r="K2265" i="8"/>
  <c r="K2266" i="8"/>
  <c r="K2267" i="8"/>
  <c r="K2268" i="8"/>
  <c r="K2269" i="8"/>
  <c r="K2270" i="8"/>
  <c r="K2271" i="8"/>
  <c r="K2272" i="8"/>
  <c r="K2273" i="8"/>
  <c r="K2274" i="8"/>
  <c r="K2275" i="8"/>
  <c r="K2276" i="8"/>
  <c r="K2277" i="8"/>
  <c r="K2278" i="8"/>
  <c r="K2279" i="8"/>
  <c r="K2280" i="8"/>
  <c r="K2281" i="8"/>
  <c r="K2282" i="8"/>
  <c r="K2283" i="8"/>
  <c r="K2284" i="8"/>
  <c r="K2285" i="8"/>
  <c r="K2286" i="8"/>
  <c r="K2287" i="8"/>
  <c r="K2288" i="8"/>
  <c r="K2289" i="8"/>
  <c r="K2290" i="8"/>
  <c r="K2291" i="8"/>
  <c r="K2292" i="8"/>
  <c r="K2293" i="8"/>
  <c r="K2294" i="8"/>
  <c r="K2295" i="8"/>
  <c r="K2296" i="8"/>
  <c r="K2297" i="8"/>
  <c r="K2298" i="8"/>
  <c r="K2299" i="8"/>
  <c r="K2300" i="8"/>
  <c r="K2301" i="8"/>
  <c r="K2302" i="8"/>
  <c r="K2303" i="8"/>
  <c r="K2304" i="8"/>
  <c r="K2305" i="8"/>
  <c r="K2306" i="8"/>
  <c r="K2307" i="8"/>
  <c r="K2308" i="8"/>
  <c r="K2309" i="8"/>
  <c r="K2310" i="8"/>
  <c r="K2311" i="8"/>
  <c r="K2312" i="8"/>
  <c r="K2313" i="8"/>
  <c r="K2314" i="8"/>
  <c r="K2315" i="8"/>
  <c r="K2316" i="8"/>
  <c r="K2317" i="8"/>
  <c r="K2318" i="8"/>
  <c r="K2319" i="8"/>
  <c r="K2320" i="8"/>
  <c r="K2321" i="8"/>
  <c r="K2322" i="8"/>
  <c r="K2323" i="8"/>
  <c r="K2324" i="8"/>
  <c r="K2325" i="8"/>
  <c r="K2326" i="8"/>
  <c r="K2327" i="8"/>
  <c r="K2328" i="8"/>
  <c r="K2329" i="8"/>
  <c r="K2330" i="8"/>
  <c r="K2331" i="8"/>
  <c r="K2332" i="8"/>
  <c r="K2333" i="8"/>
  <c r="K2334" i="8"/>
  <c r="K2335" i="8"/>
  <c r="K2336" i="8"/>
  <c r="K2337" i="8"/>
  <c r="K2338" i="8"/>
  <c r="K2339" i="8"/>
  <c r="K2340" i="8"/>
  <c r="K2341" i="8"/>
  <c r="K2342" i="8"/>
  <c r="K2343" i="8"/>
  <c r="K2344" i="8"/>
  <c r="K2345" i="8"/>
  <c r="K2346" i="8"/>
  <c r="K2347" i="8"/>
  <c r="K2348" i="8"/>
  <c r="K2349" i="8"/>
  <c r="K2350" i="8"/>
  <c r="K2351" i="8"/>
  <c r="K2352" i="8"/>
  <c r="K2353" i="8"/>
  <c r="K2354" i="8"/>
  <c r="K2355" i="8"/>
  <c r="K2356" i="8"/>
  <c r="K2357" i="8"/>
  <c r="K2358" i="8"/>
  <c r="K2359" i="8"/>
  <c r="K2360" i="8"/>
  <c r="K2361" i="8"/>
  <c r="K2362" i="8"/>
  <c r="K2363" i="8"/>
  <c r="K2364" i="8"/>
  <c r="K2365" i="8"/>
  <c r="K2366" i="8"/>
  <c r="K2367" i="8"/>
  <c r="K2368" i="8"/>
  <c r="K2369" i="8"/>
  <c r="K2370" i="8"/>
  <c r="K2371" i="8"/>
  <c r="K2372" i="8"/>
  <c r="K2373" i="8"/>
  <c r="K2374" i="8"/>
  <c r="K2375" i="8"/>
  <c r="K2376" i="8"/>
  <c r="K2377" i="8"/>
  <c r="K2378" i="8"/>
  <c r="K2379" i="8"/>
  <c r="K2380" i="8"/>
  <c r="K2381" i="8"/>
  <c r="K2382" i="8"/>
  <c r="K2383" i="8"/>
  <c r="K2384" i="8"/>
  <c r="K2385" i="8"/>
  <c r="K2386" i="8"/>
  <c r="K2387" i="8"/>
  <c r="K2388" i="8"/>
  <c r="K2389" i="8"/>
  <c r="K2390" i="8"/>
  <c r="K2391" i="8"/>
  <c r="K2392" i="8"/>
  <c r="K2393" i="8"/>
  <c r="K2394" i="8"/>
  <c r="K2395" i="8"/>
  <c r="K2396" i="8"/>
  <c r="K2397" i="8"/>
  <c r="K2398" i="8"/>
  <c r="K2399" i="8"/>
  <c r="K2400" i="8"/>
  <c r="K2401" i="8"/>
  <c r="K2402" i="8"/>
  <c r="K2403" i="8"/>
  <c r="K2404" i="8"/>
  <c r="K2405" i="8"/>
  <c r="K2406" i="8"/>
  <c r="K2407" i="8"/>
  <c r="K2408" i="8"/>
  <c r="K2409" i="8"/>
  <c r="K2410" i="8"/>
  <c r="K2411" i="8"/>
  <c r="K2412" i="8"/>
  <c r="K2413" i="8"/>
  <c r="K2414" i="8"/>
  <c r="K2415" i="8"/>
  <c r="K2416" i="8"/>
  <c r="K2417" i="8"/>
  <c r="K2418" i="8"/>
  <c r="K2419" i="8"/>
  <c r="K2420" i="8"/>
  <c r="K2421" i="8"/>
  <c r="K2422" i="8"/>
  <c r="K2423" i="8"/>
  <c r="K2424" i="8"/>
  <c r="K2425" i="8"/>
  <c r="K2426" i="8"/>
  <c r="K2427" i="8"/>
  <c r="K2428" i="8"/>
  <c r="K2429" i="8"/>
  <c r="K2430" i="8"/>
  <c r="K2431" i="8"/>
  <c r="K2432" i="8"/>
  <c r="K2433" i="8"/>
  <c r="K2434" i="8"/>
  <c r="K2435" i="8"/>
  <c r="K2436" i="8"/>
  <c r="K2437" i="8"/>
  <c r="K2438" i="8"/>
  <c r="K2439" i="8"/>
  <c r="K2440" i="8"/>
  <c r="K2441" i="8"/>
  <c r="K2442" i="8"/>
  <c r="K2443" i="8"/>
  <c r="K2444" i="8"/>
  <c r="K2445" i="8"/>
  <c r="K2446" i="8"/>
  <c r="K2447" i="8"/>
  <c r="K2448" i="8"/>
  <c r="K2449" i="8"/>
  <c r="K2450" i="8"/>
  <c r="K2451" i="8"/>
  <c r="K2452" i="8"/>
  <c r="K2453" i="8"/>
  <c r="K2454" i="8"/>
  <c r="K2455" i="8"/>
  <c r="K2456" i="8"/>
  <c r="K2457" i="8"/>
  <c r="K2458" i="8"/>
  <c r="K2459" i="8"/>
  <c r="K2460" i="8"/>
  <c r="K2461" i="8"/>
  <c r="K2462" i="8"/>
  <c r="K2463" i="8"/>
  <c r="K2464" i="8"/>
  <c r="K2465" i="8"/>
  <c r="K2466" i="8"/>
  <c r="K2467" i="8"/>
  <c r="K2468" i="8"/>
  <c r="K2469" i="8"/>
  <c r="K2470" i="8"/>
  <c r="K2471" i="8"/>
  <c r="K2472" i="8"/>
  <c r="K2473" i="8"/>
  <c r="K2474" i="8"/>
  <c r="K2475" i="8"/>
  <c r="K2476" i="8"/>
  <c r="K2477" i="8"/>
  <c r="K2478" i="8"/>
  <c r="K2479" i="8"/>
  <c r="K2480" i="8"/>
  <c r="K2481" i="8"/>
  <c r="K2482" i="8"/>
  <c r="K2483" i="8"/>
  <c r="K2484" i="8"/>
  <c r="K2485" i="8"/>
  <c r="K2486" i="8"/>
  <c r="K2487" i="8"/>
  <c r="K2488" i="8"/>
  <c r="K2489" i="8"/>
  <c r="K2490" i="8"/>
  <c r="K2491" i="8"/>
  <c r="K2492" i="8"/>
  <c r="K2493" i="8"/>
  <c r="K2494" i="8"/>
  <c r="K2495" i="8"/>
  <c r="K2496" i="8"/>
  <c r="K2497" i="8"/>
  <c r="K2498" i="8"/>
  <c r="K2499" i="8"/>
  <c r="K2500" i="8"/>
  <c r="K2501" i="8"/>
  <c r="K2502" i="8"/>
  <c r="K2503" i="8"/>
  <c r="K2504" i="8"/>
  <c r="K2505" i="8"/>
  <c r="K2506" i="8"/>
  <c r="K2507" i="8"/>
  <c r="K2508" i="8"/>
  <c r="K2509" i="8"/>
  <c r="K2510" i="8"/>
  <c r="K2511" i="8"/>
  <c r="K2512" i="8"/>
  <c r="K2513" i="8"/>
  <c r="K2514" i="8"/>
  <c r="K2515" i="8"/>
  <c r="K2516" i="8"/>
  <c r="K2517" i="8"/>
  <c r="K2518" i="8"/>
  <c r="K2519" i="8"/>
  <c r="K2520" i="8"/>
  <c r="K2521" i="8"/>
  <c r="K2522" i="8"/>
  <c r="K2523" i="8"/>
  <c r="K2524" i="8"/>
  <c r="K2525" i="8"/>
  <c r="K2526" i="8"/>
  <c r="K2527" i="8"/>
  <c r="K2528" i="8"/>
  <c r="K2529" i="8"/>
  <c r="K2530" i="8"/>
  <c r="K2531" i="8"/>
  <c r="K2532" i="8"/>
  <c r="K2533" i="8"/>
  <c r="K2534" i="8"/>
  <c r="K2535" i="8"/>
  <c r="K2536" i="8"/>
  <c r="K2537" i="8"/>
  <c r="K2538" i="8"/>
  <c r="K2539" i="8"/>
  <c r="K2540" i="8"/>
  <c r="K2541" i="8"/>
  <c r="K2542" i="8"/>
  <c r="K2543" i="8"/>
  <c r="K2544" i="8"/>
  <c r="K2545" i="8"/>
  <c r="K2546" i="8"/>
  <c r="K2547" i="8"/>
  <c r="K2548" i="8"/>
  <c r="K2549" i="8"/>
  <c r="K2550" i="8"/>
  <c r="K2551" i="8"/>
  <c r="K2552" i="8"/>
  <c r="K2553" i="8"/>
  <c r="K2554" i="8"/>
  <c r="K2555" i="8"/>
  <c r="K2556" i="8"/>
  <c r="K2557" i="8"/>
  <c r="K2558" i="8"/>
  <c r="K2559" i="8"/>
  <c r="K2560" i="8"/>
  <c r="K2561" i="8"/>
  <c r="K2562" i="8"/>
  <c r="K2563" i="8"/>
  <c r="K2564" i="8"/>
  <c r="K2565" i="8"/>
  <c r="K2566" i="8"/>
  <c r="K2567" i="8"/>
  <c r="K2568" i="8"/>
  <c r="K2569" i="8"/>
  <c r="K2570" i="8"/>
  <c r="K2571" i="8"/>
  <c r="K2572" i="8"/>
  <c r="K2573" i="8"/>
  <c r="K2574" i="8"/>
  <c r="K2575" i="8"/>
  <c r="K2576" i="8"/>
  <c r="K2577" i="8"/>
  <c r="K2578" i="8"/>
  <c r="K2579" i="8"/>
  <c r="K2580" i="8"/>
  <c r="K2581" i="8"/>
  <c r="K2582" i="8"/>
  <c r="K2583" i="8"/>
  <c r="K2584" i="8"/>
  <c r="K2585" i="8"/>
  <c r="K2586" i="8"/>
  <c r="K2587" i="8"/>
  <c r="K2588" i="8"/>
  <c r="K2589" i="8"/>
  <c r="K2590" i="8"/>
  <c r="K2591" i="8"/>
  <c r="K2592" i="8"/>
  <c r="K2593" i="8"/>
  <c r="K2594" i="8"/>
  <c r="K2595" i="8"/>
  <c r="K2596" i="8"/>
  <c r="K2597" i="8"/>
  <c r="K2598" i="8"/>
  <c r="K2599" i="8"/>
  <c r="K2600" i="8"/>
  <c r="K2601" i="8"/>
  <c r="K2602" i="8"/>
  <c r="K2603" i="8"/>
  <c r="K2604" i="8"/>
  <c r="K2605" i="8"/>
  <c r="K2606" i="8"/>
  <c r="K2607" i="8"/>
  <c r="K2608" i="8"/>
  <c r="K2609" i="8"/>
  <c r="K2610" i="8"/>
  <c r="K2611" i="8"/>
  <c r="K2612" i="8"/>
  <c r="K2613" i="8"/>
  <c r="K2614" i="8"/>
  <c r="K2615" i="8"/>
  <c r="K2616" i="8"/>
  <c r="K2617" i="8"/>
  <c r="K2618" i="8"/>
  <c r="K2619" i="8"/>
  <c r="K2620" i="8"/>
  <c r="K2621" i="8"/>
  <c r="K2622" i="8"/>
  <c r="K2623" i="8"/>
  <c r="K2624" i="8"/>
  <c r="K2625" i="8"/>
  <c r="K2626" i="8"/>
  <c r="K2627" i="8"/>
  <c r="K2628" i="8"/>
  <c r="K2629" i="8"/>
  <c r="K2630" i="8"/>
  <c r="K2631" i="8"/>
  <c r="K2632" i="8"/>
  <c r="K2633" i="8"/>
  <c r="K2634" i="8"/>
  <c r="K2635" i="8"/>
  <c r="K2636" i="8"/>
  <c r="K2637" i="8"/>
  <c r="K2638" i="8"/>
  <c r="K2639" i="8"/>
  <c r="K2640" i="8"/>
  <c r="K2641" i="8"/>
  <c r="K2642" i="8"/>
  <c r="K2643" i="8"/>
  <c r="K2644" i="8"/>
  <c r="K2645" i="8"/>
  <c r="K2646" i="8"/>
  <c r="K2647" i="8"/>
  <c r="K2648" i="8"/>
  <c r="K2649" i="8"/>
  <c r="K2650" i="8"/>
  <c r="K2651" i="8"/>
  <c r="K2652" i="8"/>
  <c r="K2653" i="8"/>
  <c r="K2654" i="8"/>
  <c r="K2655" i="8"/>
  <c r="K2656" i="8"/>
  <c r="K2657" i="8"/>
  <c r="K2658" i="8"/>
  <c r="K2659" i="8"/>
  <c r="K2660" i="8"/>
  <c r="K2661" i="8"/>
  <c r="K2662" i="8"/>
  <c r="K2663" i="8"/>
  <c r="K2664" i="8"/>
  <c r="K2665" i="8"/>
  <c r="K2666" i="8"/>
  <c r="K2667" i="8"/>
  <c r="K2668" i="8"/>
  <c r="K2669" i="8"/>
  <c r="K2670" i="8"/>
  <c r="K2671" i="8"/>
  <c r="K2672" i="8"/>
  <c r="K2673" i="8"/>
  <c r="K2674" i="8"/>
  <c r="K2675" i="8"/>
  <c r="K2676" i="8"/>
  <c r="K2677" i="8"/>
  <c r="K2678" i="8"/>
  <c r="K2679" i="8"/>
  <c r="K2680" i="8"/>
  <c r="K2681" i="8"/>
  <c r="K2682" i="8"/>
  <c r="K2683" i="8"/>
  <c r="K2684" i="8"/>
  <c r="K2685" i="8"/>
  <c r="K2686" i="8"/>
  <c r="K2687" i="8"/>
  <c r="K2688" i="8"/>
  <c r="K2689" i="8"/>
  <c r="K2690" i="8"/>
  <c r="K2691" i="8"/>
  <c r="K2692" i="8"/>
  <c r="K2693" i="8"/>
  <c r="K2694" i="8"/>
  <c r="K2695" i="8"/>
  <c r="K2696" i="8"/>
  <c r="K2697" i="8"/>
  <c r="K2698" i="8"/>
  <c r="K2699" i="8"/>
  <c r="K2700" i="8"/>
  <c r="K2701" i="8"/>
  <c r="K2702" i="8"/>
  <c r="K2703" i="8"/>
  <c r="K2704" i="8"/>
  <c r="K2705" i="8"/>
  <c r="K2706" i="8"/>
  <c r="K2707" i="8"/>
  <c r="K2708" i="8"/>
  <c r="K2709" i="8"/>
  <c r="K2710" i="8"/>
  <c r="K2711" i="8"/>
  <c r="K2712" i="8"/>
  <c r="K2713" i="8"/>
  <c r="K2714" i="8"/>
  <c r="K2715" i="8"/>
  <c r="K2716" i="8"/>
  <c r="K2717" i="8"/>
  <c r="K2718" i="8"/>
  <c r="K2719" i="8"/>
  <c r="K2720" i="8"/>
  <c r="K2721" i="8"/>
  <c r="K2722" i="8"/>
  <c r="K2723" i="8"/>
  <c r="K2724" i="8"/>
  <c r="K2725" i="8"/>
  <c r="K2726" i="8"/>
  <c r="K2727" i="8"/>
  <c r="K2728" i="8"/>
  <c r="K2729" i="8"/>
  <c r="K2730" i="8"/>
  <c r="K2731" i="8"/>
  <c r="K2732" i="8"/>
  <c r="K2733" i="8"/>
  <c r="K2734" i="8"/>
  <c r="K2735" i="8"/>
  <c r="K2736" i="8"/>
  <c r="K2737" i="8"/>
  <c r="K2738" i="8"/>
  <c r="K2739" i="8"/>
  <c r="K2740" i="8"/>
  <c r="K2741" i="8"/>
  <c r="K2742" i="8"/>
  <c r="K2743" i="8"/>
  <c r="K2744" i="8"/>
  <c r="K2745" i="8"/>
  <c r="K2746" i="8"/>
  <c r="K2747" i="8"/>
  <c r="K2748" i="8"/>
  <c r="K2749" i="8"/>
  <c r="K2750" i="8"/>
  <c r="K2751" i="8"/>
  <c r="K2752" i="8"/>
  <c r="K2753" i="8"/>
  <c r="K2754" i="8"/>
  <c r="K2755" i="8"/>
  <c r="K2756" i="8"/>
  <c r="K2757" i="8"/>
  <c r="K2758" i="8"/>
  <c r="K2759" i="8"/>
  <c r="K2760" i="8"/>
  <c r="K2761" i="8"/>
  <c r="K2762" i="8"/>
  <c r="K2763" i="8"/>
  <c r="K2764" i="8"/>
  <c r="K2765" i="8"/>
  <c r="K2766" i="8"/>
  <c r="K2767" i="8"/>
  <c r="K2768" i="8"/>
  <c r="K2769" i="8"/>
  <c r="K2770" i="8"/>
  <c r="K2771" i="8"/>
  <c r="K2772" i="8"/>
  <c r="K2773" i="8"/>
  <c r="K2774" i="8"/>
  <c r="K2775" i="8"/>
  <c r="K2776" i="8"/>
  <c r="K2777" i="8"/>
  <c r="K2778" i="8"/>
  <c r="K2779" i="8"/>
  <c r="K2780" i="8"/>
  <c r="K2781" i="8"/>
  <c r="K2782" i="8"/>
  <c r="K2783" i="8"/>
  <c r="K2784" i="8"/>
  <c r="K2785" i="8"/>
  <c r="K2786" i="8"/>
  <c r="K2787" i="8"/>
  <c r="K2788" i="8"/>
  <c r="K2789" i="8"/>
  <c r="K2790" i="8"/>
  <c r="K2791" i="8"/>
  <c r="K2792" i="8"/>
  <c r="K2793" i="8"/>
  <c r="K2794" i="8"/>
  <c r="K2795" i="8"/>
  <c r="K2796" i="8"/>
  <c r="K2797" i="8"/>
  <c r="K2798" i="8"/>
  <c r="K2799" i="8"/>
  <c r="K2800" i="8"/>
  <c r="K2801" i="8"/>
  <c r="K2802" i="8"/>
  <c r="K2803" i="8"/>
  <c r="K2804" i="8"/>
  <c r="K2805" i="8"/>
  <c r="K2806" i="8"/>
  <c r="K2807" i="8"/>
  <c r="K2808" i="8"/>
  <c r="K2809" i="8"/>
  <c r="K2810" i="8"/>
  <c r="K2811" i="8"/>
  <c r="K2812" i="8"/>
  <c r="K2813" i="8"/>
  <c r="K2814" i="8"/>
  <c r="K2815" i="8"/>
  <c r="K2816" i="8"/>
  <c r="K2817" i="8"/>
  <c r="K2818" i="8"/>
  <c r="K2819" i="8"/>
  <c r="K2820" i="8"/>
  <c r="K2821" i="8"/>
  <c r="K2822" i="8"/>
  <c r="K2823" i="8"/>
  <c r="K2824" i="8"/>
  <c r="K2825" i="8"/>
  <c r="K2826" i="8"/>
  <c r="K2827" i="8"/>
  <c r="K2828" i="8"/>
  <c r="K2829" i="8"/>
  <c r="K2830" i="8"/>
  <c r="K2831" i="8"/>
  <c r="K2832" i="8"/>
  <c r="K2833" i="8"/>
  <c r="K2834" i="8"/>
  <c r="K2835" i="8"/>
  <c r="K2836" i="8"/>
  <c r="K2837" i="8"/>
  <c r="K2838" i="8"/>
  <c r="K2839" i="8"/>
  <c r="K2840" i="8"/>
  <c r="K2841" i="8"/>
  <c r="K2842" i="8"/>
  <c r="K2843" i="8"/>
  <c r="K2844" i="8"/>
  <c r="K2845" i="8"/>
  <c r="K2846" i="8"/>
  <c r="K2847" i="8"/>
  <c r="K2848" i="8"/>
  <c r="K2849" i="8"/>
  <c r="K2850" i="8"/>
  <c r="K2851" i="8"/>
  <c r="K2852" i="8"/>
  <c r="K2853" i="8"/>
  <c r="K2854" i="8"/>
  <c r="K2855" i="8"/>
  <c r="K2856" i="8"/>
  <c r="K2857" i="8"/>
  <c r="K2858" i="8"/>
  <c r="K2859" i="8"/>
  <c r="K2860" i="8"/>
  <c r="K2861" i="8"/>
  <c r="K2862" i="8"/>
  <c r="K2863" i="8"/>
  <c r="K2864" i="8"/>
  <c r="K2865" i="8"/>
  <c r="K2866" i="8"/>
  <c r="K2867" i="8"/>
  <c r="K2868" i="8"/>
  <c r="K2869" i="8"/>
  <c r="K2870" i="8"/>
  <c r="K2871" i="8"/>
  <c r="K2872" i="8"/>
  <c r="K2873" i="8"/>
  <c r="K2874" i="8"/>
  <c r="K2875" i="8"/>
  <c r="K2876" i="8"/>
  <c r="K2877" i="8"/>
  <c r="K2878" i="8"/>
  <c r="K2879" i="8"/>
  <c r="K2880" i="8"/>
  <c r="K2881" i="8"/>
  <c r="K2882" i="8"/>
  <c r="K2883" i="8"/>
  <c r="K2884" i="8"/>
  <c r="K2885" i="8"/>
  <c r="K2886" i="8"/>
  <c r="K2887" i="8"/>
  <c r="K2888" i="8"/>
  <c r="K2889" i="8"/>
  <c r="K2890" i="8"/>
  <c r="K2891" i="8"/>
  <c r="K2892" i="8"/>
  <c r="K2893" i="8"/>
  <c r="K2894" i="8"/>
  <c r="K2895" i="8"/>
  <c r="K2896" i="8"/>
  <c r="K2897" i="8"/>
  <c r="K2898" i="8"/>
  <c r="K2899" i="8"/>
  <c r="K2900" i="8"/>
  <c r="K2901" i="8"/>
  <c r="K2902" i="8"/>
  <c r="K2903" i="8"/>
  <c r="K2904" i="8"/>
  <c r="K2905" i="8"/>
  <c r="K2906" i="8"/>
  <c r="K2907" i="8"/>
  <c r="K2908" i="8"/>
  <c r="K2909" i="8"/>
  <c r="K2910" i="8"/>
  <c r="K2911" i="8"/>
  <c r="K2912" i="8"/>
  <c r="K2913" i="8"/>
  <c r="K2914" i="8"/>
  <c r="K2915" i="8"/>
  <c r="K2916" i="8"/>
  <c r="K2917" i="8"/>
  <c r="K2918" i="8"/>
  <c r="K2919" i="8"/>
  <c r="K2920" i="8"/>
  <c r="K2921" i="8"/>
  <c r="K2922" i="8"/>
  <c r="K2923" i="8"/>
  <c r="K2924" i="8"/>
  <c r="K2925" i="8"/>
  <c r="K2926" i="8"/>
  <c r="K2927" i="8"/>
  <c r="K2928" i="8"/>
  <c r="K2929" i="8"/>
  <c r="K2930" i="8"/>
  <c r="K2931" i="8"/>
  <c r="K2932" i="8"/>
  <c r="K2933" i="8"/>
  <c r="K2934" i="8"/>
  <c r="K2935" i="8"/>
  <c r="K2936" i="8"/>
  <c r="K2937" i="8"/>
  <c r="K2938" i="8"/>
  <c r="K2939" i="8"/>
  <c r="K2940" i="8"/>
  <c r="K2941" i="8"/>
  <c r="K2942" i="8"/>
  <c r="K2943" i="8"/>
  <c r="K2944" i="8"/>
  <c r="K2945" i="8"/>
  <c r="K2946" i="8"/>
  <c r="K2947" i="8"/>
  <c r="K2948" i="8"/>
  <c r="K2949" i="8"/>
  <c r="K2950" i="8"/>
  <c r="K2951" i="8"/>
  <c r="K2952" i="8"/>
  <c r="K2953" i="8"/>
  <c r="K2954" i="8"/>
  <c r="K2955" i="8"/>
  <c r="K2956" i="8"/>
  <c r="K2957" i="8"/>
  <c r="K2958" i="8"/>
  <c r="K2959" i="8"/>
  <c r="K2960" i="8"/>
  <c r="K2961" i="8"/>
  <c r="K2962" i="8"/>
  <c r="K2963" i="8"/>
  <c r="K2964" i="8"/>
  <c r="K2965" i="8"/>
  <c r="K2966" i="8"/>
  <c r="K2967" i="8"/>
  <c r="K2968" i="8"/>
  <c r="K2969" i="8"/>
  <c r="K2970" i="8"/>
  <c r="K2971" i="8"/>
  <c r="K2972" i="8"/>
  <c r="K2973" i="8"/>
  <c r="K2974" i="8"/>
  <c r="K2975" i="8"/>
  <c r="K2976" i="8"/>
  <c r="K2977" i="8"/>
  <c r="K2978" i="8"/>
  <c r="K2979" i="8"/>
  <c r="K2980" i="8"/>
  <c r="K2981" i="8"/>
  <c r="K2982" i="8"/>
  <c r="K2983" i="8"/>
  <c r="K2984" i="8"/>
  <c r="K2985" i="8"/>
  <c r="K2986" i="8"/>
  <c r="K2987" i="8"/>
  <c r="K2988" i="8"/>
  <c r="K2989" i="8"/>
  <c r="K2990" i="8"/>
  <c r="K2991" i="8"/>
  <c r="K2992" i="8"/>
  <c r="K2993" i="8"/>
  <c r="K2994" i="8"/>
  <c r="K2995" i="8"/>
  <c r="K2996" i="8"/>
  <c r="K2997" i="8"/>
  <c r="K2998" i="8"/>
  <c r="K2999" i="8"/>
  <c r="K3000" i="8"/>
  <c r="K3001" i="8"/>
  <c r="K3002" i="8"/>
  <c r="K3003" i="8"/>
  <c r="K3004" i="8"/>
  <c r="K3005" i="8"/>
  <c r="K3006" i="8"/>
  <c r="K3007" i="8"/>
  <c r="K3008" i="8"/>
  <c r="K3009" i="8"/>
  <c r="K3010" i="8"/>
  <c r="K3011" i="8"/>
  <c r="K3012" i="8"/>
  <c r="K3013" i="8"/>
  <c r="K3014" i="8"/>
  <c r="K3015" i="8"/>
  <c r="K3016" i="8"/>
  <c r="K3017" i="8"/>
  <c r="K3018" i="8"/>
  <c r="K3019" i="8"/>
  <c r="K3020" i="8"/>
  <c r="K3021" i="8"/>
  <c r="K3022" i="8"/>
  <c r="K3023" i="8"/>
  <c r="K3024" i="8"/>
  <c r="K3025" i="8"/>
  <c r="K3026" i="8"/>
  <c r="K3027" i="8"/>
  <c r="K3028" i="8"/>
  <c r="K3029" i="8"/>
  <c r="K3030" i="8"/>
  <c r="K3031" i="8"/>
  <c r="K3032" i="8"/>
  <c r="K3033" i="8"/>
  <c r="K3034" i="8"/>
  <c r="K3035" i="8"/>
  <c r="K3036" i="8"/>
  <c r="K3037" i="8"/>
  <c r="K3038" i="8"/>
  <c r="K3039" i="8"/>
  <c r="K3040" i="8"/>
  <c r="K3041" i="8"/>
  <c r="K3042" i="8"/>
  <c r="K3043" i="8"/>
  <c r="K3044" i="8"/>
  <c r="K3045" i="8"/>
  <c r="K3046" i="8"/>
  <c r="K3047" i="8"/>
  <c r="K3048" i="8"/>
  <c r="K3049" i="8"/>
  <c r="K3050" i="8"/>
  <c r="K3051" i="8"/>
  <c r="K3052" i="8"/>
  <c r="K3053" i="8"/>
  <c r="K3054" i="8"/>
  <c r="K3055" i="8"/>
  <c r="K3056" i="8"/>
  <c r="K3057" i="8"/>
  <c r="K3058" i="8"/>
  <c r="K3059" i="8"/>
  <c r="K3060" i="8"/>
  <c r="K3061" i="8"/>
  <c r="K3062" i="8"/>
  <c r="K3063" i="8"/>
  <c r="K3064" i="8"/>
  <c r="K3065" i="8"/>
  <c r="K3066" i="8"/>
  <c r="K3067" i="8"/>
  <c r="K3068" i="8"/>
  <c r="K3069" i="8"/>
  <c r="K3070" i="8"/>
  <c r="K3071" i="8"/>
  <c r="K3072" i="8"/>
  <c r="K3073" i="8"/>
  <c r="K3074" i="8"/>
  <c r="K3075" i="8"/>
  <c r="K3076" i="8"/>
  <c r="K3077" i="8"/>
  <c r="K3078" i="8"/>
  <c r="K3079" i="8"/>
  <c r="K3080" i="8"/>
  <c r="K3081" i="8"/>
  <c r="K3082" i="8"/>
  <c r="K3083" i="8"/>
  <c r="K3084" i="8"/>
  <c r="K3085" i="8"/>
  <c r="K3086" i="8"/>
  <c r="K3087" i="8"/>
  <c r="K3088" i="8"/>
  <c r="K3089" i="8"/>
  <c r="K3090" i="8"/>
  <c r="K3091" i="8"/>
  <c r="K3092" i="8"/>
  <c r="K3093" i="8"/>
  <c r="K3094" i="8"/>
  <c r="K3095" i="8"/>
  <c r="K3096" i="8"/>
  <c r="K3097" i="8"/>
  <c r="K3098" i="8"/>
  <c r="K3099" i="8"/>
  <c r="K3100" i="8"/>
  <c r="K3101" i="8"/>
  <c r="K3102" i="8"/>
  <c r="K3103" i="8"/>
  <c r="K3104" i="8"/>
  <c r="K3105" i="8"/>
  <c r="K3106" i="8"/>
  <c r="K3107" i="8"/>
  <c r="K3108" i="8"/>
  <c r="K3109" i="8"/>
  <c r="K3110" i="8"/>
  <c r="K3111" i="8"/>
  <c r="K3112" i="8"/>
  <c r="K3113" i="8"/>
  <c r="K3114" i="8"/>
  <c r="K3115" i="8"/>
  <c r="K3116" i="8"/>
  <c r="K3117" i="8"/>
  <c r="K3118" i="8"/>
  <c r="K3119" i="8"/>
  <c r="K3120" i="8"/>
  <c r="K3121" i="8"/>
  <c r="K3122" i="8"/>
  <c r="K3123" i="8"/>
  <c r="K3124" i="8"/>
  <c r="K3125" i="8"/>
  <c r="K3126" i="8"/>
  <c r="K3127" i="8"/>
  <c r="K3128" i="8"/>
  <c r="K3129" i="8"/>
  <c r="K3130" i="8"/>
  <c r="K3131" i="8"/>
  <c r="K3132" i="8"/>
  <c r="K3133" i="8"/>
  <c r="K3134" i="8"/>
  <c r="K3135" i="8"/>
  <c r="K3136" i="8"/>
  <c r="K3137" i="8"/>
  <c r="K3138" i="8"/>
  <c r="K3139" i="8"/>
  <c r="K3140" i="8"/>
  <c r="K3141" i="8"/>
  <c r="K3142" i="8"/>
  <c r="K3143" i="8"/>
  <c r="K3144" i="8"/>
  <c r="K3145" i="8"/>
  <c r="K3146" i="8"/>
  <c r="K3147" i="8"/>
  <c r="K3148" i="8"/>
  <c r="K3149" i="8"/>
  <c r="K3150" i="8"/>
  <c r="K3151" i="8"/>
  <c r="K3152" i="8"/>
  <c r="K3153" i="8"/>
  <c r="K3154" i="8"/>
  <c r="K3155" i="8"/>
  <c r="K3156" i="8"/>
  <c r="K3157" i="8"/>
  <c r="K3158" i="8"/>
  <c r="K3159" i="8"/>
  <c r="K3160" i="8"/>
  <c r="K3161" i="8"/>
  <c r="K3162" i="8"/>
  <c r="K3163" i="8"/>
  <c r="K3164" i="8"/>
  <c r="K3165" i="8"/>
  <c r="K3166" i="8"/>
  <c r="K3167" i="8"/>
  <c r="K3168" i="8"/>
  <c r="K3169" i="8"/>
  <c r="K3170" i="8"/>
  <c r="K3171" i="8"/>
  <c r="K3172" i="8"/>
  <c r="K3173" i="8"/>
  <c r="K3174" i="8"/>
  <c r="K3175" i="8"/>
  <c r="K3176" i="8"/>
  <c r="K3177" i="8"/>
  <c r="K3178" i="8"/>
  <c r="K3179" i="8"/>
  <c r="K3180" i="8"/>
  <c r="K3181" i="8"/>
  <c r="K3182" i="8"/>
  <c r="K3183" i="8"/>
  <c r="K3184" i="8"/>
  <c r="K3185" i="8"/>
  <c r="K3186" i="8"/>
  <c r="K3187" i="8"/>
  <c r="K3188" i="8"/>
  <c r="K3189" i="8"/>
  <c r="K3190" i="8"/>
  <c r="K3191" i="8"/>
  <c r="K3192" i="8"/>
  <c r="K3193" i="8"/>
  <c r="K3194" i="8"/>
  <c r="K3195" i="8"/>
  <c r="K3196" i="8"/>
  <c r="K3197" i="8"/>
  <c r="K3198" i="8"/>
  <c r="K3199" i="8"/>
  <c r="K3200" i="8"/>
  <c r="K3201" i="8"/>
  <c r="K3202" i="8"/>
  <c r="K3203" i="8"/>
  <c r="K3204" i="8"/>
  <c r="K3205" i="8"/>
  <c r="K3206" i="8"/>
  <c r="K3207" i="8"/>
  <c r="K3208" i="8"/>
  <c r="K3209" i="8"/>
  <c r="K3210" i="8"/>
  <c r="K3211" i="8"/>
  <c r="K3212" i="8"/>
  <c r="K3213" i="8"/>
  <c r="K3214" i="8"/>
  <c r="K3215" i="8"/>
  <c r="K3216" i="8"/>
  <c r="K3217" i="8"/>
  <c r="K3218" i="8"/>
  <c r="K3219" i="8"/>
  <c r="K3220" i="8"/>
  <c r="K3221" i="8"/>
  <c r="K3222" i="8"/>
  <c r="K3223" i="8"/>
  <c r="K3224" i="8"/>
  <c r="K3225" i="8"/>
  <c r="K3226" i="8"/>
  <c r="K3227" i="8"/>
  <c r="K3228" i="8"/>
  <c r="K3229" i="8"/>
  <c r="K3230" i="8"/>
  <c r="K3231" i="8"/>
  <c r="K3232" i="8"/>
  <c r="K3233" i="8"/>
  <c r="K3234" i="8"/>
  <c r="K3235" i="8"/>
  <c r="K3236" i="8"/>
  <c r="K3237" i="8"/>
  <c r="K3238" i="8"/>
  <c r="K3239" i="8"/>
  <c r="K3240" i="8"/>
  <c r="K3241" i="8"/>
  <c r="K3242" i="8"/>
  <c r="K3243" i="8"/>
  <c r="K3244" i="8"/>
  <c r="K3245" i="8"/>
  <c r="K3246" i="8"/>
  <c r="K3247" i="8"/>
  <c r="K3248" i="8"/>
  <c r="K3249" i="8"/>
  <c r="K3250" i="8"/>
  <c r="K3251" i="8"/>
  <c r="K3252" i="8"/>
  <c r="K3253" i="8"/>
  <c r="K3254" i="8"/>
  <c r="K3255" i="8"/>
  <c r="K3256" i="8"/>
  <c r="K3257" i="8"/>
  <c r="K3258" i="8"/>
  <c r="K3259" i="8"/>
  <c r="K3260" i="8"/>
  <c r="K3261" i="8"/>
  <c r="K3262" i="8"/>
  <c r="K3263" i="8"/>
  <c r="K3264" i="8"/>
  <c r="K3265" i="8"/>
  <c r="K3266" i="8"/>
  <c r="K3267" i="8"/>
  <c r="K3268" i="8"/>
  <c r="K3269" i="8"/>
  <c r="K3270" i="8"/>
  <c r="K3271" i="8"/>
  <c r="K3272" i="8"/>
  <c r="K3273" i="8"/>
  <c r="K3274" i="8"/>
  <c r="K3275" i="8"/>
  <c r="K3276" i="8"/>
  <c r="K3277" i="8"/>
  <c r="K3278" i="8"/>
  <c r="K3279" i="8"/>
  <c r="K3280" i="8"/>
  <c r="K3281" i="8"/>
  <c r="K3282" i="8"/>
  <c r="K3283" i="8"/>
  <c r="K3284" i="8"/>
  <c r="K3285" i="8"/>
  <c r="K3286" i="8"/>
  <c r="K3287" i="8"/>
  <c r="K3288" i="8"/>
  <c r="K3289" i="8"/>
  <c r="K3290" i="8"/>
  <c r="K3291" i="8"/>
  <c r="K3292" i="8"/>
  <c r="K3293" i="8"/>
  <c r="K3294" i="8"/>
  <c r="K3295" i="8"/>
  <c r="K3296" i="8"/>
  <c r="K3297" i="8"/>
  <c r="K3298" i="8"/>
  <c r="K3299" i="8"/>
  <c r="K3300" i="8"/>
  <c r="K3301" i="8"/>
  <c r="K3302" i="8"/>
  <c r="K3303" i="8"/>
  <c r="K3304" i="8"/>
  <c r="K3305" i="8"/>
  <c r="K3306" i="8"/>
  <c r="K3307" i="8"/>
  <c r="K3308" i="8"/>
  <c r="K3309" i="8"/>
  <c r="K3310" i="8"/>
  <c r="K3311" i="8"/>
  <c r="K3312" i="8"/>
  <c r="K3313" i="8"/>
  <c r="K3314" i="8"/>
  <c r="K3315" i="8"/>
  <c r="K3316" i="8"/>
  <c r="K3317" i="8"/>
  <c r="K3318" i="8"/>
  <c r="K3319" i="8"/>
  <c r="K3320" i="8"/>
  <c r="K3321" i="8"/>
  <c r="K3322" i="8"/>
  <c r="K3323" i="8"/>
  <c r="K3324" i="8"/>
  <c r="K3325" i="8"/>
  <c r="K3326" i="8"/>
  <c r="K3327" i="8"/>
  <c r="K3328" i="8"/>
  <c r="K3329" i="8"/>
  <c r="K3330" i="8"/>
  <c r="K3331" i="8"/>
  <c r="K3332" i="8"/>
  <c r="K3333" i="8"/>
  <c r="K3334" i="8"/>
  <c r="K3335" i="8"/>
  <c r="K3336" i="8"/>
  <c r="K3337" i="8"/>
  <c r="K3338" i="8"/>
  <c r="K3339" i="8"/>
  <c r="K3340" i="8"/>
  <c r="K3341" i="8"/>
  <c r="K3342" i="8"/>
  <c r="K3343" i="8"/>
  <c r="K3344" i="8"/>
  <c r="K3345" i="8"/>
  <c r="K3346" i="8"/>
  <c r="K3347" i="8"/>
  <c r="K3348" i="8"/>
  <c r="K3349" i="8"/>
  <c r="K3350" i="8"/>
  <c r="K3351" i="8"/>
  <c r="K3352" i="8"/>
  <c r="K3353" i="8"/>
  <c r="K3354" i="8"/>
  <c r="K3355" i="8"/>
  <c r="K3356" i="8"/>
  <c r="K3357" i="8"/>
  <c r="K3358" i="8"/>
  <c r="K3359" i="8"/>
  <c r="K3360" i="8"/>
  <c r="K3361" i="8"/>
  <c r="K3362" i="8"/>
  <c r="K3363" i="8"/>
  <c r="K3364" i="8"/>
  <c r="K3365" i="8"/>
  <c r="K3366" i="8"/>
  <c r="K3367" i="8"/>
  <c r="K3368" i="8"/>
  <c r="K3369" i="8"/>
  <c r="K3370" i="8"/>
  <c r="K3371" i="8"/>
  <c r="K3372" i="8"/>
  <c r="K3373" i="8"/>
  <c r="K3374" i="8"/>
  <c r="K3375" i="8"/>
  <c r="K3376" i="8"/>
  <c r="K3377" i="8"/>
  <c r="K3378" i="8"/>
  <c r="K3379" i="8"/>
  <c r="K3380" i="8"/>
  <c r="K3381" i="8"/>
  <c r="K3382" i="8"/>
  <c r="K3383" i="8"/>
  <c r="K3384" i="8"/>
  <c r="K3385" i="8"/>
  <c r="K3386" i="8"/>
  <c r="K3387" i="8"/>
  <c r="K3388" i="8"/>
  <c r="K3389" i="8"/>
  <c r="K3390" i="8"/>
  <c r="K3391" i="8"/>
  <c r="K3392" i="8"/>
  <c r="K3393" i="8"/>
  <c r="K3394" i="8"/>
  <c r="K3395" i="8"/>
  <c r="K3396" i="8"/>
  <c r="K3397" i="8"/>
  <c r="K3398" i="8"/>
  <c r="K3399" i="8"/>
  <c r="K3400" i="8"/>
  <c r="K3401" i="8"/>
  <c r="K3402" i="8"/>
  <c r="K3403" i="8"/>
  <c r="K3404" i="8"/>
  <c r="K3405" i="8"/>
  <c r="K3406" i="8"/>
  <c r="K3407" i="8"/>
  <c r="K3408" i="8"/>
  <c r="K3409" i="8"/>
  <c r="K3410" i="8"/>
  <c r="K3411" i="8"/>
  <c r="K3412" i="8"/>
  <c r="K3413" i="8"/>
  <c r="K3414" i="8"/>
  <c r="K3415" i="8"/>
  <c r="K3416" i="8"/>
  <c r="K3417" i="8"/>
  <c r="K3418" i="8"/>
  <c r="K3419" i="8"/>
  <c r="K3420" i="8"/>
  <c r="K3421" i="8"/>
  <c r="K3422" i="8"/>
  <c r="K3423" i="8"/>
  <c r="K3424" i="8"/>
  <c r="K3425" i="8"/>
  <c r="K3426" i="8"/>
  <c r="K3427" i="8"/>
  <c r="K3428" i="8"/>
  <c r="K3429" i="8"/>
  <c r="K3430" i="8"/>
  <c r="K3431" i="8"/>
  <c r="K3432" i="8"/>
  <c r="K3433" i="8"/>
  <c r="K3434" i="8"/>
  <c r="K3435" i="8"/>
  <c r="K3436" i="8"/>
  <c r="K3437" i="8"/>
  <c r="K3438" i="8"/>
  <c r="K3439" i="8"/>
  <c r="K3440" i="8"/>
  <c r="K3441" i="8"/>
  <c r="K3442" i="8"/>
  <c r="K3443" i="8"/>
  <c r="K3444" i="8"/>
  <c r="K3445" i="8"/>
  <c r="K3446" i="8"/>
  <c r="K3447" i="8"/>
  <c r="K3448" i="8"/>
  <c r="K3449" i="8"/>
  <c r="K3450" i="8"/>
  <c r="K3451" i="8"/>
  <c r="K3452" i="8"/>
  <c r="K3453" i="8"/>
  <c r="K3454" i="8"/>
  <c r="K3455" i="8"/>
  <c r="K3456" i="8"/>
  <c r="K3457" i="8"/>
  <c r="K3458" i="8"/>
  <c r="K3459" i="8"/>
  <c r="K3460" i="8"/>
  <c r="K3461" i="8"/>
  <c r="K3462" i="8"/>
  <c r="K3463" i="8"/>
  <c r="K3464" i="8"/>
  <c r="K3465" i="8"/>
  <c r="K3466" i="8"/>
  <c r="K3467" i="8"/>
  <c r="K3468" i="8"/>
  <c r="K3469" i="8"/>
  <c r="K3470" i="8"/>
  <c r="K3471" i="8"/>
  <c r="K3472" i="8"/>
  <c r="K3473" i="8"/>
  <c r="K3474" i="8"/>
  <c r="K3475" i="8"/>
  <c r="K3476" i="8"/>
  <c r="K3477" i="8"/>
  <c r="K3478" i="8"/>
  <c r="K3479" i="8"/>
  <c r="K3480" i="8"/>
  <c r="K3481" i="8"/>
  <c r="K3482" i="8"/>
  <c r="K3483" i="8"/>
  <c r="K3484" i="8"/>
  <c r="K3485" i="8"/>
  <c r="K3486" i="8"/>
  <c r="K3487" i="8"/>
  <c r="K3488" i="8"/>
  <c r="K3489" i="8"/>
  <c r="K3490" i="8"/>
  <c r="K3491" i="8"/>
  <c r="K3492" i="8"/>
  <c r="K3493" i="8"/>
  <c r="K3494" i="8"/>
  <c r="K3495" i="8"/>
  <c r="K3496" i="8"/>
  <c r="K3497" i="8"/>
  <c r="K3498" i="8"/>
  <c r="K3499" i="8"/>
  <c r="K3500" i="8"/>
  <c r="K3501" i="8"/>
  <c r="K3502" i="8"/>
  <c r="K3503" i="8"/>
  <c r="K3504" i="8"/>
  <c r="K3505" i="8"/>
  <c r="K3506" i="8"/>
  <c r="K3507" i="8"/>
  <c r="K3508" i="8"/>
  <c r="K3509" i="8"/>
  <c r="K3510" i="8"/>
  <c r="K3511" i="8"/>
  <c r="K3512" i="8"/>
  <c r="K3513" i="8"/>
  <c r="K3514" i="8"/>
  <c r="K3515" i="8"/>
  <c r="K3516" i="8"/>
  <c r="K3517" i="8"/>
  <c r="K3518" i="8"/>
  <c r="K3519" i="8"/>
  <c r="K3520" i="8"/>
  <c r="K3521" i="8"/>
  <c r="K3522" i="8"/>
  <c r="K3523" i="8"/>
  <c r="K3524" i="8"/>
  <c r="K3525" i="8"/>
  <c r="K3526" i="8"/>
  <c r="K3527" i="8"/>
  <c r="K3528" i="8"/>
  <c r="K3529" i="8"/>
  <c r="K3530" i="8"/>
  <c r="K3531" i="8"/>
  <c r="K3532" i="8"/>
  <c r="K3533" i="8"/>
  <c r="K3534" i="8"/>
  <c r="K3535" i="8"/>
  <c r="K3536" i="8"/>
  <c r="K3537" i="8"/>
  <c r="K3538" i="8"/>
  <c r="K3539" i="8"/>
  <c r="K3540" i="8"/>
  <c r="K3541" i="8"/>
  <c r="K3542" i="8"/>
  <c r="K3543" i="8"/>
  <c r="K3544" i="8"/>
  <c r="K3545" i="8"/>
  <c r="K3546" i="8"/>
  <c r="K3547" i="8"/>
  <c r="K3548" i="8"/>
  <c r="K3549" i="8"/>
  <c r="K3550" i="8"/>
  <c r="K3551" i="8"/>
  <c r="K3552" i="8"/>
  <c r="K3553" i="8"/>
  <c r="K3554" i="8"/>
  <c r="K3555" i="8"/>
  <c r="K3556" i="8"/>
  <c r="K3557" i="8"/>
  <c r="K3558" i="8"/>
  <c r="K3559" i="8"/>
  <c r="K3560" i="8"/>
  <c r="K3561" i="8"/>
  <c r="K3562" i="8"/>
  <c r="K3563" i="8"/>
  <c r="K3564" i="8"/>
  <c r="K3565" i="8"/>
  <c r="K3566" i="8"/>
  <c r="K3567" i="8"/>
  <c r="K3568" i="8"/>
  <c r="K3569" i="8"/>
  <c r="K3570" i="8"/>
  <c r="K3571" i="8"/>
  <c r="K3572" i="8"/>
  <c r="K3573" i="8"/>
  <c r="K3574" i="8"/>
  <c r="K3575" i="8"/>
  <c r="K3576" i="8"/>
  <c r="K3577" i="8"/>
  <c r="K3578" i="8"/>
  <c r="K3579" i="8"/>
  <c r="K3580" i="8"/>
  <c r="K3581" i="8"/>
  <c r="K3582" i="8"/>
  <c r="K3583" i="8"/>
  <c r="K3584" i="8"/>
  <c r="K3585" i="8"/>
  <c r="K3586" i="8"/>
  <c r="K3587" i="8"/>
  <c r="K3588" i="8"/>
  <c r="K3589" i="8"/>
  <c r="K3590" i="8"/>
  <c r="K3591" i="8"/>
  <c r="K3592" i="8"/>
  <c r="K3593" i="8"/>
  <c r="K3594" i="8"/>
  <c r="K3595" i="8"/>
  <c r="K3596" i="8"/>
  <c r="K3597" i="8"/>
  <c r="K3598" i="8"/>
  <c r="K3599" i="8"/>
  <c r="K3600" i="8"/>
  <c r="K3601" i="8"/>
  <c r="K3602" i="8"/>
  <c r="K3603" i="8"/>
  <c r="K3604" i="8"/>
  <c r="K3605" i="8"/>
  <c r="K3606" i="8"/>
  <c r="K3607" i="8"/>
  <c r="K3608" i="8"/>
  <c r="K3609" i="8"/>
  <c r="K3610" i="8"/>
  <c r="K3611" i="8"/>
  <c r="K3612" i="8"/>
  <c r="K3613" i="8"/>
  <c r="K3614" i="8"/>
  <c r="K3615" i="8"/>
  <c r="K3616" i="8"/>
  <c r="K3617" i="8"/>
  <c r="K3618" i="8"/>
  <c r="K3619" i="8"/>
  <c r="K3620" i="8"/>
  <c r="K3621" i="8"/>
  <c r="K3622" i="8"/>
  <c r="K3623" i="8"/>
  <c r="K3624" i="8"/>
  <c r="K3625" i="8"/>
  <c r="K3626" i="8"/>
  <c r="K3627" i="8"/>
  <c r="K3628" i="8"/>
  <c r="K3629" i="8"/>
  <c r="K3630" i="8"/>
  <c r="K3631" i="8"/>
  <c r="K3632" i="8"/>
  <c r="K3633" i="8"/>
  <c r="K3634" i="8"/>
  <c r="K3635" i="8"/>
  <c r="K3636" i="8"/>
  <c r="K3637" i="8"/>
  <c r="K3638" i="8"/>
  <c r="K3639" i="8"/>
  <c r="K3640" i="8"/>
  <c r="K3641" i="8"/>
  <c r="K3642" i="8"/>
  <c r="K3643" i="8"/>
  <c r="K3644" i="8"/>
  <c r="K3645" i="8"/>
  <c r="K3646" i="8"/>
  <c r="K3647" i="8"/>
  <c r="K3648" i="8"/>
  <c r="K3649" i="8"/>
  <c r="K3650" i="8"/>
  <c r="K3651" i="8"/>
  <c r="K3652" i="8"/>
  <c r="K3653" i="8"/>
  <c r="K3654" i="8"/>
  <c r="K3655" i="8"/>
  <c r="K3656" i="8"/>
  <c r="K3657" i="8"/>
  <c r="K3658" i="8"/>
  <c r="K3659" i="8"/>
  <c r="K3660" i="8"/>
  <c r="K3661" i="8"/>
  <c r="K3662" i="8"/>
  <c r="K3663" i="8"/>
  <c r="K3664" i="8"/>
  <c r="K3665" i="8"/>
  <c r="K3666" i="8"/>
  <c r="K3667" i="8"/>
  <c r="K3668" i="8"/>
  <c r="K3669" i="8"/>
  <c r="K3670" i="8"/>
  <c r="K3671" i="8"/>
  <c r="K3672" i="8"/>
  <c r="K3673" i="8"/>
  <c r="K3674" i="8"/>
  <c r="K3675" i="8"/>
  <c r="K3676" i="8"/>
  <c r="K3677" i="8"/>
  <c r="K3678" i="8"/>
  <c r="K3679" i="8"/>
  <c r="K3680" i="8"/>
  <c r="K3681" i="8"/>
  <c r="K3682" i="8"/>
  <c r="K3683" i="8"/>
  <c r="K3684" i="8"/>
  <c r="K3685" i="8"/>
  <c r="K3686" i="8"/>
  <c r="K3687" i="8"/>
  <c r="K3688" i="8"/>
  <c r="K3689" i="8"/>
  <c r="K3690" i="8"/>
  <c r="K3691" i="8"/>
  <c r="K3692" i="8"/>
  <c r="K3693" i="8"/>
  <c r="K3694" i="8"/>
  <c r="K3695" i="8"/>
  <c r="K3696" i="8"/>
  <c r="K3697" i="8"/>
  <c r="K3698" i="8"/>
  <c r="K3699" i="8"/>
  <c r="K3700" i="8"/>
  <c r="K3701" i="8"/>
  <c r="K3702" i="8"/>
  <c r="K3703" i="8"/>
  <c r="K3704" i="8"/>
  <c r="K3705" i="8"/>
  <c r="K3706" i="8"/>
  <c r="K3707" i="8"/>
  <c r="K3708" i="8"/>
  <c r="K3709" i="8"/>
  <c r="K3710" i="8"/>
  <c r="K3711" i="8"/>
  <c r="K3712" i="8"/>
  <c r="K3713" i="8"/>
  <c r="K3714" i="8"/>
  <c r="K3715" i="8"/>
  <c r="K3716" i="8"/>
  <c r="K3717" i="8"/>
  <c r="K3718" i="8"/>
  <c r="K3719" i="8"/>
  <c r="K3720" i="8"/>
  <c r="K3721" i="8"/>
  <c r="K3722" i="8"/>
  <c r="K3723" i="8"/>
  <c r="K3724" i="8"/>
  <c r="K3725" i="8"/>
  <c r="K3726" i="8"/>
  <c r="K3727" i="8"/>
  <c r="K3728" i="8"/>
  <c r="K3729" i="8"/>
  <c r="K3730" i="8"/>
  <c r="K3731" i="8"/>
  <c r="K3732" i="8"/>
  <c r="K3733" i="8"/>
  <c r="K3734" i="8"/>
  <c r="K3735" i="8"/>
  <c r="K3736" i="8"/>
  <c r="K3737" i="8"/>
  <c r="K3738" i="8"/>
  <c r="K3739" i="8"/>
  <c r="K3740" i="8"/>
  <c r="K3741" i="8"/>
  <c r="K3742" i="8"/>
  <c r="K3743" i="8"/>
  <c r="K3744" i="8"/>
  <c r="K3745" i="8"/>
  <c r="K3746" i="8"/>
  <c r="K3747" i="8"/>
  <c r="K3748" i="8"/>
  <c r="K3749" i="8"/>
  <c r="K3750" i="8"/>
  <c r="K3751" i="8"/>
  <c r="K3752" i="8"/>
  <c r="K3753" i="8"/>
  <c r="K3754" i="8"/>
  <c r="K3755" i="8"/>
  <c r="K3756" i="8"/>
  <c r="K3757" i="8"/>
  <c r="K3758" i="8"/>
  <c r="K3759" i="8"/>
  <c r="K3760" i="8"/>
  <c r="K3761" i="8"/>
  <c r="K3762" i="8"/>
  <c r="K3763" i="8"/>
  <c r="K3764" i="8"/>
  <c r="K3765" i="8"/>
  <c r="K3766" i="8"/>
  <c r="K3767" i="8"/>
  <c r="K3768" i="8"/>
  <c r="K3769" i="8"/>
  <c r="K3770" i="8"/>
  <c r="K3771" i="8"/>
  <c r="K3772" i="8"/>
  <c r="K3773" i="8"/>
  <c r="K3774" i="8"/>
  <c r="K3775" i="8"/>
  <c r="K3776" i="8"/>
  <c r="K3777" i="8"/>
  <c r="K3778" i="8"/>
  <c r="K3779" i="8"/>
  <c r="K3780" i="8"/>
  <c r="K3781" i="8"/>
  <c r="K3782" i="8"/>
  <c r="K3783" i="8"/>
  <c r="K3784" i="8"/>
  <c r="K3785" i="8"/>
  <c r="K3786" i="8"/>
  <c r="K3787" i="8"/>
  <c r="K3788" i="8"/>
  <c r="K3789" i="8"/>
  <c r="K3790" i="8"/>
  <c r="K3791" i="8"/>
  <c r="K3792" i="8"/>
  <c r="K3793" i="8"/>
  <c r="K3794" i="8"/>
  <c r="K3795" i="8"/>
  <c r="K3796" i="8"/>
  <c r="K3797" i="8"/>
  <c r="K3798" i="8"/>
  <c r="K3799" i="8"/>
  <c r="K3800" i="8"/>
  <c r="K3801" i="8"/>
  <c r="K3802" i="8"/>
  <c r="K3803" i="8"/>
  <c r="K3804" i="8"/>
  <c r="K3805" i="8"/>
  <c r="K3806" i="8"/>
  <c r="K3807" i="8"/>
  <c r="K3808" i="8"/>
  <c r="K3809" i="8"/>
  <c r="K3810" i="8"/>
  <c r="K3811" i="8"/>
  <c r="K3812" i="8"/>
  <c r="K3813" i="8"/>
  <c r="K3814" i="8"/>
  <c r="K3815" i="8"/>
  <c r="K3816" i="8"/>
  <c r="K3817" i="8"/>
  <c r="K3818" i="8"/>
  <c r="K3819" i="8"/>
  <c r="K3820" i="8"/>
  <c r="K3821" i="8"/>
  <c r="K3822" i="8"/>
  <c r="K3823" i="8"/>
  <c r="K3824" i="8"/>
  <c r="K3825" i="8"/>
  <c r="K3826" i="8"/>
  <c r="K3827" i="8"/>
  <c r="K3828" i="8"/>
  <c r="K3829" i="8"/>
  <c r="K3830" i="8"/>
  <c r="K3831" i="8"/>
  <c r="K3832" i="8"/>
  <c r="K3833" i="8"/>
  <c r="K3834" i="8"/>
  <c r="K3835" i="8"/>
  <c r="K3836" i="8"/>
  <c r="K3837" i="8"/>
  <c r="K3838" i="8"/>
  <c r="K3839" i="8"/>
  <c r="K3840" i="8"/>
  <c r="K3841" i="8"/>
  <c r="K3842" i="8"/>
  <c r="K3843" i="8"/>
  <c r="K3844" i="8"/>
  <c r="K3845" i="8"/>
  <c r="K3846" i="8"/>
  <c r="K3847" i="8"/>
  <c r="K3848" i="8"/>
  <c r="K3849" i="8"/>
  <c r="K3850" i="8"/>
  <c r="K3851" i="8"/>
  <c r="K3852" i="8"/>
  <c r="K3853" i="8"/>
  <c r="K3854" i="8"/>
  <c r="K3855" i="8"/>
  <c r="K3856" i="8"/>
  <c r="K3857" i="8"/>
  <c r="K3858" i="8"/>
  <c r="K3859" i="8"/>
  <c r="K3860" i="8"/>
  <c r="K3861" i="8"/>
  <c r="K3862" i="8"/>
  <c r="K3863" i="8"/>
  <c r="K3864" i="8"/>
  <c r="K3865" i="8"/>
  <c r="K3866" i="8"/>
  <c r="K3867" i="8"/>
  <c r="K3868" i="8"/>
  <c r="K3869" i="8"/>
  <c r="K3870" i="8"/>
  <c r="K3871" i="8"/>
  <c r="K3872" i="8"/>
  <c r="K3873" i="8"/>
  <c r="K3874" i="8"/>
  <c r="K3875" i="8"/>
  <c r="K3876" i="8"/>
  <c r="K3877" i="8"/>
  <c r="K3878" i="8"/>
  <c r="K3879" i="8"/>
  <c r="K3880" i="8"/>
  <c r="K3881" i="8"/>
  <c r="K3882" i="8"/>
  <c r="K3883" i="8"/>
  <c r="K3884" i="8"/>
  <c r="K3885" i="8"/>
  <c r="K3886" i="8"/>
  <c r="K3887" i="8"/>
  <c r="K3888" i="8"/>
  <c r="K3889" i="8"/>
  <c r="K3890" i="8"/>
  <c r="K3891" i="8"/>
  <c r="K3892" i="8"/>
  <c r="K3893" i="8"/>
  <c r="K3894" i="8"/>
  <c r="K3895" i="8"/>
  <c r="K3896" i="8"/>
  <c r="K3897" i="8"/>
  <c r="K3898" i="8"/>
  <c r="K3899" i="8"/>
  <c r="K3900" i="8"/>
  <c r="K3901" i="8"/>
  <c r="K3902" i="8"/>
  <c r="K3903" i="8"/>
  <c r="K3904" i="8"/>
  <c r="K3905" i="8"/>
  <c r="K3906" i="8"/>
  <c r="K3907" i="8"/>
  <c r="K3908" i="8"/>
  <c r="K3909" i="8"/>
  <c r="K3910" i="8"/>
  <c r="K3911" i="8"/>
  <c r="K3912" i="8"/>
  <c r="K3913" i="8"/>
  <c r="K3914" i="8"/>
  <c r="K3915" i="8"/>
  <c r="K3916" i="8"/>
  <c r="K3917" i="8"/>
  <c r="K3918" i="8"/>
  <c r="K3919" i="8"/>
  <c r="K3920" i="8"/>
  <c r="K3921" i="8"/>
  <c r="K3922" i="8"/>
  <c r="K3923" i="8"/>
  <c r="K3924" i="8"/>
  <c r="K3925" i="8"/>
  <c r="K3926" i="8"/>
  <c r="K3927" i="8"/>
  <c r="K3928" i="8"/>
  <c r="K3929" i="8"/>
  <c r="K3930" i="8"/>
  <c r="K3931" i="8"/>
  <c r="K3932" i="8"/>
  <c r="K3933" i="8"/>
  <c r="K3934" i="8"/>
  <c r="K3935" i="8"/>
  <c r="K3936" i="8"/>
  <c r="K3937" i="8"/>
  <c r="K3938" i="8"/>
  <c r="K3939" i="8"/>
  <c r="K3940" i="8"/>
  <c r="K3941" i="8"/>
  <c r="K3942" i="8"/>
  <c r="K3943" i="8"/>
  <c r="K3944" i="8"/>
  <c r="K3945" i="8"/>
  <c r="K3946" i="8"/>
  <c r="K3947" i="8"/>
  <c r="K3948" i="8"/>
  <c r="K3949" i="8"/>
  <c r="K3950" i="8"/>
  <c r="K3951" i="8"/>
  <c r="K3952" i="8"/>
  <c r="K3953" i="8"/>
  <c r="K3954" i="8"/>
  <c r="K3955" i="8"/>
  <c r="K3956" i="8"/>
  <c r="K3957" i="8"/>
  <c r="K3958" i="8"/>
  <c r="K3959" i="8"/>
  <c r="K3960" i="8"/>
  <c r="K3961" i="8"/>
  <c r="K3962" i="8"/>
  <c r="K3963" i="8"/>
  <c r="K3964" i="8"/>
  <c r="K3965" i="8"/>
  <c r="K3966" i="8"/>
  <c r="K3967" i="8"/>
  <c r="K3968" i="8"/>
  <c r="K3969" i="8"/>
  <c r="K3970" i="8"/>
  <c r="K3971" i="8"/>
  <c r="K3972" i="8"/>
  <c r="K3973" i="8"/>
  <c r="K3974" i="8"/>
  <c r="K3975" i="8"/>
  <c r="K3976" i="8"/>
  <c r="K3977" i="8"/>
  <c r="K3978" i="8"/>
  <c r="K3979" i="8"/>
  <c r="K3980" i="8"/>
  <c r="K3981" i="8"/>
  <c r="K3982" i="8"/>
  <c r="K3983" i="8"/>
  <c r="K3984" i="8"/>
  <c r="K3985" i="8"/>
  <c r="K3986" i="8"/>
  <c r="K3987" i="8"/>
  <c r="K3988" i="8"/>
  <c r="K3989" i="8"/>
  <c r="K3990" i="8"/>
  <c r="K3991" i="8"/>
  <c r="K3992" i="8"/>
  <c r="K3993" i="8"/>
  <c r="K3994" i="8"/>
  <c r="K3995" i="8"/>
  <c r="K3996" i="8"/>
  <c r="K3997" i="8"/>
  <c r="K3998" i="8"/>
  <c r="K3999" i="8"/>
  <c r="K4000" i="8"/>
  <c r="K4001" i="8"/>
  <c r="K4002" i="8"/>
  <c r="K4003" i="8"/>
  <c r="K4004" i="8"/>
  <c r="K4005" i="8"/>
  <c r="K4006" i="8"/>
  <c r="K4007" i="8"/>
  <c r="K4008" i="8"/>
  <c r="K4009" i="8"/>
  <c r="K4010" i="8"/>
  <c r="K4011" i="8"/>
  <c r="K4012" i="8"/>
  <c r="K4013" i="8"/>
  <c r="K4014" i="8"/>
  <c r="K4015" i="8"/>
  <c r="K4016" i="8"/>
  <c r="K4017" i="8"/>
  <c r="K4018" i="8"/>
  <c r="K4019" i="8"/>
  <c r="K4020" i="8"/>
  <c r="K4021" i="8"/>
  <c r="K4022" i="8"/>
  <c r="K4023" i="8"/>
  <c r="K4024" i="8"/>
  <c r="K4025" i="8"/>
  <c r="K4026" i="8"/>
  <c r="K4027" i="8"/>
  <c r="K4028" i="8"/>
  <c r="K4029" i="8"/>
  <c r="K4030" i="8"/>
  <c r="K4031" i="8"/>
  <c r="K4032" i="8"/>
  <c r="K4033" i="8"/>
  <c r="K4034" i="8"/>
  <c r="K4035" i="8"/>
  <c r="K4036" i="8"/>
  <c r="K4037" i="8"/>
  <c r="K4038" i="8"/>
  <c r="K4039" i="8"/>
  <c r="K4040" i="8"/>
  <c r="K4041" i="8"/>
  <c r="K4042" i="8"/>
  <c r="K4043" i="8"/>
  <c r="K4044" i="8"/>
  <c r="K4045" i="8"/>
  <c r="K4046" i="8"/>
  <c r="K4047" i="8"/>
  <c r="K4048" i="8"/>
  <c r="K4049" i="8"/>
  <c r="K4050" i="8"/>
  <c r="K4051" i="8"/>
  <c r="K4052" i="8"/>
  <c r="K4053" i="8"/>
  <c r="K4054" i="8"/>
  <c r="K4055" i="8"/>
  <c r="K4056" i="8"/>
  <c r="K4057" i="8"/>
  <c r="K4058" i="8"/>
  <c r="K4059" i="8"/>
  <c r="K4060" i="8"/>
  <c r="K4061" i="8"/>
  <c r="K4062" i="8"/>
  <c r="K4063" i="8"/>
  <c r="K4064" i="8"/>
  <c r="K4065" i="8"/>
  <c r="K4066" i="8"/>
  <c r="K4067" i="8"/>
  <c r="K4068" i="8"/>
  <c r="K4069" i="8"/>
  <c r="K4070" i="8"/>
  <c r="K4071" i="8"/>
  <c r="K4072" i="8"/>
  <c r="K4073" i="8"/>
  <c r="K4074" i="8"/>
  <c r="K4075" i="8"/>
  <c r="K4076" i="8"/>
  <c r="K4077" i="8"/>
  <c r="K4078" i="8"/>
  <c r="K4079" i="8"/>
  <c r="K4080" i="8"/>
  <c r="K4081" i="8"/>
  <c r="K4082" i="8"/>
  <c r="K4083" i="8"/>
  <c r="K4084" i="8"/>
  <c r="K4085" i="8"/>
  <c r="K4086" i="8"/>
  <c r="K4087" i="8"/>
  <c r="K4088" i="8"/>
  <c r="K4089" i="8"/>
  <c r="K4090" i="8"/>
  <c r="K4091" i="8"/>
  <c r="K4092" i="8"/>
  <c r="K4093" i="8"/>
  <c r="K4094" i="8"/>
  <c r="K4095" i="8"/>
  <c r="K4096" i="8"/>
  <c r="K4097" i="8"/>
  <c r="K4098" i="8"/>
  <c r="K4099" i="8"/>
  <c r="K4100" i="8"/>
  <c r="K4101" i="8"/>
  <c r="K4102" i="8"/>
  <c r="K4103" i="8"/>
  <c r="K4104" i="8"/>
  <c r="K4105" i="8"/>
  <c r="K4106" i="8"/>
  <c r="K4107" i="8"/>
  <c r="K4108" i="8"/>
  <c r="K4109" i="8"/>
  <c r="K4110" i="8"/>
  <c r="K4111" i="8"/>
  <c r="K4112" i="8"/>
  <c r="K4113" i="8"/>
  <c r="K4114" i="8"/>
  <c r="K4115" i="8"/>
  <c r="K4116" i="8"/>
  <c r="K4117" i="8"/>
  <c r="K4118" i="8"/>
  <c r="K4119" i="8"/>
  <c r="K4120" i="8"/>
  <c r="K4121" i="8"/>
  <c r="K4122" i="8"/>
  <c r="K4123" i="8"/>
  <c r="K4124" i="8"/>
  <c r="K4125" i="8"/>
  <c r="K4126" i="8"/>
  <c r="K4127" i="8"/>
  <c r="K4128" i="8"/>
  <c r="K4129" i="8"/>
  <c r="K4130" i="8"/>
  <c r="K4131" i="8"/>
  <c r="K4132" i="8"/>
  <c r="K4133" i="8"/>
  <c r="K4134" i="8"/>
  <c r="K4135" i="8"/>
  <c r="K4136" i="8"/>
  <c r="K4137" i="8"/>
  <c r="K4138" i="8"/>
  <c r="K4139" i="8"/>
  <c r="K4140" i="8"/>
  <c r="K4141" i="8"/>
  <c r="K4142" i="8"/>
  <c r="K4143" i="8"/>
  <c r="K4144" i="8"/>
  <c r="K4145" i="8"/>
  <c r="K4146" i="8"/>
  <c r="K4147" i="8"/>
  <c r="K4148" i="8"/>
  <c r="K4149" i="8"/>
  <c r="K4150" i="8"/>
  <c r="K4151" i="8"/>
  <c r="K4152" i="8"/>
  <c r="K4153" i="8"/>
  <c r="K4154" i="8"/>
  <c r="K4155" i="8"/>
  <c r="K4156" i="8"/>
  <c r="K4157" i="8"/>
  <c r="K4158" i="8"/>
  <c r="K4159" i="8"/>
  <c r="K4160" i="8"/>
  <c r="K4161" i="8"/>
  <c r="K4162" i="8"/>
  <c r="K4163" i="8"/>
  <c r="K4164" i="8"/>
  <c r="K4165" i="8"/>
  <c r="K4166" i="8"/>
  <c r="K4167" i="8"/>
  <c r="K4168" i="8"/>
  <c r="K4169" i="8"/>
  <c r="K4170" i="8"/>
  <c r="K4171" i="8"/>
  <c r="K4172" i="8"/>
  <c r="K4173" i="8"/>
  <c r="K4174" i="8"/>
  <c r="K4175" i="8"/>
  <c r="K4176" i="8"/>
  <c r="K4177" i="8"/>
  <c r="K4178" i="8"/>
  <c r="K4179" i="8"/>
  <c r="K4180" i="8"/>
  <c r="K4181" i="8"/>
  <c r="K4182" i="8"/>
  <c r="K4183" i="8"/>
  <c r="K4184" i="8"/>
  <c r="K4185" i="8"/>
  <c r="K4186" i="8"/>
  <c r="K4187" i="8"/>
  <c r="K4188" i="8"/>
  <c r="K4189" i="8"/>
  <c r="K4190" i="8"/>
  <c r="K4191" i="8"/>
  <c r="K4192" i="8"/>
  <c r="K4193" i="8"/>
  <c r="K4194" i="8"/>
  <c r="K4195" i="8"/>
  <c r="K4196" i="8"/>
  <c r="K4197" i="8"/>
  <c r="K4198" i="8"/>
  <c r="K4199" i="8"/>
  <c r="K4200" i="8"/>
  <c r="K4201" i="8"/>
  <c r="K4202" i="8"/>
  <c r="K4203" i="8"/>
  <c r="K4204" i="8"/>
  <c r="K4205" i="8"/>
  <c r="K4206" i="8"/>
  <c r="K4207" i="8"/>
  <c r="K4208" i="8"/>
  <c r="K4209" i="8"/>
  <c r="K4210" i="8"/>
  <c r="K4211" i="8"/>
  <c r="K4212" i="8"/>
  <c r="K4213" i="8"/>
  <c r="K4214" i="8"/>
  <c r="K4215" i="8"/>
  <c r="K4216" i="8"/>
  <c r="K4217" i="8"/>
  <c r="K4218" i="8"/>
  <c r="K4219" i="8"/>
  <c r="K4220" i="8"/>
  <c r="K4221" i="8"/>
  <c r="K4222" i="8"/>
  <c r="K4223" i="8"/>
  <c r="K4224" i="8"/>
  <c r="K4225" i="8"/>
  <c r="K4226" i="8"/>
  <c r="K4227" i="8"/>
  <c r="K4228" i="8"/>
  <c r="K4229" i="8"/>
  <c r="K4230" i="8"/>
  <c r="K4231" i="8"/>
  <c r="K4232" i="8"/>
  <c r="K4233" i="8"/>
  <c r="K4234" i="8"/>
  <c r="K4235" i="8"/>
  <c r="K4236" i="8"/>
  <c r="K4237" i="8"/>
  <c r="K4238" i="8"/>
  <c r="K4239" i="8"/>
  <c r="K4240" i="8"/>
  <c r="K4241" i="8"/>
  <c r="K4242" i="8"/>
  <c r="K4243" i="8"/>
  <c r="K4244" i="8"/>
  <c r="K4245" i="8"/>
  <c r="K4246" i="8"/>
  <c r="K4247" i="8"/>
  <c r="K4248" i="8"/>
  <c r="K4249" i="8"/>
  <c r="K4250" i="8"/>
  <c r="K4251" i="8"/>
  <c r="K4252" i="8"/>
  <c r="K4253" i="8"/>
  <c r="K4254" i="8"/>
  <c r="K4255" i="8"/>
  <c r="K4256" i="8"/>
  <c r="K4257" i="8"/>
  <c r="K4258" i="8"/>
  <c r="K4259" i="8"/>
  <c r="K4260" i="8"/>
  <c r="K4261" i="8"/>
  <c r="K4262" i="8"/>
  <c r="K4263" i="8"/>
  <c r="K4264" i="8"/>
  <c r="K4265" i="8"/>
  <c r="K4266" i="8"/>
  <c r="K4267" i="8"/>
  <c r="K4268" i="8"/>
  <c r="K4269" i="8"/>
  <c r="K4270" i="8"/>
  <c r="K4271" i="8"/>
  <c r="K4272" i="8"/>
  <c r="K4273" i="8"/>
  <c r="K4274" i="8"/>
  <c r="K4275" i="8"/>
  <c r="K4276" i="8"/>
  <c r="K4277" i="8"/>
  <c r="K4278" i="8"/>
  <c r="K4279" i="8"/>
  <c r="K4280" i="8"/>
  <c r="K4281" i="8"/>
  <c r="K4282" i="8"/>
  <c r="K4283" i="8"/>
  <c r="K4284" i="8"/>
  <c r="K4285" i="8"/>
  <c r="K4286" i="8"/>
  <c r="K4287" i="8"/>
  <c r="K4288" i="8"/>
  <c r="K4289" i="8"/>
  <c r="K4290" i="8"/>
  <c r="K4291" i="8"/>
  <c r="K4292" i="8"/>
  <c r="K4293" i="8"/>
  <c r="K4294" i="8"/>
  <c r="K4295" i="8"/>
  <c r="K4296" i="8"/>
  <c r="K4297" i="8"/>
  <c r="K4298" i="8"/>
  <c r="K4299" i="8"/>
  <c r="K4300" i="8"/>
  <c r="K4301" i="8"/>
  <c r="K4302" i="8"/>
  <c r="K4303" i="8"/>
  <c r="K4304" i="8"/>
  <c r="K4305" i="8"/>
  <c r="K4306" i="8"/>
  <c r="K4307" i="8"/>
  <c r="K4308" i="8"/>
  <c r="K4309" i="8"/>
  <c r="K4310" i="8"/>
  <c r="K4311" i="8"/>
  <c r="K4312" i="8"/>
  <c r="K4313" i="8"/>
  <c r="K4314" i="8"/>
  <c r="K4315" i="8"/>
  <c r="K4316" i="8"/>
  <c r="K4317" i="8"/>
  <c r="K4318" i="8"/>
  <c r="K4319" i="8"/>
  <c r="K4320" i="8"/>
  <c r="K4321" i="8"/>
  <c r="K4322" i="8"/>
  <c r="K4323" i="8"/>
  <c r="K4324" i="8"/>
  <c r="K4325" i="8"/>
  <c r="K4326" i="8"/>
  <c r="K4327" i="8"/>
  <c r="K4328" i="8"/>
  <c r="K4329" i="8"/>
  <c r="K4330" i="8"/>
  <c r="K4331" i="8"/>
  <c r="K4332" i="8"/>
  <c r="K4333" i="8"/>
  <c r="K4334" i="8"/>
  <c r="K4335" i="8"/>
  <c r="K4336" i="8"/>
  <c r="K4337" i="8"/>
  <c r="K4338" i="8"/>
  <c r="K4339" i="8"/>
  <c r="K4340" i="8"/>
  <c r="K4341" i="8"/>
  <c r="K4342" i="8"/>
  <c r="K4343" i="8"/>
  <c r="K4344" i="8"/>
  <c r="K4345" i="8"/>
  <c r="K4346" i="8"/>
  <c r="K4347" i="8"/>
  <c r="K4348" i="8"/>
  <c r="K4349" i="8"/>
  <c r="K4350" i="8"/>
  <c r="K4351" i="8"/>
  <c r="K4352" i="8"/>
  <c r="K4353" i="8"/>
  <c r="K4354" i="8"/>
  <c r="K4355" i="8"/>
  <c r="K4356" i="8"/>
  <c r="K4357" i="8"/>
  <c r="K4358" i="8"/>
  <c r="K4359" i="8"/>
  <c r="K4360" i="8"/>
  <c r="K4361" i="8"/>
  <c r="K4362" i="8"/>
  <c r="K4363" i="8"/>
  <c r="K4364" i="8"/>
  <c r="K4365" i="8"/>
  <c r="K4366" i="8"/>
  <c r="K4367" i="8"/>
  <c r="K4368" i="8"/>
  <c r="K4369" i="8"/>
  <c r="K4370" i="8"/>
  <c r="K4371" i="8"/>
  <c r="K4372" i="8"/>
  <c r="K4373" i="8"/>
  <c r="K4374" i="8"/>
  <c r="K4375" i="8"/>
  <c r="K4376" i="8"/>
  <c r="K4377" i="8"/>
  <c r="K4378" i="8"/>
  <c r="K4379" i="8"/>
  <c r="K4380" i="8"/>
  <c r="K4381" i="8"/>
  <c r="K4382" i="8"/>
  <c r="K4383" i="8"/>
  <c r="K4384" i="8"/>
  <c r="K4385" i="8"/>
  <c r="K4386" i="8"/>
  <c r="K4387" i="8"/>
  <c r="K4388" i="8"/>
  <c r="K4389" i="8"/>
  <c r="K4390" i="8"/>
  <c r="K4391" i="8"/>
  <c r="K4392" i="8"/>
  <c r="K4393" i="8"/>
  <c r="K4394" i="8"/>
  <c r="K4395" i="8"/>
  <c r="K4396" i="8"/>
  <c r="K4397" i="8"/>
  <c r="K4398" i="8"/>
  <c r="K4399" i="8"/>
  <c r="K4400" i="8"/>
  <c r="K4401" i="8"/>
  <c r="K4402" i="8"/>
  <c r="K4403" i="8"/>
  <c r="K4404" i="8"/>
  <c r="K4405" i="8"/>
  <c r="K4406" i="8"/>
  <c r="K4407" i="8"/>
  <c r="K4408" i="8"/>
  <c r="K4409" i="8"/>
  <c r="K4410" i="8"/>
  <c r="K4411" i="8"/>
  <c r="K4412" i="8"/>
  <c r="K4413" i="8"/>
  <c r="K4414" i="8"/>
  <c r="K4415" i="8"/>
  <c r="K4416" i="8"/>
  <c r="K4417" i="8"/>
  <c r="K4418" i="8"/>
  <c r="K4419" i="8"/>
  <c r="K4420" i="8"/>
  <c r="K4421" i="8"/>
  <c r="K4422" i="8"/>
  <c r="K4423" i="8"/>
  <c r="K4424" i="8"/>
  <c r="K4425" i="8"/>
  <c r="K4426" i="8"/>
  <c r="K4427" i="8"/>
  <c r="K4428" i="8"/>
  <c r="K4429" i="8"/>
  <c r="K4430" i="8"/>
  <c r="K4431" i="8"/>
  <c r="K4432" i="8"/>
  <c r="K4433" i="8"/>
  <c r="K4434" i="8"/>
  <c r="K4435" i="8"/>
  <c r="K4436" i="8"/>
  <c r="K4437" i="8"/>
  <c r="K4438" i="8"/>
  <c r="K4439" i="8"/>
  <c r="K4440" i="8"/>
  <c r="K4441" i="8"/>
  <c r="K4442" i="8"/>
  <c r="K4443" i="8"/>
  <c r="K4444" i="8"/>
  <c r="K4445" i="8"/>
  <c r="K4446" i="8"/>
  <c r="K4447" i="8"/>
  <c r="K4448" i="8"/>
  <c r="K4449" i="8"/>
  <c r="K4450" i="8"/>
  <c r="K4451" i="8"/>
  <c r="K4452" i="8"/>
  <c r="K4453" i="8"/>
  <c r="K4454" i="8"/>
  <c r="K4455" i="8"/>
  <c r="K4456" i="8"/>
  <c r="K4457" i="8"/>
  <c r="K4458" i="8"/>
  <c r="K4459" i="8"/>
  <c r="K4460" i="8"/>
  <c r="K4461" i="8"/>
  <c r="K4462" i="8"/>
  <c r="K4463" i="8"/>
  <c r="K4464" i="8"/>
  <c r="K4465" i="8"/>
  <c r="K4466" i="8"/>
  <c r="K4467" i="8"/>
  <c r="K4468" i="8"/>
  <c r="K4469" i="8"/>
  <c r="K4470" i="8"/>
  <c r="K4471" i="8"/>
  <c r="K4472" i="8"/>
  <c r="K4473" i="8"/>
  <c r="K4474" i="8"/>
  <c r="K4475" i="8"/>
  <c r="K4476" i="8"/>
  <c r="K4477" i="8"/>
  <c r="K4478" i="8"/>
  <c r="K4479" i="8"/>
  <c r="K4480" i="8"/>
  <c r="K4481" i="8"/>
  <c r="K4482" i="8"/>
  <c r="K4483" i="8"/>
  <c r="K4484" i="8"/>
  <c r="K4485" i="8"/>
  <c r="K4486" i="8"/>
  <c r="K4487" i="8"/>
  <c r="K4488" i="8"/>
  <c r="K4489" i="8"/>
  <c r="K4490" i="8"/>
  <c r="K4491" i="8"/>
  <c r="K4492" i="8"/>
  <c r="K4493" i="8"/>
  <c r="K4494" i="8"/>
  <c r="K4495" i="8"/>
  <c r="K4496" i="8"/>
  <c r="K4497" i="8"/>
  <c r="K4498" i="8"/>
  <c r="K4499" i="8"/>
  <c r="K4500" i="8"/>
  <c r="K4501" i="8"/>
  <c r="K4502" i="8"/>
  <c r="K4503" i="8"/>
  <c r="K4504" i="8"/>
  <c r="K4505" i="8"/>
  <c r="K4506" i="8"/>
  <c r="K4507" i="8"/>
  <c r="K4508" i="8"/>
  <c r="K4509" i="8"/>
  <c r="K4510" i="8"/>
  <c r="K4511" i="8"/>
  <c r="K4512" i="8"/>
  <c r="K4513" i="8"/>
  <c r="K4514" i="8"/>
  <c r="K4515" i="8"/>
  <c r="K4516" i="8"/>
  <c r="K4517" i="8"/>
  <c r="K4518" i="8"/>
  <c r="K4519" i="8"/>
  <c r="K4520" i="8"/>
  <c r="K4521" i="8"/>
  <c r="K4522" i="8"/>
  <c r="K4523" i="8"/>
  <c r="K4524" i="8"/>
  <c r="K4525" i="8"/>
  <c r="K4526" i="8"/>
  <c r="K4527" i="8"/>
  <c r="K4528" i="8"/>
  <c r="K4529" i="8"/>
  <c r="K4530" i="8"/>
  <c r="K4531" i="8"/>
  <c r="K4532" i="8"/>
  <c r="K4533" i="8"/>
  <c r="K4534" i="8"/>
  <c r="K4535" i="8"/>
  <c r="K4536" i="8"/>
  <c r="K4537" i="8"/>
  <c r="K4538" i="8"/>
  <c r="K4539" i="8"/>
  <c r="K4540" i="8"/>
  <c r="K4541" i="8"/>
  <c r="K4542" i="8"/>
  <c r="K4543" i="8"/>
  <c r="K4544" i="8"/>
  <c r="K4545" i="8"/>
  <c r="K4546" i="8"/>
  <c r="K4547" i="8"/>
  <c r="K4548" i="8"/>
  <c r="K4549" i="8"/>
  <c r="K4550" i="8"/>
  <c r="K4551" i="8"/>
  <c r="K4552" i="8"/>
  <c r="K4553" i="8"/>
  <c r="K4554" i="8"/>
  <c r="K4555" i="8"/>
  <c r="K4556" i="8"/>
  <c r="K4557" i="8"/>
  <c r="K4558" i="8"/>
  <c r="K4559" i="8"/>
  <c r="K4560" i="8"/>
  <c r="K4561" i="8"/>
  <c r="K4562" i="8"/>
  <c r="K4563" i="8"/>
  <c r="K4564" i="8"/>
  <c r="K4565" i="8"/>
  <c r="K4566" i="8"/>
  <c r="K4567" i="8"/>
  <c r="K4568" i="8"/>
  <c r="K4569" i="8"/>
  <c r="K4570" i="8"/>
  <c r="K4571" i="8"/>
  <c r="K4572" i="8"/>
  <c r="K4573" i="8"/>
  <c r="K4574" i="8"/>
  <c r="K4575" i="8"/>
  <c r="K4576" i="8"/>
  <c r="K4577" i="8"/>
  <c r="K4578" i="8"/>
  <c r="K4579" i="8"/>
  <c r="K4580" i="8"/>
  <c r="K4581" i="8"/>
  <c r="K4582" i="8"/>
  <c r="K4583" i="8"/>
  <c r="K4584" i="8"/>
  <c r="K4585" i="8"/>
  <c r="K4586" i="8"/>
  <c r="K4587" i="8"/>
  <c r="K4588" i="8"/>
  <c r="K4589" i="8"/>
  <c r="K4590" i="8"/>
  <c r="K4591" i="8"/>
  <c r="K4592" i="8"/>
  <c r="K4593" i="8"/>
  <c r="K4594" i="8"/>
  <c r="K4595" i="8"/>
  <c r="K4596" i="8"/>
  <c r="K4597" i="8"/>
  <c r="K4598" i="8"/>
  <c r="K4599" i="8"/>
  <c r="K4600" i="8"/>
  <c r="K4601" i="8"/>
  <c r="K4602" i="8"/>
  <c r="K4603" i="8"/>
  <c r="K4604" i="8"/>
  <c r="K4605" i="8"/>
  <c r="K4606" i="8"/>
  <c r="K4607" i="8"/>
  <c r="K4608" i="8"/>
  <c r="K4609" i="8"/>
  <c r="K4610" i="8"/>
  <c r="K4611" i="8"/>
  <c r="K4612" i="8"/>
  <c r="K4613" i="8"/>
  <c r="K4614" i="8"/>
  <c r="K4615" i="8"/>
  <c r="K4616" i="8"/>
  <c r="K4617" i="8"/>
  <c r="K4618" i="8"/>
  <c r="K4619" i="8"/>
  <c r="K4620" i="8"/>
  <c r="K4621" i="8"/>
  <c r="K4622" i="8"/>
  <c r="K4623" i="8"/>
  <c r="K4624" i="8"/>
  <c r="K4625" i="8"/>
  <c r="K4626" i="8"/>
  <c r="K4627" i="8"/>
  <c r="K4628" i="8"/>
  <c r="K4629" i="8"/>
  <c r="K4630" i="8"/>
  <c r="K4631" i="8"/>
  <c r="K4632" i="8"/>
  <c r="K4633" i="8"/>
  <c r="K4634" i="8"/>
  <c r="K4635" i="8"/>
  <c r="K4636" i="8"/>
  <c r="K4637" i="8"/>
  <c r="K4638" i="8"/>
  <c r="K4639" i="8"/>
  <c r="K4640" i="8"/>
  <c r="K4641" i="8"/>
  <c r="K4642" i="8"/>
  <c r="K4643" i="8"/>
  <c r="K4644" i="8"/>
  <c r="K4645" i="8"/>
  <c r="K4646" i="8"/>
  <c r="K4647" i="8"/>
  <c r="K4648" i="8"/>
  <c r="K4649" i="8"/>
  <c r="K4650" i="8"/>
  <c r="K4651" i="8"/>
  <c r="K4652" i="8"/>
  <c r="K4653" i="8"/>
  <c r="K4654" i="8"/>
  <c r="K4655" i="8"/>
  <c r="K4656" i="8"/>
  <c r="K4657" i="8"/>
  <c r="K4658" i="8"/>
  <c r="K4659" i="8"/>
  <c r="K4660" i="8"/>
  <c r="K4661" i="8"/>
  <c r="K4662" i="8"/>
  <c r="K4663" i="8"/>
  <c r="K4664" i="8"/>
  <c r="K4665" i="8"/>
  <c r="K4666" i="8"/>
  <c r="K4667" i="8"/>
  <c r="K4668" i="8"/>
  <c r="K4669" i="8"/>
  <c r="K4670" i="8"/>
  <c r="K4671" i="8"/>
  <c r="K4672" i="8"/>
  <c r="K4673" i="8"/>
  <c r="K4674" i="8"/>
  <c r="K4675" i="8"/>
  <c r="K4676" i="8"/>
  <c r="K4677" i="8"/>
  <c r="K4678" i="8"/>
  <c r="K4679" i="8"/>
  <c r="K4680" i="8"/>
  <c r="K4681" i="8"/>
  <c r="K4682" i="8"/>
  <c r="K4683" i="8"/>
  <c r="K4684" i="8"/>
  <c r="K4685" i="8"/>
  <c r="K4686" i="8"/>
  <c r="K4687" i="8"/>
  <c r="K4688" i="8"/>
  <c r="K4689" i="8"/>
  <c r="K4690" i="8"/>
  <c r="K4691" i="8"/>
  <c r="K4692" i="8"/>
  <c r="K4693" i="8"/>
  <c r="K4694" i="8"/>
  <c r="K4695" i="8"/>
  <c r="K4696" i="8"/>
  <c r="K4697" i="8"/>
  <c r="K4698" i="8"/>
  <c r="K4699" i="8"/>
  <c r="K4700" i="8"/>
  <c r="K4701" i="8"/>
  <c r="K4702" i="8"/>
  <c r="K4703" i="8"/>
  <c r="K4704" i="8"/>
  <c r="K4705" i="8"/>
  <c r="K4706" i="8"/>
  <c r="K4707" i="8"/>
  <c r="K4708" i="8"/>
  <c r="K4709" i="8"/>
  <c r="K4710" i="8"/>
  <c r="K4711" i="8"/>
  <c r="K4712" i="8"/>
  <c r="K4713" i="8"/>
  <c r="K4714" i="8"/>
  <c r="K4715" i="8"/>
  <c r="K4716" i="8"/>
  <c r="K4717" i="8"/>
  <c r="K4718" i="8"/>
  <c r="K4719" i="8"/>
  <c r="K4720" i="8"/>
  <c r="K4721" i="8"/>
  <c r="K4722" i="8"/>
  <c r="K4723" i="8"/>
  <c r="K4724" i="8"/>
  <c r="K4725" i="8"/>
  <c r="K4726" i="8"/>
  <c r="K4727" i="8"/>
  <c r="K4728" i="8"/>
  <c r="K4729" i="8"/>
  <c r="K4730" i="8"/>
  <c r="K4731" i="8"/>
  <c r="K4732" i="8"/>
  <c r="K4733" i="8"/>
  <c r="K4734" i="8"/>
  <c r="K4735" i="8"/>
  <c r="K4736" i="8"/>
  <c r="K4737" i="8"/>
  <c r="K4738" i="8"/>
  <c r="K4739" i="8"/>
  <c r="K4740" i="8"/>
  <c r="K4741" i="8"/>
  <c r="K4742" i="8"/>
  <c r="K4743" i="8"/>
  <c r="K4744" i="8"/>
  <c r="K4745" i="8"/>
  <c r="K4746" i="8"/>
  <c r="K4747" i="8"/>
  <c r="K4748" i="8"/>
  <c r="K4749" i="8"/>
  <c r="K4750" i="8"/>
  <c r="K4751" i="8"/>
  <c r="K4752" i="8"/>
  <c r="K4753" i="8"/>
  <c r="K4754" i="8"/>
  <c r="K4755" i="8"/>
  <c r="K4756" i="8"/>
  <c r="K4757" i="8"/>
  <c r="K4758" i="8"/>
  <c r="K4759" i="8"/>
  <c r="K4760" i="8"/>
  <c r="K4761" i="8"/>
  <c r="K4762" i="8"/>
  <c r="K4763" i="8"/>
  <c r="K4764" i="8"/>
  <c r="K4765" i="8"/>
  <c r="K4766" i="8"/>
  <c r="K4767" i="8"/>
  <c r="K4768" i="8"/>
  <c r="K4769" i="8"/>
  <c r="K4770" i="8"/>
  <c r="K4771" i="8"/>
  <c r="K4772" i="8"/>
  <c r="K4773" i="8"/>
  <c r="K4774" i="8"/>
  <c r="K4775" i="8"/>
  <c r="K4776" i="8"/>
  <c r="K4777" i="8"/>
  <c r="K4778" i="8"/>
  <c r="K4779" i="8"/>
  <c r="K4780" i="8"/>
  <c r="K4781" i="8"/>
  <c r="K4782" i="8"/>
  <c r="K4783" i="8"/>
  <c r="K4784" i="8"/>
  <c r="K4785" i="8"/>
  <c r="K4786" i="8"/>
  <c r="K4787" i="8"/>
  <c r="K4788" i="8"/>
  <c r="K4789" i="8"/>
  <c r="K4790" i="8"/>
  <c r="K4791" i="8"/>
  <c r="K4792" i="8"/>
  <c r="K4793" i="8"/>
  <c r="K4794" i="8"/>
  <c r="K4795" i="8"/>
  <c r="K4796" i="8"/>
  <c r="K4797" i="8"/>
  <c r="K4798" i="8"/>
  <c r="K4799" i="8"/>
  <c r="K4800" i="8"/>
  <c r="K4801" i="8"/>
  <c r="K4802" i="8"/>
  <c r="K4803" i="8"/>
  <c r="K4804" i="8"/>
  <c r="K4805" i="8"/>
  <c r="K4806" i="8"/>
  <c r="K4807" i="8"/>
  <c r="K4808" i="8"/>
  <c r="K4809" i="8"/>
  <c r="K4810" i="8"/>
  <c r="K4811" i="8"/>
  <c r="K4812" i="8"/>
  <c r="K4813" i="8"/>
  <c r="K4814" i="8"/>
  <c r="K4815" i="8"/>
  <c r="K4816" i="8"/>
  <c r="K4817" i="8"/>
  <c r="K4818" i="8"/>
  <c r="K4819" i="8"/>
  <c r="K4820" i="8"/>
  <c r="K4821" i="8"/>
  <c r="K4822" i="8"/>
  <c r="K4823" i="8"/>
  <c r="K4824" i="8"/>
  <c r="K4825" i="8"/>
  <c r="K4826" i="8"/>
  <c r="K4827" i="8"/>
  <c r="K4828" i="8"/>
  <c r="K4829" i="8"/>
  <c r="K4830" i="8"/>
  <c r="K4831" i="8"/>
  <c r="K4832" i="8"/>
  <c r="K4833" i="8"/>
  <c r="K4834" i="8"/>
  <c r="K4835" i="8"/>
  <c r="K4836" i="8"/>
  <c r="K4837" i="8"/>
  <c r="K4838" i="8"/>
  <c r="K4839" i="8"/>
  <c r="K4840" i="8"/>
  <c r="K4841" i="8"/>
  <c r="K4842" i="8"/>
  <c r="K4843" i="8"/>
  <c r="K4844" i="8"/>
  <c r="K4845" i="8"/>
  <c r="K4846" i="8"/>
  <c r="K4847" i="8"/>
  <c r="K4848" i="8"/>
  <c r="K4849" i="8"/>
  <c r="K4850" i="8"/>
  <c r="K4851" i="8"/>
  <c r="K4852" i="8"/>
  <c r="K4853" i="8"/>
  <c r="K4854" i="8"/>
  <c r="K4855" i="8"/>
  <c r="K4856" i="8"/>
  <c r="K4857" i="8"/>
  <c r="K4858" i="8"/>
  <c r="K4859" i="8"/>
  <c r="K4860" i="8"/>
  <c r="K4861" i="8"/>
  <c r="K4862" i="8"/>
  <c r="K4863" i="8"/>
  <c r="K4864" i="8"/>
  <c r="K4865" i="8"/>
  <c r="K4866" i="8"/>
  <c r="K4867" i="8"/>
  <c r="K4868" i="8"/>
  <c r="K4869" i="8"/>
  <c r="K4870" i="8"/>
  <c r="K4871" i="8"/>
  <c r="K4872" i="8"/>
  <c r="K4873" i="8"/>
  <c r="K4874" i="8"/>
  <c r="K4875" i="8"/>
  <c r="K4876" i="8"/>
  <c r="K4877" i="8"/>
  <c r="K4878" i="8"/>
  <c r="K4879" i="8"/>
  <c r="K4880" i="8"/>
  <c r="K4881" i="8"/>
  <c r="K4882" i="8"/>
  <c r="K4883" i="8"/>
  <c r="K4884" i="8"/>
  <c r="K4885" i="8"/>
  <c r="K4886" i="8"/>
  <c r="K4887" i="8"/>
  <c r="K4888" i="8"/>
  <c r="K4889" i="8"/>
  <c r="K4890" i="8"/>
  <c r="K4891" i="8"/>
  <c r="K4892" i="8"/>
  <c r="K4893" i="8"/>
  <c r="K4894" i="8"/>
  <c r="K4895" i="8"/>
  <c r="K4896" i="8"/>
  <c r="K4897" i="8"/>
  <c r="K4898" i="8"/>
  <c r="K4899" i="8"/>
  <c r="K4900" i="8"/>
  <c r="K4901" i="8"/>
  <c r="K4902" i="8"/>
  <c r="K4903" i="8"/>
  <c r="K4904" i="8"/>
  <c r="K4905" i="8"/>
  <c r="K4906" i="8"/>
  <c r="K4907" i="8"/>
  <c r="K4908" i="8"/>
  <c r="K4909" i="8"/>
  <c r="K4910" i="8"/>
  <c r="K4911" i="8"/>
  <c r="K4912" i="8"/>
  <c r="K4913" i="8"/>
  <c r="K4914" i="8"/>
  <c r="K4915" i="8"/>
  <c r="K4916" i="8"/>
  <c r="K4917" i="8"/>
  <c r="K4918" i="8"/>
  <c r="K4919" i="8"/>
  <c r="K4920" i="8"/>
  <c r="K4921" i="8"/>
  <c r="K4922" i="8"/>
  <c r="K4923" i="8"/>
  <c r="K4924" i="8"/>
  <c r="K4925" i="8"/>
  <c r="K4926" i="8"/>
  <c r="K4927" i="8"/>
  <c r="K4928" i="8"/>
  <c r="K4929" i="8"/>
  <c r="K4930" i="8"/>
  <c r="K4931" i="8"/>
  <c r="K4932" i="8"/>
  <c r="K4933" i="8"/>
  <c r="K4934" i="8"/>
  <c r="K4935" i="8"/>
  <c r="K4936" i="8"/>
  <c r="K4937" i="8"/>
  <c r="K4938" i="8"/>
  <c r="K4939" i="8"/>
  <c r="K4940" i="8"/>
  <c r="K4941" i="8"/>
  <c r="K4942" i="8"/>
  <c r="K4943" i="8"/>
  <c r="K4944" i="8"/>
  <c r="K4945" i="8"/>
  <c r="K4946" i="8"/>
  <c r="K4947" i="8"/>
  <c r="K4948" i="8"/>
  <c r="K4949" i="8"/>
  <c r="K4950" i="8"/>
  <c r="K4951" i="8"/>
  <c r="K4952" i="8"/>
  <c r="K4953" i="8"/>
  <c r="K4954" i="8"/>
  <c r="K4955" i="8"/>
  <c r="K4956" i="8"/>
  <c r="K4957" i="8"/>
  <c r="K4958" i="8"/>
  <c r="K4959" i="8"/>
  <c r="K4960" i="8"/>
  <c r="K4961" i="8"/>
  <c r="K4962" i="8"/>
  <c r="K4963" i="8"/>
  <c r="K4964" i="8"/>
  <c r="K4965" i="8"/>
  <c r="K4966" i="8"/>
  <c r="K4967" i="8"/>
  <c r="K4968" i="8"/>
  <c r="K4969" i="8"/>
  <c r="K4970" i="8"/>
  <c r="K4971" i="8"/>
  <c r="K4972" i="8"/>
  <c r="K4973" i="8"/>
  <c r="K4974" i="8"/>
  <c r="K4975" i="8"/>
  <c r="K4976" i="8"/>
  <c r="K4977" i="8"/>
  <c r="K4978" i="8"/>
  <c r="K4979" i="8"/>
  <c r="K4980" i="8"/>
  <c r="K4981" i="8"/>
  <c r="K4982" i="8"/>
  <c r="K4983" i="8"/>
  <c r="K4984" i="8"/>
  <c r="K4985" i="8"/>
  <c r="K4986" i="8"/>
  <c r="K4987" i="8"/>
  <c r="K4988" i="8"/>
  <c r="K4989" i="8"/>
  <c r="K4990" i="8"/>
  <c r="K4991" i="8"/>
  <c r="K4992" i="8"/>
  <c r="K4993" i="8"/>
  <c r="K4994" i="8"/>
  <c r="K4995" i="8"/>
  <c r="K4996" i="8"/>
  <c r="K4997" i="8"/>
  <c r="K4998" i="8"/>
  <c r="K4999" i="8"/>
  <c r="K5000" i="8"/>
  <c r="K5001" i="8"/>
  <c r="K5002" i="8"/>
  <c r="K5003" i="8"/>
  <c r="K5004" i="8"/>
  <c r="K5005" i="8"/>
  <c r="K5006" i="8"/>
  <c r="K5007" i="8"/>
  <c r="K5008" i="8"/>
  <c r="K5009" i="8"/>
  <c r="K5010" i="8"/>
  <c r="K5011" i="8"/>
  <c r="K5012" i="8"/>
  <c r="K5013" i="8"/>
  <c r="K5014" i="8"/>
  <c r="K5015" i="8"/>
  <c r="K5016" i="8"/>
  <c r="K5017" i="8"/>
  <c r="K5018" i="8"/>
  <c r="K5019" i="8"/>
  <c r="K5020" i="8"/>
  <c r="K5021" i="8"/>
  <c r="K5022" i="8"/>
  <c r="K5023" i="8"/>
  <c r="K5024" i="8"/>
  <c r="K5025" i="8"/>
  <c r="K5026" i="8"/>
  <c r="K5027" i="8"/>
  <c r="K5028" i="8"/>
  <c r="K5029" i="8"/>
  <c r="K5030" i="8"/>
  <c r="K5031" i="8"/>
  <c r="K5032" i="8"/>
  <c r="K5033" i="8"/>
  <c r="K5034" i="8"/>
  <c r="K5035" i="8"/>
  <c r="K5036" i="8"/>
  <c r="K5037" i="8"/>
  <c r="K5038" i="8"/>
  <c r="K5039" i="8"/>
  <c r="K5040" i="8"/>
  <c r="K5041" i="8"/>
  <c r="K5042" i="8"/>
  <c r="K5043" i="8"/>
  <c r="K5044" i="8"/>
  <c r="K5045" i="8"/>
  <c r="K5046" i="8"/>
  <c r="K5047" i="8"/>
  <c r="K5048" i="8"/>
  <c r="K5049" i="8"/>
  <c r="K5050" i="8"/>
  <c r="K5051" i="8"/>
  <c r="K5052" i="8"/>
  <c r="K5053" i="8"/>
  <c r="K5054" i="8"/>
  <c r="K5055" i="8"/>
  <c r="K5056" i="8"/>
  <c r="K5057" i="8"/>
  <c r="K5058" i="8"/>
  <c r="K5059" i="8"/>
  <c r="K5060" i="8"/>
  <c r="K5061" i="8"/>
  <c r="K5062" i="8"/>
  <c r="K5063" i="8"/>
  <c r="K5064" i="8"/>
  <c r="K5065" i="8"/>
  <c r="K5066" i="8"/>
  <c r="K5067" i="8"/>
  <c r="K5068" i="8"/>
  <c r="K5069" i="8"/>
  <c r="K5070" i="8"/>
  <c r="K5071" i="8"/>
  <c r="K5072" i="8"/>
  <c r="K5073" i="8"/>
  <c r="K5074" i="8"/>
  <c r="K5075" i="8"/>
  <c r="K5076" i="8"/>
  <c r="K5077" i="8"/>
  <c r="K5078" i="8"/>
  <c r="K5079" i="8"/>
  <c r="K5080" i="8"/>
  <c r="K5081" i="8"/>
  <c r="K5082" i="8"/>
  <c r="K5083" i="8"/>
  <c r="K5084" i="8"/>
  <c r="K5085" i="8"/>
  <c r="K5086" i="8"/>
  <c r="K5087" i="8"/>
  <c r="K5088" i="8"/>
  <c r="K5089" i="8"/>
  <c r="K5090" i="8"/>
  <c r="K5091" i="8"/>
  <c r="K5092" i="8"/>
  <c r="K5093" i="8"/>
  <c r="K5094" i="8"/>
  <c r="K5095" i="8"/>
  <c r="K5096" i="8"/>
  <c r="K5097" i="8"/>
  <c r="K5098" i="8"/>
  <c r="K5099" i="8"/>
  <c r="K5100" i="8"/>
  <c r="K5101" i="8"/>
  <c r="K5102" i="8"/>
  <c r="K5103" i="8"/>
  <c r="K5104" i="8"/>
  <c r="K5105" i="8"/>
  <c r="K5106" i="8"/>
  <c r="K5107" i="8"/>
  <c r="K5108" i="8"/>
  <c r="K5109" i="8"/>
  <c r="K5110" i="8"/>
  <c r="K5111" i="8"/>
  <c r="K5112" i="8"/>
  <c r="K5113" i="8"/>
  <c r="K5114" i="8"/>
  <c r="K5115" i="8"/>
  <c r="K5116" i="8"/>
  <c r="K5117" i="8"/>
  <c r="K5118" i="8"/>
  <c r="K5119" i="8"/>
  <c r="K5120" i="8"/>
  <c r="K5121" i="8"/>
  <c r="K5122" i="8"/>
  <c r="K5123" i="8"/>
  <c r="K5124" i="8"/>
  <c r="K5125" i="8"/>
  <c r="K5126" i="8"/>
  <c r="K5127" i="8"/>
  <c r="K5128" i="8"/>
  <c r="K5129" i="8"/>
  <c r="K5130" i="8"/>
  <c r="K5131" i="8"/>
  <c r="K5132" i="8"/>
  <c r="K5133" i="8"/>
  <c r="K5134" i="8"/>
  <c r="K5135" i="8"/>
  <c r="K5136" i="8"/>
  <c r="K5137" i="8"/>
  <c r="K5138" i="8"/>
  <c r="K5139" i="8"/>
  <c r="K5140" i="8"/>
  <c r="K5141" i="8"/>
  <c r="K5142" i="8"/>
  <c r="K5143" i="8"/>
  <c r="K5144" i="8"/>
  <c r="K5145" i="8"/>
  <c r="K5146" i="8"/>
  <c r="K5147" i="8"/>
  <c r="K5148" i="8"/>
  <c r="K5149" i="8"/>
  <c r="K5150" i="8"/>
  <c r="K5151" i="8"/>
  <c r="K5152" i="8"/>
  <c r="K5153" i="8"/>
  <c r="K5154" i="8"/>
  <c r="K5155" i="8"/>
  <c r="K5156" i="8"/>
  <c r="K5157" i="8"/>
  <c r="K5158" i="8"/>
  <c r="K5159" i="8"/>
  <c r="K5160" i="8"/>
  <c r="K5161" i="8"/>
  <c r="K5162" i="8"/>
  <c r="K5163" i="8"/>
  <c r="K5164" i="8"/>
  <c r="K5165" i="8"/>
  <c r="K5166" i="8"/>
  <c r="K5167" i="8"/>
  <c r="K5168" i="8"/>
  <c r="K5169" i="8"/>
  <c r="K5170" i="8"/>
  <c r="K5171" i="8"/>
  <c r="K5172" i="8"/>
  <c r="K5173" i="8"/>
  <c r="K5174" i="8"/>
  <c r="K5175" i="8"/>
  <c r="K5176" i="8"/>
  <c r="K5177" i="8"/>
  <c r="K5178" i="8"/>
  <c r="K5179" i="8"/>
  <c r="K5180" i="8"/>
  <c r="K5181" i="8"/>
  <c r="K5182" i="8"/>
  <c r="K5183" i="8"/>
  <c r="K5184" i="8"/>
  <c r="K5185" i="8"/>
  <c r="K5186" i="8"/>
  <c r="K5187" i="8"/>
  <c r="K5188" i="8"/>
  <c r="K5189" i="8"/>
  <c r="K5190" i="8"/>
  <c r="K5191" i="8"/>
  <c r="K5192" i="8"/>
  <c r="K5193" i="8"/>
  <c r="K5194" i="8"/>
  <c r="K5195" i="8"/>
  <c r="K5196" i="8"/>
  <c r="K5197" i="8"/>
  <c r="K5198" i="8"/>
  <c r="K5199" i="8"/>
  <c r="K5200" i="8"/>
  <c r="K5201" i="8"/>
  <c r="K5202" i="8"/>
  <c r="K5203" i="8"/>
  <c r="K5204" i="8"/>
  <c r="K5205" i="8"/>
  <c r="K5206" i="8"/>
  <c r="K5207" i="8"/>
  <c r="K5208" i="8"/>
  <c r="K5209" i="8"/>
  <c r="K5210" i="8"/>
  <c r="K5211" i="8"/>
  <c r="K5212" i="8"/>
  <c r="K5213" i="8"/>
  <c r="K5214" i="8"/>
  <c r="K5215" i="8"/>
  <c r="K5216" i="8"/>
  <c r="K5217" i="8"/>
  <c r="K5218" i="8"/>
  <c r="K5219" i="8"/>
  <c r="K5220" i="8"/>
  <c r="K5221" i="8"/>
  <c r="K5222" i="8"/>
  <c r="K5223" i="8"/>
  <c r="K5224" i="8"/>
  <c r="K5225" i="8"/>
  <c r="K5226" i="8"/>
  <c r="K5227" i="8"/>
  <c r="K5228" i="8"/>
  <c r="K5229" i="8"/>
  <c r="K5230" i="8"/>
  <c r="K5231" i="8"/>
  <c r="K5232" i="8"/>
  <c r="K5233" i="8"/>
  <c r="K5234" i="8"/>
  <c r="K5235" i="8"/>
  <c r="K5236" i="8"/>
  <c r="K5237" i="8"/>
  <c r="K5238" i="8"/>
  <c r="K5239" i="8"/>
  <c r="K5240" i="8"/>
  <c r="K5241" i="8"/>
  <c r="K5242" i="8"/>
  <c r="K5243" i="8"/>
  <c r="K5244" i="8"/>
  <c r="K5245" i="8"/>
  <c r="K5246" i="8"/>
  <c r="K5247" i="8"/>
  <c r="K5248" i="8"/>
  <c r="K5249" i="8"/>
  <c r="K5250" i="8"/>
  <c r="K5251" i="8"/>
  <c r="K5252" i="8"/>
  <c r="K5253" i="8"/>
  <c r="K5254" i="8"/>
  <c r="K5255" i="8"/>
  <c r="K5256" i="8"/>
  <c r="K5257" i="8"/>
  <c r="K5258" i="8"/>
  <c r="K5259" i="8"/>
  <c r="K5260" i="8"/>
  <c r="K5261" i="8"/>
  <c r="K5262" i="8"/>
  <c r="K5263" i="8"/>
  <c r="K5264" i="8"/>
  <c r="K5265" i="8"/>
  <c r="K5266" i="8"/>
  <c r="K5267" i="8"/>
  <c r="K5268" i="8"/>
  <c r="K5269" i="8"/>
  <c r="K5270" i="8"/>
  <c r="K5271" i="8"/>
  <c r="K5272" i="8"/>
  <c r="K5273" i="8"/>
  <c r="K5274" i="8"/>
  <c r="K5275" i="8"/>
  <c r="K5276" i="8"/>
  <c r="K5277" i="8"/>
  <c r="K5278" i="8"/>
  <c r="K5279" i="8"/>
  <c r="K5280" i="8"/>
  <c r="K5281" i="8"/>
  <c r="K5282" i="8"/>
  <c r="K5283" i="8"/>
  <c r="K5284" i="8"/>
  <c r="K5285" i="8"/>
  <c r="K5286" i="8"/>
  <c r="K5287" i="8"/>
  <c r="K5288" i="8"/>
  <c r="K5289" i="8"/>
  <c r="K5290" i="8"/>
  <c r="K5291" i="8"/>
  <c r="K5292" i="8"/>
  <c r="K5293" i="8"/>
  <c r="K5294" i="8"/>
  <c r="K5295" i="8"/>
  <c r="K5296" i="8"/>
  <c r="K5297" i="8"/>
  <c r="K5298" i="8"/>
  <c r="K5299" i="8"/>
  <c r="K5300" i="8"/>
  <c r="K5301" i="8"/>
  <c r="K5302" i="8"/>
  <c r="K5303" i="8"/>
  <c r="K5304" i="8"/>
  <c r="K5305" i="8"/>
  <c r="K5306" i="8"/>
  <c r="K5307" i="8"/>
  <c r="K5308" i="8"/>
  <c r="K5309" i="8"/>
  <c r="K5310" i="8"/>
  <c r="K5311" i="8"/>
  <c r="K5312" i="8"/>
  <c r="K5313" i="8"/>
  <c r="K5314" i="8"/>
  <c r="K5315" i="8"/>
  <c r="K5316" i="8"/>
  <c r="K5317" i="8"/>
  <c r="K5318" i="8"/>
  <c r="K5319" i="8"/>
  <c r="K5320" i="8"/>
  <c r="K5321" i="8"/>
  <c r="K5322" i="8"/>
  <c r="K5323" i="8"/>
  <c r="K5324" i="8"/>
  <c r="K5325" i="8"/>
  <c r="K5326" i="8"/>
  <c r="K5327" i="8"/>
  <c r="K5328" i="8"/>
  <c r="K5329" i="8"/>
  <c r="K5330" i="8"/>
  <c r="K5331" i="8"/>
  <c r="K5332" i="8"/>
  <c r="K5333" i="8"/>
  <c r="K5334" i="8"/>
  <c r="K5335" i="8"/>
  <c r="K5336" i="8"/>
  <c r="K5337" i="8"/>
  <c r="K5338" i="8"/>
  <c r="K5339" i="8"/>
  <c r="K5340" i="8"/>
  <c r="K5341" i="8"/>
  <c r="K5342" i="8"/>
  <c r="K5343" i="8"/>
  <c r="K5344" i="8"/>
  <c r="K5345" i="8"/>
  <c r="K5346" i="8"/>
  <c r="K5347" i="8"/>
  <c r="K5348" i="8"/>
  <c r="K5349" i="8"/>
  <c r="K5350" i="8"/>
  <c r="K5351" i="8"/>
  <c r="K5352" i="8"/>
  <c r="K5353" i="8"/>
  <c r="K5354" i="8"/>
  <c r="K5355" i="8"/>
  <c r="K5356" i="8"/>
  <c r="K5357" i="8"/>
  <c r="K5358" i="8"/>
  <c r="K5359" i="8"/>
  <c r="K5360" i="8"/>
  <c r="K5361" i="8"/>
  <c r="K5362" i="8"/>
  <c r="K5363" i="8"/>
  <c r="K5364" i="8"/>
  <c r="K5365" i="8"/>
  <c r="K5366" i="8"/>
  <c r="K5367" i="8"/>
  <c r="K5368" i="8"/>
  <c r="K5369" i="8"/>
  <c r="K5370" i="8"/>
  <c r="K5371" i="8"/>
  <c r="K5372" i="8"/>
  <c r="K5373" i="8"/>
  <c r="K5374" i="8"/>
  <c r="K5375" i="8"/>
  <c r="K5376" i="8"/>
  <c r="K5377" i="8"/>
  <c r="K5378" i="8"/>
  <c r="K5379" i="8"/>
  <c r="K5380" i="8"/>
  <c r="K5381" i="8"/>
  <c r="K5382" i="8"/>
  <c r="K5383" i="8"/>
  <c r="K5384" i="8"/>
  <c r="K5385" i="8"/>
  <c r="K5386" i="8"/>
  <c r="K5387" i="8"/>
  <c r="K5388" i="8"/>
  <c r="K5389" i="8"/>
  <c r="K5390" i="8"/>
  <c r="K5391" i="8"/>
  <c r="K5392" i="8"/>
  <c r="K5393" i="8"/>
  <c r="K5394" i="8"/>
  <c r="K5395" i="8"/>
  <c r="K5396" i="8"/>
  <c r="K5397" i="8"/>
  <c r="K5398" i="8"/>
  <c r="K5399" i="8"/>
  <c r="K5400" i="8"/>
  <c r="K5401" i="8"/>
  <c r="K5402" i="8"/>
  <c r="K5403" i="8"/>
  <c r="K5404" i="8"/>
  <c r="K5405" i="8"/>
  <c r="K5406" i="8"/>
  <c r="K5407" i="8"/>
  <c r="K5408" i="8"/>
  <c r="K5409" i="8"/>
  <c r="K5410" i="8"/>
  <c r="K5411" i="8"/>
  <c r="K5412" i="8"/>
  <c r="K5413" i="8"/>
  <c r="K5414" i="8"/>
  <c r="K5415" i="8"/>
  <c r="K5416" i="8"/>
  <c r="K5417" i="8"/>
  <c r="K5418" i="8"/>
  <c r="K5419" i="8"/>
  <c r="K5420" i="8"/>
  <c r="K5421" i="8"/>
  <c r="K5422" i="8"/>
  <c r="K5423" i="8"/>
  <c r="K5424" i="8"/>
  <c r="K5425" i="8"/>
  <c r="K5426" i="8"/>
  <c r="K5427" i="8"/>
  <c r="K5428" i="8"/>
  <c r="K5429" i="8"/>
  <c r="K5430" i="8"/>
  <c r="K5431" i="8"/>
  <c r="K5432" i="8"/>
  <c r="K5433" i="8"/>
  <c r="K5434" i="8"/>
  <c r="K5435" i="8"/>
  <c r="K5436" i="8"/>
  <c r="K5437" i="8"/>
  <c r="K5438" i="8"/>
  <c r="K5439" i="8"/>
  <c r="K5440" i="8"/>
  <c r="K5441" i="8"/>
  <c r="K5442" i="8"/>
  <c r="K5443" i="8"/>
  <c r="K5444" i="8"/>
  <c r="K5445" i="8"/>
  <c r="K5446" i="8"/>
  <c r="K5447" i="8"/>
  <c r="K5448" i="8"/>
  <c r="K5449" i="8"/>
  <c r="K5450" i="8"/>
  <c r="K5451" i="8"/>
  <c r="K5452" i="8"/>
  <c r="K5453" i="8"/>
  <c r="K5454" i="8"/>
  <c r="K5455" i="8"/>
  <c r="K5456" i="8"/>
  <c r="K5457" i="8"/>
  <c r="K5458" i="8"/>
  <c r="K5459" i="8"/>
  <c r="K5460" i="8"/>
  <c r="K5461" i="8"/>
  <c r="K5462" i="8"/>
  <c r="K5463" i="8"/>
  <c r="K5464" i="8"/>
  <c r="K5465" i="8"/>
  <c r="K5466" i="8"/>
  <c r="K5467" i="8"/>
  <c r="K5468" i="8"/>
  <c r="K5469" i="8"/>
  <c r="K5470" i="8"/>
  <c r="K5471" i="8"/>
  <c r="K5472" i="8"/>
  <c r="K5473" i="8"/>
  <c r="K5474" i="8"/>
  <c r="K5475" i="8"/>
  <c r="K5476" i="8"/>
  <c r="K5477" i="8"/>
  <c r="K5478" i="8"/>
  <c r="K5479" i="8"/>
  <c r="K5480" i="8"/>
  <c r="K5481" i="8"/>
  <c r="K5482" i="8"/>
  <c r="K5483" i="8"/>
  <c r="K5484" i="8"/>
  <c r="K5485" i="8"/>
  <c r="K5486" i="8"/>
  <c r="K5487" i="8"/>
  <c r="K5488" i="8"/>
  <c r="K5489" i="8"/>
  <c r="K5490" i="8"/>
  <c r="K5491" i="8"/>
  <c r="K5492" i="8"/>
  <c r="K5493" i="8"/>
  <c r="K5494" i="8"/>
  <c r="K5495" i="8"/>
  <c r="K5496" i="8"/>
  <c r="K5497" i="8"/>
  <c r="K5498" i="8"/>
  <c r="K5499" i="8"/>
  <c r="K5500" i="8"/>
  <c r="K5501" i="8"/>
  <c r="K5502" i="8"/>
  <c r="K5503" i="8"/>
  <c r="K5504" i="8"/>
  <c r="K5505" i="8"/>
  <c r="K5506" i="8"/>
  <c r="K5507" i="8"/>
  <c r="K5508" i="8"/>
  <c r="K5509" i="8"/>
  <c r="K5510" i="8"/>
  <c r="K5511" i="8"/>
  <c r="K5512" i="8"/>
  <c r="K5513" i="8"/>
  <c r="K5514" i="8"/>
  <c r="K5515" i="8"/>
  <c r="K5516" i="8"/>
  <c r="K5517" i="8"/>
  <c r="K5518" i="8"/>
  <c r="K5519" i="8"/>
  <c r="K5520" i="8"/>
  <c r="K5521" i="8"/>
  <c r="K5522" i="8"/>
  <c r="K5523" i="8"/>
  <c r="K5524" i="8"/>
  <c r="K5525" i="8"/>
  <c r="K5526" i="8"/>
  <c r="K5527" i="8"/>
  <c r="K5528" i="8"/>
  <c r="K5529" i="8"/>
  <c r="K5530" i="8"/>
  <c r="K5531" i="8"/>
  <c r="K5532" i="8"/>
  <c r="K5533" i="8"/>
  <c r="K5534" i="8"/>
  <c r="K5535" i="8"/>
  <c r="K5536" i="8"/>
  <c r="K5537" i="8"/>
  <c r="K5538" i="8"/>
  <c r="K5539" i="8"/>
  <c r="K5540" i="8"/>
  <c r="K5541" i="8"/>
  <c r="K5542" i="8"/>
  <c r="K5543" i="8"/>
  <c r="K5544" i="8"/>
  <c r="K5545" i="8"/>
  <c r="K5546" i="8"/>
  <c r="K5547" i="8"/>
  <c r="K5548" i="8"/>
  <c r="K5549" i="8"/>
  <c r="K5550" i="8"/>
  <c r="K5551" i="8"/>
  <c r="K5552" i="8"/>
  <c r="K5553" i="8"/>
  <c r="K5554" i="8"/>
  <c r="K5555" i="8"/>
  <c r="K5556" i="8"/>
  <c r="K5557" i="8"/>
  <c r="K5558" i="8"/>
  <c r="K5559" i="8"/>
  <c r="K5560" i="8"/>
  <c r="K5561" i="8"/>
  <c r="K5562" i="8"/>
  <c r="K5563" i="8"/>
  <c r="K5564" i="8"/>
  <c r="K5565" i="8"/>
  <c r="K5566" i="8"/>
  <c r="K5567" i="8"/>
  <c r="K5568" i="8"/>
  <c r="K5569" i="8"/>
  <c r="K5570" i="8"/>
  <c r="K5571" i="8"/>
  <c r="K5572" i="8"/>
  <c r="K5573" i="8"/>
  <c r="K5574" i="8"/>
  <c r="K5575" i="8"/>
  <c r="K5576" i="8"/>
  <c r="K5577" i="8"/>
  <c r="K5578" i="8"/>
  <c r="K5579" i="8"/>
  <c r="K5580" i="8"/>
  <c r="K5581" i="8"/>
  <c r="K5582" i="8"/>
  <c r="K5583" i="8"/>
  <c r="K5584" i="8"/>
  <c r="K5585" i="8"/>
  <c r="K5586" i="8"/>
  <c r="K5587" i="8"/>
  <c r="K5588" i="8"/>
  <c r="K5589" i="8"/>
  <c r="K5590" i="8"/>
  <c r="K5591" i="8"/>
  <c r="K5592" i="8"/>
  <c r="K5593" i="8"/>
  <c r="K5594" i="8"/>
  <c r="K5595" i="8"/>
  <c r="K5596" i="8"/>
  <c r="K5597" i="8"/>
  <c r="K5598" i="8"/>
  <c r="K5599" i="8"/>
  <c r="K5600" i="8"/>
  <c r="K5601" i="8"/>
  <c r="K5602" i="8"/>
  <c r="K5603" i="8"/>
  <c r="K5604" i="8"/>
  <c r="K5605" i="8"/>
  <c r="K5606" i="8"/>
  <c r="K5607" i="8"/>
  <c r="K5608" i="8"/>
  <c r="K5609" i="8"/>
  <c r="K5610" i="8"/>
  <c r="K5611" i="8"/>
  <c r="K5612" i="8"/>
  <c r="K5613" i="8"/>
  <c r="K5614" i="8"/>
  <c r="K5615" i="8"/>
  <c r="K5616" i="8"/>
  <c r="K5617" i="8"/>
  <c r="K5618" i="8"/>
  <c r="K5619" i="8"/>
  <c r="K5620" i="8"/>
  <c r="K5621" i="8"/>
  <c r="K5622" i="8"/>
  <c r="K5623" i="8"/>
  <c r="K5624" i="8"/>
  <c r="K5625" i="8"/>
  <c r="K5626" i="8"/>
  <c r="K5627" i="8"/>
  <c r="K5628" i="8"/>
  <c r="K5629" i="8"/>
  <c r="K5630" i="8"/>
  <c r="K5631" i="8"/>
  <c r="K5632" i="8"/>
  <c r="K5633" i="8"/>
  <c r="K5634" i="8"/>
  <c r="K5635" i="8"/>
  <c r="K5636" i="8"/>
  <c r="K5637" i="8"/>
  <c r="K5638" i="8"/>
  <c r="K5639" i="8"/>
  <c r="K5640" i="8"/>
  <c r="K5641" i="8"/>
  <c r="K5642" i="8"/>
  <c r="K5643" i="8"/>
  <c r="K5644" i="8"/>
  <c r="K5645" i="8"/>
  <c r="K5646" i="8"/>
  <c r="K5647" i="8"/>
  <c r="K5648" i="8"/>
  <c r="K5649" i="8"/>
  <c r="K5650" i="8"/>
  <c r="K5651" i="8"/>
  <c r="K5652" i="8"/>
  <c r="K5653" i="8"/>
  <c r="K5654" i="8"/>
  <c r="K5655" i="8"/>
  <c r="K5656" i="8"/>
  <c r="K5657" i="8"/>
  <c r="K5658" i="8"/>
  <c r="K5659" i="8"/>
  <c r="K5660" i="8"/>
  <c r="K5661" i="8"/>
  <c r="K5662" i="8"/>
  <c r="K5663" i="8"/>
  <c r="K5664" i="8"/>
  <c r="K5665" i="8"/>
  <c r="K5666" i="8"/>
  <c r="K5667" i="8"/>
  <c r="K5668" i="8"/>
  <c r="K5669" i="8"/>
  <c r="K5670" i="8"/>
  <c r="K5671" i="8"/>
  <c r="K5672" i="8"/>
  <c r="K5673" i="8"/>
  <c r="K5674" i="8"/>
  <c r="K5675" i="8"/>
  <c r="K5676" i="8"/>
  <c r="K5677" i="8"/>
  <c r="K5678" i="8"/>
  <c r="K5679" i="8"/>
  <c r="K5680" i="8"/>
  <c r="K5681" i="8"/>
  <c r="K5682" i="8"/>
  <c r="K5683" i="8"/>
  <c r="K5684" i="8"/>
  <c r="K5685" i="8"/>
  <c r="K5686" i="8"/>
  <c r="K5687" i="8"/>
  <c r="K5688" i="8"/>
  <c r="K5689" i="8"/>
  <c r="K5690" i="8"/>
  <c r="K5691" i="8"/>
  <c r="K5692" i="8"/>
  <c r="K5693" i="8"/>
  <c r="K5694" i="8"/>
  <c r="K5695" i="8"/>
  <c r="K5696" i="8"/>
  <c r="K5697" i="8"/>
  <c r="K5698" i="8"/>
  <c r="K5699" i="8"/>
  <c r="K5700" i="8"/>
  <c r="K5701" i="8"/>
  <c r="K5702" i="8"/>
  <c r="K5703" i="8"/>
  <c r="K5704" i="8"/>
  <c r="K5705" i="8"/>
  <c r="K5706" i="8"/>
  <c r="K5707" i="8"/>
  <c r="K5708" i="8"/>
  <c r="K5709" i="8"/>
  <c r="K5710" i="8"/>
  <c r="K5711" i="8"/>
  <c r="K5712" i="8"/>
  <c r="K5713" i="8"/>
  <c r="K5714" i="8"/>
  <c r="K5715" i="8"/>
  <c r="K5716" i="8"/>
  <c r="K5717" i="8"/>
  <c r="K5718" i="8"/>
  <c r="K5719" i="8"/>
  <c r="K5720" i="8"/>
  <c r="K5721" i="8"/>
  <c r="K5722" i="8"/>
  <c r="K5723" i="8"/>
  <c r="K5724" i="8"/>
  <c r="K5725" i="8"/>
  <c r="K5726" i="8"/>
  <c r="K5727" i="8"/>
  <c r="K5728" i="8"/>
  <c r="K5729" i="8"/>
  <c r="K5730" i="8"/>
  <c r="K5731" i="8"/>
  <c r="K5732" i="8"/>
  <c r="K5733" i="8"/>
  <c r="K5734" i="8"/>
  <c r="K5735" i="8"/>
  <c r="K5736" i="8"/>
  <c r="K5737" i="8"/>
  <c r="K5738" i="8"/>
  <c r="K5739" i="8"/>
  <c r="K5740" i="8"/>
  <c r="K5741" i="8"/>
  <c r="K5742" i="8"/>
  <c r="K5743" i="8"/>
  <c r="K5744" i="8"/>
  <c r="K5745" i="8"/>
  <c r="K5746" i="8"/>
  <c r="K5747" i="8"/>
  <c r="K5748" i="8"/>
  <c r="K5749" i="8"/>
  <c r="K5750" i="8"/>
  <c r="K5751" i="8"/>
  <c r="K5752" i="8"/>
  <c r="K5753" i="8"/>
  <c r="K5754" i="8"/>
  <c r="K5755" i="8"/>
  <c r="K5756" i="8"/>
  <c r="K5757" i="8"/>
  <c r="K5758" i="8"/>
  <c r="K5759" i="8"/>
  <c r="K5760" i="8"/>
  <c r="K5761" i="8"/>
  <c r="K5762" i="8"/>
  <c r="K5763" i="8"/>
  <c r="K5764" i="8"/>
  <c r="K5765" i="8"/>
  <c r="K5766" i="8"/>
  <c r="K5767" i="8"/>
  <c r="K5768" i="8"/>
  <c r="K5769" i="8"/>
  <c r="K5770" i="8"/>
  <c r="K5771" i="8"/>
  <c r="K5772" i="8"/>
  <c r="K5773" i="8"/>
  <c r="K5774" i="8"/>
  <c r="K5775" i="8"/>
  <c r="K5776" i="8"/>
  <c r="K5777" i="8"/>
  <c r="K5778" i="8"/>
  <c r="K5779" i="8"/>
  <c r="K5780" i="8"/>
  <c r="K5781" i="8"/>
  <c r="K5782" i="8"/>
  <c r="K5783" i="8"/>
  <c r="K5784" i="8"/>
  <c r="K5785" i="8"/>
  <c r="K5786" i="8"/>
  <c r="K5787" i="8"/>
  <c r="K5788" i="8"/>
  <c r="K5789" i="8"/>
  <c r="K5790" i="8"/>
  <c r="K5791" i="8"/>
  <c r="K5792" i="8"/>
  <c r="K5793" i="8"/>
  <c r="K5794" i="8"/>
  <c r="K5795" i="8"/>
  <c r="K5796" i="8"/>
  <c r="K5797" i="8"/>
  <c r="K5798" i="8"/>
  <c r="K5799" i="8"/>
  <c r="K5800" i="8"/>
  <c r="K5801" i="8"/>
  <c r="K5802" i="8"/>
  <c r="K5803" i="8"/>
  <c r="K5804" i="8"/>
  <c r="K5805" i="8"/>
  <c r="K5806" i="8"/>
  <c r="K5807" i="8"/>
  <c r="K5808" i="8"/>
  <c r="K5809" i="8"/>
  <c r="K5810" i="8"/>
  <c r="K5811" i="8"/>
  <c r="K5812" i="8"/>
  <c r="K5813" i="8"/>
  <c r="K5814" i="8"/>
  <c r="K5815" i="8"/>
  <c r="K5816" i="8"/>
  <c r="K5817" i="8"/>
  <c r="K5818" i="8"/>
  <c r="K5819" i="8"/>
  <c r="K5820" i="8"/>
  <c r="K5821" i="8"/>
  <c r="K5822" i="8"/>
  <c r="K5823" i="8"/>
  <c r="K5824" i="8"/>
  <c r="K5825" i="8"/>
  <c r="K5826" i="8"/>
  <c r="K5827" i="8"/>
  <c r="K5828" i="8"/>
  <c r="K5829" i="8"/>
  <c r="K5830" i="8"/>
  <c r="K5831" i="8"/>
  <c r="K5832" i="8"/>
  <c r="K5833" i="8"/>
  <c r="K5834" i="8"/>
  <c r="K5835" i="8"/>
  <c r="K5836" i="8"/>
  <c r="K5837" i="8"/>
  <c r="K5838" i="8"/>
  <c r="K5839" i="8"/>
  <c r="K5840" i="8"/>
  <c r="K5841" i="8"/>
  <c r="K5842" i="8"/>
  <c r="K5843" i="8"/>
  <c r="K5844" i="8"/>
  <c r="K5845" i="8"/>
  <c r="K5846" i="8"/>
  <c r="K5847" i="8"/>
  <c r="K5848" i="8"/>
  <c r="K5849" i="8"/>
  <c r="K5850" i="8"/>
  <c r="K5851" i="8"/>
  <c r="K5852" i="8"/>
  <c r="K5853" i="8"/>
  <c r="K5854" i="8"/>
  <c r="K5855" i="8"/>
  <c r="K5856" i="8"/>
  <c r="K5857" i="8"/>
  <c r="K5858" i="8"/>
  <c r="K5859" i="8"/>
  <c r="K5860" i="8"/>
  <c r="K5861" i="8"/>
  <c r="K5862" i="8"/>
  <c r="K5863" i="8"/>
  <c r="K5864" i="8"/>
  <c r="K5865" i="8"/>
  <c r="K5866" i="8"/>
  <c r="K5867" i="8"/>
  <c r="K5868" i="8"/>
  <c r="K5869" i="8"/>
  <c r="K5870" i="8"/>
  <c r="K5871" i="8"/>
  <c r="K5872" i="8"/>
  <c r="K5873" i="8"/>
  <c r="K5874" i="8"/>
  <c r="K5875" i="8"/>
  <c r="K5876" i="8"/>
  <c r="K5877" i="8"/>
  <c r="K5878" i="8"/>
  <c r="K5879" i="8"/>
  <c r="K5880" i="8"/>
  <c r="K5881" i="8"/>
  <c r="K5882" i="8"/>
  <c r="K5883" i="8"/>
  <c r="K5884" i="8"/>
  <c r="K5885" i="8"/>
  <c r="K5886" i="8"/>
  <c r="K5887" i="8"/>
  <c r="K5888" i="8"/>
  <c r="K5889" i="8"/>
  <c r="K5890" i="8"/>
  <c r="K5891" i="8"/>
  <c r="K5892" i="8"/>
  <c r="K5893" i="8"/>
  <c r="K5894" i="8"/>
  <c r="K5895" i="8"/>
  <c r="K5896" i="8"/>
  <c r="K5897" i="8"/>
  <c r="K5898" i="8"/>
  <c r="K5899" i="8"/>
  <c r="K5900" i="8"/>
  <c r="K5901" i="8"/>
  <c r="K5902" i="8"/>
  <c r="K5903" i="8"/>
  <c r="K5904" i="8"/>
  <c r="K5905" i="8"/>
  <c r="K5906" i="8"/>
  <c r="K5907" i="8"/>
  <c r="K5908" i="8"/>
  <c r="K5909" i="8"/>
  <c r="K5910" i="8"/>
  <c r="K5911" i="8"/>
  <c r="K5912" i="8"/>
  <c r="K5913" i="8"/>
  <c r="K5914" i="8"/>
  <c r="K5915" i="8"/>
  <c r="K5916" i="8"/>
  <c r="K5917" i="8"/>
  <c r="K5918" i="8"/>
  <c r="K5919" i="8"/>
  <c r="K5920" i="8"/>
  <c r="K5921" i="8"/>
  <c r="K5922" i="8"/>
  <c r="K5923" i="8"/>
  <c r="K5924" i="8"/>
  <c r="K5925" i="8"/>
  <c r="K5926" i="8"/>
  <c r="K5927" i="8"/>
  <c r="K5928" i="8"/>
  <c r="K5929" i="8"/>
  <c r="K5930" i="8"/>
  <c r="K5931" i="8"/>
  <c r="K5932" i="8"/>
  <c r="K5933" i="8"/>
  <c r="K5934" i="8"/>
  <c r="K5935" i="8"/>
  <c r="K5936" i="8"/>
  <c r="K5937" i="8"/>
  <c r="K5938" i="8"/>
  <c r="K5939" i="8"/>
  <c r="K5940" i="8"/>
  <c r="K5941" i="8"/>
  <c r="K5942" i="8"/>
  <c r="K5943" i="8"/>
  <c r="K5944" i="8"/>
  <c r="K5945" i="8"/>
  <c r="K5946" i="8"/>
  <c r="K5947" i="8"/>
  <c r="K5948" i="8"/>
  <c r="K5949" i="8"/>
  <c r="K5950" i="8"/>
  <c r="K5951" i="8"/>
  <c r="K5952" i="8"/>
  <c r="K5953" i="8"/>
  <c r="K5954" i="8"/>
  <c r="K5955" i="8"/>
  <c r="K5956" i="8"/>
  <c r="K5957" i="8"/>
  <c r="K5958" i="8"/>
  <c r="K5959" i="8"/>
  <c r="K5960" i="8"/>
  <c r="K5961" i="8"/>
  <c r="K5962" i="8"/>
  <c r="K5963" i="8"/>
  <c r="K5964" i="8"/>
  <c r="K5965" i="8"/>
  <c r="K5966" i="8"/>
  <c r="K5967" i="8"/>
  <c r="K5968" i="8"/>
  <c r="K5969" i="8"/>
  <c r="K5970" i="8"/>
  <c r="K5971" i="8"/>
  <c r="K5972" i="8"/>
  <c r="K5973" i="8"/>
  <c r="K5974" i="8"/>
  <c r="K5975" i="8"/>
  <c r="K5976" i="8"/>
  <c r="K5977" i="8"/>
  <c r="K5978" i="8"/>
  <c r="K5979" i="8"/>
  <c r="K5980" i="8"/>
  <c r="K5981" i="8"/>
  <c r="K5982" i="8"/>
  <c r="K5983" i="8"/>
  <c r="K5984" i="8"/>
  <c r="K5985" i="8"/>
  <c r="K5986" i="8"/>
  <c r="K5987" i="8"/>
  <c r="K5988" i="8"/>
  <c r="K5989" i="8"/>
  <c r="K5990" i="8"/>
  <c r="K5991" i="8"/>
  <c r="K5992" i="8"/>
  <c r="K5993" i="8"/>
  <c r="K5994" i="8"/>
  <c r="K5995" i="8"/>
  <c r="K5996" i="8"/>
  <c r="K5997" i="8"/>
  <c r="K5998" i="8"/>
  <c r="K5999" i="8"/>
  <c r="K6000" i="8"/>
  <c r="K6001" i="8"/>
  <c r="K6002" i="8"/>
  <c r="K6003" i="8"/>
  <c r="K6004" i="8"/>
  <c r="K6005" i="8"/>
  <c r="K6006" i="8"/>
  <c r="K6007" i="8"/>
  <c r="K6008" i="8"/>
  <c r="K6009" i="8"/>
  <c r="K6010" i="8"/>
  <c r="K6011" i="8"/>
  <c r="K6012" i="8"/>
  <c r="K6013" i="8"/>
  <c r="K6014" i="8"/>
  <c r="K6015" i="8"/>
  <c r="K6016" i="8"/>
  <c r="K6017" i="8"/>
  <c r="K6018" i="8"/>
  <c r="K6019" i="8"/>
  <c r="K6020" i="8"/>
  <c r="K6021" i="8"/>
  <c r="K6022" i="8"/>
  <c r="K6023" i="8"/>
  <c r="K6024" i="8"/>
  <c r="K6025" i="8"/>
  <c r="K6026" i="8"/>
  <c r="K6027" i="8"/>
  <c r="K6028" i="8"/>
  <c r="K6029" i="8"/>
  <c r="K6030" i="8"/>
  <c r="K6031" i="8"/>
  <c r="K6032" i="8"/>
  <c r="K6033" i="8"/>
  <c r="K6034" i="8"/>
  <c r="K6035" i="8"/>
  <c r="K6036" i="8"/>
  <c r="K6037" i="8"/>
  <c r="K6038" i="8"/>
  <c r="K6039" i="8"/>
  <c r="K6040" i="8"/>
  <c r="K6041" i="8"/>
  <c r="K6042" i="8"/>
  <c r="K6043" i="8"/>
  <c r="K6044" i="8"/>
  <c r="K6045" i="8"/>
  <c r="K6046" i="8"/>
  <c r="K6047" i="8"/>
  <c r="K6048" i="8"/>
  <c r="K6049" i="8"/>
  <c r="K6050" i="8"/>
  <c r="K6051" i="8"/>
  <c r="K6052" i="8"/>
  <c r="K6053" i="8"/>
  <c r="K6054" i="8"/>
  <c r="K6055" i="8"/>
  <c r="K6056" i="8"/>
  <c r="K6057" i="8"/>
  <c r="K6058" i="8"/>
  <c r="K6059" i="8"/>
  <c r="K6060" i="8"/>
  <c r="K6061" i="8"/>
  <c r="K6062" i="8"/>
  <c r="K6063" i="8"/>
  <c r="K6064" i="8"/>
  <c r="K6065" i="8"/>
  <c r="K6066" i="8"/>
  <c r="K6067" i="8"/>
  <c r="K6068" i="8"/>
  <c r="K6069" i="8"/>
  <c r="K6070" i="8"/>
  <c r="K6071" i="8"/>
  <c r="K6072" i="8"/>
  <c r="K6073" i="8"/>
  <c r="K6074" i="8"/>
  <c r="K6075" i="8"/>
  <c r="K6076" i="8"/>
  <c r="K6077" i="8"/>
  <c r="K6078" i="8"/>
  <c r="K6079" i="8"/>
  <c r="K6080" i="8"/>
  <c r="K6081" i="8"/>
  <c r="K6082" i="8"/>
  <c r="K6083" i="8"/>
  <c r="K6084" i="8"/>
  <c r="K6085" i="8"/>
  <c r="K6086" i="8"/>
  <c r="K6087" i="8"/>
  <c r="K6088" i="8"/>
  <c r="K6089" i="8"/>
  <c r="K6090" i="8"/>
  <c r="K6091" i="8"/>
  <c r="K6092" i="8"/>
  <c r="K6093" i="8"/>
  <c r="K6094" i="8"/>
  <c r="K6095" i="8"/>
  <c r="K6096" i="8"/>
  <c r="K6097" i="8"/>
  <c r="K6098" i="8"/>
  <c r="K6099" i="8"/>
  <c r="K6100" i="8"/>
  <c r="K6101" i="8"/>
  <c r="K6102" i="8"/>
  <c r="K6103" i="8"/>
  <c r="K6104" i="8"/>
  <c r="K6105" i="8"/>
  <c r="K6106" i="8"/>
  <c r="K6107" i="8"/>
  <c r="K6108" i="8"/>
  <c r="K6109" i="8"/>
  <c r="K6110" i="8"/>
  <c r="K6111" i="8"/>
  <c r="K6112" i="8"/>
  <c r="K6113" i="8"/>
  <c r="K6114" i="8"/>
  <c r="K6115" i="8"/>
  <c r="K6116" i="8"/>
  <c r="K6117" i="8"/>
  <c r="K6118" i="8"/>
  <c r="K6119" i="8"/>
  <c r="K6120" i="8"/>
  <c r="K6121" i="8"/>
  <c r="K6122" i="8"/>
  <c r="K6123" i="8"/>
  <c r="K6124" i="8"/>
  <c r="K6125" i="8"/>
  <c r="K6126" i="8"/>
  <c r="K6127" i="8"/>
  <c r="K6128" i="8"/>
  <c r="K6129" i="8"/>
  <c r="K6130" i="8"/>
  <c r="K6131" i="8"/>
  <c r="K6132" i="8"/>
  <c r="K6133" i="8"/>
  <c r="K6134" i="8"/>
  <c r="K6135" i="8"/>
  <c r="K6136" i="8"/>
  <c r="K6137" i="8"/>
  <c r="K6138" i="8"/>
  <c r="K6139" i="8"/>
  <c r="K6140" i="8"/>
  <c r="K6141" i="8"/>
  <c r="K6142" i="8"/>
  <c r="K6143" i="8"/>
  <c r="K6144" i="8"/>
  <c r="K6145" i="8"/>
  <c r="K6146" i="8"/>
  <c r="K6147" i="8"/>
  <c r="K6148" i="8"/>
  <c r="K6149" i="8"/>
  <c r="K6150" i="8"/>
  <c r="K6151" i="8"/>
  <c r="K6152" i="8"/>
  <c r="K6153" i="8"/>
  <c r="K6154" i="8"/>
  <c r="K6155" i="8"/>
  <c r="K6156" i="8"/>
  <c r="K6157" i="8"/>
  <c r="K6158" i="8"/>
  <c r="K6159" i="8"/>
  <c r="K6160" i="8"/>
  <c r="K6161" i="8"/>
  <c r="K6162" i="8"/>
  <c r="K6163" i="8"/>
  <c r="K6164" i="8"/>
  <c r="K6165" i="8"/>
  <c r="K6166" i="8"/>
  <c r="K6167" i="8"/>
  <c r="K6168" i="8"/>
  <c r="K6169" i="8"/>
  <c r="K6170" i="8"/>
  <c r="K6171" i="8"/>
  <c r="K6172" i="8"/>
  <c r="K6173" i="8"/>
  <c r="K6174" i="8"/>
  <c r="K6175" i="8"/>
  <c r="K6176" i="8"/>
  <c r="K6177" i="8"/>
  <c r="K6178" i="8"/>
  <c r="K6179" i="8"/>
  <c r="K6180" i="8"/>
  <c r="K6181" i="8"/>
  <c r="K6182" i="8"/>
  <c r="K6183" i="8"/>
  <c r="K6184" i="8"/>
  <c r="K6185" i="8"/>
  <c r="K6186" i="8"/>
  <c r="K6187" i="8"/>
  <c r="K6188" i="8"/>
  <c r="K6189" i="8"/>
  <c r="K6190" i="8"/>
  <c r="K6191" i="8"/>
  <c r="K6192" i="8"/>
  <c r="K6193" i="8"/>
  <c r="K6194" i="8"/>
  <c r="K6195" i="8"/>
  <c r="K6196" i="8"/>
  <c r="K6197" i="8"/>
  <c r="K6198" i="8"/>
  <c r="K6199" i="8"/>
  <c r="K6200" i="8"/>
  <c r="K6201" i="8"/>
  <c r="K6202" i="8"/>
  <c r="K6203" i="8"/>
  <c r="K6204" i="8"/>
  <c r="K6205" i="8"/>
  <c r="K6206" i="8"/>
  <c r="K6207" i="8"/>
  <c r="K6208" i="8"/>
  <c r="K6209" i="8"/>
  <c r="K6210" i="8"/>
  <c r="K6211" i="8"/>
  <c r="K6212" i="8"/>
  <c r="K6213" i="8"/>
  <c r="K6214" i="8"/>
  <c r="K6215" i="8"/>
  <c r="K6216" i="8"/>
  <c r="K6217" i="8"/>
  <c r="K6218" i="8"/>
  <c r="K6219" i="8"/>
  <c r="K6220" i="8"/>
  <c r="K6221" i="8"/>
  <c r="K6222" i="8"/>
  <c r="K6223" i="8"/>
  <c r="K6224" i="8"/>
  <c r="K6225" i="8"/>
  <c r="K6226" i="8"/>
  <c r="K6227" i="8"/>
  <c r="K6228" i="8"/>
  <c r="K6229" i="8"/>
  <c r="K6230" i="8"/>
  <c r="K6231" i="8"/>
  <c r="K6232" i="8"/>
  <c r="K6233" i="8"/>
  <c r="K6234" i="8"/>
  <c r="K6235" i="8"/>
  <c r="K6236" i="8"/>
  <c r="K6237" i="8"/>
  <c r="K6238" i="8"/>
  <c r="K6239" i="8"/>
  <c r="K6240" i="8"/>
  <c r="K6241" i="8"/>
  <c r="K6242" i="8"/>
  <c r="K6243" i="8"/>
  <c r="K6244" i="8"/>
  <c r="K6245" i="8"/>
  <c r="K6246" i="8"/>
  <c r="K6247" i="8"/>
  <c r="K6248" i="8"/>
  <c r="K6249" i="8"/>
  <c r="K6250" i="8"/>
  <c r="K6251" i="8"/>
  <c r="K6252" i="8"/>
  <c r="K6253" i="8"/>
  <c r="K6254" i="8"/>
  <c r="K6255" i="8"/>
  <c r="K6256" i="8"/>
  <c r="K6257" i="8"/>
  <c r="K6258" i="8"/>
  <c r="K6259" i="8"/>
  <c r="K6260" i="8"/>
  <c r="K6261" i="8"/>
  <c r="K6262" i="8"/>
  <c r="K6263" i="8"/>
  <c r="K6264" i="8"/>
  <c r="K6265" i="8"/>
  <c r="K6266" i="8"/>
  <c r="K6267" i="8"/>
  <c r="K6268" i="8"/>
  <c r="K6269" i="8"/>
  <c r="K6270" i="8"/>
  <c r="K6271" i="8"/>
  <c r="K6272" i="8"/>
  <c r="K6273" i="8"/>
  <c r="K6274" i="8"/>
  <c r="K6275" i="8"/>
  <c r="K6276" i="8"/>
  <c r="K6277" i="8"/>
  <c r="K6278" i="8"/>
  <c r="K6279" i="8"/>
  <c r="K6280" i="8"/>
  <c r="K6281" i="8"/>
  <c r="K6282" i="8"/>
  <c r="K6283" i="8"/>
  <c r="K6284" i="8"/>
  <c r="K6285" i="8"/>
  <c r="K6286" i="8"/>
  <c r="K6287" i="8"/>
  <c r="K6288" i="8"/>
  <c r="K6289" i="8"/>
  <c r="K6290" i="8"/>
  <c r="K6291" i="8"/>
  <c r="K6292" i="8"/>
  <c r="K6293" i="8"/>
  <c r="K6294" i="8"/>
  <c r="K6295" i="8"/>
  <c r="K6296" i="8"/>
  <c r="K6297" i="8"/>
  <c r="K6298" i="8"/>
  <c r="K6299" i="8"/>
  <c r="K6300" i="8"/>
  <c r="K6301" i="8"/>
  <c r="K6302" i="8"/>
  <c r="K6303" i="8"/>
  <c r="K6304" i="8"/>
  <c r="K6305" i="8"/>
  <c r="K6306" i="8"/>
  <c r="K6307" i="8"/>
  <c r="K6308" i="8"/>
  <c r="K6309" i="8"/>
  <c r="K6310" i="8"/>
  <c r="K6311" i="8"/>
  <c r="K6312" i="8"/>
  <c r="K6313" i="8"/>
  <c r="K6314" i="8"/>
  <c r="K6315" i="8"/>
  <c r="K6316" i="8"/>
  <c r="K6317" i="8"/>
  <c r="K6318" i="8"/>
  <c r="K6319" i="8"/>
  <c r="K6320" i="8"/>
  <c r="K6321" i="8"/>
  <c r="K6322" i="8"/>
  <c r="K6323" i="8"/>
  <c r="K6324" i="8"/>
  <c r="K6325" i="8"/>
  <c r="K6326" i="8"/>
  <c r="K6327" i="8"/>
  <c r="K6328" i="8"/>
  <c r="K6329" i="8"/>
  <c r="K6330" i="8"/>
  <c r="K6331" i="8"/>
  <c r="K6332" i="8"/>
  <c r="K6333" i="8"/>
  <c r="K6334" i="8"/>
  <c r="K6335" i="8"/>
  <c r="K6336" i="8"/>
  <c r="K6337" i="8"/>
  <c r="K6338" i="8"/>
  <c r="K6339" i="8"/>
  <c r="K6340" i="8"/>
  <c r="K6341" i="8"/>
  <c r="K6342" i="8"/>
  <c r="K6343" i="8"/>
  <c r="K6344" i="8"/>
  <c r="K6345" i="8"/>
  <c r="K6346" i="8"/>
  <c r="K6347" i="8"/>
  <c r="K6348" i="8"/>
  <c r="K6349" i="8"/>
  <c r="K6350" i="8"/>
  <c r="K6351" i="8"/>
  <c r="K6352" i="8"/>
  <c r="K6353" i="8"/>
  <c r="K6354" i="8"/>
  <c r="K6355" i="8"/>
  <c r="K6356" i="8"/>
  <c r="K6357" i="8"/>
  <c r="K6358" i="8"/>
  <c r="K6359" i="8"/>
  <c r="K6360" i="8"/>
  <c r="K6361" i="8"/>
  <c r="K6362" i="8"/>
  <c r="K6363" i="8"/>
  <c r="K6364" i="8"/>
  <c r="K6365" i="8"/>
  <c r="K6366" i="8"/>
  <c r="K6367" i="8"/>
  <c r="K6368" i="8"/>
  <c r="K6369" i="8"/>
  <c r="K6370" i="8"/>
  <c r="K6371" i="8"/>
  <c r="K6372" i="8"/>
  <c r="K6373" i="8"/>
  <c r="K6374" i="8"/>
  <c r="K6375" i="8"/>
  <c r="K6376" i="8"/>
  <c r="K6377" i="8"/>
  <c r="K6378" i="8"/>
  <c r="K6379" i="8"/>
  <c r="K6380" i="8"/>
  <c r="K6381" i="8"/>
  <c r="K6382" i="8"/>
  <c r="K6383" i="8"/>
  <c r="K6384" i="8"/>
  <c r="K6385" i="8"/>
  <c r="K6386" i="8"/>
  <c r="K6387" i="8"/>
  <c r="K6388" i="8"/>
  <c r="K6389" i="8"/>
  <c r="K6390" i="8"/>
  <c r="K6391" i="8"/>
  <c r="K6392" i="8"/>
  <c r="K6393" i="8"/>
  <c r="K6394" i="8"/>
  <c r="K6395" i="8"/>
  <c r="K6396" i="8"/>
  <c r="K6397" i="8"/>
  <c r="K6398" i="8"/>
  <c r="K6399" i="8"/>
  <c r="K6400" i="8"/>
  <c r="K6401" i="8"/>
  <c r="K6402" i="8"/>
  <c r="K6403" i="8"/>
  <c r="K6404" i="8"/>
  <c r="K6405" i="8"/>
  <c r="K6406" i="8"/>
  <c r="K6407" i="8"/>
  <c r="K6408" i="8"/>
  <c r="K6409" i="8"/>
  <c r="K6410" i="8"/>
  <c r="K6411" i="8"/>
  <c r="K6412" i="8"/>
  <c r="K6413" i="8"/>
  <c r="K6414" i="8"/>
  <c r="K6415" i="8"/>
  <c r="K6416" i="8"/>
  <c r="K6417" i="8"/>
  <c r="K6418" i="8"/>
  <c r="K6419" i="8"/>
  <c r="K6420" i="8"/>
  <c r="K6421" i="8"/>
  <c r="K6422" i="8"/>
  <c r="K6423" i="8"/>
  <c r="K6424" i="8"/>
  <c r="K6425" i="8"/>
  <c r="K6426" i="8"/>
  <c r="K6427" i="8"/>
  <c r="K6428" i="8"/>
  <c r="K6429" i="8"/>
  <c r="K6430" i="8"/>
  <c r="K6431" i="8"/>
  <c r="K6432" i="8"/>
  <c r="K6433" i="8"/>
  <c r="K6434" i="8"/>
  <c r="K6435" i="8"/>
  <c r="K6436" i="8"/>
  <c r="K6437" i="8"/>
  <c r="K6438" i="8"/>
  <c r="K6439" i="8"/>
  <c r="K6440" i="8"/>
  <c r="K6441" i="8"/>
  <c r="K6442" i="8"/>
  <c r="K6443" i="8"/>
  <c r="K6444" i="8"/>
  <c r="K6445" i="8"/>
  <c r="K6446" i="8"/>
  <c r="K6447" i="8"/>
  <c r="K6448" i="8"/>
  <c r="K6449" i="8"/>
  <c r="K6450" i="8"/>
  <c r="K6451" i="8"/>
  <c r="K6452" i="8"/>
  <c r="K6453" i="8"/>
  <c r="K6454" i="8"/>
  <c r="K6455" i="8"/>
  <c r="K6456" i="8"/>
  <c r="K6457" i="8"/>
  <c r="K6458" i="8"/>
  <c r="K6459" i="8"/>
  <c r="K6460" i="8"/>
  <c r="K6461" i="8"/>
  <c r="K6462" i="8"/>
  <c r="K6463" i="8"/>
  <c r="K6464" i="8"/>
  <c r="K6465" i="8"/>
  <c r="K6466" i="8"/>
  <c r="K6467" i="8"/>
  <c r="K6468" i="8"/>
  <c r="K6469" i="8"/>
  <c r="K6470" i="8"/>
  <c r="K6471" i="8"/>
  <c r="K6472" i="8"/>
  <c r="K6473" i="8"/>
  <c r="K6474" i="8"/>
  <c r="K6475" i="8"/>
  <c r="K6476" i="8"/>
  <c r="K6477" i="8"/>
  <c r="K6478" i="8"/>
  <c r="K6479" i="8"/>
  <c r="K6480" i="8"/>
  <c r="K6481" i="8"/>
  <c r="K6482" i="8"/>
  <c r="K6483" i="8"/>
  <c r="K6484" i="8"/>
  <c r="K6485" i="8"/>
  <c r="K6486" i="8"/>
  <c r="K6487" i="8"/>
  <c r="K6488" i="8"/>
  <c r="K6489" i="8"/>
  <c r="K6490" i="8"/>
  <c r="K6491" i="8"/>
  <c r="K6492" i="8"/>
  <c r="K6493" i="8"/>
  <c r="K6494" i="8"/>
  <c r="K6495" i="8"/>
  <c r="K6496" i="8"/>
  <c r="K6497" i="8"/>
  <c r="K6498" i="8"/>
  <c r="K6499" i="8"/>
  <c r="K6500" i="8"/>
  <c r="K6501" i="8"/>
  <c r="K6502" i="8"/>
  <c r="K6503" i="8"/>
  <c r="K6504" i="8"/>
  <c r="K6505" i="8"/>
  <c r="K6506" i="8"/>
  <c r="K6507" i="8"/>
  <c r="K6508" i="8"/>
  <c r="K6509" i="8"/>
  <c r="K6510" i="8"/>
  <c r="K6511" i="8"/>
  <c r="K6512" i="8"/>
  <c r="K6513" i="8"/>
  <c r="K6514" i="8"/>
  <c r="K6515" i="8"/>
  <c r="K6516" i="8"/>
  <c r="K6517" i="8"/>
  <c r="K6518" i="8"/>
  <c r="K6519" i="8"/>
  <c r="K6520" i="8"/>
  <c r="K6521" i="8"/>
  <c r="K6522" i="8"/>
  <c r="K6523" i="8"/>
  <c r="K6524" i="8"/>
  <c r="K6525" i="8"/>
  <c r="K6526" i="8"/>
  <c r="K6527" i="8"/>
  <c r="K6528" i="8"/>
  <c r="K6529" i="8"/>
  <c r="K6530" i="8"/>
  <c r="K6531" i="8"/>
  <c r="K6532" i="8"/>
  <c r="K6533" i="8"/>
  <c r="K6534" i="8"/>
  <c r="K6535" i="8"/>
  <c r="K6536" i="8"/>
  <c r="K6537" i="8"/>
  <c r="K6538" i="8"/>
  <c r="K6539" i="8"/>
  <c r="K6540" i="8"/>
  <c r="K6541" i="8"/>
  <c r="K6542" i="8"/>
  <c r="K6543" i="8"/>
  <c r="K6544" i="8"/>
  <c r="K6545" i="8"/>
  <c r="K6546" i="8"/>
  <c r="K6547" i="8"/>
  <c r="K6548" i="8"/>
  <c r="K6549" i="8"/>
  <c r="K6550" i="8"/>
  <c r="K6551" i="8"/>
  <c r="K6552" i="8"/>
  <c r="K6553" i="8"/>
  <c r="K6554" i="8"/>
  <c r="K6555" i="8"/>
  <c r="K6556" i="8"/>
  <c r="K6557" i="8"/>
  <c r="K6558" i="8"/>
  <c r="K6559" i="8"/>
  <c r="K6560" i="8"/>
  <c r="K6561" i="8"/>
  <c r="K6562" i="8"/>
  <c r="K6563" i="8"/>
  <c r="K6564" i="8"/>
  <c r="K6565" i="8"/>
  <c r="K6566" i="8"/>
  <c r="K6567" i="8"/>
  <c r="K6568" i="8"/>
  <c r="K6569" i="8"/>
  <c r="K6570" i="8"/>
  <c r="K6571" i="8"/>
  <c r="K6572" i="8"/>
  <c r="K6573" i="8"/>
  <c r="K6574" i="8"/>
  <c r="K6575" i="8"/>
  <c r="K6576" i="8"/>
  <c r="K6577" i="8"/>
  <c r="K6578" i="8"/>
  <c r="K6579" i="8"/>
  <c r="K6580" i="8"/>
  <c r="K6581" i="8"/>
  <c r="K6582" i="8"/>
  <c r="K6583" i="8"/>
  <c r="K6584" i="8"/>
  <c r="K6585" i="8"/>
  <c r="K6586" i="8"/>
  <c r="K6587" i="8"/>
  <c r="K6588" i="8"/>
  <c r="K6589" i="8"/>
  <c r="K6590" i="8"/>
  <c r="K6591" i="8"/>
  <c r="K6592" i="8"/>
  <c r="K6593" i="8"/>
  <c r="K6594" i="8"/>
  <c r="K6595" i="8"/>
  <c r="K6596" i="8"/>
  <c r="K6597" i="8"/>
  <c r="K6598" i="8"/>
  <c r="K6599" i="8"/>
  <c r="K6600" i="8"/>
  <c r="K6601" i="8"/>
  <c r="K6602" i="8"/>
  <c r="K6603" i="8"/>
  <c r="K6604" i="8"/>
  <c r="K6605" i="8"/>
  <c r="K6606" i="8"/>
  <c r="K6607" i="8"/>
  <c r="K6608" i="8"/>
  <c r="K6609" i="8"/>
  <c r="K6610" i="8"/>
  <c r="K6611" i="8"/>
  <c r="K6612" i="8"/>
  <c r="K6613" i="8"/>
  <c r="K6614" i="8"/>
  <c r="K6615" i="8"/>
  <c r="K6616" i="8"/>
  <c r="K6617" i="8"/>
  <c r="K6618" i="8"/>
  <c r="K6619" i="8"/>
  <c r="K6620" i="8"/>
  <c r="K6621" i="8"/>
  <c r="K6622" i="8"/>
  <c r="K6623" i="8"/>
  <c r="K6624" i="8"/>
  <c r="K6625" i="8"/>
  <c r="K6626" i="8"/>
  <c r="K6627" i="8"/>
  <c r="K6628" i="8"/>
  <c r="K6629" i="8"/>
  <c r="K6630" i="8"/>
  <c r="K6631" i="8"/>
  <c r="K6632" i="8"/>
  <c r="K6633" i="8"/>
  <c r="K6634" i="8"/>
  <c r="K6635" i="8"/>
  <c r="K6636" i="8"/>
  <c r="K6637" i="8"/>
  <c r="K6638" i="8"/>
  <c r="K6639" i="8"/>
  <c r="K6640" i="8"/>
  <c r="K6641" i="8"/>
  <c r="K6642" i="8"/>
  <c r="K6643" i="8"/>
  <c r="K6644" i="8"/>
  <c r="K6645" i="8"/>
  <c r="K6646" i="8"/>
  <c r="K6647" i="8"/>
  <c r="K6648" i="8"/>
  <c r="K6649" i="8"/>
  <c r="K6650" i="8"/>
  <c r="K6651" i="8"/>
  <c r="K6652" i="8"/>
  <c r="K6653" i="8"/>
  <c r="K6654" i="8"/>
  <c r="K6655" i="8"/>
  <c r="K6656" i="8"/>
  <c r="K6657" i="8"/>
  <c r="K6658" i="8"/>
  <c r="K6659" i="8"/>
  <c r="K6660" i="8"/>
  <c r="K6661" i="8"/>
  <c r="K6662" i="8"/>
  <c r="K6663" i="8"/>
  <c r="K6664" i="8"/>
  <c r="K6665" i="8"/>
  <c r="K6666" i="8"/>
  <c r="K6667" i="8"/>
  <c r="K6668" i="8"/>
  <c r="K6669" i="8"/>
  <c r="K6670" i="8"/>
  <c r="K6671" i="8"/>
  <c r="K6672" i="8"/>
  <c r="K6673" i="8"/>
  <c r="K6674" i="8"/>
  <c r="K6675" i="8"/>
  <c r="K6676" i="8"/>
  <c r="K6677" i="8"/>
  <c r="K6678" i="8"/>
  <c r="K6679" i="8"/>
  <c r="K6680" i="8"/>
  <c r="K6681" i="8"/>
  <c r="K6682" i="8"/>
  <c r="K6683" i="8"/>
  <c r="K6684" i="8"/>
  <c r="K6685" i="8"/>
  <c r="K6686" i="8"/>
  <c r="K6687" i="8"/>
  <c r="K6688" i="8"/>
  <c r="K6689" i="8"/>
  <c r="K6690" i="8"/>
  <c r="K6691" i="8"/>
  <c r="K6692" i="8"/>
  <c r="K6693" i="8"/>
  <c r="K6694" i="8"/>
  <c r="K6695" i="8"/>
  <c r="K6696" i="8"/>
  <c r="K6697" i="8"/>
  <c r="K6698" i="8"/>
  <c r="K6699" i="8"/>
  <c r="K6700" i="8"/>
  <c r="K6701" i="8"/>
  <c r="K6702" i="8"/>
  <c r="K6703" i="8"/>
  <c r="K6704" i="8"/>
  <c r="K6705" i="8"/>
  <c r="K6706" i="8"/>
  <c r="K6707" i="8"/>
  <c r="K6708" i="8"/>
  <c r="K6709" i="8"/>
  <c r="K6710" i="8"/>
  <c r="K6711" i="8"/>
  <c r="K6712" i="8"/>
  <c r="K6713" i="8"/>
  <c r="K6714" i="8"/>
  <c r="K6715" i="8"/>
  <c r="K6716" i="8"/>
  <c r="K6717" i="8"/>
  <c r="K6718" i="8"/>
  <c r="K6719" i="8"/>
  <c r="K6720" i="8"/>
  <c r="K6721" i="8"/>
  <c r="K6722" i="8"/>
  <c r="K6723" i="8"/>
  <c r="K6724" i="8"/>
  <c r="K6725" i="8"/>
  <c r="K6726" i="8"/>
  <c r="K6727" i="8"/>
  <c r="K6728" i="8"/>
  <c r="K6729" i="8"/>
  <c r="K6730" i="8"/>
  <c r="K6731" i="8"/>
  <c r="K6732" i="8"/>
  <c r="K6733" i="8"/>
  <c r="K6734" i="8"/>
  <c r="K6735" i="8"/>
  <c r="K6736" i="8"/>
  <c r="K6737" i="8"/>
  <c r="K6738" i="8"/>
  <c r="K6739" i="8"/>
  <c r="K6740" i="8"/>
  <c r="K6741" i="8"/>
  <c r="K6742" i="8"/>
  <c r="K6743" i="8"/>
  <c r="K6744" i="8"/>
  <c r="K6745" i="8"/>
  <c r="K6746" i="8"/>
  <c r="K6747" i="8"/>
  <c r="K6748" i="8"/>
  <c r="K6749" i="8"/>
  <c r="K6750" i="8"/>
  <c r="K6751" i="8"/>
  <c r="K6752" i="8"/>
  <c r="K6753" i="8"/>
  <c r="K6754" i="8"/>
  <c r="K6755" i="8"/>
  <c r="K6756" i="8"/>
  <c r="K6757" i="8"/>
  <c r="K6758" i="8"/>
  <c r="K6759" i="8"/>
  <c r="K6760" i="8"/>
  <c r="K6761" i="8"/>
  <c r="K6762" i="8"/>
  <c r="K6763" i="8"/>
  <c r="K6764" i="8"/>
  <c r="K6765" i="8"/>
  <c r="K6766" i="8"/>
  <c r="K6767" i="8"/>
  <c r="K6768" i="8"/>
  <c r="K6769" i="8"/>
  <c r="K6770" i="8"/>
  <c r="K6771" i="8"/>
  <c r="K6772" i="8"/>
  <c r="K6773" i="8"/>
  <c r="K6774" i="8"/>
  <c r="K6775" i="8"/>
  <c r="K6776" i="8"/>
  <c r="K6777" i="8"/>
  <c r="K6778" i="8"/>
  <c r="K6779" i="8"/>
  <c r="K6780" i="8"/>
  <c r="K6781" i="8"/>
  <c r="K6782" i="8"/>
  <c r="K6783" i="8"/>
  <c r="K6784" i="8"/>
  <c r="K6785" i="8"/>
  <c r="K6786" i="8"/>
  <c r="K6787" i="8"/>
  <c r="K6788" i="8"/>
  <c r="K6789" i="8"/>
  <c r="K6790" i="8"/>
  <c r="K6791" i="8"/>
  <c r="K6792" i="8"/>
  <c r="K6793" i="8"/>
  <c r="K6794" i="8"/>
  <c r="K6795" i="8"/>
  <c r="K6796" i="8"/>
  <c r="K6797" i="8"/>
  <c r="K6798" i="8"/>
  <c r="K6799" i="8"/>
  <c r="K6800" i="8"/>
  <c r="K6801" i="8"/>
  <c r="K6802" i="8"/>
  <c r="K6803" i="8"/>
  <c r="K6804" i="8"/>
  <c r="K6805" i="8"/>
  <c r="K6806" i="8"/>
  <c r="K6807" i="8"/>
  <c r="K6808" i="8"/>
  <c r="K6809" i="8"/>
  <c r="K6810" i="8"/>
  <c r="K6811" i="8"/>
  <c r="K6812" i="8"/>
  <c r="K6813" i="8"/>
  <c r="K6814" i="8"/>
  <c r="K6815" i="8"/>
  <c r="K6816" i="8"/>
  <c r="K6817" i="8"/>
  <c r="K6818" i="8"/>
  <c r="K6819" i="8"/>
  <c r="K6820" i="8"/>
  <c r="K6821" i="8"/>
  <c r="K6822" i="8"/>
  <c r="K6823" i="8"/>
  <c r="K6824" i="8"/>
  <c r="K6825" i="8"/>
  <c r="K6826" i="8"/>
  <c r="K6827" i="8"/>
  <c r="K6828" i="8"/>
  <c r="K6829" i="8"/>
  <c r="K6830" i="8"/>
  <c r="K6831" i="8"/>
  <c r="K6832" i="8"/>
  <c r="K6833" i="8"/>
  <c r="K6834" i="8"/>
  <c r="K6835" i="8"/>
  <c r="K6836" i="8"/>
  <c r="K6837" i="8"/>
  <c r="K6838" i="8"/>
  <c r="K6839" i="8"/>
  <c r="K6840" i="8"/>
  <c r="K6841" i="8"/>
  <c r="K6842" i="8"/>
  <c r="K6843" i="8"/>
  <c r="K6844" i="8"/>
  <c r="K6845" i="8"/>
  <c r="K6846" i="8"/>
  <c r="K6847" i="8"/>
  <c r="K6848" i="8"/>
  <c r="K6849" i="8"/>
  <c r="K6850" i="8"/>
  <c r="K6851" i="8"/>
  <c r="K6852" i="8"/>
  <c r="K6853" i="8"/>
  <c r="K6854" i="8"/>
  <c r="K6855" i="8"/>
  <c r="K6856" i="8"/>
  <c r="K6857" i="8"/>
  <c r="K6858" i="8"/>
  <c r="K6859" i="8"/>
  <c r="K6860" i="8"/>
  <c r="K6861" i="8"/>
  <c r="K6862" i="8"/>
  <c r="K6863" i="8"/>
  <c r="K6864" i="8"/>
  <c r="K6865" i="8"/>
  <c r="K6866" i="8"/>
  <c r="K6867" i="8"/>
  <c r="K6868" i="8"/>
  <c r="K6869" i="8"/>
  <c r="K6870" i="8"/>
  <c r="K6871" i="8"/>
  <c r="K6872" i="8"/>
  <c r="K6873" i="8"/>
  <c r="K6874" i="8"/>
  <c r="K6875" i="8"/>
  <c r="K6876" i="8"/>
  <c r="K6877" i="8"/>
  <c r="K6878" i="8"/>
  <c r="K6879" i="8"/>
  <c r="K6880" i="8"/>
  <c r="K6881" i="8"/>
  <c r="K6882" i="8"/>
  <c r="K6883" i="8"/>
  <c r="K6884" i="8"/>
  <c r="K6885" i="8"/>
  <c r="K6886" i="8"/>
  <c r="K6887" i="8"/>
  <c r="K6888" i="8"/>
  <c r="K6889" i="8"/>
  <c r="K6890" i="8"/>
  <c r="K6891" i="8"/>
  <c r="K6892" i="8"/>
  <c r="K6893" i="8"/>
  <c r="K6894" i="8"/>
  <c r="K6895" i="8"/>
  <c r="K6896" i="8"/>
  <c r="K6897" i="8"/>
  <c r="K6898" i="8"/>
  <c r="K6899" i="8"/>
  <c r="K6900" i="8"/>
  <c r="K6901" i="8"/>
  <c r="K6902" i="8"/>
  <c r="K6903" i="8"/>
  <c r="K6904" i="8"/>
  <c r="K6905" i="8"/>
  <c r="K6906" i="8"/>
  <c r="K6907" i="8"/>
  <c r="K6908" i="8"/>
  <c r="K6909" i="8"/>
  <c r="K6910" i="8"/>
  <c r="K6911" i="8"/>
  <c r="K6912" i="8"/>
  <c r="K6913" i="8"/>
  <c r="K6914" i="8"/>
  <c r="K6915" i="8"/>
  <c r="K6916" i="8"/>
  <c r="K6917" i="8"/>
  <c r="K6918" i="8"/>
  <c r="K6919" i="8"/>
  <c r="K6920" i="8"/>
  <c r="K6921" i="8"/>
  <c r="K6922" i="8"/>
  <c r="K6923" i="8"/>
  <c r="K6924" i="8"/>
  <c r="K6925" i="8"/>
  <c r="K6926" i="8"/>
  <c r="K6927" i="8"/>
  <c r="K6928" i="8"/>
  <c r="K6929" i="8"/>
  <c r="K6930" i="8"/>
  <c r="K6931" i="8"/>
  <c r="K6932" i="8"/>
  <c r="K6933" i="8"/>
  <c r="K6934" i="8"/>
  <c r="K6935" i="8"/>
  <c r="K6936" i="8"/>
  <c r="K6937" i="8"/>
  <c r="K6938" i="8"/>
  <c r="K6939" i="8"/>
  <c r="K6940" i="8"/>
  <c r="K6941" i="8"/>
  <c r="K6942" i="8"/>
  <c r="K6943" i="8"/>
  <c r="K6944" i="8"/>
  <c r="K6945" i="8"/>
  <c r="K6946" i="8"/>
  <c r="K6947" i="8"/>
  <c r="K6948" i="8"/>
  <c r="K6949" i="8"/>
  <c r="K6950" i="8"/>
  <c r="K6951" i="8"/>
  <c r="K6952" i="8"/>
  <c r="K6953" i="8"/>
  <c r="K6954" i="8"/>
  <c r="K6955" i="8"/>
  <c r="K6956" i="8"/>
  <c r="K6957" i="8"/>
  <c r="K6958" i="8"/>
  <c r="K6959" i="8"/>
  <c r="K6960" i="8"/>
  <c r="K6961" i="8"/>
  <c r="K6962" i="8"/>
  <c r="K6963" i="8"/>
  <c r="K6964" i="8"/>
  <c r="K6965" i="8"/>
  <c r="K6966" i="8"/>
  <c r="K6967" i="8"/>
  <c r="K6968" i="8"/>
  <c r="K6969" i="8"/>
  <c r="K6970" i="8"/>
  <c r="K6971" i="8"/>
  <c r="K6972" i="8"/>
  <c r="K6973" i="8"/>
  <c r="K6974" i="8"/>
  <c r="K6975" i="8"/>
  <c r="K6976" i="8"/>
  <c r="K6977" i="8"/>
  <c r="K6978" i="8"/>
  <c r="K6979" i="8"/>
  <c r="K6980" i="8"/>
  <c r="K6981" i="8"/>
  <c r="K6982" i="8"/>
  <c r="K6983" i="8"/>
  <c r="K6984" i="8"/>
  <c r="K6985" i="8"/>
  <c r="K6986" i="8"/>
  <c r="K6987" i="8"/>
  <c r="K6988" i="8"/>
  <c r="K6989" i="8"/>
  <c r="K6990" i="8"/>
  <c r="K6991" i="8"/>
  <c r="K6992" i="8"/>
  <c r="K6993" i="8"/>
  <c r="K6994" i="8"/>
  <c r="K6995" i="8"/>
  <c r="K6996" i="8"/>
  <c r="K6997" i="8"/>
  <c r="K6998" i="8"/>
  <c r="K6999" i="8"/>
  <c r="K7000" i="8"/>
  <c r="K7001" i="8"/>
  <c r="K7002" i="8"/>
  <c r="K7003" i="8"/>
  <c r="K7004" i="8"/>
  <c r="K7005" i="8"/>
  <c r="K7006" i="8"/>
  <c r="K7007" i="8"/>
  <c r="K7008" i="8"/>
  <c r="K7009" i="8"/>
  <c r="K7010" i="8"/>
  <c r="K7011" i="8"/>
  <c r="K7012" i="8"/>
  <c r="K7013" i="8"/>
  <c r="K7014" i="8"/>
  <c r="K7015" i="8"/>
  <c r="K7016" i="8"/>
  <c r="K7017" i="8"/>
  <c r="K7018" i="8"/>
  <c r="K7019" i="8"/>
  <c r="K7020" i="8"/>
  <c r="K7021" i="8"/>
  <c r="K7022" i="8"/>
  <c r="K7023" i="8"/>
  <c r="K7024" i="8"/>
  <c r="K7025" i="8"/>
  <c r="K7026" i="8"/>
  <c r="K7027" i="8"/>
  <c r="K7028" i="8"/>
  <c r="K7029" i="8"/>
  <c r="K7030" i="8"/>
  <c r="K7031" i="8"/>
  <c r="K7032" i="8"/>
  <c r="K7033" i="8"/>
  <c r="K7034" i="8"/>
  <c r="K7035" i="8"/>
  <c r="K7036" i="8"/>
  <c r="K7037" i="8"/>
  <c r="K7038" i="8"/>
  <c r="K7039" i="8"/>
  <c r="K7040" i="8"/>
  <c r="K7041" i="8"/>
  <c r="K7042" i="8"/>
  <c r="K7043" i="8"/>
  <c r="K7044" i="8"/>
  <c r="K7045" i="8"/>
  <c r="K7046" i="8"/>
  <c r="K7047" i="8"/>
  <c r="K7048" i="8"/>
  <c r="K7049" i="8"/>
  <c r="K7050" i="8"/>
  <c r="K7051" i="8"/>
  <c r="K7052" i="8"/>
  <c r="K7053" i="8"/>
  <c r="K7054" i="8"/>
  <c r="K7055" i="8"/>
  <c r="K7056" i="8"/>
  <c r="K7057" i="8"/>
  <c r="K7058" i="8"/>
  <c r="K7059" i="8"/>
  <c r="K7060" i="8"/>
  <c r="K7061" i="8"/>
  <c r="K7062" i="8"/>
  <c r="K7063" i="8"/>
  <c r="K7064" i="8"/>
  <c r="K7065" i="8"/>
  <c r="K7066" i="8"/>
  <c r="K7067" i="8"/>
  <c r="K7068" i="8"/>
  <c r="K7069" i="8"/>
  <c r="K7070" i="8"/>
  <c r="K7071" i="8"/>
  <c r="K7072" i="8"/>
  <c r="K7073" i="8"/>
  <c r="K7074" i="8"/>
  <c r="K7075" i="8"/>
  <c r="K7076" i="8"/>
  <c r="K7077" i="8"/>
  <c r="K7078" i="8"/>
  <c r="K7079" i="8"/>
  <c r="K7080" i="8"/>
  <c r="K7081" i="8"/>
  <c r="K7082" i="8"/>
  <c r="K7083" i="8"/>
  <c r="K7084" i="8"/>
  <c r="K7085" i="8"/>
  <c r="K7086" i="8"/>
  <c r="K7087" i="8"/>
  <c r="K7088" i="8"/>
  <c r="K7089" i="8"/>
  <c r="K7090" i="8"/>
  <c r="K7091" i="8"/>
  <c r="K7092" i="8"/>
  <c r="K7093" i="8"/>
  <c r="K7094" i="8"/>
  <c r="K7095" i="8"/>
  <c r="K7096" i="8"/>
  <c r="K7097" i="8"/>
  <c r="K7098" i="8"/>
  <c r="K7099" i="8"/>
  <c r="K7100" i="8"/>
  <c r="K7101" i="8"/>
  <c r="K7102" i="8"/>
  <c r="K7103" i="8"/>
  <c r="K7104" i="8"/>
  <c r="K7105" i="8"/>
  <c r="K7106" i="8"/>
  <c r="K7107" i="8"/>
  <c r="K7108" i="8"/>
  <c r="K7109" i="8"/>
  <c r="K7110" i="8"/>
  <c r="K7111" i="8"/>
  <c r="K7112" i="8"/>
  <c r="K7113" i="8"/>
  <c r="K7114" i="8"/>
  <c r="K7115" i="8"/>
  <c r="K7116" i="8"/>
  <c r="K7117" i="8"/>
  <c r="K7118" i="8"/>
  <c r="K7119" i="8"/>
  <c r="K7120" i="8"/>
  <c r="K7121" i="8"/>
  <c r="K7122" i="8"/>
  <c r="K7123" i="8"/>
  <c r="K7124" i="8"/>
  <c r="K7125" i="8"/>
  <c r="K7126" i="8"/>
  <c r="K7127" i="8"/>
  <c r="K7128" i="8"/>
  <c r="K7129" i="8"/>
  <c r="K7130" i="8"/>
  <c r="K7131" i="8"/>
  <c r="K7132" i="8"/>
  <c r="K7133" i="8"/>
  <c r="K7134" i="8"/>
  <c r="K7135" i="8"/>
  <c r="K7136" i="8"/>
  <c r="K7137" i="8"/>
  <c r="K7138" i="8"/>
  <c r="K7139" i="8"/>
  <c r="K7140" i="8"/>
  <c r="K7141" i="8"/>
  <c r="K7142" i="8"/>
  <c r="K7143" i="8"/>
  <c r="K7144" i="8"/>
  <c r="K7145" i="8"/>
  <c r="K7146" i="8"/>
  <c r="K7147" i="8"/>
  <c r="K7148" i="8"/>
  <c r="K7149" i="8"/>
  <c r="K7150" i="8"/>
  <c r="K7151" i="8"/>
  <c r="K7152" i="8"/>
  <c r="K7153" i="8"/>
  <c r="K7154" i="8"/>
  <c r="K7155" i="8"/>
  <c r="K7156" i="8"/>
  <c r="K7157" i="8"/>
  <c r="K7158" i="8"/>
  <c r="K7159" i="8"/>
  <c r="K7160" i="8"/>
  <c r="K7161" i="8"/>
  <c r="K7162" i="8"/>
  <c r="K7163" i="8"/>
  <c r="K7164" i="8"/>
  <c r="K7165" i="8"/>
  <c r="K7166" i="8"/>
  <c r="K7167" i="8"/>
  <c r="K7168" i="8"/>
  <c r="K7169" i="8"/>
  <c r="K7170" i="8"/>
  <c r="K7171" i="8"/>
  <c r="K7172" i="8"/>
  <c r="K7173" i="8"/>
  <c r="K7174" i="8"/>
  <c r="K7175" i="8"/>
  <c r="K7176" i="8"/>
  <c r="K7177" i="8"/>
  <c r="K7178" i="8"/>
  <c r="K7179" i="8"/>
  <c r="K7180" i="8"/>
  <c r="K7181" i="8"/>
  <c r="K7182" i="8"/>
  <c r="K7183" i="8"/>
  <c r="K7184" i="8"/>
  <c r="K7185" i="8"/>
  <c r="K7186" i="8"/>
  <c r="K7187" i="8"/>
  <c r="K7188" i="8"/>
  <c r="K7189" i="8"/>
  <c r="K7190" i="8"/>
  <c r="K7191" i="8"/>
  <c r="K7192" i="8"/>
  <c r="K7193" i="8"/>
  <c r="K7194" i="8"/>
  <c r="K7195" i="8"/>
  <c r="K7196" i="8"/>
  <c r="K7197" i="8"/>
  <c r="K7198" i="8"/>
  <c r="K7199" i="8"/>
  <c r="K7200" i="8"/>
  <c r="K7201" i="8"/>
  <c r="K7202" i="8"/>
  <c r="K7203" i="8"/>
  <c r="K7204" i="8"/>
  <c r="K7205" i="8"/>
  <c r="K7206" i="8"/>
  <c r="K7207" i="8"/>
  <c r="K7208" i="8"/>
  <c r="K7209" i="8"/>
  <c r="K7210" i="8"/>
  <c r="K7211" i="8"/>
  <c r="K7212" i="8"/>
  <c r="K7213" i="8"/>
  <c r="K7214" i="8"/>
  <c r="K7215" i="8"/>
  <c r="K7216" i="8"/>
  <c r="K7217" i="8"/>
  <c r="K7218" i="8"/>
  <c r="K7219" i="8"/>
  <c r="K7220" i="8"/>
  <c r="K7221" i="8"/>
  <c r="K7222" i="8"/>
  <c r="K7223" i="8"/>
  <c r="K7224" i="8"/>
  <c r="K7225" i="8"/>
  <c r="K7226" i="8"/>
  <c r="K7227" i="8"/>
  <c r="K7228" i="8"/>
  <c r="K7229" i="8"/>
  <c r="K7230" i="8"/>
  <c r="K7231" i="8"/>
  <c r="K7232" i="8"/>
  <c r="K7233" i="8"/>
  <c r="K7234" i="8"/>
  <c r="K7235" i="8"/>
  <c r="K7236" i="8"/>
  <c r="K7237" i="8"/>
  <c r="K7238" i="8"/>
  <c r="K7239" i="8"/>
  <c r="K7240" i="8"/>
  <c r="K7241" i="8"/>
  <c r="K7242" i="8"/>
  <c r="K7243" i="8"/>
  <c r="K7244" i="8"/>
  <c r="K7245" i="8"/>
  <c r="K7246" i="8"/>
  <c r="K7247" i="8"/>
  <c r="K7248" i="8"/>
  <c r="K7249" i="8"/>
  <c r="K7250" i="8"/>
  <c r="K7251" i="8"/>
  <c r="K7252" i="8"/>
  <c r="K7253" i="8"/>
  <c r="K7254" i="8"/>
  <c r="K7255" i="8"/>
  <c r="K7256" i="8"/>
  <c r="K7257" i="8"/>
  <c r="K7258" i="8"/>
  <c r="K7259" i="8"/>
  <c r="K7260" i="8"/>
  <c r="K7261" i="8"/>
  <c r="K7262" i="8"/>
  <c r="K7263" i="8"/>
  <c r="K7264" i="8"/>
  <c r="K7265" i="8"/>
  <c r="K7266" i="8"/>
  <c r="K7267" i="8"/>
  <c r="K7268" i="8"/>
  <c r="K7269" i="8"/>
  <c r="K7270" i="8"/>
  <c r="K7271" i="8"/>
  <c r="K7272" i="8"/>
  <c r="K7273" i="8"/>
  <c r="K7274" i="8"/>
  <c r="K7275" i="8"/>
  <c r="K7276" i="8"/>
  <c r="K7277" i="8"/>
  <c r="K7278" i="8"/>
  <c r="K7279" i="8"/>
  <c r="K7280" i="8"/>
  <c r="K7281" i="8"/>
  <c r="K7282" i="8"/>
  <c r="K7283" i="8"/>
  <c r="K7284" i="8"/>
  <c r="K7285" i="8"/>
  <c r="K7286" i="8"/>
  <c r="K7287" i="8"/>
  <c r="K7288" i="8"/>
  <c r="K7289" i="8"/>
  <c r="K7290" i="8"/>
  <c r="K7291" i="8"/>
  <c r="K7292" i="8"/>
  <c r="K7293" i="8"/>
  <c r="K7294" i="8"/>
  <c r="K7295" i="8"/>
  <c r="K7296" i="8"/>
  <c r="K7297" i="8"/>
  <c r="K7298" i="8"/>
  <c r="K7299" i="8"/>
  <c r="K7300" i="8"/>
  <c r="K7301" i="8"/>
  <c r="K7302" i="8"/>
  <c r="K7303" i="8"/>
  <c r="K7304" i="8"/>
  <c r="K7305" i="8"/>
  <c r="K7306" i="8"/>
  <c r="K7307" i="8"/>
  <c r="K7308" i="8"/>
  <c r="K7309" i="8"/>
  <c r="K7310" i="8"/>
  <c r="K7311" i="8"/>
  <c r="K7312" i="8"/>
  <c r="K7313" i="8"/>
  <c r="K7314" i="8"/>
  <c r="K7315" i="8"/>
  <c r="K7316" i="8"/>
  <c r="K7317" i="8"/>
  <c r="K7318" i="8"/>
  <c r="K7319" i="8"/>
  <c r="K7320" i="8"/>
  <c r="K7321" i="8"/>
  <c r="K7322" i="8"/>
  <c r="K7323" i="8"/>
  <c r="K7324" i="8"/>
  <c r="K7325" i="8"/>
  <c r="K7326" i="8"/>
  <c r="K7327" i="8"/>
  <c r="K7328" i="8"/>
  <c r="K7329" i="8"/>
  <c r="K7330" i="8"/>
  <c r="K7331" i="8"/>
  <c r="K7332" i="8"/>
  <c r="K7333" i="8"/>
  <c r="K7334" i="8"/>
  <c r="K7335" i="8"/>
  <c r="K7336" i="8"/>
  <c r="K7337" i="8"/>
  <c r="K7338" i="8"/>
  <c r="K7339" i="8"/>
  <c r="K7340" i="8"/>
  <c r="K7341" i="8"/>
  <c r="K7342" i="8"/>
  <c r="K7343" i="8"/>
  <c r="K7344" i="8"/>
  <c r="K7345" i="8"/>
  <c r="K7346" i="8"/>
  <c r="K7347" i="8"/>
  <c r="K7348" i="8"/>
  <c r="K7349" i="8"/>
  <c r="K7350" i="8"/>
  <c r="K7351" i="8"/>
  <c r="K7352" i="8"/>
  <c r="K7353" i="8"/>
  <c r="K7354" i="8"/>
  <c r="K7355" i="8"/>
  <c r="K7356" i="8"/>
  <c r="K7357" i="8"/>
  <c r="K7358" i="8"/>
  <c r="K7359" i="8"/>
  <c r="K7360" i="8"/>
  <c r="K7361" i="8"/>
  <c r="K7362" i="8"/>
  <c r="K7363" i="8"/>
  <c r="K7364" i="8"/>
  <c r="K7365" i="8"/>
  <c r="K7366" i="8"/>
  <c r="K7367" i="8"/>
  <c r="K7368" i="8"/>
  <c r="K7369" i="8"/>
  <c r="K7370" i="8"/>
  <c r="K7371" i="8"/>
  <c r="K7372" i="8"/>
  <c r="K7373" i="8"/>
  <c r="K7374" i="8"/>
  <c r="K7375" i="8"/>
  <c r="K7376" i="8"/>
  <c r="K7377" i="8"/>
  <c r="K7378" i="8"/>
  <c r="K7379" i="8"/>
  <c r="K7380" i="8"/>
  <c r="K7381" i="8"/>
  <c r="K7382" i="8"/>
  <c r="K7383" i="8"/>
  <c r="K7384" i="8"/>
  <c r="K7385" i="8"/>
  <c r="K7386" i="8"/>
  <c r="K7387" i="8"/>
  <c r="K7388" i="8"/>
  <c r="K7389" i="8"/>
  <c r="K7390" i="8"/>
  <c r="K7391" i="8"/>
  <c r="K7392" i="8"/>
  <c r="K7393" i="8"/>
  <c r="K7394" i="8"/>
  <c r="K7395" i="8"/>
  <c r="K7396" i="8"/>
  <c r="K7397" i="8"/>
  <c r="K7398" i="8"/>
  <c r="K7399" i="8"/>
  <c r="K7400" i="8"/>
  <c r="K7401" i="8"/>
  <c r="K7402" i="8"/>
  <c r="K7403" i="8"/>
  <c r="K7404" i="8"/>
  <c r="K7405" i="8"/>
  <c r="K7406" i="8"/>
  <c r="K7407" i="8"/>
  <c r="K7408" i="8"/>
  <c r="K7409" i="8"/>
  <c r="K7410" i="8"/>
  <c r="K7411" i="8"/>
  <c r="K7412" i="8"/>
  <c r="K7413" i="8"/>
  <c r="K7414" i="8"/>
  <c r="K7415" i="8"/>
  <c r="K7416" i="8"/>
  <c r="K7417" i="8"/>
  <c r="K7418" i="8"/>
  <c r="K7419" i="8"/>
  <c r="K7420" i="8"/>
  <c r="K7421" i="8"/>
  <c r="K7422" i="8"/>
  <c r="K7423" i="8"/>
  <c r="K7424" i="8"/>
  <c r="K7425" i="8"/>
  <c r="K7426" i="8"/>
  <c r="K7427" i="8"/>
  <c r="K7428" i="8"/>
  <c r="K7429" i="8"/>
  <c r="L3" i="10"/>
  <c r="L4" i="10"/>
  <c r="L5" i="10"/>
  <c r="L6" i="10"/>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L53" i="10"/>
  <c r="L54" i="10"/>
  <c r="L55" i="10"/>
  <c r="L56" i="10"/>
  <c r="L57" i="10"/>
  <c r="L58" i="10"/>
  <c r="L59" i="10"/>
  <c r="L60" i="10"/>
  <c r="L61" i="10"/>
  <c r="L62" i="10"/>
  <c r="L63" i="10"/>
  <c r="L64" i="10"/>
  <c r="L65" i="10"/>
  <c r="L66" i="10"/>
  <c r="L67" i="10"/>
  <c r="L68" i="10"/>
  <c r="L69" i="10"/>
  <c r="L70" i="10"/>
  <c r="L71" i="10"/>
  <c r="L72" i="10"/>
  <c r="L73" i="10"/>
  <c r="L74" i="10"/>
  <c r="L75" i="10"/>
  <c r="L76" i="10"/>
  <c r="L77" i="10"/>
  <c r="L78" i="10"/>
  <c r="L79" i="10"/>
  <c r="L80" i="10"/>
  <c r="L81" i="10"/>
  <c r="L82" i="10"/>
  <c r="L83" i="10"/>
  <c r="L84" i="10"/>
  <c r="L85" i="10"/>
  <c r="L86" i="10"/>
  <c r="L87" i="10"/>
  <c r="L88" i="10"/>
  <c r="L89" i="10"/>
  <c r="L90" i="10"/>
  <c r="L91" i="10"/>
  <c r="L92" i="10"/>
  <c r="L93" i="10"/>
  <c r="L94" i="10"/>
  <c r="L95" i="10"/>
  <c r="L96" i="10"/>
  <c r="L97" i="10"/>
  <c r="L98" i="10"/>
  <c r="L99" i="10"/>
  <c r="L100" i="10"/>
  <c r="L101" i="10"/>
  <c r="L102" i="10"/>
  <c r="L103" i="10"/>
  <c r="L104" i="10"/>
  <c r="L105" i="10"/>
  <c r="L106" i="10"/>
  <c r="L107" i="10"/>
  <c r="L108" i="10"/>
  <c r="L109" i="10"/>
  <c r="L110" i="10"/>
  <c r="L111" i="10"/>
  <c r="L112" i="10"/>
  <c r="L113" i="10"/>
  <c r="L114" i="10"/>
  <c r="L115" i="10"/>
  <c r="L116" i="10"/>
  <c r="L117" i="10"/>
  <c r="L118" i="10"/>
  <c r="L119" i="10"/>
  <c r="L120" i="10"/>
  <c r="L121" i="10"/>
  <c r="L122" i="10"/>
  <c r="L123" i="10"/>
  <c r="L124" i="10"/>
  <c r="L125" i="10"/>
  <c r="L126" i="10"/>
  <c r="L127" i="10"/>
  <c r="L128" i="10"/>
  <c r="L129" i="10"/>
  <c r="L130" i="10"/>
  <c r="L131" i="10"/>
  <c r="L132" i="10"/>
  <c r="L133" i="10"/>
  <c r="L134" i="10"/>
  <c r="L135" i="10"/>
  <c r="L136" i="10"/>
  <c r="L137" i="10"/>
  <c r="L138" i="10"/>
  <c r="L139" i="10"/>
  <c r="L140" i="10"/>
  <c r="L141" i="10"/>
  <c r="L142" i="10"/>
  <c r="L143" i="10"/>
  <c r="L144" i="10"/>
  <c r="L145" i="10"/>
  <c r="L146" i="10"/>
  <c r="L147" i="10"/>
  <c r="L148" i="10"/>
  <c r="L149" i="10"/>
  <c r="L150" i="10"/>
  <c r="L151" i="10"/>
  <c r="L152" i="10"/>
  <c r="L153" i="10"/>
  <c r="L154" i="10"/>
  <c r="L155" i="10"/>
  <c r="L156" i="10"/>
  <c r="L157" i="10"/>
  <c r="L158" i="10"/>
  <c r="L159" i="10"/>
  <c r="L160" i="10"/>
  <c r="L161" i="10"/>
  <c r="L162" i="10"/>
  <c r="L163" i="10"/>
  <c r="L164" i="10"/>
  <c r="L165" i="10"/>
  <c r="L166" i="10"/>
  <c r="L167" i="10"/>
  <c r="L168" i="10"/>
  <c r="L169" i="10"/>
  <c r="L170" i="10"/>
  <c r="L171" i="10"/>
  <c r="L172" i="10"/>
  <c r="L173" i="10"/>
  <c r="L174" i="10"/>
  <c r="L175" i="10"/>
  <c r="L176" i="10"/>
  <c r="L177" i="10"/>
  <c r="L178" i="10"/>
  <c r="L179" i="10"/>
  <c r="L180" i="10"/>
  <c r="L181" i="10"/>
  <c r="L182" i="10"/>
  <c r="L183" i="10"/>
  <c r="L184" i="10"/>
  <c r="L185" i="10"/>
  <c r="L186" i="10"/>
  <c r="L187" i="10"/>
  <c r="L188" i="10"/>
  <c r="L189" i="10"/>
  <c r="L190" i="10"/>
  <c r="L191" i="10"/>
  <c r="L192" i="10"/>
  <c r="L193" i="10"/>
  <c r="L194" i="10"/>
  <c r="L195" i="10"/>
  <c r="L196" i="10"/>
  <c r="L197" i="10"/>
  <c r="L198" i="10"/>
  <c r="L199" i="10"/>
  <c r="L200" i="10"/>
  <c r="L201" i="10"/>
  <c r="L202" i="10"/>
  <c r="L203" i="10"/>
  <c r="L204" i="10"/>
  <c r="L205" i="10"/>
  <c r="L206" i="10"/>
  <c r="L207" i="10"/>
  <c r="L208" i="10"/>
  <c r="L209" i="10"/>
  <c r="L210" i="10"/>
  <c r="L211" i="10"/>
  <c r="L212" i="10"/>
  <c r="L213" i="10"/>
  <c r="L214" i="10"/>
  <c r="L215" i="10"/>
  <c r="L216" i="10"/>
  <c r="L217" i="10"/>
  <c r="L218" i="10"/>
  <c r="L219" i="10"/>
  <c r="L220" i="10"/>
  <c r="L221" i="10"/>
  <c r="L222" i="10"/>
  <c r="L223" i="10"/>
  <c r="L224" i="10"/>
  <c r="L225" i="10"/>
  <c r="L226" i="10"/>
  <c r="L227" i="10"/>
  <c r="L228" i="10"/>
  <c r="L229" i="10"/>
  <c r="L230" i="10"/>
  <c r="L231" i="10"/>
  <c r="L232" i="10"/>
  <c r="L233" i="10"/>
  <c r="L234" i="10"/>
  <c r="L235" i="10"/>
  <c r="L236" i="10"/>
  <c r="L237" i="10"/>
  <c r="L238" i="10"/>
  <c r="L239" i="10"/>
  <c r="L240" i="10"/>
  <c r="L241" i="10"/>
  <c r="L242" i="10"/>
  <c r="L243" i="10"/>
  <c r="L244" i="10"/>
  <c r="L245" i="10"/>
  <c r="L246" i="10"/>
  <c r="L247" i="10"/>
  <c r="L248" i="10"/>
  <c r="L249" i="10"/>
  <c r="L250" i="10"/>
  <c r="L251" i="10"/>
  <c r="L252" i="10"/>
  <c r="L253" i="10"/>
  <c r="L254" i="10"/>
  <c r="L255" i="10"/>
  <c r="L256" i="10"/>
  <c r="L257" i="10"/>
  <c r="L258" i="10"/>
  <c r="L259" i="10"/>
  <c r="L260" i="10"/>
  <c r="L261" i="10"/>
  <c r="L262" i="10"/>
  <c r="L263" i="10"/>
  <c r="L264" i="10"/>
  <c r="L265" i="10"/>
  <c r="L266" i="10"/>
  <c r="L267" i="10"/>
  <c r="L268" i="10"/>
  <c r="L269" i="10"/>
  <c r="L270" i="10"/>
  <c r="L271" i="10"/>
  <c r="L272" i="10"/>
  <c r="L273" i="10"/>
  <c r="L274" i="10"/>
  <c r="L275" i="10"/>
  <c r="L276" i="10"/>
  <c r="L277" i="10"/>
  <c r="L278" i="10"/>
  <c r="L279" i="10"/>
  <c r="L280" i="10"/>
  <c r="L281" i="10"/>
  <c r="L282" i="10"/>
  <c r="L283" i="10"/>
  <c r="L284" i="10"/>
  <c r="L285" i="10"/>
  <c r="L286" i="10"/>
  <c r="L287" i="10"/>
  <c r="L288" i="10"/>
  <c r="L289" i="10"/>
  <c r="L290" i="10"/>
  <c r="L291" i="10"/>
  <c r="L292" i="10"/>
  <c r="L293" i="10"/>
  <c r="L294" i="10"/>
  <c r="L295" i="10"/>
  <c r="L296" i="10"/>
  <c r="L297" i="10"/>
  <c r="L298" i="10"/>
  <c r="L299" i="10"/>
  <c r="L300" i="10"/>
  <c r="L301" i="10"/>
  <c r="L302" i="10"/>
  <c r="L303" i="10"/>
  <c r="L304" i="10"/>
  <c r="L305" i="10"/>
  <c r="L306" i="10"/>
  <c r="L307" i="10"/>
  <c r="L308" i="10"/>
  <c r="L309" i="10"/>
  <c r="L310" i="10"/>
  <c r="L311" i="10"/>
  <c r="L312" i="10"/>
  <c r="L313" i="10"/>
  <c r="L314" i="10"/>
  <c r="L315" i="10"/>
  <c r="L316" i="10"/>
  <c r="L317" i="10"/>
  <c r="L318" i="10"/>
  <c r="L319" i="10"/>
  <c r="L320" i="10"/>
  <c r="L321" i="10"/>
  <c r="L322" i="10"/>
  <c r="L323" i="10"/>
  <c r="L324" i="10"/>
  <c r="L325" i="10"/>
  <c r="L326" i="10"/>
  <c r="L327" i="10"/>
  <c r="L328" i="10"/>
  <c r="L329" i="10"/>
  <c r="L330" i="10"/>
  <c r="L331" i="10"/>
  <c r="L332" i="10"/>
  <c r="L333" i="10"/>
  <c r="L334" i="10"/>
  <c r="L335" i="10"/>
  <c r="L336" i="10"/>
  <c r="L337" i="10"/>
  <c r="L338" i="10"/>
  <c r="L339" i="10"/>
  <c r="L340" i="10"/>
  <c r="L341" i="10"/>
  <c r="L342" i="10"/>
  <c r="L343" i="10"/>
  <c r="L344" i="10"/>
  <c r="L345" i="10"/>
  <c r="L346" i="10"/>
  <c r="L347" i="10"/>
  <c r="L348" i="10"/>
  <c r="L349" i="10"/>
  <c r="L350" i="10"/>
  <c r="L351" i="10"/>
  <c r="L352" i="10"/>
  <c r="L353" i="10"/>
  <c r="L354" i="10"/>
  <c r="L355" i="10"/>
  <c r="L356" i="10"/>
  <c r="L357" i="10"/>
  <c r="L358" i="10"/>
  <c r="L359" i="10"/>
  <c r="L360" i="10"/>
  <c r="L361" i="10"/>
  <c r="L362" i="10"/>
  <c r="L363" i="10"/>
  <c r="L364" i="10"/>
  <c r="L365" i="10"/>
  <c r="L366" i="10"/>
  <c r="L367" i="10"/>
  <c r="L368" i="10"/>
  <c r="L369" i="10"/>
  <c r="L370" i="10"/>
  <c r="L371" i="10"/>
  <c r="L372" i="10"/>
  <c r="L373" i="10"/>
  <c r="L374" i="10"/>
  <c r="L375" i="10"/>
  <c r="L376" i="10"/>
  <c r="L377" i="10"/>
  <c r="L378" i="10"/>
  <c r="L379" i="10"/>
  <c r="L380" i="10"/>
  <c r="L381" i="10"/>
  <c r="L382" i="10"/>
  <c r="L383" i="10"/>
  <c r="L384" i="10"/>
  <c r="L385" i="10"/>
  <c r="L386" i="10"/>
  <c r="L387" i="10"/>
  <c r="L388" i="10"/>
  <c r="L389" i="10"/>
  <c r="L390" i="10"/>
  <c r="L391" i="10"/>
  <c r="L392" i="10"/>
  <c r="L393" i="10"/>
  <c r="L394" i="10"/>
  <c r="L395" i="10"/>
  <c r="L396" i="10"/>
  <c r="L397" i="10"/>
  <c r="L398" i="10"/>
  <c r="L399" i="10"/>
  <c r="L400" i="10"/>
  <c r="L401" i="10"/>
  <c r="L402" i="10"/>
  <c r="L403" i="10"/>
  <c r="L404" i="10"/>
  <c r="L405" i="10"/>
  <c r="L406" i="10"/>
  <c r="L407" i="10"/>
  <c r="L408" i="10"/>
  <c r="L409" i="10"/>
  <c r="L410" i="10"/>
  <c r="L411" i="10"/>
  <c r="L412" i="10"/>
  <c r="L413" i="10"/>
  <c r="L414" i="10"/>
  <c r="L415" i="10"/>
  <c r="L416" i="10"/>
  <c r="L417" i="10"/>
  <c r="L418" i="10"/>
  <c r="L419" i="10"/>
  <c r="L420" i="10"/>
  <c r="L421" i="10"/>
  <c r="L422" i="10"/>
  <c r="L423" i="10"/>
  <c r="L424" i="10"/>
  <c r="L425" i="10"/>
  <c r="L426" i="10"/>
  <c r="L427" i="10"/>
  <c r="L428" i="10"/>
  <c r="L429" i="10"/>
  <c r="L430" i="10"/>
  <c r="L431" i="10"/>
  <c r="L432" i="10"/>
  <c r="L433" i="10"/>
  <c r="L434" i="10"/>
  <c r="L435" i="10"/>
  <c r="L436" i="10"/>
  <c r="L437" i="10"/>
  <c r="L438" i="10"/>
  <c r="L439" i="10"/>
  <c r="L440" i="10"/>
  <c r="L441" i="10"/>
  <c r="L442" i="10"/>
  <c r="L443" i="10"/>
  <c r="L444" i="10"/>
  <c r="L445" i="10"/>
  <c r="L446" i="10"/>
  <c r="L447" i="10"/>
  <c r="L448" i="10"/>
  <c r="L449" i="10"/>
  <c r="L450" i="10"/>
  <c r="L451" i="10"/>
  <c r="L452" i="10"/>
  <c r="L453" i="10"/>
  <c r="L454" i="10"/>
  <c r="L455" i="10"/>
  <c r="L456" i="10"/>
  <c r="L457" i="10"/>
  <c r="L458" i="10"/>
  <c r="L459" i="10"/>
  <c r="L460" i="10"/>
  <c r="L461" i="10"/>
  <c r="L462" i="10"/>
  <c r="L463" i="10"/>
  <c r="L464" i="10"/>
  <c r="L465" i="10"/>
  <c r="L466" i="10"/>
  <c r="L467" i="10"/>
  <c r="L468" i="10"/>
  <c r="L469" i="10"/>
  <c r="L470" i="10"/>
  <c r="L471" i="10"/>
  <c r="L472" i="10"/>
  <c r="L473" i="10"/>
  <c r="L474" i="10"/>
  <c r="L475" i="10"/>
  <c r="L476" i="10"/>
  <c r="L477" i="10"/>
  <c r="L478" i="10"/>
  <c r="L479" i="10"/>
  <c r="L480" i="10"/>
  <c r="L481" i="10"/>
  <c r="L482" i="10"/>
  <c r="L483" i="10"/>
  <c r="L484" i="10"/>
  <c r="L485" i="10"/>
  <c r="L486" i="10"/>
  <c r="L487" i="10"/>
  <c r="L488" i="10"/>
  <c r="L489" i="10"/>
  <c r="L490" i="10"/>
  <c r="L491" i="10"/>
  <c r="L492" i="10"/>
  <c r="L493" i="10"/>
  <c r="L494" i="10"/>
  <c r="L495" i="10"/>
  <c r="L496" i="10"/>
  <c r="L497" i="10"/>
  <c r="L498" i="10"/>
  <c r="L499" i="10"/>
  <c r="L500" i="10"/>
  <c r="L501" i="10"/>
  <c r="L502" i="10"/>
  <c r="L503" i="10"/>
  <c r="L504" i="10"/>
  <c r="L505" i="10"/>
  <c r="L506" i="10"/>
  <c r="L507" i="10"/>
  <c r="L508" i="10"/>
  <c r="L509" i="10"/>
  <c r="L510" i="10"/>
  <c r="L511" i="10"/>
  <c r="L512" i="10"/>
  <c r="L513" i="10"/>
  <c r="L514" i="10"/>
  <c r="L515" i="10"/>
  <c r="L516" i="10"/>
  <c r="L517" i="10"/>
  <c r="L518" i="10"/>
  <c r="L519" i="10"/>
  <c r="L520" i="10"/>
  <c r="L521" i="10"/>
  <c r="L522" i="10"/>
  <c r="L523" i="10"/>
  <c r="L524" i="10"/>
  <c r="L525" i="10"/>
  <c r="L526" i="10"/>
  <c r="L527" i="10"/>
  <c r="L528" i="10"/>
  <c r="L529" i="10"/>
  <c r="L530" i="10"/>
  <c r="L531" i="10"/>
  <c r="L532" i="10"/>
  <c r="L533" i="10"/>
  <c r="L534" i="10"/>
  <c r="L535" i="10"/>
  <c r="L536" i="10"/>
  <c r="L537" i="10"/>
  <c r="L538" i="10"/>
  <c r="L539" i="10"/>
  <c r="L540" i="10"/>
  <c r="L541" i="10"/>
  <c r="L542" i="10"/>
  <c r="L543" i="10"/>
  <c r="L544" i="10"/>
  <c r="L545" i="10"/>
  <c r="L546" i="10"/>
  <c r="L547" i="10"/>
  <c r="L548" i="10"/>
  <c r="L549" i="10"/>
  <c r="L550" i="10"/>
  <c r="L551" i="10"/>
  <c r="L552" i="10"/>
  <c r="L553" i="10"/>
  <c r="L554" i="10"/>
  <c r="L555" i="10"/>
  <c r="L556" i="10"/>
  <c r="L557" i="10"/>
  <c r="L558" i="10"/>
  <c r="L559" i="10"/>
  <c r="L560" i="10"/>
  <c r="L561" i="10"/>
  <c r="L562" i="10"/>
  <c r="L563" i="10"/>
  <c r="L564" i="10"/>
  <c r="L565" i="10"/>
  <c r="L566" i="10"/>
  <c r="L567" i="10"/>
  <c r="L568" i="10"/>
  <c r="L569" i="10"/>
  <c r="L570" i="10"/>
  <c r="L571" i="10"/>
  <c r="L572" i="10"/>
  <c r="L573" i="10"/>
  <c r="L574" i="10"/>
  <c r="L575" i="10"/>
  <c r="L576" i="10"/>
  <c r="L577" i="10"/>
  <c r="L578" i="10"/>
  <c r="L579" i="10"/>
  <c r="L580" i="10"/>
  <c r="L581" i="10"/>
  <c r="L582" i="10"/>
  <c r="L583" i="10"/>
  <c r="L584" i="10"/>
  <c r="L585" i="10"/>
  <c r="L586" i="10"/>
  <c r="L587" i="10"/>
  <c r="L588" i="10"/>
  <c r="L589" i="10"/>
  <c r="L590" i="10"/>
  <c r="L591" i="10"/>
  <c r="L592" i="10"/>
  <c r="L593" i="10"/>
  <c r="L594" i="10"/>
  <c r="L595" i="10"/>
  <c r="L596" i="10"/>
  <c r="L597" i="10"/>
  <c r="L598" i="10"/>
  <c r="L599" i="10"/>
  <c r="L600" i="10"/>
  <c r="L601" i="10"/>
  <c r="L602" i="10"/>
  <c r="L603" i="10"/>
  <c r="L604" i="10"/>
  <c r="L605" i="10"/>
  <c r="L606" i="10"/>
  <c r="L607" i="10"/>
  <c r="L608" i="10"/>
  <c r="L609" i="10"/>
  <c r="L610" i="10"/>
  <c r="L611" i="10"/>
  <c r="L612" i="10"/>
  <c r="L613" i="10"/>
  <c r="L614" i="10"/>
  <c r="L615" i="10"/>
  <c r="L616" i="10"/>
  <c r="L617" i="10"/>
  <c r="L618" i="10"/>
  <c r="L619" i="10"/>
  <c r="L620" i="10"/>
  <c r="L621" i="10"/>
  <c r="L622" i="10"/>
  <c r="L623" i="10"/>
  <c r="L624" i="10"/>
  <c r="L625" i="10"/>
  <c r="L626" i="10"/>
  <c r="L627" i="10"/>
  <c r="L628" i="10"/>
  <c r="L629" i="10"/>
  <c r="L630" i="10"/>
  <c r="L631" i="10"/>
  <c r="L632" i="10"/>
  <c r="L633" i="10"/>
  <c r="L634" i="10"/>
  <c r="L635" i="10"/>
  <c r="L636" i="10"/>
  <c r="L637" i="10"/>
  <c r="L638" i="10"/>
  <c r="L639" i="10"/>
  <c r="L640" i="10"/>
  <c r="L641" i="10"/>
  <c r="L642" i="10"/>
  <c r="L643" i="10"/>
  <c r="L644" i="10"/>
  <c r="L645" i="10"/>
  <c r="L646" i="10"/>
  <c r="L647" i="10"/>
  <c r="L648" i="10"/>
  <c r="L649" i="10"/>
  <c r="L650" i="10"/>
  <c r="L651" i="10"/>
  <c r="L652" i="10"/>
  <c r="L653" i="10"/>
  <c r="L654" i="10"/>
  <c r="L655" i="10"/>
  <c r="L656" i="10"/>
  <c r="L657" i="10"/>
  <c r="L658" i="10"/>
  <c r="L659" i="10"/>
  <c r="L660" i="10"/>
  <c r="L661" i="10"/>
  <c r="L662" i="10"/>
  <c r="L663" i="10"/>
  <c r="L664" i="10"/>
  <c r="L665" i="10"/>
  <c r="L666" i="10"/>
  <c r="L667" i="10"/>
  <c r="L668" i="10"/>
  <c r="L669" i="10"/>
  <c r="L670" i="10"/>
  <c r="L671" i="10"/>
  <c r="L672" i="10"/>
  <c r="L673" i="10"/>
  <c r="L674" i="10"/>
  <c r="L675" i="10"/>
  <c r="L676" i="10"/>
  <c r="L677" i="10"/>
  <c r="L678" i="10"/>
  <c r="L679" i="10"/>
  <c r="L680" i="10"/>
  <c r="L681" i="10"/>
  <c r="L682" i="10"/>
  <c r="L683" i="10"/>
  <c r="L684" i="10"/>
  <c r="L685" i="10"/>
  <c r="L686" i="10"/>
  <c r="L687" i="10"/>
  <c r="L688" i="10"/>
  <c r="L689" i="10"/>
  <c r="L690" i="10"/>
  <c r="L691" i="10"/>
  <c r="L692" i="10"/>
  <c r="L693" i="10"/>
  <c r="L694" i="10"/>
  <c r="L695" i="10"/>
  <c r="L696" i="10"/>
  <c r="L697" i="10"/>
  <c r="L698" i="10"/>
  <c r="L699" i="10"/>
  <c r="L700" i="10"/>
  <c r="L701" i="10"/>
  <c r="L702" i="10"/>
  <c r="L703" i="10"/>
  <c r="L704" i="10"/>
  <c r="L705" i="10"/>
  <c r="L706" i="10"/>
  <c r="L707" i="10"/>
  <c r="L708" i="10"/>
  <c r="L709" i="10"/>
  <c r="L710" i="10"/>
  <c r="L711" i="10"/>
  <c r="L712" i="10"/>
  <c r="L713" i="10"/>
  <c r="L714" i="10"/>
  <c r="L715" i="10"/>
  <c r="L716" i="10"/>
  <c r="L717" i="10"/>
  <c r="L718" i="10"/>
  <c r="L719" i="10"/>
  <c r="L720" i="10"/>
  <c r="L721" i="10"/>
  <c r="L722" i="10"/>
  <c r="L723" i="10"/>
  <c r="L724" i="10"/>
  <c r="L725" i="10"/>
  <c r="L726" i="10"/>
  <c r="L727" i="10"/>
  <c r="L728" i="10"/>
  <c r="L729" i="10"/>
  <c r="L730" i="10"/>
  <c r="L731" i="10"/>
  <c r="L732" i="10"/>
  <c r="L733" i="10"/>
  <c r="L734" i="10"/>
  <c r="L735" i="10"/>
  <c r="L736" i="10"/>
  <c r="L737" i="10"/>
  <c r="L738" i="10"/>
  <c r="L739" i="10"/>
  <c r="L740" i="10"/>
  <c r="L741" i="10"/>
  <c r="L742" i="10"/>
  <c r="L743" i="10"/>
  <c r="L744" i="10"/>
  <c r="L745" i="10"/>
  <c r="L746" i="10"/>
  <c r="L747" i="10"/>
  <c r="L748" i="10"/>
  <c r="L749" i="10"/>
  <c r="L750" i="10"/>
  <c r="L751" i="10"/>
  <c r="L752" i="10"/>
  <c r="L753" i="10"/>
  <c r="L754" i="10"/>
  <c r="L755" i="10"/>
  <c r="L756" i="10"/>
  <c r="L757" i="10"/>
  <c r="L758" i="10"/>
  <c r="L759" i="10"/>
  <c r="L760" i="10"/>
  <c r="L761" i="10"/>
  <c r="L762" i="10"/>
  <c r="L763" i="10"/>
  <c r="L764" i="10"/>
  <c r="L765" i="10"/>
  <c r="L766" i="10"/>
  <c r="L767" i="10"/>
  <c r="L768" i="10"/>
  <c r="L769" i="10"/>
  <c r="L770" i="10"/>
  <c r="L771" i="10"/>
  <c r="L772" i="10"/>
  <c r="L773" i="10"/>
  <c r="L774" i="10"/>
  <c r="L775" i="10"/>
  <c r="L776" i="10"/>
  <c r="L777" i="10"/>
  <c r="L778" i="10"/>
  <c r="L779" i="10"/>
  <c r="L780" i="10"/>
  <c r="L781" i="10"/>
  <c r="L782" i="10"/>
  <c r="L783" i="10"/>
  <c r="L784" i="10"/>
  <c r="L785" i="10"/>
  <c r="L786" i="10"/>
  <c r="L787" i="10"/>
  <c r="L788" i="10"/>
  <c r="L789" i="10"/>
  <c r="L790" i="10"/>
  <c r="L791" i="10"/>
  <c r="L792" i="10"/>
  <c r="L793" i="10"/>
  <c r="L794" i="10"/>
  <c r="L795" i="10"/>
  <c r="L796" i="10"/>
  <c r="L797" i="10"/>
  <c r="L798" i="10"/>
  <c r="L799" i="10"/>
  <c r="L800" i="10"/>
  <c r="L801" i="10"/>
  <c r="L802" i="10"/>
  <c r="L803" i="10"/>
  <c r="L804" i="10"/>
  <c r="L805" i="10"/>
  <c r="L806" i="10"/>
  <c r="L807" i="10"/>
  <c r="L808" i="10"/>
  <c r="L809" i="10"/>
  <c r="L810" i="10"/>
  <c r="L811" i="10"/>
  <c r="L812" i="10"/>
  <c r="L813" i="10"/>
  <c r="L814" i="10"/>
  <c r="L815" i="10"/>
  <c r="L816" i="10"/>
  <c r="L817" i="10"/>
  <c r="L818" i="10"/>
  <c r="L819" i="10"/>
  <c r="L820" i="10"/>
  <c r="L821" i="10"/>
  <c r="L822" i="10"/>
  <c r="L823" i="10"/>
  <c r="L824" i="10"/>
  <c r="L825" i="10"/>
  <c r="L826" i="10"/>
  <c r="L827" i="10"/>
  <c r="L828" i="10"/>
  <c r="L829" i="10"/>
  <c r="L830" i="10"/>
  <c r="L831" i="10"/>
  <c r="L832" i="10"/>
  <c r="L833" i="10"/>
  <c r="L834" i="10"/>
  <c r="L835" i="10"/>
  <c r="L836" i="10"/>
  <c r="L837" i="10"/>
  <c r="L838" i="10"/>
  <c r="L839" i="10"/>
  <c r="L840" i="10"/>
  <c r="L841" i="10"/>
  <c r="L842" i="10"/>
  <c r="L843" i="10"/>
  <c r="L844" i="10"/>
  <c r="L845" i="10"/>
  <c r="L846" i="10"/>
  <c r="L847" i="10"/>
  <c r="L848" i="10"/>
  <c r="L849" i="10"/>
  <c r="L850" i="10"/>
  <c r="L851" i="10"/>
  <c r="L852" i="10"/>
  <c r="L853" i="10"/>
  <c r="L854" i="10"/>
  <c r="L855" i="10"/>
  <c r="L856" i="10"/>
  <c r="L857" i="10"/>
  <c r="L858" i="10"/>
  <c r="L859" i="10"/>
  <c r="L860" i="10"/>
  <c r="L861" i="10"/>
  <c r="L862" i="10"/>
  <c r="L863" i="10"/>
  <c r="L864" i="10"/>
  <c r="L865" i="10"/>
  <c r="L866" i="10"/>
  <c r="L867" i="10"/>
  <c r="L868" i="10"/>
  <c r="L869" i="10"/>
  <c r="L870" i="10"/>
  <c r="L871" i="10"/>
  <c r="L872" i="10"/>
  <c r="L873" i="10"/>
  <c r="L874" i="10"/>
  <c r="L875" i="10"/>
  <c r="L876" i="10"/>
  <c r="L877" i="10"/>
  <c r="L878" i="10"/>
  <c r="L879" i="10"/>
  <c r="L880" i="10"/>
  <c r="L881" i="10"/>
  <c r="L882" i="10"/>
  <c r="L883" i="10"/>
  <c r="L884" i="10"/>
  <c r="L885" i="10"/>
  <c r="L886" i="10"/>
  <c r="L887" i="10"/>
  <c r="L888" i="10"/>
  <c r="L889" i="10"/>
  <c r="L890" i="10"/>
  <c r="L891" i="10"/>
  <c r="L892" i="10"/>
  <c r="L893" i="10"/>
  <c r="L894" i="10"/>
  <c r="L895" i="10"/>
  <c r="L896" i="10"/>
  <c r="L897" i="10"/>
  <c r="L898" i="10"/>
  <c r="L899" i="10"/>
  <c r="L900" i="10"/>
  <c r="L901" i="10"/>
  <c r="L902" i="10"/>
  <c r="L903" i="10"/>
  <c r="L904" i="10"/>
  <c r="L905" i="10"/>
  <c r="L906" i="10"/>
  <c r="L907" i="10"/>
  <c r="L908" i="10"/>
  <c r="L909" i="10"/>
  <c r="L910" i="10"/>
  <c r="L911" i="10"/>
  <c r="L912" i="10"/>
  <c r="L913" i="10"/>
  <c r="L914" i="10"/>
  <c r="L915" i="10"/>
  <c r="L916" i="10"/>
  <c r="L917" i="10"/>
  <c r="L918" i="10"/>
  <c r="L919" i="10"/>
  <c r="L920" i="10"/>
  <c r="L921" i="10"/>
  <c r="L922" i="10"/>
  <c r="L923" i="10"/>
  <c r="L924" i="10"/>
  <c r="L925" i="10"/>
  <c r="L926" i="10"/>
  <c r="L927" i="10"/>
  <c r="L928" i="10"/>
  <c r="L929" i="10"/>
  <c r="L930" i="10"/>
  <c r="L931" i="10"/>
  <c r="L932" i="10"/>
  <c r="L933" i="10"/>
  <c r="L934" i="10"/>
  <c r="L935" i="10"/>
  <c r="L936" i="10"/>
  <c r="L937" i="10"/>
  <c r="L938" i="10"/>
  <c r="L939" i="10"/>
  <c r="L940" i="10"/>
  <c r="L941" i="10"/>
  <c r="L942" i="10"/>
  <c r="L943" i="10"/>
  <c r="L944" i="10"/>
  <c r="L945" i="10"/>
  <c r="L946" i="10"/>
  <c r="L947" i="10"/>
  <c r="L948" i="10"/>
  <c r="L949" i="10"/>
  <c r="L950" i="10"/>
  <c r="L951" i="10"/>
  <c r="L952" i="10"/>
  <c r="L953" i="10"/>
  <c r="L954" i="10"/>
  <c r="L955" i="10"/>
  <c r="L956" i="10"/>
  <c r="L957" i="10"/>
  <c r="L958" i="10"/>
  <c r="L959" i="10"/>
  <c r="L960" i="10"/>
  <c r="L961" i="10"/>
  <c r="L962" i="10"/>
  <c r="L963" i="10"/>
  <c r="L964" i="10"/>
  <c r="L965" i="10"/>
  <c r="L966" i="10"/>
  <c r="L967" i="10"/>
  <c r="L968" i="10"/>
  <c r="L969" i="10"/>
  <c r="L970" i="10"/>
  <c r="L971" i="10"/>
  <c r="L972" i="10"/>
  <c r="L973" i="10"/>
  <c r="L974" i="10"/>
  <c r="L975" i="10"/>
  <c r="L976" i="10"/>
  <c r="L977" i="10"/>
  <c r="L978" i="10"/>
  <c r="L979" i="10"/>
  <c r="L980" i="10"/>
  <c r="L981" i="10"/>
  <c r="L982" i="10"/>
  <c r="L983" i="10"/>
  <c r="L984" i="10"/>
  <c r="L985" i="10"/>
  <c r="L986" i="10"/>
  <c r="L987" i="10"/>
  <c r="L988" i="10"/>
  <c r="L989" i="10"/>
  <c r="L990" i="10"/>
  <c r="L991" i="10"/>
  <c r="L992" i="10"/>
  <c r="L993" i="10"/>
  <c r="L994" i="10"/>
  <c r="L995" i="10"/>
  <c r="L996" i="10"/>
  <c r="L997" i="10"/>
  <c r="L998" i="10"/>
  <c r="L999" i="10"/>
  <c r="L1000" i="10"/>
  <c r="L1001" i="10"/>
  <c r="L1002" i="10"/>
  <c r="L1003" i="10"/>
  <c r="L1004" i="10"/>
  <c r="L1005" i="10"/>
  <c r="L1006" i="10"/>
  <c r="L1007" i="10"/>
  <c r="L1008" i="10"/>
  <c r="L1009" i="10"/>
  <c r="L1010" i="10"/>
  <c r="L1011" i="10"/>
  <c r="L1012" i="10"/>
  <c r="L1013" i="10"/>
  <c r="L1014" i="10"/>
  <c r="L1015" i="10"/>
  <c r="L1016" i="10"/>
  <c r="L1017" i="10"/>
  <c r="L1018" i="10"/>
  <c r="L1019" i="10"/>
  <c r="L1020" i="10"/>
  <c r="L1021" i="10"/>
  <c r="L1022" i="10"/>
  <c r="L1023" i="10"/>
  <c r="L1024" i="10"/>
  <c r="L1025" i="10"/>
  <c r="L1026" i="10"/>
  <c r="L1027" i="10"/>
  <c r="L1028" i="10"/>
  <c r="L1029" i="10"/>
  <c r="L1030" i="10"/>
  <c r="L1031" i="10"/>
  <c r="L1032" i="10"/>
  <c r="L1033" i="10"/>
  <c r="L1034" i="10"/>
  <c r="L1035" i="10"/>
  <c r="L1036" i="10"/>
  <c r="L1037" i="10"/>
  <c r="L1038" i="10"/>
  <c r="L1039" i="10"/>
  <c r="L1040" i="10"/>
  <c r="L1041" i="10"/>
  <c r="L1042" i="10"/>
  <c r="L1043" i="10"/>
  <c r="L1044" i="10"/>
  <c r="L1045" i="10"/>
  <c r="L1046" i="10"/>
  <c r="L1047" i="10"/>
  <c r="L1048" i="10"/>
  <c r="L1049" i="10"/>
  <c r="L1050" i="10"/>
  <c r="L1051" i="10"/>
  <c r="L1052" i="10"/>
  <c r="L1053" i="10"/>
  <c r="L1054" i="10"/>
  <c r="L1055" i="10"/>
  <c r="L1056" i="10"/>
  <c r="L1057" i="10"/>
  <c r="L1058" i="10"/>
  <c r="L1059" i="10"/>
  <c r="L1060" i="10"/>
  <c r="L1061" i="10"/>
  <c r="L1062" i="10"/>
  <c r="L1063" i="10"/>
  <c r="L1064" i="10"/>
  <c r="L1065" i="10"/>
  <c r="L1066" i="10"/>
  <c r="L1067" i="10"/>
  <c r="L1068" i="10"/>
  <c r="L1069" i="10"/>
  <c r="L1070" i="10"/>
  <c r="L1071" i="10"/>
  <c r="L1072" i="10"/>
  <c r="L1073" i="10"/>
  <c r="L1074" i="10"/>
  <c r="L1075" i="10"/>
  <c r="L1076" i="10"/>
  <c r="L1077" i="10"/>
  <c r="L1078" i="10"/>
  <c r="L1079" i="10"/>
  <c r="L1080" i="10"/>
  <c r="L1081" i="10"/>
  <c r="L1082" i="10"/>
  <c r="L1083" i="10"/>
  <c r="L1084" i="10"/>
  <c r="L1085" i="10"/>
  <c r="L1086" i="10"/>
  <c r="L1087" i="10"/>
  <c r="L1088" i="10"/>
  <c r="L1089" i="10"/>
  <c r="L1090" i="10"/>
  <c r="L1091" i="10"/>
  <c r="L1092" i="10"/>
  <c r="L1093" i="10"/>
  <c r="L1094" i="10"/>
  <c r="L1095" i="10"/>
  <c r="L1096" i="10"/>
  <c r="L1097" i="10"/>
  <c r="L1098" i="10"/>
  <c r="L1099" i="10"/>
  <c r="L1100" i="10"/>
  <c r="L1101" i="10"/>
  <c r="L1102" i="10"/>
  <c r="L1103" i="10"/>
  <c r="L1104" i="10"/>
  <c r="L1105" i="10"/>
  <c r="L1106" i="10"/>
  <c r="L1107" i="10"/>
  <c r="L1108" i="10"/>
  <c r="L1109" i="10"/>
  <c r="L1110" i="10"/>
  <c r="L1111" i="10"/>
  <c r="L1112" i="10"/>
  <c r="L1113" i="10"/>
  <c r="L1114" i="10"/>
  <c r="L1115" i="10"/>
  <c r="L1116" i="10"/>
  <c r="L1117" i="10"/>
  <c r="L1118" i="10"/>
  <c r="L1119" i="10"/>
  <c r="L1120" i="10"/>
  <c r="L1121" i="10"/>
  <c r="L1122" i="10"/>
  <c r="L1123" i="10"/>
  <c r="L1124" i="10"/>
  <c r="L1125" i="10"/>
  <c r="L1126" i="10"/>
  <c r="L1127" i="10"/>
  <c r="L1128" i="10"/>
  <c r="L1129" i="10"/>
  <c r="L1130" i="10"/>
  <c r="L1131" i="10"/>
  <c r="L1132" i="10"/>
  <c r="L1133" i="10"/>
  <c r="L1134" i="10"/>
  <c r="L1135" i="10"/>
  <c r="L1136" i="10"/>
  <c r="L1137" i="10"/>
  <c r="L1138" i="10"/>
  <c r="L1139" i="10"/>
  <c r="L1140" i="10"/>
  <c r="L1141" i="10"/>
  <c r="L1142" i="10"/>
  <c r="L1143" i="10"/>
  <c r="L1144" i="10"/>
  <c r="L1145" i="10"/>
  <c r="L1146" i="10"/>
  <c r="L1147" i="10"/>
  <c r="L1148" i="10"/>
  <c r="L1149" i="10"/>
  <c r="L1150" i="10"/>
  <c r="L1151" i="10"/>
  <c r="L1152" i="10"/>
  <c r="L1153" i="10"/>
  <c r="L1154" i="10"/>
  <c r="L1155" i="10"/>
  <c r="L1156" i="10"/>
  <c r="L1157" i="10"/>
  <c r="L1158" i="10"/>
  <c r="L1159" i="10"/>
  <c r="L1160" i="10"/>
  <c r="L1161" i="10"/>
  <c r="L1162" i="10"/>
  <c r="L1163" i="10"/>
  <c r="L1164" i="10"/>
  <c r="L1165" i="10"/>
  <c r="L1166" i="10"/>
  <c r="L1167" i="10"/>
  <c r="L1168" i="10"/>
  <c r="L1169" i="10"/>
  <c r="L1170" i="10"/>
  <c r="L1171" i="10"/>
  <c r="L1172" i="10"/>
  <c r="L1173" i="10"/>
  <c r="L1174" i="10"/>
  <c r="L1175" i="10"/>
  <c r="L1176" i="10"/>
  <c r="L1177" i="10"/>
  <c r="L1178" i="10"/>
  <c r="L1179" i="10"/>
  <c r="L1180" i="10"/>
  <c r="L1181" i="10"/>
  <c r="L1182" i="10"/>
  <c r="L1183" i="10"/>
  <c r="L1184" i="10"/>
  <c r="L1185" i="10"/>
  <c r="L1186" i="10"/>
  <c r="L1187" i="10"/>
  <c r="L1188" i="10"/>
  <c r="L1189" i="10"/>
  <c r="L1190" i="10"/>
  <c r="L1191" i="10"/>
  <c r="L1192" i="10"/>
  <c r="L1193" i="10"/>
  <c r="L1194" i="10"/>
  <c r="L1195" i="10"/>
  <c r="L1196" i="10"/>
  <c r="L1197" i="10"/>
  <c r="L1198" i="10"/>
  <c r="L1199" i="10"/>
  <c r="L1200" i="10"/>
  <c r="L1201" i="10"/>
  <c r="L1202" i="10"/>
  <c r="L1203" i="10"/>
  <c r="L1204" i="10"/>
  <c r="L1205" i="10"/>
  <c r="L1206" i="10"/>
  <c r="L1207" i="10"/>
  <c r="L1208" i="10"/>
  <c r="L1209" i="10"/>
  <c r="L1210" i="10"/>
  <c r="L1211" i="10"/>
  <c r="L1212" i="10"/>
  <c r="L1213" i="10"/>
  <c r="L1214" i="10"/>
  <c r="L1215" i="10"/>
  <c r="L1216" i="10"/>
  <c r="L1217" i="10"/>
  <c r="L1218" i="10"/>
  <c r="L1219" i="10"/>
  <c r="L1220" i="10"/>
  <c r="L1221" i="10"/>
  <c r="L1222" i="10"/>
  <c r="L1223" i="10"/>
  <c r="L1224" i="10"/>
  <c r="L1225" i="10"/>
  <c r="L1226" i="10"/>
  <c r="L1227" i="10"/>
  <c r="L1228" i="10"/>
  <c r="L1229" i="10"/>
  <c r="L1230" i="10"/>
  <c r="L1231" i="10"/>
  <c r="L1232" i="10"/>
  <c r="L1233" i="10"/>
  <c r="L1234" i="10"/>
  <c r="L1235" i="10"/>
  <c r="L1236" i="10"/>
  <c r="L1237" i="10"/>
  <c r="L1238" i="10"/>
  <c r="L1239" i="10"/>
  <c r="L1240" i="10"/>
  <c r="L1241" i="10"/>
  <c r="L1242" i="10"/>
  <c r="L1243" i="10"/>
  <c r="L1244" i="10"/>
  <c r="L1245" i="10"/>
  <c r="L1246" i="10"/>
  <c r="L1247" i="10"/>
  <c r="L1248" i="10"/>
  <c r="L1249" i="10"/>
  <c r="L1250" i="10"/>
  <c r="L1251" i="10"/>
  <c r="L1252" i="10"/>
  <c r="L1253" i="10"/>
  <c r="L1254" i="10"/>
  <c r="L1255" i="10"/>
  <c r="L1256" i="10"/>
  <c r="L1257" i="10"/>
  <c r="L1258" i="10"/>
  <c r="L1259" i="10"/>
  <c r="L1260" i="10"/>
  <c r="L1261" i="10"/>
  <c r="L1262" i="10"/>
  <c r="L1263" i="10"/>
  <c r="L1264" i="10"/>
  <c r="L1265" i="10"/>
  <c r="L1266" i="10"/>
  <c r="L1267" i="10"/>
  <c r="L1268" i="10"/>
  <c r="L1269" i="10"/>
  <c r="L1270" i="10"/>
  <c r="L1271" i="10"/>
  <c r="L1272" i="10"/>
  <c r="L1273" i="10"/>
  <c r="L1274" i="10"/>
  <c r="L1275" i="10"/>
  <c r="L1276" i="10"/>
  <c r="L1277" i="10"/>
  <c r="L1278" i="10"/>
  <c r="L1279" i="10"/>
  <c r="L1280" i="10"/>
  <c r="L1281" i="10"/>
  <c r="L1282" i="10"/>
  <c r="L1283" i="10"/>
  <c r="L1284" i="10"/>
  <c r="L1285" i="10"/>
  <c r="L1286" i="10"/>
  <c r="L1287" i="10"/>
  <c r="L1288" i="10"/>
  <c r="L1289" i="10"/>
  <c r="L1290" i="10"/>
  <c r="L1291" i="10"/>
  <c r="L1292" i="10"/>
  <c r="L1293" i="10"/>
  <c r="L1294" i="10"/>
  <c r="L1295" i="10"/>
  <c r="L1296" i="10"/>
  <c r="L1297" i="10"/>
  <c r="L1298" i="10"/>
  <c r="L1299" i="10"/>
  <c r="L1300" i="10"/>
  <c r="L1301" i="10"/>
  <c r="L1304" i="10"/>
  <c r="L1305" i="10"/>
  <c r="L1306" i="10"/>
  <c r="L1307" i="10"/>
  <c r="L1308" i="10"/>
  <c r="L1309" i="10"/>
  <c r="L1310" i="10"/>
  <c r="L1311" i="10"/>
  <c r="L1312" i="10"/>
  <c r="L1313" i="10"/>
  <c r="L1314" i="10"/>
  <c r="L1315" i="10"/>
  <c r="L1316" i="10"/>
  <c r="L1317" i="10"/>
  <c r="L1318" i="10"/>
  <c r="L1319" i="10"/>
  <c r="L1320" i="10"/>
  <c r="L1321" i="10"/>
  <c r="L1322" i="10"/>
  <c r="L1323" i="10"/>
  <c r="L1324" i="10"/>
  <c r="L1325" i="10"/>
  <c r="L1326" i="10"/>
  <c r="L1327" i="10"/>
  <c r="L1328" i="10"/>
  <c r="L1329" i="10"/>
  <c r="L1330" i="10"/>
  <c r="L1331" i="10"/>
  <c r="L1332" i="10"/>
  <c r="L1333" i="10"/>
  <c r="L1334" i="10"/>
  <c r="L1335" i="10"/>
  <c r="L1336" i="10"/>
  <c r="L1337" i="10"/>
  <c r="L1338" i="10"/>
  <c r="L1339" i="10"/>
  <c r="L1340" i="10"/>
  <c r="L1341" i="10"/>
  <c r="L1342" i="10"/>
  <c r="L1343" i="10"/>
  <c r="L1344" i="10"/>
  <c r="L1345" i="10"/>
  <c r="L1346" i="10"/>
  <c r="L1347" i="10"/>
  <c r="L1348" i="10"/>
  <c r="L1349" i="10"/>
  <c r="L1350" i="10"/>
  <c r="L1351" i="10"/>
  <c r="L1352" i="10"/>
  <c r="L1353" i="10"/>
  <c r="L1354" i="10"/>
  <c r="L1355" i="10"/>
  <c r="L1356" i="10"/>
  <c r="L1357" i="10"/>
  <c r="L1358" i="10"/>
  <c r="L1359" i="10"/>
  <c r="L1360" i="10"/>
  <c r="L1361" i="10"/>
  <c r="L1362" i="10"/>
  <c r="L1363" i="10"/>
  <c r="L1364" i="10"/>
  <c r="L1365" i="10"/>
  <c r="L1366" i="10"/>
  <c r="L1367" i="10"/>
  <c r="L1368" i="10"/>
  <c r="L1369" i="10"/>
  <c r="L1370" i="10"/>
  <c r="L1371" i="10"/>
  <c r="L1372" i="10"/>
  <c r="L1373" i="10"/>
  <c r="L1374" i="10"/>
  <c r="L1375" i="10"/>
  <c r="L1376" i="10"/>
  <c r="L1377" i="10"/>
  <c r="L1378" i="10"/>
  <c r="L1379" i="10"/>
  <c r="L1380" i="10"/>
  <c r="L1381" i="10"/>
  <c r="L1382" i="10"/>
  <c r="L1383" i="10"/>
  <c r="L1384" i="10"/>
  <c r="L1385" i="10"/>
  <c r="L1386" i="10"/>
  <c r="L1387" i="10"/>
  <c r="L1388" i="10"/>
  <c r="L1389" i="10"/>
  <c r="L1390" i="10"/>
  <c r="L1391" i="10"/>
  <c r="L1392" i="10"/>
  <c r="L1393" i="10"/>
  <c r="L1394" i="10"/>
  <c r="L1395" i="10"/>
  <c r="L1396" i="10"/>
  <c r="L1397" i="10"/>
  <c r="L1398" i="10"/>
  <c r="L1399" i="10"/>
  <c r="L1400" i="10"/>
  <c r="L1401" i="10"/>
  <c r="L1402" i="10"/>
  <c r="L1403" i="10"/>
  <c r="L1404" i="10"/>
  <c r="L1405" i="10"/>
  <c r="L1406" i="10"/>
  <c r="L1407" i="10"/>
  <c r="L1408" i="10"/>
  <c r="L1409" i="10"/>
  <c r="L1410" i="10"/>
  <c r="L1411" i="10"/>
  <c r="L1412" i="10"/>
  <c r="L1413" i="10"/>
  <c r="L1414" i="10"/>
  <c r="L1415" i="10"/>
  <c r="L1416" i="10"/>
  <c r="L1417" i="10"/>
  <c r="L1418" i="10"/>
  <c r="L1419" i="10"/>
  <c r="L1420" i="10"/>
  <c r="L1421" i="10"/>
  <c r="L1422" i="10"/>
  <c r="L1423" i="10"/>
  <c r="L1424" i="10"/>
  <c r="L1425" i="10"/>
  <c r="L1426" i="10"/>
  <c r="L1427" i="10"/>
  <c r="L1428" i="10"/>
  <c r="L1429" i="10"/>
  <c r="L1430" i="10"/>
  <c r="L1431" i="10"/>
  <c r="L1432" i="10"/>
  <c r="L1433" i="10"/>
  <c r="L1434" i="10"/>
  <c r="L1435" i="10"/>
  <c r="L1436" i="10"/>
  <c r="L1437" i="10"/>
  <c r="L1438" i="10"/>
  <c r="L1439" i="10"/>
  <c r="L1440" i="10"/>
  <c r="L1441" i="10"/>
  <c r="L1442" i="10"/>
  <c r="L1443" i="10"/>
  <c r="L1444" i="10"/>
  <c r="L1445" i="10"/>
  <c r="L1446" i="10"/>
  <c r="L1447" i="10"/>
  <c r="L1448" i="10"/>
  <c r="L1449" i="10"/>
  <c r="L1450" i="10"/>
  <c r="L1451" i="10"/>
  <c r="L1452" i="10"/>
  <c r="L1453" i="10"/>
  <c r="L1454" i="10"/>
  <c r="L1455" i="10"/>
  <c r="L1456" i="10"/>
  <c r="L1457" i="10"/>
  <c r="L1458" i="10"/>
  <c r="L1459" i="10"/>
  <c r="L1460" i="10"/>
  <c r="L1461" i="10"/>
  <c r="L1462" i="10"/>
  <c r="L1463" i="10"/>
  <c r="L1464" i="10"/>
  <c r="L1465" i="10"/>
  <c r="L1466" i="10"/>
  <c r="L1467" i="10"/>
  <c r="L1468" i="10"/>
  <c r="L1469" i="10"/>
  <c r="L1470" i="10"/>
  <c r="L1471" i="10"/>
  <c r="L1472" i="10"/>
  <c r="L1473" i="10"/>
  <c r="L1474" i="10"/>
  <c r="L1475" i="10"/>
  <c r="L1476" i="10"/>
  <c r="L1477" i="10"/>
  <c r="L1478" i="10"/>
  <c r="L1479" i="10"/>
  <c r="L1480" i="10"/>
  <c r="L1481" i="10"/>
  <c r="L1482" i="10"/>
  <c r="L1483" i="10"/>
  <c r="L1484" i="10"/>
  <c r="L1485" i="10"/>
  <c r="L1486" i="10"/>
  <c r="L1487" i="10"/>
  <c r="L1488" i="10"/>
  <c r="L1489" i="10"/>
  <c r="L1490" i="10"/>
  <c r="L1491" i="10"/>
  <c r="L1492" i="10"/>
  <c r="L1493" i="10"/>
  <c r="L1494" i="10"/>
  <c r="L1495" i="10"/>
  <c r="L1498" i="10"/>
  <c r="L1499" i="10"/>
  <c r="L1500" i="10"/>
  <c r="L1501" i="10"/>
  <c r="L1502" i="10"/>
  <c r="L1503" i="10"/>
  <c r="L1504" i="10"/>
  <c r="L1505" i="10"/>
  <c r="L1506" i="10"/>
  <c r="L1507" i="10"/>
  <c r="L1508" i="10"/>
  <c r="L1509" i="10"/>
  <c r="L1510" i="10"/>
  <c r="L1511" i="10"/>
  <c r="L1512" i="10"/>
  <c r="L1513" i="10"/>
  <c r="L1514" i="10"/>
  <c r="L1515" i="10"/>
  <c r="L1516" i="10"/>
  <c r="L1517" i="10"/>
  <c r="L1518" i="10"/>
  <c r="L1519" i="10"/>
  <c r="L1520" i="10"/>
  <c r="L1521" i="10"/>
  <c r="L1522" i="10"/>
  <c r="L1523" i="10"/>
  <c r="L1524" i="10"/>
  <c r="L1525" i="10"/>
  <c r="L1526" i="10"/>
  <c r="L1527" i="10"/>
  <c r="L1528" i="10"/>
  <c r="L1529" i="10"/>
  <c r="L1530" i="10"/>
  <c r="L1531" i="10"/>
  <c r="L1532" i="10"/>
  <c r="L1533" i="10"/>
  <c r="L1534" i="10"/>
  <c r="L1535" i="10"/>
  <c r="L1536" i="10"/>
  <c r="L1537" i="10"/>
  <c r="L1538" i="10"/>
  <c r="L1539" i="10"/>
  <c r="L1540" i="10"/>
  <c r="L1541" i="10"/>
  <c r="L1542" i="10"/>
  <c r="L1543" i="10"/>
  <c r="L1544" i="10"/>
  <c r="L1545" i="10"/>
  <c r="L1546" i="10"/>
  <c r="L1547" i="10"/>
  <c r="L1548" i="10"/>
  <c r="L1549" i="10"/>
  <c r="L1550" i="10"/>
  <c r="L1551" i="10"/>
  <c r="L1552" i="10"/>
  <c r="L1553" i="10"/>
  <c r="L1554" i="10"/>
  <c r="L1555" i="10"/>
  <c r="L1556" i="10"/>
  <c r="L1557" i="10"/>
  <c r="L1558" i="10"/>
  <c r="L1559" i="10"/>
  <c r="L1560" i="10"/>
  <c r="L1561" i="10"/>
  <c r="L1562" i="10"/>
  <c r="L1563" i="10"/>
  <c r="L1564" i="10"/>
  <c r="L1565" i="10"/>
  <c r="L1566" i="10"/>
  <c r="L1567" i="10"/>
  <c r="L1568" i="10"/>
  <c r="L1569" i="10"/>
  <c r="L1570" i="10"/>
  <c r="L1571" i="10"/>
  <c r="L1572" i="10"/>
  <c r="L1573" i="10"/>
  <c r="L1574" i="10"/>
  <c r="L1575" i="10"/>
  <c r="L1576" i="10"/>
  <c r="L1577" i="10"/>
  <c r="L1578" i="10"/>
  <c r="L1579" i="10"/>
  <c r="L1580" i="10"/>
  <c r="L1581" i="10"/>
  <c r="L1582" i="10"/>
  <c r="L1583" i="10"/>
  <c r="L1584" i="10"/>
  <c r="L1585" i="10"/>
  <c r="L1586" i="10"/>
  <c r="L1587" i="10"/>
  <c r="L1588" i="10"/>
  <c r="L1589" i="10"/>
  <c r="L1590" i="10"/>
  <c r="L1591" i="10"/>
  <c r="L1592" i="10"/>
  <c r="L1593" i="10"/>
  <c r="L1594" i="10"/>
  <c r="L1595" i="10"/>
  <c r="L1596" i="10"/>
  <c r="L1597" i="10"/>
  <c r="L1598" i="10"/>
  <c r="L1599" i="10"/>
  <c r="L1600" i="10"/>
  <c r="L1601" i="10"/>
  <c r="L1602" i="10"/>
  <c r="L1603" i="10"/>
  <c r="L1604" i="10"/>
  <c r="L1605" i="10"/>
  <c r="L1606" i="10"/>
  <c r="L1607" i="10"/>
  <c r="L1608" i="10"/>
  <c r="L1609" i="10"/>
  <c r="L1610" i="10"/>
  <c r="L1611" i="10"/>
  <c r="L1612" i="10"/>
  <c r="L1613" i="10"/>
  <c r="L1614" i="10"/>
  <c r="L1615" i="10"/>
  <c r="L1616" i="10"/>
  <c r="L1617" i="10"/>
  <c r="L1618" i="10"/>
  <c r="L1619" i="10"/>
  <c r="L1620" i="10"/>
  <c r="L1621" i="10"/>
  <c r="L1622" i="10"/>
  <c r="L1623" i="10"/>
  <c r="L1624" i="10"/>
  <c r="L1625" i="10"/>
  <c r="L1626" i="10"/>
  <c r="L1627" i="10"/>
  <c r="L1628" i="10"/>
  <c r="L1629" i="10"/>
  <c r="L1630" i="10"/>
  <c r="L1631" i="10"/>
  <c r="L1632" i="10"/>
  <c r="L1633" i="10"/>
  <c r="L1634" i="10"/>
  <c r="L1635" i="10"/>
  <c r="L1636" i="10"/>
  <c r="L1637" i="10"/>
  <c r="L1638" i="10"/>
  <c r="L1639" i="10"/>
  <c r="L1640" i="10"/>
  <c r="L1641" i="10"/>
  <c r="L1642" i="10"/>
  <c r="L1643" i="10"/>
  <c r="L1644" i="10"/>
  <c r="L1645" i="10"/>
  <c r="L1646" i="10"/>
  <c r="L1647" i="10"/>
  <c r="L1648" i="10"/>
  <c r="L1649" i="10"/>
  <c r="L1650" i="10"/>
  <c r="L1651" i="10"/>
  <c r="L1652" i="10"/>
  <c r="L1653" i="10"/>
  <c r="L1654" i="10"/>
  <c r="L1655" i="10"/>
  <c r="L1656" i="10"/>
  <c r="L1657" i="10"/>
  <c r="L1658" i="10"/>
  <c r="L1659" i="10"/>
  <c r="L1660" i="10"/>
  <c r="L1661" i="10"/>
  <c r="L1662" i="10"/>
  <c r="L1663" i="10"/>
  <c r="L1664" i="10"/>
  <c r="L1665" i="10"/>
  <c r="L1666" i="10"/>
  <c r="L1667" i="10"/>
  <c r="L1668" i="10"/>
  <c r="L1669" i="10"/>
  <c r="L1670" i="10"/>
  <c r="L1671" i="10"/>
  <c r="L1672" i="10"/>
  <c r="L1673" i="10"/>
  <c r="L1674" i="10"/>
  <c r="L1675" i="10"/>
  <c r="L1676" i="10"/>
  <c r="L1677" i="10"/>
  <c r="L1678" i="10"/>
  <c r="L1679" i="10"/>
  <c r="L1680" i="10"/>
  <c r="L1681" i="10"/>
  <c r="L1682" i="10"/>
  <c r="L1683" i="10"/>
  <c r="L1684" i="10"/>
  <c r="L1685" i="10"/>
  <c r="L1686" i="10"/>
  <c r="L1687" i="10"/>
  <c r="L1688" i="10"/>
  <c r="L1689" i="10"/>
  <c r="L1690" i="10"/>
  <c r="L1691" i="10"/>
  <c r="L1692" i="10"/>
  <c r="L1693" i="10"/>
  <c r="L1694" i="10"/>
  <c r="L1695" i="10"/>
  <c r="L1696" i="10"/>
  <c r="L1697" i="10"/>
  <c r="L1698" i="10"/>
  <c r="L1699" i="10"/>
  <c r="L1700" i="10"/>
  <c r="L1701" i="10"/>
  <c r="L1702" i="10"/>
  <c r="L1703" i="10"/>
  <c r="L1704" i="10"/>
  <c r="L1705" i="10"/>
  <c r="L1706" i="10"/>
  <c r="L1707" i="10"/>
  <c r="L1708" i="10"/>
  <c r="L1709" i="10"/>
  <c r="L1710" i="10"/>
  <c r="L1711" i="10"/>
  <c r="L1712" i="10"/>
  <c r="L1713" i="10"/>
  <c r="L1714" i="10"/>
  <c r="L1715" i="10"/>
  <c r="L1716" i="10"/>
  <c r="L1717" i="10"/>
  <c r="L1718" i="10"/>
  <c r="L1719" i="10"/>
  <c r="L1720" i="10"/>
  <c r="L1721" i="10"/>
  <c r="L1722" i="10"/>
  <c r="L1723" i="10"/>
  <c r="L1724" i="10"/>
  <c r="L1725" i="10"/>
  <c r="L1726" i="10"/>
  <c r="L1727" i="10"/>
  <c r="L1728" i="10"/>
  <c r="L1729" i="10"/>
  <c r="L1730" i="10"/>
  <c r="L1731" i="10"/>
  <c r="L1732" i="10"/>
  <c r="L1733" i="10"/>
  <c r="L1734" i="10"/>
  <c r="L1735" i="10"/>
  <c r="L1736" i="10"/>
  <c r="L1737" i="10"/>
  <c r="L1738" i="10"/>
  <c r="L1739" i="10"/>
  <c r="L1740" i="10"/>
  <c r="L1741" i="10"/>
  <c r="L1742" i="10"/>
  <c r="L1743" i="10"/>
  <c r="L1744" i="10"/>
  <c r="L1745" i="10"/>
  <c r="L1746" i="10"/>
  <c r="L1747" i="10"/>
  <c r="L1748" i="10"/>
  <c r="L1749" i="10"/>
  <c r="L1750" i="10"/>
  <c r="L1751" i="10"/>
  <c r="L1752" i="10"/>
  <c r="L1753" i="10"/>
  <c r="L1754" i="10"/>
  <c r="L1755" i="10"/>
  <c r="L1756" i="10"/>
  <c r="L1757" i="10"/>
  <c r="L1758" i="10"/>
  <c r="L1759" i="10"/>
  <c r="L1760" i="10"/>
  <c r="L1761" i="10"/>
  <c r="L1762" i="10"/>
  <c r="L1763" i="10"/>
  <c r="L1764" i="10"/>
  <c r="L1765" i="10"/>
  <c r="L1766" i="10"/>
  <c r="L1767" i="10"/>
  <c r="L1768" i="10"/>
  <c r="L1769" i="10"/>
  <c r="L1770" i="10"/>
  <c r="L1771" i="10"/>
  <c r="L1772" i="10"/>
  <c r="L1773" i="10"/>
  <c r="L1774" i="10"/>
  <c r="L1775" i="10"/>
  <c r="L1776" i="10"/>
  <c r="L1777" i="10"/>
  <c r="L1778" i="10"/>
  <c r="L1779" i="10"/>
  <c r="L1780" i="10"/>
  <c r="L1781" i="10"/>
  <c r="L1782" i="10"/>
  <c r="L1783" i="10"/>
  <c r="L1784" i="10"/>
  <c r="L1785" i="10"/>
  <c r="L1786" i="10"/>
  <c r="L1787" i="10"/>
  <c r="L1788" i="10"/>
  <c r="L1789" i="10"/>
  <c r="L1790" i="10"/>
  <c r="L1791" i="10"/>
  <c r="L1792" i="10"/>
  <c r="L1793" i="10"/>
  <c r="L1794" i="10"/>
  <c r="L1795" i="10"/>
  <c r="L1796" i="10"/>
  <c r="L1797" i="10"/>
  <c r="L1798" i="10"/>
  <c r="L1799" i="10"/>
  <c r="L1800" i="10"/>
  <c r="L1801" i="10"/>
  <c r="L1802" i="10"/>
  <c r="L1803" i="10"/>
  <c r="L1804" i="10"/>
  <c r="L1805" i="10"/>
  <c r="L1806" i="10"/>
  <c r="L1807" i="10"/>
  <c r="L1808" i="10"/>
  <c r="L1809" i="10"/>
  <c r="L1810" i="10"/>
  <c r="L1811" i="10"/>
  <c r="L1812" i="10"/>
  <c r="L1813" i="10"/>
  <c r="L1814" i="10"/>
  <c r="L1815" i="10"/>
  <c r="L1816" i="10"/>
  <c r="L1817" i="10"/>
  <c r="L1818" i="10"/>
  <c r="L1819" i="10"/>
  <c r="L1820" i="10"/>
  <c r="L1821" i="10"/>
  <c r="L1822" i="10"/>
  <c r="L1823" i="10"/>
  <c r="L1824" i="10"/>
  <c r="L1825" i="10"/>
  <c r="L1826" i="10"/>
  <c r="L1827" i="10"/>
  <c r="L1828" i="10"/>
  <c r="L1829" i="10"/>
  <c r="L1830" i="10"/>
  <c r="L1831" i="10"/>
  <c r="L1832" i="10"/>
  <c r="L1833" i="10"/>
  <c r="L1834" i="10"/>
  <c r="L1835" i="10"/>
  <c r="L1836" i="10"/>
  <c r="L1837" i="10"/>
  <c r="L1838" i="10"/>
  <c r="L1839" i="10"/>
  <c r="L1840" i="10"/>
  <c r="L1841" i="10"/>
  <c r="L1842" i="10"/>
  <c r="L1843" i="10"/>
  <c r="L1844" i="10"/>
  <c r="L1845" i="10"/>
  <c r="L1846" i="10"/>
  <c r="L1847" i="10"/>
  <c r="L1848" i="10"/>
  <c r="L1849" i="10"/>
  <c r="L1850" i="10"/>
  <c r="L1851" i="10"/>
  <c r="L1852" i="10"/>
  <c r="L1853" i="10"/>
  <c r="L1854" i="10"/>
  <c r="L1855" i="10"/>
  <c r="L1856" i="10"/>
  <c r="L1857" i="10"/>
  <c r="L1858" i="10"/>
  <c r="L1859" i="10"/>
  <c r="L1860" i="10"/>
  <c r="L1861" i="10"/>
  <c r="L1862" i="10"/>
  <c r="L1863" i="10"/>
  <c r="L1864" i="10"/>
  <c r="L1865" i="10"/>
  <c r="L1866" i="10"/>
  <c r="L1867" i="10"/>
  <c r="L1868" i="10"/>
  <c r="L1869" i="10"/>
  <c r="L1870" i="10"/>
  <c r="L1871" i="10"/>
  <c r="L1872" i="10"/>
  <c r="L1873" i="10"/>
  <c r="L1874" i="10"/>
  <c r="L1875" i="10"/>
  <c r="L1876" i="10"/>
  <c r="L1877" i="10"/>
  <c r="L1878" i="10"/>
  <c r="L1879" i="10"/>
  <c r="L1880" i="10"/>
  <c r="L1881" i="10"/>
  <c r="L1882" i="10"/>
  <c r="L1883" i="10"/>
  <c r="L1884" i="10"/>
  <c r="L1885" i="10"/>
  <c r="L1886" i="10"/>
  <c r="L1887" i="10"/>
  <c r="L1888" i="10"/>
  <c r="L1889" i="10"/>
  <c r="L1890" i="10"/>
  <c r="L1891" i="10"/>
  <c r="L1892" i="10"/>
  <c r="L1893" i="10"/>
  <c r="L1894" i="10"/>
  <c r="L1895" i="10"/>
  <c r="L1896" i="10"/>
  <c r="L1897" i="10"/>
  <c r="L1898" i="10"/>
  <c r="L1899" i="10"/>
  <c r="L1900" i="10"/>
  <c r="L1901" i="10"/>
  <c r="L1902" i="10"/>
  <c r="L1903" i="10"/>
  <c r="L1904" i="10"/>
  <c r="L1905" i="10"/>
  <c r="L1906" i="10"/>
  <c r="L1907" i="10"/>
  <c r="L1908" i="10"/>
  <c r="L1909" i="10"/>
  <c r="L1910" i="10"/>
  <c r="L1911" i="10"/>
  <c r="L1912" i="10"/>
  <c r="L1913" i="10"/>
  <c r="L1914" i="10"/>
  <c r="L1915" i="10"/>
  <c r="L1916" i="10"/>
  <c r="L1917" i="10"/>
  <c r="L1918" i="10"/>
  <c r="L1919" i="10"/>
  <c r="L1920" i="10"/>
  <c r="L1921" i="10"/>
  <c r="L1922" i="10"/>
  <c r="L1923" i="10"/>
  <c r="L1924" i="10"/>
  <c r="L1925" i="10"/>
  <c r="L1926" i="10"/>
  <c r="L1927" i="10"/>
  <c r="L1928" i="10"/>
  <c r="L1929" i="10"/>
  <c r="L1930" i="10"/>
  <c r="L1931" i="10"/>
  <c r="L1932" i="10"/>
  <c r="L1933" i="10"/>
  <c r="L1934" i="10"/>
  <c r="L1935" i="10"/>
  <c r="L1936" i="10"/>
  <c r="L1937" i="10"/>
  <c r="L1938" i="10"/>
  <c r="L1939" i="10"/>
  <c r="L1940" i="10"/>
  <c r="L1941" i="10"/>
  <c r="L1942" i="10"/>
  <c r="L1943" i="10"/>
  <c r="L1944" i="10"/>
  <c r="L1945" i="10"/>
  <c r="L1946" i="10"/>
  <c r="L1947" i="10"/>
  <c r="L1948" i="10"/>
  <c r="L1949" i="10"/>
  <c r="L1950" i="10"/>
  <c r="L1951" i="10"/>
  <c r="L1952" i="10"/>
  <c r="L1953" i="10"/>
  <c r="L1954" i="10"/>
  <c r="L1955" i="10"/>
  <c r="L1956" i="10"/>
  <c r="L1957" i="10"/>
  <c r="L1958" i="10"/>
  <c r="L1959" i="10"/>
  <c r="L1960" i="10"/>
  <c r="L1961" i="10"/>
  <c r="L1962" i="10"/>
  <c r="L1963" i="10"/>
  <c r="L1964" i="10"/>
  <c r="L1965" i="10"/>
  <c r="L1966" i="10"/>
  <c r="L1967" i="10"/>
  <c r="L1968" i="10"/>
  <c r="L1969" i="10"/>
  <c r="L1970" i="10"/>
  <c r="L1971" i="10"/>
  <c r="L1972" i="10"/>
  <c r="L1973" i="10"/>
  <c r="L1974" i="10"/>
  <c r="L1975" i="10"/>
  <c r="L1976" i="10"/>
  <c r="L1977" i="10"/>
  <c r="L1978" i="10"/>
  <c r="L1979" i="10"/>
  <c r="L1980" i="10"/>
  <c r="L1981" i="10"/>
  <c r="L1982" i="10"/>
  <c r="L1983" i="10"/>
  <c r="L1984" i="10"/>
  <c r="L1985" i="10"/>
  <c r="L1986" i="10"/>
  <c r="L1987" i="10"/>
  <c r="L1988" i="10"/>
  <c r="L1989" i="10"/>
  <c r="L1990" i="10"/>
  <c r="L1991" i="10"/>
  <c r="L1992" i="10"/>
  <c r="L1993" i="10"/>
  <c r="L1994" i="10"/>
  <c r="L1995" i="10"/>
  <c r="L1996" i="10"/>
  <c r="L1997" i="10"/>
  <c r="L1998" i="10"/>
  <c r="L1999" i="10"/>
  <c r="L2000" i="10"/>
  <c r="L2001" i="10"/>
  <c r="L2002" i="10"/>
  <c r="L2003" i="10"/>
  <c r="L2004" i="10"/>
  <c r="L2005" i="10"/>
  <c r="L2006" i="10"/>
  <c r="L2007" i="10"/>
  <c r="L2008" i="10"/>
  <c r="L2009" i="10"/>
  <c r="L2010" i="10"/>
  <c r="L2011" i="10"/>
  <c r="L2012" i="10"/>
  <c r="L2013" i="10"/>
  <c r="L2014" i="10"/>
  <c r="L2015" i="10"/>
  <c r="L2016" i="10"/>
  <c r="L2017" i="10"/>
  <c r="L2018" i="10"/>
  <c r="L2019" i="10"/>
  <c r="L2020" i="10"/>
  <c r="L2021" i="10"/>
  <c r="L2022" i="10"/>
  <c r="L2023" i="10"/>
  <c r="L2024" i="10"/>
  <c r="L2025" i="10"/>
  <c r="L2026" i="10"/>
  <c r="L2027" i="10"/>
  <c r="L2028" i="10"/>
  <c r="L2029" i="10"/>
  <c r="L2030" i="10"/>
  <c r="L2031" i="10"/>
  <c r="L2032" i="10"/>
  <c r="L2033" i="10"/>
  <c r="L2034" i="10"/>
  <c r="L2035" i="10"/>
  <c r="L2036" i="10"/>
  <c r="L2037" i="10"/>
  <c r="L2038" i="10"/>
  <c r="L2039" i="10"/>
  <c r="L2040" i="10"/>
  <c r="L2041" i="10"/>
  <c r="L2042" i="10"/>
  <c r="L2043" i="10"/>
  <c r="L2044" i="10"/>
  <c r="L2045" i="10"/>
  <c r="L2046" i="10"/>
  <c r="L2047" i="10"/>
  <c r="L2048" i="10"/>
  <c r="L2049" i="10"/>
  <c r="L2050" i="10"/>
  <c r="L2051" i="10"/>
  <c r="L2052" i="10"/>
  <c r="L2053" i="10"/>
  <c r="L2054" i="10"/>
  <c r="L2055" i="10"/>
  <c r="L2056" i="10"/>
  <c r="L2057" i="10"/>
  <c r="L2058" i="10"/>
  <c r="L2059" i="10"/>
  <c r="L2060" i="10"/>
  <c r="L2061" i="10"/>
  <c r="L2062" i="10"/>
  <c r="L2063" i="10"/>
  <c r="L2064" i="10"/>
  <c r="L2065" i="10"/>
  <c r="L2066" i="10"/>
  <c r="L2067" i="10"/>
  <c r="L2068" i="10"/>
  <c r="L2069" i="10"/>
  <c r="L2070" i="10"/>
  <c r="L2071" i="10"/>
  <c r="L2072" i="10"/>
  <c r="L2073" i="10"/>
  <c r="L2074" i="10"/>
  <c r="L2075" i="10"/>
  <c r="L2076" i="10"/>
  <c r="L2077" i="10"/>
  <c r="L2078" i="10"/>
  <c r="L2079" i="10"/>
  <c r="L2080" i="10"/>
  <c r="L2081" i="10"/>
  <c r="L2082" i="10"/>
  <c r="L2083" i="10"/>
  <c r="L2084" i="10"/>
  <c r="L2085" i="10"/>
  <c r="L2086" i="10"/>
  <c r="L2087" i="10"/>
  <c r="L2088" i="10"/>
  <c r="L2089" i="10"/>
  <c r="L2090" i="10"/>
  <c r="L2091" i="10"/>
  <c r="L2092" i="10"/>
  <c r="L2093" i="10"/>
  <c r="L2094" i="10"/>
  <c r="L2095" i="10"/>
  <c r="L2096" i="10"/>
  <c r="L2097" i="10"/>
  <c r="L2098" i="10"/>
  <c r="L2099" i="10"/>
  <c r="L2100" i="10"/>
  <c r="L2101" i="10"/>
  <c r="L2102" i="10"/>
  <c r="L2103" i="10"/>
  <c r="L2104" i="10"/>
  <c r="L2105" i="10"/>
  <c r="L2106" i="10"/>
  <c r="L2107" i="10"/>
  <c r="L2108" i="10"/>
  <c r="L2109" i="10"/>
  <c r="L2110" i="10"/>
  <c r="L2111" i="10"/>
  <c r="L2112" i="10"/>
  <c r="L2113" i="10"/>
  <c r="L2114" i="10"/>
  <c r="L2115" i="10"/>
  <c r="L2116" i="10"/>
  <c r="L2117" i="10"/>
  <c r="L2118" i="10"/>
  <c r="L2119" i="10"/>
  <c r="L2120" i="10"/>
  <c r="L2121" i="10"/>
  <c r="L2122" i="10"/>
  <c r="L2123" i="10"/>
  <c r="L2124" i="10"/>
  <c r="L2125" i="10"/>
  <c r="L2126" i="10"/>
  <c r="L2127" i="10"/>
  <c r="L2128" i="10"/>
  <c r="L2129" i="10"/>
  <c r="L2130" i="10"/>
  <c r="L2131" i="10"/>
  <c r="L2132" i="10"/>
  <c r="L2133" i="10"/>
  <c r="L2134" i="10"/>
  <c r="L2135" i="10"/>
  <c r="L2136" i="10"/>
  <c r="L2137" i="10"/>
  <c r="L2138" i="10"/>
  <c r="L2139" i="10"/>
  <c r="L2140" i="10"/>
  <c r="L2141" i="10"/>
  <c r="L2142" i="10"/>
  <c r="L2143" i="10"/>
  <c r="L2144" i="10"/>
  <c r="L2145" i="10"/>
  <c r="L2146" i="10"/>
  <c r="L2147" i="10"/>
  <c r="L2148" i="10"/>
  <c r="L2149" i="10"/>
  <c r="L2150" i="10"/>
  <c r="L2151" i="10"/>
  <c r="L2152" i="10"/>
  <c r="L2153" i="10"/>
  <c r="L2154" i="10"/>
  <c r="L2155" i="10"/>
  <c r="L2156" i="10"/>
  <c r="L2157" i="10"/>
  <c r="L2158" i="10"/>
  <c r="L2159" i="10"/>
  <c r="L2160" i="10"/>
  <c r="L2161" i="10"/>
  <c r="L2162" i="10"/>
  <c r="L2163" i="10"/>
  <c r="L2164" i="10"/>
  <c r="L2165" i="10"/>
  <c r="L2166" i="10"/>
  <c r="L2167" i="10"/>
  <c r="L2168" i="10"/>
  <c r="L2169" i="10"/>
  <c r="L2170" i="10"/>
  <c r="L2171" i="10"/>
  <c r="L2172" i="10"/>
  <c r="L2173" i="10"/>
  <c r="L2174" i="10"/>
  <c r="L2175" i="10"/>
  <c r="L2176" i="10"/>
  <c r="L2177" i="10"/>
  <c r="L2178" i="10"/>
  <c r="L2179" i="10"/>
  <c r="L2180" i="10"/>
  <c r="L2181" i="10"/>
  <c r="L2182" i="10"/>
  <c r="L2183" i="10"/>
  <c r="L2184" i="10"/>
  <c r="L2185" i="10"/>
  <c r="L2186" i="10"/>
  <c r="L2187" i="10"/>
  <c r="L2188" i="10"/>
  <c r="L2189" i="10"/>
  <c r="L2190" i="10"/>
  <c r="L2191" i="10"/>
  <c r="L2192" i="10"/>
  <c r="L2193" i="10"/>
  <c r="L2194" i="10"/>
  <c r="L2195" i="10"/>
  <c r="L2196" i="10"/>
  <c r="L2197" i="10"/>
  <c r="L2198" i="10"/>
  <c r="L2199" i="10"/>
  <c r="L2200" i="10"/>
  <c r="L2201" i="10"/>
  <c r="L2202" i="10"/>
  <c r="L2203" i="10"/>
  <c r="L2204" i="10"/>
  <c r="L2205" i="10"/>
  <c r="L2206" i="10"/>
  <c r="L2207" i="10"/>
  <c r="L2208" i="10"/>
  <c r="L2209" i="10"/>
  <c r="L2210" i="10"/>
  <c r="L2211" i="10"/>
  <c r="L2212" i="10"/>
  <c r="L2213" i="10"/>
  <c r="L2214" i="10"/>
  <c r="L2215" i="10"/>
  <c r="L2216" i="10"/>
  <c r="L2217" i="10"/>
  <c r="L2218" i="10"/>
  <c r="L2219" i="10"/>
  <c r="L2220" i="10"/>
  <c r="L2221" i="10"/>
  <c r="L2222" i="10"/>
  <c r="L2223" i="10"/>
  <c r="L2224" i="10"/>
  <c r="L2225" i="10"/>
  <c r="L2226" i="10"/>
  <c r="L2227" i="10"/>
  <c r="L2228" i="10"/>
  <c r="L2229" i="10"/>
  <c r="L2230" i="10"/>
  <c r="L2231" i="10"/>
  <c r="L2232" i="10"/>
  <c r="L2233" i="10"/>
  <c r="L2234" i="10"/>
  <c r="L2235" i="10"/>
  <c r="L2236" i="10"/>
  <c r="L2237" i="10"/>
  <c r="L2238" i="10"/>
  <c r="L2239" i="10"/>
  <c r="L2240" i="10"/>
  <c r="L2241" i="10"/>
  <c r="L2242" i="10"/>
  <c r="L2243" i="10"/>
  <c r="L2244" i="10"/>
  <c r="L2245" i="10"/>
  <c r="L2246" i="10"/>
  <c r="L2247" i="10"/>
  <c r="L2248" i="10"/>
  <c r="L2249" i="10"/>
  <c r="L2250" i="10"/>
  <c r="L2251" i="10"/>
  <c r="L2252" i="10"/>
  <c r="L2253" i="10"/>
  <c r="L2254" i="10"/>
  <c r="L2255" i="10"/>
  <c r="L2256" i="10"/>
  <c r="L2257" i="10"/>
  <c r="L2258" i="10"/>
  <c r="L2259" i="10"/>
  <c r="L2260" i="10"/>
  <c r="L2261" i="10"/>
  <c r="L2262" i="10"/>
  <c r="L2263" i="10"/>
  <c r="L2264" i="10"/>
  <c r="L2265" i="10"/>
  <c r="L2266" i="10"/>
  <c r="L2267" i="10"/>
  <c r="L2268" i="10"/>
  <c r="L2269" i="10"/>
  <c r="L2270" i="10"/>
  <c r="L2271" i="10"/>
  <c r="L2272" i="10"/>
  <c r="L2273" i="10"/>
  <c r="L2274" i="10"/>
  <c r="L2275" i="10"/>
  <c r="L2276" i="10"/>
  <c r="L2277" i="10"/>
  <c r="L2278" i="10"/>
  <c r="L2279" i="10"/>
  <c r="L2280" i="10"/>
  <c r="L2281" i="10"/>
  <c r="L2282" i="10"/>
  <c r="L2283" i="10"/>
  <c r="L2284" i="10"/>
  <c r="L2285" i="10"/>
  <c r="L2286" i="10"/>
  <c r="L2287" i="10"/>
  <c r="L2288" i="10"/>
  <c r="L2289" i="10"/>
  <c r="L2290" i="10"/>
  <c r="L2291" i="10"/>
  <c r="L2292" i="10"/>
  <c r="L2293" i="10"/>
  <c r="L2294" i="10"/>
  <c r="L2295" i="10"/>
  <c r="L2296" i="10"/>
  <c r="L2297" i="10"/>
  <c r="L2298" i="10"/>
  <c r="L2299" i="10"/>
  <c r="L2300" i="10"/>
  <c r="L2301" i="10"/>
  <c r="L2302" i="10"/>
  <c r="L2303" i="10"/>
  <c r="L2304" i="10"/>
  <c r="L2305" i="10"/>
  <c r="L2306" i="10"/>
  <c r="L2307" i="10"/>
  <c r="L2308" i="10"/>
  <c r="L2309" i="10"/>
  <c r="L2310" i="10"/>
  <c r="L2311" i="10"/>
  <c r="L2312" i="10"/>
  <c r="L2313" i="10"/>
  <c r="L2314" i="10"/>
  <c r="L2315" i="10"/>
  <c r="L2316" i="10"/>
  <c r="L2317" i="10"/>
  <c r="L2318" i="10"/>
  <c r="L2319" i="10"/>
  <c r="L2320" i="10"/>
  <c r="L2321" i="10"/>
  <c r="L2322" i="10"/>
  <c r="L2323" i="10"/>
  <c r="L2324" i="10"/>
  <c r="L2325" i="10"/>
  <c r="L2326" i="10"/>
  <c r="L2327" i="10"/>
  <c r="L2328" i="10"/>
  <c r="L2329" i="10"/>
  <c r="L2330" i="10"/>
  <c r="L2331" i="10"/>
  <c r="L2332" i="10"/>
  <c r="L2333" i="10"/>
  <c r="L2334" i="10"/>
  <c r="L2335" i="10"/>
  <c r="L2336" i="10"/>
  <c r="L2337" i="10"/>
  <c r="L2338" i="10"/>
  <c r="L2339" i="10"/>
  <c r="L2340" i="10"/>
  <c r="L2341" i="10"/>
  <c r="L2342" i="10"/>
  <c r="L2343" i="10"/>
  <c r="L2344" i="10"/>
  <c r="L2345" i="10"/>
  <c r="L2346" i="10"/>
  <c r="L2347" i="10"/>
  <c r="L2348" i="10"/>
  <c r="L2349" i="10"/>
  <c r="L2350" i="10"/>
  <c r="L2351" i="10"/>
  <c r="L2352" i="10"/>
  <c r="L2353" i="10"/>
  <c r="L2354" i="10"/>
  <c r="L2355" i="10"/>
  <c r="L2356" i="10"/>
  <c r="L2357" i="10"/>
  <c r="L2358" i="10"/>
  <c r="L2359" i="10"/>
  <c r="L2360" i="10"/>
  <c r="L2361" i="10"/>
  <c r="L2362" i="10"/>
  <c r="L2363" i="10"/>
  <c r="L2364" i="10"/>
  <c r="L2365" i="10"/>
  <c r="L2366" i="10"/>
  <c r="L2367" i="10"/>
  <c r="L2368" i="10"/>
  <c r="L2369" i="10"/>
  <c r="L2370" i="10"/>
  <c r="L2371" i="10"/>
  <c r="L2372" i="10"/>
  <c r="L2373" i="10"/>
  <c r="L2374" i="10"/>
  <c r="L2375" i="10"/>
  <c r="L2376" i="10"/>
  <c r="L2377" i="10"/>
  <c r="L2378" i="10"/>
  <c r="L2379" i="10"/>
  <c r="L2380" i="10"/>
  <c r="L2381" i="10"/>
  <c r="L2382" i="10"/>
  <c r="L2383" i="10"/>
  <c r="L2384" i="10"/>
  <c r="L2385" i="10"/>
  <c r="L2386" i="10"/>
  <c r="L2387" i="10"/>
  <c r="L2388" i="10"/>
  <c r="L2389" i="10"/>
  <c r="L2390" i="10"/>
  <c r="L2391" i="10"/>
  <c r="L2392" i="10"/>
  <c r="L2393" i="10"/>
  <c r="L2394" i="10"/>
  <c r="L2395" i="10"/>
  <c r="L2396" i="10"/>
  <c r="L2397" i="10"/>
  <c r="L2398" i="10"/>
  <c r="L2399" i="10"/>
  <c r="L2400" i="10"/>
  <c r="L2401" i="10"/>
  <c r="L2402" i="10"/>
  <c r="L2403" i="10"/>
  <c r="L2404" i="10"/>
  <c r="L2405" i="10"/>
  <c r="L2406" i="10"/>
  <c r="L2407" i="10"/>
  <c r="L2408" i="10"/>
  <c r="L2409" i="10"/>
  <c r="L2410" i="10"/>
  <c r="L2411" i="10"/>
  <c r="L2412" i="10"/>
  <c r="L2413" i="10"/>
  <c r="L2414" i="10"/>
  <c r="L2415" i="10"/>
  <c r="L2416" i="10"/>
  <c r="L2417" i="10"/>
  <c r="L2418" i="10"/>
  <c r="L2419" i="10"/>
  <c r="L2420" i="10"/>
  <c r="L2421" i="10"/>
  <c r="L2422" i="10"/>
  <c r="L2423" i="10"/>
  <c r="L2424" i="10"/>
  <c r="L2425" i="10"/>
  <c r="L2426" i="10"/>
  <c r="L2427" i="10"/>
  <c r="L2428" i="10"/>
  <c r="L2429" i="10"/>
  <c r="L2430" i="10"/>
  <c r="L2431" i="10"/>
  <c r="L2432" i="10"/>
  <c r="L2433" i="10"/>
  <c r="L2434" i="10"/>
  <c r="L2435" i="10"/>
  <c r="L2436" i="10"/>
  <c r="L2437" i="10"/>
  <c r="L2438" i="10"/>
  <c r="L2439" i="10"/>
  <c r="L2440" i="10"/>
  <c r="L2441" i="10"/>
  <c r="L2442" i="10"/>
  <c r="L2443" i="10"/>
  <c r="L2444" i="10"/>
  <c r="L2445" i="10"/>
  <c r="L2446" i="10"/>
  <c r="L2447" i="10"/>
  <c r="L2448" i="10"/>
  <c r="L2449" i="10"/>
  <c r="L2450" i="10"/>
  <c r="L2451" i="10"/>
  <c r="L2452" i="10"/>
  <c r="L2453" i="10"/>
  <c r="L2454" i="10"/>
  <c r="L2455" i="10"/>
  <c r="L2456" i="10"/>
  <c r="L2457" i="10"/>
  <c r="L2458" i="10"/>
  <c r="L2459" i="10"/>
  <c r="L2460" i="10"/>
  <c r="L2461" i="10"/>
  <c r="L2462" i="10"/>
  <c r="L2463" i="10"/>
  <c r="L2464" i="10"/>
  <c r="L2465" i="10"/>
  <c r="L2466" i="10"/>
  <c r="L2467" i="10"/>
  <c r="L2468" i="10"/>
  <c r="L2469" i="10"/>
  <c r="L2470" i="10"/>
  <c r="L2471" i="10"/>
  <c r="L2472" i="10"/>
  <c r="L2473" i="10"/>
  <c r="L2474" i="10"/>
  <c r="L2475" i="10"/>
  <c r="L2476" i="10"/>
  <c r="L2477" i="10"/>
  <c r="L2478" i="10"/>
  <c r="L2479" i="10"/>
  <c r="L2480" i="10"/>
  <c r="L2481" i="10"/>
  <c r="L2482" i="10"/>
  <c r="L2483" i="10"/>
  <c r="L2484" i="10"/>
  <c r="L2485" i="10"/>
  <c r="L2486" i="10"/>
  <c r="L2487" i="10"/>
  <c r="L2488" i="10"/>
  <c r="L2489" i="10"/>
  <c r="L2490" i="10"/>
  <c r="L2491" i="10"/>
  <c r="L2492" i="10"/>
  <c r="L2493" i="10"/>
  <c r="L2494" i="10"/>
  <c r="L2495" i="10"/>
  <c r="L2496" i="10"/>
  <c r="L2497" i="10"/>
  <c r="L2498" i="10"/>
  <c r="L2499" i="10"/>
  <c r="L2500" i="10"/>
  <c r="L2501" i="10"/>
  <c r="L2502" i="10"/>
  <c r="L2503" i="10"/>
  <c r="L2504" i="10"/>
  <c r="L2505" i="10"/>
  <c r="L2506" i="10"/>
  <c r="L2507" i="10"/>
  <c r="L2508" i="10"/>
  <c r="L2509" i="10"/>
  <c r="L2510" i="10"/>
  <c r="L2511" i="10"/>
  <c r="L2512" i="10"/>
  <c r="L2513" i="10"/>
  <c r="L2514" i="10"/>
  <c r="L2515" i="10"/>
  <c r="L2516" i="10"/>
  <c r="L2517" i="10"/>
  <c r="L2518" i="10"/>
  <c r="L2519" i="10"/>
  <c r="L2520" i="10"/>
  <c r="L2521" i="10"/>
  <c r="L2522" i="10"/>
  <c r="L2523" i="10"/>
  <c r="L2524" i="10"/>
  <c r="L2525" i="10"/>
  <c r="L2526" i="10"/>
  <c r="L2527" i="10"/>
  <c r="L2528" i="10"/>
  <c r="L2529" i="10"/>
  <c r="L2530" i="10"/>
  <c r="L2531" i="10"/>
  <c r="L2532" i="10"/>
  <c r="L2533" i="10"/>
  <c r="L2534" i="10"/>
  <c r="L2535" i="10"/>
  <c r="L2536" i="10"/>
  <c r="L2537" i="10"/>
  <c r="L2538" i="10"/>
  <c r="L2539" i="10"/>
  <c r="L2540" i="10"/>
  <c r="L2541" i="10"/>
  <c r="L2542" i="10"/>
  <c r="L2543" i="10"/>
  <c r="L2544" i="10"/>
  <c r="L2545" i="10"/>
  <c r="L2546" i="10"/>
  <c r="L2547" i="10"/>
  <c r="L2548" i="10"/>
  <c r="L2549" i="10"/>
  <c r="L2550" i="10"/>
  <c r="L2551" i="10"/>
  <c r="L2552" i="10"/>
  <c r="L2553" i="10"/>
  <c r="L2554" i="10"/>
  <c r="L2555" i="10"/>
  <c r="L2556" i="10"/>
  <c r="L2557" i="10"/>
  <c r="L2558" i="10"/>
  <c r="L2559" i="10"/>
  <c r="L2560" i="10"/>
  <c r="L2561" i="10"/>
  <c r="L2562" i="10"/>
  <c r="L2563" i="10"/>
  <c r="L2564" i="10"/>
  <c r="L2565" i="10"/>
  <c r="L2566" i="10"/>
  <c r="L2567" i="10"/>
  <c r="L2568" i="10"/>
  <c r="L2569" i="10"/>
  <c r="L2570" i="10"/>
  <c r="L2571" i="10"/>
  <c r="L2572" i="10"/>
  <c r="L2573" i="10"/>
  <c r="L2574" i="10"/>
  <c r="L2575" i="10"/>
  <c r="L2576" i="10"/>
  <c r="L2577" i="10"/>
  <c r="L2578" i="10"/>
  <c r="L2579" i="10"/>
  <c r="L2580" i="10"/>
  <c r="L2581" i="10"/>
  <c r="L2582" i="10"/>
  <c r="L2583" i="10"/>
  <c r="L2584" i="10"/>
  <c r="L2585" i="10"/>
  <c r="L2586" i="10"/>
  <c r="L2587" i="10"/>
  <c r="L2588" i="10"/>
  <c r="L2589" i="10"/>
  <c r="L2590" i="10"/>
  <c r="L2591" i="10"/>
  <c r="L2592" i="10"/>
  <c r="L2593" i="10"/>
  <c r="L2594" i="10"/>
  <c r="L2595" i="10"/>
  <c r="L2596" i="10"/>
  <c r="L2597" i="10"/>
  <c r="L2598" i="10"/>
  <c r="L2599" i="10"/>
  <c r="L2600" i="10"/>
  <c r="L2601" i="10"/>
  <c r="L2602" i="10"/>
  <c r="L2603" i="10"/>
  <c r="L2604" i="10"/>
  <c r="L2605" i="10"/>
  <c r="L2606" i="10"/>
  <c r="L2607" i="10"/>
  <c r="L2608" i="10"/>
  <c r="L2609" i="10"/>
  <c r="L2610" i="10"/>
  <c r="L2611" i="10"/>
  <c r="L2612" i="10"/>
  <c r="L2613" i="10"/>
  <c r="L2614" i="10"/>
  <c r="L2615" i="10"/>
  <c r="L2616" i="10"/>
  <c r="L2617" i="10"/>
  <c r="L2618" i="10"/>
  <c r="L2619" i="10"/>
  <c r="L2620" i="10"/>
  <c r="L2621" i="10"/>
  <c r="L2622" i="10"/>
  <c r="L2623" i="10"/>
  <c r="L2624" i="10"/>
  <c r="L2625" i="10"/>
  <c r="L2626" i="10"/>
  <c r="L2627" i="10"/>
  <c r="L2628" i="10"/>
  <c r="L2629" i="10"/>
  <c r="L2630" i="10"/>
  <c r="L2631" i="10"/>
  <c r="L2632" i="10"/>
  <c r="L2633" i="10"/>
  <c r="L2634" i="10"/>
  <c r="L2635" i="10"/>
  <c r="L2636" i="10"/>
  <c r="L2637" i="10"/>
  <c r="L2638" i="10"/>
  <c r="L2639" i="10"/>
  <c r="L2640" i="10"/>
  <c r="L2641" i="10"/>
  <c r="L2642" i="10"/>
  <c r="L2643" i="10"/>
  <c r="L2644" i="10"/>
  <c r="L2645" i="10"/>
  <c r="L2646" i="10"/>
  <c r="L2647" i="10"/>
  <c r="L2648" i="10"/>
  <c r="L2649" i="10"/>
  <c r="L2650" i="10"/>
  <c r="L2651" i="10"/>
  <c r="L2652" i="10"/>
  <c r="L2653" i="10"/>
  <c r="L2654" i="10"/>
  <c r="L2655" i="10"/>
  <c r="L2656" i="10"/>
  <c r="L2657" i="10"/>
  <c r="L2658" i="10"/>
  <c r="L2659" i="10"/>
  <c r="L2660" i="10"/>
  <c r="L2661" i="10"/>
  <c r="L2662" i="10"/>
  <c r="L2663" i="10"/>
  <c r="L2664" i="10"/>
  <c r="L2665" i="10"/>
  <c r="L2666" i="10"/>
  <c r="L2667" i="10"/>
  <c r="L2668" i="10"/>
  <c r="L2669" i="10"/>
  <c r="L2670" i="10"/>
  <c r="L2671" i="10"/>
  <c r="L2672" i="10"/>
  <c r="L2673" i="10"/>
  <c r="L2674" i="10"/>
  <c r="L2675" i="10"/>
  <c r="L2676" i="10"/>
  <c r="L2677" i="10"/>
  <c r="L2678" i="10"/>
  <c r="L2679" i="10"/>
  <c r="L2680" i="10"/>
  <c r="L2681" i="10"/>
  <c r="L2682" i="10"/>
  <c r="L2683" i="10"/>
  <c r="L2684" i="10"/>
  <c r="L2685" i="10"/>
  <c r="L2686" i="10"/>
  <c r="L2687" i="10"/>
  <c r="L2688" i="10"/>
  <c r="L2689" i="10"/>
  <c r="L2690" i="10"/>
  <c r="L2691" i="10"/>
  <c r="L2692" i="10"/>
  <c r="L2693" i="10"/>
  <c r="L2694" i="10"/>
  <c r="L2695" i="10"/>
  <c r="L2696" i="10"/>
  <c r="L2697" i="10"/>
  <c r="L2698" i="10"/>
  <c r="L2699" i="10"/>
  <c r="L2700" i="10"/>
  <c r="L2701" i="10"/>
  <c r="L2702" i="10"/>
  <c r="L2703" i="10"/>
  <c r="L2704" i="10"/>
  <c r="L2705" i="10"/>
  <c r="L2706" i="10"/>
  <c r="L2707" i="10"/>
  <c r="L2708" i="10"/>
  <c r="L2709" i="10"/>
  <c r="L2710" i="10"/>
  <c r="L2711" i="10"/>
  <c r="L2712" i="10"/>
  <c r="L2713" i="10"/>
  <c r="L2714" i="10"/>
  <c r="L2715" i="10"/>
  <c r="L2716" i="10"/>
  <c r="L2717" i="10"/>
  <c r="L2718" i="10"/>
  <c r="L2719" i="10"/>
  <c r="L2720" i="10"/>
  <c r="L2721" i="10"/>
  <c r="L2722" i="10"/>
  <c r="L2723" i="10"/>
  <c r="L2724" i="10"/>
  <c r="L2725" i="10"/>
  <c r="L2726" i="10"/>
  <c r="L2727" i="10"/>
  <c r="L2728" i="10"/>
  <c r="L2729" i="10"/>
  <c r="L2730" i="10"/>
  <c r="L2731" i="10"/>
  <c r="L2732" i="10"/>
  <c r="L2733" i="10"/>
  <c r="L2734" i="10"/>
  <c r="L2735" i="10"/>
  <c r="L2736" i="10"/>
  <c r="L2737" i="10"/>
  <c r="L2738" i="10"/>
  <c r="L2739" i="10"/>
  <c r="L2740" i="10"/>
  <c r="L2741" i="10"/>
  <c r="L2742" i="10"/>
  <c r="L2743" i="10"/>
  <c r="L2744" i="10"/>
  <c r="L2745" i="10"/>
  <c r="L2746" i="10"/>
  <c r="L2747" i="10"/>
  <c r="L2748" i="10"/>
  <c r="L2749" i="10"/>
  <c r="L2750" i="10"/>
  <c r="L2751" i="10"/>
  <c r="L2752" i="10"/>
  <c r="L2753" i="10"/>
  <c r="L2754" i="10"/>
  <c r="L2755" i="10"/>
  <c r="L2756" i="10"/>
  <c r="L2757" i="10"/>
  <c r="L2758" i="10"/>
  <c r="L2759" i="10"/>
  <c r="L2760" i="10"/>
  <c r="L2761" i="10"/>
  <c r="L2762" i="10"/>
  <c r="L2763" i="10"/>
  <c r="L2764" i="10"/>
  <c r="L2765" i="10"/>
  <c r="L2766" i="10"/>
  <c r="L2767" i="10"/>
  <c r="L2768" i="10"/>
  <c r="L2769" i="10"/>
  <c r="L2770" i="10"/>
  <c r="L2771" i="10"/>
  <c r="L2772" i="10"/>
  <c r="L2773" i="10"/>
  <c r="L2774" i="10"/>
  <c r="L2775" i="10"/>
  <c r="L2776" i="10"/>
  <c r="L2777" i="10"/>
  <c r="L2778" i="10"/>
  <c r="L2779" i="10"/>
  <c r="L2780" i="10"/>
  <c r="L2781" i="10"/>
  <c r="L2782" i="10"/>
  <c r="L2783" i="10"/>
  <c r="L2784" i="10"/>
  <c r="L2785" i="10"/>
  <c r="L2786" i="10"/>
  <c r="L2787" i="10"/>
  <c r="L2788" i="10"/>
  <c r="L2789" i="10"/>
  <c r="L2790" i="10"/>
  <c r="L2791" i="10"/>
  <c r="L2792" i="10"/>
  <c r="L2793" i="10"/>
  <c r="L2794" i="10"/>
  <c r="L2795" i="10"/>
  <c r="L2796" i="10"/>
  <c r="L2797" i="10"/>
  <c r="L2798" i="10"/>
  <c r="L2799" i="10"/>
  <c r="L2800" i="10"/>
  <c r="L2801" i="10"/>
  <c r="L2802" i="10"/>
  <c r="L2803" i="10"/>
  <c r="L2804" i="10"/>
  <c r="L2805" i="10"/>
  <c r="L2806" i="10"/>
  <c r="L2807" i="10"/>
  <c r="L2808" i="10"/>
  <c r="L2809" i="10"/>
  <c r="L2810" i="10"/>
  <c r="L2811" i="10"/>
  <c r="L2812" i="10"/>
  <c r="L2813" i="10"/>
  <c r="L2814" i="10"/>
  <c r="L2815" i="10"/>
  <c r="L2816" i="10"/>
  <c r="L2817" i="10"/>
  <c r="L2818" i="10"/>
  <c r="L2819" i="10"/>
  <c r="L2820" i="10"/>
  <c r="L2821" i="10"/>
  <c r="L2822" i="10"/>
  <c r="L2823" i="10"/>
  <c r="L2824" i="10"/>
  <c r="L2825" i="10"/>
  <c r="L2826" i="10"/>
  <c r="L2827" i="10"/>
  <c r="L2828" i="10"/>
  <c r="L2829" i="10"/>
  <c r="L2830" i="10"/>
  <c r="L2831" i="10"/>
  <c r="L2832" i="10"/>
  <c r="L2833" i="10"/>
  <c r="L2834" i="10"/>
  <c r="L2835" i="10"/>
  <c r="L2836" i="10"/>
  <c r="L2837" i="10"/>
  <c r="L2838" i="10"/>
  <c r="L2839" i="10"/>
  <c r="L2840" i="10"/>
  <c r="L2841" i="10"/>
  <c r="L2842" i="10"/>
  <c r="L2843" i="10"/>
  <c r="L2844" i="10"/>
  <c r="L2845" i="10"/>
  <c r="L2846" i="10"/>
  <c r="L2847" i="10"/>
  <c r="L2848" i="10"/>
  <c r="L2849" i="10"/>
  <c r="L2850" i="10"/>
  <c r="L2851" i="10"/>
  <c r="L2852" i="10"/>
  <c r="L2853" i="10"/>
  <c r="L2854" i="10"/>
  <c r="L2855" i="10"/>
  <c r="L2856" i="10"/>
  <c r="L2857" i="10"/>
  <c r="L2858" i="10"/>
  <c r="L2859" i="10"/>
  <c r="L2860" i="10"/>
  <c r="L2861" i="10"/>
  <c r="L2862" i="10"/>
  <c r="L2863" i="10"/>
  <c r="L2864" i="10"/>
  <c r="L2865" i="10"/>
  <c r="L2866" i="10"/>
  <c r="L2867" i="10"/>
  <c r="L2868" i="10"/>
  <c r="L2869" i="10"/>
  <c r="L2870" i="10"/>
  <c r="L2871" i="10"/>
  <c r="L2872" i="10"/>
  <c r="L2873" i="10"/>
  <c r="L2874" i="10"/>
  <c r="L2875" i="10"/>
  <c r="L2876" i="10"/>
  <c r="L2877" i="10"/>
  <c r="L2878" i="10"/>
  <c r="L2879" i="10"/>
  <c r="L2880" i="10"/>
  <c r="L2881" i="10"/>
  <c r="L2882" i="10"/>
  <c r="L2883" i="10"/>
  <c r="L2884" i="10"/>
  <c r="L2885" i="10"/>
  <c r="L2886" i="10"/>
  <c r="L2887" i="10"/>
  <c r="L2888" i="10"/>
  <c r="L2889" i="10"/>
  <c r="L2890" i="10"/>
  <c r="L2891" i="10"/>
  <c r="L2892" i="10"/>
  <c r="L2893" i="10"/>
  <c r="L2894" i="10"/>
  <c r="L2895" i="10"/>
  <c r="L2896" i="10"/>
  <c r="L2897" i="10"/>
  <c r="L2898" i="10"/>
  <c r="L2899" i="10"/>
  <c r="L2900" i="10"/>
  <c r="L2901" i="10"/>
  <c r="L2902" i="10"/>
  <c r="L2903" i="10"/>
  <c r="L2904" i="10"/>
  <c r="L2905" i="10"/>
  <c r="L2906" i="10"/>
  <c r="L2907" i="10"/>
  <c r="L2908" i="10"/>
  <c r="L2909" i="10"/>
  <c r="L2910" i="10"/>
  <c r="L2911" i="10"/>
  <c r="L2912" i="10"/>
  <c r="L2913" i="10"/>
  <c r="L2914" i="10"/>
  <c r="L2915" i="10"/>
  <c r="L2916" i="10"/>
  <c r="L2917" i="10"/>
  <c r="L2918" i="10"/>
  <c r="L2919" i="10"/>
  <c r="L2920" i="10"/>
  <c r="L2921" i="10"/>
  <c r="L2922" i="10"/>
  <c r="L2923" i="10"/>
  <c r="L2924" i="10"/>
  <c r="L2925" i="10"/>
  <c r="L2926" i="10"/>
  <c r="L2927" i="10"/>
  <c r="L2928" i="10"/>
  <c r="L2929" i="10"/>
  <c r="L2930" i="10"/>
  <c r="L2931" i="10"/>
  <c r="L2932" i="10"/>
  <c r="L2933" i="10"/>
  <c r="L2934" i="10"/>
  <c r="L2935" i="10"/>
  <c r="L2936" i="10"/>
  <c r="L2937" i="10"/>
  <c r="L2938" i="10"/>
  <c r="L2939" i="10"/>
  <c r="L2940" i="10"/>
  <c r="L2941" i="10"/>
  <c r="L2942" i="10"/>
  <c r="L2943" i="10"/>
  <c r="L2944" i="10"/>
  <c r="L2945" i="10"/>
  <c r="L2946" i="10"/>
  <c r="L2947" i="10"/>
  <c r="L2948" i="10"/>
  <c r="L2949" i="10"/>
  <c r="L2950" i="10"/>
  <c r="L2951" i="10"/>
  <c r="L2952" i="10"/>
  <c r="L2953" i="10"/>
  <c r="L2954" i="10"/>
  <c r="L2955" i="10"/>
  <c r="L2956" i="10"/>
  <c r="L2957" i="10"/>
  <c r="L2958" i="10"/>
  <c r="L2959" i="10"/>
  <c r="L2960" i="10"/>
  <c r="L2961" i="10"/>
  <c r="L2962" i="10"/>
  <c r="L2963" i="10"/>
  <c r="L2964" i="10"/>
  <c r="L2965" i="10"/>
  <c r="L2966" i="10"/>
  <c r="L2967" i="10"/>
  <c r="L2968" i="10"/>
  <c r="L2969" i="10"/>
  <c r="L2970" i="10"/>
  <c r="L2971" i="10"/>
  <c r="L2972" i="10"/>
  <c r="L2973" i="10"/>
  <c r="L2974" i="10"/>
  <c r="L2975" i="10"/>
  <c r="L2976" i="10"/>
  <c r="L2977" i="10"/>
  <c r="L2978" i="10"/>
  <c r="L2979" i="10"/>
  <c r="L2980" i="10"/>
  <c r="L2981" i="10"/>
  <c r="L2982" i="10"/>
  <c r="L2983" i="10"/>
  <c r="L2984" i="10"/>
  <c r="L2985" i="10"/>
  <c r="L2986" i="10"/>
  <c r="L2987" i="10"/>
  <c r="L2988" i="10"/>
  <c r="L2989" i="10"/>
  <c r="L2990" i="10"/>
  <c r="L2991" i="10"/>
  <c r="L2992" i="10"/>
  <c r="L2993" i="10"/>
  <c r="L2994" i="10"/>
  <c r="L2995" i="10"/>
  <c r="L2996" i="10"/>
  <c r="L2997" i="10"/>
  <c r="L2998" i="10"/>
  <c r="L2999" i="10"/>
  <c r="L3000" i="10"/>
  <c r="L3001" i="10"/>
  <c r="L3002" i="10"/>
  <c r="L3003" i="10"/>
  <c r="L3004" i="10"/>
  <c r="L3005" i="10"/>
  <c r="L3006" i="10"/>
  <c r="L3007" i="10"/>
  <c r="L3008" i="10"/>
  <c r="L3009" i="10"/>
  <c r="L3010" i="10"/>
  <c r="L3011" i="10"/>
  <c r="L3012" i="10"/>
  <c r="L3013" i="10"/>
  <c r="L3014" i="10"/>
  <c r="L3015" i="10"/>
  <c r="L3016" i="10"/>
  <c r="L3017" i="10"/>
  <c r="L3018" i="10"/>
  <c r="L3019" i="10"/>
  <c r="L3020" i="10"/>
  <c r="L3021" i="10"/>
  <c r="L3022" i="10"/>
  <c r="L3023" i="10"/>
  <c r="L3024" i="10"/>
  <c r="L3025" i="10"/>
  <c r="L3026" i="10"/>
  <c r="L3027" i="10"/>
  <c r="L3028" i="10"/>
  <c r="L3029" i="10"/>
  <c r="L3030" i="10"/>
  <c r="L3031" i="10"/>
  <c r="L3032" i="10"/>
  <c r="L3033" i="10"/>
  <c r="L3034" i="10"/>
  <c r="L3035" i="10"/>
  <c r="L3036" i="10"/>
  <c r="L3037" i="10"/>
  <c r="L3038" i="10"/>
  <c r="L3039" i="10"/>
  <c r="L3040" i="10"/>
  <c r="L3041" i="10"/>
  <c r="L3042" i="10"/>
  <c r="L3043" i="10"/>
  <c r="L3044" i="10"/>
  <c r="L3045" i="10"/>
  <c r="L3046" i="10"/>
  <c r="L3047" i="10"/>
  <c r="L3048" i="10"/>
  <c r="L3049" i="10"/>
  <c r="L3050" i="10"/>
  <c r="L3051" i="10"/>
  <c r="L3052" i="10"/>
  <c r="L3053" i="10"/>
  <c r="L3054" i="10"/>
  <c r="L3055" i="10"/>
  <c r="L3056" i="10"/>
  <c r="L3057" i="10"/>
  <c r="L3058" i="10"/>
  <c r="L3059" i="10"/>
  <c r="L3060" i="10"/>
  <c r="L3061" i="10"/>
  <c r="L3062" i="10"/>
  <c r="L3063" i="10"/>
  <c r="L3064" i="10"/>
  <c r="L3065" i="10"/>
  <c r="L3066" i="10"/>
  <c r="L3067" i="10"/>
  <c r="L3068" i="10"/>
  <c r="L3069" i="10"/>
  <c r="L3070" i="10"/>
  <c r="L3071" i="10"/>
  <c r="L3072" i="10"/>
  <c r="L3073" i="10"/>
  <c r="L3074" i="10"/>
  <c r="L3075" i="10"/>
  <c r="L3076" i="10"/>
  <c r="L3077" i="10"/>
  <c r="L3078" i="10"/>
  <c r="L3079" i="10"/>
  <c r="L3080" i="10"/>
  <c r="L3081" i="10"/>
  <c r="L3082" i="10"/>
  <c r="L3083" i="10"/>
  <c r="L3084" i="10"/>
  <c r="L3085" i="10"/>
  <c r="L3086" i="10"/>
  <c r="L3087" i="10"/>
  <c r="L3088" i="10"/>
  <c r="L3089" i="10"/>
  <c r="L3090" i="10"/>
  <c r="L3091" i="10"/>
  <c r="L3092" i="10"/>
  <c r="L3093" i="10"/>
  <c r="L3094" i="10"/>
  <c r="L3095" i="10"/>
  <c r="L3096" i="10"/>
  <c r="L3097" i="10"/>
  <c r="L3098" i="10"/>
  <c r="L3099" i="10"/>
  <c r="L3100" i="10"/>
  <c r="L3101" i="10"/>
  <c r="L3102" i="10"/>
  <c r="L3103" i="10"/>
  <c r="L3104" i="10"/>
  <c r="L3105" i="10"/>
  <c r="L3106" i="10"/>
  <c r="L3107" i="10"/>
  <c r="L3108" i="10"/>
  <c r="L3109" i="10"/>
  <c r="L3110" i="10"/>
  <c r="L3111" i="10"/>
  <c r="L3112" i="10"/>
  <c r="L3113" i="10"/>
  <c r="L3114" i="10"/>
  <c r="L3115" i="10"/>
  <c r="L3116" i="10"/>
  <c r="L3117" i="10"/>
  <c r="L3118" i="10"/>
  <c r="L3119" i="10"/>
  <c r="L3120" i="10"/>
  <c r="L3121" i="10"/>
  <c r="L3122" i="10"/>
  <c r="L3123" i="10"/>
  <c r="L3124" i="10"/>
  <c r="L3125" i="10"/>
  <c r="L3126" i="10"/>
  <c r="L3127" i="10"/>
  <c r="L3128" i="10"/>
  <c r="L3129" i="10"/>
  <c r="L3130" i="10"/>
  <c r="L3131" i="10"/>
  <c r="L3132" i="10"/>
  <c r="L3133" i="10"/>
  <c r="L3134" i="10"/>
  <c r="L3135" i="10"/>
  <c r="L3136" i="10"/>
  <c r="L3137" i="10"/>
  <c r="L3138" i="10"/>
  <c r="L3139" i="10"/>
  <c r="L3140" i="10"/>
  <c r="L3141" i="10"/>
  <c r="L3142" i="10"/>
  <c r="L3143" i="10"/>
  <c r="L3144" i="10"/>
  <c r="L3145" i="10"/>
  <c r="L3146" i="10"/>
  <c r="L3147" i="10"/>
  <c r="L3148" i="10"/>
  <c r="L3149" i="10"/>
  <c r="L3150" i="10"/>
  <c r="L3151" i="10"/>
  <c r="L3152" i="10"/>
  <c r="L3153" i="10"/>
  <c r="L3154" i="10"/>
  <c r="L3155" i="10"/>
  <c r="L3156" i="10"/>
  <c r="L3157" i="10"/>
  <c r="L3158" i="10"/>
  <c r="L3159" i="10"/>
  <c r="L3160" i="10"/>
  <c r="L3161" i="10"/>
  <c r="L3162" i="10"/>
  <c r="L3163" i="10"/>
  <c r="L3164" i="10"/>
  <c r="L3165" i="10"/>
  <c r="L3166" i="10"/>
  <c r="L3167" i="10"/>
  <c r="L3168" i="10"/>
  <c r="L3169" i="10"/>
  <c r="L3170" i="10"/>
  <c r="L3171" i="10"/>
  <c r="L3172" i="10"/>
  <c r="L3173" i="10"/>
  <c r="L3174" i="10"/>
  <c r="L3175" i="10"/>
  <c r="L3176" i="10"/>
  <c r="L3177" i="10"/>
  <c r="L3178" i="10"/>
  <c r="L3179" i="10"/>
  <c r="L3180" i="10"/>
  <c r="L3181" i="10"/>
  <c r="L3182" i="10"/>
  <c r="L3183" i="10"/>
  <c r="L3184" i="10"/>
  <c r="L3185" i="10"/>
  <c r="L3186" i="10"/>
  <c r="L3187" i="10"/>
  <c r="L3188" i="10"/>
  <c r="L3189" i="10"/>
  <c r="L3190" i="10"/>
  <c r="M3" i="10"/>
  <c r="M4" i="10"/>
  <c r="M5" i="10"/>
  <c r="M6" i="10"/>
  <c r="M7" i="10"/>
  <c r="M8" i="10"/>
  <c r="M9" i="10"/>
  <c r="M10" i="10"/>
  <c r="M11" i="10"/>
  <c r="M12" i="10"/>
  <c r="M13" i="10"/>
  <c r="M14" i="10"/>
  <c r="M15" i="10"/>
  <c r="M16" i="10"/>
  <c r="M17" i="10"/>
  <c r="M18" i="10"/>
  <c r="M19" i="10"/>
  <c r="M20" i="10"/>
  <c r="M21" i="10"/>
  <c r="M22" i="10"/>
  <c r="M23" i="10"/>
  <c r="M24" i="10"/>
  <c r="M25" i="10"/>
  <c r="M26" i="10"/>
  <c r="M27" i="10"/>
  <c r="M28" i="10"/>
  <c r="M29" i="10"/>
  <c r="M30" i="10"/>
  <c r="M31" i="10"/>
  <c r="M32" i="10"/>
  <c r="M33" i="10"/>
  <c r="M34" i="10"/>
  <c r="M35" i="10"/>
  <c r="M36" i="10"/>
  <c r="M37" i="10"/>
  <c r="M38" i="10"/>
  <c r="M39" i="10"/>
  <c r="M40" i="10"/>
  <c r="M41" i="10"/>
  <c r="M42" i="10"/>
  <c r="M43" i="10"/>
  <c r="M44" i="10"/>
  <c r="M45" i="10"/>
  <c r="M46" i="10"/>
  <c r="M47" i="10"/>
  <c r="M48" i="10"/>
  <c r="M49" i="10"/>
  <c r="M50" i="10"/>
  <c r="M51" i="10"/>
  <c r="M52" i="10"/>
  <c r="M53" i="10"/>
  <c r="M54" i="10"/>
  <c r="M55" i="10"/>
  <c r="M56" i="10"/>
  <c r="M57" i="10"/>
  <c r="M58" i="10"/>
  <c r="M59" i="10"/>
  <c r="M60" i="10"/>
  <c r="M61" i="10"/>
  <c r="M62" i="10"/>
  <c r="M63" i="10"/>
  <c r="M64" i="10"/>
  <c r="M65" i="10"/>
  <c r="M66" i="10"/>
  <c r="M67" i="10"/>
  <c r="M68" i="10"/>
  <c r="M69" i="10"/>
  <c r="M70" i="10"/>
  <c r="M71" i="10"/>
  <c r="M72" i="10"/>
  <c r="M73" i="10"/>
  <c r="M74" i="10"/>
  <c r="M75" i="10"/>
  <c r="M76" i="10"/>
  <c r="M77" i="10"/>
  <c r="M78" i="10"/>
  <c r="M79" i="10"/>
  <c r="M80" i="10"/>
  <c r="M81" i="10"/>
  <c r="M82" i="10"/>
  <c r="M83" i="10"/>
  <c r="M84" i="10"/>
  <c r="M85" i="10"/>
  <c r="M86" i="10"/>
  <c r="M87" i="10"/>
  <c r="M88" i="10"/>
  <c r="M89" i="10"/>
  <c r="M90" i="10"/>
  <c r="M91" i="10"/>
  <c r="M92" i="10"/>
  <c r="M93" i="10"/>
  <c r="M94" i="10"/>
  <c r="M95" i="10"/>
  <c r="M96" i="10"/>
  <c r="M97" i="10"/>
  <c r="M98" i="10"/>
  <c r="M99" i="10"/>
  <c r="M100" i="10"/>
  <c r="M101" i="10"/>
  <c r="M102" i="10"/>
  <c r="M103" i="10"/>
  <c r="M104" i="10"/>
  <c r="M105" i="10"/>
  <c r="M106" i="10"/>
  <c r="M107" i="10"/>
  <c r="M108" i="10"/>
  <c r="M109" i="10"/>
  <c r="M110" i="10"/>
  <c r="M111" i="10"/>
  <c r="M112" i="10"/>
  <c r="M113" i="10"/>
  <c r="M114" i="10"/>
  <c r="M115" i="10"/>
  <c r="M116" i="10"/>
  <c r="M117" i="10"/>
  <c r="M118" i="10"/>
  <c r="M119" i="10"/>
  <c r="M120" i="10"/>
  <c r="M121" i="10"/>
  <c r="M122" i="10"/>
  <c r="M123" i="10"/>
  <c r="M124" i="10"/>
  <c r="M125" i="10"/>
  <c r="M126" i="10"/>
  <c r="M127" i="10"/>
  <c r="M128" i="10"/>
  <c r="M129" i="10"/>
  <c r="M130" i="10"/>
  <c r="M131" i="10"/>
  <c r="M132" i="10"/>
  <c r="M133" i="10"/>
  <c r="M134" i="10"/>
  <c r="M135" i="10"/>
  <c r="M136" i="10"/>
  <c r="M137" i="10"/>
  <c r="M138" i="10"/>
  <c r="M139" i="10"/>
  <c r="M140" i="10"/>
  <c r="M141" i="10"/>
  <c r="M142" i="10"/>
  <c r="M143" i="10"/>
  <c r="M144" i="10"/>
  <c r="M145" i="10"/>
  <c r="M146" i="10"/>
  <c r="M147" i="10"/>
  <c r="M148" i="10"/>
  <c r="M149" i="10"/>
  <c r="M150" i="10"/>
  <c r="M151" i="10"/>
  <c r="M152" i="10"/>
  <c r="M153" i="10"/>
  <c r="M154" i="10"/>
  <c r="M155" i="10"/>
  <c r="M156" i="10"/>
  <c r="M157" i="10"/>
  <c r="M158" i="10"/>
  <c r="M159" i="10"/>
  <c r="M160" i="10"/>
  <c r="M161" i="10"/>
  <c r="M162" i="10"/>
  <c r="M163" i="10"/>
  <c r="M164" i="10"/>
  <c r="M165" i="10"/>
  <c r="M166" i="10"/>
  <c r="M167" i="10"/>
  <c r="M168" i="10"/>
  <c r="M169" i="10"/>
  <c r="M170" i="10"/>
  <c r="M171" i="10"/>
  <c r="M172" i="10"/>
  <c r="M173" i="10"/>
  <c r="M174" i="10"/>
  <c r="M175" i="10"/>
  <c r="M176" i="10"/>
  <c r="M177" i="10"/>
  <c r="M178" i="10"/>
  <c r="M179" i="10"/>
  <c r="M180" i="10"/>
  <c r="M181" i="10"/>
  <c r="M182" i="10"/>
  <c r="M183" i="10"/>
  <c r="M184" i="10"/>
  <c r="M185" i="10"/>
  <c r="M186" i="10"/>
  <c r="M187" i="10"/>
  <c r="M188" i="10"/>
  <c r="M189" i="10"/>
  <c r="M190" i="10"/>
  <c r="M191" i="10"/>
  <c r="M192" i="10"/>
  <c r="M193" i="10"/>
  <c r="M194" i="10"/>
  <c r="M195" i="10"/>
  <c r="M196" i="10"/>
  <c r="M197" i="10"/>
  <c r="M198" i="10"/>
  <c r="M199" i="10"/>
  <c r="M200" i="10"/>
  <c r="M201" i="10"/>
  <c r="M202" i="10"/>
  <c r="M203" i="10"/>
  <c r="M204" i="10"/>
  <c r="M205" i="10"/>
  <c r="M206" i="10"/>
  <c r="M207" i="10"/>
  <c r="M208" i="10"/>
  <c r="M209" i="10"/>
  <c r="M210" i="10"/>
  <c r="M211" i="10"/>
  <c r="M212" i="10"/>
  <c r="M213" i="10"/>
  <c r="M214" i="10"/>
  <c r="M215" i="10"/>
  <c r="M216" i="10"/>
  <c r="M217" i="10"/>
  <c r="M218" i="10"/>
  <c r="M219" i="10"/>
  <c r="M220" i="10"/>
  <c r="M221" i="10"/>
  <c r="M222" i="10"/>
  <c r="M223" i="10"/>
  <c r="M224" i="10"/>
  <c r="M225" i="10"/>
  <c r="M226" i="10"/>
  <c r="M227" i="10"/>
  <c r="M228" i="10"/>
  <c r="M229" i="10"/>
  <c r="M230" i="10"/>
  <c r="M231" i="10"/>
  <c r="M232" i="10"/>
  <c r="M233" i="10"/>
  <c r="M234" i="10"/>
  <c r="M235" i="10"/>
  <c r="M236" i="10"/>
  <c r="M237" i="10"/>
  <c r="M238" i="10"/>
  <c r="M239" i="10"/>
  <c r="M240" i="10"/>
  <c r="M241" i="10"/>
  <c r="M242" i="10"/>
  <c r="M243" i="10"/>
  <c r="M244" i="10"/>
  <c r="M245" i="10"/>
  <c r="M246" i="10"/>
  <c r="M247" i="10"/>
  <c r="M248" i="10"/>
  <c r="M249" i="10"/>
  <c r="M250" i="10"/>
  <c r="M251" i="10"/>
  <c r="M252" i="10"/>
  <c r="M253" i="10"/>
  <c r="M254" i="10"/>
  <c r="M255" i="10"/>
  <c r="M256" i="10"/>
  <c r="M257" i="10"/>
  <c r="M258" i="10"/>
  <c r="M259" i="10"/>
  <c r="M260" i="10"/>
  <c r="M261" i="10"/>
  <c r="M262" i="10"/>
  <c r="M263" i="10"/>
  <c r="M264" i="10"/>
  <c r="M265" i="10"/>
  <c r="M266" i="10"/>
  <c r="M267" i="10"/>
  <c r="M268" i="10"/>
  <c r="M269" i="10"/>
  <c r="M270" i="10"/>
  <c r="M271" i="10"/>
  <c r="M272" i="10"/>
  <c r="M273" i="10"/>
  <c r="M274" i="10"/>
  <c r="M275" i="10"/>
  <c r="M276" i="10"/>
  <c r="M277" i="10"/>
  <c r="M278" i="10"/>
  <c r="M279" i="10"/>
  <c r="M280" i="10"/>
  <c r="M281" i="10"/>
  <c r="M282" i="10"/>
  <c r="M283" i="10"/>
  <c r="M284" i="10"/>
  <c r="M285" i="10"/>
  <c r="M286" i="10"/>
  <c r="M287" i="10"/>
  <c r="M288" i="10"/>
  <c r="M289" i="10"/>
  <c r="M290" i="10"/>
  <c r="M291" i="10"/>
  <c r="M292" i="10"/>
  <c r="M293" i="10"/>
  <c r="M294" i="10"/>
  <c r="M295" i="10"/>
  <c r="M296" i="10"/>
  <c r="M297" i="10"/>
  <c r="M298" i="10"/>
  <c r="M299" i="10"/>
  <c r="M300" i="10"/>
  <c r="M301" i="10"/>
  <c r="M302" i="10"/>
  <c r="M303" i="10"/>
  <c r="M304" i="10"/>
  <c r="M305" i="10"/>
  <c r="M306" i="10"/>
  <c r="M307" i="10"/>
  <c r="M308" i="10"/>
  <c r="M309" i="10"/>
  <c r="M310" i="10"/>
  <c r="M311" i="10"/>
  <c r="M312" i="10"/>
  <c r="M313" i="10"/>
  <c r="M314" i="10"/>
  <c r="M315" i="10"/>
  <c r="M316" i="10"/>
  <c r="M317" i="10"/>
  <c r="M318" i="10"/>
  <c r="M319" i="10"/>
  <c r="M320" i="10"/>
  <c r="M321" i="10"/>
  <c r="M322" i="10"/>
  <c r="M323" i="10"/>
  <c r="M324" i="10"/>
  <c r="M325" i="10"/>
  <c r="M326" i="10"/>
  <c r="M327" i="10"/>
  <c r="M328" i="10"/>
  <c r="M329" i="10"/>
  <c r="M330" i="10"/>
  <c r="M331" i="10"/>
  <c r="M332" i="10"/>
  <c r="M333" i="10"/>
  <c r="M334" i="10"/>
  <c r="M335" i="10"/>
  <c r="M336" i="10"/>
  <c r="M337" i="10"/>
  <c r="M338" i="10"/>
  <c r="M339" i="10"/>
  <c r="M340" i="10"/>
  <c r="M341" i="10"/>
  <c r="M342" i="10"/>
  <c r="M343" i="10"/>
  <c r="M344" i="10"/>
  <c r="M345" i="10"/>
  <c r="M346" i="10"/>
  <c r="M347" i="10"/>
  <c r="M348" i="10"/>
  <c r="M349" i="10"/>
  <c r="M350" i="10"/>
  <c r="M351" i="10"/>
  <c r="M352" i="10"/>
  <c r="M353" i="10"/>
  <c r="M354" i="10"/>
  <c r="M355" i="10"/>
  <c r="M356" i="10"/>
  <c r="M357" i="10"/>
  <c r="M358" i="10"/>
  <c r="M359" i="10"/>
  <c r="M360" i="10"/>
  <c r="M361" i="10"/>
  <c r="M362" i="10"/>
  <c r="M363" i="10"/>
  <c r="M364" i="10"/>
  <c r="M365" i="10"/>
  <c r="M366" i="10"/>
  <c r="M367" i="10"/>
  <c r="M368" i="10"/>
  <c r="M369" i="10"/>
  <c r="M370" i="10"/>
  <c r="M371" i="10"/>
  <c r="M372" i="10"/>
  <c r="M373" i="10"/>
  <c r="M374" i="10"/>
  <c r="M375" i="10"/>
  <c r="M376" i="10"/>
  <c r="M377" i="10"/>
  <c r="M378" i="10"/>
  <c r="M379" i="10"/>
  <c r="M380" i="10"/>
  <c r="M381" i="10"/>
  <c r="M382" i="10"/>
  <c r="M383" i="10"/>
  <c r="M384" i="10"/>
  <c r="M385" i="10"/>
  <c r="M386" i="10"/>
  <c r="M387" i="10"/>
  <c r="M388" i="10"/>
  <c r="M389" i="10"/>
  <c r="M390" i="10"/>
  <c r="M391" i="10"/>
  <c r="M392" i="10"/>
  <c r="M393" i="10"/>
  <c r="M394" i="10"/>
  <c r="M395" i="10"/>
  <c r="M396" i="10"/>
  <c r="M397" i="10"/>
  <c r="M398" i="10"/>
  <c r="M399" i="10"/>
  <c r="M400" i="10"/>
  <c r="M401" i="10"/>
  <c r="M402" i="10"/>
  <c r="M403" i="10"/>
  <c r="M404" i="10"/>
  <c r="M405" i="10"/>
  <c r="M406" i="10"/>
  <c r="M407" i="10"/>
  <c r="M408" i="10"/>
  <c r="M409" i="10"/>
  <c r="M410" i="10"/>
  <c r="M411" i="10"/>
  <c r="M412" i="10"/>
  <c r="M413" i="10"/>
  <c r="M414" i="10"/>
  <c r="M415" i="10"/>
  <c r="M416" i="10"/>
  <c r="M417" i="10"/>
  <c r="M418" i="10"/>
  <c r="M419" i="10"/>
  <c r="M420" i="10"/>
  <c r="M421" i="10"/>
  <c r="M422" i="10"/>
  <c r="M423" i="10"/>
  <c r="M424" i="10"/>
  <c r="M425" i="10"/>
  <c r="M426" i="10"/>
  <c r="M427" i="10"/>
  <c r="M428" i="10"/>
  <c r="M429" i="10"/>
  <c r="M430" i="10"/>
  <c r="M431" i="10"/>
  <c r="M432" i="10"/>
  <c r="M433" i="10"/>
  <c r="M434" i="10"/>
  <c r="M435" i="10"/>
  <c r="M436" i="10"/>
  <c r="M437" i="10"/>
  <c r="M438" i="10"/>
  <c r="M439" i="10"/>
  <c r="M440" i="10"/>
  <c r="M441" i="10"/>
  <c r="M442" i="10"/>
  <c r="M443" i="10"/>
  <c r="M444" i="10"/>
  <c r="M445" i="10"/>
  <c r="M446" i="10"/>
  <c r="M447" i="10"/>
  <c r="M448" i="10"/>
  <c r="M449" i="10"/>
  <c r="M450" i="10"/>
  <c r="M451" i="10"/>
  <c r="M452" i="10"/>
  <c r="M453" i="10"/>
  <c r="M454" i="10"/>
  <c r="M455" i="10"/>
  <c r="M456" i="10"/>
  <c r="M457" i="10"/>
  <c r="M458" i="10"/>
  <c r="M459" i="10"/>
  <c r="M460" i="10"/>
  <c r="M461" i="10"/>
  <c r="M462" i="10"/>
  <c r="M463" i="10"/>
  <c r="M464" i="10"/>
  <c r="M465" i="10"/>
  <c r="M466" i="10"/>
  <c r="M467" i="10"/>
  <c r="M468" i="10"/>
  <c r="M469" i="10"/>
  <c r="M470" i="10"/>
  <c r="M471" i="10"/>
  <c r="M472" i="10"/>
  <c r="M473" i="10"/>
  <c r="M474" i="10"/>
  <c r="M475" i="10"/>
  <c r="M476" i="10"/>
  <c r="M477" i="10"/>
  <c r="M478" i="10"/>
  <c r="M479" i="10"/>
  <c r="M480" i="10"/>
  <c r="M481" i="10"/>
  <c r="M482" i="10"/>
  <c r="M483" i="10"/>
  <c r="M484" i="10"/>
  <c r="M485" i="10"/>
  <c r="M486" i="10"/>
  <c r="M487" i="10"/>
  <c r="M488" i="10"/>
  <c r="M489" i="10"/>
  <c r="M490" i="10"/>
  <c r="M491" i="10"/>
  <c r="M492" i="10"/>
  <c r="M493" i="10"/>
  <c r="M494" i="10"/>
  <c r="M495" i="10"/>
  <c r="M496" i="10"/>
  <c r="M497" i="10"/>
  <c r="M498" i="10"/>
  <c r="M499" i="10"/>
  <c r="M500" i="10"/>
  <c r="M501" i="10"/>
  <c r="M502" i="10"/>
  <c r="M503" i="10"/>
  <c r="M504" i="10"/>
  <c r="M505" i="10"/>
  <c r="M506" i="10"/>
  <c r="M507" i="10"/>
  <c r="M508" i="10"/>
  <c r="M509" i="10"/>
  <c r="M510" i="10"/>
  <c r="M511" i="10"/>
  <c r="M512" i="10"/>
  <c r="M513" i="10"/>
  <c r="M514" i="10"/>
  <c r="M515" i="10"/>
  <c r="M516" i="10"/>
  <c r="M517" i="10"/>
  <c r="M518" i="10"/>
  <c r="M519" i="10"/>
  <c r="M520" i="10"/>
  <c r="M521" i="10"/>
  <c r="M522" i="10"/>
  <c r="M523" i="10"/>
  <c r="M524" i="10"/>
  <c r="M525" i="10"/>
  <c r="M526" i="10"/>
  <c r="M527" i="10"/>
  <c r="M528" i="10"/>
  <c r="M529" i="10"/>
  <c r="M530" i="10"/>
  <c r="M531" i="10"/>
  <c r="M532" i="10"/>
  <c r="M533" i="10"/>
  <c r="M534" i="10"/>
  <c r="M535" i="10"/>
  <c r="M536" i="10"/>
  <c r="M537" i="10"/>
  <c r="M538" i="10"/>
  <c r="M539" i="10"/>
  <c r="M540" i="10"/>
  <c r="M541" i="10"/>
  <c r="M542" i="10"/>
  <c r="M543" i="10"/>
  <c r="M544" i="10"/>
  <c r="M545" i="10"/>
  <c r="M546" i="10"/>
  <c r="M547" i="10"/>
  <c r="M548" i="10"/>
  <c r="M549" i="10"/>
  <c r="M550" i="10"/>
  <c r="M551" i="10"/>
  <c r="M552" i="10"/>
  <c r="M553" i="10"/>
  <c r="M554" i="10"/>
  <c r="M555" i="10"/>
  <c r="M556" i="10"/>
  <c r="M557" i="10"/>
  <c r="M558" i="10"/>
  <c r="M559" i="10"/>
  <c r="M560" i="10"/>
  <c r="M561" i="10"/>
  <c r="M562" i="10"/>
  <c r="M563" i="10"/>
  <c r="M564" i="10"/>
  <c r="M565" i="10"/>
  <c r="M566" i="10"/>
  <c r="M567" i="10"/>
  <c r="M568" i="10"/>
  <c r="M569" i="10"/>
  <c r="M570" i="10"/>
  <c r="M571" i="10"/>
  <c r="M572" i="10"/>
  <c r="M573" i="10"/>
  <c r="M574" i="10"/>
  <c r="M575" i="10"/>
  <c r="M576" i="10"/>
  <c r="M577" i="10"/>
  <c r="M578" i="10"/>
  <c r="M579" i="10"/>
  <c r="M580" i="10"/>
  <c r="M581" i="10"/>
  <c r="M582" i="10"/>
  <c r="M583" i="10"/>
  <c r="M584" i="10"/>
  <c r="M585" i="10"/>
  <c r="M586" i="10"/>
  <c r="M587" i="10"/>
  <c r="M588" i="10"/>
  <c r="M589" i="10"/>
  <c r="M590" i="10"/>
  <c r="M591" i="10"/>
  <c r="M592" i="10"/>
  <c r="M593" i="10"/>
  <c r="M594" i="10"/>
  <c r="M595" i="10"/>
  <c r="M596" i="10"/>
  <c r="M597" i="10"/>
  <c r="M598" i="10"/>
  <c r="M599" i="10"/>
  <c r="M600" i="10"/>
  <c r="M601" i="10"/>
  <c r="M602" i="10"/>
  <c r="M603" i="10"/>
  <c r="M604" i="10"/>
  <c r="M605" i="10"/>
  <c r="M606" i="10"/>
  <c r="M607" i="10"/>
  <c r="M608" i="10"/>
  <c r="M609" i="10"/>
  <c r="M610" i="10"/>
  <c r="M611" i="10"/>
  <c r="M612" i="10"/>
  <c r="M613" i="10"/>
  <c r="M614" i="10"/>
  <c r="M615" i="10"/>
  <c r="M616" i="10"/>
  <c r="M617" i="10"/>
  <c r="M618" i="10"/>
  <c r="M619" i="10"/>
  <c r="M620" i="10"/>
  <c r="M621" i="10"/>
  <c r="M622" i="10"/>
  <c r="M623" i="10"/>
  <c r="M624" i="10"/>
  <c r="M625" i="10"/>
  <c r="M626" i="10"/>
  <c r="M627" i="10"/>
  <c r="M628" i="10"/>
  <c r="M629" i="10"/>
  <c r="M630" i="10"/>
  <c r="M631" i="10"/>
  <c r="M632" i="10"/>
  <c r="M633" i="10"/>
  <c r="M634" i="10"/>
  <c r="M635" i="10"/>
  <c r="M636" i="10"/>
  <c r="M637" i="10"/>
  <c r="M638" i="10"/>
  <c r="M639" i="10"/>
  <c r="M640" i="10"/>
  <c r="M641" i="10"/>
  <c r="M642" i="10"/>
  <c r="M643" i="10"/>
  <c r="M644" i="10"/>
  <c r="M645" i="10"/>
  <c r="M646" i="10"/>
  <c r="M647" i="10"/>
  <c r="M648" i="10"/>
  <c r="M649" i="10"/>
  <c r="M650" i="10"/>
  <c r="M651" i="10"/>
  <c r="M652" i="10"/>
  <c r="M653" i="10"/>
  <c r="M654" i="10"/>
  <c r="M655" i="10"/>
  <c r="M656" i="10"/>
  <c r="M657" i="10"/>
  <c r="M658" i="10"/>
  <c r="M659" i="10"/>
  <c r="M660" i="10"/>
  <c r="M661" i="10"/>
  <c r="M662" i="10"/>
  <c r="M663" i="10"/>
  <c r="M664" i="10"/>
  <c r="M665" i="10"/>
  <c r="M666" i="10"/>
  <c r="M667" i="10"/>
  <c r="M668" i="10"/>
  <c r="M669" i="10"/>
  <c r="M670" i="10"/>
  <c r="M671" i="10"/>
  <c r="M672" i="10"/>
  <c r="M673" i="10"/>
  <c r="M674" i="10"/>
  <c r="M675" i="10"/>
  <c r="M676" i="10"/>
  <c r="M677" i="10"/>
  <c r="M678" i="10"/>
  <c r="M679" i="10"/>
  <c r="M680" i="10"/>
  <c r="M681" i="10"/>
  <c r="M682" i="10"/>
  <c r="M683" i="10"/>
  <c r="M684" i="10"/>
  <c r="M685" i="10"/>
  <c r="M686" i="10"/>
  <c r="M687" i="10"/>
  <c r="M688" i="10"/>
  <c r="M689" i="10"/>
  <c r="M690" i="10"/>
  <c r="M691" i="10"/>
  <c r="M692" i="10"/>
  <c r="M693" i="10"/>
  <c r="M694" i="10"/>
  <c r="M695" i="10"/>
  <c r="M696" i="10"/>
  <c r="M697" i="10"/>
  <c r="M698" i="10"/>
  <c r="M699" i="10"/>
  <c r="M700" i="10"/>
  <c r="M701" i="10"/>
  <c r="M702" i="10"/>
  <c r="M703" i="10"/>
  <c r="M704" i="10"/>
  <c r="M705" i="10"/>
  <c r="M706" i="10"/>
  <c r="M707" i="10"/>
  <c r="M708" i="10"/>
  <c r="M709" i="10"/>
  <c r="M710" i="10"/>
  <c r="M711" i="10"/>
  <c r="M712" i="10"/>
  <c r="M713" i="10"/>
  <c r="M714" i="10"/>
  <c r="M715" i="10"/>
  <c r="M716" i="10"/>
  <c r="M717" i="10"/>
  <c r="M718" i="10"/>
  <c r="M719" i="10"/>
  <c r="M720" i="10"/>
  <c r="M721" i="10"/>
  <c r="M722" i="10"/>
  <c r="M723" i="10"/>
  <c r="M724" i="10"/>
  <c r="M725" i="10"/>
  <c r="M726" i="10"/>
  <c r="M727" i="10"/>
  <c r="M728" i="10"/>
  <c r="M729" i="10"/>
  <c r="M730" i="10"/>
  <c r="M731" i="10"/>
  <c r="M732" i="10"/>
  <c r="M733" i="10"/>
  <c r="M734" i="10"/>
  <c r="M735" i="10"/>
  <c r="M736" i="10"/>
  <c r="M737" i="10"/>
  <c r="M738" i="10"/>
  <c r="M739" i="10"/>
  <c r="M740" i="10"/>
  <c r="M741" i="10"/>
  <c r="M742" i="10"/>
  <c r="M743" i="10"/>
  <c r="M744" i="10"/>
  <c r="M745" i="10"/>
  <c r="M746" i="10"/>
  <c r="M747" i="10"/>
  <c r="M748" i="10"/>
  <c r="M749" i="10"/>
  <c r="M750" i="10"/>
  <c r="M751" i="10"/>
  <c r="M752" i="10"/>
  <c r="M753" i="10"/>
  <c r="M754" i="10"/>
  <c r="M755" i="10"/>
  <c r="M756" i="10"/>
  <c r="M757" i="10"/>
  <c r="M758" i="10"/>
  <c r="M759" i="10"/>
  <c r="M760" i="10"/>
  <c r="M761" i="10"/>
  <c r="M762" i="10"/>
  <c r="M763" i="10"/>
  <c r="M764" i="10"/>
  <c r="M765" i="10"/>
  <c r="M766" i="10"/>
  <c r="M767" i="10"/>
  <c r="M768" i="10"/>
  <c r="M769" i="10"/>
  <c r="M770" i="10"/>
  <c r="M771" i="10"/>
  <c r="M772" i="10"/>
  <c r="M773" i="10"/>
  <c r="M774" i="10"/>
  <c r="M775" i="10"/>
  <c r="M776" i="10"/>
  <c r="M777" i="10"/>
  <c r="M778" i="10"/>
  <c r="M779" i="10"/>
  <c r="M780" i="10"/>
  <c r="M781" i="10"/>
  <c r="M782" i="10"/>
  <c r="M783" i="10"/>
  <c r="M784" i="10"/>
  <c r="M785" i="10"/>
  <c r="M786" i="10"/>
  <c r="M787" i="10"/>
  <c r="M788" i="10"/>
  <c r="M789" i="10"/>
  <c r="M790" i="10"/>
  <c r="M791" i="10"/>
  <c r="M792" i="10"/>
  <c r="M793" i="10"/>
  <c r="M794" i="10"/>
  <c r="M795" i="10"/>
  <c r="M796" i="10"/>
  <c r="M797" i="10"/>
  <c r="M798" i="10"/>
  <c r="M799" i="10"/>
  <c r="M800" i="10"/>
  <c r="M801" i="10"/>
  <c r="M802" i="10"/>
  <c r="M803" i="10"/>
  <c r="M804" i="10"/>
  <c r="M805" i="10"/>
  <c r="M806" i="10"/>
  <c r="M807" i="10"/>
  <c r="M808" i="10"/>
  <c r="M809" i="10"/>
  <c r="M810" i="10"/>
  <c r="M811" i="10"/>
  <c r="M812" i="10"/>
  <c r="M813" i="10"/>
  <c r="M814" i="10"/>
  <c r="M815" i="10"/>
  <c r="M816" i="10"/>
  <c r="M817" i="10"/>
  <c r="M818" i="10"/>
  <c r="M819" i="10"/>
  <c r="M820" i="10"/>
  <c r="M821" i="10"/>
  <c r="M822" i="10"/>
  <c r="M823" i="10"/>
  <c r="M824" i="10"/>
  <c r="M825" i="10"/>
  <c r="M826" i="10"/>
  <c r="M827" i="10"/>
  <c r="M828" i="10"/>
  <c r="M829" i="10"/>
  <c r="M830" i="10"/>
  <c r="M831" i="10"/>
  <c r="M832" i="10"/>
  <c r="M833" i="10"/>
  <c r="M834" i="10"/>
  <c r="M835" i="10"/>
  <c r="M836" i="10"/>
  <c r="M837" i="10"/>
  <c r="M838" i="10"/>
  <c r="M839" i="10"/>
  <c r="M840" i="10"/>
  <c r="M841" i="10"/>
  <c r="M842" i="10"/>
  <c r="M843" i="10"/>
  <c r="M844" i="10"/>
  <c r="M845" i="10"/>
  <c r="M846" i="10"/>
  <c r="M847" i="10"/>
  <c r="M848" i="10"/>
  <c r="M849" i="10"/>
  <c r="M850" i="10"/>
  <c r="M851" i="10"/>
  <c r="M852" i="10"/>
  <c r="M853" i="10"/>
  <c r="M854" i="10"/>
  <c r="M855" i="10"/>
  <c r="M856" i="10"/>
  <c r="M857" i="10"/>
  <c r="M858" i="10"/>
  <c r="M859" i="10"/>
  <c r="M860" i="10"/>
  <c r="M861" i="10"/>
  <c r="M862" i="10"/>
  <c r="M863" i="10"/>
  <c r="M864" i="10"/>
  <c r="M865" i="10"/>
  <c r="M866" i="10"/>
  <c r="M867" i="10"/>
  <c r="M868" i="10"/>
  <c r="M869" i="10"/>
  <c r="M870" i="10"/>
  <c r="M871" i="10"/>
  <c r="M872" i="10"/>
  <c r="M873" i="10"/>
  <c r="M874" i="10"/>
  <c r="M875" i="10"/>
  <c r="M876" i="10"/>
  <c r="M877" i="10"/>
  <c r="M878" i="10"/>
  <c r="M879" i="10"/>
  <c r="M880" i="10"/>
  <c r="M881" i="10"/>
  <c r="M882" i="10"/>
  <c r="M883" i="10"/>
  <c r="M884" i="10"/>
  <c r="M885" i="10"/>
  <c r="M886" i="10"/>
  <c r="M887" i="10"/>
  <c r="M888" i="10"/>
  <c r="M889" i="10"/>
  <c r="M890" i="10"/>
  <c r="M891" i="10"/>
  <c r="M892" i="10"/>
  <c r="M893" i="10"/>
  <c r="M894" i="10"/>
  <c r="M895" i="10"/>
  <c r="M896" i="10"/>
  <c r="M897" i="10"/>
  <c r="M898" i="10"/>
  <c r="M899" i="10"/>
  <c r="M900" i="10"/>
  <c r="M901" i="10"/>
  <c r="M902" i="10"/>
  <c r="M903" i="10"/>
  <c r="M904" i="10"/>
  <c r="M905" i="10"/>
  <c r="M906" i="10"/>
  <c r="M907" i="10"/>
  <c r="M908" i="10"/>
  <c r="M909" i="10"/>
  <c r="M910" i="10"/>
  <c r="M911" i="10"/>
  <c r="M912" i="10"/>
  <c r="M913" i="10"/>
  <c r="M914" i="10"/>
  <c r="M915" i="10"/>
  <c r="M916" i="10"/>
  <c r="M917" i="10"/>
  <c r="M918" i="10"/>
  <c r="M919" i="10"/>
  <c r="M920" i="10"/>
  <c r="M921" i="10"/>
  <c r="M922" i="10"/>
  <c r="M923" i="10"/>
  <c r="M924" i="10"/>
  <c r="M925" i="10"/>
  <c r="M926" i="10"/>
  <c r="M927" i="10"/>
  <c r="M928" i="10"/>
  <c r="M929" i="10"/>
  <c r="M930" i="10"/>
  <c r="M931" i="10"/>
  <c r="M932" i="10"/>
  <c r="M933" i="10"/>
  <c r="M934" i="10"/>
  <c r="M935" i="10"/>
  <c r="M936" i="10"/>
  <c r="M937" i="10"/>
  <c r="M938" i="10"/>
  <c r="M939" i="10"/>
  <c r="M940" i="10"/>
  <c r="M941" i="10"/>
  <c r="M942" i="10"/>
  <c r="M943" i="10"/>
  <c r="M944" i="10"/>
  <c r="M945" i="10"/>
  <c r="M946" i="10"/>
  <c r="M947" i="10"/>
  <c r="M948" i="10"/>
  <c r="M949" i="10"/>
  <c r="M950" i="10"/>
  <c r="M951" i="10"/>
  <c r="M952" i="10"/>
  <c r="M953" i="10"/>
  <c r="M954" i="10"/>
  <c r="M955" i="10"/>
  <c r="M956" i="10"/>
  <c r="M957" i="10"/>
  <c r="M958" i="10"/>
  <c r="M959" i="10"/>
  <c r="M960" i="10"/>
  <c r="M961" i="10"/>
  <c r="M962" i="10"/>
  <c r="M963" i="10"/>
  <c r="M964" i="10"/>
  <c r="M965" i="10"/>
  <c r="M966" i="10"/>
  <c r="M967" i="10"/>
  <c r="M968" i="10"/>
  <c r="M969" i="10"/>
  <c r="M970" i="10"/>
  <c r="M971" i="10"/>
  <c r="M972" i="10"/>
  <c r="M973" i="10"/>
  <c r="M974" i="10"/>
  <c r="M975" i="10"/>
  <c r="M976" i="10"/>
  <c r="M977" i="10"/>
  <c r="M978" i="10"/>
  <c r="M979" i="10"/>
  <c r="M980" i="10"/>
  <c r="M981" i="10"/>
  <c r="M982" i="10"/>
  <c r="M983" i="10"/>
  <c r="M984" i="10"/>
  <c r="M985" i="10"/>
  <c r="M986" i="10"/>
  <c r="M987" i="10"/>
  <c r="M988" i="10"/>
  <c r="M989" i="10"/>
  <c r="M990" i="10"/>
  <c r="M991" i="10"/>
  <c r="M992" i="10"/>
  <c r="M993" i="10"/>
  <c r="M994" i="10"/>
  <c r="M995" i="10"/>
  <c r="M996" i="10"/>
  <c r="M997" i="10"/>
  <c r="M998" i="10"/>
  <c r="M999" i="10"/>
  <c r="M1000" i="10"/>
  <c r="M1001" i="10"/>
  <c r="M1002" i="10"/>
  <c r="M1003" i="10"/>
  <c r="M1004" i="10"/>
  <c r="M1005" i="10"/>
  <c r="M1006" i="10"/>
  <c r="M1007" i="10"/>
  <c r="M1008" i="10"/>
  <c r="M1009" i="10"/>
  <c r="M1010" i="10"/>
  <c r="M1011" i="10"/>
  <c r="M1012" i="10"/>
  <c r="M1013" i="10"/>
  <c r="M1014" i="10"/>
  <c r="M1015" i="10"/>
  <c r="M1016" i="10"/>
  <c r="M1017" i="10"/>
  <c r="M1018" i="10"/>
  <c r="M1019" i="10"/>
  <c r="M1020" i="10"/>
  <c r="M1021" i="10"/>
  <c r="M1022" i="10"/>
  <c r="M1023" i="10"/>
  <c r="M1024" i="10"/>
  <c r="M1025" i="10"/>
  <c r="M1026" i="10"/>
  <c r="M1027" i="10"/>
  <c r="M1028" i="10"/>
  <c r="M1029" i="10"/>
  <c r="M1030" i="10"/>
  <c r="M1031" i="10"/>
  <c r="M1032" i="10"/>
  <c r="M1033" i="10"/>
  <c r="M1034" i="10"/>
  <c r="M1035" i="10"/>
  <c r="M1036" i="10"/>
  <c r="M1037" i="10"/>
  <c r="M1038" i="10"/>
  <c r="M1039" i="10"/>
  <c r="M1040" i="10"/>
  <c r="M1041" i="10"/>
  <c r="M1042" i="10"/>
  <c r="M1043" i="10"/>
  <c r="M1044" i="10"/>
  <c r="M1045" i="10"/>
  <c r="M1046" i="10"/>
  <c r="M1047" i="10"/>
  <c r="M1048" i="10"/>
  <c r="M1049" i="10"/>
  <c r="M1050" i="10"/>
  <c r="M1051" i="10"/>
  <c r="M1052" i="10"/>
  <c r="M1053" i="10"/>
  <c r="M1054" i="10"/>
  <c r="M1055" i="10"/>
  <c r="M1056" i="10"/>
  <c r="M1057" i="10"/>
  <c r="M1058" i="10"/>
  <c r="M1059" i="10"/>
  <c r="M1060" i="10"/>
  <c r="M1061" i="10"/>
  <c r="M1062" i="10"/>
  <c r="M1063" i="10"/>
  <c r="M1064" i="10"/>
  <c r="M1065" i="10"/>
  <c r="M1066" i="10"/>
  <c r="M1067" i="10"/>
  <c r="M1068" i="10"/>
  <c r="M1069" i="10"/>
  <c r="M1070" i="10"/>
  <c r="M1071" i="10"/>
  <c r="M1072" i="10"/>
  <c r="M1073" i="10"/>
  <c r="M1074" i="10"/>
  <c r="M1075" i="10"/>
  <c r="M1076" i="10"/>
  <c r="M1077" i="10"/>
  <c r="M1078" i="10"/>
  <c r="M1079" i="10"/>
  <c r="M1080" i="10"/>
  <c r="M1081" i="10"/>
  <c r="M1082" i="10"/>
  <c r="M1083" i="10"/>
  <c r="M1084" i="10"/>
  <c r="M1085" i="10"/>
  <c r="M1086" i="10"/>
  <c r="M1087" i="10"/>
  <c r="M1088" i="10"/>
  <c r="M1089" i="10"/>
  <c r="M1090" i="10"/>
  <c r="M1091" i="10"/>
  <c r="M1092" i="10"/>
  <c r="M1093" i="10"/>
  <c r="M1094" i="10"/>
  <c r="M1095" i="10"/>
  <c r="M1096" i="10"/>
  <c r="M1097" i="10"/>
  <c r="M1098" i="10"/>
  <c r="M1099" i="10"/>
  <c r="M1100" i="10"/>
  <c r="M1101" i="10"/>
  <c r="M1102" i="10"/>
  <c r="M1103" i="10"/>
  <c r="M1104" i="10"/>
  <c r="M1105" i="10"/>
  <c r="M1106" i="10"/>
  <c r="M1107" i="10"/>
  <c r="M1108" i="10"/>
  <c r="M1109" i="10"/>
  <c r="M1110" i="10"/>
  <c r="M1111" i="10"/>
  <c r="M1112" i="10"/>
  <c r="M1113" i="10"/>
  <c r="M1114" i="10"/>
  <c r="M1115" i="10"/>
  <c r="M1116" i="10"/>
  <c r="M1117" i="10"/>
  <c r="M1118" i="10"/>
  <c r="M1119" i="10"/>
  <c r="M1120" i="10"/>
  <c r="M1121" i="10"/>
  <c r="M1122" i="10"/>
  <c r="M1123" i="10"/>
  <c r="M1124" i="10"/>
  <c r="M1125" i="10"/>
  <c r="M1126" i="10"/>
  <c r="M1127" i="10"/>
  <c r="M1128" i="10"/>
  <c r="M1129" i="10"/>
  <c r="M1130" i="10"/>
  <c r="M1131" i="10"/>
  <c r="M1132" i="10"/>
  <c r="M1133" i="10"/>
  <c r="M1134" i="10"/>
  <c r="M1135" i="10"/>
  <c r="M1136" i="10"/>
  <c r="M1137" i="10"/>
  <c r="M1138" i="10"/>
  <c r="M1139" i="10"/>
  <c r="M1140" i="10"/>
  <c r="M1141" i="10"/>
  <c r="M1142" i="10"/>
  <c r="M1143" i="10"/>
  <c r="M1144" i="10"/>
  <c r="M1145" i="10"/>
  <c r="M1146" i="10"/>
  <c r="M1147" i="10"/>
  <c r="M1148" i="10"/>
  <c r="M1149" i="10"/>
  <c r="M1150" i="10"/>
  <c r="M1151" i="10"/>
  <c r="M1152" i="10"/>
  <c r="M1153" i="10"/>
  <c r="M1154" i="10"/>
  <c r="M1155" i="10"/>
  <c r="M1156" i="10"/>
  <c r="M1157" i="10"/>
  <c r="M1158" i="10"/>
  <c r="M1159" i="10"/>
  <c r="M1160" i="10"/>
  <c r="M1161" i="10"/>
  <c r="M1162" i="10"/>
  <c r="M1163" i="10"/>
  <c r="M1164" i="10"/>
  <c r="M1165" i="10"/>
  <c r="M1166" i="10"/>
  <c r="M1167" i="10"/>
  <c r="M1168" i="10"/>
  <c r="M1169" i="10"/>
  <c r="M1170" i="10"/>
  <c r="M1171" i="10"/>
  <c r="M1172" i="10"/>
  <c r="M1173" i="10"/>
  <c r="M1174" i="10"/>
  <c r="M1175" i="10"/>
  <c r="M1176" i="10"/>
  <c r="M1177" i="10"/>
  <c r="M1178" i="10"/>
  <c r="M1179" i="10"/>
  <c r="M1180" i="10"/>
  <c r="M1181" i="10"/>
  <c r="M1182" i="10"/>
  <c r="M1183" i="10"/>
  <c r="M1184" i="10"/>
  <c r="M1185" i="10"/>
  <c r="M1186" i="10"/>
  <c r="M1187" i="10"/>
  <c r="M1188" i="10"/>
  <c r="M1189" i="10"/>
  <c r="M1190" i="10"/>
  <c r="M1191" i="10"/>
  <c r="M1192" i="10"/>
  <c r="M1193" i="10"/>
  <c r="M1194" i="10"/>
  <c r="M1195" i="10"/>
  <c r="M1196" i="10"/>
  <c r="M1197" i="10"/>
  <c r="M1198" i="10"/>
  <c r="M1199" i="10"/>
  <c r="M1200" i="10"/>
  <c r="M1201" i="10"/>
  <c r="M1202" i="10"/>
  <c r="M1203" i="10"/>
  <c r="M1204" i="10"/>
  <c r="M1205" i="10"/>
  <c r="M1206" i="10"/>
  <c r="M1207" i="10"/>
  <c r="M1208" i="10"/>
  <c r="M1209" i="10"/>
  <c r="M1210" i="10"/>
  <c r="M1211" i="10"/>
  <c r="M1212" i="10"/>
  <c r="M1213" i="10"/>
  <c r="M1214" i="10"/>
  <c r="M1215" i="10"/>
  <c r="M1216" i="10"/>
  <c r="M1217" i="10"/>
  <c r="M1218" i="10"/>
  <c r="M1219" i="10"/>
  <c r="M1220" i="10"/>
  <c r="M1221" i="10"/>
  <c r="M1222" i="10"/>
  <c r="M1223" i="10"/>
  <c r="M1224" i="10"/>
  <c r="M1225" i="10"/>
  <c r="M1226" i="10"/>
  <c r="M1227" i="10"/>
  <c r="M1228" i="10"/>
  <c r="M1229" i="10"/>
  <c r="M1230" i="10"/>
  <c r="M1231" i="10"/>
  <c r="M1232" i="10"/>
  <c r="M1233" i="10"/>
  <c r="M1234" i="10"/>
  <c r="M1235" i="10"/>
  <c r="M1236" i="10"/>
  <c r="M1237" i="10"/>
  <c r="M1238" i="10"/>
  <c r="M1239" i="10"/>
  <c r="M1240" i="10"/>
  <c r="M1241" i="10"/>
  <c r="M1242" i="10"/>
  <c r="M1243" i="10"/>
  <c r="M1244" i="10"/>
  <c r="M1245" i="10"/>
  <c r="M1246" i="10"/>
  <c r="M1247" i="10"/>
  <c r="M1248" i="10"/>
  <c r="M1249" i="10"/>
  <c r="M1250" i="10"/>
  <c r="M1251" i="10"/>
  <c r="M1252" i="10"/>
  <c r="M1253" i="10"/>
  <c r="M1254" i="10"/>
  <c r="M1255" i="10"/>
  <c r="M1256" i="10"/>
  <c r="M1257" i="10"/>
  <c r="M1258" i="10"/>
  <c r="M1259" i="10"/>
  <c r="M1260" i="10"/>
  <c r="M1261" i="10"/>
  <c r="M1262" i="10"/>
  <c r="M1263" i="10"/>
  <c r="M1264" i="10"/>
  <c r="M1265" i="10"/>
  <c r="M1266" i="10"/>
  <c r="M1267" i="10"/>
  <c r="M1268" i="10"/>
  <c r="M1269" i="10"/>
  <c r="M1270" i="10"/>
  <c r="M1271" i="10"/>
  <c r="M1272" i="10"/>
  <c r="M1273" i="10"/>
  <c r="M1274" i="10"/>
  <c r="M1275" i="10"/>
  <c r="M1276" i="10"/>
  <c r="M1277" i="10"/>
  <c r="M1278" i="10"/>
  <c r="M1279" i="10"/>
  <c r="M1280" i="10"/>
  <c r="M1281" i="10"/>
  <c r="M1282" i="10"/>
  <c r="M1283" i="10"/>
  <c r="M1284" i="10"/>
  <c r="M1285" i="10"/>
  <c r="M1286" i="10"/>
  <c r="M1287" i="10"/>
  <c r="M1288" i="10"/>
  <c r="M1289" i="10"/>
  <c r="M1290" i="10"/>
  <c r="M1291" i="10"/>
  <c r="M1292" i="10"/>
  <c r="M1293" i="10"/>
  <c r="M1294" i="10"/>
  <c r="M1295" i="10"/>
  <c r="M1296" i="10"/>
  <c r="M1297" i="10"/>
  <c r="M1298" i="10"/>
  <c r="M1299" i="10"/>
  <c r="M1300" i="10"/>
  <c r="M1301" i="10"/>
  <c r="M1304" i="10"/>
  <c r="M1305" i="10"/>
  <c r="M1306" i="10"/>
  <c r="M1307" i="10"/>
  <c r="M1308" i="10"/>
  <c r="M1309" i="10"/>
  <c r="M1310" i="10"/>
  <c r="M1311" i="10"/>
  <c r="M1312" i="10"/>
  <c r="M1313" i="10"/>
  <c r="M1314" i="10"/>
  <c r="M1315" i="10"/>
  <c r="M1316" i="10"/>
  <c r="M1317" i="10"/>
  <c r="M1318" i="10"/>
  <c r="M1319" i="10"/>
  <c r="M1320" i="10"/>
  <c r="M1321" i="10"/>
  <c r="M1322" i="10"/>
  <c r="M1323" i="10"/>
  <c r="M1324" i="10"/>
  <c r="M1325" i="10"/>
  <c r="M1326" i="10"/>
  <c r="M1327" i="10"/>
  <c r="M1328" i="10"/>
  <c r="M1329" i="10"/>
  <c r="M1330" i="10"/>
  <c r="M1331" i="10"/>
  <c r="M1332" i="10"/>
  <c r="M1333" i="10"/>
  <c r="M1334" i="10"/>
  <c r="M1335" i="10"/>
  <c r="M1336" i="10"/>
  <c r="M1337" i="10"/>
  <c r="M1338" i="10"/>
  <c r="M1339" i="10"/>
  <c r="M1340" i="10"/>
  <c r="M1341" i="10"/>
  <c r="M1342" i="10"/>
  <c r="M1343" i="10"/>
  <c r="M1344" i="10"/>
  <c r="M1345" i="10"/>
  <c r="M1346" i="10"/>
  <c r="M1347" i="10"/>
  <c r="M1348" i="10"/>
  <c r="M1349" i="10"/>
  <c r="M1350" i="10"/>
  <c r="M1351" i="10"/>
  <c r="M1352" i="10"/>
  <c r="M1353" i="10"/>
  <c r="M1354" i="10"/>
  <c r="M1355" i="10"/>
  <c r="M1356" i="10"/>
  <c r="M1357" i="10"/>
  <c r="M1358" i="10"/>
  <c r="M1359" i="10"/>
  <c r="M1360" i="10"/>
  <c r="M1361" i="10"/>
  <c r="M1362" i="10"/>
  <c r="M1363" i="10"/>
  <c r="M1364" i="10"/>
  <c r="M1365" i="10"/>
  <c r="M1366" i="10"/>
  <c r="M1367" i="10"/>
  <c r="M1368" i="10"/>
  <c r="M1369" i="10"/>
  <c r="M1370" i="10"/>
  <c r="M1371" i="10"/>
  <c r="M1372" i="10"/>
  <c r="M1373" i="10"/>
  <c r="M1374" i="10"/>
  <c r="M1375" i="10"/>
  <c r="M1376" i="10"/>
  <c r="M1377" i="10"/>
  <c r="M1378" i="10"/>
  <c r="M1379" i="10"/>
  <c r="M1380" i="10"/>
  <c r="M1381" i="10"/>
  <c r="M1382" i="10"/>
  <c r="M1383" i="10"/>
  <c r="M1384" i="10"/>
  <c r="M1385" i="10"/>
  <c r="M1386" i="10"/>
  <c r="M1387" i="10"/>
  <c r="M1388" i="10"/>
  <c r="M1389" i="10"/>
  <c r="M1390" i="10"/>
  <c r="M1391" i="10"/>
  <c r="M1392" i="10"/>
  <c r="M1393" i="10"/>
  <c r="M1394" i="10"/>
  <c r="M1395" i="10"/>
  <c r="M1396" i="10"/>
  <c r="M1397" i="10"/>
  <c r="M1398" i="10"/>
  <c r="M1399" i="10"/>
  <c r="M1400" i="10"/>
  <c r="M1401" i="10"/>
  <c r="M1402" i="10"/>
  <c r="M1403" i="10"/>
  <c r="M1404" i="10"/>
  <c r="M1405" i="10"/>
  <c r="M1406" i="10"/>
  <c r="M1407" i="10"/>
  <c r="M1408" i="10"/>
  <c r="M1409" i="10"/>
  <c r="M1410" i="10"/>
  <c r="M1411" i="10"/>
  <c r="M1412" i="10"/>
  <c r="M1413" i="10"/>
  <c r="M1414" i="10"/>
  <c r="M1415" i="10"/>
  <c r="M1416" i="10"/>
  <c r="M1417" i="10"/>
  <c r="M1418" i="10"/>
  <c r="M1419" i="10"/>
  <c r="M1420" i="10"/>
  <c r="M1421" i="10"/>
  <c r="M1422" i="10"/>
  <c r="M1423" i="10"/>
  <c r="M1424" i="10"/>
  <c r="M1425" i="10"/>
  <c r="M1426" i="10"/>
  <c r="M1427" i="10"/>
  <c r="M1428" i="10"/>
  <c r="M1429" i="10"/>
  <c r="M1430" i="10"/>
  <c r="M1431" i="10"/>
  <c r="M1432" i="10"/>
  <c r="M1433" i="10"/>
  <c r="M1434" i="10"/>
  <c r="M1435" i="10"/>
  <c r="M1436" i="10"/>
  <c r="M1437" i="10"/>
  <c r="M1438" i="10"/>
  <c r="M1439" i="10"/>
  <c r="M1440" i="10"/>
  <c r="M1441" i="10"/>
  <c r="M1442" i="10"/>
  <c r="M1443" i="10"/>
  <c r="M1444" i="10"/>
  <c r="M1445" i="10"/>
  <c r="M1446" i="10"/>
  <c r="M1447" i="10"/>
  <c r="M1448" i="10"/>
  <c r="M1449" i="10"/>
  <c r="M1450" i="10"/>
  <c r="M1451" i="10"/>
  <c r="M1452" i="10"/>
  <c r="M1453" i="10"/>
  <c r="M1454" i="10"/>
  <c r="M1455" i="10"/>
  <c r="M1456" i="10"/>
  <c r="M1457" i="10"/>
  <c r="M1458" i="10"/>
  <c r="M1459" i="10"/>
  <c r="M1460" i="10"/>
  <c r="M1461" i="10"/>
  <c r="M1462" i="10"/>
  <c r="M1463" i="10"/>
  <c r="M1464" i="10"/>
  <c r="M1465" i="10"/>
  <c r="M1466" i="10"/>
  <c r="M1467" i="10"/>
  <c r="M1468" i="10"/>
  <c r="M1469" i="10"/>
  <c r="M1470" i="10"/>
  <c r="M1471" i="10"/>
  <c r="M1472" i="10"/>
  <c r="M1473" i="10"/>
  <c r="M1474" i="10"/>
  <c r="M1475" i="10"/>
  <c r="M1476" i="10"/>
  <c r="M1477" i="10"/>
  <c r="M1478" i="10"/>
  <c r="M1479" i="10"/>
  <c r="M1480" i="10"/>
  <c r="M1481" i="10"/>
  <c r="M1482" i="10"/>
  <c r="M1483" i="10"/>
  <c r="M1484" i="10"/>
  <c r="M1485" i="10"/>
  <c r="M1486" i="10"/>
  <c r="M1487" i="10"/>
  <c r="M1488" i="10"/>
  <c r="M1489" i="10"/>
  <c r="M1490" i="10"/>
  <c r="M1491" i="10"/>
  <c r="M1492" i="10"/>
  <c r="M1493" i="10"/>
  <c r="M1494" i="10"/>
  <c r="M1495" i="10"/>
  <c r="M1498" i="10"/>
  <c r="M1499" i="10"/>
  <c r="M1500" i="10"/>
  <c r="M1501" i="10"/>
  <c r="M1502" i="10"/>
  <c r="M1503" i="10"/>
  <c r="M1504" i="10"/>
  <c r="M1505" i="10"/>
  <c r="M1506" i="10"/>
  <c r="M1507" i="10"/>
  <c r="M1508" i="10"/>
  <c r="M1509" i="10"/>
  <c r="M1510" i="10"/>
  <c r="M1511" i="10"/>
  <c r="M1512" i="10"/>
  <c r="M1513" i="10"/>
  <c r="M1514" i="10"/>
  <c r="M1515" i="10"/>
  <c r="M1516" i="10"/>
  <c r="M1517" i="10"/>
  <c r="M1518" i="10"/>
  <c r="M1519" i="10"/>
  <c r="M1520" i="10"/>
  <c r="M1521" i="10"/>
  <c r="M1522" i="10"/>
  <c r="M1523" i="10"/>
  <c r="M1524" i="10"/>
  <c r="M1525" i="10"/>
  <c r="M1526" i="10"/>
  <c r="M1527" i="10"/>
  <c r="M1528" i="10"/>
  <c r="M1529" i="10"/>
  <c r="M1530" i="10"/>
  <c r="M1531" i="10"/>
  <c r="M1532" i="10"/>
  <c r="M1533" i="10"/>
  <c r="M1534" i="10"/>
  <c r="M1535" i="10"/>
  <c r="M1536" i="10"/>
  <c r="M1537" i="10"/>
  <c r="M1538" i="10"/>
  <c r="M1539" i="10"/>
  <c r="M1540" i="10"/>
  <c r="M1541" i="10"/>
  <c r="M1542" i="10"/>
  <c r="M1543" i="10"/>
  <c r="M1544" i="10"/>
  <c r="M1545" i="10"/>
  <c r="M1546" i="10"/>
  <c r="M1547" i="10"/>
  <c r="M1548" i="10"/>
  <c r="M1549" i="10"/>
  <c r="M1550" i="10"/>
  <c r="M1551" i="10"/>
  <c r="M1552" i="10"/>
  <c r="M1553" i="10"/>
  <c r="M1554" i="10"/>
  <c r="M1555" i="10"/>
  <c r="M1556" i="10"/>
  <c r="M1557" i="10"/>
  <c r="M1558" i="10"/>
  <c r="M1559" i="10"/>
  <c r="M1560" i="10"/>
  <c r="M1561" i="10"/>
  <c r="M1562" i="10"/>
  <c r="M1563" i="10"/>
  <c r="M1564" i="10"/>
  <c r="M1565" i="10"/>
  <c r="M1566" i="10"/>
  <c r="M1567" i="10"/>
  <c r="M1568" i="10"/>
  <c r="M1569" i="10"/>
  <c r="M1570" i="10"/>
  <c r="M1571" i="10"/>
  <c r="M1572" i="10"/>
  <c r="M1573" i="10"/>
  <c r="M1574" i="10"/>
  <c r="M1575" i="10"/>
  <c r="M1576" i="10"/>
  <c r="M1577" i="10"/>
  <c r="M1578" i="10"/>
  <c r="M1579" i="10"/>
  <c r="M1580" i="10"/>
  <c r="M1581" i="10"/>
  <c r="M1582" i="10"/>
  <c r="M1583" i="10"/>
  <c r="M1584" i="10"/>
  <c r="M1585" i="10"/>
  <c r="M1586" i="10"/>
  <c r="M1587" i="10"/>
  <c r="M1588" i="10"/>
  <c r="M1589" i="10"/>
  <c r="M1590" i="10"/>
  <c r="M1591" i="10"/>
  <c r="M1592" i="10"/>
  <c r="M1593" i="10"/>
  <c r="M1594" i="10"/>
  <c r="M1595" i="10"/>
  <c r="M1596" i="10"/>
  <c r="M1597" i="10"/>
  <c r="M1598" i="10"/>
  <c r="M1599" i="10"/>
  <c r="M1600" i="10"/>
  <c r="M1601" i="10"/>
  <c r="M1602" i="10"/>
  <c r="M1603" i="10"/>
  <c r="M1604" i="10"/>
  <c r="M1605" i="10"/>
  <c r="M1606" i="10"/>
  <c r="M1607" i="10"/>
  <c r="M1608" i="10"/>
  <c r="M1609" i="10"/>
  <c r="M1610" i="10"/>
  <c r="M1611" i="10"/>
  <c r="M1612" i="10"/>
  <c r="M1613" i="10"/>
  <c r="M1614" i="10"/>
  <c r="M1615" i="10"/>
  <c r="M1616" i="10"/>
  <c r="M1617" i="10"/>
  <c r="M1618" i="10"/>
  <c r="M1619" i="10"/>
  <c r="M1620" i="10"/>
  <c r="M1621" i="10"/>
  <c r="M1622" i="10"/>
  <c r="M1623" i="10"/>
  <c r="M1624" i="10"/>
  <c r="M1625" i="10"/>
  <c r="M1626" i="10"/>
  <c r="M1627" i="10"/>
  <c r="M1628" i="10"/>
  <c r="M1629" i="10"/>
  <c r="M1630" i="10"/>
  <c r="M1631" i="10"/>
  <c r="M1632" i="10"/>
  <c r="M1633" i="10"/>
  <c r="M1634" i="10"/>
  <c r="M1635" i="10"/>
  <c r="M1636" i="10"/>
  <c r="M1637" i="10"/>
  <c r="M1638" i="10"/>
  <c r="M1639" i="10"/>
  <c r="M1640" i="10"/>
  <c r="M1641" i="10"/>
  <c r="M1642" i="10"/>
  <c r="M1643" i="10"/>
  <c r="M1644" i="10"/>
  <c r="M1645" i="10"/>
  <c r="M1646" i="10"/>
  <c r="M1647" i="10"/>
  <c r="M1648" i="10"/>
  <c r="M1649" i="10"/>
  <c r="M1650" i="10"/>
  <c r="M1651" i="10"/>
  <c r="M1652" i="10"/>
  <c r="M1653" i="10"/>
  <c r="M1654" i="10"/>
  <c r="M1655" i="10"/>
  <c r="M1656" i="10"/>
  <c r="M1657" i="10"/>
  <c r="M1658" i="10"/>
  <c r="M1659" i="10"/>
  <c r="M1660" i="10"/>
  <c r="M1661" i="10"/>
  <c r="M1662" i="10"/>
  <c r="M1663" i="10"/>
  <c r="M1664" i="10"/>
  <c r="M1665" i="10"/>
  <c r="M1666" i="10"/>
  <c r="M1667" i="10"/>
  <c r="M1668" i="10"/>
  <c r="M1669" i="10"/>
  <c r="M1670" i="10"/>
  <c r="M1671" i="10"/>
  <c r="M1672" i="10"/>
  <c r="M1673" i="10"/>
  <c r="M1674" i="10"/>
  <c r="M1675" i="10"/>
  <c r="M1676" i="10"/>
  <c r="M1677" i="10"/>
  <c r="M1678" i="10"/>
  <c r="M1679" i="10"/>
  <c r="M1680" i="10"/>
  <c r="M1681" i="10"/>
  <c r="M1682" i="10"/>
  <c r="M1683" i="10"/>
  <c r="M1684" i="10"/>
  <c r="M1685" i="10"/>
  <c r="M1686" i="10"/>
  <c r="M1687" i="10"/>
  <c r="M1688" i="10"/>
  <c r="M1689" i="10"/>
  <c r="M1690" i="10"/>
  <c r="M1691" i="10"/>
  <c r="M1692" i="10"/>
  <c r="M1693" i="10"/>
  <c r="M1694" i="10"/>
  <c r="M1695" i="10"/>
  <c r="M1696" i="10"/>
  <c r="M1697" i="10"/>
  <c r="M1698" i="10"/>
  <c r="M1699" i="10"/>
  <c r="M1700" i="10"/>
  <c r="M1701" i="10"/>
  <c r="M1702" i="10"/>
  <c r="M1703" i="10"/>
  <c r="M1704" i="10"/>
  <c r="M1705" i="10"/>
  <c r="M1706" i="10"/>
  <c r="M1707" i="10"/>
  <c r="M1708" i="10"/>
  <c r="M1709" i="10"/>
  <c r="M1710" i="10"/>
  <c r="M1711" i="10"/>
  <c r="M1712" i="10"/>
  <c r="M1713" i="10"/>
  <c r="M1714" i="10"/>
  <c r="M1715" i="10"/>
  <c r="M1716" i="10"/>
  <c r="M1717" i="10"/>
  <c r="M1718" i="10"/>
  <c r="M1719" i="10"/>
  <c r="M1720" i="10"/>
  <c r="M1721" i="10"/>
  <c r="M1722" i="10"/>
  <c r="M1723" i="10"/>
  <c r="M1724" i="10"/>
  <c r="M1725" i="10"/>
  <c r="M1726" i="10"/>
  <c r="M1727" i="10"/>
  <c r="M1728" i="10"/>
  <c r="M1729" i="10"/>
  <c r="M1730" i="10"/>
  <c r="M1731" i="10"/>
  <c r="M1732" i="10"/>
  <c r="M1733" i="10"/>
  <c r="M1734" i="10"/>
  <c r="M1735" i="10"/>
  <c r="M1736" i="10"/>
  <c r="M1737" i="10"/>
  <c r="M1738" i="10"/>
  <c r="M1739" i="10"/>
  <c r="M1740" i="10"/>
  <c r="M1741" i="10"/>
  <c r="M1742" i="10"/>
  <c r="M1743" i="10"/>
  <c r="M1744" i="10"/>
  <c r="M1745" i="10"/>
  <c r="M1746" i="10"/>
  <c r="M1747" i="10"/>
  <c r="M1748" i="10"/>
  <c r="M1749" i="10"/>
  <c r="M1750" i="10"/>
  <c r="M1751" i="10"/>
  <c r="M1752" i="10"/>
  <c r="M1753" i="10"/>
  <c r="M1754" i="10"/>
  <c r="M1755" i="10"/>
  <c r="M1756" i="10"/>
  <c r="M1757" i="10"/>
  <c r="M1758" i="10"/>
  <c r="M1759" i="10"/>
  <c r="M1760" i="10"/>
  <c r="M1761" i="10"/>
  <c r="M1762" i="10"/>
  <c r="M1763" i="10"/>
  <c r="M1764" i="10"/>
  <c r="M1765" i="10"/>
  <c r="M1766" i="10"/>
  <c r="M1767" i="10"/>
  <c r="M1768" i="10"/>
  <c r="M1769" i="10"/>
  <c r="M1770" i="10"/>
  <c r="M1771" i="10"/>
  <c r="M1772" i="10"/>
  <c r="M1773" i="10"/>
  <c r="M1774" i="10"/>
  <c r="M1775" i="10"/>
  <c r="M1776" i="10"/>
  <c r="M1777" i="10"/>
  <c r="M1778" i="10"/>
  <c r="M1779" i="10"/>
  <c r="M1780" i="10"/>
  <c r="M1781" i="10"/>
  <c r="M1782" i="10"/>
  <c r="M1783" i="10"/>
  <c r="M1784" i="10"/>
  <c r="M1785" i="10"/>
  <c r="M1786" i="10"/>
  <c r="M1787" i="10"/>
  <c r="M1788" i="10"/>
  <c r="M1789" i="10"/>
  <c r="M1790" i="10"/>
  <c r="M1791" i="10"/>
  <c r="M1792" i="10"/>
  <c r="M1793" i="10"/>
  <c r="M1794" i="10"/>
  <c r="M1795" i="10"/>
  <c r="M1796" i="10"/>
  <c r="M1797" i="10"/>
  <c r="M1798" i="10"/>
  <c r="M1799" i="10"/>
  <c r="M1800" i="10"/>
  <c r="M1801" i="10"/>
  <c r="M1802" i="10"/>
  <c r="M1803" i="10"/>
  <c r="M1804" i="10"/>
  <c r="M1805" i="10"/>
  <c r="M1806" i="10"/>
  <c r="M1807" i="10"/>
  <c r="M1808" i="10"/>
  <c r="M1809" i="10"/>
  <c r="M1810" i="10"/>
  <c r="M1811" i="10"/>
  <c r="M1812" i="10"/>
  <c r="M1813" i="10"/>
  <c r="M1814" i="10"/>
  <c r="M1815" i="10"/>
  <c r="M1816" i="10"/>
  <c r="M1817" i="10"/>
  <c r="M1818" i="10"/>
  <c r="M1819" i="10"/>
  <c r="M1820" i="10"/>
  <c r="M1821" i="10"/>
  <c r="M1822" i="10"/>
  <c r="M1823" i="10"/>
  <c r="M1824" i="10"/>
  <c r="M1825" i="10"/>
  <c r="M1826" i="10"/>
  <c r="M1827" i="10"/>
  <c r="M1828" i="10"/>
  <c r="M1829" i="10"/>
  <c r="M1830" i="10"/>
  <c r="M1831" i="10"/>
  <c r="M1832" i="10"/>
  <c r="M1833" i="10"/>
  <c r="M1834" i="10"/>
  <c r="M1835" i="10"/>
  <c r="M1836" i="10"/>
  <c r="M1837" i="10"/>
  <c r="M1838" i="10"/>
  <c r="M1839" i="10"/>
  <c r="M1840" i="10"/>
  <c r="M1841" i="10"/>
  <c r="M1842" i="10"/>
  <c r="M1843" i="10"/>
  <c r="M1844" i="10"/>
  <c r="M1845" i="10"/>
  <c r="M1846" i="10"/>
  <c r="M1847" i="10"/>
  <c r="M1848" i="10"/>
  <c r="M1849" i="10"/>
  <c r="M1850" i="10"/>
  <c r="M1851" i="10"/>
  <c r="M1852" i="10"/>
  <c r="M1853" i="10"/>
  <c r="M1854" i="10"/>
  <c r="M1855" i="10"/>
  <c r="M1856" i="10"/>
  <c r="M1857" i="10"/>
  <c r="M1858" i="10"/>
  <c r="M1859" i="10"/>
  <c r="M1860" i="10"/>
  <c r="M1861" i="10"/>
  <c r="M1862" i="10"/>
  <c r="M1863" i="10"/>
  <c r="M1864" i="10"/>
  <c r="M1865" i="10"/>
  <c r="M1866" i="10"/>
  <c r="M1867" i="10"/>
  <c r="M1868" i="10"/>
  <c r="M1869" i="10"/>
  <c r="M1870" i="10"/>
  <c r="M1871" i="10"/>
  <c r="M1872" i="10"/>
  <c r="M1873" i="10"/>
  <c r="M1874" i="10"/>
  <c r="M1875" i="10"/>
  <c r="M1876" i="10"/>
  <c r="M1877" i="10"/>
  <c r="M1878" i="10"/>
  <c r="M1879" i="10"/>
  <c r="M1880" i="10"/>
  <c r="M1881" i="10"/>
  <c r="M1882" i="10"/>
  <c r="M1883" i="10"/>
  <c r="M1884" i="10"/>
  <c r="M1885" i="10"/>
  <c r="M1886" i="10"/>
  <c r="M1887" i="10"/>
  <c r="M1888" i="10"/>
  <c r="M1889" i="10"/>
  <c r="M1890" i="10"/>
  <c r="M1891" i="10"/>
  <c r="M1892" i="10"/>
  <c r="M1893" i="10"/>
  <c r="M1894" i="10"/>
  <c r="M1895" i="10"/>
  <c r="M1896" i="10"/>
  <c r="M1897" i="10"/>
  <c r="M1898" i="10"/>
  <c r="M1899" i="10"/>
  <c r="M1900" i="10"/>
  <c r="M1901" i="10"/>
  <c r="M1902" i="10"/>
  <c r="M1903" i="10"/>
  <c r="M1904" i="10"/>
  <c r="M1905" i="10"/>
  <c r="M1906" i="10"/>
  <c r="M1907" i="10"/>
  <c r="M1908" i="10"/>
  <c r="M1909" i="10"/>
  <c r="M1910" i="10"/>
  <c r="M1911" i="10"/>
  <c r="M1912" i="10"/>
  <c r="M1913" i="10"/>
  <c r="M1914" i="10"/>
  <c r="M1915" i="10"/>
  <c r="M1916" i="10"/>
  <c r="M1917" i="10"/>
  <c r="M1918" i="10"/>
  <c r="M1919" i="10"/>
  <c r="M1920" i="10"/>
  <c r="M1921" i="10"/>
  <c r="M1922" i="10"/>
  <c r="M1923" i="10"/>
  <c r="M1924" i="10"/>
  <c r="M1925" i="10"/>
  <c r="M1926" i="10"/>
  <c r="M1927" i="10"/>
  <c r="M1928" i="10"/>
  <c r="M1929" i="10"/>
  <c r="M1930" i="10"/>
  <c r="M1931" i="10"/>
  <c r="M1932" i="10"/>
  <c r="M1933" i="10"/>
  <c r="M1934" i="10"/>
  <c r="M1935" i="10"/>
  <c r="M1936" i="10"/>
  <c r="M1937" i="10"/>
  <c r="M1938" i="10"/>
  <c r="M1939" i="10"/>
  <c r="M1940" i="10"/>
  <c r="M1941" i="10"/>
  <c r="M1942" i="10"/>
  <c r="M1943" i="10"/>
  <c r="M1944" i="10"/>
  <c r="M1945" i="10"/>
  <c r="M1946" i="10"/>
  <c r="M1947" i="10"/>
  <c r="M1948" i="10"/>
  <c r="M1949" i="10"/>
  <c r="M1950" i="10"/>
  <c r="M1951" i="10"/>
  <c r="M1952" i="10"/>
  <c r="M1953" i="10"/>
  <c r="M1954" i="10"/>
  <c r="M1955" i="10"/>
  <c r="M1956" i="10"/>
  <c r="M1957" i="10"/>
  <c r="M1958" i="10"/>
  <c r="M1959" i="10"/>
  <c r="M1960" i="10"/>
  <c r="M1961" i="10"/>
  <c r="M1962" i="10"/>
  <c r="M1963" i="10"/>
  <c r="M1964" i="10"/>
  <c r="M1965" i="10"/>
  <c r="M1966" i="10"/>
  <c r="M1967" i="10"/>
  <c r="M1968" i="10"/>
  <c r="M1969" i="10"/>
  <c r="M1970" i="10"/>
  <c r="M1971" i="10"/>
  <c r="M1972" i="10"/>
  <c r="M1973" i="10"/>
  <c r="M1974" i="10"/>
  <c r="M1975" i="10"/>
  <c r="M1976" i="10"/>
  <c r="M1977" i="10"/>
  <c r="M1978" i="10"/>
  <c r="M1979" i="10"/>
  <c r="M1980" i="10"/>
  <c r="M1981" i="10"/>
  <c r="M1982" i="10"/>
  <c r="M1983" i="10"/>
  <c r="M1984" i="10"/>
  <c r="M1985" i="10"/>
  <c r="M1986" i="10"/>
  <c r="M1987" i="10"/>
  <c r="M1988" i="10"/>
  <c r="M1989" i="10"/>
  <c r="M1990" i="10"/>
  <c r="M1991" i="10"/>
  <c r="M1992" i="10"/>
  <c r="M1993" i="10"/>
  <c r="M1994" i="10"/>
  <c r="M1995" i="10"/>
  <c r="M1996" i="10"/>
  <c r="M1997" i="10"/>
  <c r="M1998" i="10"/>
  <c r="M1999" i="10"/>
  <c r="M2000" i="10"/>
  <c r="M2001" i="10"/>
  <c r="M2002" i="10"/>
  <c r="M2003" i="10"/>
  <c r="M2004" i="10"/>
  <c r="M2005" i="10"/>
  <c r="M2006" i="10"/>
  <c r="M2007" i="10"/>
  <c r="M2008" i="10"/>
  <c r="M2009" i="10"/>
  <c r="M2010" i="10"/>
  <c r="M2011" i="10"/>
  <c r="M2012" i="10"/>
  <c r="M2013" i="10"/>
  <c r="M2014" i="10"/>
  <c r="M2015" i="10"/>
  <c r="M2016" i="10"/>
  <c r="M2017" i="10"/>
  <c r="M2018" i="10"/>
  <c r="M2019" i="10"/>
  <c r="M2020" i="10"/>
  <c r="M2021" i="10"/>
  <c r="M2022" i="10"/>
  <c r="M2023" i="10"/>
  <c r="M2024" i="10"/>
  <c r="M2025" i="10"/>
  <c r="M2026" i="10"/>
  <c r="M2027" i="10"/>
  <c r="M2028" i="10"/>
  <c r="M2029" i="10"/>
  <c r="M2030" i="10"/>
  <c r="M2031" i="10"/>
  <c r="M2032" i="10"/>
  <c r="M2033" i="10"/>
  <c r="M2034" i="10"/>
  <c r="M2035" i="10"/>
  <c r="M2036" i="10"/>
  <c r="M2037" i="10"/>
  <c r="M2038" i="10"/>
  <c r="M2039" i="10"/>
  <c r="M2040" i="10"/>
  <c r="M2041" i="10"/>
  <c r="M2042" i="10"/>
  <c r="M2043" i="10"/>
  <c r="M2044" i="10"/>
  <c r="M2045" i="10"/>
  <c r="M2046" i="10"/>
  <c r="M2047" i="10"/>
  <c r="M2048" i="10"/>
  <c r="M2049" i="10"/>
  <c r="M2050" i="10"/>
  <c r="M2051" i="10"/>
  <c r="M2052" i="10"/>
  <c r="M2053" i="10"/>
  <c r="M2054" i="10"/>
  <c r="M2055" i="10"/>
  <c r="M2056" i="10"/>
  <c r="M2057" i="10"/>
  <c r="M2058" i="10"/>
  <c r="M2059" i="10"/>
  <c r="M2060" i="10"/>
  <c r="M2061" i="10"/>
  <c r="M2062" i="10"/>
  <c r="M2063" i="10"/>
  <c r="M2064" i="10"/>
  <c r="M2065" i="10"/>
  <c r="M2066" i="10"/>
  <c r="M2067" i="10"/>
  <c r="M2068" i="10"/>
  <c r="M2069" i="10"/>
  <c r="M2070" i="10"/>
  <c r="M2071" i="10"/>
  <c r="M2072" i="10"/>
  <c r="M2073" i="10"/>
  <c r="M2074" i="10"/>
  <c r="M2075" i="10"/>
  <c r="M2076" i="10"/>
  <c r="M2077" i="10"/>
  <c r="M2078" i="10"/>
  <c r="M2079" i="10"/>
  <c r="M2080" i="10"/>
  <c r="M2081" i="10"/>
  <c r="M2082" i="10"/>
  <c r="M2083" i="10"/>
  <c r="M2084" i="10"/>
  <c r="M2085" i="10"/>
  <c r="M2086" i="10"/>
  <c r="M2087" i="10"/>
  <c r="M2088" i="10"/>
  <c r="M2089" i="10"/>
  <c r="M2090" i="10"/>
  <c r="M2091" i="10"/>
  <c r="M2092" i="10"/>
  <c r="M2093" i="10"/>
  <c r="M2094" i="10"/>
  <c r="M2095" i="10"/>
  <c r="M2096" i="10"/>
  <c r="M2097" i="10"/>
  <c r="M2098" i="10"/>
  <c r="M2099" i="10"/>
  <c r="M2100" i="10"/>
  <c r="M2101" i="10"/>
  <c r="M2102" i="10"/>
  <c r="M2103" i="10"/>
  <c r="M2104" i="10"/>
  <c r="M2105" i="10"/>
  <c r="M2106" i="10"/>
  <c r="M2107" i="10"/>
  <c r="M2108" i="10"/>
  <c r="M2109" i="10"/>
  <c r="M2110" i="10"/>
  <c r="M2111" i="10"/>
  <c r="M2112" i="10"/>
  <c r="M2113" i="10"/>
  <c r="M2114" i="10"/>
  <c r="M2115" i="10"/>
  <c r="M2116" i="10"/>
  <c r="M2117" i="10"/>
  <c r="M2118" i="10"/>
  <c r="M2119" i="10"/>
  <c r="M2120" i="10"/>
  <c r="M2121" i="10"/>
  <c r="M2122" i="10"/>
  <c r="M2123" i="10"/>
  <c r="M2124" i="10"/>
  <c r="M2125" i="10"/>
  <c r="M2126" i="10"/>
  <c r="M2127" i="10"/>
  <c r="M2128" i="10"/>
  <c r="M2129" i="10"/>
  <c r="M2130" i="10"/>
  <c r="M2131" i="10"/>
  <c r="M2132" i="10"/>
  <c r="M2133" i="10"/>
  <c r="M2134" i="10"/>
  <c r="M2135" i="10"/>
  <c r="M2136" i="10"/>
  <c r="M2137" i="10"/>
  <c r="M2138" i="10"/>
  <c r="M2139" i="10"/>
  <c r="M2140" i="10"/>
  <c r="M2141" i="10"/>
  <c r="M2142" i="10"/>
  <c r="M2143" i="10"/>
  <c r="M2144" i="10"/>
  <c r="M2145" i="10"/>
  <c r="M2146" i="10"/>
  <c r="M2147" i="10"/>
  <c r="M2148" i="10"/>
  <c r="M2149" i="10"/>
  <c r="M2150" i="10"/>
  <c r="M2151" i="10"/>
  <c r="M2152" i="10"/>
  <c r="M2153" i="10"/>
  <c r="M2154" i="10"/>
  <c r="M2155" i="10"/>
  <c r="M2156" i="10"/>
  <c r="M2157" i="10"/>
  <c r="M2158" i="10"/>
  <c r="M2159" i="10"/>
  <c r="M2160" i="10"/>
  <c r="M2161" i="10"/>
  <c r="M2162" i="10"/>
  <c r="M2163" i="10"/>
  <c r="M2164" i="10"/>
  <c r="M2165" i="10"/>
  <c r="M2166" i="10"/>
  <c r="M2167" i="10"/>
  <c r="M2168" i="10"/>
  <c r="M2169" i="10"/>
  <c r="M2170" i="10"/>
  <c r="M2171" i="10"/>
  <c r="M2172" i="10"/>
  <c r="M2173" i="10"/>
  <c r="M2174" i="10"/>
  <c r="M2175" i="10"/>
  <c r="M2176" i="10"/>
  <c r="M2177" i="10"/>
  <c r="M2178" i="10"/>
  <c r="M2179" i="10"/>
  <c r="M2180" i="10"/>
  <c r="M2181" i="10"/>
  <c r="M2182" i="10"/>
  <c r="M2183" i="10"/>
  <c r="M2184" i="10"/>
  <c r="M2185" i="10"/>
  <c r="M2186" i="10"/>
  <c r="M2187" i="10"/>
  <c r="M2188" i="10"/>
  <c r="M2189" i="10"/>
  <c r="M2190" i="10"/>
  <c r="M2191" i="10"/>
  <c r="M2192" i="10"/>
  <c r="M2193" i="10"/>
  <c r="M2194" i="10"/>
  <c r="M2195" i="10"/>
  <c r="M2196" i="10"/>
  <c r="M2197" i="10"/>
  <c r="M2198" i="10"/>
  <c r="M2199" i="10"/>
  <c r="M2200" i="10"/>
  <c r="M2201" i="10"/>
  <c r="M2202" i="10"/>
  <c r="M2203" i="10"/>
  <c r="M2204" i="10"/>
  <c r="M2205" i="10"/>
  <c r="M2206" i="10"/>
  <c r="M2207" i="10"/>
  <c r="M2208" i="10"/>
  <c r="M2209" i="10"/>
  <c r="M2210" i="10"/>
  <c r="M2211" i="10"/>
  <c r="M2212" i="10"/>
  <c r="M2213" i="10"/>
  <c r="M2214" i="10"/>
  <c r="M2215" i="10"/>
  <c r="M2216" i="10"/>
  <c r="M2217" i="10"/>
  <c r="M2218" i="10"/>
  <c r="M2219" i="10"/>
  <c r="M2220" i="10"/>
  <c r="M2221" i="10"/>
  <c r="M2222" i="10"/>
  <c r="M2223" i="10"/>
  <c r="M2224" i="10"/>
  <c r="M2225" i="10"/>
  <c r="M2226" i="10"/>
  <c r="M2227" i="10"/>
  <c r="M2228" i="10"/>
  <c r="M2229" i="10"/>
  <c r="M2230" i="10"/>
  <c r="M2231" i="10"/>
  <c r="M2232" i="10"/>
  <c r="M2233" i="10"/>
  <c r="M2234" i="10"/>
  <c r="M2235" i="10"/>
  <c r="M2236" i="10"/>
  <c r="M2237" i="10"/>
  <c r="M2238" i="10"/>
  <c r="M2239" i="10"/>
  <c r="M2240" i="10"/>
  <c r="M2241" i="10"/>
  <c r="M2242" i="10"/>
  <c r="M2243" i="10"/>
  <c r="M2244" i="10"/>
  <c r="M2245" i="10"/>
  <c r="M2246" i="10"/>
  <c r="M2247" i="10"/>
  <c r="M2248" i="10"/>
  <c r="M2249" i="10"/>
  <c r="M2250" i="10"/>
  <c r="M2251" i="10"/>
  <c r="M2252" i="10"/>
  <c r="M2253" i="10"/>
  <c r="M2254" i="10"/>
  <c r="M2255" i="10"/>
  <c r="M2256" i="10"/>
  <c r="M2257" i="10"/>
  <c r="M2258" i="10"/>
  <c r="M2259" i="10"/>
  <c r="M2260" i="10"/>
  <c r="M2261" i="10"/>
  <c r="M2262" i="10"/>
  <c r="M2263" i="10"/>
  <c r="M2264" i="10"/>
  <c r="M2265" i="10"/>
  <c r="M2266" i="10"/>
  <c r="M2267" i="10"/>
  <c r="M2268" i="10"/>
  <c r="M2269" i="10"/>
  <c r="M2270" i="10"/>
  <c r="M2271" i="10"/>
  <c r="M2272" i="10"/>
  <c r="M2273" i="10"/>
  <c r="M2274" i="10"/>
  <c r="M2275" i="10"/>
  <c r="M2276" i="10"/>
  <c r="M2277" i="10"/>
  <c r="M2278" i="10"/>
  <c r="M2279" i="10"/>
  <c r="M2280" i="10"/>
  <c r="M2281" i="10"/>
  <c r="M2282" i="10"/>
  <c r="M2283" i="10"/>
  <c r="M2284" i="10"/>
  <c r="M2285" i="10"/>
  <c r="M2286" i="10"/>
  <c r="M2287" i="10"/>
  <c r="M2288" i="10"/>
  <c r="M2289" i="10"/>
  <c r="M2290" i="10"/>
  <c r="M2291" i="10"/>
  <c r="M2292" i="10"/>
  <c r="M2293" i="10"/>
  <c r="M2294" i="10"/>
  <c r="M2295" i="10"/>
  <c r="M2296" i="10"/>
  <c r="M2297" i="10"/>
  <c r="M2298" i="10"/>
  <c r="M2299" i="10"/>
  <c r="M2300" i="10"/>
  <c r="M2301" i="10"/>
  <c r="M2302" i="10"/>
  <c r="M2303" i="10"/>
  <c r="M2304" i="10"/>
  <c r="M2305" i="10"/>
  <c r="M2306" i="10"/>
  <c r="M2307" i="10"/>
  <c r="M2308" i="10"/>
  <c r="M2309" i="10"/>
  <c r="M2310" i="10"/>
  <c r="M2311" i="10"/>
  <c r="M2312" i="10"/>
  <c r="M2313" i="10"/>
  <c r="M2314" i="10"/>
  <c r="M2315" i="10"/>
  <c r="M2316" i="10"/>
  <c r="M2317" i="10"/>
  <c r="M2318" i="10"/>
  <c r="M2319" i="10"/>
  <c r="M2320" i="10"/>
  <c r="M2321" i="10"/>
  <c r="M2322" i="10"/>
  <c r="M2323" i="10"/>
  <c r="M2324" i="10"/>
  <c r="M2325" i="10"/>
  <c r="M2326" i="10"/>
  <c r="M2327" i="10"/>
  <c r="M2328" i="10"/>
  <c r="M2329" i="10"/>
  <c r="M2330" i="10"/>
  <c r="M2331" i="10"/>
  <c r="M2332" i="10"/>
  <c r="M2333" i="10"/>
  <c r="M2334" i="10"/>
  <c r="M2335" i="10"/>
  <c r="M2336" i="10"/>
  <c r="M2337" i="10"/>
  <c r="M2338" i="10"/>
  <c r="M2339" i="10"/>
  <c r="M2340" i="10"/>
  <c r="M2341" i="10"/>
  <c r="M2342" i="10"/>
  <c r="M2343" i="10"/>
  <c r="M2344" i="10"/>
  <c r="M2345" i="10"/>
  <c r="M2346" i="10"/>
  <c r="M2347" i="10"/>
  <c r="M2348" i="10"/>
  <c r="M2349" i="10"/>
  <c r="M2350" i="10"/>
  <c r="M2351" i="10"/>
  <c r="M2352" i="10"/>
  <c r="M2353" i="10"/>
  <c r="M2354" i="10"/>
  <c r="M2355" i="10"/>
  <c r="M2356" i="10"/>
  <c r="M2357" i="10"/>
  <c r="M2358" i="10"/>
  <c r="M2359" i="10"/>
  <c r="M2360" i="10"/>
  <c r="M2361" i="10"/>
  <c r="M2362" i="10"/>
  <c r="M2363" i="10"/>
  <c r="M2364" i="10"/>
  <c r="M2365" i="10"/>
  <c r="M2366" i="10"/>
  <c r="M2367" i="10"/>
  <c r="M2368" i="10"/>
  <c r="M2369" i="10"/>
  <c r="M2370" i="10"/>
  <c r="M2371" i="10"/>
  <c r="M2372" i="10"/>
  <c r="M2373" i="10"/>
  <c r="M2374" i="10"/>
  <c r="M2375" i="10"/>
  <c r="M2376" i="10"/>
  <c r="M2377" i="10"/>
  <c r="M2378" i="10"/>
  <c r="M2379" i="10"/>
  <c r="M2380" i="10"/>
  <c r="M2381" i="10"/>
  <c r="M2382" i="10"/>
  <c r="M2383" i="10"/>
  <c r="M2384" i="10"/>
  <c r="M2385" i="10"/>
  <c r="M2386" i="10"/>
  <c r="M2387" i="10"/>
  <c r="M2388" i="10"/>
  <c r="M2389" i="10"/>
  <c r="M2390" i="10"/>
  <c r="M2391" i="10"/>
  <c r="M2392" i="10"/>
  <c r="M2393" i="10"/>
  <c r="M2394" i="10"/>
  <c r="M2395" i="10"/>
  <c r="M2396" i="10"/>
  <c r="M2397" i="10"/>
  <c r="M2398" i="10"/>
  <c r="M2399" i="10"/>
  <c r="M2400" i="10"/>
  <c r="M2401" i="10"/>
  <c r="M2402" i="10"/>
  <c r="M2403" i="10"/>
  <c r="M2404" i="10"/>
  <c r="M2405" i="10"/>
  <c r="M2406" i="10"/>
  <c r="M2407" i="10"/>
  <c r="M2408" i="10"/>
  <c r="M2409" i="10"/>
  <c r="M2410" i="10"/>
  <c r="M2411" i="10"/>
  <c r="M2412" i="10"/>
  <c r="M2413" i="10"/>
  <c r="M2414" i="10"/>
  <c r="M2415" i="10"/>
  <c r="M2416" i="10"/>
  <c r="M2417" i="10"/>
  <c r="M2418" i="10"/>
  <c r="M2419" i="10"/>
  <c r="M2420" i="10"/>
  <c r="M2421" i="10"/>
  <c r="M2422" i="10"/>
  <c r="M2423" i="10"/>
  <c r="M2424" i="10"/>
  <c r="M2425" i="10"/>
  <c r="M2426" i="10"/>
  <c r="M2427" i="10"/>
  <c r="M2428" i="10"/>
  <c r="M2429" i="10"/>
  <c r="M2430" i="10"/>
  <c r="M2431" i="10"/>
  <c r="M2432" i="10"/>
  <c r="M2433" i="10"/>
  <c r="M2434" i="10"/>
  <c r="M2435" i="10"/>
  <c r="M2436" i="10"/>
  <c r="M2437" i="10"/>
  <c r="M2438" i="10"/>
  <c r="M2439" i="10"/>
  <c r="M2440" i="10"/>
  <c r="M2441" i="10"/>
  <c r="M2442" i="10"/>
  <c r="M2443" i="10"/>
  <c r="M2444" i="10"/>
  <c r="M2445" i="10"/>
  <c r="M2446" i="10"/>
  <c r="M2447" i="10"/>
  <c r="M2448" i="10"/>
  <c r="M2449" i="10"/>
  <c r="M2450" i="10"/>
  <c r="M2451" i="10"/>
  <c r="M2452" i="10"/>
  <c r="M2453" i="10"/>
  <c r="M2454" i="10"/>
  <c r="M2455" i="10"/>
  <c r="M2456" i="10"/>
  <c r="M2457" i="10"/>
  <c r="M2458" i="10"/>
  <c r="M2459" i="10"/>
  <c r="M2460" i="10"/>
  <c r="M2461" i="10"/>
  <c r="M2462" i="10"/>
  <c r="M2463" i="10"/>
  <c r="M2464" i="10"/>
  <c r="M2465" i="10"/>
  <c r="M2466" i="10"/>
  <c r="M2467" i="10"/>
  <c r="M2468" i="10"/>
  <c r="M2469" i="10"/>
  <c r="M2470" i="10"/>
  <c r="M2471" i="10"/>
  <c r="M2472" i="10"/>
  <c r="M2473" i="10"/>
  <c r="M2474" i="10"/>
  <c r="M2475" i="10"/>
  <c r="M2476" i="10"/>
  <c r="M2477" i="10"/>
  <c r="M2478" i="10"/>
  <c r="M2479" i="10"/>
  <c r="M2480" i="10"/>
  <c r="M2481" i="10"/>
  <c r="M2482" i="10"/>
  <c r="M2483" i="10"/>
  <c r="M2484" i="10"/>
  <c r="M2485" i="10"/>
  <c r="M2486" i="10"/>
  <c r="M2487" i="10"/>
  <c r="M2488" i="10"/>
  <c r="M2489" i="10"/>
  <c r="M2490" i="10"/>
  <c r="M2491" i="10"/>
  <c r="M2492" i="10"/>
  <c r="M2493" i="10"/>
  <c r="M2494" i="10"/>
  <c r="M2495" i="10"/>
  <c r="M2496" i="10"/>
  <c r="M2497" i="10"/>
  <c r="M2498" i="10"/>
  <c r="M2499" i="10"/>
  <c r="M2500" i="10"/>
  <c r="M2501" i="10"/>
  <c r="M2502" i="10"/>
  <c r="M2503" i="10"/>
  <c r="M2504" i="10"/>
  <c r="M2505" i="10"/>
  <c r="M2506" i="10"/>
  <c r="M2507" i="10"/>
  <c r="M2508" i="10"/>
  <c r="M2509" i="10"/>
  <c r="M2510" i="10"/>
  <c r="M2511" i="10"/>
  <c r="M2512" i="10"/>
  <c r="M2513" i="10"/>
  <c r="M2514" i="10"/>
  <c r="M2515" i="10"/>
  <c r="M2516" i="10"/>
  <c r="M2517" i="10"/>
  <c r="M2518" i="10"/>
  <c r="M2519" i="10"/>
  <c r="M2520" i="10"/>
  <c r="M2521" i="10"/>
  <c r="M2522" i="10"/>
  <c r="M2523" i="10"/>
  <c r="M2524" i="10"/>
  <c r="M2525" i="10"/>
  <c r="M2526" i="10"/>
  <c r="M2527" i="10"/>
  <c r="M2528" i="10"/>
  <c r="M2529" i="10"/>
  <c r="M2530" i="10"/>
  <c r="M2531" i="10"/>
  <c r="M2532" i="10"/>
  <c r="M2533" i="10"/>
  <c r="M2534" i="10"/>
  <c r="M2535" i="10"/>
  <c r="M2536" i="10"/>
  <c r="M2537" i="10"/>
  <c r="M2538" i="10"/>
  <c r="M2539" i="10"/>
  <c r="M2540" i="10"/>
  <c r="M2541" i="10"/>
  <c r="M2542" i="10"/>
  <c r="M2543" i="10"/>
  <c r="M2544" i="10"/>
  <c r="M2545" i="10"/>
  <c r="M2546" i="10"/>
  <c r="M2547" i="10"/>
  <c r="M2548" i="10"/>
  <c r="M2549" i="10"/>
  <c r="M2550" i="10"/>
  <c r="M2551" i="10"/>
  <c r="M2552" i="10"/>
  <c r="M2553" i="10"/>
  <c r="M2554" i="10"/>
  <c r="M2555" i="10"/>
  <c r="M2556" i="10"/>
  <c r="M2557" i="10"/>
  <c r="M2558" i="10"/>
  <c r="M2559" i="10"/>
  <c r="M2560" i="10"/>
  <c r="M2561" i="10"/>
  <c r="M2562" i="10"/>
  <c r="M2563" i="10"/>
  <c r="M2564" i="10"/>
  <c r="M2565" i="10"/>
  <c r="M2566" i="10"/>
  <c r="M2567" i="10"/>
  <c r="M2568" i="10"/>
  <c r="M2569" i="10"/>
  <c r="M2570" i="10"/>
  <c r="M2571" i="10"/>
  <c r="M2572" i="10"/>
  <c r="M2573" i="10"/>
  <c r="M2574" i="10"/>
  <c r="M2575" i="10"/>
  <c r="M2576" i="10"/>
  <c r="M2577" i="10"/>
  <c r="M2578" i="10"/>
  <c r="M2579" i="10"/>
  <c r="M2580" i="10"/>
  <c r="M2581" i="10"/>
  <c r="M2582" i="10"/>
  <c r="M2583" i="10"/>
  <c r="M2584" i="10"/>
  <c r="M2585" i="10"/>
  <c r="M2586" i="10"/>
  <c r="M2587" i="10"/>
  <c r="M2588" i="10"/>
  <c r="M2589" i="10"/>
  <c r="M2590" i="10"/>
  <c r="M2591" i="10"/>
  <c r="M2592" i="10"/>
  <c r="M2593" i="10"/>
  <c r="M2594" i="10"/>
  <c r="M2595" i="10"/>
  <c r="M2596" i="10"/>
  <c r="M2597" i="10"/>
  <c r="M2598" i="10"/>
  <c r="M2599" i="10"/>
  <c r="M2600" i="10"/>
  <c r="M2601" i="10"/>
  <c r="M2602" i="10"/>
  <c r="M2603" i="10"/>
  <c r="M2604" i="10"/>
  <c r="M2605" i="10"/>
  <c r="M2606" i="10"/>
  <c r="M2607" i="10"/>
  <c r="M2608" i="10"/>
  <c r="M2609" i="10"/>
  <c r="M2610" i="10"/>
  <c r="M2611" i="10"/>
  <c r="M2612" i="10"/>
  <c r="M2613" i="10"/>
  <c r="M2614" i="10"/>
  <c r="M2615" i="10"/>
  <c r="M2616" i="10"/>
  <c r="M2617" i="10"/>
  <c r="M2618" i="10"/>
  <c r="M2619" i="10"/>
  <c r="M2620" i="10"/>
  <c r="M2621" i="10"/>
  <c r="M2622" i="10"/>
  <c r="M2623" i="10"/>
  <c r="M2624" i="10"/>
  <c r="M2625" i="10"/>
  <c r="M2626" i="10"/>
  <c r="M2627" i="10"/>
  <c r="M2628" i="10"/>
  <c r="M2629" i="10"/>
  <c r="M2630" i="10"/>
  <c r="M2631" i="10"/>
  <c r="M2632" i="10"/>
  <c r="M2633" i="10"/>
  <c r="M2634" i="10"/>
  <c r="M2635" i="10"/>
  <c r="M2636" i="10"/>
  <c r="M2637" i="10"/>
  <c r="M2638" i="10"/>
  <c r="M2639" i="10"/>
  <c r="M2640" i="10"/>
  <c r="M2641" i="10"/>
  <c r="M2642" i="10"/>
  <c r="M2643" i="10"/>
  <c r="M2644" i="10"/>
  <c r="M2645" i="10"/>
  <c r="M2646" i="10"/>
  <c r="M2647" i="10"/>
  <c r="M2648" i="10"/>
  <c r="M2649" i="10"/>
  <c r="M2650" i="10"/>
  <c r="M2651" i="10"/>
  <c r="M2652" i="10"/>
  <c r="M2653" i="10"/>
  <c r="M2654" i="10"/>
  <c r="M2655" i="10"/>
  <c r="M2656" i="10"/>
  <c r="M2657" i="10"/>
  <c r="M2658" i="10"/>
  <c r="M2659" i="10"/>
  <c r="M2660" i="10"/>
  <c r="M2661" i="10"/>
  <c r="M2662" i="10"/>
  <c r="M2663" i="10"/>
  <c r="M2664" i="10"/>
  <c r="M2665" i="10"/>
  <c r="M2666" i="10"/>
  <c r="M2667" i="10"/>
  <c r="M2668" i="10"/>
  <c r="M2669" i="10"/>
  <c r="M2670" i="10"/>
  <c r="M2671" i="10"/>
  <c r="M2672" i="10"/>
  <c r="M2673" i="10"/>
  <c r="M2674" i="10"/>
  <c r="M2675" i="10"/>
  <c r="M2676" i="10"/>
  <c r="M2677" i="10"/>
  <c r="M2678" i="10"/>
  <c r="M2679" i="10"/>
  <c r="M2680" i="10"/>
  <c r="M2681" i="10"/>
  <c r="M2682" i="10"/>
  <c r="M2683" i="10"/>
  <c r="M2684" i="10"/>
  <c r="M2685" i="10"/>
  <c r="M2686" i="10"/>
  <c r="M2687" i="10"/>
  <c r="M2688" i="10"/>
  <c r="M2689" i="10"/>
  <c r="M2690" i="10"/>
  <c r="M2691" i="10"/>
  <c r="M2692" i="10"/>
  <c r="M2693" i="10"/>
  <c r="M2694" i="10"/>
  <c r="M2695" i="10"/>
  <c r="M2696" i="10"/>
  <c r="M2697" i="10"/>
  <c r="M2698" i="10"/>
  <c r="M2699" i="10"/>
  <c r="M2700" i="10"/>
  <c r="M2701" i="10"/>
  <c r="M2702" i="10"/>
  <c r="M2703" i="10"/>
  <c r="M2704" i="10"/>
  <c r="M2705" i="10"/>
  <c r="M2706" i="10"/>
  <c r="M2707" i="10"/>
  <c r="M2708" i="10"/>
  <c r="M2709" i="10"/>
  <c r="M2710" i="10"/>
  <c r="M2711" i="10"/>
  <c r="M2712" i="10"/>
  <c r="M2713" i="10"/>
  <c r="M2714" i="10"/>
  <c r="M2715" i="10"/>
  <c r="M2716" i="10"/>
  <c r="M2717" i="10"/>
  <c r="M2718" i="10"/>
  <c r="M2719" i="10"/>
  <c r="M2720" i="10"/>
  <c r="M2721" i="10"/>
  <c r="M2722" i="10"/>
  <c r="M2723" i="10"/>
  <c r="M2724" i="10"/>
  <c r="M2725" i="10"/>
  <c r="M2726" i="10"/>
  <c r="M2727" i="10"/>
  <c r="M2728" i="10"/>
  <c r="M2729" i="10"/>
  <c r="M2730" i="10"/>
  <c r="M2731" i="10"/>
  <c r="M2732" i="10"/>
  <c r="M2733" i="10"/>
  <c r="M2734" i="10"/>
  <c r="M2735" i="10"/>
  <c r="M2736" i="10"/>
  <c r="M2737" i="10"/>
  <c r="M2738" i="10"/>
  <c r="M2739" i="10"/>
  <c r="M2740" i="10"/>
  <c r="M2741" i="10"/>
  <c r="M2742" i="10"/>
  <c r="M2743" i="10"/>
  <c r="M2744" i="10"/>
  <c r="M2745" i="10"/>
  <c r="M2746" i="10"/>
  <c r="M2747" i="10"/>
  <c r="M2748" i="10"/>
  <c r="M2749" i="10"/>
  <c r="M2750" i="10"/>
  <c r="M2751" i="10"/>
  <c r="M2752" i="10"/>
  <c r="M2753" i="10"/>
  <c r="M2754" i="10"/>
  <c r="M2755" i="10"/>
  <c r="M2756" i="10"/>
  <c r="M2757" i="10"/>
  <c r="M2758" i="10"/>
  <c r="M2759" i="10"/>
  <c r="M2760" i="10"/>
  <c r="M2761" i="10"/>
  <c r="M2762" i="10"/>
  <c r="M2763" i="10"/>
  <c r="M2764" i="10"/>
  <c r="M2765" i="10"/>
  <c r="M2766" i="10"/>
  <c r="M2767" i="10"/>
  <c r="M2768" i="10"/>
  <c r="M2769" i="10"/>
  <c r="M2770" i="10"/>
  <c r="M2771" i="10"/>
  <c r="M2772" i="10"/>
  <c r="M2773" i="10"/>
  <c r="M2774" i="10"/>
  <c r="M2775" i="10"/>
  <c r="M2776" i="10"/>
  <c r="M2777" i="10"/>
  <c r="M2778" i="10"/>
  <c r="M2779" i="10"/>
  <c r="M2780" i="10"/>
  <c r="M2781" i="10"/>
  <c r="M2782" i="10"/>
  <c r="M2783" i="10"/>
  <c r="M2784" i="10"/>
  <c r="M2785" i="10"/>
  <c r="M2786" i="10"/>
  <c r="M2787" i="10"/>
  <c r="M2788" i="10"/>
  <c r="M2789" i="10"/>
  <c r="M2790" i="10"/>
  <c r="M2791" i="10"/>
  <c r="M2792" i="10"/>
  <c r="M2793" i="10"/>
  <c r="M2794" i="10"/>
  <c r="M2795" i="10"/>
  <c r="M2796" i="10"/>
  <c r="M2797" i="10"/>
  <c r="M2798" i="10"/>
  <c r="M2799" i="10"/>
  <c r="M2800" i="10"/>
  <c r="M2801" i="10"/>
  <c r="M2802" i="10"/>
  <c r="M2803" i="10"/>
  <c r="M2804" i="10"/>
  <c r="M2805" i="10"/>
  <c r="M2806" i="10"/>
  <c r="M2807" i="10"/>
  <c r="M2808" i="10"/>
  <c r="M2809" i="10"/>
  <c r="M2810" i="10"/>
  <c r="M2811" i="10"/>
  <c r="M2812" i="10"/>
  <c r="M2813" i="10"/>
  <c r="M2814" i="10"/>
  <c r="M2815" i="10"/>
  <c r="M2816" i="10"/>
  <c r="M2817" i="10"/>
  <c r="M2818" i="10"/>
  <c r="M2819" i="10"/>
  <c r="M2820" i="10"/>
  <c r="M2821" i="10"/>
  <c r="M2822" i="10"/>
  <c r="M2823" i="10"/>
  <c r="M2824" i="10"/>
  <c r="M2825" i="10"/>
  <c r="M2826" i="10"/>
  <c r="M2827" i="10"/>
  <c r="M2828" i="10"/>
  <c r="M2829" i="10"/>
  <c r="M2830" i="10"/>
  <c r="M2831" i="10"/>
  <c r="M2832" i="10"/>
  <c r="M2833" i="10"/>
  <c r="M2834" i="10"/>
  <c r="M2835" i="10"/>
  <c r="M2836" i="10"/>
  <c r="M2837" i="10"/>
  <c r="M2838" i="10"/>
  <c r="M2839" i="10"/>
  <c r="M2840" i="10"/>
  <c r="M2841" i="10"/>
  <c r="M2842" i="10"/>
  <c r="M2843" i="10"/>
  <c r="M2844" i="10"/>
  <c r="M2845" i="10"/>
  <c r="M2846" i="10"/>
  <c r="M2847" i="10"/>
  <c r="M2848" i="10"/>
  <c r="M2849" i="10"/>
  <c r="M2850" i="10"/>
  <c r="M2851" i="10"/>
  <c r="M2852" i="10"/>
  <c r="M2853" i="10"/>
  <c r="M2854" i="10"/>
  <c r="M2855" i="10"/>
  <c r="M2856" i="10"/>
  <c r="M2857" i="10"/>
  <c r="M2858" i="10"/>
  <c r="M2859" i="10"/>
  <c r="M2860" i="10"/>
  <c r="M2861" i="10"/>
  <c r="M2862" i="10"/>
  <c r="M2863" i="10"/>
  <c r="M2864" i="10"/>
  <c r="M2865" i="10"/>
  <c r="M2866" i="10"/>
  <c r="M2867" i="10"/>
  <c r="M2868" i="10"/>
  <c r="M2869" i="10"/>
  <c r="M2870" i="10"/>
  <c r="M2871" i="10"/>
  <c r="M2872" i="10"/>
  <c r="M2873" i="10"/>
  <c r="M2874" i="10"/>
  <c r="M2875" i="10"/>
  <c r="M2876" i="10"/>
  <c r="M2877" i="10"/>
  <c r="M2878" i="10"/>
  <c r="M2879" i="10"/>
  <c r="M2880" i="10"/>
  <c r="M2881" i="10"/>
  <c r="M2882" i="10"/>
  <c r="M2883" i="10"/>
  <c r="M2884" i="10"/>
  <c r="M2885" i="10"/>
  <c r="M2886" i="10"/>
  <c r="M2887" i="10"/>
  <c r="M2888" i="10"/>
  <c r="M2889" i="10"/>
  <c r="M2890" i="10"/>
  <c r="M2891" i="10"/>
  <c r="M2892" i="10"/>
  <c r="M2893" i="10"/>
  <c r="M2894" i="10"/>
  <c r="M2895" i="10"/>
  <c r="M2896" i="10"/>
  <c r="M2897" i="10"/>
  <c r="M2898" i="10"/>
  <c r="M2899" i="10"/>
  <c r="M2900" i="10"/>
  <c r="M2901" i="10"/>
  <c r="M2902" i="10"/>
  <c r="M2903" i="10"/>
  <c r="M2904" i="10"/>
  <c r="M2905" i="10"/>
  <c r="M2906" i="10"/>
  <c r="M2907" i="10"/>
  <c r="M2908" i="10"/>
  <c r="M2909" i="10"/>
  <c r="M2910" i="10"/>
  <c r="M2911" i="10"/>
  <c r="M2912" i="10"/>
  <c r="M2913" i="10"/>
  <c r="M2914" i="10"/>
  <c r="M2915" i="10"/>
  <c r="M2916" i="10"/>
  <c r="M2917" i="10"/>
  <c r="M2918" i="10"/>
  <c r="M2919" i="10"/>
  <c r="M2920" i="10"/>
  <c r="M2921" i="10"/>
  <c r="M2922" i="10"/>
  <c r="M2923" i="10"/>
  <c r="M2924" i="10"/>
  <c r="M2925" i="10"/>
  <c r="M2926" i="10"/>
  <c r="M2927" i="10"/>
  <c r="M2928" i="10"/>
  <c r="M2929" i="10"/>
  <c r="M2930" i="10"/>
  <c r="M2931" i="10"/>
  <c r="M2932" i="10"/>
  <c r="M2933" i="10"/>
  <c r="M2934" i="10"/>
  <c r="M2935" i="10"/>
  <c r="M2936" i="10"/>
  <c r="M2937" i="10"/>
  <c r="M2938" i="10"/>
  <c r="M2939" i="10"/>
  <c r="M2940" i="10"/>
  <c r="M2941" i="10"/>
  <c r="M2942" i="10"/>
  <c r="M2943" i="10"/>
  <c r="M2944" i="10"/>
  <c r="M2945" i="10"/>
  <c r="M2946" i="10"/>
  <c r="M2947" i="10"/>
  <c r="M2948" i="10"/>
  <c r="M2949" i="10"/>
  <c r="M2950" i="10"/>
  <c r="M2951" i="10"/>
  <c r="M2952" i="10"/>
  <c r="M2953" i="10"/>
  <c r="M2954" i="10"/>
  <c r="M2955" i="10"/>
  <c r="M2956" i="10"/>
  <c r="M2957" i="10"/>
  <c r="M2958" i="10"/>
  <c r="M2959" i="10"/>
  <c r="M2960" i="10"/>
  <c r="M2961" i="10"/>
  <c r="M2962" i="10"/>
  <c r="M2963" i="10"/>
  <c r="M2964" i="10"/>
  <c r="M2965" i="10"/>
  <c r="M2966" i="10"/>
  <c r="M2967" i="10"/>
  <c r="M2968" i="10"/>
  <c r="M2969" i="10"/>
  <c r="M2970" i="10"/>
  <c r="M2971" i="10"/>
  <c r="M2972" i="10"/>
  <c r="M2973" i="10"/>
  <c r="M2974" i="10"/>
  <c r="M2975" i="10"/>
  <c r="M2976" i="10"/>
  <c r="M2977" i="10"/>
  <c r="M2978" i="10"/>
  <c r="M2979" i="10"/>
  <c r="M2980" i="10"/>
  <c r="M2981" i="10"/>
  <c r="M2982" i="10"/>
  <c r="M2983" i="10"/>
  <c r="M2984" i="10"/>
  <c r="M2985" i="10"/>
  <c r="M2986" i="10"/>
  <c r="M2987" i="10"/>
  <c r="M2988" i="10"/>
  <c r="M2989" i="10"/>
  <c r="M2990" i="10"/>
  <c r="M2991" i="10"/>
  <c r="M2992" i="10"/>
  <c r="M2993" i="10"/>
  <c r="M2994" i="10"/>
  <c r="M2995" i="10"/>
  <c r="M2996" i="10"/>
  <c r="M2997" i="10"/>
  <c r="M2998" i="10"/>
  <c r="M2999" i="10"/>
  <c r="M3000" i="10"/>
  <c r="M3001" i="10"/>
  <c r="M3002" i="10"/>
  <c r="M3003" i="10"/>
  <c r="M3004" i="10"/>
  <c r="M3005" i="10"/>
  <c r="M3006" i="10"/>
  <c r="M3007" i="10"/>
  <c r="M3008" i="10"/>
  <c r="M3009" i="10"/>
  <c r="M3010" i="10"/>
  <c r="M3011" i="10"/>
  <c r="M3012" i="10"/>
  <c r="M3013" i="10"/>
  <c r="M3014" i="10"/>
  <c r="M3015" i="10"/>
  <c r="M3016" i="10"/>
  <c r="M3017" i="10"/>
  <c r="M3018" i="10"/>
  <c r="M3019" i="10"/>
  <c r="M3020" i="10"/>
  <c r="M3021" i="10"/>
  <c r="M3022" i="10"/>
  <c r="M3023" i="10"/>
  <c r="M3024" i="10"/>
  <c r="M3025" i="10"/>
  <c r="M3026" i="10"/>
  <c r="M3027" i="10"/>
  <c r="M3028" i="10"/>
  <c r="M3029" i="10"/>
  <c r="M3030" i="10"/>
  <c r="M3031" i="10"/>
  <c r="M3032" i="10"/>
  <c r="M3033" i="10"/>
  <c r="M3034" i="10"/>
  <c r="M3035" i="10"/>
  <c r="M3036" i="10"/>
  <c r="M3037" i="10"/>
  <c r="M3038" i="10"/>
  <c r="M3039" i="10"/>
  <c r="M3040" i="10"/>
  <c r="M3041" i="10"/>
  <c r="M3042" i="10"/>
  <c r="M3043" i="10"/>
  <c r="M3044" i="10"/>
  <c r="M3045" i="10"/>
  <c r="M3046" i="10"/>
  <c r="M3047" i="10"/>
  <c r="M3048" i="10"/>
  <c r="M3049" i="10"/>
  <c r="M3050" i="10"/>
  <c r="M3051" i="10"/>
  <c r="M3052" i="10"/>
  <c r="M3053" i="10"/>
  <c r="M3054" i="10"/>
  <c r="M3055" i="10"/>
  <c r="M3056" i="10"/>
  <c r="M3057" i="10"/>
  <c r="M3058" i="10"/>
  <c r="M3059" i="10"/>
  <c r="M3060" i="10"/>
  <c r="M3061" i="10"/>
  <c r="M3062" i="10"/>
  <c r="M3063" i="10"/>
  <c r="M3064" i="10"/>
  <c r="M3065" i="10"/>
  <c r="M3066" i="10"/>
  <c r="M3067" i="10"/>
  <c r="M3068" i="10"/>
  <c r="M3069" i="10"/>
  <c r="M3070" i="10"/>
  <c r="M3071" i="10"/>
  <c r="M3072" i="10"/>
  <c r="M3073" i="10"/>
  <c r="M3074" i="10"/>
  <c r="M3075" i="10"/>
  <c r="M3076" i="10"/>
  <c r="M3077" i="10"/>
  <c r="M3078" i="10"/>
  <c r="M3079" i="10"/>
  <c r="M3080" i="10"/>
  <c r="M3081" i="10"/>
  <c r="M3082" i="10"/>
  <c r="M3083" i="10"/>
  <c r="M3084" i="10"/>
  <c r="M3085" i="10"/>
  <c r="M3086" i="10"/>
  <c r="M3087" i="10"/>
  <c r="M3088" i="10"/>
  <c r="M3089" i="10"/>
  <c r="M3090" i="10"/>
  <c r="M3091" i="10"/>
  <c r="M3092" i="10"/>
  <c r="M3093" i="10"/>
  <c r="M3094" i="10"/>
  <c r="M3095" i="10"/>
  <c r="M3096" i="10"/>
  <c r="M3097" i="10"/>
  <c r="M3098" i="10"/>
  <c r="M3099" i="10"/>
  <c r="M3100" i="10"/>
  <c r="M3101" i="10"/>
  <c r="M3102" i="10"/>
  <c r="M3103" i="10"/>
  <c r="M3104" i="10"/>
  <c r="M3105" i="10"/>
  <c r="M3106" i="10"/>
  <c r="M3107" i="10"/>
  <c r="M3108" i="10"/>
  <c r="M3109" i="10"/>
  <c r="M3110" i="10"/>
  <c r="M3111" i="10"/>
  <c r="M3112" i="10"/>
  <c r="M3113" i="10"/>
  <c r="M3114" i="10"/>
  <c r="M3115" i="10"/>
  <c r="M3116" i="10"/>
  <c r="M3117" i="10"/>
  <c r="M3118" i="10"/>
  <c r="M3119" i="10"/>
  <c r="M3120" i="10"/>
  <c r="M3121" i="10"/>
  <c r="M3122" i="10"/>
  <c r="M3123" i="10"/>
  <c r="M3124" i="10"/>
  <c r="M3125" i="10"/>
  <c r="M3126" i="10"/>
  <c r="M3127" i="10"/>
  <c r="M3128" i="10"/>
  <c r="M3129" i="10"/>
  <c r="M3130" i="10"/>
  <c r="M3131" i="10"/>
  <c r="M3132" i="10"/>
  <c r="M3133" i="10"/>
  <c r="M3134" i="10"/>
  <c r="M3135" i="10"/>
  <c r="M3136" i="10"/>
  <c r="M3137" i="10"/>
  <c r="M3138" i="10"/>
  <c r="M3139" i="10"/>
  <c r="M3140" i="10"/>
  <c r="M3141" i="10"/>
  <c r="M3142" i="10"/>
  <c r="M3143" i="10"/>
  <c r="M3144" i="10"/>
  <c r="M3145" i="10"/>
  <c r="M3146" i="10"/>
  <c r="M3147" i="10"/>
  <c r="M3148" i="10"/>
  <c r="M3149" i="10"/>
  <c r="M3150" i="10"/>
  <c r="M3151" i="10"/>
  <c r="M3152" i="10"/>
  <c r="M3153" i="10"/>
  <c r="M3154" i="10"/>
  <c r="M3155" i="10"/>
  <c r="M3156" i="10"/>
  <c r="M3157" i="10"/>
  <c r="M3158" i="10"/>
  <c r="M3159" i="10"/>
  <c r="M3160" i="10"/>
  <c r="M3161" i="10"/>
  <c r="M3162" i="10"/>
  <c r="M3163" i="10"/>
  <c r="M3164" i="10"/>
  <c r="M3165" i="10"/>
  <c r="M3166" i="10"/>
  <c r="M3167" i="10"/>
  <c r="M3168" i="10"/>
  <c r="M3169" i="10"/>
  <c r="M3170" i="10"/>
  <c r="M3171" i="10"/>
  <c r="M3172" i="10"/>
  <c r="M3173" i="10"/>
  <c r="M3174" i="10"/>
  <c r="M3175" i="10"/>
  <c r="M3176" i="10"/>
  <c r="M3177" i="10"/>
  <c r="M3178" i="10"/>
  <c r="M3179" i="10"/>
  <c r="M3180" i="10"/>
  <c r="M3181" i="10"/>
  <c r="M3182" i="10"/>
  <c r="M3183" i="10"/>
  <c r="M3184" i="10"/>
  <c r="M3185" i="10"/>
  <c r="M3186" i="10"/>
  <c r="M3187" i="10"/>
  <c r="M3188" i="10"/>
  <c r="M3189" i="10"/>
  <c r="M3190" i="10"/>
  <c r="M2" i="10"/>
  <c r="BP37" i="12" l="1"/>
  <c r="BP43" i="12" s="1"/>
  <c r="O37" i="12"/>
  <c r="O42" i="12"/>
  <c r="H37" i="12"/>
  <c r="H42" i="12"/>
  <c r="P37" i="12"/>
  <c r="P42" i="12"/>
  <c r="X37" i="12"/>
  <c r="X42" i="12"/>
  <c r="AF37" i="12"/>
  <c r="AF42" i="12"/>
  <c r="AN37" i="12"/>
  <c r="AN42" i="12"/>
  <c r="AV37" i="12"/>
  <c r="AV42" i="12"/>
  <c r="BD37" i="12"/>
  <c r="BD42" i="12"/>
  <c r="BL37" i="12"/>
  <c r="BL42" i="12"/>
  <c r="BT37" i="12"/>
  <c r="BT42" i="12"/>
  <c r="CB37" i="12"/>
  <c r="CB42" i="12"/>
  <c r="CJ37" i="12"/>
  <c r="CJ42" i="12"/>
  <c r="CR37" i="12"/>
  <c r="CR42" i="12"/>
  <c r="CZ37" i="12"/>
  <c r="CZ42" i="12"/>
  <c r="DH37" i="12"/>
  <c r="DH42" i="12"/>
  <c r="DP37" i="12"/>
  <c r="DP42" i="12"/>
  <c r="DX37" i="12"/>
  <c r="DX42" i="12"/>
  <c r="EF37" i="12"/>
  <c r="EF42" i="12"/>
  <c r="EN37" i="12"/>
  <c r="EN42" i="12"/>
  <c r="EV37" i="12"/>
  <c r="EV42" i="12"/>
  <c r="FD37" i="12"/>
  <c r="FD42" i="12"/>
  <c r="FL37" i="12"/>
  <c r="FL42" i="12"/>
  <c r="FT37" i="12"/>
  <c r="FT42" i="12"/>
  <c r="I37" i="12"/>
  <c r="I42" i="12"/>
  <c r="Q37" i="12"/>
  <c r="Q42" i="12"/>
  <c r="Y37" i="12"/>
  <c r="Y42" i="12"/>
  <c r="AG37" i="12"/>
  <c r="AG42" i="12"/>
  <c r="AO37" i="12"/>
  <c r="AO42" i="12"/>
  <c r="AW37" i="12"/>
  <c r="AW42" i="12"/>
  <c r="BE37" i="12"/>
  <c r="BE42" i="12"/>
  <c r="BM37" i="12"/>
  <c r="BM42" i="12"/>
  <c r="BU37" i="12"/>
  <c r="BU42" i="12"/>
  <c r="CC37" i="12"/>
  <c r="CC42" i="12"/>
  <c r="CK37" i="12"/>
  <c r="CK42" i="12"/>
  <c r="CS37" i="12"/>
  <c r="CS42" i="12"/>
  <c r="DA37" i="12"/>
  <c r="DA42" i="12"/>
  <c r="DI37" i="12"/>
  <c r="DI42" i="12"/>
  <c r="DQ37" i="12"/>
  <c r="DQ42" i="12"/>
  <c r="DY37" i="12"/>
  <c r="DY42" i="12"/>
  <c r="EG37" i="12"/>
  <c r="EG42" i="12"/>
  <c r="EO37" i="12"/>
  <c r="EO42" i="12"/>
  <c r="EW37" i="12"/>
  <c r="EW42" i="12"/>
  <c r="FE37" i="12"/>
  <c r="FE42" i="12"/>
  <c r="FM37" i="12"/>
  <c r="FM42" i="12"/>
  <c r="G37" i="12"/>
  <c r="G42" i="12"/>
  <c r="AE37" i="12"/>
  <c r="AE42" i="12"/>
  <c r="AU37" i="12"/>
  <c r="AU42" i="12"/>
  <c r="CI37" i="12"/>
  <c r="CI42" i="12"/>
  <c r="FK37" i="12"/>
  <c r="FK42" i="12"/>
  <c r="J37" i="12"/>
  <c r="J43" i="12" s="1"/>
  <c r="J42" i="12"/>
  <c r="R37" i="12"/>
  <c r="R43" i="12" s="1"/>
  <c r="R42" i="12"/>
  <c r="Z37" i="12"/>
  <c r="Z43" i="12" s="1"/>
  <c r="Z42" i="12"/>
  <c r="AH37" i="12"/>
  <c r="AH43" i="12" s="1"/>
  <c r="AH42" i="12"/>
  <c r="AP37" i="12"/>
  <c r="AP43" i="12" s="1"/>
  <c r="AP42" i="12"/>
  <c r="AX37" i="12"/>
  <c r="AX43" i="12" s="1"/>
  <c r="AX42" i="12"/>
  <c r="BF37" i="12"/>
  <c r="BF43" i="12" s="1"/>
  <c r="BF42" i="12"/>
  <c r="BN37" i="12"/>
  <c r="BN43" i="12" s="1"/>
  <c r="BN42" i="12"/>
  <c r="BV37" i="12"/>
  <c r="BV43" i="12" s="1"/>
  <c r="BV42" i="12"/>
  <c r="CD37" i="12"/>
  <c r="CD43" i="12" s="1"/>
  <c r="CD42" i="12"/>
  <c r="CL37" i="12"/>
  <c r="CL43" i="12" s="1"/>
  <c r="CL42" i="12"/>
  <c r="CT37" i="12"/>
  <c r="CT43" i="12" s="1"/>
  <c r="CT42" i="12"/>
  <c r="DB37" i="12"/>
  <c r="DB43" i="12" s="1"/>
  <c r="DB42" i="12"/>
  <c r="DJ37" i="12"/>
  <c r="DJ43" i="12" s="1"/>
  <c r="DJ42" i="12"/>
  <c r="DR37" i="12"/>
  <c r="DR43" i="12" s="1"/>
  <c r="DR42" i="12"/>
  <c r="DZ37" i="12"/>
  <c r="DZ43" i="12" s="1"/>
  <c r="DZ42" i="12"/>
  <c r="EH37" i="12"/>
  <c r="EH43" i="12" s="1"/>
  <c r="EH42" i="12"/>
  <c r="EP37" i="12"/>
  <c r="EP43" i="12" s="1"/>
  <c r="EP42" i="12"/>
  <c r="EX37" i="12"/>
  <c r="EX43" i="12" s="1"/>
  <c r="EX42" i="12"/>
  <c r="FF37" i="12"/>
  <c r="FF43" i="12" s="1"/>
  <c r="FF42" i="12"/>
  <c r="FN37" i="12"/>
  <c r="FN43" i="12" s="1"/>
  <c r="FN42" i="12"/>
  <c r="BK37" i="12"/>
  <c r="BK42" i="12"/>
  <c r="BS37" i="12"/>
  <c r="BS42" i="12"/>
  <c r="CQ37" i="12"/>
  <c r="CQ42" i="12"/>
  <c r="CY37" i="12"/>
  <c r="CY42" i="12"/>
  <c r="DG37" i="12"/>
  <c r="DG42" i="12"/>
  <c r="DW37" i="12"/>
  <c r="DW42" i="12"/>
  <c r="FC37" i="12"/>
  <c r="FC42" i="12"/>
  <c r="C37" i="12"/>
  <c r="C43" i="12" s="1"/>
  <c r="K37" i="12"/>
  <c r="K42" i="12"/>
  <c r="S37" i="12"/>
  <c r="S42" i="12"/>
  <c r="AA37" i="12"/>
  <c r="AA42" i="12"/>
  <c r="AI37" i="12"/>
  <c r="AI42" i="12"/>
  <c r="AQ37" i="12"/>
  <c r="AQ42" i="12"/>
  <c r="AY37" i="12"/>
  <c r="AY42" i="12"/>
  <c r="BG37" i="12"/>
  <c r="BG42" i="12"/>
  <c r="BO37" i="12"/>
  <c r="BO42" i="12"/>
  <c r="BW37" i="12"/>
  <c r="BW42" i="12"/>
  <c r="CE37" i="12"/>
  <c r="CE42" i="12"/>
  <c r="CM37" i="12"/>
  <c r="CM42" i="12"/>
  <c r="CU37" i="12"/>
  <c r="CU42" i="12"/>
  <c r="DC37" i="12"/>
  <c r="DC42" i="12"/>
  <c r="DK37" i="12"/>
  <c r="DK42" i="12"/>
  <c r="DS37" i="12"/>
  <c r="DS42" i="12"/>
  <c r="EA37" i="12"/>
  <c r="EA42" i="12"/>
  <c r="EI37" i="12"/>
  <c r="EI42" i="12"/>
  <c r="EQ37" i="12"/>
  <c r="EQ42" i="12"/>
  <c r="EY37" i="12"/>
  <c r="EY42" i="12"/>
  <c r="FG37" i="12"/>
  <c r="FG42" i="12"/>
  <c r="FO37" i="12"/>
  <c r="FO42" i="12"/>
  <c r="W37" i="12"/>
  <c r="W42" i="12"/>
  <c r="AM37" i="12"/>
  <c r="AM42" i="12"/>
  <c r="BC37" i="12"/>
  <c r="BC42" i="12"/>
  <c r="CA37" i="12"/>
  <c r="CA42" i="12"/>
  <c r="DO37" i="12"/>
  <c r="DO42" i="12"/>
  <c r="EE37" i="12"/>
  <c r="EE42" i="12"/>
  <c r="EM37" i="12"/>
  <c r="EM42" i="12"/>
  <c r="EU37" i="12"/>
  <c r="EU42" i="12"/>
  <c r="FS37" i="12"/>
  <c r="FS42" i="12"/>
  <c r="D37" i="12"/>
  <c r="D42" i="12"/>
  <c r="L37" i="12"/>
  <c r="L42" i="12"/>
  <c r="T37" i="12"/>
  <c r="T42" i="12"/>
  <c r="AB37" i="12"/>
  <c r="AB42" i="12"/>
  <c r="AJ37" i="12"/>
  <c r="AJ42" i="12"/>
  <c r="AR37" i="12"/>
  <c r="AR42" i="12"/>
  <c r="AZ37" i="12"/>
  <c r="AZ42" i="12"/>
  <c r="BH37" i="12"/>
  <c r="BH42" i="12"/>
  <c r="BP38" i="12"/>
  <c r="BP39" i="12" s="1"/>
  <c r="BP40" i="12" s="1"/>
  <c r="BP44" i="12" s="1"/>
  <c r="BX37" i="12"/>
  <c r="BX42" i="12"/>
  <c r="CF37" i="12"/>
  <c r="CF42" i="12"/>
  <c r="CN37" i="12"/>
  <c r="CN42" i="12"/>
  <c r="CV37" i="12"/>
  <c r="CV42" i="12"/>
  <c r="DD37" i="12"/>
  <c r="DD42" i="12"/>
  <c r="DL37" i="12"/>
  <c r="DL42" i="12"/>
  <c r="DT37" i="12"/>
  <c r="DT42" i="12"/>
  <c r="EB37" i="12"/>
  <c r="EB42" i="12"/>
  <c r="EJ37" i="12"/>
  <c r="EJ42" i="12"/>
  <c r="ER37" i="12"/>
  <c r="ER42" i="12"/>
  <c r="EZ37" i="12"/>
  <c r="EZ42" i="12"/>
  <c r="FH37" i="12"/>
  <c r="FH42" i="12"/>
  <c r="FP37" i="12"/>
  <c r="FP42" i="12"/>
  <c r="E37" i="12"/>
  <c r="E42" i="12"/>
  <c r="M37" i="12"/>
  <c r="M42" i="12"/>
  <c r="U37" i="12"/>
  <c r="U42" i="12"/>
  <c r="AC37" i="12"/>
  <c r="AC42" i="12"/>
  <c r="AK37" i="12"/>
  <c r="AK42" i="12"/>
  <c r="AS37" i="12"/>
  <c r="AS42" i="12"/>
  <c r="BA37" i="12"/>
  <c r="BA42" i="12"/>
  <c r="BI37" i="12"/>
  <c r="BI42" i="12"/>
  <c r="BQ37" i="12"/>
  <c r="BQ42" i="12"/>
  <c r="BY37" i="12"/>
  <c r="BY42" i="12"/>
  <c r="CG37" i="12"/>
  <c r="CG42" i="12"/>
  <c r="CO37" i="12"/>
  <c r="CO42" i="12"/>
  <c r="CW37" i="12"/>
  <c r="CW42" i="12"/>
  <c r="DE37" i="12"/>
  <c r="DE42" i="12"/>
  <c r="DM37" i="12"/>
  <c r="DM42" i="12"/>
  <c r="DU37" i="12"/>
  <c r="DU42" i="12"/>
  <c r="EC37" i="12"/>
  <c r="EC42" i="12"/>
  <c r="EK37" i="12"/>
  <c r="EK42" i="12"/>
  <c r="ES37" i="12"/>
  <c r="ES42" i="12"/>
  <c r="FA37" i="12"/>
  <c r="FA42" i="12"/>
  <c r="FI37" i="12"/>
  <c r="FI42" i="12"/>
  <c r="FQ37" i="12"/>
  <c r="FQ42" i="12"/>
  <c r="F37" i="12"/>
  <c r="F42" i="12"/>
  <c r="N37" i="12"/>
  <c r="N42" i="12"/>
  <c r="V37" i="12"/>
  <c r="V42" i="12"/>
  <c r="AD37" i="12"/>
  <c r="AD42" i="12"/>
  <c r="AL37" i="12"/>
  <c r="AL42" i="12"/>
  <c r="AT37" i="12"/>
  <c r="AT42" i="12"/>
  <c r="BB37" i="12"/>
  <c r="BB42" i="12"/>
  <c r="BJ37" i="12"/>
  <c r="BJ42" i="12"/>
  <c r="BR37" i="12"/>
  <c r="BR42" i="12"/>
  <c r="BZ37" i="12"/>
  <c r="BZ42" i="12"/>
  <c r="CH37" i="12"/>
  <c r="CH42" i="12"/>
  <c r="CP37" i="12"/>
  <c r="CP42" i="12"/>
  <c r="CX37" i="12"/>
  <c r="CX42" i="12"/>
  <c r="DF37" i="12"/>
  <c r="DF42" i="12"/>
  <c r="DN37" i="12"/>
  <c r="DN42" i="12"/>
  <c r="DV37" i="12"/>
  <c r="DV42" i="12"/>
  <c r="ED37" i="12"/>
  <c r="ED42" i="12"/>
  <c r="EL37" i="12"/>
  <c r="EL42" i="12"/>
  <c r="ET37" i="12"/>
  <c r="ET42" i="12"/>
  <c r="FB37" i="12"/>
  <c r="FB42" i="12"/>
  <c r="FJ37" i="12"/>
  <c r="FJ42" i="12"/>
  <c r="FR37" i="12"/>
  <c r="FR42" i="12"/>
  <c r="AP38" i="12"/>
  <c r="AP39" i="12" s="1"/>
  <c r="AP40" i="12" s="1"/>
  <c r="AP44" i="12" s="1"/>
  <c r="CD38" i="12"/>
  <c r="CD39" i="12" s="1"/>
  <c r="CD40" i="12" s="1"/>
  <c r="CD44" i="12" s="1"/>
  <c r="EP38" i="12"/>
  <c r="EP39" i="12" s="1"/>
  <c r="EP40" i="12" s="1"/>
  <c r="EP44" i="12" s="1"/>
  <c r="FN38" i="12"/>
  <c r="FN39" i="12" s="1"/>
  <c r="FN40" i="12" s="1"/>
  <c r="FN44" i="12" s="1"/>
  <c r="DB38" i="12" l="1"/>
  <c r="DB39" i="12" s="1"/>
  <c r="DB40" i="12" s="1"/>
  <c r="DB44" i="12" s="1"/>
  <c r="CT38" i="12"/>
  <c r="CT39" i="12" s="1"/>
  <c r="CT40" i="12" s="1"/>
  <c r="CT44" i="12" s="1"/>
  <c r="BN38" i="12"/>
  <c r="BN39" i="12" s="1"/>
  <c r="BN40" i="12" s="1"/>
  <c r="BN44" i="12" s="1"/>
  <c r="AH38" i="12"/>
  <c r="AH39" i="12" s="1"/>
  <c r="AH40" i="12" s="1"/>
  <c r="AH44" i="12" s="1"/>
  <c r="FF38" i="12"/>
  <c r="FF39" i="12" s="1"/>
  <c r="FF40" i="12" s="1"/>
  <c r="FF44" i="12" s="1"/>
  <c r="AX38" i="12"/>
  <c r="AX39" i="12" s="1"/>
  <c r="AX40" i="12" s="1"/>
  <c r="AX44" i="12" s="1"/>
  <c r="DZ38" i="12"/>
  <c r="DZ39" i="12" s="1"/>
  <c r="DZ40" i="12" s="1"/>
  <c r="DZ44" i="12" s="1"/>
  <c r="DJ38" i="12"/>
  <c r="DJ39" i="12" s="1"/>
  <c r="DJ40" i="12" s="1"/>
  <c r="DJ44" i="12" s="1"/>
  <c r="R38" i="12"/>
  <c r="R39" i="12" s="1"/>
  <c r="R40" i="12" s="1"/>
  <c r="R44" i="12" s="1"/>
  <c r="BJ38" i="12"/>
  <c r="BJ39" i="12" s="1"/>
  <c r="BJ40" i="12" s="1"/>
  <c r="BJ44" i="12" s="1"/>
  <c r="BJ43" i="12"/>
  <c r="AS38" i="12"/>
  <c r="AS39" i="12" s="1"/>
  <c r="AS40" i="12" s="1"/>
  <c r="AS44" i="12" s="1"/>
  <c r="AS43" i="12"/>
  <c r="BH38" i="12"/>
  <c r="BH39" i="12" s="1"/>
  <c r="BH40" i="12" s="1"/>
  <c r="BH44" i="12" s="1"/>
  <c r="BH43" i="12"/>
  <c r="DO38" i="12"/>
  <c r="DO39" i="12" s="1"/>
  <c r="DO40" i="12" s="1"/>
  <c r="DO44" i="12" s="1"/>
  <c r="DO43" i="12"/>
  <c r="AY38" i="12"/>
  <c r="AY39" i="12" s="1"/>
  <c r="AY40" i="12" s="1"/>
  <c r="AY44" i="12" s="1"/>
  <c r="AY43" i="12"/>
  <c r="DW38" i="12"/>
  <c r="DW39" i="12" s="1"/>
  <c r="DW40" i="12" s="1"/>
  <c r="DW44" i="12" s="1"/>
  <c r="DW43" i="12"/>
  <c r="CI38" i="12"/>
  <c r="CI39" i="12" s="1"/>
  <c r="CI40" i="12" s="1"/>
  <c r="CI44" i="12" s="1"/>
  <c r="CI43" i="12"/>
  <c r="FM38" i="12"/>
  <c r="FM39" i="12" s="1"/>
  <c r="FM40" i="12" s="1"/>
  <c r="FM44" i="12" s="1"/>
  <c r="FM43" i="12"/>
  <c r="EG38" i="12"/>
  <c r="EG39" i="12" s="1"/>
  <c r="EG40" i="12" s="1"/>
  <c r="EG44" i="12" s="1"/>
  <c r="EG43" i="12"/>
  <c r="DA38" i="12"/>
  <c r="DA39" i="12" s="1"/>
  <c r="DA40" i="12" s="1"/>
  <c r="DA44" i="12" s="1"/>
  <c r="DA43" i="12"/>
  <c r="BU38" i="12"/>
  <c r="BU39" i="12" s="1"/>
  <c r="BU40" i="12" s="1"/>
  <c r="BU44" i="12" s="1"/>
  <c r="BU43" i="12"/>
  <c r="AO38" i="12"/>
  <c r="AO39" i="12" s="1"/>
  <c r="AO40" i="12" s="1"/>
  <c r="AO44" i="12" s="1"/>
  <c r="AO43" i="12"/>
  <c r="I38" i="12"/>
  <c r="I39" i="12" s="1"/>
  <c r="I40" i="12" s="1"/>
  <c r="I44" i="12" s="1"/>
  <c r="I43" i="12"/>
  <c r="EV38" i="12"/>
  <c r="EV39" i="12" s="1"/>
  <c r="EV40" i="12" s="1"/>
  <c r="EV44" i="12" s="1"/>
  <c r="EV43" i="12"/>
  <c r="DP38" i="12"/>
  <c r="DP39" i="12" s="1"/>
  <c r="DP40" i="12" s="1"/>
  <c r="DP44" i="12" s="1"/>
  <c r="DP43" i="12"/>
  <c r="CJ38" i="12"/>
  <c r="CJ39" i="12" s="1"/>
  <c r="CJ40" i="12" s="1"/>
  <c r="CJ44" i="12" s="1"/>
  <c r="CJ43" i="12"/>
  <c r="BD38" i="12"/>
  <c r="BD39" i="12" s="1"/>
  <c r="BD40" i="12" s="1"/>
  <c r="BD44" i="12" s="1"/>
  <c r="BD43" i="12"/>
  <c r="X38" i="12"/>
  <c r="X39" i="12" s="1"/>
  <c r="X40" i="12" s="1"/>
  <c r="X44" i="12" s="1"/>
  <c r="X43" i="12"/>
  <c r="EX38" i="12"/>
  <c r="EX39" i="12" s="1"/>
  <c r="EX40" i="12" s="1"/>
  <c r="EX44" i="12" s="1"/>
  <c r="CL38" i="12"/>
  <c r="CL39" i="12" s="1"/>
  <c r="CL40" i="12" s="1"/>
  <c r="CL44" i="12" s="1"/>
  <c r="Z38" i="12"/>
  <c r="Z39" i="12" s="1"/>
  <c r="Z40" i="12" s="1"/>
  <c r="Z44" i="12" s="1"/>
  <c r="FQ38" i="12"/>
  <c r="FQ39" i="12" s="1"/>
  <c r="FQ40" i="12" s="1"/>
  <c r="FQ44" i="12" s="1"/>
  <c r="FQ43" i="12"/>
  <c r="DT38" i="12"/>
  <c r="DT39" i="12" s="1"/>
  <c r="DT40" i="12" s="1"/>
  <c r="DT44" i="12" s="1"/>
  <c r="DT43" i="12"/>
  <c r="DK38" i="12"/>
  <c r="DK39" i="12" s="1"/>
  <c r="DK40" i="12" s="1"/>
  <c r="DK44" i="12" s="1"/>
  <c r="DK43" i="12"/>
  <c r="ET38" i="12"/>
  <c r="ET39" i="12" s="1"/>
  <c r="ET40" i="12" s="1"/>
  <c r="ET44" i="12" s="1"/>
  <c r="ET43" i="12"/>
  <c r="BB38" i="12"/>
  <c r="BB39" i="12" s="1"/>
  <c r="BB40" i="12" s="1"/>
  <c r="BB44" i="12" s="1"/>
  <c r="BB43" i="12"/>
  <c r="FI38" i="12"/>
  <c r="FI39" i="12" s="1"/>
  <c r="FI40" i="12" s="1"/>
  <c r="FI44" i="12" s="1"/>
  <c r="FI43" i="12"/>
  <c r="CW38" i="12"/>
  <c r="CW39" i="12" s="1"/>
  <c r="CW40" i="12" s="1"/>
  <c r="CW44" i="12" s="1"/>
  <c r="CW43" i="12"/>
  <c r="AK38" i="12"/>
  <c r="AK39" i="12" s="1"/>
  <c r="AK40" i="12" s="1"/>
  <c r="AK44" i="12" s="1"/>
  <c r="AK43" i="12"/>
  <c r="ER38" i="12"/>
  <c r="ER39" i="12" s="1"/>
  <c r="ER40" i="12" s="1"/>
  <c r="ER44" i="12" s="1"/>
  <c r="ER43" i="12"/>
  <c r="DL38" i="12"/>
  <c r="DL39" i="12" s="1"/>
  <c r="DL40" i="12" s="1"/>
  <c r="DL44" i="12" s="1"/>
  <c r="DL43" i="12"/>
  <c r="AZ38" i="12"/>
  <c r="AZ39" i="12" s="1"/>
  <c r="AZ40" i="12" s="1"/>
  <c r="AZ44" i="12" s="1"/>
  <c r="AZ43" i="12"/>
  <c r="EU38" i="12"/>
  <c r="EU39" i="12" s="1"/>
  <c r="EU40" i="12" s="1"/>
  <c r="EU44" i="12" s="1"/>
  <c r="EU43" i="12"/>
  <c r="FO38" i="12"/>
  <c r="FO39" i="12" s="1"/>
  <c r="FO40" i="12" s="1"/>
  <c r="FO44" i="12" s="1"/>
  <c r="FO43" i="12"/>
  <c r="DC38" i="12"/>
  <c r="DC39" i="12" s="1"/>
  <c r="DC40" i="12" s="1"/>
  <c r="DC44" i="12" s="1"/>
  <c r="DC43" i="12"/>
  <c r="AQ38" i="12"/>
  <c r="AQ39" i="12" s="1"/>
  <c r="AQ40" i="12" s="1"/>
  <c r="AQ44" i="12" s="1"/>
  <c r="AQ43" i="12"/>
  <c r="DG38" i="12"/>
  <c r="DG39" i="12" s="1"/>
  <c r="DG40" i="12" s="1"/>
  <c r="DG44" i="12" s="1"/>
  <c r="DG43" i="12"/>
  <c r="FE38" i="12"/>
  <c r="FE39" i="12" s="1"/>
  <c r="FE40" i="12" s="1"/>
  <c r="FE44" i="12" s="1"/>
  <c r="FE43" i="12"/>
  <c r="CS38" i="12"/>
  <c r="CS39" i="12" s="1"/>
  <c r="CS40" i="12" s="1"/>
  <c r="CS44" i="12" s="1"/>
  <c r="CS43" i="12"/>
  <c r="BM38" i="12"/>
  <c r="BM39" i="12" s="1"/>
  <c r="BM40" i="12" s="1"/>
  <c r="BM44" i="12" s="1"/>
  <c r="BM43" i="12"/>
  <c r="AG38" i="12"/>
  <c r="AG39" i="12" s="1"/>
  <c r="AG40" i="12" s="1"/>
  <c r="AG44" i="12" s="1"/>
  <c r="AG43" i="12"/>
  <c r="FT38" i="12"/>
  <c r="FT39" i="12" s="1"/>
  <c r="FT40" i="12" s="1"/>
  <c r="FT44" i="12" s="1"/>
  <c r="FT43" i="12"/>
  <c r="DH38" i="12"/>
  <c r="DH39" i="12" s="1"/>
  <c r="DH40" i="12" s="1"/>
  <c r="DH44" i="12" s="1"/>
  <c r="DH43" i="12"/>
  <c r="CB38" i="12"/>
  <c r="CB39" i="12" s="1"/>
  <c r="CB40" i="12" s="1"/>
  <c r="CB44" i="12" s="1"/>
  <c r="CB43" i="12"/>
  <c r="AV38" i="12"/>
  <c r="AV39" i="12" s="1"/>
  <c r="AV40" i="12" s="1"/>
  <c r="AV44" i="12" s="1"/>
  <c r="AV43" i="12"/>
  <c r="P38" i="12"/>
  <c r="P39" i="12" s="1"/>
  <c r="P40" i="12" s="1"/>
  <c r="P44" i="12" s="1"/>
  <c r="P43" i="12"/>
  <c r="AD38" i="12"/>
  <c r="AD39" i="12" s="1"/>
  <c r="AD40" i="12" s="1"/>
  <c r="AD44" i="12" s="1"/>
  <c r="AD43" i="12"/>
  <c r="M38" i="12"/>
  <c r="M39" i="12" s="1"/>
  <c r="M40" i="12" s="1"/>
  <c r="M44" i="12" s="1"/>
  <c r="M43" i="12"/>
  <c r="CE38" i="12"/>
  <c r="CE39" i="12" s="1"/>
  <c r="CE40" i="12" s="1"/>
  <c r="CE44" i="12" s="1"/>
  <c r="CE43" i="12"/>
  <c r="DN38" i="12"/>
  <c r="DN39" i="12" s="1"/>
  <c r="DN40" i="12" s="1"/>
  <c r="DN44" i="12" s="1"/>
  <c r="DN43" i="12"/>
  <c r="CH38" i="12"/>
  <c r="CH39" i="12" s="1"/>
  <c r="CH40" i="12" s="1"/>
  <c r="CH44" i="12" s="1"/>
  <c r="CH43" i="12"/>
  <c r="V38" i="12"/>
  <c r="V39" i="12" s="1"/>
  <c r="V40" i="12" s="1"/>
  <c r="V44" i="12" s="1"/>
  <c r="V43" i="12"/>
  <c r="EC38" i="12"/>
  <c r="EC39" i="12" s="1"/>
  <c r="EC40" i="12" s="1"/>
  <c r="EC44" i="12" s="1"/>
  <c r="EC43" i="12"/>
  <c r="BQ38" i="12"/>
  <c r="BQ39" i="12" s="1"/>
  <c r="BQ40" i="12" s="1"/>
  <c r="BQ44" i="12" s="1"/>
  <c r="BQ43" i="12"/>
  <c r="E38" i="12"/>
  <c r="E39" i="12" s="1"/>
  <c r="E40" i="12" s="1"/>
  <c r="E44" i="12" s="1"/>
  <c r="E43" i="12"/>
  <c r="CF38" i="12"/>
  <c r="CF39" i="12" s="1"/>
  <c r="CF40" i="12" s="1"/>
  <c r="CF44" i="12" s="1"/>
  <c r="CF43" i="12"/>
  <c r="T38" i="12"/>
  <c r="T39" i="12" s="1"/>
  <c r="T40" i="12" s="1"/>
  <c r="T44" i="12" s="1"/>
  <c r="T43" i="12"/>
  <c r="CA38" i="12"/>
  <c r="CA39" i="12" s="1"/>
  <c r="CA40" i="12" s="1"/>
  <c r="CA44" i="12" s="1"/>
  <c r="CA43" i="12"/>
  <c r="EI38" i="12"/>
  <c r="EI39" i="12" s="1"/>
  <c r="EI40" i="12" s="1"/>
  <c r="EI44" i="12" s="1"/>
  <c r="EI43" i="12"/>
  <c r="BW38" i="12"/>
  <c r="BW39" i="12" s="1"/>
  <c r="BW40" i="12" s="1"/>
  <c r="BW44" i="12" s="1"/>
  <c r="BW43" i="12"/>
  <c r="K38" i="12"/>
  <c r="K39" i="12" s="1"/>
  <c r="K40" i="12" s="1"/>
  <c r="K44" i="12" s="1"/>
  <c r="K43" i="12"/>
  <c r="BK38" i="12"/>
  <c r="BK39" i="12" s="1"/>
  <c r="BK40" i="12" s="1"/>
  <c r="BK44" i="12" s="1"/>
  <c r="BK43" i="12"/>
  <c r="AU38" i="12"/>
  <c r="AU39" i="12" s="1"/>
  <c r="AU40" i="12" s="1"/>
  <c r="AU44" i="12" s="1"/>
  <c r="AU43" i="12"/>
  <c r="DY38" i="12"/>
  <c r="DY39" i="12" s="1"/>
  <c r="DY40" i="12" s="1"/>
  <c r="DY44" i="12" s="1"/>
  <c r="DY43" i="12"/>
  <c r="EN38" i="12"/>
  <c r="EN39" i="12" s="1"/>
  <c r="EN40" i="12" s="1"/>
  <c r="EN44" i="12" s="1"/>
  <c r="EN43" i="12"/>
  <c r="EH38" i="12"/>
  <c r="EH39" i="12" s="1"/>
  <c r="EH40" i="12" s="1"/>
  <c r="EH44" i="12" s="1"/>
  <c r="BV38" i="12"/>
  <c r="BV39" i="12" s="1"/>
  <c r="BV40" i="12" s="1"/>
  <c r="BV44" i="12" s="1"/>
  <c r="J38" i="12"/>
  <c r="J39" i="12" s="1"/>
  <c r="J40" i="12" s="1"/>
  <c r="J44" i="12" s="1"/>
  <c r="FB38" i="12"/>
  <c r="FB39" i="12" s="1"/>
  <c r="FB40" i="12" s="1"/>
  <c r="FB44" i="12" s="1"/>
  <c r="FB43" i="12"/>
  <c r="DE38" i="12"/>
  <c r="DE39" i="12" s="1"/>
  <c r="DE40" i="12" s="1"/>
  <c r="DE44" i="12" s="1"/>
  <c r="DE43" i="12"/>
  <c r="CN38" i="12"/>
  <c r="CN39" i="12" s="1"/>
  <c r="CN40" i="12" s="1"/>
  <c r="CN44" i="12" s="1"/>
  <c r="CN43" i="12"/>
  <c r="S38" i="12"/>
  <c r="S39" i="12" s="1"/>
  <c r="S40" i="12" s="1"/>
  <c r="S44" i="12" s="1"/>
  <c r="S43" i="12"/>
  <c r="EL38" i="12"/>
  <c r="EL39" i="12" s="1"/>
  <c r="EL40" i="12" s="1"/>
  <c r="EL44" i="12" s="1"/>
  <c r="EL43" i="12"/>
  <c r="BZ38" i="12"/>
  <c r="BZ39" i="12" s="1"/>
  <c r="BZ40" i="12" s="1"/>
  <c r="BZ44" i="12" s="1"/>
  <c r="BZ43" i="12"/>
  <c r="FA38" i="12"/>
  <c r="FA39" i="12" s="1"/>
  <c r="FA40" i="12" s="1"/>
  <c r="FA44" i="12" s="1"/>
  <c r="FA43" i="12"/>
  <c r="CO38" i="12"/>
  <c r="CO39" i="12" s="1"/>
  <c r="CO40" i="12" s="1"/>
  <c r="CO44" i="12" s="1"/>
  <c r="CO43" i="12"/>
  <c r="AC38" i="12"/>
  <c r="AC39" i="12" s="1"/>
  <c r="AC40" i="12" s="1"/>
  <c r="AC44" i="12" s="1"/>
  <c r="AC43" i="12"/>
  <c r="EJ38" i="12"/>
  <c r="EJ39" i="12" s="1"/>
  <c r="EJ40" i="12" s="1"/>
  <c r="EJ44" i="12" s="1"/>
  <c r="EJ43" i="12"/>
  <c r="BX38" i="12"/>
  <c r="BX39" i="12" s="1"/>
  <c r="BX40" i="12" s="1"/>
  <c r="BX44" i="12" s="1"/>
  <c r="BX43" i="12"/>
  <c r="L38" i="12"/>
  <c r="L39" i="12" s="1"/>
  <c r="L40" i="12" s="1"/>
  <c r="L44" i="12" s="1"/>
  <c r="L43" i="12"/>
  <c r="BC38" i="12"/>
  <c r="BC39" i="12" s="1"/>
  <c r="BC40" i="12" s="1"/>
  <c r="BC44" i="12" s="1"/>
  <c r="BC43" i="12"/>
  <c r="EA38" i="12"/>
  <c r="EA39" i="12" s="1"/>
  <c r="EA40" i="12" s="1"/>
  <c r="EA44" i="12" s="1"/>
  <c r="EA43" i="12"/>
  <c r="BO38" i="12"/>
  <c r="BO39" i="12" s="1"/>
  <c r="BO40" i="12" s="1"/>
  <c r="BO44" i="12" s="1"/>
  <c r="BO43" i="12"/>
  <c r="C38" i="12"/>
  <c r="C39" i="12" s="1"/>
  <c r="C40" i="12" s="1"/>
  <c r="C44" i="12" s="1"/>
  <c r="AE38" i="12"/>
  <c r="AE39" i="12" s="1"/>
  <c r="AE40" i="12" s="1"/>
  <c r="AE44" i="12" s="1"/>
  <c r="AE43" i="12"/>
  <c r="EW38" i="12"/>
  <c r="EW39" i="12" s="1"/>
  <c r="EW40" i="12" s="1"/>
  <c r="EW44" i="12" s="1"/>
  <c r="EW43" i="12"/>
  <c r="DQ38" i="12"/>
  <c r="DQ39" i="12" s="1"/>
  <c r="DQ40" i="12" s="1"/>
  <c r="DQ44" i="12" s="1"/>
  <c r="DQ43" i="12"/>
  <c r="CK38" i="12"/>
  <c r="CK39" i="12" s="1"/>
  <c r="CK40" i="12" s="1"/>
  <c r="CK44" i="12" s="1"/>
  <c r="CK43" i="12"/>
  <c r="BE38" i="12"/>
  <c r="BE39" i="12" s="1"/>
  <c r="BE40" i="12" s="1"/>
  <c r="BE44" i="12" s="1"/>
  <c r="BE43" i="12"/>
  <c r="Y38" i="12"/>
  <c r="Y39" i="12" s="1"/>
  <c r="Y40" i="12" s="1"/>
  <c r="Y44" i="12" s="1"/>
  <c r="Y43" i="12"/>
  <c r="FL38" i="12"/>
  <c r="FL39" i="12" s="1"/>
  <c r="FL40" i="12" s="1"/>
  <c r="FL44" i="12" s="1"/>
  <c r="FL43" i="12"/>
  <c r="EF38" i="12"/>
  <c r="EF39" i="12" s="1"/>
  <c r="EF40" i="12" s="1"/>
  <c r="EF44" i="12" s="1"/>
  <c r="EF43" i="12"/>
  <c r="CZ38" i="12"/>
  <c r="CZ39" i="12" s="1"/>
  <c r="CZ40" i="12" s="1"/>
  <c r="CZ44" i="12" s="1"/>
  <c r="CZ43" i="12"/>
  <c r="BT38" i="12"/>
  <c r="BT39" i="12" s="1"/>
  <c r="BT40" i="12" s="1"/>
  <c r="BT44" i="12" s="1"/>
  <c r="BT43" i="12"/>
  <c r="AN38" i="12"/>
  <c r="AN39" i="12" s="1"/>
  <c r="AN40" i="12" s="1"/>
  <c r="AN44" i="12" s="1"/>
  <c r="AN43" i="12"/>
  <c r="H38" i="12"/>
  <c r="H39" i="12" s="1"/>
  <c r="H40" i="12" s="1"/>
  <c r="H44" i="12" s="1"/>
  <c r="H43" i="12"/>
  <c r="CP38" i="12"/>
  <c r="CP39" i="12" s="1"/>
  <c r="CP40" i="12" s="1"/>
  <c r="CP44" i="12" s="1"/>
  <c r="CP43" i="12"/>
  <c r="BY38" i="12"/>
  <c r="BY39" i="12" s="1"/>
  <c r="BY40" i="12" s="1"/>
  <c r="BY44" i="12" s="1"/>
  <c r="BY43" i="12"/>
  <c r="AB38" i="12"/>
  <c r="AB39" i="12" s="1"/>
  <c r="AB40" i="12" s="1"/>
  <c r="AB44" i="12" s="1"/>
  <c r="AB43" i="12"/>
  <c r="W38" i="12"/>
  <c r="W39" i="12" s="1"/>
  <c r="W40" i="12" s="1"/>
  <c r="W44" i="12" s="1"/>
  <c r="W43" i="12"/>
  <c r="BS38" i="12"/>
  <c r="BS39" i="12" s="1"/>
  <c r="BS40" i="12" s="1"/>
  <c r="BS44" i="12" s="1"/>
  <c r="BS43" i="12"/>
  <c r="FR38" i="12"/>
  <c r="FR39" i="12" s="1"/>
  <c r="FR40" i="12" s="1"/>
  <c r="FR44" i="12" s="1"/>
  <c r="FR43" i="12"/>
  <c r="DF38" i="12"/>
  <c r="DF39" i="12" s="1"/>
  <c r="DF40" i="12" s="1"/>
  <c r="DF44" i="12" s="1"/>
  <c r="DF43" i="12"/>
  <c r="AT38" i="12"/>
  <c r="AT39" i="12" s="1"/>
  <c r="AT40" i="12" s="1"/>
  <c r="AT44" i="12" s="1"/>
  <c r="AT43" i="12"/>
  <c r="N38" i="12"/>
  <c r="N39" i="12" s="1"/>
  <c r="N40" i="12" s="1"/>
  <c r="N44" i="12" s="1"/>
  <c r="N43" i="12"/>
  <c r="DU38" i="12"/>
  <c r="DU39" i="12" s="1"/>
  <c r="DU40" i="12" s="1"/>
  <c r="DU44" i="12" s="1"/>
  <c r="DU43" i="12"/>
  <c r="BI38" i="12"/>
  <c r="BI39" i="12" s="1"/>
  <c r="BI40" i="12" s="1"/>
  <c r="BI44" i="12" s="1"/>
  <c r="BI43" i="12"/>
  <c r="FP38" i="12"/>
  <c r="FP39" i="12" s="1"/>
  <c r="FP40" i="12" s="1"/>
  <c r="FP44" i="12" s="1"/>
  <c r="FP43" i="12"/>
  <c r="DD38" i="12"/>
  <c r="DD39" i="12" s="1"/>
  <c r="DD40" i="12" s="1"/>
  <c r="DD44" i="12" s="1"/>
  <c r="DD43" i="12"/>
  <c r="AR38" i="12"/>
  <c r="AR39" i="12" s="1"/>
  <c r="AR40" i="12" s="1"/>
  <c r="AR44" i="12" s="1"/>
  <c r="AR43" i="12"/>
  <c r="EM38" i="12"/>
  <c r="EM39" i="12" s="1"/>
  <c r="EM40" i="12" s="1"/>
  <c r="EM44" i="12" s="1"/>
  <c r="EM43" i="12"/>
  <c r="FG38" i="12"/>
  <c r="FG39" i="12" s="1"/>
  <c r="FG40" i="12" s="1"/>
  <c r="FG44" i="12" s="1"/>
  <c r="FG43" i="12"/>
  <c r="CU38" i="12"/>
  <c r="CU39" i="12" s="1"/>
  <c r="CU40" i="12" s="1"/>
  <c r="CU44" i="12" s="1"/>
  <c r="CU43" i="12"/>
  <c r="AI38" i="12"/>
  <c r="AI39" i="12" s="1"/>
  <c r="AI40" i="12" s="1"/>
  <c r="AI44" i="12" s="1"/>
  <c r="AI43" i="12"/>
  <c r="CY38" i="12"/>
  <c r="CY39" i="12" s="1"/>
  <c r="CY40" i="12" s="1"/>
  <c r="CY44" i="12" s="1"/>
  <c r="CY43" i="12"/>
  <c r="DR38" i="12"/>
  <c r="DR39" i="12" s="1"/>
  <c r="DR40" i="12" s="1"/>
  <c r="DR44" i="12" s="1"/>
  <c r="BF38" i="12"/>
  <c r="BF39" i="12" s="1"/>
  <c r="BF40" i="12" s="1"/>
  <c r="BF44" i="12" s="1"/>
  <c r="DV38" i="12"/>
  <c r="DV39" i="12" s="1"/>
  <c r="DV40" i="12" s="1"/>
  <c r="DV44" i="12" s="1"/>
  <c r="DV43" i="12"/>
  <c r="EK38" i="12"/>
  <c r="EK39" i="12" s="1"/>
  <c r="EK40" i="12" s="1"/>
  <c r="EK44" i="12" s="1"/>
  <c r="EK43" i="12"/>
  <c r="EZ38" i="12"/>
  <c r="EZ39" i="12" s="1"/>
  <c r="EZ40" i="12" s="1"/>
  <c r="EZ44" i="12" s="1"/>
  <c r="EZ43" i="12"/>
  <c r="FS38" i="12"/>
  <c r="FS39" i="12" s="1"/>
  <c r="FS40" i="12" s="1"/>
  <c r="FS44" i="12" s="1"/>
  <c r="FS43" i="12"/>
  <c r="EQ38" i="12"/>
  <c r="EQ39" i="12" s="1"/>
  <c r="EQ40" i="12" s="1"/>
  <c r="EQ44" i="12" s="1"/>
  <c r="EQ43" i="12"/>
  <c r="FJ38" i="12"/>
  <c r="FJ39" i="12" s="1"/>
  <c r="FJ40" i="12" s="1"/>
  <c r="FJ44" i="12" s="1"/>
  <c r="FJ43" i="12"/>
  <c r="ED38" i="12"/>
  <c r="ED39" i="12" s="1"/>
  <c r="ED40" i="12" s="1"/>
  <c r="ED44" i="12" s="1"/>
  <c r="ED43" i="12"/>
  <c r="CX38" i="12"/>
  <c r="CX39" i="12" s="1"/>
  <c r="CX40" i="12" s="1"/>
  <c r="CX44" i="12" s="1"/>
  <c r="CX43" i="12"/>
  <c r="BR38" i="12"/>
  <c r="BR39" i="12" s="1"/>
  <c r="BR40" i="12" s="1"/>
  <c r="BR44" i="12" s="1"/>
  <c r="BR43" i="12"/>
  <c r="AL38" i="12"/>
  <c r="AL39" i="12" s="1"/>
  <c r="AL40" i="12" s="1"/>
  <c r="AL44" i="12" s="1"/>
  <c r="AL43" i="12"/>
  <c r="F38" i="12"/>
  <c r="F39" i="12" s="1"/>
  <c r="F40" i="12" s="1"/>
  <c r="F44" i="12" s="1"/>
  <c r="F43" i="12"/>
  <c r="ES38" i="12"/>
  <c r="ES39" i="12" s="1"/>
  <c r="ES40" i="12" s="1"/>
  <c r="ES44" i="12" s="1"/>
  <c r="ES43" i="12"/>
  <c r="DM38" i="12"/>
  <c r="DM39" i="12" s="1"/>
  <c r="DM40" i="12" s="1"/>
  <c r="DM44" i="12" s="1"/>
  <c r="DM43" i="12"/>
  <c r="CG38" i="12"/>
  <c r="CG39" i="12" s="1"/>
  <c r="CG40" i="12" s="1"/>
  <c r="CG44" i="12" s="1"/>
  <c r="CG43" i="12"/>
  <c r="BA38" i="12"/>
  <c r="BA39" i="12" s="1"/>
  <c r="BA40" i="12" s="1"/>
  <c r="BA44" i="12" s="1"/>
  <c r="BA43" i="12"/>
  <c r="U38" i="12"/>
  <c r="U39" i="12" s="1"/>
  <c r="U40" i="12" s="1"/>
  <c r="U44" i="12" s="1"/>
  <c r="U43" i="12"/>
  <c r="FH38" i="12"/>
  <c r="FH39" i="12" s="1"/>
  <c r="FH40" i="12" s="1"/>
  <c r="FH44" i="12" s="1"/>
  <c r="FH43" i="12"/>
  <c r="EB38" i="12"/>
  <c r="EB39" i="12" s="1"/>
  <c r="EB40" i="12" s="1"/>
  <c r="EB44" i="12" s="1"/>
  <c r="EB43" i="12"/>
  <c r="CV38" i="12"/>
  <c r="CV39" i="12" s="1"/>
  <c r="CV40" i="12" s="1"/>
  <c r="CV44" i="12" s="1"/>
  <c r="CV43" i="12"/>
  <c r="AJ38" i="12"/>
  <c r="AJ39" i="12" s="1"/>
  <c r="AJ40" i="12" s="1"/>
  <c r="AJ44" i="12" s="1"/>
  <c r="AJ43" i="12"/>
  <c r="D38" i="12"/>
  <c r="D39" i="12" s="1"/>
  <c r="D40" i="12" s="1"/>
  <c r="D44" i="12" s="1"/>
  <c r="D43" i="12"/>
  <c r="EE38" i="12"/>
  <c r="EE39" i="12" s="1"/>
  <c r="EE40" i="12" s="1"/>
  <c r="EE44" i="12" s="1"/>
  <c r="EE43" i="12"/>
  <c r="AM38" i="12"/>
  <c r="AM39" i="12" s="1"/>
  <c r="AM40" i="12" s="1"/>
  <c r="AM44" i="12" s="1"/>
  <c r="AM43" i="12"/>
  <c r="EY38" i="12"/>
  <c r="EY39" i="12" s="1"/>
  <c r="EY40" i="12" s="1"/>
  <c r="EY44" i="12" s="1"/>
  <c r="EY43" i="12"/>
  <c r="DS38" i="12"/>
  <c r="DS39" i="12" s="1"/>
  <c r="DS40" i="12" s="1"/>
  <c r="DS44" i="12" s="1"/>
  <c r="DS43" i="12"/>
  <c r="CM38" i="12"/>
  <c r="CM39" i="12" s="1"/>
  <c r="CM40" i="12" s="1"/>
  <c r="CM44" i="12" s="1"/>
  <c r="CM43" i="12"/>
  <c r="BG38" i="12"/>
  <c r="BG39" i="12" s="1"/>
  <c r="BG40" i="12" s="1"/>
  <c r="BG44" i="12" s="1"/>
  <c r="BG43" i="12"/>
  <c r="AA38" i="12"/>
  <c r="AA39" i="12" s="1"/>
  <c r="AA40" i="12" s="1"/>
  <c r="AA44" i="12" s="1"/>
  <c r="AA43" i="12"/>
  <c r="FC38" i="12"/>
  <c r="FC39" i="12" s="1"/>
  <c r="FC40" i="12" s="1"/>
  <c r="FC44" i="12" s="1"/>
  <c r="FC43" i="12"/>
  <c r="CQ38" i="12"/>
  <c r="CQ39" i="12" s="1"/>
  <c r="CQ40" i="12" s="1"/>
  <c r="CQ44" i="12" s="1"/>
  <c r="CQ43" i="12"/>
  <c r="FK38" i="12"/>
  <c r="FK39" i="12" s="1"/>
  <c r="FK40" i="12" s="1"/>
  <c r="FK44" i="12" s="1"/>
  <c r="FK43" i="12"/>
  <c r="G38" i="12"/>
  <c r="G39" i="12" s="1"/>
  <c r="G40" i="12" s="1"/>
  <c r="G44" i="12" s="1"/>
  <c r="G43" i="12"/>
  <c r="EO38" i="12"/>
  <c r="EO39" i="12" s="1"/>
  <c r="EO40" i="12" s="1"/>
  <c r="EO44" i="12" s="1"/>
  <c r="EO43" i="12"/>
  <c r="DI38" i="12"/>
  <c r="DI39" i="12" s="1"/>
  <c r="DI40" i="12" s="1"/>
  <c r="DI44" i="12" s="1"/>
  <c r="DI43" i="12"/>
  <c r="CC38" i="12"/>
  <c r="CC39" i="12" s="1"/>
  <c r="CC40" i="12" s="1"/>
  <c r="CC44" i="12" s="1"/>
  <c r="CC43" i="12"/>
  <c r="AW38" i="12"/>
  <c r="AW39" i="12" s="1"/>
  <c r="AW40" i="12" s="1"/>
  <c r="AW44" i="12" s="1"/>
  <c r="AW43" i="12"/>
  <c r="Q38" i="12"/>
  <c r="Q39" i="12" s="1"/>
  <c r="Q40" i="12" s="1"/>
  <c r="Q44" i="12" s="1"/>
  <c r="Q43" i="12"/>
  <c r="FD38" i="12"/>
  <c r="FD39" i="12" s="1"/>
  <c r="FD40" i="12" s="1"/>
  <c r="FD44" i="12" s="1"/>
  <c r="FD43" i="12"/>
  <c r="DX38" i="12"/>
  <c r="DX39" i="12" s="1"/>
  <c r="DX40" i="12" s="1"/>
  <c r="DX44" i="12" s="1"/>
  <c r="DX43" i="12"/>
  <c r="CR38" i="12"/>
  <c r="CR39" i="12" s="1"/>
  <c r="CR40" i="12" s="1"/>
  <c r="CR44" i="12" s="1"/>
  <c r="CR43" i="12"/>
  <c r="BL38" i="12"/>
  <c r="BL39" i="12" s="1"/>
  <c r="BL40" i="12" s="1"/>
  <c r="BL44" i="12" s="1"/>
  <c r="BL43" i="12"/>
  <c r="AF38" i="12"/>
  <c r="AF39" i="12" s="1"/>
  <c r="AF40" i="12" s="1"/>
  <c r="AF44" i="12" s="1"/>
  <c r="AF43" i="12"/>
  <c r="O38" i="12"/>
  <c r="O39" i="12" s="1"/>
  <c r="O40" i="12" s="1"/>
  <c r="O44" i="12" s="1"/>
  <c r="O43" i="12"/>
  <c r="L2" i="10"/>
</calcChain>
</file>

<file path=xl/sharedStrings.xml><?xml version="1.0" encoding="utf-8"?>
<sst xmlns="http://schemas.openxmlformats.org/spreadsheetml/2006/main" count="74979" uniqueCount="777">
  <si>
    <t>VELNEC S.A.</t>
  </si>
  <si>
    <t>Ingresos de actividades ordinarias</t>
  </si>
  <si>
    <t>Costo de ventas</t>
  </si>
  <si>
    <t>Ganancia bruta</t>
  </si>
  <si>
    <t>Otros ingresos</t>
  </si>
  <si>
    <t>Gastos de ventas</t>
  </si>
  <si>
    <t>Gastos de administración</t>
  </si>
  <si>
    <t>Otros gastos</t>
  </si>
  <si>
    <t>Ganancia (pérdida) por actividades de operación</t>
  </si>
  <si>
    <t>Ingresos financieros</t>
  </si>
  <si>
    <t>Costos financieros</t>
  </si>
  <si>
    <t>Ganancia (pérdida), antes de impuestos</t>
  </si>
  <si>
    <t>Ganancia (pérdida) procedente de operaciones continuadas</t>
  </si>
  <si>
    <t>Ganancia (pérdida)</t>
  </si>
  <si>
    <t>CYG  INGENIERIA Y CONSTRUCCIONES SAS</t>
  </si>
  <si>
    <t>Otras ganancias (pérdidas)</t>
  </si>
  <si>
    <t>Ingreso (gasto) por impuestos</t>
  </si>
  <si>
    <t>INVERSIONES Y CONSTRUCCIONES GAVIRIA VALLEJO INVERCO SAS</t>
  </si>
  <si>
    <t>RESTREPO Y URIBE SAS</t>
  </si>
  <si>
    <t>Participación en las ganancias (pérdidas) de subsidiarias, asociadas y negocios conjuntos que se contabilicen utilizando el método de la participación</t>
  </si>
  <si>
    <t>Ganancia (pérdida) procedente de operaciones discontinuadas</t>
  </si>
  <si>
    <t>CONSULTORES TECNICOS Y ECONOMICOS SAS</t>
  </si>
  <si>
    <t>ARPRO ARQUITECTOS INGENIEROS SA</t>
  </si>
  <si>
    <t>GUSTAVO PERRY ARQUITECTOS SAS</t>
  </si>
  <si>
    <t>COMPAÑIA COLOMBIANA DE CONSULTORES SAS</t>
  </si>
  <si>
    <t>INDUSTRIAL CONCONCRETO S.A.S.</t>
  </si>
  <si>
    <t>Diferencia entre el importe en libros de dividendos pagaderos e importe en libros de activos distribuidos distintos al efectivo</t>
  </si>
  <si>
    <t>Ganancias (pérdidas) que surgen de la baja en cuentas de activos financieros medidos al costo amortizado</t>
  </si>
  <si>
    <t>Participación en las ganancias (pérdidas) de asociadas y negocios conjuntos que se contabilicen utilizando el método de la participación</t>
  </si>
  <si>
    <t>Deterioro de valor de ganancias y reversión de pérdidas por deterioro de valor (pérdidas por deterioro de valor) determinado de acuerdo con la NIIF 9</t>
  </si>
  <si>
    <t>Ganancias (pérdidas) que surgen de diferencias entre importes en libros anteriores y el valor razonable de activos financieros reclasificados como medidos al valor razonable</t>
  </si>
  <si>
    <t>Otros ingresos (gastos) procedentes de subsidiarias, entidades controladas de forma conjunta y asociadas</t>
  </si>
  <si>
    <t>Ganancias (pérdidas) que surgen de diferencias entre el costo amortizado anterior y el valor razonable de activos financieros reclasificados de la categoría de medición costo amortizado a la categoría de medición de valor razonable con cambios en resultados</t>
  </si>
  <si>
    <t>Ganancia (pérdida) acumulada anteriormente reconocida en otro resultado integral que surge de la reclasificación de activos financieros de la categoría de medición de valor razonable con cambios en otro resultado integral a la de valor razonable con cambios en resultados</t>
  </si>
  <si>
    <t>Ganancias (pérdidas) de cobertura por cobertura de un grupo de partidas con posiciones de riesgo compensadoras</t>
  </si>
  <si>
    <t>INMOBILIARIA CONCONCRETO S.A.S.</t>
  </si>
  <si>
    <t>ARCO CONSTRUCTORES SAS</t>
  </si>
  <si>
    <t>INGENIERIA Y SOLUCIONES ESPECIALIZADAS S.A.S. (ISES S.A.S.)</t>
  </si>
  <si>
    <t>CONCOL INGENIERÍA S.A.S</t>
  </si>
  <si>
    <t>NIT</t>
  </si>
  <si>
    <t>EMPRESA</t>
  </si>
  <si>
    <t>CAMPO</t>
  </si>
  <si>
    <t>VALOR</t>
  </si>
  <si>
    <t>AÑO</t>
  </si>
  <si>
    <t>NORMALIZADO</t>
  </si>
  <si>
    <t>ORDEN</t>
  </si>
  <si>
    <t>PAYC SAS</t>
  </si>
  <si>
    <t>VELNEC</t>
  </si>
  <si>
    <t>CYG</t>
  </si>
  <si>
    <t>ARPRO</t>
  </si>
  <si>
    <t>ARCO</t>
  </si>
  <si>
    <t>CONCOL</t>
  </si>
  <si>
    <t>PAYC</t>
  </si>
  <si>
    <t>INVERCO</t>
  </si>
  <si>
    <t>RESTREPO Y URIBE</t>
  </si>
  <si>
    <t>CONSULTECNICOS</t>
  </si>
  <si>
    <t>GUSTAVO PERRY</t>
  </si>
  <si>
    <t>CCC</t>
  </si>
  <si>
    <t>CONCONCRETO</t>
  </si>
  <si>
    <t>INM CONCONCRETO</t>
  </si>
  <si>
    <t>ISES</t>
  </si>
  <si>
    <t>PRABYC  INGENIEROS  SAS</t>
  </si>
  <si>
    <t>PRABYC</t>
  </si>
  <si>
    <t>GUTIERREZ DIAZ Y CIA SA</t>
  </si>
  <si>
    <t>GUTIERREZ</t>
  </si>
  <si>
    <t>AMARILO SAS</t>
  </si>
  <si>
    <t>AMARILO</t>
  </si>
  <si>
    <t>EMPRESA CORTA</t>
  </si>
  <si>
    <t>SECTOR</t>
  </si>
  <si>
    <t>OBSERVACIONES</t>
  </si>
  <si>
    <t>La empresa fue comprada en el 2017 por WSP, empresa multinacional cuya misión es: Desarrollamos soluciones creativas, integrales y duraderas en ingeniería para un futuro donde las sociedades prosperen. Dotados de un conocimiento profundo de las complejidades locales, talento reconocido a nivel mundial y de un liderazgo proactivo, planeamos, diseñamos, gerenciamos y concebimos soluciones a proyectos que tendrán un  impacto positivo a largo plazo.</t>
  </si>
  <si>
    <t>Somos una organización con experiencia en Colombia, la Región Andina y Centroamérica en la prestación de serviciosde consultoría e infraestructura, utilizando recursos idóneos, buscando contínuamente la satisfacción de las necesidades de los clientes y el crecimiento sostenible de la organización.</t>
  </si>
  <si>
    <t>MISIÓN</t>
  </si>
  <si>
    <t>VISIÓN</t>
  </si>
  <si>
    <t>Ser una organización líder en Colombia en el área de Consultoría, con un equipo de trabajo comprometido y capacitado, prestando servicios confiables con oportunidad y calidad, que consoliden a VELNEC como la mejor opción en el mercado.</t>
  </si>
  <si>
    <t>- Incrementar los niveles de satisfacción de los clientes.
- Aumentar la eficacia en el cumplimiento de los compromisos adquiridos.
- Controlar los riesgos identificados a nivel de stakeholder.
- Incrementar los niveles de competencia de personal.
- Contar con proveedores de productos y servicios comprometidos con la organización.
- Incrementar los niveles de desempeño de los procesos, disminuir quejas, reclamos y No Conformidades.
- Incrementar los niveles de efectividad de las propuestas presentadas.
- Lograr comportamientos proactivos frente a la seguridad y salud en el trabajo.
- Cumplir con los requisitos legales.</t>
  </si>
  <si>
    <t>OBJETIVOS</t>
  </si>
  <si>
    <t>SERVICIOS</t>
  </si>
  <si>
    <t>- Fortalecimiento institucional.
- Interventoría de proyectos viales urbanos o rurales.
- Interventoría de edificaciones dotacionales e institucionales.
- Diseños de ingeniería.
- Estudio de impacto ambiental.
- Estudios de caracterización geológica y geotécnica.
- Diseños arquitectónicos y urbanísticos.
- Interventoría y supervisión técnica, administrativa y contable.
- Estudios de logística y de transporte intermodal.
- Supervisión de concesiones de infraestructura y de servicios públicos.
- Auditoría de gestión y operativa al desarrollo de programas de gobierno.
- Gerencia de proyectos de infraestructura.
- Estudios técnicos y de factibilidad financiera y económica.
- Auditoría de gestión y de operación.
- Auditoría financiera y de servicios.
- Diseño y control de procesos administrativos y operativos.
- Gestión de predios
- Formulación de proyectos.
- Estructuración y gestión de procesos licitatorios para el sector público y privado.
- Planeación y seguimiento de la ejecución presupuestal.
- Estudios de demanda para obras de infraestructura.
- Análisis financiero y económico de proyectos de infraestructura.
- Ingeniería financiera y finanzas públicas.
- Evaluación y valoración de proyectos de infraestructura.
- Evaluación y valoración de activos.
- Administración y mantenimiento inmobiliario.
- Diseño de reglamentos de operación y control de concesionarios o
administradores de proyectos.
- Sistemas de control de proyectos de infraestructura.
- Servicios financieros: asesoría, auditoría e interventoría.</t>
  </si>
  <si>
    <t>http://www.velnec.com/</t>
  </si>
  <si>
    <t>Página Web</t>
  </si>
  <si>
    <t>Operación Internacional</t>
  </si>
  <si>
    <t>Sí</t>
  </si>
  <si>
    <t>Países</t>
  </si>
  <si>
    <t>Perú</t>
  </si>
  <si>
    <t>Consultoría, estructuración de proyectos y la supervisión o Interventoría de proyectos de infraestructura</t>
  </si>
  <si>
    <t>Año Fundación</t>
  </si>
  <si>
    <t>http://cyg.com.co/</t>
  </si>
  <si>
    <t>- Consultoría del sector petrolero, en actividades de asesoría, gerencia e interventoría de proyectos
- Construcción y desarrollo de proyectos de edificaciones y de infraestructura general.</t>
  </si>
  <si>
    <t>Somos una empresa que contribuye al desarrollo de la sociedad, logrando beneficios de las inversiones de los accionistas, por medio de la ejecución de proyectos, con criterios de excelencia y seriedad.</t>
  </si>
  <si>
    <t>- Consultoría para asesoramiento, diseño ,interventoría, gerencia de proyectos y estructuración de programas en la cadena del petróleo y gas.
- Gerencia y construcción de edificaciones y proyectos inmobiliarios
- Construcción de obras de infraestructura y urbanismo</t>
  </si>
  <si>
    <t>No</t>
  </si>
  <si>
    <t>Restrepo y Uribe S.A.S. es una firma de ingeniería de consulta especializada en estudios, diseños, gerencias, supervisión y asesorías de proyectos de infraestructura que, bajo estrictos criterios de calidad, ética profesional y equilibrio económico, busca la mayor satisfacción de las necesidades de sus clientes y el desarrollo profesional y personal de sus miembros.</t>
  </si>
  <si>
    <t>https://www.linkedin.com/company/restrepo-y-uribe-sas</t>
  </si>
  <si>
    <t>Concesiones de Obras Públicas, Transporte y Tráfico. Carreteras y Ferrocarriles, Puentes y estructuras, Transporte y Tráfico. Masivo y Urbano, Generación Eléctrica e Hidráulica, Túneles y Presas, Urbanismo</t>
  </si>
  <si>
    <t>http://consultecnicos.com/cms/</t>
  </si>
  <si>
    <t>Estudios de valorización, estudios de factibilidad de vías rurales, infraestructura vial, sstudios de factibilidad y diseños de puentes, diseño de vías urbanas, Interventorias de vías rurales y urbanas, interventoría de concesiones viales, interventorií de túneles, interventoría de puentes, interventoría de edificaciones, obras para el sector de minería e hidrocarburos, obras y mantenimiento de ferrocarriles.</t>
  </si>
  <si>
    <t>http://www.arpro.com.co/</t>
  </si>
  <si>
    <t>Somos arquitectos de vida; construimos espacios únicos que dejan huella.</t>
  </si>
  <si>
    <t>Ser referentes por nuestra capacidad de transformar con innovación el entorno en el que construimos.</t>
  </si>
  <si>
    <t>- Promoción y Estructuración
- Gerencia de Proyectos
- Construcción
- Dirección Técnica
- Gestión de desarrollo Sostenible
- Diseño Interior
- Diseño Arquitectónico
- Gestión de Activos</t>
  </si>
  <si>
    <t>Desarrollo, gestión y diseño de espacios inmobiliarios. Comprometida con nuevas tecnologías de la industria de la construcción, cuenta con altos estándares de calidad, seguridad y gestión ambiental</t>
  </si>
  <si>
    <t>http://www.gperryarquitectos.com/</t>
  </si>
  <si>
    <t>Diseño de proyectos arquitectónicos y urbanísticos, y a la Consultoría externa en el tema de Desarrollo Urbano</t>
  </si>
  <si>
    <t>Diseño</t>
  </si>
  <si>
    <t>https://www.ccc.com.co/</t>
  </si>
  <si>
    <t>- Gerencia de Proyectos
- Estudios y Diseños
- Supervisión
- Asesorías</t>
  </si>
  <si>
    <t>Prestación de servicios integrados de ingeniería de consulta en general al sector público y privado en el desarrollo de importantes proyectos de infraestructura</t>
  </si>
  <si>
    <t>https://www.arcoconstruccion.com/es</t>
  </si>
  <si>
    <t>- Construcción
- Interventoría
- Estructuración y Desarrollo
- Consultoría</t>
  </si>
  <si>
    <t>http://ises.com.co/</t>
  </si>
  <si>
    <t>Estructurar, construir y supervisar la construcción de edificaciones.</t>
  </si>
  <si>
    <t>Prestación de servicios en el ámbito de la ingeniería, ejecutando todas las actividades y operaciones relacionadas con la consultoría especializada y la comercialización de productos de ingeniería en las etapas de prefactibilidad, factibilidad avanzada, diseños básicos para licitación y diseños detallados para construcción de proyectos de infraestructura</t>
  </si>
  <si>
    <t>Prestar servicios de ingeniería con ética, oportunidad y calidad, cumpliendo las normas y los requisitos técnicos, con innovación, mejora y optimización del producto o del servicio, formando y calificando personal técnico de alto desempeño para satisfacer las necesidades de nuestros clientes y generar beneficios para el sostenimiento y crecimiento próspero en el medio.</t>
  </si>
  <si>
    <t>- Transmisión y distribución de energía
- Comercial de empresas de servicios públicos
- Recuperación de pérdidas de energía en empresas distribuidoras
- Optimización y mejora de procesos
- Industrial y minería
- Gerencia y desarrollo de obras civiles
- Distribución de productos eléctricos
- Software especializado</t>
  </si>
  <si>
    <t>https://www.gutierrezdiaz.com/GD/</t>
  </si>
  <si>
    <t>- Consultoría y asesoría en la industria de la construcción
- Consultoría y commissioning para certificación LEED.
- Interventoría, Supervisión y Control de proyectos en ingeniería u arquitectura.
- Gerencias de proyecto.
- Construcción
- Diseño</t>
  </si>
  <si>
    <t>Servicio integral en los campos de ingeniería, arquitectura y urbanismo: planeación, supervisión, estructuración y formulación de proyectos; estudios de factibilidad; coordinación general de planos; presupuestos, control de costos y programación de obras; supervisión técnica y/o interventoría; gerencia de proyectos en obras privadas, públicas y privadas.</t>
  </si>
  <si>
    <t>Somos una empresa líder en la construcción de proyectos para la vida, nuestro propósito es satisfacer las necesidades de vivienda, confort, seguridad, tecnología y calidad de vida de nuestros clientes.
El fortalecimiento de las relaciones con nuestros clientes, la atención personalizada, el soporte de un equipo humano innovador y la aplicación de ingeniería de vanguardia, garantizan la excelencia en el producto entregado.
Estamos comprometidos con el desarrollo integral, crecimiento y liderazgo de nuestros colaboradores dentro de la organización, marcando la diferencia por ser una empresa socialmente responsable y por desarrollar proyectos sostenibles en un entorno laboral seguro y amigable con el medio ambiente, dando cumplimiento a las normas legales y técnicas aplicables.</t>
  </si>
  <si>
    <t>Durante los próximos años seguiremos liderando el desarrollo de proyectos sostenibles certificados, gracias a la excelencia y adecuado compromiso con el medio ambiente, a través de la mejora continua de nuestros procesos y de una estructura organizacional eficiente, alcanzando de esta manera un mayor cubrimiento en las diferentes regiones del territorio nacional y ecuatoriano.
Mantendremos la innovación y la investigación de nuevas tecnologías para el desarrollo de proyectos de vanguardia.
En el marco de nuestro compromiso de Responsabilidad Social, incrementaremos los programas de apoyo para mejorar la calidad de vida de las personas.</t>
  </si>
  <si>
    <t>http://www.prabyc.com.co/</t>
  </si>
  <si>
    <t>Prestación de servicios en arquitectura e ingeniería, dedicada principalemnte a los servicios de interventoría, gerencias de obra, construcción y consultoría, principalmente en edificaciones de todo tipo, obras de urbanismo e infraestructura y montajes electromecánicos.</t>
  </si>
  <si>
    <t>Líder en promoción, gerencia, venta y construcción de proyectos de vivienda.</t>
  </si>
  <si>
    <t>Panamá</t>
  </si>
  <si>
    <t>Promovemos, Desarrollamos y Comercializamos Proyectos de Vivienda, así… Creamos Espacios para la Gente.</t>
  </si>
  <si>
    <t>Es una empresa de servicios de promoción, gerencia, venta y construcción de proyectos. Nuestros clientes son atraidos por la ubicación, novedad, calidad y precio de nuestros productos.  La atención, conocimiento y seriedad de nuestros empleados les brinda la seguridad y confianza.</t>
  </si>
  <si>
    <t>http://www.concol.com/</t>
  </si>
  <si>
    <t>- Estudios de prefactibilidad y factibilidad, planificación y valoración
- Ingeniería básica y conceptual
- Consultoría e ingeniería integral para proyectos APP, concesiones y EPC
- Estudios de impacto socio-económico y ambiental
- Asistencia técnica, gerencia y gestión integral de proyectos
- Supervisión integral de obras, proyectos APP y concesiones
- Consultoría gerencial y financiera , Estudios organizacionales y Marcos regulatorios</t>
  </si>
  <si>
    <t>Ofrecer servicios y soluciones de ingeniería en las áreas de Infraestructura de transporte, Agua y saneamiento básico, Hidrocarburos, Energía e industria, Estudios socioeconómicos y servicios públicos, Estudios ambientales y Soluciones integrales, edificaciones y urbanismo.</t>
  </si>
  <si>
    <t>En el año 2020 seremos una firma de consultoría con presencia internacional, reconocida por brindar soluciones especializadas e innovadoras, comprometida con el desarrollo sostenible de su público de interés.</t>
  </si>
  <si>
    <t>Coordinación, supervisión y administración de proyectos de construcción de edificaciones, vías y urbanismos desde su iniciación, planeación, desarrollo y liquidación. Incluye aspectos de asesoría y control administrativo, legal, técnico, comercial, económico-financiero, Interventoria (supervisión) y presupuestación de costos y tiempos.</t>
  </si>
  <si>
    <t>≈1973</t>
  </si>
  <si>
    <t>≈1993</t>
  </si>
  <si>
    <t>https://www.payc.com.co/es/</t>
  </si>
  <si>
    <t>https://amarilo.com.co/</t>
  </si>
  <si>
    <t>Multinacional</t>
  </si>
  <si>
    <t>CBI Colombiana S.A.</t>
  </si>
  <si>
    <t>CBI</t>
  </si>
  <si>
    <t>ODINSA SERVICIOS S.A.S</t>
  </si>
  <si>
    <t>ODINSA</t>
  </si>
  <si>
    <t>ODINSA PROYECTOS E INVERSIONES S.A - ODINSA PI S.A.</t>
  </si>
  <si>
    <t>ODINSA PROYECTOS</t>
  </si>
  <si>
    <t>CONSTRUCTORA COLPATRIA SA</t>
  </si>
  <si>
    <t>COLPATRIA</t>
  </si>
  <si>
    <t>INVERSIONES Y CONSTRUCCIONES CONDOR S.A.</t>
  </si>
  <si>
    <t>CONDOR</t>
  </si>
  <si>
    <t>CONSTRUCOES E COMERCIO CAMARGO CORREA S.A. SUCURSAL COLOMBIA</t>
  </si>
  <si>
    <t>ARQUITECTURA Y CONCRETO S.A.S.</t>
  </si>
  <si>
    <t>CAMARGO CORREA</t>
  </si>
  <si>
    <t>AYC</t>
  </si>
  <si>
    <t>JARAMILLO MORA SA</t>
  </si>
  <si>
    <t>APIROS SAS</t>
  </si>
  <si>
    <t>CONSTRUCTORA CAPITAL MEDELLIN S.A.S</t>
  </si>
  <si>
    <t>JARAMILLO MORA</t>
  </si>
  <si>
    <t>APIRO</t>
  </si>
  <si>
    <t>CAPITAL MEDELLIN</t>
  </si>
  <si>
    <t>PRODESA Y CIA S.A.</t>
  </si>
  <si>
    <t>VALORES Y CONTRATOS S.A.</t>
  </si>
  <si>
    <t>VALORCON</t>
  </si>
  <si>
    <t>PRODESA</t>
  </si>
  <si>
    <t>ESTUDIOS Y PROYECTOS DEL SOL S.A.S.</t>
  </si>
  <si>
    <t>LATINOAMERICANA DE CONSTRUCCIONES S.A.</t>
  </si>
  <si>
    <t>CAM COLOMBIA  MULTISERVICIOS S.A.S</t>
  </si>
  <si>
    <t>MORELCO S.A.S.</t>
  </si>
  <si>
    <t>TERMOTECNICA COINDUSTRIAL S.A.S.</t>
  </si>
  <si>
    <t>CARTAGENA II SA</t>
  </si>
  <si>
    <t>MARVAL S.A.</t>
  </si>
  <si>
    <t>SP INGENIEROS SAS</t>
  </si>
  <si>
    <t>AR CONSTRUCCIONES SAS</t>
  </si>
  <si>
    <t>CONSTRUCCIONES COLOMBIANAS OHL SAS</t>
  </si>
  <si>
    <t>INVERSIONES ALCABAMA SA</t>
  </si>
  <si>
    <t>CASS CONSTRUCTORES S.A.S.</t>
  </si>
  <si>
    <t>JMV INGENIEROS SAS</t>
  </si>
  <si>
    <t>Coninsa Ramon H. S.A</t>
  </si>
  <si>
    <t>CONVEL S.A.S.</t>
  </si>
  <si>
    <t>JMV CONSTRUKTORA SAS</t>
  </si>
  <si>
    <t>KMA CONSTRUCCIONES SA</t>
  </si>
  <si>
    <t>CONSTRUCTORA DE INFRAESTRUCTURA VIAL S.A.S.</t>
  </si>
  <si>
    <t>ESTYMA ESTUDIOS Y MANEJOS S.A.</t>
  </si>
  <si>
    <t>ARMETALES S.A</t>
  </si>
  <si>
    <t>CONSTRUCTORA FUREL SA</t>
  </si>
  <si>
    <t>SBI INTERNATIONAL HOLDINGS AG</t>
  </si>
  <si>
    <t>MECO INFRAESTRUCTURA SAS</t>
  </si>
  <si>
    <t>ESTYMA</t>
  </si>
  <si>
    <t>JMV INGENIERIA</t>
  </si>
  <si>
    <t>ALCABAMA</t>
  </si>
  <si>
    <t>CAM COLOMBIA</t>
  </si>
  <si>
    <t>KMA CONSTRUCCIONES</t>
  </si>
  <si>
    <t>MARVAL</t>
  </si>
  <si>
    <t>MORELCO</t>
  </si>
  <si>
    <t>ARMETALES</t>
  </si>
  <si>
    <t>TERMOTECNICA</t>
  </si>
  <si>
    <t>CONVEL</t>
  </si>
  <si>
    <t>CONINSA</t>
  </si>
  <si>
    <t>CASS</t>
  </si>
  <si>
    <t>SP INGENIEROS</t>
  </si>
  <si>
    <t>CARTAGENA</t>
  </si>
  <si>
    <t>EYP DEL SOL</t>
  </si>
  <si>
    <t>FUREL</t>
  </si>
  <si>
    <t>AR CONSTRUCCIONES</t>
  </si>
  <si>
    <t>CIV</t>
  </si>
  <si>
    <t>JMV CONSTRUKTORA</t>
  </si>
  <si>
    <t>MECO</t>
  </si>
  <si>
    <t>SBI INTERNATIONAL</t>
  </si>
  <si>
    <t>OHL</t>
  </si>
  <si>
    <t>ACI</t>
  </si>
  <si>
    <t>ACI PROYECTOS S.A.S</t>
  </si>
  <si>
    <t>Consultoría y Supervisión (Interventoría). Gerencia de Proyectos, Estudios y Diseños</t>
  </si>
  <si>
    <t>ACI Proyectos S.A.S., es una empresa de Ingeniería de Consulta con presencia nacional e internacional, dedicada a prestar servicios integrales en Ingeniería y otros servicios: Estructuraciones, Estudios, Diseños, Supervisión (Interventoría), Gerencia de Proyectos y Asesorías. Generamos valor agregado en las soluciones que ofrecemos a nuestros clientes del sector público y privado, apoyados esencialmente con nuestro equipo humano multidisciplinario y altamente calificado, aplicando los más altos valores de rectitud, honestidad y Responsabilidad Social.</t>
  </si>
  <si>
    <t>Buscamos mantener un crecimiento sostenible y razonable, mediante la consolidación de nuestros servicios y soluciones integrales de ingeniería y otros servicios que permitan el desarrollo de las distintas infraestructuras que demanda el país y Latinoamérica, dentro de un mundo moderno cada vez más globalizado y competitivo.
Haremos uso del conocimiento y experiencia multidisciplinaria de nuestro Recurso Humano y lo actualizaremos en los nuevos conceptos y desarrollos de la ingeniería mundial, dotándolos a su vez con herramientas tecnológicas y metodológicas innovadoras aplicables a cada campo.</t>
  </si>
  <si>
    <t>https://www.aciproyectos.com/inicio</t>
  </si>
  <si>
    <t>- Estructuración Integral de Proyectos de Infraestructura. 
- Estudios y Diseños Integrales de Ingeniería Conceptual, Básica y de Detalle.
- Estudios Ambientales, Sociales y de Gestión Predial 
- Interventoría (Supervisión, Fiscalización) Técnica, Administrativa, legal, - Financiera, Seguridad y Salud en el Trabajo SST, Seguridad Industrial y Ambiental.
- Gerencia de proyectos.
- Asesorías, Peritaje, Due Diligencie y Auditorias.
- Ingeniería Técnica Independiente.
- Integridad.</t>
  </si>
  <si>
    <t>RAZON_SOCIAL</t>
  </si>
  <si>
    <t>PUNTO_ENTRADA</t>
  </si>
  <si>
    <t>DEPARTAMENTO</t>
  </si>
  <si>
    <t>CIIU_VERSION</t>
  </si>
  <si>
    <t>PERIODO</t>
  </si>
  <si>
    <t>FECHA_CORTE</t>
  </si>
  <si>
    <t>FECHATRANSMISION</t>
  </si>
  <si>
    <t>RETRANSMISION</t>
  </si>
  <si>
    <t>CUENTA</t>
  </si>
  <si>
    <t>HMV INGENIEROS LTDA</t>
  </si>
  <si>
    <t>20 NIIF Plenas - Separados</t>
  </si>
  <si>
    <t>ANTIOQUIA</t>
  </si>
  <si>
    <t>M7110</t>
  </si>
  <si>
    <t>2015-dic-31</t>
  </si>
  <si>
    <t>Efectivo y equivalentes al efectivo</t>
  </si>
  <si>
    <t>OSPINAS Y CIA S A</t>
  </si>
  <si>
    <t>BOGOTA D.C.</t>
  </si>
  <si>
    <t>TECNICONTROL S.A.</t>
  </si>
  <si>
    <t>10 NIIF Plenas - Individuales</t>
  </si>
  <si>
    <t>PROMOTORA CONVIVIENDA S A S</t>
  </si>
  <si>
    <t>INTEGRAL S A.</t>
  </si>
  <si>
    <t>POCH COLOMBIA SA</t>
  </si>
  <si>
    <t>Cuentas comerciales por cobrar y otras cuentas por cobrar corrientes</t>
  </si>
  <si>
    <t>Inventarios corrientes</t>
  </si>
  <si>
    <t>Activos por impuestos corrientes, corriente</t>
  </si>
  <si>
    <t>Activos biológicos corrientes</t>
  </si>
  <si>
    <t>Otros activos financieros corrientes</t>
  </si>
  <si>
    <t>Otros activos no financieros corrientes</t>
  </si>
  <si>
    <t>ActivCorrien_Distinto_EfectiPigno_GarantColate_ParaQ_RecepTranfer_TieneDerecho_X_Contrato_VenderóPignorar_DichaGarantia</t>
  </si>
  <si>
    <t>TotActiCorrtes_distintActiNoCorrien/grupoActivos_DisposiciónClasificados_Manteni_ParaVenta_o_Manteni_Distribuir_Propietarios</t>
  </si>
  <si>
    <t>ActivosNoCorrientes/Grupos_Activos_ParaDisposicionClasificados_Mantenidos_ParaVenta/Mantenidos_ParaDistribuir_Propietarios</t>
  </si>
  <si>
    <t>Activos corrientes totales</t>
  </si>
  <si>
    <t>Propiedad de inversión</t>
  </si>
  <si>
    <t>Propiedades, planta y equipo</t>
  </si>
  <si>
    <t>Plusvalía</t>
  </si>
  <si>
    <t>Activos intangibles distintos de la plusvalía</t>
  </si>
  <si>
    <t>Inversiones contabilizadas utilizando el método de la participación</t>
  </si>
  <si>
    <t>Inversiones en subsidiarias, negocios conjuntos y asociadas</t>
  </si>
  <si>
    <t>Activos biológicos no corrientes</t>
  </si>
  <si>
    <t>Cuentas comerciales por cobrar y otras cuentas por cobrar no corrientes</t>
  </si>
  <si>
    <t>Inventarios no corrientes</t>
  </si>
  <si>
    <t>Activos por impuestos diferidos</t>
  </si>
  <si>
    <t>Activos por impuestos corrientes, no corriente</t>
  </si>
  <si>
    <t>Otros activos financieros no corrientes</t>
  </si>
  <si>
    <t>Otros activos no financieros no corrientes</t>
  </si>
  <si>
    <t>ActiNoCorrien_DistintEfectiPignora_ComoGarantColate_ParaQrepectorTransfer_TieneDere_Xcontrato/Costumbre_Vender/PignorarGarantia</t>
  </si>
  <si>
    <t>Total de activos no corrientes</t>
  </si>
  <si>
    <t>Total de activos</t>
  </si>
  <si>
    <t>Provisiones corrientes por beneficios a los empleados</t>
  </si>
  <si>
    <t>Otras provisiones corrientes</t>
  </si>
  <si>
    <t>Total provisiones corrientes</t>
  </si>
  <si>
    <t>Cuentas por pagar comerciales y otras cuentas por pagar</t>
  </si>
  <si>
    <t>Pasivos por impuestos corrientes, corriente</t>
  </si>
  <si>
    <t>Otros pasivos financieros corrientes</t>
  </si>
  <si>
    <t>Otros pasivos no financieros corrientes</t>
  </si>
  <si>
    <t>Total_pasivo_corriente_distinto_pasivoIncluido_grupos_activos_disposición_clasificados_mantenidos_paraVenta</t>
  </si>
  <si>
    <t>Pasivos incluidos en grupos de activos para su disposición clasificados como mantenidos para la venta</t>
  </si>
  <si>
    <t>Pasivos corrientes totales</t>
  </si>
  <si>
    <t>Provisiones no corrientes por beneficios a los empleados</t>
  </si>
  <si>
    <t>Otras provisiones no corrientes</t>
  </si>
  <si>
    <t>Total provisiones no corrientes</t>
  </si>
  <si>
    <t>Cuentas comerciales por pagar y otras cuentas por pagar no corrientes</t>
  </si>
  <si>
    <t>Pasivo por impuestos diferidos</t>
  </si>
  <si>
    <t>Pasivos por impuestos corrientes, no corriente</t>
  </si>
  <si>
    <t>Otros pasivos financieros no corrientes</t>
  </si>
  <si>
    <t>Otros pasivos no financieros no corrientes</t>
  </si>
  <si>
    <t>Total de pasivos no corrientes</t>
  </si>
  <si>
    <t>Total pasivos</t>
  </si>
  <si>
    <t>Capital emitido</t>
  </si>
  <si>
    <t>Prima de emisión</t>
  </si>
  <si>
    <t>Acciones propias en cartera</t>
  </si>
  <si>
    <t>Inversión suplementaria al capital asignado</t>
  </si>
  <si>
    <t>Otras participaciones en el patrimonio</t>
  </si>
  <si>
    <t>Superavit por revaluación</t>
  </si>
  <si>
    <t>Otras reservas</t>
  </si>
  <si>
    <t>Ganancias acumuladas</t>
  </si>
  <si>
    <t>Patrimonio total</t>
  </si>
  <si>
    <t>Total de patrimonio y pasivos</t>
  </si>
  <si>
    <t>ALDEA PROYECTOS INMOBILIARIOS S.A.</t>
  </si>
  <si>
    <t>40 NIIF Pymes - Individuales</t>
  </si>
  <si>
    <t>2016-dic-31</t>
  </si>
  <si>
    <t>INGENIEROS CONSULTORES CIVILES Y ELECTRICOS S A</t>
  </si>
  <si>
    <t>50 NIIF Pymes - Separados</t>
  </si>
  <si>
    <t>J FELIPE ARDILA V &amp; CIA SAS</t>
  </si>
  <si>
    <t>CONSTRUCCIONES OBYCON S.A.S</t>
  </si>
  <si>
    <t>CONSULTORIA COLOMBIANA S A</t>
  </si>
  <si>
    <t>PROKSOL S A S</t>
  </si>
  <si>
    <t>CUNDINAMARCA</t>
  </si>
  <si>
    <t>SEDIC S.A</t>
  </si>
  <si>
    <t>MAB INGENIERIA DE VALOR S.A.</t>
  </si>
  <si>
    <t>INGENIERIA ESTRUCTURAL S.A.</t>
  </si>
  <si>
    <t>SANEAR S.A.</t>
  </si>
  <si>
    <t>FAJARDO MORENO Y CIA. S.A.</t>
  </si>
  <si>
    <t>CMS + GMP ASOCIADOS S A S EN REORGANIZACION</t>
  </si>
  <si>
    <t>INGETEC INGENIERIA &amp; DISEÑO S.A.</t>
  </si>
  <si>
    <t>INGETEC GERENCIA &amp; SUPERVISION S.A.</t>
  </si>
  <si>
    <t>TROPICAL ING S.A.S.</t>
  </si>
  <si>
    <t>Propiedades de inversión a valor razonable con cambios en resultados</t>
  </si>
  <si>
    <t>Préstamos corrientes</t>
  </si>
  <si>
    <t>Total pasivos corrientes distintos de los pasivos incluidos en grupos de activos para su disposición clasificados como mantenid</t>
  </si>
  <si>
    <t>Parte no corriente de préstamos no corrientes</t>
  </si>
  <si>
    <t>FECHA CORTE</t>
  </si>
  <si>
    <t>2017-dic-31</t>
  </si>
  <si>
    <t>Activos corrientes distintos de los activos no corrientes o grupo de activos para su disposición clasificados como mantenidos para la venta o como mantenidos para distribuir a los propietarios</t>
  </si>
  <si>
    <t>Activos corrientes</t>
  </si>
  <si>
    <t>Activos no corrientes</t>
  </si>
  <si>
    <t>Activos</t>
  </si>
  <si>
    <t>Pasivos corrientes distintos de los pasivos incluidos en grupos de activos para su disposición clasificados como mantenidos para la venta</t>
  </si>
  <si>
    <t>Pasivos corrientes</t>
  </si>
  <si>
    <t>Pasivos no corrientes</t>
  </si>
  <si>
    <t>Pasivos</t>
  </si>
  <si>
    <t>Patrimonio</t>
  </si>
  <si>
    <t>Patrimonio y pasivos</t>
  </si>
  <si>
    <t>Disposiciones actuales</t>
  </si>
  <si>
    <t>Provisiones no corrientes</t>
  </si>
  <si>
    <t>Total activos corrientes distintos de los activos no corrientes o grupo de activos para su disposición clasificados como mantenidos para la venta o como mantenidos para distribuir a los propietarios</t>
  </si>
  <si>
    <t>Total pasivos corrientes distintos de los pasivos incluidos en grupos de activos para su disposición clasificados como mantenidos para la venta</t>
  </si>
  <si>
    <t>Activos no corrientes o grupos de activos para su disposición clasificados como mantenidos para la venta o como mantenidos para distribuir a los propietarios</t>
  </si>
  <si>
    <t>Inversiones en subsidiarias</t>
  </si>
  <si>
    <t>Inversiones en negocios conjuntos</t>
  </si>
  <si>
    <t>ESTYMA ESTUDIOS Y MANEJOS S.A</t>
  </si>
  <si>
    <t>F4210</t>
  </si>
  <si>
    <t>ARQUITECTURA Y CONCRETO S A S</t>
  </si>
  <si>
    <t>F4111</t>
  </si>
  <si>
    <t>JARAMILLO MORA S.A.</t>
  </si>
  <si>
    <t>VALLE</t>
  </si>
  <si>
    <t>JMV INGENIEROS S A S</t>
  </si>
  <si>
    <t>F4290</t>
  </si>
  <si>
    <t>CYG INGENIERIA Y CONSTRUCCIONES S A S</t>
  </si>
  <si>
    <t>PRABYC INGENIEROS S A S</t>
  </si>
  <si>
    <t>VALORES Y CONTRATOS S.A. VALORCON S.A.</t>
  </si>
  <si>
    <t>ATLANTICO</t>
  </si>
  <si>
    <t>AMARILO S.A.S</t>
  </si>
  <si>
    <t>PRODESA Y CIA. S.A.</t>
  </si>
  <si>
    <t>INVERSIONES ALCABAMA S.A.</t>
  </si>
  <si>
    <t>F4321</t>
  </si>
  <si>
    <t>APIROS S A S</t>
  </si>
  <si>
    <t>CONSTRUCTORA CAPITAL MEDELLIN S.A.S.</t>
  </si>
  <si>
    <t>KMA CONSTRUCCIONES S A</t>
  </si>
  <si>
    <t>BOLIVAR</t>
  </si>
  <si>
    <t>CAM COLOMBIA MULTISERVICIOS S A S</t>
  </si>
  <si>
    <t>N8299</t>
  </si>
  <si>
    <t>INVERSIONES Y CONSTRUCCIONES GAVIRIA VALLEJO INVERCO S A S</t>
  </si>
  <si>
    <t>L6820</t>
  </si>
  <si>
    <t>CONSULTORES TECNICOS Y ECONOMICOS S.A CONSULTECNICOS</t>
  </si>
  <si>
    <t>ODINSA SERVICIOS S A S</t>
  </si>
  <si>
    <t>F4390</t>
  </si>
  <si>
    <t>ARPRO ARQUITECTOS INGENIEROS S.A.</t>
  </si>
  <si>
    <t>F4112</t>
  </si>
  <si>
    <t>GUTIERREZ DIAZ Y CIA  S.A.</t>
  </si>
  <si>
    <t>RESTREPO Y URIBE S A S</t>
  </si>
  <si>
    <t>MORELCO S A S</t>
  </si>
  <si>
    <t>CONSTRUCTORA  COLPATRIA S.A</t>
  </si>
  <si>
    <t>A.C.I. PROYECTOS S.A.S</t>
  </si>
  <si>
    <t>ARMETALES S.A.</t>
  </si>
  <si>
    <t>CALDAS</t>
  </si>
  <si>
    <t>G4663</t>
  </si>
  <si>
    <t>TERMOTECNICA COINDUSTRIAL S A</t>
  </si>
  <si>
    <t>CONSTRUCCIONES VELEZ Y ASOCIADOS S.A.S</t>
  </si>
  <si>
    <t>P  A  Y  C   S. A.S.</t>
  </si>
  <si>
    <t>INDUSTRIAL CONCONCRETO S.A.S</t>
  </si>
  <si>
    <t>ODINSA PROYECTOS E INVERSIONES S.A.</t>
  </si>
  <si>
    <t>GUSTAVO PERRY ARQUITECTOS S.A.S.</t>
  </si>
  <si>
    <t>SANTANDER</t>
  </si>
  <si>
    <t>CASS CONSTRUCTORES &amp; CIA. S.C.A.</t>
  </si>
  <si>
    <t>COMPAÑIA COLOMBIANA DE CONSULTORES S AS</t>
  </si>
  <si>
    <t>CONINSA  RAMON H. S.A.</t>
  </si>
  <si>
    <t>SP INGENIEROS S.A.S.</t>
  </si>
  <si>
    <t>CBI COLOMBIANA S.A.</t>
  </si>
  <si>
    <t>ESTUDIOS Y PROYECTOS DEL SOL S A S</t>
  </si>
  <si>
    <t>ARCO CONSTRUCTORES S.A.S</t>
  </si>
  <si>
    <t>CARTAGENA II S.A.</t>
  </si>
  <si>
    <t>L6810</t>
  </si>
  <si>
    <t>CONSTRUCTORA FUREL S.A</t>
  </si>
  <si>
    <t>AR CONSTRUCCIONES S.A.S</t>
  </si>
  <si>
    <t>CONCOL INGENIERIA SAS</t>
  </si>
  <si>
    <t>RISARALDA</t>
  </si>
  <si>
    <t>Inversiones en asociadas</t>
  </si>
  <si>
    <t>Parte corriente de préstamos no corrientes</t>
  </si>
  <si>
    <t>2015-jun-30</t>
  </si>
  <si>
    <t>Activos no corrientes distintos al efectivo pignorados como garantía colateral para las que el receptor de transferencias tiene derecho por contrato o costumbre a vender o pignorar de nuevo la garantía colateral</t>
  </si>
  <si>
    <t>Propiedades de inversión al costo menos depreciación acumulada y deterioro</t>
  </si>
  <si>
    <t>Costos de distribución</t>
  </si>
  <si>
    <t>Otros gastos, por función</t>
  </si>
  <si>
    <t>Pérdidas por deterioro de valor (ganancias por deterioro de valor y reversión de pérdidas por deterioro de valor) determinadas de acuerdo con la NIIF 9</t>
  </si>
  <si>
    <t>Gasto (ingreso) por impuestos, operaciones continuadas</t>
  </si>
  <si>
    <t>2015-S1</t>
  </si>
  <si>
    <t>2015-S2</t>
  </si>
  <si>
    <t>Participacion_Ganancias(pérdidas)_Asociadas_Y_NegociosConjuntos_Contabilicen_Utilizando_MetodoDeParticion</t>
  </si>
  <si>
    <t>Ganancias(pérdidas)_surgen_diferencias_Entre_ImportesLibrosAnterioryValorRazonable_ActivosFinanciReclasific_MediosValorRazonabl</t>
  </si>
  <si>
    <t>2016-S2</t>
  </si>
  <si>
    <t>Participación en las ganancias (pérdidas) de subsidiarias, asociadas y negocios conjuntos que se contabilicen utilizando el mét</t>
  </si>
  <si>
    <t>Deterioro de valor de ganancias y reversión de pérdidas por deterioro de valor (pérdidas por deterioro de valor) determinado de</t>
  </si>
  <si>
    <t>Ganancias (pérdidas) que surgen de diferencias entre el costo amortizado anterior y el valor razonable de activos financieros r</t>
  </si>
  <si>
    <t>Ganancia (pérdida) acumulada anteriormente reconocida en otro resultado integral que surge de la reclasificación de activos fin</t>
  </si>
  <si>
    <t>Suma de VALOR</t>
  </si>
  <si>
    <t>CUENTA_NORM</t>
  </si>
  <si>
    <t>Ganancia (pérdida) acumulada anteriormente</t>
  </si>
  <si>
    <t>Pérdidas (ganancias) por deterioro de valor</t>
  </si>
  <si>
    <t>Ganancias (pérdidas) de cobertura</t>
  </si>
  <si>
    <t>Otros ingresos (gastos) procedentes de subsidiarias</t>
  </si>
  <si>
    <t>Participación en las ganancias (pérdidas) de asociadas</t>
  </si>
  <si>
    <t>S. VALOR</t>
  </si>
  <si>
    <t>MARGEN BRUTO</t>
  </si>
  <si>
    <t>MARGEN OPERACIONAL</t>
  </si>
  <si>
    <t>MARGEN NETO</t>
  </si>
  <si>
    <t>CAPITAL DE TRABAJO</t>
  </si>
  <si>
    <t>RAZÓN CORRIENTE</t>
  </si>
  <si>
    <t>PRUEBA ÁCIDA</t>
  </si>
  <si>
    <t>LIQUIDEZ</t>
  </si>
  <si>
    <t>ACTIVIDAD</t>
  </si>
  <si>
    <t>ROTACIÓN CXC</t>
  </si>
  <si>
    <t>PERIODO DE COBRO</t>
  </si>
  <si>
    <t>ROTACIÓN CXP</t>
  </si>
  <si>
    <t>ROTACIÓN DE INVENTARIO</t>
  </si>
  <si>
    <t>ROTACIÓN AF</t>
  </si>
  <si>
    <t>ROTACIÓN WK</t>
  </si>
  <si>
    <t>RAZÓN DE ENDEUDAMIENTO</t>
  </si>
  <si>
    <t>COBERTURA DE INTERESES</t>
  </si>
  <si>
    <t>NIVEL DE APALANCAMIENTO</t>
  </si>
  <si>
    <t>FINANCIACIÓN DE LP</t>
  </si>
  <si>
    <t>IMPACTO CARGA FINANCIERA</t>
  </si>
  <si>
    <t>ENDEUDAMIENTO</t>
  </si>
  <si>
    <t>Ganancias (pérdidas) que surgen de la baja en cuentas</t>
  </si>
  <si>
    <t>Ganancias (pérdidas) que surgen de diferencias</t>
  </si>
  <si>
    <t>UTILIDAD BRUTA</t>
  </si>
  <si>
    <t>UTILIDAD OPERACIONAL</t>
  </si>
  <si>
    <t>UTILIDAD NETA</t>
  </si>
  <si>
    <t>UTILIDAD ANTES DE IMPUESTOS</t>
  </si>
  <si>
    <t>UTILIDAD DE OPERACIONES CONTINUADAS</t>
  </si>
  <si>
    <t>Participación en las ganancias (pérdidas) de subsidiarias</t>
  </si>
  <si>
    <t>Deterioro de valor de ganancias y reversión de pérdidas</t>
  </si>
  <si>
    <t>Ganancia (pérdida) operaciones continuadas</t>
  </si>
  <si>
    <t>Ganancia (pérdida) operaciones discontinuadas</t>
  </si>
  <si>
    <t>RENTABILIDAD</t>
  </si>
  <si>
    <t>UB</t>
  </si>
  <si>
    <t>UO</t>
  </si>
  <si>
    <t>UAI</t>
  </si>
  <si>
    <t>Ganancias (pérdidas) diferencia</t>
  </si>
  <si>
    <t>FECHA</t>
  </si>
  <si>
    <t>DESCRIPCION</t>
  </si>
  <si>
    <t>NOMBRE_CORTO</t>
  </si>
  <si>
    <t>ALDEA</t>
  </si>
  <si>
    <t>OSPINAS</t>
  </si>
  <si>
    <t>INTEGRAL</t>
  </si>
  <si>
    <t>HMV</t>
  </si>
  <si>
    <t>PROKSOL</t>
  </si>
  <si>
    <t>TECNICONTROL</t>
  </si>
  <si>
    <t>CMS</t>
  </si>
  <si>
    <t>SANEAR</t>
  </si>
  <si>
    <t>INGETEC</t>
  </si>
  <si>
    <t>MAB</t>
  </si>
  <si>
    <t>SEDIC</t>
  </si>
  <si>
    <t>POCH</t>
  </si>
  <si>
    <t>OBYCON</t>
  </si>
  <si>
    <t>CONSULTORIA COLOMBIANA</t>
  </si>
  <si>
    <t>TROPICAL ING</t>
  </si>
  <si>
    <t>FAJARDO MORENO</t>
  </si>
  <si>
    <t>CONVIVIENDA</t>
  </si>
  <si>
    <t>ICCE</t>
  </si>
  <si>
    <t>FELIPE ARDILA</t>
  </si>
  <si>
    <t>INGENIERIA ESTRUCTURAL</t>
  </si>
  <si>
    <t>http://estyma.com/</t>
  </si>
  <si>
    <t>Nuestra empresa construye competitividad, realizando obras de  infraestructura de alta calidad integral, respaldados por la  experiencia del capital humano y el compromiso con la sostenibilidad en el marco de la responsabilidad social empresarial y la cultura Estyma.</t>
  </si>
  <si>
    <t xml:space="preserve"> Su modelo de negocio se centra principalmente en proyectos de infraestructura, en 3 unidades estratégicas.</t>
  </si>
  <si>
    <t>- Infraestructura vial, puentes, carreteras, túneles.
- Infraestructura de energía, PCH
- Infraestructura minera y explotación.</t>
  </si>
  <si>
    <t>https://arquitecturayconcreto.com/?lang=en</t>
  </si>
  <si>
    <t>Somos una organización de construcción responsable económica, social y ambientalmente, que ofrece confianza, rentabilidad y desarrollo a sus empleados, clientes y aliados. Generamos proyectos innovadores que nos brindan sostenibilidad.</t>
  </si>
  <si>
    <t>Ser una organización reconocida en la industria de la construcción por su solidez, confiabilidad e innovación.</t>
  </si>
  <si>
    <t>Desde nuestros inicios en 1990, nos hemos dedicado a la construcción, comercialización y gerencia de proyectos inmobiliarios de índole institucional, pública, comercial, empresarial, turística y residencial, incursionando actualmente en proyectos de infraestructura vial en la red carretera del País.</t>
  </si>
  <si>
    <t>Construir proyectos de vivienda y desarrollo de ciudad que mejoren la calidad y el estilo de vida</t>
  </si>
  <si>
    <t>Fortalecer nuestro liderazgo y crecimiento, evolucionando hacia el Grupo Empresarial Estratégico que consolide la estabilidad de Jaramillo Mora</t>
  </si>
  <si>
    <t>http://www.jaramillomora.com/</t>
  </si>
  <si>
    <t>http://jmvingenieros.com/</t>
  </si>
  <si>
    <t>En JMV cultivamos y fomentamos principios y valores fundamentales para el desarrollo personal y laboral de nuestro equipo, como son: El Respeto, La Responsabilidad, La Disciplina, La Lealtad, El Desarrollo Personal y el Trabajo en Equipo.</t>
  </si>
  <si>
    <t>Realizar proyectos de ingeniería en Colombia y el exterior, que logren el beneficio de la comunidad, nuestros trabajadores y grupos de interés, participando de forma activa en el desarrollo del sector de la construcción, con responsabilidad ambiental, compromiso, calidad, cumplimiento, honestidad y seguridad.</t>
  </si>
  <si>
    <t>Crecer de manera organizada, fundamentados en nuestros principios y valores, para ser una empresa reconocida en el mercado nacional e internacional; líder en la ejecución de proyectos de ingeniería, que generen soluciones integrales y procesos constructivos eficientes, que cumplan con los requisitos de nuestros clientes.</t>
  </si>
  <si>
    <t>http://www.prodesa.com/</t>
  </si>
  <si>
    <t>Estados Unidos</t>
  </si>
  <si>
    <t>Ser líderes en el desarrollo de proyectos urbanos integrales que logran la satisfacción incondicional de nuestros clientes, con un equipo de alto desempeño que está comprometido con la sociedad y el ambiente, que innova para dar los mejores resultados a nuestros aliados y accionistas, y que hace de PRODESA el mejor sitio donde trabajar.</t>
  </si>
  <si>
    <t>ALCABAMA S.A. es una empresa dedicada a la promoción, gerencia, construcción y venta de proyectos inmobiliarios, cuyo propósito es el de generar crecimiento, satisfacción y confiabilidad a sus clientes, al igual que a su equipo de colaboradores y accionistas.</t>
  </si>
  <si>
    <t>Ser una empresa sólida, que se reconozca por la calidad de sus proyectos, su compromiso, innovación, servicio al cliente y la búsqueda del mejoramiento continuo.</t>
  </si>
  <si>
    <t>http://alcabama.com/</t>
  </si>
  <si>
    <t>LATINCO</t>
  </si>
  <si>
    <t>http://www.latinco.co/</t>
  </si>
  <si>
    <t>apiros es una compañía generadora, estructuradora y desarrolladora de negocios inmobiliarios, con más de 20 años de experiencia en el sector. Queremos seguir siendo parte de la historia del país y de todas las personas con quienes nos relacionamos y dejar una huella en cada una de ellas.</t>
  </si>
  <si>
    <t>https://apiros.com.co/</t>
  </si>
  <si>
    <t>Realizamos nuestras actividades de estructuración, diseño, desarrollo, comercialización y gerencia de negocios inmobiliarios: superando las expectativas de nuestros clientes con innovación de procesos, consolidando la confianza de nuestros aliados estratégicos, buscando la excelencia en el desarrollo en nuestro talento humano con un enfoque de responsabilidad social para lograr la perdurabilidad del negocio y la consolidación financiera y de nuestra marca.</t>
  </si>
  <si>
    <t>≈1999</t>
  </si>
  <si>
    <t>Constructora Capital es una empresa orientada a la gerencia, construcción, promoción y venta de proyectos inmobiliarios que busca satisfacer a sus clientes, con diseños estéticos y funcionales, generosas áreas comunes y recreativas, zonas verdes, precios muy competitivos y su excelente servicio.</t>
  </si>
  <si>
    <t>https://www.constructoracapital.com/index.php</t>
  </si>
  <si>
    <t>Proveer a los potenciales compradores de vivienda la mejor alternativa en términos de ubicación, calidad y precio, satisfaciendo plenamente sus necesidades. Lo anterior en consonancia con el desarrollo integral del equipo de trabajo y la generación de valor.</t>
  </si>
  <si>
    <t>Ser la empresa líder de construcción y ventas de vivienda en Medellín y Bogotá; manteniendo el porcentaje más alto en participación del mercado.</t>
  </si>
  <si>
    <t>http://construtoracamargocorrea.com.br/</t>
  </si>
  <si>
    <t>Construtora Camargo Corrêa, empresa que dio origen al Grupo Camargo Corrêa, estructura y ejecuta proyectos de infraestructura de gran porte, con alta complejidad técnica, integrando a sus emprendimientos la sostenibilidad y la innovación como diferenciales. A lo largo de sus 75 años, ha ejecutado más de 500 grandes obras en las áreas de energía, saneamiento, minería, petróleo y gas, puertos, aeropuertos, carreteras, sistemas de transporte y construcciones industriales. Actualmente, la Construtora está presente en siete países de América Latina y de África.</t>
  </si>
  <si>
    <t>La misión de KMA Construcciones S.A.S. es ejecutar los proyectos cumpliendo con todas la especificaciones de los clientes, ayudando en el desarrollo de la infraestructura del país, además de respetar todas las normas y leyes vigentes, brindando bienestar a cada uno de los socios y empleados de la organización.</t>
  </si>
  <si>
    <t>La visión de KMA Construcciones S.A.S. es convertirse en una de las empresas líderes y más reconocidas a nivel nacional en el sector de la construcción por sus altos estándares de calidad en cada uno de sus proyectos y por tener una organización de recursos físicos, financieros y humanos que le brinde seguridad a sus socios, clientes y empleados.</t>
  </si>
  <si>
    <t>http://www.kma.com.co/</t>
  </si>
  <si>
    <t>≈1979</t>
  </si>
  <si>
    <t>≈1940</t>
  </si>
  <si>
    <t>Somos una empresa líder del sector de infraestructura colombiano con más de 40 años de experiencia en el mundo de la construcción, sirviendo tanto al sector privado como al sector público.</t>
  </si>
  <si>
    <t>https://www.odinsa.com/</t>
  </si>
  <si>
    <t>Ecuador, Aruba, República Dominicana</t>
  </si>
  <si>
    <t>Odinsa, filial del Grupo Argos, es una compañía colombiana dedicada a la estructuración, promoción, gestión y desarrollo de proyectos de infraestructura viales y aeroportuarios, con presencia en Colombia, Ecuador, Aruba y República Dominicana, que se ha convertido en un vehículo para la conectividad regional y una fuente de desarrollo.</t>
  </si>
  <si>
    <t>https://www.elcondor.com/</t>
  </si>
  <si>
    <t>Desarrollar proyectos de ingeniería en infraestructura y gestionar un portafolio de inversiones rentables que aseguren la solidez de la Compañía, de tal manera que permita cumplir con las expectativas de los clientes, retribuir la inversión a los accionistas, proteger el medio ambiente, generar bienestar para el grupo humano y para la comunidad con la que interactúa. Esto se logra con talento humano competente, la optimización de los procesos y el uso de tecnología adecuada.</t>
  </si>
  <si>
    <t>Contribuir al progreso del país, desarrollando proyectos de ingeniería e inversiones en infraestructura, que le permitan mantenerse como una Compañía sólida, competitiva, comprometida con la calidad y la protección del medio ambiente.</t>
  </si>
  <si>
    <t>Adicionalmente a nivel nacional e internacional hemos ejecutado proyectos de urbanismo, ferroviales, hidroeléctricos y mineros a través de ingeniería responsable, mitigando impactos ambientales, utilizando la tecnología, la innovación, la capacidad técnica y las mejores prácticas en los procesos, como motores de eficiencia y calidad.</t>
  </si>
  <si>
    <t>CLASIFICACIÓN</t>
  </si>
  <si>
    <t xml:space="preserve">CONSTRUCTOR </t>
  </si>
  <si>
    <t>INTERVENTORIA</t>
  </si>
  <si>
    <t>CONSTRUCTOR / CONSULTOR DISEÑOS / GERENTE DE DISEÑOS</t>
  </si>
  <si>
    <t>INTERVENTORIA / GERENCIA</t>
  </si>
  <si>
    <t>CONSTRUCTOR</t>
  </si>
  <si>
    <t>INGENIEROS CIVILES DE COLOMBIA CIVILCOL S.A.S.</t>
  </si>
  <si>
    <t>CIVILCOL</t>
  </si>
  <si>
    <t>MEDINA Y RIVERA INGENIEROS ASOCIADOS S.A.S.</t>
  </si>
  <si>
    <t>MYR</t>
  </si>
  <si>
    <t>DAIMCO S.A.S</t>
  </si>
  <si>
    <t>DAIMCO</t>
  </si>
  <si>
    <t>INCOLTA INTERVENTORIAS Y CONSULTORIAS LIMITADA</t>
  </si>
  <si>
    <t>CLEMENTE ALFREDO BUITRAGO AMARILLO</t>
  </si>
  <si>
    <t>INGENIERIA MASTER SAS</t>
  </si>
  <si>
    <t>GEO INTERVENTORIAS</t>
  </si>
  <si>
    <t>MASTER SA DE INGENIERIA Y ARQUITECTURA SUCURSAL COLOMBIA</t>
  </si>
  <si>
    <t>MASTER</t>
  </si>
  <si>
    <t>INCOLTA</t>
  </si>
  <si>
    <t/>
  </si>
  <si>
    <t>2016</t>
  </si>
  <si>
    <t>2017</t>
  </si>
  <si>
    <t>2015</t>
  </si>
  <si>
    <t>CONCAT</t>
  </si>
  <si>
    <t>BUSCAR</t>
  </si>
  <si>
    <t>800014246 2016</t>
  </si>
  <si>
    <t>800014246 2017</t>
  </si>
  <si>
    <t>800028455 2016</t>
  </si>
  <si>
    <t>800093117 2016</t>
  </si>
  <si>
    <t>800093117 2017</t>
  </si>
  <si>
    <t>800094968 2016</t>
  </si>
  <si>
    <t>800094968 2017</t>
  </si>
  <si>
    <t>800095951 2016</t>
  </si>
  <si>
    <t>800095951 2017</t>
  </si>
  <si>
    <t>800140959 2016</t>
  </si>
  <si>
    <t>800140959 2017</t>
  </si>
  <si>
    <t>800173155 2015</t>
  </si>
  <si>
    <t>800173155 2016</t>
  </si>
  <si>
    <t>800173155 2017</t>
  </si>
  <si>
    <t>800182330 2016</t>
  </si>
  <si>
    <t>800182330 2017</t>
  </si>
  <si>
    <t>800185295 2015</t>
  </si>
  <si>
    <t>800185295 2016</t>
  </si>
  <si>
    <t>800185295 2017</t>
  </si>
  <si>
    <t>800200598 2016</t>
  </si>
  <si>
    <t>800200598 2017</t>
  </si>
  <si>
    <t>800208146 2016</t>
  </si>
  <si>
    <t>800208146 2017</t>
  </si>
  <si>
    <t>800233881 2016</t>
  </si>
  <si>
    <t>800233881 2017</t>
  </si>
  <si>
    <t>800240724 2016</t>
  </si>
  <si>
    <t>800240724 2017</t>
  </si>
  <si>
    <t>811032292 2016</t>
  </si>
  <si>
    <t>811032292 2017</t>
  </si>
  <si>
    <t>830023542 2015</t>
  </si>
  <si>
    <t>830023542 2016</t>
  </si>
  <si>
    <t>830023542 2017</t>
  </si>
  <si>
    <t>830058272 2015</t>
  </si>
  <si>
    <t>830058272 2016</t>
  </si>
  <si>
    <t>830058272 2017</t>
  </si>
  <si>
    <t>830094920 2016</t>
  </si>
  <si>
    <t>830094920 2017</t>
  </si>
  <si>
    <t>830097620 2016</t>
  </si>
  <si>
    <t>830097620 2017</t>
  </si>
  <si>
    <t>830116629 2016</t>
  </si>
  <si>
    <t>830116629 2017</t>
  </si>
  <si>
    <t>830124992 2015</t>
  </si>
  <si>
    <t>830124992 2016</t>
  </si>
  <si>
    <t>830124992 2017</t>
  </si>
  <si>
    <t>860000656 2015</t>
  </si>
  <si>
    <t>860000656 2016</t>
  </si>
  <si>
    <t>860000656 2017</t>
  </si>
  <si>
    <t>860001986 2016</t>
  </si>
  <si>
    <t>860001986 2017</t>
  </si>
  <si>
    <t>860002837 2015</t>
  </si>
  <si>
    <t>860002837 2016</t>
  </si>
  <si>
    <t>860002837 2017</t>
  </si>
  <si>
    <t>860009250 2016</t>
  </si>
  <si>
    <t>860009250 2017</t>
  </si>
  <si>
    <t>860014285 2016</t>
  </si>
  <si>
    <t>860014285 2017</t>
  </si>
  <si>
    <t>860031361 2016</t>
  </si>
  <si>
    <t>860031361 2017</t>
  </si>
  <si>
    <t>860035996 2015</t>
  </si>
  <si>
    <t>860035996 2016</t>
  </si>
  <si>
    <t>860035996 2017</t>
  </si>
  <si>
    <t>860058070 2015</t>
  </si>
  <si>
    <t>860058070 2016</t>
  </si>
  <si>
    <t>860058070 2017</t>
  </si>
  <si>
    <t>860059851 2015</t>
  </si>
  <si>
    <t>860059851 2016</t>
  </si>
  <si>
    <t>860059851 2017</t>
  </si>
  <si>
    <t>860067697 2016</t>
  </si>
  <si>
    <t>860067697 2017</t>
  </si>
  <si>
    <t>860077099 2016</t>
  </si>
  <si>
    <t>860077099 2017</t>
  </si>
  <si>
    <t>860078977 2016</t>
  </si>
  <si>
    <t>860354402 2016</t>
  </si>
  <si>
    <t>860354402 2017</t>
  </si>
  <si>
    <t>860505064 2016</t>
  </si>
  <si>
    <t>860505064 2017</t>
  </si>
  <si>
    <t>860510628 2015</t>
  </si>
  <si>
    <t>860510628 2016</t>
  </si>
  <si>
    <t>860510628 2017</t>
  </si>
  <si>
    <t>860515523 2015</t>
  </si>
  <si>
    <t>860515523 2016</t>
  </si>
  <si>
    <t>860515523 2017</t>
  </si>
  <si>
    <t>860527800 2016</t>
  </si>
  <si>
    <t>860527800 2017</t>
  </si>
  <si>
    <t>860532790 2016</t>
  </si>
  <si>
    <t>860532790 2017</t>
  </si>
  <si>
    <t>890205645 2016</t>
  </si>
  <si>
    <t>890205645 2017</t>
  </si>
  <si>
    <t>890312765 2016</t>
  </si>
  <si>
    <t>890312765 2017</t>
  </si>
  <si>
    <t>890806999 2016</t>
  </si>
  <si>
    <t>890806999 2017</t>
  </si>
  <si>
    <t>890903035 2015</t>
  </si>
  <si>
    <t>890903035 2016</t>
  </si>
  <si>
    <t>890903035 2017</t>
  </si>
  <si>
    <t>890903055 2015</t>
  </si>
  <si>
    <t>890903055 2016</t>
  </si>
  <si>
    <t>890903055 2017</t>
  </si>
  <si>
    <t>890905022 2015</t>
  </si>
  <si>
    <t>890905022 2016</t>
  </si>
  <si>
    <t>890905022 2017</t>
  </si>
  <si>
    <t>890908097 2016</t>
  </si>
  <si>
    <t>890908097 2017</t>
  </si>
  <si>
    <t>890908901 2015</t>
  </si>
  <si>
    <t>890908901 2016</t>
  </si>
  <si>
    <t>890908901 2017</t>
  </si>
  <si>
    <t>890910447 2016</t>
  </si>
  <si>
    <t>890910447 2017</t>
  </si>
  <si>
    <t>890911431 2016</t>
  </si>
  <si>
    <t>890911431 2017</t>
  </si>
  <si>
    <t>890920656 2016</t>
  </si>
  <si>
    <t>890920656 2017</t>
  </si>
  <si>
    <t>890928186 2016</t>
  </si>
  <si>
    <t>890928186 2017</t>
  </si>
  <si>
    <t>890932424 2016</t>
  </si>
  <si>
    <t>890932424 2017</t>
  </si>
  <si>
    <t>890939355 2015</t>
  </si>
  <si>
    <t>890939355 2016</t>
  </si>
  <si>
    <t>890939355 2017</t>
  </si>
  <si>
    <t>890940026 2016</t>
  </si>
  <si>
    <t>890940026 2017</t>
  </si>
  <si>
    <t>900018975 2015</t>
  </si>
  <si>
    <t>900018975 2016</t>
  </si>
  <si>
    <t>900018975 2017</t>
  </si>
  <si>
    <t>900035722 2016</t>
  </si>
  <si>
    <t>900035722 2017</t>
  </si>
  <si>
    <t>900087151 2016</t>
  </si>
  <si>
    <t>900087151 2017</t>
  </si>
  <si>
    <t>900139110 2016</t>
  </si>
  <si>
    <t>900139110 2017</t>
  </si>
  <si>
    <t>900190385 2015</t>
  </si>
  <si>
    <t>900190385 2016</t>
  </si>
  <si>
    <t>900190385 2017</t>
  </si>
  <si>
    <t>900192242 2016</t>
  </si>
  <si>
    <t>900192242 2017</t>
  </si>
  <si>
    <t>900192242 2015-S1</t>
  </si>
  <si>
    <t>900192242 2015-S2</t>
  </si>
  <si>
    <t>900192242 2016-S2</t>
  </si>
  <si>
    <t>900192726 2016</t>
  </si>
  <si>
    <t>900192726 2017</t>
  </si>
  <si>
    <t>900193192 2016</t>
  </si>
  <si>
    <t>900193192 2017</t>
  </si>
  <si>
    <t>900205547 2015</t>
  </si>
  <si>
    <t>900205547 2016</t>
  </si>
  <si>
    <t>900205547 2017</t>
  </si>
  <si>
    <t>900206480 2016</t>
  </si>
  <si>
    <t>900206480 2017</t>
  </si>
  <si>
    <t>900206483 2016</t>
  </si>
  <si>
    <t>900206483 2017</t>
  </si>
  <si>
    <t>900315057 2016</t>
  </si>
  <si>
    <t>900315057 2017</t>
  </si>
  <si>
    <t>900378893 2015</t>
  </si>
  <si>
    <t>900378893 2016</t>
  </si>
  <si>
    <t>900378893 2017</t>
  </si>
  <si>
    <t>900390238 2016</t>
  </si>
  <si>
    <t>900390238 2017</t>
  </si>
  <si>
    <t>900390238 2015-S1</t>
  </si>
  <si>
    <t>900390238 2015-S2</t>
  </si>
  <si>
    <t>900390238 2016-S2</t>
  </si>
  <si>
    <t>900413588 2016</t>
  </si>
  <si>
    <t>900413588 2017</t>
  </si>
  <si>
    <t>900521357 2016</t>
  </si>
  <si>
    <t>900521357 2017</t>
  </si>
  <si>
    <t>900535441 2016</t>
  </si>
  <si>
    <t>900535441 2017</t>
  </si>
  <si>
    <t>900668954 2016</t>
  </si>
  <si>
    <t>900668954 2017</t>
  </si>
  <si>
    <t>900749166 2016</t>
  </si>
  <si>
    <t>900749166 2017</t>
  </si>
  <si>
    <t>900797732 2015</t>
  </si>
  <si>
    <t>900797732 2016</t>
  </si>
  <si>
    <t>900797732 2017</t>
  </si>
  <si>
    <t>900818642 2016</t>
  </si>
  <si>
    <t>900818642 2017</t>
  </si>
  <si>
    <t>UTILIDAD_BRUTA</t>
  </si>
  <si>
    <t>UTILIDAD_OPERACIONAL</t>
  </si>
  <si>
    <t>UTILIDAD_NETA</t>
  </si>
  <si>
    <t>MARGEN_BRUTO</t>
  </si>
  <si>
    <t>MARGEN_OPERACIONAL</t>
  </si>
  <si>
    <t>MARGEN_NETO</t>
  </si>
  <si>
    <t>IMPACTO_CARGA_FINANCIERA</t>
  </si>
  <si>
    <t>UTILIDAD_ANTES_IMPUESTOS</t>
  </si>
  <si>
    <t>UTILIDAD_OPERACIONES_CONTINUADAS</t>
  </si>
  <si>
    <t>ACTIVOS_CORRIENTES</t>
  </si>
  <si>
    <t>ACTIVOS_NO_CORRIENTES</t>
  </si>
  <si>
    <t>ACTIVOS</t>
  </si>
  <si>
    <t>PASIVOS_CORRIENTES</t>
  </si>
  <si>
    <t>PASIVOS_NO_CORRIENTES</t>
  </si>
  <si>
    <t>PASIVOS</t>
  </si>
  <si>
    <t>PATRIMONIO</t>
  </si>
  <si>
    <t>INVENTARIOS_CORRIENTES</t>
  </si>
  <si>
    <t>ERI</t>
  </si>
  <si>
    <t>ESF</t>
  </si>
  <si>
    <t>CAPITAL_DE_TRABAJO</t>
  </si>
  <si>
    <t>RAZÓN_CORRIENTE</t>
  </si>
  <si>
    <t>PRUEBA_ÁCIDA</t>
  </si>
  <si>
    <t>ROTACIÓN_CXC</t>
  </si>
  <si>
    <t>RAZÓN_DE_ENDEUDAMIENTO</t>
  </si>
  <si>
    <t>NIVEL_DE_APALANCAMIENTO</t>
  </si>
  <si>
    <t>FINANCIACIÓN_DE_LP</t>
  </si>
  <si>
    <t>INGRESO OPERACIONAL</t>
  </si>
  <si>
    <t>COSTO VENTAS</t>
  </si>
  <si>
    <t>GASTO ADMINISTRATIVO</t>
  </si>
  <si>
    <t>GASTO VENTAS</t>
  </si>
  <si>
    <t>OTROS GASTOS</t>
  </si>
  <si>
    <t>COSTOS DISTRIBUCION</t>
  </si>
  <si>
    <t>OTROS INGRESOS</t>
  </si>
  <si>
    <t>INGRESOS FINANCIEROS</t>
  </si>
  <si>
    <t>COSTOS FINANCIEROS</t>
  </si>
  <si>
    <t>INGRESO_OPERACIONAL</t>
  </si>
  <si>
    <t>COSTO_VENTAS</t>
  </si>
  <si>
    <t>GASTO_ADMINISTRATIVO</t>
  </si>
  <si>
    <t>GASTO_VENTAS</t>
  </si>
  <si>
    <t>OTROS_GASTOS</t>
  </si>
  <si>
    <t>COSTOS_DISTRIBUCION</t>
  </si>
  <si>
    <t>OTROS_INGRESOS</t>
  </si>
  <si>
    <t>INGRESOS_FINANCIEROS</t>
  </si>
  <si>
    <t>COSTOS_FINANCIEROS</t>
  </si>
  <si>
    <t>https://www.ingetec.com.co/</t>
  </si>
  <si>
    <t>Conseguir la excelencia en nuestro trabajo. Para ello se requiere la organización, motivación y capacidad técnica de nuestro personal, por lo cual atraeremos y conservaremos el mejor personal técnico, mejorando su calidad de vida, actualizando permanentemente sus conocimientos y fomentando la adopción de tecnologías nuevas y el trabajo en equipo.</t>
  </si>
  <si>
    <t>Queremos ser la empresa colombiana de consultoría más respetada por la excelencia en nuestro trabajo, la calidad del servicio que prestamos a nuestros clientes, la dedicación al bienestar de la comunidad, la fidelidad a nuestros valores y el compromiso de transformar el país y de preservar el medio ambiente.</t>
  </si>
  <si>
    <t xml:space="preserve">INGETEC está integrado por un grupo de profesionales con alto nivel de especialización, quienes trabajan dentro de las diferentes gerencias y divisiones que componen la organización:  Gerencia Técnica, la cual a su vez se subdivide en las siguientes Divisiones: Recursos Hídricos, Ambiental, Estructuras, Geotecnia, Vías, Tránsito y Transporte, Eléctrica y Electrónica y Mecánica e Industria; Gerencia de Proyectos; Gerencia de Interventorías y Gerencia Administrativa.
La firma cuenta con amplia experiencia en diseño, asesoría y supervisión de proyectos hidroeléctricos y termoeléctricos, líneas de transmisión y subestaciones eléctricas, transporte, disposición de aguas servidas, distritos de riego, carreteras (incluyendo túneles, puentes y viaductos), transporte masivo (metro, buses articulados), estudios ambientales y sociales, desarrollos industriales, entre otros, con liderazgo destacado en diseño de presas, túneles, cavernas y pozos profundos de gran diámetro. </t>
  </si>
  <si>
    <t>Ofrecemos servicios de consultoría, asesoría e Interventoría a lo largo de las etapas de diseño, periodos de construcción y posterior operación de proyectos de ingeniería
- PLANEAMIENTO Y EVALUACIÓN DE PROYECTOS EN ETAPA CONCEPTUAL
- ESTUDIOS, DISEÑO Y PLANEACIÓN DE PROYECTOS MULTIDISCIPLINARIOS
- ESTUDIOS AMBIENTALES Y SOCIALES
- ELABORACIÓN DE DOCUMENTOS Y ASESORÍA EN PROCESOS DE LICITACIÓN
- MONITOREO Y REHABILITACIÓN DE ESTRUCTURAS
- SUPERVISIÓN TÉCNICA, ADMINISTRATIVA Y FINANCIERA
- INSPECCIÓN DE FABRICACIÓN, PRUEBAS Y PUESTA EN MARCHA
- GERENCIA DE PROYECTOS
- ESTUDIOS ECONÓMICOS Y FINANCIEROS
- ESTUDIOS DE RIESGO
- MANEJOS CONTRACTUALES
- ASESORIA DURANTE CONSTRUCCIÓN
- SERVICIOS Y AUDITORIAS AMBIENTALES
- INVESTIGACIONES GEOTÉCNICAS DE CAMPO Y LABORATORIO, Y DIAGNÓSTICO DE PAVIMENTOS</t>
  </si>
  <si>
    <t>https://www.marval.com.co/</t>
  </si>
  <si>
    <t>http://ieinterventoria.com/</t>
  </si>
  <si>
    <t>INTERVÉ (INGENIERIA ESTRUCTURAL S.A.S.) es una empresa de ingeniería de consulta especializada en Interventoría, Supervisión Técnica y servicios afines para proyectos y construcción de edificaciones, constituida en mayo de 1978.</t>
  </si>
  <si>
    <t>1. Prestar un excelente servicio a nuestros clientes.
2. Aumentar la competencia del personal.
3. Aumentar la motivación del personal.
4. Cumplimiento de los tiempos de entrega de la información y documentación de los proyectos.
5. Mitigar los impactos ambientales generados en las oficinas de la sede principal y de obras.
6. Permanecer rentables en el tiempo.
7. Proteger la integridad de los colaboradores.</t>
  </si>
  <si>
    <t>- Interventoría
- Supervisión Técnica
- Comisionamiento
- Project Monitoring
- Revisión estructural</t>
  </si>
  <si>
    <t>INGRESOS TOTALES</t>
  </si>
  <si>
    <t>EGRESOS TOTALES</t>
  </si>
  <si>
    <t>INGRESOS_TOTALES</t>
  </si>
  <si>
    <t>EGRESOS_TOTALES</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</si>
</sst>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2" formatCode="_-&quot;$&quot;\ * #,##0_-;\-&quot;$&quot;\ * #,##0_-;_-&quot;$&quot;\ * &quot;-&quot;_-;_-@_-"/>
    <numFmt numFmtId="41" formatCode="_-* #,##0_-;\-* #,##0_-;_-* &quot;-&quot;_-;_-@_-"/>
    <numFmt numFmtId="164" formatCode="d/mm/yyyy;@"/>
    <numFmt numFmtId="165" formatCode="dd/mm/yyyy;@"/>
    <numFmt numFmtId="166" formatCode="_-* #,##0.00_-;\-* #,##0.00_-;_-* &quot;-&quot;_-;_-@_-"/>
    <numFmt numFmtId="167" formatCode="0.0%"/>
    <numFmt numFmtId="168" formatCode="0.0000%"/>
    <numFmt numFmtId="169" formatCode="0.00000%"/>
  </numFmts>
  <fonts count="7" x14ac:knownFonts="1">
    <font>
      <sz val="11"/>
      <color theme="1"/>
      <name val="Calibri"/>
      <family val="2"/>
      <scheme val="minor"/>
    </font>
    <font>
      <sz val="11"/>
      <color theme="1"/>
      <name val="Calibri"/>
      <family val="2"/>
      <scheme val="minor"/>
    </font>
    <font>
      <sz val="10"/>
      <name val="Arial"/>
      <family val="2"/>
    </font>
    <font>
      <u/>
      <sz val="11"/>
      <color theme="10"/>
      <name val="Calibri"/>
      <family val="2"/>
      <scheme val="minor"/>
    </font>
    <font>
      <b/>
      <sz val="11"/>
      <color theme="1"/>
      <name val="Calibri"/>
      <family val="2"/>
      <scheme val="minor"/>
    </font>
    <font>
      <sz val="11"/>
      <name val="Calibri"/>
      <family val="2"/>
    </font>
    <font>
      <sz val="11"/>
      <color theme="1"/>
      <name val="Calibri"/>
      <family val="2"/>
    </font>
  </fonts>
  <fills count="3">
    <fill>
      <patternFill patternType="none"/>
    </fill>
    <fill>
      <patternFill patternType="gray125"/>
    </fill>
    <fill>
      <patternFill patternType="solid">
        <fgColor theme="7" tint="0.79998168889431442"/>
        <bgColor indexed="6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6">
    <xf numFmtId="0" fontId="0" fillId="0" borderId="0"/>
    <xf numFmtId="41" fontId="1" fillId="0" borderId="0" applyFont="0" applyFill="0" applyBorder="0" applyAlignment="0" applyProtection="0"/>
    <xf numFmtId="9" fontId="1" fillId="0" borderId="0" applyFont="0" applyFill="0" applyBorder="0" applyAlignment="0" applyProtection="0"/>
    <xf numFmtId="0" fontId="2" fillId="0" borderId="0"/>
    <xf numFmtId="0" fontId="3" fillId="0" borderId="0" applyNumberFormat="0" applyFill="0" applyBorder="0" applyAlignment="0" applyProtection="0"/>
    <xf numFmtId="42" fontId="1" fillId="0" borderId="0" applyFont="0" applyFill="0" applyBorder="0" applyAlignment="0" applyProtection="0"/>
  </cellStyleXfs>
  <cellXfs count="47">
    <xf numFmtId="0" fontId="0" fillId="0" borderId="0" xfId="0"/>
    <xf numFmtId="41" fontId="0" fillId="0" borderId="0" xfId="1" applyFont="1"/>
    <xf numFmtId="0" fontId="0" fillId="0" borderId="0" xfId="0" pivotButton="1"/>
    <xf numFmtId="0" fontId="0" fillId="0" borderId="0" xfId="0" applyAlignment="1">
      <alignment horizontal="left"/>
    </xf>
    <xf numFmtId="42" fontId="0" fillId="0" borderId="0" xfId="0" applyNumberFormat="1"/>
    <xf numFmtId="0" fontId="0" fillId="0" borderId="0" xfId="0" applyAlignment="1">
      <alignment wrapText="1"/>
    </xf>
    <xf numFmtId="10" fontId="0" fillId="0" borderId="0" xfId="2" applyNumberFormat="1" applyFont="1"/>
    <xf numFmtId="0" fontId="0" fillId="0" borderId="0" xfId="0" quotePrefix="1" applyAlignment="1"/>
    <xf numFmtId="0" fontId="0" fillId="0" borderId="0" xfId="0" applyAlignment="1"/>
    <xf numFmtId="0" fontId="3" fillId="0" borderId="0" xfId="4" applyAlignment="1"/>
    <xf numFmtId="0" fontId="0" fillId="0" borderId="0" xfId="0" applyAlignment="1">
      <alignment horizontal="center" vertical="center"/>
    </xf>
    <xf numFmtId="0" fontId="4" fillId="0" borderId="0" xfId="0" applyFont="1" applyAlignment="1">
      <alignment horizontal="center" vertical="center" wrapText="1"/>
    </xf>
    <xf numFmtId="0" fontId="3" fillId="0" borderId="0" xfId="4"/>
    <xf numFmtId="0" fontId="0" fillId="0" borderId="0" xfId="0" quotePrefix="1" applyAlignment="1">
      <alignment horizontal="center" vertical="center"/>
    </xf>
    <xf numFmtId="0" fontId="0" fillId="0" borderId="1" xfId="0" applyFont="1" applyBorder="1"/>
    <xf numFmtId="0" fontId="0" fillId="0" borderId="2" xfId="0" applyFont="1" applyBorder="1"/>
    <xf numFmtId="14" fontId="0" fillId="0" borderId="0" xfId="0" applyNumberFormat="1"/>
    <xf numFmtId="0" fontId="5" fillId="0" borderId="0" xfId="0" applyFont="1" applyFill="1" applyBorder="1" applyAlignment="1">
      <alignment horizontal="left" vertical="center"/>
    </xf>
    <xf numFmtId="0" fontId="6" fillId="0" borderId="0" xfId="0" applyFont="1" applyFill="1" applyBorder="1"/>
    <xf numFmtId="0" fontId="5" fillId="0" borderId="0" xfId="0" applyFont="1" applyFill="1" applyBorder="1" applyAlignment="1">
      <alignment horizontal="center" vertical="center"/>
    </xf>
    <xf numFmtId="14" fontId="5" fillId="0" borderId="0" xfId="0" applyNumberFormat="1" applyFont="1" applyFill="1" applyBorder="1" applyAlignment="1">
      <alignment horizontal="left" vertical="center"/>
    </xf>
    <xf numFmtId="0" fontId="5" fillId="0" borderId="0" xfId="0" applyFont="1" applyFill="1" applyBorder="1"/>
    <xf numFmtId="0" fontId="5" fillId="0" borderId="0" xfId="0" applyFont="1" applyFill="1" applyBorder="1" applyAlignment="1">
      <alignment horizontal="center"/>
    </xf>
    <xf numFmtId="164" fontId="5" fillId="0" borderId="0" xfId="0" applyNumberFormat="1" applyFont="1" applyFill="1" applyBorder="1"/>
    <xf numFmtId="164" fontId="5" fillId="0" borderId="0" xfId="0" applyNumberFormat="1" applyFont="1" applyFill="1" applyBorder="1" applyAlignment="1">
      <alignment horizontal="center" vertical="center"/>
    </xf>
    <xf numFmtId="0" fontId="6" fillId="0" borderId="0" xfId="0" applyFont="1" applyFill="1" applyBorder="1" applyAlignment="1"/>
    <xf numFmtId="14" fontId="5" fillId="0" borderId="0" xfId="0" applyNumberFormat="1" applyFont="1" applyFill="1" applyBorder="1"/>
    <xf numFmtId="0" fontId="5" fillId="0" borderId="0" xfId="0" applyFont="1" applyFill="1" applyBorder="1" applyAlignment="1"/>
    <xf numFmtId="165" fontId="5" fillId="0" borderId="0" xfId="0" applyNumberFormat="1" applyFont="1" applyFill="1" applyBorder="1" applyAlignment="1">
      <alignment horizontal="center" vertical="center"/>
    </xf>
    <xf numFmtId="41" fontId="5" fillId="0" borderId="0" xfId="1" applyFont="1" applyFill="1" applyBorder="1" applyAlignment="1">
      <alignment horizontal="left" vertical="center"/>
    </xf>
    <xf numFmtId="41" fontId="5" fillId="0" borderId="0" xfId="1" applyFont="1" applyFill="1" applyBorder="1"/>
    <xf numFmtId="41" fontId="5" fillId="0" borderId="0" xfId="1" applyFont="1" applyFill="1" applyBorder="1" applyAlignment="1">
      <alignment horizontal="center" vertical="center"/>
    </xf>
    <xf numFmtId="14" fontId="0" fillId="0" borderId="0" xfId="0" applyNumberFormat="1" applyAlignment="1">
      <alignment horizontal="left"/>
    </xf>
    <xf numFmtId="0" fontId="0" fillId="0" borderId="0" xfId="0" pivotButton="1" applyAlignment="1">
      <alignment wrapText="1"/>
    </xf>
    <xf numFmtId="166" fontId="0" fillId="0" borderId="0" xfId="1" applyNumberFormat="1" applyFont="1"/>
    <xf numFmtId="42" fontId="0" fillId="0" borderId="0" xfId="5" applyFont="1"/>
    <xf numFmtId="10" fontId="0" fillId="0" borderId="0" xfId="0" applyNumberFormat="1"/>
    <xf numFmtId="0" fontId="0" fillId="2" borderId="0" xfId="0" applyFill="1" applyAlignment="1"/>
    <xf numFmtId="0" fontId="0" fillId="0" borderId="0" xfId="0" applyNumberFormat="1"/>
    <xf numFmtId="9" fontId="0" fillId="0" borderId="0" xfId="2" applyFont="1"/>
    <xf numFmtId="167" fontId="0" fillId="0" borderId="0" xfId="2" applyNumberFormat="1" applyFont="1"/>
    <xf numFmtId="167" fontId="0" fillId="0" borderId="0" xfId="2" quotePrefix="1" applyNumberFormat="1" applyFont="1"/>
    <xf numFmtId="168" fontId="0" fillId="0" borderId="0" xfId="2" applyNumberFormat="1" applyFont="1"/>
    <xf numFmtId="169" fontId="0" fillId="0" borderId="0" xfId="5" applyNumberFormat="1" applyFont="1"/>
    <xf numFmtId="169" fontId="0" fillId="0" borderId="0" xfId="2" applyNumberFormat="1" applyFont="1"/>
    <xf numFmtId="0" fontId="0" fillId="0" borderId="0" xfId="0" applyAlignment="1">
      <alignment horizontal="center"/>
    </xf>
    <xf numFmtId="0" fontId="0" fillId="0" borderId="0" xfId="0" applyAlignment="1">
      <alignment horizontal="center" vertical="center" wrapText="1"/>
    </xf>
  </cellXfs>
  <cellStyles count="6">
    <cellStyle name="Hipervínculo" xfId="4" builtinId="8"/>
    <cellStyle name="Millares [0]" xfId="1" builtinId="6"/>
    <cellStyle name="Moneda [0]" xfId="5" builtinId="7"/>
    <cellStyle name="Normal" xfId="0" builtinId="0"/>
    <cellStyle name="Normal 2" xfId="3"/>
    <cellStyle name="Porcentaje" xfId="2" builtinId="5"/>
  </cellStyles>
  <dxfs count="62">
    <dxf>
      <numFmt numFmtId="32" formatCode="_-&quot;$&quot;\ * #,##0_-;\-&quot;$&quot;\ * #,##0_-;_-&quot;$&quot;\ * &quot;-&quot;_-;_-@_-"/>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horizontal="center" vertical="center" wrapText="1" readingOrder="0"/>
    </dxf>
    <dxf>
      <alignment wrapText="1" readingOrder="0"/>
    </dxf>
    <dxf>
      <alignment wrapText="1" readingOrder="0"/>
    </dxf>
    <dxf>
      <alignment wrapText="1" readingOrder="0"/>
    </dxf>
    <dxf>
      <alignment wrapText="1" readingOrder="0"/>
    </dxf>
    <dxf>
      <alignment wrapText="1" readingOrder="0"/>
    </dxf>
    <dxf>
      <numFmt numFmtId="14" formatCode="0.00%"/>
    </dxf>
    <dxf>
      <numFmt numFmtId="13" formatCode="0%"/>
    </dxf>
    <dxf>
      <numFmt numFmtId="32" formatCode="_-&quot;$&quot;\ * #,##0_-;\-&quot;$&quot;\ * #,##0_-;_-&quot;$&quot;\ *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Andres Madrigal C" refreshedDate="43572.509912384259" createdVersion="5" refreshedVersion="5" minRefreshableVersion="3" recordCount="7428">
  <cacheSource type="worksheet">
    <worksheetSource ref="A1:M7429" sheet="ESF"/>
  </cacheSource>
  <cacheFields count="13">
    <cacheField name="NIT" numFmtId="0">
      <sharedItems containsSemiMixedTypes="0" containsString="0" containsNumber="1" containsInteger="1" minValue="800014246" maxValue="900818642" count="74">
        <n v="800014246"/>
        <n v="800028455"/>
        <n v="800093117"/>
        <n v="800094968"/>
        <n v="800095951"/>
        <n v="800140959"/>
        <n v="800173155"/>
        <n v="800182330"/>
        <n v="800185295"/>
        <n v="800200598"/>
        <n v="800208146"/>
        <n v="800233881"/>
        <n v="800240724"/>
        <n v="811032292"/>
        <n v="830023542"/>
        <n v="830094920"/>
        <n v="830058272"/>
        <n v="830097620"/>
        <n v="860000656"/>
        <n v="860001986"/>
        <n v="860002837"/>
        <n v="830116629"/>
        <n v="860014285"/>
        <n v="830124992"/>
        <n v="860067697"/>
        <n v="860354402"/>
        <n v="860505064"/>
        <n v="860527800"/>
        <n v="860009250"/>
        <n v="860031361"/>
        <n v="860035996"/>
        <n v="890312765"/>
        <n v="860058070"/>
        <n v="860059851"/>
        <n v="890806999"/>
        <n v="890903035"/>
        <n v="890903055"/>
        <n v="890905022"/>
        <n v="860077099"/>
        <n v="860078977"/>
        <n v="890908901"/>
        <n v="860510628"/>
        <n v="860515523"/>
        <n v="860532790"/>
        <n v="890205645"/>
        <n v="900018975"/>
        <n v="900035722"/>
        <n v="890908097"/>
        <n v="890910447"/>
        <n v="890911431"/>
        <n v="900139110"/>
        <n v="890920656"/>
        <n v="890928186"/>
        <n v="890932424"/>
        <n v="890939355"/>
        <n v="890940026"/>
        <n v="900190385"/>
        <n v="900192242"/>
        <n v="900192726"/>
        <n v="900193192"/>
        <n v="900206480"/>
        <n v="900206483"/>
        <n v="900087151"/>
        <n v="900315057"/>
        <n v="900205547"/>
        <n v="900378893"/>
        <n v="900390238"/>
        <n v="900413588"/>
        <n v="900668954"/>
        <n v="900521357"/>
        <n v="900535441"/>
        <n v="900749166"/>
        <n v="900797732"/>
        <n v="900818642"/>
      </sharedItems>
    </cacheField>
    <cacheField name="RAZON_SOCIAL" numFmtId="0">
      <sharedItems/>
    </cacheField>
    <cacheField name="PUNTO_ENTRADA" numFmtId="0">
      <sharedItems/>
    </cacheField>
    <cacheField name="DEPARTAMENTO" numFmtId="0">
      <sharedItems/>
    </cacheField>
    <cacheField name="CIIU_VERSION" numFmtId="0">
      <sharedItems/>
    </cacheField>
    <cacheField name="PERIODO" numFmtId="0">
      <sharedItems/>
    </cacheField>
    <cacheField name="FECHA_CORTE" numFmtId="14">
      <sharedItems containsSemiMixedTypes="0" containsNonDate="0" containsDate="1" containsString="0" minDate="2015-06-30T00:00:00" maxDate="2018-01-01T00:00:00" count="4">
        <d v="2016-12-31T00:00:00"/>
        <d v="2015-12-31T00:00:00"/>
        <d v="2015-06-30T00:00:00"/>
        <d v="2017-12-31T00:00:00"/>
      </sharedItems>
      <fieldGroup base="6">
        <rangePr groupBy="years" startDate="2015-06-30T00:00:00" endDate="2018-01-01T00:00:00"/>
        <groupItems count="6">
          <s v="&lt;30/06/2015"/>
          <s v="2015"/>
          <s v="2016"/>
          <s v="2017"/>
          <s v="2018"/>
          <s v="&gt;1/01/2018"/>
        </groupItems>
      </fieldGroup>
    </cacheField>
    <cacheField name="FECHATRANSMISION" numFmtId="0">
      <sharedItems containsString="0" containsBlank="1" containsNumber="1" containsInteger="1" minValue="20160421" maxValue="20171004"/>
    </cacheField>
    <cacheField name="RETRANSMISION" numFmtId="0">
      <sharedItems containsString="0" containsBlank="1" containsNumber="1" containsInteger="1" minValue="-1" maxValue="1"/>
    </cacheField>
    <cacheField name="CUENTA" numFmtId="0">
      <sharedItems/>
    </cacheField>
    <cacheField name="CUENTA_NORM" numFmtId="0">
      <sharedItems count="82">
        <s v="Efectivo y equivalentes al efectivo"/>
        <s v="Cuentas comerciales por cobrar y otras cuentas por cobrar corrientes"/>
        <s v="Inventarios corrientes"/>
        <s v="Activos por impuestos corrientes, corriente"/>
        <s v="Otros activos financieros corrientes"/>
        <s v="Otros activos no financieros corrientes"/>
        <s v="TotActiCorrtes_distintActiNoCorrien/grupoActivos_DisposiciónClasificados_Manteni_ParaVenta_o_Manteni_Distribuir_Propietarios"/>
        <s v="ActivosNoCorrientes/Grupos_Activos_ParaDisposicionClasificados_Mantenidos_ParaVenta/Mantenidos_ParaDistribuir_Propietarios"/>
        <s v="Activos corrientes"/>
        <s v="Propiedades, planta y equipo"/>
        <s v="Propiedad de inversión"/>
        <s v="Propiedades de inversión a valor razonable con cambios en resultados"/>
        <s v="Plusvalía"/>
        <s v="Activos intangibles distintos de la plusvalía"/>
        <s v="Activos biológicos no corrientes"/>
        <s v="Inversiones contabilizadas utilizando el método de la participación"/>
        <s v="Inversiones en subsidiarias"/>
        <s v="Inversiones en subsidiarias, negocios conjuntos y asociadas"/>
        <s v="Cuentas comerciales por cobrar y otras cuentas por cobrar no corrientes"/>
        <s v="Inventarios no corrientes"/>
        <s v="Inversiones en asociadas"/>
        <s v="Inversiones en negocios conjuntos"/>
        <s v="Activos por impuestos diferidos"/>
        <s v="Activos por impuestos corrientes, no corriente"/>
        <s v="Otros activos financieros no corrientes"/>
        <s v="Otros activos no financieros no corrientes"/>
        <s v="Activos no corrientes"/>
        <s v="Activos"/>
        <s v="Provisiones corrientes por beneficios a los empleados"/>
        <s v="Otras provisiones corrientes"/>
        <s v="Pasivos corrientes"/>
        <s v="Cuentas por pagar comerciales y otras cuentas por pagar"/>
        <s v="Pasivos por impuestos corrientes, corriente"/>
        <s v="Otros pasivos financieros corrientes"/>
        <s v="Préstamos corrientes"/>
        <s v="Parte corriente de préstamos no corrientes"/>
        <s v="Otros pasivos no financieros corrientes"/>
        <s v="Total_pasivo_corriente_distinto_pasivoIncluido_grupos_activos_disposición_clasificados_mantenidos_paraVenta"/>
        <s v="Total pasivos corrientes distintos de los pasivos incluidos en grupos de activos para su disposición clasificados como mantenid"/>
        <s v="Pasivos incluidos en grupos de activos para su disposición clasificados como mantenidos para la venta"/>
        <s v="Provisiones no corrientes por beneficios a los empleados"/>
        <s v="Otras provisiones no corrientes"/>
        <s v="Pasivos no corrientes"/>
        <s v="Cuentas comerciales por pagar y otras cuentas por pagar no corrientes"/>
        <s v="Pasivo por impuestos diferidos"/>
        <s v="Pasivos por impuestos corrientes, no corriente"/>
        <s v="Otros pasivos financieros no corrientes"/>
        <s v="Parte no corriente de préstamos no corrientes"/>
        <s v="Otros pasivos no financieros no corrientes"/>
        <s v="Pasivos"/>
        <s v="Capital emitido"/>
        <s v="Prima de emisión"/>
        <s v="Acciones propias en cartera"/>
        <s v="Inversión suplementaria al capital asignado"/>
        <s v="Otras participaciones en el patrimonio"/>
        <s v="Superavit por revaluación"/>
        <s v="Otras reservas"/>
        <s v="Ganancias acumuladas"/>
        <s v="Patrimonio"/>
        <s v="Total de patrimonio y pasivos"/>
        <s v="Activos biológicos corrientes"/>
        <s v="ActivCorrien_Distinto_EfectiPigno_GarantColate_ParaQ_RecepTranfer_TieneDerecho_X_Contrato_VenderóPignorar_DichaGarantia"/>
        <s v="ActiNoCorrien_DistintEfectiPignora_ComoGarantColate_ParaQrepectorTransfer_TieneDere_Xcontrato/Costumbre_Vender/PignorarGarantia"/>
        <s v="Activos corrientes distintos de los activos no corrientes o grupo de activos para su disposición clasificados como mantenidos para la venta o como mantenidos para distribuir a los propietarios"/>
        <s v="Activos no corrientes o grupos de activos para su disposición clasificados como mantenidos para la venta o como mantenidos para distribuir a los propietarios"/>
        <s v="Activos no corrientes distintos al efectivo pignorados como garantía colateral para las que el receptor de transferencias tiene derecho por contrato o costumbre a vender o pignorar de nuevo la garantía colateral"/>
        <s v="Disposiciones actuales"/>
        <s v="Pasivos corrientes distintos de los pasivos incluidos en grupos de activos para su disposición clasificados como mantenidos para la venta"/>
        <s v="Provisiones no corrientes"/>
        <s v="Patrimonio y pasivos"/>
        <s v="Total activos corrientes distintos de los activos no corrientes o grupo de activos para su disposición clasificados como mantenidos para la venta o como mantenidos para distribuir a los propietarios"/>
        <s v="Propiedades de inversión al costo menos depreciación acumulada y deterioro"/>
        <s v="Total pasivos corrientes distintos de los pasivos incluidos en grupos de activos para su disposición clasificados como mantenidos para la venta"/>
        <s v="Pasivos corrientes totales" u="1"/>
        <s v="Total de activos no corrientes" u="1"/>
        <s v="Total de pasivos no corrientes" u="1"/>
        <s v="Total provisiones corrientes" u="1"/>
        <s v="Patrimonio total" u="1"/>
        <s v="Total provisiones no corrientes" u="1"/>
        <s v="Total pasivos" u="1"/>
        <s v="Total de activos" u="1"/>
        <s v="Activos corrientes totales" u="1"/>
      </sharedItems>
    </cacheField>
    <cacheField name="ORDEN" numFmtId="0">
      <sharedItems containsSemiMixedTypes="0" containsString="0" containsNumber="1" containsInteger="1" minValue="0" maxValue="8" count="9">
        <n v="0"/>
        <n v="8"/>
        <n v="1"/>
        <n v="2"/>
        <n v="3"/>
        <n v="4"/>
        <n v="5"/>
        <n v="6"/>
        <n v="7"/>
      </sharedItems>
    </cacheField>
    <cacheField name="VALOR" numFmtId="0">
      <sharedItems containsSemiMixedTypes="0" containsString="0" containsNumber="1" containsInteger="1" minValue="-164173134" maxValue="211002613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ndres Madrigal C" refreshedDate="43572.512419675928" createdVersion="5" refreshedVersion="5" minRefreshableVersion="3" recordCount="3189">
  <cacheSource type="worksheet">
    <worksheetSource ref="A1:N3190" sheet="ERI"/>
  </cacheSource>
  <cacheFields count="13">
    <cacheField name="NIT" numFmtId="0">
      <sharedItems containsSemiMixedTypes="0" containsString="0" containsNumber="1" containsInteger="1" minValue="800014246" maxValue="900818642" count="74">
        <n v="860059851"/>
        <n v="830097620"/>
        <n v="800185295"/>
        <n v="800240724"/>
        <n v="900378893"/>
        <n v="900192726"/>
        <n v="890806999"/>
        <n v="860067697"/>
        <n v="800093117"/>
        <n v="830058272"/>
        <n v="900087151"/>
        <n v="900018975"/>
        <n v="900190385"/>
        <n v="900193192"/>
        <n v="890908097"/>
        <n v="900668954"/>
        <n v="890911431"/>
        <n v="900818642"/>
        <n v="860527800"/>
        <n v="890905022"/>
        <n v="830023542"/>
        <n v="860058070"/>
        <n v="811032292"/>
        <n v="900390238"/>
        <n v="900315057"/>
        <n v="860014285"/>
        <n v="860031361"/>
        <n v="800140959"/>
        <n v="900192242"/>
        <n v="800014246"/>
        <n v="890940026"/>
        <n v="860532790"/>
        <n v="860505064"/>
        <n v="860000656"/>
        <n v="890908901"/>
        <n v="890920656"/>
        <n v="900413588"/>
        <n v="860001986"/>
        <n v="900206483"/>
        <n v="900206480"/>
        <n v="890939355"/>
        <n v="890903055"/>
        <n v="800208146"/>
        <n v="830116629"/>
        <n v="860354402"/>
        <n v="800094968"/>
        <n v="900521357"/>
        <n v="800095951"/>
        <n v="830094920"/>
        <n v="800233881"/>
        <n v="900139110"/>
        <n v="890205645"/>
        <n v="900749166"/>
        <n v="890312765"/>
        <n v="860510628"/>
        <n v="830124992"/>
        <n v="860002837"/>
        <n v="860077099"/>
        <n v="900205547"/>
        <n v="800173155"/>
        <n v="800200598"/>
        <n v="900035722"/>
        <n v="860515523"/>
        <n v="860009250"/>
        <n v="890928186"/>
        <n v="900797732"/>
        <n v="890910447"/>
        <n v="890932424"/>
        <n v="860035996"/>
        <n v="890903035"/>
        <n v="900535441"/>
        <n v="800182330"/>
        <n v="800028455"/>
        <n v="860078977"/>
      </sharedItems>
    </cacheField>
    <cacheField name="RAZON_SOCIAL" numFmtId="0">
      <sharedItems count="74">
        <s v="A.C.I. PROYECTOS S.A.S"/>
        <s v="ALDEA PROYECTOS INMOBILIARIOS S.A."/>
        <s v="AMARILO S.A.S"/>
        <s v="APIROS S A S"/>
        <s v="AR CONSTRUCCIONES S.A.S"/>
        <s v="ARCO CONSTRUCTORES S.A.S"/>
        <s v="ARMETALES S.A."/>
        <s v="ARPRO ARQUITECTOS INGENIEROS S.A."/>
        <s v="ARQUITECTURA Y CONCRETO S A S"/>
        <s v="CAM COLOMBIA MULTISERVICIOS S A S"/>
        <s v="CARTAGENA II S.A."/>
        <s v="CASS CONSTRUCTORES &amp; CIA. S.C.A."/>
        <s v="CBI COLOMBIANA S.A."/>
        <s v="CMS + GMP ASOCIADOS S A S EN REORGANIZACION"/>
        <s v="COMPAÑIA COLOMBIANA DE CONSULTORES S AS"/>
        <s v="CONCOL INGENIERIA SAS"/>
        <s v="CONINSA  RAMON H. S.A."/>
        <s v="CONSTRUCCIONES COLOMBIANAS OHL SAS"/>
        <s v="CONSTRUCCIONES OBYCON S.A.S"/>
        <s v="CONSTRUCCIONES VELEZ Y ASOCIADOS S.A.S"/>
        <s v="CONSTRUCOES E COMERCIO CAMARGO CORREA S.A. SUCURSAL COLOMBIA"/>
        <s v="CONSTRUCTORA  COLPATRIA S.A"/>
        <s v="CONSTRUCTORA CAPITAL MEDELLIN S.A.S."/>
        <s v="CONSTRUCTORA DE INFRAESTRUCTURA VIAL S.A.S."/>
        <s v="CONSTRUCTORA FUREL S.A"/>
        <s v="CONSULTORES TECNICOS Y ECONOMICOS S.A CONSULTECNICOS"/>
        <s v="CONSULTORIA COLOMBIANA S A"/>
        <s v="CYG INGENIERIA Y CONSTRUCCIONES S A S"/>
        <s v="ESTUDIOS Y PROYECTOS DEL SOL S A S"/>
        <s v="ESTYMA ESTUDIOS Y MANEJOS S.A"/>
        <s v="FAJARDO MORENO Y CIA. S.A."/>
        <s v="GUSTAVO PERRY ARQUITECTOS S.A.S."/>
        <s v="GUTIERREZ DIAZ Y CIA  S.A."/>
        <s v="HMV INGENIEROS LTDA"/>
        <s v="INDUSTRIAL CONCONCRETO S.A.S"/>
        <s v="INGENIERIA ESTRUCTURAL S.A."/>
        <s v="INGENIERIA Y SOLUCIONES ESPECIALIZADAS S.A.S. (ISES S.A.S.)"/>
        <s v="INGENIEROS CONSULTORES CIVILES Y ELECTRICOS S A"/>
        <s v="INGETEC GERENCIA &amp; SUPERVISION S.A."/>
        <s v="INGETEC INGENIERIA &amp; DISEÑO S.A."/>
        <s v="INMOBILIARIA CONCONCRETO S.A.S."/>
        <s v="INTEGRAL S A."/>
        <s v="INVERSIONES ALCABAMA S.A."/>
        <s v="INVERSIONES Y CONSTRUCCIONES GAVIRIA VALLEJO INVERCO S A S"/>
        <s v="J FELIPE ARDILA V &amp; CIA SAS"/>
        <s v="JARAMILLO MORA S.A."/>
        <s v="JMV CONSTRUKTORA SAS"/>
        <s v="JMV INGENIEROS S A S"/>
        <s v="KMA CONSTRUCCIONES S A"/>
        <s v="LATINOAMERICANA DE CONSTRUCCIONES S.A."/>
        <s v="MAB INGENIERIA DE VALOR S.A."/>
        <s v="MARVAL S.A."/>
        <s v="MECO INFRAESTRUCTURA SAS"/>
        <s v="MORELCO S A S"/>
        <s v="ODINSA PROYECTOS E INVERSIONES S.A."/>
        <s v="ODINSA SERVICIOS S A S"/>
        <s v="OSPINAS Y CIA S A"/>
        <s v="P  A  Y  C   S. A.S."/>
        <s v="POCH COLOMBIA SA"/>
        <s v="PRABYC INGENIEROS S A S"/>
        <s v="PRODESA Y CIA. S.A."/>
        <s v="PROKSOL S A S"/>
        <s v="PROMOTORA CONVIVIENDA S A S"/>
        <s v="RESTREPO Y URIBE S A S"/>
        <s v="SANEAR S.A."/>
        <s v="SBI INTERNATIONAL HOLDINGS AG"/>
        <s v="SEDIC S.A"/>
        <s v="SP INGENIEROS S.A.S."/>
        <s v="TECNICONTROL S.A."/>
        <s v="TERMOTECNICA COINDUSTRIAL S A"/>
        <s v="TROPICAL ING S.A.S."/>
        <s v="VALORES Y CONTRATOS S.A. VALORCON S.A."/>
        <s v="VELNEC S.A."/>
        <s v="INVERSIONES Y CONSTRUCCIONES CONDOR S.A."/>
      </sharedItems>
    </cacheField>
    <cacheField name="PUNTO_ENTRADA" numFmtId="0">
      <sharedItems/>
    </cacheField>
    <cacheField name="DEPARTAMENTO" numFmtId="0">
      <sharedItems count="9">
        <s v="BOGOTA D.C."/>
        <s v="CUNDINAMARCA"/>
        <s v="CALDAS"/>
        <s v="ANTIOQUIA"/>
        <s v="BOLIVAR"/>
        <s v="ATLANTICO"/>
        <s v="VALLE"/>
        <s v="RISARALDA"/>
        <s v="SANTANDER"/>
      </sharedItems>
    </cacheField>
    <cacheField name="CIIU_VERSION" numFmtId="0">
      <sharedItems/>
    </cacheField>
    <cacheField name="PERIODO" numFmtId="0">
      <sharedItems containsMixedTypes="1" containsNumber="1" containsInteger="1" minValue="2015" maxValue="2017" count="6">
        <n v="2016"/>
        <n v="2017"/>
        <n v="2015"/>
        <s v="2015-S1"/>
        <s v="2015-S2"/>
        <s v="2016-S2"/>
      </sharedItems>
    </cacheField>
    <cacheField name="FECHA CORTE" numFmtId="0">
      <sharedItems containsSemiMixedTypes="0" containsNonDate="0" containsDate="1" containsString="0" minDate="2015-06-30T00:00:00" maxDate="2018-01-01T00:00:00" count="4">
        <d v="2017-12-31T00:00:00"/>
        <d v="2015-12-31T00:00:00"/>
        <d v="2015-06-30T00:00:00"/>
        <d v="2016-12-31T00:00:00"/>
      </sharedItems>
    </cacheField>
    <cacheField name="FECHATRANSMISION" numFmtId="0">
      <sharedItems containsString="0" containsBlank="1" containsNumber="1" containsInteger="1" minValue="20160421" maxValue="20171004"/>
    </cacheField>
    <cacheField name="RETRANSMISION" numFmtId="0">
      <sharedItems containsString="0" containsBlank="1" containsNumber="1" containsInteger="1" minValue="-1" maxValue="0"/>
    </cacheField>
    <cacheField name="CUENTA" numFmtId="0">
      <sharedItems longText="1"/>
    </cacheField>
    <cacheField name="CUENTA_NORM" numFmtId="0">
      <sharedItems count="45">
        <s v="Ingresos de actividades ordinarias"/>
        <s v="Costo de ventas"/>
        <s v="Ganancia bruta"/>
        <s v="Otros ingresos"/>
        <s v="Costos de distribución"/>
        <s v="Gastos de administración"/>
        <s v="Otros gastos, por función"/>
        <s v="Otras ganancias (pérdidas)"/>
        <s v="Ganancia (pérdida) por actividades de operación"/>
        <s v="Ingresos financieros"/>
        <s v="Costos financieros"/>
        <s v="Otros ingresos (gastos) procedentes de subsidiarias"/>
        <s v="Ganancia (pérdida), antes de impuestos"/>
        <s v="Gasto (ingreso) por impuestos, operaciones continuadas"/>
        <s v="Ganancia (pérdida) operaciones continuadas"/>
        <s v="Ganancia (pérdida)"/>
        <s v="Ganancias (pérdidas) que surgen de la baja en cuentas"/>
        <s v="Participación en las ganancias (pérdidas) de asociadas"/>
        <s v="Ganancia (pérdida) operaciones discontinuadas"/>
        <s v="Pérdidas (ganancias) por deterioro de valor"/>
        <s v="Ganancias (pérdidas) de cobertura"/>
        <s v="Ganancia (pérdida) acumulada anteriormente"/>
        <s v="Gastos de ventas"/>
        <s v="Otros gastos"/>
        <s v="Ganancias (pérdidas) diferencia"/>
        <s v="Ingreso (gasto) por impuestos"/>
        <s v="Participación en las ganancias (pérdidas) de subsidiarias"/>
        <s v="Deterioro de valor de ganancias y reversión de pérdidas"/>
        <s v="Ganancias (pérdidas) que surgen de diferencias" u="1"/>
        <s v="Participación en las ganancias (pérdidas) de subsidiarias, asociadas y negocios conjuntos que se contabilicen utilizando el mét" u="1"/>
        <s v="Deterioro de valor de ganancias y reversión de pérdidas por deterioro de valor" u="1"/>
        <s v="Ganancias (pérdidas) que surgen de diferencias entre el costo amortizado anterior y el valor razonable de activos financieros" u="1"/>
        <s v="Ganancias (pérdidas) que surgen de la baja en cuentas de activos financieros medidos al costo amortizado" u="1"/>
        <s v="Participacion_Ganancias(pérdidas)_Asociadas_Y_NegociosConjuntos_Contabilicen_Utilizando_MetodoDeParticion" u="1"/>
        <s v="Ganancia (pérdida) procedente de operaciones discontinuadas" u="1"/>
        <s v="Otros ingresos (gastos) procedentes de subsidiarias, entidades controladas de forma conjunta y asociadas" u="1"/>
        <s v="Ganancia (pérdida) procedente de operaciones continuadas" u="1"/>
        <s v="Ganancias(pérdidas)_surgen_diferencias_Entre_ImportesLibrosAnterioryValorRazonable_ActivosFinanciReclasific_MediosValorRazonabl" u="1"/>
        <s v="Participación en las ganancias (pérdidas) de asociadas y negocios conjuntos que se contabilicen utilizando el método de la participación" u="1"/>
        <s v="Ganancias (pérdidas) diferencia libro y activo" u="1"/>
        <s v="Participación en las ganancias (pérdidas) de asociadas y negocios conjuntos" u="1"/>
        <s v="Pérdidas por deterioro de valor (ganancias por deterioro de valor y reversión de pérdidas por deterioro de valor) determinadas de acuerdo con la NIIF 9" u="1"/>
        <s v="Participación en las ganancias (pérdidas) de subsidiarias, asociadas y negocios conjuntos" u="1"/>
        <s v="Ganancias (pérdidas) diferencia amortizado y activo" u="1"/>
        <s v="Ganancias (pérdidas) de cobertura por cobertura de un grupo de partidas con posiciones de riesgo compensadoras" u="1"/>
      </sharedItems>
    </cacheField>
    <cacheField name="ORDEN" numFmtId="0">
      <sharedItems containsSemiMixedTypes="0" containsString="0" containsNumber="1" containsInteger="1" minValue="0" maxValue="30" count="31">
        <n v="1"/>
        <n v="2"/>
        <n v="3"/>
        <n v="9"/>
        <n v="7"/>
        <n v="4"/>
        <n v="6"/>
        <n v="8"/>
        <n v="11"/>
        <n v="13"/>
        <n v="14"/>
        <n v="16"/>
        <n v="23"/>
        <n v="24"/>
        <n v="26"/>
        <n v="28"/>
        <n v="19"/>
        <n v="17"/>
        <n v="27"/>
        <n v="18"/>
        <n v="15"/>
        <n v="12"/>
        <n v="5"/>
        <n v="10"/>
        <n v="20"/>
        <n v="25"/>
        <n v="22"/>
        <n v="21"/>
        <n v="0" u="1"/>
        <n v="29" u="1"/>
        <n v="30" u="1"/>
      </sharedItems>
    </cacheField>
    <cacheField name="VALOR" numFmtId="41">
      <sharedItems containsSemiMixedTypes="0" containsString="0" containsNumber="1" containsInteger="1" minValue="-77303643" maxValue="103993701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ndres Madrigal C" refreshedDate="43572.536107638887" createdVersion="5" refreshedVersion="5" minRefreshableVersion="3" recordCount="6488">
  <cacheSource type="worksheet">
    <worksheetSource ref="A1:F6489" sheet="ANÁLISIS"/>
  </cacheSource>
  <cacheFields count="6">
    <cacheField name="NIT" numFmtId="0">
      <sharedItems containsSemiMixedTypes="0" containsString="0" containsNumber="1" containsInteger="1" minValue="800014246" maxValue="900818642" count="74">
        <n v="800014246"/>
        <n v="800028455"/>
        <n v="800093117"/>
        <n v="800094968"/>
        <n v="800095951"/>
        <n v="800140959"/>
        <n v="800173155"/>
        <n v="800182330"/>
        <n v="800185295"/>
        <n v="800200598"/>
        <n v="800208146"/>
        <n v="800233881"/>
        <n v="800240724"/>
        <n v="811032292"/>
        <n v="830023542"/>
        <n v="830058272"/>
        <n v="830094920"/>
        <n v="830097620"/>
        <n v="830116629"/>
        <n v="830124992"/>
        <n v="860000656"/>
        <n v="860001986"/>
        <n v="860002837"/>
        <n v="860009250"/>
        <n v="860014285"/>
        <n v="860031361"/>
        <n v="860035996"/>
        <n v="860058070"/>
        <n v="860059851"/>
        <n v="860067697"/>
        <n v="860077099"/>
        <n v="860354402"/>
        <n v="860505064"/>
        <n v="860510628"/>
        <n v="860515523"/>
        <n v="860527800"/>
        <n v="860532790"/>
        <n v="890205645"/>
        <n v="890312765"/>
        <n v="890806999"/>
        <n v="890903035"/>
        <n v="890903055"/>
        <n v="890905022"/>
        <n v="890908097"/>
        <n v="890908901"/>
        <n v="890910447"/>
        <n v="890911431"/>
        <n v="890920656"/>
        <n v="890928186"/>
        <n v="890932424"/>
        <n v="890939355"/>
        <n v="890940026"/>
        <n v="900018975"/>
        <n v="900035722"/>
        <n v="900087151"/>
        <n v="900139110"/>
        <n v="900190385"/>
        <n v="900192242"/>
        <n v="900192726"/>
        <n v="900193192"/>
        <n v="900205547"/>
        <n v="900206480"/>
        <n v="900206483"/>
        <n v="900315057"/>
        <n v="900378893"/>
        <n v="900390238"/>
        <n v="900413588"/>
        <n v="900521357"/>
        <n v="900535441"/>
        <n v="900668954"/>
        <n v="900749166"/>
        <n v="900797732"/>
        <n v="900818642"/>
        <n v="860078977"/>
      </sharedItems>
    </cacheField>
    <cacheField name="DESCRIPCION" numFmtId="0">
      <sharedItems count="74">
        <s v="ESTYMA ESTUDIOS Y MANEJOS S.A"/>
        <s v="VELNEC S.A."/>
        <s v="ARQUITECTURA Y CONCRETO S A S"/>
        <s v="JARAMILLO MORA S.A."/>
        <s v="JMV INGENIEROS S A S"/>
        <s v="CYG INGENIERIA Y CONSTRUCCIONES S A S"/>
        <s v="PRABYC INGENIEROS S A S"/>
        <s v="VALORES Y CONTRATOS S.A. VALORCON S.A."/>
        <s v="AMARILO S.A.S"/>
        <s v="PRODESA Y CIA. S.A."/>
        <s v="INVERSIONES ALCABAMA S.A."/>
        <s v="LATINOAMERICANA DE CONSTRUCCIONES S.A."/>
        <s v="APIROS S A S"/>
        <s v="CONSTRUCTORA CAPITAL MEDELLIN S.A.S."/>
        <s v="CONSTRUCOES E COMERCIO CAMARGO CORREA S.A. SUCURSAL COLOMBIA"/>
        <s v="CAM COLOMBIA MULTISERVICIOS S A S"/>
        <s v="KMA CONSTRUCCIONES S A"/>
        <s v="ALDEA PROYECTOS INMOBILIARIOS S.A."/>
        <s v="INVERSIONES Y CONSTRUCCIONES GAVIRIA VALLEJO INVERCO S A S"/>
        <s v="ODINSA SERVICIOS S A S"/>
        <s v="HMV INGENIEROS LTDA"/>
        <s v="INGENIEROS CONSULTORES CIVILES Y ELECTRICOS S A"/>
        <s v="OSPINAS Y CIA S A"/>
        <s v="RESTREPO Y URIBE S A S"/>
        <s v="CONSULTORES TECNICOS Y ECONOMICOS S.A CONSULTECNICOS"/>
        <s v="CONSULTORIA COLOMBIANA S A"/>
        <s v="TECNICONTROL S.A."/>
        <s v="CONSTRUCTORA  COLPATRIA S.A"/>
        <s v="A.C.I. PROYECTOS S.A.S"/>
        <s v="ARPRO ARQUITECTOS INGENIEROS S.A."/>
        <s v="P  A  Y  C   S. A.S."/>
        <s v="J FELIPE ARDILA V &amp; CIA SAS"/>
        <s v="GUTIERREZ DIAZ Y CIA  S.A."/>
        <s v="ODINSA PROYECTOS E INVERSIONES S.A."/>
        <s v="PROMOTORA CONVIVIENDA S A S"/>
        <s v="CONSTRUCCIONES OBYCON S.A.S"/>
        <s v="GUSTAVO PERRY ARQUITECTOS S.A.S."/>
        <s v="MARVAL S.A."/>
        <s v="MORELCO S A S"/>
        <s v="ARMETALES S.A."/>
        <s v="TERMOTECNICA COINDUSTRIAL S A"/>
        <s v="INTEGRAL S A."/>
        <s v="CONSTRUCCIONES VELEZ Y ASOCIADOS S.A.S"/>
        <s v="COMPAÑIA COLOMBIANA DE CONSULTORES S AS"/>
        <s v="INDUSTRIAL CONCONCRETO S.A.S"/>
        <s v="SEDIC S.A"/>
        <s v="CONINSA  RAMON H. S.A."/>
        <s v="INGENIERIA ESTRUCTURAL S.A."/>
        <s v="SANEAR S.A."/>
        <s v="SP INGENIEROS S.A.S."/>
        <s v="INMOBILIARIA CONCONCRETO S.A.S."/>
        <s v="FAJARDO MORENO Y CIA. S.A."/>
        <s v="CASS CONSTRUCTORES &amp; CIA. S.C.A."/>
        <s v="PROKSOL S A S"/>
        <s v="CARTAGENA II S.A."/>
        <s v="MAB INGENIERIA DE VALOR S.A."/>
        <s v="CBI COLOMBIANA S.A."/>
        <s v="ESTUDIOS Y PROYECTOS DEL SOL S A S"/>
        <s v="ARCO CONSTRUCTORES S.A.S"/>
        <s v="CMS + GMP ASOCIADOS S A S EN REORGANIZACION"/>
        <s v="POCH COLOMBIA SA"/>
        <s v="INGETEC INGENIERIA &amp; DISEÑO S.A."/>
        <s v="INGETEC GERENCIA &amp; SUPERVISION S.A."/>
        <s v="CONSTRUCTORA FUREL S.A"/>
        <s v="AR CONSTRUCCIONES S.A.S"/>
        <s v="CONSTRUCTORA DE INFRAESTRUCTURA VIAL S.A.S."/>
        <s v="INGENIERIA Y SOLUCIONES ESPECIALIZADAS S.A.S. (ISES S.A.S.)"/>
        <s v="JMV CONSTRUKTORA SAS"/>
        <s v="TROPICAL ING S.A.S."/>
        <s v="CONCOL INGENIERIA SAS"/>
        <s v="MECO INFRAESTRUCTURA SAS"/>
        <s v="SBI INTERNATIONAL HOLDINGS AG"/>
        <s v="CONSTRUCCIONES COLOMBIANAS OHL SAS"/>
        <s v="INVERSIONES Y CONSTRUCCIONES CONDOR S.A."/>
      </sharedItems>
    </cacheField>
    <cacheField name="FECHA" numFmtId="0">
      <sharedItems containsString="0" containsBlank="1" containsNumber="1" containsInteger="1" minValue="42185" maxValue="43100"/>
    </cacheField>
    <cacheField name="AÑO" numFmtId="0">
      <sharedItems containsMixedTypes="1" containsNumber="1" containsInteger="1" minValue="2015" maxValue="2017" count="6">
        <n v="2016"/>
        <n v="2017"/>
        <n v="2015"/>
        <s v="2015-S1"/>
        <s v="2015-S2"/>
        <s v="2016-S2"/>
      </sharedItems>
    </cacheField>
    <cacheField name="CUENTA" numFmtId="0">
      <sharedItems count="52">
        <s v="Ingresos de actividades ordinarias"/>
        <s v="Costo de ventas"/>
        <s v="Ganancia bruta"/>
        <s v="Gastos de administración"/>
        <s v="Gastos de ventas"/>
        <s v="Otros gastos, por función"/>
        <s v="Costos de distribución"/>
        <s v="Otras ganancias (pérdidas)"/>
        <s v="Otros ingresos"/>
        <s v="Otros gastos"/>
        <s v="Ganancia (pérdida) por actividades de operación"/>
        <s v="Ganancia (pérdida) acumulada anteriormente"/>
        <s v="Ingresos financieros"/>
        <s v="Costos financieros"/>
        <s v="Ganancias (pérdidas) de cobertura"/>
        <s v="Otros ingresos (gastos) procedentes de subsidiarias"/>
        <s v="Participación en las ganancias (pérdidas) de asociadas"/>
        <s v="Pérdidas (ganancias) por deterioro de valor"/>
        <s v="Ganancias (pérdidas) que surgen de la baja en cuentas"/>
        <s v="Ganancias (pérdidas) diferencia"/>
        <s v="Deterioro de valor de ganancias y reversión de pérdidas"/>
        <s v="Participación en las ganancias (pérdidas) de subsidiarias"/>
        <s v="Ganancia (pérdida), antes de impuestos"/>
        <s v="Gasto (ingreso) por impuestos, operaciones continuadas"/>
        <s v="Ingreso (gasto) por impuestos"/>
        <s v="Ganancia (pérdida) operaciones continuadas"/>
        <s v="Ganancia (pérdida) operaciones discontinuadas"/>
        <s v="Ganancia (pérdida)"/>
        <s v="UTILIDAD BRUTA"/>
        <s v="UTILIDAD OPERACIONAL"/>
        <s v="UTILIDAD ANTES DE IMPUESTOS"/>
        <s v="UTILIDAD DE OPERACIONES CONTINUADAS"/>
        <s v="UTILIDAD NETA"/>
        <s v="MARGEN BRUTO"/>
        <s v="MARGEN OPERACIONAL"/>
        <s v="MARGEN NETO"/>
        <s v="IMPACTO CARGA FINANCIERA"/>
        <s v="Activos corrientes"/>
        <s v="Activos no corrientes"/>
        <s v="Activos"/>
        <s v="Pasivos corrientes"/>
        <s v="Pasivos no corrientes"/>
        <s v="Pasivos"/>
        <s v="Patrimonio"/>
        <s v="Inventarios corrientes"/>
        <s v="CAPITAL DE TRABAJO"/>
        <s v="RAZÓN CORRIENTE"/>
        <s v="PRUEBA ÁCIDA"/>
        <s v="ROTACIÓN CXC"/>
        <s v="RAZÓN DE ENDEUDAMIENTO"/>
        <s v="NIVEL DE APALANCAMIENTO"/>
        <s v="FINANCIACIÓN DE LP"/>
      </sharedItems>
    </cacheField>
    <cacheField name="VALOR" numFmtId="0">
      <sharedItems containsSemiMixedTypes="0" containsString="0" containsNumber="1" minValue="-186361969" maxValue="402019878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428">
  <r>
    <x v="0"/>
    <s v="ESTYMA ESTUDIOS Y MANEJOS S.A"/>
    <s v="40 NIIF Pymes - Individuales"/>
    <s v="ANTIOQUIA"/>
    <s v="F4210"/>
    <s v="2016-dic-31"/>
    <x v="0"/>
    <n v="20170518"/>
    <n v="0"/>
    <s v="Efectivo y equivalentes al efectivo"/>
    <x v="0"/>
    <x v="0"/>
    <n v="27459253"/>
  </r>
  <r>
    <x v="1"/>
    <s v="VELNEC S.A."/>
    <s v="40 NIIF Pymes - Individuales"/>
    <s v="BOGOTA D.C."/>
    <s v="M7110"/>
    <s v="2016-dic-31"/>
    <x v="0"/>
    <n v="20170503"/>
    <n v="0"/>
    <s v="Efectivo y equivalentes al efectivo"/>
    <x v="0"/>
    <x v="0"/>
    <n v="5074"/>
  </r>
  <r>
    <x v="2"/>
    <s v="ARQUITECTURA Y CONCRETO S A S"/>
    <s v="20 NIIF Plenas - Separados"/>
    <s v="ANTIOQUIA"/>
    <s v="F4111"/>
    <s v="2016-dic-31"/>
    <x v="0"/>
    <n v="20170328"/>
    <n v="0"/>
    <s v="Efectivo y equivalentes al efectivo"/>
    <x v="0"/>
    <x v="0"/>
    <n v="88093872"/>
  </r>
  <r>
    <x v="3"/>
    <s v="JARAMILLO MORA S.A."/>
    <s v="20 NIIF Plenas - Separados"/>
    <s v="VALLE"/>
    <s v="F4111"/>
    <s v="2016-dic-31"/>
    <x v="0"/>
    <n v="20170403"/>
    <n v="0"/>
    <s v="Efectivo y equivalentes al efectivo"/>
    <x v="0"/>
    <x v="0"/>
    <n v="6170705"/>
  </r>
  <r>
    <x v="4"/>
    <s v="JMV INGENIEROS S A S"/>
    <s v="40 NIIF Pymes - Individuales"/>
    <s v="BOGOTA D.C."/>
    <s v="F4290"/>
    <s v="2016-dic-31"/>
    <x v="0"/>
    <n v="20170505"/>
    <n v="0"/>
    <s v="Efectivo y equivalentes al efectivo"/>
    <x v="0"/>
    <x v="0"/>
    <n v="2998936"/>
  </r>
  <r>
    <x v="5"/>
    <s v="CYG INGENIERIA Y CONSTRUCCIONES S A S"/>
    <s v="40 NIIF Pymes - Individuales"/>
    <s v="BOGOTA D.C."/>
    <s v="F4290"/>
    <s v="2016-dic-31"/>
    <x v="0"/>
    <n v="20170503"/>
    <n v="0"/>
    <s v="Efectivo y equivalentes al efectivo"/>
    <x v="0"/>
    <x v="0"/>
    <n v="2948849"/>
  </r>
  <r>
    <x v="6"/>
    <s v="PRABYC INGENIEROS S A S"/>
    <s v="20 NIIF Plenas - Separados"/>
    <s v="BOGOTA D.C."/>
    <s v="F4111"/>
    <s v="2016-dic-31"/>
    <x v="0"/>
    <n v="20170403"/>
    <n v="0"/>
    <s v="Efectivo y equivalentes al efectivo"/>
    <x v="0"/>
    <x v="0"/>
    <n v="6893930"/>
  </r>
  <r>
    <x v="7"/>
    <s v="VALORES Y CONTRATOS S.A. VALORCON S.A."/>
    <s v="40 NIIF Pymes - Individuales"/>
    <s v="ATLANTICO"/>
    <s v="F4210"/>
    <s v="2016-dic-31"/>
    <x v="0"/>
    <n v="20170424"/>
    <n v="0"/>
    <s v="Efectivo y equivalentes al efectivo"/>
    <x v="0"/>
    <x v="0"/>
    <n v="2354753"/>
  </r>
  <r>
    <x v="8"/>
    <s v="AMARILO S.A.S"/>
    <s v="20 NIIF Plenas - Separados"/>
    <s v="BOGOTA D.C."/>
    <s v="F4111"/>
    <s v="2016-dic-31"/>
    <x v="0"/>
    <n v="20170407"/>
    <n v="0"/>
    <s v="Efectivo y equivalentes al efectivo"/>
    <x v="0"/>
    <x v="0"/>
    <n v="134846147"/>
  </r>
  <r>
    <x v="9"/>
    <s v="PRODESA Y CIA. S.A."/>
    <s v="10 NIIF Plenas - Individuales"/>
    <s v="BOGOTA D.C."/>
    <s v="F4111"/>
    <s v="2016-dic-31"/>
    <x v="0"/>
    <n v="20170509"/>
    <n v="0"/>
    <s v="Efectivo y equivalentes al efectivo"/>
    <x v="0"/>
    <x v="0"/>
    <n v="18736620"/>
  </r>
  <r>
    <x v="10"/>
    <s v="INVERSIONES ALCABAMA S.A."/>
    <s v="50 NIIF Pymes - Separados"/>
    <s v="BOGOTA D.C."/>
    <s v="F4321"/>
    <s v="2016-dic-31"/>
    <x v="0"/>
    <n v="20170428"/>
    <n v="0"/>
    <s v="Efectivo y equivalentes al efectivo"/>
    <x v="0"/>
    <x v="0"/>
    <n v="37507794"/>
  </r>
  <r>
    <x v="11"/>
    <s v="LATINOAMERICANA DE CONSTRUCCIONES S.A."/>
    <s v="20 NIIF Plenas - Separados"/>
    <s v="ANTIOQUIA"/>
    <s v="F4210"/>
    <s v="2016-dic-31"/>
    <x v="0"/>
    <n v="20170406"/>
    <n v="0"/>
    <s v="Efectivo y equivalentes al efectivo"/>
    <x v="0"/>
    <x v="0"/>
    <n v="6057893"/>
  </r>
  <r>
    <x v="12"/>
    <s v="APIROS S A S"/>
    <s v="10 NIIF Plenas - Individuales"/>
    <s v="BOGOTA D.C."/>
    <s v="F4111"/>
    <s v="2016-dic-31"/>
    <x v="0"/>
    <n v="20170330"/>
    <n v="0"/>
    <s v="Efectivo y equivalentes al efectivo"/>
    <x v="0"/>
    <x v="0"/>
    <n v="17497072"/>
  </r>
  <r>
    <x v="13"/>
    <s v="CONSTRUCTORA CAPITAL MEDELLIN S.A.S."/>
    <s v="20 NIIF Plenas - Separados"/>
    <s v="ANTIOQUIA"/>
    <s v="F4111"/>
    <s v="2016-dic-31"/>
    <x v="0"/>
    <n v="20170404"/>
    <n v="0"/>
    <s v="Efectivo y equivalentes al efectivo"/>
    <x v="0"/>
    <x v="0"/>
    <n v="9168888"/>
  </r>
  <r>
    <x v="14"/>
    <s v="CONSTRUCOES E COMERCIO CAMARGO CORREA S.A. SUCURSAL COLOMBIA"/>
    <s v="10 NIIF Plenas - Individuales"/>
    <s v="ANTIOQUIA"/>
    <s v="F4290"/>
    <s v="2016-dic-31"/>
    <x v="0"/>
    <n v="20170328"/>
    <n v="0"/>
    <s v="Efectivo y equivalentes al efectivo"/>
    <x v="0"/>
    <x v="0"/>
    <n v="37233423"/>
  </r>
  <r>
    <x v="15"/>
    <s v="KMA CONSTRUCCIONES S A"/>
    <s v="20 NIIF Plenas - Separados"/>
    <s v="BOLIVAR"/>
    <s v="F4290"/>
    <s v="2016-dic-31"/>
    <x v="0"/>
    <n v="20171004"/>
    <n v="0"/>
    <s v="Efectivo y equivalentes al efectivo"/>
    <x v="0"/>
    <x v="0"/>
    <n v="110231105"/>
  </r>
  <r>
    <x v="16"/>
    <s v="CAM COLOMBIA MULTISERVICIOS S A S"/>
    <s v="20 NIIF Plenas - Separados"/>
    <s v="BOGOTA D.C."/>
    <s v="N8299"/>
    <s v="2016-dic-31"/>
    <x v="0"/>
    <n v="20170405"/>
    <n v="0"/>
    <s v="Efectivo y equivalentes al efectivo"/>
    <x v="0"/>
    <x v="0"/>
    <n v="1306057"/>
  </r>
  <r>
    <x v="17"/>
    <s v="ALDEA PROYECTOS INMOBILIARIOS S.A."/>
    <s v="40 NIIF Pymes - Individuales"/>
    <s v="BOGOTA D.C."/>
    <s v="M7110"/>
    <s v="2016-dic-31"/>
    <x v="0"/>
    <n v="20170420"/>
    <n v="0"/>
    <s v="Efectivo y equivalentes al efectivo"/>
    <x v="0"/>
    <x v="0"/>
    <n v="302023"/>
  </r>
  <r>
    <x v="18"/>
    <s v="HMV INGENIEROS LTDA"/>
    <s v="20 NIIF Plenas - Separados"/>
    <s v="ANTIOQUIA"/>
    <s v="M7110"/>
    <s v="2016-dic-31"/>
    <x v="0"/>
    <n v="20170401"/>
    <n v="0"/>
    <s v="Efectivo y equivalentes al efectivo"/>
    <x v="0"/>
    <x v="0"/>
    <n v="7554439"/>
  </r>
  <r>
    <x v="19"/>
    <s v="INGENIEROS CONSULTORES CIVILES Y ELECTRICOS S A"/>
    <s v="50 NIIF Pymes - Separados"/>
    <s v="BOGOTA D.C."/>
    <s v="M7110"/>
    <s v="2016-dic-31"/>
    <x v="0"/>
    <n v="20170510"/>
    <n v="0"/>
    <s v="Efectivo y equivalentes al efectivo"/>
    <x v="0"/>
    <x v="0"/>
    <n v="4511931"/>
  </r>
  <r>
    <x v="20"/>
    <s v="OSPINAS Y CIA S A"/>
    <s v="20 NIIF Plenas - Separados"/>
    <s v="BOGOTA D.C."/>
    <s v="M7110"/>
    <s v="2016-dic-31"/>
    <x v="0"/>
    <n v="20170330"/>
    <n v="0"/>
    <s v="Efectivo y equivalentes al efectivo"/>
    <x v="0"/>
    <x v="0"/>
    <n v="22192418"/>
  </r>
  <r>
    <x v="21"/>
    <s v="INVERSIONES Y CONSTRUCCIONES GAVIRIA VALLEJO INVERCO S A S"/>
    <s v="40 NIIF Pymes - Individuales"/>
    <s v="BOGOTA D.C."/>
    <s v="L6820"/>
    <s v="2016-dic-31"/>
    <x v="0"/>
    <n v="20170424"/>
    <n v="0"/>
    <s v="Efectivo y equivalentes al efectivo"/>
    <x v="0"/>
    <x v="0"/>
    <n v="107342"/>
  </r>
  <r>
    <x v="22"/>
    <s v="CONSULTORES TECNICOS Y ECONOMICOS S.A CONSULTECNICOS"/>
    <s v="50 NIIF Pymes - Separados"/>
    <s v="BOGOTA D.C."/>
    <s v="M7110"/>
    <s v="2016-dic-31"/>
    <x v="0"/>
    <n v="20170510"/>
    <n v="0"/>
    <s v="Efectivo y equivalentes al efectivo"/>
    <x v="0"/>
    <x v="0"/>
    <n v="40200"/>
  </r>
  <r>
    <x v="23"/>
    <s v="ODINSA SERVICIOS S A S"/>
    <s v="20 NIIF Plenas - Separados"/>
    <s v="BOGOTA D.C."/>
    <s v="F4390"/>
    <s v="2016-dic-31"/>
    <x v="0"/>
    <n v="20170406"/>
    <n v="0"/>
    <s v="Efectivo y equivalentes al efectivo"/>
    <x v="0"/>
    <x v="0"/>
    <n v="1853722"/>
  </r>
  <r>
    <x v="24"/>
    <s v="ARPRO ARQUITECTOS INGENIEROS S.A."/>
    <s v="50 NIIF Pymes - Separados"/>
    <s v="BOGOTA D.C."/>
    <s v="F4112"/>
    <s v="2016-dic-31"/>
    <x v="0"/>
    <n v="20170515"/>
    <n v="0"/>
    <s v="Efectivo y equivalentes al efectivo"/>
    <x v="0"/>
    <x v="0"/>
    <n v="536700"/>
  </r>
  <r>
    <x v="25"/>
    <s v="J FELIPE ARDILA V &amp; CIA SAS"/>
    <s v="40 NIIF Pymes - Individuales"/>
    <s v="BOGOTA D.C."/>
    <s v="M7110"/>
    <s v="2016-dic-31"/>
    <x v="0"/>
    <n v="20170417"/>
    <n v="0"/>
    <s v="Efectivo y equivalentes al efectivo"/>
    <x v="0"/>
    <x v="0"/>
    <n v="207173"/>
  </r>
  <r>
    <x v="26"/>
    <s v="GUTIERREZ DIAZ Y CIA  S.A."/>
    <s v="40 NIIF Pymes - Individuales"/>
    <s v="BOGOTA D.C."/>
    <s v="M7110"/>
    <s v="2016-dic-31"/>
    <x v="0"/>
    <n v="20170523"/>
    <n v="0"/>
    <s v="Efectivo y equivalentes al efectivo"/>
    <x v="0"/>
    <x v="0"/>
    <n v="2247980"/>
  </r>
  <r>
    <x v="27"/>
    <s v="CONSTRUCCIONES OBYCON S.A.S"/>
    <s v="20 NIIF Plenas - Separados"/>
    <s v="BOGOTA D.C."/>
    <s v="M7110"/>
    <s v="2016-dic-31"/>
    <x v="0"/>
    <n v="20170512"/>
    <n v="0"/>
    <s v="Efectivo y equivalentes al efectivo"/>
    <x v="0"/>
    <x v="0"/>
    <n v="9008232"/>
  </r>
  <r>
    <x v="28"/>
    <s v="RESTREPO Y URIBE S A S"/>
    <s v="50 NIIF Pymes - Separados"/>
    <s v="BOGOTA D.C."/>
    <s v="M7110"/>
    <s v="2016-dic-31"/>
    <x v="0"/>
    <n v="20170502"/>
    <n v="0"/>
    <s v="Efectivo y equivalentes al efectivo"/>
    <x v="0"/>
    <x v="0"/>
    <n v="1486215"/>
  </r>
  <r>
    <x v="29"/>
    <s v="CONSULTORIA COLOMBIANA S A"/>
    <s v="20 NIIF Plenas - Separados"/>
    <s v="BOGOTA D.C."/>
    <s v="M7110"/>
    <s v="2016-dic-31"/>
    <x v="0"/>
    <n v="20170405"/>
    <n v="0"/>
    <s v="Efectivo y equivalentes al efectivo"/>
    <x v="0"/>
    <x v="0"/>
    <n v="321772"/>
  </r>
  <r>
    <x v="30"/>
    <s v="TECNICONTROL S.A."/>
    <s v="20 NIIF Plenas - Separados"/>
    <s v="BOGOTA D.C."/>
    <s v="M7110"/>
    <s v="2016-dic-31"/>
    <x v="0"/>
    <n v="20170407"/>
    <n v="0"/>
    <s v="Efectivo y equivalentes al efectivo"/>
    <x v="0"/>
    <x v="0"/>
    <n v="6907253"/>
  </r>
  <r>
    <x v="31"/>
    <s v="MORELCO S A S"/>
    <s v="20 NIIF Plenas - Separados"/>
    <s v="BOGOTA D.C."/>
    <s v="F4290"/>
    <s v="2016-dic-31"/>
    <x v="0"/>
    <n v="20170405"/>
    <n v="0"/>
    <s v="Efectivo y equivalentes al efectivo"/>
    <x v="0"/>
    <x v="0"/>
    <n v="3374762"/>
  </r>
  <r>
    <x v="32"/>
    <s v="CONSTRUCTORA  COLPATRIA S.A"/>
    <s v="20 NIIF Plenas - Separados"/>
    <s v="BOGOTA D.C."/>
    <s v="F4111"/>
    <s v="2016-dic-31"/>
    <x v="0"/>
    <n v="20170404"/>
    <n v="0"/>
    <s v="Efectivo y equivalentes al efectivo"/>
    <x v="0"/>
    <x v="0"/>
    <n v="58624747"/>
  </r>
  <r>
    <x v="33"/>
    <s v="A.C.I. PROYECTOS S.A.S"/>
    <s v="20 NIIF Plenas - Separados"/>
    <s v="BOGOTA D.C."/>
    <s v="M7110"/>
    <s v="2016-dic-31"/>
    <x v="0"/>
    <n v="20170403"/>
    <n v="0"/>
    <s v="Efectivo y equivalentes al efectivo"/>
    <x v="0"/>
    <x v="0"/>
    <n v="7723470"/>
  </r>
  <r>
    <x v="34"/>
    <s v="ARMETALES S.A."/>
    <s v="10 NIIF Plenas - Individuales"/>
    <s v="CALDAS"/>
    <s v="G4663"/>
    <s v="2016-dic-31"/>
    <x v="0"/>
    <n v="20170406"/>
    <n v="0"/>
    <s v="Efectivo y equivalentes al efectivo"/>
    <x v="0"/>
    <x v="0"/>
    <n v="1618174"/>
  </r>
  <r>
    <x v="35"/>
    <s v="TERMOTECNICA COINDUSTRIAL S A"/>
    <s v="20 NIIF Plenas - Separados"/>
    <s v="BOGOTA D.C."/>
    <s v="F4290"/>
    <s v="2016-dic-31"/>
    <x v="0"/>
    <n v="20170330"/>
    <n v="0"/>
    <s v="Efectivo y equivalentes al efectivo"/>
    <x v="0"/>
    <x v="0"/>
    <n v="22583226"/>
  </r>
  <r>
    <x v="36"/>
    <s v="INTEGRAL S A."/>
    <s v="20 NIIF Plenas - Separados"/>
    <s v="ANTIOQUIA"/>
    <s v="M7110"/>
    <s v="2016-dic-31"/>
    <x v="0"/>
    <n v="20170331"/>
    <n v="0"/>
    <s v="Efectivo y equivalentes al efectivo"/>
    <x v="0"/>
    <x v="0"/>
    <n v="13600387"/>
  </r>
  <r>
    <x v="37"/>
    <s v="CONSTRUCCIONES VELEZ Y ASOCIADOS S.A.S"/>
    <s v="10 NIIF Plenas - Individuales"/>
    <s v="ANTIOQUIA"/>
    <s v="F4112"/>
    <s v="2016-dic-31"/>
    <x v="0"/>
    <n v="20170503"/>
    <n v="0"/>
    <s v="Efectivo y equivalentes al efectivo"/>
    <x v="0"/>
    <x v="0"/>
    <n v="2513667"/>
  </r>
  <r>
    <x v="38"/>
    <s v="P  A  Y  C   S. A.S."/>
    <s v="40 NIIF Pymes - Individuales"/>
    <s v="BOGOTA D.C."/>
    <s v="M7110"/>
    <s v="2016-dic-31"/>
    <x v="0"/>
    <n v="20170515"/>
    <n v="0"/>
    <s v="Efectivo y equivalentes al efectivo"/>
    <x v="0"/>
    <x v="0"/>
    <n v="3946257"/>
  </r>
  <r>
    <x v="39"/>
    <s v="INVERSIONES Y CONSTRUCCIONES CONDOR S.A."/>
    <s v="40 NIIF Pymes - Individuales"/>
    <s v="BOGOTA D.C."/>
    <s v="F4290"/>
    <s v="2016-dic-31"/>
    <x v="0"/>
    <n v="20170512"/>
    <n v="0"/>
    <s v="Efectivo y equivalentes al efectivo"/>
    <x v="0"/>
    <x v="0"/>
    <n v="124943"/>
  </r>
  <r>
    <x v="40"/>
    <s v="INDUSTRIAL CONCONCRETO S.A.S"/>
    <s v="20 NIIF Plenas - Separados"/>
    <s v="ANTIOQUIA"/>
    <s v="F4290"/>
    <s v="2016-dic-31"/>
    <x v="0"/>
    <n v="20170329"/>
    <n v="0"/>
    <s v="Efectivo y equivalentes al efectivo"/>
    <x v="0"/>
    <x v="0"/>
    <n v="5373816"/>
  </r>
  <r>
    <x v="41"/>
    <s v="ODINSA PROYECTOS E INVERSIONES S.A."/>
    <s v="20 NIIF Plenas - Separados"/>
    <s v="BOGOTA D.C."/>
    <s v="N8299"/>
    <s v="2016-dic-31"/>
    <x v="0"/>
    <n v="20170330"/>
    <n v="0"/>
    <s v="Efectivo y equivalentes al efectivo"/>
    <x v="0"/>
    <x v="0"/>
    <n v="8874256"/>
  </r>
  <r>
    <x v="42"/>
    <s v="PROMOTORA CONVIVIENDA S A S"/>
    <s v="20 NIIF Plenas - Separados"/>
    <s v="BOGOTA D.C."/>
    <s v="M7110"/>
    <s v="2016-dic-31"/>
    <x v="0"/>
    <n v="20170329"/>
    <n v="0"/>
    <s v="Efectivo y equivalentes al efectivo"/>
    <x v="0"/>
    <x v="0"/>
    <n v="481123"/>
  </r>
  <r>
    <x v="43"/>
    <s v="GUSTAVO PERRY ARQUITECTOS S.A.S."/>
    <s v="40 NIIF Pymes - Individuales"/>
    <s v="BOGOTA D.C."/>
    <s v="M7110"/>
    <s v="2016-dic-31"/>
    <x v="0"/>
    <n v="20170504"/>
    <n v="0"/>
    <s v="Efectivo y equivalentes al efectivo"/>
    <x v="0"/>
    <x v="0"/>
    <n v="542214"/>
  </r>
  <r>
    <x v="44"/>
    <s v="MARVAL S.A."/>
    <s v="20 NIIF Plenas - Separados"/>
    <s v="SANTANDER"/>
    <s v="F4111"/>
    <s v="2016-dic-31"/>
    <x v="0"/>
    <n v="20170331"/>
    <n v="0"/>
    <s v="Efectivo y equivalentes al efectivo"/>
    <x v="0"/>
    <x v="0"/>
    <n v="90563905"/>
  </r>
  <r>
    <x v="45"/>
    <s v="CASS CONSTRUCTORES &amp; CIA. S.C.A."/>
    <s v="10 NIIF Plenas - Individuales"/>
    <s v="CUNDINAMARCA"/>
    <s v="F4210"/>
    <s v="2016-dic-31"/>
    <x v="0"/>
    <n v="20170405"/>
    <n v="0"/>
    <s v="Efectivo y equivalentes al efectivo"/>
    <x v="0"/>
    <x v="0"/>
    <n v="151180491"/>
  </r>
  <r>
    <x v="46"/>
    <s v="PROKSOL S A S"/>
    <s v="50 NIIF Pymes - Separados"/>
    <s v="CUNDINAMARCA"/>
    <s v="M7110"/>
    <s v="2016-dic-31"/>
    <x v="0"/>
    <n v="20170421"/>
    <n v="0"/>
    <s v="Efectivo y equivalentes al efectivo"/>
    <x v="0"/>
    <x v="0"/>
    <n v="3040986"/>
  </r>
  <r>
    <x v="47"/>
    <s v="COMPAÑIA COLOMBIANA DE CONSULTORES S AS"/>
    <s v="40 NIIF Pymes - Individuales"/>
    <s v="ANTIOQUIA"/>
    <s v="M7110"/>
    <s v="2016-dic-31"/>
    <x v="0"/>
    <n v="20170511"/>
    <n v="0"/>
    <s v="Efectivo y equivalentes al efectivo"/>
    <x v="0"/>
    <x v="0"/>
    <n v="3696352"/>
  </r>
  <r>
    <x v="48"/>
    <s v="SEDIC S.A"/>
    <s v="20 NIIF Plenas - Separados"/>
    <s v="ANTIOQUIA"/>
    <s v="M7110"/>
    <s v="2016-dic-31"/>
    <x v="0"/>
    <n v="20170928"/>
    <n v="0"/>
    <s v="Efectivo y equivalentes al efectivo"/>
    <x v="0"/>
    <x v="0"/>
    <n v="491282"/>
  </r>
  <r>
    <x v="49"/>
    <s v="CONINSA  RAMON H. S.A."/>
    <s v="20 NIIF Plenas - Separados"/>
    <s v="ANTIOQUIA"/>
    <s v="F4290"/>
    <s v="2016-dic-31"/>
    <x v="0"/>
    <n v="20170329"/>
    <n v="0"/>
    <s v="Efectivo y equivalentes al efectivo"/>
    <x v="0"/>
    <x v="0"/>
    <n v="18480399"/>
  </r>
  <r>
    <x v="50"/>
    <s v="MAB INGENIERIA DE VALOR S.A."/>
    <s v="50 NIIF Pymes - Separados"/>
    <s v="BOGOTA D.C."/>
    <s v="M7110"/>
    <s v="2016-dic-31"/>
    <x v="0"/>
    <n v="20170419"/>
    <n v="0"/>
    <s v="Efectivo y equivalentes al efectivo"/>
    <x v="0"/>
    <x v="0"/>
    <n v="10017484"/>
  </r>
  <r>
    <x v="51"/>
    <s v="INGENIERIA ESTRUCTURAL S.A."/>
    <s v="40 NIIF Pymes - Individuales"/>
    <s v="ANTIOQUIA"/>
    <s v="M7110"/>
    <s v="2016-dic-31"/>
    <x v="0"/>
    <n v="20170503"/>
    <n v="0"/>
    <s v="Efectivo y equivalentes al efectivo"/>
    <x v="0"/>
    <x v="0"/>
    <n v="1501027"/>
  </r>
  <r>
    <x v="52"/>
    <s v="SANEAR S.A."/>
    <s v="40 NIIF Pymes - Individuales"/>
    <s v="ANTIOQUIA"/>
    <s v="M7110"/>
    <s v="2016-dic-31"/>
    <x v="0"/>
    <n v="20170510"/>
    <n v="0"/>
    <s v="Efectivo y equivalentes al efectivo"/>
    <x v="0"/>
    <x v="0"/>
    <n v="3566603"/>
  </r>
  <r>
    <x v="53"/>
    <s v="SP INGENIEROS S.A.S."/>
    <s v="20 NIIF Plenas - Separados"/>
    <s v="ANTIOQUIA"/>
    <s v="F4210"/>
    <s v="2016-dic-31"/>
    <x v="0"/>
    <n v="20170328"/>
    <n v="0"/>
    <s v="Efectivo y equivalentes al efectivo"/>
    <x v="0"/>
    <x v="0"/>
    <n v="22247597"/>
  </r>
  <r>
    <x v="54"/>
    <s v="INMOBILIARIA CONCONCRETO S.A.S."/>
    <s v="20 NIIF Plenas - Separados"/>
    <s v="ANTIOQUIA"/>
    <s v="F4111"/>
    <s v="2016-dic-31"/>
    <x v="0"/>
    <n v="20170403"/>
    <n v="0"/>
    <s v="Efectivo y equivalentes al efectivo"/>
    <x v="0"/>
    <x v="0"/>
    <n v="1797027"/>
  </r>
  <r>
    <x v="55"/>
    <s v="FAJARDO MORENO Y CIA. S.A."/>
    <s v="40 NIIF Pymes - Individuales"/>
    <s v="ANTIOQUIA"/>
    <s v="M7110"/>
    <s v="2016-dic-31"/>
    <x v="0"/>
    <n v="20170424"/>
    <n v="0"/>
    <s v="Efectivo y equivalentes al efectivo"/>
    <x v="0"/>
    <x v="0"/>
    <n v="2186"/>
  </r>
  <r>
    <x v="56"/>
    <s v="CBI COLOMBIANA S.A."/>
    <s v="10 NIIF Plenas - Individuales"/>
    <s v="BOLIVAR"/>
    <s v="F4290"/>
    <s v="2016-dic-31"/>
    <x v="0"/>
    <n v="20170407"/>
    <n v="0"/>
    <s v="Efectivo y equivalentes al efectivo"/>
    <x v="0"/>
    <x v="0"/>
    <n v="1975504"/>
  </r>
  <r>
    <x v="57"/>
    <s v="ESTUDIOS Y PROYECTOS DEL SOL S A S"/>
    <s v="20 NIIF Plenas - Separados"/>
    <s v="BOGOTA D.C."/>
    <s v="F4210"/>
    <s v="2016-dic-31"/>
    <x v="0"/>
    <n v="20170331"/>
    <n v="0"/>
    <s v="Efectivo y equivalentes al efectivo"/>
    <x v="0"/>
    <x v="0"/>
    <n v="211920735"/>
  </r>
  <r>
    <x v="58"/>
    <s v="ARCO CONSTRUCTORES S.A.S"/>
    <s v="50 NIIF Pymes - Separados"/>
    <s v="CUNDINAMARCA"/>
    <s v="F4210"/>
    <s v="2016-dic-31"/>
    <x v="0"/>
    <n v="20170425"/>
    <n v="0"/>
    <s v="Efectivo y equivalentes al efectivo"/>
    <x v="0"/>
    <x v="0"/>
    <n v="1640902"/>
  </r>
  <r>
    <x v="59"/>
    <s v="CMS + GMP ASOCIADOS S A S EN REORGANIZACION"/>
    <s v="50 NIIF Pymes - Separados"/>
    <s v="BOGOTA D.C."/>
    <s v="M7110"/>
    <s v="2016-dic-31"/>
    <x v="0"/>
    <n v="20170517"/>
    <n v="0"/>
    <s v="Efectivo y equivalentes al efectivo"/>
    <x v="0"/>
    <x v="0"/>
    <n v="177222"/>
  </r>
  <r>
    <x v="60"/>
    <s v="INGETEC INGENIERIA &amp; DISEÑO S.A."/>
    <s v="40 NIIF Pymes - Individuales"/>
    <s v="BOGOTA D.C."/>
    <s v="M7110"/>
    <s v="2016-dic-31"/>
    <x v="0"/>
    <n v="20170509"/>
    <n v="0"/>
    <s v="Efectivo y equivalentes al efectivo"/>
    <x v="0"/>
    <x v="0"/>
    <n v="804445"/>
  </r>
  <r>
    <x v="61"/>
    <s v="INGETEC GERENCIA &amp; SUPERVISION S.A."/>
    <s v="40 NIIF Pymes - Individuales"/>
    <s v="BOGOTA D.C."/>
    <s v="M7110"/>
    <s v="2016-dic-31"/>
    <x v="0"/>
    <n v="20170510"/>
    <n v="0"/>
    <s v="Efectivo y equivalentes al efectivo"/>
    <x v="0"/>
    <x v="0"/>
    <n v="90663"/>
  </r>
  <r>
    <x v="62"/>
    <s v="CARTAGENA II S.A."/>
    <s v="20 NIIF Plenas - Separados"/>
    <s v="BOLIVAR"/>
    <s v="L6810"/>
    <s v="2016-dic-31"/>
    <x v="0"/>
    <n v="20170509"/>
    <n v="0"/>
    <s v="Efectivo y equivalentes al efectivo"/>
    <x v="0"/>
    <x v="0"/>
    <n v="969715"/>
  </r>
  <r>
    <x v="63"/>
    <s v="CONSTRUCTORA FUREL S.A"/>
    <s v="50 NIIF Pymes - Separados"/>
    <s v="ANTIOQUIA"/>
    <s v="F4390"/>
    <s v="2016-dic-31"/>
    <x v="0"/>
    <n v="20170504"/>
    <n v="0"/>
    <s v="Efectivo y equivalentes al efectivo"/>
    <x v="0"/>
    <x v="0"/>
    <n v="79181"/>
  </r>
  <r>
    <x v="64"/>
    <s v="POCH COLOMBIA SA"/>
    <s v="10 NIIF Plenas - Individuales"/>
    <s v="BOGOTA D.C."/>
    <s v="M7110"/>
    <s v="2016-dic-31"/>
    <x v="0"/>
    <n v="20170330"/>
    <n v="0"/>
    <s v="Efectivo y equivalentes al efectivo"/>
    <x v="0"/>
    <x v="0"/>
    <n v="376808"/>
  </r>
  <r>
    <x v="65"/>
    <s v="AR CONSTRUCCIONES S.A.S"/>
    <s v="10 NIIF Plenas - Individuales"/>
    <s v="BOGOTA D.C."/>
    <s v="F4111"/>
    <s v="2016-dic-31"/>
    <x v="0"/>
    <n v="20170327"/>
    <n v="0"/>
    <s v="Efectivo y equivalentes al efectivo"/>
    <x v="0"/>
    <x v="0"/>
    <n v="39816516"/>
  </r>
  <r>
    <x v="66"/>
    <s v="CONSTRUCTORA DE INFRAESTRUCTURA VIAL S.A.S."/>
    <s v="10 NIIF Plenas - Individuales"/>
    <s v="BOGOTA D.C."/>
    <s v="F4210"/>
    <s v="2016-dic-31"/>
    <x v="0"/>
    <n v="20170330"/>
    <n v="0"/>
    <s v="Efectivo y equivalentes al efectivo"/>
    <x v="0"/>
    <x v="0"/>
    <n v="165362"/>
  </r>
  <r>
    <x v="67"/>
    <s v="INGENIERIA Y SOLUCIONES ESPECIALIZADAS S.A.S. (ISES S.A.S.)"/>
    <s v="50 NIIF Pymes - Separados"/>
    <s v="ATLANTICO"/>
    <s v="M7110"/>
    <s v="2016-dic-31"/>
    <x v="0"/>
    <n v="20170511"/>
    <n v="0"/>
    <s v="Efectivo y equivalentes al efectivo"/>
    <x v="0"/>
    <x v="0"/>
    <n v="1188211"/>
  </r>
  <r>
    <x v="68"/>
    <s v="CONCOL INGENIERIA SAS"/>
    <s v="50 NIIF Pymes - Separados"/>
    <s v="BOGOTA D.C."/>
    <s v="M7110"/>
    <s v="2016-dic-31"/>
    <x v="0"/>
    <n v="20170428"/>
    <n v="0"/>
    <s v="Efectivo y equivalentes al efectivo"/>
    <x v="0"/>
    <x v="0"/>
    <n v="10073"/>
  </r>
  <r>
    <x v="69"/>
    <s v="JMV CONSTRUKTORA SAS"/>
    <s v="40 NIIF Pymes - Individuales"/>
    <s v="RISARALDA"/>
    <s v="F4290"/>
    <s v="2016-dic-31"/>
    <x v="0"/>
    <n v="20170503"/>
    <n v="0"/>
    <s v="Efectivo y equivalentes al efectivo"/>
    <x v="0"/>
    <x v="0"/>
    <n v="1563945"/>
  </r>
  <r>
    <x v="70"/>
    <s v="TROPICAL ING S.A.S."/>
    <s v="40 NIIF Pymes - Individuales"/>
    <s v="BOGOTA D.C."/>
    <s v="M7110"/>
    <s v="2016-dic-31"/>
    <x v="0"/>
    <n v="20170426"/>
    <n v="0"/>
    <s v="Efectivo y equivalentes al efectivo"/>
    <x v="0"/>
    <x v="0"/>
    <n v="4843340"/>
  </r>
  <r>
    <x v="71"/>
    <s v="MECO INFRAESTRUCTURA SAS"/>
    <s v="10 NIIF Plenas - Individuales"/>
    <s v="BOGOTA D.C."/>
    <s v="F4210"/>
    <s v="2016-dic-31"/>
    <x v="0"/>
    <n v="20170404"/>
    <n v="0"/>
    <s v="Efectivo y equivalentes al efectivo"/>
    <x v="0"/>
    <x v="0"/>
    <n v="71477565"/>
  </r>
  <r>
    <x v="72"/>
    <s v="SBI INTERNATIONAL HOLDINGS AG"/>
    <s v="10 NIIF Plenas - Individuales"/>
    <s v="BOGOTA D.C."/>
    <s v="F4112"/>
    <s v="2016-dic-31"/>
    <x v="0"/>
    <n v="20170330"/>
    <n v="0"/>
    <s v="Efectivo y equivalentes al efectivo"/>
    <x v="0"/>
    <x v="0"/>
    <n v="11606626"/>
  </r>
  <r>
    <x v="73"/>
    <s v="CONSTRUCCIONES COLOMBIANAS OHL SAS"/>
    <s v="10 NIIF Plenas - Individuales"/>
    <s v="BOGOTA D.C."/>
    <s v="F4210"/>
    <s v="2016-dic-31"/>
    <x v="0"/>
    <n v="20170410"/>
    <n v="0"/>
    <s v="Efectivo y equivalentes al efectivo"/>
    <x v="0"/>
    <x v="0"/>
    <n v="6745013"/>
  </r>
  <r>
    <x v="0"/>
    <s v="ESTYMA ESTUDIOS Y MANEJOS S.A"/>
    <s v="40 NIIF Pymes - Individuales"/>
    <s v="ANTIOQUIA"/>
    <s v="F4210"/>
    <s v="2016-dic-31"/>
    <x v="0"/>
    <n v="20170518"/>
    <n v="0"/>
    <s v="Cuentas comerciales por cobrar y otras cuentas por cobrar corrientes"/>
    <x v="1"/>
    <x v="0"/>
    <n v="82236997"/>
  </r>
  <r>
    <x v="1"/>
    <s v="VELNEC S.A."/>
    <s v="40 NIIF Pymes - Individuales"/>
    <s v="BOGOTA D.C."/>
    <s v="M7110"/>
    <s v="2016-dic-31"/>
    <x v="0"/>
    <n v="20170503"/>
    <n v="0"/>
    <s v="Cuentas comerciales por cobrar y otras cuentas por cobrar corrientes"/>
    <x v="1"/>
    <x v="0"/>
    <n v="2314165"/>
  </r>
  <r>
    <x v="2"/>
    <s v="ARQUITECTURA Y CONCRETO S A S"/>
    <s v="20 NIIF Plenas - Separados"/>
    <s v="ANTIOQUIA"/>
    <s v="F4111"/>
    <s v="2016-dic-31"/>
    <x v="0"/>
    <n v="20170328"/>
    <n v="0"/>
    <s v="Cuentas comerciales por cobrar y otras cuentas por cobrar corrientes"/>
    <x v="1"/>
    <x v="0"/>
    <n v="121407363"/>
  </r>
  <r>
    <x v="3"/>
    <s v="JARAMILLO MORA S.A."/>
    <s v="20 NIIF Plenas - Separados"/>
    <s v="VALLE"/>
    <s v="F4111"/>
    <s v="2016-dic-31"/>
    <x v="0"/>
    <n v="20170403"/>
    <n v="0"/>
    <s v="Cuentas comerciales por cobrar y otras cuentas por cobrar corrientes"/>
    <x v="1"/>
    <x v="0"/>
    <n v="43673805"/>
  </r>
  <r>
    <x v="4"/>
    <s v="JMV INGENIEROS S A S"/>
    <s v="40 NIIF Pymes - Individuales"/>
    <s v="BOGOTA D.C."/>
    <s v="F4290"/>
    <s v="2016-dic-31"/>
    <x v="0"/>
    <n v="20170505"/>
    <n v="0"/>
    <s v="Cuentas comerciales por cobrar y otras cuentas por cobrar corrientes"/>
    <x v="1"/>
    <x v="0"/>
    <n v="9557197"/>
  </r>
  <r>
    <x v="5"/>
    <s v="CYG INGENIERIA Y CONSTRUCCIONES S A S"/>
    <s v="40 NIIF Pymes - Individuales"/>
    <s v="BOGOTA D.C."/>
    <s v="F4290"/>
    <s v="2016-dic-31"/>
    <x v="0"/>
    <n v="20170503"/>
    <n v="0"/>
    <s v="Cuentas comerciales por cobrar y otras cuentas por cobrar corrientes"/>
    <x v="1"/>
    <x v="0"/>
    <n v="19385662"/>
  </r>
  <r>
    <x v="6"/>
    <s v="PRABYC INGENIEROS S A S"/>
    <s v="20 NIIF Plenas - Separados"/>
    <s v="BOGOTA D.C."/>
    <s v="F4111"/>
    <s v="2016-dic-31"/>
    <x v="0"/>
    <n v="20170403"/>
    <n v="0"/>
    <s v="Cuentas comerciales por cobrar y otras cuentas por cobrar corrientes"/>
    <x v="1"/>
    <x v="0"/>
    <n v="78397467"/>
  </r>
  <r>
    <x v="7"/>
    <s v="VALORES Y CONTRATOS S.A. VALORCON S.A."/>
    <s v="40 NIIF Pymes - Individuales"/>
    <s v="ATLANTICO"/>
    <s v="F4210"/>
    <s v="2016-dic-31"/>
    <x v="0"/>
    <n v="20170424"/>
    <n v="0"/>
    <s v="Cuentas comerciales por cobrar y otras cuentas por cobrar corrientes"/>
    <x v="1"/>
    <x v="0"/>
    <n v="290724532"/>
  </r>
  <r>
    <x v="8"/>
    <s v="AMARILO S.A.S"/>
    <s v="20 NIIF Plenas - Separados"/>
    <s v="BOGOTA D.C."/>
    <s v="F4111"/>
    <s v="2016-dic-31"/>
    <x v="0"/>
    <n v="20170407"/>
    <n v="0"/>
    <s v="Cuentas comerciales por cobrar y otras cuentas por cobrar corrientes"/>
    <x v="1"/>
    <x v="0"/>
    <n v="195376770"/>
  </r>
  <r>
    <x v="9"/>
    <s v="PRODESA Y CIA. S.A."/>
    <s v="10 NIIF Plenas - Individuales"/>
    <s v="BOGOTA D.C."/>
    <s v="F4111"/>
    <s v="2016-dic-31"/>
    <x v="0"/>
    <n v="20170509"/>
    <n v="0"/>
    <s v="Cuentas comerciales por cobrar y otras cuentas por cobrar corrientes"/>
    <x v="1"/>
    <x v="0"/>
    <n v="49663396"/>
  </r>
  <r>
    <x v="10"/>
    <s v="INVERSIONES ALCABAMA S.A."/>
    <s v="50 NIIF Pymes - Separados"/>
    <s v="BOGOTA D.C."/>
    <s v="F4321"/>
    <s v="2016-dic-31"/>
    <x v="0"/>
    <n v="20170428"/>
    <n v="0"/>
    <s v="Cuentas comerciales por cobrar y otras cuentas por cobrar corrientes"/>
    <x v="1"/>
    <x v="0"/>
    <n v="84151131"/>
  </r>
  <r>
    <x v="11"/>
    <s v="LATINOAMERICANA DE CONSTRUCCIONES S.A."/>
    <s v="20 NIIF Plenas - Separados"/>
    <s v="ANTIOQUIA"/>
    <s v="F4210"/>
    <s v="2016-dic-31"/>
    <x v="0"/>
    <n v="20170406"/>
    <n v="0"/>
    <s v="Cuentas comerciales por cobrar y otras cuentas por cobrar corrientes"/>
    <x v="1"/>
    <x v="0"/>
    <n v="208239962"/>
  </r>
  <r>
    <x v="12"/>
    <s v="APIROS S A S"/>
    <s v="10 NIIF Plenas - Individuales"/>
    <s v="BOGOTA D.C."/>
    <s v="F4111"/>
    <s v="2016-dic-31"/>
    <x v="0"/>
    <n v="20170330"/>
    <n v="0"/>
    <s v="Cuentas comerciales por cobrar y otras cuentas por cobrar corrientes"/>
    <x v="1"/>
    <x v="0"/>
    <n v="98241923"/>
  </r>
  <r>
    <x v="13"/>
    <s v="CONSTRUCTORA CAPITAL MEDELLIN S.A.S."/>
    <s v="20 NIIF Plenas - Separados"/>
    <s v="ANTIOQUIA"/>
    <s v="F4111"/>
    <s v="2016-dic-31"/>
    <x v="0"/>
    <n v="20170404"/>
    <n v="0"/>
    <s v="Cuentas comerciales por cobrar y otras cuentas por cobrar corrientes"/>
    <x v="1"/>
    <x v="0"/>
    <n v="67037100"/>
  </r>
  <r>
    <x v="14"/>
    <s v="CONSTRUCOES E COMERCIO CAMARGO CORREA S.A. SUCURSAL COLOMBIA"/>
    <s v="10 NIIF Plenas - Individuales"/>
    <s v="ANTIOQUIA"/>
    <s v="F4290"/>
    <s v="2016-dic-31"/>
    <x v="0"/>
    <n v="20170328"/>
    <n v="0"/>
    <s v="Cuentas comerciales por cobrar y otras cuentas por cobrar corrientes"/>
    <x v="1"/>
    <x v="0"/>
    <n v="49605143"/>
  </r>
  <r>
    <x v="15"/>
    <s v="KMA CONSTRUCCIONES S A"/>
    <s v="20 NIIF Plenas - Separados"/>
    <s v="BOLIVAR"/>
    <s v="F4290"/>
    <s v="2016-dic-31"/>
    <x v="0"/>
    <n v="20171004"/>
    <n v="0"/>
    <s v="Cuentas comerciales por cobrar y otras cuentas por cobrar corrientes"/>
    <x v="1"/>
    <x v="0"/>
    <n v="80120201"/>
  </r>
  <r>
    <x v="16"/>
    <s v="CAM COLOMBIA MULTISERVICIOS S A S"/>
    <s v="20 NIIF Plenas - Separados"/>
    <s v="BOGOTA D.C."/>
    <s v="N8299"/>
    <s v="2016-dic-31"/>
    <x v="0"/>
    <n v="20170405"/>
    <n v="0"/>
    <s v="Cuentas comerciales por cobrar y otras cuentas por cobrar corrientes"/>
    <x v="1"/>
    <x v="0"/>
    <n v="53398359"/>
  </r>
  <r>
    <x v="17"/>
    <s v="ALDEA PROYECTOS INMOBILIARIOS S.A."/>
    <s v="40 NIIF Pymes - Individuales"/>
    <s v="BOGOTA D.C."/>
    <s v="M7110"/>
    <s v="2016-dic-31"/>
    <x v="0"/>
    <n v="20170420"/>
    <n v="0"/>
    <s v="Cuentas comerciales por cobrar y otras cuentas por cobrar corrientes"/>
    <x v="1"/>
    <x v="0"/>
    <n v="5937324"/>
  </r>
  <r>
    <x v="18"/>
    <s v="HMV INGENIEROS LTDA"/>
    <s v="20 NIIF Plenas - Separados"/>
    <s v="ANTIOQUIA"/>
    <s v="M7110"/>
    <s v="2016-dic-31"/>
    <x v="0"/>
    <n v="20170401"/>
    <n v="0"/>
    <s v="Cuentas comerciales por cobrar y otras cuentas por cobrar corrientes"/>
    <x v="1"/>
    <x v="0"/>
    <n v="46058921"/>
  </r>
  <r>
    <x v="19"/>
    <s v="INGENIEROS CONSULTORES CIVILES Y ELECTRICOS S A"/>
    <s v="50 NIIF Pymes - Separados"/>
    <s v="BOGOTA D.C."/>
    <s v="M7110"/>
    <s v="2016-dic-31"/>
    <x v="0"/>
    <n v="20170510"/>
    <n v="0"/>
    <s v="Cuentas comerciales por cobrar y otras cuentas por cobrar corrientes"/>
    <x v="1"/>
    <x v="0"/>
    <n v="23916476"/>
  </r>
  <r>
    <x v="20"/>
    <s v="OSPINAS Y CIA S A"/>
    <s v="20 NIIF Plenas - Separados"/>
    <s v="BOGOTA D.C."/>
    <s v="M7110"/>
    <s v="2016-dic-31"/>
    <x v="0"/>
    <n v="20170330"/>
    <n v="0"/>
    <s v="Cuentas comerciales por cobrar y otras cuentas por cobrar corrientes"/>
    <x v="1"/>
    <x v="0"/>
    <n v="60377295"/>
  </r>
  <r>
    <x v="21"/>
    <s v="INVERSIONES Y CONSTRUCCIONES GAVIRIA VALLEJO INVERCO S A S"/>
    <s v="40 NIIF Pymes - Individuales"/>
    <s v="BOGOTA D.C."/>
    <s v="L6820"/>
    <s v="2016-dic-31"/>
    <x v="0"/>
    <n v="20170424"/>
    <n v="0"/>
    <s v="Cuentas comerciales por cobrar y otras cuentas por cobrar corrientes"/>
    <x v="1"/>
    <x v="0"/>
    <n v="1348807"/>
  </r>
  <r>
    <x v="22"/>
    <s v="CONSULTORES TECNICOS Y ECONOMICOS S.A CONSULTECNICOS"/>
    <s v="50 NIIF Pymes - Separados"/>
    <s v="BOGOTA D.C."/>
    <s v="M7110"/>
    <s v="2016-dic-31"/>
    <x v="0"/>
    <n v="20170510"/>
    <n v="0"/>
    <s v="Cuentas comerciales por cobrar y otras cuentas por cobrar corrientes"/>
    <x v="1"/>
    <x v="0"/>
    <n v="1941742"/>
  </r>
  <r>
    <x v="23"/>
    <s v="ODINSA SERVICIOS S A S"/>
    <s v="20 NIIF Plenas - Separados"/>
    <s v="BOGOTA D.C."/>
    <s v="F4390"/>
    <s v="2016-dic-31"/>
    <x v="0"/>
    <n v="20170406"/>
    <n v="0"/>
    <s v="Cuentas comerciales por cobrar y otras cuentas por cobrar corrientes"/>
    <x v="1"/>
    <x v="0"/>
    <n v="303852"/>
  </r>
  <r>
    <x v="24"/>
    <s v="ARPRO ARQUITECTOS INGENIEROS S.A."/>
    <s v="50 NIIF Pymes - Separados"/>
    <s v="BOGOTA D.C."/>
    <s v="F4112"/>
    <s v="2016-dic-31"/>
    <x v="0"/>
    <n v="20170515"/>
    <n v="0"/>
    <s v="Cuentas comerciales por cobrar y otras cuentas por cobrar corrientes"/>
    <x v="1"/>
    <x v="0"/>
    <n v="1810401"/>
  </r>
  <r>
    <x v="25"/>
    <s v="J FELIPE ARDILA V &amp; CIA SAS"/>
    <s v="40 NIIF Pymes - Individuales"/>
    <s v="BOGOTA D.C."/>
    <s v="M7110"/>
    <s v="2016-dic-31"/>
    <x v="0"/>
    <n v="20170417"/>
    <n v="0"/>
    <s v="Cuentas comerciales por cobrar y otras cuentas por cobrar corrientes"/>
    <x v="1"/>
    <x v="0"/>
    <n v="1804981"/>
  </r>
  <r>
    <x v="26"/>
    <s v="GUTIERREZ DIAZ Y CIA  S.A."/>
    <s v="40 NIIF Pymes - Individuales"/>
    <s v="BOGOTA D.C."/>
    <s v="M7110"/>
    <s v="2016-dic-31"/>
    <x v="0"/>
    <n v="20170523"/>
    <n v="0"/>
    <s v="Cuentas comerciales por cobrar y otras cuentas por cobrar corrientes"/>
    <x v="1"/>
    <x v="0"/>
    <n v="2685448"/>
  </r>
  <r>
    <x v="27"/>
    <s v="CONSTRUCCIONES OBYCON S.A.S"/>
    <s v="20 NIIF Plenas - Separados"/>
    <s v="BOGOTA D.C."/>
    <s v="M7110"/>
    <s v="2016-dic-31"/>
    <x v="0"/>
    <n v="20170512"/>
    <n v="0"/>
    <s v="Cuentas comerciales por cobrar y otras cuentas por cobrar corrientes"/>
    <x v="1"/>
    <x v="0"/>
    <n v="18737094"/>
  </r>
  <r>
    <x v="28"/>
    <s v="RESTREPO Y URIBE S A S"/>
    <s v="50 NIIF Pymes - Separados"/>
    <s v="BOGOTA D.C."/>
    <s v="M7110"/>
    <s v="2016-dic-31"/>
    <x v="0"/>
    <n v="20170502"/>
    <n v="0"/>
    <s v="Cuentas comerciales por cobrar y otras cuentas por cobrar corrientes"/>
    <x v="1"/>
    <x v="0"/>
    <n v="1782065"/>
  </r>
  <r>
    <x v="29"/>
    <s v="CONSULTORIA COLOMBIANA S A"/>
    <s v="20 NIIF Plenas - Separados"/>
    <s v="BOGOTA D.C."/>
    <s v="M7110"/>
    <s v="2016-dic-31"/>
    <x v="0"/>
    <n v="20170405"/>
    <n v="0"/>
    <s v="Cuentas comerciales por cobrar y otras cuentas por cobrar corrientes"/>
    <x v="1"/>
    <x v="0"/>
    <n v="6849597"/>
  </r>
  <r>
    <x v="30"/>
    <s v="TECNICONTROL S.A."/>
    <s v="20 NIIF Plenas - Separados"/>
    <s v="BOGOTA D.C."/>
    <s v="M7110"/>
    <s v="2016-dic-31"/>
    <x v="0"/>
    <n v="20170407"/>
    <n v="0"/>
    <s v="Cuentas comerciales por cobrar y otras cuentas por cobrar corrientes"/>
    <x v="1"/>
    <x v="0"/>
    <n v="26890059"/>
  </r>
  <r>
    <x v="31"/>
    <s v="MORELCO S A S"/>
    <s v="20 NIIF Plenas - Separados"/>
    <s v="BOGOTA D.C."/>
    <s v="F4290"/>
    <s v="2016-dic-31"/>
    <x v="0"/>
    <n v="20170405"/>
    <n v="0"/>
    <s v="Cuentas comerciales por cobrar y otras cuentas por cobrar corrientes"/>
    <x v="1"/>
    <x v="0"/>
    <n v="90446833"/>
  </r>
  <r>
    <x v="32"/>
    <s v="CONSTRUCTORA  COLPATRIA S.A"/>
    <s v="20 NIIF Plenas - Separados"/>
    <s v="BOGOTA D.C."/>
    <s v="F4111"/>
    <s v="2016-dic-31"/>
    <x v="0"/>
    <n v="20170404"/>
    <n v="0"/>
    <s v="Cuentas comerciales por cobrar y otras cuentas por cobrar corrientes"/>
    <x v="1"/>
    <x v="0"/>
    <n v="125264300"/>
  </r>
  <r>
    <x v="33"/>
    <s v="A.C.I. PROYECTOS S.A.S"/>
    <s v="20 NIIF Plenas - Separados"/>
    <s v="BOGOTA D.C."/>
    <s v="M7110"/>
    <s v="2016-dic-31"/>
    <x v="0"/>
    <n v="20170403"/>
    <n v="0"/>
    <s v="Cuentas comerciales por cobrar y otras cuentas por cobrar corrientes"/>
    <x v="1"/>
    <x v="0"/>
    <n v="21635991"/>
  </r>
  <r>
    <x v="34"/>
    <s v="ARMETALES S.A."/>
    <s v="10 NIIF Plenas - Individuales"/>
    <s v="CALDAS"/>
    <s v="G4663"/>
    <s v="2016-dic-31"/>
    <x v="0"/>
    <n v="20170406"/>
    <n v="0"/>
    <s v="Cuentas comerciales por cobrar y otras cuentas por cobrar corrientes"/>
    <x v="1"/>
    <x v="0"/>
    <n v="21084364"/>
  </r>
  <r>
    <x v="35"/>
    <s v="TERMOTECNICA COINDUSTRIAL S A"/>
    <s v="20 NIIF Plenas - Separados"/>
    <s v="BOGOTA D.C."/>
    <s v="F4290"/>
    <s v="2016-dic-31"/>
    <x v="0"/>
    <n v="20170330"/>
    <n v="0"/>
    <s v="Cuentas comerciales por cobrar y otras cuentas por cobrar corrientes"/>
    <x v="1"/>
    <x v="0"/>
    <n v="401413211"/>
  </r>
  <r>
    <x v="36"/>
    <s v="INTEGRAL S A."/>
    <s v="20 NIIF Plenas - Separados"/>
    <s v="ANTIOQUIA"/>
    <s v="M7110"/>
    <s v="2016-dic-31"/>
    <x v="0"/>
    <n v="20170331"/>
    <n v="0"/>
    <s v="Cuentas comerciales por cobrar y otras cuentas por cobrar corrientes"/>
    <x v="1"/>
    <x v="0"/>
    <n v="38412680"/>
  </r>
  <r>
    <x v="37"/>
    <s v="CONSTRUCCIONES VELEZ Y ASOCIADOS S.A.S"/>
    <s v="10 NIIF Plenas - Individuales"/>
    <s v="ANTIOQUIA"/>
    <s v="F4112"/>
    <s v="2016-dic-31"/>
    <x v="0"/>
    <n v="20170503"/>
    <n v="0"/>
    <s v="Cuentas comerciales por cobrar y otras cuentas por cobrar corrientes"/>
    <x v="1"/>
    <x v="0"/>
    <n v="36101943"/>
  </r>
  <r>
    <x v="38"/>
    <s v="P  A  Y  C   S. A.S."/>
    <s v="40 NIIF Pymes - Individuales"/>
    <s v="BOGOTA D.C."/>
    <s v="M7110"/>
    <s v="2016-dic-31"/>
    <x v="0"/>
    <n v="20170515"/>
    <n v="0"/>
    <s v="Cuentas comerciales por cobrar y otras cuentas por cobrar corrientes"/>
    <x v="1"/>
    <x v="0"/>
    <n v="16412928"/>
  </r>
  <r>
    <x v="39"/>
    <s v="INVERSIONES Y CONSTRUCCIONES CONDOR S.A."/>
    <s v="40 NIIF Pymes - Individuales"/>
    <s v="BOGOTA D.C."/>
    <s v="F4290"/>
    <s v="2016-dic-31"/>
    <x v="0"/>
    <n v="20170512"/>
    <n v="0"/>
    <s v="Cuentas comerciales por cobrar y otras cuentas por cobrar corrientes"/>
    <x v="1"/>
    <x v="0"/>
    <n v="1250232"/>
  </r>
  <r>
    <x v="40"/>
    <s v="INDUSTRIAL CONCONCRETO S.A.S"/>
    <s v="20 NIIF Plenas - Separados"/>
    <s v="ANTIOQUIA"/>
    <s v="F4290"/>
    <s v="2016-dic-31"/>
    <x v="0"/>
    <n v="20170329"/>
    <n v="0"/>
    <s v="Cuentas comerciales por cobrar y otras cuentas por cobrar corrientes"/>
    <x v="1"/>
    <x v="0"/>
    <n v="20173035"/>
  </r>
  <r>
    <x v="41"/>
    <s v="ODINSA PROYECTOS E INVERSIONES S.A."/>
    <s v="20 NIIF Plenas - Separados"/>
    <s v="BOGOTA D.C."/>
    <s v="N8299"/>
    <s v="2016-dic-31"/>
    <x v="0"/>
    <n v="20170330"/>
    <n v="0"/>
    <s v="Cuentas comerciales por cobrar y otras cuentas por cobrar corrientes"/>
    <x v="1"/>
    <x v="0"/>
    <n v="50437573"/>
  </r>
  <r>
    <x v="42"/>
    <s v="PROMOTORA CONVIVIENDA S A S"/>
    <s v="20 NIIF Plenas - Separados"/>
    <s v="BOGOTA D.C."/>
    <s v="M7110"/>
    <s v="2016-dic-31"/>
    <x v="0"/>
    <n v="20170329"/>
    <n v="0"/>
    <s v="Cuentas comerciales por cobrar y otras cuentas por cobrar corrientes"/>
    <x v="1"/>
    <x v="0"/>
    <n v="23296382"/>
  </r>
  <r>
    <x v="43"/>
    <s v="GUSTAVO PERRY ARQUITECTOS S.A.S."/>
    <s v="40 NIIF Pymes - Individuales"/>
    <s v="BOGOTA D.C."/>
    <s v="M7110"/>
    <s v="2016-dic-31"/>
    <x v="0"/>
    <n v="20170504"/>
    <n v="0"/>
    <s v="Cuentas comerciales por cobrar y otras cuentas por cobrar corrientes"/>
    <x v="1"/>
    <x v="0"/>
    <n v="329516"/>
  </r>
  <r>
    <x v="44"/>
    <s v="MARVAL S.A."/>
    <s v="20 NIIF Plenas - Separados"/>
    <s v="SANTANDER"/>
    <s v="F4111"/>
    <s v="2016-dic-31"/>
    <x v="0"/>
    <n v="20170331"/>
    <n v="0"/>
    <s v="Cuentas comerciales por cobrar y otras cuentas por cobrar corrientes"/>
    <x v="1"/>
    <x v="0"/>
    <n v="178869411"/>
  </r>
  <r>
    <x v="45"/>
    <s v="CASS CONSTRUCTORES &amp; CIA. S.C.A."/>
    <s v="10 NIIF Plenas - Individuales"/>
    <s v="CUNDINAMARCA"/>
    <s v="F4210"/>
    <s v="2016-dic-31"/>
    <x v="0"/>
    <n v="20170405"/>
    <n v="0"/>
    <s v="Cuentas comerciales por cobrar y otras cuentas por cobrar corrientes"/>
    <x v="1"/>
    <x v="0"/>
    <n v="126750404"/>
  </r>
  <r>
    <x v="46"/>
    <s v="PROKSOL S A S"/>
    <s v="50 NIIF Pymes - Separados"/>
    <s v="CUNDINAMARCA"/>
    <s v="M7110"/>
    <s v="2016-dic-31"/>
    <x v="0"/>
    <n v="20170421"/>
    <n v="0"/>
    <s v="Cuentas comerciales por cobrar y otras cuentas por cobrar corrientes"/>
    <x v="1"/>
    <x v="0"/>
    <n v="6662584"/>
  </r>
  <r>
    <x v="47"/>
    <s v="COMPAÑIA COLOMBIANA DE CONSULTORES S AS"/>
    <s v="40 NIIF Pymes - Individuales"/>
    <s v="ANTIOQUIA"/>
    <s v="M7110"/>
    <s v="2016-dic-31"/>
    <x v="0"/>
    <n v="20170511"/>
    <n v="0"/>
    <s v="Cuentas comerciales por cobrar y otras cuentas por cobrar corrientes"/>
    <x v="1"/>
    <x v="0"/>
    <n v="9296601"/>
  </r>
  <r>
    <x v="48"/>
    <s v="SEDIC S.A"/>
    <s v="20 NIIF Plenas - Separados"/>
    <s v="ANTIOQUIA"/>
    <s v="M7110"/>
    <s v="2016-dic-31"/>
    <x v="0"/>
    <n v="20170928"/>
    <n v="0"/>
    <s v="Cuentas comerciales por cobrar y otras cuentas por cobrar corrientes"/>
    <x v="1"/>
    <x v="0"/>
    <n v="9691308"/>
  </r>
  <r>
    <x v="49"/>
    <s v="CONINSA  RAMON H. S.A."/>
    <s v="20 NIIF Plenas - Separados"/>
    <s v="ANTIOQUIA"/>
    <s v="F4290"/>
    <s v="2016-dic-31"/>
    <x v="0"/>
    <n v="20170329"/>
    <n v="0"/>
    <s v="Cuentas comerciales por cobrar y otras cuentas por cobrar corrientes"/>
    <x v="1"/>
    <x v="0"/>
    <n v="146170303"/>
  </r>
  <r>
    <x v="50"/>
    <s v="MAB INGENIERIA DE VALOR S.A."/>
    <s v="50 NIIF Pymes - Separados"/>
    <s v="BOGOTA D.C."/>
    <s v="M7110"/>
    <s v="2016-dic-31"/>
    <x v="0"/>
    <n v="20170419"/>
    <n v="0"/>
    <s v="Cuentas comerciales por cobrar y otras cuentas por cobrar corrientes"/>
    <x v="1"/>
    <x v="0"/>
    <n v="6062327"/>
  </r>
  <r>
    <x v="51"/>
    <s v="INGENIERIA ESTRUCTURAL S.A."/>
    <s v="40 NIIF Pymes - Individuales"/>
    <s v="ANTIOQUIA"/>
    <s v="M7110"/>
    <s v="2016-dic-31"/>
    <x v="0"/>
    <n v="20170503"/>
    <n v="0"/>
    <s v="Cuentas comerciales por cobrar y otras cuentas por cobrar corrientes"/>
    <x v="1"/>
    <x v="0"/>
    <n v="2493958"/>
  </r>
  <r>
    <x v="52"/>
    <s v="SANEAR S.A."/>
    <s v="40 NIIF Pymes - Individuales"/>
    <s v="ANTIOQUIA"/>
    <s v="M7110"/>
    <s v="2016-dic-31"/>
    <x v="0"/>
    <n v="20170510"/>
    <n v="0"/>
    <s v="Cuentas comerciales por cobrar y otras cuentas por cobrar corrientes"/>
    <x v="1"/>
    <x v="0"/>
    <n v="10540458"/>
  </r>
  <r>
    <x v="53"/>
    <s v="SP INGENIEROS S.A.S."/>
    <s v="20 NIIF Plenas - Separados"/>
    <s v="ANTIOQUIA"/>
    <s v="F4210"/>
    <s v="2016-dic-31"/>
    <x v="0"/>
    <n v="20170328"/>
    <n v="0"/>
    <s v="Cuentas comerciales por cobrar y otras cuentas por cobrar corrientes"/>
    <x v="1"/>
    <x v="0"/>
    <n v="43219859"/>
  </r>
  <r>
    <x v="54"/>
    <s v="INMOBILIARIA CONCONCRETO S.A.S."/>
    <s v="20 NIIF Plenas - Separados"/>
    <s v="ANTIOQUIA"/>
    <s v="F4111"/>
    <s v="2016-dic-31"/>
    <x v="0"/>
    <n v="20170403"/>
    <n v="0"/>
    <s v="Cuentas comerciales por cobrar y otras cuentas por cobrar corrientes"/>
    <x v="1"/>
    <x v="0"/>
    <n v="6450277"/>
  </r>
  <r>
    <x v="55"/>
    <s v="FAJARDO MORENO Y CIA. S.A."/>
    <s v="40 NIIF Pymes - Individuales"/>
    <s v="ANTIOQUIA"/>
    <s v="M7110"/>
    <s v="2016-dic-31"/>
    <x v="0"/>
    <n v="20170424"/>
    <n v="0"/>
    <s v="Cuentas comerciales por cobrar y otras cuentas por cobrar corrientes"/>
    <x v="1"/>
    <x v="0"/>
    <n v="36454505"/>
  </r>
  <r>
    <x v="56"/>
    <s v="CBI COLOMBIANA S.A."/>
    <s v="10 NIIF Plenas - Individuales"/>
    <s v="BOLIVAR"/>
    <s v="F4290"/>
    <s v="2016-dic-31"/>
    <x v="0"/>
    <n v="20170407"/>
    <n v="0"/>
    <s v="Cuentas comerciales por cobrar y otras cuentas por cobrar corrientes"/>
    <x v="1"/>
    <x v="0"/>
    <n v="357201820"/>
  </r>
  <r>
    <x v="57"/>
    <s v="ESTUDIOS Y PROYECTOS DEL SOL S A S"/>
    <s v="20 NIIF Plenas - Separados"/>
    <s v="BOGOTA D.C."/>
    <s v="F4210"/>
    <s v="2016-dic-31"/>
    <x v="0"/>
    <n v="20170331"/>
    <n v="0"/>
    <s v="Cuentas comerciales por cobrar y otras cuentas por cobrar corrientes"/>
    <x v="1"/>
    <x v="0"/>
    <n v="37470460"/>
  </r>
  <r>
    <x v="58"/>
    <s v="ARCO CONSTRUCTORES S.A.S"/>
    <s v="50 NIIF Pymes - Separados"/>
    <s v="CUNDINAMARCA"/>
    <s v="F4210"/>
    <s v="2016-dic-31"/>
    <x v="0"/>
    <n v="20170425"/>
    <n v="0"/>
    <s v="Cuentas comerciales por cobrar y otras cuentas por cobrar corrientes"/>
    <x v="1"/>
    <x v="0"/>
    <n v="1963585"/>
  </r>
  <r>
    <x v="59"/>
    <s v="CMS + GMP ASOCIADOS S A S EN REORGANIZACION"/>
    <s v="50 NIIF Pymes - Separados"/>
    <s v="BOGOTA D.C."/>
    <s v="M7110"/>
    <s v="2016-dic-31"/>
    <x v="0"/>
    <n v="20170517"/>
    <n v="0"/>
    <s v="Cuentas comerciales por cobrar y otras cuentas por cobrar corrientes"/>
    <x v="1"/>
    <x v="0"/>
    <n v="50457"/>
  </r>
  <r>
    <x v="60"/>
    <s v="INGETEC INGENIERIA &amp; DISEÑO S.A."/>
    <s v="40 NIIF Pymes - Individuales"/>
    <s v="BOGOTA D.C."/>
    <s v="M7110"/>
    <s v="2016-dic-31"/>
    <x v="0"/>
    <n v="20170509"/>
    <n v="0"/>
    <s v="Cuentas comerciales por cobrar y otras cuentas por cobrar corrientes"/>
    <x v="1"/>
    <x v="0"/>
    <n v="9603688"/>
  </r>
  <r>
    <x v="61"/>
    <s v="INGETEC GERENCIA &amp; SUPERVISION S.A."/>
    <s v="40 NIIF Pymes - Individuales"/>
    <s v="BOGOTA D.C."/>
    <s v="M7110"/>
    <s v="2016-dic-31"/>
    <x v="0"/>
    <n v="20170510"/>
    <n v="0"/>
    <s v="Cuentas comerciales por cobrar y otras cuentas por cobrar corrientes"/>
    <x v="1"/>
    <x v="0"/>
    <n v="4110899"/>
  </r>
  <r>
    <x v="62"/>
    <s v="CARTAGENA II S.A."/>
    <s v="20 NIIF Plenas - Separados"/>
    <s v="BOLIVAR"/>
    <s v="L6810"/>
    <s v="2016-dic-31"/>
    <x v="0"/>
    <n v="20170509"/>
    <n v="0"/>
    <s v="Cuentas comerciales por cobrar y otras cuentas por cobrar corrientes"/>
    <x v="1"/>
    <x v="0"/>
    <n v="43412"/>
  </r>
  <r>
    <x v="63"/>
    <s v="CONSTRUCTORA FUREL S.A"/>
    <s v="50 NIIF Pymes - Separados"/>
    <s v="ANTIOQUIA"/>
    <s v="F4390"/>
    <s v="2016-dic-31"/>
    <x v="0"/>
    <n v="20170504"/>
    <n v="0"/>
    <s v="Cuentas comerciales por cobrar y otras cuentas por cobrar corrientes"/>
    <x v="1"/>
    <x v="0"/>
    <n v="28347449"/>
  </r>
  <r>
    <x v="64"/>
    <s v="POCH COLOMBIA SA"/>
    <s v="10 NIIF Plenas - Individuales"/>
    <s v="BOGOTA D.C."/>
    <s v="M7110"/>
    <s v="2016-dic-31"/>
    <x v="0"/>
    <n v="20170330"/>
    <n v="0"/>
    <s v="Cuentas comerciales por cobrar y otras cuentas por cobrar corrientes"/>
    <x v="1"/>
    <x v="0"/>
    <n v="2224569"/>
  </r>
  <r>
    <x v="65"/>
    <s v="AR CONSTRUCCIONES S.A.S"/>
    <s v="10 NIIF Plenas - Individuales"/>
    <s v="BOGOTA D.C."/>
    <s v="F4111"/>
    <s v="2016-dic-31"/>
    <x v="0"/>
    <n v="20170327"/>
    <n v="0"/>
    <s v="Cuentas comerciales por cobrar y otras cuentas por cobrar corrientes"/>
    <x v="1"/>
    <x v="0"/>
    <n v="43808895"/>
  </r>
  <r>
    <x v="66"/>
    <s v="CONSTRUCTORA DE INFRAESTRUCTURA VIAL S.A.S."/>
    <s v="10 NIIF Plenas - Individuales"/>
    <s v="BOGOTA D.C."/>
    <s v="F4210"/>
    <s v="2016-dic-31"/>
    <x v="0"/>
    <n v="20170330"/>
    <n v="0"/>
    <s v="Cuentas comerciales por cobrar y otras cuentas por cobrar corrientes"/>
    <x v="1"/>
    <x v="0"/>
    <n v="126505403"/>
  </r>
  <r>
    <x v="67"/>
    <s v="INGENIERIA Y SOLUCIONES ESPECIALIZADAS S.A.S. (ISES S.A.S.)"/>
    <s v="50 NIIF Pymes - Separados"/>
    <s v="ATLANTICO"/>
    <s v="M7110"/>
    <s v="2016-dic-31"/>
    <x v="0"/>
    <n v="20170511"/>
    <n v="0"/>
    <s v="Cuentas comerciales por cobrar y otras cuentas por cobrar corrientes"/>
    <x v="1"/>
    <x v="0"/>
    <n v="3631035"/>
  </r>
  <r>
    <x v="68"/>
    <s v="CONCOL INGENIERIA SAS"/>
    <s v="50 NIIF Pymes - Separados"/>
    <s v="BOGOTA D.C."/>
    <s v="M7110"/>
    <s v="2016-dic-31"/>
    <x v="0"/>
    <n v="20170428"/>
    <n v="0"/>
    <s v="Cuentas comerciales por cobrar y otras cuentas por cobrar corrientes"/>
    <x v="1"/>
    <x v="0"/>
    <n v="7268900"/>
  </r>
  <r>
    <x v="69"/>
    <s v="JMV CONSTRUKTORA SAS"/>
    <s v="40 NIIF Pymes - Individuales"/>
    <s v="RISARALDA"/>
    <s v="F4290"/>
    <s v="2016-dic-31"/>
    <x v="0"/>
    <n v="20170503"/>
    <n v="0"/>
    <s v="Cuentas comerciales por cobrar y otras cuentas por cobrar corrientes"/>
    <x v="1"/>
    <x v="0"/>
    <n v="17099185"/>
  </r>
  <r>
    <x v="70"/>
    <s v="TROPICAL ING S.A.S."/>
    <s v="40 NIIF Pymes - Individuales"/>
    <s v="BOGOTA D.C."/>
    <s v="M7110"/>
    <s v="2016-dic-31"/>
    <x v="0"/>
    <n v="20170426"/>
    <n v="0"/>
    <s v="Cuentas comerciales por cobrar y otras cuentas por cobrar corrientes"/>
    <x v="1"/>
    <x v="0"/>
    <n v="13652"/>
  </r>
  <r>
    <x v="71"/>
    <s v="MECO INFRAESTRUCTURA SAS"/>
    <s v="10 NIIF Plenas - Individuales"/>
    <s v="BOGOTA D.C."/>
    <s v="F4210"/>
    <s v="2016-dic-31"/>
    <x v="0"/>
    <n v="20170404"/>
    <n v="0"/>
    <s v="Cuentas comerciales por cobrar y otras cuentas por cobrar corrientes"/>
    <x v="1"/>
    <x v="0"/>
    <n v="96289163"/>
  </r>
  <r>
    <x v="72"/>
    <s v="SBI INTERNATIONAL HOLDINGS AG"/>
    <s v="10 NIIF Plenas - Individuales"/>
    <s v="BOGOTA D.C."/>
    <s v="F4112"/>
    <s v="2016-dic-31"/>
    <x v="0"/>
    <n v="20170330"/>
    <n v="0"/>
    <s v="Cuentas comerciales por cobrar y otras cuentas por cobrar corrientes"/>
    <x v="1"/>
    <x v="0"/>
    <n v="50489609"/>
  </r>
  <r>
    <x v="73"/>
    <s v="CONSTRUCCIONES COLOMBIANAS OHL SAS"/>
    <s v="10 NIIF Plenas - Individuales"/>
    <s v="BOGOTA D.C."/>
    <s v="F4210"/>
    <s v="2016-dic-31"/>
    <x v="0"/>
    <n v="20170410"/>
    <n v="0"/>
    <s v="Cuentas comerciales por cobrar y otras cuentas por cobrar corrientes"/>
    <x v="1"/>
    <x v="0"/>
    <n v="47259576"/>
  </r>
  <r>
    <x v="0"/>
    <s v="ESTYMA ESTUDIOS Y MANEJOS S.A"/>
    <s v="40 NIIF Pymes - Individuales"/>
    <s v="ANTIOQUIA"/>
    <s v="F4210"/>
    <s v="2016-dic-31"/>
    <x v="0"/>
    <n v="20170518"/>
    <n v="0"/>
    <s v="Inventarios corrientes"/>
    <x v="2"/>
    <x v="1"/>
    <n v="19634748"/>
  </r>
  <r>
    <x v="2"/>
    <s v="ARQUITECTURA Y CONCRETO S A S"/>
    <s v="20 NIIF Plenas - Separados"/>
    <s v="ANTIOQUIA"/>
    <s v="F4111"/>
    <s v="2016-dic-31"/>
    <x v="0"/>
    <n v="20170328"/>
    <n v="0"/>
    <s v="Inventarios corrientes"/>
    <x v="2"/>
    <x v="1"/>
    <n v="625078732"/>
  </r>
  <r>
    <x v="3"/>
    <s v="JARAMILLO MORA S.A."/>
    <s v="20 NIIF Plenas - Separados"/>
    <s v="VALLE"/>
    <s v="F4111"/>
    <s v="2016-dic-31"/>
    <x v="0"/>
    <n v="20170403"/>
    <n v="0"/>
    <s v="Inventarios corrientes"/>
    <x v="2"/>
    <x v="1"/>
    <n v="167034896"/>
  </r>
  <r>
    <x v="4"/>
    <s v="JMV INGENIEROS S A S"/>
    <s v="40 NIIF Pymes - Individuales"/>
    <s v="BOGOTA D.C."/>
    <s v="F4290"/>
    <s v="2016-dic-31"/>
    <x v="0"/>
    <n v="20170505"/>
    <n v="0"/>
    <s v="Inventarios corrientes"/>
    <x v="2"/>
    <x v="1"/>
    <n v="4949621"/>
  </r>
  <r>
    <x v="5"/>
    <s v="CYG INGENIERIA Y CONSTRUCCIONES S A S"/>
    <s v="40 NIIF Pymes - Individuales"/>
    <s v="BOGOTA D.C."/>
    <s v="F4290"/>
    <s v="2016-dic-31"/>
    <x v="0"/>
    <n v="20170503"/>
    <n v="0"/>
    <s v="Inventarios corrientes"/>
    <x v="2"/>
    <x v="1"/>
    <n v="34613504"/>
  </r>
  <r>
    <x v="6"/>
    <s v="PRABYC INGENIEROS S A S"/>
    <s v="20 NIIF Plenas - Separados"/>
    <s v="BOGOTA D.C."/>
    <s v="F4111"/>
    <s v="2016-dic-31"/>
    <x v="0"/>
    <n v="20170403"/>
    <n v="0"/>
    <s v="Inventarios corrientes"/>
    <x v="2"/>
    <x v="1"/>
    <n v="90477073"/>
  </r>
  <r>
    <x v="7"/>
    <s v="VALORES Y CONTRATOS S.A. VALORCON S.A."/>
    <s v="40 NIIF Pymes - Individuales"/>
    <s v="ATLANTICO"/>
    <s v="F4210"/>
    <s v="2016-dic-31"/>
    <x v="0"/>
    <n v="20170424"/>
    <n v="0"/>
    <s v="Inventarios corrientes"/>
    <x v="2"/>
    <x v="1"/>
    <n v="339646757"/>
  </r>
  <r>
    <x v="8"/>
    <s v="AMARILO S.A.S"/>
    <s v="20 NIIF Plenas - Separados"/>
    <s v="BOGOTA D.C."/>
    <s v="F4111"/>
    <s v="2016-dic-31"/>
    <x v="0"/>
    <n v="20170407"/>
    <n v="0"/>
    <s v="Inventarios corrientes"/>
    <x v="2"/>
    <x v="1"/>
    <n v="1290731128"/>
  </r>
  <r>
    <x v="9"/>
    <s v="PRODESA Y CIA. S.A."/>
    <s v="10 NIIF Plenas - Individuales"/>
    <s v="BOGOTA D.C."/>
    <s v="F4111"/>
    <s v="2016-dic-31"/>
    <x v="0"/>
    <n v="20170509"/>
    <n v="0"/>
    <s v="Inventarios corrientes"/>
    <x v="2"/>
    <x v="1"/>
    <n v="213121500"/>
  </r>
  <r>
    <x v="10"/>
    <s v="INVERSIONES ALCABAMA S.A."/>
    <s v="50 NIIF Pymes - Separados"/>
    <s v="BOGOTA D.C."/>
    <s v="F4321"/>
    <s v="2016-dic-31"/>
    <x v="0"/>
    <n v="20170428"/>
    <n v="0"/>
    <s v="Inventarios corrientes"/>
    <x v="2"/>
    <x v="1"/>
    <n v="47768773"/>
  </r>
  <r>
    <x v="11"/>
    <s v="LATINOAMERICANA DE CONSTRUCCIONES S.A."/>
    <s v="20 NIIF Plenas - Separados"/>
    <s v="ANTIOQUIA"/>
    <s v="F4210"/>
    <s v="2016-dic-31"/>
    <x v="0"/>
    <n v="20170406"/>
    <n v="0"/>
    <s v="Inventarios corrientes"/>
    <x v="2"/>
    <x v="1"/>
    <n v="25984799"/>
  </r>
  <r>
    <x v="12"/>
    <s v="APIROS S A S"/>
    <s v="10 NIIF Plenas - Individuales"/>
    <s v="BOGOTA D.C."/>
    <s v="F4111"/>
    <s v="2016-dic-31"/>
    <x v="0"/>
    <n v="20170330"/>
    <n v="0"/>
    <s v="Inventarios corrientes"/>
    <x v="2"/>
    <x v="1"/>
    <n v="273450338"/>
  </r>
  <r>
    <x v="13"/>
    <s v="CONSTRUCTORA CAPITAL MEDELLIN S.A.S."/>
    <s v="20 NIIF Plenas - Separados"/>
    <s v="ANTIOQUIA"/>
    <s v="F4111"/>
    <s v="2016-dic-31"/>
    <x v="0"/>
    <n v="20170404"/>
    <n v="0"/>
    <s v="Inventarios corrientes"/>
    <x v="2"/>
    <x v="1"/>
    <n v="414148476"/>
  </r>
  <r>
    <x v="14"/>
    <s v="CONSTRUCOES E COMERCIO CAMARGO CORREA S.A. SUCURSAL COLOMBIA"/>
    <s v="10 NIIF Plenas - Individuales"/>
    <s v="ANTIOQUIA"/>
    <s v="F4290"/>
    <s v="2016-dic-31"/>
    <x v="0"/>
    <n v="20170328"/>
    <n v="0"/>
    <s v="Inventarios corrientes"/>
    <x v="2"/>
    <x v="1"/>
    <n v="22766333"/>
  </r>
  <r>
    <x v="15"/>
    <s v="KMA CONSTRUCCIONES S A"/>
    <s v="20 NIIF Plenas - Separados"/>
    <s v="BOLIVAR"/>
    <s v="F4290"/>
    <s v="2016-dic-31"/>
    <x v="0"/>
    <n v="20171004"/>
    <n v="0"/>
    <s v="Inventarios corrientes"/>
    <x v="2"/>
    <x v="1"/>
    <n v="1052809"/>
  </r>
  <r>
    <x v="16"/>
    <s v="CAM COLOMBIA MULTISERVICIOS S A S"/>
    <s v="20 NIIF Plenas - Separados"/>
    <s v="BOGOTA D.C."/>
    <s v="N8299"/>
    <s v="2016-dic-31"/>
    <x v="0"/>
    <n v="20170405"/>
    <n v="0"/>
    <s v="Inventarios corrientes"/>
    <x v="2"/>
    <x v="1"/>
    <n v="18564237"/>
  </r>
  <r>
    <x v="18"/>
    <s v="HMV INGENIEROS LTDA"/>
    <s v="20 NIIF Plenas - Separados"/>
    <s v="ANTIOQUIA"/>
    <s v="M7110"/>
    <s v="2016-dic-31"/>
    <x v="0"/>
    <n v="20170401"/>
    <n v="0"/>
    <s v="Inventarios corrientes"/>
    <x v="2"/>
    <x v="1"/>
    <n v="13965205"/>
  </r>
  <r>
    <x v="19"/>
    <s v="INGENIEROS CONSULTORES CIVILES Y ELECTRICOS S A"/>
    <s v="50 NIIF Pymes - Separados"/>
    <s v="BOGOTA D.C."/>
    <s v="M7110"/>
    <s v="2016-dic-31"/>
    <x v="0"/>
    <n v="20170510"/>
    <n v="0"/>
    <s v="Inventarios corrientes"/>
    <x v="2"/>
    <x v="1"/>
    <n v="2864454"/>
  </r>
  <r>
    <x v="20"/>
    <s v="OSPINAS Y CIA S A"/>
    <s v="20 NIIF Plenas - Separados"/>
    <s v="BOGOTA D.C."/>
    <s v="M7110"/>
    <s v="2016-dic-31"/>
    <x v="0"/>
    <n v="20170330"/>
    <n v="0"/>
    <s v="Inventarios corrientes"/>
    <x v="2"/>
    <x v="1"/>
    <n v="89353998"/>
  </r>
  <r>
    <x v="22"/>
    <s v="CONSULTORES TECNICOS Y ECONOMICOS S.A CONSULTECNICOS"/>
    <s v="50 NIIF Pymes - Separados"/>
    <s v="BOGOTA D.C."/>
    <s v="M7110"/>
    <s v="2016-dic-31"/>
    <x v="0"/>
    <n v="20170510"/>
    <n v="0"/>
    <s v="Inventarios corrientes"/>
    <x v="2"/>
    <x v="1"/>
    <n v="425258"/>
  </r>
  <r>
    <x v="23"/>
    <s v="ODINSA SERVICIOS S A S"/>
    <s v="20 NIIF Plenas - Separados"/>
    <s v="BOGOTA D.C."/>
    <s v="F4390"/>
    <s v="2016-dic-31"/>
    <x v="0"/>
    <n v="20170406"/>
    <n v="0"/>
    <s v="Inventarios corrientes"/>
    <x v="2"/>
    <x v="1"/>
    <n v="12267"/>
  </r>
  <r>
    <x v="24"/>
    <s v="ARPRO ARQUITECTOS INGENIEROS S.A."/>
    <s v="50 NIIF Pymes - Separados"/>
    <s v="BOGOTA D.C."/>
    <s v="F4112"/>
    <s v="2016-dic-31"/>
    <x v="0"/>
    <n v="20170515"/>
    <n v="0"/>
    <s v="Inventarios corrientes"/>
    <x v="2"/>
    <x v="1"/>
    <n v="2069513"/>
  </r>
  <r>
    <x v="25"/>
    <s v="J FELIPE ARDILA V &amp; CIA SAS"/>
    <s v="40 NIIF Pymes - Individuales"/>
    <s v="BOGOTA D.C."/>
    <s v="M7110"/>
    <s v="2016-dic-31"/>
    <x v="0"/>
    <n v="20170417"/>
    <n v="0"/>
    <s v="Inventarios corrientes"/>
    <x v="2"/>
    <x v="1"/>
    <n v="2956936"/>
  </r>
  <r>
    <x v="27"/>
    <s v="CONSTRUCCIONES OBYCON S.A.S"/>
    <s v="20 NIIF Plenas - Separados"/>
    <s v="BOGOTA D.C."/>
    <s v="M7110"/>
    <s v="2016-dic-31"/>
    <x v="0"/>
    <n v="20170512"/>
    <n v="0"/>
    <s v="Inventarios corrientes"/>
    <x v="2"/>
    <x v="1"/>
    <n v="52546006"/>
  </r>
  <r>
    <x v="29"/>
    <s v="CONSULTORIA COLOMBIANA S A"/>
    <s v="20 NIIF Plenas - Separados"/>
    <s v="BOGOTA D.C."/>
    <s v="M7110"/>
    <s v="2016-dic-31"/>
    <x v="0"/>
    <n v="20170405"/>
    <n v="0"/>
    <s v="Inventarios corrientes"/>
    <x v="2"/>
    <x v="1"/>
    <n v="170534"/>
  </r>
  <r>
    <x v="31"/>
    <s v="MORELCO S A S"/>
    <s v="20 NIIF Plenas - Separados"/>
    <s v="BOGOTA D.C."/>
    <s v="F4290"/>
    <s v="2016-dic-31"/>
    <x v="0"/>
    <n v="20170405"/>
    <n v="0"/>
    <s v="Inventarios corrientes"/>
    <x v="2"/>
    <x v="1"/>
    <n v="7662839"/>
  </r>
  <r>
    <x v="32"/>
    <s v="CONSTRUCTORA  COLPATRIA S.A"/>
    <s v="20 NIIF Plenas - Separados"/>
    <s v="BOGOTA D.C."/>
    <s v="F4111"/>
    <s v="2016-dic-31"/>
    <x v="0"/>
    <n v="20170404"/>
    <n v="0"/>
    <s v="Inventarios corrientes"/>
    <x v="2"/>
    <x v="1"/>
    <n v="335202475"/>
  </r>
  <r>
    <x v="34"/>
    <s v="ARMETALES S.A."/>
    <s v="10 NIIF Plenas - Individuales"/>
    <s v="CALDAS"/>
    <s v="G4663"/>
    <s v="2016-dic-31"/>
    <x v="0"/>
    <n v="20170406"/>
    <n v="0"/>
    <s v="Inventarios corrientes"/>
    <x v="2"/>
    <x v="1"/>
    <n v="20539016"/>
  </r>
  <r>
    <x v="35"/>
    <s v="TERMOTECNICA COINDUSTRIAL S A"/>
    <s v="20 NIIF Plenas - Separados"/>
    <s v="BOGOTA D.C."/>
    <s v="F4290"/>
    <s v="2016-dic-31"/>
    <x v="0"/>
    <n v="20170330"/>
    <n v="0"/>
    <s v="Inventarios corrientes"/>
    <x v="2"/>
    <x v="1"/>
    <n v="14465715"/>
  </r>
  <r>
    <x v="36"/>
    <s v="INTEGRAL S A."/>
    <s v="20 NIIF Plenas - Separados"/>
    <s v="ANTIOQUIA"/>
    <s v="M7110"/>
    <s v="2016-dic-31"/>
    <x v="0"/>
    <n v="20170331"/>
    <n v="0"/>
    <s v="Inventarios corrientes"/>
    <x v="2"/>
    <x v="1"/>
    <n v="44028"/>
  </r>
  <r>
    <x v="37"/>
    <s v="CONSTRUCCIONES VELEZ Y ASOCIADOS S.A.S"/>
    <s v="10 NIIF Plenas - Individuales"/>
    <s v="ANTIOQUIA"/>
    <s v="F4112"/>
    <s v="2016-dic-31"/>
    <x v="0"/>
    <n v="20170503"/>
    <n v="0"/>
    <s v="Inventarios corrientes"/>
    <x v="2"/>
    <x v="1"/>
    <n v="8772541"/>
  </r>
  <r>
    <x v="40"/>
    <s v="INDUSTRIAL CONCONCRETO S.A.S"/>
    <s v="20 NIIF Plenas - Separados"/>
    <s v="ANTIOQUIA"/>
    <s v="F4290"/>
    <s v="2016-dic-31"/>
    <x v="0"/>
    <n v="20170329"/>
    <n v="0"/>
    <s v="Inventarios corrientes"/>
    <x v="2"/>
    <x v="1"/>
    <n v="5854293"/>
  </r>
  <r>
    <x v="41"/>
    <s v="ODINSA PROYECTOS E INVERSIONES S.A."/>
    <s v="20 NIIF Plenas - Separados"/>
    <s v="BOGOTA D.C."/>
    <s v="N8299"/>
    <s v="2016-dic-31"/>
    <x v="0"/>
    <n v="20170330"/>
    <n v="0"/>
    <s v="Inventarios corrientes"/>
    <x v="2"/>
    <x v="1"/>
    <n v="157820"/>
  </r>
  <r>
    <x v="42"/>
    <s v="PROMOTORA CONVIVIENDA S A S"/>
    <s v="20 NIIF Plenas - Separados"/>
    <s v="BOGOTA D.C."/>
    <s v="M7110"/>
    <s v="2016-dic-31"/>
    <x v="0"/>
    <n v="20170329"/>
    <n v="0"/>
    <s v="Inventarios corrientes"/>
    <x v="2"/>
    <x v="1"/>
    <n v="1109857"/>
  </r>
  <r>
    <x v="43"/>
    <s v="GUSTAVO PERRY ARQUITECTOS S.A.S."/>
    <s v="40 NIIF Pymes - Individuales"/>
    <s v="BOGOTA D.C."/>
    <s v="M7110"/>
    <s v="2016-dic-31"/>
    <x v="0"/>
    <n v="20170504"/>
    <n v="0"/>
    <s v="Inventarios corrientes"/>
    <x v="2"/>
    <x v="1"/>
    <n v="3030471"/>
  </r>
  <r>
    <x v="44"/>
    <s v="MARVAL S.A."/>
    <s v="20 NIIF Plenas - Separados"/>
    <s v="SANTANDER"/>
    <s v="F4111"/>
    <s v="2016-dic-31"/>
    <x v="0"/>
    <n v="20170331"/>
    <n v="0"/>
    <s v="Inventarios corrientes"/>
    <x v="2"/>
    <x v="1"/>
    <n v="297709091"/>
  </r>
  <r>
    <x v="45"/>
    <s v="CASS CONSTRUCTORES &amp; CIA. S.C.A."/>
    <s v="10 NIIF Plenas - Individuales"/>
    <s v="CUNDINAMARCA"/>
    <s v="F4210"/>
    <s v="2016-dic-31"/>
    <x v="0"/>
    <n v="20170405"/>
    <n v="0"/>
    <s v="Inventarios corrientes"/>
    <x v="2"/>
    <x v="1"/>
    <n v="41604395"/>
  </r>
  <r>
    <x v="46"/>
    <s v="PROKSOL S A S"/>
    <s v="50 NIIF Pymes - Separados"/>
    <s v="CUNDINAMARCA"/>
    <s v="M7110"/>
    <s v="2016-dic-31"/>
    <x v="0"/>
    <n v="20170421"/>
    <n v="0"/>
    <s v="Inventarios corrientes"/>
    <x v="2"/>
    <x v="1"/>
    <n v="74068286"/>
  </r>
  <r>
    <x v="49"/>
    <s v="CONINSA  RAMON H. S.A."/>
    <s v="20 NIIF Plenas - Separados"/>
    <s v="ANTIOQUIA"/>
    <s v="F4290"/>
    <s v="2016-dic-31"/>
    <x v="0"/>
    <n v="20170329"/>
    <n v="0"/>
    <s v="Inventarios corrientes"/>
    <x v="2"/>
    <x v="1"/>
    <n v="29748201"/>
  </r>
  <r>
    <x v="51"/>
    <s v="INGENIERIA ESTRUCTURAL S.A."/>
    <s v="40 NIIF Pymes - Individuales"/>
    <s v="ANTIOQUIA"/>
    <s v="M7110"/>
    <s v="2016-dic-31"/>
    <x v="0"/>
    <n v="20170503"/>
    <n v="0"/>
    <s v="Inventarios corrientes"/>
    <x v="2"/>
    <x v="1"/>
    <n v="300"/>
  </r>
  <r>
    <x v="52"/>
    <s v="SANEAR S.A."/>
    <s v="40 NIIF Pymes - Individuales"/>
    <s v="ANTIOQUIA"/>
    <s v="M7110"/>
    <s v="2016-dic-31"/>
    <x v="0"/>
    <n v="20170510"/>
    <n v="0"/>
    <s v="Inventarios corrientes"/>
    <x v="2"/>
    <x v="1"/>
    <n v="2766518"/>
  </r>
  <r>
    <x v="53"/>
    <s v="SP INGENIEROS S.A.S."/>
    <s v="20 NIIF Plenas - Separados"/>
    <s v="ANTIOQUIA"/>
    <s v="F4210"/>
    <s v="2016-dic-31"/>
    <x v="0"/>
    <n v="20170328"/>
    <n v="0"/>
    <s v="Inventarios corrientes"/>
    <x v="2"/>
    <x v="1"/>
    <n v="12500623"/>
  </r>
  <r>
    <x v="54"/>
    <s v="INMOBILIARIA CONCONCRETO S.A.S."/>
    <s v="20 NIIF Plenas - Separados"/>
    <s v="ANTIOQUIA"/>
    <s v="F4111"/>
    <s v="2016-dic-31"/>
    <x v="0"/>
    <n v="20170403"/>
    <n v="0"/>
    <s v="Inventarios corrientes"/>
    <x v="2"/>
    <x v="1"/>
    <n v="2130616"/>
  </r>
  <r>
    <x v="55"/>
    <s v="FAJARDO MORENO Y CIA. S.A."/>
    <s v="40 NIIF Pymes - Individuales"/>
    <s v="ANTIOQUIA"/>
    <s v="M7110"/>
    <s v="2016-dic-31"/>
    <x v="0"/>
    <n v="20170424"/>
    <n v="0"/>
    <s v="Inventarios corrientes"/>
    <x v="2"/>
    <x v="1"/>
    <n v="1746481"/>
  </r>
  <r>
    <x v="57"/>
    <s v="ESTUDIOS Y PROYECTOS DEL SOL S A S"/>
    <s v="20 NIIF Plenas - Separados"/>
    <s v="BOGOTA D.C."/>
    <s v="F4210"/>
    <s v="2016-dic-31"/>
    <x v="0"/>
    <n v="20170331"/>
    <n v="0"/>
    <s v="Inventarios corrientes"/>
    <x v="2"/>
    <x v="1"/>
    <n v="9297458"/>
  </r>
  <r>
    <x v="58"/>
    <s v="ARCO CONSTRUCTORES S.A.S"/>
    <s v="50 NIIF Pymes - Separados"/>
    <s v="CUNDINAMARCA"/>
    <s v="F4210"/>
    <s v="2016-dic-31"/>
    <x v="0"/>
    <n v="20170425"/>
    <n v="0"/>
    <s v="Inventarios corrientes"/>
    <x v="2"/>
    <x v="1"/>
    <n v="203782"/>
  </r>
  <r>
    <x v="60"/>
    <s v="INGETEC INGENIERIA &amp; DISEÑO S.A."/>
    <s v="40 NIIF Pymes - Individuales"/>
    <s v="BOGOTA D.C."/>
    <s v="M7110"/>
    <s v="2016-dic-31"/>
    <x v="0"/>
    <n v="20170509"/>
    <n v="0"/>
    <s v="Inventarios corrientes"/>
    <x v="2"/>
    <x v="1"/>
    <n v="67463"/>
  </r>
  <r>
    <x v="61"/>
    <s v="INGETEC GERENCIA &amp; SUPERVISION S.A."/>
    <s v="40 NIIF Pymes - Individuales"/>
    <s v="BOGOTA D.C."/>
    <s v="M7110"/>
    <s v="2016-dic-31"/>
    <x v="0"/>
    <n v="20170510"/>
    <n v="0"/>
    <s v="Inventarios corrientes"/>
    <x v="2"/>
    <x v="1"/>
    <n v="42282"/>
  </r>
  <r>
    <x v="63"/>
    <s v="CONSTRUCTORA FUREL S.A"/>
    <s v="50 NIIF Pymes - Separados"/>
    <s v="ANTIOQUIA"/>
    <s v="F4390"/>
    <s v="2016-dic-31"/>
    <x v="0"/>
    <n v="20170504"/>
    <n v="0"/>
    <s v="Inventarios corrientes"/>
    <x v="2"/>
    <x v="1"/>
    <n v="19455500"/>
  </r>
  <r>
    <x v="65"/>
    <s v="AR CONSTRUCCIONES S.A.S"/>
    <s v="10 NIIF Plenas - Individuales"/>
    <s v="BOGOTA D.C."/>
    <s v="F4111"/>
    <s v="2016-dic-31"/>
    <x v="0"/>
    <n v="20170327"/>
    <n v="0"/>
    <s v="Inventarios corrientes"/>
    <x v="2"/>
    <x v="1"/>
    <n v="73690391"/>
  </r>
  <r>
    <x v="66"/>
    <s v="CONSTRUCTORA DE INFRAESTRUCTURA VIAL S.A.S."/>
    <s v="10 NIIF Plenas - Individuales"/>
    <s v="BOGOTA D.C."/>
    <s v="F4210"/>
    <s v="2016-dic-31"/>
    <x v="0"/>
    <n v="20170330"/>
    <n v="0"/>
    <s v="Inventarios corrientes"/>
    <x v="2"/>
    <x v="1"/>
    <n v="770826"/>
  </r>
  <r>
    <x v="69"/>
    <s v="JMV CONSTRUKTORA SAS"/>
    <s v="40 NIIF Pymes - Individuales"/>
    <s v="RISARALDA"/>
    <s v="F4290"/>
    <s v="2016-dic-31"/>
    <x v="0"/>
    <n v="20170503"/>
    <n v="0"/>
    <s v="Inventarios corrientes"/>
    <x v="2"/>
    <x v="1"/>
    <n v="3229444"/>
  </r>
  <r>
    <x v="70"/>
    <s v="TROPICAL ING S.A.S."/>
    <s v="40 NIIF Pymes - Individuales"/>
    <s v="BOGOTA D.C."/>
    <s v="M7110"/>
    <s v="2016-dic-31"/>
    <x v="0"/>
    <n v="20170426"/>
    <n v="0"/>
    <s v="Inventarios corrientes"/>
    <x v="2"/>
    <x v="1"/>
    <n v="45192267"/>
  </r>
  <r>
    <x v="71"/>
    <s v="MECO INFRAESTRUCTURA SAS"/>
    <s v="10 NIIF Plenas - Individuales"/>
    <s v="BOGOTA D.C."/>
    <s v="F4210"/>
    <s v="2016-dic-31"/>
    <x v="0"/>
    <n v="20170404"/>
    <n v="0"/>
    <s v="Inventarios corrientes"/>
    <x v="2"/>
    <x v="1"/>
    <n v="6502254"/>
  </r>
  <r>
    <x v="72"/>
    <s v="SBI INTERNATIONAL HOLDINGS AG"/>
    <s v="10 NIIF Plenas - Individuales"/>
    <s v="BOGOTA D.C."/>
    <s v="F4112"/>
    <s v="2016-dic-31"/>
    <x v="0"/>
    <n v="20170330"/>
    <n v="0"/>
    <s v="Inventarios corrientes"/>
    <x v="2"/>
    <x v="1"/>
    <n v="3366193"/>
  </r>
  <r>
    <x v="73"/>
    <s v="CONSTRUCCIONES COLOMBIANAS OHL SAS"/>
    <s v="10 NIIF Plenas - Individuales"/>
    <s v="BOGOTA D.C."/>
    <s v="F4210"/>
    <s v="2016-dic-31"/>
    <x v="0"/>
    <n v="20170410"/>
    <n v="0"/>
    <s v="Inventarios corrientes"/>
    <x v="2"/>
    <x v="1"/>
    <n v="3414625"/>
  </r>
  <r>
    <x v="2"/>
    <s v="ARQUITECTURA Y CONCRETO S A S"/>
    <s v="20 NIIF Plenas - Separados"/>
    <s v="ANTIOQUIA"/>
    <s v="F4111"/>
    <s v="2016-dic-31"/>
    <x v="0"/>
    <n v="20170328"/>
    <n v="0"/>
    <s v="Activos por impuestos corrientes, corriente"/>
    <x v="3"/>
    <x v="0"/>
    <n v="25470445"/>
  </r>
  <r>
    <x v="3"/>
    <s v="JARAMILLO MORA S.A."/>
    <s v="20 NIIF Plenas - Separados"/>
    <s v="VALLE"/>
    <s v="F4111"/>
    <s v="2016-dic-31"/>
    <x v="0"/>
    <n v="20170403"/>
    <n v="0"/>
    <s v="Activos por impuestos corrientes, corriente"/>
    <x v="3"/>
    <x v="0"/>
    <n v="3083514"/>
  </r>
  <r>
    <x v="4"/>
    <s v="JMV INGENIEROS S A S"/>
    <s v="40 NIIF Pymes - Individuales"/>
    <s v="BOGOTA D.C."/>
    <s v="F4290"/>
    <s v="2016-dic-31"/>
    <x v="0"/>
    <n v="20170505"/>
    <n v="0"/>
    <s v="Activos por impuestos corrientes, corriente"/>
    <x v="3"/>
    <x v="0"/>
    <n v="153140"/>
  </r>
  <r>
    <x v="6"/>
    <s v="PRABYC INGENIEROS S A S"/>
    <s v="20 NIIF Plenas - Separados"/>
    <s v="BOGOTA D.C."/>
    <s v="F4111"/>
    <s v="2016-dic-31"/>
    <x v="0"/>
    <n v="20170403"/>
    <n v="0"/>
    <s v="Activos por impuestos corrientes, corriente"/>
    <x v="3"/>
    <x v="0"/>
    <n v="7313819"/>
  </r>
  <r>
    <x v="8"/>
    <s v="AMARILO S.A.S"/>
    <s v="20 NIIF Plenas - Separados"/>
    <s v="BOGOTA D.C."/>
    <s v="F4111"/>
    <s v="2016-dic-31"/>
    <x v="0"/>
    <n v="20170407"/>
    <n v="0"/>
    <s v="Activos por impuestos corrientes, corriente"/>
    <x v="3"/>
    <x v="0"/>
    <n v="21835599"/>
  </r>
  <r>
    <x v="9"/>
    <s v="PRODESA Y CIA. S.A."/>
    <s v="10 NIIF Plenas - Individuales"/>
    <s v="BOGOTA D.C."/>
    <s v="F4111"/>
    <s v="2016-dic-31"/>
    <x v="0"/>
    <n v="20170509"/>
    <n v="0"/>
    <s v="Activos por impuestos corrientes, corriente"/>
    <x v="3"/>
    <x v="0"/>
    <n v="3229453"/>
  </r>
  <r>
    <x v="10"/>
    <s v="INVERSIONES ALCABAMA S.A."/>
    <s v="50 NIIF Pymes - Separados"/>
    <s v="BOGOTA D.C."/>
    <s v="F4321"/>
    <s v="2016-dic-31"/>
    <x v="0"/>
    <n v="20170428"/>
    <n v="0"/>
    <s v="Activos por impuestos corrientes, corriente"/>
    <x v="3"/>
    <x v="0"/>
    <n v="2888365"/>
  </r>
  <r>
    <x v="11"/>
    <s v="LATINOAMERICANA DE CONSTRUCCIONES S.A."/>
    <s v="20 NIIF Plenas - Separados"/>
    <s v="ANTIOQUIA"/>
    <s v="F4210"/>
    <s v="2016-dic-31"/>
    <x v="0"/>
    <n v="20170406"/>
    <n v="0"/>
    <s v="Activos por impuestos corrientes, corriente"/>
    <x v="3"/>
    <x v="0"/>
    <n v="7312210"/>
  </r>
  <r>
    <x v="12"/>
    <s v="APIROS S A S"/>
    <s v="10 NIIF Plenas - Individuales"/>
    <s v="BOGOTA D.C."/>
    <s v="F4111"/>
    <s v="2016-dic-31"/>
    <x v="0"/>
    <n v="20170330"/>
    <n v="0"/>
    <s v="Activos por impuestos corrientes, corriente"/>
    <x v="3"/>
    <x v="0"/>
    <n v="9012205"/>
  </r>
  <r>
    <x v="14"/>
    <s v="CONSTRUCOES E COMERCIO CAMARGO CORREA S.A. SUCURSAL COLOMBIA"/>
    <s v="10 NIIF Plenas - Individuales"/>
    <s v="ANTIOQUIA"/>
    <s v="F4290"/>
    <s v="2016-dic-31"/>
    <x v="0"/>
    <n v="20170328"/>
    <n v="0"/>
    <s v="Activos por impuestos corrientes, corriente"/>
    <x v="3"/>
    <x v="0"/>
    <n v="385974"/>
  </r>
  <r>
    <x v="15"/>
    <s v="KMA CONSTRUCCIONES S A"/>
    <s v="20 NIIF Plenas - Separados"/>
    <s v="BOLIVAR"/>
    <s v="F4290"/>
    <s v="2016-dic-31"/>
    <x v="0"/>
    <n v="20171004"/>
    <n v="0"/>
    <s v="Activos por impuestos corrientes, corriente"/>
    <x v="3"/>
    <x v="0"/>
    <n v="6437914"/>
  </r>
  <r>
    <x v="16"/>
    <s v="CAM COLOMBIA MULTISERVICIOS S A S"/>
    <s v="20 NIIF Plenas - Separados"/>
    <s v="BOGOTA D.C."/>
    <s v="N8299"/>
    <s v="2016-dic-31"/>
    <x v="0"/>
    <n v="20170405"/>
    <n v="0"/>
    <s v="Activos por impuestos corrientes, corriente"/>
    <x v="3"/>
    <x v="0"/>
    <n v="8307647"/>
  </r>
  <r>
    <x v="18"/>
    <s v="HMV INGENIEROS LTDA"/>
    <s v="20 NIIF Plenas - Separados"/>
    <s v="ANTIOQUIA"/>
    <s v="M7110"/>
    <s v="2016-dic-31"/>
    <x v="0"/>
    <n v="20170401"/>
    <n v="0"/>
    <s v="Activos por impuestos corrientes, corriente"/>
    <x v="3"/>
    <x v="0"/>
    <n v="12568278"/>
  </r>
  <r>
    <x v="19"/>
    <s v="INGENIEROS CONSULTORES CIVILES Y ELECTRICOS S A"/>
    <s v="50 NIIF Pymes - Separados"/>
    <s v="BOGOTA D.C."/>
    <s v="M7110"/>
    <s v="2016-dic-31"/>
    <x v="0"/>
    <n v="20170510"/>
    <n v="0"/>
    <s v="Activos por impuestos corrientes, corriente"/>
    <x v="3"/>
    <x v="0"/>
    <n v="3075060"/>
  </r>
  <r>
    <x v="20"/>
    <s v="OSPINAS Y CIA S A"/>
    <s v="20 NIIF Plenas - Separados"/>
    <s v="BOGOTA D.C."/>
    <s v="M7110"/>
    <s v="2016-dic-31"/>
    <x v="0"/>
    <n v="20170330"/>
    <n v="0"/>
    <s v="Activos por impuestos corrientes, corriente"/>
    <x v="3"/>
    <x v="0"/>
    <n v="6923721"/>
  </r>
  <r>
    <x v="22"/>
    <s v="CONSULTORES TECNICOS Y ECONOMICOS S.A CONSULTECNICOS"/>
    <s v="50 NIIF Pymes - Separados"/>
    <s v="BOGOTA D.C."/>
    <s v="M7110"/>
    <s v="2016-dic-31"/>
    <x v="0"/>
    <n v="20170510"/>
    <n v="0"/>
    <s v="Activos por impuestos corrientes, corriente"/>
    <x v="3"/>
    <x v="0"/>
    <n v="373674"/>
  </r>
  <r>
    <x v="23"/>
    <s v="ODINSA SERVICIOS S A S"/>
    <s v="20 NIIF Plenas - Separados"/>
    <s v="BOGOTA D.C."/>
    <s v="F4390"/>
    <s v="2016-dic-31"/>
    <x v="0"/>
    <n v="20170406"/>
    <n v="0"/>
    <s v="Activos por impuestos corrientes, corriente"/>
    <x v="3"/>
    <x v="0"/>
    <n v="421612"/>
  </r>
  <r>
    <x v="24"/>
    <s v="ARPRO ARQUITECTOS INGENIEROS S.A."/>
    <s v="50 NIIF Pymes - Separados"/>
    <s v="BOGOTA D.C."/>
    <s v="F4112"/>
    <s v="2016-dic-31"/>
    <x v="0"/>
    <n v="20170515"/>
    <n v="0"/>
    <s v="Activos por impuestos corrientes, corriente"/>
    <x v="3"/>
    <x v="0"/>
    <n v="2933601"/>
  </r>
  <r>
    <x v="25"/>
    <s v="J FELIPE ARDILA V &amp; CIA SAS"/>
    <s v="40 NIIF Pymes - Individuales"/>
    <s v="BOGOTA D.C."/>
    <s v="M7110"/>
    <s v="2016-dic-31"/>
    <x v="0"/>
    <n v="20170417"/>
    <n v="0"/>
    <s v="Activos por impuestos corrientes, corriente"/>
    <x v="3"/>
    <x v="0"/>
    <n v="652359"/>
  </r>
  <r>
    <x v="26"/>
    <s v="GUTIERREZ DIAZ Y CIA  S.A."/>
    <s v="40 NIIF Pymes - Individuales"/>
    <s v="BOGOTA D.C."/>
    <s v="M7110"/>
    <s v="2016-dic-31"/>
    <x v="0"/>
    <n v="20170523"/>
    <n v="0"/>
    <s v="Activos por impuestos corrientes, corriente"/>
    <x v="3"/>
    <x v="0"/>
    <n v="932861"/>
  </r>
  <r>
    <x v="27"/>
    <s v="CONSTRUCCIONES OBYCON S.A.S"/>
    <s v="20 NIIF Plenas - Separados"/>
    <s v="BOGOTA D.C."/>
    <s v="M7110"/>
    <s v="2016-dic-31"/>
    <x v="0"/>
    <n v="20170512"/>
    <n v="0"/>
    <s v="Activos por impuestos corrientes, corriente"/>
    <x v="3"/>
    <x v="0"/>
    <n v="232006"/>
  </r>
  <r>
    <x v="28"/>
    <s v="RESTREPO Y URIBE S A S"/>
    <s v="50 NIIF Pymes - Separados"/>
    <s v="BOGOTA D.C."/>
    <s v="M7110"/>
    <s v="2016-dic-31"/>
    <x v="0"/>
    <n v="20170502"/>
    <n v="0"/>
    <s v="Activos por impuestos corrientes, corriente"/>
    <x v="3"/>
    <x v="0"/>
    <n v="1865128"/>
  </r>
  <r>
    <x v="30"/>
    <s v="TECNICONTROL S.A."/>
    <s v="20 NIIF Plenas - Separados"/>
    <s v="BOGOTA D.C."/>
    <s v="M7110"/>
    <s v="2016-dic-31"/>
    <x v="0"/>
    <n v="20170407"/>
    <n v="0"/>
    <s v="Activos por impuestos corrientes, corriente"/>
    <x v="3"/>
    <x v="0"/>
    <n v="6701284"/>
  </r>
  <r>
    <x v="31"/>
    <s v="MORELCO S A S"/>
    <s v="20 NIIF Plenas - Separados"/>
    <s v="BOGOTA D.C."/>
    <s v="F4290"/>
    <s v="2016-dic-31"/>
    <x v="0"/>
    <n v="20170405"/>
    <n v="0"/>
    <s v="Activos por impuestos corrientes, corriente"/>
    <x v="3"/>
    <x v="0"/>
    <n v="35497160"/>
  </r>
  <r>
    <x v="32"/>
    <s v="CONSTRUCTORA  COLPATRIA S.A"/>
    <s v="20 NIIF Plenas - Separados"/>
    <s v="BOGOTA D.C."/>
    <s v="F4111"/>
    <s v="2016-dic-31"/>
    <x v="0"/>
    <n v="20170404"/>
    <n v="0"/>
    <s v="Activos por impuestos corrientes, corriente"/>
    <x v="3"/>
    <x v="0"/>
    <n v="1853566"/>
  </r>
  <r>
    <x v="33"/>
    <s v="A.C.I. PROYECTOS S.A.S"/>
    <s v="20 NIIF Plenas - Separados"/>
    <s v="BOGOTA D.C."/>
    <s v="M7110"/>
    <s v="2016-dic-31"/>
    <x v="0"/>
    <n v="20170403"/>
    <n v="0"/>
    <s v="Activos por impuestos corrientes, corriente"/>
    <x v="3"/>
    <x v="0"/>
    <n v="2692100"/>
  </r>
  <r>
    <x v="36"/>
    <s v="INTEGRAL S A."/>
    <s v="20 NIIF Plenas - Separados"/>
    <s v="ANTIOQUIA"/>
    <s v="M7110"/>
    <s v="2016-dic-31"/>
    <x v="0"/>
    <n v="20170331"/>
    <n v="0"/>
    <s v="Activos por impuestos corrientes, corriente"/>
    <x v="3"/>
    <x v="0"/>
    <n v="8063773"/>
  </r>
  <r>
    <x v="38"/>
    <s v="P  A  Y  C   S. A.S."/>
    <s v="40 NIIF Pymes - Individuales"/>
    <s v="BOGOTA D.C."/>
    <s v="M7110"/>
    <s v="2016-dic-31"/>
    <x v="0"/>
    <n v="20170515"/>
    <n v="0"/>
    <s v="Activos por impuestos corrientes, corriente"/>
    <x v="3"/>
    <x v="0"/>
    <n v="663868"/>
  </r>
  <r>
    <x v="39"/>
    <s v="INVERSIONES Y CONSTRUCCIONES CONDOR S.A."/>
    <s v="40 NIIF Pymes - Individuales"/>
    <s v="BOGOTA D.C."/>
    <s v="F4290"/>
    <s v="2016-dic-31"/>
    <x v="0"/>
    <n v="20170512"/>
    <n v="0"/>
    <s v="Activos por impuestos corrientes, corriente"/>
    <x v="3"/>
    <x v="0"/>
    <n v="8243"/>
  </r>
  <r>
    <x v="40"/>
    <s v="INDUSTRIAL CONCONCRETO S.A.S"/>
    <s v="20 NIIF Plenas - Separados"/>
    <s v="ANTIOQUIA"/>
    <s v="F4290"/>
    <s v="2016-dic-31"/>
    <x v="0"/>
    <n v="20170329"/>
    <n v="0"/>
    <s v="Activos por impuestos corrientes, corriente"/>
    <x v="3"/>
    <x v="0"/>
    <n v="3697512"/>
  </r>
  <r>
    <x v="42"/>
    <s v="PROMOTORA CONVIVIENDA S A S"/>
    <s v="20 NIIF Plenas - Separados"/>
    <s v="BOGOTA D.C."/>
    <s v="M7110"/>
    <s v="2016-dic-31"/>
    <x v="0"/>
    <n v="20170329"/>
    <n v="0"/>
    <s v="Activos por impuestos corrientes, corriente"/>
    <x v="3"/>
    <x v="0"/>
    <n v="165332"/>
  </r>
  <r>
    <x v="43"/>
    <s v="GUSTAVO PERRY ARQUITECTOS S.A.S."/>
    <s v="40 NIIF Pymes - Individuales"/>
    <s v="BOGOTA D.C."/>
    <s v="M7110"/>
    <s v="2016-dic-31"/>
    <x v="0"/>
    <n v="20170504"/>
    <n v="0"/>
    <s v="Activos por impuestos corrientes, corriente"/>
    <x v="3"/>
    <x v="0"/>
    <n v="10514"/>
  </r>
  <r>
    <x v="44"/>
    <s v="MARVAL S.A."/>
    <s v="20 NIIF Plenas - Separados"/>
    <s v="SANTANDER"/>
    <s v="F4111"/>
    <s v="2016-dic-31"/>
    <x v="0"/>
    <n v="20170331"/>
    <n v="0"/>
    <s v="Activos por impuestos corrientes, corriente"/>
    <x v="3"/>
    <x v="0"/>
    <n v="545783"/>
  </r>
  <r>
    <x v="45"/>
    <s v="CASS CONSTRUCTORES &amp; CIA. S.C.A."/>
    <s v="10 NIIF Plenas - Individuales"/>
    <s v="CUNDINAMARCA"/>
    <s v="F4210"/>
    <s v="2016-dic-31"/>
    <x v="0"/>
    <n v="20170405"/>
    <n v="0"/>
    <s v="Activos por impuestos corrientes, corriente"/>
    <x v="3"/>
    <x v="0"/>
    <n v="6876615"/>
  </r>
  <r>
    <x v="47"/>
    <s v="COMPAÑIA COLOMBIANA DE CONSULTORES S AS"/>
    <s v="40 NIIF Pymes - Individuales"/>
    <s v="ANTIOQUIA"/>
    <s v="M7110"/>
    <s v="2016-dic-31"/>
    <x v="0"/>
    <n v="20170511"/>
    <n v="0"/>
    <s v="Activos por impuestos corrientes, corriente"/>
    <x v="3"/>
    <x v="0"/>
    <n v="2434482"/>
  </r>
  <r>
    <x v="50"/>
    <s v="MAB INGENIERIA DE VALOR S.A."/>
    <s v="50 NIIF Pymes - Separados"/>
    <s v="BOGOTA D.C."/>
    <s v="M7110"/>
    <s v="2016-dic-31"/>
    <x v="0"/>
    <n v="20170419"/>
    <n v="0"/>
    <s v="Activos por impuestos corrientes, corriente"/>
    <x v="3"/>
    <x v="0"/>
    <n v="481536"/>
  </r>
  <r>
    <x v="53"/>
    <s v="SP INGENIEROS S.A.S."/>
    <s v="20 NIIF Plenas - Separados"/>
    <s v="ANTIOQUIA"/>
    <s v="F4210"/>
    <s v="2016-dic-31"/>
    <x v="0"/>
    <n v="20170328"/>
    <n v="0"/>
    <s v="Activos por impuestos corrientes, corriente"/>
    <x v="3"/>
    <x v="0"/>
    <n v="2831176"/>
  </r>
  <r>
    <x v="55"/>
    <s v="FAJARDO MORENO Y CIA. S.A."/>
    <s v="40 NIIF Pymes - Individuales"/>
    <s v="ANTIOQUIA"/>
    <s v="M7110"/>
    <s v="2016-dic-31"/>
    <x v="0"/>
    <n v="20170424"/>
    <n v="0"/>
    <s v="Activos por impuestos corrientes, corriente"/>
    <x v="3"/>
    <x v="0"/>
    <n v="417317"/>
  </r>
  <r>
    <x v="57"/>
    <s v="ESTUDIOS Y PROYECTOS DEL SOL S A S"/>
    <s v="20 NIIF Plenas - Separados"/>
    <s v="BOGOTA D.C."/>
    <s v="F4210"/>
    <s v="2016-dic-31"/>
    <x v="0"/>
    <n v="20170331"/>
    <n v="0"/>
    <s v="Activos por impuestos corrientes, corriente"/>
    <x v="3"/>
    <x v="0"/>
    <n v="1188347"/>
  </r>
  <r>
    <x v="59"/>
    <s v="CMS + GMP ASOCIADOS S A S EN REORGANIZACION"/>
    <s v="50 NIIF Pymes - Separados"/>
    <s v="BOGOTA D.C."/>
    <s v="M7110"/>
    <s v="2016-dic-31"/>
    <x v="0"/>
    <n v="20170517"/>
    <n v="0"/>
    <s v="Activos por impuestos corrientes, corriente"/>
    <x v="3"/>
    <x v="0"/>
    <n v="1009478"/>
  </r>
  <r>
    <x v="60"/>
    <s v="INGETEC INGENIERIA &amp; DISEÑO S.A."/>
    <s v="40 NIIF Pymes - Individuales"/>
    <s v="BOGOTA D.C."/>
    <s v="M7110"/>
    <s v="2016-dic-31"/>
    <x v="0"/>
    <n v="20170509"/>
    <n v="0"/>
    <s v="Activos por impuestos corrientes, corriente"/>
    <x v="3"/>
    <x v="0"/>
    <n v="401350"/>
  </r>
  <r>
    <x v="61"/>
    <s v="INGETEC GERENCIA &amp; SUPERVISION S.A."/>
    <s v="40 NIIF Pymes - Individuales"/>
    <s v="BOGOTA D.C."/>
    <s v="M7110"/>
    <s v="2016-dic-31"/>
    <x v="0"/>
    <n v="20170510"/>
    <n v="0"/>
    <s v="Activos por impuestos corrientes, corriente"/>
    <x v="3"/>
    <x v="0"/>
    <n v="694670"/>
  </r>
  <r>
    <x v="63"/>
    <s v="CONSTRUCTORA FUREL S.A"/>
    <s v="50 NIIF Pymes - Separados"/>
    <s v="ANTIOQUIA"/>
    <s v="F4390"/>
    <s v="2016-dic-31"/>
    <x v="0"/>
    <n v="20170504"/>
    <n v="0"/>
    <s v="Activos por impuestos corrientes, corriente"/>
    <x v="3"/>
    <x v="0"/>
    <n v="296549"/>
  </r>
  <r>
    <x v="64"/>
    <s v="POCH COLOMBIA SA"/>
    <s v="10 NIIF Plenas - Individuales"/>
    <s v="BOGOTA D.C."/>
    <s v="M7110"/>
    <s v="2016-dic-31"/>
    <x v="0"/>
    <n v="20170330"/>
    <n v="0"/>
    <s v="Activos por impuestos corrientes, corriente"/>
    <x v="3"/>
    <x v="0"/>
    <n v="1375114"/>
  </r>
  <r>
    <x v="65"/>
    <s v="AR CONSTRUCCIONES S.A.S"/>
    <s v="10 NIIF Plenas - Individuales"/>
    <s v="BOGOTA D.C."/>
    <s v="F4111"/>
    <s v="2016-dic-31"/>
    <x v="0"/>
    <n v="20170327"/>
    <n v="0"/>
    <s v="Activos por impuestos corrientes, corriente"/>
    <x v="3"/>
    <x v="0"/>
    <n v="9244416"/>
  </r>
  <r>
    <x v="67"/>
    <s v="INGENIERIA Y SOLUCIONES ESPECIALIZADAS S.A.S. (ISES S.A.S.)"/>
    <s v="50 NIIF Pymes - Separados"/>
    <s v="ATLANTICO"/>
    <s v="M7110"/>
    <s v="2016-dic-31"/>
    <x v="0"/>
    <n v="20170511"/>
    <n v="0"/>
    <s v="Activos por impuestos corrientes, corriente"/>
    <x v="3"/>
    <x v="0"/>
    <n v="585435"/>
  </r>
  <r>
    <x v="68"/>
    <s v="CONCOL INGENIERIA SAS"/>
    <s v="50 NIIF Pymes - Separados"/>
    <s v="BOGOTA D.C."/>
    <s v="M7110"/>
    <s v="2016-dic-31"/>
    <x v="0"/>
    <n v="20170428"/>
    <n v="0"/>
    <s v="Activos por impuestos corrientes, corriente"/>
    <x v="3"/>
    <x v="0"/>
    <n v="84"/>
  </r>
  <r>
    <x v="69"/>
    <s v="JMV CONSTRUKTORA SAS"/>
    <s v="40 NIIF Pymes - Individuales"/>
    <s v="RISARALDA"/>
    <s v="F4290"/>
    <s v="2016-dic-31"/>
    <x v="0"/>
    <n v="20170503"/>
    <n v="0"/>
    <s v="Activos por impuestos corrientes, corriente"/>
    <x v="3"/>
    <x v="0"/>
    <n v="275065"/>
  </r>
  <r>
    <x v="70"/>
    <s v="TROPICAL ING S.A.S."/>
    <s v="40 NIIF Pymes - Individuales"/>
    <s v="BOGOTA D.C."/>
    <s v="M7110"/>
    <s v="2016-dic-31"/>
    <x v="0"/>
    <n v="20170426"/>
    <n v="0"/>
    <s v="Activos por impuestos corrientes, corriente"/>
    <x v="3"/>
    <x v="0"/>
    <n v="44013"/>
  </r>
  <r>
    <x v="71"/>
    <s v="MECO INFRAESTRUCTURA SAS"/>
    <s v="10 NIIF Plenas - Individuales"/>
    <s v="BOGOTA D.C."/>
    <s v="F4210"/>
    <s v="2016-dic-31"/>
    <x v="0"/>
    <n v="20170404"/>
    <n v="0"/>
    <s v="Activos por impuestos corrientes, corriente"/>
    <x v="3"/>
    <x v="0"/>
    <n v="8305732"/>
  </r>
  <r>
    <x v="73"/>
    <s v="CONSTRUCCIONES COLOMBIANAS OHL SAS"/>
    <s v="10 NIIF Plenas - Individuales"/>
    <s v="BOGOTA D.C."/>
    <s v="F4210"/>
    <s v="2016-dic-31"/>
    <x v="0"/>
    <n v="20170410"/>
    <n v="0"/>
    <s v="Activos por impuestos corrientes, corriente"/>
    <x v="3"/>
    <x v="0"/>
    <n v="2008007"/>
  </r>
  <r>
    <x v="1"/>
    <s v="VELNEC S.A."/>
    <s v="40 NIIF Pymes - Individuales"/>
    <s v="BOGOTA D.C."/>
    <s v="M7110"/>
    <s v="2016-dic-31"/>
    <x v="0"/>
    <n v="20170503"/>
    <n v="0"/>
    <s v="Otros activos financieros corrientes"/>
    <x v="4"/>
    <x v="0"/>
    <n v="409643"/>
  </r>
  <r>
    <x v="2"/>
    <s v="ARQUITECTURA Y CONCRETO S A S"/>
    <s v="20 NIIF Plenas - Separados"/>
    <s v="ANTIOQUIA"/>
    <s v="F4111"/>
    <s v="2016-dic-31"/>
    <x v="0"/>
    <n v="20170328"/>
    <n v="0"/>
    <s v="Otros activos financieros corrientes"/>
    <x v="4"/>
    <x v="0"/>
    <n v="19843163"/>
  </r>
  <r>
    <x v="3"/>
    <s v="JARAMILLO MORA S.A."/>
    <s v="20 NIIF Plenas - Separados"/>
    <s v="VALLE"/>
    <s v="F4111"/>
    <s v="2016-dic-31"/>
    <x v="0"/>
    <n v="20170403"/>
    <n v="0"/>
    <s v="Otros activos financieros corrientes"/>
    <x v="4"/>
    <x v="0"/>
    <n v="94245"/>
  </r>
  <r>
    <x v="4"/>
    <s v="JMV INGENIEROS S A S"/>
    <s v="40 NIIF Pymes - Individuales"/>
    <s v="BOGOTA D.C."/>
    <s v="F4290"/>
    <s v="2016-dic-31"/>
    <x v="0"/>
    <n v="20170505"/>
    <n v="0"/>
    <s v="Otros activos financieros corrientes"/>
    <x v="4"/>
    <x v="0"/>
    <n v="28963"/>
  </r>
  <r>
    <x v="5"/>
    <s v="CYG INGENIERIA Y CONSTRUCCIONES S A S"/>
    <s v="40 NIIF Pymes - Individuales"/>
    <s v="BOGOTA D.C."/>
    <s v="F4290"/>
    <s v="2016-dic-31"/>
    <x v="0"/>
    <n v="20170503"/>
    <n v="0"/>
    <s v="Otros activos financieros corrientes"/>
    <x v="4"/>
    <x v="0"/>
    <n v="11715482"/>
  </r>
  <r>
    <x v="7"/>
    <s v="VALORES Y CONTRATOS S.A. VALORCON S.A."/>
    <s v="40 NIIF Pymes - Individuales"/>
    <s v="ATLANTICO"/>
    <s v="F4210"/>
    <s v="2016-dic-31"/>
    <x v="0"/>
    <n v="20170424"/>
    <n v="0"/>
    <s v="Otros activos financieros corrientes"/>
    <x v="4"/>
    <x v="0"/>
    <n v="63180539"/>
  </r>
  <r>
    <x v="9"/>
    <s v="PRODESA Y CIA. S.A."/>
    <s v="10 NIIF Plenas - Individuales"/>
    <s v="BOGOTA D.C."/>
    <s v="F4111"/>
    <s v="2016-dic-31"/>
    <x v="0"/>
    <n v="20170509"/>
    <n v="0"/>
    <s v="Otros activos financieros corrientes"/>
    <x v="4"/>
    <x v="0"/>
    <n v="3244751"/>
  </r>
  <r>
    <x v="10"/>
    <s v="INVERSIONES ALCABAMA S.A."/>
    <s v="50 NIIF Pymes - Separados"/>
    <s v="BOGOTA D.C."/>
    <s v="F4321"/>
    <s v="2016-dic-31"/>
    <x v="0"/>
    <n v="20170428"/>
    <n v="0"/>
    <s v="Otros activos financieros corrientes"/>
    <x v="4"/>
    <x v="0"/>
    <n v="6738991"/>
  </r>
  <r>
    <x v="13"/>
    <s v="CONSTRUCTORA CAPITAL MEDELLIN S.A.S."/>
    <s v="20 NIIF Plenas - Separados"/>
    <s v="ANTIOQUIA"/>
    <s v="F4111"/>
    <s v="2016-dic-31"/>
    <x v="0"/>
    <n v="20170404"/>
    <n v="0"/>
    <s v="Otros activos financieros corrientes"/>
    <x v="4"/>
    <x v="0"/>
    <n v="17562793"/>
  </r>
  <r>
    <x v="17"/>
    <s v="ALDEA PROYECTOS INMOBILIARIOS S.A."/>
    <s v="40 NIIF Pymes - Individuales"/>
    <s v="BOGOTA D.C."/>
    <s v="M7110"/>
    <s v="2016-dic-31"/>
    <x v="0"/>
    <n v="20170420"/>
    <n v="0"/>
    <s v="Otros activos financieros corrientes"/>
    <x v="4"/>
    <x v="0"/>
    <n v="302781764"/>
  </r>
  <r>
    <x v="18"/>
    <s v="HMV INGENIEROS LTDA"/>
    <s v="20 NIIF Plenas - Separados"/>
    <s v="ANTIOQUIA"/>
    <s v="M7110"/>
    <s v="2016-dic-31"/>
    <x v="0"/>
    <n v="20170401"/>
    <n v="0"/>
    <s v="Otros activos financieros corrientes"/>
    <x v="4"/>
    <x v="0"/>
    <n v="864"/>
  </r>
  <r>
    <x v="19"/>
    <s v="INGENIEROS CONSULTORES CIVILES Y ELECTRICOS S A"/>
    <s v="50 NIIF Pymes - Separados"/>
    <s v="BOGOTA D.C."/>
    <s v="M7110"/>
    <s v="2016-dic-31"/>
    <x v="0"/>
    <n v="20170510"/>
    <n v="0"/>
    <s v="Otros activos financieros corrientes"/>
    <x v="4"/>
    <x v="0"/>
    <n v="535430"/>
  </r>
  <r>
    <x v="27"/>
    <s v="CONSTRUCCIONES OBYCON S.A.S"/>
    <s v="20 NIIF Plenas - Separados"/>
    <s v="BOGOTA D.C."/>
    <s v="M7110"/>
    <s v="2016-dic-31"/>
    <x v="0"/>
    <n v="20170512"/>
    <n v="0"/>
    <s v="Otros activos financieros corrientes"/>
    <x v="4"/>
    <x v="0"/>
    <n v="4313824"/>
  </r>
  <r>
    <x v="28"/>
    <s v="RESTREPO Y URIBE S A S"/>
    <s v="50 NIIF Pymes - Separados"/>
    <s v="BOGOTA D.C."/>
    <s v="M7110"/>
    <s v="2016-dic-31"/>
    <x v="0"/>
    <n v="20170502"/>
    <n v="0"/>
    <s v="Otros activos financieros corrientes"/>
    <x v="4"/>
    <x v="0"/>
    <n v="9486099"/>
  </r>
  <r>
    <x v="29"/>
    <s v="CONSULTORIA COLOMBIANA S A"/>
    <s v="20 NIIF Plenas - Separados"/>
    <s v="BOGOTA D.C."/>
    <s v="M7110"/>
    <s v="2016-dic-31"/>
    <x v="0"/>
    <n v="20170405"/>
    <n v="0"/>
    <s v="Otros activos financieros corrientes"/>
    <x v="4"/>
    <x v="0"/>
    <n v="54497017"/>
  </r>
  <r>
    <x v="31"/>
    <s v="MORELCO S A S"/>
    <s v="20 NIIF Plenas - Separados"/>
    <s v="BOGOTA D.C."/>
    <s v="F4290"/>
    <s v="2016-dic-31"/>
    <x v="0"/>
    <n v="20170405"/>
    <n v="0"/>
    <s v="Otros activos financieros corrientes"/>
    <x v="4"/>
    <x v="0"/>
    <n v="314111"/>
  </r>
  <r>
    <x v="33"/>
    <s v="A.C.I. PROYECTOS S.A.S"/>
    <s v="20 NIIF Plenas - Separados"/>
    <s v="BOGOTA D.C."/>
    <s v="M7110"/>
    <s v="2016-dic-31"/>
    <x v="0"/>
    <n v="20170403"/>
    <n v="0"/>
    <s v="Otros activos financieros corrientes"/>
    <x v="4"/>
    <x v="0"/>
    <n v="1009001"/>
  </r>
  <r>
    <x v="35"/>
    <s v="TERMOTECNICA COINDUSTRIAL S A"/>
    <s v="20 NIIF Plenas - Separados"/>
    <s v="BOGOTA D.C."/>
    <s v="F4290"/>
    <s v="2016-dic-31"/>
    <x v="0"/>
    <n v="20170330"/>
    <n v="0"/>
    <s v="Otros activos financieros corrientes"/>
    <x v="4"/>
    <x v="0"/>
    <n v="68462765"/>
  </r>
  <r>
    <x v="36"/>
    <s v="INTEGRAL S A."/>
    <s v="20 NIIF Plenas - Separados"/>
    <s v="ANTIOQUIA"/>
    <s v="M7110"/>
    <s v="2016-dic-31"/>
    <x v="0"/>
    <n v="20170331"/>
    <n v="0"/>
    <s v="Otros activos financieros corrientes"/>
    <x v="4"/>
    <x v="0"/>
    <n v="2211593"/>
  </r>
  <r>
    <x v="37"/>
    <s v="CONSTRUCCIONES VELEZ Y ASOCIADOS S.A.S"/>
    <s v="10 NIIF Plenas - Individuales"/>
    <s v="ANTIOQUIA"/>
    <s v="F4112"/>
    <s v="2016-dic-31"/>
    <x v="0"/>
    <n v="20170503"/>
    <n v="0"/>
    <s v="Otros activos financieros corrientes"/>
    <x v="4"/>
    <x v="0"/>
    <n v="7625562"/>
  </r>
  <r>
    <x v="38"/>
    <s v="P  A  Y  C   S. A.S."/>
    <s v="40 NIIF Pymes - Individuales"/>
    <s v="BOGOTA D.C."/>
    <s v="M7110"/>
    <s v="2016-dic-31"/>
    <x v="0"/>
    <n v="20170515"/>
    <n v="0"/>
    <s v="Otros activos financieros corrientes"/>
    <x v="4"/>
    <x v="0"/>
    <n v="1452216"/>
  </r>
  <r>
    <x v="39"/>
    <s v="INVERSIONES Y CONSTRUCCIONES CONDOR S.A."/>
    <s v="40 NIIF Pymes - Individuales"/>
    <s v="BOGOTA D.C."/>
    <s v="F4290"/>
    <s v="2016-dic-31"/>
    <x v="0"/>
    <n v="20170512"/>
    <n v="0"/>
    <s v="Otros activos financieros corrientes"/>
    <x v="4"/>
    <x v="0"/>
    <n v="803830"/>
  </r>
  <r>
    <x v="42"/>
    <s v="PROMOTORA CONVIVIENDA S A S"/>
    <s v="20 NIIF Plenas - Separados"/>
    <s v="BOGOTA D.C."/>
    <s v="M7110"/>
    <s v="2016-dic-31"/>
    <x v="0"/>
    <n v="20170329"/>
    <n v="0"/>
    <s v="Otros activos financieros corrientes"/>
    <x v="4"/>
    <x v="0"/>
    <n v="116407"/>
  </r>
  <r>
    <x v="45"/>
    <s v="CASS CONSTRUCTORES &amp; CIA. S.C.A."/>
    <s v="10 NIIF Plenas - Individuales"/>
    <s v="CUNDINAMARCA"/>
    <s v="F4210"/>
    <s v="2016-dic-31"/>
    <x v="0"/>
    <n v="20170405"/>
    <n v="0"/>
    <s v="Otros activos financieros corrientes"/>
    <x v="4"/>
    <x v="0"/>
    <n v="4005118"/>
  </r>
  <r>
    <x v="46"/>
    <s v="PROKSOL S A S"/>
    <s v="50 NIIF Pymes - Separados"/>
    <s v="CUNDINAMARCA"/>
    <s v="M7110"/>
    <s v="2016-dic-31"/>
    <x v="0"/>
    <n v="20170421"/>
    <n v="0"/>
    <s v="Otros activos financieros corrientes"/>
    <x v="4"/>
    <x v="0"/>
    <n v="5167519"/>
  </r>
  <r>
    <x v="49"/>
    <s v="CONINSA  RAMON H. S.A."/>
    <s v="20 NIIF Plenas - Separados"/>
    <s v="ANTIOQUIA"/>
    <s v="F4290"/>
    <s v="2016-dic-31"/>
    <x v="0"/>
    <n v="20170329"/>
    <n v="0"/>
    <s v="Otros activos financieros corrientes"/>
    <x v="4"/>
    <x v="0"/>
    <n v="162665161"/>
  </r>
  <r>
    <x v="50"/>
    <s v="MAB INGENIERIA DE VALOR S.A."/>
    <s v="50 NIIF Pymes - Separados"/>
    <s v="BOGOTA D.C."/>
    <s v="M7110"/>
    <s v="2016-dic-31"/>
    <x v="0"/>
    <n v="20170419"/>
    <n v="0"/>
    <s v="Otros activos financieros corrientes"/>
    <x v="4"/>
    <x v="0"/>
    <n v="2800"/>
  </r>
  <r>
    <x v="57"/>
    <s v="ESTUDIOS Y PROYECTOS DEL SOL S A S"/>
    <s v="20 NIIF Plenas - Separados"/>
    <s v="BOGOTA D.C."/>
    <s v="F4210"/>
    <s v="2016-dic-31"/>
    <x v="0"/>
    <n v="20170331"/>
    <n v="0"/>
    <s v="Otros activos financieros corrientes"/>
    <x v="4"/>
    <x v="0"/>
    <n v="338768"/>
  </r>
  <r>
    <x v="59"/>
    <s v="CMS + GMP ASOCIADOS S A S EN REORGANIZACION"/>
    <s v="50 NIIF Pymes - Separados"/>
    <s v="BOGOTA D.C."/>
    <s v="M7110"/>
    <s v="2016-dic-31"/>
    <x v="0"/>
    <n v="20170517"/>
    <n v="0"/>
    <s v="Otros activos financieros corrientes"/>
    <x v="4"/>
    <x v="0"/>
    <n v="10541606"/>
  </r>
  <r>
    <x v="63"/>
    <s v="CONSTRUCTORA FUREL S.A"/>
    <s v="50 NIIF Pymes - Separados"/>
    <s v="ANTIOQUIA"/>
    <s v="F4390"/>
    <s v="2016-dic-31"/>
    <x v="0"/>
    <n v="20170504"/>
    <n v="0"/>
    <s v="Otros activos financieros corrientes"/>
    <x v="4"/>
    <x v="0"/>
    <n v="153269"/>
  </r>
  <r>
    <x v="0"/>
    <s v="ESTYMA ESTUDIOS Y MANEJOS S.A"/>
    <s v="40 NIIF Pymes - Individuales"/>
    <s v="ANTIOQUIA"/>
    <s v="F4210"/>
    <s v="2016-dic-31"/>
    <x v="0"/>
    <n v="20170518"/>
    <n v="0"/>
    <s v="Otros activos no financieros corrientes"/>
    <x v="5"/>
    <x v="0"/>
    <n v="2002977"/>
  </r>
  <r>
    <x v="1"/>
    <s v="VELNEC S.A."/>
    <s v="40 NIIF Pymes - Individuales"/>
    <s v="BOGOTA D.C."/>
    <s v="M7110"/>
    <s v="2016-dic-31"/>
    <x v="0"/>
    <n v="20170503"/>
    <n v="0"/>
    <s v="Otros activos no financieros corrientes"/>
    <x v="5"/>
    <x v="0"/>
    <n v="807522"/>
  </r>
  <r>
    <x v="6"/>
    <s v="PRABYC INGENIEROS S A S"/>
    <s v="20 NIIF Plenas - Separados"/>
    <s v="BOGOTA D.C."/>
    <s v="F4111"/>
    <s v="2016-dic-31"/>
    <x v="0"/>
    <n v="20170403"/>
    <n v="0"/>
    <s v="Otros activos no financieros corrientes"/>
    <x v="5"/>
    <x v="0"/>
    <n v="15202598"/>
  </r>
  <r>
    <x v="7"/>
    <s v="VALORES Y CONTRATOS S.A. VALORCON S.A."/>
    <s v="40 NIIF Pymes - Individuales"/>
    <s v="ATLANTICO"/>
    <s v="F4210"/>
    <s v="2016-dic-31"/>
    <x v="0"/>
    <n v="20170424"/>
    <n v="0"/>
    <s v="Otros activos no financieros corrientes"/>
    <x v="5"/>
    <x v="0"/>
    <n v="26574828"/>
  </r>
  <r>
    <x v="9"/>
    <s v="PRODESA Y CIA. S.A."/>
    <s v="10 NIIF Plenas - Individuales"/>
    <s v="BOGOTA D.C."/>
    <s v="F4111"/>
    <s v="2016-dic-31"/>
    <x v="0"/>
    <n v="20170509"/>
    <n v="0"/>
    <s v="Otros activos no financieros corrientes"/>
    <x v="5"/>
    <x v="0"/>
    <n v="18155353"/>
  </r>
  <r>
    <x v="11"/>
    <s v="LATINOAMERICANA DE CONSTRUCCIONES S.A."/>
    <s v="20 NIIF Plenas - Separados"/>
    <s v="ANTIOQUIA"/>
    <s v="F4210"/>
    <s v="2016-dic-31"/>
    <x v="0"/>
    <n v="20170406"/>
    <n v="0"/>
    <s v="Otros activos no financieros corrientes"/>
    <x v="5"/>
    <x v="0"/>
    <n v="2178395"/>
  </r>
  <r>
    <x v="12"/>
    <s v="APIROS S A S"/>
    <s v="10 NIIF Plenas - Individuales"/>
    <s v="BOGOTA D.C."/>
    <s v="F4111"/>
    <s v="2016-dic-31"/>
    <x v="0"/>
    <n v="20170330"/>
    <n v="0"/>
    <s v="Otros activos no financieros corrientes"/>
    <x v="5"/>
    <x v="0"/>
    <n v="60904"/>
  </r>
  <r>
    <x v="15"/>
    <s v="KMA CONSTRUCCIONES S A"/>
    <s v="20 NIIF Plenas - Separados"/>
    <s v="BOLIVAR"/>
    <s v="F4290"/>
    <s v="2016-dic-31"/>
    <x v="0"/>
    <n v="20171004"/>
    <n v="0"/>
    <s v="Otros activos no financieros corrientes"/>
    <x v="5"/>
    <x v="0"/>
    <n v="209595"/>
  </r>
  <r>
    <x v="16"/>
    <s v="CAM COLOMBIA MULTISERVICIOS S A S"/>
    <s v="20 NIIF Plenas - Separados"/>
    <s v="BOGOTA D.C."/>
    <s v="N8299"/>
    <s v="2016-dic-31"/>
    <x v="0"/>
    <n v="20170405"/>
    <n v="0"/>
    <s v="Otros activos no financieros corrientes"/>
    <x v="5"/>
    <x v="0"/>
    <n v="1119366"/>
  </r>
  <r>
    <x v="17"/>
    <s v="ALDEA PROYECTOS INMOBILIARIOS S.A."/>
    <s v="40 NIIF Pymes - Individuales"/>
    <s v="BOGOTA D.C."/>
    <s v="M7110"/>
    <s v="2016-dic-31"/>
    <x v="0"/>
    <n v="20170420"/>
    <n v="0"/>
    <s v="Otros activos no financieros corrientes"/>
    <x v="5"/>
    <x v="0"/>
    <n v="16127"/>
  </r>
  <r>
    <x v="19"/>
    <s v="INGENIEROS CONSULTORES CIVILES Y ELECTRICOS S A"/>
    <s v="50 NIIF Pymes - Separados"/>
    <s v="BOGOTA D.C."/>
    <s v="M7110"/>
    <s v="2016-dic-31"/>
    <x v="0"/>
    <n v="20170510"/>
    <n v="0"/>
    <s v="Otros activos no financieros corrientes"/>
    <x v="5"/>
    <x v="0"/>
    <n v="1380658"/>
  </r>
  <r>
    <x v="20"/>
    <s v="OSPINAS Y CIA S A"/>
    <s v="20 NIIF Plenas - Separados"/>
    <s v="BOGOTA D.C."/>
    <s v="M7110"/>
    <s v="2016-dic-31"/>
    <x v="0"/>
    <n v="20170330"/>
    <n v="0"/>
    <s v="Otros activos no financieros corrientes"/>
    <x v="5"/>
    <x v="0"/>
    <n v="17002643"/>
  </r>
  <r>
    <x v="21"/>
    <s v="INVERSIONES Y CONSTRUCCIONES GAVIRIA VALLEJO INVERCO S A S"/>
    <s v="40 NIIF Pymes - Individuales"/>
    <s v="BOGOTA D.C."/>
    <s v="L6820"/>
    <s v="2016-dic-31"/>
    <x v="0"/>
    <n v="20170424"/>
    <n v="0"/>
    <s v="Otros activos no financieros corrientes"/>
    <x v="5"/>
    <x v="0"/>
    <n v="5881"/>
  </r>
  <r>
    <x v="24"/>
    <s v="ARPRO ARQUITECTOS INGENIEROS S.A."/>
    <s v="50 NIIF Pymes - Separados"/>
    <s v="BOGOTA D.C."/>
    <s v="F4112"/>
    <s v="2016-dic-31"/>
    <x v="0"/>
    <n v="20170515"/>
    <n v="0"/>
    <s v="Otros activos no financieros corrientes"/>
    <x v="5"/>
    <x v="0"/>
    <n v="392877"/>
  </r>
  <r>
    <x v="25"/>
    <s v="J FELIPE ARDILA V &amp; CIA SAS"/>
    <s v="40 NIIF Pymes - Individuales"/>
    <s v="BOGOTA D.C."/>
    <s v="M7110"/>
    <s v="2016-dic-31"/>
    <x v="0"/>
    <n v="20170417"/>
    <n v="0"/>
    <s v="Otros activos no financieros corrientes"/>
    <x v="5"/>
    <x v="0"/>
    <n v="1472189"/>
  </r>
  <r>
    <x v="27"/>
    <s v="CONSTRUCCIONES OBYCON S.A.S"/>
    <s v="20 NIIF Plenas - Separados"/>
    <s v="BOGOTA D.C."/>
    <s v="M7110"/>
    <s v="2016-dic-31"/>
    <x v="0"/>
    <n v="20170512"/>
    <n v="0"/>
    <s v="Otros activos no financieros corrientes"/>
    <x v="5"/>
    <x v="0"/>
    <n v="85846"/>
  </r>
  <r>
    <x v="28"/>
    <s v="RESTREPO Y URIBE S A S"/>
    <s v="50 NIIF Pymes - Separados"/>
    <s v="BOGOTA D.C."/>
    <s v="M7110"/>
    <s v="2016-dic-31"/>
    <x v="0"/>
    <n v="20170502"/>
    <n v="0"/>
    <s v="Otros activos no financieros corrientes"/>
    <x v="5"/>
    <x v="0"/>
    <n v="155630"/>
  </r>
  <r>
    <x v="29"/>
    <s v="CONSULTORIA COLOMBIANA S A"/>
    <s v="20 NIIF Plenas - Separados"/>
    <s v="BOGOTA D.C."/>
    <s v="M7110"/>
    <s v="2016-dic-31"/>
    <x v="0"/>
    <n v="20170405"/>
    <n v="0"/>
    <s v="Otros activos no financieros corrientes"/>
    <x v="5"/>
    <x v="0"/>
    <n v="5886787"/>
  </r>
  <r>
    <x v="31"/>
    <s v="MORELCO S A S"/>
    <s v="20 NIIF Plenas - Separados"/>
    <s v="BOGOTA D.C."/>
    <s v="F4290"/>
    <s v="2016-dic-31"/>
    <x v="0"/>
    <n v="20170405"/>
    <n v="0"/>
    <s v="Otros activos no financieros corrientes"/>
    <x v="5"/>
    <x v="0"/>
    <n v="79119279"/>
  </r>
  <r>
    <x v="33"/>
    <s v="A.C.I. PROYECTOS S.A.S"/>
    <s v="20 NIIF Plenas - Separados"/>
    <s v="BOGOTA D.C."/>
    <s v="M7110"/>
    <s v="2016-dic-31"/>
    <x v="0"/>
    <n v="20170403"/>
    <n v="0"/>
    <s v="Otros activos no financieros corrientes"/>
    <x v="5"/>
    <x v="0"/>
    <n v="1638441"/>
  </r>
  <r>
    <x v="35"/>
    <s v="TERMOTECNICA COINDUSTRIAL S A"/>
    <s v="20 NIIF Plenas - Separados"/>
    <s v="BOGOTA D.C."/>
    <s v="F4290"/>
    <s v="2016-dic-31"/>
    <x v="0"/>
    <n v="20170330"/>
    <n v="0"/>
    <s v="Otros activos no financieros corrientes"/>
    <x v="5"/>
    <x v="0"/>
    <n v="7377479"/>
  </r>
  <r>
    <x v="36"/>
    <s v="INTEGRAL S A."/>
    <s v="20 NIIF Plenas - Separados"/>
    <s v="ANTIOQUIA"/>
    <s v="M7110"/>
    <s v="2016-dic-31"/>
    <x v="0"/>
    <n v="20170331"/>
    <n v="0"/>
    <s v="Otros activos no financieros corrientes"/>
    <x v="5"/>
    <x v="0"/>
    <n v="7585"/>
  </r>
  <r>
    <x v="40"/>
    <s v="INDUSTRIAL CONCONCRETO S.A.S"/>
    <s v="20 NIIF Plenas - Separados"/>
    <s v="ANTIOQUIA"/>
    <s v="F4290"/>
    <s v="2016-dic-31"/>
    <x v="0"/>
    <n v="20170329"/>
    <n v="0"/>
    <s v="Otros activos no financieros corrientes"/>
    <x v="5"/>
    <x v="0"/>
    <n v="63118"/>
  </r>
  <r>
    <x v="43"/>
    <s v="GUSTAVO PERRY ARQUITECTOS S.A.S."/>
    <s v="40 NIIF Pymes - Individuales"/>
    <s v="BOGOTA D.C."/>
    <s v="M7110"/>
    <s v="2016-dic-31"/>
    <x v="0"/>
    <n v="20170504"/>
    <n v="0"/>
    <s v="Otros activos no financieros corrientes"/>
    <x v="5"/>
    <x v="0"/>
    <n v="1171"/>
  </r>
  <r>
    <x v="44"/>
    <s v="MARVAL S.A."/>
    <s v="20 NIIF Plenas - Separados"/>
    <s v="SANTANDER"/>
    <s v="F4111"/>
    <s v="2016-dic-31"/>
    <x v="0"/>
    <n v="20170331"/>
    <n v="0"/>
    <s v="Otros activos no financieros corrientes"/>
    <x v="5"/>
    <x v="0"/>
    <n v="24983247"/>
  </r>
  <r>
    <x v="45"/>
    <s v="CASS CONSTRUCTORES &amp; CIA. S.C.A."/>
    <s v="10 NIIF Plenas - Individuales"/>
    <s v="CUNDINAMARCA"/>
    <s v="F4210"/>
    <s v="2016-dic-31"/>
    <x v="0"/>
    <n v="20170405"/>
    <n v="0"/>
    <s v="Otros activos no financieros corrientes"/>
    <x v="5"/>
    <x v="0"/>
    <n v="81296614"/>
  </r>
  <r>
    <x v="47"/>
    <s v="COMPAÑIA COLOMBIANA DE CONSULTORES S AS"/>
    <s v="40 NIIF Pymes - Individuales"/>
    <s v="ANTIOQUIA"/>
    <s v="M7110"/>
    <s v="2016-dic-31"/>
    <x v="0"/>
    <n v="20170511"/>
    <n v="0"/>
    <s v="Otros activos no financieros corrientes"/>
    <x v="5"/>
    <x v="0"/>
    <n v="1165022"/>
  </r>
  <r>
    <x v="49"/>
    <s v="CONINSA  RAMON H. S.A."/>
    <s v="20 NIIF Plenas - Separados"/>
    <s v="ANTIOQUIA"/>
    <s v="F4290"/>
    <s v="2016-dic-31"/>
    <x v="0"/>
    <n v="20170329"/>
    <n v="0"/>
    <s v="Otros activos no financieros corrientes"/>
    <x v="5"/>
    <x v="0"/>
    <n v="26321164"/>
  </r>
  <r>
    <x v="51"/>
    <s v="INGENIERIA ESTRUCTURAL S.A."/>
    <s v="40 NIIF Pymes - Individuales"/>
    <s v="ANTIOQUIA"/>
    <s v="M7110"/>
    <s v="2016-dic-31"/>
    <x v="0"/>
    <n v="20170503"/>
    <n v="0"/>
    <s v="Otros activos no financieros corrientes"/>
    <x v="5"/>
    <x v="0"/>
    <n v="30500"/>
  </r>
  <r>
    <x v="53"/>
    <s v="SP INGENIEROS S.A.S."/>
    <s v="20 NIIF Plenas - Separados"/>
    <s v="ANTIOQUIA"/>
    <s v="F4210"/>
    <s v="2016-dic-31"/>
    <x v="0"/>
    <n v="20170328"/>
    <n v="0"/>
    <s v="Otros activos no financieros corrientes"/>
    <x v="5"/>
    <x v="0"/>
    <n v="590617"/>
  </r>
  <r>
    <x v="60"/>
    <s v="INGETEC INGENIERIA &amp; DISEÑO S.A."/>
    <s v="40 NIIF Pymes - Individuales"/>
    <s v="BOGOTA D.C."/>
    <s v="M7110"/>
    <s v="2016-dic-31"/>
    <x v="0"/>
    <n v="20170509"/>
    <n v="0"/>
    <s v="Otros activos no financieros corrientes"/>
    <x v="5"/>
    <x v="0"/>
    <n v="247019"/>
  </r>
  <r>
    <x v="61"/>
    <s v="INGETEC GERENCIA &amp; SUPERVISION S.A."/>
    <s v="40 NIIF Pymes - Individuales"/>
    <s v="BOGOTA D.C."/>
    <s v="M7110"/>
    <s v="2016-dic-31"/>
    <x v="0"/>
    <n v="20170510"/>
    <n v="0"/>
    <s v="Otros activos no financieros corrientes"/>
    <x v="5"/>
    <x v="0"/>
    <n v="55200"/>
  </r>
  <r>
    <x v="64"/>
    <s v="POCH COLOMBIA SA"/>
    <s v="10 NIIF Plenas - Individuales"/>
    <s v="BOGOTA D.C."/>
    <s v="M7110"/>
    <s v="2016-dic-31"/>
    <x v="0"/>
    <n v="20170330"/>
    <n v="0"/>
    <s v="Otros activos no financieros corrientes"/>
    <x v="5"/>
    <x v="0"/>
    <n v="3548"/>
  </r>
  <r>
    <x v="65"/>
    <s v="AR CONSTRUCCIONES S.A.S"/>
    <s v="10 NIIF Plenas - Individuales"/>
    <s v="BOGOTA D.C."/>
    <s v="F4111"/>
    <s v="2016-dic-31"/>
    <x v="0"/>
    <n v="20170327"/>
    <n v="0"/>
    <s v="Otros activos no financieros corrientes"/>
    <x v="5"/>
    <x v="0"/>
    <n v="19107121"/>
  </r>
  <r>
    <x v="66"/>
    <s v="CONSTRUCTORA DE INFRAESTRUCTURA VIAL S.A.S."/>
    <s v="10 NIIF Plenas - Individuales"/>
    <s v="BOGOTA D.C."/>
    <s v="F4210"/>
    <s v="2016-dic-31"/>
    <x v="0"/>
    <n v="20170330"/>
    <n v="0"/>
    <s v="Otros activos no financieros corrientes"/>
    <x v="5"/>
    <x v="0"/>
    <n v="4011361"/>
  </r>
  <r>
    <x v="67"/>
    <s v="INGENIERIA Y SOLUCIONES ESPECIALIZADAS S.A.S. (ISES S.A.S.)"/>
    <s v="50 NIIF Pymes - Separados"/>
    <s v="ATLANTICO"/>
    <s v="M7110"/>
    <s v="2016-dic-31"/>
    <x v="0"/>
    <n v="20170511"/>
    <n v="0"/>
    <s v="Otros activos no financieros corrientes"/>
    <x v="5"/>
    <x v="0"/>
    <n v="85524"/>
  </r>
  <r>
    <x v="70"/>
    <s v="TROPICAL ING S.A.S."/>
    <s v="40 NIIF Pymes - Individuales"/>
    <s v="BOGOTA D.C."/>
    <s v="M7110"/>
    <s v="2016-dic-31"/>
    <x v="0"/>
    <n v="20170426"/>
    <n v="0"/>
    <s v="Otros activos no financieros corrientes"/>
    <x v="5"/>
    <x v="0"/>
    <n v="10021414"/>
  </r>
  <r>
    <x v="71"/>
    <s v="MECO INFRAESTRUCTURA SAS"/>
    <s v="10 NIIF Plenas - Individuales"/>
    <s v="BOGOTA D.C."/>
    <s v="F4210"/>
    <s v="2016-dic-31"/>
    <x v="0"/>
    <n v="20170404"/>
    <n v="0"/>
    <s v="Otros activos no financieros corrientes"/>
    <x v="5"/>
    <x v="0"/>
    <n v="14430133"/>
  </r>
  <r>
    <x v="0"/>
    <s v="ESTYMA ESTUDIOS Y MANEJOS S.A"/>
    <s v="40 NIIF Pymes - Individuales"/>
    <s v="ANTIOQUIA"/>
    <s v="F4210"/>
    <s v="2016-dic-31"/>
    <x v="0"/>
    <n v="20170518"/>
    <n v="0"/>
    <s v="TotActiCorrtes_distintActiNoCorrien/grupoActivos_DisposiciónClasificados_Manteni_ParaVenta_o_Manteni_Distribuir_Propietarios"/>
    <x v="6"/>
    <x v="0"/>
    <n v="131333975"/>
  </r>
  <r>
    <x v="1"/>
    <s v="VELNEC S.A."/>
    <s v="40 NIIF Pymes - Individuales"/>
    <s v="BOGOTA D.C."/>
    <s v="M7110"/>
    <s v="2016-dic-31"/>
    <x v="0"/>
    <n v="20170503"/>
    <n v="0"/>
    <s v="TotActiCorrtes_distintActiNoCorrien/grupoActivos_DisposiciónClasificados_Manteni_ParaVenta_o_Manteni_Distribuir_Propietarios"/>
    <x v="6"/>
    <x v="0"/>
    <n v="3536404"/>
  </r>
  <r>
    <x v="2"/>
    <s v="ARQUITECTURA Y CONCRETO S A S"/>
    <s v="20 NIIF Plenas - Separados"/>
    <s v="ANTIOQUIA"/>
    <s v="F4111"/>
    <s v="2016-dic-31"/>
    <x v="0"/>
    <n v="20170328"/>
    <n v="0"/>
    <s v="TotActiCorrtes_distintActiNoCorrien/grupoActivos_DisposiciónClasificados_Manteni_ParaVenta_o_Manteni_Distribuir_Propietarios"/>
    <x v="6"/>
    <x v="0"/>
    <n v="879893575"/>
  </r>
  <r>
    <x v="3"/>
    <s v="JARAMILLO MORA S.A."/>
    <s v="20 NIIF Plenas - Separados"/>
    <s v="VALLE"/>
    <s v="F4111"/>
    <s v="2016-dic-31"/>
    <x v="0"/>
    <n v="20170403"/>
    <n v="0"/>
    <s v="TotActiCorrtes_distintActiNoCorrien/grupoActivos_DisposiciónClasificados_Manteni_ParaVenta_o_Manteni_Distribuir_Propietarios"/>
    <x v="6"/>
    <x v="0"/>
    <n v="220057165"/>
  </r>
  <r>
    <x v="4"/>
    <s v="JMV INGENIEROS S A S"/>
    <s v="40 NIIF Pymes - Individuales"/>
    <s v="BOGOTA D.C."/>
    <s v="F4290"/>
    <s v="2016-dic-31"/>
    <x v="0"/>
    <n v="20170505"/>
    <n v="0"/>
    <s v="TotActiCorrtes_distintActiNoCorrien/grupoActivos_DisposiciónClasificados_Manteni_ParaVenta_o_Manteni_Distribuir_Propietarios"/>
    <x v="6"/>
    <x v="0"/>
    <n v="17687857"/>
  </r>
  <r>
    <x v="5"/>
    <s v="CYG INGENIERIA Y CONSTRUCCIONES S A S"/>
    <s v="40 NIIF Pymes - Individuales"/>
    <s v="BOGOTA D.C."/>
    <s v="F4290"/>
    <s v="2016-dic-31"/>
    <x v="0"/>
    <n v="20170503"/>
    <n v="0"/>
    <s v="TotActiCorrtes_distintActiNoCorrien/grupoActivos_DisposiciónClasificados_Manteni_ParaVenta_o_Manteni_Distribuir_Propietarios"/>
    <x v="6"/>
    <x v="0"/>
    <n v="68663497"/>
  </r>
  <r>
    <x v="6"/>
    <s v="PRABYC INGENIEROS S A S"/>
    <s v="20 NIIF Plenas - Separados"/>
    <s v="BOGOTA D.C."/>
    <s v="F4111"/>
    <s v="2016-dic-31"/>
    <x v="0"/>
    <n v="20170403"/>
    <n v="0"/>
    <s v="TotActiCorrtes_distintActiNoCorrien/grupoActivos_DisposiciónClasificados_Manteni_ParaVenta_o_Manteni_Distribuir_Propietarios"/>
    <x v="6"/>
    <x v="0"/>
    <n v="198284887"/>
  </r>
  <r>
    <x v="7"/>
    <s v="VALORES Y CONTRATOS S.A. VALORCON S.A."/>
    <s v="40 NIIF Pymes - Individuales"/>
    <s v="ATLANTICO"/>
    <s v="F4210"/>
    <s v="2016-dic-31"/>
    <x v="0"/>
    <n v="20170424"/>
    <n v="0"/>
    <s v="TotActiCorrtes_distintActiNoCorrien/grupoActivos_DisposiciónClasificados_Manteni_ParaVenta_o_Manteni_Distribuir_Propietarios"/>
    <x v="6"/>
    <x v="0"/>
    <n v="722481409"/>
  </r>
  <r>
    <x v="8"/>
    <s v="AMARILO S.A.S"/>
    <s v="20 NIIF Plenas - Separados"/>
    <s v="BOGOTA D.C."/>
    <s v="F4111"/>
    <s v="2016-dic-31"/>
    <x v="0"/>
    <n v="20170407"/>
    <n v="0"/>
    <s v="TotActiCorrtes_distintActiNoCorrien/grupoActivos_DisposiciónClasificados_Manteni_ParaVenta_o_Manteni_Distribuir_Propietarios"/>
    <x v="6"/>
    <x v="0"/>
    <n v="1642789644"/>
  </r>
  <r>
    <x v="9"/>
    <s v="PRODESA Y CIA. S.A."/>
    <s v="10 NIIF Plenas - Individuales"/>
    <s v="BOGOTA D.C."/>
    <s v="F4111"/>
    <s v="2016-dic-31"/>
    <x v="0"/>
    <n v="20170509"/>
    <n v="0"/>
    <s v="TotActiCorrtes_distintActiNoCorrien/grupoActivos_DisposiciónClasificados_Manteni_ParaVenta_o_Manteni_Distribuir_Propietarios"/>
    <x v="6"/>
    <x v="0"/>
    <n v="306151073"/>
  </r>
  <r>
    <x v="10"/>
    <s v="INVERSIONES ALCABAMA S.A."/>
    <s v="50 NIIF Pymes - Separados"/>
    <s v="BOGOTA D.C."/>
    <s v="F4321"/>
    <s v="2016-dic-31"/>
    <x v="0"/>
    <n v="20170428"/>
    <n v="0"/>
    <s v="TotActiCorrtes_distintActiNoCorrien/grupoActivos_DisposiciónClasificados_Manteni_ParaVenta_o_Manteni_Distribuir_Propietarios"/>
    <x v="6"/>
    <x v="0"/>
    <n v="179055054"/>
  </r>
  <r>
    <x v="11"/>
    <s v="LATINOAMERICANA DE CONSTRUCCIONES S.A."/>
    <s v="20 NIIF Plenas - Separados"/>
    <s v="ANTIOQUIA"/>
    <s v="F4210"/>
    <s v="2016-dic-31"/>
    <x v="0"/>
    <n v="20170406"/>
    <n v="0"/>
    <s v="TotActiCorrtes_distintActiNoCorrien/grupoActivos_DisposiciónClasificados_Manteni_ParaVenta_o_Manteni_Distribuir_Propietarios"/>
    <x v="6"/>
    <x v="0"/>
    <n v="249773259"/>
  </r>
  <r>
    <x v="12"/>
    <s v="APIROS S A S"/>
    <s v="10 NIIF Plenas - Individuales"/>
    <s v="BOGOTA D.C."/>
    <s v="F4111"/>
    <s v="2016-dic-31"/>
    <x v="0"/>
    <n v="20170330"/>
    <n v="0"/>
    <s v="TotActiCorrtes_distintActiNoCorrien/grupoActivos_DisposiciónClasificados_Manteni_ParaVenta_o_Manteni_Distribuir_Propietarios"/>
    <x v="6"/>
    <x v="0"/>
    <n v="398262442"/>
  </r>
  <r>
    <x v="13"/>
    <s v="CONSTRUCTORA CAPITAL MEDELLIN S.A.S."/>
    <s v="20 NIIF Plenas - Separados"/>
    <s v="ANTIOQUIA"/>
    <s v="F4111"/>
    <s v="2016-dic-31"/>
    <x v="0"/>
    <n v="20170404"/>
    <n v="0"/>
    <s v="TotActiCorrtes_distintActiNoCorrien/grupoActivos_DisposiciónClasificados_Manteni_ParaVenta_o_Manteni_Distribuir_Propietarios"/>
    <x v="6"/>
    <x v="0"/>
    <n v="507917257"/>
  </r>
  <r>
    <x v="14"/>
    <s v="CONSTRUCOES E COMERCIO CAMARGO CORREA S.A. SUCURSAL COLOMBIA"/>
    <s v="10 NIIF Plenas - Individuales"/>
    <s v="ANTIOQUIA"/>
    <s v="F4290"/>
    <s v="2016-dic-31"/>
    <x v="0"/>
    <n v="20170328"/>
    <n v="0"/>
    <s v="TotActiCorrtes_distintActiNoCorrien/grupoActivos_DisposiciónClasificados_Manteni_ParaVenta_o_Manteni_Distribuir_Propietarios"/>
    <x v="6"/>
    <x v="0"/>
    <n v="109990873"/>
  </r>
  <r>
    <x v="15"/>
    <s v="KMA CONSTRUCCIONES S A"/>
    <s v="20 NIIF Plenas - Separados"/>
    <s v="BOLIVAR"/>
    <s v="F4290"/>
    <s v="2016-dic-31"/>
    <x v="0"/>
    <n v="20171004"/>
    <n v="0"/>
    <s v="TotActiCorrtes_distintActiNoCorrien/grupoActivos_DisposiciónClasificados_Manteni_ParaVenta_o_Manteni_Distribuir_Propietarios"/>
    <x v="6"/>
    <x v="0"/>
    <n v="198051624"/>
  </r>
  <r>
    <x v="16"/>
    <s v="CAM COLOMBIA MULTISERVICIOS S A S"/>
    <s v="20 NIIF Plenas - Separados"/>
    <s v="BOGOTA D.C."/>
    <s v="N8299"/>
    <s v="2016-dic-31"/>
    <x v="0"/>
    <n v="20170405"/>
    <n v="0"/>
    <s v="TotActiCorrtes_distintActiNoCorrien/grupoActivos_DisposiciónClasificados_Manteni_ParaVenta_o_Manteni_Distribuir_Propietarios"/>
    <x v="6"/>
    <x v="0"/>
    <n v="82695666"/>
  </r>
  <r>
    <x v="17"/>
    <s v="ALDEA PROYECTOS INMOBILIARIOS S.A."/>
    <s v="40 NIIF Pymes - Individuales"/>
    <s v="BOGOTA D.C."/>
    <s v="M7110"/>
    <s v="2016-dic-31"/>
    <x v="0"/>
    <n v="20170420"/>
    <n v="0"/>
    <s v="TotActiCorrtes_distintActiNoCorrien/grupoActivos_DisposiciónClasificados_Manteni_ParaVenta_o_Manteni_Distribuir_Propietarios"/>
    <x v="6"/>
    <x v="0"/>
    <n v="309037238"/>
  </r>
  <r>
    <x v="18"/>
    <s v="HMV INGENIEROS LTDA"/>
    <s v="20 NIIF Plenas - Separados"/>
    <s v="ANTIOQUIA"/>
    <s v="M7110"/>
    <s v="2016-dic-31"/>
    <x v="0"/>
    <n v="20170401"/>
    <n v="0"/>
    <s v="TotActiCorrtes_distintActiNoCorrien/grupoActivos_DisposiciónClasificados_Manteni_ParaVenta_o_Manteni_Distribuir_Propietarios"/>
    <x v="6"/>
    <x v="0"/>
    <n v="80147707"/>
  </r>
  <r>
    <x v="19"/>
    <s v="INGENIEROS CONSULTORES CIVILES Y ELECTRICOS S A"/>
    <s v="50 NIIF Pymes - Separados"/>
    <s v="BOGOTA D.C."/>
    <s v="M7110"/>
    <s v="2016-dic-31"/>
    <x v="0"/>
    <n v="20170510"/>
    <n v="0"/>
    <s v="TotActiCorrtes_distintActiNoCorrien/grupoActivos_DisposiciónClasificados_Manteni_ParaVenta_o_Manteni_Distribuir_Propietarios"/>
    <x v="6"/>
    <x v="0"/>
    <n v="36284009"/>
  </r>
  <r>
    <x v="20"/>
    <s v="OSPINAS Y CIA S A"/>
    <s v="20 NIIF Plenas - Separados"/>
    <s v="BOGOTA D.C."/>
    <s v="M7110"/>
    <s v="2016-dic-31"/>
    <x v="0"/>
    <n v="20170330"/>
    <n v="0"/>
    <s v="TotActiCorrtes_distintActiNoCorrien/grupoActivos_DisposiciónClasificados_Manteni_ParaVenta_o_Manteni_Distribuir_Propietarios"/>
    <x v="6"/>
    <x v="0"/>
    <n v="195850075"/>
  </r>
  <r>
    <x v="21"/>
    <s v="INVERSIONES Y CONSTRUCCIONES GAVIRIA VALLEJO INVERCO S A S"/>
    <s v="40 NIIF Pymes - Individuales"/>
    <s v="BOGOTA D.C."/>
    <s v="L6820"/>
    <s v="2016-dic-31"/>
    <x v="0"/>
    <n v="20170424"/>
    <n v="0"/>
    <s v="TotActiCorrtes_distintActiNoCorrien/grupoActivos_DisposiciónClasificados_Manteni_ParaVenta_o_Manteni_Distribuir_Propietarios"/>
    <x v="6"/>
    <x v="0"/>
    <n v="1462030"/>
  </r>
  <r>
    <x v="22"/>
    <s v="CONSULTORES TECNICOS Y ECONOMICOS S.A CONSULTECNICOS"/>
    <s v="50 NIIF Pymes - Separados"/>
    <s v="BOGOTA D.C."/>
    <s v="M7110"/>
    <s v="2016-dic-31"/>
    <x v="0"/>
    <n v="20170510"/>
    <n v="0"/>
    <s v="TotActiCorrtes_distintActiNoCorrien/grupoActivos_DisposiciónClasificados_Manteni_ParaVenta_o_Manteni_Distribuir_Propietarios"/>
    <x v="6"/>
    <x v="0"/>
    <n v="2780874"/>
  </r>
  <r>
    <x v="23"/>
    <s v="ODINSA SERVICIOS S A S"/>
    <s v="20 NIIF Plenas - Separados"/>
    <s v="BOGOTA D.C."/>
    <s v="F4390"/>
    <s v="2016-dic-31"/>
    <x v="0"/>
    <n v="20170406"/>
    <n v="0"/>
    <s v="TotActiCorrtes_distintActiNoCorrien/grupoActivos_DisposiciónClasificados_Manteni_ParaVenta_o_Manteni_Distribuir_Propietarios"/>
    <x v="6"/>
    <x v="0"/>
    <n v="2591453"/>
  </r>
  <r>
    <x v="24"/>
    <s v="ARPRO ARQUITECTOS INGENIEROS S.A."/>
    <s v="50 NIIF Pymes - Separados"/>
    <s v="BOGOTA D.C."/>
    <s v="F4112"/>
    <s v="2016-dic-31"/>
    <x v="0"/>
    <n v="20170515"/>
    <n v="0"/>
    <s v="TotActiCorrtes_distintActiNoCorrien/grupoActivos_DisposiciónClasificados_Manteni_ParaVenta_o_Manteni_Distribuir_Propietarios"/>
    <x v="6"/>
    <x v="0"/>
    <n v="7743092"/>
  </r>
  <r>
    <x v="25"/>
    <s v="J FELIPE ARDILA V &amp; CIA SAS"/>
    <s v="40 NIIF Pymes - Individuales"/>
    <s v="BOGOTA D.C."/>
    <s v="M7110"/>
    <s v="2016-dic-31"/>
    <x v="0"/>
    <n v="20170417"/>
    <n v="0"/>
    <s v="TotActiCorrtes_distintActiNoCorrien/grupoActivos_DisposiciónClasificados_Manteni_ParaVenta_o_Manteni_Distribuir_Propietarios"/>
    <x v="6"/>
    <x v="0"/>
    <n v="7093638"/>
  </r>
  <r>
    <x v="26"/>
    <s v="GUTIERREZ DIAZ Y CIA  S.A."/>
    <s v="40 NIIF Pymes - Individuales"/>
    <s v="BOGOTA D.C."/>
    <s v="M7110"/>
    <s v="2016-dic-31"/>
    <x v="0"/>
    <n v="20170523"/>
    <n v="0"/>
    <s v="TotActiCorrtes_distintActiNoCorrien/grupoActivos_DisposiciónClasificados_Manteni_ParaVenta_o_Manteni_Distribuir_Propietarios"/>
    <x v="6"/>
    <x v="0"/>
    <n v="5866289"/>
  </r>
  <r>
    <x v="27"/>
    <s v="CONSTRUCCIONES OBYCON S.A.S"/>
    <s v="20 NIIF Plenas - Separados"/>
    <s v="BOGOTA D.C."/>
    <s v="M7110"/>
    <s v="2016-dic-31"/>
    <x v="0"/>
    <n v="20170512"/>
    <n v="0"/>
    <s v="TotActiCorrtes_distintActiNoCorrien/grupoActivos_DisposiciónClasificados_Manteni_ParaVenta_o_Manteni_Distribuir_Propietarios"/>
    <x v="6"/>
    <x v="0"/>
    <n v="84923008"/>
  </r>
  <r>
    <x v="28"/>
    <s v="RESTREPO Y URIBE S A S"/>
    <s v="50 NIIF Pymes - Separados"/>
    <s v="BOGOTA D.C."/>
    <s v="M7110"/>
    <s v="2016-dic-31"/>
    <x v="0"/>
    <n v="20170502"/>
    <n v="0"/>
    <s v="TotActiCorrtes_distintActiNoCorrien/grupoActivos_DisposiciónClasificados_Manteni_ParaVenta_o_Manteni_Distribuir_Propietarios"/>
    <x v="6"/>
    <x v="0"/>
    <n v="14775137"/>
  </r>
  <r>
    <x v="29"/>
    <s v="CONSULTORIA COLOMBIANA S A"/>
    <s v="20 NIIF Plenas - Separados"/>
    <s v="BOGOTA D.C."/>
    <s v="M7110"/>
    <s v="2016-dic-31"/>
    <x v="0"/>
    <n v="20170405"/>
    <n v="0"/>
    <s v="TotActiCorrtes_distintActiNoCorrien/grupoActivos_DisposiciónClasificados_Manteni_ParaVenta_o_Manteni_Distribuir_Propietarios"/>
    <x v="6"/>
    <x v="0"/>
    <n v="67725707"/>
  </r>
  <r>
    <x v="30"/>
    <s v="TECNICONTROL S.A."/>
    <s v="20 NIIF Plenas - Separados"/>
    <s v="BOGOTA D.C."/>
    <s v="M7110"/>
    <s v="2016-dic-31"/>
    <x v="0"/>
    <n v="20170407"/>
    <n v="0"/>
    <s v="TotActiCorrtes_distintActiNoCorrien/grupoActivos_DisposiciónClasificados_Manteni_ParaVenta_o_Manteni_Distribuir_Propietarios"/>
    <x v="6"/>
    <x v="0"/>
    <n v="40498596"/>
  </r>
  <r>
    <x v="31"/>
    <s v="MORELCO S A S"/>
    <s v="20 NIIF Plenas - Separados"/>
    <s v="BOGOTA D.C."/>
    <s v="F4290"/>
    <s v="2016-dic-31"/>
    <x v="0"/>
    <n v="20170405"/>
    <n v="0"/>
    <s v="TotActiCorrtes_distintActiNoCorrien/grupoActivos_DisposiciónClasificados_Manteni_ParaVenta_o_Manteni_Distribuir_Propietarios"/>
    <x v="6"/>
    <x v="0"/>
    <n v="216414984"/>
  </r>
  <r>
    <x v="32"/>
    <s v="CONSTRUCTORA  COLPATRIA S.A"/>
    <s v="20 NIIF Plenas - Separados"/>
    <s v="BOGOTA D.C."/>
    <s v="F4111"/>
    <s v="2016-dic-31"/>
    <x v="0"/>
    <n v="20170404"/>
    <n v="0"/>
    <s v="TotActiCorrtes_distintActiNoCorrien/grupoActivos_DisposiciónClasificados_Manteni_ParaVenta_o_Manteni_Distribuir_Propietarios"/>
    <x v="6"/>
    <x v="0"/>
    <n v="520945088"/>
  </r>
  <r>
    <x v="33"/>
    <s v="A.C.I. PROYECTOS S.A.S"/>
    <s v="20 NIIF Plenas - Separados"/>
    <s v="BOGOTA D.C."/>
    <s v="M7110"/>
    <s v="2016-dic-31"/>
    <x v="0"/>
    <n v="20170403"/>
    <n v="0"/>
    <s v="TotActiCorrtes_distintActiNoCorrien/grupoActivos_DisposiciónClasificados_Manteni_ParaVenta_o_Manteni_Distribuir_Propietarios"/>
    <x v="6"/>
    <x v="0"/>
    <n v="34699003"/>
  </r>
  <r>
    <x v="34"/>
    <s v="ARMETALES S.A."/>
    <s v="10 NIIF Plenas - Individuales"/>
    <s v="CALDAS"/>
    <s v="G4663"/>
    <s v="2016-dic-31"/>
    <x v="0"/>
    <n v="20170406"/>
    <n v="0"/>
    <s v="TotActiCorrtes_distintActiNoCorrien/grupoActivos_DisposiciónClasificados_Manteni_ParaVenta_o_Manteni_Distribuir_Propietarios"/>
    <x v="6"/>
    <x v="0"/>
    <n v="43241554"/>
  </r>
  <r>
    <x v="35"/>
    <s v="TERMOTECNICA COINDUSTRIAL S A"/>
    <s v="20 NIIF Plenas - Separados"/>
    <s v="BOGOTA D.C."/>
    <s v="F4290"/>
    <s v="2016-dic-31"/>
    <x v="0"/>
    <n v="20170330"/>
    <n v="0"/>
    <s v="TotActiCorrtes_distintActiNoCorrien/grupoActivos_DisposiciónClasificados_Manteni_ParaVenta_o_Manteni_Distribuir_Propietarios"/>
    <x v="6"/>
    <x v="0"/>
    <n v="514302396"/>
  </r>
  <r>
    <x v="36"/>
    <s v="INTEGRAL S A."/>
    <s v="20 NIIF Plenas - Separados"/>
    <s v="ANTIOQUIA"/>
    <s v="M7110"/>
    <s v="2016-dic-31"/>
    <x v="0"/>
    <n v="20170331"/>
    <n v="0"/>
    <s v="TotActiCorrtes_distintActiNoCorrien/grupoActivos_DisposiciónClasificados_Manteni_ParaVenta_o_Manteni_Distribuir_Propietarios"/>
    <x v="6"/>
    <x v="0"/>
    <n v="62340046"/>
  </r>
  <r>
    <x v="37"/>
    <s v="CONSTRUCCIONES VELEZ Y ASOCIADOS S.A.S"/>
    <s v="10 NIIF Plenas - Individuales"/>
    <s v="ANTIOQUIA"/>
    <s v="F4112"/>
    <s v="2016-dic-31"/>
    <x v="0"/>
    <n v="20170503"/>
    <n v="0"/>
    <s v="TotActiCorrtes_distintActiNoCorrien/grupoActivos_DisposiciónClasificados_Manteni_ParaVenta_o_Manteni_Distribuir_Propietarios"/>
    <x v="6"/>
    <x v="0"/>
    <n v="55013713"/>
  </r>
  <r>
    <x v="38"/>
    <s v="P  A  Y  C   S. A.S."/>
    <s v="40 NIIF Pymes - Individuales"/>
    <s v="BOGOTA D.C."/>
    <s v="M7110"/>
    <s v="2016-dic-31"/>
    <x v="0"/>
    <n v="20170515"/>
    <n v="0"/>
    <s v="TotActiCorrtes_distintActiNoCorrien/grupoActivos_DisposiciónClasificados_Manteni_ParaVenta_o_Manteni_Distribuir_Propietarios"/>
    <x v="6"/>
    <x v="0"/>
    <n v="22475269"/>
  </r>
  <r>
    <x v="39"/>
    <s v="INVERSIONES Y CONSTRUCCIONES CONDOR S.A."/>
    <s v="40 NIIF Pymes - Individuales"/>
    <s v="BOGOTA D.C."/>
    <s v="F4290"/>
    <s v="2016-dic-31"/>
    <x v="0"/>
    <n v="20170512"/>
    <n v="0"/>
    <s v="TotActiCorrtes_distintActiNoCorrien/grupoActivos_DisposiciónClasificados_Manteni_ParaVenta_o_Manteni_Distribuir_Propietarios"/>
    <x v="6"/>
    <x v="0"/>
    <n v="2187248"/>
  </r>
  <r>
    <x v="40"/>
    <s v="INDUSTRIAL CONCONCRETO S.A.S"/>
    <s v="20 NIIF Plenas - Separados"/>
    <s v="ANTIOQUIA"/>
    <s v="F4290"/>
    <s v="2016-dic-31"/>
    <x v="0"/>
    <n v="20170329"/>
    <n v="0"/>
    <s v="TotActiCorrtes_distintActiNoCorrien/grupoActivos_DisposiciónClasificados_Manteni_ParaVenta_o_Manteni_Distribuir_Propietarios"/>
    <x v="6"/>
    <x v="0"/>
    <n v="35161774"/>
  </r>
  <r>
    <x v="41"/>
    <s v="ODINSA PROYECTOS E INVERSIONES S.A."/>
    <s v="20 NIIF Plenas - Separados"/>
    <s v="BOGOTA D.C."/>
    <s v="N8299"/>
    <s v="2016-dic-31"/>
    <x v="0"/>
    <n v="20170330"/>
    <n v="0"/>
    <s v="TotActiCorrtes_distintActiNoCorrien/grupoActivos_DisposiciónClasificados_Manteni_ParaVenta_o_Manteni_Distribuir_Propietarios"/>
    <x v="6"/>
    <x v="0"/>
    <n v="59469649"/>
  </r>
  <r>
    <x v="42"/>
    <s v="PROMOTORA CONVIVIENDA S A S"/>
    <s v="20 NIIF Plenas - Separados"/>
    <s v="BOGOTA D.C."/>
    <s v="M7110"/>
    <s v="2016-dic-31"/>
    <x v="0"/>
    <n v="20170329"/>
    <n v="0"/>
    <s v="TotActiCorrtes_distintActiNoCorrien/grupoActivos_DisposiciónClasificados_Manteni_ParaVenta_o_Manteni_Distribuir_Propietarios"/>
    <x v="6"/>
    <x v="0"/>
    <n v="25169101"/>
  </r>
  <r>
    <x v="43"/>
    <s v="GUSTAVO PERRY ARQUITECTOS S.A.S."/>
    <s v="40 NIIF Pymes - Individuales"/>
    <s v="BOGOTA D.C."/>
    <s v="M7110"/>
    <s v="2016-dic-31"/>
    <x v="0"/>
    <n v="20170504"/>
    <n v="0"/>
    <s v="TotActiCorrtes_distintActiNoCorrien/grupoActivos_DisposiciónClasificados_Manteni_ParaVenta_o_Manteni_Distribuir_Propietarios"/>
    <x v="6"/>
    <x v="0"/>
    <n v="3913886"/>
  </r>
  <r>
    <x v="44"/>
    <s v="MARVAL S.A."/>
    <s v="20 NIIF Plenas - Separados"/>
    <s v="SANTANDER"/>
    <s v="F4111"/>
    <s v="2016-dic-31"/>
    <x v="0"/>
    <n v="20170331"/>
    <n v="0"/>
    <s v="TotActiCorrtes_distintActiNoCorrien/grupoActivos_DisposiciónClasificados_Manteni_ParaVenta_o_Manteni_Distribuir_Propietarios"/>
    <x v="6"/>
    <x v="0"/>
    <n v="592671437"/>
  </r>
  <r>
    <x v="45"/>
    <s v="CASS CONSTRUCTORES &amp; CIA. S.C.A."/>
    <s v="10 NIIF Plenas - Individuales"/>
    <s v="CUNDINAMARCA"/>
    <s v="F4210"/>
    <s v="2016-dic-31"/>
    <x v="0"/>
    <n v="20170405"/>
    <n v="0"/>
    <s v="TotActiCorrtes_distintActiNoCorrien/grupoActivos_DisposiciónClasificados_Manteni_ParaVenta_o_Manteni_Distribuir_Propietarios"/>
    <x v="6"/>
    <x v="0"/>
    <n v="411713637"/>
  </r>
  <r>
    <x v="46"/>
    <s v="PROKSOL S A S"/>
    <s v="50 NIIF Pymes - Separados"/>
    <s v="CUNDINAMARCA"/>
    <s v="M7110"/>
    <s v="2016-dic-31"/>
    <x v="0"/>
    <n v="20170421"/>
    <n v="0"/>
    <s v="TotActiCorrtes_distintActiNoCorrien/grupoActivos_DisposiciónClasificados_Manteni_ParaVenta_o_Manteni_Distribuir_Propietarios"/>
    <x v="6"/>
    <x v="0"/>
    <n v="88939375"/>
  </r>
  <r>
    <x v="47"/>
    <s v="COMPAÑIA COLOMBIANA DE CONSULTORES S AS"/>
    <s v="40 NIIF Pymes - Individuales"/>
    <s v="ANTIOQUIA"/>
    <s v="M7110"/>
    <s v="2016-dic-31"/>
    <x v="0"/>
    <n v="20170511"/>
    <n v="0"/>
    <s v="TotActiCorrtes_distintActiNoCorrien/grupoActivos_DisposiciónClasificados_Manteni_ParaVenta_o_Manteni_Distribuir_Propietarios"/>
    <x v="6"/>
    <x v="0"/>
    <n v="16592457"/>
  </r>
  <r>
    <x v="48"/>
    <s v="SEDIC S.A"/>
    <s v="20 NIIF Plenas - Separados"/>
    <s v="ANTIOQUIA"/>
    <s v="M7110"/>
    <s v="2016-dic-31"/>
    <x v="0"/>
    <n v="20170928"/>
    <n v="0"/>
    <s v="TotActiCorrtes_distintActiNoCorrien/grupoActivos_DisposiciónClasificados_Manteni_ParaVenta_o_Manteni_Distribuir_Propietarios"/>
    <x v="6"/>
    <x v="0"/>
    <n v="10182590"/>
  </r>
  <r>
    <x v="49"/>
    <s v="CONINSA  RAMON H. S.A."/>
    <s v="20 NIIF Plenas - Separados"/>
    <s v="ANTIOQUIA"/>
    <s v="F4290"/>
    <s v="2016-dic-31"/>
    <x v="0"/>
    <n v="20170329"/>
    <n v="0"/>
    <s v="TotActiCorrtes_distintActiNoCorrien/grupoActivos_DisposiciónClasificados_Manteni_ParaVenta_o_Manteni_Distribuir_Propietarios"/>
    <x v="6"/>
    <x v="0"/>
    <n v="383385228"/>
  </r>
  <r>
    <x v="50"/>
    <s v="MAB INGENIERIA DE VALOR S.A."/>
    <s v="50 NIIF Pymes - Separados"/>
    <s v="BOGOTA D.C."/>
    <s v="M7110"/>
    <s v="2016-dic-31"/>
    <x v="0"/>
    <n v="20170419"/>
    <n v="0"/>
    <s v="TotActiCorrtes_distintActiNoCorrien/grupoActivos_DisposiciónClasificados_Manteni_ParaVenta_o_Manteni_Distribuir_Propietarios"/>
    <x v="6"/>
    <x v="0"/>
    <n v="16564147"/>
  </r>
  <r>
    <x v="51"/>
    <s v="INGENIERIA ESTRUCTURAL S.A."/>
    <s v="40 NIIF Pymes - Individuales"/>
    <s v="ANTIOQUIA"/>
    <s v="M7110"/>
    <s v="2016-dic-31"/>
    <x v="0"/>
    <n v="20170503"/>
    <n v="0"/>
    <s v="TotActiCorrtes_distintActiNoCorrien/grupoActivos_DisposiciónClasificados_Manteni_ParaVenta_o_Manteni_Distribuir_Propietarios"/>
    <x v="6"/>
    <x v="0"/>
    <n v="4025785"/>
  </r>
  <r>
    <x v="52"/>
    <s v="SANEAR S.A."/>
    <s v="40 NIIF Pymes - Individuales"/>
    <s v="ANTIOQUIA"/>
    <s v="M7110"/>
    <s v="2016-dic-31"/>
    <x v="0"/>
    <n v="20170510"/>
    <n v="0"/>
    <s v="TotActiCorrtes_distintActiNoCorrien/grupoActivos_DisposiciónClasificados_Manteni_ParaVenta_o_Manteni_Distribuir_Propietarios"/>
    <x v="6"/>
    <x v="0"/>
    <n v="16873579"/>
  </r>
  <r>
    <x v="53"/>
    <s v="SP INGENIEROS S.A.S."/>
    <s v="20 NIIF Plenas - Separados"/>
    <s v="ANTIOQUIA"/>
    <s v="F4210"/>
    <s v="2016-dic-31"/>
    <x v="0"/>
    <n v="20170328"/>
    <n v="0"/>
    <s v="TotActiCorrtes_distintActiNoCorrien/grupoActivos_DisposiciónClasificados_Manteni_ParaVenta_o_Manteni_Distribuir_Propietarios"/>
    <x v="6"/>
    <x v="0"/>
    <n v="81389872"/>
  </r>
  <r>
    <x v="54"/>
    <s v="INMOBILIARIA CONCONCRETO S.A.S."/>
    <s v="20 NIIF Plenas - Separados"/>
    <s v="ANTIOQUIA"/>
    <s v="F4111"/>
    <s v="2016-dic-31"/>
    <x v="0"/>
    <n v="20170403"/>
    <n v="0"/>
    <s v="TotActiCorrtes_distintActiNoCorrien/grupoActivos_DisposiciónClasificados_Manteni_ParaVenta_o_Manteni_Distribuir_Propietarios"/>
    <x v="6"/>
    <x v="0"/>
    <n v="10377920"/>
  </r>
  <r>
    <x v="55"/>
    <s v="FAJARDO MORENO Y CIA. S.A."/>
    <s v="40 NIIF Pymes - Individuales"/>
    <s v="ANTIOQUIA"/>
    <s v="M7110"/>
    <s v="2016-dic-31"/>
    <x v="0"/>
    <n v="20170424"/>
    <n v="0"/>
    <s v="TotActiCorrtes_distintActiNoCorrien/grupoActivos_DisposiciónClasificados_Manteni_ParaVenta_o_Manteni_Distribuir_Propietarios"/>
    <x v="6"/>
    <x v="0"/>
    <n v="38620489"/>
  </r>
  <r>
    <x v="56"/>
    <s v="CBI COLOMBIANA S.A."/>
    <s v="10 NIIF Plenas - Individuales"/>
    <s v="BOLIVAR"/>
    <s v="F4290"/>
    <s v="2016-dic-31"/>
    <x v="0"/>
    <n v="20170407"/>
    <n v="0"/>
    <s v="TotActiCorrtes_distintActiNoCorrien/grupoActivos_DisposiciónClasificados_Manteni_ParaVenta_o_Manteni_Distribuir_Propietarios"/>
    <x v="6"/>
    <x v="0"/>
    <n v="359177324"/>
  </r>
  <r>
    <x v="57"/>
    <s v="ESTUDIOS Y PROYECTOS DEL SOL S A S"/>
    <s v="20 NIIF Plenas - Separados"/>
    <s v="BOGOTA D.C."/>
    <s v="F4210"/>
    <s v="2016-dic-31"/>
    <x v="0"/>
    <n v="20170331"/>
    <n v="0"/>
    <s v="TotActiCorrtes_distintActiNoCorrien/grupoActivos_DisposiciónClasificados_Manteni_ParaVenta_o_Manteni_Distribuir_Propietarios"/>
    <x v="6"/>
    <x v="0"/>
    <n v="260215768"/>
  </r>
  <r>
    <x v="58"/>
    <s v="ARCO CONSTRUCTORES S.A.S"/>
    <s v="50 NIIF Pymes - Separados"/>
    <s v="CUNDINAMARCA"/>
    <s v="F4210"/>
    <s v="2016-dic-31"/>
    <x v="0"/>
    <n v="20170425"/>
    <n v="0"/>
    <s v="TotActiCorrtes_distintActiNoCorrien/grupoActivos_DisposiciónClasificados_Manteni_ParaVenta_o_Manteni_Distribuir_Propietarios"/>
    <x v="6"/>
    <x v="0"/>
    <n v="3808269"/>
  </r>
  <r>
    <x v="59"/>
    <s v="CMS + GMP ASOCIADOS S A S EN REORGANIZACION"/>
    <s v="50 NIIF Pymes - Separados"/>
    <s v="BOGOTA D.C."/>
    <s v="M7110"/>
    <s v="2016-dic-31"/>
    <x v="0"/>
    <n v="20170517"/>
    <n v="0"/>
    <s v="TotActiCorrtes_distintActiNoCorrien/grupoActivos_DisposiciónClasificados_Manteni_ParaVenta_o_Manteni_Distribuir_Propietarios"/>
    <x v="6"/>
    <x v="0"/>
    <n v="11778763"/>
  </r>
  <r>
    <x v="60"/>
    <s v="INGETEC INGENIERIA &amp; DISEÑO S.A."/>
    <s v="40 NIIF Pymes - Individuales"/>
    <s v="BOGOTA D.C."/>
    <s v="M7110"/>
    <s v="2016-dic-31"/>
    <x v="0"/>
    <n v="20170509"/>
    <n v="0"/>
    <s v="TotActiCorrtes_distintActiNoCorrien/grupoActivos_DisposiciónClasificados_Manteni_ParaVenta_o_Manteni_Distribuir_Propietarios"/>
    <x v="6"/>
    <x v="0"/>
    <n v="11123965"/>
  </r>
  <r>
    <x v="61"/>
    <s v="INGETEC GERENCIA &amp; SUPERVISION S.A."/>
    <s v="40 NIIF Pymes - Individuales"/>
    <s v="BOGOTA D.C."/>
    <s v="M7110"/>
    <s v="2016-dic-31"/>
    <x v="0"/>
    <n v="20170510"/>
    <n v="0"/>
    <s v="TotActiCorrtes_distintActiNoCorrien/grupoActivos_DisposiciónClasificados_Manteni_ParaVenta_o_Manteni_Distribuir_Propietarios"/>
    <x v="6"/>
    <x v="0"/>
    <n v="4993714"/>
  </r>
  <r>
    <x v="62"/>
    <s v="CARTAGENA II S.A."/>
    <s v="20 NIIF Plenas - Separados"/>
    <s v="BOLIVAR"/>
    <s v="L6810"/>
    <s v="2016-dic-31"/>
    <x v="0"/>
    <n v="20170509"/>
    <n v="0"/>
    <s v="TotActiCorrtes_distintActiNoCorrien/grupoActivos_DisposiciónClasificados_Manteni_ParaVenta_o_Manteni_Distribuir_Propietarios"/>
    <x v="6"/>
    <x v="0"/>
    <n v="1013127"/>
  </r>
  <r>
    <x v="63"/>
    <s v="CONSTRUCTORA FUREL S.A"/>
    <s v="50 NIIF Pymes - Separados"/>
    <s v="ANTIOQUIA"/>
    <s v="F4390"/>
    <s v="2016-dic-31"/>
    <x v="0"/>
    <n v="20170504"/>
    <n v="0"/>
    <s v="TotActiCorrtes_distintActiNoCorrien/grupoActivos_DisposiciónClasificados_Manteni_ParaVenta_o_Manteni_Distribuir_Propietarios"/>
    <x v="6"/>
    <x v="0"/>
    <n v="48331948"/>
  </r>
  <r>
    <x v="64"/>
    <s v="POCH COLOMBIA SA"/>
    <s v="10 NIIF Plenas - Individuales"/>
    <s v="BOGOTA D.C."/>
    <s v="M7110"/>
    <s v="2016-dic-31"/>
    <x v="0"/>
    <n v="20170330"/>
    <n v="0"/>
    <s v="TotActiCorrtes_distintActiNoCorrien/grupoActivos_DisposiciónClasificados_Manteni_ParaVenta_o_Manteni_Distribuir_Propietarios"/>
    <x v="6"/>
    <x v="0"/>
    <n v="3980039"/>
  </r>
  <r>
    <x v="65"/>
    <s v="AR CONSTRUCCIONES S.A.S"/>
    <s v="10 NIIF Plenas - Individuales"/>
    <s v="BOGOTA D.C."/>
    <s v="F4111"/>
    <s v="2016-dic-31"/>
    <x v="0"/>
    <n v="20170327"/>
    <n v="0"/>
    <s v="TotActiCorrtes_distintActiNoCorrien/grupoActivos_DisposiciónClasificados_Manteni_ParaVenta_o_Manteni_Distribuir_Propietarios"/>
    <x v="6"/>
    <x v="0"/>
    <n v="185667339"/>
  </r>
  <r>
    <x v="66"/>
    <s v="CONSTRUCTORA DE INFRAESTRUCTURA VIAL S.A.S."/>
    <s v="10 NIIF Plenas - Individuales"/>
    <s v="BOGOTA D.C."/>
    <s v="F4210"/>
    <s v="2016-dic-31"/>
    <x v="0"/>
    <n v="20170330"/>
    <n v="0"/>
    <s v="TotActiCorrtes_distintActiNoCorrien/grupoActivos_DisposiciónClasificados_Manteni_ParaVenta_o_Manteni_Distribuir_Propietarios"/>
    <x v="6"/>
    <x v="0"/>
    <n v="131452952"/>
  </r>
  <r>
    <x v="67"/>
    <s v="INGENIERIA Y SOLUCIONES ESPECIALIZADAS S.A.S. (ISES S.A.S.)"/>
    <s v="50 NIIF Pymes - Separados"/>
    <s v="ATLANTICO"/>
    <s v="M7110"/>
    <s v="2016-dic-31"/>
    <x v="0"/>
    <n v="20170511"/>
    <n v="0"/>
    <s v="TotActiCorrtes_distintActiNoCorrien/grupoActivos_DisposiciónClasificados_Manteni_ParaVenta_o_Manteni_Distribuir_Propietarios"/>
    <x v="6"/>
    <x v="0"/>
    <n v="5490205"/>
  </r>
  <r>
    <x v="68"/>
    <s v="CONCOL INGENIERIA SAS"/>
    <s v="50 NIIF Pymes - Separados"/>
    <s v="BOGOTA D.C."/>
    <s v="M7110"/>
    <s v="2016-dic-31"/>
    <x v="0"/>
    <n v="20170428"/>
    <n v="0"/>
    <s v="TotActiCorrtes_distintActiNoCorrien/grupoActivos_DisposiciónClasificados_Manteni_ParaVenta_o_Manteni_Distribuir_Propietarios"/>
    <x v="6"/>
    <x v="0"/>
    <n v="7279057"/>
  </r>
  <r>
    <x v="69"/>
    <s v="JMV CONSTRUKTORA SAS"/>
    <s v="40 NIIF Pymes - Individuales"/>
    <s v="RISARALDA"/>
    <s v="F4290"/>
    <s v="2016-dic-31"/>
    <x v="0"/>
    <n v="20170503"/>
    <n v="0"/>
    <s v="TotActiCorrtes_distintActiNoCorrien/grupoActivos_DisposiciónClasificados_Manteni_ParaVenta_o_Manteni_Distribuir_Propietarios"/>
    <x v="6"/>
    <x v="0"/>
    <n v="22167639"/>
  </r>
  <r>
    <x v="70"/>
    <s v="TROPICAL ING S.A.S."/>
    <s v="40 NIIF Pymes - Individuales"/>
    <s v="BOGOTA D.C."/>
    <s v="M7110"/>
    <s v="2016-dic-31"/>
    <x v="0"/>
    <n v="20170426"/>
    <n v="0"/>
    <s v="TotActiCorrtes_distintActiNoCorrien/grupoActivos_DisposiciónClasificados_Manteni_ParaVenta_o_Manteni_Distribuir_Propietarios"/>
    <x v="6"/>
    <x v="0"/>
    <n v="60114686"/>
  </r>
  <r>
    <x v="71"/>
    <s v="MECO INFRAESTRUCTURA SAS"/>
    <s v="10 NIIF Plenas - Individuales"/>
    <s v="BOGOTA D.C."/>
    <s v="F4210"/>
    <s v="2016-dic-31"/>
    <x v="0"/>
    <n v="20170404"/>
    <n v="0"/>
    <s v="TotActiCorrtes_distintActiNoCorrien/grupoActivos_DisposiciónClasificados_Manteni_ParaVenta_o_Manteni_Distribuir_Propietarios"/>
    <x v="6"/>
    <x v="0"/>
    <n v="197004847"/>
  </r>
  <r>
    <x v="72"/>
    <s v="SBI INTERNATIONAL HOLDINGS AG"/>
    <s v="10 NIIF Plenas - Individuales"/>
    <s v="BOGOTA D.C."/>
    <s v="F4112"/>
    <s v="2016-dic-31"/>
    <x v="0"/>
    <n v="20170330"/>
    <n v="0"/>
    <s v="TotActiCorrtes_distintActiNoCorrien/grupoActivos_DisposiciónClasificados_Manteni_ParaVenta_o_Manteni_Distribuir_Propietarios"/>
    <x v="6"/>
    <x v="0"/>
    <n v="65462428"/>
  </r>
  <r>
    <x v="73"/>
    <s v="CONSTRUCCIONES COLOMBIANAS OHL SAS"/>
    <s v="10 NIIF Plenas - Individuales"/>
    <s v="BOGOTA D.C."/>
    <s v="F4210"/>
    <s v="2016-dic-31"/>
    <x v="0"/>
    <n v="20170410"/>
    <n v="0"/>
    <s v="TotActiCorrtes_distintActiNoCorrien/grupoActivos_DisposiciónClasificados_Manteni_ParaVenta_o_Manteni_Distribuir_Propietarios"/>
    <x v="6"/>
    <x v="0"/>
    <n v="59427221"/>
  </r>
  <r>
    <x v="2"/>
    <s v="ARQUITECTURA Y CONCRETO S A S"/>
    <s v="20 NIIF Plenas - Separados"/>
    <s v="ANTIOQUIA"/>
    <s v="F4111"/>
    <s v="2016-dic-31"/>
    <x v="0"/>
    <n v="20170328"/>
    <n v="0"/>
    <s v="ActivosNoCorrientes/Grupos_Activos_ParaDisposicionClasificados_Mantenidos_ParaVenta/Mantenidos_ParaDistribuir_Propietarios"/>
    <x v="7"/>
    <x v="0"/>
    <n v="255000"/>
  </r>
  <r>
    <x v="11"/>
    <s v="LATINOAMERICANA DE CONSTRUCCIONES S.A."/>
    <s v="20 NIIF Plenas - Separados"/>
    <s v="ANTIOQUIA"/>
    <s v="F4210"/>
    <s v="2016-dic-31"/>
    <x v="0"/>
    <n v="20170406"/>
    <n v="0"/>
    <s v="ActivosNoCorrientes/Grupos_Activos_ParaDisposicionClasificados_Mantenidos_ParaVenta/Mantenidos_ParaDistribuir_Propietarios"/>
    <x v="7"/>
    <x v="0"/>
    <n v="2151852"/>
  </r>
  <r>
    <x v="33"/>
    <s v="A.C.I. PROYECTOS S.A.S"/>
    <s v="20 NIIF Plenas - Separados"/>
    <s v="BOGOTA D.C."/>
    <s v="M7110"/>
    <s v="2016-dic-31"/>
    <x v="0"/>
    <n v="20170403"/>
    <n v="0"/>
    <s v="ActivosNoCorrientes/Grupos_Activos_ParaDisposicionClasificados_Mantenidos_ParaVenta/Mantenidos_ParaDistribuir_Propietarios"/>
    <x v="7"/>
    <x v="0"/>
    <n v="658000"/>
  </r>
  <r>
    <x v="40"/>
    <s v="INDUSTRIAL CONCONCRETO S.A.S"/>
    <s v="20 NIIF Plenas - Separados"/>
    <s v="ANTIOQUIA"/>
    <s v="F4290"/>
    <s v="2016-dic-31"/>
    <x v="0"/>
    <n v="20170329"/>
    <n v="0"/>
    <s v="ActivosNoCorrientes/Grupos_Activos_ParaDisposicionClasificados_Mantenidos_ParaVenta/Mantenidos_ParaDistribuir_Propietarios"/>
    <x v="7"/>
    <x v="0"/>
    <n v="691659"/>
  </r>
  <r>
    <x v="41"/>
    <s v="ODINSA PROYECTOS E INVERSIONES S.A."/>
    <s v="20 NIIF Plenas - Separados"/>
    <s v="BOGOTA D.C."/>
    <s v="N8299"/>
    <s v="2016-dic-31"/>
    <x v="0"/>
    <n v="20170330"/>
    <n v="0"/>
    <s v="ActivosNoCorrientes/Grupos_Activos_ParaDisposicionClasificados_Mantenidos_ParaVenta/Mantenidos_ParaDistribuir_Propietarios"/>
    <x v="7"/>
    <x v="0"/>
    <n v="8789257"/>
  </r>
  <r>
    <x v="50"/>
    <s v="MAB INGENIERIA DE VALOR S.A."/>
    <s v="50 NIIF Pymes - Separados"/>
    <s v="BOGOTA D.C."/>
    <s v="M7110"/>
    <s v="2016-dic-31"/>
    <x v="0"/>
    <n v="20170419"/>
    <n v="0"/>
    <s v="ActivosNoCorrientes/Grupos_Activos_ParaDisposicionClasificados_Mantenidos_ParaVenta/Mantenidos_ParaDistribuir_Propietarios"/>
    <x v="7"/>
    <x v="0"/>
    <n v="2255020"/>
  </r>
  <r>
    <x v="53"/>
    <s v="SP INGENIEROS S.A.S."/>
    <s v="20 NIIF Plenas - Separados"/>
    <s v="ANTIOQUIA"/>
    <s v="F4210"/>
    <s v="2016-dic-31"/>
    <x v="0"/>
    <n v="20170328"/>
    <n v="0"/>
    <s v="ActivosNoCorrientes/Grupos_Activos_ParaDisposicionClasificados_Mantenidos_ParaVenta/Mantenidos_ParaDistribuir_Propietarios"/>
    <x v="7"/>
    <x v="0"/>
    <n v="25318"/>
  </r>
  <r>
    <x v="0"/>
    <s v="ESTYMA ESTUDIOS Y MANEJOS S.A"/>
    <s v="40 NIIF Pymes - Individuales"/>
    <s v="ANTIOQUIA"/>
    <s v="F4210"/>
    <s v="2016-dic-31"/>
    <x v="0"/>
    <n v="20170518"/>
    <n v="0"/>
    <s v="Activos corrientes totales"/>
    <x v="8"/>
    <x v="2"/>
    <n v="131333975"/>
  </r>
  <r>
    <x v="1"/>
    <s v="VELNEC S.A."/>
    <s v="40 NIIF Pymes - Individuales"/>
    <s v="BOGOTA D.C."/>
    <s v="M7110"/>
    <s v="2016-dic-31"/>
    <x v="0"/>
    <n v="20170503"/>
    <n v="0"/>
    <s v="Activos corrientes totales"/>
    <x v="8"/>
    <x v="2"/>
    <n v="3536404"/>
  </r>
  <r>
    <x v="2"/>
    <s v="ARQUITECTURA Y CONCRETO S A S"/>
    <s v="20 NIIF Plenas - Separados"/>
    <s v="ANTIOQUIA"/>
    <s v="F4111"/>
    <s v="2016-dic-31"/>
    <x v="0"/>
    <n v="20170328"/>
    <n v="0"/>
    <s v="Activos corrientes totales"/>
    <x v="8"/>
    <x v="2"/>
    <n v="880148575"/>
  </r>
  <r>
    <x v="3"/>
    <s v="JARAMILLO MORA S.A."/>
    <s v="20 NIIF Plenas - Separados"/>
    <s v="VALLE"/>
    <s v="F4111"/>
    <s v="2016-dic-31"/>
    <x v="0"/>
    <n v="20170403"/>
    <n v="0"/>
    <s v="Activos corrientes totales"/>
    <x v="8"/>
    <x v="2"/>
    <n v="220057165"/>
  </r>
  <r>
    <x v="4"/>
    <s v="JMV INGENIEROS S A S"/>
    <s v="40 NIIF Pymes - Individuales"/>
    <s v="BOGOTA D.C."/>
    <s v="F4290"/>
    <s v="2016-dic-31"/>
    <x v="0"/>
    <n v="20170505"/>
    <n v="0"/>
    <s v="Activos corrientes totales"/>
    <x v="8"/>
    <x v="2"/>
    <n v="17687857"/>
  </r>
  <r>
    <x v="5"/>
    <s v="CYG INGENIERIA Y CONSTRUCCIONES S A S"/>
    <s v="40 NIIF Pymes - Individuales"/>
    <s v="BOGOTA D.C."/>
    <s v="F4290"/>
    <s v="2016-dic-31"/>
    <x v="0"/>
    <n v="20170503"/>
    <n v="0"/>
    <s v="Activos corrientes totales"/>
    <x v="8"/>
    <x v="2"/>
    <n v="68663497"/>
  </r>
  <r>
    <x v="6"/>
    <s v="PRABYC INGENIEROS S A S"/>
    <s v="20 NIIF Plenas - Separados"/>
    <s v="BOGOTA D.C."/>
    <s v="F4111"/>
    <s v="2016-dic-31"/>
    <x v="0"/>
    <n v="20170403"/>
    <n v="0"/>
    <s v="Activos corrientes totales"/>
    <x v="8"/>
    <x v="2"/>
    <n v="198284887"/>
  </r>
  <r>
    <x v="7"/>
    <s v="VALORES Y CONTRATOS S.A. VALORCON S.A."/>
    <s v="40 NIIF Pymes - Individuales"/>
    <s v="ATLANTICO"/>
    <s v="F4210"/>
    <s v="2016-dic-31"/>
    <x v="0"/>
    <n v="20170424"/>
    <n v="0"/>
    <s v="Activos corrientes totales"/>
    <x v="8"/>
    <x v="2"/>
    <n v="722481409"/>
  </r>
  <r>
    <x v="8"/>
    <s v="AMARILO S.A.S"/>
    <s v="20 NIIF Plenas - Separados"/>
    <s v="BOGOTA D.C."/>
    <s v="F4111"/>
    <s v="2016-dic-31"/>
    <x v="0"/>
    <n v="20170407"/>
    <n v="0"/>
    <s v="Activos corrientes totales"/>
    <x v="8"/>
    <x v="2"/>
    <n v="1642789644"/>
  </r>
  <r>
    <x v="9"/>
    <s v="PRODESA Y CIA. S.A."/>
    <s v="10 NIIF Plenas - Individuales"/>
    <s v="BOGOTA D.C."/>
    <s v="F4111"/>
    <s v="2016-dic-31"/>
    <x v="0"/>
    <n v="20170509"/>
    <n v="0"/>
    <s v="Activos corrientes totales"/>
    <x v="8"/>
    <x v="2"/>
    <n v="306151073"/>
  </r>
  <r>
    <x v="10"/>
    <s v="INVERSIONES ALCABAMA S.A."/>
    <s v="50 NIIF Pymes - Separados"/>
    <s v="BOGOTA D.C."/>
    <s v="F4321"/>
    <s v="2016-dic-31"/>
    <x v="0"/>
    <n v="20170428"/>
    <n v="0"/>
    <s v="Activos corrientes totales"/>
    <x v="8"/>
    <x v="2"/>
    <n v="179055054"/>
  </r>
  <r>
    <x v="11"/>
    <s v="LATINOAMERICANA DE CONSTRUCCIONES S.A."/>
    <s v="20 NIIF Plenas - Separados"/>
    <s v="ANTIOQUIA"/>
    <s v="F4210"/>
    <s v="2016-dic-31"/>
    <x v="0"/>
    <n v="20170406"/>
    <n v="0"/>
    <s v="Activos corrientes totales"/>
    <x v="8"/>
    <x v="2"/>
    <n v="251925111"/>
  </r>
  <r>
    <x v="12"/>
    <s v="APIROS S A S"/>
    <s v="10 NIIF Plenas - Individuales"/>
    <s v="BOGOTA D.C."/>
    <s v="F4111"/>
    <s v="2016-dic-31"/>
    <x v="0"/>
    <n v="20170330"/>
    <n v="0"/>
    <s v="Activos corrientes totales"/>
    <x v="8"/>
    <x v="2"/>
    <n v="398262442"/>
  </r>
  <r>
    <x v="13"/>
    <s v="CONSTRUCTORA CAPITAL MEDELLIN S.A.S."/>
    <s v="20 NIIF Plenas - Separados"/>
    <s v="ANTIOQUIA"/>
    <s v="F4111"/>
    <s v="2016-dic-31"/>
    <x v="0"/>
    <n v="20170404"/>
    <n v="0"/>
    <s v="Activos corrientes totales"/>
    <x v="8"/>
    <x v="2"/>
    <n v="507917257"/>
  </r>
  <r>
    <x v="14"/>
    <s v="CONSTRUCOES E COMERCIO CAMARGO CORREA S.A. SUCURSAL COLOMBIA"/>
    <s v="10 NIIF Plenas - Individuales"/>
    <s v="ANTIOQUIA"/>
    <s v="F4290"/>
    <s v="2016-dic-31"/>
    <x v="0"/>
    <n v="20170328"/>
    <n v="0"/>
    <s v="Activos corrientes totales"/>
    <x v="8"/>
    <x v="2"/>
    <n v="109990873"/>
  </r>
  <r>
    <x v="15"/>
    <s v="KMA CONSTRUCCIONES S A"/>
    <s v="20 NIIF Plenas - Separados"/>
    <s v="BOLIVAR"/>
    <s v="F4290"/>
    <s v="2016-dic-31"/>
    <x v="0"/>
    <n v="20171004"/>
    <n v="0"/>
    <s v="Activos corrientes totales"/>
    <x v="8"/>
    <x v="2"/>
    <n v="198051624"/>
  </r>
  <r>
    <x v="16"/>
    <s v="CAM COLOMBIA MULTISERVICIOS S A S"/>
    <s v="20 NIIF Plenas - Separados"/>
    <s v="BOGOTA D.C."/>
    <s v="N8299"/>
    <s v="2016-dic-31"/>
    <x v="0"/>
    <n v="20170405"/>
    <n v="0"/>
    <s v="Activos corrientes totales"/>
    <x v="8"/>
    <x v="2"/>
    <n v="82695666"/>
  </r>
  <r>
    <x v="17"/>
    <s v="ALDEA PROYECTOS INMOBILIARIOS S.A."/>
    <s v="40 NIIF Pymes - Individuales"/>
    <s v="BOGOTA D.C."/>
    <s v="M7110"/>
    <s v="2016-dic-31"/>
    <x v="0"/>
    <n v="20170420"/>
    <n v="0"/>
    <s v="Activos corrientes totales"/>
    <x v="8"/>
    <x v="2"/>
    <n v="309037238"/>
  </r>
  <r>
    <x v="18"/>
    <s v="HMV INGENIEROS LTDA"/>
    <s v="20 NIIF Plenas - Separados"/>
    <s v="ANTIOQUIA"/>
    <s v="M7110"/>
    <s v="2016-dic-31"/>
    <x v="0"/>
    <n v="20170401"/>
    <n v="0"/>
    <s v="Activos corrientes totales"/>
    <x v="8"/>
    <x v="2"/>
    <n v="80147707"/>
  </r>
  <r>
    <x v="19"/>
    <s v="INGENIEROS CONSULTORES CIVILES Y ELECTRICOS S A"/>
    <s v="50 NIIF Pymes - Separados"/>
    <s v="BOGOTA D.C."/>
    <s v="M7110"/>
    <s v="2016-dic-31"/>
    <x v="0"/>
    <n v="20170510"/>
    <n v="0"/>
    <s v="Activos corrientes totales"/>
    <x v="8"/>
    <x v="2"/>
    <n v="36284009"/>
  </r>
  <r>
    <x v="20"/>
    <s v="OSPINAS Y CIA S A"/>
    <s v="20 NIIF Plenas - Separados"/>
    <s v="BOGOTA D.C."/>
    <s v="M7110"/>
    <s v="2016-dic-31"/>
    <x v="0"/>
    <n v="20170330"/>
    <n v="0"/>
    <s v="Activos corrientes totales"/>
    <x v="8"/>
    <x v="2"/>
    <n v="195850075"/>
  </r>
  <r>
    <x v="21"/>
    <s v="INVERSIONES Y CONSTRUCCIONES GAVIRIA VALLEJO INVERCO S A S"/>
    <s v="40 NIIF Pymes - Individuales"/>
    <s v="BOGOTA D.C."/>
    <s v="L6820"/>
    <s v="2016-dic-31"/>
    <x v="0"/>
    <n v="20170424"/>
    <n v="0"/>
    <s v="Activos corrientes totales"/>
    <x v="8"/>
    <x v="2"/>
    <n v="1462030"/>
  </r>
  <r>
    <x v="22"/>
    <s v="CONSULTORES TECNICOS Y ECONOMICOS S.A CONSULTECNICOS"/>
    <s v="50 NIIF Pymes - Separados"/>
    <s v="BOGOTA D.C."/>
    <s v="M7110"/>
    <s v="2016-dic-31"/>
    <x v="0"/>
    <n v="20170510"/>
    <n v="0"/>
    <s v="Activos corrientes totales"/>
    <x v="8"/>
    <x v="2"/>
    <n v="2780874"/>
  </r>
  <r>
    <x v="23"/>
    <s v="ODINSA SERVICIOS S A S"/>
    <s v="20 NIIF Plenas - Separados"/>
    <s v="BOGOTA D.C."/>
    <s v="F4390"/>
    <s v="2016-dic-31"/>
    <x v="0"/>
    <n v="20170406"/>
    <n v="0"/>
    <s v="Activos corrientes totales"/>
    <x v="8"/>
    <x v="2"/>
    <n v="2591453"/>
  </r>
  <r>
    <x v="24"/>
    <s v="ARPRO ARQUITECTOS INGENIEROS S.A."/>
    <s v="50 NIIF Pymes - Separados"/>
    <s v="BOGOTA D.C."/>
    <s v="F4112"/>
    <s v="2016-dic-31"/>
    <x v="0"/>
    <n v="20170515"/>
    <n v="0"/>
    <s v="Activos corrientes totales"/>
    <x v="8"/>
    <x v="2"/>
    <n v="7743092"/>
  </r>
  <r>
    <x v="25"/>
    <s v="J FELIPE ARDILA V &amp; CIA SAS"/>
    <s v="40 NIIF Pymes - Individuales"/>
    <s v="BOGOTA D.C."/>
    <s v="M7110"/>
    <s v="2016-dic-31"/>
    <x v="0"/>
    <n v="20170417"/>
    <n v="0"/>
    <s v="Activos corrientes totales"/>
    <x v="8"/>
    <x v="2"/>
    <n v="7093638"/>
  </r>
  <r>
    <x v="26"/>
    <s v="GUTIERREZ DIAZ Y CIA  S.A."/>
    <s v="40 NIIF Pymes - Individuales"/>
    <s v="BOGOTA D.C."/>
    <s v="M7110"/>
    <s v="2016-dic-31"/>
    <x v="0"/>
    <n v="20170523"/>
    <n v="0"/>
    <s v="Activos corrientes totales"/>
    <x v="8"/>
    <x v="2"/>
    <n v="5866289"/>
  </r>
  <r>
    <x v="27"/>
    <s v="CONSTRUCCIONES OBYCON S.A.S"/>
    <s v="20 NIIF Plenas - Separados"/>
    <s v="BOGOTA D.C."/>
    <s v="M7110"/>
    <s v="2016-dic-31"/>
    <x v="0"/>
    <n v="20170512"/>
    <n v="0"/>
    <s v="Activos corrientes totales"/>
    <x v="8"/>
    <x v="2"/>
    <n v="84923008"/>
  </r>
  <r>
    <x v="28"/>
    <s v="RESTREPO Y URIBE S A S"/>
    <s v="50 NIIF Pymes - Separados"/>
    <s v="BOGOTA D.C."/>
    <s v="M7110"/>
    <s v="2016-dic-31"/>
    <x v="0"/>
    <n v="20170502"/>
    <n v="0"/>
    <s v="Activos corrientes totales"/>
    <x v="8"/>
    <x v="2"/>
    <n v="14775137"/>
  </r>
  <r>
    <x v="29"/>
    <s v="CONSULTORIA COLOMBIANA S A"/>
    <s v="20 NIIF Plenas - Separados"/>
    <s v="BOGOTA D.C."/>
    <s v="M7110"/>
    <s v="2016-dic-31"/>
    <x v="0"/>
    <n v="20170405"/>
    <n v="0"/>
    <s v="Activos corrientes totales"/>
    <x v="8"/>
    <x v="2"/>
    <n v="67725707"/>
  </r>
  <r>
    <x v="30"/>
    <s v="TECNICONTROL S.A."/>
    <s v="20 NIIF Plenas - Separados"/>
    <s v="BOGOTA D.C."/>
    <s v="M7110"/>
    <s v="2016-dic-31"/>
    <x v="0"/>
    <n v="20170407"/>
    <n v="0"/>
    <s v="Activos corrientes totales"/>
    <x v="8"/>
    <x v="2"/>
    <n v="40498596"/>
  </r>
  <r>
    <x v="31"/>
    <s v="MORELCO S A S"/>
    <s v="20 NIIF Plenas - Separados"/>
    <s v="BOGOTA D.C."/>
    <s v="F4290"/>
    <s v="2016-dic-31"/>
    <x v="0"/>
    <n v="20170405"/>
    <n v="0"/>
    <s v="Activos corrientes totales"/>
    <x v="8"/>
    <x v="2"/>
    <n v="216414984"/>
  </r>
  <r>
    <x v="32"/>
    <s v="CONSTRUCTORA  COLPATRIA S.A"/>
    <s v="20 NIIF Plenas - Separados"/>
    <s v="BOGOTA D.C."/>
    <s v="F4111"/>
    <s v="2016-dic-31"/>
    <x v="0"/>
    <n v="20170404"/>
    <n v="0"/>
    <s v="Activos corrientes totales"/>
    <x v="8"/>
    <x v="2"/>
    <n v="520945088"/>
  </r>
  <r>
    <x v="33"/>
    <s v="A.C.I. PROYECTOS S.A.S"/>
    <s v="20 NIIF Plenas - Separados"/>
    <s v="BOGOTA D.C."/>
    <s v="M7110"/>
    <s v="2016-dic-31"/>
    <x v="0"/>
    <n v="20170403"/>
    <n v="0"/>
    <s v="Activos corrientes totales"/>
    <x v="8"/>
    <x v="2"/>
    <n v="35357003"/>
  </r>
  <r>
    <x v="34"/>
    <s v="ARMETALES S.A."/>
    <s v="10 NIIF Plenas - Individuales"/>
    <s v="CALDAS"/>
    <s v="G4663"/>
    <s v="2016-dic-31"/>
    <x v="0"/>
    <n v="20170406"/>
    <n v="0"/>
    <s v="Activos corrientes totales"/>
    <x v="8"/>
    <x v="2"/>
    <n v="43241554"/>
  </r>
  <r>
    <x v="35"/>
    <s v="TERMOTECNICA COINDUSTRIAL S A"/>
    <s v="20 NIIF Plenas - Separados"/>
    <s v="BOGOTA D.C."/>
    <s v="F4290"/>
    <s v="2016-dic-31"/>
    <x v="0"/>
    <n v="20170330"/>
    <n v="0"/>
    <s v="Activos corrientes totales"/>
    <x v="8"/>
    <x v="2"/>
    <n v="514302396"/>
  </r>
  <r>
    <x v="36"/>
    <s v="INTEGRAL S A."/>
    <s v="20 NIIF Plenas - Separados"/>
    <s v="ANTIOQUIA"/>
    <s v="M7110"/>
    <s v="2016-dic-31"/>
    <x v="0"/>
    <n v="20170331"/>
    <n v="0"/>
    <s v="Activos corrientes totales"/>
    <x v="8"/>
    <x v="2"/>
    <n v="62340046"/>
  </r>
  <r>
    <x v="37"/>
    <s v="CONSTRUCCIONES VELEZ Y ASOCIADOS S.A.S"/>
    <s v="10 NIIF Plenas - Individuales"/>
    <s v="ANTIOQUIA"/>
    <s v="F4112"/>
    <s v="2016-dic-31"/>
    <x v="0"/>
    <n v="20170503"/>
    <n v="0"/>
    <s v="Activos corrientes totales"/>
    <x v="8"/>
    <x v="2"/>
    <n v="55013713"/>
  </r>
  <r>
    <x v="38"/>
    <s v="P  A  Y  C   S. A.S."/>
    <s v="40 NIIF Pymes - Individuales"/>
    <s v="BOGOTA D.C."/>
    <s v="M7110"/>
    <s v="2016-dic-31"/>
    <x v="0"/>
    <n v="20170515"/>
    <n v="0"/>
    <s v="Activos corrientes totales"/>
    <x v="8"/>
    <x v="2"/>
    <n v="22475269"/>
  </r>
  <r>
    <x v="39"/>
    <s v="INVERSIONES Y CONSTRUCCIONES CONDOR S.A."/>
    <s v="40 NIIF Pymes - Individuales"/>
    <s v="BOGOTA D.C."/>
    <s v="F4290"/>
    <s v="2016-dic-31"/>
    <x v="0"/>
    <n v="20170512"/>
    <n v="0"/>
    <s v="Activos corrientes totales"/>
    <x v="8"/>
    <x v="2"/>
    <n v="2187248"/>
  </r>
  <r>
    <x v="40"/>
    <s v="INDUSTRIAL CONCONCRETO S.A.S"/>
    <s v="20 NIIF Plenas - Separados"/>
    <s v="ANTIOQUIA"/>
    <s v="F4290"/>
    <s v="2016-dic-31"/>
    <x v="0"/>
    <n v="20170329"/>
    <n v="0"/>
    <s v="Activos corrientes totales"/>
    <x v="8"/>
    <x v="2"/>
    <n v="35853433"/>
  </r>
  <r>
    <x v="41"/>
    <s v="ODINSA PROYECTOS E INVERSIONES S.A."/>
    <s v="20 NIIF Plenas - Separados"/>
    <s v="BOGOTA D.C."/>
    <s v="N8299"/>
    <s v="2016-dic-31"/>
    <x v="0"/>
    <n v="20170330"/>
    <n v="0"/>
    <s v="Activos corrientes totales"/>
    <x v="8"/>
    <x v="2"/>
    <n v="68258906"/>
  </r>
  <r>
    <x v="42"/>
    <s v="PROMOTORA CONVIVIENDA S A S"/>
    <s v="20 NIIF Plenas - Separados"/>
    <s v="BOGOTA D.C."/>
    <s v="M7110"/>
    <s v="2016-dic-31"/>
    <x v="0"/>
    <n v="20170329"/>
    <n v="0"/>
    <s v="Activos corrientes totales"/>
    <x v="8"/>
    <x v="2"/>
    <n v="25169101"/>
  </r>
  <r>
    <x v="43"/>
    <s v="GUSTAVO PERRY ARQUITECTOS S.A.S."/>
    <s v="40 NIIF Pymes - Individuales"/>
    <s v="BOGOTA D.C."/>
    <s v="M7110"/>
    <s v="2016-dic-31"/>
    <x v="0"/>
    <n v="20170504"/>
    <n v="0"/>
    <s v="Activos corrientes totales"/>
    <x v="8"/>
    <x v="2"/>
    <n v="3913886"/>
  </r>
  <r>
    <x v="44"/>
    <s v="MARVAL S.A."/>
    <s v="20 NIIF Plenas - Separados"/>
    <s v="SANTANDER"/>
    <s v="F4111"/>
    <s v="2016-dic-31"/>
    <x v="0"/>
    <n v="20170331"/>
    <n v="0"/>
    <s v="Activos corrientes totales"/>
    <x v="8"/>
    <x v="2"/>
    <n v="592671437"/>
  </r>
  <r>
    <x v="45"/>
    <s v="CASS CONSTRUCTORES &amp; CIA. S.C.A."/>
    <s v="10 NIIF Plenas - Individuales"/>
    <s v="CUNDINAMARCA"/>
    <s v="F4210"/>
    <s v="2016-dic-31"/>
    <x v="0"/>
    <n v="20170405"/>
    <n v="0"/>
    <s v="Activos corrientes totales"/>
    <x v="8"/>
    <x v="2"/>
    <n v="411713637"/>
  </r>
  <r>
    <x v="46"/>
    <s v="PROKSOL S A S"/>
    <s v="50 NIIF Pymes - Separados"/>
    <s v="CUNDINAMARCA"/>
    <s v="M7110"/>
    <s v="2016-dic-31"/>
    <x v="0"/>
    <n v="20170421"/>
    <n v="0"/>
    <s v="Activos corrientes totales"/>
    <x v="8"/>
    <x v="2"/>
    <n v="88939375"/>
  </r>
  <r>
    <x v="47"/>
    <s v="COMPAÑIA COLOMBIANA DE CONSULTORES S AS"/>
    <s v="40 NIIF Pymes - Individuales"/>
    <s v="ANTIOQUIA"/>
    <s v="M7110"/>
    <s v="2016-dic-31"/>
    <x v="0"/>
    <n v="20170511"/>
    <n v="0"/>
    <s v="Activos corrientes totales"/>
    <x v="8"/>
    <x v="2"/>
    <n v="16592457"/>
  </r>
  <r>
    <x v="48"/>
    <s v="SEDIC S.A"/>
    <s v="20 NIIF Plenas - Separados"/>
    <s v="ANTIOQUIA"/>
    <s v="M7110"/>
    <s v="2016-dic-31"/>
    <x v="0"/>
    <n v="20170928"/>
    <n v="0"/>
    <s v="Activos corrientes totales"/>
    <x v="8"/>
    <x v="2"/>
    <n v="10182590"/>
  </r>
  <r>
    <x v="49"/>
    <s v="CONINSA  RAMON H. S.A."/>
    <s v="20 NIIF Plenas - Separados"/>
    <s v="ANTIOQUIA"/>
    <s v="F4290"/>
    <s v="2016-dic-31"/>
    <x v="0"/>
    <n v="20170329"/>
    <n v="0"/>
    <s v="Activos corrientes totales"/>
    <x v="8"/>
    <x v="2"/>
    <n v="383385228"/>
  </r>
  <r>
    <x v="50"/>
    <s v="MAB INGENIERIA DE VALOR S.A."/>
    <s v="50 NIIF Pymes - Separados"/>
    <s v="BOGOTA D.C."/>
    <s v="M7110"/>
    <s v="2016-dic-31"/>
    <x v="0"/>
    <n v="20170419"/>
    <n v="0"/>
    <s v="Activos corrientes totales"/>
    <x v="8"/>
    <x v="2"/>
    <n v="18819167"/>
  </r>
  <r>
    <x v="51"/>
    <s v="INGENIERIA ESTRUCTURAL S.A."/>
    <s v="40 NIIF Pymes - Individuales"/>
    <s v="ANTIOQUIA"/>
    <s v="M7110"/>
    <s v="2016-dic-31"/>
    <x v="0"/>
    <n v="20170503"/>
    <n v="0"/>
    <s v="Activos corrientes totales"/>
    <x v="8"/>
    <x v="2"/>
    <n v="4025785"/>
  </r>
  <r>
    <x v="52"/>
    <s v="SANEAR S.A."/>
    <s v="40 NIIF Pymes - Individuales"/>
    <s v="ANTIOQUIA"/>
    <s v="M7110"/>
    <s v="2016-dic-31"/>
    <x v="0"/>
    <n v="20170510"/>
    <n v="0"/>
    <s v="Activos corrientes totales"/>
    <x v="8"/>
    <x v="2"/>
    <n v="16873579"/>
  </r>
  <r>
    <x v="53"/>
    <s v="SP INGENIEROS S.A.S."/>
    <s v="20 NIIF Plenas - Separados"/>
    <s v="ANTIOQUIA"/>
    <s v="F4210"/>
    <s v="2016-dic-31"/>
    <x v="0"/>
    <n v="20170328"/>
    <n v="0"/>
    <s v="Activos corrientes totales"/>
    <x v="8"/>
    <x v="2"/>
    <n v="81415190"/>
  </r>
  <r>
    <x v="54"/>
    <s v="INMOBILIARIA CONCONCRETO S.A.S."/>
    <s v="20 NIIF Plenas - Separados"/>
    <s v="ANTIOQUIA"/>
    <s v="F4111"/>
    <s v="2016-dic-31"/>
    <x v="0"/>
    <n v="20170403"/>
    <n v="0"/>
    <s v="Activos corrientes totales"/>
    <x v="8"/>
    <x v="2"/>
    <n v="10377920"/>
  </r>
  <r>
    <x v="55"/>
    <s v="FAJARDO MORENO Y CIA. S.A."/>
    <s v="40 NIIF Pymes - Individuales"/>
    <s v="ANTIOQUIA"/>
    <s v="M7110"/>
    <s v="2016-dic-31"/>
    <x v="0"/>
    <n v="20170424"/>
    <n v="0"/>
    <s v="Activos corrientes totales"/>
    <x v="8"/>
    <x v="2"/>
    <n v="38620489"/>
  </r>
  <r>
    <x v="56"/>
    <s v="CBI COLOMBIANA S.A."/>
    <s v="10 NIIF Plenas - Individuales"/>
    <s v="BOLIVAR"/>
    <s v="F4290"/>
    <s v="2016-dic-31"/>
    <x v="0"/>
    <n v="20170407"/>
    <n v="0"/>
    <s v="Activos corrientes totales"/>
    <x v="8"/>
    <x v="2"/>
    <n v="359177324"/>
  </r>
  <r>
    <x v="57"/>
    <s v="ESTUDIOS Y PROYECTOS DEL SOL S A S"/>
    <s v="20 NIIF Plenas - Separados"/>
    <s v="BOGOTA D.C."/>
    <s v="F4210"/>
    <s v="2016-dic-31"/>
    <x v="0"/>
    <n v="20170331"/>
    <n v="0"/>
    <s v="Activos corrientes totales"/>
    <x v="8"/>
    <x v="2"/>
    <n v="260215768"/>
  </r>
  <r>
    <x v="58"/>
    <s v="ARCO CONSTRUCTORES S.A.S"/>
    <s v="50 NIIF Pymes - Separados"/>
    <s v="CUNDINAMARCA"/>
    <s v="F4210"/>
    <s v="2016-dic-31"/>
    <x v="0"/>
    <n v="20170425"/>
    <n v="0"/>
    <s v="Activos corrientes totales"/>
    <x v="8"/>
    <x v="2"/>
    <n v="3808269"/>
  </r>
  <r>
    <x v="59"/>
    <s v="CMS + GMP ASOCIADOS S A S EN REORGANIZACION"/>
    <s v="50 NIIF Pymes - Separados"/>
    <s v="BOGOTA D.C."/>
    <s v="M7110"/>
    <s v="2016-dic-31"/>
    <x v="0"/>
    <n v="20170517"/>
    <n v="0"/>
    <s v="Activos corrientes totales"/>
    <x v="8"/>
    <x v="2"/>
    <n v="11778763"/>
  </r>
  <r>
    <x v="60"/>
    <s v="INGETEC INGENIERIA &amp; DISEÑO S.A."/>
    <s v="40 NIIF Pymes - Individuales"/>
    <s v="BOGOTA D.C."/>
    <s v="M7110"/>
    <s v="2016-dic-31"/>
    <x v="0"/>
    <n v="20170509"/>
    <n v="0"/>
    <s v="Activos corrientes totales"/>
    <x v="8"/>
    <x v="2"/>
    <n v="11123965"/>
  </r>
  <r>
    <x v="61"/>
    <s v="INGETEC GERENCIA &amp; SUPERVISION S.A."/>
    <s v="40 NIIF Pymes - Individuales"/>
    <s v="BOGOTA D.C."/>
    <s v="M7110"/>
    <s v="2016-dic-31"/>
    <x v="0"/>
    <n v="20170510"/>
    <n v="0"/>
    <s v="Activos corrientes totales"/>
    <x v="8"/>
    <x v="2"/>
    <n v="4993714"/>
  </r>
  <r>
    <x v="62"/>
    <s v="CARTAGENA II S.A."/>
    <s v="20 NIIF Plenas - Separados"/>
    <s v="BOLIVAR"/>
    <s v="L6810"/>
    <s v="2016-dic-31"/>
    <x v="0"/>
    <n v="20170509"/>
    <n v="0"/>
    <s v="Activos corrientes totales"/>
    <x v="8"/>
    <x v="2"/>
    <n v="1013127"/>
  </r>
  <r>
    <x v="63"/>
    <s v="CONSTRUCTORA FUREL S.A"/>
    <s v="50 NIIF Pymes - Separados"/>
    <s v="ANTIOQUIA"/>
    <s v="F4390"/>
    <s v="2016-dic-31"/>
    <x v="0"/>
    <n v="20170504"/>
    <n v="0"/>
    <s v="Activos corrientes totales"/>
    <x v="8"/>
    <x v="2"/>
    <n v="48331948"/>
  </r>
  <r>
    <x v="64"/>
    <s v="POCH COLOMBIA SA"/>
    <s v="10 NIIF Plenas - Individuales"/>
    <s v="BOGOTA D.C."/>
    <s v="M7110"/>
    <s v="2016-dic-31"/>
    <x v="0"/>
    <n v="20170330"/>
    <n v="0"/>
    <s v="Activos corrientes totales"/>
    <x v="8"/>
    <x v="2"/>
    <n v="3980039"/>
  </r>
  <r>
    <x v="65"/>
    <s v="AR CONSTRUCCIONES S.A.S"/>
    <s v="10 NIIF Plenas - Individuales"/>
    <s v="BOGOTA D.C."/>
    <s v="F4111"/>
    <s v="2016-dic-31"/>
    <x v="0"/>
    <n v="20170327"/>
    <n v="0"/>
    <s v="Activos corrientes totales"/>
    <x v="8"/>
    <x v="2"/>
    <n v="185667339"/>
  </r>
  <r>
    <x v="66"/>
    <s v="CONSTRUCTORA DE INFRAESTRUCTURA VIAL S.A.S."/>
    <s v="10 NIIF Plenas - Individuales"/>
    <s v="BOGOTA D.C."/>
    <s v="F4210"/>
    <s v="2016-dic-31"/>
    <x v="0"/>
    <n v="20170330"/>
    <n v="0"/>
    <s v="Activos corrientes totales"/>
    <x v="8"/>
    <x v="2"/>
    <n v="131452952"/>
  </r>
  <r>
    <x v="67"/>
    <s v="INGENIERIA Y SOLUCIONES ESPECIALIZADAS S.A.S. (ISES S.A.S.)"/>
    <s v="50 NIIF Pymes - Separados"/>
    <s v="ATLANTICO"/>
    <s v="M7110"/>
    <s v="2016-dic-31"/>
    <x v="0"/>
    <n v="20170511"/>
    <n v="0"/>
    <s v="Activos corrientes totales"/>
    <x v="8"/>
    <x v="2"/>
    <n v="5490205"/>
  </r>
  <r>
    <x v="68"/>
    <s v="CONCOL INGENIERIA SAS"/>
    <s v="50 NIIF Pymes - Separados"/>
    <s v="BOGOTA D.C."/>
    <s v="M7110"/>
    <s v="2016-dic-31"/>
    <x v="0"/>
    <n v="20170428"/>
    <n v="0"/>
    <s v="Activos corrientes totales"/>
    <x v="8"/>
    <x v="2"/>
    <n v="7279057"/>
  </r>
  <r>
    <x v="69"/>
    <s v="JMV CONSTRUKTORA SAS"/>
    <s v="40 NIIF Pymes - Individuales"/>
    <s v="RISARALDA"/>
    <s v="F4290"/>
    <s v="2016-dic-31"/>
    <x v="0"/>
    <n v="20170503"/>
    <n v="0"/>
    <s v="Activos corrientes totales"/>
    <x v="8"/>
    <x v="2"/>
    <n v="22167639"/>
  </r>
  <r>
    <x v="70"/>
    <s v="TROPICAL ING S.A.S."/>
    <s v="40 NIIF Pymes - Individuales"/>
    <s v="BOGOTA D.C."/>
    <s v="M7110"/>
    <s v="2016-dic-31"/>
    <x v="0"/>
    <n v="20170426"/>
    <n v="0"/>
    <s v="Activos corrientes totales"/>
    <x v="8"/>
    <x v="2"/>
    <n v="60114686"/>
  </r>
  <r>
    <x v="71"/>
    <s v="MECO INFRAESTRUCTURA SAS"/>
    <s v="10 NIIF Plenas - Individuales"/>
    <s v="BOGOTA D.C."/>
    <s v="F4210"/>
    <s v="2016-dic-31"/>
    <x v="0"/>
    <n v="20170404"/>
    <n v="0"/>
    <s v="Activos corrientes totales"/>
    <x v="8"/>
    <x v="2"/>
    <n v="197004847"/>
  </r>
  <r>
    <x v="72"/>
    <s v="SBI INTERNATIONAL HOLDINGS AG"/>
    <s v="10 NIIF Plenas - Individuales"/>
    <s v="BOGOTA D.C."/>
    <s v="F4112"/>
    <s v="2016-dic-31"/>
    <x v="0"/>
    <n v="20170330"/>
    <n v="0"/>
    <s v="Activos corrientes totales"/>
    <x v="8"/>
    <x v="2"/>
    <n v="65462428"/>
  </r>
  <r>
    <x v="73"/>
    <s v="CONSTRUCCIONES COLOMBIANAS OHL SAS"/>
    <s v="10 NIIF Plenas - Individuales"/>
    <s v="BOGOTA D.C."/>
    <s v="F4210"/>
    <s v="2016-dic-31"/>
    <x v="0"/>
    <n v="20170410"/>
    <n v="0"/>
    <s v="Activos corrientes totales"/>
    <x v="8"/>
    <x v="2"/>
    <n v="59427221"/>
  </r>
  <r>
    <x v="0"/>
    <s v="ESTYMA ESTUDIOS Y MANEJOS S.A"/>
    <s v="40 NIIF Pymes - Individuales"/>
    <s v="ANTIOQUIA"/>
    <s v="F4210"/>
    <s v="2016-dic-31"/>
    <x v="0"/>
    <n v="20170518"/>
    <n v="0"/>
    <s v="Propiedades, planta y equipo"/>
    <x v="9"/>
    <x v="0"/>
    <n v="76268147"/>
  </r>
  <r>
    <x v="1"/>
    <s v="VELNEC S.A."/>
    <s v="40 NIIF Pymes - Individuales"/>
    <s v="BOGOTA D.C."/>
    <s v="M7110"/>
    <s v="2016-dic-31"/>
    <x v="0"/>
    <n v="20170503"/>
    <n v="0"/>
    <s v="Propiedades, planta y equipo"/>
    <x v="9"/>
    <x v="0"/>
    <n v="4665989"/>
  </r>
  <r>
    <x v="2"/>
    <s v="ARQUITECTURA Y CONCRETO S A S"/>
    <s v="20 NIIF Plenas - Separados"/>
    <s v="ANTIOQUIA"/>
    <s v="F4111"/>
    <s v="2016-dic-31"/>
    <x v="0"/>
    <n v="20170328"/>
    <n v="0"/>
    <s v="Propiedades, planta y equipo"/>
    <x v="9"/>
    <x v="0"/>
    <n v="75300518"/>
  </r>
  <r>
    <x v="3"/>
    <s v="JARAMILLO MORA S.A."/>
    <s v="20 NIIF Plenas - Separados"/>
    <s v="VALLE"/>
    <s v="F4111"/>
    <s v="2016-dic-31"/>
    <x v="0"/>
    <n v="20170403"/>
    <n v="0"/>
    <s v="Propiedades, planta y equipo"/>
    <x v="9"/>
    <x v="0"/>
    <n v="15414131"/>
  </r>
  <r>
    <x v="4"/>
    <s v="JMV INGENIEROS S A S"/>
    <s v="40 NIIF Pymes - Individuales"/>
    <s v="BOGOTA D.C."/>
    <s v="F4290"/>
    <s v="2016-dic-31"/>
    <x v="0"/>
    <n v="20170505"/>
    <n v="0"/>
    <s v="Propiedades, planta y equipo"/>
    <x v="9"/>
    <x v="0"/>
    <n v="5805263"/>
  </r>
  <r>
    <x v="5"/>
    <s v="CYG INGENIERIA Y CONSTRUCCIONES S A S"/>
    <s v="40 NIIF Pymes - Individuales"/>
    <s v="BOGOTA D.C."/>
    <s v="F4290"/>
    <s v="2016-dic-31"/>
    <x v="0"/>
    <n v="20170503"/>
    <n v="0"/>
    <s v="Propiedades, planta y equipo"/>
    <x v="9"/>
    <x v="0"/>
    <n v="1083849"/>
  </r>
  <r>
    <x v="6"/>
    <s v="PRABYC INGENIEROS S A S"/>
    <s v="20 NIIF Plenas - Separados"/>
    <s v="BOGOTA D.C."/>
    <s v="F4111"/>
    <s v="2016-dic-31"/>
    <x v="0"/>
    <n v="20170403"/>
    <n v="0"/>
    <s v="Propiedades, planta y equipo"/>
    <x v="9"/>
    <x v="0"/>
    <n v="18276225"/>
  </r>
  <r>
    <x v="7"/>
    <s v="VALORES Y CONTRATOS S.A. VALORCON S.A."/>
    <s v="40 NIIF Pymes - Individuales"/>
    <s v="ATLANTICO"/>
    <s v="F4210"/>
    <s v="2016-dic-31"/>
    <x v="0"/>
    <n v="20170424"/>
    <n v="0"/>
    <s v="Propiedades, planta y equipo"/>
    <x v="9"/>
    <x v="0"/>
    <n v="36671844"/>
  </r>
  <r>
    <x v="8"/>
    <s v="AMARILO S.A.S"/>
    <s v="20 NIIF Plenas - Separados"/>
    <s v="BOGOTA D.C."/>
    <s v="F4111"/>
    <s v="2016-dic-31"/>
    <x v="0"/>
    <n v="20170407"/>
    <n v="0"/>
    <s v="Propiedades, planta y equipo"/>
    <x v="9"/>
    <x v="0"/>
    <n v="16544374"/>
  </r>
  <r>
    <x v="9"/>
    <s v="PRODESA Y CIA. S.A."/>
    <s v="10 NIIF Plenas - Individuales"/>
    <s v="BOGOTA D.C."/>
    <s v="F4111"/>
    <s v="2016-dic-31"/>
    <x v="0"/>
    <n v="20170509"/>
    <n v="0"/>
    <s v="Propiedades, planta y equipo"/>
    <x v="9"/>
    <x v="0"/>
    <n v="1462459"/>
  </r>
  <r>
    <x v="10"/>
    <s v="INVERSIONES ALCABAMA S.A."/>
    <s v="50 NIIF Pymes - Separados"/>
    <s v="BOGOTA D.C."/>
    <s v="F4321"/>
    <s v="2016-dic-31"/>
    <x v="0"/>
    <n v="20170428"/>
    <n v="0"/>
    <s v="Propiedades, planta y equipo"/>
    <x v="9"/>
    <x v="0"/>
    <n v="770661"/>
  </r>
  <r>
    <x v="11"/>
    <s v="LATINOAMERICANA DE CONSTRUCCIONES S.A."/>
    <s v="20 NIIF Plenas - Separados"/>
    <s v="ANTIOQUIA"/>
    <s v="F4210"/>
    <s v="2016-dic-31"/>
    <x v="0"/>
    <n v="20170406"/>
    <n v="0"/>
    <s v="Propiedades, planta y equipo"/>
    <x v="9"/>
    <x v="0"/>
    <n v="115349827"/>
  </r>
  <r>
    <x v="12"/>
    <s v="APIROS S A S"/>
    <s v="10 NIIF Plenas - Individuales"/>
    <s v="BOGOTA D.C."/>
    <s v="F4111"/>
    <s v="2016-dic-31"/>
    <x v="0"/>
    <n v="20170330"/>
    <n v="0"/>
    <s v="Propiedades, planta y equipo"/>
    <x v="9"/>
    <x v="0"/>
    <n v="14792597"/>
  </r>
  <r>
    <x v="13"/>
    <s v="CONSTRUCTORA CAPITAL MEDELLIN S.A.S."/>
    <s v="20 NIIF Plenas - Separados"/>
    <s v="ANTIOQUIA"/>
    <s v="F4111"/>
    <s v="2016-dic-31"/>
    <x v="0"/>
    <n v="20170404"/>
    <n v="0"/>
    <s v="Propiedades, planta y equipo"/>
    <x v="9"/>
    <x v="0"/>
    <n v="6236994"/>
  </r>
  <r>
    <x v="14"/>
    <s v="CONSTRUCOES E COMERCIO CAMARGO CORREA S.A. SUCURSAL COLOMBIA"/>
    <s v="10 NIIF Plenas - Individuales"/>
    <s v="ANTIOQUIA"/>
    <s v="F4290"/>
    <s v="2016-dic-31"/>
    <x v="0"/>
    <n v="20170328"/>
    <n v="0"/>
    <s v="Propiedades, planta y equipo"/>
    <x v="9"/>
    <x v="0"/>
    <n v="63683913"/>
  </r>
  <r>
    <x v="15"/>
    <s v="KMA CONSTRUCCIONES S A"/>
    <s v="20 NIIF Plenas - Separados"/>
    <s v="BOLIVAR"/>
    <s v="F4290"/>
    <s v="2016-dic-31"/>
    <x v="0"/>
    <n v="20171004"/>
    <n v="0"/>
    <s v="Propiedades, planta y equipo"/>
    <x v="9"/>
    <x v="0"/>
    <n v="136941324"/>
  </r>
  <r>
    <x v="16"/>
    <s v="CAM COLOMBIA MULTISERVICIOS S A S"/>
    <s v="20 NIIF Plenas - Separados"/>
    <s v="BOGOTA D.C."/>
    <s v="N8299"/>
    <s v="2016-dic-31"/>
    <x v="0"/>
    <n v="20170405"/>
    <n v="0"/>
    <s v="Propiedades, planta y equipo"/>
    <x v="9"/>
    <x v="0"/>
    <n v="24124064"/>
  </r>
  <r>
    <x v="17"/>
    <s v="ALDEA PROYECTOS INMOBILIARIOS S.A."/>
    <s v="40 NIIF Pymes - Individuales"/>
    <s v="BOGOTA D.C."/>
    <s v="M7110"/>
    <s v="2016-dic-31"/>
    <x v="0"/>
    <n v="20170420"/>
    <n v="0"/>
    <s v="Propiedades, planta y equipo"/>
    <x v="9"/>
    <x v="0"/>
    <n v="5984496"/>
  </r>
  <r>
    <x v="18"/>
    <s v="HMV INGENIEROS LTDA"/>
    <s v="20 NIIF Plenas - Separados"/>
    <s v="ANTIOQUIA"/>
    <s v="M7110"/>
    <s v="2016-dic-31"/>
    <x v="0"/>
    <n v="20170401"/>
    <n v="0"/>
    <s v="Propiedades, planta y equipo"/>
    <x v="9"/>
    <x v="0"/>
    <n v="33522147"/>
  </r>
  <r>
    <x v="19"/>
    <s v="INGENIEROS CONSULTORES CIVILES Y ELECTRICOS S A"/>
    <s v="50 NIIF Pymes - Separados"/>
    <s v="BOGOTA D.C."/>
    <s v="M7110"/>
    <s v="2016-dic-31"/>
    <x v="0"/>
    <n v="20170510"/>
    <n v="0"/>
    <s v="Propiedades, planta y equipo"/>
    <x v="9"/>
    <x v="0"/>
    <n v="4641221"/>
  </r>
  <r>
    <x v="20"/>
    <s v="OSPINAS Y CIA S A"/>
    <s v="20 NIIF Plenas - Separados"/>
    <s v="BOGOTA D.C."/>
    <s v="M7110"/>
    <s v="2016-dic-31"/>
    <x v="0"/>
    <n v="20170330"/>
    <n v="0"/>
    <s v="Propiedades, planta y equipo"/>
    <x v="9"/>
    <x v="0"/>
    <n v="820377"/>
  </r>
  <r>
    <x v="21"/>
    <s v="INVERSIONES Y CONSTRUCCIONES GAVIRIA VALLEJO INVERCO S A S"/>
    <s v="40 NIIF Pymes - Individuales"/>
    <s v="BOGOTA D.C."/>
    <s v="L6820"/>
    <s v="2016-dic-31"/>
    <x v="0"/>
    <n v="20170424"/>
    <n v="0"/>
    <s v="Propiedades, planta y equipo"/>
    <x v="9"/>
    <x v="0"/>
    <n v="3289482"/>
  </r>
  <r>
    <x v="22"/>
    <s v="CONSULTORES TECNICOS Y ECONOMICOS S.A CONSULTECNICOS"/>
    <s v="50 NIIF Pymes - Separados"/>
    <s v="BOGOTA D.C."/>
    <s v="M7110"/>
    <s v="2016-dic-31"/>
    <x v="0"/>
    <n v="20170510"/>
    <n v="0"/>
    <s v="Propiedades, planta y equipo"/>
    <x v="9"/>
    <x v="0"/>
    <n v="164112"/>
  </r>
  <r>
    <x v="24"/>
    <s v="ARPRO ARQUITECTOS INGENIEROS S.A."/>
    <s v="50 NIIF Pymes - Separados"/>
    <s v="BOGOTA D.C."/>
    <s v="F4112"/>
    <s v="2016-dic-31"/>
    <x v="0"/>
    <n v="20170515"/>
    <n v="0"/>
    <s v="Propiedades, planta y equipo"/>
    <x v="9"/>
    <x v="0"/>
    <n v="9654471"/>
  </r>
  <r>
    <x v="25"/>
    <s v="J FELIPE ARDILA V &amp; CIA SAS"/>
    <s v="40 NIIF Pymes - Individuales"/>
    <s v="BOGOTA D.C."/>
    <s v="M7110"/>
    <s v="2016-dic-31"/>
    <x v="0"/>
    <n v="20170417"/>
    <n v="0"/>
    <s v="Propiedades, planta y equipo"/>
    <x v="9"/>
    <x v="0"/>
    <n v="570524"/>
  </r>
  <r>
    <x v="26"/>
    <s v="GUTIERREZ DIAZ Y CIA  S.A."/>
    <s v="40 NIIF Pymes - Individuales"/>
    <s v="BOGOTA D.C."/>
    <s v="M7110"/>
    <s v="2016-dic-31"/>
    <x v="0"/>
    <n v="20170523"/>
    <n v="0"/>
    <s v="Propiedades, planta y equipo"/>
    <x v="9"/>
    <x v="0"/>
    <n v="3917097"/>
  </r>
  <r>
    <x v="27"/>
    <s v="CONSTRUCCIONES OBYCON S.A.S"/>
    <s v="20 NIIF Plenas - Separados"/>
    <s v="BOGOTA D.C."/>
    <s v="M7110"/>
    <s v="2016-dic-31"/>
    <x v="0"/>
    <n v="20170512"/>
    <n v="0"/>
    <s v="Propiedades, planta y equipo"/>
    <x v="9"/>
    <x v="0"/>
    <n v="536568"/>
  </r>
  <r>
    <x v="28"/>
    <s v="RESTREPO Y URIBE S A S"/>
    <s v="50 NIIF Pymes - Separados"/>
    <s v="BOGOTA D.C."/>
    <s v="M7110"/>
    <s v="2016-dic-31"/>
    <x v="0"/>
    <n v="20170502"/>
    <n v="0"/>
    <s v="Propiedades, planta y equipo"/>
    <x v="9"/>
    <x v="0"/>
    <n v="1134720"/>
  </r>
  <r>
    <x v="29"/>
    <s v="CONSULTORIA COLOMBIANA S A"/>
    <s v="20 NIIF Plenas - Separados"/>
    <s v="BOGOTA D.C."/>
    <s v="M7110"/>
    <s v="2016-dic-31"/>
    <x v="0"/>
    <n v="20170405"/>
    <n v="0"/>
    <s v="Propiedades, planta y equipo"/>
    <x v="9"/>
    <x v="0"/>
    <n v="9004422"/>
  </r>
  <r>
    <x v="30"/>
    <s v="TECNICONTROL S.A."/>
    <s v="20 NIIF Plenas - Separados"/>
    <s v="BOGOTA D.C."/>
    <s v="M7110"/>
    <s v="2016-dic-31"/>
    <x v="0"/>
    <n v="20170407"/>
    <n v="0"/>
    <s v="Propiedades, planta y equipo"/>
    <x v="9"/>
    <x v="0"/>
    <n v="7642353"/>
  </r>
  <r>
    <x v="32"/>
    <s v="CONSTRUCTORA  COLPATRIA S.A"/>
    <s v="20 NIIF Plenas - Separados"/>
    <s v="BOGOTA D.C."/>
    <s v="F4111"/>
    <s v="2016-dic-31"/>
    <x v="0"/>
    <n v="20170404"/>
    <n v="0"/>
    <s v="Propiedades, planta y equipo"/>
    <x v="9"/>
    <x v="0"/>
    <n v="34020697"/>
  </r>
  <r>
    <x v="33"/>
    <s v="A.C.I. PROYECTOS S.A.S"/>
    <s v="20 NIIF Plenas - Separados"/>
    <s v="BOGOTA D.C."/>
    <s v="M7110"/>
    <s v="2016-dic-31"/>
    <x v="0"/>
    <n v="20170403"/>
    <n v="0"/>
    <s v="Propiedades, planta y equipo"/>
    <x v="9"/>
    <x v="0"/>
    <n v="2002986"/>
  </r>
  <r>
    <x v="34"/>
    <s v="ARMETALES S.A."/>
    <s v="10 NIIF Plenas - Individuales"/>
    <s v="CALDAS"/>
    <s v="G4663"/>
    <s v="2016-dic-31"/>
    <x v="0"/>
    <n v="20170406"/>
    <n v="0"/>
    <s v="Propiedades, planta y equipo"/>
    <x v="9"/>
    <x v="0"/>
    <n v="11852226"/>
  </r>
  <r>
    <x v="35"/>
    <s v="TERMOTECNICA COINDUSTRIAL S A"/>
    <s v="20 NIIF Plenas - Separados"/>
    <s v="BOGOTA D.C."/>
    <s v="F4290"/>
    <s v="2016-dic-31"/>
    <x v="0"/>
    <n v="20170330"/>
    <n v="0"/>
    <s v="Propiedades, planta y equipo"/>
    <x v="9"/>
    <x v="0"/>
    <n v="48528408"/>
  </r>
  <r>
    <x v="36"/>
    <s v="INTEGRAL S A."/>
    <s v="20 NIIF Plenas - Separados"/>
    <s v="ANTIOQUIA"/>
    <s v="M7110"/>
    <s v="2016-dic-31"/>
    <x v="0"/>
    <n v="20170331"/>
    <n v="0"/>
    <s v="Propiedades, planta y equipo"/>
    <x v="9"/>
    <x v="0"/>
    <n v="26119077"/>
  </r>
  <r>
    <x v="37"/>
    <s v="CONSTRUCCIONES VELEZ Y ASOCIADOS S.A.S"/>
    <s v="10 NIIF Plenas - Individuales"/>
    <s v="ANTIOQUIA"/>
    <s v="F4112"/>
    <s v="2016-dic-31"/>
    <x v="0"/>
    <n v="20170503"/>
    <n v="0"/>
    <s v="Propiedades, planta y equipo"/>
    <x v="9"/>
    <x v="0"/>
    <n v="2701386"/>
  </r>
  <r>
    <x v="38"/>
    <s v="P  A  Y  C   S. A.S."/>
    <s v="40 NIIF Pymes - Individuales"/>
    <s v="BOGOTA D.C."/>
    <s v="M7110"/>
    <s v="2016-dic-31"/>
    <x v="0"/>
    <n v="20170515"/>
    <n v="0"/>
    <s v="Propiedades, planta y equipo"/>
    <x v="9"/>
    <x v="0"/>
    <n v="175482"/>
  </r>
  <r>
    <x v="39"/>
    <s v="INVERSIONES Y CONSTRUCCIONES CONDOR S.A."/>
    <s v="40 NIIF Pymes - Individuales"/>
    <s v="BOGOTA D.C."/>
    <s v="F4290"/>
    <s v="2016-dic-31"/>
    <x v="0"/>
    <n v="20170512"/>
    <n v="0"/>
    <s v="Propiedades, planta y equipo"/>
    <x v="9"/>
    <x v="0"/>
    <n v="1027800"/>
  </r>
  <r>
    <x v="40"/>
    <s v="INDUSTRIAL CONCONCRETO S.A.S"/>
    <s v="20 NIIF Plenas - Separados"/>
    <s v="ANTIOQUIA"/>
    <s v="F4290"/>
    <s v="2016-dic-31"/>
    <x v="0"/>
    <n v="20170329"/>
    <n v="0"/>
    <s v="Propiedades, planta y equipo"/>
    <x v="9"/>
    <x v="0"/>
    <n v="129918300"/>
  </r>
  <r>
    <x v="41"/>
    <s v="ODINSA PROYECTOS E INVERSIONES S.A."/>
    <s v="20 NIIF Plenas - Separados"/>
    <s v="BOGOTA D.C."/>
    <s v="N8299"/>
    <s v="2016-dic-31"/>
    <x v="0"/>
    <n v="20170330"/>
    <n v="0"/>
    <s v="Propiedades, planta y equipo"/>
    <x v="9"/>
    <x v="0"/>
    <n v="712863"/>
  </r>
  <r>
    <x v="42"/>
    <s v="PROMOTORA CONVIVIENDA S A S"/>
    <s v="20 NIIF Plenas - Separados"/>
    <s v="BOGOTA D.C."/>
    <s v="M7110"/>
    <s v="2016-dic-31"/>
    <x v="0"/>
    <n v="20170329"/>
    <n v="0"/>
    <s v="Propiedades, planta y equipo"/>
    <x v="9"/>
    <x v="0"/>
    <n v="74998"/>
  </r>
  <r>
    <x v="43"/>
    <s v="GUSTAVO PERRY ARQUITECTOS S.A.S."/>
    <s v="40 NIIF Pymes - Individuales"/>
    <s v="BOGOTA D.C."/>
    <s v="M7110"/>
    <s v="2016-dic-31"/>
    <x v="0"/>
    <n v="20170504"/>
    <n v="0"/>
    <s v="Propiedades, planta y equipo"/>
    <x v="9"/>
    <x v="0"/>
    <n v="1638289"/>
  </r>
  <r>
    <x v="44"/>
    <s v="MARVAL S.A."/>
    <s v="20 NIIF Plenas - Separados"/>
    <s v="SANTANDER"/>
    <s v="F4111"/>
    <s v="2016-dic-31"/>
    <x v="0"/>
    <n v="20170331"/>
    <n v="0"/>
    <s v="Propiedades, planta y equipo"/>
    <x v="9"/>
    <x v="0"/>
    <n v="12299396"/>
  </r>
  <r>
    <x v="45"/>
    <s v="CASS CONSTRUCTORES &amp; CIA. S.C.A."/>
    <s v="10 NIIF Plenas - Individuales"/>
    <s v="CUNDINAMARCA"/>
    <s v="F4210"/>
    <s v="2016-dic-31"/>
    <x v="0"/>
    <n v="20170405"/>
    <n v="0"/>
    <s v="Propiedades, planta y equipo"/>
    <x v="9"/>
    <x v="0"/>
    <n v="119934286"/>
  </r>
  <r>
    <x v="46"/>
    <s v="PROKSOL S A S"/>
    <s v="50 NIIF Pymes - Separados"/>
    <s v="CUNDINAMARCA"/>
    <s v="M7110"/>
    <s v="2016-dic-31"/>
    <x v="0"/>
    <n v="20170421"/>
    <n v="0"/>
    <s v="Propiedades, planta y equipo"/>
    <x v="9"/>
    <x v="0"/>
    <n v="2694190"/>
  </r>
  <r>
    <x v="47"/>
    <s v="COMPAÑIA COLOMBIANA DE CONSULTORES S AS"/>
    <s v="40 NIIF Pymes - Individuales"/>
    <s v="ANTIOQUIA"/>
    <s v="M7110"/>
    <s v="2016-dic-31"/>
    <x v="0"/>
    <n v="20170511"/>
    <n v="0"/>
    <s v="Propiedades, planta y equipo"/>
    <x v="9"/>
    <x v="0"/>
    <n v="1984309"/>
  </r>
  <r>
    <x v="48"/>
    <s v="SEDIC S.A"/>
    <s v="20 NIIF Plenas - Separados"/>
    <s v="ANTIOQUIA"/>
    <s v="M7110"/>
    <s v="2016-dic-31"/>
    <x v="0"/>
    <n v="20170928"/>
    <n v="0"/>
    <s v="Propiedades, planta y equipo"/>
    <x v="9"/>
    <x v="0"/>
    <n v="2200519"/>
  </r>
  <r>
    <x v="49"/>
    <s v="CONINSA  RAMON H. S.A."/>
    <s v="20 NIIF Plenas - Separados"/>
    <s v="ANTIOQUIA"/>
    <s v="F4290"/>
    <s v="2016-dic-31"/>
    <x v="0"/>
    <n v="20170329"/>
    <n v="0"/>
    <s v="Propiedades, planta y equipo"/>
    <x v="9"/>
    <x v="0"/>
    <n v="35774954"/>
  </r>
  <r>
    <x v="50"/>
    <s v="MAB INGENIERIA DE VALOR S.A."/>
    <s v="50 NIIF Pymes - Separados"/>
    <s v="BOGOTA D.C."/>
    <s v="M7110"/>
    <s v="2016-dic-31"/>
    <x v="0"/>
    <n v="20170419"/>
    <n v="0"/>
    <s v="Propiedades, planta y equipo"/>
    <x v="9"/>
    <x v="0"/>
    <n v="1127799"/>
  </r>
  <r>
    <x v="51"/>
    <s v="INGENIERIA ESTRUCTURAL S.A."/>
    <s v="40 NIIF Pymes - Individuales"/>
    <s v="ANTIOQUIA"/>
    <s v="M7110"/>
    <s v="2016-dic-31"/>
    <x v="0"/>
    <n v="20170503"/>
    <n v="0"/>
    <s v="Propiedades, planta y equipo"/>
    <x v="9"/>
    <x v="0"/>
    <n v="1202567"/>
  </r>
  <r>
    <x v="52"/>
    <s v="SANEAR S.A."/>
    <s v="40 NIIF Pymes - Individuales"/>
    <s v="ANTIOQUIA"/>
    <s v="M7110"/>
    <s v="2016-dic-31"/>
    <x v="0"/>
    <n v="20170510"/>
    <n v="0"/>
    <s v="Propiedades, planta y equipo"/>
    <x v="9"/>
    <x v="0"/>
    <n v="2193949"/>
  </r>
  <r>
    <x v="53"/>
    <s v="SP INGENIEROS S.A.S."/>
    <s v="20 NIIF Plenas - Separados"/>
    <s v="ANTIOQUIA"/>
    <s v="F4210"/>
    <s v="2016-dic-31"/>
    <x v="0"/>
    <n v="20170328"/>
    <n v="0"/>
    <s v="Propiedades, planta y equipo"/>
    <x v="9"/>
    <x v="0"/>
    <n v="60409215"/>
  </r>
  <r>
    <x v="54"/>
    <s v="INMOBILIARIA CONCONCRETO S.A.S."/>
    <s v="20 NIIF Plenas - Separados"/>
    <s v="ANTIOQUIA"/>
    <s v="F4111"/>
    <s v="2016-dic-31"/>
    <x v="0"/>
    <n v="20170403"/>
    <n v="0"/>
    <s v="Propiedades, planta y equipo"/>
    <x v="9"/>
    <x v="0"/>
    <n v="12829"/>
  </r>
  <r>
    <x v="55"/>
    <s v="FAJARDO MORENO Y CIA. S.A."/>
    <s v="40 NIIF Pymes - Individuales"/>
    <s v="ANTIOQUIA"/>
    <s v="M7110"/>
    <s v="2016-dic-31"/>
    <x v="0"/>
    <n v="20170424"/>
    <n v="0"/>
    <s v="Propiedades, planta y equipo"/>
    <x v="9"/>
    <x v="0"/>
    <n v="1388365"/>
  </r>
  <r>
    <x v="56"/>
    <s v="CBI COLOMBIANA S.A."/>
    <s v="10 NIIF Plenas - Individuales"/>
    <s v="BOLIVAR"/>
    <s v="F4290"/>
    <s v="2016-dic-31"/>
    <x v="0"/>
    <n v="20170407"/>
    <n v="0"/>
    <s v="Propiedades, planta y equipo"/>
    <x v="9"/>
    <x v="0"/>
    <n v="1085"/>
  </r>
  <r>
    <x v="57"/>
    <s v="ESTUDIOS Y PROYECTOS DEL SOL S A S"/>
    <s v="20 NIIF Plenas - Separados"/>
    <s v="BOGOTA D.C."/>
    <s v="F4210"/>
    <s v="2016-dic-31"/>
    <x v="0"/>
    <n v="20170331"/>
    <n v="0"/>
    <s v="Propiedades, planta y equipo"/>
    <x v="9"/>
    <x v="0"/>
    <n v="58149114"/>
  </r>
  <r>
    <x v="58"/>
    <s v="ARCO CONSTRUCTORES S.A.S"/>
    <s v="50 NIIF Pymes - Separados"/>
    <s v="CUNDINAMARCA"/>
    <s v="F4210"/>
    <s v="2016-dic-31"/>
    <x v="0"/>
    <n v="20170425"/>
    <n v="0"/>
    <s v="Propiedades, planta y equipo"/>
    <x v="9"/>
    <x v="0"/>
    <n v="1763371"/>
  </r>
  <r>
    <x v="59"/>
    <s v="CMS + GMP ASOCIADOS S A S EN REORGANIZACION"/>
    <s v="50 NIIF Pymes - Separados"/>
    <s v="BOGOTA D.C."/>
    <s v="M7110"/>
    <s v="2016-dic-31"/>
    <x v="0"/>
    <n v="20170517"/>
    <n v="0"/>
    <s v="Propiedades, planta y equipo"/>
    <x v="9"/>
    <x v="0"/>
    <n v="1950820"/>
  </r>
  <r>
    <x v="60"/>
    <s v="INGETEC INGENIERIA &amp; DISEÑO S.A."/>
    <s v="40 NIIF Pymes - Individuales"/>
    <s v="BOGOTA D.C."/>
    <s v="M7110"/>
    <s v="2016-dic-31"/>
    <x v="0"/>
    <n v="20170509"/>
    <n v="0"/>
    <s v="Propiedades, planta y equipo"/>
    <x v="9"/>
    <x v="0"/>
    <n v="10559047"/>
  </r>
  <r>
    <x v="61"/>
    <s v="INGETEC GERENCIA &amp; SUPERVISION S.A."/>
    <s v="40 NIIF Pymes - Individuales"/>
    <s v="BOGOTA D.C."/>
    <s v="M7110"/>
    <s v="2016-dic-31"/>
    <x v="0"/>
    <n v="20170510"/>
    <n v="0"/>
    <s v="Propiedades, planta y equipo"/>
    <x v="9"/>
    <x v="0"/>
    <n v="2283301"/>
  </r>
  <r>
    <x v="62"/>
    <s v="CARTAGENA II S.A."/>
    <s v="20 NIIF Plenas - Separados"/>
    <s v="BOLIVAR"/>
    <s v="L6810"/>
    <s v="2016-dic-31"/>
    <x v="0"/>
    <n v="20170509"/>
    <n v="0"/>
    <s v="Propiedades, planta y equipo"/>
    <x v="9"/>
    <x v="0"/>
    <n v="77193305"/>
  </r>
  <r>
    <x v="63"/>
    <s v="CONSTRUCTORA FUREL S.A"/>
    <s v="50 NIIF Pymes - Separados"/>
    <s v="ANTIOQUIA"/>
    <s v="F4390"/>
    <s v="2016-dic-31"/>
    <x v="0"/>
    <n v="20170504"/>
    <n v="0"/>
    <s v="Propiedades, planta y equipo"/>
    <x v="9"/>
    <x v="0"/>
    <n v="4688980"/>
  </r>
  <r>
    <x v="64"/>
    <s v="POCH COLOMBIA SA"/>
    <s v="10 NIIF Plenas - Individuales"/>
    <s v="BOGOTA D.C."/>
    <s v="M7110"/>
    <s v="2016-dic-31"/>
    <x v="0"/>
    <n v="20170330"/>
    <n v="0"/>
    <s v="Propiedades, planta y equipo"/>
    <x v="9"/>
    <x v="0"/>
    <n v="177989"/>
  </r>
  <r>
    <x v="65"/>
    <s v="AR CONSTRUCCIONES S.A.S"/>
    <s v="10 NIIF Plenas - Individuales"/>
    <s v="BOGOTA D.C."/>
    <s v="F4111"/>
    <s v="2016-dic-31"/>
    <x v="0"/>
    <n v="20170327"/>
    <n v="0"/>
    <s v="Propiedades, planta y equipo"/>
    <x v="9"/>
    <x v="0"/>
    <n v="2103765"/>
  </r>
  <r>
    <x v="66"/>
    <s v="CONSTRUCTORA DE INFRAESTRUCTURA VIAL S.A.S."/>
    <s v="10 NIIF Plenas - Individuales"/>
    <s v="BOGOTA D.C."/>
    <s v="F4210"/>
    <s v="2016-dic-31"/>
    <x v="0"/>
    <n v="20170330"/>
    <n v="0"/>
    <s v="Propiedades, planta y equipo"/>
    <x v="9"/>
    <x v="0"/>
    <n v="5066460"/>
  </r>
  <r>
    <x v="67"/>
    <s v="INGENIERIA Y SOLUCIONES ESPECIALIZADAS S.A.S. (ISES S.A.S.)"/>
    <s v="50 NIIF Pymes - Separados"/>
    <s v="ATLANTICO"/>
    <s v="M7110"/>
    <s v="2016-dic-31"/>
    <x v="0"/>
    <n v="20170511"/>
    <n v="0"/>
    <s v="Propiedades, planta y equipo"/>
    <x v="9"/>
    <x v="0"/>
    <n v="503998"/>
  </r>
  <r>
    <x v="69"/>
    <s v="JMV CONSTRUKTORA SAS"/>
    <s v="40 NIIF Pymes - Individuales"/>
    <s v="RISARALDA"/>
    <s v="F4290"/>
    <s v="2016-dic-31"/>
    <x v="0"/>
    <n v="20170503"/>
    <n v="0"/>
    <s v="Propiedades, planta y equipo"/>
    <x v="9"/>
    <x v="0"/>
    <n v="1503762"/>
  </r>
  <r>
    <x v="70"/>
    <s v="TROPICAL ING S.A.S."/>
    <s v="40 NIIF Pymes - Individuales"/>
    <s v="BOGOTA D.C."/>
    <s v="M7110"/>
    <s v="2016-dic-31"/>
    <x v="0"/>
    <n v="20170426"/>
    <n v="0"/>
    <s v="Propiedades, planta y equipo"/>
    <x v="9"/>
    <x v="0"/>
    <n v="1540"/>
  </r>
  <r>
    <x v="71"/>
    <s v="MECO INFRAESTRUCTURA SAS"/>
    <s v="10 NIIF Plenas - Individuales"/>
    <s v="BOGOTA D.C."/>
    <s v="F4210"/>
    <s v="2016-dic-31"/>
    <x v="0"/>
    <n v="20170404"/>
    <n v="0"/>
    <s v="Propiedades, planta y equipo"/>
    <x v="9"/>
    <x v="0"/>
    <n v="76348594"/>
  </r>
  <r>
    <x v="72"/>
    <s v="SBI INTERNATIONAL HOLDINGS AG"/>
    <s v="10 NIIF Plenas - Individuales"/>
    <s v="BOGOTA D.C."/>
    <s v="F4112"/>
    <s v="2016-dic-31"/>
    <x v="0"/>
    <n v="20170330"/>
    <n v="0"/>
    <s v="Propiedades, planta y equipo"/>
    <x v="9"/>
    <x v="0"/>
    <n v="95839489"/>
  </r>
  <r>
    <x v="73"/>
    <s v="CONSTRUCCIONES COLOMBIANAS OHL SAS"/>
    <s v="10 NIIF Plenas - Individuales"/>
    <s v="BOGOTA D.C."/>
    <s v="F4210"/>
    <s v="2016-dic-31"/>
    <x v="0"/>
    <n v="20170410"/>
    <n v="0"/>
    <s v="Propiedades, planta y equipo"/>
    <x v="9"/>
    <x v="0"/>
    <n v="5034727"/>
  </r>
  <r>
    <x v="2"/>
    <s v="ARQUITECTURA Y CONCRETO S A S"/>
    <s v="20 NIIF Plenas - Separados"/>
    <s v="ANTIOQUIA"/>
    <s v="F4111"/>
    <s v="2016-dic-31"/>
    <x v="0"/>
    <n v="20170328"/>
    <n v="0"/>
    <s v="Propiedad de inversión"/>
    <x v="10"/>
    <x v="0"/>
    <n v="134528836"/>
  </r>
  <r>
    <x v="3"/>
    <s v="JARAMILLO MORA S.A."/>
    <s v="20 NIIF Plenas - Separados"/>
    <s v="VALLE"/>
    <s v="F4111"/>
    <s v="2016-dic-31"/>
    <x v="0"/>
    <n v="20170403"/>
    <n v="0"/>
    <s v="Propiedad de inversión"/>
    <x v="10"/>
    <x v="0"/>
    <n v="7558374"/>
  </r>
  <r>
    <x v="6"/>
    <s v="PRABYC INGENIEROS S A S"/>
    <s v="20 NIIF Plenas - Separados"/>
    <s v="BOGOTA D.C."/>
    <s v="F4111"/>
    <s v="2016-dic-31"/>
    <x v="0"/>
    <n v="20170403"/>
    <n v="0"/>
    <s v="Propiedad de inversión"/>
    <x v="10"/>
    <x v="0"/>
    <n v="75372144"/>
  </r>
  <r>
    <x v="8"/>
    <s v="AMARILO S.A.S"/>
    <s v="20 NIIF Plenas - Separados"/>
    <s v="BOGOTA D.C."/>
    <s v="F4111"/>
    <s v="2016-dic-31"/>
    <x v="0"/>
    <n v="20170407"/>
    <n v="0"/>
    <s v="Propiedad de inversión"/>
    <x v="10"/>
    <x v="0"/>
    <n v="84643039"/>
  </r>
  <r>
    <x v="11"/>
    <s v="LATINOAMERICANA DE CONSTRUCCIONES S.A."/>
    <s v="20 NIIF Plenas - Separados"/>
    <s v="ANTIOQUIA"/>
    <s v="F4210"/>
    <s v="2016-dic-31"/>
    <x v="0"/>
    <n v="20170406"/>
    <n v="0"/>
    <s v="Propiedad de inversión"/>
    <x v="10"/>
    <x v="0"/>
    <n v="18953889"/>
  </r>
  <r>
    <x v="12"/>
    <s v="APIROS S A S"/>
    <s v="10 NIIF Plenas - Individuales"/>
    <s v="BOGOTA D.C."/>
    <s v="F4111"/>
    <s v="2016-dic-31"/>
    <x v="0"/>
    <n v="20170330"/>
    <n v="0"/>
    <s v="Propiedad de inversión"/>
    <x v="10"/>
    <x v="0"/>
    <n v="2766449"/>
  </r>
  <r>
    <x v="15"/>
    <s v="KMA CONSTRUCCIONES S A"/>
    <s v="20 NIIF Plenas - Separados"/>
    <s v="BOLIVAR"/>
    <s v="F4290"/>
    <s v="2016-dic-31"/>
    <x v="0"/>
    <n v="20171004"/>
    <n v="0"/>
    <s v="Propiedad de inversión"/>
    <x v="10"/>
    <x v="0"/>
    <n v="26407488"/>
  </r>
  <r>
    <x v="20"/>
    <s v="OSPINAS Y CIA S A"/>
    <s v="20 NIIF Plenas - Separados"/>
    <s v="BOGOTA D.C."/>
    <s v="M7110"/>
    <s v="2016-dic-31"/>
    <x v="0"/>
    <n v="20170330"/>
    <n v="0"/>
    <s v="Propiedad de inversión"/>
    <x v="10"/>
    <x v="0"/>
    <n v="6589974"/>
  </r>
  <r>
    <x v="29"/>
    <s v="CONSULTORIA COLOMBIANA S A"/>
    <s v="20 NIIF Plenas - Separados"/>
    <s v="BOGOTA D.C."/>
    <s v="M7110"/>
    <s v="2016-dic-31"/>
    <x v="0"/>
    <n v="20170405"/>
    <n v="0"/>
    <s v="Propiedad de inversión"/>
    <x v="10"/>
    <x v="0"/>
    <n v="165878"/>
  </r>
  <r>
    <x v="30"/>
    <s v="TECNICONTROL S.A."/>
    <s v="20 NIIF Plenas - Separados"/>
    <s v="BOGOTA D.C."/>
    <s v="M7110"/>
    <s v="2016-dic-31"/>
    <x v="0"/>
    <n v="20170407"/>
    <n v="0"/>
    <s v="Propiedad de inversión"/>
    <x v="10"/>
    <x v="0"/>
    <n v="84781"/>
  </r>
  <r>
    <x v="32"/>
    <s v="CONSTRUCTORA  COLPATRIA S.A"/>
    <s v="20 NIIF Plenas - Separados"/>
    <s v="BOGOTA D.C."/>
    <s v="F4111"/>
    <s v="2016-dic-31"/>
    <x v="0"/>
    <n v="20170404"/>
    <n v="0"/>
    <s v="Propiedad de inversión"/>
    <x v="10"/>
    <x v="0"/>
    <n v="21509056"/>
  </r>
  <r>
    <x v="33"/>
    <s v="A.C.I. PROYECTOS S.A.S"/>
    <s v="20 NIIF Plenas - Separados"/>
    <s v="BOGOTA D.C."/>
    <s v="M7110"/>
    <s v="2016-dic-31"/>
    <x v="0"/>
    <n v="20170403"/>
    <n v="0"/>
    <s v="Propiedad de inversión"/>
    <x v="10"/>
    <x v="0"/>
    <n v="6477130"/>
  </r>
  <r>
    <x v="37"/>
    <s v="CONSTRUCCIONES VELEZ Y ASOCIADOS S.A.S"/>
    <s v="10 NIIF Plenas - Individuales"/>
    <s v="ANTIOQUIA"/>
    <s v="F4112"/>
    <s v="2016-dic-31"/>
    <x v="0"/>
    <n v="20170503"/>
    <n v="0"/>
    <s v="Propiedad de inversión"/>
    <x v="10"/>
    <x v="0"/>
    <n v="2732112"/>
  </r>
  <r>
    <x v="42"/>
    <s v="PROMOTORA CONVIVIENDA S A S"/>
    <s v="20 NIIF Plenas - Separados"/>
    <s v="BOGOTA D.C."/>
    <s v="M7110"/>
    <s v="2016-dic-31"/>
    <x v="0"/>
    <n v="20170329"/>
    <n v="0"/>
    <s v="Propiedad de inversión"/>
    <x v="10"/>
    <x v="0"/>
    <n v="442195"/>
  </r>
  <r>
    <x v="44"/>
    <s v="MARVAL S.A."/>
    <s v="20 NIIF Plenas - Separados"/>
    <s v="SANTANDER"/>
    <s v="F4111"/>
    <s v="2016-dic-31"/>
    <x v="0"/>
    <n v="20170331"/>
    <n v="0"/>
    <s v="Propiedad de inversión"/>
    <x v="10"/>
    <x v="0"/>
    <n v="44697772"/>
  </r>
  <r>
    <x v="45"/>
    <s v="CASS CONSTRUCTORES &amp; CIA. S.C.A."/>
    <s v="10 NIIF Plenas - Individuales"/>
    <s v="CUNDINAMARCA"/>
    <s v="F4210"/>
    <s v="2016-dic-31"/>
    <x v="0"/>
    <n v="20170405"/>
    <n v="0"/>
    <s v="Propiedad de inversión"/>
    <x v="10"/>
    <x v="0"/>
    <n v="5653168"/>
  </r>
  <r>
    <x v="49"/>
    <s v="CONINSA  RAMON H. S.A."/>
    <s v="20 NIIF Plenas - Separados"/>
    <s v="ANTIOQUIA"/>
    <s v="F4290"/>
    <s v="2016-dic-31"/>
    <x v="0"/>
    <n v="20170329"/>
    <n v="0"/>
    <s v="Propiedad de inversión"/>
    <x v="10"/>
    <x v="0"/>
    <n v="5501084"/>
  </r>
  <r>
    <x v="53"/>
    <s v="SP INGENIEROS S.A.S."/>
    <s v="20 NIIF Plenas - Separados"/>
    <s v="ANTIOQUIA"/>
    <s v="F4210"/>
    <s v="2016-dic-31"/>
    <x v="0"/>
    <n v="20170328"/>
    <n v="0"/>
    <s v="Propiedad de inversión"/>
    <x v="10"/>
    <x v="0"/>
    <n v="1750539"/>
  </r>
  <r>
    <x v="62"/>
    <s v="CARTAGENA II S.A."/>
    <s v="20 NIIF Plenas - Separados"/>
    <s v="BOLIVAR"/>
    <s v="L6810"/>
    <s v="2016-dic-31"/>
    <x v="0"/>
    <n v="20170509"/>
    <n v="0"/>
    <s v="Propiedad de inversión"/>
    <x v="10"/>
    <x v="0"/>
    <n v="22930880"/>
  </r>
  <r>
    <x v="17"/>
    <s v="ALDEA PROYECTOS INMOBILIARIOS S.A."/>
    <s v="40 NIIF Pymes - Individuales"/>
    <s v="BOGOTA D.C."/>
    <s v="M7110"/>
    <s v="2016-dic-31"/>
    <x v="0"/>
    <n v="20170420"/>
    <n v="0"/>
    <s v="Propiedades de inversión a valor razonable con cambios en resultados"/>
    <x v="11"/>
    <x v="0"/>
    <n v="4512000"/>
  </r>
  <r>
    <x v="43"/>
    <s v="GUSTAVO PERRY ARQUITECTOS S.A.S."/>
    <s v="40 NIIF Pymes - Individuales"/>
    <s v="BOGOTA D.C."/>
    <s v="M7110"/>
    <s v="2016-dic-31"/>
    <x v="0"/>
    <n v="20170504"/>
    <n v="0"/>
    <s v="Propiedades de inversión a valor razonable con cambios en resultados"/>
    <x v="11"/>
    <x v="0"/>
    <n v="3016594"/>
  </r>
  <r>
    <x v="46"/>
    <s v="PROKSOL S A S"/>
    <s v="50 NIIF Pymes - Separados"/>
    <s v="CUNDINAMARCA"/>
    <s v="M7110"/>
    <s v="2016-dic-31"/>
    <x v="0"/>
    <n v="20170421"/>
    <n v="0"/>
    <s v="Propiedades de inversión a valor razonable con cambios en resultados"/>
    <x v="11"/>
    <x v="0"/>
    <n v="4076582"/>
  </r>
  <r>
    <x v="69"/>
    <s v="JMV CONSTRUKTORA SAS"/>
    <s v="40 NIIF Pymes - Individuales"/>
    <s v="RISARALDA"/>
    <s v="F4290"/>
    <s v="2016-dic-31"/>
    <x v="0"/>
    <n v="20170503"/>
    <n v="0"/>
    <s v="Propiedades de inversión a valor razonable con cambios en resultados"/>
    <x v="11"/>
    <x v="0"/>
    <n v="66172"/>
  </r>
  <r>
    <x v="31"/>
    <s v="MORELCO S A S"/>
    <s v="20 NIIF Plenas - Separados"/>
    <s v="BOGOTA D.C."/>
    <s v="F4290"/>
    <s v="2016-dic-31"/>
    <x v="0"/>
    <n v="20170405"/>
    <n v="0"/>
    <s v="Plusvalía"/>
    <x v="12"/>
    <x v="0"/>
    <n v="41126025"/>
  </r>
  <r>
    <x v="35"/>
    <s v="TERMOTECNICA COINDUSTRIAL S A"/>
    <s v="20 NIIF Plenas - Separados"/>
    <s v="BOGOTA D.C."/>
    <s v="F4290"/>
    <s v="2016-dic-31"/>
    <x v="0"/>
    <n v="20170330"/>
    <n v="0"/>
    <s v="Plusvalía"/>
    <x v="12"/>
    <x v="0"/>
    <n v="5556196"/>
  </r>
  <r>
    <x v="45"/>
    <s v="CASS CONSTRUCTORES &amp; CIA. S.C.A."/>
    <s v="10 NIIF Plenas - Individuales"/>
    <s v="CUNDINAMARCA"/>
    <s v="F4210"/>
    <s v="2016-dic-31"/>
    <x v="0"/>
    <n v="20170405"/>
    <n v="0"/>
    <s v="Plusvalía"/>
    <x v="12"/>
    <x v="0"/>
    <n v="2890182"/>
  </r>
  <r>
    <x v="53"/>
    <s v="SP INGENIEROS S.A.S."/>
    <s v="20 NIIF Plenas - Separados"/>
    <s v="ANTIOQUIA"/>
    <s v="F4210"/>
    <s v="2016-dic-31"/>
    <x v="0"/>
    <n v="20170328"/>
    <n v="0"/>
    <s v="Plusvalía"/>
    <x v="12"/>
    <x v="0"/>
    <n v="10260004"/>
  </r>
  <r>
    <x v="0"/>
    <s v="ESTYMA ESTUDIOS Y MANEJOS S.A"/>
    <s v="40 NIIF Pymes - Individuales"/>
    <s v="ANTIOQUIA"/>
    <s v="F4210"/>
    <s v="2016-dic-31"/>
    <x v="0"/>
    <n v="20170518"/>
    <n v="0"/>
    <s v="Activos intangibles distintos de la plusvalía"/>
    <x v="13"/>
    <x v="0"/>
    <n v="56889"/>
  </r>
  <r>
    <x v="2"/>
    <s v="ARQUITECTURA Y CONCRETO S A S"/>
    <s v="20 NIIF Plenas - Separados"/>
    <s v="ANTIOQUIA"/>
    <s v="F4111"/>
    <s v="2016-dic-31"/>
    <x v="0"/>
    <n v="20170328"/>
    <n v="0"/>
    <s v="Activos intangibles distintos de la plusvalía"/>
    <x v="13"/>
    <x v="0"/>
    <n v="5509538"/>
  </r>
  <r>
    <x v="6"/>
    <s v="PRABYC INGENIEROS S A S"/>
    <s v="20 NIIF Plenas - Separados"/>
    <s v="BOGOTA D.C."/>
    <s v="F4111"/>
    <s v="2016-dic-31"/>
    <x v="0"/>
    <n v="20170403"/>
    <n v="0"/>
    <s v="Activos intangibles distintos de la plusvalía"/>
    <x v="13"/>
    <x v="0"/>
    <n v="500"/>
  </r>
  <r>
    <x v="11"/>
    <s v="LATINOAMERICANA DE CONSTRUCCIONES S.A."/>
    <s v="20 NIIF Plenas - Separados"/>
    <s v="ANTIOQUIA"/>
    <s v="F4210"/>
    <s v="2016-dic-31"/>
    <x v="0"/>
    <n v="20170406"/>
    <n v="0"/>
    <s v="Activos intangibles distintos de la plusvalía"/>
    <x v="13"/>
    <x v="0"/>
    <n v="583375"/>
  </r>
  <r>
    <x v="14"/>
    <s v="CONSTRUCOES E COMERCIO CAMARGO CORREA S.A. SUCURSAL COLOMBIA"/>
    <s v="10 NIIF Plenas - Individuales"/>
    <s v="ANTIOQUIA"/>
    <s v="F4290"/>
    <s v="2016-dic-31"/>
    <x v="0"/>
    <n v="20170328"/>
    <n v="0"/>
    <s v="Activos intangibles distintos de la plusvalía"/>
    <x v="13"/>
    <x v="0"/>
    <n v="26271"/>
  </r>
  <r>
    <x v="15"/>
    <s v="KMA CONSTRUCCIONES S A"/>
    <s v="20 NIIF Plenas - Separados"/>
    <s v="BOLIVAR"/>
    <s v="F4290"/>
    <s v="2016-dic-31"/>
    <x v="0"/>
    <n v="20171004"/>
    <n v="0"/>
    <s v="Activos intangibles distintos de la plusvalía"/>
    <x v="13"/>
    <x v="0"/>
    <n v="970955"/>
  </r>
  <r>
    <x v="16"/>
    <s v="CAM COLOMBIA MULTISERVICIOS S A S"/>
    <s v="20 NIIF Plenas - Separados"/>
    <s v="BOGOTA D.C."/>
    <s v="N8299"/>
    <s v="2016-dic-31"/>
    <x v="0"/>
    <n v="20170405"/>
    <n v="0"/>
    <s v="Activos intangibles distintos de la plusvalía"/>
    <x v="13"/>
    <x v="0"/>
    <n v="1857940"/>
  </r>
  <r>
    <x v="18"/>
    <s v="HMV INGENIEROS LTDA"/>
    <s v="20 NIIF Plenas - Separados"/>
    <s v="ANTIOQUIA"/>
    <s v="M7110"/>
    <s v="2016-dic-31"/>
    <x v="0"/>
    <n v="20170401"/>
    <n v="0"/>
    <s v="Activos intangibles distintos de la plusvalía"/>
    <x v="13"/>
    <x v="0"/>
    <n v="768715"/>
  </r>
  <r>
    <x v="19"/>
    <s v="INGENIEROS CONSULTORES CIVILES Y ELECTRICOS S A"/>
    <s v="50 NIIF Pymes - Separados"/>
    <s v="BOGOTA D.C."/>
    <s v="M7110"/>
    <s v="2016-dic-31"/>
    <x v="0"/>
    <n v="20170510"/>
    <n v="0"/>
    <s v="Activos intangibles distintos de la plusvalía"/>
    <x v="13"/>
    <x v="0"/>
    <n v="2369219"/>
  </r>
  <r>
    <x v="20"/>
    <s v="OSPINAS Y CIA S A"/>
    <s v="20 NIIF Plenas - Separados"/>
    <s v="BOGOTA D.C."/>
    <s v="M7110"/>
    <s v="2016-dic-31"/>
    <x v="0"/>
    <n v="20170330"/>
    <n v="0"/>
    <s v="Activos intangibles distintos de la plusvalía"/>
    <x v="13"/>
    <x v="0"/>
    <n v="404062"/>
  </r>
  <r>
    <x v="22"/>
    <s v="CONSULTORES TECNICOS Y ECONOMICOS S.A CONSULTECNICOS"/>
    <s v="50 NIIF Pymes - Separados"/>
    <s v="BOGOTA D.C."/>
    <s v="M7110"/>
    <s v="2016-dic-31"/>
    <x v="0"/>
    <n v="20170510"/>
    <n v="0"/>
    <s v="Activos intangibles distintos de la plusvalía"/>
    <x v="13"/>
    <x v="0"/>
    <n v="31423"/>
  </r>
  <r>
    <x v="24"/>
    <s v="ARPRO ARQUITECTOS INGENIEROS S.A."/>
    <s v="50 NIIF Pymes - Separados"/>
    <s v="BOGOTA D.C."/>
    <s v="F4112"/>
    <s v="2016-dic-31"/>
    <x v="0"/>
    <n v="20170515"/>
    <n v="0"/>
    <s v="Activos intangibles distintos de la plusvalía"/>
    <x v="13"/>
    <x v="0"/>
    <n v="248578"/>
  </r>
  <r>
    <x v="32"/>
    <s v="CONSTRUCTORA  COLPATRIA S.A"/>
    <s v="20 NIIF Plenas - Separados"/>
    <s v="BOGOTA D.C."/>
    <s v="F4111"/>
    <s v="2016-dic-31"/>
    <x v="0"/>
    <n v="20170404"/>
    <n v="0"/>
    <s v="Activos intangibles distintos de la plusvalía"/>
    <x v="13"/>
    <x v="0"/>
    <n v="3641674"/>
  </r>
  <r>
    <x v="33"/>
    <s v="A.C.I. PROYECTOS S.A.S"/>
    <s v="20 NIIF Plenas - Separados"/>
    <s v="BOGOTA D.C."/>
    <s v="M7110"/>
    <s v="2016-dic-31"/>
    <x v="0"/>
    <n v="20170403"/>
    <n v="0"/>
    <s v="Activos intangibles distintos de la plusvalía"/>
    <x v="13"/>
    <x v="0"/>
    <n v="269256"/>
  </r>
  <r>
    <x v="34"/>
    <s v="ARMETALES S.A."/>
    <s v="10 NIIF Plenas - Individuales"/>
    <s v="CALDAS"/>
    <s v="G4663"/>
    <s v="2016-dic-31"/>
    <x v="0"/>
    <n v="20170406"/>
    <n v="0"/>
    <s v="Activos intangibles distintos de la plusvalía"/>
    <x v="13"/>
    <x v="0"/>
    <n v="305816"/>
  </r>
  <r>
    <x v="36"/>
    <s v="INTEGRAL S A."/>
    <s v="20 NIIF Plenas - Separados"/>
    <s v="ANTIOQUIA"/>
    <s v="M7110"/>
    <s v="2016-dic-31"/>
    <x v="0"/>
    <n v="20170331"/>
    <n v="0"/>
    <s v="Activos intangibles distintos de la plusvalía"/>
    <x v="13"/>
    <x v="0"/>
    <n v="3485625"/>
  </r>
  <r>
    <x v="38"/>
    <s v="P  A  Y  C   S. A.S."/>
    <s v="40 NIIF Pymes - Individuales"/>
    <s v="BOGOTA D.C."/>
    <s v="M7110"/>
    <s v="2016-dic-31"/>
    <x v="0"/>
    <n v="20170515"/>
    <n v="0"/>
    <s v="Activos intangibles distintos de la plusvalía"/>
    <x v="13"/>
    <x v="0"/>
    <n v="281220"/>
  </r>
  <r>
    <x v="40"/>
    <s v="INDUSTRIAL CONCONCRETO S.A.S"/>
    <s v="20 NIIF Plenas - Separados"/>
    <s v="ANTIOQUIA"/>
    <s v="F4290"/>
    <s v="2016-dic-31"/>
    <x v="0"/>
    <n v="20170329"/>
    <n v="0"/>
    <s v="Activos intangibles distintos de la plusvalía"/>
    <x v="13"/>
    <x v="0"/>
    <n v="4642299"/>
  </r>
  <r>
    <x v="41"/>
    <s v="ODINSA PROYECTOS E INVERSIONES S.A."/>
    <s v="20 NIIF Plenas - Separados"/>
    <s v="BOGOTA D.C."/>
    <s v="N8299"/>
    <s v="2016-dic-31"/>
    <x v="0"/>
    <n v="20170330"/>
    <n v="0"/>
    <s v="Activos intangibles distintos de la plusvalía"/>
    <x v="13"/>
    <x v="0"/>
    <n v="1174618"/>
  </r>
  <r>
    <x v="42"/>
    <s v="PROMOTORA CONVIVIENDA S A S"/>
    <s v="20 NIIF Plenas - Separados"/>
    <s v="BOGOTA D.C."/>
    <s v="M7110"/>
    <s v="2016-dic-31"/>
    <x v="0"/>
    <n v="20170329"/>
    <n v="0"/>
    <s v="Activos intangibles distintos de la plusvalía"/>
    <x v="13"/>
    <x v="0"/>
    <n v="15577886"/>
  </r>
  <r>
    <x v="43"/>
    <s v="GUSTAVO PERRY ARQUITECTOS S.A.S."/>
    <s v="40 NIIF Pymes - Individuales"/>
    <s v="BOGOTA D.C."/>
    <s v="M7110"/>
    <s v="2016-dic-31"/>
    <x v="0"/>
    <n v="20170504"/>
    <n v="0"/>
    <s v="Activos intangibles distintos de la plusvalía"/>
    <x v="13"/>
    <x v="0"/>
    <n v="61271"/>
  </r>
  <r>
    <x v="44"/>
    <s v="MARVAL S.A."/>
    <s v="20 NIIF Plenas - Separados"/>
    <s v="SANTANDER"/>
    <s v="F4111"/>
    <s v="2016-dic-31"/>
    <x v="0"/>
    <n v="20170331"/>
    <n v="0"/>
    <s v="Activos intangibles distintos de la plusvalía"/>
    <x v="13"/>
    <x v="0"/>
    <n v="160128"/>
  </r>
  <r>
    <x v="45"/>
    <s v="CASS CONSTRUCTORES &amp; CIA. S.C.A."/>
    <s v="10 NIIF Plenas - Individuales"/>
    <s v="CUNDINAMARCA"/>
    <s v="F4210"/>
    <s v="2016-dic-31"/>
    <x v="0"/>
    <n v="20170405"/>
    <n v="0"/>
    <s v="Activos intangibles distintos de la plusvalía"/>
    <x v="13"/>
    <x v="0"/>
    <n v="4635091"/>
  </r>
  <r>
    <x v="49"/>
    <s v="CONINSA  RAMON H. S.A."/>
    <s v="20 NIIF Plenas - Separados"/>
    <s v="ANTIOQUIA"/>
    <s v="F4290"/>
    <s v="2016-dic-31"/>
    <x v="0"/>
    <n v="20170329"/>
    <n v="0"/>
    <s v="Activos intangibles distintos de la plusvalía"/>
    <x v="13"/>
    <x v="0"/>
    <n v="126817"/>
  </r>
  <r>
    <x v="50"/>
    <s v="MAB INGENIERIA DE VALOR S.A."/>
    <s v="50 NIIF Pymes - Separados"/>
    <s v="BOGOTA D.C."/>
    <s v="M7110"/>
    <s v="2016-dic-31"/>
    <x v="0"/>
    <n v="20170419"/>
    <n v="0"/>
    <s v="Activos intangibles distintos de la plusvalía"/>
    <x v="13"/>
    <x v="0"/>
    <n v="5741"/>
  </r>
  <r>
    <x v="51"/>
    <s v="INGENIERIA ESTRUCTURAL S.A."/>
    <s v="40 NIIF Pymes - Individuales"/>
    <s v="ANTIOQUIA"/>
    <s v="M7110"/>
    <s v="2016-dic-31"/>
    <x v="0"/>
    <n v="20170503"/>
    <n v="0"/>
    <s v="Activos intangibles distintos de la plusvalía"/>
    <x v="13"/>
    <x v="0"/>
    <n v="67138"/>
  </r>
  <r>
    <x v="52"/>
    <s v="SANEAR S.A."/>
    <s v="40 NIIF Pymes - Individuales"/>
    <s v="ANTIOQUIA"/>
    <s v="M7110"/>
    <s v="2016-dic-31"/>
    <x v="0"/>
    <n v="20170510"/>
    <n v="0"/>
    <s v="Activos intangibles distintos de la plusvalía"/>
    <x v="13"/>
    <x v="0"/>
    <n v="3019210"/>
  </r>
  <r>
    <x v="53"/>
    <s v="SP INGENIEROS S.A.S."/>
    <s v="20 NIIF Plenas - Separados"/>
    <s v="ANTIOQUIA"/>
    <s v="F4210"/>
    <s v="2016-dic-31"/>
    <x v="0"/>
    <n v="20170328"/>
    <n v="0"/>
    <s v="Activos intangibles distintos de la plusvalía"/>
    <x v="13"/>
    <x v="0"/>
    <n v="2422"/>
  </r>
  <r>
    <x v="54"/>
    <s v="INMOBILIARIA CONCONCRETO S.A.S."/>
    <s v="20 NIIF Plenas - Separados"/>
    <s v="ANTIOQUIA"/>
    <s v="F4111"/>
    <s v="2016-dic-31"/>
    <x v="0"/>
    <n v="20170403"/>
    <n v="0"/>
    <s v="Activos intangibles distintos de la plusvalía"/>
    <x v="13"/>
    <x v="0"/>
    <n v="2453"/>
  </r>
  <r>
    <x v="55"/>
    <s v="FAJARDO MORENO Y CIA. S.A."/>
    <s v="40 NIIF Pymes - Individuales"/>
    <s v="ANTIOQUIA"/>
    <s v="M7110"/>
    <s v="2016-dic-31"/>
    <x v="0"/>
    <n v="20170424"/>
    <n v="0"/>
    <s v="Activos intangibles distintos de la plusvalía"/>
    <x v="13"/>
    <x v="0"/>
    <n v="1272"/>
  </r>
  <r>
    <x v="57"/>
    <s v="ESTUDIOS Y PROYECTOS DEL SOL S A S"/>
    <s v="20 NIIF Plenas - Separados"/>
    <s v="BOGOTA D.C."/>
    <s v="F4210"/>
    <s v="2016-dic-31"/>
    <x v="0"/>
    <n v="20170331"/>
    <n v="0"/>
    <s v="Activos intangibles distintos de la plusvalía"/>
    <x v="13"/>
    <x v="0"/>
    <n v="17455813"/>
  </r>
  <r>
    <x v="59"/>
    <s v="CMS + GMP ASOCIADOS S A S EN REORGANIZACION"/>
    <s v="50 NIIF Pymes - Separados"/>
    <s v="BOGOTA D.C."/>
    <s v="M7110"/>
    <s v="2016-dic-31"/>
    <x v="0"/>
    <n v="20170517"/>
    <n v="0"/>
    <s v="Activos intangibles distintos de la plusvalía"/>
    <x v="13"/>
    <x v="0"/>
    <n v="101036"/>
  </r>
  <r>
    <x v="60"/>
    <s v="INGETEC INGENIERIA &amp; DISEÑO S.A."/>
    <s v="40 NIIF Pymes - Individuales"/>
    <s v="BOGOTA D.C."/>
    <s v="M7110"/>
    <s v="2016-dic-31"/>
    <x v="0"/>
    <n v="20170509"/>
    <n v="0"/>
    <s v="Activos intangibles distintos de la plusvalía"/>
    <x v="13"/>
    <x v="0"/>
    <n v="170071"/>
  </r>
  <r>
    <x v="61"/>
    <s v="INGETEC GERENCIA &amp; SUPERVISION S.A."/>
    <s v="40 NIIF Pymes - Individuales"/>
    <s v="BOGOTA D.C."/>
    <s v="M7110"/>
    <s v="2016-dic-31"/>
    <x v="0"/>
    <n v="20170510"/>
    <n v="0"/>
    <s v="Activos intangibles distintos de la plusvalía"/>
    <x v="13"/>
    <x v="0"/>
    <n v="20683"/>
  </r>
  <r>
    <x v="62"/>
    <s v="CARTAGENA II S.A."/>
    <s v="20 NIIF Plenas - Separados"/>
    <s v="BOLIVAR"/>
    <s v="L6810"/>
    <s v="2016-dic-31"/>
    <x v="0"/>
    <n v="20170509"/>
    <n v="0"/>
    <s v="Activos intangibles distintos de la plusvalía"/>
    <x v="13"/>
    <x v="0"/>
    <n v="194131"/>
  </r>
  <r>
    <x v="64"/>
    <s v="POCH COLOMBIA SA"/>
    <s v="10 NIIF Plenas - Individuales"/>
    <s v="BOGOTA D.C."/>
    <s v="M7110"/>
    <s v="2016-dic-31"/>
    <x v="0"/>
    <n v="20170330"/>
    <n v="0"/>
    <s v="Activos intangibles distintos de la plusvalía"/>
    <x v="13"/>
    <x v="0"/>
    <n v="129506"/>
  </r>
  <r>
    <x v="66"/>
    <s v="CONSTRUCTORA DE INFRAESTRUCTURA VIAL S.A.S."/>
    <s v="10 NIIF Plenas - Individuales"/>
    <s v="BOGOTA D.C."/>
    <s v="F4210"/>
    <s v="2016-dic-31"/>
    <x v="0"/>
    <n v="20170330"/>
    <n v="0"/>
    <s v="Activos intangibles distintos de la plusvalía"/>
    <x v="13"/>
    <x v="0"/>
    <n v="454"/>
  </r>
  <r>
    <x v="67"/>
    <s v="INGENIERIA Y SOLUCIONES ESPECIALIZADAS S.A.S. (ISES S.A.S.)"/>
    <s v="50 NIIF Pymes - Separados"/>
    <s v="ATLANTICO"/>
    <s v="M7110"/>
    <s v="2016-dic-31"/>
    <x v="0"/>
    <n v="20170511"/>
    <n v="0"/>
    <s v="Activos intangibles distintos de la plusvalía"/>
    <x v="13"/>
    <x v="0"/>
    <n v="104498"/>
  </r>
  <r>
    <x v="69"/>
    <s v="JMV CONSTRUKTORA SAS"/>
    <s v="40 NIIF Pymes - Individuales"/>
    <s v="RISARALDA"/>
    <s v="F4290"/>
    <s v="2016-dic-31"/>
    <x v="0"/>
    <n v="20170503"/>
    <n v="0"/>
    <s v="Activos intangibles distintos de la plusvalía"/>
    <x v="13"/>
    <x v="0"/>
    <n v="19193"/>
  </r>
  <r>
    <x v="72"/>
    <s v="SBI INTERNATIONAL HOLDINGS AG"/>
    <s v="10 NIIF Plenas - Individuales"/>
    <s v="BOGOTA D.C."/>
    <s v="F4112"/>
    <s v="2016-dic-31"/>
    <x v="0"/>
    <n v="20170330"/>
    <n v="0"/>
    <s v="Activos intangibles distintos de la plusvalía"/>
    <x v="13"/>
    <x v="0"/>
    <n v="129294"/>
  </r>
  <r>
    <x v="73"/>
    <s v="CONSTRUCCIONES COLOMBIANAS OHL SAS"/>
    <s v="10 NIIF Plenas - Individuales"/>
    <s v="BOGOTA D.C."/>
    <s v="F4210"/>
    <s v="2016-dic-31"/>
    <x v="0"/>
    <n v="20170410"/>
    <n v="0"/>
    <s v="Activos intangibles distintos de la plusvalía"/>
    <x v="13"/>
    <x v="0"/>
    <n v="1886885"/>
  </r>
  <r>
    <x v="36"/>
    <s v="INTEGRAL S A."/>
    <s v="20 NIIF Plenas - Separados"/>
    <s v="ANTIOQUIA"/>
    <s v="M7110"/>
    <s v="2016-dic-31"/>
    <x v="0"/>
    <n v="20170331"/>
    <n v="0"/>
    <s v="Activos biológicos no corrientes"/>
    <x v="14"/>
    <x v="0"/>
    <n v="1548420"/>
  </r>
  <r>
    <x v="8"/>
    <s v="AMARILO S.A.S"/>
    <s v="20 NIIF Plenas - Separados"/>
    <s v="BOGOTA D.C."/>
    <s v="F4111"/>
    <s v="2016-dic-31"/>
    <x v="0"/>
    <n v="20170407"/>
    <n v="0"/>
    <s v="Inversiones contabilizadas utilizando el método de la participación"/>
    <x v="15"/>
    <x v="0"/>
    <n v="37099410"/>
  </r>
  <r>
    <x v="18"/>
    <s v="HMV INGENIEROS LTDA"/>
    <s v="20 NIIF Plenas - Separados"/>
    <s v="ANTIOQUIA"/>
    <s v="M7110"/>
    <s v="2016-dic-31"/>
    <x v="0"/>
    <n v="20170401"/>
    <n v="0"/>
    <s v="Inversiones contabilizadas utilizando el método de la participación"/>
    <x v="15"/>
    <x v="0"/>
    <n v="35475918"/>
  </r>
  <r>
    <x v="29"/>
    <s v="CONSULTORIA COLOMBIANA S A"/>
    <s v="20 NIIF Plenas - Separados"/>
    <s v="BOGOTA D.C."/>
    <s v="M7110"/>
    <s v="2016-dic-31"/>
    <x v="0"/>
    <n v="20170405"/>
    <n v="0"/>
    <s v="Inversiones contabilizadas utilizando el método de la participación"/>
    <x v="15"/>
    <x v="0"/>
    <n v="9140906"/>
  </r>
  <r>
    <x v="31"/>
    <s v="MORELCO S A S"/>
    <s v="20 NIIF Plenas - Separados"/>
    <s v="BOGOTA D.C."/>
    <s v="F4290"/>
    <s v="2016-dic-31"/>
    <x v="0"/>
    <n v="20170405"/>
    <n v="0"/>
    <s v="Inversiones contabilizadas utilizando el método de la participación"/>
    <x v="15"/>
    <x v="0"/>
    <n v="1997087"/>
  </r>
  <r>
    <x v="32"/>
    <s v="CONSTRUCTORA  COLPATRIA S.A"/>
    <s v="20 NIIF Plenas - Separados"/>
    <s v="BOGOTA D.C."/>
    <s v="F4111"/>
    <s v="2016-dic-31"/>
    <x v="0"/>
    <n v="20170404"/>
    <n v="0"/>
    <s v="Inversiones contabilizadas utilizando el método de la participación"/>
    <x v="15"/>
    <x v="0"/>
    <n v="326948741"/>
  </r>
  <r>
    <x v="35"/>
    <s v="TERMOTECNICA COINDUSTRIAL S A"/>
    <s v="20 NIIF Plenas - Separados"/>
    <s v="BOGOTA D.C."/>
    <s v="F4290"/>
    <s v="2016-dic-31"/>
    <x v="0"/>
    <n v="20170330"/>
    <n v="0"/>
    <s v="Inversiones contabilizadas utilizando el método de la participación"/>
    <x v="15"/>
    <x v="0"/>
    <n v="34737386"/>
  </r>
  <r>
    <x v="42"/>
    <s v="PROMOTORA CONVIVIENDA S A S"/>
    <s v="20 NIIF Plenas - Separados"/>
    <s v="BOGOTA D.C."/>
    <s v="M7110"/>
    <s v="2016-dic-31"/>
    <x v="0"/>
    <n v="20170329"/>
    <n v="0"/>
    <s v="Inversiones contabilizadas utilizando el método de la participación"/>
    <x v="15"/>
    <x v="0"/>
    <n v="1326540"/>
  </r>
  <r>
    <x v="53"/>
    <s v="SP INGENIEROS S.A.S."/>
    <s v="20 NIIF Plenas - Separados"/>
    <s v="ANTIOQUIA"/>
    <s v="F4210"/>
    <s v="2016-dic-31"/>
    <x v="0"/>
    <n v="20170328"/>
    <n v="0"/>
    <s v="Inversiones contabilizadas utilizando el método de la participación"/>
    <x v="15"/>
    <x v="0"/>
    <n v="67069092"/>
  </r>
  <r>
    <x v="62"/>
    <s v="CARTAGENA II S.A."/>
    <s v="20 NIIF Plenas - Separados"/>
    <s v="BOLIVAR"/>
    <s v="L6810"/>
    <s v="2016-dic-31"/>
    <x v="0"/>
    <n v="20170509"/>
    <n v="0"/>
    <s v="Inversiones contabilizadas utilizando el método de la participación"/>
    <x v="15"/>
    <x v="0"/>
    <n v="214548"/>
  </r>
  <r>
    <x v="63"/>
    <s v="CONSTRUCTORA FUREL S.A"/>
    <s v="50 NIIF Pymes - Separados"/>
    <s v="ANTIOQUIA"/>
    <s v="F4390"/>
    <s v="2016-dic-31"/>
    <x v="0"/>
    <n v="20170504"/>
    <n v="0"/>
    <s v="Inversiones en subsidiarias"/>
    <x v="16"/>
    <x v="0"/>
    <n v="13779820"/>
  </r>
  <r>
    <x v="2"/>
    <s v="ARQUITECTURA Y CONCRETO S A S"/>
    <s v="20 NIIF Plenas - Separados"/>
    <s v="ANTIOQUIA"/>
    <s v="F4111"/>
    <s v="2016-dic-31"/>
    <x v="0"/>
    <n v="20170328"/>
    <n v="0"/>
    <s v="Inversiones en subsidiarias, negocios conjuntos y asociadas"/>
    <x v="17"/>
    <x v="0"/>
    <n v="174629297"/>
  </r>
  <r>
    <x v="3"/>
    <s v="JARAMILLO MORA S.A."/>
    <s v="20 NIIF Plenas - Separados"/>
    <s v="VALLE"/>
    <s v="F4111"/>
    <s v="2016-dic-31"/>
    <x v="0"/>
    <n v="20170403"/>
    <n v="0"/>
    <s v="Inversiones en subsidiarias, negocios conjuntos y asociadas"/>
    <x v="17"/>
    <x v="0"/>
    <n v="4682323"/>
  </r>
  <r>
    <x v="6"/>
    <s v="PRABYC INGENIEROS S A S"/>
    <s v="20 NIIF Plenas - Separados"/>
    <s v="BOGOTA D.C."/>
    <s v="F4111"/>
    <s v="2016-dic-31"/>
    <x v="0"/>
    <n v="20170403"/>
    <n v="0"/>
    <s v="Inversiones en subsidiarias, negocios conjuntos y asociadas"/>
    <x v="17"/>
    <x v="0"/>
    <n v="115952974"/>
  </r>
  <r>
    <x v="11"/>
    <s v="LATINOAMERICANA DE CONSTRUCCIONES S.A."/>
    <s v="20 NIIF Plenas - Separados"/>
    <s v="ANTIOQUIA"/>
    <s v="F4210"/>
    <s v="2016-dic-31"/>
    <x v="0"/>
    <n v="20170406"/>
    <n v="0"/>
    <s v="Inversiones en subsidiarias, negocios conjuntos y asociadas"/>
    <x v="17"/>
    <x v="0"/>
    <n v="19789255"/>
  </r>
  <r>
    <x v="13"/>
    <s v="CONSTRUCTORA CAPITAL MEDELLIN S.A.S."/>
    <s v="20 NIIF Plenas - Separados"/>
    <s v="ANTIOQUIA"/>
    <s v="F4111"/>
    <s v="2016-dic-31"/>
    <x v="0"/>
    <n v="20170404"/>
    <n v="0"/>
    <s v="Inversiones en subsidiarias, negocios conjuntos y asociadas"/>
    <x v="17"/>
    <x v="0"/>
    <n v="4065275"/>
  </r>
  <r>
    <x v="15"/>
    <s v="KMA CONSTRUCCIONES S A"/>
    <s v="20 NIIF Plenas - Separados"/>
    <s v="BOLIVAR"/>
    <s v="F4290"/>
    <s v="2016-dic-31"/>
    <x v="0"/>
    <n v="20171004"/>
    <n v="0"/>
    <s v="Inversiones en subsidiarias, negocios conjuntos y asociadas"/>
    <x v="17"/>
    <x v="0"/>
    <n v="120253779"/>
  </r>
  <r>
    <x v="20"/>
    <s v="OSPINAS Y CIA S A"/>
    <s v="20 NIIF Plenas - Separados"/>
    <s v="BOGOTA D.C."/>
    <s v="M7110"/>
    <s v="2016-dic-31"/>
    <x v="0"/>
    <n v="20170330"/>
    <n v="0"/>
    <s v="Inversiones en subsidiarias, negocios conjuntos y asociadas"/>
    <x v="17"/>
    <x v="0"/>
    <n v="105152373"/>
  </r>
  <r>
    <x v="23"/>
    <s v="ODINSA SERVICIOS S A S"/>
    <s v="20 NIIF Plenas - Separados"/>
    <s v="BOGOTA D.C."/>
    <s v="F4390"/>
    <s v="2016-dic-31"/>
    <x v="0"/>
    <n v="20170406"/>
    <n v="0"/>
    <s v="Inversiones en subsidiarias, negocios conjuntos y asociadas"/>
    <x v="17"/>
    <x v="0"/>
    <n v="5729883"/>
  </r>
  <r>
    <x v="32"/>
    <s v="CONSTRUCTORA  COLPATRIA S.A"/>
    <s v="20 NIIF Plenas - Separados"/>
    <s v="BOGOTA D.C."/>
    <s v="F4111"/>
    <s v="2016-dic-31"/>
    <x v="0"/>
    <n v="20170404"/>
    <n v="0"/>
    <s v="Inversiones en subsidiarias, negocios conjuntos y asociadas"/>
    <x v="17"/>
    <x v="0"/>
    <n v="267581164"/>
  </r>
  <r>
    <x v="35"/>
    <s v="TERMOTECNICA COINDUSTRIAL S A"/>
    <s v="20 NIIF Plenas - Separados"/>
    <s v="BOGOTA D.C."/>
    <s v="F4290"/>
    <s v="2016-dic-31"/>
    <x v="0"/>
    <n v="20170330"/>
    <n v="0"/>
    <s v="Inversiones en subsidiarias, negocios conjuntos y asociadas"/>
    <x v="17"/>
    <x v="0"/>
    <n v="44664979"/>
  </r>
  <r>
    <x v="36"/>
    <s v="INTEGRAL S A."/>
    <s v="20 NIIF Plenas - Separados"/>
    <s v="ANTIOQUIA"/>
    <s v="M7110"/>
    <s v="2016-dic-31"/>
    <x v="0"/>
    <n v="20170331"/>
    <n v="0"/>
    <s v="Inversiones en subsidiarias, negocios conjuntos y asociadas"/>
    <x v="17"/>
    <x v="0"/>
    <n v="25508160"/>
  </r>
  <r>
    <x v="40"/>
    <s v="INDUSTRIAL CONCONCRETO S.A.S"/>
    <s v="20 NIIF Plenas - Separados"/>
    <s v="ANTIOQUIA"/>
    <s v="F4290"/>
    <s v="2016-dic-31"/>
    <x v="0"/>
    <n v="20170329"/>
    <n v="0"/>
    <s v="Inversiones en subsidiarias, negocios conjuntos y asociadas"/>
    <x v="17"/>
    <x v="0"/>
    <n v="14887861"/>
  </r>
  <r>
    <x v="42"/>
    <s v="PROMOTORA CONVIVIENDA S A S"/>
    <s v="20 NIIF Plenas - Separados"/>
    <s v="BOGOTA D.C."/>
    <s v="M7110"/>
    <s v="2016-dic-31"/>
    <x v="0"/>
    <n v="20170329"/>
    <n v="0"/>
    <s v="Inversiones en subsidiarias, negocios conjuntos y asociadas"/>
    <x v="17"/>
    <x v="0"/>
    <n v="16999759"/>
  </r>
  <r>
    <x v="44"/>
    <s v="MARVAL S.A."/>
    <s v="20 NIIF Plenas - Separados"/>
    <s v="SANTANDER"/>
    <s v="F4111"/>
    <s v="2016-dic-31"/>
    <x v="0"/>
    <n v="20170331"/>
    <n v="0"/>
    <s v="Inversiones en subsidiarias, negocios conjuntos y asociadas"/>
    <x v="17"/>
    <x v="0"/>
    <n v="2010279"/>
  </r>
  <r>
    <x v="48"/>
    <s v="SEDIC S.A"/>
    <s v="20 NIIF Plenas - Separados"/>
    <s v="ANTIOQUIA"/>
    <s v="M7110"/>
    <s v="2016-dic-31"/>
    <x v="0"/>
    <n v="20170928"/>
    <n v="0"/>
    <s v="Inversiones en subsidiarias, negocios conjuntos y asociadas"/>
    <x v="17"/>
    <x v="0"/>
    <n v="10000"/>
  </r>
  <r>
    <x v="54"/>
    <s v="INMOBILIARIA CONCONCRETO S.A.S."/>
    <s v="20 NIIF Plenas - Separados"/>
    <s v="ANTIOQUIA"/>
    <s v="F4111"/>
    <s v="2016-dic-31"/>
    <x v="0"/>
    <n v="20170403"/>
    <n v="0"/>
    <s v="Inversiones en subsidiarias, negocios conjuntos y asociadas"/>
    <x v="17"/>
    <x v="0"/>
    <n v="13233393"/>
  </r>
  <r>
    <x v="57"/>
    <s v="ESTUDIOS Y PROYECTOS DEL SOL S A S"/>
    <s v="20 NIIF Plenas - Separados"/>
    <s v="BOGOTA D.C."/>
    <s v="F4210"/>
    <s v="2016-dic-31"/>
    <x v="0"/>
    <n v="20170331"/>
    <n v="0"/>
    <s v="Inversiones en subsidiarias, negocios conjuntos y asociadas"/>
    <x v="17"/>
    <x v="0"/>
    <n v="515860787"/>
  </r>
  <r>
    <x v="62"/>
    <s v="CARTAGENA II S.A."/>
    <s v="20 NIIF Plenas - Separados"/>
    <s v="BOLIVAR"/>
    <s v="L6810"/>
    <s v="2016-dic-31"/>
    <x v="0"/>
    <n v="20170509"/>
    <n v="0"/>
    <s v="Inversiones en subsidiarias, negocios conjuntos y asociadas"/>
    <x v="17"/>
    <x v="0"/>
    <n v="1059740090"/>
  </r>
  <r>
    <x v="0"/>
    <s v="ESTYMA ESTUDIOS Y MANEJOS S.A"/>
    <s v="40 NIIF Pymes - Individuales"/>
    <s v="ANTIOQUIA"/>
    <s v="F4210"/>
    <s v="2016-dic-31"/>
    <x v="0"/>
    <n v="20170518"/>
    <n v="0"/>
    <s v="Cuentas comerciales por cobrar y otras cuentas por cobrar no corrientes"/>
    <x v="18"/>
    <x v="0"/>
    <n v="27295116"/>
  </r>
  <r>
    <x v="2"/>
    <s v="ARQUITECTURA Y CONCRETO S A S"/>
    <s v="20 NIIF Plenas - Separados"/>
    <s v="ANTIOQUIA"/>
    <s v="F4111"/>
    <s v="2016-dic-31"/>
    <x v="0"/>
    <n v="20170328"/>
    <n v="0"/>
    <s v="Cuentas comerciales por cobrar y otras cuentas por cobrar no corrientes"/>
    <x v="18"/>
    <x v="0"/>
    <n v="15234828"/>
  </r>
  <r>
    <x v="9"/>
    <s v="PRODESA Y CIA. S.A."/>
    <s v="10 NIIF Plenas - Individuales"/>
    <s v="BOGOTA D.C."/>
    <s v="F4111"/>
    <s v="2016-dic-31"/>
    <x v="0"/>
    <n v="20170509"/>
    <n v="0"/>
    <s v="Cuentas comerciales por cobrar y otras cuentas por cobrar no corrientes"/>
    <x v="18"/>
    <x v="0"/>
    <n v="522124"/>
  </r>
  <r>
    <x v="13"/>
    <s v="CONSTRUCTORA CAPITAL MEDELLIN S.A.S."/>
    <s v="20 NIIF Plenas - Separados"/>
    <s v="ANTIOQUIA"/>
    <s v="F4111"/>
    <s v="2016-dic-31"/>
    <x v="0"/>
    <n v="20170404"/>
    <n v="0"/>
    <s v="Cuentas comerciales por cobrar y otras cuentas por cobrar no corrientes"/>
    <x v="18"/>
    <x v="0"/>
    <n v="774402"/>
  </r>
  <r>
    <x v="14"/>
    <s v="CONSTRUCOES E COMERCIO CAMARGO CORREA S.A. SUCURSAL COLOMBIA"/>
    <s v="10 NIIF Plenas - Individuales"/>
    <s v="ANTIOQUIA"/>
    <s v="F4290"/>
    <s v="2016-dic-31"/>
    <x v="0"/>
    <n v="20170328"/>
    <n v="0"/>
    <s v="Cuentas comerciales por cobrar y otras cuentas por cobrar no corrientes"/>
    <x v="18"/>
    <x v="0"/>
    <n v="48669058"/>
  </r>
  <r>
    <x v="15"/>
    <s v="KMA CONSTRUCCIONES S A"/>
    <s v="20 NIIF Plenas - Separados"/>
    <s v="BOLIVAR"/>
    <s v="F4290"/>
    <s v="2016-dic-31"/>
    <x v="0"/>
    <n v="20171004"/>
    <n v="0"/>
    <s v="Cuentas comerciales por cobrar y otras cuentas por cobrar no corrientes"/>
    <x v="18"/>
    <x v="0"/>
    <n v="43427927"/>
  </r>
  <r>
    <x v="18"/>
    <s v="HMV INGENIEROS LTDA"/>
    <s v="20 NIIF Plenas - Separados"/>
    <s v="ANTIOQUIA"/>
    <s v="M7110"/>
    <s v="2016-dic-31"/>
    <x v="0"/>
    <n v="20170401"/>
    <n v="0"/>
    <s v="Cuentas comerciales por cobrar y otras cuentas por cobrar no corrientes"/>
    <x v="18"/>
    <x v="0"/>
    <n v="329397"/>
  </r>
  <r>
    <x v="21"/>
    <s v="INVERSIONES Y CONSTRUCCIONES GAVIRIA VALLEJO INVERCO S A S"/>
    <s v="40 NIIF Pymes - Individuales"/>
    <s v="BOGOTA D.C."/>
    <s v="L6820"/>
    <s v="2016-dic-31"/>
    <x v="0"/>
    <n v="20170424"/>
    <n v="0"/>
    <s v="Cuentas comerciales por cobrar y otras cuentas por cobrar no corrientes"/>
    <x v="18"/>
    <x v="0"/>
    <n v="5940000"/>
  </r>
  <r>
    <x v="22"/>
    <s v="CONSULTORES TECNICOS Y ECONOMICOS S.A CONSULTECNICOS"/>
    <s v="50 NIIF Pymes - Separados"/>
    <s v="BOGOTA D.C."/>
    <s v="M7110"/>
    <s v="2016-dic-31"/>
    <x v="0"/>
    <n v="20170510"/>
    <n v="0"/>
    <s v="Cuentas comerciales por cobrar y otras cuentas por cobrar no corrientes"/>
    <x v="18"/>
    <x v="0"/>
    <n v="678084"/>
  </r>
  <r>
    <x v="24"/>
    <s v="ARPRO ARQUITECTOS INGENIEROS S.A."/>
    <s v="50 NIIF Pymes - Separados"/>
    <s v="BOGOTA D.C."/>
    <s v="F4112"/>
    <s v="2016-dic-31"/>
    <x v="0"/>
    <n v="20170515"/>
    <n v="0"/>
    <s v="Cuentas comerciales por cobrar y otras cuentas por cobrar no corrientes"/>
    <x v="18"/>
    <x v="0"/>
    <n v="2528508"/>
  </r>
  <r>
    <x v="27"/>
    <s v="CONSTRUCCIONES OBYCON S.A.S"/>
    <s v="20 NIIF Plenas - Separados"/>
    <s v="BOGOTA D.C."/>
    <s v="M7110"/>
    <s v="2016-dic-31"/>
    <x v="0"/>
    <n v="20170512"/>
    <n v="0"/>
    <s v="Cuentas comerciales por cobrar y otras cuentas por cobrar no corrientes"/>
    <x v="18"/>
    <x v="0"/>
    <n v="17566288"/>
  </r>
  <r>
    <x v="32"/>
    <s v="CONSTRUCTORA  COLPATRIA S.A"/>
    <s v="20 NIIF Plenas - Separados"/>
    <s v="BOGOTA D.C."/>
    <s v="F4111"/>
    <s v="2016-dic-31"/>
    <x v="0"/>
    <n v="20170404"/>
    <n v="0"/>
    <s v="Cuentas comerciales por cobrar y otras cuentas por cobrar no corrientes"/>
    <x v="18"/>
    <x v="0"/>
    <n v="30330406"/>
  </r>
  <r>
    <x v="36"/>
    <s v="INTEGRAL S A."/>
    <s v="20 NIIF Plenas - Separados"/>
    <s v="ANTIOQUIA"/>
    <s v="M7110"/>
    <s v="2016-dic-31"/>
    <x v="0"/>
    <n v="20170331"/>
    <n v="0"/>
    <s v="Cuentas comerciales por cobrar y otras cuentas por cobrar no corrientes"/>
    <x v="18"/>
    <x v="0"/>
    <n v="74323035"/>
  </r>
  <r>
    <x v="42"/>
    <s v="PROMOTORA CONVIVIENDA S A S"/>
    <s v="20 NIIF Plenas - Separados"/>
    <s v="BOGOTA D.C."/>
    <s v="M7110"/>
    <s v="2016-dic-31"/>
    <x v="0"/>
    <n v="20170329"/>
    <n v="0"/>
    <s v="Cuentas comerciales por cobrar y otras cuentas por cobrar no corrientes"/>
    <x v="18"/>
    <x v="0"/>
    <n v="9090242"/>
  </r>
  <r>
    <x v="43"/>
    <s v="GUSTAVO PERRY ARQUITECTOS S.A.S."/>
    <s v="40 NIIF Pymes - Individuales"/>
    <s v="BOGOTA D.C."/>
    <s v="M7110"/>
    <s v="2016-dic-31"/>
    <x v="0"/>
    <n v="20170504"/>
    <n v="0"/>
    <s v="Cuentas comerciales por cobrar y otras cuentas por cobrar no corrientes"/>
    <x v="18"/>
    <x v="0"/>
    <n v="9177"/>
  </r>
  <r>
    <x v="44"/>
    <s v="MARVAL S.A."/>
    <s v="20 NIIF Plenas - Separados"/>
    <s v="SANTANDER"/>
    <s v="F4111"/>
    <s v="2016-dic-31"/>
    <x v="0"/>
    <n v="20170331"/>
    <n v="0"/>
    <s v="Cuentas comerciales por cobrar y otras cuentas por cobrar no corrientes"/>
    <x v="18"/>
    <x v="0"/>
    <n v="93479063"/>
  </r>
  <r>
    <x v="45"/>
    <s v="CASS CONSTRUCTORES &amp; CIA. S.C.A."/>
    <s v="10 NIIF Plenas - Individuales"/>
    <s v="CUNDINAMARCA"/>
    <s v="F4210"/>
    <s v="2016-dic-31"/>
    <x v="0"/>
    <n v="20170405"/>
    <n v="0"/>
    <s v="Cuentas comerciales por cobrar y otras cuentas por cobrar no corrientes"/>
    <x v="18"/>
    <x v="0"/>
    <n v="43370881"/>
  </r>
  <r>
    <x v="49"/>
    <s v="CONINSA  RAMON H. S.A."/>
    <s v="20 NIIF Plenas - Separados"/>
    <s v="ANTIOQUIA"/>
    <s v="F4290"/>
    <s v="2016-dic-31"/>
    <x v="0"/>
    <n v="20170329"/>
    <n v="0"/>
    <s v="Cuentas comerciales por cobrar y otras cuentas por cobrar no corrientes"/>
    <x v="18"/>
    <x v="0"/>
    <n v="15416100"/>
  </r>
  <r>
    <x v="53"/>
    <s v="SP INGENIEROS S.A.S."/>
    <s v="20 NIIF Plenas - Separados"/>
    <s v="ANTIOQUIA"/>
    <s v="F4210"/>
    <s v="2016-dic-31"/>
    <x v="0"/>
    <n v="20170328"/>
    <n v="0"/>
    <s v="Cuentas comerciales por cobrar y otras cuentas por cobrar no corrientes"/>
    <x v="18"/>
    <x v="0"/>
    <n v="75248894"/>
  </r>
  <r>
    <x v="57"/>
    <s v="ESTUDIOS Y PROYECTOS DEL SOL S A S"/>
    <s v="20 NIIF Plenas - Separados"/>
    <s v="BOGOTA D.C."/>
    <s v="F4210"/>
    <s v="2016-dic-31"/>
    <x v="0"/>
    <n v="20170331"/>
    <n v="0"/>
    <s v="Cuentas comerciales por cobrar y otras cuentas por cobrar no corrientes"/>
    <x v="18"/>
    <x v="0"/>
    <n v="245441340"/>
  </r>
  <r>
    <x v="59"/>
    <s v="CMS + GMP ASOCIADOS S A S EN REORGANIZACION"/>
    <s v="50 NIIF Pymes - Separados"/>
    <s v="BOGOTA D.C."/>
    <s v="M7110"/>
    <s v="2016-dic-31"/>
    <x v="0"/>
    <n v="20170517"/>
    <n v="0"/>
    <s v="Cuentas comerciales por cobrar y otras cuentas por cobrar no corrientes"/>
    <x v="18"/>
    <x v="0"/>
    <n v="23150965"/>
  </r>
  <r>
    <x v="65"/>
    <s v="AR CONSTRUCCIONES S.A.S"/>
    <s v="10 NIIF Plenas - Individuales"/>
    <s v="BOGOTA D.C."/>
    <s v="F4111"/>
    <s v="2016-dic-31"/>
    <x v="0"/>
    <n v="20170327"/>
    <n v="0"/>
    <s v="Cuentas comerciales por cobrar y otras cuentas por cobrar no corrientes"/>
    <x v="18"/>
    <x v="0"/>
    <n v="24780616"/>
  </r>
  <r>
    <x v="3"/>
    <s v="JARAMILLO MORA S.A."/>
    <s v="20 NIIF Plenas - Separados"/>
    <s v="VALLE"/>
    <s v="F4111"/>
    <s v="2016-dic-31"/>
    <x v="0"/>
    <n v="20170403"/>
    <n v="0"/>
    <s v="Inventarios no corrientes"/>
    <x v="19"/>
    <x v="0"/>
    <n v="94836605"/>
  </r>
  <r>
    <x v="5"/>
    <s v="CYG INGENIERIA Y CONSTRUCCIONES S A S"/>
    <s v="40 NIIF Pymes - Individuales"/>
    <s v="BOGOTA D.C."/>
    <s v="F4290"/>
    <s v="2016-dic-31"/>
    <x v="0"/>
    <n v="20170503"/>
    <n v="0"/>
    <s v="Inventarios no corrientes"/>
    <x v="19"/>
    <x v="0"/>
    <n v="53204"/>
  </r>
  <r>
    <x v="8"/>
    <s v="AMARILO S.A.S"/>
    <s v="20 NIIF Plenas - Separados"/>
    <s v="BOGOTA D.C."/>
    <s v="F4111"/>
    <s v="2016-dic-31"/>
    <x v="0"/>
    <n v="20170407"/>
    <n v="0"/>
    <s v="Inventarios no corrientes"/>
    <x v="19"/>
    <x v="0"/>
    <n v="125653395"/>
  </r>
  <r>
    <x v="9"/>
    <s v="PRODESA Y CIA. S.A."/>
    <s v="10 NIIF Plenas - Individuales"/>
    <s v="BOGOTA D.C."/>
    <s v="F4111"/>
    <s v="2016-dic-31"/>
    <x v="0"/>
    <n v="20170509"/>
    <n v="0"/>
    <s v="Inventarios no corrientes"/>
    <x v="19"/>
    <x v="0"/>
    <n v="116623974"/>
  </r>
  <r>
    <x v="27"/>
    <s v="CONSTRUCCIONES OBYCON S.A.S"/>
    <s v="20 NIIF Plenas - Separados"/>
    <s v="BOGOTA D.C."/>
    <s v="M7110"/>
    <s v="2016-dic-31"/>
    <x v="0"/>
    <n v="20170512"/>
    <n v="0"/>
    <s v="Inventarios no corrientes"/>
    <x v="19"/>
    <x v="0"/>
    <n v="36500172"/>
  </r>
  <r>
    <x v="32"/>
    <s v="CONSTRUCTORA  COLPATRIA S.A"/>
    <s v="20 NIIF Plenas - Separados"/>
    <s v="BOGOTA D.C."/>
    <s v="F4111"/>
    <s v="2016-dic-31"/>
    <x v="0"/>
    <n v="20170404"/>
    <n v="0"/>
    <s v="Inventarios no corrientes"/>
    <x v="19"/>
    <x v="0"/>
    <n v="42997256"/>
  </r>
  <r>
    <x v="43"/>
    <s v="GUSTAVO PERRY ARQUITECTOS S.A.S."/>
    <s v="40 NIIF Pymes - Individuales"/>
    <s v="BOGOTA D.C."/>
    <s v="M7110"/>
    <s v="2016-dic-31"/>
    <x v="0"/>
    <n v="20170504"/>
    <n v="0"/>
    <s v="Inventarios no corrientes"/>
    <x v="19"/>
    <x v="0"/>
    <n v="990780"/>
  </r>
  <r>
    <x v="44"/>
    <s v="MARVAL S.A."/>
    <s v="20 NIIF Plenas - Separados"/>
    <s v="SANTANDER"/>
    <s v="F4111"/>
    <s v="2016-dic-31"/>
    <x v="0"/>
    <n v="20170331"/>
    <n v="0"/>
    <s v="Inventarios no corrientes"/>
    <x v="19"/>
    <x v="0"/>
    <n v="321063723"/>
  </r>
  <r>
    <x v="46"/>
    <s v="PROKSOL S A S"/>
    <s v="50 NIIF Pymes - Separados"/>
    <s v="CUNDINAMARCA"/>
    <s v="M7110"/>
    <s v="2016-dic-31"/>
    <x v="0"/>
    <n v="20170421"/>
    <n v="0"/>
    <s v="Inventarios no corrientes"/>
    <x v="19"/>
    <x v="0"/>
    <n v="19631336"/>
  </r>
  <r>
    <x v="59"/>
    <s v="CMS + GMP ASOCIADOS S A S EN REORGANIZACION"/>
    <s v="50 NIIF Pymes - Separados"/>
    <s v="BOGOTA D.C."/>
    <s v="M7110"/>
    <s v="2016-dic-31"/>
    <x v="0"/>
    <n v="20170517"/>
    <n v="0"/>
    <s v="Inventarios no corrientes"/>
    <x v="19"/>
    <x v="0"/>
    <n v="23354619"/>
  </r>
  <r>
    <x v="10"/>
    <s v="INVERSIONES ALCABAMA S.A."/>
    <s v="50 NIIF Pymes - Separados"/>
    <s v="BOGOTA D.C."/>
    <s v="F4321"/>
    <s v="2016-dic-31"/>
    <x v="0"/>
    <n v="20170428"/>
    <n v="0"/>
    <s v="Inversiones en asociadas"/>
    <x v="20"/>
    <x v="0"/>
    <n v="2400000"/>
  </r>
  <r>
    <x v="22"/>
    <s v="CONSULTORES TECNICOS Y ECONOMICOS S.A CONSULTECNICOS"/>
    <s v="50 NIIF Pymes - Separados"/>
    <s v="BOGOTA D.C."/>
    <s v="M7110"/>
    <s v="2016-dic-31"/>
    <x v="0"/>
    <n v="20170510"/>
    <n v="0"/>
    <s v="Inversiones en negocios conjuntos"/>
    <x v="21"/>
    <x v="0"/>
    <n v="41210"/>
  </r>
  <r>
    <x v="24"/>
    <s v="ARPRO ARQUITECTOS INGENIEROS S.A."/>
    <s v="50 NIIF Pymes - Separados"/>
    <s v="BOGOTA D.C."/>
    <s v="F4112"/>
    <s v="2016-dic-31"/>
    <x v="0"/>
    <n v="20170515"/>
    <n v="0"/>
    <s v="Inversiones en negocios conjuntos"/>
    <x v="21"/>
    <x v="0"/>
    <n v="43386332"/>
  </r>
  <r>
    <x v="58"/>
    <s v="ARCO CONSTRUCTORES S.A.S"/>
    <s v="50 NIIF Pymes - Separados"/>
    <s v="CUNDINAMARCA"/>
    <s v="F4210"/>
    <s v="2016-dic-31"/>
    <x v="0"/>
    <n v="20170425"/>
    <n v="0"/>
    <s v="Inversiones en negocios conjuntos"/>
    <x v="21"/>
    <x v="0"/>
    <n v="973660"/>
  </r>
  <r>
    <x v="67"/>
    <s v="INGENIERIA Y SOLUCIONES ESPECIALIZADAS S.A.S. (ISES S.A.S.)"/>
    <s v="50 NIIF Pymes - Separados"/>
    <s v="ATLANTICO"/>
    <s v="M7110"/>
    <s v="2016-dic-31"/>
    <x v="0"/>
    <n v="20170511"/>
    <n v="0"/>
    <s v="Inversiones en negocios conjuntos"/>
    <x v="21"/>
    <x v="0"/>
    <n v="4308766"/>
  </r>
  <r>
    <x v="8"/>
    <s v="AMARILO S.A.S"/>
    <s v="20 NIIF Plenas - Separados"/>
    <s v="BOGOTA D.C."/>
    <s v="F4111"/>
    <s v="2016-dic-31"/>
    <x v="0"/>
    <n v="20170407"/>
    <n v="0"/>
    <s v="Activos por impuestos diferidos"/>
    <x v="22"/>
    <x v="0"/>
    <n v="1466522"/>
  </r>
  <r>
    <x v="12"/>
    <s v="APIROS S A S"/>
    <s v="10 NIIF Plenas - Individuales"/>
    <s v="BOGOTA D.C."/>
    <s v="F4111"/>
    <s v="2016-dic-31"/>
    <x v="0"/>
    <n v="20170330"/>
    <n v="0"/>
    <s v="Activos por impuestos diferidos"/>
    <x v="22"/>
    <x v="0"/>
    <n v="520800"/>
  </r>
  <r>
    <x v="14"/>
    <s v="CONSTRUCOES E COMERCIO CAMARGO CORREA S.A. SUCURSAL COLOMBIA"/>
    <s v="10 NIIF Plenas - Individuales"/>
    <s v="ANTIOQUIA"/>
    <s v="F4290"/>
    <s v="2016-dic-31"/>
    <x v="0"/>
    <n v="20170328"/>
    <n v="0"/>
    <s v="Activos por impuestos diferidos"/>
    <x v="22"/>
    <x v="0"/>
    <n v="1541239"/>
  </r>
  <r>
    <x v="16"/>
    <s v="CAM COLOMBIA MULTISERVICIOS S A S"/>
    <s v="20 NIIF Plenas - Separados"/>
    <s v="BOGOTA D.C."/>
    <s v="N8299"/>
    <s v="2016-dic-31"/>
    <x v="0"/>
    <n v="20170405"/>
    <n v="0"/>
    <s v="Activos por impuestos diferidos"/>
    <x v="22"/>
    <x v="0"/>
    <n v="3404608"/>
  </r>
  <r>
    <x v="17"/>
    <s v="ALDEA PROYECTOS INMOBILIARIOS S.A."/>
    <s v="40 NIIF Pymes - Individuales"/>
    <s v="BOGOTA D.C."/>
    <s v="M7110"/>
    <s v="2016-dic-31"/>
    <x v="0"/>
    <n v="20170420"/>
    <n v="0"/>
    <s v="Activos por impuestos diferidos"/>
    <x v="22"/>
    <x v="0"/>
    <n v="93203"/>
  </r>
  <r>
    <x v="20"/>
    <s v="OSPINAS Y CIA S A"/>
    <s v="20 NIIF Plenas - Separados"/>
    <s v="BOGOTA D.C."/>
    <s v="M7110"/>
    <s v="2016-dic-31"/>
    <x v="0"/>
    <n v="20170330"/>
    <n v="0"/>
    <s v="Activos por impuestos diferidos"/>
    <x v="22"/>
    <x v="0"/>
    <n v="6665821"/>
  </r>
  <r>
    <x v="22"/>
    <s v="CONSULTORES TECNICOS Y ECONOMICOS S.A CONSULTECNICOS"/>
    <s v="50 NIIF Pymes - Separados"/>
    <s v="BOGOTA D.C."/>
    <s v="M7110"/>
    <s v="2016-dic-31"/>
    <x v="0"/>
    <n v="20170510"/>
    <n v="0"/>
    <s v="Activos por impuestos diferidos"/>
    <x v="22"/>
    <x v="0"/>
    <n v="24132"/>
  </r>
  <r>
    <x v="23"/>
    <s v="ODINSA SERVICIOS S A S"/>
    <s v="20 NIIF Plenas - Separados"/>
    <s v="BOGOTA D.C."/>
    <s v="F4390"/>
    <s v="2016-dic-31"/>
    <x v="0"/>
    <n v="20170406"/>
    <n v="0"/>
    <s v="Activos por impuestos diferidos"/>
    <x v="22"/>
    <x v="0"/>
    <n v="29920"/>
  </r>
  <r>
    <x v="29"/>
    <s v="CONSULTORIA COLOMBIANA S A"/>
    <s v="20 NIIF Plenas - Separados"/>
    <s v="BOGOTA D.C."/>
    <s v="M7110"/>
    <s v="2016-dic-31"/>
    <x v="0"/>
    <n v="20170405"/>
    <n v="0"/>
    <s v="Activos por impuestos diferidos"/>
    <x v="22"/>
    <x v="0"/>
    <n v="5876839"/>
  </r>
  <r>
    <x v="30"/>
    <s v="TECNICONTROL S.A."/>
    <s v="20 NIIF Plenas - Separados"/>
    <s v="BOGOTA D.C."/>
    <s v="M7110"/>
    <s v="2016-dic-31"/>
    <x v="0"/>
    <n v="20170407"/>
    <n v="0"/>
    <s v="Activos por impuestos diferidos"/>
    <x v="22"/>
    <x v="0"/>
    <n v="725296"/>
  </r>
  <r>
    <x v="32"/>
    <s v="CONSTRUCTORA  COLPATRIA S.A"/>
    <s v="20 NIIF Plenas - Separados"/>
    <s v="BOGOTA D.C."/>
    <s v="F4111"/>
    <s v="2016-dic-31"/>
    <x v="0"/>
    <n v="20170404"/>
    <n v="0"/>
    <s v="Activos por impuestos diferidos"/>
    <x v="22"/>
    <x v="0"/>
    <n v="316844806"/>
  </r>
  <r>
    <x v="35"/>
    <s v="TERMOTECNICA COINDUSTRIAL S A"/>
    <s v="20 NIIF Plenas - Separados"/>
    <s v="BOGOTA D.C."/>
    <s v="F4290"/>
    <s v="2016-dic-31"/>
    <x v="0"/>
    <n v="20170330"/>
    <n v="0"/>
    <s v="Activos por impuestos diferidos"/>
    <x v="22"/>
    <x v="0"/>
    <n v="60401340"/>
  </r>
  <r>
    <x v="36"/>
    <s v="INTEGRAL S A."/>
    <s v="20 NIIF Plenas - Separados"/>
    <s v="ANTIOQUIA"/>
    <s v="M7110"/>
    <s v="2016-dic-31"/>
    <x v="0"/>
    <n v="20170331"/>
    <n v="0"/>
    <s v="Activos por impuestos diferidos"/>
    <x v="22"/>
    <x v="0"/>
    <n v="7665041"/>
  </r>
  <r>
    <x v="37"/>
    <s v="CONSTRUCCIONES VELEZ Y ASOCIADOS S.A.S"/>
    <s v="10 NIIF Plenas - Individuales"/>
    <s v="ANTIOQUIA"/>
    <s v="F4112"/>
    <s v="2016-dic-31"/>
    <x v="0"/>
    <n v="20170503"/>
    <n v="0"/>
    <s v="Activos por impuestos diferidos"/>
    <x v="22"/>
    <x v="0"/>
    <n v="245865"/>
  </r>
  <r>
    <x v="38"/>
    <s v="P  A  Y  C   S. A.S."/>
    <s v="40 NIIF Pymes - Individuales"/>
    <s v="BOGOTA D.C."/>
    <s v="M7110"/>
    <s v="2016-dic-31"/>
    <x v="0"/>
    <n v="20170515"/>
    <n v="0"/>
    <s v="Activos por impuestos diferidos"/>
    <x v="22"/>
    <x v="0"/>
    <n v="678251"/>
  </r>
  <r>
    <x v="40"/>
    <s v="INDUSTRIAL CONCONCRETO S.A.S"/>
    <s v="20 NIIF Plenas - Separados"/>
    <s v="ANTIOQUIA"/>
    <s v="F4290"/>
    <s v="2016-dic-31"/>
    <x v="0"/>
    <n v="20170329"/>
    <n v="0"/>
    <s v="Activos por impuestos diferidos"/>
    <x v="22"/>
    <x v="0"/>
    <n v="3794"/>
  </r>
  <r>
    <x v="41"/>
    <s v="ODINSA PROYECTOS E INVERSIONES S.A."/>
    <s v="20 NIIF Plenas - Separados"/>
    <s v="BOGOTA D.C."/>
    <s v="N8299"/>
    <s v="2016-dic-31"/>
    <x v="0"/>
    <n v="20170330"/>
    <n v="0"/>
    <s v="Activos por impuestos diferidos"/>
    <x v="22"/>
    <x v="0"/>
    <n v="4175581"/>
  </r>
  <r>
    <x v="42"/>
    <s v="PROMOTORA CONVIVIENDA S A S"/>
    <s v="20 NIIF Plenas - Separados"/>
    <s v="BOGOTA D.C."/>
    <s v="M7110"/>
    <s v="2016-dic-31"/>
    <x v="0"/>
    <n v="20170329"/>
    <n v="0"/>
    <s v="Activos por impuestos diferidos"/>
    <x v="22"/>
    <x v="0"/>
    <n v="3587"/>
  </r>
  <r>
    <x v="44"/>
    <s v="MARVAL S.A."/>
    <s v="20 NIIF Plenas - Separados"/>
    <s v="SANTANDER"/>
    <s v="F4111"/>
    <s v="2016-dic-31"/>
    <x v="0"/>
    <n v="20170331"/>
    <n v="0"/>
    <s v="Activos por impuestos diferidos"/>
    <x v="22"/>
    <x v="0"/>
    <n v="12917387"/>
  </r>
  <r>
    <x v="45"/>
    <s v="CASS CONSTRUCTORES &amp; CIA. S.C.A."/>
    <s v="10 NIIF Plenas - Individuales"/>
    <s v="CUNDINAMARCA"/>
    <s v="F4210"/>
    <s v="2016-dic-31"/>
    <x v="0"/>
    <n v="20170405"/>
    <n v="0"/>
    <s v="Activos por impuestos diferidos"/>
    <x v="22"/>
    <x v="0"/>
    <n v="7109856"/>
  </r>
  <r>
    <x v="47"/>
    <s v="COMPAÑIA COLOMBIANA DE CONSULTORES S AS"/>
    <s v="40 NIIF Pymes - Individuales"/>
    <s v="ANTIOQUIA"/>
    <s v="M7110"/>
    <s v="2016-dic-31"/>
    <x v="0"/>
    <n v="20170511"/>
    <n v="0"/>
    <s v="Activos por impuestos diferidos"/>
    <x v="22"/>
    <x v="0"/>
    <n v="276927"/>
  </r>
  <r>
    <x v="48"/>
    <s v="SEDIC S.A"/>
    <s v="20 NIIF Plenas - Separados"/>
    <s v="ANTIOQUIA"/>
    <s v="M7110"/>
    <s v="2016-dic-31"/>
    <x v="0"/>
    <n v="20170928"/>
    <n v="0"/>
    <s v="Activos por impuestos diferidos"/>
    <x v="22"/>
    <x v="0"/>
    <n v="583031"/>
  </r>
  <r>
    <x v="49"/>
    <s v="CONINSA  RAMON H. S.A."/>
    <s v="20 NIIF Plenas - Separados"/>
    <s v="ANTIOQUIA"/>
    <s v="F4290"/>
    <s v="2016-dic-31"/>
    <x v="0"/>
    <n v="20170329"/>
    <n v="0"/>
    <s v="Activos por impuestos diferidos"/>
    <x v="22"/>
    <x v="0"/>
    <n v="5747488"/>
  </r>
  <r>
    <x v="51"/>
    <s v="INGENIERIA ESTRUCTURAL S.A."/>
    <s v="40 NIIF Pymes - Individuales"/>
    <s v="ANTIOQUIA"/>
    <s v="M7110"/>
    <s v="2016-dic-31"/>
    <x v="0"/>
    <n v="20170503"/>
    <n v="0"/>
    <s v="Activos por impuestos diferidos"/>
    <x v="22"/>
    <x v="0"/>
    <n v="52263"/>
  </r>
  <r>
    <x v="54"/>
    <s v="INMOBILIARIA CONCONCRETO S.A.S."/>
    <s v="20 NIIF Plenas - Separados"/>
    <s v="ANTIOQUIA"/>
    <s v="F4111"/>
    <s v="2016-dic-31"/>
    <x v="0"/>
    <n v="20170403"/>
    <n v="0"/>
    <s v="Activos por impuestos diferidos"/>
    <x v="22"/>
    <x v="0"/>
    <n v="160644"/>
  </r>
  <r>
    <x v="57"/>
    <s v="ESTUDIOS Y PROYECTOS DEL SOL S A S"/>
    <s v="20 NIIF Plenas - Separados"/>
    <s v="BOGOTA D.C."/>
    <s v="F4210"/>
    <s v="2016-dic-31"/>
    <x v="0"/>
    <n v="20170331"/>
    <n v="0"/>
    <s v="Activos por impuestos diferidos"/>
    <x v="22"/>
    <x v="0"/>
    <n v="7114591"/>
  </r>
  <r>
    <x v="62"/>
    <s v="CARTAGENA II S.A."/>
    <s v="20 NIIF Plenas - Separados"/>
    <s v="BOLIVAR"/>
    <s v="L6810"/>
    <s v="2016-dic-31"/>
    <x v="0"/>
    <n v="20170509"/>
    <n v="0"/>
    <s v="Activos por impuestos diferidos"/>
    <x v="22"/>
    <x v="0"/>
    <n v="1080207"/>
  </r>
  <r>
    <x v="65"/>
    <s v="AR CONSTRUCCIONES S.A.S"/>
    <s v="10 NIIF Plenas - Individuales"/>
    <s v="BOGOTA D.C."/>
    <s v="F4111"/>
    <s v="2016-dic-31"/>
    <x v="0"/>
    <n v="20170327"/>
    <n v="0"/>
    <s v="Activos por impuestos diferidos"/>
    <x v="22"/>
    <x v="0"/>
    <n v="136239"/>
  </r>
  <r>
    <x v="66"/>
    <s v="CONSTRUCTORA DE INFRAESTRUCTURA VIAL S.A.S."/>
    <s v="10 NIIF Plenas - Individuales"/>
    <s v="BOGOTA D.C."/>
    <s v="F4210"/>
    <s v="2016-dic-31"/>
    <x v="0"/>
    <n v="20170330"/>
    <n v="0"/>
    <s v="Activos por impuestos diferidos"/>
    <x v="22"/>
    <x v="0"/>
    <n v="974226"/>
  </r>
  <r>
    <x v="72"/>
    <s v="SBI INTERNATIONAL HOLDINGS AG"/>
    <s v="10 NIIF Plenas - Individuales"/>
    <s v="BOGOTA D.C."/>
    <s v="F4112"/>
    <s v="2016-dic-31"/>
    <x v="0"/>
    <n v="20170330"/>
    <n v="0"/>
    <s v="Activos por impuestos diferidos"/>
    <x v="22"/>
    <x v="0"/>
    <n v="1833455"/>
  </r>
  <r>
    <x v="21"/>
    <s v="INVERSIONES Y CONSTRUCCIONES GAVIRIA VALLEJO INVERCO S A S"/>
    <s v="40 NIIF Pymes - Individuales"/>
    <s v="BOGOTA D.C."/>
    <s v="L6820"/>
    <s v="2016-dic-31"/>
    <x v="0"/>
    <n v="20170424"/>
    <n v="0"/>
    <s v="Activos por impuestos corrientes, no corriente"/>
    <x v="23"/>
    <x v="0"/>
    <n v="8479"/>
  </r>
  <r>
    <x v="31"/>
    <s v="MORELCO S A S"/>
    <s v="20 NIIF Plenas - Separados"/>
    <s v="BOGOTA D.C."/>
    <s v="F4290"/>
    <s v="2016-dic-31"/>
    <x v="0"/>
    <n v="20170405"/>
    <n v="0"/>
    <s v="Activos por impuestos corrientes, no corriente"/>
    <x v="23"/>
    <x v="0"/>
    <n v="4112332"/>
  </r>
  <r>
    <x v="2"/>
    <s v="ARQUITECTURA Y CONCRETO S A S"/>
    <s v="20 NIIF Plenas - Separados"/>
    <s v="ANTIOQUIA"/>
    <s v="F4111"/>
    <s v="2016-dic-31"/>
    <x v="0"/>
    <n v="20170328"/>
    <n v="0"/>
    <s v="Otros activos financieros no corrientes"/>
    <x v="24"/>
    <x v="0"/>
    <n v="6096685"/>
  </r>
  <r>
    <x v="5"/>
    <s v="CYG INGENIERIA Y CONSTRUCCIONES S A S"/>
    <s v="40 NIIF Pymes - Individuales"/>
    <s v="BOGOTA D.C."/>
    <s v="F4290"/>
    <s v="2016-dic-31"/>
    <x v="0"/>
    <n v="20170503"/>
    <n v="0"/>
    <s v="Otros activos financieros no corrientes"/>
    <x v="24"/>
    <x v="0"/>
    <n v="134257"/>
  </r>
  <r>
    <x v="8"/>
    <s v="AMARILO S.A.S"/>
    <s v="20 NIIF Plenas - Separados"/>
    <s v="BOGOTA D.C."/>
    <s v="F4111"/>
    <s v="2016-dic-31"/>
    <x v="0"/>
    <n v="20170407"/>
    <n v="0"/>
    <s v="Otros activos financieros no corrientes"/>
    <x v="24"/>
    <x v="0"/>
    <n v="1976268"/>
  </r>
  <r>
    <x v="9"/>
    <s v="PRODESA Y CIA. S.A."/>
    <s v="10 NIIF Plenas - Individuales"/>
    <s v="BOGOTA D.C."/>
    <s v="F4111"/>
    <s v="2016-dic-31"/>
    <x v="0"/>
    <n v="20170509"/>
    <n v="0"/>
    <s v="Otros activos financieros no corrientes"/>
    <x v="24"/>
    <x v="0"/>
    <n v="22044871"/>
  </r>
  <r>
    <x v="10"/>
    <s v="INVERSIONES ALCABAMA S.A."/>
    <s v="50 NIIF Pymes - Separados"/>
    <s v="BOGOTA D.C."/>
    <s v="F4321"/>
    <s v="2016-dic-31"/>
    <x v="0"/>
    <n v="20170428"/>
    <n v="0"/>
    <s v="Otros activos financieros no corrientes"/>
    <x v="24"/>
    <x v="0"/>
    <n v="56306888"/>
  </r>
  <r>
    <x v="11"/>
    <s v="LATINOAMERICANA DE CONSTRUCCIONES S.A."/>
    <s v="20 NIIF Plenas - Separados"/>
    <s v="ANTIOQUIA"/>
    <s v="F4210"/>
    <s v="2016-dic-31"/>
    <x v="0"/>
    <n v="20170406"/>
    <n v="0"/>
    <s v="Otros activos financieros no corrientes"/>
    <x v="24"/>
    <x v="0"/>
    <n v="40478469"/>
  </r>
  <r>
    <x v="15"/>
    <s v="KMA CONSTRUCCIONES S A"/>
    <s v="20 NIIF Plenas - Separados"/>
    <s v="BOLIVAR"/>
    <s v="F4290"/>
    <s v="2016-dic-31"/>
    <x v="0"/>
    <n v="20171004"/>
    <n v="0"/>
    <s v="Otros activos financieros no corrientes"/>
    <x v="24"/>
    <x v="0"/>
    <n v="2750886"/>
  </r>
  <r>
    <x v="17"/>
    <s v="ALDEA PROYECTOS INMOBILIARIOS S.A."/>
    <s v="40 NIIF Pymes - Individuales"/>
    <s v="BOGOTA D.C."/>
    <s v="M7110"/>
    <s v="2016-dic-31"/>
    <x v="0"/>
    <n v="20170420"/>
    <n v="0"/>
    <s v="Otros activos financieros no corrientes"/>
    <x v="24"/>
    <x v="0"/>
    <n v="6029455"/>
  </r>
  <r>
    <x v="19"/>
    <s v="INGENIEROS CONSULTORES CIVILES Y ELECTRICOS S A"/>
    <s v="50 NIIF Pymes - Separados"/>
    <s v="BOGOTA D.C."/>
    <s v="M7110"/>
    <s v="2016-dic-31"/>
    <x v="0"/>
    <n v="20170510"/>
    <n v="0"/>
    <s v="Otros activos financieros no corrientes"/>
    <x v="24"/>
    <x v="0"/>
    <n v="318829"/>
  </r>
  <r>
    <x v="21"/>
    <s v="INVERSIONES Y CONSTRUCCIONES GAVIRIA VALLEJO INVERCO S A S"/>
    <s v="40 NIIF Pymes - Individuales"/>
    <s v="BOGOTA D.C."/>
    <s v="L6820"/>
    <s v="2016-dic-31"/>
    <x v="0"/>
    <n v="20170424"/>
    <n v="0"/>
    <s v="Otros activos financieros no corrientes"/>
    <x v="24"/>
    <x v="0"/>
    <n v="120890"/>
  </r>
  <r>
    <x v="25"/>
    <s v="J FELIPE ARDILA V &amp; CIA SAS"/>
    <s v="40 NIIF Pymes - Individuales"/>
    <s v="BOGOTA D.C."/>
    <s v="M7110"/>
    <s v="2016-dic-31"/>
    <x v="0"/>
    <n v="20170417"/>
    <n v="0"/>
    <s v="Otros activos financieros no corrientes"/>
    <x v="24"/>
    <x v="0"/>
    <n v="890"/>
  </r>
  <r>
    <x v="27"/>
    <s v="CONSTRUCCIONES OBYCON S.A.S"/>
    <s v="20 NIIF Plenas - Separados"/>
    <s v="BOGOTA D.C."/>
    <s v="M7110"/>
    <s v="2016-dic-31"/>
    <x v="0"/>
    <n v="20170512"/>
    <n v="0"/>
    <s v="Otros activos financieros no corrientes"/>
    <x v="24"/>
    <x v="0"/>
    <n v="584"/>
  </r>
  <r>
    <x v="32"/>
    <s v="CONSTRUCTORA  COLPATRIA S.A"/>
    <s v="20 NIIF Plenas - Separados"/>
    <s v="BOGOTA D.C."/>
    <s v="F4111"/>
    <s v="2016-dic-31"/>
    <x v="0"/>
    <n v="20170404"/>
    <n v="0"/>
    <s v="Otros activos financieros no corrientes"/>
    <x v="24"/>
    <x v="0"/>
    <n v="25497622"/>
  </r>
  <r>
    <x v="36"/>
    <s v="INTEGRAL S A."/>
    <s v="20 NIIF Plenas - Separados"/>
    <s v="ANTIOQUIA"/>
    <s v="M7110"/>
    <s v="2016-dic-31"/>
    <x v="0"/>
    <n v="20170331"/>
    <n v="0"/>
    <s v="Otros activos financieros no corrientes"/>
    <x v="24"/>
    <x v="0"/>
    <n v="1392145"/>
  </r>
  <r>
    <x v="37"/>
    <s v="CONSTRUCCIONES VELEZ Y ASOCIADOS S.A.S"/>
    <s v="10 NIIF Plenas - Individuales"/>
    <s v="ANTIOQUIA"/>
    <s v="F4112"/>
    <s v="2016-dic-31"/>
    <x v="0"/>
    <n v="20170503"/>
    <n v="0"/>
    <s v="Otros activos financieros no corrientes"/>
    <x v="24"/>
    <x v="0"/>
    <n v="6254439"/>
  </r>
  <r>
    <x v="38"/>
    <s v="P  A  Y  C   S. A.S."/>
    <s v="40 NIIF Pymes - Individuales"/>
    <s v="BOGOTA D.C."/>
    <s v="M7110"/>
    <s v="2016-dic-31"/>
    <x v="0"/>
    <n v="20170515"/>
    <n v="0"/>
    <s v="Otros activos financieros no corrientes"/>
    <x v="24"/>
    <x v="0"/>
    <n v="837556"/>
  </r>
  <r>
    <x v="43"/>
    <s v="GUSTAVO PERRY ARQUITECTOS S.A.S."/>
    <s v="40 NIIF Pymes - Individuales"/>
    <s v="BOGOTA D.C."/>
    <s v="M7110"/>
    <s v="2016-dic-31"/>
    <x v="0"/>
    <n v="20170504"/>
    <n v="0"/>
    <s v="Otros activos financieros no corrientes"/>
    <x v="24"/>
    <x v="0"/>
    <n v="187833"/>
  </r>
  <r>
    <x v="44"/>
    <s v="MARVAL S.A."/>
    <s v="20 NIIF Plenas - Separados"/>
    <s v="SANTANDER"/>
    <s v="F4111"/>
    <s v="2016-dic-31"/>
    <x v="0"/>
    <n v="20170331"/>
    <n v="0"/>
    <s v="Otros activos financieros no corrientes"/>
    <x v="24"/>
    <x v="0"/>
    <n v="122165983"/>
  </r>
  <r>
    <x v="45"/>
    <s v="CASS CONSTRUCTORES &amp; CIA. S.C.A."/>
    <s v="10 NIIF Plenas - Individuales"/>
    <s v="CUNDINAMARCA"/>
    <s v="F4210"/>
    <s v="2016-dic-31"/>
    <x v="0"/>
    <n v="20170405"/>
    <n v="0"/>
    <s v="Otros activos financieros no corrientes"/>
    <x v="24"/>
    <x v="0"/>
    <n v="13584985"/>
  </r>
  <r>
    <x v="46"/>
    <s v="PROKSOL S A S"/>
    <s v="50 NIIF Pymes - Separados"/>
    <s v="CUNDINAMARCA"/>
    <s v="M7110"/>
    <s v="2016-dic-31"/>
    <x v="0"/>
    <n v="20170421"/>
    <n v="0"/>
    <s v="Otros activos financieros no corrientes"/>
    <x v="24"/>
    <x v="0"/>
    <n v="2421099"/>
  </r>
  <r>
    <x v="47"/>
    <s v="COMPAÑIA COLOMBIANA DE CONSULTORES S AS"/>
    <s v="40 NIIF Pymes - Individuales"/>
    <s v="ANTIOQUIA"/>
    <s v="M7110"/>
    <s v="2016-dic-31"/>
    <x v="0"/>
    <n v="20170511"/>
    <n v="0"/>
    <s v="Otros activos financieros no corrientes"/>
    <x v="24"/>
    <x v="0"/>
    <n v="1804109"/>
  </r>
  <r>
    <x v="49"/>
    <s v="CONINSA  RAMON H. S.A."/>
    <s v="20 NIIF Plenas - Separados"/>
    <s v="ANTIOQUIA"/>
    <s v="F4290"/>
    <s v="2016-dic-31"/>
    <x v="0"/>
    <n v="20170329"/>
    <n v="0"/>
    <s v="Otros activos financieros no corrientes"/>
    <x v="24"/>
    <x v="0"/>
    <n v="8103342"/>
  </r>
  <r>
    <x v="50"/>
    <s v="MAB INGENIERIA DE VALOR S.A."/>
    <s v="50 NIIF Pymes - Separados"/>
    <s v="BOGOTA D.C."/>
    <s v="M7110"/>
    <s v="2016-dic-31"/>
    <x v="0"/>
    <n v="20170419"/>
    <n v="0"/>
    <s v="Otros activos financieros no corrientes"/>
    <x v="24"/>
    <x v="0"/>
    <n v="251826"/>
  </r>
  <r>
    <x v="54"/>
    <s v="INMOBILIARIA CONCONCRETO S.A.S."/>
    <s v="20 NIIF Plenas - Separados"/>
    <s v="ANTIOQUIA"/>
    <s v="F4111"/>
    <s v="2016-dic-31"/>
    <x v="0"/>
    <n v="20170403"/>
    <n v="0"/>
    <s v="Otros activos financieros no corrientes"/>
    <x v="24"/>
    <x v="0"/>
    <n v="3440"/>
  </r>
  <r>
    <x v="55"/>
    <s v="FAJARDO MORENO Y CIA. S.A."/>
    <s v="40 NIIF Pymes - Individuales"/>
    <s v="ANTIOQUIA"/>
    <s v="M7110"/>
    <s v="2016-dic-31"/>
    <x v="0"/>
    <n v="20170424"/>
    <n v="0"/>
    <s v="Otros activos financieros no corrientes"/>
    <x v="24"/>
    <x v="0"/>
    <n v="25274473"/>
  </r>
  <r>
    <x v="57"/>
    <s v="ESTUDIOS Y PROYECTOS DEL SOL S A S"/>
    <s v="20 NIIF Plenas - Separados"/>
    <s v="BOGOTA D.C."/>
    <s v="F4210"/>
    <s v="2016-dic-31"/>
    <x v="0"/>
    <n v="20170331"/>
    <n v="0"/>
    <s v="Otros activos financieros no corrientes"/>
    <x v="24"/>
    <x v="0"/>
    <n v="1"/>
  </r>
  <r>
    <x v="58"/>
    <s v="ARCO CONSTRUCTORES S.A.S"/>
    <s v="50 NIIF Pymes - Separados"/>
    <s v="CUNDINAMARCA"/>
    <s v="F4210"/>
    <s v="2016-dic-31"/>
    <x v="0"/>
    <n v="20170425"/>
    <n v="0"/>
    <s v="Otros activos financieros no corrientes"/>
    <x v="24"/>
    <x v="0"/>
    <n v="470274"/>
  </r>
  <r>
    <x v="63"/>
    <s v="CONSTRUCTORA FUREL S.A"/>
    <s v="50 NIIF Pymes - Separados"/>
    <s v="ANTIOQUIA"/>
    <s v="F4390"/>
    <s v="2016-dic-31"/>
    <x v="0"/>
    <n v="20170504"/>
    <n v="0"/>
    <s v="Otros activos financieros no corrientes"/>
    <x v="24"/>
    <x v="0"/>
    <n v="1194745"/>
  </r>
  <r>
    <x v="0"/>
    <s v="ESTYMA ESTUDIOS Y MANEJOS S.A"/>
    <s v="40 NIIF Pymes - Individuales"/>
    <s v="ANTIOQUIA"/>
    <s v="F4210"/>
    <s v="2016-dic-31"/>
    <x v="0"/>
    <n v="20170518"/>
    <n v="0"/>
    <s v="Otros activos no financieros no corrientes"/>
    <x v="25"/>
    <x v="0"/>
    <n v="59487317"/>
  </r>
  <r>
    <x v="2"/>
    <s v="ARQUITECTURA Y CONCRETO S A S"/>
    <s v="20 NIIF Plenas - Separados"/>
    <s v="ANTIOQUIA"/>
    <s v="F4111"/>
    <s v="2016-dic-31"/>
    <x v="0"/>
    <n v="20170328"/>
    <n v="0"/>
    <s v="Otros activos no financieros no corrientes"/>
    <x v="25"/>
    <x v="0"/>
    <n v="85223379"/>
  </r>
  <r>
    <x v="3"/>
    <s v="JARAMILLO MORA S.A."/>
    <s v="20 NIIF Plenas - Separados"/>
    <s v="VALLE"/>
    <s v="F4111"/>
    <s v="2016-dic-31"/>
    <x v="0"/>
    <n v="20170403"/>
    <n v="0"/>
    <s v="Otros activos no financieros no corrientes"/>
    <x v="25"/>
    <x v="0"/>
    <n v="545351"/>
  </r>
  <r>
    <x v="10"/>
    <s v="INVERSIONES ALCABAMA S.A."/>
    <s v="50 NIIF Pymes - Separados"/>
    <s v="BOGOTA D.C."/>
    <s v="F4321"/>
    <s v="2016-dic-31"/>
    <x v="0"/>
    <n v="20170428"/>
    <n v="0"/>
    <s v="Otros activos no financieros no corrientes"/>
    <x v="25"/>
    <x v="0"/>
    <n v="4400"/>
  </r>
  <r>
    <x v="12"/>
    <s v="APIROS S A S"/>
    <s v="10 NIIF Plenas - Individuales"/>
    <s v="BOGOTA D.C."/>
    <s v="F4111"/>
    <s v="2016-dic-31"/>
    <x v="0"/>
    <n v="20170330"/>
    <n v="0"/>
    <s v="Otros activos no financieros no corrientes"/>
    <x v="25"/>
    <x v="0"/>
    <n v="1733"/>
  </r>
  <r>
    <x v="13"/>
    <s v="CONSTRUCTORA CAPITAL MEDELLIN S.A.S."/>
    <s v="20 NIIF Plenas - Separados"/>
    <s v="ANTIOQUIA"/>
    <s v="F4111"/>
    <s v="2016-dic-31"/>
    <x v="0"/>
    <n v="20170404"/>
    <n v="0"/>
    <s v="Otros activos no financieros no corrientes"/>
    <x v="25"/>
    <x v="0"/>
    <n v="1287766"/>
  </r>
  <r>
    <x v="14"/>
    <s v="CONSTRUCOES E COMERCIO CAMARGO CORREA S.A. SUCURSAL COLOMBIA"/>
    <s v="10 NIIF Plenas - Individuales"/>
    <s v="ANTIOQUIA"/>
    <s v="F4290"/>
    <s v="2016-dic-31"/>
    <x v="0"/>
    <n v="20170328"/>
    <n v="0"/>
    <s v="Otros activos no financieros no corrientes"/>
    <x v="25"/>
    <x v="0"/>
    <n v="773760"/>
  </r>
  <r>
    <x v="15"/>
    <s v="KMA CONSTRUCCIONES S A"/>
    <s v="20 NIIF Plenas - Separados"/>
    <s v="BOLIVAR"/>
    <s v="F4290"/>
    <s v="2016-dic-31"/>
    <x v="0"/>
    <n v="20171004"/>
    <n v="0"/>
    <s v="Otros activos no financieros no corrientes"/>
    <x v="25"/>
    <x v="0"/>
    <n v="1364888"/>
  </r>
  <r>
    <x v="19"/>
    <s v="INGENIEROS CONSULTORES CIVILES Y ELECTRICOS S A"/>
    <s v="50 NIIF Pymes - Separados"/>
    <s v="BOGOTA D.C."/>
    <s v="M7110"/>
    <s v="2016-dic-31"/>
    <x v="0"/>
    <n v="20170510"/>
    <n v="0"/>
    <s v="Otros activos no financieros no corrientes"/>
    <x v="25"/>
    <x v="0"/>
    <n v="3075692"/>
  </r>
  <r>
    <x v="20"/>
    <s v="OSPINAS Y CIA S A"/>
    <s v="20 NIIF Plenas - Separados"/>
    <s v="BOGOTA D.C."/>
    <s v="M7110"/>
    <s v="2016-dic-31"/>
    <x v="0"/>
    <n v="20170330"/>
    <n v="0"/>
    <s v="Otros activos no financieros no corrientes"/>
    <x v="25"/>
    <x v="0"/>
    <n v="488515"/>
  </r>
  <r>
    <x v="29"/>
    <s v="CONSULTORIA COLOMBIANA S A"/>
    <s v="20 NIIF Plenas - Separados"/>
    <s v="BOGOTA D.C."/>
    <s v="M7110"/>
    <s v="2016-dic-31"/>
    <x v="0"/>
    <n v="20170405"/>
    <n v="0"/>
    <s v="Otros activos no financieros no corrientes"/>
    <x v="25"/>
    <x v="0"/>
    <n v="855466"/>
  </r>
  <r>
    <x v="30"/>
    <s v="TECNICONTROL S.A."/>
    <s v="20 NIIF Plenas - Separados"/>
    <s v="BOGOTA D.C."/>
    <s v="M7110"/>
    <s v="2016-dic-31"/>
    <x v="0"/>
    <n v="20170407"/>
    <n v="0"/>
    <s v="Otros activos no financieros no corrientes"/>
    <x v="25"/>
    <x v="0"/>
    <n v="18883"/>
  </r>
  <r>
    <x v="44"/>
    <s v="MARVAL S.A."/>
    <s v="20 NIIF Plenas - Separados"/>
    <s v="SANTANDER"/>
    <s v="F4111"/>
    <s v="2016-dic-31"/>
    <x v="0"/>
    <n v="20170331"/>
    <n v="0"/>
    <s v="Otros activos no financieros no corrientes"/>
    <x v="25"/>
    <x v="0"/>
    <n v="42266978"/>
  </r>
  <r>
    <x v="46"/>
    <s v="PROKSOL S A S"/>
    <s v="50 NIIF Pymes - Separados"/>
    <s v="CUNDINAMARCA"/>
    <s v="M7110"/>
    <s v="2016-dic-31"/>
    <x v="0"/>
    <n v="20170421"/>
    <n v="0"/>
    <s v="Otros activos no financieros no corrientes"/>
    <x v="25"/>
    <x v="0"/>
    <n v="7778155"/>
  </r>
  <r>
    <x v="57"/>
    <s v="ESTUDIOS Y PROYECTOS DEL SOL S A S"/>
    <s v="20 NIIF Plenas - Separados"/>
    <s v="BOGOTA D.C."/>
    <s v="F4210"/>
    <s v="2016-dic-31"/>
    <x v="0"/>
    <n v="20170331"/>
    <n v="0"/>
    <s v="Otros activos no financieros no corrientes"/>
    <x v="25"/>
    <x v="0"/>
    <n v="19387367"/>
  </r>
  <r>
    <x v="60"/>
    <s v="INGETEC INGENIERIA &amp; DISEÑO S.A."/>
    <s v="40 NIIF Pymes - Individuales"/>
    <s v="BOGOTA D.C."/>
    <s v="M7110"/>
    <s v="2016-dic-31"/>
    <x v="0"/>
    <n v="20170509"/>
    <n v="0"/>
    <s v="Otros activos no financieros no corrientes"/>
    <x v="25"/>
    <x v="0"/>
    <n v="1588"/>
  </r>
  <r>
    <x v="61"/>
    <s v="INGETEC GERENCIA &amp; SUPERVISION S.A."/>
    <s v="40 NIIF Pymes - Individuales"/>
    <s v="BOGOTA D.C."/>
    <s v="M7110"/>
    <s v="2016-dic-31"/>
    <x v="0"/>
    <n v="20170510"/>
    <n v="0"/>
    <s v="Otros activos no financieros no corrientes"/>
    <x v="25"/>
    <x v="0"/>
    <n v="6375"/>
  </r>
  <r>
    <x v="63"/>
    <s v="CONSTRUCTORA FUREL S.A"/>
    <s v="50 NIIF Pymes - Separados"/>
    <s v="ANTIOQUIA"/>
    <s v="F4390"/>
    <s v="2016-dic-31"/>
    <x v="0"/>
    <n v="20170504"/>
    <n v="0"/>
    <s v="Otros activos no financieros no corrientes"/>
    <x v="25"/>
    <x v="0"/>
    <n v="273894"/>
  </r>
  <r>
    <x v="65"/>
    <s v="AR CONSTRUCCIONES S.A.S"/>
    <s v="10 NIIF Plenas - Individuales"/>
    <s v="BOGOTA D.C."/>
    <s v="F4111"/>
    <s v="2016-dic-31"/>
    <x v="0"/>
    <n v="20170327"/>
    <n v="0"/>
    <s v="Otros activos no financieros no corrientes"/>
    <x v="25"/>
    <x v="0"/>
    <n v="35531691"/>
  </r>
  <r>
    <x v="0"/>
    <s v="ESTYMA ESTUDIOS Y MANEJOS S.A"/>
    <s v="40 NIIF Pymes - Individuales"/>
    <s v="ANTIOQUIA"/>
    <s v="F4210"/>
    <s v="2016-dic-31"/>
    <x v="0"/>
    <n v="20170518"/>
    <n v="0"/>
    <s v="Total de activos no corrientes"/>
    <x v="26"/>
    <x v="3"/>
    <n v="163107469"/>
  </r>
  <r>
    <x v="1"/>
    <s v="VELNEC S.A."/>
    <s v="40 NIIF Pymes - Individuales"/>
    <s v="BOGOTA D.C."/>
    <s v="M7110"/>
    <s v="2016-dic-31"/>
    <x v="0"/>
    <n v="20170503"/>
    <n v="0"/>
    <s v="Total de activos no corrientes"/>
    <x v="26"/>
    <x v="3"/>
    <n v="4665989"/>
  </r>
  <r>
    <x v="2"/>
    <s v="ARQUITECTURA Y CONCRETO S A S"/>
    <s v="20 NIIF Plenas - Separados"/>
    <s v="ANTIOQUIA"/>
    <s v="F4111"/>
    <s v="2016-dic-31"/>
    <x v="0"/>
    <n v="20170328"/>
    <n v="0"/>
    <s v="Total de activos no corrientes"/>
    <x v="26"/>
    <x v="3"/>
    <n v="496523081"/>
  </r>
  <r>
    <x v="3"/>
    <s v="JARAMILLO MORA S.A."/>
    <s v="20 NIIF Plenas - Separados"/>
    <s v="VALLE"/>
    <s v="F4111"/>
    <s v="2016-dic-31"/>
    <x v="0"/>
    <n v="20170403"/>
    <n v="0"/>
    <s v="Total de activos no corrientes"/>
    <x v="26"/>
    <x v="3"/>
    <n v="123036784"/>
  </r>
  <r>
    <x v="4"/>
    <s v="JMV INGENIEROS S A S"/>
    <s v="40 NIIF Pymes - Individuales"/>
    <s v="BOGOTA D.C."/>
    <s v="F4290"/>
    <s v="2016-dic-31"/>
    <x v="0"/>
    <n v="20170505"/>
    <n v="0"/>
    <s v="Total de activos no corrientes"/>
    <x v="26"/>
    <x v="3"/>
    <n v="5805263"/>
  </r>
  <r>
    <x v="5"/>
    <s v="CYG INGENIERIA Y CONSTRUCCIONES S A S"/>
    <s v="40 NIIF Pymes - Individuales"/>
    <s v="BOGOTA D.C."/>
    <s v="F4290"/>
    <s v="2016-dic-31"/>
    <x v="0"/>
    <n v="20170503"/>
    <n v="0"/>
    <s v="Total de activos no corrientes"/>
    <x v="26"/>
    <x v="3"/>
    <n v="1271310"/>
  </r>
  <r>
    <x v="6"/>
    <s v="PRABYC INGENIEROS S A S"/>
    <s v="20 NIIF Plenas - Separados"/>
    <s v="BOGOTA D.C."/>
    <s v="F4111"/>
    <s v="2016-dic-31"/>
    <x v="0"/>
    <n v="20170403"/>
    <n v="0"/>
    <s v="Total de activos no corrientes"/>
    <x v="26"/>
    <x v="3"/>
    <n v="209601843"/>
  </r>
  <r>
    <x v="7"/>
    <s v="VALORES Y CONTRATOS S.A. VALORCON S.A."/>
    <s v="40 NIIF Pymes - Individuales"/>
    <s v="ATLANTICO"/>
    <s v="F4210"/>
    <s v="2016-dic-31"/>
    <x v="0"/>
    <n v="20170424"/>
    <n v="0"/>
    <s v="Total de activos no corrientes"/>
    <x v="26"/>
    <x v="3"/>
    <n v="36671844"/>
  </r>
  <r>
    <x v="8"/>
    <s v="AMARILO S.A.S"/>
    <s v="20 NIIF Plenas - Separados"/>
    <s v="BOGOTA D.C."/>
    <s v="F4111"/>
    <s v="2016-dic-31"/>
    <x v="0"/>
    <n v="20170407"/>
    <n v="0"/>
    <s v="Total de activos no corrientes"/>
    <x v="26"/>
    <x v="3"/>
    <n v="267383008"/>
  </r>
  <r>
    <x v="9"/>
    <s v="PRODESA Y CIA. S.A."/>
    <s v="10 NIIF Plenas - Individuales"/>
    <s v="BOGOTA D.C."/>
    <s v="F4111"/>
    <s v="2016-dic-31"/>
    <x v="0"/>
    <n v="20170509"/>
    <n v="0"/>
    <s v="Total de activos no corrientes"/>
    <x v="26"/>
    <x v="3"/>
    <n v="140653428"/>
  </r>
  <r>
    <x v="10"/>
    <s v="INVERSIONES ALCABAMA S.A."/>
    <s v="50 NIIF Pymes - Separados"/>
    <s v="BOGOTA D.C."/>
    <s v="F4321"/>
    <s v="2016-dic-31"/>
    <x v="0"/>
    <n v="20170428"/>
    <n v="0"/>
    <s v="Total de activos no corrientes"/>
    <x v="26"/>
    <x v="3"/>
    <n v="59481949"/>
  </r>
  <r>
    <x v="11"/>
    <s v="LATINOAMERICANA DE CONSTRUCCIONES S.A."/>
    <s v="20 NIIF Plenas - Separados"/>
    <s v="ANTIOQUIA"/>
    <s v="F4210"/>
    <s v="2016-dic-31"/>
    <x v="0"/>
    <n v="20170406"/>
    <n v="0"/>
    <s v="Total de activos no corrientes"/>
    <x v="26"/>
    <x v="3"/>
    <n v="195154815"/>
  </r>
  <r>
    <x v="12"/>
    <s v="APIROS S A S"/>
    <s v="10 NIIF Plenas - Individuales"/>
    <s v="BOGOTA D.C."/>
    <s v="F4111"/>
    <s v="2016-dic-31"/>
    <x v="0"/>
    <n v="20170330"/>
    <n v="0"/>
    <s v="Total de activos no corrientes"/>
    <x v="26"/>
    <x v="3"/>
    <n v="18081579"/>
  </r>
  <r>
    <x v="13"/>
    <s v="CONSTRUCTORA CAPITAL MEDELLIN S.A.S."/>
    <s v="20 NIIF Plenas - Separados"/>
    <s v="ANTIOQUIA"/>
    <s v="F4111"/>
    <s v="2016-dic-31"/>
    <x v="0"/>
    <n v="20170404"/>
    <n v="0"/>
    <s v="Total de activos no corrientes"/>
    <x v="26"/>
    <x v="3"/>
    <n v="12364437"/>
  </r>
  <r>
    <x v="14"/>
    <s v="CONSTRUCOES E COMERCIO CAMARGO CORREA S.A. SUCURSAL COLOMBIA"/>
    <s v="10 NIIF Plenas - Individuales"/>
    <s v="ANTIOQUIA"/>
    <s v="F4290"/>
    <s v="2016-dic-31"/>
    <x v="0"/>
    <n v="20170328"/>
    <n v="0"/>
    <s v="Total de activos no corrientes"/>
    <x v="26"/>
    <x v="3"/>
    <n v="114694241"/>
  </r>
  <r>
    <x v="15"/>
    <s v="KMA CONSTRUCCIONES S A"/>
    <s v="20 NIIF Plenas - Separados"/>
    <s v="BOLIVAR"/>
    <s v="F4290"/>
    <s v="2016-dic-31"/>
    <x v="0"/>
    <n v="20171004"/>
    <n v="0"/>
    <s v="Total de activos no corrientes"/>
    <x v="26"/>
    <x v="3"/>
    <n v="332117247"/>
  </r>
  <r>
    <x v="16"/>
    <s v="CAM COLOMBIA MULTISERVICIOS S A S"/>
    <s v="20 NIIF Plenas - Separados"/>
    <s v="BOGOTA D.C."/>
    <s v="N8299"/>
    <s v="2016-dic-31"/>
    <x v="0"/>
    <n v="20170405"/>
    <n v="0"/>
    <s v="Total de activos no corrientes"/>
    <x v="26"/>
    <x v="3"/>
    <n v="29386612"/>
  </r>
  <r>
    <x v="17"/>
    <s v="ALDEA PROYECTOS INMOBILIARIOS S.A."/>
    <s v="40 NIIF Pymes - Individuales"/>
    <s v="BOGOTA D.C."/>
    <s v="M7110"/>
    <s v="2016-dic-31"/>
    <x v="0"/>
    <n v="20170420"/>
    <n v="0"/>
    <s v="Total de activos no corrientes"/>
    <x v="26"/>
    <x v="3"/>
    <n v="16619154"/>
  </r>
  <r>
    <x v="18"/>
    <s v="HMV INGENIEROS LTDA"/>
    <s v="20 NIIF Plenas - Separados"/>
    <s v="ANTIOQUIA"/>
    <s v="M7110"/>
    <s v="2016-dic-31"/>
    <x v="0"/>
    <n v="20170401"/>
    <n v="0"/>
    <s v="Total de activos no corrientes"/>
    <x v="26"/>
    <x v="3"/>
    <n v="70096177"/>
  </r>
  <r>
    <x v="19"/>
    <s v="INGENIEROS CONSULTORES CIVILES Y ELECTRICOS S A"/>
    <s v="50 NIIF Pymes - Separados"/>
    <s v="BOGOTA D.C."/>
    <s v="M7110"/>
    <s v="2016-dic-31"/>
    <x v="0"/>
    <n v="20170510"/>
    <n v="0"/>
    <s v="Total de activos no corrientes"/>
    <x v="26"/>
    <x v="3"/>
    <n v="10404961"/>
  </r>
  <r>
    <x v="20"/>
    <s v="OSPINAS Y CIA S A"/>
    <s v="20 NIIF Plenas - Separados"/>
    <s v="BOGOTA D.C."/>
    <s v="M7110"/>
    <s v="2016-dic-31"/>
    <x v="0"/>
    <n v="20170330"/>
    <n v="0"/>
    <s v="Total de activos no corrientes"/>
    <x v="26"/>
    <x v="3"/>
    <n v="120121122"/>
  </r>
  <r>
    <x v="21"/>
    <s v="INVERSIONES Y CONSTRUCCIONES GAVIRIA VALLEJO INVERCO S A S"/>
    <s v="40 NIIF Pymes - Individuales"/>
    <s v="BOGOTA D.C."/>
    <s v="L6820"/>
    <s v="2016-dic-31"/>
    <x v="0"/>
    <n v="20170424"/>
    <n v="0"/>
    <s v="Total de activos no corrientes"/>
    <x v="26"/>
    <x v="3"/>
    <n v="9358851"/>
  </r>
  <r>
    <x v="22"/>
    <s v="CONSULTORES TECNICOS Y ECONOMICOS S.A CONSULTECNICOS"/>
    <s v="50 NIIF Pymes - Separados"/>
    <s v="BOGOTA D.C."/>
    <s v="M7110"/>
    <s v="2016-dic-31"/>
    <x v="0"/>
    <n v="20170510"/>
    <n v="0"/>
    <s v="Total de activos no corrientes"/>
    <x v="26"/>
    <x v="3"/>
    <n v="938961"/>
  </r>
  <r>
    <x v="23"/>
    <s v="ODINSA SERVICIOS S A S"/>
    <s v="20 NIIF Plenas - Separados"/>
    <s v="BOGOTA D.C."/>
    <s v="F4390"/>
    <s v="2016-dic-31"/>
    <x v="0"/>
    <n v="20170406"/>
    <n v="0"/>
    <s v="Total de activos no corrientes"/>
    <x v="26"/>
    <x v="3"/>
    <n v="5759803"/>
  </r>
  <r>
    <x v="24"/>
    <s v="ARPRO ARQUITECTOS INGENIEROS S.A."/>
    <s v="50 NIIF Pymes - Separados"/>
    <s v="BOGOTA D.C."/>
    <s v="F4112"/>
    <s v="2016-dic-31"/>
    <x v="0"/>
    <n v="20170515"/>
    <n v="0"/>
    <s v="Total de activos no corrientes"/>
    <x v="26"/>
    <x v="3"/>
    <n v="55817889"/>
  </r>
  <r>
    <x v="25"/>
    <s v="J FELIPE ARDILA V &amp; CIA SAS"/>
    <s v="40 NIIF Pymes - Individuales"/>
    <s v="BOGOTA D.C."/>
    <s v="M7110"/>
    <s v="2016-dic-31"/>
    <x v="0"/>
    <n v="20170417"/>
    <n v="0"/>
    <s v="Total de activos no corrientes"/>
    <x v="26"/>
    <x v="3"/>
    <n v="571414"/>
  </r>
  <r>
    <x v="26"/>
    <s v="GUTIERREZ DIAZ Y CIA  S.A."/>
    <s v="40 NIIF Pymes - Individuales"/>
    <s v="BOGOTA D.C."/>
    <s v="M7110"/>
    <s v="2016-dic-31"/>
    <x v="0"/>
    <n v="20170523"/>
    <n v="0"/>
    <s v="Total de activos no corrientes"/>
    <x v="26"/>
    <x v="3"/>
    <n v="3917097"/>
  </r>
  <r>
    <x v="27"/>
    <s v="CONSTRUCCIONES OBYCON S.A.S"/>
    <s v="20 NIIF Plenas - Separados"/>
    <s v="BOGOTA D.C."/>
    <s v="M7110"/>
    <s v="2016-dic-31"/>
    <x v="0"/>
    <n v="20170512"/>
    <n v="0"/>
    <s v="Total de activos no corrientes"/>
    <x v="26"/>
    <x v="3"/>
    <n v="54603612"/>
  </r>
  <r>
    <x v="28"/>
    <s v="RESTREPO Y URIBE S A S"/>
    <s v="50 NIIF Pymes - Separados"/>
    <s v="BOGOTA D.C."/>
    <s v="M7110"/>
    <s v="2016-dic-31"/>
    <x v="0"/>
    <n v="20170502"/>
    <n v="0"/>
    <s v="Total de activos no corrientes"/>
    <x v="26"/>
    <x v="3"/>
    <n v="1134720"/>
  </r>
  <r>
    <x v="29"/>
    <s v="CONSULTORIA COLOMBIANA S A"/>
    <s v="20 NIIF Plenas - Separados"/>
    <s v="BOGOTA D.C."/>
    <s v="M7110"/>
    <s v="2016-dic-31"/>
    <x v="0"/>
    <n v="20170405"/>
    <n v="0"/>
    <s v="Total de activos no corrientes"/>
    <x v="26"/>
    <x v="3"/>
    <n v="25043511"/>
  </r>
  <r>
    <x v="30"/>
    <s v="TECNICONTROL S.A."/>
    <s v="20 NIIF Plenas - Separados"/>
    <s v="BOGOTA D.C."/>
    <s v="M7110"/>
    <s v="2016-dic-31"/>
    <x v="0"/>
    <n v="20170407"/>
    <n v="0"/>
    <s v="Total de activos no corrientes"/>
    <x v="26"/>
    <x v="3"/>
    <n v="8471313"/>
  </r>
  <r>
    <x v="31"/>
    <s v="MORELCO S A S"/>
    <s v="20 NIIF Plenas - Separados"/>
    <s v="BOGOTA D.C."/>
    <s v="F4290"/>
    <s v="2016-dic-31"/>
    <x v="0"/>
    <n v="20170405"/>
    <n v="0"/>
    <s v="Total de activos no corrientes"/>
    <x v="26"/>
    <x v="3"/>
    <n v="47235444"/>
  </r>
  <r>
    <x v="32"/>
    <s v="CONSTRUCTORA  COLPATRIA S.A"/>
    <s v="20 NIIF Plenas - Separados"/>
    <s v="BOGOTA D.C."/>
    <s v="F4111"/>
    <s v="2016-dic-31"/>
    <x v="0"/>
    <n v="20170404"/>
    <n v="0"/>
    <s v="Total de activos no corrientes"/>
    <x v="26"/>
    <x v="3"/>
    <n v="1069371422"/>
  </r>
  <r>
    <x v="33"/>
    <s v="A.C.I. PROYECTOS S.A.S"/>
    <s v="20 NIIF Plenas - Separados"/>
    <s v="BOGOTA D.C."/>
    <s v="M7110"/>
    <s v="2016-dic-31"/>
    <x v="0"/>
    <n v="20170403"/>
    <n v="0"/>
    <s v="Total de activos no corrientes"/>
    <x v="26"/>
    <x v="3"/>
    <n v="8749372"/>
  </r>
  <r>
    <x v="34"/>
    <s v="ARMETALES S.A."/>
    <s v="10 NIIF Plenas - Individuales"/>
    <s v="CALDAS"/>
    <s v="G4663"/>
    <s v="2016-dic-31"/>
    <x v="0"/>
    <n v="20170406"/>
    <n v="0"/>
    <s v="Total de activos no corrientes"/>
    <x v="26"/>
    <x v="3"/>
    <n v="12158042"/>
  </r>
  <r>
    <x v="35"/>
    <s v="TERMOTECNICA COINDUSTRIAL S A"/>
    <s v="20 NIIF Plenas - Separados"/>
    <s v="BOGOTA D.C."/>
    <s v="F4290"/>
    <s v="2016-dic-31"/>
    <x v="0"/>
    <n v="20170330"/>
    <n v="0"/>
    <s v="Total de activos no corrientes"/>
    <x v="26"/>
    <x v="3"/>
    <n v="193888309"/>
  </r>
  <r>
    <x v="36"/>
    <s v="INTEGRAL S A."/>
    <s v="20 NIIF Plenas - Separados"/>
    <s v="ANTIOQUIA"/>
    <s v="M7110"/>
    <s v="2016-dic-31"/>
    <x v="0"/>
    <n v="20170331"/>
    <n v="0"/>
    <s v="Total de activos no corrientes"/>
    <x v="26"/>
    <x v="3"/>
    <n v="140041503"/>
  </r>
  <r>
    <x v="37"/>
    <s v="CONSTRUCCIONES VELEZ Y ASOCIADOS S.A.S"/>
    <s v="10 NIIF Plenas - Individuales"/>
    <s v="ANTIOQUIA"/>
    <s v="F4112"/>
    <s v="2016-dic-31"/>
    <x v="0"/>
    <n v="20170503"/>
    <n v="0"/>
    <s v="Total de activos no corrientes"/>
    <x v="26"/>
    <x v="3"/>
    <n v="11933802"/>
  </r>
  <r>
    <x v="38"/>
    <s v="P  A  Y  C   S. A.S."/>
    <s v="40 NIIF Pymes - Individuales"/>
    <s v="BOGOTA D.C."/>
    <s v="M7110"/>
    <s v="2016-dic-31"/>
    <x v="0"/>
    <n v="20170515"/>
    <n v="0"/>
    <s v="Total de activos no corrientes"/>
    <x v="26"/>
    <x v="3"/>
    <n v="1972509"/>
  </r>
  <r>
    <x v="39"/>
    <s v="INVERSIONES Y CONSTRUCCIONES CONDOR S.A."/>
    <s v="40 NIIF Pymes - Individuales"/>
    <s v="BOGOTA D.C."/>
    <s v="F4290"/>
    <s v="2016-dic-31"/>
    <x v="0"/>
    <n v="20170512"/>
    <n v="0"/>
    <s v="Total de activos no corrientes"/>
    <x v="26"/>
    <x v="3"/>
    <n v="1027800"/>
  </r>
  <r>
    <x v="40"/>
    <s v="INDUSTRIAL CONCONCRETO S.A.S"/>
    <s v="20 NIIF Plenas - Separados"/>
    <s v="ANTIOQUIA"/>
    <s v="F4290"/>
    <s v="2016-dic-31"/>
    <x v="0"/>
    <n v="20170329"/>
    <n v="0"/>
    <s v="Total de activos no corrientes"/>
    <x v="26"/>
    <x v="3"/>
    <n v="149452254"/>
  </r>
  <r>
    <x v="41"/>
    <s v="ODINSA PROYECTOS E INVERSIONES S.A."/>
    <s v="20 NIIF Plenas - Separados"/>
    <s v="BOGOTA D.C."/>
    <s v="N8299"/>
    <s v="2016-dic-31"/>
    <x v="0"/>
    <n v="20170330"/>
    <n v="0"/>
    <s v="Total de activos no corrientes"/>
    <x v="26"/>
    <x v="3"/>
    <n v="6063062"/>
  </r>
  <r>
    <x v="42"/>
    <s v="PROMOTORA CONVIVIENDA S A S"/>
    <s v="20 NIIF Plenas - Separados"/>
    <s v="BOGOTA D.C."/>
    <s v="M7110"/>
    <s v="2016-dic-31"/>
    <x v="0"/>
    <n v="20170329"/>
    <n v="0"/>
    <s v="Total de activos no corrientes"/>
    <x v="26"/>
    <x v="3"/>
    <n v="43515207"/>
  </r>
  <r>
    <x v="43"/>
    <s v="GUSTAVO PERRY ARQUITECTOS S.A.S."/>
    <s v="40 NIIF Pymes - Individuales"/>
    <s v="BOGOTA D.C."/>
    <s v="M7110"/>
    <s v="2016-dic-31"/>
    <x v="0"/>
    <n v="20170504"/>
    <n v="0"/>
    <s v="Total de activos no corrientes"/>
    <x v="26"/>
    <x v="3"/>
    <n v="5903944"/>
  </r>
  <r>
    <x v="44"/>
    <s v="MARVAL S.A."/>
    <s v="20 NIIF Plenas - Separados"/>
    <s v="SANTANDER"/>
    <s v="F4111"/>
    <s v="2016-dic-31"/>
    <x v="0"/>
    <n v="20170331"/>
    <n v="0"/>
    <s v="Total de activos no corrientes"/>
    <x v="26"/>
    <x v="3"/>
    <n v="651060709"/>
  </r>
  <r>
    <x v="45"/>
    <s v="CASS CONSTRUCTORES &amp; CIA. S.C.A."/>
    <s v="10 NIIF Plenas - Individuales"/>
    <s v="CUNDINAMARCA"/>
    <s v="F4210"/>
    <s v="2016-dic-31"/>
    <x v="0"/>
    <n v="20170405"/>
    <n v="0"/>
    <s v="Total de activos no corrientes"/>
    <x v="26"/>
    <x v="3"/>
    <n v="197178449"/>
  </r>
  <r>
    <x v="46"/>
    <s v="PROKSOL S A S"/>
    <s v="50 NIIF Pymes - Separados"/>
    <s v="CUNDINAMARCA"/>
    <s v="M7110"/>
    <s v="2016-dic-31"/>
    <x v="0"/>
    <n v="20170421"/>
    <n v="0"/>
    <s v="Total de activos no corrientes"/>
    <x v="26"/>
    <x v="3"/>
    <n v="36601362"/>
  </r>
  <r>
    <x v="47"/>
    <s v="COMPAÑIA COLOMBIANA DE CONSULTORES S AS"/>
    <s v="40 NIIF Pymes - Individuales"/>
    <s v="ANTIOQUIA"/>
    <s v="M7110"/>
    <s v="2016-dic-31"/>
    <x v="0"/>
    <n v="20170511"/>
    <n v="0"/>
    <s v="Total de activos no corrientes"/>
    <x v="26"/>
    <x v="3"/>
    <n v="4065345"/>
  </r>
  <r>
    <x v="48"/>
    <s v="SEDIC S.A"/>
    <s v="20 NIIF Plenas - Separados"/>
    <s v="ANTIOQUIA"/>
    <s v="M7110"/>
    <s v="2016-dic-31"/>
    <x v="0"/>
    <n v="20170928"/>
    <n v="0"/>
    <s v="Total de activos no corrientes"/>
    <x v="26"/>
    <x v="3"/>
    <n v="2793550"/>
  </r>
  <r>
    <x v="49"/>
    <s v="CONINSA  RAMON H. S.A."/>
    <s v="20 NIIF Plenas - Separados"/>
    <s v="ANTIOQUIA"/>
    <s v="F4290"/>
    <s v="2016-dic-31"/>
    <x v="0"/>
    <n v="20170329"/>
    <n v="0"/>
    <s v="Total de activos no corrientes"/>
    <x v="26"/>
    <x v="3"/>
    <n v="70669785"/>
  </r>
  <r>
    <x v="50"/>
    <s v="MAB INGENIERIA DE VALOR S.A."/>
    <s v="50 NIIF Pymes - Separados"/>
    <s v="BOGOTA D.C."/>
    <s v="M7110"/>
    <s v="2016-dic-31"/>
    <x v="0"/>
    <n v="20170419"/>
    <n v="0"/>
    <s v="Total de activos no corrientes"/>
    <x v="26"/>
    <x v="3"/>
    <n v="1385366"/>
  </r>
  <r>
    <x v="51"/>
    <s v="INGENIERIA ESTRUCTURAL S.A."/>
    <s v="40 NIIF Pymes - Individuales"/>
    <s v="ANTIOQUIA"/>
    <s v="M7110"/>
    <s v="2016-dic-31"/>
    <x v="0"/>
    <n v="20170503"/>
    <n v="0"/>
    <s v="Total de activos no corrientes"/>
    <x v="26"/>
    <x v="3"/>
    <n v="1321968"/>
  </r>
  <r>
    <x v="52"/>
    <s v="SANEAR S.A."/>
    <s v="40 NIIF Pymes - Individuales"/>
    <s v="ANTIOQUIA"/>
    <s v="M7110"/>
    <s v="2016-dic-31"/>
    <x v="0"/>
    <n v="20170510"/>
    <n v="0"/>
    <s v="Total de activos no corrientes"/>
    <x v="26"/>
    <x v="3"/>
    <n v="5213159"/>
  </r>
  <r>
    <x v="53"/>
    <s v="SP INGENIEROS S.A.S."/>
    <s v="20 NIIF Plenas - Separados"/>
    <s v="ANTIOQUIA"/>
    <s v="F4210"/>
    <s v="2016-dic-31"/>
    <x v="0"/>
    <n v="20170328"/>
    <n v="0"/>
    <s v="Total de activos no corrientes"/>
    <x v="26"/>
    <x v="3"/>
    <n v="214740166"/>
  </r>
  <r>
    <x v="54"/>
    <s v="INMOBILIARIA CONCONCRETO S.A.S."/>
    <s v="20 NIIF Plenas - Separados"/>
    <s v="ANTIOQUIA"/>
    <s v="F4111"/>
    <s v="2016-dic-31"/>
    <x v="0"/>
    <n v="20170403"/>
    <n v="0"/>
    <s v="Total de activos no corrientes"/>
    <x v="26"/>
    <x v="3"/>
    <n v="13412759"/>
  </r>
  <r>
    <x v="55"/>
    <s v="FAJARDO MORENO Y CIA. S.A."/>
    <s v="40 NIIF Pymes - Individuales"/>
    <s v="ANTIOQUIA"/>
    <s v="M7110"/>
    <s v="2016-dic-31"/>
    <x v="0"/>
    <n v="20170424"/>
    <n v="0"/>
    <s v="Total de activos no corrientes"/>
    <x v="26"/>
    <x v="3"/>
    <n v="26664110"/>
  </r>
  <r>
    <x v="56"/>
    <s v="CBI COLOMBIANA S.A."/>
    <s v="10 NIIF Plenas - Individuales"/>
    <s v="BOLIVAR"/>
    <s v="F4290"/>
    <s v="2016-dic-31"/>
    <x v="0"/>
    <n v="20170407"/>
    <n v="0"/>
    <s v="Total de activos no corrientes"/>
    <x v="26"/>
    <x v="3"/>
    <n v="1085"/>
  </r>
  <r>
    <x v="57"/>
    <s v="ESTUDIOS Y PROYECTOS DEL SOL S A S"/>
    <s v="20 NIIF Plenas - Separados"/>
    <s v="BOGOTA D.C."/>
    <s v="F4210"/>
    <s v="2016-dic-31"/>
    <x v="0"/>
    <n v="20170331"/>
    <n v="0"/>
    <s v="Total de activos no corrientes"/>
    <x v="26"/>
    <x v="3"/>
    <n v="863409013"/>
  </r>
  <r>
    <x v="58"/>
    <s v="ARCO CONSTRUCTORES S.A.S"/>
    <s v="50 NIIF Pymes - Separados"/>
    <s v="CUNDINAMARCA"/>
    <s v="F4210"/>
    <s v="2016-dic-31"/>
    <x v="0"/>
    <n v="20170425"/>
    <n v="0"/>
    <s v="Total de activos no corrientes"/>
    <x v="26"/>
    <x v="3"/>
    <n v="3207305"/>
  </r>
  <r>
    <x v="59"/>
    <s v="CMS + GMP ASOCIADOS S A S EN REORGANIZACION"/>
    <s v="50 NIIF Pymes - Separados"/>
    <s v="BOGOTA D.C."/>
    <s v="M7110"/>
    <s v="2016-dic-31"/>
    <x v="0"/>
    <n v="20170517"/>
    <n v="0"/>
    <s v="Total de activos no corrientes"/>
    <x v="26"/>
    <x v="3"/>
    <n v="48557440"/>
  </r>
  <r>
    <x v="60"/>
    <s v="INGETEC INGENIERIA &amp; DISEÑO S.A."/>
    <s v="40 NIIF Pymes - Individuales"/>
    <s v="BOGOTA D.C."/>
    <s v="M7110"/>
    <s v="2016-dic-31"/>
    <x v="0"/>
    <n v="20170509"/>
    <n v="0"/>
    <s v="Total de activos no corrientes"/>
    <x v="26"/>
    <x v="3"/>
    <n v="10730706"/>
  </r>
  <r>
    <x v="61"/>
    <s v="INGETEC GERENCIA &amp; SUPERVISION S.A."/>
    <s v="40 NIIF Pymes - Individuales"/>
    <s v="BOGOTA D.C."/>
    <s v="M7110"/>
    <s v="2016-dic-31"/>
    <x v="0"/>
    <n v="20170510"/>
    <n v="0"/>
    <s v="Total de activos no corrientes"/>
    <x v="26"/>
    <x v="3"/>
    <n v="2310359"/>
  </r>
  <r>
    <x v="62"/>
    <s v="CARTAGENA II S.A."/>
    <s v="20 NIIF Plenas - Separados"/>
    <s v="BOLIVAR"/>
    <s v="L6810"/>
    <s v="2016-dic-31"/>
    <x v="0"/>
    <n v="20170509"/>
    <n v="0"/>
    <s v="Total de activos no corrientes"/>
    <x v="26"/>
    <x v="3"/>
    <n v="1161353161"/>
  </r>
  <r>
    <x v="63"/>
    <s v="CONSTRUCTORA FUREL S.A"/>
    <s v="50 NIIF Pymes - Separados"/>
    <s v="ANTIOQUIA"/>
    <s v="F4390"/>
    <s v="2016-dic-31"/>
    <x v="0"/>
    <n v="20170504"/>
    <n v="0"/>
    <s v="Total de activos no corrientes"/>
    <x v="26"/>
    <x v="3"/>
    <n v="19937439"/>
  </r>
  <r>
    <x v="64"/>
    <s v="POCH COLOMBIA SA"/>
    <s v="10 NIIF Plenas - Individuales"/>
    <s v="BOGOTA D.C."/>
    <s v="M7110"/>
    <s v="2016-dic-31"/>
    <x v="0"/>
    <n v="20170330"/>
    <n v="0"/>
    <s v="Total de activos no corrientes"/>
    <x v="26"/>
    <x v="3"/>
    <n v="307495"/>
  </r>
  <r>
    <x v="65"/>
    <s v="AR CONSTRUCCIONES S.A.S"/>
    <s v="10 NIIF Plenas - Individuales"/>
    <s v="BOGOTA D.C."/>
    <s v="F4111"/>
    <s v="2016-dic-31"/>
    <x v="0"/>
    <n v="20170327"/>
    <n v="0"/>
    <s v="Total de activos no corrientes"/>
    <x v="26"/>
    <x v="3"/>
    <n v="62552311"/>
  </r>
  <r>
    <x v="66"/>
    <s v="CONSTRUCTORA DE INFRAESTRUCTURA VIAL S.A.S."/>
    <s v="10 NIIF Plenas - Individuales"/>
    <s v="BOGOTA D.C."/>
    <s v="F4210"/>
    <s v="2016-dic-31"/>
    <x v="0"/>
    <n v="20170330"/>
    <n v="0"/>
    <s v="Total de activos no corrientes"/>
    <x v="26"/>
    <x v="3"/>
    <n v="6041140"/>
  </r>
  <r>
    <x v="67"/>
    <s v="INGENIERIA Y SOLUCIONES ESPECIALIZADAS S.A.S. (ISES S.A.S.)"/>
    <s v="50 NIIF Pymes - Separados"/>
    <s v="ATLANTICO"/>
    <s v="M7110"/>
    <s v="2016-dic-31"/>
    <x v="0"/>
    <n v="20170511"/>
    <n v="0"/>
    <s v="Total de activos no corrientes"/>
    <x v="26"/>
    <x v="3"/>
    <n v="4917262"/>
  </r>
  <r>
    <x v="69"/>
    <s v="JMV CONSTRUKTORA SAS"/>
    <s v="40 NIIF Pymes - Individuales"/>
    <s v="RISARALDA"/>
    <s v="F4290"/>
    <s v="2016-dic-31"/>
    <x v="0"/>
    <n v="20170503"/>
    <n v="0"/>
    <s v="Total de activos no corrientes"/>
    <x v="26"/>
    <x v="3"/>
    <n v="1589127"/>
  </r>
  <r>
    <x v="70"/>
    <s v="TROPICAL ING S.A.S."/>
    <s v="40 NIIF Pymes - Individuales"/>
    <s v="BOGOTA D.C."/>
    <s v="M7110"/>
    <s v="2016-dic-31"/>
    <x v="0"/>
    <n v="20170426"/>
    <n v="0"/>
    <s v="Total de activos no corrientes"/>
    <x v="26"/>
    <x v="3"/>
    <n v="1540"/>
  </r>
  <r>
    <x v="71"/>
    <s v="MECO INFRAESTRUCTURA SAS"/>
    <s v="10 NIIF Plenas - Individuales"/>
    <s v="BOGOTA D.C."/>
    <s v="F4210"/>
    <s v="2016-dic-31"/>
    <x v="0"/>
    <n v="20170404"/>
    <n v="0"/>
    <s v="Total de activos no corrientes"/>
    <x v="26"/>
    <x v="3"/>
    <n v="76348594"/>
  </r>
  <r>
    <x v="72"/>
    <s v="SBI INTERNATIONAL HOLDINGS AG"/>
    <s v="10 NIIF Plenas - Individuales"/>
    <s v="BOGOTA D.C."/>
    <s v="F4112"/>
    <s v="2016-dic-31"/>
    <x v="0"/>
    <n v="20170330"/>
    <n v="0"/>
    <s v="Total de activos no corrientes"/>
    <x v="26"/>
    <x v="3"/>
    <n v="97802238"/>
  </r>
  <r>
    <x v="73"/>
    <s v="CONSTRUCCIONES COLOMBIANAS OHL SAS"/>
    <s v="10 NIIF Plenas - Individuales"/>
    <s v="BOGOTA D.C."/>
    <s v="F4210"/>
    <s v="2016-dic-31"/>
    <x v="0"/>
    <n v="20170410"/>
    <n v="0"/>
    <s v="Total de activos no corrientes"/>
    <x v="26"/>
    <x v="3"/>
    <n v="6921612"/>
  </r>
  <r>
    <x v="0"/>
    <s v="ESTYMA ESTUDIOS Y MANEJOS S.A"/>
    <s v="40 NIIF Pymes - Individuales"/>
    <s v="ANTIOQUIA"/>
    <s v="F4210"/>
    <s v="2016-dic-31"/>
    <x v="0"/>
    <n v="20170518"/>
    <n v="0"/>
    <s v="Total de activos"/>
    <x v="27"/>
    <x v="4"/>
    <n v="294441444"/>
  </r>
  <r>
    <x v="1"/>
    <s v="VELNEC S.A."/>
    <s v="40 NIIF Pymes - Individuales"/>
    <s v="BOGOTA D.C."/>
    <s v="M7110"/>
    <s v="2016-dic-31"/>
    <x v="0"/>
    <n v="20170503"/>
    <n v="0"/>
    <s v="Total de activos"/>
    <x v="27"/>
    <x v="4"/>
    <n v="8202393"/>
  </r>
  <r>
    <x v="2"/>
    <s v="ARQUITECTURA Y CONCRETO S A S"/>
    <s v="20 NIIF Plenas - Separados"/>
    <s v="ANTIOQUIA"/>
    <s v="F4111"/>
    <s v="2016-dic-31"/>
    <x v="0"/>
    <n v="20170328"/>
    <n v="0"/>
    <s v="Total de activos"/>
    <x v="27"/>
    <x v="4"/>
    <n v="1376671656"/>
  </r>
  <r>
    <x v="3"/>
    <s v="JARAMILLO MORA S.A."/>
    <s v="20 NIIF Plenas - Separados"/>
    <s v="VALLE"/>
    <s v="F4111"/>
    <s v="2016-dic-31"/>
    <x v="0"/>
    <n v="20170403"/>
    <n v="0"/>
    <s v="Total de activos"/>
    <x v="27"/>
    <x v="4"/>
    <n v="343093949"/>
  </r>
  <r>
    <x v="4"/>
    <s v="JMV INGENIEROS S A S"/>
    <s v="40 NIIF Pymes - Individuales"/>
    <s v="BOGOTA D.C."/>
    <s v="F4290"/>
    <s v="2016-dic-31"/>
    <x v="0"/>
    <n v="20170505"/>
    <n v="0"/>
    <s v="Total de activos"/>
    <x v="27"/>
    <x v="4"/>
    <n v="23493120"/>
  </r>
  <r>
    <x v="5"/>
    <s v="CYG INGENIERIA Y CONSTRUCCIONES S A S"/>
    <s v="40 NIIF Pymes - Individuales"/>
    <s v="BOGOTA D.C."/>
    <s v="F4290"/>
    <s v="2016-dic-31"/>
    <x v="0"/>
    <n v="20170503"/>
    <n v="0"/>
    <s v="Total de activos"/>
    <x v="27"/>
    <x v="4"/>
    <n v="69934807"/>
  </r>
  <r>
    <x v="6"/>
    <s v="PRABYC INGENIEROS S A S"/>
    <s v="20 NIIF Plenas - Separados"/>
    <s v="BOGOTA D.C."/>
    <s v="F4111"/>
    <s v="2016-dic-31"/>
    <x v="0"/>
    <n v="20170403"/>
    <n v="0"/>
    <s v="Total de activos"/>
    <x v="27"/>
    <x v="4"/>
    <n v="407886730"/>
  </r>
  <r>
    <x v="7"/>
    <s v="VALORES Y CONTRATOS S.A. VALORCON S.A."/>
    <s v="40 NIIF Pymes - Individuales"/>
    <s v="ATLANTICO"/>
    <s v="F4210"/>
    <s v="2016-dic-31"/>
    <x v="0"/>
    <n v="20170424"/>
    <n v="0"/>
    <s v="Total de activos"/>
    <x v="27"/>
    <x v="4"/>
    <n v="759153253"/>
  </r>
  <r>
    <x v="8"/>
    <s v="AMARILO S.A.S"/>
    <s v="20 NIIF Plenas - Separados"/>
    <s v="BOGOTA D.C."/>
    <s v="F4111"/>
    <s v="2016-dic-31"/>
    <x v="0"/>
    <n v="20170407"/>
    <n v="0"/>
    <s v="Total de activos"/>
    <x v="27"/>
    <x v="4"/>
    <n v="1910172652"/>
  </r>
  <r>
    <x v="9"/>
    <s v="PRODESA Y CIA. S.A."/>
    <s v="10 NIIF Plenas - Individuales"/>
    <s v="BOGOTA D.C."/>
    <s v="F4111"/>
    <s v="2016-dic-31"/>
    <x v="0"/>
    <n v="20170509"/>
    <n v="0"/>
    <s v="Total de activos"/>
    <x v="27"/>
    <x v="4"/>
    <n v="446804501"/>
  </r>
  <r>
    <x v="10"/>
    <s v="INVERSIONES ALCABAMA S.A."/>
    <s v="50 NIIF Pymes - Separados"/>
    <s v="BOGOTA D.C."/>
    <s v="F4321"/>
    <s v="2016-dic-31"/>
    <x v="0"/>
    <n v="20170428"/>
    <n v="0"/>
    <s v="Total de activos"/>
    <x v="27"/>
    <x v="4"/>
    <n v="238537003"/>
  </r>
  <r>
    <x v="11"/>
    <s v="LATINOAMERICANA DE CONSTRUCCIONES S.A."/>
    <s v="20 NIIF Plenas - Separados"/>
    <s v="ANTIOQUIA"/>
    <s v="F4210"/>
    <s v="2016-dic-31"/>
    <x v="0"/>
    <n v="20170406"/>
    <n v="0"/>
    <s v="Total de activos"/>
    <x v="27"/>
    <x v="4"/>
    <n v="447079926"/>
  </r>
  <r>
    <x v="12"/>
    <s v="APIROS S A S"/>
    <s v="10 NIIF Plenas - Individuales"/>
    <s v="BOGOTA D.C."/>
    <s v="F4111"/>
    <s v="2016-dic-31"/>
    <x v="0"/>
    <n v="20170330"/>
    <n v="0"/>
    <s v="Total de activos"/>
    <x v="27"/>
    <x v="4"/>
    <n v="416344021"/>
  </r>
  <r>
    <x v="13"/>
    <s v="CONSTRUCTORA CAPITAL MEDELLIN S.A.S."/>
    <s v="20 NIIF Plenas - Separados"/>
    <s v="ANTIOQUIA"/>
    <s v="F4111"/>
    <s v="2016-dic-31"/>
    <x v="0"/>
    <n v="20170404"/>
    <n v="0"/>
    <s v="Total de activos"/>
    <x v="27"/>
    <x v="4"/>
    <n v="520281694"/>
  </r>
  <r>
    <x v="14"/>
    <s v="CONSTRUCOES E COMERCIO CAMARGO CORREA S.A. SUCURSAL COLOMBIA"/>
    <s v="10 NIIF Plenas - Individuales"/>
    <s v="ANTIOQUIA"/>
    <s v="F4290"/>
    <s v="2016-dic-31"/>
    <x v="0"/>
    <n v="20170328"/>
    <n v="0"/>
    <s v="Total de activos"/>
    <x v="27"/>
    <x v="4"/>
    <n v="224685114"/>
  </r>
  <r>
    <x v="15"/>
    <s v="KMA CONSTRUCCIONES S A"/>
    <s v="20 NIIF Plenas - Separados"/>
    <s v="BOLIVAR"/>
    <s v="F4290"/>
    <s v="2016-dic-31"/>
    <x v="0"/>
    <n v="20171004"/>
    <n v="0"/>
    <s v="Total de activos"/>
    <x v="27"/>
    <x v="4"/>
    <n v="530168871"/>
  </r>
  <r>
    <x v="16"/>
    <s v="CAM COLOMBIA MULTISERVICIOS S A S"/>
    <s v="20 NIIF Plenas - Separados"/>
    <s v="BOGOTA D.C."/>
    <s v="N8299"/>
    <s v="2016-dic-31"/>
    <x v="0"/>
    <n v="20170405"/>
    <n v="0"/>
    <s v="Total de activos"/>
    <x v="27"/>
    <x v="4"/>
    <n v="112082278"/>
  </r>
  <r>
    <x v="17"/>
    <s v="ALDEA PROYECTOS INMOBILIARIOS S.A."/>
    <s v="40 NIIF Pymes - Individuales"/>
    <s v="BOGOTA D.C."/>
    <s v="M7110"/>
    <s v="2016-dic-31"/>
    <x v="0"/>
    <n v="20170420"/>
    <n v="0"/>
    <s v="Total de activos"/>
    <x v="27"/>
    <x v="4"/>
    <n v="325656392"/>
  </r>
  <r>
    <x v="18"/>
    <s v="HMV INGENIEROS LTDA"/>
    <s v="20 NIIF Plenas - Separados"/>
    <s v="ANTIOQUIA"/>
    <s v="M7110"/>
    <s v="2016-dic-31"/>
    <x v="0"/>
    <n v="20170401"/>
    <n v="0"/>
    <s v="Total de activos"/>
    <x v="27"/>
    <x v="4"/>
    <n v="150243884"/>
  </r>
  <r>
    <x v="19"/>
    <s v="INGENIEROS CONSULTORES CIVILES Y ELECTRICOS S A"/>
    <s v="50 NIIF Pymes - Separados"/>
    <s v="BOGOTA D.C."/>
    <s v="M7110"/>
    <s v="2016-dic-31"/>
    <x v="0"/>
    <n v="20170510"/>
    <n v="0"/>
    <s v="Total de activos"/>
    <x v="27"/>
    <x v="4"/>
    <n v="46688970"/>
  </r>
  <r>
    <x v="20"/>
    <s v="OSPINAS Y CIA S A"/>
    <s v="20 NIIF Plenas - Separados"/>
    <s v="BOGOTA D.C."/>
    <s v="M7110"/>
    <s v="2016-dic-31"/>
    <x v="0"/>
    <n v="20170330"/>
    <n v="0"/>
    <s v="Total de activos"/>
    <x v="27"/>
    <x v="4"/>
    <n v="315971197"/>
  </r>
  <r>
    <x v="21"/>
    <s v="INVERSIONES Y CONSTRUCCIONES GAVIRIA VALLEJO INVERCO S A S"/>
    <s v="40 NIIF Pymes - Individuales"/>
    <s v="BOGOTA D.C."/>
    <s v="L6820"/>
    <s v="2016-dic-31"/>
    <x v="0"/>
    <n v="20170424"/>
    <n v="0"/>
    <s v="Total de activos"/>
    <x v="27"/>
    <x v="4"/>
    <n v="10820881"/>
  </r>
  <r>
    <x v="22"/>
    <s v="CONSULTORES TECNICOS Y ECONOMICOS S.A CONSULTECNICOS"/>
    <s v="50 NIIF Pymes - Separados"/>
    <s v="BOGOTA D.C."/>
    <s v="M7110"/>
    <s v="2016-dic-31"/>
    <x v="0"/>
    <n v="20170510"/>
    <n v="0"/>
    <s v="Total de activos"/>
    <x v="27"/>
    <x v="4"/>
    <n v="3719835"/>
  </r>
  <r>
    <x v="23"/>
    <s v="ODINSA SERVICIOS S A S"/>
    <s v="20 NIIF Plenas - Separados"/>
    <s v="BOGOTA D.C."/>
    <s v="F4390"/>
    <s v="2016-dic-31"/>
    <x v="0"/>
    <n v="20170406"/>
    <n v="0"/>
    <s v="Total de activos"/>
    <x v="27"/>
    <x v="4"/>
    <n v="8351256"/>
  </r>
  <r>
    <x v="24"/>
    <s v="ARPRO ARQUITECTOS INGENIEROS S.A."/>
    <s v="50 NIIF Pymes - Separados"/>
    <s v="BOGOTA D.C."/>
    <s v="F4112"/>
    <s v="2016-dic-31"/>
    <x v="0"/>
    <n v="20170515"/>
    <n v="0"/>
    <s v="Total de activos"/>
    <x v="27"/>
    <x v="4"/>
    <n v="63560981"/>
  </r>
  <r>
    <x v="25"/>
    <s v="J FELIPE ARDILA V &amp; CIA SAS"/>
    <s v="40 NIIF Pymes - Individuales"/>
    <s v="BOGOTA D.C."/>
    <s v="M7110"/>
    <s v="2016-dic-31"/>
    <x v="0"/>
    <n v="20170417"/>
    <n v="0"/>
    <s v="Total de activos"/>
    <x v="27"/>
    <x v="4"/>
    <n v="7665052"/>
  </r>
  <r>
    <x v="26"/>
    <s v="GUTIERREZ DIAZ Y CIA  S.A."/>
    <s v="40 NIIF Pymes - Individuales"/>
    <s v="BOGOTA D.C."/>
    <s v="M7110"/>
    <s v="2016-dic-31"/>
    <x v="0"/>
    <n v="20170523"/>
    <n v="0"/>
    <s v="Total de activos"/>
    <x v="27"/>
    <x v="4"/>
    <n v="9783386"/>
  </r>
  <r>
    <x v="27"/>
    <s v="CONSTRUCCIONES OBYCON S.A.S"/>
    <s v="20 NIIF Plenas - Separados"/>
    <s v="BOGOTA D.C."/>
    <s v="M7110"/>
    <s v="2016-dic-31"/>
    <x v="0"/>
    <n v="20170512"/>
    <n v="0"/>
    <s v="Total de activos"/>
    <x v="27"/>
    <x v="4"/>
    <n v="139526620"/>
  </r>
  <r>
    <x v="28"/>
    <s v="RESTREPO Y URIBE S A S"/>
    <s v="50 NIIF Pymes - Separados"/>
    <s v="BOGOTA D.C."/>
    <s v="M7110"/>
    <s v="2016-dic-31"/>
    <x v="0"/>
    <n v="20170502"/>
    <n v="0"/>
    <s v="Total de activos"/>
    <x v="27"/>
    <x v="4"/>
    <n v="15909857"/>
  </r>
  <r>
    <x v="29"/>
    <s v="CONSULTORIA COLOMBIANA S A"/>
    <s v="20 NIIF Plenas - Separados"/>
    <s v="BOGOTA D.C."/>
    <s v="M7110"/>
    <s v="2016-dic-31"/>
    <x v="0"/>
    <n v="20170405"/>
    <n v="0"/>
    <s v="Total de activos"/>
    <x v="27"/>
    <x v="4"/>
    <n v="92769218"/>
  </r>
  <r>
    <x v="30"/>
    <s v="TECNICONTROL S.A."/>
    <s v="20 NIIF Plenas - Separados"/>
    <s v="BOGOTA D.C."/>
    <s v="M7110"/>
    <s v="2016-dic-31"/>
    <x v="0"/>
    <n v="20170407"/>
    <n v="0"/>
    <s v="Total de activos"/>
    <x v="27"/>
    <x v="4"/>
    <n v="48969909"/>
  </r>
  <r>
    <x v="31"/>
    <s v="MORELCO S A S"/>
    <s v="20 NIIF Plenas - Separados"/>
    <s v="BOGOTA D.C."/>
    <s v="F4290"/>
    <s v="2016-dic-31"/>
    <x v="0"/>
    <n v="20170405"/>
    <n v="0"/>
    <s v="Total de activos"/>
    <x v="27"/>
    <x v="4"/>
    <n v="263650428"/>
  </r>
  <r>
    <x v="32"/>
    <s v="CONSTRUCTORA  COLPATRIA S.A"/>
    <s v="20 NIIF Plenas - Separados"/>
    <s v="BOGOTA D.C."/>
    <s v="F4111"/>
    <s v="2016-dic-31"/>
    <x v="0"/>
    <n v="20170404"/>
    <n v="0"/>
    <s v="Total de activos"/>
    <x v="27"/>
    <x v="4"/>
    <n v="1590316510"/>
  </r>
  <r>
    <x v="33"/>
    <s v="A.C.I. PROYECTOS S.A.S"/>
    <s v="20 NIIF Plenas - Separados"/>
    <s v="BOGOTA D.C."/>
    <s v="M7110"/>
    <s v="2016-dic-31"/>
    <x v="0"/>
    <n v="20170403"/>
    <n v="0"/>
    <s v="Total de activos"/>
    <x v="27"/>
    <x v="4"/>
    <n v="44106375"/>
  </r>
  <r>
    <x v="34"/>
    <s v="ARMETALES S.A."/>
    <s v="10 NIIF Plenas - Individuales"/>
    <s v="CALDAS"/>
    <s v="G4663"/>
    <s v="2016-dic-31"/>
    <x v="0"/>
    <n v="20170406"/>
    <n v="0"/>
    <s v="Total de activos"/>
    <x v="27"/>
    <x v="4"/>
    <n v="55399596"/>
  </r>
  <r>
    <x v="35"/>
    <s v="TERMOTECNICA COINDUSTRIAL S A"/>
    <s v="20 NIIF Plenas - Separados"/>
    <s v="BOGOTA D.C."/>
    <s v="F4290"/>
    <s v="2016-dic-31"/>
    <x v="0"/>
    <n v="20170330"/>
    <n v="0"/>
    <s v="Total de activos"/>
    <x v="27"/>
    <x v="4"/>
    <n v="708190705"/>
  </r>
  <r>
    <x v="36"/>
    <s v="INTEGRAL S A."/>
    <s v="20 NIIF Plenas - Separados"/>
    <s v="ANTIOQUIA"/>
    <s v="M7110"/>
    <s v="2016-dic-31"/>
    <x v="0"/>
    <n v="20170331"/>
    <n v="0"/>
    <s v="Total de activos"/>
    <x v="27"/>
    <x v="4"/>
    <n v="202381549"/>
  </r>
  <r>
    <x v="37"/>
    <s v="CONSTRUCCIONES VELEZ Y ASOCIADOS S.A.S"/>
    <s v="10 NIIF Plenas - Individuales"/>
    <s v="ANTIOQUIA"/>
    <s v="F4112"/>
    <s v="2016-dic-31"/>
    <x v="0"/>
    <n v="20170503"/>
    <n v="0"/>
    <s v="Total de activos"/>
    <x v="27"/>
    <x v="4"/>
    <n v="66947515"/>
  </r>
  <r>
    <x v="38"/>
    <s v="P  A  Y  C   S. A.S."/>
    <s v="40 NIIF Pymes - Individuales"/>
    <s v="BOGOTA D.C."/>
    <s v="M7110"/>
    <s v="2016-dic-31"/>
    <x v="0"/>
    <n v="20170515"/>
    <n v="0"/>
    <s v="Total de activos"/>
    <x v="27"/>
    <x v="4"/>
    <n v="24447778"/>
  </r>
  <r>
    <x v="39"/>
    <s v="INVERSIONES Y CONSTRUCCIONES CONDOR S.A."/>
    <s v="40 NIIF Pymes - Individuales"/>
    <s v="BOGOTA D.C."/>
    <s v="F4290"/>
    <s v="2016-dic-31"/>
    <x v="0"/>
    <n v="20170512"/>
    <n v="0"/>
    <s v="Total de activos"/>
    <x v="27"/>
    <x v="4"/>
    <n v="3215048"/>
  </r>
  <r>
    <x v="40"/>
    <s v="INDUSTRIAL CONCONCRETO S.A.S"/>
    <s v="20 NIIF Plenas - Separados"/>
    <s v="ANTIOQUIA"/>
    <s v="F4290"/>
    <s v="2016-dic-31"/>
    <x v="0"/>
    <n v="20170329"/>
    <n v="0"/>
    <s v="Total de activos"/>
    <x v="27"/>
    <x v="4"/>
    <n v="185305687"/>
  </r>
  <r>
    <x v="41"/>
    <s v="ODINSA PROYECTOS E INVERSIONES S.A."/>
    <s v="20 NIIF Plenas - Separados"/>
    <s v="BOGOTA D.C."/>
    <s v="N8299"/>
    <s v="2016-dic-31"/>
    <x v="0"/>
    <n v="20170330"/>
    <n v="0"/>
    <s v="Total de activos"/>
    <x v="27"/>
    <x v="4"/>
    <n v="74321968"/>
  </r>
  <r>
    <x v="42"/>
    <s v="PROMOTORA CONVIVIENDA S A S"/>
    <s v="20 NIIF Plenas - Separados"/>
    <s v="BOGOTA D.C."/>
    <s v="M7110"/>
    <s v="2016-dic-31"/>
    <x v="0"/>
    <n v="20170329"/>
    <n v="0"/>
    <s v="Total de activos"/>
    <x v="27"/>
    <x v="4"/>
    <n v="68684308"/>
  </r>
  <r>
    <x v="43"/>
    <s v="GUSTAVO PERRY ARQUITECTOS S.A.S."/>
    <s v="40 NIIF Pymes - Individuales"/>
    <s v="BOGOTA D.C."/>
    <s v="M7110"/>
    <s v="2016-dic-31"/>
    <x v="0"/>
    <n v="20170504"/>
    <n v="0"/>
    <s v="Total de activos"/>
    <x v="27"/>
    <x v="4"/>
    <n v="9817830"/>
  </r>
  <r>
    <x v="44"/>
    <s v="MARVAL S.A."/>
    <s v="20 NIIF Plenas - Separados"/>
    <s v="SANTANDER"/>
    <s v="F4111"/>
    <s v="2016-dic-31"/>
    <x v="0"/>
    <n v="20170331"/>
    <n v="0"/>
    <s v="Total de activos"/>
    <x v="27"/>
    <x v="4"/>
    <n v="1243732146"/>
  </r>
  <r>
    <x v="45"/>
    <s v="CASS CONSTRUCTORES &amp; CIA. S.C.A."/>
    <s v="10 NIIF Plenas - Individuales"/>
    <s v="CUNDINAMARCA"/>
    <s v="F4210"/>
    <s v="2016-dic-31"/>
    <x v="0"/>
    <n v="20170405"/>
    <n v="0"/>
    <s v="Total de activos"/>
    <x v="27"/>
    <x v="4"/>
    <n v="608892086"/>
  </r>
  <r>
    <x v="46"/>
    <s v="PROKSOL S A S"/>
    <s v="50 NIIF Pymes - Separados"/>
    <s v="CUNDINAMARCA"/>
    <s v="M7110"/>
    <s v="2016-dic-31"/>
    <x v="0"/>
    <n v="20170421"/>
    <n v="0"/>
    <s v="Total de activos"/>
    <x v="27"/>
    <x v="4"/>
    <n v="125540737"/>
  </r>
  <r>
    <x v="47"/>
    <s v="COMPAÑIA COLOMBIANA DE CONSULTORES S AS"/>
    <s v="40 NIIF Pymes - Individuales"/>
    <s v="ANTIOQUIA"/>
    <s v="M7110"/>
    <s v="2016-dic-31"/>
    <x v="0"/>
    <n v="20170511"/>
    <n v="0"/>
    <s v="Total de activos"/>
    <x v="27"/>
    <x v="4"/>
    <n v="20657802"/>
  </r>
  <r>
    <x v="48"/>
    <s v="SEDIC S.A"/>
    <s v="20 NIIF Plenas - Separados"/>
    <s v="ANTIOQUIA"/>
    <s v="M7110"/>
    <s v="2016-dic-31"/>
    <x v="0"/>
    <n v="20170928"/>
    <n v="0"/>
    <s v="Total de activos"/>
    <x v="27"/>
    <x v="4"/>
    <n v="12976140"/>
  </r>
  <r>
    <x v="49"/>
    <s v="CONINSA  RAMON H. S.A."/>
    <s v="20 NIIF Plenas - Separados"/>
    <s v="ANTIOQUIA"/>
    <s v="F4290"/>
    <s v="2016-dic-31"/>
    <x v="0"/>
    <n v="20170329"/>
    <n v="0"/>
    <s v="Total de activos"/>
    <x v="27"/>
    <x v="4"/>
    <n v="454055013"/>
  </r>
  <r>
    <x v="50"/>
    <s v="MAB INGENIERIA DE VALOR S.A."/>
    <s v="50 NIIF Pymes - Separados"/>
    <s v="BOGOTA D.C."/>
    <s v="M7110"/>
    <s v="2016-dic-31"/>
    <x v="0"/>
    <n v="20170419"/>
    <n v="0"/>
    <s v="Total de activos"/>
    <x v="27"/>
    <x v="4"/>
    <n v="20204533"/>
  </r>
  <r>
    <x v="51"/>
    <s v="INGENIERIA ESTRUCTURAL S.A."/>
    <s v="40 NIIF Pymes - Individuales"/>
    <s v="ANTIOQUIA"/>
    <s v="M7110"/>
    <s v="2016-dic-31"/>
    <x v="0"/>
    <n v="20170503"/>
    <n v="0"/>
    <s v="Total de activos"/>
    <x v="27"/>
    <x v="4"/>
    <n v="5347753"/>
  </r>
  <r>
    <x v="52"/>
    <s v="SANEAR S.A."/>
    <s v="40 NIIF Pymes - Individuales"/>
    <s v="ANTIOQUIA"/>
    <s v="M7110"/>
    <s v="2016-dic-31"/>
    <x v="0"/>
    <n v="20170510"/>
    <n v="0"/>
    <s v="Total de activos"/>
    <x v="27"/>
    <x v="4"/>
    <n v="22086738"/>
  </r>
  <r>
    <x v="53"/>
    <s v="SP INGENIEROS S.A.S."/>
    <s v="20 NIIF Plenas - Separados"/>
    <s v="ANTIOQUIA"/>
    <s v="F4210"/>
    <s v="2016-dic-31"/>
    <x v="0"/>
    <n v="20170328"/>
    <n v="0"/>
    <s v="Total de activos"/>
    <x v="27"/>
    <x v="4"/>
    <n v="296155356"/>
  </r>
  <r>
    <x v="54"/>
    <s v="INMOBILIARIA CONCONCRETO S.A.S."/>
    <s v="20 NIIF Plenas - Separados"/>
    <s v="ANTIOQUIA"/>
    <s v="F4111"/>
    <s v="2016-dic-31"/>
    <x v="0"/>
    <n v="20170403"/>
    <n v="0"/>
    <s v="Total de activos"/>
    <x v="27"/>
    <x v="4"/>
    <n v="23790679"/>
  </r>
  <r>
    <x v="55"/>
    <s v="FAJARDO MORENO Y CIA. S.A."/>
    <s v="40 NIIF Pymes - Individuales"/>
    <s v="ANTIOQUIA"/>
    <s v="M7110"/>
    <s v="2016-dic-31"/>
    <x v="0"/>
    <n v="20170424"/>
    <n v="0"/>
    <s v="Total de activos"/>
    <x v="27"/>
    <x v="4"/>
    <n v="65284599"/>
  </r>
  <r>
    <x v="56"/>
    <s v="CBI COLOMBIANA S.A."/>
    <s v="10 NIIF Plenas - Individuales"/>
    <s v="BOLIVAR"/>
    <s v="F4290"/>
    <s v="2016-dic-31"/>
    <x v="0"/>
    <n v="20170407"/>
    <n v="0"/>
    <s v="Total de activos"/>
    <x v="27"/>
    <x v="4"/>
    <n v="359178409"/>
  </r>
  <r>
    <x v="57"/>
    <s v="ESTUDIOS Y PROYECTOS DEL SOL S A S"/>
    <s v="20 NIIF Plenas - Separados"/>
    <s v="BOGOTA D.C."/>
    <s v="F4210"/>
    <s v="2016-dic-31"/>
    <x v="0"/>
    <n v="20170331"/>
    <n v="0"/>
    <s v="Total de activos"/>
    <x v="27"/>
    <x v="4"/>
    <n v="1123624781"/>
  </r>
  <r>
    <x v="58"/>
    <s v="ARCO CONSTRUCTORES S.A.S"/>
    <s v="50 NIIF Pymes - Separados"/>
    <s v="CUNDINAMARCA"/>
    <s v="F4210"/>
    <s v="2016-dic-31"/>
    <x v="0"/>
    <n v="20170425"/>
    <n v="0"/>
    <s v="Total de activos"/>
    <x v="27"/>
    <x v="4"/>
    <n v="7015574"/>
  </r>
  <r>
    <x v="59"/>
    <s v="CMS + GMP ASOCIADOS S A S EN REORGANIZACION"/>
    <s v="50 NIIF Pymes - Separados"/>
    <s v="BOGOTA D.C."/>
    <s v="M7110"/>
    <s v="2016-dic-31"/>
    <x v="0"/>
    <n v="20170517"/>
    <n v="0"/>
    <s v="Total de activos"/>
    <x v="27"/>
    <x v="4"/>
    <n v="60336203"/>
  </r>
  <r>
    <x v="60"/>
    <s v="INGETEC INGENIERIA &amp; DISEÑO S.A."/>
    <s v="40 NIIF Pymes - Individuales"/>
    <s v="BOGOTA D.C."/>
    <s v="M7110"/>
    <s v="2016-dic-31"/>
    <x v="0"/>
    <n v="20170509"/>
    <n v="0"/>
    <s v="Total de activos"/>
    <x v="27"/>
    <x v="4"/>
    <n v="21854671"/>
  </r>
  <r>
    <x v="61"/>
    <s v="INGETEC GERENCIA &amp; SUPERVISION S.A."/>
    <s v="40 NIIF Pymes - Individuales"/>
    <s v="BOGOTA D.C."/>
    <s v="M7110"/>
    <s v="2016-dic-31"/>
    <x v="0"/>
    <n v="20170510"/>
    <n v="0"/>
    <s v="Total de activos"/>
    <x v="27"/>
    <x v="4"/>
    <n v="7304073"/>
  </r>
  <r>
    <x v="62"/>
    <s v="CARTAGENA II S.A."/>
    <s v="20 NIIF Plenas - Separados"/>
    <s v="BOLIVAR"/>
    <s v="L6810"/>
    <s v="2016-dic-31"/>
    <x v="0"/>
    <n v="20170509"/>
    <n v="0"/>
    <s v="Total de activos"/>
    <x v="27"/>
    <x v="4"/>
    <n v="1162366288"/>
  </r>
  <r>
    <x v="63"/>
    <s v="CONSTRUCTORA FUREL S.A"/>
    <s v="50 NIIF Pymes - Separados"/>
    <s v="ANTIOQUIA"/>
    <s v="F4390"/>
    <s v="2016-dic-31"/>
    <x v="0"/>
    <n v="20170504"/>
    <n v="0"/>
    <s v="Total de activos"/>
    <x v="27"/>
    <x v="4"/>
    <n v="68269387"/>
  </r>
  <r>
    <x v="64"/>
    <s v="POCH COLOMBIA SA"/>
    <s v="10 NIIF Plenas - Individuales"/>
    <s v="BOGOTA D.C."/>
    <s v="M7110"/>
    <s v="2016-dic-31"/>
    <x v="0"/>
    <n v="20170330"/>
    <n v="0"/>
    <s v="Total de activos"/>
    <x v="27"/>
    <x v="4"/>
    <n v="4287534"/>
  </r>
  <r>
    <x v="65"/>
    <s v="AR CONSTRUCCIONES S.A.S"/>
    <s v="10 NIIF Plenas - Individuales"/>
    <s v="BOGOTA D.C."/>
    <s v="F4111"/>
    <s v="2016-dic-31"/>
    <x v="0"/>
    <n v="20170327"/>
    <n v="0"/>
    <s v="Total de activos"/>
    <x v="27"/>
    <x v="4"/>
    <n v="248219650"/>
  </r>
  <r>
    <x v="66"/>
    <s v="CONSTRUCTORA DE INFRAESTRUCTURA VIAL S.A.S."/>
    <s v="10 NIIF Plenas - Individuales"/>
    <s v="BOGOTA D.C."/>
    <s v="F4210"/>
    <s v="2016-dic-31"/>
    <x v="0"/>
    <n v="20170330"/>
    <n v="0"/>
    <s v="Total de activos"/>
    <x v="27"/>
    <x v="4"/>
    <n v="137494092"/>
  </r>
  <r>
    <x v="67"/>
    <s v="INGENIERIA Y SOLUCIONES ESPECIALIZADAS S.A.S. (ISES S.A.S.)"/>
    <s v="50 NIIF Pymes - Separados"/>
    <s v="ATLANTICO"/>
    <s v="M7110"/>
    <s v="2016-dic-31"/>
    <x v="0"/>
    <n v="20170511"/>
    <n v="0"/>
    <s v="Total de activos"/>
    <x v="27"/>
    <x v="4"/>
    <n v="10407467"/>
  </r>
  <r>
    <x v="68"/>
    <s v="CONCOL INGENIERIA SAS"/>
    <s v="50 NIIF Pymes - Separados"/>
    <s v="BOGOTA D.C."/>
    <s v="M7110"/>
    <s v="2016-dic-31"/>
    <x v="0"/>
    <n v="20170428"/>
    <n v="0"/>
    <s v="Total de activos"/>
    <x v="27"/>
    <x v="4"/>
    <n v="7279057"/>
  </r>
  <r>
    <x v="69"/>
    <s v="JMV CONSTRUKTORA SAS"/>
    <s v="40 NIIF Pymes - Individuales"/>
    <s v="RISARALDA"/>
    <s v="F4290"/>
    <s v="2016-dic-31"/>
    <x v="0"/>
    <n v="20170503"/>
    <n v="0"/>
    <s v="Total de activos"/>
    <x v="27"/>
    <x v="4"/>
    <n v="23756766"/>
  </r>
  <r>
    <x v="70"/>
    <s v="TROPICAL ING S.A.S."/>
    <s v="40 NIIF Pymes - Individuales"/>
    <s v="BOGOTA D.C."/>
    <s v="M7110"/>
    <s v="2016-dic-31"/>
    <x v="0"/>
    <n v="20170426"/>
    <n v="0"/>
    <s v="Total de activos"/>
    <x v="27"/>
    <x v="4"/>
    <n v="60116226"/>
  </r>
  <r>
    <x v="71"/>
    <s v="MECO INFRAESTRUCTURA SAS"/>
    <s v="10 NIIF Plenas - Individuales"/>
    <s v="BOGOTA D.C."/>
    <s v="F4210"/>
    <s v="2016-dic-31"/>
    <x v="0"/>
    <n v="20170404"/>
    <n v="0"/>
    <s v="Total de activos"/>
    <x v="27"/>
    <x v="4"/>
    <n v="273353441"/>
  </r>
  <r>
    <x v="72"/>
    <s v="SBI INTERNATIONAL HOLDINGS AG"/>
    <s v="10 NIIF Plenas - Individuales"/>
    <s v="BOGOTA D.C."/>
    <s v="F4112"/>
    <s v="2016-dic-31"/>
    <x v="0"/>
    <n v="20170330"/>
    <n v="0"/>
    <s v="Total de activos"/>
    <x v="27"/>
    <x v="4"/>
    <n v="163264666"/>
  </r>
  <r>
    <x v="73"/>
    <s v="CONSTRUCCIONES COLOMBIANAS OHL SAS"/>
    <s v="10 NIIF Plenas - Individuales"/>
    <s v="BOGOTA D.C."/>
    <s v="F4210"/>
    <s v="2016-dic-31"/>
    <x v="0"/>
    <n v="20170410"/>
    <n v="0"/>
    <s v="Total de activos"/>
    <x v="27"/>
    <x v="4"/>
    <n v="66348833"/>
  </r>
  <r>
    <x v="1"/>
    <s v="VELNEC S.A."/>
    <s v="40 NIIF Pymes - Individuales"/>
    <s v="BOGOTA D.C."/>
    <s v="M7110"/>
    <s v="2016-dic-31"/>
    <x v="0"/>
    <n v="20170503"/>
    <n v="0"/>
    <s v="Provisiones corrientes por beneficios a los empleados"/>
    <x v="28"/>
    <x v="0"/>
    <n v="286183"/>
  </r>
  <r>
    <x v="2"/>
    <s v="ARQUITECTURA Y CONCRETO S A S"/>
    <s v="20 NIIF Plenas - Separados"/>
    <s v="ANTIOQUIA"/>
    <s v="F4111"/>
    <s v="2016-dic-31"/>
    <x v="0"/>
    <n v="20170328"/>
    <n v="0"/>
    <s v="Provisiones corrientes por beneficios a los empleados"/>
    <x v="28"/>
    <x v="0"/>
    <n v="8622003"/>
  </r>
  <r>
    <x v="3"/>
    <s v="JARAMILLO MORA S.A."/>
    <s v="20 NIIF Plenas - Separados"/>
    <s v="VALLE"/>
    <s v="F4111"/>
    <s v="2016-dic-31"/>
    <x v="0"/>
    <n v="20170403"/>
    <n v="0"/>
    <s v="Provisiones corrientes por beneficios a los empleados"/>
    <x v="28"/>
    <x v="0"/>
    <n v="1456593"/>
  </r>
  <r>
    <x v="4"/>
    <s v="JMV INGENIEROS S A S"/>
    <s v="40 NIIF Pymes - Individuales"/>
    <s v="BOGOTA D.C."/>
    <s v="F4290"/>
    <s v="2016-dic-31"/>
    <x v="0"/>
    <n v="20170505"/>
    <n v="0"/>
    <s v="Provisiones corrientes por beneficios a los empleados"/>
    <x v="28"/>
    <x v="0"/>
    <n v="368969"/>
  </r>
  <r>
    <x v="5"/>
    <s v="CYG INGENIERIA Y CONSTRUCCIONES S A S"/>
    <s v="40 NIIF Pymes - Individuales"/>
    <s v="BOGOTA D.C."/>
    <s v="F4290"/>
    <s v="2016-dic-31"/>
    <x v="0"/>
    <n v="20170503"/>
    <n v="0"/>
    <s v="Provisiones corrientes por beneficios a los empleados"/>
    <x v="28"/>
    <x v="0"/>
    <n v="407765"/>
  </r>
  <r>
    <x v="8"/>
    <s v="AMARILO S.A.S"/>
    <s v="20 NIIF Plenas - Separados"/>
    <s v="BOGOTA D.C."/>
    <s v="F4111"/>
    <s v="2016-dic-31"/>
    <x v="0"/>
    <n v="20170407"/>
    <n v="0"/>
    <s v="Provisiones corrientes por beneficios a los empleados"/>
    <x v="28"/>
    <x v="0"/>
    <n v="2429684"/>
  </r>
  <r>
    <x v="9"/>
    <s v="PRODESA Y CIA. S.A."/>
    <s v="10 NIIF Plenas - Individuales"/>
    <s v="BOGOTA D.C."/>
    <s v="F4111"/>
    <s v="2016-dic-31"/>
    <x v="0"/>
    <n v="20170509"/>
    <n v="0"/>
    <s v="Provisiones corrientes por beneficios a los empleados"/>
    <x v="28"/>
    <x v="0"/>
    <n v="786736"/>
  </r>
  <r>
    <x v="11"/>
    <s v="LATINOAMERICANA DE CONSTRUCCIONES S.A."/>
    <s v="20 NIIF Plenas - Separados"/>
    <s v="ANTIOQUIA"/>
    <s v="F4210"/>
    <s v="2016-dic-31"/>
    <x v="0"/>
    <n v="20170406"/>
    <n v="0"/>
    <s v="Provisiones corrientes por beneficios a los empleados"/>
    <x v="28"/>
    <x v="0"/>
    <n v="4965687"/>
  </r>
  <r>
    <x v="13"/>
    <s v="CONSTRUCTORA CAPITAL MEDELLIN S.A.S."/>
    <s v="20 NIIF Plenas - Separados"/>
    <s v="ANTIOQUIA"/>
    <s v="F4111"/>
    <s v="2016-dic-31"/>
    <x v="0"/>
    <n v="20170404"/>
    <n v="0"/>
    <s v="Provisiones corrientes por beneficios a los empleados"/>
    <x v="28"/>
    <x v="0"/>
    <n v="1053611"/>
  </r>
  <r>
    <x v="14"/>
    <s v="CONSTRUCOES E COMERCIO CAMARGO CORREA S.A. SUCURSAL COLOMBIA"/>
    <s v="10 NIIF Plenas - Individuales"/>
    <s v="ANTIOQUIA"/>
    <s v="F4290"/>
    <s v="2016-dic-31"/>
    <x v="0"/>
    <n v="20170328"/>
    <n v="0"/>
    <s v="Provisiones corrientes por beneficios a los empleados"/>
    <x v="28"/>
    <x v="0"/>
    <n v="14027089"/>
  </r>
  <r>
    <x v="17"/>
    <s v="ALDEA PROYECTOS INMOBILIARIOS S.A."/>
    <s v="40 NIIF Pymes - Individuales"/>
    <s v="BOGOTA D.C."/>
    <s v="M7110"/>
    <s v="2016-dic-31"/>
    <x v="0"/>
    <n v="20170420"/>
    <n v="0"/>
    <s v="Provisiones corrientes por beneficios a los empleados"/>
    <x v="28"/>
    <x v="0"/>
    <n v="182176"/>
  </r>
  <r>
    <x v="18"/>
    <s v="HMV INGENIEROS LTDA"/>
    <s v="20 NIIF Plenas - Separados"/>
    <s v="ANTIOQUIA"/>
    <s v="M7110"/>
    <s v="2016-dic-31"/>
    <x v="0"/>
    <n v="20170401"/>
    <n v="0"/>
    <s v="Provisiones corrientes por beneficios a los empleados"/>
    <x v="28"/>
    <x v="0"/>
    <n v="4698862"/>
  </r>
  <r>
    <x v="19"/>
    <s v="INGENIEROS CONSULTORES CIVILES Y ELECTRICOS S A"/>
    <s v="50 NIIF Pymes - Separados"/>
    <s v="BOGOTA D.C."/>
    <s v="M7110"/>
    <s v="2016-dic-31"/>
    <x v="0"/>
    <n v="20170510"/>
    <n v="0"/>
    <s v="Provisiones corrientes por beneficios a los empleados"/>
    <x v="28"/>
    <x v="0"/>
    <n v="4526482"/>
  </r>
  <r>
    <x v="20"/>
    <s v="OSPINAS Y CIA S A"/>
    <s v="20 NIIF Plenas - Separados"/>
    <s v="BOGOTA D.C."/>
    <s v="M7110"/>
    <s v="2016-dic-31"/>
    <x v="0"/>
    <n v="20170330"/>
    <n v="0"/>
    <s v="Provisiones corrientes por beneficios a los empleados"/>
    <x v="28"/>
    <x v="0"/>
    <n v="1290217"/>
  </r>
  <r>
    <x v="21"/>
    <s v="INVERSIONES Y CONSTRUCCIONES GAVIRIA VALLEJO INVERCO S A S"/>
    <s v="40 NIIF Pymes - Individuales"/>
    <s v="BOGOTA D.C."/>
    <s v="L6820"/>
    <s v="2016-dic-31"/>
    <x v="0"/>
    <n v="20170424"/>
    <n v="0"/>
    <s v="Provisiones corrientes por beneficios a los empleados"/>
    <x v="28"/>
    <x v="0"/>
    <n v="1330"/>
  </r>
  <r>
    <x v="22"/>
    <s v="CONSULTORES TECNICOS Y ECONOMICOS S.A CONSULTECNICOS"/>
    <s v="50 NIIF Pymes - Separados"/>
    <s v="BOGOTA D.C."/>
    <s v="M7110"/>
    <s v="2016-dic-31"/>
    <x v="0"/>
    <n v="20170510"/>
    <n v="0"/>
    <s v="Provisiones corrientes por beneficios a los empleados"/>
    <x v="28"/>
    <x v="0"/>
    <n v="20084"/>
  </r>
  <r>
    <x v="23"/>
    <s v="ODINSA SERVICIOS S A S"/>
    <s v="20 NIIF Plenas - Separados"/>
    <s v="BOGOTA D.C."/>
    <s v="F4390"/>
    <s v="2016-dic-31"/>
    <x v="0"/>
    <n v="20170406"/>
    <n v="0"/>
    <s v="Provisiones corrientes por beneficios a los empleados"/>
    <x v="28"/>
    <x v="0"/>
    <n v="32824"/>
  </r>
  <r>
    <x v="24"/>
    <s v="ARPRO ARQUITECTOS INGENIEROS S.A."/>
    <s v="50 NIIF Pymes - Separados"/>
    <s v="BOGOTA D.C."/>
    <s v="F4112"/>
    <s v="2016-dic-31"/>
    <x v="0"/>
    <n v="20170515"/>
    <n v="0"/>
    <s v="Provisiones corrientes por beneficios a los empleados"/>
    <x v="28"/>
    <x v="0"/>
    <n v="800746"/>
  </r>
  <r>
    <x v="26"/>
    <s v="GUTIERREZ DIAZ Y CIA  S.A."/>
    <s v="40 NIIF Pymes - Individuales"/>
    <s v="BOGOTA D.C."/>
    <s v="M7110"/>
    <s v="2016-dic-31"/>
    <x v="0"/>
    <n v="20170523"/>
    <n v="0"/>
    <s v="Provisiones corrientes por beneficios a los empleados"/>
    <x v="28"/>
    <x v="0"/>
    <n v="720408"/>
  </r>
  <r>
    <x v="28"/>
    <s v="RESTREPO Y URIBE S A S"/>
    <s v="50 NIIF Pymes - Separados"/>
    <s v="BOGOTA D.C."/>
    <s v="M7110"/>
    <s v="2016-dic-31"/>
    <x v="0"/>
    <n v="20170502"/>
    <n v="0"/>
    <s v="Provisiones corrientes por beneficios a los empleados"/>
    <x v="28"/>
    <x v="0"/>
    <n v="106395"/>
  </r>
  <r>
    <x v="29"/>
    <s v="CONSULTORIA COLOMBIANA S A"/>
    <s v="20 NIIF Plenas - Separados"/>
    <s v="BOGOTA D.C."/>
    <s v="M7110"/>
    <s v="2016-dic-31"/>
    <x v="0"/>
    <n v="20170405"/>
    <n v="0"/>
    <s v="Provisiones corrientes por beneficios a los empleados"/>
    <x v="28"/>
    <x v="0"/>
    <n v="5136690"/>
  </r>
  <r>
    <x v="30"/>
    <s v="TECNICONTROL S.A."/>
    <s v="20 NIIF Plenas - Separados"/>
    <s v="BOGOTA D.C."/>
    <s v="M7110"/>
    <s v="2016-dic-31"/>
    <x v="0"/>
    <n v="20170407"/>
    <n v="0"/>
    <s v="Provisiones corrientes por beneficios a los empleados"/>
    <x v="28"/>
    <x v="0"/>
    <n v="1842364"/>
  </r>
  <r>
    <x v="32"/>
    <s v="CONSTRUCTORA  COLPATRIA S.A"/>
    <s v="20 NIIF Plenas - Separados"/>
    <s v="BOGOTA D.C."/>
    <s v="F4111"/>
    <s v="2016-dic-31"/>
    <x v="0"/>
    <n v="20170404"/>
    <n v="0"/>
    <s v="Provisiones corrientes por beneficios a los empleados"/>
    <x v="28"/>
    <x v="0"/>
    <n v="7796849"/>
  </r>
  <r>
    <x v="36"/>
    <s v="INTEGRAL S A."/>
    <s v="20 NIIF Plenas - Separados"/>
    <s v="ANTIOQUIA"/>
    <s v="M7110"/>
    <s v="2016-dic-31"/>
    <x v="0"/>
    <n v="20170331"/>
    <n v="0"/>
    <s v="Provisiones corrientes por beneficios a los empleados"/>
    <x v="28"/>
    <x v="0"/>
    <n v="4504877"/>
  </r>
  <r>
    <x v="37"/>
    <s v="CONSTRUCCIONES VELEZ Y ASOCIADOS S.A.S"/>
    <s v="10 NIIF Plenas - Individuales"/>
    <s v="ANTIOQUIA"/>
    <s v="F4112"/>
    <s v="2016-dic-31"/>
    <x v="0"/>
    <n v="20170503"/>
    <n v="0"/>
    <s v="Provisiones corrientes por beneficios a los empleados"/>
    <x v="28"/>
    <x v="0"/>
    <n v="1121393"/>
  </r>
  <r>
    <x v="38"/>
    <s v="P  A  Y  C   S. A.S."/>
    <s v="40 NIIF Pymes - Individuales"/>
    <s v="BOGOTA D.C."/>
    <s v="M7110"/>
    <s v="2016-dic-31"/>
    <x v="0"/>
    <n v="20170515"/>
    <n v="0"/>
    <s v="Provisiones corrientes por beneficios a los empleados"/>
    <x v="28"/>
    <x v="0"/>
    <n v="1013356"/>
  </r>
  <r>
    <x v="41"/>
    <s v="ODINSA PROYECTOS E INVERSIONES S.A."/>
    <s v="20 NIIF Plenas - Separados"/>
    <s v="BOGOTA D.C."/>
    <s v="N8299"/>
    <s v="2016-dic-31"/>
    <x v="0"/>
    <n v="20170330"/>
    <n v="0"/>
    <s v="Provisiones corrientes por beneficios a los empleados"/>
    <x v="28"/>
    <x v="0"/>
    <n v="153998"/>
  </r>
  <r>
    <x v="43"/>
    <s v="GUSTAVO PERRY ARQUITECTOS S.A.S."/>
    <s v="40 NIIF Pymes - Individuales"/>
    <s v="BOGOTA D.C."/>
    <s v="M7110"/>
    <s v="2016-dic-31"/>
    <x v="0"/>
    <n v="20170504"/>
    <n v="0"/>
    <s v="Provisiones corrientes por beneficios a los empleados"/>
    <x v="28"/>
    <x v="0"/>
    <n v="266469"/>
  </r>
  <r>
    <x v="44"/>
    <s v="MARVAL S.A."/>
    <s v="20 NIIF Plenas - Separados"/>
    <s v="SANTANDER"/>
    <s v="F4111"/>
    <s v="2016-dic-31"/>
    <x v="0"/>
    <n v="20170331"/>
    <n v="0"/>
    <s v="Provisiones corrientes por beneficios a los empleados"/>
    <x v="28"/>
    <x v="0"/>
    <n v="246013"/>
  </r>
  <r>
    <x v="47"/>
    <s v="COMPAÑIA COLOMBIANA DE CONSULTORES S AS"/>
    <s v="40 NIIF Pymes - Individuales"/>
    <s v="ANTIOQUIA"/>
    <s v="M7110"/>
    <s v="2016-dic-31"/>
    <x v="0"/>
    <n v="20170511"/>
    <n v="0"/>
    <s v="Provisiones corrientes por beneficios a los empleados"/>
    <x v="28"/>
    <x v="0"/>
    <n v="659417"/>
  </r>
  <r>
    <x v="49"/>
    <s v="CONINSA  RAMON H. S.A."/>
    <s v="20 NIIF Plenas - Separados"/>
    <s v="ANTIOQUIA"/>
    <s v="F4290"/>
    <s v="2016-dic-31"/>
    <x v="0"/>
    <n v="20170329"/>
    <n v="0"/>
    <s v="Provisiones corrientes por beneficios a los empleados"/>
    <x v="28"/>
    <x v="0"/>
    <n v="7960171"/>
  </r>
  <r>
    <x v="52"/>
    <s v="SANEAR S.A."/>
    <s v="40 NIIF Pymes - Individuales"/>
    <s v="ANTIOQUIA"/>
    <s v="M7110"/>
    <s v="2016-dic-31"/>
    <x v="0"/>
    <n v="20170510"/>
    <n v="0"/>
    <s v="Provisiones corrientes por beneficios a los empleados"/>
    <x v="28"/>
    <x v="0"/>
    <n v="770672"/>
  </r>
  <r>
    <x v="53"/>
    <s v="SP INGENIEROS S.A.S."/>
    <s v="20 NIIF Plenas - Separados"/>
    <s v="ANTIOQUIA"/>
    <s v="F4210"/>
    <s v="2016-dic-31"/>
    <x v="0"/>
    <n v="20170328"/>
    <n v="0"/>
    <s v="Provisiones corrientes por beneficios a los empleados"/>
    <x v="28"/>
    <x v="0"/>
    <n v="2314979"/>
  </r>
  <r>
    <x v="57"/>
    <s v="ESTUDIOS Y PROYECTOS DEL SOL S A S"/>
    <s v="20 NIIF Plenas - Separados"/>
    <s v="BOGOTA D.C."/>
    <s v="F4210"/>
    <s v="2016-dic-31"/>
    <x v="0"/>
    <n v="20170331"/>
    <n v="0"/>
    <s v="Provisiones corrientes por beneficios a los empleados"/>
    <x v="28"/>
    <x v="0"/>
    <n v="3986253"/>
  </r>
  <r>
    <x v="58"/>
    <s v="ARCO CONSTRUCTORES S.A.S"/>
    <s v="50 NIIF Pymes - Separados"/>
    <s v="CUNDINAMARCA"/>
    <s v="F4210"/>
    <s v="2016-dic-31"/>
    <x v="0"/>
    <n v="20170425"/>
    <n v="0"/>
    <s v="Provisiones corrientes por beneficios a los empleados"/>
    <x v="28"/>
    <x v="0"/>
    <n v="39628"/>
  </r>
  <r>
    <x v="60"/>
    <s v="INGETEC INGENIERIA &amp; DISEÑO S.A."/>
    <s v="40 NIIF Pymes - Individuales"/>
    <s v="BOGOTA D.C."/>
    <s v="M7110"/>
    <s v="2016-dic-31"/>
    <x v="0"/>
    <n v="20170509"/>
    <n v="0"/>
    <s v="Provisiones corrientes por beneficios a los empleados"/>
    <x v="28"/>
    <x v="0"/>
    <n v="547706"/>
  </r>
  <r>
    <x v="68"/>
    <s v="CONCOL INGENIERIA SAS"/>
    <s v="50 NIIF Pymes - Separados"/>
    <s v="BOGOTA D.C."/>
    <s v="M7110"/>
    <s v="2016-dic-31"/>
    <x v="0"/>
    <n v="20170428"/>
    <n v="0"/>
    <s v="Provisiones corrientes por beneficios a los empleados"/>
    <x v="28"/>
    <x v="0"/>
    <n v="24543"/>
  </r>
  <r>
    <x v="69"/>
    <s v="JMV CONSTRUKTORA SAS"/>
    <s v="40 NIIF Pymes - Individuales"/>
    <s v="RISARALDA"/>
    <s v="F4290"/>
    <s v="2016-dic-31"/>
    <x v="0"/>
    <n v="20170503"/>
    <n v="0"/>
    <s v="Provisiones corrientes por beneficios a los empleados"/>
    <x v="28"/>
    <x v="0"/>
    <n v="477201"/>
  </r>
  <r>
    <x v="71"/>
    <s v="MECO INFRAESTRUCTURA SAS"/>
    <s v="10 NIIF Plenas - Individuales"/>
    <s v="BOGOTA D.C."/>
    <s v="F4210"/>
    <s v="2016-dic-31"/>
    <x v="0"/>
    <n v="20170404"/>
    <n v="0"/>
    <s v="Provisiones corrientes por beneficios a los empleados"/>
    <x v="28"/>
    <x v="0"/>
    <n v="3146753"/>
  </r>
  <r>
    <x v="72"/>
    <s v="SBI INTERNATIONAL HOLDINGS AG"/>
    <s v="10 NIIF Plenas - Individuales"/>
    <s v="BOGOTA D.C."/>
    <s v="F4112"/>
    <s v="2016-dic-31"/>
    <x v="0"/>
    <n v="20170330"/>
    <n v="0"/>
    <s v="Provisiones corrientes por beneficios a los empleados"/>
    <x v="28"/>
    <x v="0"/>
    <n v="602048"/>
  </r>
  <r>
    <x v="73"/>
    <s v="CONSTRUCCIONES COLOMBIANAS OHL SAS"/>
    <s v="10 NIIF Plenas - Individuales"/>
    <s v="BOGOTA D.C."/>
    <s v="F4210"/>
    <s v="2016-dic-31"/>
    <x v="0"/>
    <n v="20170410"/>
    <n v="0"/>
    <s v="Provisiones corrientes por beneficios a los empleados"/>
    <x v="28"/>
    <x v="0"/>
    <n v="496361"/>
  </r>
  <r>
    <x v="0"/>
    <s v="ESTYMA ESTUDIOS Y MANEJOS S.A"/>
    <s v="40 NIIF Pymes - Individuales"/>
    <s v="ANTIOQUIA"/>
    <s v="F4210"/>
    <s v="2016-dic-31"/>
    <x v="0"/>
    <n v="20170518"/>
    <n v="0"/>
    <s v="Otras provisiones corrientes"/>
    <x v="29"/>
    <x v="0"/>
    <n v="4588977"/>
  </r>
  <r>
    <x v="2"/>
    <s v="ARQUITECTURA Y CONCRETO S A S"/>
    <s v="20 NIIF Plenas - Separados"/>
    <s v="ANTIOQUIA"/>
    <s v="F4111"/>
    <s v="2016-dic-31"/>
    <x v="0"/>
    <n v="20170328"/>
    <n v="0"/>
    <s v="Otras provisiones corrientes"/>
    <x v="29"/>
    <x v="0"/>
    <n v="976745"/>
  </r>
  <r>
    <x v="3"/>
    <s v="JARAMILLO MORA S.A."/>
    <s v="20 NIIF Plenas - Separados"/>
    <s v="VALLE"/>
    <s v="F4111"/>
    <s v="2016-dic-31"/>
    <x v="0"/>
    <n v="20170403"/>
    <n v="0"/>
    <s v="Otras provisiones corrientes"/>
    <x v="29"/>
    <x v="0"/>
    <n v="1606765"/>
  </r>
  <r>
    <x v="8"/>
    <s v="AMARILO S.A.S"/>
    <s v="20 NIIF Plenas - Separados"/>
    <s v="BOGOTA D.C."/>
    <s v="F4111"/>
    <s v="2016-dic-31"/>
    <x v="0"/>
    <n v="20170407"/>
    <n v="0"/>
    <s v="Otras provisiones corrientes"/>
    <x v="29"/>
    <x v="0"/>
    <n v="20038434"/>
  </r>
  <r>
    <x v="11"/>
    <s v="LATINOAMERICANA DE CONSTRUCCIONES S.A."/>
    <s v="20 NIIF Plenas - Separados"/>
    <s v="ANTIOQUIA"/>
    <s v="F4210"/>
    <s v="2016-dic-31"/>
    <x v="0"/>
    <n v="20170406"/>
    <n v="0"/>
    <s v="Otras provisiones corrientes"/>
    <x v="29"/>
    <x v="0"/>
    <n v="941445"/>
  </r>
  <r>
    <x v="13"/>
    <s v="CONSTRUCTORA CAPITAL MEDELLIN S.A.S."/>
    <s v="20 NIIF Plenas - Separados"/>
    <s v="ANTIOQUIA"/>
    <s v="F4111"/>
    <s v="2016-dic-31"/>
    <x v="0"/>
    <n v="20170404"/>
    <n v="0"/>
    <s v="Otras provisiones corrientes"/>
    <x v="29"/>
    <x v="0"/>
    <n v="181899"/>
  </r>
  <r>
    <x v="14"/>
    <s v="CONSTRUCOES E COMERCIO CAMARGO CORREA S.A. SUCURSAL COLOMBIA"/>
    <s v="10 NIIF Plenas - Individuales"/>
    <s v="ANTIOQUIA"/>
    <s v="F4290"/>
    <s v="2016-dic-31"/>
    <x v="0"/>
    <n v="20170328"/>
    <n v="0"/>
    <s v="Otras provisiones corrientes"/>
    <x v="29"/>
    <x v="0"/>
    <n v="2771527"/>
  </r>
  <r>
    <x v="15"/>
    <s v="KMA CONSTRUCCIONES S A"/>
    <s v="20 NIIF Plenas - Separados"/>
    <s v="BOLIVAR"/>
    <s v="F4290"/>
    <s v="2016-dic-31"/>
    <x v="0"/>
    <n v="20171004"/>
    <n v="0"/>
    <s v="Otras provisiones corrientes"/>
    <x v="29"/>
    <x v="0"/>
    <n v="30905"/>
  </r>
  <r>
    <x v="16"/>
    <s v="CAM COLOMBIA MULTISERVICIOS S A S"/>
    <s v="20 NIIF Plenas - Separados"/>
    <s v="BOGOTA D.C."/>
    <s v="N8299"/>
    <s v="2016-dic-31"/>
    <x v="0"/>
    <n v="20170405"/>
    <n v="0"/>
    <s v="Otras provisiones corrientes"/>
    <x v="29"/>
    <x v="0"/>
    <n v="428016"/>
  </r>
  <r>
    <x v="29"/>
    <s v="CONSULTORIA COLOMBIANA S A"/>
    <s v="20 NIIF Plenas - Separados"/>
    <s v="BOGOTA D.C."/>
    <s v="M7110"/>
    <s v="2016-dic-31"/>
    <x v="0"/>
    <n v="20170405"/>
    <n v="0"/>
    <s v="Otras provisiones corrientes"/>
    <x v="29"/>
    <x v="0"/>
    <n v="225230"/>
  </r>
  <r>
    <x v="41"/>
    <s v="ODINSA PROYECTOS E INVERSIONES S.A."/>
    <s v="20 NIIF Plenas - Separados"/>
    <s v="BOGOTA D.C."/>
    <s v="N8299"/>
    <s v="2016-dic-31"/>
    <x v="0"/>
    <n v="20170330"/>
    <n v="0"/>
    <s v="Otras provisiones corrientes"/>
    <x v="29"/>
    <x v="0"/>
    <n v="73852"/>
  </r>
  <r>
    <x v="43"/>
    <s v="GUSTAVO PERRY ARQUITECTOS S.A.S."/>
    <s v="40 NIIF Pymes - Individuales"/>
    <s v="BOGOTA D.C."/>
    <s v="M7110"/>
    <s v="2016-dic-31"/>
    <x v="0"/>
    <n v="20170504"/>
    <n v="0"/>
    <s v="Otras provisiones corrientes"/>
    <x v="29"/>
    <x v="0"/>
    <n v="155859"/>
  </r>
  <r>
    <x v="44"/>
    <s v="MARVAL S.A."/>
    <s v="20 NIIF Plenas - Separados"/>
    <s v="SANTANDER"/>
    <s v="F4111"/>
    <s v="2016-dic-31"/>
    <x v="0"/>
    <n v="20170331"/>
    <n v="0"/>
    <s v="Otras provisiones corrientes"/>
    <x v="29"/>
    <x v="0"/>
    <n v="12719389"/>
  </r>
  <r>
    <x v="46"/>
    <s v="PROKSOL S A S"/>
    <s v="50 NIIF Pymes - Separados"/>
    <s v="CUNDINAMARCA"/>
    <s v="M7110"/>
    <s v="2016-dic-31"/>
    <x v="0"/>
    <n v="20170421"/>
    <n v="0"/>
    <s v="Otras provisiones corrientes"/>
    <x v="29"/>
    <x v="0"/>
    <n v="64000"/>
  </r>
  <r>
    <x v="49"/>
    <s v="CONINSA  RAMON H. S.A."/>
    <s v="20 NIIF Plenas - Separados"/>
    <s v="ANTIOQUIA"/>
    <s v="F4290"/>
    <s v="2016-dic-31"/>
    <x v="0"/>
    <n v="20170329"/>
    <n v="0"/>
    <s v="Otras provisiones corrientes"/>
    <x v="29"/>
    <x v="0"/>
    <n v="1755096"/>
  </r>
  <r>
    <x v="53"/>
    <s v="SP INGENIEROS S.A.S."/>
    <s v="20 NIIF Plenas - Separados"/>
    <s v="ANTIOQUIA"/>
    <s v="F4210"/>
    <s v="2016-dic-31"/>
    <x v="0"/>
    <n v="20170328"/>
    <n v="0"/>
    <s v="Otras provisiones corrientes"/>
    <x v="29"/>
    <x v="0"/>
    <n v="571884"/>
  </r>
  <r>
    <x v="54"/>
    <s v="INMOBILIARIA CONCONCRETO S.A.S."/>
    <s v="20 NIIF Plenas - Separados"/>
    <s v="ANTIOQUIA"/>
    <s v="F4111"/>
    <s v="2016-dic-31"/>
    <x v="0"/>
    <n v="20170403"/>
    <n v="0"/>
    <s v="Otras provisiones corrientes"/>
    <x v="29"/>
    <x v="0"/>
    <n v="654581"/>
  </r>
  <r>
    <x v="56"/>
    <s v="CBI COLOMBIANA S.A."/>
    <s v="10 NIIF Plenas - Individuales"/>
    <s v="BOLIVAR"/>
    <s v="F4290"/>
    <s v="2016-dic-31"/>
    <x v="0"/>
    <n v="20170407"/>
    <n v="0"/>
    <s v="Otras provisiones corrientes"/>
    <x v="29"/>
    <x v="0"/>
    <n v="10650111"/>
  </r>
  <r>
    <x v="57"/>
    <s v="ESTUDIOS Y PROYECTOS DEL SOL S A S"/>
    <s v="20 NIIF Plenas - Separados"/>
    <s v="BOGOTA D.C."/>
    <s v="F4210"/>
    <s v="2016-dic-31"/>
    <x v="0"/>
    <n v="20170331"/>
    <n v="0"/>
    <s v="Otras provisiones corrientes"/>
    <x v="29"/>
    <x v="0"/>
    <n v="540626"/>
  </r>
  <r>
    <x v="66"/>
    <s v="CONSTRUCTORA DE INFRAESTRUCTURA VIAL S.A.S."/>
    <s v="10 NIIF Plenas - Individuales"/>
    <s v="BOGOTA D.C."/>
    <s v="F4210"/>
    <s v="2016-dic-31"/>
    <x v="0"/>
    <n v="20170330"/>
    <n v="0"/>
    <s v="Otras provisiones corrientes"/>
    <x v="29"/>
    <x v="0"/>
    <n v="165125"/>
  </r>
  <r>
    <x v="69"/>
    <s v="JMV CONSTRUKTORA SAS"/>
    <s v="40 NIIF Pymes - Individuales"/>
    <s v="RISARALDA"/>
    <s v="F4290"/>
    <s v="2016-dic-31"/>
    <x v="0"/>
    <n v="20170503"/>
    <n v="0"/>
    <s v="Otras provisiones corrientes"/>
    <x v="29"/>
    <x v="0"/>
    <n v="798573"/>
  </r>
  <r>
    <x v="71"/>
    <s v="MECO INFRAESTRUCTURA SAS"/>
    <s v="10 NIIF Plenas - Individuales"/>
    <s v="BOGOTA D.C."/>
    <s v="F4210"/>
    <s v="2016-dic-31"/>
    <x v="0"/>
    <n v="20170404"/>
    <n v="0"/>
    <s v="Otras provisiones corrientes"/>
    <x v="29"/>
    <x v="0"/>
    <n v="18883802"/>
  </r>
  <r>
    <x v="0"/>
    <s v="ESTYMA ESTUDIOS Y MANEJOS S.A"/>
    <s v="40 NIIF Pymes - Individuales"/>
    <s v="ANTIOQUIA"/>
    <s v="F4210"/>
    <s v="2016-dic-31"/>
    <x v="0"/>
    <n v="20170518"/>
    <n v="0"/>
    <s v="Total provisiones corrientes"/>
    <x v="30"/>
    <x v="5"/>
    <n v="4588977"/>
  </r>
  <r>
    <x v="1"/>
    <s v="VELNEC S.A."/>
    <s v="40 NIIF Pymes - Individuales"/>
    <s v="BOGOTA D.C."/>
    <s v="M7110"/>
    <s v="2016-dic-31"/>
    <x v="0"/>
    <n v="20170503"/>
    <n v="0"/>
    <s v="Total provisiones corrientes"/>
    <x v="30"/>
    <x v="5"/>
    <n v="286183"/>
  </r>
  <r>
    <x v="2"/>
    <s v="ARQUITECTURA Y CONCRETO S A S"/>
    <s v="20 NIIF Plenas - Separados"/>
    <s v="ANTIOQUIA"/>
    <s v="F4111"/>
    <s v="2016-dic-31"/>
    <x v="0"/>
    <n v="20170328"/>
    <n v="0"/>
    <s v="Total provisiones corrientes"/>
    <x v="30"/>
    <x v="5"/>
    <n v="9598748"/>
  </r>
  <r>
    <x v="3"/>
    <s v="JARAMILLO MORA S.A."/>
    <s v="20 NIIF Plenas - Separados"/>
    <s v="VALLE"/>
    <s v="F4111"/>
    <s v="2016-dic-31"/>
    <x v="0"/>
    <n v="20170403"/>
    <n v="0"/>
    <s v="Total provisiones corrientes"/>
    <x v="30"/>
    <x v="5"/>
    <n v="3063358"/>
  </r>
  <r>
    <x v="4"/>
    <s v="JMV INGENIEROS S A S"/>
    <s v="40 NIIF Pymes - Individuales"/>
    <s v="BOGOTA D.C."/>
    <s v="F4290"/>
    <s v="2016-dic-31"/>
    <x v="0"/>
    <n v="20170505"/>
    <n v="0"/>
    <s v="Total provisiones corrientes"/>
    <x v="30"/>
    <x v="5"/>
    <n v="368969"/>
  </r>
  <r>
    <x v="5"/>
    <s v="CYG INGENIERIA Y CONSTRUCCIONES S A S"/>
    <s v="40 NIIF Pymes - Individuales"/>
    <s v="BOGOTA D.C."/>
    <s v="F4290"/>
    <s v="2016-dic-31"/>
    <x v="0"/>
    <n v="20170503"/>
    <n v="0"/>
    <s v="Total provisiones corrientes"/>
    <x v="30"/>
    <x v="5"/>
    <n v="407765"/>
  </r>
  <r>
    <x v="8"/>
    <s v="AMARILO S.A.S"/>
    <s v="20 NIIF Plenas - Separados"/>
    <s v="BOGOTA D.C."/>
    <s v="F4111"/>
    <s v="2016-dic-31"/>
    <x v="0"/>
    <n v="20170407"/>
    <n v="0"/>
    <s v="Total provisiones corrientes"/>
    <x v="30"/>
    <x v="5"/>
    <n v="22468118"/>
  </r>
  <r>
    <x v="9"/>
    <s v="PRODESA Y CIA. S.A."/>
    <s v="10 NIIF Plenas - Individuales"/>
    <s v="BOGOTA D.C."/>
    <s v="F4111"/>
    <s v="2016-dic-31"/>
    <x v="0"/>
    <n v="20170509"/>
    <n v="0"/>
    <s v="Total provisiones corrientes"/>
    <x v="30"/>
    <x v="5"/>
    <n v="786736"/>
  </r>
  <r>
    <x v="11"/>
    <s v="LATINOAMERICANA DE CONSTRUCCIONES S.A."/>
    <s v="20 NIIF Plenas - Separados"/>
    <s v="ANTIOQUIA"/>
    <s v="F4210"/>
    <s v="2016-dic-31"/>
    <x v="0"/>
    <n v="20170406"/>
    <n v="0"/>
    <s v="Total provisiones corrientes"/>
    <x v="30"/>
    <x v="5"/>
    <n v="5907132"/>
  </r>
  <r>
    <x v="13"/>
    <s v="CONSTRUCTORA CAPITAL MEDELLIN S.A.S."/>
    <s v="20 NIIF Plenas - Separados"/>
    <s v="ANTIOQUIA"/>
    <s v="F4111"/>
    <s v="2016-dic-31"/>
    <x v="0"/>
    <n v="20170404"/>
    <n v="0"/>
    <s v="Total provisiones corrientes"/>
    <x v="30"/>
    <x v="5"/>
    <n v="1235510"/>
  </r>
  <r>
    <x v="14"/>
    <s v="CONSTRUCOES E COMERCIO CAMARGO CORREA S.A. SUCURSAL COLOMBIA"/>
    <s v="10 NIIF Plenas - Individuales"/>
    <s v="ANTIOQUIA"/>
    <s v="F4290"/>
    <s v="2016-dic-31"/>
    <x v="0"/>
    <n v="20170328"/>
    <n v="0"/>
    <s v="Total provisiones corrientes"/>
    <x v="30"/>
    <x v="5"/>
    <n v="16798616"/>
  </r>
  <r>
    <x v="15"/>
    <s v="KMA CONSTRUCCIONES S A"/>
    <s v="20 NIIF Plenas - Separados"/>
    <s v="BOLIVAR"/>
    <s v="F4290"/>
    <s v="2016-dic-31"/>
    <x v="0"/>
    <n v="20171004"/>
    <n v="0"/>
    <s v="Total provisiones corrientes"/>
    <x v="30"/>
    <x v="5"/>
    <n v="30905"/>
  </r>
  <r>
    <x v="16"/>
    <s v="CAM COLOMBIA MULTISERVICIOS S A S"/>
    <s v="20 NIIF Plenas - Separados"/>
    <s v="BOGOTA D.C."/>
    <s v="N8299"/>
    <s v="2016-dic-31"/>
    <x v="0"/>
    <n v="20170405"/>
    <n v="0"/>
    <s v="Total provisiones corrientes"/>
    <x v="30"/>
    <x v="5"/>
    <n v="428016"/>
  </r>
  <r>
    <x v="17"/>
    <s v="ALDEA PROYECTOS INMOBILIARIOS S.A."/>
    <s v="40 NIIF Pymes - Individuales"/>
    <s v="BOGOTA D.C."/>
    <s v="M7110"/>
    <s v="2016-dic-31"/>
    <x v="0"/>
    <n v="20170420"/>
    <n v="0"/>
    <s v="Total provisiones corrientes"/>
    <x v="30"/>
    <x v="5"/>
    <n v="182176"/>
  </r>
  <r>
    <x v="18"/>
    <s v="HMV INGENIEROS LTDA"/>
    <s v="20 NIIF Plenas - Separados"/>
    <s v="ANTIOQUIA"/>
    <s v="M7110"/>
    <s v="2016-dic-31"/>
    <x v="0"/>
    <n v="20170401"/>
    <n v="0"/>
    <s v="Total provisiones corrientes"/>
    <x v="30"/>
    <x v="5"/>
    <n v="4698862"/>
  </r>
  <r>
    <x v="19"/>
    <s v="INGENIEROS CONSULTORES CIVILES Y ELECTRICOS S A"/>
    <s v="50 NIIF Pymes - Separados"/>
    <s v="BOGOTA D.C."/>
    <s v="M7110"/>
    <s v="2016-dic-31"/>
    <x v="0"/>
    <n v="20170510"/>
    <n v="0"/>
    <s v="Total provisiones corrientes"/>
    <x v="30"/>
    <x v="5"/>
    <n v="4526482"/>
  </r>
  <r>
    <x v="20"/>
    <s v="OSPINAS Y CIA S A"/>
    <s v="20 NIIF Plenas - Separados"/>
    <s v="BOGOTA D.C."/>
    <s v="M7110"/>
    <s v="2016-dic-31"/>
    <x v="0"/>
    <n v="20170330"/>
    <n v="0"/>
    <s v="Total provisiones corrientes"/>
    <x v="30"/>
    <x v="5"/>
    <n v="1290217"/>
  </r>
  <r>
    <x v="21"/>
    <s v="INVERSIONES Y CONSTRUCCIONES GAVIRIA VALLEJO INVERCO S A S"/>
    <s v="40 NIIF Pymes - Individuales"/>
    <s v="BOGOTA D.C."/>
    <s v="L6820"/>
    <s v="2016-dic-31"/>
    <x v="0"/>
    <n v="20170424"/>
    <n v="0"/>
    <s v="Total provisiones corrientes"/>
    <x v="30"/>
    <x v="5"/>
    <n v="1330"/>
  </r>
  <r>
    <x v="22"/>
    <s v="CONSULTORES TECNICOS Y ECONOMICOS S.A CONSULTECNICOS"/>
    <s v="50 NIIF Pymes - Separados"/>
    <s v="BOGOTA D.C."/>
    <s v="M7110"/>
    <s v="2016-dic-31"/>
    <x v="0"/>
    <n v="20170510"/>
    <n v="0"/>
    <s v="Total provisiones corrientes"/>
    <x v="30"/>
    <x v="5"/>
    <n v="20084"/>
  </r>
  <r>
    <x v="23"/>
    <s v="ODINSA SERVICIOS S A S"/>
    <s v="20 NIIF Plenas - Separados"/>
    <s v="BOGOTA D.C."/>
    <s v="F4390"/>
    <s v="2016-dic-31"/>
    <x v="0"/>
    <n v="20170406"/>
    <n v="0"/>
    <s v="Total provisiones corrientes"/>
    <x v="30"/>
    <x v="5"/>
    <n v="32824"/>
  </r>
  <r>
    <x v="24"/>
    <s v="ARPRO ARQUITECTOS INGENIEROS S.A."/>
    <s v="50 NIIF Pymes - Separados"/>
    <s v="BOGOTA D.C."/>
    <s v="F4112"/>
    <s v="2016-dic-31"/>
    <x v="0"/>
    <n v="20170515"/>
    <n v="0"/>
    <s v="Total provisiones corrientes"/>
    <x v="30"/>
    <x v="5"/>
    <n v="800746"/>
  </r>
  <r>
    <x v="26"/>
    <s v="GUTIERREZ DIAZ Y CIA  S.A."/>
    <s v="40 NIIF Pymes - Individuales"/>
    <s v="BOGOTA D.C."/>
    <s v="M7110"/>
    <s v="2016-dic-31"/>
    <x v="0"/>
    <n v="20170523"/>
    <n v="0"/>
    <s v="Total provisiones corrientes"/>
    <x v="30"/>
    <x v="5"/>
    <n v="720408"/>
  </r>
  <r>
    <x v="28"/>
    <s v="RESTREPO Y URIBE S A S"/>
    <s v="50 NIIF Pymes - Separados"/>
    <s v="BOGOTA D.C."/>
    <s v="M7110"/>
    <s v="2016-dic-31"/>
    <x v="0"/>
    <n v="20170502"/>
    <n v="0"/>
    <s v="Total provisiones corrientes"/>
    <x v="30"/>
    <x v="5"/>
    <n v="106395"/>
  </r>
  <r>
    <x v="29"/>
    <s v="CONSULTORIA COLOMBIANA S A"/>
    <s v="20 NIIF Plenas - Separados"/>
    <s v="BOGOTA D.C."/>
    <s v="M7110"/>
    <s v="2016-dic-31"/>
    <x v="0"/>
    <n v="20170405"/>
    <n v="0"/>
    <s v="Total provisiones corrientes"/>
    <x v="30"/>
    <x v="5"/>
    <n v="5361920"/>
  </r>
  <r>
    <x v="30"/>
    <s v="TECNICONTROL S.A."/>
    <s v="20 NIIF Plenas - Separados"/>
    <s v="BOGOTA D.C."/>
    <s v="M7110"/>
    <s v="2016-dic-31"/>
    <x v="0"/>
    <n v="20170407"/>
    <n v="0"/>
    <s v="Total provisiones corrientes"/>
    <x v="30"/>
    <x v="5"/>
    <n v="1842364"/>
  </r>
  <r>
    <x v="32"/>
    <s v="CONSTRUCTORA  COLPATRIA S.A"/>
    <s v="20 NIIF Plenas - Separados"/>
    <s v="BOGOTA D.C."/>
    <s v="F4111"/>
    <s v="2016-dic-31"/>
    <x v="0"/>
    <n v="20170404"/>
    <n v="0"/>
    <s v="Total provisiones corrientes"/>
    <x v="30"/>
    <x v="5"/>
    <n v="7796849"/>
  </r>
  <r>
    <x v="36"/>
    <s v="INTEGRAL S A."/>
    <s v="20 NIIF Plenas - Separados"/>
    <s v="ANTIOQUIA"/>
    <s v="M7110"/>
    <s v="2016-dic-31"/>
    <x v="0"/>
    <n v="20170331"/>
    <n v="0"/>
    <s v="Total provisiones corrientes"/>
    <x v="30"/>
    <x v="5"/>
    <n v="4504877"/>
  </r>
  <r>
    <x v="37"/>
    <s v="CONSTRUCCIONES VELEZ Y ASOCIADOS S.A.S"/>
    <s v="10 NIIF Plenas - Individuales"/>
    <s v="ANTIOQUIA"/>
    <s v="F4112"/>
    <s v="2016-dic-31"/>
    <x v="0"/>
    <n v="20170503"/>
    <n v="0"/>
    <s v="Total provisiones corrientes"/>
    <x v="30"/>
    <x v="5"/>
    <n v="1121393"/>
  </r>
  <r>
    <x v="38"/>
    <s v="P  A  Y  C   S. A.S."/>
    <s v="40 NIIF Pymes - Individuales"/>
    <s v="BOGOTA D.C."/>
    <s v="M7110"/>
    <s v="2016-dic-31"/>
    <x v="0"/>
    <n v="20170515"/>
    <n v="0"/>
    <s v="Total provisiones corrientes"/>
    <x v="30"/>
    <x v="5"/>
    <n v="1013356"/>
  </r>
  <r>
    <x v="41"/>
    <s v="ODINSA PROYECTOS E INVERSIONES S.A."/>
    <s v="20 NIIF Plenas - Separados"/>
    <s v="BOGOTA D.C."/>
    <s v="N8299"/>
    <s v="2016-dic-31"/>
    <x v="0"/>
    <n v="20170330"/>
    <n v="0"/>
    <s v="Total provisiones corrientes"/>
    <x v="30"/>
    <x v="5"/>
    <n v="227850"/>
  </r>
  <r>
    <x v="43"/>
    <s v="GUSTAVO PERRY ARQUITECTOS S.A.S."/>
    <s v="40 NIIF Pymes - Individuales"/>
    <s v="BOGOTA D.C."/>
    <s v="M7110"/>
    <s v="2016-dic-31"/>
    <x v="0"/>
    <n v="20170504"/>
    <n v="0"/>
    <s v="Total provisiones corrientes"/>
    <x v="30"/>
    <x v="5"/>
    <n v="422328"/>
  </r>
  <r>
    <x v="44"/>
    <s v="MARVAL S.A."/>
    <s v="20 NIIF Plenas - Separados"/>
    <s v="SANTANDER"/>
    <s v="F4111"/>
    <s v="2016-dic-31"/>
    <x v="0"/>
    <n v="20170331"/>
    <n v="0"/>
    <s v="Total provisiones corrientes"/>
    <x v="30"/>
    <x v="5"/>
    <n v="12965402"/>
  </r>
  <r>
    <x v="46"/>
    <s v="PROKSOL S A S"/>
    <s v="50 NIIF Pymes - Separados"/>
    <s v="CUNDINAMARCA"/>
    <s v="M7110"/>
    <s v="2016-dic-31"/>
    <x v="0"/>
    <n v="20170421"/>
    <n v="0"/>
    <s v="Total provisiones corrientes"/>
    <x v="30"/>
    <x v="5"/>
    <n v="64000"/>
  </r>
  <r>
    <x v="47"/>
    <s v="COMPAÑIA COLOMBIANA DE CONSULTORES S AS"/>
    <s v="40 NIIF Pymes - Individuales"/>
    <s v="ANTIOQUIA"/>
    <s v="M7110"/>
    <s v="2016-dic-31"/>
    <x v="0"/>
    <n v="20170511"/>
    <n v="0"/>
    <s v="Total provisiones corrientes"/>
    <x v="30"/>
    <x v="5"/>
    <n v="659417"/>
  </r>
  <r>
    <x v="49"/>
    <s v="CONINSA  RAMON H. S.A."/>
    <s v="20 NIIF Plenas - Separados"/>
    <s v="ANTIOQUIA"/>
    <s v="F4290"/>
    <s v="2016-dic-31"/>
    <x v="0"/>
    <n v="20170329"/>
    <n v="0"/>
    <s v="Total provisiones corrientes"/>
    <x v="30"/>
    <x v="5"/>
    <n v="9715267"/>
  </r>
  <r>
    <x v="52"/>
    <s v="SANEAR S.A."/>
    <s v="40 NIIF Pymes - Individuales"/>
    <s v="ANTIOQUIA"/>
    <s v="M7110"/>
    <s v="2016-dic-31"/>
    <x v="0"/>
    <n v="20170510"/>
    <n v="0"/>
    <s v="Total provisiones corrientes"/>
    <x v="30"/>
    <x v="5"/>
    <n v="770672"/>
  </r>
  <r>
    <x v="53"/>
    <s v="SP INGENIEROS S.A.S."/>
    <s v="20 NIIF Plenas - Separados"/>
    <s v="ANTIOQUIA"/>
    <s v="F4210"/>
    <s v="2016-dic-31"/>
    <x v="0"/>
    <n v="20170328"/>
    <n v="0"/>
    <s v="Total provisiones corrientes"/>
    <x v="30"/>
    <x v="5"/>
    <n v="2886863"/>
  </r>
  <r>
    <x v="54"/>
    <s v="INMOBILIARIA CONCONCRETO S.A.S."/>
    <s v="20 NIIF Plenas - Separados"/>
    <s v="ANTIOQUIA"/>
    <s v="F4111"/>
    <s v="2016-dic-31"/>
    <x v="0"/>
    <n v="20170403"/>
    <n v="0"/>
    <s v="Total provisiones corrientes"/>
    <x v="30"/>
    <x v="5"/>
    <n v="654581"/>
  </r>
  <r>
    <x v="56"/>
    <s v="CBI COLOMBIANA S.A."/>
    <s v="10 NIIF Plenas - Individuales"/>
    <s v="BOLIVAR"/>
    <s v="F4290"/>
    <s v="2016-dic-31"/>
    <x v="0"/>
    <n v="20170407"/>
    <n v="0"/>
    <s v="Total provisiones corrientes"/>
    <x v="30"/>
    <x v="5"/>
    <n v="10650111"/>
  </r>
  <r>
    <x v="57"/>
    <s v="ESTUDIOS Y PROYECTOS DEL SOL S A S"/>
    <s v="20 NIIF Plenas - Separados"/>
    <s v="BOGOTA D.C."/>
    <s v="F4210"/>
    <s v="2016-dic-31"/>
    <x v="0"/>
    <n v="20170331"/>
    <n v="0"/>
    <s v="Total provisiones corrientes"/>
    <x v="30"/>
    <x v="5"/>
    <n v="4526879"/>
  </r>
  <r>
    <x v="58"/>
    <s v="ARCO CONSTRUCTORES S.A.S"/>
    <s v="50 NIIF Pymes - Separados"/>
    <s v="CUNDINAMARCA"/>
    <s v="F4210"/>
    <s v="2016-dic-31"/>
    <x v="0"/>
    <n v="20170425"/>
    <n v="0"/>
    <s v="Total provisiones corrientes"/>
    <x v="30"/>
    <x v="5"/>
    <n v="39628"/>
  </r>
  <r>
    <x v="60"/>
    <s v="INGETEC INGENIERIA &amp; DISEÑO S.A."/>
    <s v="40 NIIF Pymes - Individuales"/>
    <s v="BOGOTA D.C."/>
    <s v="M7110"/>
    <s v="2016-dic-31"/>
    <x v="0"/>
    <n v="20170509"/>
    <n v="0"/>
    <s v="Total provisiones corrientes"/>
    <x v="30"/>
    <x v="5"/>
    <n v="547706"/>
  </r>
  <r>
    <x v="66"/>
    <s v="CONSTRUCTORA DE INFRAESTRUCTURA VIAL S.A.S."/>
    <s v="10 NIIF Plenas - Individuales"/>
    <s v="BOGOTA D.C."/>
    <s v="F4210"/>
    <s v="2016-dic-31"/>
    <x v="0"/>
    <n v="20170330"/>
    <n v="0"/>
    <s v="Total provisiones corrientes"/>
    <x v="30"/>
    <x v="5"/>
    <n v="165125"/>
  </r>
  <r>
    <x v="68"/>
    <s v="CONCOL INGENIERIA SAS"/>
    <s v="50 NIIF Pymes - Separados"/>
    <s v="BOGOTA D.C."/>
    <s v="M7110"/>
    <s v="2016-dic-31"/>
    <x v="0"/>
    <n v="20170428"/>
    <n v="0"/>
    <s v="Total provisiones corrientes"/>
    <x v="30"/>
    <x v="5"/>
    <n v="24543"/>
  </r>
  <r>
    <x v="69"/>
    <s v="JMV CONSTRUKTORA SAS"/>
    <s v="40 NIIF Pymes - Individuales"/>
    <s v="RISARALDA"/>
    <s v="F4290"/>
    <s v="2016-dic-31"/>
    <x v="0"/>
    <n v="20170503"/>
    <n v="0"/>
    <s v="Total provisiones corrientes"/>
    <x v="30"/>
    <x v="5"/>
    <n v="1275774"/>
  </r>
  <r>
    <x v="71"/>
    <s v="MECO INFRAESTRUCTURA SAS"/>
    <s v="10 NIIF Plenas - Individuales"/>
    <s v="BOGOTA D.C."/>
    <s v="F4210"/>
    <s v="2016-dic-31"/>
    <x v="0"/>
    <n v="20170404"/>
    <n v="0"/>
    <s v="Total provisiones corrientes"/>
    <x v="30"/>
    <x v="5"/>
    <n v="22030555"/>
  </r>
  <r>
    <x v="72"/>
    <s v="SBI INTERNATIONAL HOLDINGS AG"/>
    <s v="10 NIIF Plenas - Individuales"/>
    <s v="BOGOTA D.C."/>
    <s v="F4112"/>
    <s v="2016-dic-31"/>
    <x v="0"/>
    <n v="20170330"/>
    <n v="0"/>
    <s v="Total provisiones corrientes"/>
    <x v="30"/>
    <x v="5"/>
    <n v="602048"/>
  </r>
  <r>
    <x v="73"/>
    <s v="CONSTRUCCIONES COLOMBIANAS OHL SAS"/>
    <s v="10 NIIF Plenas - Individuales"/>
    <s v="BOGOTA D.C."/>
    <s v="F4210"/>
    <s v="2016-dic-31"/>
    <x v="0"/>
    <n v="20170410"/>
    <n v="0"/>
    <s v="Total provisiones corrientes"/>
    <x v="30"/>
    <x v="5"/>
    <n v="496361"/>
  </r>
  <r>
    <x v="0"/>
    <s v="ESTYMA ESTUDIOS Y MANEJOS S.A"/>
    <s v="40 NIIF Pymes - Individuales"/>
    <s v="ANTIOQUIA"/>
    <s v="F4210"/>
    <s v="2016-dic-31"/>
    <x v="0"/>
    <n v="20170518"/>
    <n v="0"/>
    <s v="Cuentas por pagar comerciales y otras cuentas por pagar"/>
    <x v="31"/>
    <x v="0"/>
    <n v="30954009"/>
  </r>
  <r>
    <x v="2"/>
    <s v="ARQUITECTURA Y CONCRETO S A S"/>
    <s v="20 NIIF Plenas - Separados"/>
    <s v="ANTIOQUIA"/>
    <s v="F4111"/>
    <s v="2016-dic-31"/>
    <x v="0"/>
    <n v="20170328"/>
    <n v="0"/>
    <s v="Cuentas por pagar comerciales y otras cuentas por pagar"/>
    <x v="31"/>
    <x v="0"/>
    <n v="344066018"/>
  </r>
  <r>
    <x v="3"/>
    <s v="JARAMILLO MORA S.A."/>
    <s v="20 NIIF Plenas - Separados"/>
    <s v="VALLE"/>
    <s v="F4111"/>
    <s v="2016-dic-31"/>
    <x v="0"/>
    <n v="20170403"/>
    <n v="0"/>
    <s v="Cuentas por pagar comerciales y otras cuentas por pagar"/>
    <x v="31"/>
    <x v="0"/>
    <n v="40758429"/>
  </r>
  <r>
    <x v="4"/>
    <s v="JMV INGENIEROS S A S"/>
    <s v="40 NIIF Pymes - Individuales"/>
    <s v="BOGOTA D.C."/>
    <s v="F4290"/>
    <s v="2016-dic-31"/>
    <x v="0"/>
    <n v="20170505"/>
    <n v="0"/>
    <s v="Cuentas por pagar comerciales y otras cuentas por pagar"/>
    <x v="31"/>
    <x v="0"/>
    <n v="71874"/>
  </r>
  <r>
    <x v="5"/>
    <s v="CYG INGENIERIA Y CONSTRUCCIONES S A S"/>
    <s v="40 NIIF Pymes - Individuales"/>
    <s v="BOGOTA D.C."/>
    <s v="F4290"/>
    <s v="2016-dic-31"/>
    <x v="0"/>
    <n v="20170503"/>
    <n v="0"/>
    <s v="Cuentas por pagar comerciales y otras cuentas por pagar"/>
    <x v="31"/>
    <x v="0"/>
    <n v="3627259"/>
  </r>
  <r>
    <x v="6"/>
    <s v="PRABYC INGENIEROS S A S"/>
    <s v="20 NIIF Plenas - Separados"/>
    <s v="BOGOTA D.C."/>
    <s v="F4111"/>
    <s v="2016-dic-31"/>
    <x v="0"/>
    <n v="20170403"/>
    <n v="0"/>
    <s v="Cuentas por pagar comerciales y otras cuentas por pagar"/>
    <x v="31"/>
    <x v="0"/>
    <n v="102700175"/>
  </r>
  <r>
    <x v="7"/>
    <s v="VALORES Y CONTRATOS S.A. VALORCON S.A."/>
    <s v="40 NIIF Pymes - Individuales"/>
    <s v="ATLANTICO"/>
    <s v="F4210"/>
    <s v="2016-dic-31"/>
    <x v="0"/>
    <n v="20170424"/>
    <n v="0"/>
    <s v="Cuentas por pagar comerciales y otras cuentas por pagar"/>
    <x v="31"/>
    <x v="0"/>
    <n v="121936116"/>
  </r>
  <r>
    <x v="8"/>
    <s v="AMARILO S.A.S"/>
    <s v="20 NIIF Plenas - Separados"/>
    <s v="BOGOTA D.C."/>
    <s v="F4111"/>
    <s v="2016-dic-31"/>
    <x v="0"/>
    <n v="20170407"/>
    <n v="0"/>
    <s v="Cuentas por pagar comerciales y otras cuentas por pagar"/>
    <x v="31"/>
    <x v="0"/>
    <n v="316253238"/>
  </r>
  <r>
    <x v="9"/>
    <s v="PRODESA Y CIA. S.A."/>
    <s v="10 NIIF Plenas - Individuales"/>
    <s v="BOGOTA D.C."/>
    <s v="F4111"/>
    <s v="2016-dic-31"/>
    <x v="0"/>
    <n v="20170509"/>
    <n v="0"/>
    <s v="Cuentas por pagar comerciales y otras cuentas por pagar"/>
    <x v="31"/>
    <x v="0"/>
    <n v="54685868"/>
  </r>
  <r>
    <x v="10"/>
    <s v="INVERSIONES ALCABAMA S.A."/>
    <s v="50 NIIF Pymes - Separados"/>
    <s v="BOGOTA D.C."/>
    <s v="F4321"/>
    <s v="2016-dic-31"/>
    <x v="0"/>
    <n v="20170428"/>
    <n v="0"/>
    <s v="Cuentas por pagar comerciales y otras cuentas por pagar"/>
    <x v="31"/>
    <x v="0"/>
    <n v="74594458"/>
  </r>
  <r>
    <x v="11"/>
    <s v="LATINOAMERICANA DE CONSTRUCCIONES S.A."/>
    <s v="20 NIIF Plenas - Separados"/>
    <s v="ANTIOQUIA"/>
    <s v="F4210"/>
    <s v="2016-dic-31"/>
    <x v="0"/>
    <n v="20170406"/>
    <n v="0"/>
    <s v="Cuentas por pagar comerciales y otras cuentas por pagar"/>
    <x v="31"/>
    <x v="0"/>
    <n v="99654415"/>
  </r>
  <r>
    <x v="12"/>
    <s v="APIROS S A S"/>
    <s v="10 NIIF Plenas - Individuales"/>
    <s v="BOGOTA D.C."/>
    <s v="F4111"/>
    <s v="2016-dic-31"/>
    <x v="0"/>
    <n v="20170330"/>
    <n v="0"/>
    <s v="Cuentas por pagar comerciales y otras cuentas por pagar"/>
    <x v="31"/>
    <x v="0"/>
    <n v="15135896"/>
  </r>
  <r>
    <x v="13"/>
    <s v="CONSTRUCTORA CAPITAL MEDELLIN S.A.S."/>
    <s v="20 NIIF Plenas - Separados"/>
    <s v="ANTIOQUIA"/>
    <s v="F4111"/>
    <s v="2016-dic-31"/>
    <x v="0"/>
    <n v="20170404"/>
    <n v="0"/>
    <s v="Cuentas por pagar comerciales y otras cuentas por pagar"/>
    <x v="31"/>
    <x v="0"/>
    <n v="148402747"/>
  </r>
  <r>
    <x v="15"/>
    <s v="KMA CONSTRUCCIONES S A"/>
    <s v="20 NIIF Plenas - Separados"/>
    <s v="BOLIVAR"/>
    <s v="F4290"/>
    <s v="2016-dic-31"/>
    <x v="0"/>
    <n v="20171004"/>
    <n v="0"/>
    <s v="Cuentas por pagar comerciales y otras cuentas por pagar"/>
    <x v="31"/>
    <x v="0"/>
    <n v="27851285"/>
  </r>
  <r>
    <x v="16"/>
    <s v="CAM COLOMBIA MULTISERVICIOS S A S"/>
    <s v="20 NIIF Plenas - Separados"/>
    <s v="BOGOTA D.C."/>
    <s v="N8299"/>
    <s v="2016-dic-31"/>
    <x v="0"/>
    <n v="20170405"/>
    <n v="0"/>
    <s v="Cuentas por pagar comerciales y otras cuentas por pagar"/>
    <x v="31"/>
    <x v="0"/>
    <n v="36782616"/>
  </r>
  <r>
    <x v="17"/>
    <s v="ALDEA PROYECTOS INMOBILIARIOS S.A."/>
    <s v="40 NIIF Pymes - Individuales"/>
    <s v="BOGOTA D.C."/>
    <s v="M7110"/>
    <s v="2016-dic-31"/>
    <x v="0"/>
    <n v="20170420"/>
    <n v="0"/>
    <s v="Cuentas por pagar comerciales y otras cuentas por pagar"/>
    <x v="31"/>
    <x v="0"/>
    <n v="241981751"/>
  </r>
  <r>
    <x v="18"/>
    <s v="HMV INGENIEROS LTDA"/>
    <s v="20 NIIF Plenas - Separados"/>
    <s v="ANTIOQUIA"/>
    <s v="M7110"/>
    <s v="2016-dic-31"/>
    <x v="0"/>
    <n v="20170401"/>
    <n v="0"/>
    <s v="Cuentas por pagar comerciales y otras cuentas por pagar"/>
    <x v="31"/>
    <x v="0"/>
    <n v="18685422"/>
  </r>
  <r>
    <x v="19"/>
    <s v="INGENIEROS CONSULTORES CIVILES Y ELECTRICOS S A"/>
    <s v="50 NIIF Pymes - Separados"/>
    <s v="BOGOTA D.C."/>
    <s v="M7110"/>
    <s v="2016-dic-31"/>
    <x v="0"/>
    <n v="20170510"/>
    <n v="0"/>
    <s v="Cuentas por pagar comerciales y otras cuentas por pagar"/>
    <x v="31"/>
    <x v="0"/>
    <n v="10839371"/>
  </r>
  <r>
    <x v="20"/>
    <s v="OSPINAS Y CIA S A"/>
    <s v="20 NIIF Plenas - Separados"/>
    <s v="BOGOTA D.C."/>
    <s v="M7110"/>
    <s v="2016-dic-31"/>
    <x v="0"/>
    <n v="20170330"/>
    <n v="0"/>
    <s v="Cuentas por pagar comerciales y otras cuentas por pagar"/>
    <x v="31"/>
    <x v="0"/>
    <n v="62875355"/>
  </r>
  <r>
    <x v="22"/>
    <s v="CONSULTORES TECNICOS Y ECONOMICOS S.A CONSULTECNICOS"/>
    <s v="50 NIIF Pymes - Separados"/>
    <s v="BOGOTA D.C."/>
    <s v="M7110"/>
    <s v="2016-dic-31"/>
    <x v="0"/>
    <n v="20170510"/>
    <n v="0"/>
    <s v="Cuentas por pagar comerciales y otras cuentas por pagar"/>
    <x v="31"/>
    <x v="0"/>
    <n v="57686"/>
  </r>
  <r>
    <x v="23"/>
    <s v="ODINSA SERVICIOS S A S"/>
    <s v="20 NIIF Plenas - Separados"/>
    <s v="BOGOTA D.C."/>
    <s v="F4390"/>
    <s v="2016-dic-31"/>
    <x v="0"/>
    <n v="20170406"/>
    <n v="0"/>
    <s v="Cuentas por pagar comerciales y otras cuentas por pagar"/>
    <x v="31"/>
    <x v="0"/>
    <n v="137673"/>
  </r>
  <r>
    <x v="24"/>
    <s v="ARPRO ARQUITECTOS INGENIEROS S.A."/>
    <s v="50 NIIF Pymes - Separados"/>
    <s v="BOGOTA D.C."/>
    <s v="F4112"/>
    <s v="2016-dic-31"/>
    <x v="0"/>
    <n v="20170515"/>
    <n v="0"/>
    <s v="Cuentas por pagar comerciales y otras cuentas por pagar"/>
    <x v="31"/>
    <x v="0"/>
    <n v="330671"/>
  </r>
  <r>
    <x v="25"/>
    <s v="J FELIPE ARDILA V &amp; CIA SAS"/>
    <s v="40 NIIF Pymes - Individuales"/>
    <s v="BOGOTA D.C."/>
    <s v="M7110"/>
    <s v="2016-dic-31"/>
    <x v="0"/>
    <n v="20170417"/>
    <n v="0"/>
    <s v="Cuentas por pagar comerciales y otras cuentas por pagar"/>
    <x v="31"/>
    <x v="0"/>
    <n v="1381606"/>
  </r>
  <r>
    <x v="26"/>
    <s v="GUTIERREZ DIAZ Y CIA  S.A."/>
    <s v="40 NIIF Pymes - Individuales"/>
    <s v="BOGOTA D.C."/>
    <s v="M7110"/>
    <s v="2016-dic-31"/>
    <x v="0"/>
    <n v="20170523"/>
    <n v="0"/>
    <s v="Cuentas por pagar comerciales y otras cuentas por pagar"/>
    <x v="31"/>
    <x v="0"/>
    <n v="227070"/>
  </r>
  <r>
    <x v="27"/>
    <s v="CONSTRUCCIONES OBYCON S.A.S"/>
    <s v="20 NIIF Plenas - Separados"/>
    <s v="BOGOTA D.C."/>
    <s v="M7110"/>
    <s v="2016-dic-31"/>
    <x v="0"/>
    <n v="20170512"/>
    <n v="0"/>
    <s v="Cuentas por pagar comerciales y otras cuentas por pagar"/>
    <x v="31"/>
    <x v="0"/>
    <n v="6177427"/>
  </r>
  <r>
    <x v="28"/>
    <s v="RESTREPO Y URIBE S A S"/>
    <s v="50 NIIF Pymes - Separados"/>
    <s v="BOGOTA D.C."/>
    <s v="M7110"/>
    <s v="2016-dic-31"/>
    <x v="0"/>
    <n v="20170502"/>
    <n v="0"/>
    <s v="Cuentas por pagar comerciales y otras cuentas por pagar"/>
    <x v="31"/>
    <x v="0"/>
    <n v="4870269"/>
  </r>
  <r>
    <x v="29"/>
    <s v="CONSULTORIA COLOMBIANA S A"/>
    <s v="20 NIIF Plenas - Separados"/>
    <s v="BOGOTA D.C."/>
    <s v="M7110"/>
    <s v="2016-dic-31"/>
    <x v="0"/>
    <n v="20170405"/>
    <n v="0"/>
    <s v="Cuentas por pagar comerciales y otras cuentas por pagar"/>
    <x v="31"/>
    <x v="0"/>
    <n v="4611160"/>
  </r>
  <r>
    <x v="30"/>
    <s v="TECNICONTROL S.A."/>
    <s v="20 NIIF Plenas - Separados"/>
    <s v="BOGOTA D.C."/>
    <s v="M7110"/>
    <s v="2016-dic-31"/>
    <x v="0"/>
    <n v="20170407"/>
    <n v="0"/>
    <s v="Cuentas por pagar comerciales y otras cuentas por pagar"/>
    <x v="31"/>
    <x v="0"/>
    <n v="1948119"/>
  </r>
  <r>
    <x v="31"/>
    <s v="MORELCO S A S"/>
    <s v="20 NIIF Plenas - Separados"/>
    <s v="BOGOTA D.C."/>
    <s v="F4290"/>
    <s v="2016-dic-31"/>
    <x v="0"/>
    <n v="20170405"/>
    <n v="0"/>
    <s v="Cuentas por pagar comerciales y otras cuentas por pagar"/>
    <x v="31"/>
    <x v="0"/>
    <n v="75904817"/>
  </r>
  <r>
    <x v="32"/>
    <s v="CONSTRUCTORA  COLPATRIA S.A"/>
    <s v="20 NIIF Plenas - Separados"/>
    <s v="BOGOTA D.C."/>
    <s v="F4111"/>
    <s v="2016-dic-31"/>
    <x v="0"/>
    <n v="20170404"/>
    <n v="0"/>
    <s v="Cuentas por pagar comerciales y otras cuentas por pagar"/>
    <x v="31"/>
    <x v="0"/>
    <n v="161648729"/>
  </r>
  <r>
    <x v="33"/>
    <s v="A.C.I. PROYECTOS S.A.S"/>
    <s v="20 NIIF Plenas - Separados"/>
    <s v="BOGOTA D.C."/>
    <s v="M7110"/>
    <s v="2016-dic-31"/>
    <x v="0"/>
    <n v="20170403"/>
    <n v="0"/>
    <s v="Cuentas por pagar comerciales y otras cuentas por pagar"/>
    <x v="31"/>
    <x v="0"/>
    <n v="8505279"/>
  </r>
  <r>
    <x v="34"/>
    <s v="ARMETALES S.A."/>
    <s v="10 NIIF Plenas - Individuales"/>
    <s v="CALDAS"/>
    <s v="G4663"/>
    <s v="2016-dic-31"/>
    <x v="0"/>
    <n v="20170406"/>
    <n v="0"/>
    <s v="Cuentas por pagar comerciales y otras cuentas por pagar"/>
    <x v="31"/>
    <x v="0"/>
    <n v="12208178"/>
  </r>
  <r>
    <x v="35"/>
    <s v="TERMOTECNICA COINDUSTRIAL S A"/>
    <s v="20 NIIF Plenas - Separados"/>
    <s v="BOGOTA D.C."/>
    <s v="F4290"/>
    <s v="2016-dic-31"/>
    <x v="0"/>
    <n v="20170330"/>
    <n v="0"/>
    <s v="Cuentas por pagar comerciales y otras cuentas por pagar"/>
    <x v="31"/>
    <x v="0"/>
    <n v="141855850"/>
  </r>
  <r>
    <x v="36"/>
    <s v="INTEGRAL S A."/>
    <s v="20 NIIF Plenas - Separados"/>
    <s v="ANTIOQUIA"/>
    <s v="M7110"/>
    <s v="2016-dic-31"/>
    <x v="0"/>
    <n v="20170331"/>
    <n v="0"/>
    <s v="Cuentas por pagar comerciales y otras cuentas por pagar"/>
    <x v="31"/>
    <x v="0"/>
    <n v="13278730"/>
  </r>
  <r>
    <x v="37"/>
    <s v="CONSTRUCCIONES VELEZ Y ASOCIADOS S.A.S"/>
    <s v="10 NIIF Plenas - Individuales"/>
    <s v="ANTIOQUIA"/>
    <s v="F4112"/>
    <s v="2016-dic-31"/>
    <x v="0"/>
    <n v="20170503"/>
    <n v="0"/>
    <s v="Cuentas por pagar comerciales y otras cuentas por pagar"/>
    <x v="31"/>
    <x v="0"/>
    <n v="14976329"/>
  </r>
  <r>
    <x v="38"/>
    <s v="P  A  Y  C   S. A.S."/>
    <s v="40 NIIF Pymes - Individuales"/>
    <s v="BOGOTA D.C."/>
    <s v="M7110"/>
    <s v="2016-dic-31"/>
    <x v="0"/>
    <n v="20170515"/>
    <n v="0"/>
    <s v="Cuentas por pagar comerciales y otras cuentas por pagar"/>
    <x v="31"/>
    <x v="0"/>
    <n v="8909807"/>
  </r>
  <r>
    <x v="39"/>
    <s v="INVERSIONES Y CONSTRUCCIONES CONDOR S.A."/>
    <s v="40 NIIF Pymes - Individuales"/>
    <s v="BOGOTA D.C."/>
    <s v="F4290"/>
    <s v="2016-dic-31"/>
    <x v="0"/>
    <n v="20170512"/>
    <n v="0"/>
    <s v="Cuentas por pagar comerciales y otras cuentas por pagar"/>
    <x v="31"/>
    <x v="0"/>
    <n v="832251"/>
  </r>
  <r>
    <x v="40"/>
    <s v="INDUSTRIAL CONCONCRETO S.A.S"/>
    <s v="20 NIIF Plenas - Separados"/>
    <s v="ANTIOQUIA"/>
    <s v="F4290"/>
    <s v="2016-dic-31"/>
    <x v="0"/>
    <n v="20170329"/>
    <n v="0"/>
    <s v="Cuentas por pagar comerciales y otras cuentas por pagar"/>
    <x v="31"/>
    <x v="0"/>
    <n v="27642164"/>
  </r>
  <r>
    <x v="41"/>
    <s v="ODINSA PROYECTOS E INVERSIONES S.A."/>
    <s v="20 NIIF Plenas - Separados"/>
    <s v="BOGOTA D.C."/>
    <s v="N8299"/>
    <s v="2016-dic-31"/>
    <x v="0"/>
    <n v="20170330"/>
    <n v="0"/>
    <s v="Cuentas por pagar comerciales y otras cuentas por pagar"/>
    <x v="31"/>
    <x v="0"/>
    <n v="3349151"/>
  </r>
  <r>
    <x v="42"/>
    <s v="PROMOTORA CONVIVIENDA S A S"/>
    <s v="20 NIIF Plenas - Separados"/>
    <s v="BOGOTA D.C."/>
    <s v="M7110"/>
    <s v="2016-dic-31"/>
    <x v="0"/>
    <n v="20170329"/>
    <n v="0"/>
    <s v="Cuentas por pagar comerciales y otras cuentas por pagar"/>
    <x v="31"/>
    <x v="0"/>
    <n v="208554"/>
  </r>
  <r>
    <x v="43"/>
    <s v="GUSTAVO PERRY ARQUITECTOS S.A.S."/>
    <s v="40 NIIF Pymes - Individuales"/>
    <s v="BOGOTA D.C."/>
    <s v="M7110"/>
    <s v="2016-dic-31"/>
    <x v="0"/>
    <n v="20170504"/>
    <n v="0"/>
    <s v="Cuentas por pagar comerciales y otras cuentas por pagar"/>
    <x v="31"/>
    <x v="0"/>
    <n v="329398"/>
  </r>
  <r>
    <x v="44"/>
    <s v="MARVAL S.A."/>
    <s v="20 NIIF Plenas - Separados"/>
    <s v="SANTANDER"/>
    <s v="F4111"/>
    <s v="2016-dic-31"/>
    <x v="0"/>
    <n v="20170331"/>
    <n v="0"/>
    <s v="Cuentas por pagar comerciales y otras cuentas por pagar"/>
    <x v="31"/>
    <x v="0"/>
    <n v="132758761"/>
  </r>
  <r>
    <x v="45"/>
    <s v="CASS CONSTRUCTORES &amp; CIA. S.C.A."/>
    <s v="10 NIIF Plenas - Individuales"/>
    <s v="CUNDINAMARCA"/>
    <s v="F4210"/>
    <s v="2016-dic-31"/>
    <x v="0"/>
    <n v="20170405"/>
    <n v="0"/>
    <s v="Cuentas por pagar comerciales y otras cuentas por pagar"/>
    <x v="31"/>
    <x v="0"/>
    <n v="71820147"/>
  </r>
  <r>
    <x v="46"/>
    <s v="PROKSOL S A S"/>
    <s v="50 NIIF Pymes - Separados"/>
    <s v="CUNDINAMARCA"/>
    <s v="M7110"/>
    <s v="2016-dic-31"/>
    <x v="0"/>
    <n v="20170421"/>
    <n v="0"/>
    <s v="Cuentas por pagar comerciales y otras cuentas por pagar"/>
    <x v="31"/>
    <x v="0"/>
    <n v="61738674"/>
  </r>
  <r>
    <x v="47"/>
    <s v="COMPAÑIA COLOMBIANA DE CONSULTORES S AS"/>
    <s v="40 NIIF Pymes - Individuales"/>
    <s v="ANTIOQUIA"/>
    <s v="M7110"/>
    <s v="2016-dic-31"/>
    <x v="0"/>
    <n v="20170511"/>
    <n v="0"/>
    <s v="Cuentas por pagar comerciales y otras cuentas por pagar"/>
    <x v="31"/>
    <x v="0"/>
    <n v="5053761"/>
  </r>
  <r>
    <x v="48"/>
    <s v="SEDIC S.A"/>
    <s v="20 NIIF Plenas - Separados"/>
    <s v="ANTIOQUIA"/>
    <s v="M7110"/>
    <s v="2016-dic-31"/>
    <x v="0"/>
    <n v="20170928"/>
    <n v="0"/>
    <s v="Cuentas por pagar comerciales y otras cuentas por pagar"/>
    <x v="31"/>
    <x v="0"/>
    <n v="2431693"/>
  </r>
  <r>
    <x v="49"/>
    <s v="CONINSA  RAMON H. S.A."/>
    <s v="20 NIIF Plenas - Separados"/>
    <s v="ANTIOQUIA"/>
    <s v="F4290"/>
    <s v="2016-dic-31"/>
    <x v="0"/>
    <n v="20170329"/>
    <n v="0"/>
    <s v="Cuentas por pagar comerciales y otras cuentas por pagar"/>
    <x v="31"/>
    <x v="0"/>
    <n v="64720350"/>
  </r>
  <r>
    <x v="50"/>
    <s v="MAB INGENIERIA DE VALOR S.A."/>
    <s v="50 NIIF Pymes - Separados"/>
    <s v="BOGOTA D.C."/>
    <s v="M7110"/>
    <s v="2016-dic-31"/>
    <x v="0"/>
    <n v="20170419"/>
    <n v="0"/>
    <s v="Cuentas por pagar comerciales y otras cuentas por pagar"/>
    <x v="31"/>
    <x v="0"/>
    <n v="5568742"/>
  </r>
  <r>
    <x v="51"/>
    <s v="INGENIERIA ESTRUCTURAL S.A."/>
    <s v="40 NIIF Pymes - Individuales"/>
    <s v="ANTIOQUIA"/>
    <s v="M7110"/>
    <s v="2016-dic-31"/>
    <x v="0"/>
    <n v="20170503"/>
    <n v="0"/>
    <s v="Cuentas por pagar comerciales y otras cuentas por pagar"/>
    <x v="31"/>
    <x v="0"/>
    <n v="719994"/>
  </r>
  <r>
    <x v="52"/>
    <s v="SANEAR S.A."/>
    <s v="40 NIIF Pymes - Individuales"/>
    <s v="ANTIOQUIA"/>
    <s v="M7110"/>
    <s v="2016-dic-31"/>
    <x v="0"/>
    <n v="20170510"/>
    <n v="0"/>
    <s v="Cuentas por pagar comerciales y otras cuentas por pagar"/>
    <x v="31"/>
    <x v="0"/>
    <n v="4936721"/>
  </r>
  <r>
    <x v="53"/>
    <s v="SP INGENIEROS S.A.S."/>
    <s v="20 NIIF Plenas - Separados"/>
    <s v="ANTIOQUIA"/>
    <s v="F4210"/>
    <s v="2016-dic-31"/>
    <x v="0"/>
    <n v="20170328"/>
    <n v="0"/>
    <s v="Cuentas por pagar comerciales y otras cuentas por pagar"/>
    <x v="31"/>
    <x v="0"/>
    <n v="16556135"/>
  </r>
  <r>
    <x v="54"/>
    <s v="INMOBILIARIA CONCONCRETO S.A.S."/>
    <s v="20 NIIF Plenas - Separados"/>
    <s v="ANTIOQUIA"/>
    <s v="F4111"/>
    <s v="2016-dic-31"/>
    <x v="0"/>
    <n v="20170403"/>
    <n v="0"/>
    <s v="Cuentas por pagar comerciales y otras cuentas por pagar"/>
    <x v="31"/>
    <x v="0"/>
    <n v="1628560"/>
  </r>
  <r>
    <x v="55"/>
    <s v="FAJARDO MORENO Y CIA. S.A."/>
    <s v="40 NIIF Pymes - Individuales"/>
    <s v="ANTIOQUIA"/>
    <s v="M7110"/>
    <s v="2016-dic-31"/>
    <x v="0"/>
    <n v="20170424"/>
    <n v="0"/>
    <s v="Cuentas por pagar comerciales y otras cuentas por pagar"/>
    <x v="31"/>
    <x v="0"/>
    <n v="44390228"/>
  </r>
  <r>
    <x v="56"/>
    <s v="CBI COLOMBIANA S.A."/>
    <s v="10 NIIF Plenas - Individuales"/>
    <s v="BOLIVAR"/>
    <s v="F4290"/>
    <s v="2016-dic-31"/>
    <x v="0"/>
    <n v="20170407"/>
    <n v="0"/>
    <s v="Cuentas por pagar comerciales y otras cuentas por pagar"/>
    <x v="31"/>
    <x v="0"/>
    <n v="64044072"/>
  </r>
  <r>
    <x v="57"/>
    <s v="ESTUDIOS Y PROYECTOS DEL SOL S A S"/>
    <s v="20 NIIF Plenas - Separados"/>
    <s v="BOGOTA D.C."/>
    <s v="F4210"/>
    <s v="2016-dic-31"/>
    <x v="0"/>
    <n v="20170331"/>
    <n v="0"/>
    <s v="Cuentas por pagar comerciales y otras cuentas por pagar"/>
    <x v="31"/>
    <x v="0"/>
    <n v="64645475"/>
  </r>
  <r>
    <x v="59"/>
    <s v="CMS + GMP ASOCIADOS S A S EN REORGANIZACION"/>
    <s v="50 NIIF Pymes - Separados"/>
    <s v="BOGOTA D.C."/>
    <s v="M7110"/>
    <s v="2016-dic-31"/>
    <x v="0"/>
    <n v="20170517"/>
    <n v="0"/>
    <s v="Cuentas por pagar comerciales y otras cuentas por pagar"/>
    <x v="31"/>
    <x v="0"/>
    <n v="6556133"/>
  </r>
  <r>
    <x v="60"/>
    <s v="INGETEC INGENIERIA &amp; DISEÑO S.A."/>
    <s v="40 NIIF Pymes - Individuales"/>
    <s v="BOGOTA D.C."/>
    <s v="M7110"/>
    <s v="2016-dic-31"/>
    <x v="0"/>
    <n v="20170509"/>
    <n v="0"/>
    <s v="Cuentas por pagar comerciales y otras cuentas por pagar"/>
    <x v="31"/>
    <x v="0"/>
    <n v="4165306"/>
  </r>
  <r>
    <x v="61"/>
    <s v="INGETEC GERENCIA &amp; SUPERVISION S.A."/>
    <s v="40 NIIF Pymes - Individuales"/>
    <s v="BOGOTA D.C."/>
    <s v="M7110"/>
    <s v="2016-dic-31"/>
    <x v="0"/>
    <n v="20170510"/>
    <n v="0"/>
    <s v="Cuentas por pagar comerciales y otras cuentas por pagar"/>
    <x v="31"/>
    <x v="0"/>
    <n v="1447031"/>
  </r>
  <r>
    <x v="62"/>
    <s v="CARTAGENA II S.A."/>
    <s v="20 NIIF Plenas - Separados"/>
    <s v="BOLIVAR"/>
    <s v="L6810"/>
    <s v="2016-dic-31"/>
    <x v="0"/>
    <n v="20170509"/>
    <n v="0"/>
    <s v="Cuentas por pagar comerciales y otras cuentas por pagar"/>
    <x v="31"/>
    <x v="0"/>
    <n v="109003172"/>
  </r>
  <r>
    <x v="63"/>
    <s v="CONSTRUCTORA FUREL S.A"/>
    <s v="50 NIIF Pymes - Separados"/>
    <s v="ANTIOQUIA"/>
    <s v="F4390"/>
    <s v="2016-dic-31"/>
    <x v="0"/>
    <n v="20170504"/>
    <n v="0"/>
    <s v="Cuentas por pagar comerciales y otras cuentas por pagar"/>
    <x v="31"/>
    <x v="0"/>
    <n v="7826215"/>
  </r>
  <r>
    <x v="64"/>
    <s v="POCH COLOMBIA SA"/>
    <s v="10 NIIF Plenas - Individuales"/>
    <s v="BOGOTA D.C."/>
    <s v="M7110"/>
    <s v="2016-dic-31"/>
    <x v="0"/>
    <n v="20170330"/>
    <n v="0"/>
    <s v="Cuentas por pagar comerciales y otras cuentas por pagar"/>
    <x v="31"/>
    <x v="0"/>
    <n v="2585014"/>
  </r>
  <r>
    <x v="65"/>
    <s v="AR CONSTRUCCIONES S.A.S"/>
    <s v="10 NIIF Plenas - Individuales"/>
    <s v="BOGOTA D.C."/>
    <s v="F4111"/>
    <s v="2016-dic-31"/>
    <x v="0"/>
    <n v="20170327"/>
    <n v="0"/>
    <s v="Cuentas por pagar comerciales y otras cuentas por pagar"/>
    <x v="31"/>
    <x v="0"/>
    <n v="15854037"/>
  </r>
  <r>
    <x v="66"/>
    <s v="CONSTRUCTORA DE INFRAESTRUCTURA VIAL S.A.S."/>
    <s v="10 NIIF Plenas - Individuales"/>
    <s v="BOGOTA D.C."/>
    <s v="F4210"/>
    <s v="2016-dic-31"/>
    <x v="0"/>
    <n v="20170330"/>
    <n v="0"/>
    <s v="Cuentas por pagar comerciales y otras cuentas por pagar"/>
    <x v="31"/>
    <x v="0"/>
    <n v="37026237"/>
  </r>
  <r>
    <x v="67"/>
    <s v="INGENIERIA Y SOLUCIONES ESPECIALIZADAS S.A.S. (ISES S.A.S.)"/>
    <s v="50 NIIF Pymes - Separados"/>
    <s v="ATLANTICO"/>
    <s v="M7110"/>
    <s v="2016-dic-31"/>
    <x v="0"/>
    <n v="20170511"/>
    <n v="0"/>
    <s v="Cuentas por pagar comerciales y otras cuentas por pagar"/>
    <x v="31"/>
    <x v="0"/>
    <n v="1585892"/>
  </r>
  <r>
    <x v="68"/>
    <s v="CONCOL INGENIERIA SAS"/>
    <s v="50 NIIF Pymes - Separados"/>
    <s v="BOGOTA D.C."/>
    <s v="M7110"/>
    <s v="2016-dic-31"/>
    <x v="0"/>
    <n v="20170428"/>
    <n v="0"/>
    <s v="Cuentas por pagar comerciales y otras cuentas por pagar"/>
    <x v="31"/>
    <x v="0"/>
    <n v="12083"/>
  </r>
  <r>
    <x v="69"/>
    <s v="JMV CONSTRUKTORA SAS"/>
    <s v="40 NIIF Pymes - Individuales"/>
    <s v="RISARALDA"/>
    <s v="F4290"/>
    <s v="2016-dic-31"/>
    <x v="0"/>
    <n v="20170503"/>
    <n v="0"/>
    <s v="Cuentas por pagar comerciales y otras cuentas por pagar"/>
    <x v="31"/>
    <x v="0"/>
    <n v="9559517"/>
  </r>
  <r>
    <x v="70"/>
    <s v="TROPICAL ING S.A.S."/>
    <s v="40 NIIF Pymes - Individuales"/>
    <s v="BOGOTA D.C."/>
    <s v="M7110"/>
    <s v="2016-dic-31"/>
    <x v="0"/>
    <n v="20170426"/>
    <n v="0"/>
    <s v="Cuentas por pagar comerciales y otras cuentas por pagar"/>
    <x v="31"/>
    <x v="0"/>
    <n v="31204495"/>
  </r>
  <r>
    <x v="71"/>
    <s v="MECO INFRAESTRUCTURA SAS"/>
    <s v="10 NIIF Plenas - Individuales"/>
    <s v="BOGOTA D.C."/>
    <s v="F4210"/>
    <s v="2016-dic-31"/>
    <x v="0"/>
    <n v="20170404"/>
    <n v="0"/>
    <s v="Cuentas por pagar comerciales y otras cuentas por pagar"/>
    <x v="31"/>
    <x v="0"/>
    <n v="33523934"/>
  </r>
  <r>
    <x v="72"/>
    <s v="SBI INTERNATIONAL HOLDINGS AG"/>
    <s v="10 NIIF Plenas - Individuales"/>
    <s v="BOGOTA D.C."/>
    <s v="F4112"/>
    <s v="2016-dic-31"/>
    <x v="0"/>
    <n v="20170330"/>
    <n v="0"/>
    <s v="Cuentas por pagar comerciales y otras cuentas por pagar"/>
    <x v="31"/>
    <x v="0"/>
    <n v="27454588"/>
  </r>
  <r>
    <x v="73"/>
    <s v="CONSTRUCCIONES COLOMBIANAS OHL SAS"/>
    <s v="10 NIIF Plenas - Individuales"/>
    <s v="BOGOTA D.C."/>
    <s v="F4210"/>
    <s v="2016-dic-31"/>
    <x v="0"/>
    <n v="20170410"/>
    <n v="0"/>
    <s v="Cuentas por pagar comerciales y otras cuentas por pagar"/>
    <x v="31"/>
    <x v="0"/>
    <n v="39695068"/>
  </r>
  <r>
    <x v="0"/>
    <s v="ESTYMA ESTUDIOS Y MANEJOS S.A"/>
    <s v="40 NIIF Pymes - Individuales"/>
    <s v="ANTIOQUIA"/>
    <s v="F4210"/>
    <s v="2016-dic-31"/>
    <x v="0"/>
    <n v="20170518"/>
    <n v="0"/>
    <s v="Pasivos por impuestos corrientes, corriente"/>
    <x v="32"/>
    <x v="0"/>
    <n v="2162309"/>
  </r>
  <r>
    <x v="2"/>
    <s v="ARQUITECTURA Y CONCRETO S A S"/>
    <s v="20 NIIF Plenas - Separados"/>
    <s v="ANTIOQUIA"/>
    <s v="F4111"/>
    <s v="2016-dic-31"/>
    <x v="0"/>
    <n v="20170328"/>
    <n v="0"/>
    <s v="Pasivos por impuestos corrientes, corriente"/>
    <x v="32"/>
    <x v="0"/>
    <n v="26232783"/>
  </r>
  <r>
    <x v="3"/>
    <s v="JARAMILLO MORA S.A."/>
    <s v="20 NIIF Plenas - Separados"/>
    <s v="VALLE"/>
    <s v="F4111"/>
    <s v="2016-dic-31"/>
    <x v="0"/>
    <n v="20170403"/>
    <n v="0"/>
    <s v="Pasivos por impuestos corrientes, corriente"/>
    <x v="32"/>
    <x v="0"/>
    <n v="9127770"/>
  </r>
  <r>
    <x v="4"/>
    <s v="JMV INGENIEROS S A S"/>
    <s v="40 NIIF Pymes - Individuales"/>
    <s v="BOGOTA D.C."/>
    <s v="F4290"/>
    <s v="2016-dic-31"/>
    <x v="0"/>
    <n v="20170505"/>
    <n v="0"/>
    <s v="Pasivos por impuestos corrientes, corriente"/>
    <x v="32"/>
    <x v="0"/>
    <n v="610611"/>
  </r>
  <r>
    <x v="5"/>
    <s v="CYG INGENIERIA Y CONSTRUCCIONES S A S"/>
    <s v="40 NIIF Pymes - Individuales"/>
    <s v="BOGOTA D.C."/>
    <s v="F4290"/>
    <s v="2016-dic-31"/>
    <x v="0"/>
    <n v="20170503"/>
    <n v="0"/>
    <s v="Pasivos por impuestos corrientes, corriente"/>
    <x v="32"/>
    <x v="0"/>
    <n v="153922"/>
  </r>
  <r>
    <x v="6"/>
    <s v="PRABYC INGENIEROS S A S"/>
    <s v="20 NIIF Plenas - Separados"/>
    <s v="BOGOTA D.C."/>
    <s v="F4111"/>
    <s v="2016-dic-31"/>
    <x v="0"/>
    <n v="20170403"/>
    <n v="0"/>
    <s v="Pasivos por impuestos corrientes, corriente"/>
    <x v="32"/>
    <x v="0"/>
    <n v="12963582"/>
  </r>
  <r>
    <x v="7"/>
    <s v="VALORES Y CONTRATOS S.A. VALORCON S.A."/>
    <s v="40 NIIF Pymes - Individuales"/>
    <s v="ATLANTICO"/>
    <s v="F4210"/>
    <s v="2016-dic-31"/>
    <x v="0"/>
    <n v="20170424"/>
    <n v="0"/>
    <s v="Pasivos por impuestos corrientes, corriente"/>
    <x v="32"/>
    <x v="0"/>
    <n v="1226137"/>
  </r>
  <r>
    <x v="8"/>
    <s v="AMARILO S.A.S"/>
    <s v="20 NIIF Plenas - Separados"/>
    <s v="BOGOTA D.C."/>
    <s v="F4111"/>
    <s v="2016-dic-31"/>
    <x v="0"/>
    <n v="20170407"/>
    <n v="0"/>
    <s v="Pasivos por impuestos corrientes, corriente"/>
    <x v="32"/>
    <x v="0"/>
    <n v="4543922"/>
  </r>
  <r>
    <x v="9"/>
    <s v="PRODESA Y CIA. S.A."/>
    <s v="10 NIIF Plenas - Individuales"/>
    <s v="BOGOTA D.C."/>
    <s v="F4111"/>
    <s v="2016-dic-31"/>
    <x v="0"/>
    <n v="20170509"/>
    <n v="0"/>
    <s v="Pasivos por impuestos corrientes, corriente"/>
    <x v="32"/>
    <x v="0"/>
    <n v="1055524"/>
  </r>
  <r>
    <x v="10"/>
    <s v="INVERSIONES ALCABAMA S.A."/>
    <s v="50 NIIF Pymes - Separados"/>
    <s v="BOGOTA D.C."/>
    <s v="F4321"/>
    <s v="2016-dic-31"/>
    <x v="0"/>
    <n v="20170428"/>
    <n v="0"/>
    <s v="Pasivos por impuestos corrientes, corriente"/>
    <x v="32"/>
    <x v="0"/>
    <n v="1427107"/>
  </r>
  <r>
    <x v="11"/>
    <s v="LATINOAMERICANA DE CONSTRUCCIONES S.A."/>
    <s v="20 NIIF Plenas - Separados"/>
    <s v="ANTIOQUIA"/>
    <s v="F4210"/>
    <s v="2016-dic-31"/>
    <x v="0"/>
    <n v="20170406"/>
    <n v="0"/>
    <s v="Pasivos por impuestos corrientes, corriente"/>
    <x v="32"/>
    <x v="0"/>
    <n v="757903"/>
  </r>
  <r>
    <x v="12"/>
    <s v="APIROS S A S"/>
    <s v="10 NIIF Plenas - Individuales"/>
    <s v="BOGOTA D.C."/>
    <s v="F4111"/>
    <s v="2016-dic-31"/>
    <x v="0"/>
    <n v="20170330"/>
    <n v="0"/>
    <s v="Pasivos por impuestos corrientes, corriente"/>
    <x v="32"/>
    <x v="0"/>
    <n v="2859530"/>
  </r>
  <r>
    <x v="13"/>
    <s v="CONSTRUCTORA CAPITAL MEDELLIN S.A.S."/>
    <s v="20 NIIF Plenas - Separados"/>
    <s v="ANTIOQUIA"/>
    <s v="F4111"/>
    <s v="2016-dic-31"/>
    <x v="0"/>
    <n v="20170404"/>
    <n v="0"/>
    <s v="Pasivos por impuestos corrientes, corriente"/>
    <x v="32"/>
    <x v="0"/>
    <n v="15128074"/>
  </r>
  <r>
    <x v="14"/>
    <s v="CONSTRUCOES E COMERCIO CAMARGO CORREA S.A. SUCURSAL COLOMBIA"/>
    <s v="10 NIIF Plenas - Individuales"/>
    <s v="ANTIOQUIA"/>
    <s v="F4290"/>
    <s v="2016-dic-31"/>
    <x v="0"/>
    <n v="20170328"/>
    <n v="0"/>
    <s v="Pasivos por impuestos corrientes, corriente"/>
    <x v="32"/>
    <x v="0"/>
    <n v="386778"/>
  </r>
  <r>
    <x v="15"/>
    <s v="KMA CONSTRUCCIONES S A"/>
    <s v="20 NIIF Plenas - Separados"/>
    <s v="BOLIVAR"/>
    <s v="F4290"/>
    <s v="2016-dic-31"/>
    <x v="0"/>
    <n v="20171004"/>
    <n v="0"/>
    <s v="Pasivos por impuestos corrientes, corriente"/>
    <x v="32"/>
    <x v="0"/>
    <n v="6556869"/>
  </r>
  <r>
    <x v="16"/>
    <s v="CAM COLOMBIA MULTISERVICIOS S A S"/>
    <s v="20 NIIF Plenas - Separados"/>
    <s v="BOGOTA D.C."/>
    <s v="N8299"/>
    <s v="2016-dic-31"/>
    <x v="0"/>
    <n v="20170405"/>
    <n v="0"/>
    <s v="Pasivos por impuestos corrientes, corriente"/>
    <x v="32"/>
    <x v="0"/>
    <n v="5157239"/>
  </r>
  <r>
    <x v="17"/>
    <s v="ALDEA PROYECTOS INMOBILIARIOS S.A."/>
    <s v="40 NIIF Pymes - Individuales"/>
    <s v="BOGOTA D.C."/>
    <s v="M7110"/>
    <s v="2016-dic-31"/>
    <x v="0"/>
    <n v="20170420"/>
    <n v="0"/>
    <s v="Pasivos por impuestos corrientes, corriente"/>
    <x v="32"/>
    <x v="0"/>
    <n v="1078701"/>
  </r>
  <r>
    <x v="18"/>
    <s v="HMV INGENIEROS LTDA"/>
    <s v="20 NIIF Plenas - Separados"/>
    <s v="ANTIOQUIA"/>
    <s v="M7110"/>
    <s v="2016-dic-31"/>
    <x v="0"/>
    <n v="20170401"/>
    <n v="0"/>
    <s v="Pasivos por impuestos corrientes, corriente"/>
    <x v="32"/>
    <x v="0"/>
    <n v="3091283"/>
  </r>
  <r>
    <x v="19"/>
    <s v="INGENIEROS CONSULTORES CIVILES Y ELECTRICOS S A"/>
    <s v="50 NIIF Pymes - Separados"/>
    <s v="BOGOTA D.C."/>
    <s v="M7110"/>
    <s v="2016-dic-31"/>
    <x v="0"/>
    <n v="20170510"/>
    <n v="0"/>
    <s v="Pasivos por impuestos corrientes, corriente"/>
    <x v="32"/>
    <x v="0"/>
    <n v="2260281"/>
  </r>
  <r>
    <x v="20"/>
    <s v="OSPINAS Y CIA S A"/>
    <s v="20 NIIF Plenas - Separados"/>
    <s v="BOGOTA D.C."/>
    <s v="M7110"/>
    <s v="2016-dic-31"/>
    <x v="0"/>
    <n v="20170330"/>
    <n v="0"/>
    <s v="Pasivos por impuestos corrientes, corriente"/>
    <x v="32"/>
    <x v="0"/>
    <n v="1066518"/>
  </r>
  <r>
    <x v="21"/>
    <s v="INVERSIONES Y CONSTRUCCIONES GAVIRIA VALLEJO INVERCO S A S"/>
    <s v="40 NIIF Pymes - Individuales"/>
    <s v="BOGOTA D.C."/>
    <s v="L6820"/>
    <s v="2016-dic-31"/>
    <x v="0"/>
    <n v="20170424"/>
    <n v="0"/>
    <s v="Pasivos por impuestos corrientes, corriente"/>
    <x v="32"/>
    <x v="0"/>
    <n v="4933"/>
  </r>
  <r>
    <x v="22"/>
    <s v="CONSULTORES TECNICOS Y ECONOMICOS S.A CONSULTECNICOS"/>
    <s v="50 NIIF Pymes - Separados"/>
    <s v="BOGOTA D.C."/>
    <s v="M7110"/>
    <s v="2016-dic-31"/>
    <x v="0"/>
    <n v="20170510"/>
    <n v="0"/>
    <s v="Pasivos por impuestos corrientes, corriente"/>
    <x v="32"/>
    <x v="0"/>
    <n v="284217"/>
  </r>
  <r>
    <x v="23"/>
    <s v="ODINSA SERVICIOS S A S"/>
    <s v="20 NIIF Plenas - Separados"/>
    <s v="BOGOTA D.C."/>
    <s v="F4390"/>
    <s v="2016-dic-31"/>
    <x v="0"/>
    <n v="20170406"/>
    <n v="0"/>
    <s v="Pasivos por impuestos corrientes, corriente"/>
    <x v="32"/>
    <x v="0"/>
    <n v="19581"/>
  </r>
  <r>
    <x v="24"/>
    <s v="ARPRO ARQUITECTOS INGENIEROS S.A."/>
    <s v="50 NIIF Pymes - Separados"/>
    <s v="BOGOTA D.C."/>
    <s v="F4112"/>
    <s v="2016-dic-31"/>
    <x v="0"/>
    <n v="20170515"/>
    <n v="0"/>
    <s v="Pasivos por impuestos corrientes, corriente"/>
    <x v="32"/>
    <x v="0"/>
    <n v="267245"/>
  </r>
  <r>
    <x v="25"/>
    <s v="J FELIPE ARDILA V &amp; CIA SAS"/>
    <s v="40 NIIF Pymes - Individuales"/>
    <s v="BOGOTA D.C."/>
    <s v="M7110"/>
    <s v="2016-dic-31"/>
    <x v="0"/>
    <n v="20170417"/>
    <n v="0"/>
    <s v="Pasivos por impuestos corrientes, corriente"/>
    <x v="32"/>
    <x v="0"/>
    <n v="209965"/>
  </r>
  <r>
    <x v="26"/>
    <s v="GUTIERREZ DIAZ Y CIA  S.A."/>
    <s v="40 NIIF Pymes - Individuales"/>
    <s v="BOGOTA D.C."/>
    <s v="M7110"/>
    <s v="2016-dic-31"/>
    <x v="0"/>
    <n v="20170523"/>
    <n v="0"/>
    <s v="Pasivos por impuestos corrientes, corriente"/>
    <x v="32"/>
    <x v="0"/>
    <n v="912248"/>
  </r>
  <r>
    <x v="27"/>
    <s v="CONSTRUCCIONES OBYCON S.A.S"/>
    <s v="20 NIIF Plenas - Separados"/>
    <s v="BOGOTA D.C."/>
    <s v="M7110"/>
    <s v="2016-dic-31"/>
    <x v="0"/>
    <n v="20170512"/>
    <n v="0"/>
    <s v="Pasivos por impuestos corrientes, corriente"/>
    <x v="32"/>
    <x v="0"/>
    <n v="251778"/>
  </r>
  <r>
    <x v="28"/>
    <s v="RESTREPO Y URIBE S A S"/>
    <s v="50 NIIF Pymes - Separados"/>
    <s v="BOGOTA D.C."/>
    <s v="M7110"/>
    <s v="2016-dic-31"/>
    <x v="0"/>
    <n v="20170502"/>
    <n v="0"/>
    <s v="Pasivos por impuestos corrientes, corriente"/>
    <x v="32"/>
    <x v="0"/>
    <n v="1338343"/>
  </r>
  <r>
    <x v="29"/>
    <s v="CONSULTORIA COLOMBIANA S A"/>
    <s v="20 NIIF Plenas - Separados"/>
    <s v="BOGOTA D.C."/>
    <s v="M7110"/>
    <s v="2016-dic-31"/>
    <x v="0"/>
    <n v="20170405"/>
    <n v="0"/>
    <s v="Pasivos por impuestos corrientes, corriente"/>
    <x v="32"/>
    <x v="0"/>
    <n v="6216837"/>
  </r>
  <r>
    <x v="30"/>
    <s v="TECNICONTROL S.A."/>
    <s v="20 NIIF Plenas - Separados"/>
    <s v="BOGOTA D.C."/>
    <s v="M7110"/>
    <s v="2016-dic-31"/>
    <x v="0"/>
    <n v="20170407"/>
    <n v="0"/>
    <s v="Pasivos por impuestos corrientes, corriente"/>
    <x v="32"/>
    <x v="0"/>
    <n v="6016540"/>
  </r>
  <r>
    <x v="31"/>
    <s v="MORELCO S A S"/>
    <s v="20 NIIF Plenas - Separados"/>
    <s v="BOGOTA D.C."/>
    <s v="F4290"/>
    <s v="2016-dic-31"/>
    <x v="0"/>
    <n v="20170405"/>
    <n v="0"/>
    <s v="Pasivos por impuestos corrientes, corriente"/>
    <x v="32"/>
    <x v="0"/>
    <n v="8303276"/>
  </r>
  <r>
    <x v="32"/>
    <s v="CONSTRUCTORA  COLPATRIA S.A"/>
    <s v="20 NIIF Plenas - Separados"/>
    <s v="BOGOTA D.C."/>
    <s v="F4111"/>
    <s v="2016-dic-31"/>
    <x v="0"/>
    <n v="20170404"/>
    <n v="0"/>
    <s v="Pasivos por impuestos corrientes, corriente"/>
    <x v="32"/>
    <x v="0"/>
    <n v="23523269"/>
  </r>
  <r>
    <x v="33"/>
    <s v="A.C.I. PROYECTOS S.A.S"/>
    <s v="20 NIIF Plenas - Separados"/>
    <s v="BOGOTA D.C."/>
    <s v="M7110"/>
    <s v="2016-dic-31"/>
    <x v="0"/>
    <n v="20170403"/>
    <n v="0"/>
    <s v="Pasivos por impuestos corrientes, corriente"/>
    <x v="32"/>
    <x v="0"/>
    <n v="2037321"/>
  </r>
  <r>
    <x v="34"/>
    <s v="ARMETALES S.A."/>
    <s v="10 NIIF Plenas - Individuales"/>
    <s v="CALDAS"/>
    <s v="G4663"/>
    <s v="2016-dic-31"/>
    <x v="0"/>
    <n v="20170406"/>
    <n v="0"/>
    <s v="Pasivos por impuestos corrientes, corriente"/>
    <x v="32"/>
    <x v="0"/>
    <n v="1015475"/>
  </r>
  <r>
    <x v="35"/>
    <s v="TERMOTECNICA COINDUSTRIAL S A"/>
    <s v="20 NIIF Plenas - Separados"/>
    <s v="BOGOTA D.C."/>
    <s v="F4290"/>
    <s v="2016-dic-31"/>
    <x v="0"/>
    <n v="20170330"/>
    <n v="0"/>
    <s v="Pasivos por impuestos corrientes, corriente"/>
    <x v="32"/>
    <x v="0"/>
    <n v="13470353"/>
  </r>
  <r>
    <x v="36"/>
    <s v="INTEGRAL S A."/>
    <s v="20 NIIF Plenas - Separados"/>
    <s v="ANTIOQUIA"/>
    <s v="M7110"/>
    <s v="2016-dic-31"/>
    <x v="0"/>
    <n v="20170331"/>
    <n v="0"/>
    <s v="Pasivos por impuestos corrientes, corriente"/>
    <x v="32"/>
    <x v="0"/>
    <n v="3590756"/>
  </r>
  <r>
    <x v="37"/>
    <s v="CONSTRUCCIONES VELEZ Y ASOCIADOS S.A.S"/>
    <s v="10 NIIF Plenas - Individuales"/>
    <s v="ANTIOQUIA"/>
    <s v="F4112"/>
    <s v="2016-dic-31"/>
    <x v="0"/>
    <n v="20170503"/>
    <n v="0"/>
    <s v="Pasivos por impuestos corrientes, corriente"/>
    <x v="32"/>
    <x v="0"/>
    <n v="304185"/>
  </r>
  <r>
    <x v="38"/>
    <s v="P  A  Y  C   S. A.S."/>
    <s v="40 NIIF Pymes - Individuales"/>
    <s v="BOGOTA D.C."/>
    <s v="M7110"/>
    <s v="2016-dic-31"/>
    <x v="0"/>
    <n v="20170515"/>
    <n v="0"/>
    <s v="Pasivos por impuestos corrientes, corriente"/>
    <x v="32"/>
    <x v="0"/>
    <n v="1306781"/>
  </r>
  <r>
    <x v="41"/>
    <s v="ODINSA PROYECTOS E INVERSIONES S.A."/>
    <s v="20 NIIF Plenas - Separados"/>
    <s v="BOGOTA D.C."/>
    <s v="N8299"/>
    <s v="2016-dic-31"/>
    <x v="0"/>
    <n v="20170330"/>
    <n v="0"/>
    <s v="Pasivos por impuestos corrientes, corriente"/>
    <x v="32"/>
    <x v="0"/>
    <n v="2161909"/>
  </r>
  <r>
    <x v="42"/>
    <s v="PROMOTORA CONVIVIENDA S A S"/>
    <s v="20 NIIF Plenas - Separados"/>
    <s v="BOGOTA D.C."/>
    <s v="M7110"/>
    <s v="2016-dic-31"/>
    <x v="0"/>
    <n v="20170329"/>
    <n v="0"/>
    <s v="Pasivos por impuestos corrientes, corriente"/>
    <x v="32"/>
    <x v="0"/>
    <n v="192379"/>
  </r>
  <r>
    <x v="43"/>
    <s v="GUSTAVO PERRY ARQUITECTOS S.A.S."/>
    <s v="40 NIIF Pymes - Individuales"/>
    <s v="BOGOTA D.C."/>
    <s v="M7110"/>
    <s v="2016-dic-31"/>
    <x v="0"/>
    <n v="20170504"/>
    <n v="0"/>
    <s v="Pasivos por impuestos corrientes, corriente"/>
    <x v="32"/>
    <x v="0"/>
    <n v="37287"/>
  </r>
  <r>
    <x v="44"/>
    <s v="MARVAL S.A."/>
    <s v="20 NIIF Plenas - Separados"/>
    <s v="SANTANDER"/>
    <s v="F4111"/>
    <s v="2016-dic-31"/>
    <x v="0"/>
    <n v="20170331"/>
    <n v="0"/>
    <s v="Pasivos por impuestos corrientes, corriente"/>
    <x v="32"/>
    <x v="0"/>
    <n v="3958272"/>
  </r>
  <r>
    <x v="45"/>
    <s v="CASS CONSTRUCTORES &amp; CIA. S.C.A."/>
    <s v="10 NIIF Plenas - Individuales"/>
    <s v="CUNDINAMARCA"/>
    <s v="F4210"/>
    <s v="2016-dic-31"/>
    <x v="0"/>
    <n v="20170405"/>
    <n v="0"/>
    <s v="Pasivos por impuestos corrientes, corriente"/>
    <x v="32"/>
    <x v="0"/>
    <n v="4094513"/>
  </r>
  <r>
    <x v="46"/>
    <s v="PROKSOL S A S"/>
    <s v="50 NIIF Pymes - Separados"/>
    <s v="CUNDINAMARCA"/>
    <s v="M7110"/>
    <s v="2016-dic-31"/>
    <x v="0"/>
    <n v="20170421"/>
    <n v="0"/>
    <s v="Pasivos por impuestos corrientes, corriente"/>
    <x v="32"/>
    <x v="0"/>
    <n v="109446"/>
  </r>
  <r>
    <x v="47"/>
    <s v="COMPAÑIA COLOMBIANA DE CONSULTORES S AS"/>
    <s v="40 NIIF Pymes - Individuales"/>
    <s v="ANTIOQUIA"/>
    <s v="M7110"/>
    <s v="2016-dic-31"/>
    <x v="0"/>
    <n v="20170511"/>
    <n v="0"/>
    <s v="Pasivos por impuestos corrientes, corriente"/>
    <x v="32"/>
    <x v="0"/>
    <n v="1708532"/>
  </r>
  <r>
    <x v="48"/>
    <s v="SEDIC S.A"/>
    <s v="20 NIIF Plenas - Separados"/>
    <s v="ANTIOQUIA"/>
    <s v="M7110"/>
    <s v="2016-dic-31"/>
    <x v="0"/>
    <n v="20170928"/>
    <n v="0"/>
    <s v="Pasivos por impuestos corrientes, corriente"/>
    <x v="32"/>
    <x v="0"/>
    <n v="265312"/>
  </r>
  <r>
    <x v="49"/>
    <s v="CONINSA  RAMON H. S.A."/>
    <s v="20 NIIF Plenas - Separados"/>
    <s v="ANTIOQUIA"/>
    <s v="F4290"/>
    <s v="2016-dic-31"/>
    <x v="0"/>
    <n v="20170329"/>
    <n v="0"/>
    <s v="Pasivos por impuestos corrientes, corriente"/>
    <x v="32"/>
    <x v="0"/>
    <n v="1470752"/>
  </r>
  <r>
    <x v="50"/>
    <s v="MAB INGENIERIA DE VALOR S.A."/>
    <s v="50 NIIF Pymes - Separados"/>
    <s v="BOGOTA D.C."/>
    <s v="M7110"/>
    <s v="2016-dic-31"/>
    <x v="0"/>
    <n v="20170419"/>
    <n v="0"/>
    <s v="Pasivos por impuestos corrientes, corriente"/>
    <x v="32"/>
    <x v="0"/>
    <n v="2754692"/>
  </r>
  <r>
    <x v="51"/>
    <s v="INGENIERIA ESTRUCTURAL S.A."/>
    <s v="40 NIIF Pymes - Individuales"/>
    <s v="ANTIOQUIA"/>
    <s v="M7110"/>
    <s v="2016-dic-31"/>
    <x v="0"/>
    <n v="20170503"/>
    <n v="0"/>
    <s v="Pasivos por impuestos corrientes, corriente"/>
    <x v="32"/>
    <x v="0"/>
    <n v="1668151"/>
  </r>
  <r>
    <x v="52"/>
    <s v="SANEAR S.A."/>
    <s v="40 NIIF Pymes - Individuales"/>
    <s v="ANTIOQUIA"/>
    <s v="M7110"/>
    <s v="2016-dic-31"/>
    <x v="0"/>
    <n v="20170510"/>
    <n v="0"/>
    <s v="Pasivos por impuestos corrientes, corriente"/>
    <x v="32"/>
    <x v="0"/>
    <n v="15080"/>
  </r>
  <r>
    <x v="53"/>
    <s v="SP INGENIEROS S.A.S."/>
    <s v="20 NIIF Plenas - Separados"/>
    <s v="ANTIOQUIA"/>
    <s v="F4210"/>
    <s v="2016-dic-31"/>
    <x v="0"/>
    <n v="20170328"/>
    <n v="0"/>
    <s v="Pasivos por impuestos corrientes, corriente"/>
    <x v="32"/>
    <x v="0"/>
    <n v="420754"/>
  </r>
  <r>
    <x v="55"/>
    <s v="FAJARDO MORENO Y CIA. S.A."/>
    <s v="40 NIIF Pymes - Individuales"/>
    <s v="ANTIOQUIA"/>
    <s v="M7110"/>
    <s v="2016-dic-31"/>
    <x v="0"/>
    <n v="20170424"/>
    <n v="0"/>
    <s v="Pasivos por impuestos corrientes, corriente"/>
    <x v="32"/>
    <x v="0"/>
    <n v="624518"/>
  </r>
  <r>
    <x v="56"/>
    <s v="CBI COLOMBIANA S.A."/>
    <s v="10 NIIF Plenas - Individuales"/>
    <s v="BOLIVAR"/>
    <s v="F4290"/>
    <s v="2016-dic-31"/>
    <x v="0"/>
    <n v="20170407"/>
    <n v="0"/>
    <s v="Pasivos por impuestos corrientes, corriente"/>
    <x v="32"/>
    <x v="0"/>
    <n v="2452"/>
  </r>
  <r>
    <x v="58"/>
    <s v="ARCO CONSTRUCTORES S.A.S"/>
    <s v="50 NIIF Pymes - Separados"/>
    <s v="CUNDINAMARCA"/>
    <s v="F4210"/>
    <s v="2016-dic-31"/>
    <x v="0"/>
    <n v="20170425"/>
    <n v="0"/>
    <s v="Pasivos por impuestos corrientes, corriente"/>
    <x v="32"/>
    <x v="0"/>
    <n v="5893"/>
  </r>
  <r>
    <x v="59"/>
    <s v="CMS + GMP ASOCIADOS S A S EN REORGANIZACION"/>
    <s v="50 NIIF Pymes - Separados"/>
    <s v="BOGOTA D.C."/>
    <s v="M7110"/>
    <s v="2016-dic-31"/>
    <x v="0"/>
    <n v="20170517"/>
    <n v="0"/>
    <s v="Pasivos por impuestos corrientes, corriente"/>
    <x v="32"/>
    <x v="0"/>
    <n v="781655"/>
  </r>
  <r>
    <x v="60"/>
    <s v="INGETEC INGENIERIA &amp; DISEÑO S.A."/>
    <s v="40 NIIF Pymes - Individuales"/>
    <s v="BOGOTA D.C."/>
    <s v="M7110"/>
    <s v="2016-dic-31"/>
    <x v="0"/>
    <n v="20170509"/>
    <n v="0"/>
    <s v="Pasivos por impuestos corrientes, corriente"/>
    <x v="32"/>
    <x v="0"/>
    <n v="496381"/>
  </r>
  <r>
    <x v="61"/>
    <s v="INGETEC GERENCIA &amp; SUPERVISION S.A."/>
    <s v="40 NIIF Pymes - Individuales"/>
    <s v="BOGOTA D.C."/>
    <s v="M7110"/>
    <s v="2016-dic-31"/>
    <x v="0"/>
    <n v="20170510"/>
    <n v="0"/>
    <s v="Pasivos por impuestos corrientes, corriente"/>
    <x v="32"/>
    <x v="0"/>
    <n v="252812"/>
  </r>
  <r>
    <x v="62"/>
    <s v="CARTAGENA II S.A."/>
    <s v="20 NIIF Plenas - Separados"/>
    <s v="BOLIVAR"/>
    <s v="L6810"/>
    <s v="2016-dic-31"/>
    <x v="0"/>
    <n v="20170509"/>
    <n v="0"/>
    <s v="Pasivos por impuestos corrientes, corriente"/>
    <x v="32"/>
    <x v="0"/>
    <n v="112829"/>
  </r>
  <r>
    <x v="63"/>
    <s v="CONSTRUCTORA FUREL S.A"/>
    <s v="50 NIIF Pymes - Separados"/>
    <s v="ANTIOQUIA"/>
    <s v="F4390"/>
    <s v="2016-dic-31"/>
    <x v="0"/>
    <n v="20170504"/>
    <n v="0"/>
    <s v="Pasivos por impuestos corrientes, corriente"/>
    <x v="32"/>
    <x v="0"/>
    <n v="235238"/>
  </r>
  <r>
    <x v="64"/>
    <s v="POCH COLOMBIA SA"/>
    <s v="10 NIIF Plenas - Individuales"/>
    <s v="BOGOTA D.C."/>
    <s v="M7110"/>
    <s v="2016-dic-31"/>
    <x v="0"/>
    <n v="20170330"/>
    <n v="0"/>
    <s v="Pasivos por impuestos corrientes, corriente"/>
    <x v="32"/>
    <x v="0"/>
    <n v="82132"/>
  </r>
  <r>
    <x v="65"/>
    <s v="AR CONSTRUCCIONES S.A.S"/>
    <s v="10 NIIF Plenas - Individuales"/>
    <s v="BOGOTA D.C."/>
    <s v="F4111"/>
    <s v="2016-dic-31"/>
    <x v="0"/>
    <n v="20170327"/>
    <n v="0"/>
    <s v="Pasivos por impuestos corrientes, corriente"/>
    <x v="32"/>
    <x v="0"/>
    <n v="6252440"/>
  </r>
  <r>
    <x v="66"/>
    <s v="CONSTRUCTORA DE INFRAESTRUCTURA VIAL S.A.S."/>
    <s v="10 NIIF Plenas - Individuales"/>
    <s v="BOGOTA D.C."/>
    <s v="F4210"/>
    <s v="2016-dic-31"/>
    <x v="0"/>
    <n v="20170330"/>
    <n v="0"/>
    <s v="Pasivos por impuestos corrientes, corriente"/>
    <x v="32"/>
    <x v="0"/>
    <n v="9191550"/>
  </r>
  <r>
    <x v="67"/>
    <s v="INGENIERIA Y SOLUCIONES ESPECIALIZADAS S.A.S. (ISES S.A.S.)"/>
    <s v="50 NIIF Pymes - Separados"/>
    <s v="ATLANTICO"/>
    <s v="M7110"/>
    <s v="2016-dic-31"/>
    <x v="0"/>
    <n v="20170511"/>
    <n v="0"/>
    <s v="Pasivos por impuestos corrientes, corriente"/>
    <x v="32"/>
    <x v="0"/>
    <n v="822349"/>
  </r>
  <r>
    <x v="68"/>
    <s v="CONCOL INGENIERIA SAS"/>
    <s v="50 NIIF Pymes - Separados"/>
    <s v="BOGOTA D.C."/>
    <s v="M7110"/>
    <s v="2016-dic-31"/>
    <x v="0"/>
    <n v="20170428"/>
    <n v="0"/>
    <s v="Pasivos por impuestos corrientes, corriente"/>
    <x v="32"/>
    <x v="0"/>
    <n v="624653"/>
  </r>
  <r>
    <x v="69"/>
    <s v="JMV CONSTRUKTORA SAS"/>
    <s v="40 NIIF Pymes - Individuales"/>
    <s v="RISARALDA"/>
    <s v="F4290"/>
    <s v="2016-dic-31"/>
    <x v="0"/>
    <n v="20170503"/>
    <n v="0"/>
    <s v="Pasivos por impuestos corrientes, corriente"/>
    <x v="32"/>
    <x v="0"/>
    <n v="563063"/>
  </r>
  <r>
    <x v="70"/>
    <s v="TROPICAL ING S.A.S."/>
    <s v="40 NIIF Pymes - Individuales"/>
    <s v="BOGOTA D.C."/>
    <s v="M7110"/>
    <s v="2016-dic-31"/>
    <x v="0"/>
    <n v="20170426"/>
    <n v="0"/>
    <s v="Pasivos por impuestos corrientes, corriente"/>
    <x v="32"/>
    <x v="0"/>
    <n v="47764"/>
  </r>
  <r>
    <x v="71"/>
    <s v="MECO INFRAESTRUCTURA SAS"/>
    <s v="10 NIIF Plenas - Individuales"/>
    <s v="BOGOTA D.C."/>
    <s v="F4210"/>
    <s v="2016-dic-31"/>
    <x v="0"/>
    <n v="20170404"/>
    <n v="0"/>
    <s v="Pasivos por impuestos corrientes, corriente"/>
    <x v="32"/>
    <x v="0"/>
    <n v="2585516"/>
  </r>
  <r>
    <x v="72"/>
    <s v="SBI INTERNATIONAL HOLDINGS AG"/>
    <s v="10 NIIF Plenas - Individuales"/>
    <s v="BOGOTA D.C."/>
    <s v="F4112"/>
    <s v="2016-dic-31"/>
    <x v="0"/>
    <n v="20170330"/>
    <n v="0"/>
    <s v="Pasivos por impuestos corrientes, corriente"/>
    <x v="32"/>
    <x v="0"/>
    <n v="631645"/>
  </r>
  <r>
    <x v="73"/>
    <s v="CONSTRUCCIONES COLOMBIANAS OHL SAS"/>
    <s v="10 NIIF Plenas - Individuales"/>
    <s v="BOGOTA D.C."/>
    <s v="F4210"/>
    <s v="2016-dic-31"/>
    <x v="0"/>
    <n v="20170410"/>
    <n v="0"/>
    <s v="Pasivos por impuestos corrientes, corriente"/>
    <x v="32"/>
    <x v="0"/>
    <n v="695977"/>
  </r>
  <r>
    <x v="0"/>
    <s v="ESTYMA ESTUDIOS Y MANEJOS S.A"/>
    <s v="40 NIIF Pymes - Individuales"/>
    <s v="ANTIOQUIA"/>
    <s v="F4210"/>
    <s v="2016-dic-31"/>
    <x v="0"/>
    <n v="20170518"/>
    <n v="0"/>
    <s v="Otros pasivos financieros corrientes"/>
    <x v="33"/>
    <x v="0"/>
    <n v="17613213"/>
  </r>
  <r>
    <x v="1"/>
    <s v="VELNEC S.A."/>
    <s v="40 NIIF Pymes - Individuales"/>
    <s v="BOGOTA D.C."/>
    <s v="M7110"/>
    <s v="2016-dic-31"/>
    <x v="0"/>
    <n v="20170503"/>
    <n v="0"/>
    <s v="Otros pasivos financieros corrientes"/>
    <x v="33"/>
    <x v="0"/>
    <n v="1718093"/>
  </r>
  <r>
    <x v="3"/>
    <s v="JARAMILLO MORA S.A."/>
    <s v="20 NIIF Plenas - Separados"/>
    <s v="VALLE"/>
    <s v="F4111"/>
    <s v="2016-dic-31"/>
    <x v="0"/>
    <n v="20170403"/>
    <n v="0"/>
    <s v="Otros pasivos financieros corrientes"/>
    <x v="33"/>
    <x v="0"/>
    <n v="130698346"/>
  </r>
  <r>
    <x v="4"/>
    <s v="JMV INGENIEROS S A S"/>
    <s v="40 NIIF Pymes - Individuales"/>
    <s v="BOGOTA D.C."/>
    <s v="F4290"/>
    <s v="2016-dic-31"/>
    <x v="0"/>
    <n v="20170505"/>
    <n v="0"/>
    <s v="Otros pasivos financieros corrientes"/>
    <x v="33"/>
    <x v="0"/>
    <n v="1441916"/>
  </r>
  <r>
    <x v="5"/>
    <s v="CYG INGENIERIA Y CONSTRUCCIONES S A S"/>
    <s v="40 NIIF Pymes - Individuales"/>
    <s v="BOGOTA D.C."/>
    <s v="F4290"/>
    <s v="2016-dic-31"/>
    <x v="0"/>
    <n v="20170503"/>
    <n v="0"/>
    <s v="Otros pasivos financieros corrientes"/>
    <x v="33"/>
    <x v="0"/>
    <n v="12764504"/>
  </r>
  <r>
    <x v="6"/>
    <s v="PRABYC INGENIEROS S A S"/>
    <s v="20 NIIF Plenas - Separados"/>
    <s v="BOGOTA D.C."/>
    <s v="F4111"/>
    <s v="2016-dic-31"/>
    <x v="0"/>
    <n v="20170403"/>
    <n v="0"/>
    <s v="Otros pasivos financieros corrientes"/>
    <x v="33"/>
    <x v="0"/>
    <n v="25665017"/>
  </r>
  <r>
    <x v="7"/>
    <s v="VALORES Y CONTRATOS S.A. VALORCON S.A."/>
    <s v="40 NIIF Pymes - Individuales"/>
    <s v="ATLANTICO"/>
    <s v="F4210"/>
    <s v="2016-dic-31"/>
    <x v="0"/>
    <n v="20170424"/>
    <n v="0"/>
    <s v="Otros pasivos financieros corrientes"/>
    <x v="33"/>
    <x v="0"/>
    <n v="132678869"/>
  </r>
  <r>
    <x v="8"/>
    <s v="AMARILO S.A.S"/>
    <s v="20 NIIF Plenas - Separados"/>
    <s v="BOGOTA D.C."/>
    <s v="F4111"/>
    <s v="2016-dic-31"/>
    <x v="0"/>
    <n v="20170407"/>
    <n v="0"/>
    <s v="Otros pasivos financieros corrientes"/>
    <x v="33"/>
    <x v="0"/>
    <n v="785871817"/>
  </r>
  <r>
    <x v="9"/>
    <s v="PRODESA Y CIA. S.A."/>
    <s v="10 NIIF Plenas - Individuales"/>
    <s v="BOGOTA D.C."/>
    <s v="F4111"/>
    <s v="2016-dic-31"/>
    <x v="0"/>
    <n v="20170509"/>
    <n v="0"/>
    <s v="Otros pasivos financieros corrientes"/>
    <x v="33"/>
    <x v="0"/>
    <n v="29198765"/>
  </r>
  <r>
    <x v="10"/>
    <s v="INVERSIONES ALCABAMA S.A."/>
    <s v="50 NIIF Pymes - Separados"/>
    <s v="BOGOTA D.C."/>
    <s v="F4321"/>
    <s v="2016-dic-31"/>
    <x v="0"/>
    <n v="20170428"/>
    <n v="0"/>
    <s v="Otros pasivos financieros corrientes"/>
    <x v="33"/>
    <x v="0"/>
    <n v="120233412"/>
  </r>
  <r>
    <x v="11"/>
    <s v="LATINOAMERICANA DE CONSTRUCCIONES S.A."/>
    <s v="20 NIIF Plenas - Separados"/>
    <s v="ANTIOQUIA"/>
    <s v="F4210"/>
    <s v="2016-dic-31"/>
    <x v="0"/>
    <n v="20170406"/>
    <n v="0"/>
    <s v="Otros pasivos financieros corrientes"/>
    <x v="33"/>
    <x v="0"/>
    <n v="38223052"/>
  </r>
  <r>
    <x v="12"/>
    <s v="APIROS S A S"/>
    <s v="10 NIIF Plenas - Individuales"/>
    <s v="BOGOTA D.C."/>
    <s v="F4111"/>
    <s v="2016-dic-31"/>
    <x v="0"/>
    <n v="20170330"/>
    <n v="0"/>
    <s v="Otros pasivos financieros corrientes"/>
    <x v="33"/>
    <x v="0"/>
    <n v="149963637"/>
  </r>
  <r>
    <x v="13"/>
    <s v="CONSTRUCTORA CAPITAL MEDELLIN S.A.S."/>
    <s v="20 NIIF Plenas - Separados"/>
    <s v="ANTIOQUIA"/>
    <s v="F4111"/>
    <s v="2016-dic-31"/>
    <x v="0"/>
    <n v="20170404"/>
    <n v="0"/>
    <s v="Otros pasivos financieros corrientes"/>
    <x v="33"/>
    <x v="0"/>
    <n v="4186672"/>
  </r>
  <r>
    <x v="14"/>
    <s v="CONSTRUCOES E COMERCIO CAMARGO CORREA S.A. SUCURSAL COLOMBIA"/>
    <s v="10 NIIF Plenas - Individuales"/>
    <s v="ANTIOQUIA"/>
    <s v="F4290"/>
    <s v="2016-dic-31"/>
    <x v="0"/>
    <n v="20170328"/>
    <n v="0"/>
    <s v="Otros pasivos financieros corrientes"/>
    <x v="33"/>
    <x v="0"/>
    <n v="39582009"/>
  </r>
  <r>
    <x v="15"/>
    <s v="KMA CONSTRUCCIONES S A"/>
    <s v="20 NIIF Plenas - Separados"/>
    <s v="BOLIVAR"/>
    <s v="F4290"/>
    <s v="2016-dic-31"/>
    <x v="0"/>
    <n v="20171004"/>
    <n v="0"/>
    <s v="Otros pasivos financieros corrientes"/>
    <x v="33"/>
    <x v="0"/>
    <n v="40855524"/>
  </r>
  <r>
    <x v="16"/>
    <s v="CAM COLOMBIA MULTISERVICIOS S A S"/>
    <s v="20 NIIF Plenas - Separados"/>
    <s v="BOGOTA D.C."/>
    <s v="N8299"/>
    <s v="2016-dic-31"/>
    <x v="0"/>
    <n v="20170405"/>
    <n v="0"/>
    <s v="Otros pasivos financieros corrientes"/>
    <x v="33"/>
    <x v="0"/>
    <n v="12844197"/>
  </r>
  <r>
    <x v="17"/>
    <s v="ALDEA PROYECTOS INMOBILIARIOS S.A."/>
    <s v="40 NIIF Pymes - Individuales"/>
    <s v="BOGOTA D.C."/>
    <s v="M7110"/>
    <s v="2016-dic-31"/>
    <x v="0"/>
    <n v="20170420"/>
    <n v="0"/>
    <s v="Otros pasivos financieros corrientes"/>
    <x v="33"/>
    <x v="0"/>
    <n v="1511791"/>
  </r>
  <r>
    <x v="18"/>
    <s v="HMV INGENIEROS LTDA"/>
    <s v="20 NIIF Plenas - Separados"/>
    <s v="ANTIOQUIA"/>
    <s v="M7110"/>
    <s v="2016-dic-31"/>
    <x v="0"/>
    <n v="20170401"/>
    <n v="0"/>
    <s v="Otros pasivos financieros corrientes"/>
    <x v="33"/>
    <x v="0"/>
    <n v="8287509"/>
  </r>
  <r>
    <x v="19"/>
    <s v="INGENIEROS CONSULTORES CIVILES Y ELECTRICOS S A"/>
    <s v="50 NIIF Pymes - Separados"/>
    <s v="BOGOTA D.C."/>
    <s v="M7110"/>
    <s v="2016-dic-31"/>
    <x v="0"/>
    <n v="20170510"/>
    <n v="0"/>
    <s v="Otros pasivos financieros corrientes"/>
    <x v="33"/>
    <x v="0"/>
    <n v="1007300"/>
  </r>
  <r>
    <x v="20"/>
    <s v="OSPINAS Y CIA S A"/>
    <s v="20 NIIF Plenas - Separados"/>
    <s v="BOGOTA D.C."/>
    <s v="M7110"/>
    <s v="2016-dic-31"/>
    <x v="0"/>
    <n v="20170330"/>
    <n v="0"/>
    <s v="Otros pasivos financieros corrientes"/>
    <x v="33"/>
    <x v="0"/>
    <n v="59038057"/>
  </r>
  <r>
    <x v="22"/>
    <s v="CONSULTORES TECNICOS Y ECONOMICOS S.A CONSULTECNICOS"/>
    <s v="50 NIIF Pymes - Separados"/>
    <s v="BOGOTA D.C."/>
    <s v="M7110"/>
    <s v="2016-dic-31"/>
    <x v="0"/>
    <n v="20170510"/>
    <n v="0"/>
    <s v="Otros pasivos financieros corrientes"/>
    <x v="33"/>
    <x v="0"/>
    <n v="1429"/>
  </r>
  <r>
    <x v="24"/>
    <s v="ARPRO ARQUITECTOS INGENIEROS S.A."/>
    <s v="50 NIIF Pymes - Separados"/>
    <s v="BOGOTA D.C."/>
    <s v="F4112"/>
    <s v="2016-dic-31"/>
    <x v="0"/>
    <n v="20170515"/>
    <n v="0"/>
    <s v="Otros pasivos financieros corrientes"/>
    <x v="33"/>
    <x v="0"/>
    <n v="9378751"/>
  </r>
  <r>
    <x v="25"/>
    <s v="J FELIPE ARDILA V &amp; CIA SAS"/>
    <s v="40 NIIF Pymes - Individuales"/>
    <s v="BOGOTA D.C."/>
    <s v="M7110"/>
    <s v="2016-dic-31"/>
    <x v="0"/>
    <n v="20170417"/>
    <n v="0"/>
    <s v="Otros pasivos financieros corrientes"/>
    <x v="33"/>
    <x v="0"/>
    <n v="344335"/>
  </r>
  <r>
    <x v="26"/>
    <s v="GUTIERREZ DIAZ Y CIA  S.A."/>
    <s v="40 NIIF Pymes - Individuales"/>
    <s v="BOGOTA D.C."/>
    <s v="M7110"/>
    <s v="2016-dic-31"/>
    <x v="0"/>
    <n v="20170523"/>
    <n v="0"/>
    <s v="Otros pasivos financieros corrientes"/>
    <x v="33"/>
    <x v="0"/>
    <n v="313321"/>
  </r>
  <r>
    <x v="27"/>
    <s v="CONSTRUCCIONES OBYCON S.A.S"/>
    <s v="20 NIIF Plenas - Separados"/>
    <s v="BOGOTA D.C."/>
    <s v="M7110"/>
    <s v="2016-dic-31"/>
    <x v="0"/>
    <n v="20170512"/>
    <n v="0"/>
    <s v="Otros pasivos financieros corrientes"/>
    <x v="33"/>
    <x v="0"/>
    <n v="21306637"/>
  </r>
  <r>
    <x v="29"/>
    <s v="CONSULTORIA COLOMBIANA S A"/>
    <s v="20 NIIF Plenas - Separados"/>
    <s v="BOGOTA D.C."/>
    <s v="M7110"/>
    <s v="2016-dic-31"/>
    <x v="0"/>
    <n v="20170405"/>
    <n v="0"/>
    <s v="Otros pasivos financieros corrientes"/>
    <x v="33"/>
    <x v="0"/>
    <n v="16567218"/>
  </r>
  <r>
    <x v="30"/>
    <s v="TECNICONTROL S.A."/>
    <s v="20 NIIF Plenas - Separados"/>
    <s v="BOGOTA D.C."/>
    <s v="M7110"/>
    <s v="2016-dic-31"/>
    <x v="0"/>
    <n v="20170407"/>
    <n v="0"/>
    <s v="Otros pasivos financieros corrientes"/>
    <x v="33"/>
    <x v="0"/>
    <n v="168945"/>
  </r>
  <r>
    <x v="31"/>
    <s v="MORELCO S A S"/>
    <s v="20 NIIF Plenas - Separados"/>
    <s v="BOGOTA D.C."/>
    <s v="F4290"/>
    <s v="2016-dic-31"/>
    <x v="0"/>
    <n v="20170405"/>
    <n v="0"/>
    <s v="Otros pasivos financieros corrientes"/>
    <x v="33"/>
    <x v="0"/>
    <n v="27121519"/>
  </r>
  <r>
    <x v="32"/>
    <s v="CONSTRUCTORA  COLPATRIA S.A"/>
    <s v="20 NIIF Plenas - Separados"/>
    <s v="BOGOTA D.C."/>
    <s v="F4111"/>
    <s v="2016-dic-31"/>
    <x v="0"/>
    <n v="20170404"/>
    <n v="0"/>
    <s v="Otros pasivos financieros corrientes"/>
    <x v="33"/>
    <x v="0"/>
    <n v="193621854"/>
  </r>
  <r>
    <x v="33"/>
    <s v="A.C.I. PROYECTOS S.A.S"/>
    <s v="20 NIIF Plenas - Separados"/>
    <s v="BOGOTA D.C."/>
    <s v="M7110"/>
    <s v="2016-dic-31"/>
    <x v="0"/>
    <n v="20170403"/>
    <n v="0"/>
    <s v="Otros pasivos financieros corrientes"/>
    <x v="33"/>
    <x v="0"/>
    <n v="3685883"/>
  </r>
  <r>
    <x v="34"/>
    <s v="ARMETALES S.A."/>
    <s v="10 NIIF Plenas - Individuales"/>
    <s v="CALDAS"/>
    <s v="G4663"/>
    <s v="2016-dic-31"/>
    <x v="0"/>
    <n v="20170406"/>
    <n v="0"/>
    <s v="Otros pasivos financieros corrientes"/>
    <x v="33"/>
    <x v="0"/>
    <n v="25269402"/>
  </r>
  <r>
    <x v="35"/>
    <s v="TERMOTECNICA COINDUSTRIAL S A"/>
    <s v="20 NIIF Plenas - Separados"/>
    <s v="BOGOTA D.C."/>
    <s v="F4290"/>
    <s v="2016-dic-31"/>
    <x v="0"/>
    <n v="20170330"/>
    <n v="0"/>
    <s v="Otros pasivos financieros corrientes"/>
    <x v="33"/>
    <x v="0"/>
    <n v="2660404"/>
  </r>
  <r>
    <x v="36"/>
    <s v="INTEGRAL S A."/>
    <s v="20 NIIF Plenas - Separados"/>
    <s v="ANTIOQUIA"/>
    <s v="M7110"/>
    <s v="2016-dic-31"/>
    <x v="0"/>
    <n v="20170331"/>
    <n v="0"/>
    <s v="Otros pasivos financieros corrientes"/>
    <x v="33"/>
    <x v="0"/>
    <n v="2481051"/>
  </r>
  <r>
    <x v="37"/>
    <s v="CONSTRUCCIONES VELEZ Y ASOCIADOS S.A.S"/>
    <s v="10 NIIF Plenas - Individuales"/>
    <s v="ANTIOQUIA"/>
    <s v="F4112"/>
    <s v="2016-dic-31"/>
    <x v="0"/>
    <n v="20170503"/>
    <n v="0"/>
    <s v="Otros pasivos financieros corrientes"/>
    <x v="33"/>
    <x v="0"/>
    <n v="16967"/>
  </r>
  <r>
    <x v="39"/>
    <s v="INVERSIONES Y CONSTRUCCIONES CONDOR S.A."/>
    <s v="40 NIIF Pymes - Individuales"/>
    <s v="BOGOTA D.C."/>
    <s v="F4290"/>
    <s v="2016-dic-31"/>
    <x v="0"/>
    <n v="20170512"/>
    <n v="0"/>
    <s v="Otros pasivos financieros corrientes"/>
    <x v="33"/>
    <x v="0"/>
    <n v="1358270"/>
  </r>
  <r>
    <x v="40"/>
    <s v="INDUSTRIAL CONCONCRETO S.A.S"/>
    <s v="20 NIIF Plenas - Separados"/>
    <s v="ANTIOQUIA"/>
    <s v="F4290"/>
    <s v="2016-dic-31"/>
    <x v="0"/>
    <n v="20170329"/>
    <n v="0"/>
    <s v="Otros pasivos financieros corrientes"/>
    <x v="33"/>
    <x v="0"/>
    <n v="4378237"/>
  </r>
  <r>
    <x v="43"/>
    <s v="GUSTAVO PERRY ARQUITECTOS S.A.S."/>
    <s v="40 NIIF Pymes - Individuales"/>
    <s v="BOGOTA D.C."/>
    <s v="M7110"/>
    <s v="2016-dic-31"/>
    <x v="0"/>
    <n v="20170504"/>
    <n v="0"/>
    <s v="Otros pasivos financieros corrientes"/>
    <x v="33"/>
    <x v="0"/>
    <n v="82096"/>
  </r>
  <r>
    <x v="45"/>
    <s v="CASS CONSTRUCTORES &amp; CIA. S.C.A."/>
    <s v="10 NIIF Plenas - Individuales"/>
    <s v="CUNDINAMARCA"/>
    <s v="F4210"/>
    <s v="2016-dic-31"/>
    <x v="0"/>
    <n v="20170405"/>
    <n v="0"/>
    <s v="Otros pasivos financieros corrientes"/>
    <x v="33"/>
    <x v="0"/>
    <n v="161669863"/>
  </r>
  <r>
    <x v="46"/>
    <s v="PROKSOL S A S"/>
    <s v="50 NIIF Pymes - Separados"/>
    <s v="CUNDINAMARCA"/>
    <s v="M7110"/>
    <s v="2016-dic-31"/>
    <x v="0"/>
    <n v="20170421"/>
    <n v="0"/>
    <s v="Otros pasivos financieros corrientes"/>
    <x v="33"/>
    <x v="0"/>
    <n v="4124894"/>
  </r>
  <r>
    <x v="48"/>
    <s v="SEDIC S.A"/>
    <s v="20 NIIF Plenas - Separados"/>
    <s v="ANTIOQUIA"/>
    <s v="M7110"/>
    <s v="2016-dic-31"/>
    <x v="0"/>
    <n v="20170928"/>
    <n v="0"/>
    <s v="Otros pasivos financieros corrientes"/>
    <x v="33"/>
    <x v="0"/>
    <n v="971025"/>
  </r>
  <r>
    <x v="49"/>
    <s v="CONINSA  RAMON H. S.A."/>
    <s v="20 NIIF Plenas - Separados"/>
    <s v="ANTIOQUIA"/>
    <s v="F4290"/>
    <s v="2016-dic-31"/>
    <x v="0"/>
    <n v="20170329"/>
    <n v="0"/>
    <s v="Otros pasivos financieros corrientes"/>
    <x v="33"/>
    <x v="0"/>
    <n v="30990530"/>
  </r>
  <r>
    <x v="50"/>
    <s v="MAB INGENIERIA DE VALOR S.A."/>
    <s v="50 NIIF Pymes - Separados"/>
    <s v="BOGOTA D.C."/>
    <s v="M7110"/>
    <s v="2016-dic-31"/>
    <x v="0"/>
    <n v="20170419"/>
    <n v="0"/>
    <s v="Otros pasivos financieros corrientes"/>
    <x v="33"/>
    <x v="0"/>
    <n v="89684"/>
  </r>
  <r>
    <x v="51"/>
    <s v="INGENIERIA ESTRUCTURAL S.A."/>
    <s v="40 NIIF Pymes - Individuales"/>
    <s v="ANTIOQUIA"/>
    <s v="M7110"/>
    <s v="2016-dic-31"/>
    <x v="0"/>
    <n v="20170503"/>
    <n v="0"/>
    <s v="Otros pasivos financieros corrientes"/>
    <x v="33"/>
    <x v="0"/>
    <n v="6207"/>
  </r>
  <r>
    <x v="52"/>
    <s v="SANEAR S.A."/>
    <s v="40 NIIF Pymes - Individuales"/>
    <s v="ANTIOQUIA"/>
    <s v="M7110"/>
    <s v="2016-dic-31"/>
    <x v="0"/>
    <n v="20170510"/>
    <n v="0"/>
    <s v="Otros pasivos financieros corrientes"/>
    <x v="33"/>
    <x v="0"/>
    <n v="153783"/>
  </r>
  <r>
    <x v="53"/>
    <s v="SP INGENIEROS S.A.S."/>
    <s v="20 NIIF Plenas - Separados"/>
    <s v="ANTIOQUIA"/>
    <s v="F4210"/>
    <s v="2016-dic-31"/>
    <x v="0"/>
    <n v="20170328"/>
    <n v="0"/>
    <s v="Otros pasivos financieros corrientes"/>
    <x v="33"/>
    <x v="0"/>
    <n v="9980031"/>
  </r>
  <r>
    <x v="56"/>
    <s v="CBI COLOMBIANA S.A."/>
    <s v="10 NIIF Plenas - Individuales"/>
    <s v="BOLIVAR"/>
    <s v="F4290"/>
    <s v="2016-dic-31"/>
    <x v="0"/>
    <n v="20170407"/>
    <n v="0"/>
    <s v="Otros pasivos financieros corrientes"/>
    <x v="33"/>
    <x v="0"/>
    <n v="305538850"/>
  </r>
  <r>
    <x v="57"/>
    <s v="ESTUDIOS Y PROYECTOS DEL SOL S A S"/>
    <s v="20 NIIF Plenas - Separados"/>
    <s v="BOGOTA D.C."/>
    <s v="F4210"/>
    <s v="2016-dic-31"/>
    <x v="0"/>
    <n v="20170331"/>
    <n v="0"/>
    <s v="Otros pasivos financieros corrientes"/>
    <x v="33"/>
    <x v="0"/>
    <n v="3505174"/>
  </r>
  <r>
    <x v="59"/>
    <s v="CMS + GMP ASOCIADOS S A S EN REORGANIZACION"/>
    <s v="50 NIIF Pymes - Separados"/>
    <s v="BOGOTA D.C."/>
    <s v="M7110"/>
    <s v="2016-dic-31"/>
    <x v="0"/>
    <n v="20170517"/>
    <n v="0"/>
    <s v="Otros pasivos financieros corrientes"/>
    <x v="33"/>
    <x v="0"/>
    <n v="19064025"/>
  </r>
  <r>
    <x v="62"/>
    <s v="CARTAGENA II S.A."/>
    <s v="20 NIIF Plenas - Separados"/>
    <s v="BOLIVAR"/>
    <s v="L6810"/>
    <s v="2016-dic-31"/>
    <x v="0"/>
    <n v="20170509"/>
    <n v="0"/>
    <s v="Otros pasivos financieros corrientes"/>
    <x v="33"/>
    <x v="0"/>
    <n v="2181812"/>
  </r>
  <r>
    <x v="63"/>
    <s v="CONSTRUCTORA FUREL S.A"/>
    <s v="50 NIIF Pymes - Separados"/>
    <s v="ANTIOQUIA"/>
    <s v="F4390"/>
    <s v="2016-dic-31"/>
    <x v="0"/>
    <n v="20170504"/>
    <n v="0"/>
    <s v="Otros pasivos financieros corrientes"/>
    <x v="33"/>
    <x v="0"/>
    <n v="1602925"/>
  </r>
  <r>
    <x v="64"/>
    <s v="POCH COLOMBIA SA"/>
    <s v="10 NIIF Plenas - Individuales"/>
    <s v="BOGOTA D.C."/>
    <s v="M7110"/>
    <s v="2016-dic-31"/>
    <x v="0"/>
    <n v="20170330"/>
    <n v="0"/>
    <s v="Otros pasivos financieros corrientes"/>
    <x v="33"/>
    <x v="0"/>
    <n v="466282"/>
  </r>
  <r>
    <x v="65"/>
    <s v="AR CONSTRUCCIONES S.A.S"/>
    <s v="10 NIIF Plenas - Individuales"/>
    <s v="BOGOTA D.C."/>
    <s v="F4111"/>
    <s v="2016-dic-31"/>
    <x v="0"/>
    <n v="20170327"/>
    <n v="0"/>
    <s v="Otros pasivos financieros corrientes"/>
    <x v="33"/>
    <x v="0"/>
    <n v="10936817"/>
  </r>
  <r>
    <x v="67"/>
    <s v="INGENIERIA Y SOLUCIONES ESPECIALIZADAS S.A.S. (ISES S.A.S.)"/>
    <s v="50 NIIF Pymes - Separados"/>
    <s v="ATLANTICO"/>
    <s v="M7110"/>
    <s v="2016-dic-31"/>
    <x v="0"/>
    <n v="20170511"/>
    <n v="0"/>
    <s v="Otros pasivos financieros corrientes"/>
    <x v="33"/>
    <x v="0"/>
    <n v="83318"/>
  </r>
  <r>
    <x v="69"/>
    <s v="JMV CONSTRUKTORA SAS"/>
    <s v="40 NIIF Pymes - Individuales"/>
    <s v="RISARALDA"/>
    <s v="F4290"/>
    <s v="2016-dic-31"/>
    <x v="0"/>
    <n v="20170503"/>
    <n v="0"/>
    <s v="Otros pasivos financieros corrientes"/>
    <x v="33"/>
    <x v="0"/>
    <n v="1858568"/>
  </r>
  <r>
    <x v="71"/>
    <s v="MECO INFRAESTRUCTURA SAS"/>
    <s v="10 NIIF Plenas - Individuales"/>
    <s v="BOGOTA D.C."/>
    <s v="F4210"/>
    <s v="2016-dic-31"/>
    <x v="0"/>
    <n v="20170404"/>
    <n v="0"/>
    <s v="Otros pasivos financieros corrientes"/>
    <x v="33"/>
    <x v="0"/>
    <n v="20326810"/>
  </r>
  <r>
    <x v="72"/>
    <s v="SBI INTERNATIONAL HOLDINGS AG"/>
    <s v="10 NIIF Plenas - Individuales"/>
    <s v="BOGOTA D.C."/>
    <s v="F4112"/>
    <s v="2016-dic-31"/>
    <x v="0"/>
    <n v="20170330"/>
    <n v="0"/>
    <s v="Otros pasivos financieros corrientes"/>
    <x v="33"/>
    <x v="0"/>
    <n v="16392"/>
  </r>
  <r>
    <x v="1"/>
    <s v="VELNEC S.A."/>
    <s v="40 NIIF Pymes - Individuales"/>
    <s v="BOGOTA D.C."/>
    <s v="M7110"/>
    <s v="2016-dic-31"/>
    <x v="0"/>
    <n v="20170503"/>
    <n v="0"/>
    <s v="Préstamos corrientes"/>
    <x v="34"/>
    <x v="0"/>
    <n v="1718093"/>
  </r>
  <r>
    <x v="5"/>
    <s v="CYG INGENIERIA Y CONSTRUCCIONES S A S"/>
    <s v="40 NIIF Pymes - Individuales"/>
    <s v="BOGOTA D.C."/>
    <s v="F4290"/>
    <s v="2016-dic-31"/>
    <x v="0"/>
    <n v="20170503"/>
    <n v="0"/>
    <s v="Préstamos corrientes"/>
    <x v="34"/>
    <x v="0"/>
    <n v="12764504"/>
  </r>
  <r>
    <x v="7"/>
    <s v="VALORES Y CONTRATOS S.A. VALORCON S.A."/>
    <s v="40 NIIF Pymes - Individuales"/>
    <s v="ATLANTICO"/>
    <s v="F4210"/>
    <s v="2016-dic-31"/>
    <x v="0"/>
    <n v="20170424"/>
    <n v="0"/>
    <s v="Préstamos corrientes"/>
    <x v="34"/>
    <x v="0"/>
    <n v="132678869"/>
  </r>
  <r>
    <x v="10"/>
    <s v="INVERSIONES ALCABAMA S.A."/>
    <s v="50 NIIF Pymes - Separados"/>
    <s v="BOGOTA D.C."/>
    <s v="F4321"/>
    <s v="2016-dic-31"/>
    <x v="0"/>
    <n v="20170428"/>
    <n v="0"/>
    <s v="Préstamos corrientes"/>
    <x v="34"/>
    <x v="0"/>
    <n v="9010914"/>
  </r>
  <r>
    <x v="17"/>
    <s v="ALDEA PROYECTOS INMOBILIARIOS S.A."/>
    <s v="40 NIIF Pymes - Individuales"/>
    <s v="BOGOTA D.C."/>
    <s v="M7110"/>
    <s v="2016-dic-31"/>
    <x v="0"/>
    <n v="20170420"/>
    <n v="0"/>
    <s v="Préstamos corrientes"/>
    <x v="34"/>
    <x v="0"/>
    <n v="1511791"/>
  </r>
  <r>
    <x v="19"/>
    <s v="INGENIEROS CONSULTORES CIVILES Y ELECTRICOS S A"/>
    <s v="50 NIIF Pymes - Separados"/>
    <s v="BOGOTA D.C."/>
    <s v="M7110"/>
    <s v="2016-dic-31"/>
    <x v="0"/>
    <n v="20170510"/>
    <n v="0"/>
    <s v="Préstamos corrientes"/>
    <x v="34"/>
    <x v="0"/>
    <n v="1007300"/>
  </r>
  <r>
    <x v="22"/>
    <s v="CONSULTORES TECNICOS Y ECONOMICOS S.A CONSULTECNICOS"/>
    <s v="50 NIIF Pymes - Separados"/>
    <s v="BOGOTA D.C."/>
    <s v="M7110"/>
    <s v="2016-dic-31"/>
    <x v="0"/>
    <n v="20170510"/>
    <n v="0"/>
    <s v="Préstamos corrientes"/>
    <x v="34"/>
    <x v="0"/>
    <n v="1429"/>
  </r>
  <r>
    <x v="24"/>
    <s v="ARPRO ARQUITECTOS INGENIEROS S.A."/>
    <s v="50 NIIF Pymes - Separados"/>
    <s v="BOGOTA D.C."/>
    <s v="F4112"/>
    <s v="2016-dic-31"/>
    <x v="0"/>
    <n v="20170515"/>
    <n v="0"/>
    <s v="Préstamos corrientes"/>
    <x v="34"/>
    <x v="0"/>
    <n v="9378751"/>
  </r>
  <r>
    <x v="25"/>
    <s v="J FELIPE ARDILA V &amp; CIA SAS"/>
    <s v="40 NIIF Pymes - Individuales"/>
    <s v="BOGOTA D.C."/>
    <s v="M7110"/>
    <s v="2016-dic-31"/>
    <x v="0"/>
    <n v="20170417"/>
    <n v="0"/>
    <s v="Préstamos corrientes"/>
    <x v="34"/>
    <x v="0"/>
    <n v="344335"/>
  </r>
  <r>
    <x v="26"/>
    <s v="GUTIERREZ DIAZ Y CIA  S.A."/>
    <s v="40 NIIF Pymes - Individuales"/>
    <s v="BOGOTA D.C."/>
    <s v="M7110"/>
    <s v="2016-dic-31"/>
    <x v="0"/>
    <n v="20170523"/>
    <n v="0"/>
    <s v="Préstamos corrientes"/>
    <x v="34"/>
    <x v="0"/>
    <n v="313321"/>
  </r>
  <r>
    <x v="39"/>
    <s v="INVERSIONES Y CONSTRUCCIONES CONDOR S.A."/>
    <s v="40 NIIF Pymes - Individuales"/>
    <s v="BOGOTA D.C."/>
    <s v="F4290"/>
    <s v="2016-dic-31"/>
    <x v="0"/>
    <n v="20170512"/>
    <n v="0"/>
    <s v="Préstamos corrientes"/>
    <x v="34"/>
    <x v="0"/>
    <n v="1358270"/>
  </r>
  <r>
    <x v="43"/>
    <s v="GUSTAVO PERRY ARQUITECTOS S.A.S."/>
    <s v="40 NIIF Pymes - Individuales"/>
    <s v="BOGOTA D.C."/>
    <s v="M7110"/>
    <s v="2016-dic-31"/>
    <x v="0"/>
    <n v="20170504"/>
    <n v="0"/>
    <s v="Préstamos corrientes"/>
    <x v="34"/>
    <x v="0"/>
    <n v="82096"/>
  </r>
  <r>
    <x v="46"/>
    <s v="PROKSOL S A S"/>
    <s v="50 NIIF Pymes - Separados"/>
    <s v="CUNDINAMARCA"/>
    <s v="M7110"/>
    <s v="2016-dic-31"/>
    <x v="0"/>
    <n v="20170421"/>
    <n v="0"/>
    <s v="Préstamos corrientes"/>
    <x v="34"/>
    <x v="0"/>
    <n v="4124894"/>
  </r>
  <r>
    <x v="50"/>
    <s v="MAB INGENIERIA DE VALOR S.A."/>
    <s v="50 NIIF Pymes - Separados"/>
    <s v="BOGOTA D.C."/>
    <s v="M7110"/>
    <s v="2016-dic-31"/>
    <x v="0"/>
    <n v="20170419"/>
    <n v="0"/>
    <s v="Préstamos corrientes"/>
    <x v="34"/>
    <x v="0"/>
    <n v="89684"/>
  </r>
  <r>
    <x v="51"/>
    <s v="INGENIERIA ESTRUCTURAL S.A."/>
    <s v="40 NIIF Pymes - Individuales"/>
    <s v="ANTIOQUIA"/>
    <s v="M7110"/>
    <s v="2016-dic-31"/>
    <x v="0"/>
    <n v="20170503"/>
    <n v="0"/>
    <s v="Préstamos corrientes"/>
    <x v="34"/>
    <x v="0"/>
    <n v="6207"/>
  </r>
  <r>
    <x v="52"/>
    <s v="SANEAR S.A."/>
    <s v="40 NIIF Pymes - Individuales"/>
    <s v="ANTIOQUIA"/>
    <s v="M7110"/>
    <s v="2016-dic-31"/>
    <x v="0"/>
    <n v="20170510"/>
    <n v="0"/>
    <s v="Préstamos corrientes"/>
    <x v="34"/>
    <x v="0"/>
    <n v="153783"/>
  </r>
  <r>
    <x v="59"/>
    <s v="CMS + GMP ASOCIADOS S A S EN REORGANIZACION"/>
    <s v="50 NIIF Pymes - Separados"/>
    <s v="BOGOTA D.C."/>
    <s v="M7110"/>
    <s v="2016-dic-31"/>
    <x v="0"/>
    <n v="20170517"/>
    <n v="0"/>
    <s v="Préstamos corrientes"/>
    <x v="34"/>
    <x v="0"/>
    <n v="19064025"/>
  </r>
  <r>
    <x v="63"/>
    <s v="CONSTRUCTORA FUREL S.A"/>
    <s v="50 NIIF Pymes - Separados"/>
    <s v="ANTIOQUIA"/>
    <s v="F4390"/>
    <s v="2016-dic-31"/>
    <x v="0"/>
    <n v="20170504"/>
    <n v="0"/>
    <s v="Préstamos corrientes"/>
    <x v="34"/>
    <x v="0"/>
    <n v="1500000"/>
  </r>
  <r>
    <x v="67"/>
    <s v="INGENIERIA Y SOLUCIONES ESPECIALIZADAS S.A.S. (ISES S.A.S.)"/>
    <s v="50 NIIF Pymes - Separados"/>
    <s v="ATLANTICO"/>
    <s v="M7110"/>
    <s v="2016-dic-31"/>
    <x v="0"/>
    <n v="20170511"/>
    <n v="0"/>
    <s v="Préstamos corrientes"/>
    <x v="34"/>
    <x v="0"/>
    <n v="54840"/>
  </r>
  <r>
    <x v="69"/>
    <s v="JMV CONSTRUKTORA SAS"/>
    <s v="40 NIIF Pymes - Individuales"/>
    <s v="RISARALDA"/>
    <s v="F4290"/>
    <s v="2016-dic-31"/>
    <x v="0"/>
    <n v="20170503"/>
    <n v="0"/>
    <s v="Préstamos corrientes"/>
    <x v="34"/>
    <x v="0"/>
    <n v="1530536"/>
  </r>
  <r>
    <x v="0"/>
    <s v="ESTYMA ESTUDIOS Y MANEJOS S.A"/>
    <s v="40 NIIF Pymes - Individuales"/>
    <s v="ANTIOQUIA"/>
    <s v="F4210"/>
    <s v="2016-dic-31"/>
    <x v="0"/>
    <n v="20170518"/>
    <n v="0"/>
    <s v="Parte corriente de préstamos no corrientes"/>
    <x v="35"/>
    <x v="0"/>
    <n v="17613213"/>
  </r>
  <r>
    <x v="4"/>
    <s v="JMV INGENIEROS S A S"/>
    <s v="40 NIIF Pymes - Individuales"/>
    <s v="BOGOTA D.C."/>
    <s v="F4290"/>
    <s v="2016-dic-31"/>
    <x v="0"/>
    <n v="20170505"/>
    <n v="0"/>
    <s v="Parte corriente de préstamos no corrientes"/>
    <x v="35"/>
    <x v="0"/>
    <n v="1441916"/>
  </r>
  <r>
    <x v="10"/>
    <s v="INVERSIONES ALCABAMA S.A."/>
    <s v="50 NIIF Pymes - Separados"/>
    <s v="BOGOTA D.C."/>
    <s v="F4321"/>
    <s v="2016-dic-31"/>
    <x v="0"/>
    <n v="20170428"/>
    <n v="0"/>
    <s v="Parte corriente de préstamos no corrientes"/>
    <x v="35"/>
    <x v="0"/>
    <n v="111222498"/>
  </r>
  <r>
    <x v="63"/>
    <s v="CONSTRUCTORA FUREL S.A"/>
    <s v="50 NIIF Pymes - Separados"/>
    <s v="ANTIOQUIA"/>
    <s v="F4390"/>
    <s v="2016-dic-31"/>
    <x v="0"/>
    <n v="20170504"/>
    <n v="0"/>
    <s v="Parte corriente de préstamos no corrientes"/>
    <x v="35"/>
    <x v="0"/>
    <n v="102925"/>
  </r>
  <r>
    <x v="67"/>
    <s v="INGENIERIA Y SOLUCIONES ESPECIALIZADAS S.A.S. (ISES S.A.S.)"/>
    <s v="50 NIIF Pymes - Separados"/>
    <s v="ATLANTICO"/>
    <s v="M7110"/>
    <s v="2016-dic-31"/>
    <x v="0"/>
    <n v="20170511"/>
    <n v="0"/>
    <s v="Parte corriente de préstamos no corrientes"/>
    <x v="35"/>
    <x v="0"/>
    <n v="28478"/>
  </r>
  <r>
    <x v="69"/>
    <s v="JMV CONSTRUKTORA SAS"/>
    <s v="40 NIIF Pymes - Individuales"/>
    <s v="RISARALDA"/>
    <s v="F4290"/>
    <s v="2016-dic-31"/>
    <x v="0"/>
    <n v="20170503"/>
    <n v="0"/>
    <s v="Parte corriente de préstamos no corrientes"/>
    <x v="35"/>
    <x v="0"/>
    <n v="328032"/>
  </r>
  <r>
    <x v="0"/>
    <s v="ESTYMA ESTUDIOS Y MANEJOS S.A"/>
    <s v="40 NIIF Pymes - Individuales"/>
    <s v="ANTIOQUIA"/>
    <s v="F4210"/>
    <s v="2016-dic-31"/>
    <x v="0"/>
    <n v="20170518"/>
    <n v="0"/>
    <s v="Otros pasivos no financieros corrientes"/>
    <x v="36"/>
    <x v="0"/>
    <n v="22747829"/>
  </r>
  <r>
    <x v="2"/>
    <s v="ARQUITECTURA Y CONCRETO S A S"/>
    <s v="20 NIIF Plenas - Separados"/>
    <s v="ANTIOQUIA"/>
    <s v="F4111"/>
    <s v="2016-dic-31"/>
    <x v="0"/>
    <n v="20170328"/>
    <n v="0"/>
    <s v="Otros pasivos no financieros corrientes"/>
    <x v="36"/>
    <x v="0"/>
    <n v="151314905"/>
  </r>
  <r>
    <x v="5"/>
    <s v="CYG INGENIERIA Y CONSTRUCCIONES S A S"/>
    <s v="40 NIIF Pymes - Individuales"/>
    <s v="BOGOTA D.C."/>
    <s v="F4290"/>
    <s v="2016-dic-31"/>
    <x v="0"/>
    <n v="20170503"/>
    <n v="0"/>
    <s v="Otros pasivos no financieros corrientes"/>
    <x v="36"/>
    <x v="0"/>
    <n v="30276670"/>
  </r>
  <r>
    <x v="6"/>
    <s v="PRABYC INGENIEROS S A S"/>
    <s v="20 NIIF Plenas - Separados"/>
    <s v="BOGOTA D.C."/>
    <s v="F4111"/>
    <s v="2016-dic-31"/>
    <x v="0"/>
    <n v="20170403"/>
    <n v="0"/>
    <s v="Otros pasivos no financieros corrientes"/>
    <x v="36"/>
    <x v="0"/>
    <n v="40132117"/>
  </r>
  <r>
    <x v="7"/>
    <s v="VALORES Y CONTRATOS S.A. VALORCON S.A."/>
    <s v="40 NIIF Pymes - Individuales"/>
    <s v="ATLANTICO"/>
    <s v="F4210"/>
    <s v="2016-dic-31"/>
    <x v="0"/>
    <n v="20170424"/>
    <n v="0"/>
    <s v="Otros pasivos no financieros corrientes"/>
    <x v="36"/>
    <x v="0"/>
    <n v="4175999"/>
  </r>
  <r>
    <x v="8"/>
    <s v="AMARILO S.A.S"/>
    <s v="20 NIIF Plenas - Separados"/>
    <s v="BOGOTA D.C."/>
    <s v="F4111"/>
    <s v="2016-dic-31"/>
    <x v="0"/>
    <n v="20170407"/>
    <n v="0"/>
    <s v="Otros pasivos no financieros corrientes"/>
    <x v="36"/>
    <x v="0"/>
    <n v="335156698"/>
  </r>
  <r>
    <x v="10"/>
    <s v="INVERSIONES ALCABAMA S.A."/>
    <s v="50 NIIF Pymes - Separados"/>
    <s v="BOGOTA D.C."/>
    <s v="F4321"/>
    <s v="2016-dic-31"/>
    <x v="0"/>
    <n v="20170428"/>
    <n v="0"/>
    <s v="Otros pasivos no financieros corrientes"/>
    <x v="36"/>
    <x v="0"/>
    <n v="970102"/>
  </r>
  <r>
    <x v="11"/>
    <s v="LATINOAMERICANA DE CONSTRUCCIONES S.A."/>
    <s v="20 NIIF Plenas - Separados"/>
    <s v="ANTIOQUIA"/>
    <s v="F4210"/>
    <s v="2016-dic-31"/>
    <x v="0"/>
    <n v="20170406"/>
    <n v="0"/>
    <s v="Otros pasivos no financieros corrientes"/>
    <x v="36"/>
    <x v="0"/>
    <n v="18893432"/>
  </r>
  <r>
    <x v="12"/>
    <s v="APIROS S A S"/>
    <s v="10 NIIF Plenas - Individuales"/>
    <s v="BOGOTA D.C."/>
    <s v="F4111"/>
    <s v="2016-dic-31"/>
    <x v="0"/>
    <n v="20170330"/>
    <n v="0"/>
    <s v="Otros pasivos no financieros corrientes"/>
    <x v="36"/>
    <x v="0"/>
    <n v="129340376"/>
  </r>
  <r>
    <x v="13"/>
    <s v="CONSTRUCTORA CAPITAL MEDELLIN S.A.S."/>
    <s v="20 NIIF Plenas - Separados"/>
    <s v="ANTIOQUIA"/>
    <s v="F4111"/>
    <s v="2016-dic-31"/>
    <x v="0"/>
    <n v="20170404"/>
    <n v="0"/>
    <s v="Otros pasivos no financieros corrientes"/>
    <x v="36"/>
    <x v="0"/>
    <n v="166343522"/>
  </r>
  <r>
    <x v="14"/>
    <s v="CONSTRUCOES E COMERCIO CAMARGO CORREA S.A. SUCURSAL COLOMBIA"/>
    <s v="10 NIIF Plenas - Individuales"/>
    <s v="ANTIOQUIA"/>
    <s v="F4290"/>
    <s v="2016-dic-31"/>
    <x v="0"/>
    <n v="20170328"/>
    <n v="0"/>
    <s v="Otros pasivos no financieros corrientes"/>
    <x v="36"/>
    <x v="0"/>
    <n v="34986774"/>
  </r>
  <r>
    <x v="15"/>
    <s v="KMA CONSTRUCCIONES S A"/>
    <s v="20 NIIF Plenas - Separados"/>
    <s v="BOLIVAR"/>
    <s v="F4290"/>
    <s v="2016-dic-31"/>
    <x v="0"/>
    <n v="20171004"/>
    <n v="0"/>
    <s v="Otros pasivos no financieros corrientes"/>
    <x v="36"/>
    <x v="0"/>
    <n v="12287826"/>
  </r>
  <r>
    <x v="16"/>
    <s v="CAM COLOMBIA MULTISERVICIOS S A S"/>
    <s v="20 NIIF Plenas - Separados"/>
    <s v="BOGOTA D.C."/>
    <s v="N8299"/>
    <s v="2016-dic-31"/>
    <x v="0"/>
    <n v="20170405"/>
    <n v="0"/>
    <s v="Otros pasivos no financieros corrientes"/>
    <x v="36"/>
    <x v="0"/>
    <n v="14751913"/>
  </r>
  <r>
    <x v="17"/>
    <s v="ALDEA PROYECTOS INMOBILIARIOS S.A."/>
    <s v="40 NIIF Pymes - Individuales"/>
    <s v="BOGOTA D.C."/>
    <s v="M7110"/>
    <s v="2016-dic-31"/>
    <x v="0"/>
    <n v="20170420"/>
    <n v="0"/>
    <s v="Otros pasivos no financieros corrientes"/>
    <x v="36"/>
    <x v="0"/>
    <n v="20687704"/>
  </r>
  <r>
    <x v="18"/>
    <s v="HMV INGENIEROS LTDA"/>
    <s v="20 NIIF Plenas - Separados"/>
    <s v="ANTIOQUIA"/>
    <s v="M7110"/>
    <s v="2016-dic-31"/>
    <x v="0"/>
    <n v="20170401"/>
    <n v="0"/>
    <s v="Otros pasivos no financieros corrientes"/>
    <x v="36"/>
    <x v="0"/>
    <n v="24566924"/>
  </r>
  <r>
    <x v="19"/>
    <s v="INGENIEROS CONSULTORES CIVILES Y ELECTRICOS S A"/>
    <s v="50 NIIF Pymes - Separados"/>
    <s v="BOGOTA D.C."/>
    <s v="M7110"/>
    <s v="2016-dic-31"/>
    <x v="0"/>
    <n v="20170510"/>
    <n v="0"/>
    <s v="Otros pasivos no financieros corrientes"/>
    <x v="36"/>
    <x v="0"/>
    <n v="1616641"/>
  </r>
  <r>
    <x v="20"/>
    <s v="OSPINAS Y CIA S A"/>
    <s v="20 NIIF Plenas - Separados"/>
    <s v="BOGOTA D.C."/>
    <s v="M7110"/>
    <s v="2016-dic-31"/>
    <x v="0"/>
    <n v="20170330"/>
    <n v="0"/>
    <s v="Otros pasivos no financieros corrientes"/>
    <x v="36"/>
    <x v="0"/>
    <n v="95596007"/>
  </r>
  <r>
    <x v="21"/>
    <s v="INVERSIONES Y CONSTRUCCIONES GAVIRIA VALLEJO INVERCO S A S"/>
    <s v="40 NIIF Pymes - Individuales"/>
    <s v="BOGOTA D.C."/>
    <s v="L6820"/>
    <s v="2016-dic-31"/>
    <x v="0"/>
    <n v="20170424"/>
    <n v="0"/>
    <s v="Otros pasivos no financieros corrientes"/>
    <x v="36"/>
    <x v="0"/>
    <n v="3267793"/>
  </r>
  <r>
    <x v="23"/>
    <s v="ODINSA SERVICIOS S A S"/>
    <s v="20 NIIF Plenas - Separados"/>
    <s v="BOGOTA D.C."/>
    <s v="F4390"/>
    <s v="2016-dic-31"/>
    <x v="0"/>
    <n v="20170406"/>
    <n v="0"/>
    <s v="Otros pasivos no financieros corrientes"/>
    <x v="36"/>
    <x v="0"/>
    <n v="171153"/>
  </r>
  <r>
    <x v="27"/>
    <s v="CONSTRUCCIONES OBYCON S.A.S"/>
    <s v="20 NIIF Plenas - Separados"/>
    <s v="BOGOTA D.C."/>
    <s v="M7110"/>
    <s v="2016-dic-31"/>
    <x v="0"/>
    <n v="20170512"/>
    <n v="0"/>
    <s v="Otros pasivos no financieros corrientes"/>
    <x v="36"/>
    <x v="0"/>
    <n v="35881153"/>
  </r>
  <r>
    <x v="29"/>
    <s v="CONSULTORIA COLOMBIANA S A"/>
    <s v="20 NIIF Plenas - Separados"/>
    <s v="BOGOTA D.C."/>
    <s v="M7110"/>
    <s v="2016-dic-31"/>
    <x v="0"/>
    <n v="20170405"/>
    <n v="0"/>
    <s v="Otros pasivos no financieros corrientes"/>
    <x v="36"/>
    <x v="0"/>
    <n v="16013595"/>
  </r>
  <r>
    <x v="32"/>
    <s v="CONSTRUCTORA  COLPATRIA S.A"/>
    <s v="20 NIIF Plenas - Separados"/>
    <s v="BOGOTA D.C."/>
    <s v="F4111"/>
    <s v="2016-dic-31"/>
    <x v="0"/>
    <n v="20170404"/>
    <n v="0"/>
    <s v="Otros pasivos no financieros corrientes"/>
    <x v="36"/>
    <x v="0"/>
    <n v="337010"/>
  </r>
  <r>
    <x v="33"/>
    <s v="A.C.I. PROYECTOS S.A.S"/>
    <s v="20 NIIF Plenas - Separados"/>
    <s v="BOGOTA D.C."/>
    <s v="M7110"/>
    <s v="2016-dic-31"/>
    <x v="0"/>
    <n v="20170403"/>
    <n v="0"/>
    <s v="Otros pasivos no financieros corrientes"/>
    <x v="36"/>
    <x v="0"/>
    <n v="2368534"/>
  </r>
  <r>
    <x v="35"/>
    <s v="TERMOTECNICA COINDUSTRIAL S A"/>
    <s v="20 NIIF Plenas - Separados"/>
    <s v="BOGOTA D.C."/>
    <s v="F4290"/>
    <s v="2016-dic-31"/>
    <x v="0"/>
    <n v="20170330"/>
    <n v="0"/>
    <s v="Otros pasivos no financieros corrientes"/>
    <x v="36"/>
    <x v="0"/>
    <n v="8721334"/>
  </r>
  <r>
    <x v="37"/>
    <s v="CONSTRUCCIONES VELEZ Y ASOCIADOS S.A.S"/>
    <s v="10 NIIF Plenas - Individuales"/>
    <s v="ANTIOQUIA"/>
    <s v="F4112"/>
    <s v="2016-dic-31"/>
    <x v="0"/>
    <n v="20170503"/>
    <n v="0"/>
    <s v="Otros pasivos no financieros corrientes"/>
    <x v="36"/>
    <x v="0"/>
    <n v="13963924"/>
  </r>
  <r>
    <x v="40"/>
    <s v="INDUSTRIAL CONCONCRETO S.A.S"/>
    <s v="20 NIIF Plenas - Separados"/>
    <s v="ANTIOQUIA"/>
    <s v="F4290"/>
    <s v="2016-dic-31"/>
    <x v="0"/>
    <n v="20170329"/>
    <n v="0"/>
    <s v="Otros pasivos no financieros corrientes"/>
    <x v="36"/>
    <x v="0"/>
    <n v="8877501"/>
  </r>
  <r>
    <x v="41"/>
    <s v="ODINSA PROYECTOS E INVERSIONES S.A."/>
    <s v="20 NIIF Plenas - Separados"/>
    <s v="BOGOTA D.C."/>
    <s v="N8299"/>
    <s v="2016-dic-31"/>
    <x v="0"/>
    <n v="20170330"/>
    <n v="0"/>
    <s v="Otros pasivos no financieros corrientes"/>
    <x v="36"/>
    <x v="0"/>
    <n v="5325"/>
  </r>
  <r>
    <x v="42"/>
    <s v="PROMOTORA CONVIVIENDA S A S"/>
    <s v="20 NIIF Plenas - Separados"/>
    <s v="BOGOTA D.C."/>
    <s v="M7110"/>
    <s v="2016-dic-31"/>
    <x v="0"/>
    <n v="20170329"/>
    <n v="0"/>
    <s v="Otros pasivos no financieros corrientes"/>
    <x v="36"/>
    <x v="0"/>
    <n v="455758"/>
  </r>
  <r>
    <x v="43"/>
    <s v="GUSTAVO PERRY ARQUITECTOS S.A.S."/>
    <s v="40 NIIF Pymes - Individuales"/>
    <s v="BOGOTA D.C."/>
    <s v="M7110"/>
    <s v="2016-dic-31"/>
    <x v="0"/>
    <n v="20170504"/>
    <n v="0"/>
    <s v="Otros pasivos no financieros corrientes"/>
    <x v="36"/>
    <x v="0"/>
    <n v="3333627"/>
  </r>
  <r>
    <x v="44"/>
    <s v="MARVAL S.A."/>
    <s v="20 NIIF Plenas - Separados"/>
    <s v="SANTANDER"/>
    <s v="F4111"/>
    <s v="2016-dic-31"/>
    <x v="0"/>
    <n v="20170331"/>
    <n v="0"/>
    <s v="Otros pasivos no financieros corrientes"/>
    <x v="36"/>
    <x v="0"/>
    <n v="178209985"/>
  </r>
  <r>
    <x v="45"/>
    <s v="CASS CONSTRUCTORES &amp; CIA. S.C.A."/>
    <s v="10 NIIF Plenas - Individuales"/>
    <s v="CUNDINAMARCA"/>
    <s v="F4210"/>
    <s v="2016-dic-31"/>
    <x v="0"/>
    <n v="20170405"/>
    <n v="0"/>
    <s v="Otros pasivos no financieros corrientes"/>
    <x v="36"/>
    <x v="0"/>
    <n v="26788363"/>
  </r>
  <r>
    <x v="47"/>
    <s v="COMPAÑIA COLOMBIANA DE CONSULTORES S AS"/>
    <s v="40 NIIF Pymes - Individuales"/>
    <s v="ANTIOQUIA"/>
    <s v="M7110"/>
    <s v="2016-dic-31"/>
    <x v="0"/>
    <n v="20170511"/>
    <n v="0"/>
    <s v="Otros pasivos no financieros corrientes"/>
    <x v="36"/>
    <x v="0"/>
    <n v="19824"/>
  </r>
  <r>
    <x v="49"/>
    <s v="CONINSA  RAMON H. S.A."/>
    <s v="20 NIIF Plenas - Separados"/>
    <s v="ANTIOQUIA"/>
    <s v="F4290"/>
    <s v="2016-dic-31"/>
    <x v="0"/>
    <n v="20170329"/>
    <n v="0"/>
    <s v="Otros pasivos no financieros corrientes"/>
    <x v="36"/>
    <x v="0"/>
    <n v="102481705"/>
  </r>
  <r>
    <x v="50"/>
    <s v="MAB INGENIERIA DE VALOR S.A."/>
    <s v="50 NIIF Pymes - Separados"/>
    <s v="BOGOTA D.C."/>
    <s v="M7110"/>
    <s v="2016-dic-31"/>
    <x v="0"/>
    <n v="20170419"/>
    <n v="0"/>
    <s v="Otros pasivos no financieros corrientes"/>
    <x v="36"/>
    <x v="0"/>
    <n v="952599"/>
  </r>
  <r>
    <x v="53"/>
    <s v="SP INGENIEROS S.A.S."/>
    <s v="20 NIIF Plenas - Separados"/>
    <s v="ANTIOQUIA"/>
    <s v="F4210"/>
    <s v="2016-dic-31"/>
    <x v="0"/>
    <n v="20170328"/>
    <n v="0"/>
    <s v="Otros pasivos no financieros corrientes"/>
    <x v="36"/>
    <x v="0"/>
    <n v="36586905"/>
  </r>
  <r>
    <x v="54"/>
    <s v="INMOBILIARIA CONCONCRETO S.A.S."/>
    <s v="20 NIIF Plenas - Separados"/>
    <s v="ANTIOQUIA"/>
    <s v="F4111"/>
    <s v="2016-dic-31"/>
    <x v="0"/>
    <n v="20170403"/>
    <n v="0"/>
    <s v="Otros pasivos no financieros corrientes"/>
    <x v="36"/>
    <x v="0"/>
    <n v="1580925"/>
  </r>
  <r>
    <x v="55"/>
    <s v="FAJARDO MORENO Y CIA. S.A."/>
    <s v="40 NIIF Pymes - Individuales"/>
    <s v="ANTIOQUIA"/>
    <s v="M7110"/>
    <s v="2016-dic-31"/>
    <x v="0"/>
    <n v="20170424"/>
    <n v="0"/>
    <s v="Otros pasivos no financieros corrientes"/>
    <x v="36"/>
    <x v="0"/>
    <n v="10536872"/>
  </r>
  <r>
    <x v="56"/>
    <s v="CBI COLOMBIANA S.A."/>
    <s v="10 NIIF Plenas - Individuales"/>
    <s v="BOLIVAR"/>
    <s v="F4290"/>
    <s v="2016-dic-31"/>
    <x v="0"/>
    <n v="20170407"/>
    <n v="0"/>
    <s v="Otros pasivos no financieros corrientes"/>
    <x v="36"/>
    <x v="0"/>
    <n v="5948118"/>
  </r>
  <r>
    <x v="57"/>
    <s v="ESTUDIOS Y PROYECTOS DEL SOL S A S"/>
    <s v="20 NIIF Plenas - Separados"/>
    <s v="BOGOTA D.C."/>
    <s v="F4210"/>
    <s v="2016-dic-31"/>
    <x v="0"/>
    <n v="20170331"/>
    <n v="0"/>
    <s v="Otros pasivos no financieros corrientes"/>
    <x v="36"/>
    <x v="0"/>
    <n v="11191802"/>
  </r>
  <r>
    <x v="60"/>
    <s v="INGETEC INGENIERIA &amp; DISEÑO S.A."/>
    <s v="40 NIIF Pymes - Individuales"/>
    <s v="BOGOTA D.C."/>
    <s v="M7110"/>
    <s v="2016-dic-31"/>
    <x v="0"/>
    <n v="20170509"/>
    <n v="0"/>
    <s v="Otros pasivos no financieros corrientes"/>
    <x v="36"/>
    <x v="0"/>
    <n v="125787"/>
  </r>
  <r>
    <x v="61"/>
    <s v="INGETEC GERENCIA &amp; SUPERVISION S.A."/>
    <s v="40 NIIF Pymes - Individuales"/>
    <s v="BOGOTA D.C."/>
    <s v="M7110"/>
    <s v="2016-dic-31"/>
    <x v="0"/>
    <n v="20170510"/>
    <n v="0"/>
    <s v="Otros pasivos no financieros corrientes"/>
    <x v="36"/>
    <x v="0"/>
    <n v="314695"/>
  </r>
  <r>
    <x v="63"/>
    <s v="CONSTRUCTORA FUREL S.A"/>
    <s v="50 NIIF Pymes - Separados"/>
    <s v="ANTIOQUIA"/>
    <s v="F4390"/>
    <s v="2016-dic-31"/>
    <x v="0"/>
    <n v="20170504"/>
    <n v="0"/>
    <s v="Otros pasivos no financieros corrientes"/>
    <x v="36"/>
    <x v="0"/>
    <n v="49626"/>
  </r>
  <r>
    <x v="67"/>
    <s v="INGENIERIA Y SOLUCIONES ESPECIALIZADAS S.A.S. (ISES S.A.S.)"/>
    <s v="50 NIIF Pymes - Separados"/>
    <s v="ATLANTICO"/>
    <s v="M7110"/>
    <s v="2016-dic-31"/>
    <x v="0"/>
    <n v="20170511"/>
    <n v="0"/>
    <s v="Otros pasivos no financieros corrientes"/>
    <x v="36"/>
    <x v="0"/>
    <n v="467897"/>
  </r>
  <r>
    <x v="68"/>
    <s v="CONCOL INGENIERIA SAS"/>
    <s v="50 NIIF Pymes - Separados"/>
    <s v="BOGOTA D.C."/>
    <s v="M7110"/>
    <s v="2016-dic-31"/>
    <x v="0"/>
    <n v="20170428"/>
    <n v="0"/>
    <s v="Otros pasivos no financieros corrientes"/>
    <x v="36"/>
    <x v="0"/>
    <n v="736213"/>
  </r>
  <r>
    <x v="69"/>
    <s v="JMV CONSTRUKTORA SAS"/>
    <s v="40 NIIF Pymes - Individuales"/>
    <s v="RISARALDA"/>
    <s v="F4290"/>
    <s v="2016-dic-31"/>
    <x v="0"/>
    <n v="20170503"/>
    <n v="0"/>
    <s v="Otros pasivos no financieros corrientes"/>
    <x v="36"/>
    <x v="0"/>
    <n v="3950541"/>
  </r>
  <r>
    <x v="70"/>
    <s v="TROPICAL ING S.A.S."/>
    <s v="40 NIIF Pymes - Individuales"/>
    <s v="BOGOTA D.C."/>
    <s v="M7110"/>
    <s v="2016-dic-31"/>
    <x v="0"/>
    <n v="20170426"/>
    <n v="0"/>
    <s v="Otros pasivos no financieros corrientes"/>
    <x v="36"/>
    <x v="0"/>
    <n v="28811441"/>
  </r>
  <r>
    <x v="71"/>
    <s v="MECO INFRAESTRUCTURA SAS"/>
    <s v="10 NIIF Plenas - Individuales"/>
    <s v="BOGOTA D.C."/>
    <s v="F4210"/>
    <s v="2016-dic-31"/>
    <x v="0"/>
    <n v="20170404"/>
    <n v="0"/>
    <s v="Otros pasivos no financieros corrientes"/>
    <x v="36"/>
    <x v="0"/>
    <n v="39736357"/>
  </r>
  <r>
    <x v="72"/>
    <s v="SBI INTERNATIONAL HOLDINGS AG"/>
    <s v="10 NIIF Plenas - Individuales"/>
    <s v="BOGOTA D.C."/>
    <s v="F4112"/>
    <s v="2016-dic-31"/>
    <x v="0"/>
    <n v="20170330"/>
    <n v="0"/>
    <s v="Otros pasivos no financieros corrientes"/>
    <x v="36"/>
    <x v="0"/>
    <n v="78631290"/>
  </r>
  <r>
    <x v="2"/>
    <s v="ARQUITECTURA Y CONCRETO S A S"/>
    <s v="20 NIIF Plenas - Separados"/>
    <s v="ANTIOQUIA"/>
    <s v="F4111"/>
    <s v="2016-dic-31"/>
    <x v="0"/>
    <n v="20170328"/>
    <n v="0"/>
    <s v="Total_pasivo_corriente_distinto_pasivoIncluido_grupos_activos_disposición_clasificados_mantenidos_paraVenta"/>
    <x v="37"/>
    <x v="0"/>
    <n v="531212454"/>
  </r>
  <r>
    <x v="3"/>
    <s v="JARAMILLO MORA S.A."/>
    <s v="20 NIIF Plenas - Separados"/>
    <s v="VALLE"/>
    <s v="F4111"/>
    <s v="2016-dic-31"/>
    <x v="0"/>
    <n v="20170403"/>
    <n v="0"/>
    <s v="Total_pasivo_corriente_distinto_pasivoIncluido_grupos_activos_disposición_clasificados_mantenidos_paraVenta"/>
    <x v="37"/>
    <x v="0"/>
    <n v="183647903"/>
  </r>
  <r>
    <x v="6"/>
    <s v="PRABYC INGENIEROS S A S"/>
    <s v="20 NIIF Plenas - Separados"/>
    <s v="BOGOTA D.C."/>
    <s v="F4111"/>
    <s v="2016-dic-31"/>
    <x v="0"/>
    <n v="20170403"/>
    <n v="0"/>
    <s v="Total_pasivo_corriente_distinto_pasivoIncluido_grupos_activos_disposición_clasificados_mantenidos_paraVenta"/>
    <x v="37"/>
    <x v="0"/>
    <n v="181460891"/>
  </r>
  <r>
    <x v="8"/>
    <s v="AMARILO S.A.S"/>
    <s v="20 NIIF Plenas - Separados"/>
    <s v="BOGOTA D.C."/>
    <s v="F4111"/>
    <s v="2016-dic-31"/>
    <x v="0"/>
    <n v="20170407"/>
    <n v="0"/>
    <s v="Total_pasivo_corriente_distinto_pasivoIncluido_grupos_activos_disposición_clasificados_mantenidos_paraVenta"/>
    <x v="37"/>
    <x v="0"/>
    <n v="1464293793"/>
  </r>
  <r>
    <x v="9"/>
    <s v="PRODESA Y CIA. S.A."/>
    <s v="10 NIIF Plenas - Individuales"/>
    <s v="BOGOTA D.C."/>
    <s v="F4111"/>
    <s v="2016-dic-31"/>
    <x v="0"/>
    <n v="20170509"/>
    <n v="0"/>
    <s v="Total_pasivo_corriente_distinto_pasivoIncluido_grupos_activos_disposición_clasificados_mantenidos_paraVenta"/>
    <x v="37"/>
    <x v="0"/>
    <n v="85726893"/>
  </r>
  <r>
    <x v="11"/>
    <s v="LATINOAMERICANA DE CONSTRUCCIONES S.A."/>
    <s v="20 NIIF Plenas - Separados"/>
    <s v="ANTIOQUIA"/>
    <s v="F4210"/>
    <s v="2016-dic-31"/>
    <x v="0"/>
    <n v="20170406"/>
    <n v="0"/>
    <s v="Total_pasivo_corriente_distinto_pasivoIncluido_grupos_activos_disposición_clasificados_mantenidos_paraVenta"/>
    <x v="37"/>
    <x v="0"/>
    <n v="163435934"/>
  </r>
  <r>
    <x v="12"/>
    <s v="APIROS S A S"/>
    <s v="10 NIIF Plenas - Individuales"/>
    <s v="BOGOTA D.C."/>
    <s v="F4111"/>
    <s v="2016-dic-31"/>
    <x v="0"/>
    <n v="20170330"/>
    <n v="0"/>
    <s v="Total_pasivo_corriente_distinto_pasivoIncluido_grupos_activos_disposición_clasificados_mantenidos_paraVenta"/>
    <x v="37"/>
    <x v="0"/>
    <n v="297299439"/>
  </r>
  <r>
    <x v="13"/>
    <s v="CONSTRUCTORA CAPITAL MEDELLIN S.A.S."/>
    <s v="20 NIIF Plenas - Separados"/>
    <s v="ANTIOQUIA"/>
    <s v="F4111"/>
    <s v="2016-dic-31"/>
    <x v="0"/>
    <n v="20170404"/>
    <n v="0"/>
    <s v="Total_pasivo_corriente_distinto_pasivoIncluido_grupos_activos_disposición_clasificados_mantenidos_paraVenta"/>
    <x v="37"/>
    <x v="0"/>
    <n v="335296525"/>
  </r>
  <r>
    <x v="14"/>
    <s v="CONSTRUCOES E COMERCIO CAMARGO CORREA S.A. SUCURSAL COLOMBIA"/>
    <s v="10 NIIF Plenas - Individuales"/>
    <s v="ANTIOQUIA"/>
    <s v="F4290"/>
    <s v="2016-dic-31"/>
    <x v="0"/>
    <n v="20170328"/>
    <n v="0"/>
    <s v="Total_pasivo_corriente_distinto_pasivoIncluido_grupos_activos_disposición_clasificados_mantenidos_paraVenta"/>
    <x v="37"/>
    <x v="0"/>
    <n v="91754177"/>
  </r>
  <r>
    <x v="15"/>
    <s v="KMA CONSTRUCCIONES S A"/>
    <s v="20 NIIF Plenas - Separados"/>
    <s v="BOLIVAR"/>
    <s v="F4290"/>
    <s v="2016-dic-31"/>
    <x v="0"/>
    <n v="20171004"/>
    <n v="0"/>
    <s v="Total_pasivo_corriente_distinto_pasivoIncluido_grupos_activos_disposición_clasificados_mantenidos_paraVenta"/>
    <x v="37"/>
    <x v="0"/>
    <n v="87582409"/>
  </r>
  <r>
    <x v="16"/>
    <s v="CAM COLOMBIA MULTISERVICIOS S A S"/>
    <s v="20 NIIF Plenas - Separados"/>
    <s v="BOGOTA D.C."/>
    <s v="N8299"/>
    <s v="2016-dic-31"/>
    <x v="0"/>
    <n v="20170405"/>
    <n v="0"/>
    <s v="Total_pasivo_corriente_distinto_pasivoIncluido_grupos_activos_disposición_clasificados_mantenidos_paraVenta"/>
    <x v="37"/>
    <x v="0"/>
    <n v="69963981"/>
  </r>
  <r>
    <x v="18"/>
    <s v="HMV INGENIEROS LTDA"/>
    <s v="20 NIIF Plenas - Separados"/>
    <s v="ANTIOQUIA"/>
    <s v="M7110"/>
    <s v="2016-dic-31"/>
    <x v="0"/>
    <n v="20170401"/>
    <n v="0"/>
    <s v="Total_pasivo_corriente_distinto_pasivoIncluido_grupos_activos_disposición_clasificados_mantenidos_paraVenta"/>
    <x v="37"/>
    <x v="0"/>
    <n v="59330000"/>
  </r>
  <r>
    <x v="20"/>
    <s v="OSPINAS Y CIA S A"/>
    <s v="20 NIIF Plenas - Separados"/>
    <s v="BOGOTA D.C."/>
    <s v="M7110"/>
    <s v="2016-dic-31"/>
    <x v="0"/>
    <n v="20170330"/>
    <n v="0"/>
    <s v="Total_pasivo_corriente_distinto_pasivoIncluido_grupos_activos_disposición_clasificados_mantenidos_paraVenta"/>
    <x v="37"/>
    <x v="0"/>
    <n v="219866154"/>
  </r>
  <r>
    <x v="23"/>
    <s v="ODINSA SERVICIOS S A S"/>
    <s v="20 NIIF Plenas - Separados"/>
    <s v="BOGOTA D.C."/>
    <s v="F4390"/>
    <s v="2016-dic-31"/>
    <x v="0"/>
    <n v="20170406"/>
    <n v="0"/>
    <s v="Total_pasivo_corriente_distinto_pasivoIncluido_grupos_activos_disposición_clasificados_mantenidos_paraVenta"/>
    <x v="37"/>
    <x v="0"/>
    <n v="361231"/>
  </r>
  <r>
    <x v="27"/>
    <s v="CONSTRUCCIONES OBYCON S.A.S"/>
    <s v="20 NIIF Plenas - Separados"/>
    <s v="BOGOTA D.C."/>
    <s v="M7110"/>
    <s v="2016-dic-31"/>
    <x v="0"/>
    <n v="20170512"/>
    <n v="0"/>
    <s v="Total_pasivo_corriente_distinto_pasivoIncluido_grupos_activos_disposición_clasificados_mantenidos_paraVenta"/>
    <x v="37"/>
    <x v="0"/>
    <n v="63616995"/>
  </r>
  <r>
    <x v="29"/>
    <s v="CONSULTORIA COLOMBIANA S A"/>
    <s v="20 NIIF Plenas - Separados"/>
    <s v="BOGOTA D.C."/>
    <s v="M7110"/>
    <s v="2016-dic-31"/>
    <x v="0"/>
    <n v="20170405"/>
    <n v="0"/>
    <s v="Total_pasivo_corriente_distinto_pasivoIncluido_grupos_activos_disposición_clasificados_mantenidos_paraVenta"/>
    <x v="37"/>
    <x v="0"/>
    <n v="48770730"/>
  </r>
  <r>
    <x v="30"/>
    <s v="TECNICONTROL S.A."/>
    <s v="20 NIIF Plenas - Separados"/>
    <s v="BOGOTA D.C."/>
    <s v="M7110"/>
    <s v="2016-dic-31"/>
    <x v="0"/>
    <n v="20170407"/>
    <n v="0"/>
    <s v="Total_pasivo_corriente_distinto_pasivoIncluido_grupos_activos_disposición_clasificados_mantenidos_paraVenta"/>
    <x v="37"/>
    <x v="0"/>
    <n v="9975968"/>
  </r>
  <r>
    <x v="31"/>
    <s v="MORELCO S A S"/>
    <s v="20 NIIF Plenas - Separados"/>
    <s v="BOGOTA D.C."/>
    <s v="F4290"/>
    <s v="2016-dic-31"/>
    <x v="0"/>
    <n v="20170405"/>
    <n v="0"/>
    <s v="Total_pasivo_corriente_distinto_pasivoIncluido_grupos_activos_disposición_clasificados_mantenidos_paraVenta"/>
    <x v="37"/>
    <x v="0"/>
    <n v="111329612"/>
  </r>
  <r>
    <x v="32"/>
    <s v="CONSTRUCTORA  COLPATRIA S.A"/>
    <s v="20 NIIF Plenas - Separados"/>
    <s v="BOGOTA D.C."/>
    <s v="F4111"/>
    <s v="2016-dic-31"/>
    <x v="0"/>
    <n v="20170404"/>
    <n v="0"/>
    <s v="Total_pasivo_corriente_distinto_pasivoIncluido_grupos_activos_disposición_clasificados_mantenidos_paraVenta"/>
    <x v="37"/>
    <x v="0"/>
    <n v="386927711"/>
  </r>
  <r>
    <x v="33"/>
    <s v="A.C.I. PROYECTOS S.A.S"/>
    <s v="20 NIIF Plenas - Separados"/>
    <s v="BOGOTA D.C."/>
    <s v="M7110"/>
    <s v="2016-dic-31"/>
    <x v="0"/>
    <n v="20170403"/>
    <n v="0"/>
    <s v="Total_pasivo_corriente_distinto_pasivoIncluido_grupos_activos_disposición_clasificados_mantenidos_paraVenta"/>
    <x v="37"/>
    <x v="0"/>
    <n v="16597017"/>
  </r>
  <r>
    <x v="34"/>
    <s v="ARMETALES S.A."/>
    <s v="10 NIIF Plenas - Individuales"/>
    <s v="CALDAS"/>
    <s v="G4663"/>
    <s v="2016-dic-31"/>
    <x v="0"/>
    <n v="20170406"/>
    <n v="0"/>
    <s v="Total_pasivo_corriente_distinto_pasivoIncluido_grupos_activos_disposición_clasificados_mantenidos_paraVenta"/>
    <x v="37"/>
    <x v="0"/>
    <n v="38493055"/>
  </r>
  <r>
    <x v="35"/>
    <s v="TERMOTECNICA COINDUSTRIAL S A"/>
    <s v="20 NIIF Plenas - Separados"/>
    <s v="BOGOTA D.C."/>
    <s v="F4290"/>
    <s v="2016-dic-31"/>
    <x v="0"/>
    <n v="20170330"/>
    <n v="0"/>
    <s v="Total_pasivo_corriente_distinto_pasivoIncluido_grupos_activos_disposición_clasificados_mantenidos_paraVenta"/>
    <x v="37"/>
    <x v="0"/>
    <n v="166707941"/>
  </r>
  <r>
    <x v="36"/>
    <s v="INTEGRAL S A."/>
    <s v="20 NIIF Plenas - Separados"/>
    <s v="ANTIOQUIA"/>
    <s v="M7110"/>
    <s v="2016-dic-31"/>
    <x v="0"/>
    <n v="20170331"/>
    <n v="0"/>
    <s v="Total_pasivo_corriente_distinto_pasivoIncluido_grupos_activos_disposición_clasificados_mantenidos_paraVenta"/>
    <x v="37"/>
    <x v="0"/>
    <n v="23855414"/>
  </r>
  <r>
    <x v="37"/>
    <s v="CONSTRUCCIONES VELEZ Y ASOCIADOS S.A.S"/>
    <s v="10 NIIF Plenas - Individuales"/>
    <s v="ANTIOQUIA"/>
    <s v="F4112"/>
    <s v="2016-dic-31"/>
    <x v="0"/>
    <n v="20170503"/>
    <n v="0"/>
    <s v="Total_pasivo_corriente_distinto_pasivoIncluido_grupos_activos_disposición_clasificados_mantenidos_paraVenta"/>
    <x v="37"/>
    <x v="0"/>
    <n v="30382798"/>
  </r>
  <r>
    <x v="40"/>
    <s v="INDUSTRIAL CONCONCRETO S.A.S"/>
    <s v="20 NIIF Plenas - Separados"/>
    <s v="ANTIOQUIA"/>
    <s v="F4290"/>
    <s v="2016-dic-31"/>
    <x v="0"/>
    <n v="20170329"/>
    <n v="0"/>
    <s v="Total_pasivo_corriente_distinto_pasivoIncluido_grupos_activos_disposición_clasificados_mantenidos_paraVenta"/>
    <x v="37"/>
    <x v="0"/>
    <n v="40897902"/>
  </r>
  <r>
    <x v="41"/>
    <s v="ODINSA PROYECTOS E INVERSIONES S.A."/>
    <s v="20 NIIF Plenas - Separados"/>
    <s v="BOGOTA D.C."/>
    <s v="N8299"/>
    <s v="2016-dic-31"/>
    <x v="0"/>
    <n v="20170330"/>
    <n v="0"/>
    <s v="Total_pasivo_corriente_distinto_pasivoIncluido_grupos_activos_disposición_clasificados_mantenidos_paraVenta"/>
    <x v="37"/>
    <x v="0"/>
    <n v="5744235"/>
  </r>
  <r>
    <x v="42"/>
    <s v="PROMOTORA CONVIVIENDA S A S"/>
    <s v="20 NIIF Plenas - Separados"/>
    <s v="BOGOTA D.C."/>
    <s v="M7110"/>
    <s v="2016-dic-31"/>
    <x v="0"/>
    <n v="20170329"/>
    <n v="0"/>
    <s v="Total_pasivo_corriente_distinto_pasivoIncluido_grupos_activos_disposición_clasificados_mantenidos_paraVenta"/>
    <x v="37"/>
    <x v="0"/>
    <n v="856691"/>
  </r>
  <r>
    <x v="44"/>
    <s v="MARVAL S.A."/>
    <s v="20 NIIF Plenas - Separados"/>
    <s v="SANTANDER"/>
    <s v="F4111"/>
    <s v="2016-dic-31"/>
    <x v="0"/>
    <n v="20170331"/>
    <n v="0"/>
    <s v="Total_pasivo_corriente_distinto_pasivoIncluido_grupos_activos_disposición_clasificados_mantenidos_paraVenta"/>
    <x v="37"/>
    <x v="0"/>
    <n v="327892420"/>
  </r>
  <r>
    <x v="45"/>
    <s v="CASS CONSTRUCTORES &amp; CIA. S.C.A."/>
    <s v="10 NIIF Plenas - Individuales"/>
    <s v="CUNDINAMARCA"/>
    <s v="F4210"/>
    <s v="2016-dic-31"/>
    <x v="0"/>
    <n v="20170405"/>
    <n v="0"/>
    <s v="Total_pasivo_corriente_distinto_pasivoIncluido_grupos_activos_disposición_clasificados_mantenidos_paraVenta"/>
    <x v="37"/>
    <x v="0"/>
    <n v="264372886"/>
  </r>
  <r>
    <x v="48"/>
    <s v="SEDIC S.A"/>
    <s v="20 NIIF Plenas - Separados"/>
    <s v="ANTIOQUIA"/>
    <s v="M7110"/>
    <s v="2016-dic-31"/>
    <x v="0"/>
    <n v="20170928"/>
    <n v="0"/>
    <s v="Total_pasivo_corriente_distinto_pasivoIncluido_grupos_activos_disposición_clasificados_mantenidos_paraVenta"/>
    <x v="37"/>
    <x v="0"/>
    <n v="3668030"/>
  </r>
  <r>
    <x v="49"/>
    <s v="CONINSA  RAMON H. S.A."/>
    <s v="20 NIIF Plenas - Separados"/>
    <s v="ANTIOQUIA"/>
    <s v="F4290"/>
    <s v="2016-dic-31"/>
    <x v="0"/>
    <n v="20170329"/>
    <n v="0"/>
    <s v="Total_pasivo_corriente_distinto_pasivoIncluido_grupos_activos_disposición_clasificados_mantenidos_paraVenta"/>
    <x v="37"/>
    <x v="0"/>
    <n v="209378604"/>
  </r>
  <r>
    <x v="53"/>
    <s v="SP INGENIEROS S.A.S."/>
    <s v="20 NIIF Plenas - Separados"/>
    <s v="ANTIOQUIA"/>
    <s v="F4210"/>
    <s v="2016-dic-31"/>
    <x v="0"/>
    <n v="20170328"/>
    <n v="0"/>
    <s v="Total_pasivo_corriente_distinto_pasivoIncluido_grupos_activos_disposición_clasificados_mantenidos_paraVenta"/>
    <x v="37"/>
    <x v="0"/>
    <n v="66430688"/>
  </r>
  <r>
    <x v="54"/>
    <s v="INMOBILIARIA CONCONCRETO S.A.S."/>
    <s v="20 NIIF Plenas - Separados"/>
    <s v="ANTIOQUIA"/>
    <s v="F4111"/>
    <s v="2016-dic-31"/>
    <x v="0"/>
    <n v="20170403"/>
    <n v="0"/>
    <s v="Total_pasivo_corriente_distinto_pasivoIncluido_grupos_activos_disposición_clasificados_mantenidos_paraVenta"/>
    <x v="37"/>
    <x v="0"/>
    <n v="3864066"/>
  </r>
  <r>
    <x v="56"/>
    <s v="CBI COLOMBIANA S.A."/>
    <s v="10 NIIF Plenas - Individuales"/>
    <s v="BOLIVAR"/>
    <s v="F4290"/>
    <s v="2016-dic-31"/>
    <x v="0"/>
    <n v="20170407"/>
    <n v="0"/>
    <s v="Total_pasivo_corriente_distinto_pasivoIncluido_grupos_activos_disposición_clasificados_mantenidos_paraVenta"/>
    <x v="37"/>
    <x v="0"/>
    <n v="386183603"/>
  </r>
  <r>
    <x v="57"/>
    <s v="ESTUDIOS Y PROYECTOS DEL SOL S A S"/>
    <s v="20 NIIF Plenas - Separados"/>
    <s v="BOGOTA D.C."/>
    <s v="F4210"/>
    <s v="2016-dic-31"/>
    <x v="0"/>
    <n v="20170331"/>
    <n v="0"/>
    <s v="Total_pasivo_corriente_distinto_pasivoIncluido_grupos_activos_disposición_clasificados_mantenidos_paraVenta"/>
    <x v="37"/>
    <x v="0"/>
    <n v="83869330"/>
  </r>
  <r>
    <x v="62"/>
    <s v="CARTAGENA II S.A."/>
    <s v="20 NIIF Plenas - Separados"/>
    <s v="BOLIVAR"/>
    <s v="L6810"/>
    <s v="2016-dic-31"/>
    <x v="0"/>
    <n v="20170509"/>
    <n v="0"/>
    <s v="Total_pasivo_corriente_distinto_pasivoIncluido_grupos_activos_disposición_clasificados_mantenidos_paraVenta"/>
    <x v="37"/>
    <x v="0"/>
    <n v="111297813"/>
  </r>
  <r>
    <x v="64"/>
    <s v="POCH COLOMBIA SA"/>
    <s v="10 NIIF Plenas - Individuales"/>
    <s v="BOGOTA D.C."/>
    <s v="M7110"/>
    <s v="2016-dic-31"/>
    <x v="0"/>
    <n v="20170330"/>
    <n v="0"/>
    <s v="Total_pasivo_corriente_distinto_pasivoIncluido_grupos_activos_disposición_clasificados_mantenidos_paraVenta"/>
    <x v="37"/>
    <x v="0"/>
    <n v="3133428"/>
  </r>
  <r>
    <x v="65"/>
    <s v="AR CONSTRUCCIONES S.A.S"/>
    <s v="10 NIIF Plenas - Individuales"/>
    <s v="BOGOTA D.C."/>
    <s v="F4111"/>
    <s v="2016-dic-31"/>
    <x v="0"/>
    <n v="20170327"/>
    <n v="0"/>
    <s v="Total_pasivo_corriente_distinto_pasivoIncluido_grupos_activos_disposición_clasificados_mantenidos_paraVenta"/>
    <x v="37"/>
    <x v="0"/>
    <n v="33043294"/>
  </r>
  <r>
    <x v="66"/>
    <s v="CONSTRUCTORA DE INFRAESTRUCTURA VIAL S.A.S."/>
    <s v="10 NIIF Plenas - Individuales"/>
    <s v="BOGOTA D.C."/>
    <s v="F4210"/>
    <s v="2016-dic-31"/>
    <x v="0"/>
    <n v="20170330"/>
    <n v="0"/>
    <s v="Total_pasivo_corriente_distinto_pasivoIncluido_grupos_activos_disposición_clasificados_mantenidos_paraVenta"/>
    <x v="37"/>
    <x v="0"/>
    <n v="46382912"/>
  </r>
  <r>
    <x v="71"/>
    <s v="MECO INFRAESTRUCTURA SAS"/>
    <s v="10 NIIF Plenas - Individuales"/>
    <s v="BOGOTA D.C."/>
    <s v="F4210"/>
    <s v="2016-dic-31"/>
    <x v="0"/>
    <n v="20170404"/>
    <n v="0"/>
    <s v="Total_pasivo_corriente_distinto_pasivoIncluido_grupos_activos_disposición_clasificados_mantenidos_paraVenta"/>
    <x v="37"/>
    <x v="0"/>
    <n v="118203172"/>
  </r>
  <r>
    <x v="72"/>
    <s v="SBI INTERNATIONAL HOLDINGS AG"/>
    <s v="10 NIIF Plenas - Individuales"/>
    <s v="BOGOTA D.C."/>
    <s v="F4112"/>
    <s v="2016-dic-31"/>
    <x v="0"/>
    <n v="20170330"/>
    <n v="0"/>
    <s v="Total_pasivo_corriente_distinto_pasivoIncluido_grupos_activos_disposición_clasificados_mantenidos_paraVenta"/>
    <x v="37"/>
    <x v="0"/>
    <n v="107335963"/>
  </r>
  <r>
    <x v="73"/>
    <s v="CONSTRUCCIONES COLOMBIANAS OHL SAS"/>
    <s v="10 NIIF Plenas - Individuales"/>
    <s v="BOGOTA D.C."/>
    <s v="F4210"/>
    <s v="2016-dic-31"/>
    <x v="0"/>
    <n v="20170410"/>
    <n v="0"/>
    <s v="Total_pasivo_corriente_distinto_pasivoIncluido_grupos_activos_disposición_clasificados_mantenidos_paraVenta"/>
    <x v="37"/>
    <x v="0"/>
    <n v="40887406"/>
  </r>
  <r>
    <x v="0"/>
    <s v="ESTYMA ESTUDIOS Y MANEJOS S.A"/>
    <s v="40 NIIF Pymes - Individuales"/>
    <s v="ANTIOQUIA"/>
    <s v="F4210"/>
    <s v="2016-dic-31"/>
    <x v="0"/>
    <n v="20170518"/>
    <n v="0"/>
    <s v="Total pasivos corrientes distintos de los pasivos incluidos en grupos de activos para su disposición clasificados como mantenid"/>
    <x v="38"/>
    <x v="0"/>
    <n v="78066337"/>
  </r>
  <r>
    <x v="1"/>
    <s v="VELNEC S.A."/>
    <s v="40 NIIF Pymes - Individuales"/>
    <s v="BOGOTA D.C."/>
    <s v="M7110"/>
    <s v="2016-dic-31"/>
    <x v="0"/>
    <n v="20170503"/>
    <n v="0"/>
    <s v="Total pasivos corrientes distintos de los pasivos incluidos en grupos de activos para su disposición clasificados como mantenid"/>
    <x v="38"/>
    <x v="0"/>
    <n v="2004276"/>
  </r>
  <r>
    <x v="4"/>
    <s v="JMV INGENIEROS S A S"/>
    <s v="40 NIIF Pymes - Individuales"/>
    <s v="BOGOTA D.C."/>
    <s v="F4290"/>
    <s v="2016-dic-31"/>
    <x v="0"/>
    <n v="20170505"/>
    <n v="0"/>
    <s v="Total pasivos corrientes distintos de los pasivos incluidos en grupos de activos para su disposición clasificados como mantenid"/>
    <x v="38"/>
    <x v="0"/>
    <n v="2493370"/>
  </r>
  <r>
    <x v="5"/>
    <s v="CYG INGENIERIA Y CONSTRUCCIONES S A S"/>
    <s v="40 NIIF Pymes - Individuales"/>
    <s v="BOGOTA D.C."/>
    <s v="F4290"/>
    <s v="2016-dic-31"/>
    <x v="0"/>
    <n v="20170503"/>
    <n v="0"/>
    <s v="Total pasivos corrientes distintos de los pasivos incluidos en grupos de activos para su disposición clasificados como mantenid"/>
    <x v="38"/>
    <x v="0"/>
    <n v="47230120"/>
  </r>
  <r>
    <x v="7"/>
    <s v="VALORES Y CONTRATOS S.A. VALORCON S.A."/>
    <s v="40 NIIF Pymes - Individuales"/>
    <s v="ATLANTICO"/>
    <s v="F4210"/>
    <s v="2016-dic-31"/>
    <x v="0"/>
    <n v="20170424"/>
    <n v="0"/>
    <s v="Total pasivos corrientes distintos de los pasivos incluidos en grupos de activos para su disposición clasificados como mantenid"/>
    <x v="38"/>
    <x v="0"/>
    <n v="260017121"/>
  </r>
  <r>
    <x v="10"/>
    <s v="INVERSIONES ALCABAMA S.A."/>
    <s v="50 NIIF Pymes - Separados"/>
    <s v="BOGOTA D.C."/>
    <s v="F4321"/>
    <s v="2016-dic-31"/>
    <x v="0"/>
    <n v="20170428"/>
    <n v="0"/>
    <s v="Total pasivos corrientes distintos de los pasivos incluidos en grupos de activos para su disposición clasificados como mantenid"/>
    <x v="38"/>
    <x v="0"/>
    <n v="197225079"/>
  </r>
  <r>
    <x v="17"/>
    <s v="ALDEA PROYECTOS INMOBILIARIOS S.A."/>
    <s v="40 NIIF Pymes - Individuales"/>
    <s v="BOGOTA D.C."/>
    <s v="M7110"/>
    <s v="2016-dic-31"/>
    <x v="0"/>
    <n v="20170420"/>
    <n v="0"/>
    <s v="Total pasivos corrientes distintos de los pasivos incluidos en grupos de activos para su disposición clasificados como mantenid"/>
    <x v="38"/>
    <x v="0"/>
    <n v="265442123"/>
  </r>
  <r>
    <x v="19"/>
    <s v="INGENIEROS CONSULTORES CIVILES Y ELECTRICOS S A"/>
    <s v="50 NIIF Pymes - Separados"/>
    <s v="BOGOTA D.C."/>
    <s v="M7110"/>
    <s v="2016-dic-31"/>
    <x v="0"/>
    <n v="20170510"/>
    <n v="0"/>
    <s v="Total pasivos corrientes distintos de los pasivos incluidos en grupos de activos para su disposición clasificados como mantenid"/>
    <x v="38"/>
    <x v="0"/>
    <n v="20250075"/>
  </r>
  <r>
    <x v="21"/>
    <s v="INVERSIONES Y CONSTRUCCIONES GAVIRIA VALLEJO INVERCO S A S"/>
    <s v="40 NIIF Pymes - Individuales"/>
    <s v="BOGOTA D.C."/>
    <s v="L6820"/>
    <s v="2016-dic-31"/>
    <x v="0"/>
    <n v="20170424"/>
    <n v="0"/>
    <s v="Total pasivos corrientes distintos de los pasivos incluidos en grupos de activos para su disposición clasificados como mantenid"/>
    <x v="38"/>
    <x v="0"/>
    <n v="3274056"/>
  </r>
  <r>
    <x v="22"/>
    <s v="CONSULTORES TECNICOS Y ECONOMICOS S.A CONSULTECNICOS"/>
    <s v="50 NIIF Pymes - Separados"/>
    <s v="BOGOTA D.C."/>
    <s v="M7110"/>
    <s v="2016-dic-31"/>
    <x v="0"/>
    <n v="20170510"/>
    <n v="0"/>
    <s v="Total pasivos corrientes distintos de los pasivos incluidos en grupos de activos para su disposición clasificados como mantenid"/>
    <x v="38"/>
    <x v="0"/>
    <n v="363416"/>
  </r>
  <r>
    <x v="24"/>
    <s v="ARPRO ARQUITECTOS INGENIEROS S.A."/>
    <s v="50 NIIF Pymes - Separados"/>
    <s v="BOGOTA D.C."/>
    <s v="F4112"/>
    <s v="2016-dic-31"/>
    <x v="0"/>
    <n v="20170515"/>
    <n v="0"/>
    <s v="Total pasivos corrientes distintos de los pasivos incluidos en grupos de activos para su disposición clasificados como mantenid"/>
    <x v="38"/>
    <x v="0"/>
    <n v="10777413"/>
  </r>
  <r>
    <x v="25"/>
    <s v="J FELIPE ARDILA V &amp; CIA SAS"/>
    <s v="40 NIIF Pymes - Individuales"/>
    <s v="BOGOTA D.C."/>
    <s v="M7110"/>
    <s v="2016-dic-31"/>
    <x v="0"/>
    <n v="20170417"/>
    <n v="0"/>
    <s v="Total pasivos corrientes distintos de los pasivos incluidos en grupos de activos para su disposición clasificados como mantenid"/>
    <x v="38"/>
    <x v="0"/>
    <n v="1935906"/>
  </r>
  <r>
    <x v="26"/>
    <s v="GUTIERREZ DIAZ Y CIA  S.A."/>
    <s v="40 NIIF Pymes - Individuales"/>
    <s v="BOGOTA D.C."/>
    <s v="M7110"/>
    <s v="2016-dic-31"/>
    <x v="0"/>
    <n v="20170523"/>
    <n v="0"/>
    <s v="Total pasivos corrientes distintos de los pasivos incluidos en grupos de activos para su disposición clasificados como mantenid"/>
    <x v="38"/>
    <x v="0"/>
    <n v="2173047"/>
  </r>
  <r>
    <x v="28"/>
    <s v="RESTREPO Y URIBE S A S"/>
    <s v="50 NIIF Pymes - Separados"/>
    <s v="BOGOTA D.C."/>
    <s v="M7110"/>
    <s v="2016-dic-31"/>
    <x v="0"/>
    <n v="20170502"/>
    <n v="0"/>
    <s v="Total pasivos corrientes distintos de los pasivos incluidos en grupos de activos para su disposición clasificados como mantenid"/>
    <x v="38"/>
    <x v="0"/>
    <n v="6315007"/>
  </r>
  <r>
    <x v="38"/>
    <s v="P  A  Y  C   S. A.S."/>
    <s v="40 NIIF Pymes - Individuales"/>
    <s v="BOGOTA D.C."/>
    <s v="M7110"/>
    <s v="2016-dic-31"/>
    <x v="0"/>
    <n v="20170515"/>
    <n v="0"/>
    <s v="Total pasivos corrientes distintos de los pasivos incluidos en grupos de activos para su disposición clasificados como mantenid"/>
    <x v="38"/>
    <x v="0"/>
    <n v="11229944"/>
  </r>
  <r>
    <x v="39"/>
    <s v="INVERSIONES Y CONSTRUCCIONES CONDOR S.A."/>
    <s v="40 NIIF Pymes - Individuales"/>
    <s v="BOGOTA D.C."/>
    <s v="F4290"/>
    <s v="2016-dic-31"/>
    <x v="0"/>
    <n v="20170512"/>
    <n v="0"/>
    <s v="Total pasivos corrientes distintos de los pasivos incluidos en grupos de activos para su disposición clasificados como mantenid"/>
    <x v="38"/>
    <x v="0"/>
    <n v="2190521"/>
  </r>
  <r>
    <x v="43"/>
    <s v="GUSTAVO PERRY ARQUITECTOS S.A.S."/>
    <s v="40 NIIF Pymes - Individuales"/>
    <s v="BOGOTA D.C."/>
    <s v="M7110"/>
    <s v="2016-dic-31"/>
    <x v="0"/>
    <n v="20170504"/>
    <n v="0"/>
    <s v="Total pasivos corrientes distintos de los pasivos incluidos en grupos de activos para su disposición clasificados como mantenid"/>
    <x v="38"/>
    <x v="0"/>
    <n v="4204736"/>
  </r>
  <r>
    <x v="46"/>
    <s v="PROKSOL S A S"/>
    <s v="50 NIIF Pymes - Separados"/>
    <s v="CUNDINAMARCA"/>
    <s v="M7110"/>
    <s v="2016-dic-31"/>
    <x v="0"/>
    <n v="20170421"/>
    <n v="0"/>
    <s v="Total pasivos corrientes distintos de los pasivos incluidos en grupos de activos para su disposición clasificados como mantenid"/>
    <x v="38"/>
    <x v="0"/>
    <n v="66037014"/>
  </r>
  <r>
    <x v="47"/>
    <s v="COMPAÑIA COLOMBIANA DE CONSULTORES S AS"/>
    <s v="40 NIIF Pymes - Individuales"/>
    <s v="ANTIOQUIA"/>
    <s v="M7110"/>
    <s v="2016-dic-31"/>
    <x v="0"/>
    <n v="20170511"/>
    <n v="0"/>
    <s v="Total pasivos corrientes distintos de los pasivos incluidos en grupos de activos para su disposición clasificados como mantenid"/>
    <x v="38"/>
    <x v="0"/>
    <n v="7441534"/>
  </r>
  <r>
    <x v="50"/>
    <s v="MAB INGENIERIA DE VALOR S.A."/>
    <s v="50 NIIF Pymes - Separados"/>
    <s v="BOGOTA D.C."/>
    <s v="M7110"/>
    <s v="2016-dic-31"/>
    <x v="0"/>
    <n v="20170419"/>
    <n v="0"/>
    <s v="Total pasivos corrientes distintos de los pasivos incluidos en grupos de activos para su disposición clasificados como mantenid"/>
    <x v="38"/>
    <x v="0"/>
    <n v="9365717"/>
  </r>
  <r>
    <x v="51"/>
    <s v="INGENIERIA ESTRUCTURAL S.A."/>
    <s v="40 NIIF Pymes - Individuales"/>
    <s v="ANTIOQUIA"/>
    <s v="M7110"/>
    <s v="2016-dic-31"/>
    <x v="0"/>
    <n v="20170503"/>
    <n v="0"/>
    <s v="Total pasivos corrientes distintos de los pasivos incluidos en grupos de activos para su disposición clasificados como mantenid"/>
    <x v="38"/>
    <x v="0"/>
    <n v="2394352"/>
  </r>
  <r>
    <x v="52"/>
    <s v="SANEAR S.A."/>
    <s v="40 NIIF Pymes - Individuales"/>
    <s v="ANTIOQUIA"/>
    <s v="M7110"/>
    <s v="2016-dic-31"/>
    <x v="0"/>
    <n v="20170510"/>
    <n v="0"/>
    <s v="Total pasivos corrientes distintos de los pasivos incluidos en grupos de activos para su disposición clasificados como mantenid"/>
    <x v="38"/>
    <x v="0"/>
    <n v="5876256"/>
  </r>
  <r>
    <x v="55"/>
    <s v="FAJARDO MORENO Y CIA. S.A."/>
    <s v="40 NIIF Pymes - Individuales"/>
    <s v="ANTIOQUIA"/>
    <s v="M7110"/>
    <s v="2016-dic-31"/>
    <x v="0"/>
    <n v="20170424"/>
    <n v="0"/>
    <s v="Total pasivos corrientes distintos de los pasivos incluidos en grupos de activos para su disposición clasificados como mantenid"/>
    <x v="38"/>
    <x v="0"/>
    <n v="55551618"/>
  </r>
  <r>
    <x v="58"/>
    <s v="ARCO CONSTRUCTORES S.A.S"/>
    <s v="50 NIIF Pymes - Separados"/>
    <s v="CUNDINAMARCA"/>
    <s v="F4210"/>
    <s v="2016-dic-31"/>
    <x v="0"/>
    <n v="20170425"/>
    <n v="0"/>
    <s v="Total pasivos corrientes distintos de los pasivos incluidos en grupos de activos para su disposición clasificados como mantenid"/>
    <x v="38"/>
    <x v="0"/>
    <n v="45521"/>
  </r>
  <r>
    <x v="59"/>
    <s v="CMS + GMP ASOCIADOS S A S EN REORGANIZACION"/>
    <s v="50 NIIF Pymes - Separados"/>
    <s v="BOGOTA D.C."/>
    <s v="M7110"/>
    <s v="2016-dic-31"/>
    <x v="0"/>
    <n v="20170517"/>
    <n v="0"/>
    <s v="Total pasivos corrientes distintos de los pasivos incluidos en grupos de activos para su disposición clasificados como mantenid"/>
    <x v="38"/>
    <x v="0"/>
    <n v="26401813"/>
  </r>
  <r>
    <x v="60"/>
    <s v="INGETEC INGENIERIA &amp; DISEÑO S.A."/>
    <s v="40 NIIF Pymes - Individuales"/>
    <s v="BOGOTA D.C."/>
    <s v="M7110"/>
    <s v="2016-dic-31"/>
    <x v="0"/>
    <n v="20170509"/>
    <n v="0"/>
    <s v="Total pasivos corrientes distintos de los pasivos incluidos en grupos de activos para su disposición clasificados como mantenid"/>
    <x v="38"/>
    <x v="0"/>
    <n v="5335180"/>
  </r>
  <r>
    <x v="61"/>
    <s v="INGETEC GERENCIA &amp; SUPERVISION S.A."/>
    <s v="40 NIIF Pymes - Individuales"/>
    <s v="BOGOTA D.C."/>
    <s v="M7110"/>
    <s v="2016-dic-31"/>
    <x v="0"/>
    <n v="20170510"/>
    <n v="0"/>
    <s v="Total pasivos corrientes distintos de los pasivos incluidos en grupos de activos para su disposición clasificados como mantenid"/>
    <x v="38"/>
    <x v="0"/>
    <n v="2014538"/>
  </r>
  <r>
    <x v="63"/>
    <s v="CONSTRUCTORA FUREL S.A"/>
    <s v="50 NIIF Pymes - Separados"/>
    <s v="ANTIOQUIA"/>
    <s v="F4390"/>
    <s v="2016-dic-31"/>
    <x v="0"/>
    <n v="20170504"/>
    <n v="0"/>
    <s v="Total pasivos corrientes distintos de los pasivos incluidos en grupos de activos para su disposición clasificados como mantenid"/>
    <x v="38"/>
    <x v="0"/>
    <n v="9714004"/>
  </r>
  <r>
    <x v="67"/>
    <s v="INGENIERIA Y SOLUCIONES ESPECIALIZADAS S.A.S. (ISES S.A.S.)"/>
    <s v="50 NIIF Pymes - Separados"/>
    <s v="ATLANTICO"/>
    <s v="M7110"/>
    <s v="2016-dic-31"/>
    <x v="0"/>
    <n v="20170511"/>
    <n v="0"/>
    <s v="Total pasivos corrientes distintos de los pasivos incluidos en grupos de activos para su disposición clasificados como mantenid"/>
    <x v="38"/>
    <x v="0"/>
    <n v="2959456"/>
  </r>
  <r>
    <x v="68"/>
    <s v="CONCOL INGENIERIA SAS"/>
    <s v="50 NIIF Pymes - Separados"/>
    <s v="BOGOTA D.C."/>
    <s v="M7110"/>
    <s v="2016-dic-31"/>
    <x v="0"/>
    <n v="20170428"/>
    <n v="0"/>
    <s v="Total pasivos corrientes distintos de los pasivos incluidos en grupos de activos para su disposición clasificados como mantenid"/>
    <x v="38"/>
    <x v="0"/>
    <n v="1397492"/>
  </r>
  <r>
    <x v="69"/>
    <s v="JMV CONSTRUKTORA SAS"/>
    <s v="40 NIIF Pymes - Individuales"/>
    <s v="RISARALDA"/>
    <s v="F4290"/>
    <s v="2016-dic-31"/>
    <x v="0"/>
    <n v="20170503"/>
    <n v="0"/>
    <s v="Total pasivos corrientes distintos de los pasivos incluidos en grupos de activos para su disposición clasificados como mantenid"/>
    <x v="38"/>
    <x v="0"/>
    <n v="17207463"/>
  </r>
  <r>
    <x v="70"/>
    <s v="TROPICAL ING S.A.S."/>
    <s v="40 NIIF Pymes - Individuales"/>
    <s v="BOGOTA D.C."/>
    <s v="M7110"/>
    <s v="2016-dic-31"/>
    <x v="0"/>
    <n v="20170426"/>
    <n v="0"/>
    <s v="Total pasivos corrientes distintos de los pasivos incluidos en grupos de activos para su disposición clasificados como mantenid"/>
    <x v="38"/>
    <x v="0"/>
    <n v="60063700"/>
  </r>
  <r>
    <x v="41"/>
    <s v="ODINSA PROYECTOS E INVERSIONES S.A."/>
    <s v="20 NIIF Plenas - Separados"/>
    <s v="BOGOTA D.C."/>
    <s v="N8299"/>
    <s v="2016-dic-31"/>
    <x v="0"/>
    <n v="20170330"/>
    <n v="0"/>
    <s v="Pasivos incluidos en grupos de activos para su disposición clasificados como mantenidos para la venta"/>
    <x v="39"/>
    <x v="0"/>
    <n v="8305481"/>
  </r>
  <r>
    <x v="0"/>
    <s v="ESTYMA ESTUDIOS Y MANEJOS S.A"/>
    <s v="40 NIIF Pymes - Individuales"/>
    <s v="ANTIOQUIA"/>
    <s v="F4210"/>
    <s v="2016-dic-31"/>
    <x v="0"/>
    <n v="20170518"/>
    <n v="0"/>
    <s v="Pasivos corrientes totales"/>
    <x v="30"/>
    <x v="5"/>
    <n v="78066337"/>
  </r>
  <r>
    <x v="1"/>
    <s v="VELNEC S.A."/>
    <s v="40 NIIF Pymes - Individuales"/>
    <s v="BOGOTA D.C."/>
    <s v="M7110"/>
    <s v="2016-dic-31"/>
    <x v="0"/>
    <n v="20170503"/>
    <n v="0"/>
    <s v="Pasivos corrientes totales"/>
    <x v="30"/>
    <x v="5"/>
    <n v="2004276"/>
  </r>
  <r>
    <x v="2"/>
    <s v="ARQUITECTURA Y CONCRETO S A S"/>
    <s v="20 NIIF Plenas - Separados"/>
    <s v="ANTIOQUIA"/>
    <s v="F4111"/>
    <s v="2016-dic-31"/>
    <x v="0"/>
    <n v="20170328"/>
    <n v="0"/>
    <s v="Pasivos corrientes totales"/>
    <x v="30"/>
    <x v="5"/>
    <n v="531212454"/>
  </r>
  <r>
    <x v="3"/>
    <s v="JARAMILLO MORA S.A."/>
    <s v="20 NIIF Plenas - Separados"/>
    <s v="VALLE"/>
    <s v="F4111"/>
    <s v="2016-dic-31"/>
    <x v="0"/>
    <n v="20170403"/>
    <n v="0"/>
    <s v="Pasivos corrientes totales"/>
    <x v="30"/>
    <x v="5"/>
    <n v="183647903"/>
  </r>
  <r>
    <x v="4"/>
    <s v="JMV INGENIEROS S A S"/>
    <s v="40 NIIF Pymes - Individuales"/>
    <s v="BOGOTA D.C."/>
    <s v="F4290"/>
    <s v="2016-dic-31"/>
    <x v="0"/>
    <n v="20170505"/>
    <n v="0"/>
    <s v="Pasivos corrientes totales"/>
    <x v="30"/>
    <x v="5"/>
    <n v="2493370"/>
  </r>
  <r>
    <x v="5"/>
    <s v="CYG INGENIERIA Y CONSTRUCCIONES S A S"/>
    <s v="40 NIIF Pymes - Individuales"/>
    <s v="BOGOTA D.C."/>
    <s v="F4290"/>
    <s v="2016-dic-31"/>
    <x v="0"/>
    <n v="20170503"/>
    <n v="0"/>
    <s v="Pasivos corrientes totales"/>
    <x v="30"/>
    <x v="5"/>
    <n v="47230120"/>
  </r>
  <r>
    <x v="6"/>
    <s v="PRABYC INGENIEROS S A S"/>
    <s v="20 NIIF Plenas - Separados"/>
    <s v="BOGOTA D.C."/>
    <s v="F4111"/>
    <s v="2016-dic-31"/>
    <x v="0"/>
    <n v="20170403"/>
    <n v="0"/>
    <s v="Pasivos corrientes totales"/>
    <x v="30"/>
    <x v="5"/>
    <n v="181460891"/>
  </r>
  <r>
    <x v="7"/>
    <s v="VALORES Y CONTRATOS S.A. VALORCON S.A."/>
    <s v="40 NIIF Pymes - Individuales"/>
    <s v="ATLANTICO"/>
    <s v="F4210"/>
    <s v="2016-dic-31"/>
    <x v="0"/>
    <n v="20170424"/>
    <n v="0"/>
    <s v="Pasivos corrientes totales"/>
    <x v="30"/>
    <x v="5"/>
    <n v="260017121"/>
  </r>
  <r>
    <x v="8"/>
    <s v="AMARILO S.A.S"/>
    <s v="20 NIIF Plenas - Separados"/>
    <s v="BOGOTA D.C."/>
    <s v="F4111"/>
    <s v="2016-dic-31"/>
    <x v="0"/>
    <n v="20170407"/>
    <n v="0"/>
    <s v="Pasivos corrientes totales"/>
    <x v="30"/>
    <x v="5"/>
    <n v="1464293793"/>
  </r>
  <r>
    <x v="9"/>
    <s v="PRODESA Y CIA. S.A."/>
    <s v="10 NIIF Plenas - Individuales"/>
    <s v="BOGOTA D.C."/>
    <s v="F4111"/>
    <s v="2016-dic-31"/>
    <x v="0"/>
    <n v="20170509"/>
    <n v="0"/>
    <s v="Pasivos corrientes totales"/>
    <x v="30"/>
    <x v="5"/>
    <n v="85726893"/>
  </r>
  <r>
    <x v="10"/>
    <s v="INVERSIONES ALCABAMA S.A."/>
    <s v="50 NIIF Pymes - Separados"/>
    <s v="BOGOTA D.C."/>
    <s v="F4321"/>
    <s v="2016-dic-31"/>
    <x v="0"/>
    <n v="20170428"/>
    <n v="0"/>
    <s v="Pasivos corrientes totales"/>
    <x v="30"/>
    <x v="5"/>
    <n v="197225079"/>
  </r>
  <r>
    <x v="11"/>
    <s v="LATINOAMERICANA DE CONSTRUCCIONES S.A."/>
    <s v="20 NIIF Plenas - Separados"/>
    <s v="ANTIOQUIA"/>
    <s v="F4210"/>
    <s v="2016-dic-31"/>
    <x v="0"/>
    <n v="20170406"/>
    <n v="0"/>
    <s v="Pasivos corrientes totales"/>
    <x v="30"/>
    <x v="5"/>
    <n v="163435934"/>
  </r>
  <r>
    <x v="12"/>
    <s v="APIROS S A S"/>
    <s v="10 NIIF Plenas - Individuales"/>
    <s v="BOGOTA D.C."/>
    <s v="F4111"/>
    <s v="2016-dic-31"/>
    <x v="0"/>
    <n v="20170330"/>
    <n v="0"/>
    <s v="Pasivos corrientes totales"/>
    <x v="30"/>
    <x v="5"/>
    <n v="297299439"/>
  </r>
  <r>
    <x v="13"/>
    <s v="CONSTRUCTORA CAPITAL MEDELLIN S.A.S."/>
    <s v="20 NIIF Plenas - Separados"/>
    <s v="ANTIOQUIA"/>
    <s v="F4111"/>
    <s v="2016-dic-31"/>
    <x v="0"/>
    <n v="20170404"/>
    <n v="0"/>
    <s v="Pasivos corrientes totales"/>
    <x v="30"/>
    <x v="5"/>
    <n v="335296525"/>
  </r>
  <r>
    <x v="14"/>
    <s v="CONSTRUCOES E COMERCIO CAMARGO CORREA S.A. SUCURSAL COLOMBIA"/>
    <s v="10 NIIF Plenas - Individuales"/>
    <s v="ANTIOQUIA"/>
    <s v="F4290"/>
    <s v="2016-dic-31"/>
    <x v="0"/>
    <n v="20170328"/>
    <n v="0"/>
    <s v="Pasivos corrientes totales"/>
    <x v="30"/>
    <x v="5"/>
    <n v="91754177"/>
  </r>
  <r>
    <x v="15"/>
    <s v="KMA CONSTRUCCIONES S A"/>
    <s v="20 NIIF Plenas - Separados"/>
    <s v="BOLIVAR"/>
    <s v="F4290"/>
    <s v="2016-dic-31"/>
    <x v="0"/>
    <n v="20171004"/>
    <n v="0"/>
    <s v="Pasivos corrientes totales"/>
    <x v="30"/>
    <x v="5"/>
    <n v="87582409"/>
  </r>
  <r>
    <x v="16"/>
    <s v="CAM COLOMBIA MULTISERVICIOS S A S"/>
    <s v="20 NIIF Plenas - Separados"/>
    <s v="BOGOTA D.C."/>
    <s v="N8299"/>
    <s v="2016-dic-31"/>
    <x v="0"/>
    <n v="20170405"/>
    <n v="0"/>
    <s v="Pasivos corrientes totales"/>
    <x v="30"/>
    <x v="5"/>
    <n v="69963981"/>
  </r>
  <r>
    <x v="17"/>
    <s v="ALDEA PROYECTOS INMOBILIARIOS S.A."/>
    <s v="40 NIIF Pymes - Individuales"/>
    <s v="BOGOTA D.C."/>
    <s v="M7110"/>
    <s v="2016-dic-31"/>
    <x v="0"/>
    <n v="20170420"/>
    <n v="0"/>
    <s v="Pasivos corrientes totales"/>
    <x v="30"/>
    <x v="5"/>
    <n v="265442123"/>
  </r>
  <r>
    <x v="18"/>
    <s v="HMV INGENIEROS LTDA"/>
    <s v="20 NIIF Plenas - Separados"/>
    <s v="ANTIOQUIA"/>
    <s v="M7110"/>
    <s v="2016-dic-31"/>
    <x v="0"/>
    <n v="20170401"/>
    <n v="0"/>
    <s v="Pasivos corrientes totales"/>
    <x v="30"/>
    <x v="5"/>
    <n v="59330000"/>
  </r>
  <r>
    <x v="19"/>
    <s v="INGENIEROS CONSULTORES CIVILES Y ELECTRICOS S A"/>
    <s v="50 NIIF Pymes - Separados"/>
    <s v="BOGOTA D.C."/>
    <s v="M7110"/>
    <s v="2016-dic-31"/>
    <x v="0"/>
    <n v="20170510"/>
    <n v="0"/>
    <s v="Pasivos corrientes totales"/>
    <x v="30"/>
    <x v="5"/>
    <n v="20250075"/>
  </r>
  <r>
    <x v="20"/>
    <s v="OSPINAS Y CIA S A"/>
    <s v="20 NIIF Plenas - Separados"/>
    <s v="BOGOTA D.C."/>
    <s v="M7110"/>
    <s v="2016-dic-31"/>
    <x v="0"/>
    <n v="20170330"/>
    <n v="0"/>
    <s v="Pasivos corrientes totales"/>
    <x v="30"/>
    <x v="5"/>
    <n v="219866154"/>
  </r>
  <r>
    <x v="21"/>
    <s v="INVERSIONES Y CONSTRUCCIONES GAVIRIA VALLEJO INVERCO S A S"/>
    <s v="40 NIIF Pymes - Individuales"/>
    <s v="BOGOTA D.C."/>
    <s v="L6820"/>
    <s v="2016-dic-31"/>
    <x v="0"/>
    <n v="20170424"/>
    <n v="0"/>
    <s v="Pasivos corrientes totales"/>
    <x v="30"/>
    <x v="5"/>
    <n v="3274056"/>
  </r>
  <r>
    <x v="22"/>
    <s v="CONSULTORES TECNICOS Y ECONOMICOS S.A CONSULTECNICOS"/>
    <s v="50 NIIF Pymes - Separados"/>
    <s v="BOGOTA D.C."/>
    <s v="M7110"/>
    <s v="2016-dic-31"/>
    <x v="0"/>
    <n v="20170510"/>
    <n v="0"/>
    <s v="Pasivos corrientes totales"/>
    <x v="30"/>
    <x v="5"/>
    <n v="363416"/>
  </r>
  <r>
    <x v="23"/>
    <s v="ODINSA SERVICIOS S A S"/>
    <s v="20 NIIF Plenas - Separados"/>
    <s v="BOGOTA D.C."/>
    <s v="F4390"/>
    <s v="2016-dic-31"/>
    <x v="0"/>
    <n v="20170406"/>
    <n v="0"/>
    <s v="Pasivos corrientes totales"/>
    <x v="30"/>
    <x v="5"/>
    <n v="361231"/>
  </r>
  <r>
    <x v="24"/>
    <s v="ARPRO ARQUITECTOS INGENIEROS S.A."/>
    <s v="50 NIIF Pymes - Separados"/>
    <s v="BOGOTA D.C."/>
    <s v="F4112"/>
    <s v="2016-dic-31"/>
    <x v="0"/>
    <n v="20170515"/>
    <n v="0"/>
    <s v="Pasivos corrientes totales"/>
    <x v="30"/>
    <x v="5"/>
    <n v="10777413"/>
  </r>
  <r>
    <x v="25"/>
    <s v="J FELIPE ARDILA V &amp; CIA SAS"/>
    <s v="40 NIIF Pymes - Individuales"/>
    <s v="BOGOTA D.C."/>
    <s v="M7110"/>
    <s v="2016-dic-31"/>
    <x v="0"/>
    <n v="20170417"/>
    <n v="0"/>
    <s v="Pasivos corrientes totales"/>
    <x v="30"/>
    <x v="5"/>
    <n v="1935906"/>
  </r>
  <r>
    <x v="26"/>
    <s v="GUTIERREZ DIAZ Y CIA  S.A."/>
    <s v="40 NIIF Pymes - Individuales"/>
    <s v="BOGOTA D.C."/>
    <s v="M7110"/>
    <s v="2016-dic-31"/>
    <x v="0"/>
    <n v="20170523"/>
    <n v="0"/>
    <s v="Pasivos corrientes totales"/>
    <x v="30"/>
    <x v="5"/>
    <n v="2173047"/>
  </r>
  <r>
    <x v="27"/>
    <s v="CONSTRUCCIONES OBYCON S.A.S"/>
    <s v="20 NIIF Plenas - Separados"/>
    <s v="BOGOTA D.C."/>
    <s v="M7110"/>
    <s v="2016-dic-31"/>
    <x v="0"/>
    <n v="20170512"/>
    <n v="0"/>
    <s v="Pasivos corrientes totales"/>
    <x v="30"/>
    <x v="5"/>
    <n v="63616995"/>
  </r>
  <r>
    <x v="28"/>
    <s v="RESTREPO Y URIBE S A S"/>
    <s v="50 NIIF Pymes - Separados"/>
    <s v="BOGOTA D.C."/>
    <s v="M7110"/>
    <s v="2016-dic-31"/>
    <x v="0"/>
    <n v="20170502"/>
    <n v="0"/>
    <s v="Pasivos corrientes totales"/>
    <x v="30"/>
    <x v="5"/>
    <n v="6315007"/>
  </r>
  <r>
    <x v="29"/>
    <s v="CONSULTORIA COLOMBIANA S A"/>
    <s v="20 NIIF Plenas - Separados"/>
    <s v="BOGOTA D.C."/>
    <s v="M7110"/>
    <s v="2016-dic-31"/>
    <x v="0"/>
    <n v="20170405"/>
    <n v="0"/>
    <s v="Pasivos corrientes totales"/>
    <x v="30"/>
    <x v="5"/>
    <n v="48770730"/>
  </r>
  <r>
    <x v="30"/>
    <s v="TECNICONTROL S.A."/>
    <s v="20 NIIF Plenas - Separados"/>
    <s v="BOGOTA D.C."/>
    <s v="M7110"/>
    <s v="2016-dic-31"/>
    <x v="0"/>
    <n v="20170407"/>
    <n v="0"/>
    <s v="Pasivos corrientes totales"/>
    <x v="30"/>
    <x v="5"/>
    <n v="9975968"/>
  </r>
  <r>
    <x v="31"/>
    <s v="MORELCO S A S"/>
    <s v="20 NIIF Plenas - Separados"/>
    <s v="BOGOTA D.C."/>
    <s v="F4290"/>
    <s v="2016-dic-31"/>
    <x v="0"/>
    <n v="20170405"/>
    <n v="0"/>
    <s v="Pasivos corrientes totales"/>
    <x v="30"/>
    <x v="5"/>
    <n v="111329612"/>
  </r>
  <r>
    <x v="32"/>
    <s v="CONSTRUCTORA  COLPATRIA S.A"/>
    <s v="20 NIIF Plenas - Separados"/>
    <s v="BOGOTA D.C."/>
    <s v="F4111"/>
    <s v="2016-dic-31"/>
    <x v="0"/>
    <n v="20170404"/>
    <n v="0"/>
    <s v="Pasivos corrientes totales"/>
    <x v="30"/>
    <x v="5"/>
    <n v="386927711"/>
  </r>
  <r>
    <x v="33"/>
    <s v="A.C.I. PROYECTOS S.A.S"/>
    <s v="20 NIIF Plenas - Separados"/>
    <s v="BOGOTA D.C."/>
    <s v="M7110"/>
    <s v="2016-dic-31"/>
    <x v="0"/>
    <n v="20170403"/>
    <n v="0"/>
    <s v="Pasivos corrientes totales"/>
    <x v="30"/>
    <x v="5"/>
    <n v="16597017"/>
  </r>
  <r>
    <x v="34"/>
    <s v="ARMETALES S.A."/>
    <s v="10 NIIF Plenas - Individuales"/>
    <s v="CALDAS"/>
    <s v="G4663"/>
    <s v="2016-dic-31"/>
    <x v="0"/>
    <n v="20170406"/>
    <n v="0"/>
    <s v="Pasivos corrientes totales"/>
    <x v="30"/>
    <x v="5"/>
    <n v="38493055"/>
  </r>
  <r>
    <x v="35"/>
    <s v="TERMOTECNICA COINDUSTRIAL S A"/>
    <s v="20 NIIF Plenas - Separados"/>
    <s v="BOGOTA D.C."/>
    <s v="F4290"/>
    <s v="2016-dic-31"/>
    <x v="0"/>
    <n v="20170330"/>
    <n v="0"/>
    <s v="Pasivos corrientes totales"/>
    <x v="30"/>
    <x v="5"/>
    <n v="166707941"/>
  </r>
  <r>
    <x v="36"/>
    <s v="INTEGRAL S A."/>
    <s v="20 NIIF Plenas - Separados"/>
    <s v="ANTIOQUIA"/>
    <s v="M7110"/>
    <s v="2016-dic-31"/>
    <x v="0"/>
    <n v="20170331"/>
    <n v="0"/>
    <s v="Pasivos corrientes totales"/>
    <x v="30"/>
    <x v="5"/>
    <n v="23855414"/>
  </r>
  <r>
    <x v="37"/>
    <s v="CONSTRUCCIONES VELEZ Y ASOCIADOS S.A.S"/>
    <s v="10 NIIF Plenas - Individuales"/>
    <s v="ANTIOQUIA"/>
    <s v="F4112"/>
    <s v="2016-dic-31"/>
    <x v="0"/>
    <n v="20170503"/>
    <n v="0"/>
    <s v="Pasivos corrientes totales"/>
    <x v="30"/>
    <x v="5"/>
    <n v="30382798"/>
  </r>
  <r>
    <x v="38"/>
    <s v="P  A  Y  C   S. A.S."/>
    <s v="40 NIIF Pymes - Individuales"/>
    <s v="BOGOTA D.C."/>
    <s v="M7110"/>
    <s v="2016-dic-31"/>
    <x v="0"/>
    <n v="20170515"/>
    <n v="0"/>
    <s v="Pasivos corrientes totales"/>
    <x v="30"/>
    <x v="5"/>
    <n v="11229944"/>
  </r>
  <r>
    <x v="39"/>
    <s v="INVERSIONES Y CONSTRUCCIONES CONDOR S.A."/>
    <s v="40 NIIF Pymes - Individuales"/>
    <s v="BOGOTA D.C."/>
    <s v="F4290"/>
    <s v="2016-dic-31"/>
    <x v="0"/>
    <n v="20170512"/>
    <n v="0"/>
    <s v="Pasivos corrientes totales"/>
    <x v="30"/>
    <x v="5"/>
    <n v="2190521"/>
  </r>
  <r>
    <x v="40"/>
    <s v="INDUSTRIAL CONCONCRETO S.A.S"/>
    <s v="20 NIIF Plenas - Separados"/>
    <s v="ANTIOQUIA"/>
    <s v="F4290"/>
    <s v="2016-dic-31"/>
    <x v="0"/>
    <n v="20170329"/>
    <n v="0"/>
    <s v="Pasivos corrientes totales"/>
    <x v="30"/>
    <x v="5"/>
    <n v="40897902"/>
  </r>
  <r>
    <x v="41"/>
    <s v="ODINSA PROYECTOS E INVERSIONES S.A."/>
    <s v="20 NIIF Plenas - Separados"/>
    <s v="BOGOTA D.C."/>
    <s v="N8299"/>
    <s v="2016-dic-31"/>
    <x v="0"/>
    <n v="20170330"/>
    <n v="0"/>
    <s v="Pasivos corrientes totales"/>
    <x v="30"/>
    <x v="5"/>
    <n v="14049716"/>
  </r>
  <r>
    <x v="42"/>
    <s v="PROMOTORA CONVIVIENDA S A S"/>
    <s v="20 NIIF Plenas - Separados"/>
    <s v="BOGOTA D.C."/>
    <s v="M7110"/>
    <s v="2016-dic-31"/>
    <x v="0"/>
    <n v="20170329"/>
    <n v="0"/>
    <s v="Pasivos corrientes totales"/>
    <x v="30"/>
    <x v="5"/>
    <n v="856691"/>
  </r>
  <r>
    <x v="43"/>
    <s v="GUSTAVO PERRY ARQUITECTOS S.A.S."/>
    <s v="40 NIIF Pymes - Individuales"/>
    <s v="BOGOTA D.C."/>
    <s v="M7110"/>
    <s v="2016-dic-31"/>
    <x v="0"/>
    <n v="20170504"/>
    <n v="0"/>
    <s v="Pasivos corrientes totales"/>
    <x v="30"/>
    <x v="5"/>
    <n v="4204736"/>
  </r>
  <r>
    <x v="44"/>
    <s v="MARVAL S.A."/>
    <s v="20 NIIF Plenas - Separados"/>
    <s v="SANTANDER"/>
    <s v="F4111"/>
    <s v="2016-dic-31"/>
    <x v="0"/>
    <n v="20170331"/>
    <n v="0"/>
    <s v="Pasivos corrientes totales"/>
    <x v="30"/>
    <x v="5"/>
    <n v="327892420"/>
  </r>
  <r>
    <x v="45"/>
    <s v="CASS CONSTRUCTORES &amp; CIA. S.C.A."/>
    <s v="10 NIIF Plenas - Individuales"/>
    <s v="CUNDINAMARCA"/>
    <s v="F4210"/>
    <s v="2016-dic-31"/>
    <x v="0"/>
    <n v="20170405"/>
    <n v="0"/>
    <s v="Pasivos corrientes totales"/>
    <x v="30"/>
    <x v="5"/>
    <n v="264372886"/>
  </r>
  <r>
    <x v="46"/>
    <s v="PROKSOL S A S"/>
    <s v="50 NIIF Pymes - Separados"/>
    <s v="CUNDINAMARCA"/>
    <s v="M7110"/>
    <s v="2016-dic-31"/>
    <x v="0"/>
    <n v="20170421"/>
    <n v="0"/>
    <s v="Pasivos corrientes totales"/>
    <x v="30"/>
    <x v="5"/>
    <n v="66037014"/>
  </r>
  <r>
    <x v="47"/>
    <s v="COMPAÑIA COLOMBIANA DE CONSULTORES S AS"/>
    <s v="40 NIIF Pymes - Individuales"/>
    <s v="ANTIOQUIA"/>
    <s v="M7110"/>
    <s v="2016-dic-31"/>
    <x v="0"/>
    <n v="20170511"/>
    <n v="0"/>
    <s v="Pasivos corrientes totales"/>
    <x v="30"/>
    <x v="5"/>
    <n v="7441534"/>
  </r>
  <r>
    <x v="48"/>
    <s v="SEDIC S.A"/>
    <s v="20 NIIF Plenas - Separados"/>
    <s v="ANTIOQUIA"/>
    <s v="M7110"/>
    <s v="2016-dic-31"/>
    <x v="0"/>
    <n v="20170928"/>
    <n v="0"/>
    <s v="Pasivos corrientes totales"/>
    <x v="30"/>
    <x v="5"/>
    <n v="3668030"/>
  </r>
  <r>
    <x v="49"/>
    <s v="CONINSA  RAMON H. S.A."/>
    <s v="20 NIIF Plenas - Separados"/>
    <s v="ANTIOQUIA"/>
    <s v="F4290"/>
    <s v="2016-dic-31"/>
    <x v="0"/>
    <n v="20170329"/>
    <n v="0"/>
    <s v="Pasivos corrientes totales"/>
    <x v="30"/>
    <x v="5"/>
    <n v="209378604"/>
  </r>
  <r>
    <x v="50"/>
    <s v="MAB INGENIERIA DE VALOR S.A."/>
    <s v="50 NIIF Pymes - Separados"/>
    <s v="BOGOTA D.C."/>
    <s v="M7110"/>
    <s v="2016-dic-31"/>
    <x v="0"/>
    <n v="20170419"/>
    <n v="0"/>
    <s v="Pasivos corrientes totales"/>
    <x v="30"/>
    <x v="5"/>
    <n v="9365717"/>
  </r>
  <r>
    <x v="51"/>
    <s v="INGENIERIA ESTRUCTURAL S.A."/>
    <s v="40 NIIF Pymes - Individuales"/>
    <s v="ANTIOQUIA"/>
    <s v="M7110"/>
    <s v="2016-dic-31"/>
    <x v="0"/>
    <n v="20170503"/>
    <n v="0"/>
    <s v="Pasivos corrientes totales"/>
    <x v="30"/>
    <x v="5"/>
    <n v="2394352"/>
  </r>
  <r>
    <x v="52"/>
    <s v="SANEAR S.A."/>
    <s v="40 NIIF Pymes - Individuales"/>
    <s v="ANTIOQUIA"/>
    <s v="M7110"/>
    <s v="2016-dic-31"/>
    <x v="0"/>
    <n v="20170510"/>
    <n v="0"/>
    <s v="Pasivos corrientes totales"/>
    <x v="30"/>
    <x v="5"/>
    <n v="5876256"/>
  </r>
  <r>
    <x v="53"/>
    <s v="SP INGENIEROS S.A.S."/>
    <s v="20 NIIF Plenas - Separados"/>
    <s v="ANTIOQUIA"/>
    <s v="F4210"/>
    <s v="2016-dic-31"/>
    <x v="0"/>
    <n v="20170328"/>
    <n v="0"/>
    <s v="Pasivos corrientes totales"/>
    <x v="30"/>
    <x v="5"/>
    <n v="66430688"/>
  </r>
  <r>
    <x v="54"/>
    <s v="INMOBILIARIA CONCONCRETO S.A.S."/>
    <s v="20 NIIF Plenas - Separados"/>
    <s v="ANTIOQUIA"/>
    <s v="F4111"/>
    <s v="2016-dic-31"/>
    <x v="0"/>
    <n v="20170403"/>
    <n v="0"/>
    <s v="Pasivos corrientes totales"/>
    <x v="30"/>
    <x v="5"/>
    <n v="3864066"/>
  </r>
  <r>
    <x v="55"/>
    <s v="FAJARDO MORENO Y CIA. S.A."/>
    <s v="40 NIIF Pymes - Individuales"/>
    <s v="ANTIOQUIA"/>
    <s v="M7110"/>
    <s v="2016-dic-31"/>
    <x v="0"/>
    <n v="20170424"/>
    <n v="0"/>
    <s v="Pasivos corrientes totales"/>
    <x v="30"/>
    <x v="5"/>
    <n v="55551618"/>
  </r>
  <r>
    <x v="56"/>
    <s v="CBI COLOMBIANA S.A."/>
    <s v="10 NIIF Plenas - Individuales"/>
    <s v="BOLIVAR"/>
    <s v="F4290"/>
    <s v="2016-dic-31"/>
    <x v="0"/>
    <n v="20170407"/>
    <n v="0"/>
    <s v="Pasivos corrientes totales"/>
    <x v="30"/>
    <x v="5"/>
    <n v="386183603"/>
  </r>
  <r>
    <x v="57"/>
    <s v="ESTUDIOS Y PROYECTOS DEL SOL S A S"/>
    <s v="20 NIIF Plenas - Separados"/>
    <s v="BOGOTA D.C."/>
    <s v="F4210"/>
    <s v="2016-dic-31"/>
    <x v="0"/>
    <n v="20170331"/>
    <n v="0"/>
    <s v="Pasivos corrientes totales"/>
    <x v="30"/>
    <x v="5"/>
    <n v="83869330"/>
  </r>
  <r>
    <x v="58"/>
    <s v="ARCO CONSTRUCTORES S.A.S"/>
    <s v="50 NIIF Pymes - Separados"/>
    <s v="CUNDINAMARCA"/>
    <s v="F4210"/>
    <s v="2016-dic-31"/>
    <x v="0"/>
    <n v="20170425"/>
    <n v="0"/>
    <s v="Pasivos corrientes totales"/>
    <x v="30"/>
    <x v="5"/>
    <n v="45521"/>
  </r>
  <r>
    <x v="59"/>
    <s v="CMS + GMP ASOCIADOS S A S EN REORGANIZACION"/>
    <s v="50 NIIF Pymes - Separados"/>
    <s v="BOGOTA D.C."/>
    <s v="M7110"/>
    <s v="2016-dic-31"/>
    <x v="0"/>
    <n v="20170517"/>
    <n v="0"/>
    <s v="Pasivos corrientes totales"/>
    <x v="30"/>
    <x v="5"/>
    <n v="26401813"/>
  </r>
  <r>
    <x v="60"/>
    <s v="INGETEC INGENIERIA &amp; DISEÑO S.A."/>
    <s v="40 NIIF Pymes - Individuales"/>
    <s v="BOGOTA D.C."/>
    <s v="M7110"/>
    <s v="2016-dic-31"/>
    <x v="0"/>
    <n v="20170509"/>
    <n v="0"/>
    <s v="Pasivos corrientes totales"/>
    <x v="30"/>
    <x v="5"/>
    <n v="5335180"/>
  </r>
  <r>
    <x v="61"/>
    <s v="INGETEC GERENCIA &amp; SUPERVISION S.A."/>
    <s v="40 NIIF Pymes - Individuales"/>
    <s v="BOGOTA D.C."/>
    <s v="M7110"/>
    <s v="2016-dic-31"/>
    <x v="0"/>
    <n v="20170510"/>
    <n v="0"/>
    <s v="Pasivos corrientes totales"/>
    <x v="30"/>
    <x v="5"/>
    <n v="2014538"/>
  </r>
  <r>
    <x v="62"/>
    <s v="CARTAGENA II S.A."/>
    <s v="20 NIIF Plenas - Separados"/>
    <s v="BOLIVAR"/>
    <s v="L6810"/>
    <s v="2016-dic-31"/>
    <x v="0"/>
    <n v="20170509"/>
    <n v="0"/>
    <s v="Pasivos corrientes totales"/>
    <x v="30"/>
    <x v="5"/>
    <n v="111297813"/>
  </r>
  <r>
    <x v="63"/>
    <s v="CONSTRUCTORA FUREL S.A"/>
    <s v="50 NIIF Pymes - Separados"/>
    <s v="ANTIOQUIA"/>
    <s v="F4390"/>
    <s v="2016-dic-31"/>
    <x v="0"/>
    <n v="20170504"/>
    <n v="0"/>
    <s v="Pasivos corrientes totales"/>
    <x v="30"/>
    <x v="5"/>
    <n v="9714004"/>
  </r>
  <r>
    <x v="64"/>
    <s v="POCH COLOMBIA SA"/>
    <s v="10 NIIF Plenas - Individuales"/>
    <s v="BOGOTA D.C."/>
    <s v="M7110"/>
    <s v="2016-dic-31"/>
    <x v="0"/>
    <n v="20170330"/>
    <n v="0"/>
    <s v="Pasivos corrientes totales"/>
    <x v="30"/>
    <x v="5"/>
    <n v="3133428"/>
  </r>
  <r>
    <x v="65"/>
    <s v="AR CONSTRUCCIONES S.A.S"/>
    <s v="10 NIIF Plenas - Individuales"/>
    <s v="BOGOTA D.C."/>
    <s v="F4111"/>
    <s v="2016-dic-31"/>
    <x v="0"/>
    <n v="20170327"/>
    <n v="0"/>
    <s v="Pasivos corrientes totales"/>
    <x v="30"/>
    <x v="5"/>
    <n v="33043294"/>
  </r>
  <r>
    <x v="66"/>
    <s v="CONSTRUCTORA DE INFRAESTRUCTURA VIAL S.A.S."/>
    <s v="10 NIIF Plenas - Individuales"/>
    <s v="BOGOTA D.C."/>
    <s v="F4210"/>
    <s v="2016-dic-31"/>
    <x v="0"/>
    <n v="20170330"/>
    <n v="0"/>
    <s v="Pasivos corrientes totales"/>
    <x v="30"/>
    <x v="5"/>
    <n v="46382912"/>
  </r>
  <r>
    <x v="67"/>
    <s v="INGENIERIA Y SOLUCIONES ESPECIALIZADAS S.A.S. (ISES S.A.S.)"/>
    <s v="50 NIIF Pymes - Separados"/>
    <s v="ATLANTICO"/>
    <s v="M7110"/>
    <s v="2016-dic-31"/>
    <x v="0"/>
    <n v="20170511"/>
    <n v="0"/>
    <s v="Pasivos corrientes totales"/>
    <x v="30"/>
    <x v="5"/>
    <n v="2959456"/>
  </r>
  <r>
    <x v="68"/>
    <s v="CONCOL INGENIERIA SAS"/>
    <s v="50 NIIF Pymes - Separados"/>
    <s v="BOGOTA D.C."/>
    <s v="M7110"/>
    <s v="2016-dic-31"/>
    <x v="0"/>
    <n v="20170428"/>
    <n v="0"/>
    <s v="Pasivos corrientes totales"/>
    <x v="30"/>
    <x v="5"/>
    <n v="1397492"/>
  </r>
  <r>
    <x v="69"/>
    <s v="JMV CONSTRUKTORA SAS"/>
    <s v="40 NIIF Pymes - Individuales"/>
    <s v="RISARALDA"/>
    <s v="F4290"/>
    <s v="2016-dic-31"/>
    <x v="0"/>
    <n v="20170503"/>
    <n v="0"/>
    <s v="Pasivos corrientes totales"/>
    <x v="30"/>
    <x v="5"/>
    <n v="17207463"/>
  </r>
  <r>
    <x v="70"/>
    <s v="TROPICAL ING S.A.S."/>
    <s v="40 NIIF Pymes - Individuales"/>
    <s v="BOGOTA D.C."/>
    <s v="M7110"/>
    <s v="2016-dic-31"/>
    <x v="0"/>
    <n v="20170426"/>
    <n v="0"/>
    <s v="Pasivos corrientes totales"/>
    <x v="30"/>
    <x v="5"/>
    <n v="60063700"/>
  </r>
  <r>
    <x v="71"/>
    <s v="MECO INFRAESTRUCTURA SAS"/>
    <s v="10 NIIF Plenas - Individuales"/>
    <s v="BOGOTA D.C."/>
    <s v="F4210"/>
    <s v="2016-dic-31"/>
    <x v="0"/>
    <n v="20170404"/>
    <n v="0"/>
    <s v="Pasivos corrientes totales"/>
    <x v="30"/>
    <x v="5"/>
    <n v="118203172"/>
  </r>
  <r>
    <x v="72"/>
    <s v="SBI INTERNATIONAL HOLDINGS AG"/>
    <s v="10 NIIF Plenas - Individuales"/>
    <s v="BOGOTA D.C."/>
    <s v="F4112"/>
    <s v="2016-dic-31"/>
    <x v="0"/>
    <n v="20170330"/>
    <n v="0"/>
    <s v="Pasivos corrientes totales"/>
    <x v="30"/>
    <x v="5"/>
    <n v="107335963"/>
  </r>
  <r>
    <x v="73"/>
    <s v="CONSTRUCCIONES COLOMBIANAS OHL SAS"/>
    <s v="10 NIIF Plenas - Individuales"/>
    <s v="BOGOTA D.C."/>
    <s v="F4210"/>
    <s v="2016-dic-31"/>
    <x v="0"/>
    <n v="20170410"/>
    <n v="0"/>
    <s v="Pasivos corrientes totales"/>
    <x v="30"/>
    <x v="5"/>
    <n v="40887406"/>
  </r>
  <r>
    <x v="19"/>
    <s v="INGENIEROS CONSULTORES CIVILES Y ELECTRICOS S A"/>
    <s v="50 NIIF Pymes - Separados"/>
    <s v="BOGOTA D.C."/>
    <s v="M7110"/>
    <s v="2016-dic-31"/>
    <x v="0"/>
    <n v="20170510"/>
    <n v="0"/>
    <s v="Provisiones no corrientes por beneficios a los empleados"/>
    <x v="40"/>
    <x v="0"/>
    <n v="4581902"/>
  </r>
  <r>
    <x v="20"/>
    <s v="OSPINAS Y CIA S A"/>
    <s v="20 NIIF Plenas - Separados"/>
    <s v="BOGOTA D.C."/>
    <s v="M7110"/>
    <s v="2016-dic-31"/>
    <x v="0"/>
    <n v="20170330"/>
    <n v="0"/>
    <s v="Provisiones no corrientes por beneficios a los empleados"/>
    <x v="40"/>
    <x v="0"/>
    <n v="409536"/>
  </r>
  <r>
    <x v="21"/>
    <s v="INVERSIONES Y CONSTRUCCIONES GAVIRIA VALLEJO INVERCO S A S"/>
    <s v="40 NIIF Pymes - Individuales"/>
    <s v="BOGOTA D.C."/>
    <s v="L6820"/>
    <s v="2016-dic-31"/>
    <x v="0"/>
    <n v="20170424"/>
    <n v="0"/>
    <s v="Provisiones no corrientes por beneficios a los empleados"/>
    <x v="40"/>
    <x v="0"/>
    <n v="4658"/>
  </r>
  <r>
    <x v="25"/>
    <s v="J FELIPE ARDILA V &amp; CIA SAS"/>
    <s v="40 NIIF Pymes - Individuales"/>
    <s v="BOGOTA D.C."/>
    <s v="M7110"/>
    <s v="2016-dic-31"/>
    <x v="0"/>
    <n v="20170417"/>
    <n v="0"/>
    <s v="Provisiones no corrientes por beneficios a los empleados"/>
    <x v="40"/>
    <x v="0"/>
    <n v="110685"/>
  </r>
  <r>
    <x v="32"/>
    <s v="CONSTRUCTORA  COLPATRIA S.A"/>
    <s v="20 NIIF Plenas - Separados"/>
    <s v="BOGOTA D.C."/>
    <s v="F4111"/>
    <s v="2016-dic-31"/>
    <x v="0"/>
    <n v="20170404"/>
    <n v="0"/>
    <s v="Provisiones no corrientes por beneficios a los empleados"/>
    <x v="40"/>
    <x v="0"/>
    <n v="583337"/>
  </r>
  <r>
    <x v="36"/>
    <s v="INTEGRAL S A."/>
    <s v="20 NIIF Plenas - Separados"/>
    <s v="ANTIOQUIA"/>
    <s v="M7110"/>
    <s v="2016-dic-31"/>
    <x v="0"/>
    <n v="20170331"/>
    <n v="0"/>
    <s v="Provisiones no corrientes por beneficios a los empleados"/>
    <x v="40"/>
    <x v="0"/>
    <n v="5642340"/>
  </r>
  <r>
    <x v="37"/>
    <s v="CONSTRUCCIONES VELEZ Y ASOCIADOS S.A.S"/>
    <s v="10 NIIF Plenas - Individuales"/>
    <s v="ANTIOQUIA"/>
    <s v="F4112"/>
    <s v="2016-dic-31"/>
    <x v="0"/>
    <n v="20170503"/>
    <n v="0"/>
    <s v="Provisiones no corrientes por beneficios a los empleados"/>
    <x v="40"/>
    <x v="0"/>
    <n v="74004"/>
  </r>
  <r>
    <x v="44"/>
    <s v="MARVAL S.A."/>
    <s v="20 NIIF Plenas - Separados"/>
    <s v="SANTANDER"/>
    <s v="F4111"/>
    <s v="2016-dic-31"/>
    <x v="0"/>
    <n v="20170331"/>
    <n v="0"/>
    <s v="Provisiones no corrientes por beneficios a los empleados"/>
    <x v="40"/>
    <x v="0"/>
    <n v="36401"/>
  </r>
  <r>
    <x v="48"/>
    <s v="SEDIC S.A"/>
    <s v="20 NIIF Plenas - Separados"/>
    <s v="ANTIOQUIA"/>
    <s v="M7110"/>
    <s v="2016-dic-31"/>
    <x v="0"/>
    <n v="20170928"/>
    <n v="0"/>
    <s v="Provisiones no corrientes por beneficios a los empleados"/>
    <x v="40"/>
    <x v="0"/>
    <n v="12780"/>
  </r>
  <r>
    <x v="57"/>
    <s v="ESTUDIOS Y PROYECTOS DEL SOL S A S"/>
    <s v="20 NIIF Plenas - Separados"/>
    <s v="BOGOTA D.C."/>
    <s v="F4210"/>
    <s v="2016-dic-31"/>
    <x v="0"/>
    <n v="20170331"/>
    <n v="0"/>
    <s v="Provisiones no corrientes por beneficios a los empleados"/>
    <x v="40"/>
    <x v="0"/>
    <n v="4021558"/>
  </r>
  <r>
    <x v="60"/>
    <s v="INGETEC INGENIERIA &amp; DISEÑO S.A."/>
    <s v="40 NIIF Pymes - Individuales"/>
    <s v="BOGOTA D.C."/>
    <s v="M7110"/>
    <s v="2016-dic-31"/>
    <x v="0"/>
    <n v="20170509"/>
    <n v="0"/>
    <s v="Provisiones no corrientes por beneficios a los empleados"/>
    <x v="40"/>
    <x v="0"/>
    <n v="161258"/>
  </r>
  <r>
    <x v="65"/>
    <s v="AR CONSTRUCCIONES S.A.S"/>
    <s v="10 NIIF Plenas - Individuales"/>
    <s v="BOGOTA D.C."/>
    <s v="F4111"/>
    <s v="2016-dic-31"/>
    <x v="0"/>
    <n v="20170327"/>
    <n v="0"/>
    <s v="Provisiones no corrientes por beneficios a los empleados"/>
    <x v="40"/>
    <x v="0"/>
    <n v="234021"/>
  </r>
  <r>
    <x v="9"/>
    <s v="PRODESA Y CIA. S.A."/>
    <s v="10 NIIF Plenas - Individuales"/>
    <s v="BOGOTA D.C."/>
    <s v="F4111"/>
    <s v="2016-dic-31"/>
    <x v="0"/>
    <n v="20170509"/>
    <n v="0"/>
    <s v="Otras provisiones no corrientes"/>
    <x v="41"/>
    <x v="0"/>
    <n v="45308090"/>
  </r>
  <r>
    <x v="15"/>
    <s v="KMA CONSTRUCCIONES S A"/>
    <s v="20 NIIF Plenas - Separados"/>
    <s v="BOLIVAR"/>
    <s v="F4290"/>
    <s v="2016-dic-31"/>
    <x v="0"/>
    <n v="20171004"/>
    <n v="0"/>
    <s v="Otras provisiones no corrientes"/>
    <x v="41"/>
    <x v="0"/>
    <n v="3134865"/>
  </r>
  <r>
    <x v="30"/>
    <s v="TECNICONTROL S.A."/>
    <s v="20 NIIF Plenas - Separados"/>
    <s v="BOGOTA D.C."/>
    <s v="M7110"/>
    <s v="2016-dic-31"/>
    <x v="0"/>
    <n v="20170407"/>
    <n v="0"/>
    <s v="Otras provisiones no corrientes"/>
    <x v="41"/>
    <x v="0"/>
    <n v="4909583"/>
  </r>
  <r>
    <x v="31"/>
    <s v="MORELCO S A S"/>
    <s v="20 NIIF Plenas - Separados"/>
    <s v="BOGOTA D.C."/>
    <s v="F4290"/>
    <s v="2016-dic-31"/>
    <x v="0"/>
    <n v="20170405"/>
    <n v="0"/>
    <s v="Otras provisiones no corrientes"/>
    <x v="41"/>
    <x v="0"/>
    <n v="1450000"/>
  </r>
  <r>
    <x v="32"/>
    <s v="CONSTRUCTORA  COLPATRIA S.A"/>
    <s v="20 NIIF Plenas - Separados"/>
    <s v="BOGOTA D.C."/>
    <s v="F4111"/>
    <s v="2016-dic-31"/>
    <x v="0"/>
    <n v="20170404"/>
    <n v="0"/>
    <s v="Otras provisiones no corrientes"/>
    <x v="41"/>
    <x v="0"/>
    <n v="43178129"/>
  </r>
  <r>
    <x v="36"/>
    <s v="INTEGRAL S A."/>
    <s v="20 NIIF Plenas - Separados"/>
    <s v="ANTIOQUIA"/>
    <s v="M7110"/>
    <s v="2016-dic-31"/>
    <x v="0"/>
    <n v="20170331"/>
    <n v="0"/>
    <s v="Otras provisiones no corrientes"/>
    <x v="41"/>
    <x v="0"/>
    <n v="2586566"/>
  </r>
  <r>
    <x v="44"/>
    <s v="MARVAL S.A."/>
    <s v="20 NIIF Plenas - Separados"/>
    <s v="SANTANDER"/>
    <s v="F4111"/>
    <s v="2016-dic-31"/>
    <x v="0"/>
    <n v="20170331"/>
    <n v="0"/>
    <s v="Otras provisiones no corrientes"/>
    <x v="41"/>
    <x v="0"/>
    <n v="4171076"/>
  </r>
  <r>
    <x v="48"/>
    <s v="SEDIC S.A"/>
    <s v="20 NIIF Plenas - Separados"/>
    <s v="ANTIOQUIA"/>
    <s v="M7110"/>
    <s v="2016-dic-31"/>
    <x v="0"/>
    <n v="20170928"/>
    <n v="0"/>
    <s v="Otras provisiones no corrientes"/>
    <x v="41"/>
    <x v="0"/>
    <n v="1229936"/>
  </r>
  <r>
    <x v="54"/>
    <s v="INMOBILIARIA CONCONCRETO S.A.S."/>
    <s v="20 NIIF Plenas - Separados"/>
    <s v="ANTIOQUIA"/>
    <s v="F4111"/>
    <s v="2016-dic-31"/>
    <x v="0"/>
    <n v="20170403"/>
    <n v="0"/>
    <s v="Otras provisiones no corrientes"/>
    <x v="41"/>
    <x v="0"/>
    <n v="8400"/>
  </r>
  <r>
    <x v="65"/>
    <s v="AR CONSTRUCCIONES S.A.S"/>
    <s v="10 NIIF Plenas - Individuales"/>
    <s v="BOGOTA D.C."/>
    <s v="F4111"/>
    <s v="2016-dic-31"/>
    <x v="0"/>
    <n v="20170327"/>
    <n v="0"/>
    <s v="Otras provisiones no corrientes"/>
    <x v="41"/>
    <x v="0"/>
    <n v="5581945"/>
  </r>
  <r>
    <x v="9"/>
    <s v="PRODESA Y CIA. S.A."/>
    <s v="10 NIIF Plenas - Individuales"/>
    <s v="BOGOTA D.C."/>
    <s v="F4111"/>
    <s v="2016-dic-31"/>
    <x v="0"/>
    <n v="20170509"/>
    <n v="0"/>
    <s v="Total provisiones no corrientes"/>
    <x v="42"/>
    <x v="6"/>
    <n v="45308090"/>
  </r>
  <r>
    <x v="15"/>
    <s v="KMA CONSTRUCCIONES S A"/>
    <s v="20 NIIF Plenas - Separados"/>
    <s v="BOLIVAR"/>
    <s v="F4290"/>
    <s v="2016-dic-31"/>
    <x v="0"/>
    <n v="20171004"/>
    <n v="0"/>
    <s v="Total provisiones no corrientes"/>
    <x v="42"/>
    <x v="6"/>
    <n v="3134865"/>
  </r>
  <r>
    <x v="19"/>
    <s v="INGENIEROS CONSULTORES CIVILES Y ELECTRICOS S A"/>
    <s v="50 NIIF Pymes - Separados"/>
    <s v="BOGOTA D.C."/>
    <s v="M7110"/>
    <s v="2016-dic-31"/>
    <x v="0"/>
    <n v="20170510"/>
    <n v="0"/>
    <s v="Total provisiones no corrientes"/>
    <x v="42"/>
    <x v="6"/>
    <n v="4581902"/>
  </r>
  <r>
    <x v="20"/>
    <s v="OSPINAS Y CIA S A"/>
    <s v="20 NIIF Plenas - Separados"/>
    <s v="BOGOTA D.C."/>
    <s v="M7110"/>
    <s v="2016-dic-31"/>
    <x v="0"/>
    <n v="20170330"/>
    <n v="0"/>
    <s v="Total provisiones no corrientes"/>
    <x v="42"/>
    <x v="6"/>
    <n v="409536"/>
  </r>
  <r>
    <x v="21"/>
    <s v="INVERSIONES Y CONSTRUCCIONES GAVIRIA VALLEJO INVERCO S A S"/>
    <s v="40 NIIF Pymes - Individuales"/>
    <s v="BOGOTA D.C."/>
    <s v="L6820"/>
    <s v="2016-dic-31"/>
    <x v="0"/>
    <n v="20170424"/>
    <n v="0"/>
    <s v="Total provisiones no corrientes"/>
    <x v="42"/>
    <x v="6"/>
    <n v="4658"/>
  </r>
  <r>
    <x v="25"/>
    <s v="J FELIPE ARDILA V &amp; CIA SAS"/>
    <s v="40 NIIF Pymes - Individuales"/>
    <s v="BOGOTA D.C."/>
    <s v="M7110"/>
    <s v="2016-dic-31"/>
    <x v="0"/>
    <n v="20170417"/>
    <n v="0"/>
    <s v="Total provisiones no corrientes"/>
    <x v="42"/>
    <x v="6"/>
    <n v="110685"/>
  </r>
  <r>
    <x v="30"/>
    <s v="TECNICONTROL S.A."/>
    <s v="20 NIIF Plenas - Separados"/>
    <s v="BOGOTA D.C."/>
    <s v="M7110"/>
    <s v="2016-dic-31"/>
    <x v="0"/>
    <n v="20170407"/>
    <n v="0"/>
    <s v="Total provisiones no corrientes"/>
    <x v="42"/>
    <x v="6"/>
    <n v="4909583"/>
  </r>
  <r>
    <x v="31"/>
    <s v="MORELCO S A S"/>
    <s v="20 NIIF Plenas - Separados"/>
    <s v="BOGOTA D.C."/>
    <s v="F4290"/>
    <s v="2016-dic-31"/>
    <x v="0"/>
    <n v="20170405"/>
    <n v="0"/>
    <s v="Total provisiones no corrientes"/>
    <x v="42"/>
    <x v="6"/>
    <n v="1450000"/>
  </r>
  <r>
    <x v="32"/>
    <s v="CONSTRUCTORA  COLPATRIA S.A"/>
    <s v="20 NIIF Plenas - Separados"/>
    <s v="BOGOTA D.C."/>
    <s v="F4111"/>
    <s v="2016-dic-31"/>
    <x v="0"/>
    <n v="20170404"/>
    <n v="0"/>
    <s v="Total provisiones no corrientes"/>
    <x v="42"/>
    <x v="6"/>
    <n v="43761466"/>
  </r>
  <r>
    <x v="36"/>
    <s v="INTEGRAL S A."/>
    <s v="20 NIIF Plenas - Separados"/>
    <s v="ANTIOQUIA"/>
    <s v="M7110"/>
    <s v="2016-dic-31"/>
    <x v="0"/>
    <n v="20170331"/>
    <n v="0"/>
    <s v="Total provisiones no corrientes"/>
    <x v="42"/>
    <x v="6"/>
    <n v="8228906"/>
  </r>
  <r>
    <x v="37"/>
    <s v="CONSTRUCCIONES VELEZ Y ASOCIADOS S.A.S"/>
    <s v="10 NIIF Plenas - Individuales"/>
    <s v="ANTIOQUIA"/>
    <s v="F4112"/>
    <s v="2016-dic-31"/>
    <x v="0"/>
    <n v="20170503"/>
    <n v="0"/>
    <s v="Total provisiones no corrientes"/>
    <x v="42"/>
    <x v="6"/>
    <n v="74004"/>
  </r>
  <r>
    <x v="44"/>
    <s v="MARVAL S.A."/>
    <s v="20 NIIF Plenas - Separados"/>
    <s v="SANTANDER"/>
    <s v="F4111"/>
    <s v="2016-dic-31"/>
    <x v="0"/>
    <n v="20170331"/>
    <n v="0"/>
    <s v="Total provisiones no corrientes"/>
    <x v="42"/>
    <x v="6"/>
    <n v="4207477"/>
  </r>
  <r>
    <x v="48"/>
    <s v="SEDIC S.A"/>
    <s v="20 NIIF Plenas - Separados"/>
    <s v="ANTIOQUIA"/>
    <s v="M7110"/>
    <s v="2016-dic-31"/>
    <x v="0"/>
    <n v="20170928"/>
    <n v="0"/>
    <s v="Total provisiones no corrientes"/>
    <x v="42"/>
    <x v="6"/>
    <n v="1242716"/>
  </r>
  <r>
    <x v="54"/>
    <s v="INMOBILIARIA CONCONCRETO S.A.S."/>
    <s v="20 NIIF Plenas - Separados"/>
    <s v="ANTIOQUIA"/>
    <s v="F4111"/>
    <s v="2016-dic-31"/>
    <x v="0"/>
    <n v="20170403"/>
    <n v="0"/>
    <s v="Total provisiones no corrientes"/>
    <x v="42"/>
    <x v="6"/>
    <n v="8400"/>
  </r>
  <r>
    <x v="57"/>
    <s v="ESTUDIOS Y PROYECTOS DEL SOL S A S"/>
    <s v="20 NIIF Plenas - Separados"/>
    <s v="BOGOTA D.C."/>
    <s v="F4210"/>
    <s v="2016-dic-31"/>
    <x v="0"/>
    <n v="20170331"/>
    <n v="0"/>
    <s v="Total provisiones no corrientes"/>
    <x v="42"/>
    <x v="6"/>
    <n v="4021558"/>
  </r>
  <r>
    <x v="60"/>
    <s v="INGETEC INGENIERIA &amp; DISEÑO S.A."/>
    <s v="40 NIIF Pymes - Individuales"/>
    <s v="BOGOTA D.C."/>
    <s v="M7110"/>
    <s v="2016-dic-31"/>
    <x v="0"/>
    <n v="20170509"/>
    <n v="0"/>
    <s v="Total provisiones no corrientes"/>
    <x v="42"/>
    <x v="6"/>
    <n v="161258"/>
  </r>
  <r>
    <x v="65"/>
    <s v="AR CONSTRUCCIONES S.A.S"/>
    <s v="10 NIIF Plenas - Individuales"/>
    <s v="BOGOTA D.C."/>
    <s v="F4111"/>
    <s v="2016-dic-31"/>
    <x v="0"/>
    <n v="20170327"/>
    <n v="0"/>
    <s v="Total provisiones no corrientes"/>
    <x v="42"/>
    <x v="6"/>
    <n v="5815966"/>
  </r>
  <r>
    <x v="0"/>
    <s v="ESTYMA ESTUDIOS Y MANEJOS S.A"/>
    <s v="40 NIIF Pymes - Individuales"/>
    <s v="ANTIOQUIA"/>
    <s v="F4210"/>
    <s v="2016-dic-31"/>
    <x v="0"/>
    <n v="20170518"/>
    <n v="0"/>
    <s v="Cuentas comerciales por pagar y otras cuentas por pagar no corrientes"/>
    <x v="43"/>
    <x v="0"/>
    <n v="16354005"/>
  </r>
  <r>
    <x v="2"/>
    <s v="ARQUITECTURA Y CONCRETO S A S"/>
    <s v="20 NIIF Plenas - Separados"/>
    <s v="ANTIOQUIA"/>
    <s v="F4111"/>
    <s v="2016-dic-31"/>
    <x v="0"/>
    <n v="20170328"/>
    <n v="0"/>
    <s v="Cuentas comerciales por pagar y otras cuentas por pagar no corrientes"/>
    <x v="43"/>
    <x v="0"/>
    <n v="4716342"/>
  </r>
  <r>
    <x v="4"/>
    <s v="JMV INGENIEROS S A S"/>
    <s v="40 NIIF Pymes - Individuales"/>
    <s v="BOGOTA D.C."/>
    <s v="F4290"/>
    <s v="2016-dic-31"/>
    <x v="0"/>
    <n v="20170505"/>
    <n v="0"/>
    <s v="Cuentas comerciales por pagar y otras cuentas por pagar no corrientes"/>
    <x v="43"/>
    <x v="0"/>
    <n v="2488514"/>
  </r>
  <r>
    <x v="5"/>
    <s v="CYG INGENIERIA Y CONSTRUCCIONES S A S"/>
    <s v="40 NIIF Pymes - Individuales"/>
    <s v="BOGOTA D.C."/>
    <s v="F4290"/>
    <s v="2016-dic-31"/>
    <x v="0"/>
    <n v="20170503"/>
    <n v="0"/>
    <s v="Cuentas comerciales por pagar y otras cuentas por pagar no corrientes"/>
    <x v="43"/>
    <x v="0"/>
    <n v="13995207"/>
  </r>
  <r>
    <x v="7"/>
    <s v="VALORES Y CONTRATOS S.A. VALORCON S.A."/>
    <s v="40 NIIF Pymes - Individuales"/>
    <s v="ATLANTICO"/>
    <s v="F4210"/>
    <s v="2016-dic-31"/>
    <x v="0"/>
    <n v="20170424"/>
    <n v="0"/>
    <s v="Cuentas comerciales por pagar y otras cuentas por pagar no corrientes"/>
    <x v="43"/>
    <x v="0"/>
    <n v="133224289"/>
  </r>
  <r>
    <x v="9"/>
    <s v="PRODESA Y CIA. S.A."/>
    <s v="10 NIIF Plenas - Individuales"/>
    <s v="BOGOTA D.C."/>
    <s v="F4111"/>
    <s v="2016-dic-31"/>
    <x v="0"/>
    <n v="20170509"/>
    <n v="0"/>
    <s v="Cuentas comerciales por pagar y otras cuentas por pagar no corrientes"/>
    <x v="43"/>
    <x v="0"/>
    <n v="26736807"/>
  </r>
  <r>
    <x v="11"/>
    <s v="LATINOAMERICANA DE CONSTRUCCIONES S.A."/>
    <s v="20 NIIF Plenas - Separados"/>
    <s v="ANTIOQUIA"/>
    <s v="F4210"/>
    <s v="2016-dic-31"/>
    <x v="0"/>
    <n v="20170406"/>
    <n v="0"/>
    <s v="Cuentas comerciales por pagar y otras cuentas por pagar no corrientes"/>
    <x v="43"/>
    <x v="0"/>
    <n v="8246624"/>
  </r>
  <r>
    <x v="15"/>
    <s v="KMA CONSTRUCCIONES S A"/>
    <s v="20 NIIF Plenas - Separados"/>
    <s v="BOLIVAR"/>
    <s v="F4290"/>
    <s v="2016-dic-31"/>
    <x v="0"/>
    <n v="20171004"/>
    <n v="0"/>
    <s v="Cuentas comerciales por pagar y otras cuentas por pagar no corrientes"/>
    <x v="43"/>
    <x v="0"/>
    <n v="10326433"/>
  </r>
  <r>
    <x v="19"/>
    <s v="INGENIEROS CONSULTORES CIVILES Y ELECTRICOS S A"/>
    <s v="50 NIIF Pymes - Separados"/>
    <s v="BOGOTA D.C."/>
    <s v="M7110"/>
    <s v="2016-dic-31"/>
    <x v="0"/>
    <n v="20170510"/>
    <n v="0"/>
    <s v="Cuentas comerciales por pagar y otras cuentas por pagar no corrientes"/>
    <x v="43"/>
    <x v="0"/>
    <n v="4571680"/>
  </r>
  <r>
    <x v="20"/>
    <s v="OSPINAS Y CIA S A"/>
    <s v="20 NIIF Plenas - Separados"/>
    <s v="BOGOTA D.C."/>
    <s v="M7110"/>
    <s v="2016-dic-31"/>
    <x v="0"/>
    <n v="20170330"/>
    <n v="0"/>
    <s v="Cuentas comerciales por pagar y otras cuentas por pagar no corrientes"/>
    <x v="43"/>
    <x v="0"/>
    <n v="50000"/>
  </r>
  <r>
    <x v="24"/>
    <s v="ARPRO ARQUITECTOS INGENIEROS S.A."/>
    <s v="50 NIIF Pymes - Separados"/>
    <s v="BOGOTA D.C."/>
    <s v="F4112"/>
    <s v="2016-dic-31"/>
    <x v="0"/>
    <n v="20170515"/>
    <n v="0"/>
    <s v="Cuentas comerciales por pagar y otras cuentas por pagar no corrientes"/>
    <x v="43"/>
    <x v="0"/>
    <n v="7812718"/>
  </r>
  <r>
    <x v="27"/>
    <s v="CONSTRUCCIONES OBYCON S.A.S"/>
    <s v="20 NIIF Plenas - Separados"/>
    <s v="BOGOTA D.C."/>
    <s v="M7110"/>
    <s v="2016-dic-31"/>
    <x v="0"/>
    <n v="20170512"/>
    <n v="0"/>
    <s v="Cuentas comerciales por pagar y otras cuentas por pagar no corrientes"/>
    <x v="43"/>
    <x v="0"/>
    <n v="845979"/>
  </r>
  <r>
    <x v="31"/>
    <s v="MORELCO S A S"/>
    <s v="20 NIIF Plenas - Separados"/>
    <s v="BOGOTA D.C."/>
    <s v="F4290"/>
    <s v="2016-dic-31"/>
    <x v="0"/>
    <n v="20170405"/>
    <n v="0"/>
    <s v="Cuentas comerciales por pagar y otras cuentas por pagar no corrientes"/>
    <x v="43"/>
    <x v="0"/>
    <n v="18000000"/>
  </r>
  <r>
    <x v="35"/>
    <s v="TERMOTECNICA COINDUSTRIAL S A"/>
    <s v="20 NIIF Plenas - Separados"/>
    <s v="BOGOTA D.C."/>
    <s v="F4290"/>
    <s v="2016-dic-31"/>
    <x v="0"/>
    <n v="20170330"/>
    <n v="0"/>
    <s v="Cuentas comerciales por pagar y otras cuentas por pagar no corrientes"/>
    <x v="43"/>
    <x v="0"/>
    <n v="3131864"/>
  </r>
  <r>
    <x v="36"/>
    <s v="INTEGRAL S A."/>
    <s v="20 NIIF Plenas - Separados"/>
    <s v="ANTIOQUIA"/>
    <s v="M7110"/>
    <s v="2016-dic-31"/>
    <x v="0"/>
    <n v="20170331"/>
    <n v="0"/>
    <s v="Cuentas comerciales por pagar y otras cuentas por pagar no corrientes"/>
    <x v="43"/>
    <x v="0"/>
    <n v="659672"/>
  </r>
  <r>
    <x v="37"/>
    <s v="CONSTRUCCIONES VELEZ Y ASOCIADOS S.A.S"/>
    <s v="10 NIIF Plenas - Individuales"/>
    <s v="ANTIOQUIA"/>
    <s v="F4112"/>
    <s v="2016-dic-31"/>
    <x v="0"/>
    <n v="20170503"/>
    <n v="0"/>
    <s v="Cuentas comerciales por pagar y otras cuentas por pagar no corrientes"/>
    <x v="43"/>
    <x v="0"/>
    <n v="1729026"/>
  </r>
  <r>
    <x v="40"/>
    <s v="INDUSTRIAL CONCONCRETO S.A.S"/>
    <s v="20 NIIF Plenas - Separados"/>
    <s v="ANTIOQUIA"/>
    <s v="F4290"/>
    <s v="2016-dic-31"/>
    <x v="0"/>
    <n v="20170329"/>
    <n v="0"/>
    <s v="Cuentas comerciales por pagar y otras cuentas por pagar no corrientes"/>
    <x v="43"/>
    <x v="0"/>
    <n v="223149"/>
  </r>
  <r>
    <x v="42"/>
    <s v="PROMOTORA CONVIVIENDA S A S"/>
    <s v="20 NIIF Plenas - Separados"/>
    <s v="BOGOTA D.C."/>
    <s v="M7110"/>
    <s v="2016-dic-31"/>
    <x v="0"/>
    <n v="20170329"/>
    <n v="0"/>
    <s v="Cuentas comerciales por pagar y otras cuentas por pagar no corrientes"/>
    <x v="43"/>
    <x v="0"/>
    <n v="30279719"/>
  </r>
  <r>
    <x v="44"/>
    <s v="MARVAL S.A."/>
    <s v="20 NIIF Plenas - Separados"/>
    <s v="SANTANDER"/>
    <s v="F4111"/>
    <s v="2016-dic-31"/>
    <x v="0"/>
    <n v="20170331"/>
    <n v="0"/>
    <s v="Cuentas comerciales por pagar y otras cuentas por pagar no corrientes"/>
    <x v="43"/>
    <x v="0"/>
    <n v="184876787"/>
  </r>
  <r>
    <x v="45"/>
    <s v="CASS CONSTRUCTORES &amp; CIA. S.C.A."/>
    <s v="10 NIIF Plenas - Individuales"/>
    <s v="CUNDINAMARCA"/>
    <s v="F4210"/>
    <s v="2016-dic-31"/>
    <x v="0"/>
    <n v="20170405"/>
    <n v="0"/>
    <s v="Cuentas comerciales por pagar y otras cuentas por pagar no corrientes"/>
    <x v="43"/>
    <x v="0"/>
    <n v="35568322"/>
  </r>
  <r>
    <x v="47"/>
    <s v="COMPAÑIA COLOMBIANA DE CONSULTORES S AS"/>
    <s v="40 NIIF Pymes - Individuales"/>
    <s v="ANTIOQUIA"/>
    <s v="M7110"/>
    <s v="2016-dic-31"/>
    <x v="0"/>
    <n v="20170511"/>
    <n v="0"/>
    <s v="Cuentas comerciales por pagar y otras cuentas por pagar no corrientes"/>
    <x v="43"/>
    <x v="0"/>
    <n v="1322257"/>
  </r>
  <r>
    <x v="49"/>
    <s v="CONINSA  RAMON H. S.A."/>
    <s v="20 NIIF Plenas - Separados"/>
    <s v="ANTIOQUIA"/>
    <s v="F4290"/>
    <s v="2016-dic-31"/>
    <x v="0"/>
    <n v="20170329"/>
    <n v="0"/>
    <s v="Cuentas comerciales por pagar y otras cuentas por pagar no corrientes"/>
    <x v="43"/>
    <x v="0"/>
    <n v="4599"/>
  </r>
  <r>
    <x v="52"/>
    <s v="SANEAR S.A."/>
    <s v="40 NIIF Pymes - Individuales"/>
    <s v="ANTIOQUIA"/>
    <s v="M7110"/>
    <s v="2016-dic-31"/>
    <x v="0"/>
    <n v="20170510"/>
    <n v="0"/>
    <s v="Cuentas comerciales por pagar y otras cuentas por pagar no corrientes"/>
    <x v="43"/>
    <x v="0"/>
    <n v="3085865"/>
  </r>
  <r>
    <x v="53"/>
    <s v="SP INGENIEROS S.A.S."/>
    <s v="20 NIIF Plenas - Separados"/>
    <s v="ANTIOQUIA"/>
    <s v="F4210"/>
    <s v="2016-dic-31"/>
    <x v="0"/>
    <n v="20170328"/>
    <n v="0"/>
    <s v="Cuentas comerciales por pagar y otras cuentas por pagar no corrientes"/>
    <x v="43"/>
    <x v="0"/>
    <n v="9936742"/>
  </r>
  <r>
    <x v="54"/>
    <s v="INMOBILIARIA CONCONCRETO S.A.S."/>
    <s v="20 NIIF Plenas - Separados"/>
    <s v="ANTIOQUIA"/>
    <s v="F4111"/>
    <s v="2016-dic-31"/>
    <x v="0"/>
    <n v="20170403"/>
    <n v="0"/>
    <s v="Cuentas comerciales por pagar y otras cuentas por pagar no corrientes"/>
    <x v="43"/>
    <x v="0"/>
    <n v="190019"/>
  </r>
  <r>
    <x v="57"/>
    <s v="ESTUDIOS Y PROYECTOS DEL SOL S A S"/>
    <s v="20 NIIF Plenas - Separados"/>
    <s v="BOGOTA D.C."/>
    <s v="F4210"/>
    <s v="2016-dic-31"/>
    <x v="0"/>
    <n v="20170331"/>
    <n v="0"/>
    <s v="Cuentas comerciales por pagar y otras cuentas por pagar no corrientes"/>
    <x v="43"/>
    <x v="0"/>
    <n v="86000000"/>
  </r>
  <r>
    <x v="58"/>
    <s v="ARCO CONSTRUCTORES S.A.S"/>
    <s v="50 NIIF Pymes - Separados"/>
    <s v="CUNDINAMARCA"/>
    <s v="F4210"/>
    <s v="2016-dic-31"/>
    <x v="0"/>
    <n v="20170425"/>
    <n v="0"/>
    <s v="Cuentas comerciales por pagar y otras cuentas por pagar no corrientes"/>
    <x v="43"/>
    <x v="0"/>
    <n v="177379"/>
  </r>
  <r>
    <x v="59"/>
    <s v="CMS + GMP ASOCIADOS S A S EN REORGANIZACION"/>
    <s v="50 NIIF Pymes - Separados"/>
    <s v="BOGOTA D.C."/>
    <s v="M7110"/>
    <s v="2016-dic-31"/>
    <x v="0"/>
    <n v="20170517"/>
    <n v="0"/>
    <s v="Cuentas comerciales por pagar y otras cuentas por pagar no corrientes"/>
    <x v="43"/>
    <x v="0"/>
    <n v="32279745"/>
  </r>
  <r>
    <x v="60"/>
    <s v="INGETEC INGENIERIA &amp; DISEÑO S.A."/>
    <s v="40 NIIF Pymes - Individuales"/>
    <s v="BOGOTA D.C."/>
    <s v="M7110"/>
    <s v="2016-dic-31"/>
    <x v="0"/>
    <n v="20170509"/>
    <n v="0"/>
    <s v="Cuentas comerciales por pagar y otras cuentas por pagar no corrientes"/>
    <x v="43"/>
    <x v="0"/>
    <n v="7225518"/>
  </r>
  <r>
    <x v="61"/>
    <s v="INGETEC GERENCIA &amp; SUPERVISION S.A."/>
    <s v="40 NIIF Pymes - Individuales"/>
    <s v="BOGOTA D.C."/>
    <s v="M7110"/>
    <s v="2016-dic-31"/>
    <x v="0"/>
    <n v="20170510"/>
    <n v="0"/>
    <s v="Cuentas comerciales por pagar y otras cuentas por pagar no corrientes"/>
    <x v="43"/>
    <x v="0"/>
    <n v="4153262"/>
  </r>
  <r>
    <x v="62"/>
    <s v="CARTAGENA II S.A."/>
    <s v="20 NIIF Plenas - Separados"/>
    <s v="BOLIVAR"/>
    <s v="L6810"/>
    <s v="2016-dic-31"/>
    <x v="0"/>
    <n v="20170509"/>
    <n v="0"/>
    <s v="Cuentas comerciales por pagar y otras cuentas por pagar no corrientes"/>
    <x v="43"/>
    <x v="0"/>
    <n v="157508336"/>
  </r>
  <r>
    <x v="63"/>
    <s v="CONSTRUCTORA FUREL S.A"/>
    <s v="50 NIIF Pymes - Separados"/>
    <s v="ANTIOQUIA"/>
    <s v="F4390"/>
    <s v="2016-dic-31"/>
    <x v="0"/>
    <n v="20170504"/>
    <n v="0"/>
    <s v="Cuentas comerciales por pagar y otras cuentas por pagar no corrientes"/>
    <x v="43"/>
    <x v="0"/>
    <n v="36358295"/>
  </r>
  <r>
    <x v="65"/>
    <s v="AR CONSTRUCCIONES S.A.S"/>
    <s v="10 NIIF Plenas - Individuales"/>
    <s v="BOGOTA D.C."/>
    <s v="F4111"/>
    <s v="2016-dic-31"/>
    <x v="0"/>
    <n v="20170327"/>
    <n v="0"/>
    <s v="Cuentas comerciales por pagar y otras cuentas por pagar no corrientes"/>
    <x v="43"/>
    <x v="0"/>
    <n v="214568"/>
  </r>
  <r>
    <x v="67"/>
    <s v="INGENIERIA Y SOLUCIONES ESPECIALIZADAS S.A.S. (ISES S.A.S.)"/>
    <s v="50 NIIF Pymes - Separados"/>
    <s v="ATLANTICO"/>
    <s v="M7110"/>
    <s v="2016-dic-31"/>
    <x v="0"/>
    <n v="20170511"/>
    <n v="0"/>
    <s v="Cuentas comerciales por pagar y otras cuentas por pagar no corrientes"/>
    <x v="43"/>
    <x v="0"/>
    <n v="2354490"/>
  </r>
  <r>
    <x v="71"/>
    <s v="MECO INFRAESTRUCTURA SAS"/>
    <s v="10 NIIF Plenas - Individuales"/>
    <s v="BOGOTA D.C."/>
    <s v="F4210"/>
    <s v="2016-dic-31"/>
    <x v="0"/>
    <n v="20170404"/>
    <n v="0"/>
    <s v="Cuentas comerciales por pagar y otras cuentas por pagar no corrientes"/>
    <x v="43"/>
    <x v="0"/>
    <n v="32898980"/>
  </r>
  <r>
    <x v="73"/>
    <s v="CONSTRUCCIONES COLOMBIANAS OHL SAS"/>
    <s v="10 NIIF Plenas - Individuales"/>
    <s v="BOGOTA D.C."/>
    <s v="F4210"/>
    <s v="2016-dic-31"/>
    <x v="0"/>
    <n v="20170410"/>
    <n v="0"/>
    <s v="Cuentas comerciales por pagar y otras cuentas por pagar no corrientes"/>
    <x v="43"/>
    <x v="0"/>
    <n v="18284673"/>
  </r>
  <r>
    <x v="0"/>
    <s v="ESTYMA ESTUDIOS Y MANEJOS S.A"/>
    <s v="40 NIIF Pymes - Individuales"/>
    <s v="ANTIOQUIA"/>
    <s v="F4210"/>
    <s v="2016-dic-31"/>
    <x v="0"/>
    <n v="20170518"/>
    <n v="0"/>
    <s v="Pasivo por impuestos diferidos"/>
    <x v="44"/>
    <x v="0"/>
    <n v="1642658"/>
  </r>
  <r>
    <x v="3"/>
    <s v="JARAMILLO MORA S.A."/>
    <s v="20 NIIF Plenas - Separados"/>
    <s v="VALLE"/>
    <s v="F4111"/>
    <s v="2016-dic-31"/>
    <x v="0"/>
    <n v="20170403"/>
    <n v="0"/>
    <s v="Pasivo por impuestos diferidos"/>
    <x v="44"/>
    <x v="0"/>
    <n v="1870397"/>
  </r>
  <r>
    <x v="5"/>
    <s v="CYG INGENIERIA Y CONSTRUCCIONES S A S"/>
    <s v="40 NIIF Pymes - Individuales"/>
    <s v="BOGOTA D.C."/>
    <s v="F4290"/>
    <s v="2016-dic-31"/>
    <x v="0"/>
    <n v="20170503"/>
    <n v="0"/>
    <s v="Pasivo por impuestos diferidos"/>
    <x v="44"/>
    <x v="0"/>
    <n v="36745"/>
  </r>
  <r>
    <x v="6"/>
    <s v="PRABYC INGENIEROS S A S"/>
    <s v="20 NIIF Plenas - Separados"/>
    <s v="BOGOTA D.C."/>
    <s v="F4111"/>
    <s v="2016-dic-31"/>
    <x v="0"/>
    <n v="20170403"/>
    <n v="0"/>
    <s v="Pasivo por impuestos diferidos"/>
    <x v="44"/>
    <x v="0"/>
    <n v="13420123"/>
  </r>
  <r>
    <x v="8"/>
    <s v="AMARILO S.A.S"/>
    <s v="20 NIIF Plenas - Separados"/>
    <s v="BOGOTA D.C."/>
    <s v="F4111"/>
    <s v="2016-dic-31"/>
    <x v="0"/>
    <n v="20170407"/>
    <n v="0"/>
    <s v="Pasivo por impuestos diferidos"/>
    <x v="44"/>
    <x v="0"/>
    <n v="1114199"/>
  </r>
  <r>
    <x v="11"/>
    <s v="LATINOAMERICANA DE CONSTRUCCIONES S.A."/>
    <s v="20 NIIF Plenas - Separados"/>
    <s v="ANTIOQUIA"/>
    <s v="F4210"/>
    <s v="2016-dic-31"/>
    <x v="0"/>
    <n v="20170406"/>
    <n v="0"/>
    <s v="Pasivo por impuestos diferidos"/>
    <x v="44"/>
    <x v="0"/>
    <n v="5726036"/>
  </r>
  <r>
    <x v="12"/>
    <s v="APIROS S A S"/>
    <s v="10 NIIF Plenas - Individuales"/>
    <s v="BOGOTA D.C."/>
    <s v="F4111"/>
    <s v="2016-dic-31"/>
    <x v="0"/>
    <n v="20170330"/>
    <n v="0"/>
    <s v="Pasivo por impuestos diferidos"/>
    <x v="44"/>
    <x v="0"/>
    <n v="2143010"/>
  </r>
  <r>
    <x v="13"/>
    <s v="CONSTRUCTORA CAPITAL MEDELLIN S.A.S."/>
    <s v="20 NIIF Plenas - Separados"/>
    <s v="ANTIOQUIA"/>
    <s v="F4111"/>
    <s v="2016-dic-31"/>
    <x v="0"/>
    <n v="20170404"/>
    <n v="0"/>
    <s v="Pasivo por impuestos diferidos"/>
    <x v="44"/>
    <x v="0"/>
    <n v="112008"/>
  </r>
  <r>
    <x v="15"/>
    <s v="KMA CONSTRUCCIONES S A"/>
    <s v="20 NIIF Plenas - Separados"/>
    <s v="BOLIVAR"/>
    <s v="F4290"/>
    <s v="2016-dic-31"/>
    <x v="0"/>
    <n v="20171004"/>
    <n v="0"/>
    <s v="Pasivo por impuestos diferidos"/>
    <x v="44"/>
    <x v="0"/>
    <n v="35398794"/>
  </r>
  <r>
    <x v="18"/>
    <s v="HMV INGENIEROS LTDA"/>
    <s v="20 NIIF Plenas - Separados"/>
    <s v="ANTIOQUIA"/>
    <s v="M7110"/>
    <s v="2016-dic-31"/>
    <x v="0"/>
    <n v="20170401"/>
    <n v="0"/>
    <s v="Pasivo por impuestos diferidos"/>
    <x v="44"/>
    <x v="0"/>
    <n v="2118393"/>
  </r>
  <r>
    <x v="19"/>
    <s v="INGENIEROS CONSULTORES CIVILES Y ELECTRICOS S A"/>
    <s v="50 NIIF Pymes - Separados"/>
    <s v="BOGOTA D.C."/>
    <s v="M7110"/>
    <s v="2016-dic-31"/>
    <x v="0"/>
    <n v="20170510"/>
    <n v="0"/>
    <s v="Pasivo por impuestos diferidos"/>
    <x v="44"/>
    <x v="0"/>
    <n v="643440"/>
  </r>
  <r>
    <x v="20"/>
    <s v="OSPINAS Y CIA S A"/>
    <s v="20 NIIF Plenas - Separados"/>
    <s v="BOGOTA D.C."/>
    <s v="M7110"/>
    <s v="2016-dic-31"/>
    <x v="0"/>
    <n v="20170330"/>
    <n v="0"/>
    <s v="Pasivo por impuestos diferidos"/>
    <x v="44"/>
    <x v="0"/>
    <n v="860894"/>
  </r>
  <r>
    <x v="23"/>
    <s v="ODINSA SERVICIOS S A S"/>
    <s v="20 NIIF Plenas - Separados"/>
    <s v="BOGOTA D.C."/>
    <s v="F4390"/>
    <s v="2016-dic-31"/>
    <x v="0"/>
    <n v="20170406"/>
    <n v="0"/>
    <s v="Pasivo por impuestos diferidos"/>
    <x v="44"/>
    <x v="0"/>
    <n v="159235"/>
  </r>
  <r>
    <x v="24"/>
    <s v="ARPRO ARQUITECTOS INGENIEROS S.A."/>
    <s v="50 NIIF Pymes - Separados"/>
    <s v="BOGOTA D.C."/>
    <s v="F4112"/>
    <s v="2016-dic-31"/>
    <x v="0"/>
    <n v="20170515"/>
    <n v="0"/>
    <s v="Pasivo por impuestos diferidos"/>
    <x v="44"/>
    <x v="0"/>
    <n v="418345"/>
  </r>
  <r>
    <x v="32"/>
    <s v="CONSTRUCTORA  COLPATRIA S.A"/>
    <s v="20 NIIF Plenas - Separados"/>
    <s v="BOGOTA D.C."/>
    <s v="F4111"/>
    <s v="2016-dic-31"/>
    <x v="0"/>
    <n v="20170404"/>
    <n v="0"/>
    <s v="Pasivo por impuestos diferidos"/>
    <x v="44"/>
    <x v="0"/>
    <n v="297747717"/>
  </r>
  <r>
    <x v="33"/>
    <s v="A.C.I. PROYECTOS S.A.S"/>
    <s v="20 NIIF Plenas - Separados"/>
    <s v="BOGOTA D.C."/>
    <s v="M7110"/>
    <s v="2016-dic-31"/>
    <x v="0"/>
    <n v="20170403"/>
    <n v="0"/>
    <s v="Pasivo por impuestos diferidos"/>
    <x v="44"/>
    <x v="0"/>
    <n v="484426"/>
  </r>
  <r>
    <x v="34"/>
    <s v="ARMETALES S.A."/>
    <s v="10 NIIF Plenas - Individuales"/>
    <s v="CALDAS"/>
    <s v="G4663"/>
    <s v="2016-dic-31"/>
    <x v="0"/>
    <n v="20170406"/>
    <n v="0"/>
    <s v="Pasivo por impuestos diferidos"/>
    <x v="44"/>
    <x v="0"/>
    <n v="1218353"/>
  </r>
  <r>
    <x v="35"/>
    <s v="TERMOTECNICA COINDUSTRIAL S A"/>
    <s v="20 NIIF Plenas - Separados"/>
    <s v="BOGOTA D.C."/>
    <s v="F4290"/>
    <s v="2016-dic-31"/>
    <x v="0"/>
    <n v="20170330"/>
    <n v="0"/>
    <s v="Pasivo por impuestos diferidos"/>
    <x v="44"/>
    <x v="0"/>
    <n v="84237738"/>
  </r>
  <r>
    <x v="36"/>
    <s v="INTEGRAL S A."/>
    <s v="20 NIIF Plenas - Separados"/>
    <s v="ANTIOQUIA"/>
    <s v="M7110"/>
    <s v="2016-dic-31"/>
    <x v="0"/>
    <n v="20170331"/>
    <n v="0"/>
    <s v="Pasivo por impuestos diferidos"/>
    <x v="44"/>
    <x v="0"/>
    <n v="11589851"/>
  </r>
  <r>
    <x v="38"/>
    <s v="P  A  Y  C   S. A.S."/>
    <s v="40 NIIF Pymes - Individuales"/>
    <s v="BOGOTA D.C."/>
    <s v="M7110"/>
    <s v="2016-dic-31"/>
    <x v="0"/>
    <n v="20170515"/>
    <n v="0"/>
    <s v="Pasivo por impuestos diferidos"/>
    <x v="44"/>
    <x v="0"/>
    <n v="1941074"/>
  </r>
  <r>
    <x v="40"/>
    <s v="INDUSTRIAL CONCONCRETO S.A.S"/>
    <s v="20 NIIF Plenas - Separados"/>
    <s v="ANTIOQUIA"/>
    <s v="F4290"/>
    <s v="2016-dic-31"/>
    <x v="0"/>
    <n v="20170329"/>
    <n v="0"/>
    <s v="Pasivo por impuestos diferidos"/>
    <x v="44"/>
    <x v="0"/>
    <n v="9592905"/>
  </r>
  <r>
    <x v="41"/>
    <s v="ODINSA PROYECTOS E INVERSIONES S.A."/>
    <s v="20 NIIF Plenas - Separados"/>
    <s v="BOGOTA D.C."/>
    <s v="N8299"/>
    <s v="2016-dic-31"/>
    <x v="0"/>
    <n v="20170330"/>
    <n v="0"/>
    <s v="Pasivo por impuestos diferidos"/>
    <x v="44"/>
    <x v="0"/>
    <n v="3029086"/>
  </r>
  <r>
    <x v="44"/>
    <s v="MARVAL S.A."/>
    <s v="20 NIIF Plenas - Separados"/>
    <s v="SANTANDER"/>
    <s v="F4111"/>
    <s v="2016-dic-31"/>
    <x v="0"/>
    <n v="20170331"/>
    <n v="0"/>
    <s v="Pasivo por impuestos diferidos"/>
    <x v="44"/>
    <x v="0"/>
    <n v="24944126"/>
  </r>
  <r>
    <x v="45"/>
    <s v="CASS CONSTRUCTORES &amp; CIA. S.C.A."/>
    <s v="10 NIIF Plenas - Individuales"/>
    <s v="CUNDINAMARCA"/>
    <s v="F4210"/>
    <s v="2016-dic-31"/>
    <x v="0"/>
    <n v="20170405"/>
    <n v="0"/>
    <s v="Pasivo por impuestos diferidos"/>
    <x v="44"/>
    <x v="0"/>
    <n v="18459758"/>
  </r>
  <r>
    <x v="46"/>
    <s v="PROKSOL S A S"/>
    <s v="50 NIIF Pymes - Separados"/>
    <s v="CUNDINAMARCA"/>
    <s v="M7110"/>
    <s v="2016-dic-31"/>
    <x v="0"/>
    <n v="20170421"/>
    <n v="0"/>
    <s v="Pasivo por impuestos diferidos"/>
    <x v="44"/>
    <x v="0"/>
    <n v="7269612"/>
  </r>
  <r>
    <x v="47"/>
    <s v="COMPAÑIA COLOMBIANA DE CONSULTORES S AS"/>
    <s v="40 NIIF Pymes - Individuales"/>
    <s v="ANTIOQUIA"/>
    <s v="M7110"/>
    <s v="2016-dic-31"/>
    <x v="0"/>
    <n v="20170511"/>
    <n v="0"/>
    <s v="Pasivo por impuestos diferidos"/>
    <x v="44"/>
    <x v="0"/>
    <n v="1971692"/>
  </r>
  <r>
    <x v="48"/>
    <s v="SEDIC S.A"/>
    <s v="20 NIIF Plenas - Separados"/>
    <s v="ANTIOQUIA"/>
    <s v="M7110"/>
    <s v="2016-dic-31"/>
    <x v="0"/>
    <n v="20170928"/>
    <n v="0"/>
    <s v="Pasivo por impuestos diferidos"/>
    <x v="44"/>
    <x v="0"/>
    <n v="1552669"/>
  </r>
  <r>
    <x v="49"/>
    <s v="CONINSA  RAMON H. S.A."/>
    <s v="20 NIIF Plenas - Separados"/>
    <s v="ANTIOQUIA"/>
    <s v="F4290"/>
    <s v="2016-dic-31"/>
    <x v="0"/>
    <n v="20170329"/>
    <n v="0"/>
    <s v="Pasivo por impuestos diferidos"/>
    <x v="44"/>
    <x v="0"/>
    <n v="6612788"/>
  </r>
  <r>
    <x v="51"/>
    <s v="INGENIERIA ESTRUCTURAL S.A."/>
    <s v="40 NIIF Pymes - Individuales"/>
    <s v="ANTIOQUIA"/>
    <s v="M7110"/>
    <s v="2016-dic-31"/>
    <x v="0"/>
    <n v="20170503"/>
    <n v="0"/>
    <s v="Pasivo por impuestos diferidos"/>
    <x v="44"/>
    <x v="0"/>
    <n v="57067"/>
  </r>
  <r>
    <x v="54"/>
    <s v="INMOBILIARIA CONCONCRETO S.A.S."/>
    <s v="20 NIIF Plenas - Separados"/>
    <s v="ANTIOQUIA"/>
    <s v="F4111"/>
    <s v="2016-dic-31"/>
    <x v="0"/>
    <n v="20170403"/>
    <n v="0"/>
    <s v="Pasivo por impuestos diferidos"/>
    <x v="44"/>
    <x v="0"/>
    <n v="46916"/>
  </r>
  <r>
    <x v="58"/>
    <s v="ARCO CONSTRUCTORES S.A.S"/>
    <s v="50 NIIF Pymes - Separados"/>
    <s v="CUNDINAMARCA"/>
    <s v="F4210"/>
    <s v="2016-dic-31"/>
    <x v="0"/>
    <n v="20170425"/>
    <n v="0"/>
    <s v="Pasivo por impuestos diferidos"/>
    <x v="44"/>
    <x v="0"/>
    <n v="56217"/>
  </r>
  <r>
    <x v="60"/>
    <s v="INGETEC INGENIERIA &amp; DISEÑO S.A."/>
    <s v="40 NIIF Pymes - Individuales"/>
    <s v="BOGOTA D.C."/>
    <s v="M7110"/>
    <s v="2016-dic-31"/>
    <x v="0"/>
    <n v="20170509"/>
    <n v="0"/>
    <s v="Pasivo por impuestos diferidos"/>
    <x v="44"/>
    <x v="0"/>
    <n v="1405988"/>
  </r>
  <r>
    <x v="61"/>
    <s v="INGETEC GERENCIA &amp; SUPERVISION S.A."/>
    <s v="40 NIIF Pymes - Individuales"/>
    <s v="BOGOTA D.C."/>
    <s v="M7110"/>
    <s v="2016-dic-31"/>
    <x v="0"/>
    <n v="20170510"/>
    <n v="0"/>
    <s v="Pasivo por impuestos diferidos"/>
    <x v="44"/>
    <x v="0"/>
    <n v="124572"/>
  </r>
  <r>
    <x v="62"/>
    <s v="CARTAGENA II S.A."/>
    <s v="20 NIIF Plenas - Separados"/>
    <s v="BOLIVAR"/>
    <s v="L6810"/>
    <s v="2016-dic-31"/>
    <x v="0"/>
    <n v="20170509"/>
    <n v="0"/>
    <s v="Pasivo por impuestos diferidos"/>
    <x v="44"/>
    <x v="0"/>
    <n v="7858560"/>
  </r>
  <r>
    <x v="64"/>
    <s v="POCH COLOMBIA SA"/>
    <s v="10 NIIF Plenas - Individuales"/>
    <s v="BOGOTA D.C."/>
    <s v="M7110"/>
    <s v="2016-dic-31"/>
    <x v="0"/>
    <n v="20170330"/>
    <n v="0"/>
    <s v="Pasivo por impuestos diferidos"/>
    <x v="44"/>
    <x v="0"/>
    <n v="196106"/>
  </r>
  <r>
    <x v="65"/>
    <s v="AR CONSTRUCCIONES S.A.S"/>
    <s v="10 NIIF Plenas - Individuales"/>
    <s v="BOGOTA D.C."/>
    <s v="F4111"/>
    <s v="2016-dic-31"/>
    <x v="0"/>
    <n v="20170327"/>
    <n v="0"/>
    <s v="Pasivo por impuestos diferidos"/>
    <x v="44"/>
    <x v="0"/>
    <n v="52682"/>
  </r>
  <r>
    <x v="67"/>
    <s v="INGENIERIA Y SOLUCIONES ESPECIALIZADAS S.A.S. (ISES S.A.S.)"/>
    <s v="50 NIIF Pymes - Separados"/>
    <s v="ATLANTICO"/>
    <s v="M7110"/>
    <s v="2016-dic-31"/>
    <x v="0"/>
    <n v="20170511"/>
    <n v="0"/>
    <s v="Pasivo por impuestos diferidos"/>
    <x v="44"/>
    <x v="0"/>
    <n v="72047"/>
  </r>
  <r>
    <x v="68"/>
    <s v="CONCOL INGENIERIA SAS"/>
    <s v="50 NIIF Pymes - Separados"/>
    <s v="BOGOTA D.C."/>
    <s v="M7110"/>
    <s v="2016-dic-31"/>
    <x v="0"/>
    <n v="20170428"/>
    <n v="0"/>
    <s v="Pasivo por impuestos diferidos"/>
    <x v="44"/>
    <x v="0"/>
    <n v="69"/>
  </r>
  <r>
    <x v="69"/>
    <s v="JMV CONSTRUKTORA SAS"/>
    <s v="40 NIIF Pymes - Individuales"/>
    <s v="RISARALDA"/>
    <s v="F4290"/>
    <s v="2016-dic-31"/>
    <x v="0"/>
    <n v="20170503"/>
    <n v="0"/>
    <s v="Pasivo por impuestos diferidos"/>
    <x v="44"/>
    <x v="0"/>
    <n v="644894"/>
  </r>
  <r>
    <x v="71"/>
    <s v="MECO INFRAESTRUCTURA SAS"/>
    <s v="10 NIIF Plenas - Individuales"/>
    <s v="BOGOTA D.C."/>
    <s v="F4210"/>
    <s v="2016-dic-31"/>
    <x v="0"/>
    <n v="20170404"/>
    <n v="0"/>
    <s v="Pasivo por impuestos diferidos"/>
    <x v="44"/>
    <x v="0"/>
    <n v="8530126"/>
  </r>
  <r>
    <x v="72"/>
    <s v="SBI INTERNATIONAL HOLDINGS AG"/>
    <s v="10 NIIF Plenas - Individuales"/>
    <s v="BOGOTA D.C."/>
    <s v="F4112"/>
    <s v="2016-dic-31"/>
    <x v="0"/>
    <n v="20170330"/>
    <n v="0"/>
    <s v="Pasivo por impuestos diferidos"/>
    <x v="44"/>
    <x v="0"/>
    <n v="1538335"/>
  </r>
  <r>
    <x v="21"/>
    <s v="INVERSIONES Y CONSTRUCCIONES GAVIRIA VALLEJO INVERCO S A S"/>
    <s v="40 NIIF Pymes - Individuales"/>
    <s v="BOGOTA D.C."/>
    <s v="L6820"/>
    <s v="2016-dic-31"/>
    <x v="0"/>
    <n v="20170424"/>
    <n v="0"/>
    <s v="Pasivos por impuestos corrientes, no corriente"/>
    <x v="45"/>
    <x v="0"/>
    <n v="100702"/>
  </r>
  <r>
    <x v="53"/>
    <s v="SP INGENIEROS S.A.S."/>
    <s v="20 NIIF Plenas - Separados"/>
    <s v="ANTIOQUIA"/>
    <s v="F4210"/>
    <s v="2016-dic-31"/>
    <x v="0"/>
    <n v="20170328"/>
    <n v="0"/>
    <s v="Pasivos por impuestos corrientes, no corriente"/>
    <x v="45"/>
    <x v="0"/>
    <n v="14582805"/>
  </r>
  <r>
    <x v="0"/>
    <s v="ESTYMA ESTUDIOS Y MANEJOS S.A"/>
    <s v="40 NIIF Pymes - Individuales"/>
    <s v="ANTIOQUIA"/>
    <s v="F4210"/>
    <s v="2016-dic-31"/>
    <x v="0"/>
    <n v="20170518"/>
    <n v="0"/>
    <s v="Otros pasivos financieros no corrientes"/>
    <x v="46"/>
    <x v="0"/>
    <n v="90611414"/>
  </r>
  <r>
    <x v="1"/>
    <s v="VELNEC S.A."/>
    <s v="40 NIIF Pymes - Individuales"/>
    <s v="BOGOTA D.C."/>
    <s v="M7110"/>
    <s v="2016-dic-31"/>
    <x v="0"/>
    <n v="20170503"/>
    <n v="0"/>
    <s v="Otros pasivos financieros no corrientes"/>
    <x v="46"/>
    <x v="0"/>
    <n v="2367915"/>
  </r>
  <r>
    <x v="3"/>
    <s v="JARAMILLO MORA S.A."/>
    <s v="20 NIIF Plenas - Separados"/>
    <s v="VALLE"/>
    <s v="F4111"/>
    <s v="2016-dic-31"/>
    <x v="0"/>
    <n v="20170403"/>
    <n v="0"/>
    <s v="Otros pasivos financieros no corrientes"/>
    <x v="46"/>
    <x v="0"/>
    <n v="43414539"/>
  </r>
  <r>
    <x v="4"/>
    <s v="JMV INGENIEROS S A S"/>
    <s v="40 NIIF Pymes - Individuales"/>
    <s v="BOGOTA D.C."/>
    <s v="F4290"/>
    <s v="2016-dic-31"/>
    <x v="0"/>
    <n v="20170505"/>
    <n v="0"/>
    <s v="Otros pasivos financieros no corrientes"/>
    <x v="46"/>
    <x v="0"/>
    <n v="2269487"/>
  </r>
  <r>
    <x v="6"/>
    <s v="PRABYC INGENIEROS S A S"/>
    <s v="20 NIIF Plenas - Separados"/>
    <s v="BOGOTA D.C."/>
    <s v="F4111"/>
    <s v="2016-dic-31"/>
    <x v="0"/>
    <n v="20170403"/>
    <n v="0"/>
    <s v="Otros pasivos financieros no corrientes"/>
    <x v="46"/>
    <x v="0"/>
    <n v="25840604"/>
  </r>
  <r>
    <x v="9"/>
    <s v="PRODESA Y CIA. S.A."/>
    <s v="10 NIIF Plenas - Individuales"/>
    <s v="BOGOTA D.C."/>
    <s v="F4111"/>
    <s v="2016-dic-31"/>
    <x v="0"/>
    <n v="20170509"/>
    <n v="0"/>
    <s v="Otros pasivos financieros no corrientes"/>
    <x v="46"/>
    <x v="0"/>
    <n v="115187610"/>
  </r>
  <r>
    <x v="11"/>
    <s v="LATINOAMERICANA DE CONSTRUCCIONES S.A."/>
    <s v="20 NIIF Plenas - Separados"/>
    <s v="ANTIOQUIA"/>
    <s v="F4210"/>
    <s v="2016-dic-31"/>
    <x v="0"/>
    <n v="20170406"/>
    <n v="0"/>
    <s v="Otros pasivos financieros no corrientes"/>
    <x v="46"/>
    <x v="0"/>
    <n v="117635032"/>
  </r>
  <r>
    <x v="12"/>
    <s v="APIROS S A S"/>
    <s v="10 NIIF Plenas - Individuales"/>
    <s v="BOGOTA D.C."/>
    <s v="F4111"/>
    <s v="2016-dic-31"/>
    <x v="0"/>
    <n v="20170330"/>
    <n v="0"/>
    <s v="Otros pasivos financieros no corrientes"/>
    <x v="46"/>
    <x v="0"/>
    <n v="73187405"/>
  </r>
  <r>
    <x v="13"/>
    <s v="CONSTRUCTORA CAPITAL MEDELLIN S.A.S."/>
    <s v="20 NIIF Plenas - Separados"/>
    <s v="ANTIOQUIA"/>
    <s v="F4111"/>
    <s v="2016-dic-31"/>
    <x v="0"/>
    <n v="20170404"/>
    <n v="0"/>
    <s v="Otros pasivos financieros no corrientes"/>
    <x v="46"/>
    <x v="0"/>
    <n v="134777305"/>
  </r>
  <r>
    <x v="14"/>
    <s v="CONSTRUCOES E COMERCIO CAMARGO CORREA S.A. SUCURSAL COLOMBIA"/>
    <s v="10 NIIF Plenas - Individuales"/>
    <s v="ANTIOQUIA"/>
    <s v="F4290"/>
    <s v="2016-dic-31"/>
    <x v="0"/>
    <n v="20170328"/>
    <n v="0"/>
    <s v="Otros pasivos financieros no corrientes"/>
    <x v="46"/>
    <x v="0"/>
    <n v="74667667"/>
  </r>
  <r>
    <x v="15"/>
    <s v="KMA CONSTRUCCIONES S A"/>
    <s v="20 NIIF Plenas - Separados"/>
    <s v="BOLIVAR"/>
    <s v="F4290"/>
    <s v="2016-dic-31"/>
    <x v="0"/>
    <n v="20171004"/>
    <n v="0"/>
    <s v="Otros pasivos financieros no corrientes"/>
    <x v="46"/>
    <x v="0"/>
    <n v="23175501"/>
  </r>
  <r>
    <x v="16"/>
    <s v="CAM COLOMBIA MULTISERVICIOS S A S"/>
    <s v="20 NIIF Plenas - Separados"/>
    <s v="BOGOTA D.C."/>
    <s v="N8299"/>
    <s v="2016-dic-31"/>
    <x v="0"/>
    <n v="20170405"/>
    <n v="0"/>
    <s v="Otros pasivos financieros no corrientes"/>
    <x v="46"/>
    <x v="0"/>
    <n v="15154867"/>
  </r>
  <r>
    <x v="17"/>
    <s v="ALDEA PROYECTOS INMOBILIARIOS S.A."/>
    <s v="40 NIIF Pymes - Individuales"/>
    <s v="BOGOTA D.C."/>
    <s v="M7110"/>
    <s v="2016-dic-31"/>
    <x v="0"/>
    <n v="20170420"/>
    <n v="0"/>
    <s v="Otros pasivos financieros no corrientes"/>
    <x v="46"/>
    <x v="0"/>
    <n v="57792193"/>
  </r>
  <r>
    <x v="18"/>
    <s v="HMV INGENIEROS LTDA"/>
    <s v="20 NIIF Plenas - Separados"/>
    <s v="ANTIOQUIA"/>
    <s v="M7110"/>
    <s v="2016-dic-31"/>
    <x v="0"/>
    <n v="20170401"/>
    <n v="0"/>
    <s v="Otros pasivos financieros no corrientes"/>
    <x v="46"/>
    <x v="0"/>
    <n v="17396665"/>
  </r>
  <r>
    <x v="19"/>
    <s v="INGENIEROS CONSULTORES CIVILES Y ELECTRICOS S A"/>
    <s v="50 NIIF Pymes - Separados"/>
    <s v="BOGOTA D.C."/>
    <s v="M7110"/>
    <s v="2016-dic-31"/>
    <x v="0"/>
    <n v="20170510"/>
    <n v="0"/>
    <s v="Otros pasivos financieros no corrientes"/>
    <x v="46"/>
    <x v="0"/>
    <n v="636745"/>
  </r>
  <r>
    <x v="20"/>
    <s v="OSPINAS Y CIA S A"/>
    <s v="20 NIIF Plenas - Separados"/>
    <s v="BOGOTA D.C."/>
    <s v="M7110"/>
    <s v="2016-dic-31"/>
    <x v="0"/>
    <n v="20170330"/>
    <n v="0"/>
    <s v="Otros pasivos financieros no corrientes"/>
    <x v="46"/>
    <x v="0"/>
    <n v="14000000"/>
  </r>
  <r>
    <x v="21"/>
    <s v="INVERSIONES Y CONSTRUCCIONES GAVIRIA VALLEJO INVERCO S A S"/>
    <s v="40 NIIF Pymes - Individuales"/>
    <s v="BOGOTA D.C."/>
    <s v="L6820"/>
    <s v="2016-dic-31"/>
    <x v="0"/>
    <n v="20170424"/>
    <n v="0"/>
    <s v="Otros pasivos financieros no corrientes"/>
    <x v="46"/>
    <x v="0"/>
    <n v="4597179"/>
  </r>
  <r>
    <x v="24"/>
    <s v="ARPRO ARQUITECTOS INGENIEROS S.A."/>
    <s v="50 NIIF Pymes - Separados"/>
    <s v="BOGOTA D.C."/>
    <s v="F4112"/>
    <s v="2016-dic-31"/>
    <x v="0"/>
    <n v="20170515"/>
    <n v="0"/>
    <s v="Otros pasivos financieros no corrientes"/>
    <x v="46"/>
    <x v="0"/>
    <n v="1695484"/>
  </r>
  <r>
    <x v="25"/>
    <s v="J FELIPE ARDILA V &amp; CIA SAS"/>
    <s v="40 NIIF Pymes - Individuales"/>
    <s v="BOGOTA D.C."/>
    <s v="M7110"/>
    <s v="2016-dic-31"/>
    <x v="0"/>
    <n v="20170417"/>
    <n v="0"/>
    <s v="Otros pasivos financieros no corrientes"/>
    <x v="46"/>
    <x v="0"/>
    <n v="803449"/>
  </r>
  <r>
    <x v="27"/>
    <s v="CONSTRUCCIONES OBYCON S.A.S"/>
    <s v="20 NIIF Plenas - Separados"/>
    <s v="BOGOTA D.C."/>
    <s v="M7110"/>
    <s v="2016-dic-31"/>
    <x v="0"/>
    <n v="20170512"/>
    <n v="0"/>
    <s v="Otros pasivos financieros no corrientes"/>
    <x v="46"/>
    <x v="0"/>
    <n v="16145366"/>
  </r>
  <r>
    <x v="31"/>
    <s v="MORELCO S A S"/>
    <s v="20 NIIF Plenas - Separados"/>
    <s v="BOGOTA D.C."/>
    <s v="F4290"/>
    <s v="2016-dic-31"/>
    <x v="0"/>
    <n v="20170405"/>
    <n v="0"/>
    <s v="Otros pasivos financieros no corrientes"/>
    <x v="46"/>
    <x v="0"/>
    <n v="3504705"/>
  </r>
  <r>
    <x v="32"/>
    <s v="CONSTRUCTORA  COLPATRIA S.A"/>
    <s v="20 NIIF Plenas - Separados"/>
    <s v="BOGOTA D.C."/>
    <s v="F4111"/>
    <s v="2016-dic-31"/>
    <x v="0"/>
    <n v="20170404"/>
    <n v="0"/>
    <s v="Otros pasivos financieros no corrientes"/>
    <x v="46"/>
    <x v="0"/>
    <n v="281736966"/>
  </r>
  <r>
    <x v="33"/>
    <s v="A.C.I. PROYECTOS S.A.S"/>
    <s v="20 NIIF Plenas - Separados"/>
    <s v="BOGOTA D.C."/>
    <s v="M7110"/>
    <s v="2016-dic-31"/>
    <x v="0"/>
    <n v="20170403"/>
    <n v="0"/>
    <s v="Otros pasivos financieros no corrientes"/>
    <x v="46"/>
    <x v="0"/>
    <n v="3618199"/>
  </r>
  <r>
    <x v="36"/>
    <s v="INTEGRAL S A."/>
    <s v="20 NIIF Plenas - Separados"/>
    <s v="ANTIOQUIA"/>
    <s v="M7110"/>
    <s v="2016-dic-31"/>
    <x v="0"/>
    <n v="20170331"/>
    <n v="0"/>
    <s v="Otros pasivos financieros no corrientes"/>
    <x v="46"/>
    <x v="0"/>
    <n v="82562"/>
  </r>
  <r>
    <x v="40"/>
    <s v="INDUSTRIAL CONCONCRETO S.A.S"/>
    <s v="20 NIIF Plenas - Separados"/>
    <s v="ANTIOQUIA"/>
    <s v="F4290"/>
    <s v="2016-dic-31"/>
    <x v="0"/>
    <n v="20170329"/>
    <n v="0"/>
    <s v="Otros pasivos financieros no corrientes"/>
    <x v="46"/>
    <x v="0"/>
    <n v="7103694"/>
  </r>
  <r>
    <x v="42"/>
    <s v="PROMOTORA CONVIVIENDA S A S"/>
    <s v="20 NIIF Plenas - Separados"/>
    <s v="BOGOTA D.C."/>
    <s v="M7110"/>
    <s v="2016-dic-31"/>
    <x v="0"/>
    <n v="20170329"/>
    <n v="0"/>
    <s v="Otros pasivos financieros no corrientes"/>
    <x v="46"/>
    <x v="0"/>
    <n v="6480230"/>
  </r>
  <r>
    <x v="43"/>
    <s v="GUSTAVO PERRY ARQUITECTOS S.A.S."/>
    <s v="40 NIIF Pymes - Individuales"/>
    <s v="BOGOTA D.C."/>
    <s v="M7110"/>
    <s v="2016-dic-31"/>
    <x v="0"/>
    <n v="20170504"/>
    <n v="0"/>
    <s v="Otros pasivos financieros no corrientes"/>
    <x v="46"/>
    <x v="0"/>
    <n v="239470"/>
  </r>
  <r>
    <x v="45"/>
    <s v="CASS CONSTRUCTORES &amp; CIA. S.C.A."/>
    <s v="10 NIIF Plenas - Individuales"/>
    <s v="CUNDINAMARCA"/>
    <s v="F4210"/>
    <s v="2016-dic-31"/>
    <x v="0"/>
    <n v="20170405"/>
    <n v="0"/>
    <s v="Otros pasivos financieros no corrientes"/>
    <x v="46"/>
    <x v="0"/>
    <n v="38400104"/>
  </r>
  <r>
    <x v="49"/>
    <s v="CONINSA  RAMON H. S.A."/>
    <s v="20 NIIF Plenas - Separados"/>
    <s v="ANTIOQUIA"/>
    <s v="F4290"/>
    <s v="2016-dic-31"/>
    <x v="0"/>
    <n v="20170329"/>
    <n v="0"/>
    <s v="Otros pasivos financieros no corrientes"/>
    <x v="46"/>
    <x v="0"/>
    <n v="72941488"/>
  </r>
  <r>
    <x v="51"/>
    <s v="INGENIERIA ESTRUCTURAL S.A."/>
    <s v="40 NIIF Pymes - Individuales"/>
    <s v="ANTIOQUIA"/>
    <s v="M7110"/>
    <s v="2016-dic-31"/>
    <x v="0"/>
    <n v="20170503"/>
    <n v="0"/>
    <s v="Otros pasivos financieros no corrientes"/>
    <x v="46"/>
    <x v="0"/>
    <n v="885959"/>
  </r>
  <r>
    <x v="52"/>
    <s v="SANEAR S.A."/>
    <s v="40 NIIF Pymes - Individuales"/>
    <s v="ANTIOQUIA"/>
    <s v="M7110"/>
    <s v="2016-dic-31"/>
    <x v="0"/>
    <n v="20170510"/>
    <n v="0"/>
    <s v="Otros pasivos financieros no corrientes"/>
    <x v="46"/>
    <x v="0"/>
    <n v="1603424"/>
  </r>
  <r>
    <x v="53"/>
    <s v="SP INGENIEROS S.A.S."/>
    <s v="20 NIIF Plenas - Separados"/>
    <s v="ANTIOQUIA"/>
    <s v="F4210"/>
    <s v="2016-dic-31"/>
    <x v="0"/>
    <n v="20170328"/>
    <n v="0"/>
    <s v="Otros pasivos financieros no corrientes"/>
    <x v="46"/>
    <x v="0"/>
    <n v="8369592"/>
  </r>
  <r>
    <x v="55"/>
    <s v="FAJARDO MORENO Y CIA. S.A."/>
    <s v="40 NIIF Pymes - Individuales"/>
    <s v="ANTIOQUIA"/>
    <s v="M7110"/>
    <s v="2016-dic-31"/>
    <x v="0"/>
    <n v="20170424"/>
    <n v="0"/>
    <s v="Otros pasivos financieros no corrientes"/>
    <x v="46"/>
    <x v="0"/>
    <n v="527674"/>
  </r>
  <r>
    <x v="57"/>
    <s v="ESTUDIOS Y PROYECTOS DEL SOL S A S"/>
    <s v="20 NIIF Plenas - Separados"/>
    <s v="BOGOTA D.C."/>
    <s v="F4210"/>
    <s v="2016-dic-31"/>
    <x v="0"/>
    <n v="20170331"/>
    <n v="0"/>
    <s v="Otros pasivos financieros no corrientes"/>
    <x v="46"/>
    <x v="0"/>
    <n v="18564138"/>
  </r>
  <r>
    <x v="62"/>
    <s v="CARTAGENA II S.A."/>
    <s v="20 NIIF Plenas - Separados"/>
    <s v="BOLIVAR"/>
    <s v="L6810"/>
    <s v="2016-dic-31"/>
    <x v="0"/>
    <n v="20170509"/>
    <n v="0"/>
    <s v="Otros pasivos financieros no corrientes"/>
    <x v="46"/>
    <x v="0"/>
    <n v="35325296"/>
  </r>
  <r>
    <x v="63"/>
    <s v="CONSTRUCTORA FUREL S.A"/>
    <s v="50 NIIF Pymes - Separados"/>
    <s v="ANTIOQUIA"/>
    <s v="F4390"/>
    <s v="2016-dic-31"/>
    <x v="0"/>
    <n v="20170504"/>
    <n v="0"/>
    <s v="Otros pasivos financieros no corrientes"/>
    <x v="46"/>
    <x v="0"/>
    <n v="14094269"/>
  </r>
  <r>
    <x v="64"/>
    <s v="POCH COLOMBIA SA"/>
    <s v="10 NIIF Plenas - Individuales"/>
    <s v="BOGOTA D.C."/>
    <s v="M7110"/>
    <s v="2016-dic-31"/>
    <x v="0"/>
    <n v="20170330"/>
    <n v="0"/>
    <s v="Otros pasivos financieros no corrientes"/>
    <x v="46"/>
    <x v="0"/>
    <n v="256784"/>
  </r>
  <r>
    <x v="65"/>
    <s v="AR CONSTRUCCIONES S.A.S"/>
    <s v="10 NIIF Plenas - Individuales"/>
    <s v="BOGOTA D.C."/>
    <s v="F4111"/>
    <s v="2016-dic-31"/>
    <x v="0"/>
    <n v="20170327"/>
    <n v="0"/>
    <s v="Otros pasivos financieros no corrientes"/>
    <x v="46"/>
    <x v="0"/>
    <n v="19567645"/>
  </r>
  <r>
    <x v="67"/>
    <s v="INGENIERIA Y SOLUCIONES ESPECIALIZADAS S.A.S. (ISES S.A.S.)"/>
    <s v="50 NIIF Pymes - Separados"/>
    <s v="ATLANTICO"/>
    <s v="M7110"/>
    <s v="2016-dic-31"/>
    <x v="0"/>
    <n v="20170511"/>
    <n v="0"/>
    <s v="Otros pasivos financieros no corrientes"/>
    <x v="46"/>
    <x v="0"/>
    <n v="179316"/>
  </r>
  <r>
    <x v="69"/>
    <s v="JMV CONSTRUKTORA SAS"/>
    <s v="40 NIIF Pymes - Individuales"/>
    <s v="RISARALDA"/>
    <s v="F4290"/>
    <s v="2016-dic-31"/>
    <x v="0"/>
    <n v="20170503"/>
    <n v="0"/>
    <s v="Otros pasivos financieros no corrientes"/>
    <x v="46"/>
    <x v="0"/>
    <n v="379048"/>
  </r>
  <r>
    <x v="71"/>
    <s v="MECO INFRAESTRUCTURA SAS"/>
    <s v="10 NIIF Plenas - Individuales"/>
    <s v="BOGOTA D.C."/>
    <s v="F4210"/>
    <s v="2016-dic-31"/>
    <x v="0"/>
    <n v="20170404"/>
    <n v="0"/>
    <s v="Otros pasivos financieros no corrientes"/>
    <x v="46"/>
    <x v="0"/>
    <n v="24121875"/>
  </r>
  <r>
    <x v="72"/>
    <s v="SBI INTERNATIONAL HOLDINGS AG"/>
    <s v="10 NIIF Plenas - Individuales"/>
    <s v="BOGOTA D.C."/>
    <s v="F4112"/>
    <s v="2016-dic-31"/>
    <x v="0"/>
    <n v="20170330"/>
    <n v="0"/>
    <s v="Otros pasivos financieros no corrientes"/>
    <x v="46"/>
    <x v="0"/>
    <n v="23221"/>
  </r>
  <r>
    <x v="0"/>
    <s v="ESTYMA ESTUDIOS Y MANEJOS S.A"/>
    <s v="40 NIIF Pymes - Individuales"/>
    <s v="ANTIOQUIA"/>
    <s v="F4210"/>
    <s v="2016-dic-31"/>
    <x v="0"/>
    <n v="20170518"/>
    <n v="0"/>
    <s v="Parte no corriente de préstamos no corrientes"/>
    <x v="47"/>
    <x v="0"/>
    <n v="90611414"/>
  </r>
  <r>
    <x v="1"/>
    <s v="VELNEC S.A."/>
    <s v="40 NIIF Pymes - Individuales"/>
    <s v="BOGOTA D.C."/>
    <s v="M7110"/>
    <s v="2016-dic-31"/>
    <x v="0"/>
    <n v="20170503"/>
    <n v="0"/>
    <s v="Parte no corriente de préstamos no corrientes"/>
    <x v="47"/>
    <x v="0"/>
    <n v="2367915"/>
  </r>
  <r>
    <x v="4"/>
    <s v="JMV INGENIEROS S A S"/>
    <s v="40 NIIF Pymes - Individuales"/>
    <s v="BOGOTA D.C."/>
    <s v="F4290"/>
    <s v="2016-dic-31"/>
    <x v="0"/>
    <n v="20170505"/>
    <n v="0"/>
    <s v="Parte no corriente de préstamos no corrientes"/>
    <x v="47"/>
    <x v="0"/>
    <n v="2269487"/>
  </r>
  <r>
    <x v="17"/>
    <s v="ALDEA PROYECTOS INMOBILIARIOS S.A."/>
    <s v="40 NIIF Pymes - Individuales"/>
    <s v="BOGOTA D.C."/>
    <s v="M7110"/>
    <s v="2016-dic-31"/>
    <x v="0"/>
    <n v="20170420"/>
    <n v="0"/>
    <s v="Parte no corriente de préstamos no corrientes"/>
    <x v="47"/>
    <x v="0"/>
    <n v="57792193"/>
  </r>
  <r>
    <x v="19"/>
    <s v="INGENIEROS CONSULTORES CIVILES Y ELECTRICOS S A"/>
    <s v="50 NIIF Pymes - Separados"/>
    <s v="BOGOTA D.C."/>
    <s v="M7110"/>
    <s v="2016-dic-31"/>
    <x v="0"/>
    <n v="20170510"/>
    <n v="0"/>
    <s v="Parte no corriente de préstamos no corrientes"/>
    <x v="47"/>
    <x v="0"/>
    <n v="636745"/>
  </r>
  <r>
    <x v="21"/>
    <s v="INVERSIONES Y CONSTRUCCIONES GAVIRIA VALLEJO INVERCO S A S"/>
    <s v="40 NIIF Pymes - Individuales"/>
    <s v="BOGOTA D.C."/>
    <s v="L6820"/>
    <s v="2016-dic-31"/>
    <x v="0"/>
    <n v="20170424"/>
    <n v="0"/>
    <s v="Parte no corriente de préstamos no corrientes"/>
    <x v="47"/>
    <x v="0"/>
    <n v="4597179"/>
  </r>
  <r>
    <x v="24"/>
    <s v="ARPRO ARQUITECTOS INGENIEROS S.A."/>
    <s v="50 NIIF Pymes - Separados"/>
    <s v="BOGOTA D.C."/>
    <s v="F4112"/>
    <s v="2016-dic-31"/>
    <x v="0"/>
    <n v="20170515"/>
    <n v="0"/>
    <s v="Parte no corriente de préstamos no corrientes"/>
    <x v="47"/>
    <x v="0"/>
    <n v="1695484"/>
  </r>
  <r>
    <x v="25"/>
    <s v="J FELIPE ARDILA V &amp; CIA SAS"/>
    <s v="40 NIIF Pymes - Individuales"/>
    <s v="BOGOTA D.C."/>
    <s v="M7110"/>
    <s v="2016-dic-31"/>
    <x v="0"/>
    <n v="20170417"/>
    <n v="0"/>
    <s v="Parte no corriente de préstamos no corrientes"/>
    <x v="47"/>
    <x v="0"/>
    <n v="803449"/>
  </r>
  <r>
    <x v="43"/>
    <s v="GUSTAVO PERRY ARQUITECTOS S.A.S."/>
    <s v="40 NIIF Pymes - Individuales"/>
    <s v="BOGOTA D.C."/>
    <s v="M7110"/>
    <s v="2016-dic-31"/>
    <x v="0"/>
    <n v="20170504"/>
    <n v="0"/>
    <s v="Parte no corriente de préstamos no corrientes"/>
    <x v="47"/>
    <x v="0"/>
    <n v="239470"/>
  </r>
  <r>
    <x v="51"/>
    <s v="INGENIERIA ESTRUCTURAL S.A."/>
    <s v="40 NIIF Pymes - Individuales"/>
    <s v="ANTIOQUIA"/>
    <s v="M7110"/>
    <s v="2016-dic-31"/>
    <x v="0"/>
    <n v="20170503"/>
    <n v="0"/>
    <s v="Parte no corriente de préstamos no corrientes"/>
    <x v="47"/>
    <x v="0"/>
    <n v="885959"/>
  </r>
  <r>
    <x v="52"/>
    <s v="SANEAR S.A."/>
    <s v="40 NIIF Pymes - Individuales"/>
    <s v="ANTIOQUIA"/>
    <s v="M7110"/>
    <s v="2016-dic-31"/>
    <x v="0"/>
    <n v="20170510"/>
    <n v="0"/>
    <s v="Parte no corriente de préstamos no corrientes"/>
    <x v="47"/>
    <x v="0"/>
    <n v="1603424"/>
  </r>
  <r>
    <x v="55"/>
    <s v="FAJARDO MORENO Y CIA. S.A."/>
    <s v="40 NIIF Pymes - Individuales"/>
    <s v="ANTIOQUIA"/>
    <s v="M7110"/>
    <s v="2016-dic-31"/>
    <x v="0"/>
    <n v="20170424"/>
    <n v="0"/>
    <s v="Parte no corriente de préstamos no corrientes"/>
    <x v="47"/>
    <x v="0"/>
    <n v="527674"/>
  </r>
  <r>
    <x v="63"/>
    <s v="CONSTRUCTORA FUREL S.A"/>
    <s v="50 NIIF Pymes - Separados"/>
    <s v="ANTIOQUIA"/>
    <s v="F4390"/>
    <s v="2016-dic-31"/>
    <x v="0"/>
    <n v="20170504"/>
    <n v="0"/>
    <s v="Parte no corriente de préstamos no corrientes"/>
    <x v="47"/>
    <x v="0"/>
    <n v="14094269"/>
  </r>
  <r>
    <x v="67"/>
    <s v="INGENIERIA Y SOLUCIONES ESPECIALIZADAS S.A.S. (ISES S.A.S.)"/>
    <s v="50 NIIF Pymes - Separados"/>
    <s v="ATLANTICO"/>
    <s v="M7110"/>
    <s v="2016-dic-31"/>
    <x v="0"/>
    <n v="20170511"/>
    <n v="0"/>
    <s v="Parte no corriente de préstamos no corrientes"/>
    <x v="47"/>
    <x v="0"/>
    <n v="179316"/>
  </r>
  <r>
    <x v="69"/>
    <s v="JMV CONSTRUKTORA SAS"/>
    <s v="40 NIIF Pymes - Individuales"/>
    <s v="RISARALDA"/>
    <s v="F4290"/>
    <s v="2016-dic-31"/>
    <x v="0"/>
    <n v="20170503"/>
    <n v="0"/>
    <s v="Parte no corriente de préstamos no corrientes"/>
    <x v="47"/>
    <x v="0"/>
    <n v="379048"/>
  </r>
  <r>
    <x v="0"/>
    <s v="ESTYMA ESTUDIOS Y MANEJOS S.A"/>
    <s v="40 NIIF Pymes - Individuales"/>
    <s v="ANTIOQUIA"/>
    <s v="F4210"/>
    <s v="2016-dic-31"/>
    <x v="0"/>
    <n v="20170518"/>
    <n v="0"/>
    <s v="Otros pasivos no financieros no corrientes"/>
    <x v="48"/>
    <x v="0"/>
    <n v="19014531"/>
  </r>
  <r>
    <x v="2"/>
    <s v="ARQUITECTURA Y CONCRETO S A S"/>
    <s v="20 NIIF Plenas - Separados"/>
    <s v="ANTIOQUIA"/>
    <s v="F4111"/>
    <s v="2016-dic-31"/>
    <x v="0"/>
    <n v="20170328"/>
    <n v="0"/>
    <s v="Otros pasivos no financieros no corrientes"/>
    <x v="48"/>
    <x v="0"/>
    <n v="384758917"/>
  </r>
  <r>
    <x v="4"/>
    <s v="JMV INGENIEROS S A S"/>
    <s v="40 NIIF Pymes - Individuales"/>
    <s v="BOGOTA D.C."/>
    <s v="F4290"/>
    <s v="2016-dic-31"/>
    <x v="0"/>
    <n v="20170505"/>
    <n v="0"/>
    <s v="Otros pasivos no financieros no corrientes"/>
    <x v="48"/>
    <x v="0"/>
    <n v="3161815"/>
  </r>
  <r>
    <x v="6"/>
    <s v="PRABYC INGENIEROS S A S"/>
    <s v="20 NIIF Plenas - Separados"/>
    <s v="BOGOTA D.C."/>
    <s v="F4111"/>
    <s v="2016-dic-31"/>
    <x v="0"/>
    <n v="20170403"/>
    <n v="0"/>
    <s v="Otros pasivos no financieros no corrientes"/>
    <x v="48"/>
    <x v="0"/>
    <n v="66476653"/>
  </r>
  <r>
    <x v="9"/>
    <s v="PRODESA Y CIA. S.A."/>
    <s v="10 NIIF Plenas - Individuales"/>
    <s v="BOGOTA D.C."/>
    <s v="F4111"/>
    <s v="2016-dic-31"/>
    <x v="0"/>
    <n v="20170509"/>
    <n v="0"/>
    <s v="Otros pasivos no financieros no corrientes"/>
    <x v="48"/>
    <x v="0"/>
    <n v="91179854"/>
  </r>
  <r>
    <x v="11"/>
    <s v="LATINOAMERICANA DE CONSTRUCCIONES S.A."/>
    <s v="20 NIIF Plenas - Separados"/>
    <s v="ANTIOQUIA"/>
    <s v="F4210"/>
    <s v="2016-dic-31"/>
    <x v="0"/>
    <n v="20170406"/>
    <n v="0"/>
    <s v="Otros pasivos no financieros no corrientes"/>
    <x v="48"/>
    <x v="0"/>
    <n v="1164990"/>
  </r>
  <r>
    <x v="15"/>
    <s v="KMA CONSTRUCCIONES S A"/>
    <s v="20 NIIF Plenas - Separados"/>
    <s v="BOLIVAR"/>
    <s v="F4290"/>
    <s v="2016-dic-31"/>
    <x v="0"/>
    <n v="20171004"/>
    <n v="0"/>
    <s v="Otros pasivos no financieros no corrientes"/>
    <x v="48"/>
    <x v="0"/>
    <n v="3780355"/>
  </r>
  <r>
    <x v="18"/>
    <s v="HMV INGENIEROS LTDA"/>
    <s v="20 NIIF Plenas - Separados"/>
    <s v="ANTIOQUIA"/>
    <s v="M7110"/>
    <s v="2016-dic-31"/>
    <x v="0"/>
    <n v="20170401"/>
    <n v="0"/>
    <s v="Otros pasivos no financieros no corrientes"/>
    <x v="48"/>
    <x v="0"/>
    <n v="184526"/>
  </r>
  <r>
    <x v="19"/>
    <s v="INGENIEROS CONSULTORES CIVILES Y ELECTRICOS S A"/>
    <s v="50 NIIF Pymes - Separados"/>
    <s v="BOGOTA D.C."/>
    <s v="M7110"/>
    <s v="2016-dic-31"/>
    <x v="0"/>
    <n v="20170510"/>
    <n v="0"/>
    <s v="Otros pasivos no financieros no corrientes"/>
    <x v="48"/>
    <x v="0"/>
    <n v="1669143"/>
  </r>
  <r>
    <x v="21"/>
    <s v="INVERSIONES Y CONSTRUCCIONES GAVIRIA VALLEJO INVERCO S A S"/>
    <s v="40 NIIF Pymes - Individuales"/>
    <s v="BOGOTA D.C."/>
    <s v="L6820"/>
    <s v="2016-dic-31"/>
    <x v="0"/>
    <n v="20170424"/>
    <n v="0"/>
    <s v="Otros pasivos no financieros no corrientes"/>
    <x v="48"/>
    <x v="0"/>
    <n v="1039745"/>
  </r>
  <r>
    <x v="27"/>
    <s v="CONSTRUCCIONES OBYCON S.A.S"/>
    <s v="20 NIIF Plenas - Separados"/>
    <s v="BOGOTA D.C."/>
    <s v="M7110"/>
    <s v="2016-dic-31"/>
    <x v="0"/>
    <n v="20170512"/>
    <n v="0"/>
    <s v="Otros pasivos no financieros no corrientes"/>
    <x v="48"/>
    <x v="0"/>
    <n v="16300687"/>
  </r>
  <r>
    <x v="29"/>
    <s v="CONSULTORIA COLOMBIANA S A"/>
    <s v="20 NIIF Plenas - Separados"/>
    <s v="BOGOTA D.C."/>
    <s v="M7110"/>
    <s v="2016-dic-31"/>
    <x v="0"/>
    <n v="20170405"/>
    <n v="0"/>
    <s v="Otros pasivos no financieros no corrientes"/>
    <x v="48"/>
    <x v="0"/>
    <n v="12163277"/>
  </r>
  <r>
    <x v="33"/>
    <s v="A.C.I. PROYECTOS S.A.S"/>
    <s v="20 NIIF Plenas - Separados"/>
    <s v="BOGOTA D.C."/>
    <s v="M7110"/>
    <s v="2016-dic-31"/>
    <x v="0"/>
    <n v="20170403"/>
    <n v="0"/>
    <s v="Otros pasivos no financieros no corrientes"/>
    <x v="48"/>
    <x v="0"/>
    <n v="386951"/>
  </r>
  <r>
    <x v="35"/>
    <s v="TERMOTECNICA COINDUSTRIAL S A"/>
    <s v="20 NIIF Plenas - Separados"/>
    <s v="BOGOTA D.C."/>
    <s v="F4290"/>
    <s v="2016-dic-31"/>
    <x v="0"/>
    <n v="20170330"/>
    <n v="0"/>
    <s v="Otros pasivos no financieros no corrientes"/>
    <x v="48"/>
    <x v="0"/>
    <n v="55099226"/>
  </r>
  <r>
    <x v="38"/>
    <s v="P  A  Y  C   S. A.S."/>
    <s v="40 NIIF Pymes - Individuales"/>
    <s v="BOGOTA D.C."/>
    <s v="M7110"/>
    <s v="2016-dic-31"/>
    <x v="0"/>
    <n v="20170515"/>
    <n v="0"/>
    <s v="Otros pasivos no financieros no corrientes"/>
    <x v="48"/>
    <x v="0"/>
    <n v="705026"/>
  </r>
  <r>
    <x v="41"/>
    <s v="ODINSA PROYECTOS E INVERSIONES S.A."/>
    <s v="20 NIIF Plenas - Separados"/>
    <s v="BOGOTA D.C."/>
    <s v="N8299"/>
    <s v="2016-dic-31"/>
    <x v="0"/>
    <n v="20170330"/>
    <n v="0"/>
    <s v="Otros pasivos no financieros no corrientes"/>
    <x v="48"/>
    <x v="0"/>
    <n v="29757"/>
  </r>
  <r>
    <x v="42"/>
    <s v="PROMOTORA CONVIVIENDA S A S"/>
    <s v="20 NIIF Plenas - Separados"/>
    <s v="BOGOTA D.C."/>
    <s v="M7110"/>
    <s v="2016-dic-31"/>
    <x v="0"/>
    <n v="20170329"/>
    <n v="0"/>
    <s v="Otros pasivos no financieros no corrientes"/>
    <x v="48"/>
    <x v="0"/>
    <n v="18157424"/>
  </r>
  <r>
    <x v="43"/>
    <s v="GUSTAVO PERRY ARQUITECTOS S.A.S."/>
    <s v="40 NIIF Pymes - Individuales"/>
    <s v="BOGOTA D.C."/>
    <s v="M7110"/>
    <s v="2016-dic-31"/>
    <x v="0"/>
    <n v="20170504"/>
    <n v="0"/>
    <s v="Otros pasivos no financieros no corrientes"/>
    <x v="48"/>
    <x v="0"/>
    <n v="2774424"/>
  </r>
  <r>
    <x v="45"/>
    <s v="CASS CONSTRUCTORES &amp; CIA. S.C.A."/>
    <s v="10 NIIF Plenas - Individuales"/>
    <s v="CUNDINAMARCA"/>
    <s v="F4210"/>
    <s v="2016-dic-31"/>
    <x v="0"/>
    <n v="20170405"/>
    <n v="0"/>
    <s v="Otros pasivos no financieros no corrientes"/>
    <x v="48"/>
    <x v="0"/>
    <n v="66444484"/>
  </r>
  <r>
    <x v="46"/>
    <s v="PROKSOL S A S"/>
    <s v="50 NIIF Pymes - Separados"/>
    <s v="CUNDINAMARCA"/>
    <s v="M7110"/>
    <s v="2016-dic-31"/>
    <x v="0"/>
    <n v="20170421"/>
    <n v="0"/>
    <s v="Otros pasivos no financieros no corrientes"/>
    <x v="48"/>
    <x v="0"/>
    <n v="45934767"/>
  </r>
  <r>
    <x v="53"/>
    <s v="SP INGENIEROS S.A.S."/>
    <s v="20 NIIF Plenas - Separados"/>
    <s v="ANTIOQUIA"/>
    <s v="F4210"/>
    <s v="2016-dic-31"/>
    <x v="0"/>
    <n v="20170328"/>
    <n v="0"/>
    <s v="Otros pasivos no financieros no corrientes"/>
    <x v="48"/>
    <x v="0"/>
    <n v="5808679"/>
  </r>
  <r>
    <x v="54"/>
    <s v="INMOBILIARIA CONCONCRETO S.A.S."/>
    <s v="20 NIIF Plenas - Separados"/>
    <s v="ANTIOQUIA"/>
    <s v="F4111"/>
    <s v="2016-dic-31"/>
    <x v="0"/>
    <n v="20170403"/>
    <n v="0"/>
    <s v="Otros pasivos no financieros no corrientes"/>
    <x v="48"/>
    <x v="0"/>
    <n v="770139"/>
  </r>
  <r>
    <x v="57"/>
    <s v="ESTUDIOS Y PROYECTOS DEL SOL S A S"/>
    <s v="20 NIIF Plenas - Separados"/>
    <s v="BOGOTA D.C."/>
    <s v="F4210"/>
    <s v="2016-dic-31"/>
    <x v="0"/>
    <n v="20170331"/>
    <n v="0"/>
    <s v="Otros pasivos no financieros no corrientes"/>
    <x v="48"/>
    <x v="0"/>
    <n v="29633483"/>
  </r>
  <r>
    <x v="58"/>
    <s v="ARCO CONSTRUCTORES S.A.S"/>
    <s v="50 NIIF Pymes - Separados"/>
    <s v="CUNDINAMARCA"/>
    <s v="F4210"/>
    <s v="2016-dic-31"/>
    <x v="0"/>
    <n v="20170425"/>
    <n v="0"/>
    <s v="Otros pasivos no financieros no corrientes"/>
    <x v="48"/>
    <x v="0"/>
    <n v="802176"/>
  </r>
  <r>
    <x v="60"/>
    <s v="INGETEC INGENIERIA &amp; DISEÑO S.A."/>
    <s v="40 NIIF Pymes - Individuales"/>
    <s v="BOGOTA D.C."/>
    <s v="M7110"/>
    <s v="2016-dic-31"/>
    <x v="0"/>
    <n v="20170509"/>
    <n v="0"/>
    <s v="Otros pasivos no financieros no corrientes"/>
    <x v="48"/>
    <x v="0"/>
    <n v="1039326"/>
  </r>
  <r>
    <x v="61"/>
    <s v="INGETEC GERENCIA &amp; SUPERVISION S.A."/>
    <s v="40 NIIF Pymes - Individuales"/>
    <s v="BOGOTA D.C."/>
    <s v="M7110"/>
    <s v="2016-dic-31"/>
    <x v="0"/>
    <n v="20170510"/>
    <n v="0"/>
    <s v="Otros pasivos no financieros no corrientes"/>
    <x v="48"/>
    <x v="0"/>
    <n v="348788"/>
  </r>
  <r>
    <x v="63"/>
    <s v="CONSTRUCTORA FUREL S.A"/>
    <s v="50 NIIF Pymes - Separados"/>
    <s v="ANTIOQUIA"/>
    <s v="F4390"/>
    <s v="2016-dic-31"/>
    <x v="0"/>
    <n v="20170504"/>
    <n v="0"/>
    <s v="Otros pasivos no financieros no corrientes"/>
    <x v="48"/>
    <x v="0"/>
    <n v="446632"/>
  </r>
  <r>
    <x v="65"/>
    <s v="AR CONSTRUCCIONES S.A.S"/>
    <s v="10 NIIF Plenas - Individuales"/>
    <s v="BOGOTA D.C."/>
    <s v="F4111"/>
    <s v="2016-dic-31"/>
    <x v="0"/>
    <n v="20170327"/>
    <n v="0"/>
    <s v="Otros pasivos no financieros no corrientes"/>
    <x v="48"/>
    <x v="0"/>
    <n v="137804854"/>
  </r>
  <r>
    <x v="72"/>
    <s v="SBI INTERNATIONAL HOLDINGS AG"/>
    <s v="10 NIIF Plenas - Individuales"/>
    <s v="BOGOTA D.C."/>
    <s v="F4112"/>
    <s v="2016-dic-31"/>
    <x v="0"/>
    <n v="20170330"/>
    <n v="0"/>
    <s v="Otros pasivos no financieros no corrientes"/>
    <x v="48"/>
    <x v="0"/>
    <n v="50421502"/>
  </r>
  <r>
    <x v="0"/>
    <s v="ESTYMA ESTUDIOS Y MANEJOS S.A"/>
    <s v="40 NIIF Pymes - Individuales"/>
    <s v="ANTIOQUIA"/>
    <s v="F4210"/>
    <s v="2016-dic-31"/>
    <x v="0"/>
    <n v="20170518"/>
    <n v="0"/>
    <s v="Total de pasivos no corrientes"/>
    <x v="42"/>
    <x v="6"/>
    <n v="127622608"/>
  </r>
  <r>
    <x v="1"/>
    <s v="VELNEC S.A."/>
    <s v="40 NIIF Pymes - Individuales"/>
    <s v="BOGOTA D.C."/>
    <s v="M7110"/>
    <s v="2016-dic-31"/>
    <x v="0"/>
    <n v="20170503"/>
    <n v="0"/>
    <s v="Total de pasivos no corrientes"/>
    <x v="42"/>
    <x v="6"/>
    <n v="2367915"/>
  </r>
  <r>
    <x v="2"/>
    <s v="ARQUITECTURA Y CONCRETO S A S"/>
    <s v="20 NIIF Plenas - Separados"/>
    <s v="ANTIOQUIA"/>
    <s v="F4111"/>
    <s v="2016-dic-31"/>
    <x v="0"/>
    <n v="20170328"/>
    <n v="0"/>
    <s v="Total de pasivos no corrientes"/>
    <x v="42"/>
    <x v="6"/>
    <n v="389475259"/>
  </r>
  <r>
    <x v="3"/>
    <s v="JARAMILLO MORA S.A."/>
    <s v="20 NIIF Plenas - Separados"/>
    <s v="VALLE"/>
    <s v="F4111"/>
    <s v="2016-dic-31"/>
    <x v="0"/>
    <n v="20170403"/>
    <n v="0"/>
    <s v="Total de pasivos no corrientes"/>
    <x v="42"/>
    <x v="6"/>
    <n v="45284936"/>
  </r>
  <r>
    <x v="4"/>
    <s v="JMV INGENIEROS S A S"/>
    <s v="40 NIIF Pymes - Individuales"/>
    <s v="BOGOTA D.C."/>
    <s v="F4290"/>
    <s v="2016-dic-31"/>
    <x v="0"/>
    <n v="20170505"/>
    <n v="0"/>
    <s v="Total de pasivos no corrientes"/>
    <x v="42"/>
    <x v="6"/>
    <n v="7919816"/>
  </r>
  <r>
    <x v="5"/>
    <s v="CYG INGENIERIA Y CONSTRUCCIONES S A S"/>
    <s v="40 NIIF Pymes - Individuales"/>
    <s v="BOGOTA D.C."/>
    <s v="F4290"/>
    <s v="2016-dic-31"/>
    <x v="0"/>
    <n v="20170503"/>
    <n v="0"/>
    <s v="Total de pasivos no corrientes"/>
    <x v="42"/>
    <x v="6"/>
    <n v="14031952"/>
  </r>
  <r>
    <x v="6"/>
    <s v="PRABYC INGENIEROS S A S"/>
    <s v="20 NIIF Plenas - Separados"/>
    <s v="BOGOTA D.C."/>
    <s v="F4111"/>
    <s v="2016-dic-31"/>
    <x v="0"/>
    <n v="20170403"/>
    <n v="0"/>
    <s v="Total de pasivos no corrientes"/>
    <x v="42"/>
    <x v="6"/>
    <n v="105737380"/>
  </r>
  <r>
    <x v="7"/>
    <s v="VALORES Y CONTRATOS S.A. VALORCON S.A."/>
    <s v="40 NIIF Pymes - Individuales"/>
    <s v="ATLANTICO"/>
    <s v="F4210"/>
    <s v="2016-dic-31"/>
    <x v="0"/>
    <n v="20170424"/>
    <n v="0"/>
    <s v="Total de pasivos no corrientes"/>
    <x v="42"/>
    <x v="6"/>
    <n v="133224289"/>
  </r>
  <r>
    <x v="8"/>
    <s v="AMARILO S.A.S"/>
    <s v="20 NIIF Plenas - Separados"/>
    <s v="BOGOTA D.C."/>
    <s v="F4111"/>
    <s v="2016-dic-31"/>
    <x v="0"/>
    <n v="20170407"/>
    <n v="0"/>
    <s v="Total de pasivos no corrientes"/>
    <x v="42"/>
    <x v="6"/>
    <n v="1114199"/>
  </r>
  <r>
    <x v="9"/>
    <s v="PRODESA Y CIA. S.A."/>
    <s v="10 NIIF Plenas - Individuales"/>
    <s v="BOGOTA D.C."/>
    <s v="F4111"/>
    <s v="2016-dic-31"/>
    <x v="0"/>
    <n v="20170509"/>
    <n v="0"/>
    <s v="Total de pasivos no corrientes"/>
    <x v="42"/>
    <x v="6"/>
    <n v="278412361"/>
  </r>
  <r>
    <x v="11"/>
    <s v="LATINOAMERICANA DE CONSTRUCCIONES S.A."/>
    <s v="20 NIIF Plenas - Separados"/>
    <s v="ANTIOQUIA"/>
    <s v="F4210"/>
    <s v="2016-dic-31"/>
    <x v="0"/>
    <n v="20170406"/>
    <n v="0"/>
    <s v="Total de pasivos no corrientes"/>
    <x v="42"/>
    <x v="6"/>
    <n v="132772682"/>
  </r>
  <r>
    <x v="12"/>
    <s v="APIROS S A S"/>
    <s v="10 NIIF Plenas - Individuales"/>
    <s v="BOGOTA D.C."/>
    <s v="F4111"/>
    <s v="2016-dic-31"/>
    <x v="0"/>
    <n v="20170330"/>
    <n v="0"/>
    <s v="Total de pasivos no corrientes"/>
    <x v="42"/>
    <x v="6"/>
    <n v="75330415"/>
  </r>
  <r>
    <x v="13"/>
    <s v="CONSTRUCTORA CAPITAL MEDELLIN S.A.S."/>
    <s v="20 NIIF Plenas - Separados"/>
    <s v="ANTIOQUIA"/>
    <s v="F4111"/>
    <s v="2016-dic-31"/>
    <x v="0"/>
    <n v="20170404"/>
    <n v="0"/>
    <s v="Total de pasivos no corrientes"/>
    <x v="42"/>
    <x v="6"/>
    <n v="134889313"/>
  </r>
  <r>
    <x v="14"/>
    <s v="CONSTRUCOES E COMERCIO CAMARGO CORREA S.A. SUCURSAL COLOMBIA"/>
    <s v="10 NIIF Plenas - Individuales"/>
    <s v="ANTIOQUIA"/>
    <s v="F4290"/>
    <s v="2016-dic-31"/>
    <x v="0"/>
    <n v="20170328"/>
    <n v="0"/>
    <s v="Total de pasivos no corrientes"/>
    <x v="42"/>
    <x v="6"/>
    <n v="74667667"/>
  </r>
  <r>
    <x v="15"/>
    <s v="KMA CONSTRUCCIONES S A"/>
    <s v="20 NIIF Plenas - Separados"/>
    <s v="BOLIVAR"/>
    <s v="F4290"/>
    <s v="2016-dic-31"/>
    <x v="0"/>
    <n v="20171004"/>
    <n v="0"/>
    <s v="Total de pasivos no corrientes"/>
    <x v="42"/>
    <x v="6"/>
    <n v="75815948"/>
  </r>
  <r>
    <x v="16"/>
    <s v="CAM COLOMBIA MULTISERVICIOS S A S"/>
    <s v="20 NIIF Plenas - Separados"/>
    <s v="BOGOTA D.C."/>
    <s v="N8299"/>
    <s v="2016-dic-31"/>
    <x v="0"/>
    <n v="20170405"/>
    <n v="0"/>
    <s v="Total de pasivos no corrientes"/>
    <x v="42"/>
    <x v="6"/>
    <n v="15154867"/>
  </r>
  <r>
    <x v="17"/>
    <s v="ALDEA PROYECTOS INMOBILIARIOS S.A."/>
    <s v="40 NIIF Pymes - Individuales"/>
    <s v="BOGOTA D.C."/>
    <s v="M7110"/>
    <s v="2016-dic-31"/>
    <x v="0"/>
    <n v="20170420"/>
    <n v="0"/>
    <s v="Total de pasivos no corrientes"/>
    <x v="42"/>
    <x v="6"/>
    <n v="57792193"/>
  </r>
  <r>
    <x v="18"/>
    <s v="HMV INGENIEROS LTDA"/>
    <s v="20 NIIF Plenas - Separados"/>
    <s v="ANTIOQUIA"/>
    <s v="M7110"/>
    <s v="2016-dic-31"/>
    <x v="0"/>
    <n v="20170401"/>
    <n v="0"/>
    <s v="Total de pasivos no corrientes"/>
    <x v="42"/>
    <x v="6"/>
    <n v="19699584"/>
  </r>
  <r>
    <x v="19"/>
    <s v="INGENIEROS CONSULTORES CIVILES Y ELECTRICOS S A"/>
    <s v="50 NIIF Pymes - Separados"/>
    <s v="BOGOTA D.C."/>
    <s v="M7110"/>
    <s v="2016-dic-31"/>
    <x v="0"/>
    <n v="20170510"/>
    <n v="0"/>
    <s v="Total de pasivos no corrientes"/>
    <x v="42"/>
    <x v="6"/>
    <n v="12102910"/>
  </r>
  <r>
    <x v="20"/>
    <s v="OSPINAS Y CIA S A"/>
    <s v="20 NIIF Plenas - Separados"/>
    <s v="BOGOTA D.C."/>
    <s v="M7110"/>
    <s v="2016-dic-31"/>
    <x v="0"/>
    <n v="20170330"/>
    <n v="0"/>
    <s v="Total de pasivos no corrientes"/>
    <x v="42"/>
    <x v="6"/>
    <n v="15320430"/>
  </r>
  <r>
    <x v="21"/>
    <s v="INVERSIONES Y CONSTRUCCIONES GAVIRIA VALLEJO INVERCO S A S"/>
    <s v="40 NIIF Pymes - Individuales"/>
    <s v="BOGOTA D.C."/>
    <s v="L6820"/>
    <s v="2016-dic-31"/>
    <x v="0"/>
    <n v="20170424"/>
    <n v="0"/>
    <s v="Total de pasivos no corrientes"/>
    <x v="42"/>
    <x v="6"/>
    <n v="5742284"/>
  </r>
  <r>
    <x v="23"/>
    <s v="ODINSA SERVICIOS S A S"/>
    <s v="20 NIIF Plenas - Separados"/>
    <s v="BOGOTA D.C."/>
    <s v="F4390"/>
    <s v="2016-dic-31"/>
    <x v="0"/>
    <n v="20170406"/>
    <n v="0"/>
    <s v="Total de pasivos no corrientes"/>
    <x v="42"/>
    <x v="6"/>
    <n v="159235"/>
  </r>
  <r>
    <x v="24"/>
    <s v="ARPRO ARQUITECTOS INGENIEROS S.A."/>
    <s v="50 NIIF Pymes - Separados"/>
    <s v="BOGOTA D.C."/>
    <s v="F4112"/>
    <s v="2016-dic-31"/>
    <x v="0"/>
    <n v="20170515"/>
    <n v="0"/>
    <s v="Total de pasivos no corrientes"/>
    <x v="42"/>
    <x v="6"/>
    <n v="9926547"/>
  </r>
  <r>
    <x v="25"/>
    <s v="J FELIPE ARDILA V &amp; CIA SAS"/>
    <s v="40 NIIF Pymes - Individuales"/>
    <s v="BOGOTA D.C."/>
    <s v="M7110"/>
    <s v="2016-dic-31"/>
    <x v="0"/>
    <n v="20170417"/>
    <n v="0"/>
    <s v="Total de pasivos no corrientes"/>
    <x v="42"/>
    <x v="6"/>
    <n v="914134"/>
  </r>
  <r>
    <x v="27"/>
    <s v="CONSTRUCCIONES OBYCON S.A.S"/>
    <s v="20 NIIF Plenas - Separados"/>
    <s v="BOGOTA D.C."/>
    <s v="M7110"/>
    <s v="2016-dic-31"/>
    <x v="0"/>
    <n v="20170512"/>
    <n v="0"/>
    <s v="Total de pasivos no corrientes"/>
    <x v="42"/>
    <x v="6"/>
    <n v="33292032"/>
  </r>
  <r>
    <x v="29"/>
    <s v="CONSULTORIA COLOMBIANA S A"/>
    <s v="20 NIIF Plenas - Separados"/>
    <s v="BOGOTA D.C."/>
    <s v="M7110"/>
    <s v="2016-dic-31"/>
    <x v="0"/>
    <n v="20170405"/>
    <n v="0"/>
    <s v="Total de pasivos no corrientes"/>
    <x v="42"/>
    <x v="6"/>
    <n v="12163277"/>
  </r>
  <r>
    <x v="30"/>
    <s v="TECNICONTROL S.A."/>
    <s v="20 NIIF Plenas - Separados"/>
    <s v="BOGOTA D.C."/>
    <s v="M7110"/>
    <s v="2016-dic-31"/>
    <x v="0"/>
    <n v="20170407"/>
    <n v="0"/>
    <s v="Total de pasivos no corrientes"/>
    <x v="42"/>
    <x v="6"/>
    <n v="4909583"/>
  </r>
  <r>
    <x v="31"/>
    <s v="MORELCO S A S"/>
    <s v="20 NIIF Plenas - Separados"/>
    <s v="BOGOTA D.C."/>
    <s v="F4290"/>
    <s v="2016-dic-31"/>
    <x v="0"/>
    <n v="20170405"/>
    <n v="0"/>
    <s v="Total de pasivos no corrientes"/>
    <x v="42"/>
    <x v="6"/>
    <n v="22954705"/>
  </r>
  <r>
    <x v="32"/>
    <s v="CONSTRUCTORA  COLPATRIA S.A"/>
    <s v="20 NIIF Plenas - Separados"/>
    <s v="BOGOTA D.C."/>
    <s v="F4111"/>
    <s v="2016-dic-31"/>
    <x v="0"/>
    <n v="20170404"/>
    <n v="0"/>
    <s v="Total de pasivos no corrientes"/>
    <x v="42"/>
    <x v="6"/>
    <n v="623246149"/>
  </r>
  <r>
    <x v="33"/>
    <s v="A.C.I. PROYECTOS S.A.S"/>
    <s v="20 NIIF Plenas - Separados"/>
    <s v="BOGOTA D.C."/>
    <s v="M7110"/>
    <s v="2016-dic-31"/>
    <x v="0"/>
    <n v="20170403"/>
    <n v="0"/>
    <s v="Total de pasivos no corrientes"/>
    <x v="42"/>
    <x v="6"/>
    <n v="4489576"/>
  </r>
  <r>
    <x v="34"/>
    <s v="ARMETALES S.A."/>
    <s v="10 NIIF Plenas - Individuales"/>
    <s v="CALDAS"/>
    <s v="G4663"/>
    <s v="2016-dic-31"/>
    <x v="0"/>
    <n v="20170406"/>
    <n v="0"/>
    <s v="Total de pasivos no corrientes"/>
    <x v="42"/>
    <x v="6"/>
    <n v="1218353"/>
  </r>
  <r>
    <x v="35"/>
    <s v="TERMOTECNICA COINDUSTRIAL S A"/>
    <s v="20 NIIF Plenas - Separados"/>
    <s v="BOGOTA D.C."/>
    <s v="F4290"/>
    <s v="2016-dic-31"/>
    <x v="0"/>
    <n v="20170330"/>
    <n v="0"/>
    <s v="Total de pasivos no corrientes"/>
    <x v="42"/>
    <x v="6"/>
    <n v="142468828"/>
  </r>
  <r>
    <x v="36"/>
    <s v="INTEGRAL S A."/>
    <s v="20 NIIF Plenas - Separados"/>
    <s v="ANTIOQUIA"/>
    <s v="M7110"/>
    <s v="2016-dic-31"/>
    <x v="0"/>
    <n v="20170331"/>
    <n v="0"/>
    <s v="Total de pasivos no corrientes"/>
    <x v="42"/>
    <x v="6"/>
    <n v="20560991"/>
  </r>
  <r>
    <x v="37"/>
    <s v="CONSTRUCCIONES VELEZ Y ASOCIADOS S.A.S"/>
    <s v="10 NIIF Plenas - Individuales"/>
    <s v="ANTIOQUIA"/>
    <s v="F4112"/>
    <s v="2016-dic-31"/>
    <x v="0"/>
    <n v="20170503"/>
    <n v="0"/>
    <s v="Total de pasivos no corrientes"/>
    <x v="42"/>
    <x v="6"/>
    <n v="1803030"/>
  </r>
  <r>
    <x v="38"/>
    <s v="P  A  Y  C   S. A.S."/>
    <s v="40 NIIF Pymes - Individuales"/>
    <s v="BOGOTA D.C."/>
    <s v="M7110"/>
    <s v="2016-dic-31"/>
    <x v="0"/>
    <n v="20170515"/>
    <n v="0"/>
    <s v="Total de pasivos no corrientes"/>
    <x v="42"/>
    <x v="6"/>
    <n v="2646100"/>
  </r>
  <r>
    <x v="40"/>
    <s v="INDUSTRIAL CONCONCRETO S.A.S"/>
    <s v="20 NIIF Plenas - Separados"/>
    <s v="ANTIOQUIA"/>
    <s v="F4290"/>
    <s v="2016-dic-31"/>
    <x v="0"/>
    <n v="20170329"/>
    <n v="0"/>
    <s v="Total de pasivos no corrientes"/>
    <x v="42"/>
    <x v="6"/>
    <n v="16919748"/>
  </r>
  <r>
    <x v="41"/>
    <s v="ODINSA PROYECTOS E INVERSIONES S.A."/>
    <s v="20 NIIF Plenas - Separados"/>
    <s v="BOGOTA D.C."/>
    <s v="N8299"/>
    <s v="2016-dic-31"/>
    <x v="0"/>
    <n v="20170330"/>
    <n v="0"/>
    <s v="Total de pasivos no corrientes"/>
    <x v="42"/>
    <x v="6"/>
    <n v="3058843"/>
  </r>
  <r>
    <x v="42"/>
    <s v="PROMOTORA CONVIVIENDA S A S"/>
    <s v="20 NIIF Plenas - Separados"/>
    <s v="BOGOTA D.C."/>
    <s v="M7110"/>
    <s v="2016-dic-31"/>
    <x v="0"/>
    <n v="20170329"/>
    <n v="0"/>
    <s v="Total de pasivos no corrientes"/>
    <x v="42"/>
    <x v="6"/>
    <n v="54917373"/>
  </r>
  <r>
    <x v="43"/>
    <s v="GUSTAVO PERRY ARQUITECTOS S.A.S."/>
    <s v="40 NIIF Pymes - Individuales"/>
    <s v="BOGOTA D.C."/>
    <s v="M7110"/>
    <s v="2016-dic-31"/>
    <x v="0"/>
    <n v="20170504"/>
    <n v="0"/>
    <s v="Total de pasivos no corrientes"/>
    <x v="42"/>
    <x v="6"/>
    <n v="3013894"/>
  </r>
  <r>
    <x v="44"/>
    <s v="MARVAL S.A."/>
    <s v="20 NIIF Plenas - Separados"/>
    <s v="SANTANDER"/>
    <s v="F4111"/>
    <s v="2016-dic-31"/>
    <x v="0"/>
    <n v="20170331"/>
    <n v="0"/>
    <s v="Total de pasivos no corrientes"/>
    <x v="42"/>
    <x v="6"/>
    <n v="214028390"/>
  </r>
  <r>
    <x v="45"/>
    <s v="CASS CONSTRUCTORES &amp; CIA. S.C.A."/>
    <s v="10 NIIF Plenas - Individuales"/>
    <s v="CUNDINAMARCA"/>
    <s v="F4210"/>
    <s v="2016-dic-31"/>
    <x v="0"/>
    <n v="20170405"/>
    <n v="0"/>
    <s v="Total de pasivos no corrientes"/>
    <x v="42"/>
    <x v="6"/>
    <n v="158872668"/>
  </r>
  <r>
    <x v="46"/>
    <s v="PROKSOL S A S"/>
    <s v="50 NIIF Pymes - Separados"/>
    <s v="CUNDINAMARCA"/>
    <s v="M7110"/>
    <s v="2016-dic-31"/>
    <x v="0"/>
    <n v="20170421"/>
    <n v="0"/>
    <s v="Total de pasivos no corrientes"/>
    <x v="42"/>
    <x v="6"/>
    <n v="53204379"/>
  </r>
  <r>
    <x v="47"/>
    <s v="COMPAÑIA COLOMBIANA DE CONSULTORES S AS"/>
    <s v="40 NIIF Pymes - Individuales"/>
    <s v="ANTIOQUIA"/>
    <s v="M7110"/>
    <s v="2016-dic-31"/>
    <x v="0"/>
    <n v="20170511"/>
    <n v="0"/>
    <s v="Total de pasivos no corrientes"/>
    <x v="42"/>
    <x v="6"/>
    <n v="3293949"/>
  </r>
  <r>
    <x v="48"/>
    <s v="SEDIC S.A"/>
    <s v="20 NIIF Plenas - Separados"/>
    <s v="ANTIOQUIA"/>
    <s v="M7110"/>
    <s v="2016-dic-31"/>
    <x v="0"/>
    <n v="20170928"/>
    <n v="0"/>
    <s v="Total de pasivos no corrientes"/>
    <x v="42"/>
    <x v="6"/>
    <n v="2795385"/>
  </r>
  <r>
    <x v="49"/>
    <s v="CONINSA  RAMON H. S.A."/>
    <s v="20 NIIF Plenas - Separados"/>
    <s v="ANTIOQUIA"/>
    <s v="F4290"/>
    <s v="2016-dic-31"/>
    <x v="0"/>
    <n v="20170329"/>
    <n v="0"/>
    <s v="Total de pasivos no corrientes"/>
    <x v="42"/>
    <x v="6"/>
    <n v="79558875"/>
  </r>
  <r>
    <x v="51"/>
    <s v="INGENIERIA ESTRUCTURAL S.A."/>
    <s v="40 NIIF Pymes - Individuales"/>
    <s v="ANTIOQUIA"/>
    <s v="M7110"/>
    <s v="2016-dic-31"/>
    <x v="0"/>
    <n v="20170503"/>
    <n v="0"/>
    <s v="Total de pasivos no corrientes"/>
    <x v="42"/>
    <x v="6"/>
    <n v="943026"/>
  </r>
  <r>
    <x v="52"/>
    <s v="SANEAR S.A."/>
    <s v="40 NIIF Pymes - Individuales"/>
    <s v="ANTIOQUIA"/>
    <s v="M7110"/>
    <s v="2016-dic-31"/>
    <x v="0"/>
    <n v="20170510"/>
    <n v="0"/>
    <s v="Total de pasivos no corrientes"/>
    <x v="42"/>
    <x v="6"/>
    <n v="4689289"/>
  </r>
  <r>
    <x v="53"/>
    <s v="SP INGENIEROS S.A.S."/>
    <s v="20 NIIF Plenas - Separados"/>
    <s v="ANTIOQUIA"/>
    <s v="F4210"/>
    <s v="2016-dic-31"/>
    <x v="0"/>
    <n v="20170328"/>
    <n v="0"/>
    <s v="Total de pasivos no corrientes"/>
    <x v="42"/>
    <x v="6"/>
    <n v="38697818"/>
  </r>
  <r>
    <x v="54"/>
    <s v="INMOBILIARIA CONCONCRETO S.A.S."/>
    <s v="20 NIIF Plenas - Separados"/>
    <s v="ANTIOQUIA"/>
    <s v="F4111"/>
    <s v="2016-dic-31"/>
    <x v="0"/>
    <n v="20170403"/>
    <n v="0"/>
    <s v="Total de pasivos no corrientes"/>
    <x v="42"/>
    <x v="6"/>
    <n v="1015474"/>
  </r>
  <r>
    <x v="55"/>
    <s v="FAJARDO MORENO Y CIA. S.A."/>
    <s v="40 NIIF Pymes - Individuales"/>
    <s v="ANTIOQUIA"/>
    <s v="M7110"/>
    <s v="2016-dic-31"/>
    <x v="0"/>
    <n v="20170424"/>
    <n v="0"/>
    <s v="Total de pasivos no corrientes"/>
    <x v="42"/>
    <x v="6"/>
    <n v="527674"/>
  </r>
  <r>
    <x v="57"/>
    <s v="ESTUDIOS Y PROYECTOS DEL SOL S A S"/>
    <s v="20 NIIF Plenas - Separados"/>
    <s v="BOGOTA D.C."/>
    <s v="F4210"/>
    <s v="2016-dic-31"/>
    <x v="0"/>
    <n v="20170331"/>
    <n v="0"/>
    <s v="Total de pasivos no corrientes"/>
    <x v="42"/>
    <x v="6"/>
    <n v="138219179"/>
  </r>
  <r>
    <x v="58"/>
    <s v="ARCO CONSTRUCTORES S.A.S"/>
    <s v="50 NIIF Pymes - Separados"/>
    <s v="CUNDINAMARCA"/>
    <s v="F4210"/>
    <s v="2016-dic-31"/>
    <x v="0"/>
    <n v="20170425"/>
    <n v="0"/>
    <s v="Total de pasivos no corrientes"/>
    <x v="42"/>
    <x v="6"/>
    <n v="1035772"/>
  </r>
  <r>
    <x v="59"/>
    <s v="CMS + GMP ASOCIADOS S A S EN REORGANIZACION"/>
    <s v="50 NIIF Pymes - Separados"/>
    <s v="BOGOTA D.C."/>
    <s v="M7110"/>
    <s v="2016-dic-31"/>
    <x v="0"/>
    <n v="20170517"/>
    <n v="0"/>
    <s v="Total de pasivos no corrientes"/>
    <x v="42"/>
    <x v="6"/>
    <n v="32279745"/>
  </r>
  <r>
    <x v="60"/>
    <s v="INGETEC INGENIERIA &amp; DISEÑO S.A."/>
    <s v="40 NIIF Pymes - Individuales"/>
    <s v="BOGOTA D.C."/>
    <s v="M7110"/>
    <s v="2016-dic-31"/>
    <x v="0"/>
    <n v="20170509"/>
    <n v="0"/>
    <s v="Total de pasivos no corrientes"/>
    <x v="42"/>
    <x v="6"/>
    <n v="9832090"/>
  </r>
  <r>
    <x v="61"/>
    <s v="INGETEC GERENCIA &amp; SUPERVISION S.A."/>
    <s v="40 NIIF Pymes - Individuales"/>
    <s v="BOGOTA D.C."/>
    <s v="M7110"/>
    <s v="2016-dic-31"/>
    <x v="0"/>
    <n v="20170510"/>
    <n v="0"/>
    <s v="Total de pasivos no corrientes"/>
    <x v="42"/>
    <x v="6"/>
    <n v="4626622"/>
  </r>
  <r>
    <x v="62"/>
    <s v="CARTAGENA II S.A."/>
    <s v="20 NIIF Plenas - Separados"/>
    <s v="BOLIVAR"/>
    <s v="L6810"/>
    <s v="2016-dic-31"/>
    <x v="0"/>
    <n v="20170509"/>
    <n v="0"/>
    <s v="Total de pasivos no corrientes"/>
    <x v="42"/>
    <x v="6"/>
    <n v="200692192"/>
  </r>
  <r>
    <x v="63"/>
    <s v="CONSTRUCTORA FUREL S.A"/>
    <s v="50 NIIF Pymes - Separados"/>
    <s v="ANTIOQUIA"/>
    <s v="F4390"/>
    <s v="2016-dic-31"/>
    <x v="0"/>
    <n v="20170504"/>
    <n v="0"/>
    <s v="Total de pasivos no corrientes"/>
    <x v="42"/>
    <x v="6"/>
    <n v="50899196"/>
  </r>
  <r>
    <x v="64"/>
    <s v="POCH COLOMBIA SA"/>
    <s v="10 NIIF Plenas - Individuales"/>
    <s v="BOGOTA D.C."/>
    <s v="M7110"/>
    <s v="2016-dic-31"/>
    <x v="0"/>
    <n v="20170330"/>
    <n v="0"/>
    <s v="Total de pasivos no corrientes"/>
    <x v="42"/>
    <x v="6"/>
    <n v="452890"/>
  </r>
  <r>
    <x v="65"/>
    <s v="AR CONSTRUCCIONES S.A.S"/>
    <s v="10 NIIF Plenas - Individuales"/>
    <s v="BOGOTA D.C."/>
    <s v="F4111"/>
    <s v="2016-dic-31"/>
    <x v="0"/>
    <n v="20170327"/>
    <n v="0"/>
    <s v="Total de pasivos no corrientes"/>
    <x v="42"/>
    <x v="6"/>
    <n v="163455715"/>
  </r>
  <r>
    <x v="67"/>
    <s v="INGENIERIA Y SOLUCIONES ESPECIALIZADAS S.A.S. (ISES S.A.S.)"/>
    <s v="50 NIIF Pymes - Separados"/>
    <s v="ATLANTICO"/>
    <s v="M7110"/>
    <s v="2016-dic-31"/>
    <x v="0"/>
    <n v="20170511"/>
    <n v="0"/>
    <s v="Total de pasivos no corrientes"/>
    <x v="42"/>
    <x v="6"/>
    <n v="2605853"/>
  </r>
  <r>
    <x v="68"/>
    <s v="CONCOL INGENIERIA SAS"/>
    <s v="50 NIIF Pymes - Separados"/>
    <s v="BOGOTA D.C."/>
    <s v="M7110"/>
    <s v="2016-dic-31"/>
    <x v="0"/>
    <n v="20170428"/>
    <n v="0"/>
    <s v="Total de pasivos no corrientes"/>
    <x v="42"/>
    <x v="6"/>
    <n v="69"/>
  </r>
  <r>
    <x v="69"/>
    <s v="JMV CONSTRUKTORA SAS"/>
    <s v="40 NIIF Pymes - Individuales"/>
    <s v="RISARALDA"/>
    <s v="F4290"/>
    <s v="2016-dic-31"/>
    <x v="0"/>
    <n v="20170503"/>
    <n v="0"/>
    <s v="Total de pasivos no corrientes"/>
    <x v="42"/>
    <x v="6"/>
    <n v="1023942"/>
  </r>
  <r>
    <x v="71"/>
    <s v="MECO INFRAESTRUCTURA SAS"/>
    <s v="10 NIIF Plenas - Individuales"/>
    <s v="BOGOTA D.C."/>
    <s v="F4210"/>
    <s v="2016-dic-31"/>
    <x v="0"/>
    <n v="20170404"/>
    <n v="0"/>
    <s v="Total de pasivos no corrientes"/>
    <x v="42"/>
    <x v="6"/>
    <n v="65550981"/>
  </r>
  <r>
    <x v="72"/>
    <s v="SBI INTERNATIONAL HOLDINGS AG"/>
    <s v="10 NIIF Plenas - Individuales"/>
    <s v="BOGOTA D.C."/>
    <s v="F4112"/>
    <s v="2016-dic-31"/>
    <x v="0"/>
    <n v="20170330"/>
    <n v="0"/>
    <s v="Total de pasivos no corrientes"/>
    <x v="42"/>
    <x v="6"/>
    <n v="51983058"/>
  </r>
  <r>
    <x v="73"/>
    <s v="CONSTRUCCIONES COLOMBIANAS OHL SAS"/>
    <s v="10 NIIF Plenas - Individuales"/>
    <s v="BOGOTA D.C."/>
    <s v="F4210"/>
    <s v="2016-dic-31"/>
    <x v="0"/>
    <n v="20170410"/>
    <n v="0"/>
    <s v="Total de pasivos no corrientes"/>
    <x v="42"/>
    <x v="6"/>
    <n v="18284673"/>
  </r>
  <r>
    <x v="0"/>
    <s v="ESTYMA ESTUDIOS Y MANEJOS S.A"/>
    <s v="40 NIIF Pymes - Individuales"/>
    <s v="ANTIOQUIA"/>
    <s v="F4210"/>
    <s v="2016-dic-31"/>
    <x v="0"/>
    <n v="20170518"/>
    <n v="0"/>
    <s v="Total pasivos"/>
    <x v="49"/>
    <x v="7"/>
    <n v="205688945"/>
  </r>
  <r>
    <x v="1"/>
    <s v="VELNEC S.A."/>
    <s v="40 NIIF Pymes - Individuales"/>
    <s v="BOGOTA D.C."/>
    <s v="M7110"/>
    <s v="2016-dic-31"/>
    <x v="0"/>
    <n v="20170503"/>
    <n v="0"/>
    <s v="Total pasivos"/>
    <x v="49"/>
    <x v="7"/>
    <n v="4372191"/>
  </r>
  <r>
    <x v="2"/>
    <s v="ARQUITECTURA Y CONCRETO S A S"/>
    <s v="20 NIIF Plenas - Separados"/>
    <s v="ANTIOQUIA"/>
    <s v="F4111"/>
    <s v="2016-dic-31"/>
    <x v="0"/>
    <n v="20170328"/>
    <n v="0"/>
    <s v="Total pasivos"/>
    <x v="49"/>
    <x v="7"/>
    <n v="920687713"/>
  </r>
  <r>
    <x v="3"/>
    <s v="JARAMILLO MORA S.A."/>
    <s v="20 NIIF Plenas - Separados"/>
    <s v="VALLE"/>
    <s v="F4111"/>
    <s v="2016-dic-31"/>
    <x v="0"/>
    <n v="20170403"/>
    <n v="0"/>
    <s v="Total pasivos"/>
    <x v="49"/>
    <x v="7"/>
    <n v="228932839"/>
  </r>
  <r>
    <x v="4"/>
    <s v="JMV INGENIEROS S A S"/>
    <s v="40 NIIF Pymes - Individuales"/>
    <s v="BOGOTA D.C."/>
    <s v="F4290"/>
    <s v="2016-dic-31"/>
    <x v="0"/>
    <n v="20170505"/>
    <n v="0"/>
    <s v="Total pasivos"/>
    <x v="49"/>
    <x v="7"/>
    <n v="10413186"/>
  </r>
  <r>
    <x v="5"/>
    <s v="CYG INGENIERIA Y CONSTRUCCIONES S A S"/>
    <s v="40 NIIF Pymes - Individuales"/>
    <s v="BOGOTA D.C."/>
    <s v="F4290"/>
    <s v="2016-dic-31"/>
    <x v="0"/>
    <n v="20170503"/>
    <n v="0"/>
    <s v="Total pasivos"/>
    <x v="49"/>
    <x v="7"/>
    <n v="61262072"/>
  </r>
  <r>
    <x v="6"/>
    <s v="PRABYC INGENIEROS S A S"/>
    <s v="20 NIIF Plenas - Separados"/>
    <s v="BOGOTA D.C."/>
    <s v="F4111"/>
    <s v="2016-dic-31"/>
    <x v="0"/>
    <n v="20170403"/>
    <n v="0"/>
    <s v="Total pasivos"/>
    <x v="49"/>
    <x v="7"/>
    <n v="287198271"/>
  </r>
  <r>
    <x v="7"/>
    <s v="VALORES Y CONTRATOS S.A. VALORCON S.A."/>
    <s v="40 NIIF Pymes - Individuales"/>
    <s v="ATLANTICO"/>
    <s v="F4210"/>
    <s v="2016-dic-31"/>
    <x v="0"/>
    <n v="20170424"/>
    <n v="0"/>
    <s v="Total pasivos"/>
    <x v="49"/>
    <x v="7"/>
    <n v="393241410"/>
  </r>
  <r>
    <x v="8"/>
    <s v="AMARILO S.A.S"/>
    <s v="20 NIIF Plenas - Separados"/>
    <s v="BOGOTA D.C."/>
    <s v="F4111"/>
    <s v="2016-dic-31"/>
    <x v="0"/>
    <n v="20170407"/>
    <n v="0"/>
    <s v="Total pasivos"/>
    <x v="49"/>
    <x v="7"/>
    <n v="1465407992"/>
  </r>
  <r>
    <x v="9"/>
    <s v="PRODESA Y CIA. S.A."/>
    <s v="10 NIIF Plenas - Individuales"/>
    <s v="BOGOTA D.C."/>
    <s v="F4111"/>
    <s v="2016-dic-31"/>
    <x v="0"/>
    <n v="20170509"/>
    <n v="0"/>
    <s v="Total pasivos"/>
    <x v="49"/>
    <x v="7"/>
    <n v="364139254"/>
  </r>
  <r>
    <x v="10"/>
    <s v="INVERSIONES ALCABAMA S.A."/>
    <s v="50 NIIF Pymes - Separados"/>
    <s v="BOGOTA D.C."/>
    <s v="F4321"/>
    <s v="2016-dic-31"/>
    <x v="0"/>
    <n v="20170428"/>
    <n v="0"/>
    <s v="Total pasivos"/>
    <x v="49"/>
    <x v="7"/>
    <n v="197225079"/>
  </r>
  <r>
    <x v="11"/>
    <s v="LATINOAMERICANA DE CONSTRUCCIONES S.A."/>
    <s v="20 NIIF Plenas - Separados"/>
    <s v="ANTIOQUIA"/>
    <s v="F4210"/>
    <s v="2016-dic-31"/>
    <x v="0"/>
    <n v="20170406"/>
    <n v="0"/>
    <s v="Total pasivos"/>
    <x v="49"/>
    <x v="7"/>
    <n v="296208616"/>
  </r>
  <r>
    <x v="12"/>
    <s v="APIROS S A S"/>
    <s v="10 NIIF Plenas - Individuales"/>
    <s v="BOGOTA D.C."/>
    <s v="F4111"/>
    <s v="2016-dic-31"/>
    <x v="0"/>
    <n v="20170330"/>
    <n v="0"/>
    <s v="Total pasivos"/>
    <x v="49"/>
    <x v="7"/>
    <n v="372629854"/>
  </r>
  <r>
    <x v="13"/>
    <s v="CONSTRUCTORA CAPITAL MEDELLIN S.A.S."/>
    <s v="20 NIIF Plenas - Separados"/>
    <s v="ANTIOQUIA"/>
    <s v="F4111"/>
    <s v="2016-dic-31"/>
    <x v="0"/>
    <n v="20170404"/>
    <n v="0"/>
    <s v="Total pasivos"/>
    <x v="49"/>
    <x v="7"/>
    <n v="470185838"/>
  </r>
  <r>
    <x v="14"/>
    <s v="CONSTRUCOES E COMERCIO CAMARGO CORREA S.A. SUCURSAL COLOMBIA"/>
    <s v="10 NIIF Plenas - Individuales"/>
    <s v="ANTIOQUIA"/>
    <s v="F4290"/>
    <s v="2016-dic-31"/>
    <x v="0"/>
    <n v="20170328"/>
    <n v="0"/>
    <s v="Total pasivos"/>
    <x v="49"/>
    <x v="7"/>
    <n v="166421844"/>
  </r>
  <r>
    <x v="15"/>
    <s v="KMA CONSTRUCCIONES S A"/>
    <s v="20 NIIF Plenas - Separados"/>
    <s v="BOLIVAR"/>
    <s v="F4290"/>
    <s v="2016-dic-31"/>
    <x v="0"/>
    <n v="20171004"/>
    <n v="0"/>
    <s v="Total pasivos"/>
    <x v="49"/>
    <x v="7"/>
    <n v="163398357"/>
  </r>
  <r>
    <x v="16"/>
    <s v="CAM COLOMBIA MULTISERVICIOS S A S"/>
    <s v="20 NIIF Plenas - Separados"/>
    <s v="BOGOTA D.C."/>
    <s v="N8299"/>
    <s v="2016-dic-31"/>
    <x v="0"/>
    <n v="20170405"/>
    <n v="0"/>
    <s v="Total pasivos"/>
    <x v="49"/>
    <x v="7"/>
    <n v="85118848"/>
  </r>
  <r>
    <x v="17"/>
    <s v="ALDEA PROYECTOS INMOBILIARIOS S.A."/>
    <s v="40 NIIF Pymes - Individuales"/>
    <s v="BOGOTA D.C."/>
    <s v="M7110"/>
    <s v="2016-dic-31"/>
    <x v="0"/>
    <n v="20170420"/>
    <n v="0"/>
    <s v="Total pasivos"/>
    <x v="49"/>
    <x v="7"/>
    <n v="323234316"/>
  </r>
  <r>
    <x v="18"/>
    <s v="HMV INGENIEROS LTDA"/>
    <s v="20 NIIF Plenas - Separados"/>
    <s v="ANTIOQUIA"/>
    <s v="M7110"/>
    <s v="2016-dic-31"/>
    <x v="0"/>
    <n v="20170401"/>
    <n v="0"/>
    <s v="Total pasivos"/>
    <x v="49"/>
    <x v="7"/>
    <n v="79029584"/>
  </r>
  <r>
    <x v="19"/>
    <s v="INGENIEROS CONSULTORES CIVILES Y ELECTRICOS S A"/>
    <s v="50 NIIF Pymes - Separados"/>
    <s v="BOGOTA D.C."/>
    <s v="M7110"/>
    <s v="2016-dic-31"/>
    <x v="0"/>
    <n v="20170510"/>
    <n v="0"/>
    <s v="Total pasivos"/>
    <x v="49"/>
    <x v="7"/>
    <n v="32352985"/>
  </r>
  <r>
    <x v="20"/>
    <s v="OSPINAS Y CIA S A"/>
    <s v="20 NIIF Plenas - Separados"/>
    <s v="BOGOTA D.C."/>
    <s v="M7110"/>
    <s v="2016-dic-31"/>
    <x v="0"/>
    <n v="20170330"/>
    <n v="0"/>
    <s v="Total pasivos"/>
    <x v="49"/>
    <x v="7"/>
    <n v="235186584"/>
  </r>
  <r>
    <x v="21"/>
    <s v="INVERSIONES Y CONSTRUCCIONES GAVIRIA VALLEJO INVERCO S A S"/>
    <s v="40 NIIF Pymes - Individuales"/>
    <s v="BOGOTA D.C."/>
    <s v="L6820"/>
    <s v="2016-dic-31"/>
    <x v="0"/>
    <n v="20170424"/>
    <n v="0"/>
    <s v="Total pasivos"/>
    <x v="49"/>
    <x v="7"/>
    <n v="9016340"/>
  </r>
  <r>
    <x v="22"/>
    <s v="CONSULTORES TECNICOS Y ECONOMICOS S.A CONSULTECNICOS"/>
    <s v="50 NIIF Pymes - Separados"/>
    <s v="BOGOTA D.C."/>
    <s v="M7110"/>
    <s v="2016-dic-31"/>
    <x v="0"/>
    <n v="20170510"/>
    <n v="0"/>
    <s v="Total pasivos"/>
    <x v="49"/>
    <x v="7"/>
    <n v="363416"/>
  </r>
  <r>
    <x v="23"/>
    <s v="ODINSA SERVICIOS S A S"/>
    <s v="20 NIIF Plenas - Separados"/>
    <s v="BOGOTA D.C."/>
    <s v="F4390"/>
    <s v="2016-dic-31"/>
    <x v="0"/>
    <n v="20170406"/>
    <n v="0"/>
    <s v="Total pasivos"/>
    <x v="49"/>
    <x v="7"/>
    <n v="520466"/>
  </r>
  <r>
    <x v="24"/>
    <s v="ARPRO ARQUITECTOS INGENIEROS S.A."/>
    <s v="50 NIIF Pymes - Separados"/>
    <s v="BOGOTA D.C."/>
    <s v="F4112"/>
    <s v="2016-dic-31"/>
    <x v="0"/>
    <n v="20170515"/>
    <n v="0"/>
    <s v="Total pasivos"/>
    <x v="49"/>
    <x v="7"/>
    <n v="20703960"/>
  </r>
  <r>
    <x v="25"/>
    <s v="J FELIPE ARDILA V &amp; CIA SAS"/>
    <s v="40 NIIF Pymes - Individuales"/>
    <s v="BOGOTA D.C."/>
    <s v="M7110"/>
    <s v="2016-dic-31"/>
    <x v="0"/>
    <n v="20170417"/>
    <n v="0"/>
    <s v="Total pasivos"/>
    <x v="49"/>
    <x v="7"/>
    <n v="2850040"/>
  </r>
  <r>
    <x v="26"/>
    <s v="GUTIERREZ DIAZ Y CIA  S.A."/>
    <s v="40 NIIF Pymes - Individuales"/>
    <s v="BOGOTA D.C."/>
    <s v="M7110"/>
    <s v="2016-dic-31"/>
    <x v="0"/>
    <n v="20170523"/>
    <n v="0"/>
    <s v="Total pasivos"/>
    <x v="49"/>
    <x v="7"/>
    <n v="2173047"/>
  </r>
  <r>
    <x v="27"/>
    <s v="CONSTRUCCIONES OBYCON S.A.S"/>
    <s v="20 NIIF Plenas - Separados"/>
    <s v="BOGOTA D.C."/>
    <s v="M7110"/>
    <s v="2016-dic-31"/>
    <x v="0"/>
    <n v="20170512"/>
    <n v="0"/>
    <s v="Total pasivos"/>
    <x v="49"/>
    <x v="7"/>
    <n v="96909027"/>
  </r>
  <r>
    <x v="28"/>
    <s v="RESTREPO Y URIBE S A S"/>
    <s v="50 NIIF Pymes - Separados"/>
    <s v="BOGOTA D.C."/>
    <s v="M7110"/>
    <s v="2016-dic-31"/>
    <x v="0"/>
    <n v="20170502"/>
    <n v="0"/>
    <s v="Total pasivos"/>
    <x v="49"/>
    <x v="7"/>
    <n v="6315007"/>
  </r>
  <r>
    <x v="29"/>
    <s v="CONSULTORIA COLOMBIANA S A"/>
    <s v="20 NIIF Plenas - Separados"/>
    <s v="BOGOTA D.C."/>
    <s v="M7110"/>
    <s v="2016-dic-31"/>
    <x v="0"/>
    <n v="20170405"/>
    <n v="0"/>
    <s v="Total pasivos"/>
    <x v="49"/>
    <x v="7"/>
    <n v="60934007"/>
  </r>
  <r>
    <x v="30"/>
    <s v="TECNICONTROL S.A."/>
    <s v="20 NIIF Plenas - Separados"/>
    <s v="BOGOTA D.C."/>
    <s v="M7110"/>
    <s v="2016-dic-31"/>
    <x v="0"/>
    <n v="20170407"/>
    <n v="0"/>
    <s v="Total pasivos"/>
    <x v="49"/>
    <x v="7"/>
    <n v="14885551"/>
  </r>
  <r>
    <x v="31"/>
    <s v="MORELCO S A S"/>
    <s v="20 NIIF Plenas - Separados"/>
    <s v="BOGOTA D.C."/>
    <s v="F4290"/>
    <s v="2016-dic-31"/>
    <x v="0"/>
    <n v="20170405"/>
    <n v="0"/>
    <s v="Total pasivos"/>
    <x v="49"/>
    <x v="7"/>
    <n v="134284317"/>
  </r>
  <r>
    <x v="32"/>
    <s v="CONSTRUCTORA  COLPATRIA S.A"/>
    <s v="20 NIIF Plenas - Separados"/>
    <s v="BOGOTA D.C."/>
    <s v="F4111"/>
    <s v="2016-dic-31"/>
    <x v="0"/>
    <n v="20170404"/>
    <n v="0"/>
    <s v="Total pasivos"/>
    <x v="49"/>
    <x v="7"/>
    <n v="1010173860"/>
  </r>
  <r>
    <x v="33"/>
    <s v="A.C.I. PROYECTOS S.A.S"/>
    <s v="20 NIIF Plenas - Separados"/>
    <s v="BOGOTA D.C."/>
    <s v="M7110"/>
    <s v="2016-dic-31"/>
    <x v="0"/>
    <n v="20170403"/>
    <n v="0"/>
    <s v="Total pasivos"/>
    <x v="49"/>
    <x v="7"/>
    <n v="21086593"/>
  </r>
  <r>
    <x v="34"/>
    <s v="ARMETALES S.A."/>
    <s v="10 NIIF Plenas - Individuales"/>
    <s v="CALDAS"/>
    <s v="G4663"/>
    <s v="2016-dic-31"/>
    <x v="0"/>
    <n v="20170406"/>
    <n v="0"/>
    <s v="Total pasivos"/>
    <x v="49"/>
    <x v="7"/>
    <n v="39711408"/>
  </r>
  <r>
    <x v="35"/>
    <s v="TERMOTECNICA COINDUSTRIAL S A"/>
    <s v="20 NIIF Plenas - Separados"/>
    <s v="BOGOTA D.C."/>
    <s v="F4290"/>
    <s v="2016-dic-31"/>
    <x v="0"/>
    <n v="20170330"/>
    <n v="0"/>
    <s v="Total pasivos"/>
    <x v="49"/>
    <x v="7"/>
    <n v="309176769"/>
  </r>
  <r>
    <x v="36"/>
    <s v="INTEGRAL S A."/>
    <s v="20 NIIF Plenas - Separados"/>
    <s v="ANTIOQUIA"/>
    <s v="M7110"/>
    <s v="2016-dic-31"/>
    <x v="0"/>
    <n v="20170331"/>
    <n v="0"/>
    <s v="Total pasivos"/>
    <x v="49"/>
    <x v="7"/>
    <n v="44416405"/>
  </r>
  <r>
    <x v="37"/>
    <s v="CONSTRUCCIONES VELEZ Y ASOCIADOS S.A.S"/>
    <s v="10 NIIF Plenas - Individuales"/>
    <s v="ANTIOQUIA"/>
    <s v="F4112"/>
    <s v="2016-dic-31"/>
    <x v="0"/>
    <n v="20170503"/>
    <n v="0"/>
    <s v="Total pasivos"/>
    <x v="49"/>
    <x v="7"/>
    <n v="32185828"/>
  </r>
  <r>
    <x v="38"/>
    <s v="P  A  Y  C   S. A.S."/>
    <s v="40 NIIF Pymes - Individuales"/>
    <s v="BOGOTA D.C."/>
    <s v="M7110"/>
    <s v="2016-dic-31"/>
    <x v="0"/>
    <n v="20170515"/>
    <n v="0"/>
    <s v="Total pasivos"/>
    <x v="49"/>
    <x v="7"/>
    <n v="13876044"/>
  </r>
  <r>
    <x v="39"/>
    <s v="INVERSIONES Y CONSTRUCCIONES CONDOR S.A."/>
    <s v="40 NIIF Pymes - Individuales"/>
    <s v="BOGOTA D.C."/>
    <s v="F4290"/>
    <s v="2016-dic-31"/>
    <x v="0"/>
    <n v="20170512"/>
    <n v="0"/>
    <s v="Total pasivos"/>
    <x v="49"/>
    <x v="7"/>
    <n v="2190521"/>
  </r>
  <r>
    <x v="40"/>
    <s v="INDUSTRIAL CONCONCRETO S.A.S"/>
    <s v="20 NIIF Plenas - Separados"/>
    <s v="ANTIOQUIA"/>
    <s v="F4290"/>
    <s v="2016-dic-31"/>
    <x v="0"/>
    <n v="20170329"/>
    <n v="0"/>
    <s v="Total pasivos"/>
    <x v="49"/>
    <x v="7"/>
    <n v="57817650"/>
  </r>
  <r>
    <x v="41"/>
    <s v="ODINSA PROYECTOS E INVERSIONES S.A."/>
    <s v="20 NIIF Plenas - Separados"/>
    <s v="BOGOTA D.C."/>
    <s v="N8299"/>
    <s v="2016-dic-31"/>
    <x v="0"/>
    <n v="20170330"/>
    <n v="0"/>
    <s v="Total pasivos"/>
    <x v="49"/>
    <x v="7"/>
    <n v="17108559"/>
  </r>
  <r>
    <x v="42"/>
    <s v="PROMOTORA CONVIVIENDA S A S"/>
    <s v="20 NIIF Plenas - Separados"/>
    <s v="BOGOTA D.C."/>
    <s v="M7110"/>
    <s v="2016-dic-31"/>
    <x v="0"/>
    <n v="20170329"/>
    <n v="0"/>
    <s v="Total pasivos"/>
    <x v="49"/>
    <x v="7"/>
    <n v="55774064"/>
  </r>
  <r>
    <x v="43"/>
    <s v="GUSTAVO PERRY ARQUITECTOS S.A.S."/>
    <s v="40 NIIF Pymes - Individuales"/>
    <s v="BOGOTA D.C."/>
    <s v="M7110"/>
    <s v="2016-dic-31"/>
    <x v="0"/>
    <n v="20170504"/>
    <n v="0"/>
    <s v="Total pasivos"/>
    <x v="49"/>
    <x v="7"/>
    <n v="7218630"/>
  </r>
  <r>
    <x v="44"/>
    <s v="MARVAL S.A."/>
    <s v="20 NIIF Plenas - Separados"/>
    <s v="SANTANDER"/>
    <s v="F4111"/>
    <s v="2016-dic-31"/>
    <x v="0"/>
    <n v="20170331"/>
    <n v="0"/>
    <s v="Total pasivos"/>
    <x v="49"/>
    <x v="7"/>
    <n v="541920810"/>
  </r>
  <r>
    <x v="45"/>
    <s v="CASS CONSTRUCTORES &amp; CIA. S.C.A."/>
    <s v="10 NIIF Plenas - Individuales"/>
    <s v="CUNDINAMARCA"/>
    <s v="F4210"/>
    <s v="2016-dic-31"/>
    <x v="0"/>
    <n v="20170405"/>
    <n v="0"/>
    <s v="Total pasivos"/>
    <x v="49"/>
    <x v="7"/>
    <n v="423245554"/>
  </r>
  <r>
    <x v="46"/>
    <s v="PROKSOL S A S"/>
    <s v="50 NIIF Pymes - Separados"/>
    <s v="CUNDINAMARCA"/>
    <s v="M7110"/>
    <s v="2016-dic-31"/>
    <x v="0"/>
    <n v="20170421"/>
    <n v="0"/>
    <s v="Total pasivos"/>
    <x v="49"/>
    <x v="7"/>
    <n v="119241393"/>
  </r>
  <r>
    <x v="47"/>
    <s v="COMPAÑIA COLOMBIANA DE CONSULTORES S AS"/>
    <s v="40 NIIF Pymes - Individuales"/>
    <s v="ANTIOQUIA"/>
    <s v="M7110"/>
    <s v="2016-dic-31"/>
    <x v="0"/>
    <n v="20170511"/>
    <n v="0"/>
    <s v="Total pasivos"/>
    <x v="49"/>
    <x v="7"/>
    <n v="10735483"/>
  </r>
  <r>
    <x v="48"/>
    <s v="SEDIC S.A"/>
    <s v="20 NIIF Plenas - Separados"/>
    <s v="ANTIOQUIA"/>
    <s v="M7110"/>
    <s v="2016-dic-31"/>
    <x v="0"/>
    <n v="20170928"/>
    <n v="0"/>
    <s v="Total pasivos"/>
    <x v="49"/>
    <x v="7"/>
    <n v="6463415"/>
  </r>
  <r>
    <x v="49"/>
    <s v="CONINSA  RAMON H. S.A."/>
    <s v="20 NIIF Plenas - Separados"/>
    <s v="ANTIOQUIA"/>
    <s v="F4290"/>
    <s v="2016-dic-31"/>
    <x v="0"/>
    <n v="20170329"/>
    <n v="0"/>
    <s v="Total pasivos"/>
    <x v="49"/>
    <x v="7"/>
    <n v="288937479"/>
  </r>
  <r>
    <x v="50"/>
    <s v="MAB INGENIERIA DE VALOR S.A."/>
    <s v="50 NIIF Pymes - Separados"/>
    <s v="BOGOTA D.C."/>
    <s v="M7110"/>
    <s v="2016-dic-31"/>
    <x v="0"/>
    <n v="20170419"/>
    <n v="0"/>
    <s v="Total pasivos"/>
    <x v="49"/>
    <x v="7"/>
    <n v="9365717"/>
  </r>
  <r>
    <x v="51"/>
    <s v="INGENIERIA ESTRUCTURAL S.A."/>
    <s v="40 NIIF Pymes - Individuales"/>
    <s v="ANTIOQUIA"/>
    <s v="M7110"/>
    <s v="2016-dic-31"/>
    <x v="0"/>
    <n v="20170503"/>
    <n v="0"/>
    <s v="Total pasivos"/>
    <x v="49"/>
    <x v="7"/>
    <n v="3337378"/>
  </r>
  <r>
    <x v="52"/>
    <s v="SANEAR S.A."/>
    <s v="40 NIIF Pymes - Individuales"/>
    <s v="ANTIOQUIA"/>
    <s v="M7110"/>
    <s v="2016-dic-31"/>
    <x v="0"/>
    <n v="20170510"/>
    <n v="0"/>
    <s v="Total pasivos"/>
    <x v="49"/>
    <x v="7"/>
    <n v="10565545"/>
  </r>
  <r>
    <x v="53"/>
    <s v="SP INGENIEROS S.A.S."/>
    <s v="20 NIIF Plenas - Separados"/>
    <s v="ANTIOQUIA"/>
    <s v="F4210"/>
    <s v="2016-dic-31"/>
    <x v="0"/>
    <n v="20170328"/>
    <n v="0"/>
    <s v="Total pasivos"/>
    <x v="49"/>
    <x v="7"/>
    <n v="105128506"/>
  </r>
  <r>
    <x v="54"/>
    <s v="INMOBILIARIA CONCONCRETO S.A.S."/>
    <s v="20 NIIF Plenas - Separados"/>
    <s v="ANTIOQUIA"/>
    <s v="F4111"/>
    <s v="2016-dic-31"/>
    <x v="0"/>
    <n v="20170403"/>
    <n v="0"/>
    <s v="Total pasivos"/>
    <x v="49"/>
    <x v="7"/>
    <n v="4879540"/>
  </r>
  <r>
    <x v="55"/>
    <s v="FAJARDO MORENO Y CIA. S.A."/>
    <s v="40 NIIF Pymes - Individuales"/>
    <s v="ANTIOQUIA"/>
    <s v="M7110"/>
    <s v="2016-dic-31"/>
    <x v="0"/>
    <n v="20170424"/>
    <n v="0"/>
    <s v="Total pasivos"/>
    <x v="49"/>
    <x v="7"/>
    <n v="56079292"/>
  </r>
  <r>
    <x v="56"/>
    <s v="CBI COLOMBIANA S.A."/>
    <s v="10 NIIF Plenas - Individuales"/>
    <s v="BOLIVAR"/>
    <s v="F4290"/>
    <s v="2016-dic-31"/>
    <x v="0"/>
    <n v="20170407"/>
    <n v="0"/>
    <s v="Total pasivos"/>
    <x v="49"/>
    <x v="7"/>
    <n v="386183603"/>
  </r>
  <r>
    <x v="57"/>
    <s v="ESTUDIOS Y PROYECTOS DEL SOL S A S"/>
    <s v="20 NIIF Plenas - Separados"/>
    <s v="BOGOTA D.C."/>
    <s v="F4210"/>
    <s v="2016-dic-31"/>
    <x v="0"/>
    <n v="20170331"/>
    <n v="0"/>
    <s v="Total pasivos"/>
    <x v="49"/>
    <x v="7"/>
    <n v="222088509"/>
  </r>
  <r>
    <x v="58"/>
    <s v="ARCO CONSTRUCTORES S.A.S"/>
    <s v="50 NIIF Pymes - Separados"/>
    <s v="CUNDINAMARCA"/>
    <s v="F4210"/>
    <s v="2016-dic-31"/>
    <x v="0"/>
    <n v="20170425"/>
    <n v="0"/>
    <s v="Total pasivos"/>
    <x v="49"/>
    <x v="7"/>
    <n v="1081293"/>
  </r>
  <r>
    <x v="59"/>
    <s v="CMS + GMP ASOCIADOS S A S EN REORGANIZACION"/>
    <s v="50 NIIF Pymes - Separados"/>
    <s v="BOGOTA D.C."/>
    <s v="M7110"/>
    <s v="2016-dic-31"/>
    <x v="0"/>
    <n v="20170517"/>
    <n v="0"/>
    <s v="Total pasivos"/>
    <x v="49"/>
    <x v="7"/>
    <n v="58681558"/>
  </r>
  <r>
    <x v="60"/>
    <s v="INGETEC INGENIERIA &amp; DISEÑO S.A."/>
    <s v="40 NIIF Pymes - Individuales"/>
    <s v="BOGOTA D.C."/>
    <s v="M7110"/>
    <s v="2016-dic-31"/>
    <x v="0"/>
    <n v="20170509"/>
    <n v="0"/>
    <s v="Total pasivos"/>
    <x v="49"/>
    <x v="7"/>
    <n v="15167270"/>
  </r>
  <r>
    <x v="61"/>
    <s v="INGETEC GERENCIA &amp; SUPERVISION S.A."/>
    <s v="40 NIIF Pymes - Individuales"/>
    <s v="BOGOTA D.C."/>
    <s v="M7110"/>
    <s v="2016-dic-31"/>
    <x v="0"/>
    <n v="20170510"/>
    <n v="0"/>
    <s v="Total pasivos"/>
    <x v="49"/>
    <x v="7"/>
    <n v="6641160"/>
  </r>
  <r>
    <x v="62"/>
    <s v="CARTAGENA II S.A."/>
    <s v="20 NIIF Plenas - Separados"/>
    <s v="BOLIVAR"/>
    <s v="L6810"/>
    <s v="2016-dic-31"/>
    <x v="0"/>
    <n v="20170509"/>
    <n v="0"/>
    <s v="Total pasivos"/>
    <x v="49"/>
    <x v="7"/>
    <n v="311990005"/>
  </r>
  <r>
    <x v="63"/>
    <s v="CONSTRUCTORA FUREL S.A"/>
    <s v="50 NIIF Pymes - Separados"/>
    <s v="ANTIOQUIA"/>
    <s v="F4390"/>
    <s v="2016-dic-31"/>
    <x v="0"/>
    <n v="20170504"/>
    <n v="0"/>
    <s v="Total pasivos"/>
    <x v="49"/>
    <x v="7"/>
    <n v="60613200"/>
  </r>
  <r>
    <x v="64"/>
    <s v="POCH COLOMBIA SA"/>
    <s v="10 NIIF Plenas - Individuales"/>
    <s v="BOGOTA D.C."/>
    <s v="M7110"/>
    <s v="2016-dic-31"/>
    <x v="0"/>
    <n v="20170330"/>
    <n v="0"/>
    <s v="Total pasivos"/>
    <x v="49"/>
    <x v="7"/>
    <n v="3586318"/>
  </r>
  <r>
    <x v="65"/>
    <s v="AR CONSTRUCCIONES S.A.S"/>
    <s v="10 NIIF Plenas - Individuales"/>
    <s v="BOGOTA D.C."/>
    <s v="F4111"/>
    <s v="2016-dic-31"/>
    <x v="0"/>
    <n v="20170327"/>
    <n v="0"/>
    <s v="Total pasivos"/>
    <x v="49"/>
    <x v="7"/>
    <n v="196499009"/>
  </r>
  <r>
    <x v="66"/>
    <s v="CONSTRUCTORA DE INFRAESTRUCTURA VIAL S.A.S."/>
    <s v="10 NIIF Plenas - Individuales"/>
    <s v="BOGOTA D.C."/>
    <s v="F4210"/>
    <s v="2016-dic-31"/>
    <x v="0"/>
    <n v="20170330"/>
    <n v="0"/>
    <s v="Total pasivos"/>
    <x v="49"/>
    <x v="7"/>
    <n v="46382912"/>
  </r>
  <r>
    <x v="67"/>
    <s v="INGENIERIA Y SOLUCIONES ESPECIALIZADAS S.A.S. (ISES S.A.S.)"/>
    <s v="50 NIIF Pymes - Separados"/>
    <s v="ATLANTICO"/>
    <s v="M7110"/>
    <s v="2016-dic-31"/>
    <x v="0"/>
    <n v="20170511"/>
    <n v="0"/>
    <s v="Total pasivos"/>
    <x v="49"/>
    <x v="7"/>
    <n v="5565309"/>
  </r>
  <r>
    <x v="68"/>
    <s v="CONCOL INGENIERIA SAS"/>
    <s v="50 NIIF Pymes - Separados"/>
    <s v="BOGOTA D.C."/>
    <s v="M7110"/>
    <s v="2016-dic-31"/>
    <x v="0"/>
    <n v="20170428"/>
    <n v="0"/>
    <s v="Total pasivos"/>
    <x v="49"/>
    <x v="7"/>
    <n v="1397561"/>
  </r>
  <r>
    <x v="69"/>
    <s v="JMV CONSTRUKTORA SAS"/>
    <s v="40 NIIF Pymes - Individuales"/>
    <s v="RISARALDA"/>
    <s v="F4290"/>
    <s v="2016-dic-31"/>
    <x v="0"/>
    <n v="20170503"/>
    <n v="0"/>
    <s v="Total pasivos"/>
    <x v="49"/>
    <x v="7"/>
    <n v="18231405"/>
  </r>
  <r>
    <x v="70"/>
    <s v="TROPICAL ING S.A.S."/>
    <s v="40 NIIF Pymes - Individuales"/>
    <s v="BOGOTA D.C."/>
    <s v="M7110"/>
    <s v="2016-dic-31"/>
    <x v="0"/>
    <n v="20170426"/>
    <n v="0"/>
    <s v="Total pasivos"/>
    <x v="49"/>
    <x v="7"/>
    <n v="60063700"/>
  </r>
  <r>
    <x v="71"/>
    <s v="MECO INFRAESTRUCTURA SAS"/>
    <s v="10 NIIF Plenas - Individuales"/>
    <s v="BOGOTA D.C."/>
    <s v="F4210"/>
    <s v="2016-dic-31"/>
    <x v="0"/>
    <n v="20170404"/>
    <n v="0"/>
    <s v="Total pasivos"/>
    <x v="49"/>
    <x v="7"/>
    <n v="183754153"/>
  </r>
  <r>
    <x v="72"/>
    <s v="SBI INTERNATIONAL HOLDINGS AG"/>
    <s v="10 NIIF Plenas - Individuales"/>
    <s v="BOGOTA D.C."/>
    <s v="F4112"/>
    <s v="2016-dic-31"/>
    <x v="0"/>
    <n v="20170330"/>
    <n v="0"/>
    <s v="Total pasivos"/>
    <x v="49"/>
    <x v="7"/>
    <n v="159319021"/>
  </r>
  <r>
    <x v="73"/>
    <s v="CONSTRUCCIONES COLOMBIANAS OHL SAS"/>
    <s v="10 NIIF Plenas - Individuales"/>
    <s v="BOGOTA D.C."/>
    <s v="F4210"/>
    <s v="2016-dic-31"/>
    <x v="0"/>
    <n v="20170410"/>
    <n v="0"/>
    <s v="Total pasivos"/>
    <x v="49"/>
    <x v="7"/>
    <n v="59172079"/>
  </r>
  <r>
    <x v="0"/>
    <s v="ESTYMA ESTUDIOS Y MANEJOS S.A"/>
    <s v="40 NIIF Pymes - Individuales"/>
    <s v="ANTIOQUIA"/>
    <s v="F4210"/>
    <s v="2016-dic-31"/>
    <x v="0"/>
    <n v="20170518"/>
    <n v="0"/>
    <s v="Capital emitido"/>
    <x v="50"/>
    <x v="0"/>
    <n v="647000"/>
  </r>
  <r>
    <x v="1"/>
    <s v="VELNEC S.A."/>
    <s v="40 NIIF Pymes - Individuales"/>
    <s v="BOGOTA D.C."/>
    <s v="M7110"/>
    <s v="2016-dic-31"/>
    <x v="0"/>
    <n v="20170503"/>
    <n v="0"/>
    <s v="Capital emitido"/>
    <x v="50"/>
    <x v="0"/>
    <n v="950000"/>
  </r>
  <r>
    <x v="2"/>
    <s v="ARQUITECTURA Y CONCRETO S A S"/>
    <s v="20 NIIF Plenas - Separados"/>
    <s v="ANTIOQUIA"/>
    <s v="F4111"/>
    <s v="2016-dic-31"/>
    <x v="0"/>
    <n v="20170328"/>
    <n v="0"/>
    <s v="Capital emitido"/>
    <x v="50"/>
    <x v="0"/>
    <n v="121779340"/>
  </r>
  <r>
    <x v="3"/>
    <s v="JARAMILLO MORA S.A."/>
    <s v="20 NIIF Plenas - Separados"/>
    <s v="VALLE"/>
    <s v="F4111"/>
    <s v="2016-dic-31"/>
    <x v="0"/>
    <n v="20170403"/>
    <n v="0"/>
    <s v="Capital emitido"/>
    <x v="50"/>
    <x v="0"/>
    <n v="8000000"/>
  </r>
  <r>
    <x v="4"/>
    <s v="JMV INGENIEROS S A S"/>
    <s v="40 NIIF Pymes - Individuales"/>
    <s v="BOGOTA D.C."/>
    <s v="F4290"/>
    <s v="2016-dic-31"/>
    <x v="0"/>
    <n v="20170505"/>
    <n v="0"/>
    <s v="Capital emitido"/>
    <x v="50"/>
    <x v="0"/>
    <n v="761168"/>
  </r>
  <r>
    <x v="5"/>
    <s v="CYG INGENIERIA Y CONSTRUCCIONES S A S"/>
    <s v="40 NIIF Pymes - Individuales"/>
    <s v="BOGOTA D.C."/>
    <s v="F4290"/>
    <s v="2016-dic-31"/>
    <x v="0"/>
    <n v="20170503"/>
    <n v="0"/>
    <s v="Capital emitido"/>
    <x v="50"/>
    <x v="0"/>
    <n v="2400000"/>
  </r>
  <r>
    <x v="6"/>
    <s v="PRABYC INGENIEROS S A S"/>
    <s v="20 NIIF Plenas - Separados"/>
    <s v="BOGOTA D.C."/>
    <s v="F4111"/>
    <s v="2016-dic-31"/>
    <x v="0"/>
    <n v="20170403"/>
    <n v="0"/>
    <s v="Capital emitido"/>
    <x v="50"/>
    <x v="0"/>
    <n v="6848000"/>
  </r>
  <r>
    <x v="7"/>
    <s v="VALORES Y CONTRATOS S.A. VALORCON S.A."/>
    <s v="40 NIIF Pymes - Individuales"/>
    <s v="ATLANTICO"/>
    <s v="F4210"/>
    <s v="2016-dic-31"/>
    <x v="0"/>
    <n v="20170424"/>
    <n v="0"/>
    <s v="Capital emitido"/>
    <x v="50"/>
    <x v="0"/>
    <n v="23261250"/>
  </r>
  <r>
    <x v="8"/>
    <s v="AMARILO S.A.S"/>
    <s v="20 NIIF Plenas - Separados"/>
    <s v="BOGOTA D.C."/>
    <s v="F4111"/>
    <s v="2016-dic-31"/>
    <x v="0"/>
    <n v="20170407"/>
    <n v="0"/>
    <s v="Capital emitido"/>
    <x v="50"/>
    <x v="0"/>
    <n v="12000000"/>
  </r>
  <r>
    <x v="9"/>
    <s v="PRODESA Y CIA. S.A."/>
    <s v="10 NIIF Plenas - Individuales"/>
    <s v="BOGOTA D.C."/>
    <s v="F4111"/>
    <s v="2016-dic-31"/>
    <x v="0"/>
    <n v="20170509"/>
    <n v="0"/>
    <s v="Capital emitido"/>
    <x v="50"/>
    <x v="0"/>
    <n v="18994316"/>
  </r>
  <r>
    <x v="10"/>
    <s v="INVERSIONES ALCABAMA S.A."/>
    <s v="50 NIIF Pymes - Separados"/>
    <s v="BOGOTA D.C."/>
    <s v="F4321"/>
    <s v="2016-dic-31"/>
    <x v="0"/>
    <n v="20170428"/>
    <n v="0"/>
    <s v="Capital emitido"/>
    <x v="50"/>
    <x v="0"/>
    <n v="4240000"/>
  </r>
  <r>
    <x v="11"/>
    <s v="LATINOAMERICANA DE CONSTRUCCIONES S.A."/>
    <s v="20 NIIF Plenas - Separados"/>
    <s v="ANTIOQUIA"/>
    <s v="F4210"/>
    <s v="2016-dic-31"/>
    <x v="0"/>
    <n v="20170406"/>
    <n v="0"/>
    <s v="Capital emitido"/>
    <x v="50"/>
    <x v="0"/>
    <n v="30000000"/>
  </r>
  <r>
    <x v="12"/>
    <s v="APIROS S A S"/>
    <s v="10 NIIF Plenas - Individuales"/>
    <s v="BOGOTA D.C."/>
    <s v="F4111"/>
    <s v="2016-dic-31"/>
    <x v="0"/>
    <n v="20170330"/>
    <n v="0"/>
    <s v="Capital emitido"/>
    <x v="50"/>
    <x v="0"/>
    <n v="2084100"/>
  </r>
  <r>
    <x v="13"/>
    <s v="CONSTRUCTORA CAPITAL MEDELLIN S.A.S."/>
    <s v="20 NIIF Plenas - Separados"/>
    <s v="ANTIOQUIA"/>
    <s v="F4111"/>
    <s v="2016-dic-31"/>
    <x v="0"/>
    <n v="20170404"/>
    <n v="0"/>
    <s v="Capital emitido"/>
    <x v="50"/>
    <x v="0"/>
    <n v="31086246"/>
  </r>
  <r>
    <x v="14"/>
    <s v="CONSTRUCOES E COMERCIO CAMARGO CORREA S.A. SUCURSAL COLOMBIA"/>
    <s v="10 NIIF Plenas - Individuales"/>
    <s v="ANTIOQUIA"/>
    <s v="F4290"/>
    <s v="2016-dic-31"/>
    <x v="0"/>
    <n v="20170328"/>
    <n v="0"/>
    <s v="Capital emitido"/>
    <x v="50"/>
    <x v="0"/>
    <n v="11103666"/>
  </r>
  <r>
    <x v="15"/>
    <s v="KMA CONSTRUCCIONES S A"/>
    <s v="20 NIIF Plenas - Separados"/>
    <s v="BOLIVAR"/>
    <s v="F4290"/>
    <s v="2016-dic-31"/>
    <x v="0"/>
    <n v="20171004"/>
    <n v="0"/>
    <s v="Capital emitido"/>
    <x v="50"/>
    <x v="0"/>
    <n v="5388472"/>
  </r>
  <r>
    <x v="16"/>
    <s v="CAM COLOMBIA MULTISERVICIOS S A S"/>
    <s v="20 NIIF Plenas - Separados"/>
    <s v="BOGOTA D.C."/>
    <s v="N8299"/>
    <s v="2016-dic-31"/>
    <x v="0"/>
    <n v="20170405"/>
    <n v="0"/>
    <s v="Capital emitido"/>
    <x v="50"/>
    <x v="0"/>
    <n v="18640240"/>
  </r>
  <r>
    <x v="17"/>
    <s v="ALDEA PROYECTOS INMOBILIARIOS S.A."/>
    <s v="40 NIIF Pymes - Individuales"/>
    <s v="BOGOTA D.C."/>
    <s v="M7110"/>
    <s v="2016-dic-31"/>
    <x v="0"/>
    <n v="20170420"/>
    <n v="0"/>
    <s v="Capital emitido"/>
    <x v="50"/>
    <x v="0"/>
    <n v="20000"/>
  </r>
  <r>
    <x v="18"/>
    <s v="HMV INGENIEROS LTDA"/>
    <s v="20 NIIF Plenas - Separados"/>
    <s v="ANTIOQUIA"/>
    <s v="M7110"/>
    <s v="2016-dic-31"/>
    <x v="0"/>
    <n v="20170401"/>
    <n v="0"/>
    <s v="Capital emitido"/>
    <x v="50"/>
    <x v="0"/>
    <n v="16660469"/>
  </r>
  <r>
    <x v="19"/>
    <s v="INGENIEROS CONSULTORES CIVILES Y ELECTRICOS S A"/>
    <s v="50 NIIF Pymes - Separados"/>
    <s v="BOGOTA D.C."/>
    <s v="M7110"/>
    <s v="2016-dic-31"/>
    <x v="0"/>
    <n v="20170510"/>
    <n v="0"/>
    <s v="Capital emitido"/>
    <x v="50"/>
    <x v="0"/>
    <n v="4000000"/>
  </r>
  <r>
    <x v="20"/>
    <s v="OSPINAS Y CIA S A"/>
    <s v="20 NIIF Plenas - Separados"/>
    <s v="BOGOTA D.C."/>
    <s v="M7110"/>
    <s v="2016-dic-31"/>
    <x v="0"/>
    <n v="20170330"/>
    <n v="0"/>
    <s v="Capital emitido"/>
    <x v="50"/>
    <x v="0"/>
    <n v="505212"/>
  </r>
  <r>
    <x v="21"/>
    <s v="INVERSIONES Y CONSTRUCCIONES GAVIRIA VALLEJO INVERCO S A S"/>
    <s v="40 NIIF Pymes - Individuales"/>
    <s v="BOGOTA D.C."/>
    <s v="L6820"/>
    <s v="2016-dic-31"/>
    <x v="0"/>
    <n v="20170424"/>
    <n v="0"/>
    <s v="Capital emitido"/>
    <x v="50"/>
    <x v="0"/>
    <n v="105000"/>
  </r>
  <r>
    <x v="22"/>
    <s v="CONSULTORES TECNICOS Y ECONOMICOS S.A CONSULTECNICOS"/>
    <s v="50 NIIF Pymes - Separados"/>
    <s v="BOGOTA D.C."/>
    <s v="M7110"/>
    <s v="2016-dic-31"/>
    <x v="0"/>
    <n v="20170510"/>
    <n v="0"/>
    <s v="Capital emitido"/>
    <x v="50"/>
    <x v="0"/>
    <n v="1710000"/>
  </r>
  <r>
    <x v="23"/>
    <s v="ODINSA SERVICIOS S A S"/>
    <s v="20 NIIF Plenas - Separados"/>
    <s v="BOGOTA D.C."/>
    <s v="F4390"/>
    <s v="2016-dic-31"/>
    <x v="0"/>
    <n v="20170406"/>
    <n v="0"/>
    <s v="Capital emitido"/>
    <x v="50"/>
    <x v="0"/>
    <n v="400000"/>
  </r>
  <r>
    <x v="24"/>
    <s v="ARPRO ARQUITECTOS INGENIEROS S.A."/>
    <s v="50 NIIF Pymes - Separados"/>
    <s v="BOGOTA D.C."/>
    <s v="F4112"/>
    <s v="2016-dic-31"/>
    <x v="0"/>
    <n v="20170515"/>
    <n v="0"/>
    <s v="Capital emitido"/>
    <x v="50"/>
    <x v="0"/>
    <n v="1932000"/>
  </r>
  <r>
    <x v="25"/>
    <s v="J FELIPE ARDILA V &amp; CIA SAS"/>
    <s v="40 NIIF Pymes - Individuales"/>
    <s v="BOGOTA D.C."/>
    <s v="M7110"/>
    <s v="2016-dic-31"/>
    <x v="0"/>
    <n v="20170417"/>
    <n v="0"/>
    <s v="Capital emitido"/>
    <x v="50"/>
    <x v="0"/>
    <n v="1027683"/>
  </r>
  <r>
    <x v="26"/>
    <s v="GUTIERREZ DIAZ Y CIA  S.A."/>
    <s v="40 NIIF Pymes - Individuales"/>
    <s v="BOGOTA D.C."/>
    <s v="M7110"/>
    <s v="2016-dic-31"/>
    <x v="0"/>
    <n v="20170523"/>
    <n v="0"/>
    <s v="Capital emitido"/>
    <x v="50"/>
    <x v="0"/>
    <n v="1032995"/>
  </r>
  <r>
    <x v="27"/>
    <s v="CONSTRUCCIONES OBYCON S.A.S"/>
    <s v="20 NIIF Plenas - Separados"/>
    <s v="BOGOTA D.C."/>
    <s v="M7110"/>
    <s v="2016-dic-31"/>
    <x v="0"/>
    <n v="20170512"/>
    <n v="0"/>
    <s v="Capital emitido"/>
    <x v="50"/>
    <x v="0"/>
    <n v="400000"/>
  </r>
  <r>
    <x v="28"/>
    <s v="RESTREPO Y URIBE S A S"/>
    <s v="50 NIIF Pymes - Separados"/>
    <s v="BOGOTA D.C."/>
    <s v="M7110"/>
    <s v="2016-dic-31"/>
    <x v="0"/>
    <n v="20170502"/>
    <n v="0"/>
    <s v="Capital emitido"/>
    <x v="50"/>
    <x v="0"/>
    <n v="425000"/>
  </r>
  <r>
    <x v="29"/>
    <s v="CONSULTORIA COLOMBIANA S A"/>
    <s v="20 NIIF Plenas - Separados"/>
    <s v="BOGOTA D.C."/>
    <s v="M7110"/>
    <s v="2016-dic-31"/>
    <x v="0"/>
    <n v="20170405"/>
    <n v="0"/>
    <s v="Capital emitido"/>
    <x v="50"/>
    <x v="0"/>
    <n v="9606142"/>
  </r>
  <r>
    <x v="30"/>
    <s v="TECNICONTROL S.A."/>
    <s v="20 NIIF Plenas - Separados"/>
    <s v="BOGOTA D.C."/>
    <s v="M7110"/>
    <s v="2016-dic-31"/>
    <x v="0"/>
    <n v="20170407"/>
    <n v="0"/>
    <s v="Capital emitido"/>
    <x v="50"/>
    <x v="0"/>
    <n v="4735341"/>
  </r>
  <r>
    <x v="31"/>
    <s v="MORELCO S A S"/>
    <s v="20 NIIF Plenas - Separados"/>
    <s v="BOGOTA D.C."/>
    <s v="F4290"/>
    <s v="2016-dic-31"/>
    <x v="0"/>
    <n v="20170405"/>
    <n v="0"/>
    <s v="Capital emitido"/>
    <x v="50"/>
    <x v="0"/>
    <n v="3740417"/>
  </r>
  <r>
    <x v="32"/>
    <s v="CONSTRUCTORA  COLPATRIA S.A"/>
    <s v="20 NIIF Plenas - Separados"/>
    <s v="BOGOTA D.C."/>
    <s v="F4111"/>
    <s v="2016-dic-31"/>
    <x v="0"/>
    <n v="20170404"/>
    <n v="0"/>
    <s v="Capital emitido"/>
    <x v="50"/>
    <x v="0"/>
    <n v="10069118"/>
  </r>
  <r>
    <x v="33"/>
    <s v="A.C.I. PROYECTOS S.A.S"/>
    <s v="20 NIIF Plenas - Separados"/>
    <s v="BOGOTA D.C."/>
    <s v="M7110"/>
    <s v="2016-dic-31"/>
    <x v="0"/>
    <n v="20170403"/>
    <n v="0"/>
    <s v="Capital emitido"/>
    <x v="50"/>
    <x v="0"/>
    <n v="6500000"/>
  </r>
  <r>
    <x v="34"/>
    <s v="ARMETALES S.A."/>
    <s v="10 NIIF Plenas - Individuales"/>
    <s v="CALDAS"/>
    <s v="G4663"/>
    <s v="2016-dic-31"/>
    <x v="0"/>
    <n v="20170406"/>
    <n v="0"/>
    <s v="Capital emitido"/>
    <x v="50"/>
    <x v="0"/>
    <n v="1850000"/>
  </r>
  <r>
    <x v="35"/>
    <s v="TERMOTECNICA COINDUSTRIAL S A"/>
    <s v="20 NIIF Plenas - Separados"/>
    <s v="BOGOTA D.C."/>
    <s v="F4290"/>
    <s v="2016-dic-31"/>
    <x v="0"/>
    <n v="20170330"/>
    <n v="0"/>
    <s v="Capital emitido"/>
    <x v="50"/>
    <x v="0"/>
    <n v="103000000"/>
  </r>
  <r>
    <x v="36"/>
    <s v="INTEGRAL S A."/>
    <s v="20 NIIF Plenas - Separados"/>
    <s v="ANTIOQUIA"/>
    <s v="M7110"/>
    <s v="2016-dic-31"/>
    <x v="0"/>
    <n v="20170331"/>
    <n v="0"/>
    <s v="Capital emitido"/>
    <x v="50"/>
    <x v="0"/>
    <n v="2300030"/>
  </r>
  <r>
    <x v="37"/>
    <s v="CONSTRUCCIONES VELEZ Y ASOCIADOS S.A.S"/>
    <s v="10 NIIF Plenas - Individuales"/>
    <s v="ANTIOQUIA"/>
    <s v="F4112"/>
    <s v="2016-dic-31"/>
    <x v="0"/>
    <n v="20170503"/>
    <n v="0"/>
    <s v="Capital emitido"/>
    <x v="50"/>
    <x v="0"/>
    <n v="101000"/>
  </r>
  <r>
    <x v="38"/>
    <s v="P  A  Y  C   S. A.S."/>
    <s v="40 NIIF Pymes - Individuales"/>
    <s v="BOGOTA D.C."/>
    <s v="M7110"/>
    <s v="2016-dic-31"/>
    <x v="0"/>
    <n v="20170515"/>
    <n v="0"/>
    <s v="Capital emitido"/>
    <x v="50"/>
    <x v="0"/>
    <n v="200000"/>
  </r>
  <r>
    <x v="39"/>
    <s v="INVERSIONES Y CONSTRUCCIONES CONDOR S.A."/>
    <s v="40 NIIF Pymes - Individuales"/>
    <s v="BOGOTA D.C."/>
    <s v="F4290"/>
    <s v="2016-dic-31"/>
    <x v="0"/>
    <n v="20170512"/>
    <n v="0"/>
    <s v="Capital emitido"/>
    <x v="50"/>
    <x v="0"/>
    <n v="1080000"/>
  </r>
  <r>
    <x v="40"/>
    <s v="INDUSTRIAL CONCONCRETO S.A.S"/>
    <s v="20 NIIF Plenas - Separados"/>
    <s v="ANTIOQUIA"/>
    <s v="F4290"/>
    <s v="2016-dic-31"/>
    <x v="0"/>
    <n v="20170329"/>
    <n v="0"/>
    <s v="Capital emitido"/>
    <x v="50"/>
    <x v="0"/>
    <n v="5312360"/>
  </r>
  <r>
    <x v="41"/>
    <s v="ODINSA PROYECTOS E INVERSIONES S.A."/>
    <s v="20 NIIF Plenas - Separados"/>
    <s v="BOGOTA D.C."/>
    <s v="N8299"/>
    <s v="2016-dic-31"/>
    <x v="0"/>
    <n v="20170330"/>
    <n v="0"/>
    <s v="Capital emitido"/>
    <x v="50"/>
    <x v="0"/>
    <n v="410233"/>
  </r>
  <r>
    <x v="42"/>
    <s v="PROMOTORA CONVIVIENDA S A S"/>
    <s v="20 NIIF Plenas - Separados"/>
    <s v="BOGOTA D.C."/>
    <s v="M7110"/>
    <s v="2016-dic-31"/>
    <x v="0"/>
    <n v="20170329"/>
    <n v="0"/>
    <s v="Capital emitido"/>
    <x v="50"/>
    <x v="0"/>
    <n v="4077960"/>
  </r>
  <r>
    <x v="43"/>
    <s v="GUSTAVO PERRY ARQUITECTOS S.A.S."/>
    <s v="40 NIIF Pymes - Individuales"/>
    <s v="BOGOTA D.C."/>
    <s v="M7110"/>
    <s v="2016-dic-31"/>
    <x v="0"/>
    <n v="20170504"/>
    <n v="0"/>
    <s v="Capital emitido"/>
    <x v="50"/>
    <x v="0"/>
    <n v="400000"/>
  </r>
  <r>
    <x v="44"/>
    <s v="MARVAL S.A."/>
    <s v="20 NIIF Plenas - Separados"/>
    <s v="SANTANDER"/>
    <s v="F4111"/>
    <s v="2016-dic-31"/>
    <x v="0"/>
    <n v="20170331"/>
    <n v="0"/>
    <s v="Capital emitido"/>
    <x v="50"/>
    <x v="0"/>
    <n v="5000000"/>
  </r>
  <r>
    <x v="45"/>
    <s v="CASS CONSTRUCTORES &amp; CIA. S.C.A."/>
    <s v="10 NIIF Plenas - Individuales"/>
    <s v="CUNDINAMARCA"/>
    <s v="F4210"/>
    <s v="2016-dic-31"/>
    <x v="0"/>
    <n v="20170405"/>
    <n v="0"/>
    <s v="Capital emitido"/>
    <x v="50"/>
    <x v="0"/>
    <n v="60110000"/>
  </r>
  <r>
    <x v="46"/>
    <s v="PROKSOL S A S"/>
    <s v="50 NIIF Pymes - Separados"/>
    <s v="CUNDINAMARCA"/>
    <s v="M7110"/>
    <s v="2016-dic-31"/>
    <x v="0"/>
    <n v="20170421"/>
    <n v="0"/>
    <s v="Capital emitido"/>
    <x v="50"/>
    <x v="0"/>
    <n v="2420000"/>
  </r>
  <r>
    <x v="47"/>
    <s v="COMPAÑIA COLOMBIANA DE CONSULTORES S AS"/>
    <s v="40 NIIF Pymes - Individuales"/>
    <s v="ANTIOQUIA"/>
    <s v="M7110"/>
    <s v="2016-dic-31"/>
    <x v="0"/>
    <n v="20170511"/>
    <n v="0"/>
    <s v="Capital emitido"/>
    <x v="50"/>
    <x v="0"/>
    <n v="500000"/>
  </r>
  <r>
    <x v="48"/>
    <s v="SEDIC S.A"/>
    <s v="20 NIIF Plenas - Separados"/>
    <s v="ANTIOQUIA"/>
    <s v="M7110"/>
    <s v="2016-dic-31"/>
    <x v="0"/>
    <n v="20170928"/>
    <n v="0"/>
    <s v="Capital emitido"/>
    <x v="50"/>
    <x v="0"/>
    <n v="3185000"/>
  </r>
  <r>
    <x v="49"/>
    <s v="CONINSA  RAMON H. S.A."/>
    <s v="20 NIIF Plenas - Separados"/>
    <s v="ANTIOQUIA"/>
    <s v="F4290"/>
    <s v="2016-dic-31"/>
    <x v="0"/>
    <n v="20170329"/>
    <n v="0"/>
    <s v="Capital emitido"/>
    <x v="50"/>
    <x v="0"/>
    <n v="51619000"/>
  </r>
  <r>
    <x v="50"/>
    <s v="MAB INGENIERIA DE VALOR S.A."/>
    <s v="50 NIIF Pymes - Separados"/>
    <s v="BOGOTA D.C."/>
    <s v="M7110"/>
    <s v="2016-dic-31"/>
    <x v="0"/>
    <n v="20170419"/>
    <n v="0"/>
    <s v="Capital emitido"/>
    <x v="50"/>
    <x v="0"/>
    <n v="430000"/>
  </r>
  <r>
    <x v="51"/>
    <s v="INGENIERIA ESTRUCTURAL S.A."/>
    <s v="40 NIIF Pymes - Individuales"/>
    <s v="ANTIOQUIA"/>
    <s v="M7110"/>
    <s v="2016-dic-31"/>
    <x v="0"/>
    <n v="20170503"/>
    <n v="0"/>
    <s v="Capital emitido"/>
    <x v="50"/>
    <x v="0"/>
    <n v="20000"/>
  </r>
  <r>
    <x v="52"/>
    <s v="SANEAR S.A."/>
    <s v="40 NIIF Pymes - Individuales"/>
    <s v="ANTIOQUIA"/>
    <s v="M7110"/>
    <s v="2016-dic-31"/>
    <x v="0"/>
    <n v="20170510"/>
    <n v="0"/>
    <s v="Capital emitido"/>
    <x v="50"/>
    <x v="0"/>
    <n v="5000000"/>
  </r>
  <r>
    <x v="53"/>
    <s v="SP INGENIEROS S.A.S."/>
    <s v="20 NIIF Plenas - Separados"/>
    <s v="ANTIOQUIA"/>
    <s v="F4210"/>
    <s v="2016-dic-31"/>
    <x v="0"/>
    <n v="20170328"/>
    <n v="0"/>
    <s v="Capital emitido"/>
    <x v="50"/>
    <x v="0"/>
    <n v="300000"/>
  </r>
  <r>
    <x v="54"/>
    <s v="INMOBILIARIA CONCONCRETO S.A.S."/>
    <s v="20 NIIF Plenas - Separados"/>
    <s v="ANTIOQUIA"/>
    <s v="F4111"/>
    <s v="2016-dic-31"/>
    <x v="0"/>
    <n v="20170403"/>
    <n v="0"/>
    <s v="Capital emitido"/>
    <x v="50"/>
    <x v="0"/>
    <n v="16999217"/>
  </r>
  <r>
    <x v="55"/>
    <s v="FAJARDO MORENO Y CIA. S.A."/>
    <s v="40 NIIF Pymes - Individuales"/>
    <s v="ANTIOQUIA"/>
    <s v="M7110"/>
    <s v="2016-dic-31"/>
    <x v="0"/>
    <n v="20170424"/>
    <n v="0"/>
    <s v="Capital emitido"/>
    <x v="50"/>
    <x v="0"/>
    <n v="200000"/>
  </r>
  <r>
    <x v="56"/>
    <s v="CBI COLOMBIANA S.A."/>
    <s v="10 NIIF Plenas - Individuales"/>
    <s v="BOLIVAR"/>
    <s v="F4290"/>
    <s v="2016-dic-31"/>
    <x v="0"/>
    <n v="20170407"/>
    <n v="0"/>
    <s v="Capital emitido"/>
    <x v="50"/>
    <x v="0"/>
    <n v="229927"/>
  </r>
  <r>
    <x v="57"/>
    <s v="ESTUDIOS Y PROYECTOS DEL SOL S A S"/>
    <s v="20 NIIF Plenas - Separados"/>
    <s v="BOGOTA D.C."/>
    <s v="F4210"/>
    <s v="2016-dic-31"/>
    <x v="0"/>
    <n v="20170331"/>
    <n v="0"/>
    <s v="Capital emitido"/>
    <x v="50"/>
    <x v="0"/>
    <n v="237414871"/>
  </r>
  <r>
    <x v="59"/>
    <s v="CMS + GMP ASOCIADOS S A S EN REORGANIZACION"/>
    <s v="50 NIIF Pymes - Separados"/>
    <s v="BOGOTA D.C."/>
    <s v="M7110"/>
    <s v="2016-dic-31"/>
    <x v="0"/>
    <n v="20170517"/>
    <n v="0"/>
    <s v="Capital emitido"/>
    <x v="50"/>
    <x v="0"/>
    <n v="1500000"/>
  </r>
  <r>
    <x v="60"/>
    <s v="INGETEC INGENIERIA &amp; DISEÑO S.A."/>
    <s v="40 NIIF Pymes - Individuales"/>
    <s v="BOGOTA D.C."/>
    <s v="M7110"/>
    <s v="2016-dic-31"/>
    <x v="0"/>
    <n v="20170509"/>
    <n v="0"/>
    <s v="Capital emitido"/>
    <x v="50"/>
    <x v="0"/>
    <n v="79998"/>
  </r>
  <r>
    <x v="61"/>
    <s v="INGETEC GERENCIA &amp; SUPERVISION S.A."/>
    <s v="40 NIIF Pymes - Individuales"/>
    <s v="BOGOTA D.C."/>
    <s v="M7110"/>
    <s v="2016-dic-31"/>
    <x v="0"/>
    <n v="20170510"/>
    <n v="0"/>
    <s v="Capital emitido"/>
    <x v="50"/>
    <x v="0"/>
    <n v="79998"/>
  </r>
  <r>
    <x v="62"/>
    <s v="CARTAGENA II S.A."/>
    <s v="20 NIIF Plenas - Separados"/>
    <s v="BOLIVAR"/>
    <s v="L6810"/>
    <s v="2016-dic-31"/>
    <x v="0"/>
    <n v="20170509"/>
    <n v="0"/>
    <s v="Capital emitido"/>
    <x v="50"/>
    <x v="0"/>
    <n v="927108"/>
  </r>
  <r>
    <x v="63"/>
    <s v="CONSTRUCTORA FUREL S.A"/>
    <s v="50 NIIF Pymes - Separados"/>
    <s v="ANTIOQUIA"/>
    <s v="F4390"/>
    <s v="2016-dic-31"/>
    <x v="0"/>
    <n v="20170504"/>
    <n v="0"/>
    <s v="Capital emitido"/>
    <x v="50"/>
    <x v="0"/>
    <n v="925000"/>
  </r>
  <r>
    <x v="64"/>
    <s v="POCH COLOMBIA SA"/>
    <s v="10 NIIF Plenas - Individuales"/>
    <s v="BOGOTA D.C."/>
    <s v="M7110"/>
    <s v="2016-dic-31"/>
    <x v="0"/>
    <n v="20170330"/>
    <n v="0"/>
    <s v="Capital emitido"/>
    <x v="50"/>
    <x v="0"/>
    <n v="499191"/>
  </r>
  <r>
    <x v="65"/>
    <s v="AR CONSTRUCCIONES S.A.S"/>
    <s v="10 NIIF Plenas - Individuales"/>
    <s v="BOGOTA D.C."/>
    <s v="F4111"/>
    <s v="2016-dic-31"/>
    <x v="0"/>
    <n v="20170327"/>
    <n v="0"/>
    <s v="Capital emitido"/>
    <x v="50"/>
    <x v="0"/>
    <n v="12000000"/>
  </r>
  <r>
    <x v="66"/>
    <s v="CONSTRUCTORA DE INFRAESTRUCTURA VIAL S.A.S."/>
    <s v="10 NIIF Plenas - Individuales"/>
    <s v="BOGOTA D.C."/>
    <s v="F4210"/>
    <s v="2016-dic-31"/>
    <x v="0"/>
    <n v="20170330"/>
    <n v="0"/>
    <s v="Capital emitido"/>
    <x v="50"/>
    <x v="0"/>
    <n v="50000"/>
  </r>
  <r>
    <x v="67"/>
    <s v="INGENIERIA Y SOLUCIONES ESPECIALIZADAS S.A.S. (ISES S.A.S.)"/>
    <s v="50 NIIF Pymes - Separados"/>
    <s v="ATLANTICO"/>
    <s v="M7110"/>
    <s v="2016-dic-31"/>
    <x v="0"/>
    <n v="20170511"/>
    <n v="0"/>
    <s v="Capital emitido"/>
    <x v="50"/>
    <x v="0"/>
    <n v="504000"/>
  </r>
  <r>
    <x v="68"/>
    <s v="CONCOL INGENIERIA SAS"/>
    <s v="50 NIIF Pymes - Separados"/>
    <s v="BOGOTA D.C."/>
    <s v="M7110"/>
    <s v="2016-dic-31"/>
    <x v="0"/>
    <n v="20170428"/>
    <n v="0"/>
    <s v="Capital emitido"/>
    <x v="50"/>
    <x v="0"/>
    <n v="5000000"/>
  </r>
  <r>
    <x v="69"/>
    <s v="JMV CONSTRUKTORA SAS"/>
    <s v="40 NIIF Pymes - Individuales"/>
    <s v="RISARALDA"/>
    <s v="F4290"/>
    <s v="2016-dic-31"/>
    <x v="0"/>
    <n v="20170503"/>
    <n v="0"/>
    <s v="Capital emitido"/>
    <x v="50"/>
    <x v="0"/>
    <n v="200000"/>
  </r>
  <r>
    <x v="70"/>
    <s v="TROPICAL ING S.A.S."/>
    <s v="40 NIIF Pymes - Individuales"/>
    <s v="BOGOTA D.C."/>
    <s v="M7110"/>
    <s v="2016-dic-31"/>
    <x v="0"/>
    <n v="20170426"/>
    <n v="0"/>
    <s v="Capital emitido"/>
    <x v="50"/>
    <x v="0"/>
    <n v="40000"/>
  </r>
  <r>
    <x v="71"/>
    <s v="MECO INFRAESTRUCTURA SAS"/>
    <s v="10 NIIF Plenas - Individuales"/>
    <s v="BOGOTA D.C."/>
    <s v="F4210"/>
    <s v="2016-dic-31"/>
    <x v="0"/>
    <n v="20170404"/>
    <n v="0"/>
    <s v="Capital emitido"/>
    <x v="50"/>
    <x v="0"/>
    <n v="11871400"/>
  </r>
  <r>
    <x v="72"/>
    <s v="SBI INTERNATIONAL HOLDINGS AG"/>
    <s v="10 NIIF Plenas - Individuales"/>
    <s v="BOGOTA D.C."/>
    <s v="F4112"/>
    <s v="2016-dic-31"/>
    <x v="0"/>
    <n v="20170330"/>
    <n v="0"/>
    <s v="Capital emitido"/>
    <x v="50"/>
    <x v="0"/>
    <n v="50000"/>
  </r>
  <r>
    <x v="73"/>
    <s v="CONSTRUCCIONES COLOMBIANAS OHL SAS"/>
    <s v="10 NIIF Plenas - Individuales"/>
    <s v="BOGOTA D.C."/>
    <s v="F4210"/>
    <s v="2016-dic-31"/>
    <x v="0"/>
    <n v="20170410"/>
    <n v="0"/>
    <s v="Capital emitido"/>
    <x v="50"/>
    <x v="0"/>
    <n v="280000"/>
  </r>
  <r>
    <x v="1"/>
    <s v="VELNEC S.A."/>
    <s v="40 NIIF Pymes - Individuales"/>
    <s v="BOGOTA D.C."/>
    <s v="M7110"/>
    <s v="2016-dic-31"/>
    <x v="0"/>
    <n v="20170503"/>
    <n v="0"/>
    <s v="Prima de emisión"/>
    <x v="51"/>
    <x v="0"/>
    <n v="13720"/>
  </r>
  <r>
    <x v="11"/>
    <s v="LATINOAMERICANA DE CONSTRUCCIONES S.A."/>
    <s v="20 NIIF Plenas - Separados"/>
    <s v="ANTIOQUIA"/>
    <s v="F4210"/>
    <s v="2016-dic-31"/>
    <x v="0"/>
    <n v="20170406"/>
    <n v="0"/>
    <s v="Prima de emisión"/>
    <x v="51"/>
    <x v="0"/>
    <n v="206250"/>
  </r>
  <r>
    <x v="18"/>
    <s v="HMV INGENIEROS LTDA"/>
    <s v="20 NIIF Plenas - Separados"/>
    <s v="ANTIOQUIA"/>
    <s v="M7110"/>
    <s v="2016-dic-31"/>
    <x v="0"/>
    <n v="20170401"/>
    <n v="0"/>
    <s v="Prima de emisión"/>
    <x v="51"/>
    <x v="0"/>
    <n v="109653"/>
  </r>
  <r>
    <x v="20"/>
    <s v="OSPINAS Y CIA S A"/>
    <s v="20 NIIF Plenas - Separados"/>
    <s v="BOGOTA D.C."/>
    <s v="M7110"/>
    <s v="2016-dic-31"/>
    <x v="0"/>
    <n v="20170330"/>
    <n v="0"/>
    <s v="Prima de emisión"/>
    <x v="51"/>
    <x v="0"/>
    <n v="10948839"/>
  </r>
  <r>
    <x v="24"/>
    <s v="ARPRO ARQUITECTOS INGENIEROS S.A."/>
    <s v="50 NIIF Pymes - Separados"/>
    <s v="BOGOTA D.C."/>
    <s v="F4112"/>
    <s v="2016-dic-31"/>
    <x v="0"/>
    <n v="20170515"/>
    <n v="0"/>
    <s v="Prima de emisión"/>
    <x v="51"/>
    <x v="0"/>
    <n v="265980"/>
  </r>
  <r>
    <x v="31"/>
    <s v="MORELCO S A S"/>
    <s v="20 NIIF Plenas - Separados"/>
    <s v="BOGOTA D.C."/>
    <s v="F4290"/>
    <s v="2016-dic-31"/>
    <x v="0"/>
    <n v="20170405"/>
    <n v="0"/>
    <s v="Prima de emisión"/>
    <x v="51"/>
    <x v="0"/>
    <n v="102310228"/>
  </r>
  <r>
    <x v="32"/>
    <s v="CONSTRUCTORA  COLPATRIA S.A"/>
    <s v="20 NIIF Plenas - Separados"/>
    <s v="BOGOTA D.C."/>
    <s v="F4111"/>
    <s v="2016-dic-31"/>
    <x v="0"/>
    <n v="20170404"/>
    <n v="0"/>
    <s v="Prima de emisión"/>
    <x v="51"/>
    <x v="0"/>
    <n v="129894641"/>
  </r>
  <r>
    <x v="34"/>
    <s v="ARMETALES S.A."/>
    <s v="10 NIIF Plenas - Individuales"/>
    <s v="CALDAS"/>
    <s v="G4663"/>
    <s v="2016-dic-31"/>
    <x v="0"/>
    <n v="20170406"/>
    <n v="0"/>
    <s v="Prima de emisión"/>
    <x v="51"/>
    <x v="0"/>
    <n v="1126154"/>
  </r>
  <r>
    <x v="36"/>
    <s v="INTEGRAL S A."/>
    <s v="20 NIIF Plenas - Separados"/>
    <s v="ANTIOQUIA"/>
    <s v="M7110"/>
    <s v="2016-dic-31"/>
    <x v="0"/>
    <n v="20170331"/>
    <n v="0"/>
    <s v="Prima de emisión"/>
    <x v="51"/>
    <x v="0"/>
    <n v="5390213"/>
  </r>
  <r>
    <x v="37"/>
    <s v="CONSTRUCCIONES VELEZ Y ASOCIADOS S.A.S"/>
    <s v="10 NIIF Plenas - Individuales"/>
    <s v="ANTIOQUIA"/>
    <s v="F4112"/>
    <s v="2016-dic-31"/>
    <x v="0"/>
    <n v="20170503"/>
    <n v="0"/>
    <s v="Prima de emisión"/>
    <x v="51"/>
    <x v="0"/>
    <n v="2698937"/>
  </r>
  <r>
    <x v="40"/>
    <s v="INDUSTRIAL CONCONCRETO S.A.S"/>
    <s v="20 NIIF Plenas - Separados"/>
    <s v="ANTIOQUIA"/>
    <s v="F4290"/>
    <s v="2016-dic-31"/>
    <x v="0"/>
    <n v="20170329"/>
    <n v="0"/>
    <s v="Prima de emisión"/>
    <x v="51"/>
    <x v="0"/>
    <n v="4923404"/>
  </r>
  <r>
    <x v="41"/>
    <s v="ODINSA PROYECTOS E INVERSIONES S.A."/>
    <s v="20 NIIF Plenas - Separados"/>
    <s v="BOGOTA D.C."/>
    <s v="N8299"/>
    <s v="2016-dic-31"/>
    <x v="0"/>
    <n v="20170330"/>
    <n v="0"/>
    <s v="Prima de emisión"/>
    <x v="51"/>
    <x v="0"/>
    <n v="8618242"/>
  </r>
  <r>
    <x v="45"/>
    <s v="CASS CONSTRUCTORES &amp; CIA. S.C.A."/>
    <s v="10 NIIF Plenas - Individuales"/>
    <s v="CUNDINAMARCA"/>
    <s v="F4210"/>
    <s v="2016-dic-31"/>
    <x v="0"/>
    <n v="20170405"/>
    <n v="0"/>
    <s v="Prima de emisión"/>
    <x v="51"/>
    <x v="0"/>
    <n v="3990000"/>
  </r>
  <r>
    <x v="50"/>
    <s v="MAB INGENIERIA DE VALOR S.A."/>
    <s v="50 NIIF Pymes - Separados"/>
    <s v="BOGOTA D.C."/>
    <s v="M7110"/>
    <s v="2016-dic-31"/>
    <x v="0"/>
    <n v="20170419"/>
    <n v="0"/>
    <s v="Prima de emisión"/>
    <x v="51"/>
    <x v="0"/>
    <n v="2895040"/>
  </r>
  <r>
    <x v="53"/>
    <s v="SP INGENIEROS S.A.S."/>
    <s v="20 NIIF Plenas - Separados"/>
    <s v="ANTIOQUIA"/>
    <s v="F4210"/>
    <s v="2016-dic-31"/>
    <x v="0"/>
    <n v="20170328"/>
    <n v="0"/>
    <s v="Prima de emisión"/>
    <x v="51"/>
    <x v="0"/>
    <n v="11504318"/>
  </r>
  <r>
    <x v="55"/>
    <s v="FAJARDO MORENO Y CIA. S.A."/>
    <s v="40 NIIF Pymes - Individuales"/>
    <s v="ANTIOQUIA"/>
    <s v="M7110"/>
    <s v="2016-dic-31"/>
    <x v="0"/>
    <n v="20170424"/>
    <n v="0"/>
    <s v="Prima de emisión"/>
    <x v="51"/>
    <x v="0"/>
    <n v="6880000"/>
  </r>
  <r>
    <x v="56"/>
    <s v="CBI COLOMBIANA S.A."/>
    <s v="10 NIIF Plenas - Individuales"/>
    <s v="BOLIVAR"/>
    <s v="F4290"/>
    <s v="2016-dic-31"/>
    <x v="0"/>
    <n v="20170407"/>
    <n v="0"/>
    <s v="Prima de emisión"/>
    <x v="51"/>
    <x v="0"/>
    <n v="115238250"/>
  </r>
  <r>
    <x v="57"/>
    <s v="ESTUDIOS Y PROYECTOS DEL SOL S A S"/>
    <s v="20 NIIF Plenas - Separados"/>
    <s v="BOGOTA D.C."/>
    <s v="F4210"/>
    <s v="2016-dic-31"/>
    <x v="0"/>
    <n v="20170331"/>
    <n v="0"/>
    <s v="Prima de emisión"/>
    <x v="51"/>
    <x v="0"/>
    <n v="452261231"/>
  </r>
  <r>
    <x v="62"/>
    <s v="CARTAGENA II S.A."/>
    <s v="20 NIIF Plenas - Separados"/>
    <s v="BOLIVAR"/>
    <s v="L6810"/>
    <s v="2016-dic-31"/>
    <x v="0"/>
    <n v="20170509"/>
    <n v="0"/>
    <s v="Prima de emisión"/>
    <x v="51"/>
    <x v="0"/>
    <n v="20057458"/>
  </r>
  <r>
    <x v="63"/>
    <s v="CONSTRUCTORA FUREL S.A"/>
    <s v="50 NIIF Pymes - Separados"/>
    <s v="ANTIOQUIA"/>
    <s v="F4390"/>
    <s v="2016-dic-31"/>
    <x v="0"/>
    <n v="20170504"/>
    <n v="0"/>
    <s v="Prima de emisión"/>
    <x v="51"/>
    <x v="0"/>
    <n v="6175000"/>
  </r>
  <r>
    <x v="64"/>
    <s v="POCH COLOMBIA SA"/>
    <s v="10 NIIF Plenas - Individuales"/>
    <s v="BOGOTA D.C."/>
    <s v="M7110"/>
    <s v="2016-dic-31"/>
    <x v="0"/>
    <n v="20170330"/>
    <n v="0"/>
    <s v="Prima de emisión"/>
    <x v="51"/>
    <x v="0"/>
    <n v="90000"/>
  </r>
  <r>
    <x v="65"/>
    <s v="AR CONSTRUCCIONES S.A.S"/>
    <s v="10 NIIF Plenas - Individuales"/>
    <s v="BOGOTA D.C."/>
    <s v="F4111"/>
    <s v="2016-dic-31"/>
    <x v="0"/>
    <n v="20170327"/>
    <n v="0"/>
    <s v="Prima de emisión"/>
    <x v="51"/>
    <x v="0"/>
    <n v="28984821"/>
  </r>
  <r>
    <x v="71"/>
    <s v="MECO INFRAESTRUCTURA SAS"/>
    <s v="10 NIIF Plenas - Individuales"/>
    <s v="BOGOTA D.C."/>
    <s v="F4210"/>
    <s v="2016-dic-31"/>
    <x v="0"/>
    <n v="20170404"/>
    <n v="0"/>
    <s v="Prima de emisión"/>
    <x v="51"/>
    <x v="0"/>
    <n v="60916792"/>
  </r>
  <r>
    <x v="36"/>
    <s v="INTEGRAL S A."/>
    <s v="20 NIIF Plenas - Separados"/>
    <s v="ANTIOQUIA"/>
    <s v="M7110"/>
    <s v="2016-dic-31"/>
    <x v="0"/>
    <n v="20170331"/>
    <n v="0"/>
    <s v="Acciones propias en cartera"/>
    <x v="52"/>
    <x v="0"/>
    <n v="3603480"/>
  </r>
  <r>
    <x v="14"/>
    <s v="CONSTRUCOES E COMERCIO CAMARGO CORREA S.A. SUCURSAL COLOMBIA"/>
    <s v="10 NIIF Plenas - Individuales"/>
    <s v="ANTIOQUIA"/>
    <s v="F4290"/>
    <s v="2016-dic-31"/>
    <x v="0"/>
    <n v="20170328"/>
    <n v="0"/>
    <s v="Inversión suplementaria al capital asignado"/>
    <x v="53"/>
    <x v="0"/>
    <n v="1701695"/>
  </r>
  <r>
    <x v="6"/>
    <s v="PRABYC INGENIEROS S A S"/>
    <s v="20 NIIF Plenas - Separados"/>
    <s v="BOGOTA D.C."/>
    <s v="F4111"/>
    <s v="2016-dic-31"/>
    <x v="0"/>
    <n v="20170403"/>
    <n v="0"/>
    <s v="Otras participaciones en el patrimonio"/>
    <x v="54"/>
    <x v="0"/>
    <n v="5755283"/>
  </r>
  <r>
    <x v="7"/>
    <s v="VALORES Y CONTRATOS S.A. VALORCON S.A."/>
    <s v="40 NIIF Pymes - Individuales"/>
    <s v="ATLANTICO"/>
    <s v="F4210"/>
    <s v="2016-dic-31"/>
    <x v="0"/>
    <n v="20170424"/>
    <n v="0"/>
    <s v="Otras participaciones en el patrimonio"/>
    <x v="54"/>
    <x v="0"/>
    <n v="211440865"/>
  </r>
  <r>
    <x v="8"/>
    <s v="AMARILO S.A.S"/>
    <s v="20 NIIF Plenas - Separados"/>
    <s v="BOGOTA D.C."/>
    <s v="F4111"/>
    <s v="2016-dic-31"/>
    <x v="0"/>
    <n v="20170407"/>
    <n v="0"/>
    <s v="Otras participaciones en el patrimonio"/>
    <x v="54"/>
    <x v="0"/>
    <n v="180880986"/>
  </r>
  <r>
    <x v="15"/>
    <s v="KMA CONSTRUCCIONES S A"/>
    <s v="20 NIIF Plenas - Separados"/>
    <s v="BOLIVAR"/>
    <s v="F4290"/>
    <s v="2016-dic-31"/>
    <x v="0"/>
    <n v="20171004"/>
    <n v="0"/>
    <s v="Otras participaciones en el patrimonio"/>
    <x v="54"/>
    <x v="0"/>
    <n v="180000"/>
  </r>
  <r>
    <x v="23"/>
    <s v="ODINSA SERVICIOS S A S"/>
    <s v="20 NIIF Plenas - Separados"/>
    <s v="BOGOTA D.C."/>
    <s v="F4390"/>
    <s v="2016-dic-31"/>
    <x v="0"/>
    <n v="20170406"/>
    <n v="0"/>
    <s v="Otras participaciones en el patrimonio"/>
    <x v="54"/>
    <x v="0"/>
    <n v="554939"/>
  </r>
  <r>
    <x v="27"/>
    <s v="CONSTRUCCIONES OBYCON S.A.S"/>
    <s v="20 NIIF Plenas - Separados"/>
    <s v="BOGOTA D.C."/>
    <s v="M7110"/>
    <s v="2016-dic-31"/>
    <x v="0"/>
    <n v="20170512"/>
    <n v="0"/>
    <s v="Otras participaciones en el patrimonio"/>
    <x v="54"/>
    <x v="0"/>
    <n v="20612155"/>
  </r>
  <r>
    <x v="29"/>
    <s v="CONSULTORIA COLOMBIANA S A"/>
    <s v="20 NIIF Plenas - Separados"/>
    <s v="BOGOTA D.C."/>
    <s v="M7110"/>
    <s v="2016-dic-31"/>
    <x v="0"/>
    <n v="20170405"/>
    <n v="0"/>
    <s v="Otras participaciones en el patrimonio"/>
    <x v="54"/>
    <x v="0"/>
    <n v="5049694"/>
  </r>
  <r>
    <x v="31"/>
    <s v="MORELCO S A S"/>
    <s v="20 NIIF Plenas - Separados"/>
    <s v="BOGOTA D.C."/>
    <s v="F4290"/>
    <s v="2016-dic-31"/>
    <x v="0"/>
    <n v="20170405"/>
    <n v="0"/>
    <s v="Otras participaciones en el patrimonio"/>
    <x v="54"/>
    <x v="0"/>
    <n v="969750"/>
  </r>
  <r>
    <x v="33"/>
    <s v="A.C.I. PROYECTOS S.A.S"/>
    <s v="20 NIIF Plenas - Separados"/>
    <s v="BOGOTA D.C."/>
    <s v="M7110"/>
    <s v="2016-dic-31"/>
    <x v="0"/>
    <n v="20170403"/>
    <n v="0"/>
    <s v="Otras participaciones en el patrimonio"/>
    <x v="54"/>
    <x v="0"/>
    <n v="5843105"/>
  </r>
  <r>
    <x v="36"/>
    <s v="INTEGRAL S A."/>
    <s v="20 NIIF Plenas - Separados"/>
    <s v="ANTIOQUIA"/>
    <s v="M7110"/>
    <s v="2016-dic-31"/>
    <x v="0"/>
    <n v="20170331"/>
    <n v="0"/>
    <s v="Otras participaciones en el patrimonio"/>
    <x v="54"/>
    <x v="0"/>
    <n v="11050915"/>
  </r>
  <r>
    <x v="37"/>
    <s v="CONSTRUCCIONES VELEZ Y ASOCIADOS S.A.S"/>
    <s v="10 NIIF Plenas - Individuales"/>
    <s v="ANTIOQUIA"/>
    <s v="F4112"/>
    <s v="2016-dic-31"/>
    <x v="0"/>
    <n v="20170503"/>
    <n v="0"/>
    <s v="Otras participaciones en el patrimonio"/>
    <x v="54"/>
    <x v="0"/>
    <n v="4358260"/>
  </r>
  <r>
    <x v="41"/>
    <s v="ODINSA PROYECTOS E INVERSIONES S.A."/>
    <s v="20 NIIF Plenas - Separados"/>
    <s v="BOGOTA D.C."/>
    <s v="N8299"/>
    <s v="2016-dic-31"/>
    <x v="0"/>
    <n v="20170330"/>
    <n v="0"/>
    <s v="Otras participaciones en el patrimonio"/>
    <x v="54"/>
    <x v="0"/>
    <n v="7207913"/>
  </r>
  <r>
    <x v="58"/>
    <s v="ARCO CONSTRUCTORES S.A.S"/>
    <s v="50 NIIF Pymes - Separados"/>
    <s v="CUNDINAMARCA"/>
    <s v="F4210"/>
    <s v="2016-dic-31"/>
    <x v="0"/>
    <n v="20170425"/>
    <n v="0"/>
    <s v="Otras participaciones en el patrimonio"/>
    <x v="54"/>
    <x v="0"/>
    <n v="4539801"/>
  </r>
  <r>
    <x v="62"/>
    <s v="CARTAGENA II S.A."/>
    <s v="20 NIIF Plenas - Separados"/>
    <s v="BOLIVAR"/>
    <s v="L6810"/>
    <s v="2016-dic-31"/>
    <x v="0"/>
    <n v="20170509"/>
    <n v="0"/>
    <s v="Otras participaciones en el patrimonio"/>
    <x v="54"/>
    <x v="0"/>
    <n v="525945739"/>
  </r>
  <r>
    <x v="65"/>
    <s v="AR CONSTRUCCIONES S.A.S"/>
    <s v="10 NIIF Plenas - Individuales"/>
    <s v="BOGOTA D.C."/>
    <s v="F4111"/>
    <s v="2016-dic-31"/>
    <x v="0"/>
    <n v="20170327"/>
    <n v="0"/>
    <s v="Otras participaciones en el patrimonio"/>
    <x v="54"/>
    <x v="0"/>
    <n v="8110710"/>
  </r>
  <r>
    <x v="0"/>
    <s v="ESTYMA ESTUDIOS Y MANEJOS S.A"/>
    <s v="40 NIIF Pymes - Individuales"/>
    <s v="ANTIOQUIA"/>
    <s v="F4210"/>
    <s v="2016-dic-31"/>
    <x v="0"/>
    <n v="20170518"/>
    <n v="0"/>
    <s v="Superavit por revaluación"/>
    <x v="55"/>
    <x v="0"/>
    <n v="58240750"/>
  </r>
  <r>
    <x v="1"/>
    <s v="VELNEC S.A."/>
    <s v="40 NIIF Pymes - Individuales"/>
    <s v="BOGOTA D.C."/>
    <s v="M7110"/>
    <s v="2016-dic-31"/>
    <x v="0"/>
    <n v="20170503"/>
    <n v="0"/>
    <s v="Superavit por revaluación"/>
    <x v="55"/>
    <x v="0"/>
    <n v="2437425"/>
  </r>
  <r>
    <x v="2"/>
    <s v="ARQUITECTURA Y CONCRETO S A S"/>
    <s v="20 NIIF Plenas - Separados"/>
    <s v="ANTIOQUIA"/>
    <s v="F4111"/>
    <s v="2016-dic-31"/>
    <x v="0"/>
    <n v="20170328"/>
    <n v="0"/>
    <s v="Superavit por revaluación"/>
    <x v="55"/>
    <x v="0"/>
    <n v="67654875"/>
  </r>
  <r>
    <x v="4"/>
    <s v="JMV INGENIEROS S A S"/>
    <s v="40 NIIF Pymes - Individuales"/>
    <s v="BOGOTA D.C."/>
    <s v="F4290"/>
    <s v="2016-dic-31"/>
    <x v="0"/>
    <n v="20170505"/>
    <n v="0"/>
    <s v="Superavit por revaluación"/>
    <x v="55"/>
    <x v="0"/>
    <n v="4754339"/>
  </r>
  <r>
    <x v="7"/>
    <s v="VALORES Y CONTRATOS S.A. VALORCON S.A."/>
    <s v="40 NIIF Pymes - Individuales"/>
    <s v="ATLANTICO"/>
    <s v="F4210"/>
    <s v="2016-dic-31"/>
    <x v="0"/>
    <n v="20170424"/>
    <n v="0"/>
    <s v="Superavit por revaluación"/>
    <x v="55"/>
    <x v="0"/>
    <n v="70917200"/>
  </r>
  <r>
    <x v="8"/>
    <s v="AMARILO S.A.S"/>
    <s v="20 NIIF Plenas - Separados"/>
    <s v="BOGOTA D.C."/>
    <s v="F4111"/>
    <s v="2016-dic-31"/>
    <x v="0"/>
    <n v="20170407"/>
    <n v="0"/>
    <s v="Superavit por revaluación"/>
    <x v="55"/>
    <x v="0"/>
    <n v="11726114"/>
  </r>
  <r>
    <x v="9"/>
    <s v="PRODESA Y CIA. S.A."/>
    <s v="10 NIIF Plenas - Individuales"/>
    <s v="BOGOTA D.C."/>
    <s v="F4111"/>
    <s v="2016-dic-31"/>
    <x v="0"/>
    <n v="20170509"/>
    <n v="0"/>
    <s v="Superavit por revaluación"/>
    <x v="55"/>
    <x v="0"/>
    <n v="3455984"/>
  </r>
  <r>
    <x v="11"/>
    <s v="LATINOAMERICANA DE CONSTRUCCIONES S.A."/>
    <s v="20 NIIF Plenas - Separados"/>
    <s v="ANTIOQUIA"/>
    <s v="F4210"/>
    <s v="2016-dic-31"/>
    <x v="0"/>
    <n v="20170406"/>
    <n v="0"/>
    <s v="Superavit por revaluación"/>
    <x v="55"/>
    <x v="0"/>
    <n v="54420228"/>
  </r>
  <r>
    <x v="12"/>
    <s v="APIROS S A S"/>
    <s v="10 NIIF Plenas - Individuales"/>
    <s v="BOGOTA D.C."/>
    <s v="F4111"/>
    <s v="2016-dic-31"/>
    <x v="0"/>
    <n v="20170330"/>
    <n v="0"/>
    <s v="Superavit por revaluación"/>
    <x v="55"/>
    <x v="0"/>
    <n v="3934942"/>
  </r>
  <r>
    <x v="13"/>
    <s v="CONSTRUCTORA CAPITAL MEDELLIN S.A.S."/>
    <s v="20 NIIF Plenas - Separados"/>
    <s v="ANTIOQUIA"/>
    <s v="F4111"/>
    <s v="2016-dic-31"/>
    <x v="0"/>
    <n v="20170404"/>
    <n v="0"/>
    <s v="Superavit por revaluación"/>
    <x v="55"/>
    <x v="0"/>
    <n v="332354"/>
  </r>
  <r>
    <x v="15"/>
    <s v="KMA CONSTRUCCIONES S A"/>
    <s v="20 NIIF Plenas - Separados"/>
    <s v="BOLIVAR"/>
    <s v="F4290"/>
    <s v="2016-dic-31"/>
    <x v="0"/>
    <n v="20171004"/>
    <n v="0"/>
    <s v="Superavit por revaluación"/>
    <x v="55"/>
    <x v="0"/>
    <n v="66525103"/>
  </r>
  <r>
    <x v="18"/>
    <s v="HMV INGENIEROS LTDA"/>
    <s v="20 NIIF Plenas - Separados"/>
    <s v="ANTIOQUIA"/>
    <s v="M7110"/>
    <s v="2016-dic-31"/>
    <x v="0"/>
    <n v="20170401"/>
    <n v="0"/>
    <s v="Superavit por revaluación"/>
    <x v="55"/>
    <x v="0"/>
    <n v="278589"/>
  </r>
  <r>
    <x v="19"/>
    <s v="INGENIEROS CONSULTORES CIVILES Y ELECTRICOS S A"/>
    <s v="50 NIIF Pymes - Separados"/>
    <s v="BOGOTA D.C."/>
    <s v="M7110"/>
    <s v="2016-dic-31"/>
    <x v="0"/>
    <n v="20170510"/>
    <n v="0"/>
    <s v="Superavit por revaluación"/>
    <x v="55"/>
    <x v="0"/>
    <n v="199308"/>
  </r>
  <r>
    <x v="25"/>
    <s v="J FELIPE ARDILA V &amp; CIA SAS"/>
    <s v="40 NIIF Pymes - Individuales"/>
    <s v="BOGOTA D.C."/>
    <s v="M7110"/>
    <s v="2016-dic-31"/>
    <x v="0"/>
    <n v="20170417"/>
    <n v="0"/>
    <s v="Superavit por revaluación"/>
    <x v="55"/>
    <x v="0"/>
    <n v="255036"/>
  </r>
  <r>
    <x v="26"/>
    <s v="GUTIERREZ DIAZ Y CIA  S.A."/>
    <s v="40 NIIF Pymes - Individuales"/>
    <s v="BOGOTA D.C."/>
    <s v="M7110"/>
    <s v="2016-dic-31"/>
    <x v="0"/>
    <n v="20170523"/>
    <n v="0"/>
    <s v="Superavit por revaluación"/>
    <x v="55"/>
    <x v="0"/>
    <n v="3352944"/>
  </r>
  <r>
    <x v="29"/>
    <s v="CONSULTORIA COLOMBIANA S A"/>
    <s v="20 NIIF Plenas - Separados"/>
    <s v="BOGOTA D.C."/>
    <s v="M7110"/>
    <s v="2016-dic-31"/>
    <x v="0"/>
    <n v="20170405"/>
    <n v="0"/>
    <s v="Superavit por revaluación"/>
    <x v="55"/>
    <x v="0"/>
    <n v="9712768"/>
  </r>
  <r>
    <x v="33"/>
    <s v="A.C.I. PROYECTOS S.A.S"/>
    <s v="20 NIIF Plenas - Separados"/>
    <s v="BOGOTA D.C."/>
    <s v="M7110"/>
    <s v="2016-dic-31"/>
    <x v="0"/>
    <n v="20170403"/>
    <n v="0"/>
    <s v="Superavit por revaluación"/>
    <x v="55"/>
    <x v="0"/>
    <n v="106176"/>
  </r>
  <r>
    <x v="34"/>
    <s v="ARMETALES S.A."/>
    <s v="10 NIIF Plenas - Individuales"/>
    <s v="CALDAS"/>
    <s v="G4663"/>
    <s v="2016-dic-31"/>
    <x v="0"/>
    <n v="20170406"/>
    <n v="0"/>
    <s v="Superavit por revaluación"/>
    <x v="55"/>
    <x v="0"/>
    <n v="580538"/>
  </r>
  <r>
    <x v="35"/>
    <s v="TERMOTECNICA COINDUSTRIAL S A"/>
    <s v="20 NIIF Plenas - Separados"/>
    <s v="BOGOTA D.C."/>
    <s v="F4290"/>
    <s v="2016-dic-31"/>
    <x v="0"/>
    <n v="20170330"/>
    <n v="0"/>
    <s v="Superavit por revaluación"/>
    <x v="55"/>
    <x v="0"/>
    <n v="8116123"/>
  </r>
  <r>
    <x v="36"/>
    <s v="INTEGRAL S A."/>
    <s v="20 NIIF Plenas - Separados"/>
    <s v="ANTIOQUIA"/>
    <s v="M7110"/>
    <s v="2016-dic-31"/>
    <x v="0"/>
    <n v="20170331"/>
    <n v="0"/>
    <s v="Superavit por revaluación"/>
    <x v="55"/>
    <x v="0"/>
    <n v="18063426"/>
  </r>
  <r>
    <x v="37"/>
    <s v="CONSTRUCCIONES VELEZ Y ASOCIADOS S.A.S"/>
    <s v="10 NIIF Plenas - Individuales"/>
    <s v="ANTIOQUIA"/>
    <s v="F4112"/>
    <s v="2016-dic-31"/>
    <x v="0"/>
    <n v="20170503"/>
    <n v="0"/>
    <s v="Superavit por revaluación"/>
    <x v="55"/>
    <x v="0"/>
    <n v="2628005"/>
  </r>
  <r>
    <x v="43"/>
    <s v="GUSTAVO PERRY ARQUITECTOS S.A.S."/>
    <s v="40 NIIF Pymes - Individuales"/>
    <s v="BOGOTA D.C."/>
    <s v="M7110"/>
    <s v="2016-dic-31"/>
    <x v="0"/>
    <n v="20170504"/>
    <n v="0"/>
    <s v="Superavit por revaluación"/>
    <x v="55"/>
    <x v="0"/>
    <n v="420757"/>
  </r>
  <r>
    <x v="46"/>
    <s v="PROKSOL S A S"/>
    <s v="50 NIIF Pymes - Separados"/>
    <s v="CUNDINAMARCA"/>
    <s v="M7110"/>
    <s v="2016-dic-31"/>
    <x v="0"/>
    <n v="20170421"/>
    <n v="0"/>
    <s v="Superavit por revaluación"/>
    <x v="55"/>
    <x v="0"/>
    <n v="14685"/>
  </r>
  <r>
    <x v="51"/>
    <s v="INGENIERIA ESTRUCTURAL S.A."/>
    <s v="40 NIIF Pymes - Individuales"/>
    <s v="ANTIOQUIA"/>
    <s v="M7110"/>
    <s v="2016-dic-31"/>
    <x v="0"/>
    <n v="20170503"/>
    <n v="0"/>
    <s v="Superavit por revaluación"/>
    <x v="55"/>
    <x v="0"/>
    <n v="191355"/>
  </r>
  <r>
    <x v="52"/>
    <s v="SANEAR S.A."/>
    <s v="40 NIIF Pymes - Individuales"/>
    <s v="ANTIOQUIA"/>
    <s v="M7110"/>
    <s v="2016-dic-31"/>
    <x v="0"/>
    <n v="20170510"/>
    <n v="0"/>
    <s v="Superavit por revaluación"/>
    <x v="55"/>
    <x v="0"/>
    <n v="272163"/>
  </r>
  <r>
    <x v="53"/>
    <s v="SP INGENIEROS S.A.S."/>
    <s v="20 NIIF Plenas - Separados"/>
    <s v="ANTIOQUIA"/>
    <s v="F4210"/>
    <s v="2016-dic-31"/>
    <x v="0"/>
    <n v="20170328"/>
    <n v="0"/>
    <s v="Superavit por revaluación"/>
    <x v="55"/>
    <x v="0"/>
    <n v="19647279"/>
  </r>
  <r>
    <x v="62"/>
    <s v="CARTAGENA II S.A."/>
    <s v="20 NIIF Plenas - Separados"/>
    <s v="BOLIVAR"/>
    <s v="L6810"/>
    <s v="2016-dic-31"/>
    <x v="0"/>
    <n v="20170509"/>
    <n v="0"/>
    <s v="Superavit por revaluación"/>
    <x v="55"/>
    <x v="0"/>
    <n v="124210366"/>
  </r>
  <r>
    <x v="0"/>
    <s v="ESTYMA ESTUDIOS Y MANEJOS S.A"/>
    <s v="40 NIIF Pymes - Individuales"/>
    <s v="ANTIOQUIA"/>
    <s v="F4210"/>
    <s v="2016-dic-31"/>
    <x v="0"/>
    <n v="20170518"/>
    <n v="0"/>
    <s v="Otras reservas"/>
    <x v="56"/>
    <x v="0"/>
    <n v="16108863"/>
  </r>
  <r>
    <x v="1"/>
    <s v="VELNEC S.A."/>
    <s v="40 NIIF Pymes - Individuales"/>
    <s v="BOGOTA D.C."/>
    <s v="M7110"/>
    <s v="2016-dic-31"/>
    <x v="0"/>
    <n v="20170503"/>
    <n v="0"/>
    <s v="Otras reservas"/>
    <x v="56"/>
    <x v="0"/>
    <n v="405547"/>
  </r>
  <r>
    <x v="2"/>
    <s v="ARQUITECTURA Y CONCRETO S A S"/>
    <s v="20 NIIF Plenas - Separados"/>
    <s v="ANTIOQUIA"/>
    <s v="F4111"/>
    <s v="2016-dic-31"/>
    <x v="0"/>
    <n v="20170328"/>
    <n v="0"/>
    <s v="Otras reservas"/>
    <x v="56"/>
    <x v="0"/>
    <n v="209627538"/>
  </r>
  <r>
    <x v="3"/>
    <s v="JARAMILLO MORA S.A."/>
    <s v="20 NIIF Plenas - Separados"/>
    <s v="VALLE"/>
    <s v="F4111"/>
    <s v="2016-dic-31"/>
    <x v="0"/>
    <n v="20170403"/>
    <n v="0"/>
    <s v="Otras reservas"/>
    <x v="56"/>
    <x v="0"/>
    <n v="4000000"/>
  </r>
  <r>
    <x v="4"/>
    <s v="JMV INGENIEROS S A S"/>
    <s v="40 NIIF Pymes - Individuales"/>
    <s v="BOGOTA D.C."/>
    <s v="F4290"/>
    <s v="2016-dic-31"/>
    <x v="0"/>
    <n v="20170505"/>
    <n v="0"/>
    <s v="Otras reservas"/>
    <x v="56"/>
    <x v="0"/>
    <n v="5917811"/>
  </r>
  <r>
    <x v="5"/>
    <s v="CYG INGENIERIA Y CONSTRUCCIONES S A S"/>
    <s v="40 NIIF Pymes - Individuales"/>
    <s v="BOGOTA D.C."/>
    <s v="F4290"/>
    <s v="2016-dic-31"/>
    <x v="0"/>
    <n v="20170503"/>
    <n v="0"/>
    <s v="Otras reservas"/>
    <x v="56"/>
    <x v="0"/>
    <n v="868359"/>
  </r>
  <r>
    <x v="6"/>
    <s v="PRABYC INGENIEROS S A S"/>
    <s v="20 NIIF Plenas - Separados"/>
    <s v="BOGOTA D.C."/>
    <s v="F4111"/>
    <s v="2016-dic-31"/>
    <x v="0"/>
    <n v="20170403"/>
    <n v="0"/>
    <s v="Otras reservas"/>
    <x v="56"/>
    <x v="0"/>
    <n v="6861466"/>
  </r>
  <r>
    <x v="7"/>
    <s v="VALORES Y CONTRATOS S.A. VALORCON S.A."/>
    <s v="40 NIIF Pymes - Individuales"/>
    <s v="ATLANTICO"/>
    <s v="F4210"/>
    <s v="2016-dic-31"/>
    <x v="0"/>
    <n v="20170424"/>
    <n v="0"/>
    <s v="Otras reservas"/>
    <x v="56"/>
    <x v="0"/>
    <n v="53069910"/>
  </r>
  <r>
    <x v="8"/>
    <s v="AMARILO S.A.S"/>
    <s v="20 NIIF Plenas - Separados"/>
    <s v="BOGOTA D.C."/>
    <s v="F4111"/>
    <s v="2016-dic-31"/>
    <x v="0"/>
    <n v="20170407"/>
    <n v="0"/>
    <s v="Otras reservas"/>
    <x v="56"/>
    <x v="0"/>
    <n v="198273570"/>
  </r>
  <r>
    <x v="9"/>
    <s v="PRODESA Y CIA. S.A."/>
    <s v="10 NIIF Plenas - Individuales"/>
    <s v="BOGOTA D.C."/>
    <s v="F4111"/>
    <s v="2016-dic-31"/>
    <x v="0"/>
    <n v="20170509"/>
    <n v="0"/>
    <s v="Otras reservas"/>
    <x v="56"/>
    <x v="0"/>
    <n v="47657002"/>
  </r>
  <r>
    <x v="10"/>
    <s v="INVERSIONES ALCABAMA S.A."/>
    <s v="50 NIIF Pymes - Separados"/>
    <s v="BOGOTA D.C."/>
    <s v="F4321"/>
    <s v="2016-dic-31"/>
    <x v="0"/>
    <n v="20170428"/>
    <n v="0"/>
    <s v="Otras reservas"/>
    <x v="56"/>
    <x v="0"/>
    <n v="2120000"/>
  </r>
  <r>
    <x v="11"/>
    <s v="LATINOAMERICANA DE CONSTRUCCIONES S.A."/>
    <s v="20 NIIF Plenas - Separados"/>
    <s v="ANTIOQUIA"/>
    <s v="F4210"/>
    <s v="2016-dic-31"/>
    <x v="0"/>
    <n v="20170406"/>
    <n v="0"/>
    <s v="Otras reservas"/>
    <x v="56"/>
    <x v="0"/>
    <n v="37972962"/>
  </r>
  <r>
    <x v="12"/>
    <s v="APIROS S A S"/>
    <s v="10 NIIF Plenas - Individuales"/>
    <s v="BOGOTA D.C."/>
    <s v="F4111"/>
    <s v="2016-dic-31"/>
    <x v="0"/>
    <n v="20170330"/>
    <n v="0"/>
    <s v="Otras reservas"/>
    <x v="56"/>
    <x v="0"/>
    <n v="24716539"/>
  </r>
  <r>
    <x v="13"/>
    <s v="CONSTRUCTORA CAPITAL MEDELLIN S.A.S."/>
    <s v="20 NIIF Plenas - Separados"/>
    <s v="ANTIOQUIA"/>
    <s v="F4111"/>
    <s v="2016-dic-31"/>
    <x v="0"/>
    <n v="20170404"/>
    <n v="0"/>
    <s v="Otras reservas"/>
    <x v="56"/>
    <x v="0"/>
    <n v="750000"/>
  </r>
  <r>
    <x v="14"/>
    <s v="CONSTRUCOES E COMERCIO CAMARGO CORREA S.A. SUCURSAL COLOMBIA"/>
    <s v="10 NIIF Plenas - Individuales"/>
    <s v="ANTIOQUIA"/>
    <s v="F4290"/>
    <s v="2016-dic-31"/>
    <x v="0"/>
    <n v="20170328"/>
    <n v="0"/>
    <s v="Otras reservas"/>
    <x v="56"/>
    <x v="0"/>
    <n v="6407681"/>
  </r>
  <r>
    <x v="15"/>
    <s v="KMA CONSTRUCCIONES S A"/>
    <s v="20 NIIF Plenas - Separados"/>
    <s v="BOLIVAR"/>
    <s v="F4290"/>
    <s v="2016-dic-31"/>
    <x v="0"/>
    <n v="20171004"/>
    <n v="0"/>
    <s v="Otras reservas"/>
    <x v="56"/>
    <x v="0"/>
    <n v="42546965"/>
  </r>
  <r>
    <x v="16"/>
    <s v="CAM COLOMBIA MULTISERVICIOS S A S"/>
    <s v="20 NIIF Plenas - Separados"/>
    <s v="BOGOTA D.C."/>
    <s v="N8299"/>
    <s v="2016-dic-31"/>
    <x v="0"/>
    <n v="20170405"/>
    <n v="0"/>
    <s v="Otras reservas"/>
    <x v="56"/>
    <x v="0"/>
    <n v="1420236"/>
  </r>
  <r>
    <x v="17"/>
    <s v="ALDEA PROYECTOS INMOBILIARIOS S.A."/>
    <s v="40 NIIF Pymes - Individuales"/>
    <s v="BOGOTA D.C."/>
    <s v="M7110"/>
    <s v="2016-dic-31"/>
    <x v="0"/>
    <n v="20170420"/>
    <n v="0"/>
    <s v="Otras reservas"/>
    <x v="56"/>
    <x v="0"/>
    <n v="10000"/>
  </r>
  <r>
    <x v="18"/>
    <s v="HMV INGENIEROS LTDA"/>
    <s v="20 NIIF Plenas - Separados"/>
    <s v="ANTIOQUIA"/>
    <s v="M7110"/>
    <s v="2016-dic-31"/>
    <x v="0"/>
    <n v="20170401"/>
    <n v="0"/>
    <s v="Otras reservas"/>
    <x v="56"/>
    <x v="0"/>
    <n v="8743300"/>
  </r>
  <r>
    <x v="19"/>
    <s v="INGENIEROS CONSULTORES CIVILES Y ELECTRICOS S A"/>
    <s v="50 NIIF Pymes - Separados"/>
    <s v="BOGOTA D.C."/>
    <s v="M7110"/>
    <s v="2016-dic-31"/>
    <x v="0"/>
    <n v="20170510"/>
    <n v="0"/>
    <s v="Otras reservas"/>
    <x v="56"/>
    <x v="0"/>
    <n v="1858317"/>
  </r>
  <r>
    <x v="20"/>
    <s v="OSPINAS Y CIA S A"/>
    <s v="20 NIIF Plenas - Separados"/>
    <s v="BOGOTA D.C."/>
    <s v="M7110"/>
    <s v="2016-dic-31"/>
    <x v="0"/>
    <n v="20170330"/>
    <n v="0"/>
    <s v="Otras reservas"/>
    <x v="56"/>
    <x v="0"/>
    <n v="21100581"/>
  </r>
  <r>
    <x v="21"/>
    <s v="INVERSIONES Y CONSTRUCCIONES GAVIRIA VALLEJO INVERCO S A S"/>
    <s v="40 NIIF Pymes - Individuales"/>
    <s v="BOGOTA D.C."/>
    <s v="L6820"/>
    <s v="2016-dic-31"/>
    <x v="0"/>
    <n v="20170424"/>
    <n v="0"/>
    <s v="Otras reservas"/>
    <x v="56"/>
    <x v="0"/>
    <n v="186800"/>
  </r>
  <r>
    <x v="22"/>
    <s v="CONSULTORES TECNICOS Y ECONOMICOS S.A CONSULTECNICOS"/>
    <s v="50 NIIF Pymes - Separados"/>
    <s v="BOGOTA D.C."/>
    <s v="M7110"/>
    <s v="2016-dic-31"/>
    <x v="0"/>
    <n v="20170510"/>
    <n v="0"/>
    <s v="Otras reservas"/>
    <x v="56"/>
    <x v="0"/>
    <n v="487998"/>
  </r>
  <r>
    <x v="23"/>
    <s v="ODINSA SERVICIOS S A S"/>
    <s v="20 NIIF Plenas - Separados"/>
    <s v="BOGOTA D.C."/>
    <s v="F4390"/>
    <s v="2016-dic-31"/>
    <x v="0"/>
    <n v="20170406"/>
    <n v="0"/>
    <s v="Otras reservas"/>
    <x v="56"/>
    <x v="0"/>
    <n v="1469146"/>
  </r>
  <r>
    <x v="24"/>
    <s v="ARPRO ARQUITECTOS INGENIEROS S.A."/>
    <s v="50 NIIF Pymes - Separados"/>
    <s v="BOGOTA D.C."/>
    <s v="F4112"/>
    <s v="2016-dic-31"/>
    <x v="0"/>
    <n v="20170515"/>
    <n v="0"/>
    <s v="Otras reservas"/>
    <x v="56"/>
    <x v="0"/>
    <n v="15536552"/>
  </r>
  <r>
    <x v="25"/>
    <s v="J FELIPE ARDILA V &amp; CIA SAS"/>
    <s v="40 NIIF Pymes - Individuales"/>
    <s v="BOGOTA D.C."/>
    <s v="M7110"/>
    <s v="2016-dic-31"/>
    <x v="0"/>
    <n v="20170417"/>
    <n v="0"/>
    <s v="Otras reservas"/>
    <x v="56"/>
    <x v="0"/>
    <n v="399411"/>
  </r>
  <r>
    <x v="26"/>
    <s v="GUTIERREZ DIAZ Y CIA  S.A."/>
    <s v="40 NIIF Pymes - Individuales"/>
    <s v="BOGOTA D.C."/>
    <s v="M7110"/>
    <s v="2016-dic-31"/>
    <x v="0"/>
    <n v="20170523"/>
    <n v="0"/>
    <s v="Otras reservas"/>
    <x v="56"/>
    <x v="0"/>
    <n v="2413551"/>
  </r>
  <r>
    <x v="27"/>
    <s v="CONSTRUCCIONES OBYCON S.A.S"/>
    <s v="20 NIIF Plenas - Separados"/>
    <s v="BOGOTA D.C."/>
    <s v="M7110"/>
    <s v="2016-dic-31"/>
    <x v="0"/>
    <n v="20170512"/>
    <n v="0"/>
    <s v="Otras reservas"/>
    <x v="56"/>
    <x v="0"/>
    <n v="8904491"/>
  </r>
  <r>
    <x v="28"/>
    <s v="RESTREPO Y URIBE S A S"/>
    <s v="50 NIIF Pymes - Separados"/>
    <s v="BOGOTA D.C."/>
    <s v="M7110"/>
    <s v="2016-dic-31"/>
    <x v="0"/>
    <n v="20170502"/>
    <n v="0"/>
    <s v="Otras reservas"/>
    <x v="56"/>
    <x v="0"/>
    <n v="761151"/>
  </r>
  <r>
    <x v="29"/>
    <s v="CONSULTORIA COLOMBIANA S A"/>
    <s v="20 NIIF Plenas - Separados"/>
    <s v="BOGOTA D.C."/>
    <s v="M7110"/>
    <s v="2016-dic-31"/>
    <x v="0"/>
    <n v="20170405"/>
    <n v="0"/>
    <s v="Otras reservas"/>
    <x v="56"/>
    <x v="0"/>
    <n v="19936390"/>
  </r>
  <r>
    <x v="30"/>
    <s v="TECNICONTROL S.A."/>
    <s v="20 NIIF Plenas - Separados"/>
    <s v="BOGOTA D.C."/>
    <s v="M7110"/>
    <s v="2016-dic-31"/>
    <x v="0"/>
    <n v="20170407"/>
    <n v="0"/>
    <s v="Otras reservas"/>
    <x v="56"/>
    <x v="0"/>
    <n v="2407650"/>
  </r>
  <r>
    <x v="31"/>
    <s v="MORELCO S A S"/>
    <s v="20 NIIF Plenas - Separados"/>
    <s v="BOGOTA D.C."/>
    <s v="F4290"/>
    <s v="2016-dic-31"/>
    <x v="0"/>
    <n v="20170405"/>
    <n v="0"/>
    <s v="Otras reservas"/>
    <x v="56"/>
    <x v="0"/>
    <n v="5252162"/>
  </r>
  <r>
    <x v="32"/>
    <s v="CONSTRUCTORA  COLPATRIA S.A"/>
    <s v="20 NIIF Plenas - Separados"/>
    <s v="BOGOTA D.C."/>
    <s v="F4111"/>
    <s v="2016-dic-31"/>
    <x v="0"/>
    <n v="20170404"/>
    <n v="0"/>
    <s v="Otras reservas"/>
    <x v="56"/>
    <x v="0"/>
    <n v="329212257"/>
  </r>
  <r>
    <x v="33"/>
    <s v="A.C.I. PROYECTOS S.A.S"/>
    <s v="20 NIIF Plenas - Separados"/>
    <s v="BOGOTA D.C."/>
    <s v="M7110"/>
    <s v="2016-dic-31"/>
    <x v="0"/>
    <n v="20170403"/>
    <n v="0"/>
    <s v="Otras reservas"/>
    <x v="56"/>
    <x v="0"/>
    <n v="1675999"/>
  </r>
  <r>
    <x v="34"/>
    <s v="ARMETALES S.A."/>
    <s v="10 NIIF Plenas - Individuales"/>
    <s v="CALDAS"/>
    <s v="G4663"/>
    <s v="2016-dic-31"/>
    <x v="0"/>
    <n v="20170406"/>
    <n v="0"/>
    <s v="Otras reservas"/>
    <x v="56"/>
    <x v="0"/>
    <n v="1103623"/>
  </r>
  <r>
    <x v="35"/>
    <s v="TERMOTECNICA COINDUSTRIAL S A"/>
    <s v="20 NIIF Plenas - Separados"/>
    <s v="BOGOTA D.C."/>
    <s v="F4290"/>
    <s v="2016-dic-31"/>
    <x v="0"/>
    <n v="20170330"/>
    <n v="0"/>
    <s v="Otras reservas"/>
    <x v="56"/>
    <x v="0"/>
    <n v="14281584"/>
  </r>
  <r>
    <x v="36"/>
    <s v="INTEGRAL S A."/>
    <s v="20 NIIF Plenas - Separados"/>
    <s v="ANTIOQUIA"/>
    <s v="M7110"/>
    <s v="2016-dic-31"/>
    <x v="0"/>
    <n v="20170331"/>
    <n v="0"/>
    <s v="Otras reservas"/>
    <x v="56"/>
    <x v="0"/>
    <n v="126657600"/>
  </r>
  <r>
    <x v="37"/>
    <s v="CONSTRUCCIONES VELEZ Y ASOCIADOS S.A.S"/>
    <s v="10 NIIF Plenas - Individuales"/>
    <s v="ANTIOQUIA"/>
    <s v="F4112"/>
    <s v="2016-dic-31"/>
    <x v="0"/>
    <n v="20170503"/>
    <n v="0"/>
    <s v="Otras reservas"/>
    <x v="56"/>
    <x v="0"/>
    <n v="15135424"/>
  </r>
  <r>
    <x v="38"/>
    <s v="P  A  Y  C   S. A.S."/>
    <s v="40 NIIF Pymes - Individuales"/>
    <s v="BOGOTA D.C."/>
    <s v="M7110"/>
    <s v="2016-dic-31"/>
    <x v="0"/>
    <n v="20170515"/>
    <n v="0"/>
    <s v="Otras reservas"/>
    <x v="56"/>
    <x v="0"/>
    <n v="252550"/>
  </r>
  <r>
    <x v="40"/>
    <s v="INDUSTRIAL CONCONCRETO S.A.S"/>
    <s v="20 NIIF Plenas - Separados"/>
    <s v="ANTIOQUIA"/>
    <s v="F4290"/>
    <s v="2016-dic-31"/>
    <x v="0"/>
    <n v="20170329"/>
    <n v="0"/>
    <s v="Otras reservas"/>
    <x v="56"/>
    <x v="0"/>
    <n v="17952887"/>
  </r>
  <r>
    <x v="41"/>
    <s v="ODINSA PROYECTOS E INVERSIONES S.A."/>
    <s v="20 NIIF Plenas - Separados"/>
    <s v="BOGOTA D.C."/>
    <s v="N8299"/>
    <s v="2016-dic-31"/>
    <x v="0"/>
    <n v="20170330"/>
    <n v="0"/>
    <s v="Otras reservas"/>
    <x v="56"/>
    <x v="0"/>
    <n v="18139727"/>
  </r>
  <r>
    <x v="42"/>
    <s v="PROMOTORA CONVIVIENDA S A S"/>
    <s v="20 NIIF Plenas - Separados"/>
    <s v="BOGOTA D.C."/>
    <s v="M7110"/>
    <s v="2016-dic-31"/>
    <x v="0"/>
    <n v="20170329"/>
    <n v="0"/>
    <s v="Otras reservas"/>
    <x v="56"/>
    <x v="0"/>
    <n v="905001"/>
  </r>
  <r>
    <x v="43"/>
    <s v="GUSTAVO PERRY ARQUITECTOS S.A.S."/>
    <s v="40 NIIF Pymes - Individuales"/>
    <s v="BOGOTA D.C."/>
    <s v="M7110"/>
    <s v="2016-dic-31"/>
    <x v="0"/>
    <n v="20170504"/>
    <n v="0"/>
    <s v="Otras reservas"/>
    <x v="56"/>
    <x v="0"/>
    <n v="278814"/>
  </r>
  <r>
    <x v="44"/>
    <s v="MARVAL S.A."/>
    <s v="20 NIIF Plenas - Separados"/>
    <s v="SANTANDER"/>
    <s v="F4111"/>
    <s v="2016-dic-31"/>
    <x v="0"/>
    <n v="20170331"/>
    <n v="0"/>
    <s v="Otras reservas"/>
    <x v="56"/>
    <x v="0"/>
    <n v="108383098"/>
  </r>
  <r>
    <x v="45"/>
    <s v="CASS CONSTRUCTORES &amp; CIA. S.C.A."/>
    <s v="10 NIIF Plenas - Individuales"/>
    <s v="CUNDINAMARCA"/>
    <s v="F4210"/>
    <s v="2016-dic-31"/>
    <x v="0"/>
    <n v="20170405"/>
    <n v="0"/>
    <s v="Otras reservas"/>
    <x v="56"/>
    <x v="0"/>
    <n v="37965808"/>
  </r>
  <r>
    <x v="46"/>
    <s v="PROKSOL S A S"/>
    <s v="50 NIIF Pymes - Separados"/>
    <s v="CUNDINAMARCA"/>
    <s v="M7110"/>
    <s v="2016-dic-31"/>
    <x v="0"/>
    <n v="20170421"/>
    <n v="0"/>
    <s v="Otras reservas"/>
    <x v="56"/>
    <x v="0"/>
    <n v="194384"/>
  </r>
  <r>
    <x v="47"/>
    <s v="COMPAÑIA COLOMBIANA DE CONSULTORES S AS"/>
    <s v="40 NIIF Pymes - Individuales"/>
    <s v="ANTIOQUIA"/>
    <s v="M7110"/>
    <s v="2016-dic-31"/>
    <x v="0"/>
    <n v="20170511"/>
    <n v="0"/>
    <s v="Otras reservas"/>
    <x v="56"/>
    <x v="0"/>
    <n v="4195761"/>
  </r>
  <r>
    <x v="48"/>
    <s v="SEDIC S.A"/>
    <s v="20 NIIF Plenas - Separados"/>
    <s v="ANTIOQUIA"/>
    <s v="M7110"/>
    <s v="2016-dic-31"/>
    <x v="0"/>
    <n v="20170928"/>
    <n v="0"/>
    <s v="Otras reservas"/>
    <x v="56"/>
    <x v="0"/>
    <n v="744784"/>
  </r>
  <r>
    <x v="49"/>
    <s v="CONINSA  RAMON H. S.A."/>
    <s v="20 NIIF Plenas - Separados"/>
    <s v="ANTIOQUIA"/>
    <s v="F4290"/>
    <s v="2016-dic-31"/>
    <x v="0"/>
    <n v="20170329"/>
    <n v="0"/>
    <s v="Otras reservas"/>
    <x v="56"/>
    <x v="0"/>
    <n v="62410568"/>
  </r>
  <r>
    <x v="50"/>
    <s v="MAB INGENIERIA DE VALOR S.A."/>
    <s v="50 NIIF Pymes - Separados"/>
    <s v="BOGOTA D.C."/>
    <s v="M7110"/>
    <s v="2016-dic-31"/>
    <x v="0"/>
    <n v="20170419"/>
    <n v="0"/>
    <s v="Otras reservas"/>
    <x v="56"/>
    <x v="0"/>
    <n v="215000"/>
  </r>
  <r>
    <x v="51"/>
    <s v="INGENIERIA ESTRUCTURAL S.A."/>
    <s v="40 NIIF Pymes - Individuales"/>
    <s v="ANTIOQUIA"/>
    <s v="M7110"/>
    <s v="2016-dic-31"/>
    <x v="0"/>
    <n v="20170503"/>
    <n v="0"/>
    <s v="Otras reservas"/>
    <x v="56"/>
    <x v="0"/>
    <n v="11384"/>
  </r>
  <r>
    <x v="52"/>
    <s v="SANEAR S.A."/>
    <s v="40 NIIF Pymes - Individuales"/>
    <s v="ANTIOQUIA"/>
    <s v="M7110"/>
    <s v="2016-dic-31"/>
    <x v="0"/>
    <n v="20170510"/>
    <n v="0"/>
    <s v="Otras reservas"/>
    <x v="56"/>
    <x v="0"/>
    <n v="954555"/>
  </r>
  <r>
    <x v="53"/>
    <s v="SP INGENIEROS S.A.S."/>
    <s v="20 NIIF Plenas - Separados"/>
    <s v="ANTIOQUIA"/>
    <s v="F4210"/>
    <s v="2016-dic-31"/>
    <x v="0"/>
    <n v="20170328"/>
    <n v="0"/>
    <s v="Otras reservas"/>
    <x v="56"/>
    <x v="0"/>
    <n v="101244332"/>
  </r>
  <r>
    <x v="54"/>
    <s v="INMOBILIARIA CONCONCRETO S.A.S."/>
    <s v="20 NIIF Plenas - Separados"/>
    <s v="ANTIOQUIA"/>
    <s v="F4111"/>
    <s v="2016-dic-31"/>
    <x v="0"/>
    <n v="20170403"/>
    <n v="0"/>
    <s v="Otras reservas"/>
    <x v="56"/>
    <x v="0"/>
    <n v="1544172"/>
  </r>
  <r>
    <x v="55"/>
    <s v="FAJARDO MORENO Y CIA. S.A."/>
    <s v="40 NIIF Pymes - Individuales"/>
    <s v="ANTIOQUIA"/>
    <s v="M7110"/>
    <s v="2016-dic-31"/>
    <x v="0"/>
    <n v="20170424"/>
    <n v="0"/>
    <s v="Otras reservas"/>
    <x v="56"/>
    <x v="0"/>
    <n v="50000"/>
  </r>
  <r>
    <x v="56"/>
    <s v="CBI COLOMBIANA S.A."/>
    <s v="10 NIIF Plenas - Individuales"/>
    <s v="BOLIVAR"/>
    <s v="F4290"/>
    <s v="2016-dic-31"/>
    <x v="0"/>
    <n v="20170407"/>
    <n v="0"/>
    <s v="Otras reservas"/>
    <x v="56"/>
    <x v="0"/>
    <n v="114967"/>
  </r>
  <r>
    <x v="57"/>
    <s v="ESTUDIOS Y PROYECTOS DEL SOL S A S"/>
    <s v="20 NIIF Plenas - Separados"/>
    <s v="BOGOTA D.C."/>
    <s v="F4210"/>
    <s v="2016-dic-31"/>
    <x v="0"/>
    <n v="20170331"/>
    <n v="0"/>
    <s v="Otras reservas"/>
    <x v="56"/>
    <x v="0"/>
    <n v="89982461"/>
  </r>
  <r>
    <x v="59"/>
    <s v="CMS + GMP ASOCIADOS S A S EN REORGANIZACION"/>
    <s v="50 NIIF Pymes - Separados"/>
    <s v="BOGOTA D.C."/>
    <s v="M7110"/>
    <s v="2016-dic-31"/>
    <x v="0"/>
    <n v="20170517"/>
    <n v="0"/>
    <s v="Otras reservas"/>
    <x v="56"/>
    <x v="0"/>
    <n v="50231"/>
  </r>
  <r>
    <x v="60"/>
    <s v="INGETEC INGENIERIA &amp; DISEÑO S.A."/>
    <s v="40 NIIF Pymes - Individuales"/>
    <s v="BOGOTA D.C."/>
    <s v="M7110"/>
    <s v="2016-dic-31"/>
    <x v="0"/>
    <n v="20170509"/>
    <n v="0"/>
    <s v="Otras reservas"/>
    <x v="56"/>
    <x v="0"/>
    <n v="3758"/>
  </r>
  <r>
    <x v="61"/>
    <s v="INGETEC GERENCIA &amp; SUPERVISION S.A."/>
    <s v="40 NIIF Pymes - Individuales"/>
    <s v="BOGOTA D.C."/>
    <s v="M7110"/>
    <s v="2016-dic-31"/>
    <x v="0"/>
    <n v="20170510"/>
    <n v="0"/>
    <s v="Otras reservas"/>
    <x v="56"/>
    <x v="0"/>
    <n v="7761"/>
  </r>
  <r>
    <x v="62"/>
    <s v="CARTAGENA II S.A."/>
    <s v="20 NIIF Plenas - Separados"/>
    <s v="BOLIVAR"/>
    <s v="L6810"/>
    <s v="2016-dic-31"/>
    <x v="0"/>
    <n v="20170509"/>
    <n v="0"/>
    <s v="Otras reservas"/>
    <x v="56"/>
    <x v="0"/>
    <n v="21894441"/>
  </r>
  <r>
    <x v="63"/>
    <s v="CONSTRUCTORA FUREL S.A"/>
    <s v="50 NIIF Pymes - Separados"/>
    <s v="ANTIOQUIA"/>
    <s v="F4390"/>
    <s v="2016-dic-31"/>
    <x v="0"/>
    <n v="20170504"/>
    <n v="0"/>
    <s v="Otras reservas"/>
    <x v="56"/>
    <x v="0"/>
    <n v="67262"/>
  </r>
  <r>
    <x v="64"/>
    <s v="POCH COLOMBIA SA"/>
    <s v="10 NIIF Plenas - Individuales"/>
    <s v="BOGOTA D.C."/>
    <s v="M7110"/>
    <s v="2016-dic-31"/>
    <x v="0"/>
    <n v="20170330"/>
    <n v="0"/>
    <s v="Otras reservas"/>
    <x v="56"/>
    <x v="0"/>
    <n v="22999"/>
  </r>
  <r>
    <x v="65"/>
    <s v="AR CONSTRUCCIONES S.A.S"/>
    <s v="10 NIIF Plenas - Individuales"/>
    <s v="BOGOTA D.C."/>
    <s v="F4111"/>
    <s v="2016-dic-31"/>
    <x v="0"/>
    <n v="20170327"/>
    <n v="0"/>
    <s v="Otras reservas"/>
    <x v="56"/>
    <x v="0"/>
    <n v="1793388"/>
  </r>
  <r>
    <x v="66"/>
    <s v="CONSTRUCTORA DE INFRAESTRUCTURA VIAL S.A.S."/>
    <s v="10 NIIF Plenas - Individuales"/>
    <s v="BOGOTA D.C."/>
    <s v="F4210"/>
    <s v="2016-dic-31"/>
    <x v="0"/>
    <n v="20170330"/>
    <n v="0"/>
    <s v="Otras reservas"/>
    <x v="56"/>
    <x v="0"/>
    <n v="57217955"/>
  </r>
  <r>
    <x v="67"/>
    <s v="INGENIERIA Y SOLUCIONES ESPECIALIZADAS S.A.S. (ISES S.A.S.)"/>
    <s v="50 NIIF Pymes - Separados"/>
    <s v="ATLANTICO"/>
    <s v="M7110"/>
    <s v="2016-dic-31"/>
    <x v="0"/>
    <n v="20170511"/>
    <n v="0"/>
    <s v="Otras reservas"/>
    <x v="56"/>
    <x v="0"/>
    <n v="251858"/>
  </r>
  <r>
    <x v="69"/>
    <s v="JMV CONSTRUKTORA SAS"/>
    <s v="40 NIIF Pymes - Individuales"/>
    <s v="RISARALDA"/>
    <s v="F4290"/>
    <s v="2016-dic-31"/>
    <x v="0"/>
    <n v="20170503"/>
    <n v="0"/>
    <s v="Otras reservas"/>
    <x v="56"/>
    <x v="0"/>
    <n v="721106"/>
  </r>
  <r>
    <x v="70"/>
    <s v="TROPICAL ING S.A.S."/>
    <s v="40 NIIF Pymes - Individuales"/>
    <s v="BOGOTA D.C."/>
    <s v="M7110"/>
    <s v="2016-dic-31"/>
    <x v="0"/>
    <n v="20170426"/>
    <n v="0"/>
    <s v="Otras reservas"/>
    <x v="56"/>
    <x v="0"/>
    <n v="1288"/>
  </r>
  <r>
    <x v="0"/>
    <s v="ESTYMA ESTUDIOS Y MANEJOS S.A"/>
    <s v="40 NIIF Pymes - Individuales"/>
    <s v="ANTIOQUIA"/>
    <s v="F4210"/>
    <s v="2016-dic-31"/>
    <x v="0"/>
    <n v="20170518"/>
    <n v="0"/>
    <s v="Ganancias acumuladas"/>
    <x v="57"/>
    <x v="0"/>
    <n v="13755886"/>
  </r>
  <r>
    <x v="1"/>
    <s v="VELNEC S.A."/>
    <s v="40 NIIF Pymes - Individuales"/>
    <s v="BOGOTA D.C."/>
    <s v="M7110"/>
    <s v="2016-dic-31"/>
    <x v="0"/>
    <n v="20170503"/>
    <n v="0"/>
    <s v="Ganancias acumuladas"/>
    <x v="57"/>
    <x v="0"/>
    <n v="23510"/>
  </r>
  <r>
    <x v="2"/>
    <s v="ARQUITECTURA Y CONCRETO S A S"/>
    <s v="20 NIIF Plenas - Separados"/>
    <s v="ANTIOQUIA"/>
    <s v="F4111"/>
    <s v="2016-dic-31"/>
    <x v="0"/>
    <n v="20170328"/>
    <n v="0"/>
    <s v="Ganancias acumuladas"/>
    <x v="57"/>
    <x v="0"/>
    <n v="56922190"/>
  </r>
  <r>
    <x v="3"/>
    <s v="JARAMILLO MORA S.A."/>
    <s v="20 NIIF Plenas - Separados"/>
    <s v="VALLE"/>
    <s v="F4111"/>
    <s v="2016-dic-31"/>
    <x v="0"/>
    <n v="20170403"/>
    <n v="0"/>
    <s v="Ganancias acumuladas"/>
    <x v="57"/>
    <x v="0"/>
    <n v="102161110"/>
  </r>
  <r>
    <x v="4"/>
    <s v="JMV INGENIEROS S A S"/>
    <s v="40 NIIF Pymes - Individuales"/>
    <s v="BOGOTA D.C."/>
    <s v="F4290"/>
    <s v="2016-dic-31"/>
    <x v="0"/>
    <n v="20170505"/>
    <n v="0"/>
    <s v="Ganancias acumuladas"/>
    <x v="57"/>
    <x v="0"/>
    <n v="1646616"/>
  </r>
  <r>
    <x v="5"/>
    <s v="CYG INGENIERIA Y CONSTRUCCIONES S A S"/>
    <s v="40 NIIF Pymes - Individuales"/>
    <s v="BOGOTA D.C."/>
    <s v="F4290"/>
    <s v="2016-dic-31"/>
    <x v="0"/>
    <n v="20170503"/>
    <n v="0"/>
    <s v="Ganancias acumuladas"/>
    <x v="57"/>
    <x v="0"/>
    <n v="5404376"/>
  </r>
  <r>
    <x v="6"/>
    <s v="PRABYC INGENIEROS S A S"/>
    <s v="20 NIIF Plenas - Separados"/>
    <s v="BOGOTA D.C."/>
    <s v="F4111"/>
    <s v="2016-dic-31"/>
    <x v="0"/>
    <n v="20170403"/>
    <n v="0"/>
    <s v="Ganancias acumuladas"/>
    <x v="57"/>
    <x v="0"/>
    <n v="101223710"/>
  </r>
  <r>
    <x v="7"/>
    <s v="VALORES Y CONTRATOS S.A. VALORCON S.A."/>
    <s v="40 NIIF Pymes - Individuales"/>
    <s v="ATLANTICO"/>
    <s v="F4210"/>
    <s v="2016-dic-31"/>
    <x v="0"/>
    <n v="20170424"/>
    <n v="0"/>
    <s v="Ganancias acumuladas"/>
    <x v="57"/>
    <x v="0"/>
    <n v="7222618"/>
  </r>
  <r>
    <x v="8"/>
    <s v="AMARILO S.A.S"/>
    <s v="20 NIIF Plenas - Separados"/>
    <s v="BOGOTA D.C."/>
    <s v="F4111"/>
    <s v="2016-dic-31"/>
    <x v="0"/>
    <n v="20170407"/>
    <n v="0"/>
    <s v="Ganancias acumuladas"/>
    <x v="57"/>
    <x v="0"/>
    <n v="41883990"/>
  </r>
  <r>
    <x v="9"/>
    <s v="PRODESA Y CIA. S.A."/>
    <s v="10 NIIF Plenas - Individuales"/>
    <s v="BOGOTA D.C."/>
    <s v="F4111"/>
    <s v="2016-dic-31"/>
    <x v="0"/>
    <n v="20170509"/>
    <n v="0"/>
    <s v="Ganancias acumuladas"/>
    <x v="57"/>
    <x v="0"/>
    <n v="12557945"/>
  </r>
  <r>
    <x v="10"/>
    <s v="INVERSIONES ALCABAMA S.A."/>
    <s v="50 NIIF Pymes - Separados"/>
    <s v="BOGOTA D.C."/>
    <s v="F4321"/>
    <s v="2016-dic-31"/>
    <x v="0"/>
    <n v="20170428"/>
    <n v="0"/>
    <s v="Ganancias acumuladas"/>
    <x v="57"/>
    <x v="0"/>
    <n v="34951924"/>
  </r>
  <r>
    <x v="11"/>
    <s v="LATINOAMERICANA DE CONSTRUCCIONES S.A."/>
    <s v="20 NIIF Plenas - Separados"/>
    <s v="ANTIOQUIA"/>
    <s v="F4210"/>
    <s v="2016-dic-31"/>
    <x v="0"/>
    <n v="20170406"/>
    <n v="0"/>
    <s v="Ganancias acumuladas"/>
    <x v="57"/>
    <x v="0"/>
    <n v="28271870"/>
  </r>
  <r>
    <x v="12"/>
    <s v="APIROS S A S"/>
    <s v="10 NIIF Plenas - Individuales"/>
    <s v="BOGOTA D.C."/>
    <s v="F4111"/>
    <s v="2016-dic-31"/>
    <x v="0"/>
    <n v="20170330"/>
    <n v="0"/>
    <s v="Ganancias acumuladas"/>
    <x v="57"/>
    <x v="0"/>
    <n v="12978586"/>
  </r>
  <r>
    <x v="13"/>
    <s v="CONSTRUCTORA CAPITAL MEDELLIN S.A.S."/>
    <s v="20 NIIF Plenas - Separados"/>
    <s v="ANTIOQUIA"/>
    <s v="F4111"/>
    <s v="2016-dic-31"/>
    <x v="0"/>
    <n v="20170404"/>
    <n v="0"/>
    <s v="Ganancias acumuladas"/>
    <x v="57"/>
    <x v="0"/>
    <n v="17927256"/>
  </r>
  <r>
    <x v="14"/>
    <s v="CONSTRUCOES E COMERCIO CAMARGO CORREA S.A. SUCURSAL COLOMBIA"/>
    <s v="10 NIIF Plenas - Individuales"/>
    <s v="ANTIOQUIA"/>
    <s v="F4290"/>
    <s v="2016-dic-31"/>
    <x v="0"/>
    <n v="20170328"/>
    <n v="0"/>
    <s v="Ganancias acumuladas"/>
    <x v="57"/>
    <x v="0"/>
    <n v="39050228"/>
  </r>
  <r>
    <x v="15"/>
    <s v="KMA CONSTRUCCIONES S A"/>
    <s v="20 NIIF Plenas - Separados"/>
    <s v="BOLIVAR"/>
    <s v="F4290"/>
    <s v="2016-dic-31"/>
    <x v="0"/>
    <n v="20171004"/>
    <n v="0"/>
    <s v="Ganancias acumuladas"/>
    <x v="57"/>
    <x v="0"/>
    <n v="252129974"/>
  </r>
  <r>
    <x v="16"/>
    <s v="CAM COLOMBIA MULTISERVICIOS S A S"/>
    <s v="20 NIIF Plenas - Separados"/>
    <s v="BOGOTA D.C."/>
    <s v="N8299"/>
    <s v="2016-dic-31"/>
    <x v="0"/>
    <n v="20170405"/>
    <n v="0"/>
    <s v="Ganancias acumuladas"/>
    <x v="57"/>
    <x v="0"/>
    <n v="6902954"/>
  </r>
  <r>
    <x v="17"/>
    <s v="ALDEA PROYECTOS INMOBILIARIOS S.A."/>
    <s v="40 NIIF Pymes - Individuales"/>
    <s v="BOGOTA D.C."/>
    <s v="M7110"/>
    <s v="2016-dic-31"/>
    <x v="0"/>
    <n v="20170420"/>
    <n v="0"/>
    <s v="Ganancias acumuladas"/>
    <x v="57"/>
    <x v="0"/>
    <n v="2392076"/>
  </r>
  <r>
    <x v="18"/>
    <s v="HMV INGENIEROS LTDA"/>
    <s v="20 NIIF Plenas - Separados"/>
    <s v="ANTIOQUIA"/>
    <s v="M7110"/>
    <s v="2016-dic-31"/>
    <x v="0"/>
    <n v="20170401"/>
    <n v="0"/>
    <s v="Ganancias acumuladas"/>
    <x v="57"/>
    <x v="0"/>
    <n v="45422289"/>
  </r>
  <r>
    <x v="19"/>
    <s v="INGENIEROS CONSULTORES CIVILES Y ELECTRICOS S A"/>
    <s v="50 NIIF Pymes - Separados"/>
    <s v="BOGOTA D.C."/>
    <s v="M7110"/>
    <s v="2016-dic-31"/>
    <x v="0"/>
    <n v="20170510"/>
    <n v="0"/>
    <s v="Ganancias acumuladas"/>
    <x v="57"/>
    <x v="0"/>
    <n v="8278360"/>
  </r>
  <r>
    <x v="20"/>
    <s v="OSPINAS Y CIA S A"/>
    <s v="20 NIIF Plenas - Separados"/>
    <s v="BOGOTA D.C."/>
    <s v="M7110"/>
    <s v="2016-dic-31"/>
    <x v="0"/>
    <n v="20170330"/>
    <n v="0"/>
    <s v="Ganancias acumuladas"/>
    <x v="57"/>
    <x v="0"/>
    <n v="48229981"/>
  </r>
  <r>
    <x v="21"/>
    <s v="INVERSIONES Y CONSTRUCCIONES GAVIRIA VALLEJO INVERCO S A S"/>
    <s v="40 NIIF Pymes - Individuales"/>
    <s v="BOGOTA D.C."/>
    <s v="L6820"/>
    <s v="2016-dic-31"/>
    <x v="0"/>
    <n v="20170424"/>
    <n v="0"/>
    <s v="Ganancias acumuladas"/>
    <x v="57"/>
    <x v="0"/>
    <n v="1512741"/>
  </r>
  <r>
    <x v="22"/>
    <s v="CONSULTORES TECNICOS Y ECONOMICOS S.A CONSULTECNICOS"/>
    <s v="50 NIIF Pymes - Separados"/>
    <s v="BOGOTA D.C."/>
    <s v="M7110"/>
    <s v="2016-dic-31"/>
    <x v="0"/>
    <n v="20170510"/>
    <n v="0"/>
    <s v="Ganancias acumuladas"/>
    <x v="57"/>
    <x v="0"/>
    <n v="1158421"/>
  </r>
  <r>
    <x v="23"/>
    <s v="ODINSA SERVICIOS S A S"/>
    <s v="20 NIIF Plenas - Separados"/>
    <s v="BOGOTA D.C."/>
    <s v="F4390"/>
    <s v="2016-dic-31"/>
    <x v="0"/>
    <n v="20170406"/>
    <n v="0"/>
    <s v="Ganancias acumuladas"/>
    <x v="57"/>
    <x v="0"/>
    <n v="5406705"/>
  </r>
  <r>
    <x v="24"/>
    <s v="ARPRO ARQUITECTOS INGENIEROS S.A."/>
    <s v="50 NIIF Pymes - Separados"/>
    <s v="BOGOTA D.C."/>
    <s v="F4112"/>
    <s v="2016-dic-31"/>
    <x v="0"/>
    <n v="20170515"/>
    <n v="0"/>
    <s v="Ganancias acumuladas"/>
    <x v="57"/>
    <x v="0"/>
    <n v="25122489"/>
  </r>
  <r>
    <x v="25"/>
    <s v="J FELIPE ARDILA V &amp; CIA SAS"/>
    <s v="40 NIIF Pymes - Individuales"/>
    <s v="BOGOTA D.C."/>
    <s v="M7110"/>
    <s v="2016-dic-31"/>
    <x v="0"/>
    <n v="20170417"/>
    <n v="0"/>
    <s v="Ganancias acumuladas"/>
    <x v="57"/>
    <x v="0"/>
    <n v="3132882"/>
  </r>
  <r>
    <x v="26"/>
    <s v="GUTIERREZ DIAZ Y CIA  S.A."/>
    <s v="40 NIIF Pymes - Individuales"/>
    <s v="BOGOTA D.C."/>
    <s v="M7110"/>
    <s v="2016-dic-31"/>
    <x v="0"/>
    <n v="20170523"/>
    <n v="0"/>
    <s v="Ganancias acumuladas"/>
    <x v="57"/>
    <x v="0"/>
    <n v="810849"/>
  </r>
  <r>
    <x v="27"/>
    <s v="CONSTRUCCIONES OBYCON S.A.S"/>
    <s v="20 NIIF Plenas - Separados"/>
    <s v="BOGOTA D.C."/>
    <s v="M7110"/>
    <s v="2016-dic-31"/>
    <x v="0"/>
    <n v="20170512"/>
    <n v="0"/>
    <s v="Ganancias acumuladas"/>
    <x v="57"/>
    <x v="0"/>
    <n v="12700947"/>
  </r>
  <r>
    <x v="28"/>
    <s v="RESTREPO Y URIBE S A S"/>
    <s v="50 NIIF Pymes - Separados"/>
    <s v="BOGOTA D.C."/>
    <s v="M7110"/>
    <s v="2016-dic-31"/>
    <x v="0"/>
    <n v="20170502"/>
    <n v="0"/>
    <s v="Ganancias acumuladas"/>
    <x v="57"/>
    <x v="0"/>
    <n v="8408699"/>
  </r>
  <r>
    <x v="29"/>
    <s v="CONSULTORIA COLOMBIANA S A"/>
    <s v="20 NIIF Plenas - Separados"/>
    <s v="BOGOTA D.C."/>
    <s v="M7110"/>
    <s v="2016-dic-31"/>
    <x v="0"/>
    <n v="20170405"/>
    <n v="0"/>
    <s v="Ganancias acumuladas"/>
    <x v="57"/>
    <x v="0"/>
    <n v="-12469783"/>
  </r>
  <r>
    <x v="30"/>
    <s v="TECNICONTROL S.A."/>
    <s v="20 NIIF Plenas - Separados"/>
    <s v="BOGOTA D.C."/>
    <s v="M7110"/>
    <s v="2016-dic-31"/>
    <x v="0"/>
    <n v="20170407"/>
    <n v="0"/>
    <s v="Ganancias acumuladas"/>
    <x v="57"/>
    <x v="0"/>
    <n v="26941367"/>
  </r>
  <r>
    <x v="31"/>
    <s v="MORELCO S A S"/>
    <s v="20 NIIF Plenas - Separados"/>
    <s v="BOGOTA D.C."/>
    <s v="F4290"/>
    <s v="2016-dic-31"/>
    <x v="0"/>
    <n v="20170405"/>
    <n v="0"/>
    <s v="Ganancias acumuladas"/>
    <x v="57"/>
    <x v="0"/>
    <n v="17093554"/>
  </r>
  <r>
    <x v="32"/>
    <s v="CONSTRUCTORA  COLPATRIA S.A"/>
    <s v="20 NIIF Plenas - Separados"/>
    <s v="BOGOTA D.C."/>
    <s v="F4111"/>
    <s v="2016-dic-31"/>
    <x v="0"/>
    <n v="20170404"/>
    <n v="0"/>
    <s v="Ganancias acumuladas"/>
    <x v="57"/>
    <x v="0"/>
    <n v="110966634"/>
  </r>
  <r>
    <x v="33"/>
    <s v="A.C.I. PROYECTOS S.A.S"/>
    <s v="20 NIIF Plenas - Separados"/>
    <s v="BOGOTA D.C."/>
    <s v="M7110"/>
    <s v="2016-dic-31"/>
    <x v="0"/>
    <n v="20170403"/>
    <n v="0"/>
    <s v="Ganancias acumuladas"/>
    <x v="57"/>
    <x v="0"/>
    <n v="8894502"/>
  </r>
  <r>
    <x v="34"/>
    <s v="ARMETALES S.A."/>
    <s v="10 NIIF Plenas - Individuales"/>
    <s v="CALDAS"/>
    <s v="G4663"/>
    <s v="2016-dic-31"/>
    <x v="0"/>
    <n v="20170406"/>
    <n v="0"/>
    <s v="Ganancias acumuladas"/>
    <x v="57"/>
    <x v="0"/>
    <n v="11027873"/>
  </r>
  <r>
    <x v="35"/>
    <s v="TERMOTECNICA COINDUSTRIAL S A"/>
    <s v="20 NIIF Plenas - Separados"/>
    <s v="BOGOTA D.C."/>
    <s v="F4290"/>
    <s v="2016-dic-31"/>
    <x v="0"/>
    <n v="20170330"/>
    <n v="0"/>
    <s v="Ganancias acumuladas"/>
    <x v="57"/>
    <x v="0"/>
    <n v="273616229"/>
  </r>
  <r>
    <x v="36"/>
    <s v="INTEGRAL S A."/>
    <s v="20 NIIF Plenas - Separados"/>
    <s v="ANTIOQUIA"/>
    <s v="M7110"/>
    <s v="2016-dic-31"/>
    <x v="0"/>
    <n v="20170331"/>
    <n v="0"/>
    <s v="Ganancias acumuladas"/>
    <x v="57"/>
    <x v="0"/>
    <n v="-1893560"/>
  </r>
  <r>
    <x v="37"/>
    <s v="CONSTRUCCIONES VELEZ Y ASOCIADOS S.A.S"/>
    <s v="10 NIIF Plenas - Individuales"/>
    <s v="ANTIOQUIA"/>
    <s v="F4112"/>
    <s v="2016-dic-31"/>
    <x v="0"/>
    <n v="20170503"/>
    <n v="0"/>
    <s v="Ganancias acumuladas"/>
    <x v="57"/>
    <x v="0"/>
    <n v="9840061"/>
  </r>
  <r>
    <x v="38"/>
    <s v="P  A  Y  C   S. A.S."/>
    <s v="40 NIIF Pymes - Individuales"/>
    <s v="BOGOTA D.C."/>
    <s v="M7110"/>
    <s v="2016-dic-31"/>
    <x v="0"/>
    <n v="20170515"/>
    <n v="0"/>
    <s v="Ganancias acumuladas"/>
    <x v="57"/>
    <x v="0"/>
    <n v="10119184"/>
  </r>
  <r>
    <x v="39"/>
    <s v="INVERSIONES Y CONSTRUCCIONES CONDOR S.A."/>
    <s v="40 NIIF Pymes - Individuales"/>
    <s v="BOGOTA D.C."/>
    <s v="F4290"/>
    <s v="2016-dic-31"/>
    <x v="0"/>
    <n v="20170512"/>
    <n v="0"/>
    <s v="Ganancias acumuladas"/>
    <x v="57"/>
    <x v="0"/>
    <n v="-55473"/>
  </r>
  <r>
    <x v="40"/>
    <s v="INDUSTRIAL CONCONCRETO S.A.S"/>
    <s v="20 NIIF Plenas - Separados"/>
    <s v="ANTIOQUIA"/>
    <s v="F4290"/>
    <s v="2016-dic-31"/>
    <x v="0"/>
    <n v="20170329"/>
    <n v="0"/>
    <s v="Ganancias acumuladas"/>
    <x v="57"/>
    <x v="0"/>
    <n v="99299386"/>
  </r>
  <r>
    <x v="41"/>
    <s v="ODINSA PROYECTOS E INVERSIONES S.A."/>
    <s v="20 NIIF Plenas - Separados"/>
    <s v="BOGOTA D.C."/>
    <s v="N8299"/>
    <s v="2016-dic-31"/>
    <x v="0"/>
    <n v="20170330"/>
    <n v="0"/>
    <s v="Ganancias acumuladas"/>
    <x v="57"/>
    <x v="0"/>
    <n v="22837294"/>
  </r>
  <r>
    <x v="42"/>
    <s v="PROMOTORA CONVIVIENDA S A S"/>
    <s v="20 NIIF Plenas - Separados"/>
    <s v="BOGOTA D.C."/>
    <s v="M7110"/>
    <s v="2016-dic-31"/>
    <x v="0"/>
    <n v="20170329"/>
    <n v="0"/>
    <s v="Ganancias acumuladas"/>
    <x v="57"/>
    <x v="0"/>
    <n v="7927283"/>
  </r>
  <r>
    <x v="43"/>
    <s v="GUSTAVO PERRY ARQUITECTOS S.A.S."/>
    <s v="40 NIIF Pymes - Individuales"/>
    <s v="BOGOTA D.C."/>
    <s v="M7110"/>
    <s v="2016-dic-31"/>
    <x v="0"/>
    <n v="20170504"/>
    <n v="0"/>
    <s v="Ganancias acumuladas"/>
    <x v="57"/>
    <x v="0"/>
    <n v="1499629"/>
  </r>
  <r>
    <x v="44"/>
    <s v="MARVAL S.A."/>
    <s v="20 NIIF Plenas - Separados"/>
    <s v="SANTANDER"/>
    <s v="F4111"/>
    <s v="2016-dic-31"/>
    <x v="0"/>
    <n v="20170331"/>
    <n v="0"/>
    <s v="Ganancias acumuladas"/>
    <x v="57"/>
    <x v="0"/>
    <n v="588428238"/>
  </r>
  <r>
    <x v="45"/>
    <s v="CASS CONSTRUCTORES &amp; CIA. S.C.A."/>
    <s v="10 NIIF Plenas - Individuales"/>
    <s v="CUNDINAMARCA"/>
    <s v="F4210"/>
    <s v="2016-dic-31"/>
    <x v="0"/>
    <n v="20170405"/>
    <n v="0"/>
    <s v="Ganancias acumuladas"/>
    <x v="57"/>
    <x v="0"/>
    <n v="83580724"/>
  </r>
  <r>
    <x v="46"/>
    <s v="PROKSOL S A S"/>
    <s v="50 NIIF Pymes - Separados"/>
    <s v="CUNDINAMARCA"/>
    <s v="M7110"/>
    <s v="2016-dic-31"/>
    <x v="0"/>
    <n v="20170421"/>
    <n v="0"/>
    <s v="Ganancias acumuladas"/>
    <x v="57"/>
    <x v="0"/>
    <n v="3670275"/>
  </r>
  <r>
    <x v="47"/>
    <s v="COMPAÑIA COLOMBIANA DE CONSULTORES S AS"/>
    <s v="40 NIIF Pymes - Individuales"/>
    <s v="ANTIOQUIA"/>
    <s v="M7110"/>
    <s v="2016-dic-31"/>
    <x v="0"/>
    <n v="20170511"/>
    <n v="0"/>
    <s v="Ganancias acumuladas"/>
    <x v="57"/>
    <x v="0"/>
    <n v="5226558"/>
  </r>
  <r>
    <x v="48"/>
    <s v="SEDIC S.A"/>
    <s v="20 NIIF Plenas - Separados"/>
    <s v="ANTIOQUIA"/>
    <s v="M7110"/>
    <s v="2016-dic-31"/>
    <x v="0"/>
    <n v="20170928"/>
    <n v="0"/>
    <s v="Ganancias acumuladas"/>
    <x v="57"/>
    <x v="0"/>
    <n v="2582941"/>
  </r>
  <r>
    <x v="49"/>
    <s v="CONINSA  RAMON H. S.A."/>
    <s v="20 NIIF Plenas - Separados"/>
    <s v="ANTIOQUIA"/>
    <s v="F4290"/>
    <s v="2016-dic-31"/>
    <x v="0"/>
    <n v="20170329"/>
    <n v="0"/>
    <s v="Ganancias acumuladas"/>
    <x v="57"/>
    <x v="0"/>
    <n v="51087966"/>
  </r>
  <r>
    <x v="50"/>
    <s v="MAB INGENIERIA DE VALOR S.A."/>
    <s v="50 NIIF Pymes - Separados"/>
    <s v="BOGOTA D.C."/>
    <s v="M7110"/>
    <s v="2016-dic-31"/>
    <x v="0"/>
    <n v="20170419"/>
    <n v="0"/>
    <s v="Ganancias acumuladas"/>
    <x v="57"/>
    <x v="0"/>
    <n v="7298776"/>
  </r>
  <r>
    <x v="51"/>
    <s v="INGENIERIA ESTRUCTURAL S.A."/>
    <s v="40 NIIF Pymes - Individuales"/>
    <s v="ANTIOQUIA"/>
    <s v="M7110"/>
    <s v="2016-dic-31"/>
    <x v="0"/>
    <n v="20170503"/>
    <n v="0"/>
    <s v="Ganancias acumuladas"/>
    <x v="57"/>
    <x v="0"/>
    <n v="1787636"/>
  </r>
  <r>
    <x v="52"/>
    <s v="SANEAR S.A."/>
    <s v="40 NIIF Pymes - Individuales"/>
    <s v="ANTIOQUIA"/>
    <s v="M7110"/>
    <s v="2016-dic-31"/>
    <x v="0"/>
    <n v="20170510"/>
    <n v="0"/>
    <s v="Ganancias acumuladas"/>
    <x v="57"/>
    <x v="0"/>
    <n v="5294475"/>
  </r>
  <r>
    <x v="53"/>
    <s v="SP INGENIEROS S.A.S."/>
    <s v="20 NIIF Plenas - Separados"/>
    <s v="ANTIOQUIA"/>
    <s v="F4210"/>
    <s v="2016-dic-31"/>
    <x v="0"/>
    <n v="20170328"/>
    <n v="0"/>
    <s v="Ganancias acumuladas"/>
    <x v="57"/>
    <x v="0"/>
    <n v="58330921"/>
  </r>
  <r>
    <x v="54"/>
    <s v="INMOBILIARIA CONCONCRETO S.A.S."/>
    <s v="20 NIIF Plenas - Separados"/>
    <s v="ANTIOQUIA"/>
    <s v="F4111"/>
    <s v="2016-dic-31"/>
    <x v="0"/>
    <n v="20170403"/>
    <n v="0"/>
    <s v="Ganancias acumuladas"/>
    <x v="57"/>
    <x v="0"/>
    <n v="367750"/>
  </r>
  <r>
    <x v="55"/>
    <s v="FAJARDO MORENO Y CIA. S.A."/>
    <s v="40 NIIF Pymes - Individuales"/>
    <s v="ANTIOQUIA"/>
    <s v="M7110"/>
    <s v="2016-dic-31"/>
    <x v="0"/>
    <n v="20170424"/>
    <n v="0"/>
    <s v="Ganancias acumuladas"/>
    <x v="57"/>
    <x v="0"/>
    <n v="2075307"/>
  </r>
  <r>
    <x v="56"/>
    <s v="CBI COLOMBIANA S.A."/>
    <s v="10 NIIF Plenas - Individuales"/>
    <s v="BOLIVAR"/>
    <s v="F4290"/>
    <s v="2016-dic-31"/>
    <x v="0"/>
    <n v="20170407"/>
    <n v="0"/>
    <s v="Ganancias acumuladas"/>
    <x v="57"/>
    <x v="0"/>
    <n v="-142588338"/>
  </r>
  <r>
    <x v="57"/>
    <s v="ESTUDIOS Y PROYECTOS DEL SOL S A S"/>
    <s v="20 NIIF Plenas - Separados"/>
    <s v="BOGOTA D.C."/>
    <s v="F4210"/>
    <s v="2016-dic-31"/>
    <x v="0"/>
    <n v="20170331"/>
    <n v="0"/>
    <s v="Ganancias acumuladas"/>
    <x v="57"/>
    <x v="0"/>
    <n v="121877709"/>
  </r>
  <r>
    <x v="58"/>
    <s v="ARCO CONSTRUCTORES S.A.S"/>
    <s v="50 NIIF Pymes - Separados"/>
    <s v="CUNDINAMARCA"/>
    <s v="F4210"/>
    <s v="2016-dic-31"/>
    <x v="0"/>
    <n v="20170425"/>
    <n v="0"/>
    <s v="Ganancias acumuladas"/>
    <x v="57"/>
    <x v="0"/>
    <n v="1394480"/>
  </r>
  <r>
    <x v="59"/>
    <s v="CMS + GMP ASOCIADOS S A S EN REORGANIZACION"/>
    <s v="50 NIIF Pymes - Separados"/>
    <s v="BOGOTA D.C."/>
    <s v="M7110"/>
    <s v="2016-dic-31"/>
    <x v="0"/>
    <n v="20170517"/>
    <n v="0"/>
    <s v="Ganancias acumuladas"/>
    <x v="57"/>
    <x v="0"/>
    <n v="104414"/>
  </r>
  <r>
    <x v="60"/>
    <s v="INGETEC INGENIERIA &amp; DISEÑO S.A."/>
    <s v="40 NIIF Pymes - Individuales"/>
    <s v="BOGOTA D.C."/>
    <s v="M7110"/>
    <s v="2016-dic-31"/>
    <x v="0"/>
    <n v="20170509"/>
    <n v="0"/>
    <s v="Ganancias acumuladas"/>
    <x v="57"/>
    <x v="0"/>
    <n v="6603645"/>
  </r>
  <r>
    <x v="61"/>
    <s v="INGETEC GERENCIA &amp; SUPERVISION S.A."/>
    <s v="40 NIIF Pymes - Individuales"/>
    <s v="BOGOTA D.C."/>
    <s v="M7110"/>
    <s v="2016-dic-31"/>
    <x v="0"/>
    <n v="20170510"/>
    <n v="0"/>
    <s v="Ganancias acumuladas"/>
    <x v="57"/>
    <x v="0"/>
    <n v="575154"/>
  </r>
  <r>
    <x v="62"/>
    <s v="CARTAGENA II S.A."/>
    <s v="20 NIIF Plenas - Separados"/>
    <s v="BOLIVAR"/>
    <s v="L6810"/>
    <s v="2016-dic-31"/>
    <x v="0"/>
    <n v="20170509"/>
    <n v="0"/>
    <s v="Ganancias acumuladas"/>
    <x v="57"/>
    <x v="0"/>
    <n v="157341171"/>
  </r>
  <r>
    <x v="63"/>
    <s v="CONSTRUCTORA FUREL S.A"/>
    <s v="50 NIIF Pymes - Separados"/>
    <s v="ANTIOQUIA"/>
    <s v="F4390"/>
    <s v="2016-dic-31"/>
    <x v="0"/>
    <n v="20170504"/>
    <n v="0"/>
    <s v="Ganancias acumuladas"/>
    <x v="57"/>
    <x v="0"/>
    <n v="488925"/>
  </r>
  <r>
    <x v="64"/>
    <s v="POCH COLOMBIA SA"/>
    <s v="10 NIIF Plenas - Individuales"/>
    <s v="BOGOTA D.C."/>
    <s v="M7110"/>
    <s v="2016-dic-31"/>
    <x v="0"/>
    <n v="20170330"/>
    <n v="0"/>
    <s v="Ganancias acumuladas"/>
    <x v="57"/>
    <x v="0"/>
    <n v="89026"/>
  </r>
  <r>
    <x v="65"/>
    <s v="AR CONSTRUCCIONES S.A.S"/>
    <s v="10 NIIF Plenas - Individuales"/>
    <s v="BOGOTA D.C."/>
    <s v="F4111"/>
    <s v="2016-dic-31"/>
    <x v="0"/>
    <n v="20170327"/>
    <n v="0"/>
    <s v="Ganancias acumuladas"/>
    <x v="57"/>
    <x v="0"/>
    <n v="831722"/>
  </r>
  <r>
    <x v="66"/>
    <s v="CONSTRUCTORA DE INFRAESTRUCTURA VIAL S.A.S."/>
    <s v="10 NIIF Plenas - Individuales"/>
    <s v="BOGOTA D.C."/>
    <s v="F4210"/>
    <s v="2016-dic-31"/>
    <x v="0"/>
    <n v="20170330"/>
    <n v="0"/>
    <s v="Ganancias acumuladas"/>
    <x v="57"/>
    <x v="0"/>
    <n v="33843225"/>
  </r>
  <r>
    <x v="67"/>
    <s v="INGENIERIA Y SOLUCIONES ESPECIALIZADAS S.A.S. (ISES S.A.S.)"/>
    <s v="50 NIIF Pymes - Separados"/>
    <s v="ATLANTICO"/>
    <s v="M7110"/>
    <s v="2016-dic-31"/>
    <x v="0"/>
    <n v="20170511"/>
    <n v="0"/>
    <s v="Ganancias acumuladas"/>
    <x v="57"/>
    <x v="0"/>
    <n v="4086300"/>
  </r>
  <r>
    <x v="68"/>
    <s v="CONCOL INGENIERIA SAS"/>
    <s v="50 NIIF Pymes - Separados"/>
    <s v="BOGOTA D.C."/>
    <s v="M7110"/>
    <s v="2016-dic-31"/>
    <x v="0"/>
    <n v="20170428"/>
    <n v="0"/>
    <s v="Ganancias acumuladas"/>
    <x v="57"/>
    <x v="0"/>
    <n v="881496"/>
  </r>
  <r>
    <x v="69"/>
    <s v="JMV CONSTRUKTORA SAS"/>
    <s v="40 NIIF Pymes - Individuales"/>
    <s v="RISARALDA"/>
    <s v="F4290"/>
    <s v="2016-dic-31"/>
    <x v="0"/>
    <n v="20170503"/>
    <n v="0"/>
    <s v="Ganancias acumuladas"/>
    <x v="57"/>
    <x v="0"/>
    <n v="4604255"/>
  </r>
  <r>
    <x v="70"/>
    <s v="TROPICAL ING S.A.S."/>
    <s v="40 NIIF Pymes - Individuales"/>
    <s v="BOGOTA D.C."/>
    <s v="M7110"/>
    <s v="2016-dic-31"/>
    <x v="0"/>
    <n v="20170426"/>
    <n v="0"/>
    <s v="Ganancias acumuladas"/>
    <x v="57"/>
    <x v="0"/>
    <n v="11238"/>
  </r>
  <r>
    <x v="71"/>
    <s v="MECO INFRAESTRUCTURA SAS"/>
    <s v="10 NIIF Plenas - Individuales"/>
    <s v="BOGOTA D.C."/>
    <s v="F4210"/>
    <s v="2016-dic-31"/>
    <x v="0"/>
    <n v="20170404"/>
    <n v="0"/>
    <s v="Ganancias acumuladas"/>
    <x v="57"/>
    <x v="0"/>
    <n v="16811096"/>
  </r>
  <r>
    <x v="72"/>
    <s v="SBI INTERNATIONAL HOLDINGS AG"/>
    <s v="10 NIIF Plenas - Individuales"/>
    <s v="BOGOTA D.C."/>
    <s v="F4112"/>
    <s v="2016-dic-31"/>
    <x v="0"/>
    <n v="20170330"/>
    <n v="0"/>
    <s v="Ganancias acumuladas"/>
    <x v="57"/>
    <x v="0"/>
    <n v="3895645"/>
  </r>
  <r>
    <x v="73"/>
    <s v="CONSTRUCCIONES COLOMBIANAS OHL SAS"/>
    <s v="10 NIIF Plenas - Individuales"/>
    <s v="BOGOTA D.C."/>
    <s v="F4210"/>
    <s v="2016-dic-31"/>
    <x v="0"/>
    <n v="20170410"/>
    <n v="0"/>
    <s v="Ganancias acumuladas"/>
    <x v="57"/>
    <x v="0"/>
    <n v="6896754"/>
  </r>
  <r>
    <x v="0"/>
    <s v="ESTYMA ESTUDIOS Y MANEJOS S.A"/>
    <s v="40 NIIF Pymes - Individuales"/>
    <s v="ANTIOQUIA"/>
    <s v="F4210"/>
    <s v="2016-dic-31"/>
    <x v="0"/>
    <n v="20170518"/>
    <n v="0"/>
    <s v="Patrimonio total"/>
    <x v="58"/>
    <x v="8"/>
    <n v="88752499"/>
  </r>
  <r>
    <x v="1"/>
    <s v="VELNEC S.A."/>
    <s v="40 NIIF Pymes - Individuales"/>
    <s v="BOGOTA D.C."/>
    <s v="M7110"/>
    <s v="2016-dic-31"/>
    <x v="0"/>
    <n v="20170503"/>
    <n v="0"/>
    <s v="Patrimonio total"/>
    <x v="58"/>
    <x v="8"/>
    <n v="3830202"/>
  </r>
  <r>
    <x v="2"/>
    <s v="ARQUITECTURA Y CONCRETO S A S"/>
    <s v="20 NIIF Plenas - Separados"/>
    <s v="ANTIOQUIA"/>
    <s v="F4111"/>
    <s v="2016-dic-31"/>
    <x v="0"/>
    <n v="20170328"/>
    <n v="0"/>
    <s v="Patrimonio total"/>
    <x v="58"/>
    <x v="8"/>
    <n v="455983943"/>
  </r>
  <r>
    <x v="3"/>
    <s v="JARAMILLO MORA S.A."/>
    <s v="20 NIIF Plenas - Separados"/>
    <s v="VALLE"/>
    <s v="F4111"/>
    <s v="2016-dic-31"/>
    <x v="0"/>
    <n v="20170403"/>
    <n v="0"/>
    <s v="Patrimonio total"/>
    <x v="58"/>
    <x v="8"/>
    <n v="114161110"/>
  </r>
  <r>
    <x v="4"/>
    <s v="JMV INGENIEROS S A S"/>
    <s v="40 NIIF Pymes - Individuales"/>
    <s v="BOGOTA D.C."/>
    <s v="F4290"/>
    <s v="2016-dic-31"/>
    <x v="0"/>
    <n v="20170505"/>
    <n v="0"/>
    <s v="Patrimonio total"/>
    <x v="58"/>
    <x v="8"/>
    <n v="13079934"/>
  </r>
  <r>
    <x v="5"/>
    <s v="CYG INGENIERIA Y CONSTRUCCIONES S A S"/>
    <s v="40 NIIF Pymes - Individuales"/>
    <s v="BOGOTA D.C."/>
    <s v="F4290"/>
    <s v="2016-dic-31"/>
    <x v="0"/>
    <n v="20170503"/>
    <n v="0"/>
    <s v="Patrimonio total"/>
    <x v="58"/>
    <x v="8"/>
    <n v="8672735"/>
  </r>
  <r>
    <x v="6"/>
    <s v="PRABYC INGENIEROS S A S"/>
    <s v="20 NIIF Plenas - Separados"/>
    <s v="BOGOTA D.C."/>
    <s v="F4111"/>
    <s v="2016-dic-31"/>
    <x v="0"/>
    <n v="20170403"/>
    <n v="0"/>
    <s v="Patrimonio total"/>
    <x v="58"/>
    <x v="8"/>
    <n v="120688459"/>
  </r>
  <r>
    <x v="7"/>
    <s v="VALORES Y CONTRATOS S.A. VALORCON S.A."/>
    <s v="40 NIIF Pymes - Individuales"/>
    <s v="ATLANTICO"/>
    <s v="F4210"/>
    <s v="2016-dic-31"/>
    <x v="0"/>
    <n v="20170424"/>
    <n v="0"/>
    <s v="Patrimonio total"/>
    <x v="58"/>
    <x v="8"/>
    <n v="365911843"/>
  </r>
  <r>
    <x v="8"/>
    <s v="AMARILO S.A.S"/>
    <s v="20 NIIF Plenas - Separados"/>
    <s v="BOGOTA D.C."/>
    <s v="F4111"/>
    <s v="2016-dic-31"/>
    <x v="0"/>
    <n v="20170407"/>
    <n v="0"/>
    <s v="Patrimonio total"/>
    <x v="58"/>
    <x v="8"/>
    <n v="444764660"/>
  </r>
  <r>
    <x v="9"/>
    <s v="PRODESA Y CIA. S.A."/>
    <s v="10 NIIF Plenas - Individuales"/>
    <s v="BOGOTA D.C."/>
    <s v="F4111"/>
    <s v="2016-dic-31"/>
    <x v="0"/>
    <n v="20170509"/>
    <n v="0"/>
    <s v="Patrimonio total"/>
    <x v="58"/>
    <x v="8"/>
    <n v="82665247"/>
  </r>
  <r>
    <x v="10"/>
    <s v="INVERSIONES ALCABAMA S.A."/>
    <s v="50 NIIF Pymes - Separados"/>
    <s v="BOGOTA D.C."/>
    <s v="F4321"/>
    <s v="2016-dic-31"/>
    <x v="0"/>
    <n v="20170428"/>
    <n v="0"/>
    <s v="Patrimonio total"/>
    <x v="58"/>
    <x v="8"/>
    <n v="41311924"/>
  </r>
  <r>
    <x v="11"/>
    <s v="LATINOAMERICANA DE CONSTRUCCIONES S.A."/>
    <s v="20 NIIF Plenas - Separados"/>
    <s v="ANTIOQUIA"/>
    <s v="F4210"/>
    <s v="2016-dic-31"/>
    <x v="0"/>
    <n v="20170406"/>
    <n v="0"/>
    <s v="Patrimonio total"/>
    <x v="58"/>
    <x v="8"/>
    <n v="150871310"/>
  </r>
  <r>
    <x v="12"/>
    <s v="APIROS S A S"/>
    <s v="10 NIIF Plenas - Individuales"/>
    <s v="BOGOTA D.C."/>
    <s v="F4111"/>
    <s v="2016-dic-31"/>
    <x v="0"/>
    <n v="20170330"/>
    <n v="0"/>
    <s v="Patrimonio total"/>
    <x v="58"/>
    <x v="8"/>
    <n v="43714167"/>
  </r>
  <r>
    <x v="13"/>
    <s v="CONSTRUCTORA CAPITAL MEDELLIN S.A.S."/>
    <s v="20 NIIF Plenas - Separados"/>
    <s v="ANTIOQUIA"/>
    <s v="F4111"/>
    <s v="2016-dic-31"/>
    <x v="0"/>
    <n v="20170404"/>
    <n v="0"/>
    <s v="Patrimonio total"/>
    <x v="58"/>
    <x v="8"/>
    <n v="50095856"/>
  </r>
  <r>
    <x v="14"/>
    <s v="CONSTRUCOES E COMERCIO CAMARGO CORREA S.A. SUCURSAL COLOMBIA"/>
    <s v="10 NIIF Plenas - Individuales"/>
    <s v="ANTIOQUIA"/>
    <s v="F4290"/>
    <s v="2016-dic-31"/>
    <x v="0"/>
    <n v="20170328"/>
    <n v="0"/>
    <s v="Patrimonio total"/>
    <x v="58"/>
    <x v="8"/>
    <n v="58263270"/>
  </r>
  <r>
    <x v="15"/>
    <s v="KMA CONSTRUCCIONES S A"/>
    <s v="20 NIIF Plenas - Separados"/>
    <s v="BOLIVAR"/>
    <s v="F4290"/>
    <s v="2016-dic-31"/>
    <x v="0"/>
    <n v="20171004"/>
    <n v="0"/>
    <s v="Patrimonio total"/>
    <x v="58"/>
    <x v="8"/>
    <n v="366770514"/>
  </r>
  <r>
    <x v="16"/>
    <s v="CAM COLOMBIA MULTISERVICIOS S A S"/>
    <s v="20 NIIF Plenas - Separados"/>
    <s v="BOGOTA D.C."/>
    <s v="N8299"/>
    <s v="2016-dic-31"/>
    <x v="0"/>
    <n v="20170405"/>
    <n v="0"/>
    <s v="Patrimonio total"/>
    <x v="58"/>
    <x v="8"/>
    <n v="26963430"/>
  </r>
  <r>
    <x v="17"/>
    <s v="ALDEA PROYECTOS INMOBILIARIOS S.A."/>
    <s v="40 NIIF Pymes - Individuales"/>
    <s v="BOGOTA D.C."/>
    <s v="M7110"/>
    <s v="2016-dic-31"/>
    <x v="0"/>
    <n v="20170420"/>
    <n v="0"/>
    <s v="Patrimonio total"/>
    <x v="58"/>
    <x v="8"/>
    <n v="2422076"/>
  </r>
  <r>
    <x v="18"/>
    <s v="HMV INGENIEROS LTDA"/>
    <s v="20 NIIF Plenas - Separados"/>
    <s v="ANTIOQUIA"/>
    <s v="M7110"/>
    <s v="2016-dic-31"/>
    <x v="0"/>
    <n v="20170401"/>
    <n v="0"/>
    <s v="Patrimonio total"/>
    <x v="58"/>
    <x v="8"/>
    <n v="71214300"/>
  </r>
  <r>
    <x v="19"/>
    <s v="INGENIEROS CONSULTORES CIVILES Y ELECTRICOS S A"/>
    <s v="50 NIIF Pymes - Separados"/>
    <s v="BOGOTA D.C."/>
    <s v="M7110"/>
    <s v="2016-dic-31"/>
    <x v="0"/>
    <n v="20170510"/>
    <n v="0"/>
    <s v="Patrimonio total"/>
    <x v="58"/>
    <x v="8"/>
    <n v="14335985"/>
  </r>
  <r>
    <x v="20"/>
    <s v="OSPINAS Y CIA S A"/>
    <s v="20 NIIF Plenas - Separados"/>
    <s v="BOGOTA D.C."/>
    <s v="M7110"/>
    <s v="2016-dic-31"/>
    <x v="0"/>
    <n v="20170330"/>
    <n v="0"/>
    <s v="Patrimonio total"/>
    <x v="58"/>
    <x v="8"/>
    <n v="80784613"/>
  </r>
  <r>
    <x v="21"/>
    <s v="INVERSIONES Y CONSTRUCCIONES GAVIRIA VALLEJO INVERCO S A S"/>
    <s v="40 NIIF Pymes - Individuales"/>
    <s v="BOGOTA D.C."/>
    <s v="L6820"/>
    <s v="2016-dic-31"/>
    <x v="0"/>
    <n v="20170424"/>
    <n v="0"/>
    <s v="Patrimonio total"/>
    <x v="58"/>
    <x v="8"/>
    <n v="1804541"/>
  </r>
  <r>
    <x v="22"/>
    <s v="CONSULTORES TECNICOS Y ECONOMICOS S.A CONSULTECNICOS"/>
    <s v="50 NIIF Pymes - Separados"/>
    <s v="BOGOTA D.C."/>
    <s v="M7110"/>
    <s v="2016-dic-31"/>
    <x v="0"/>
    <n v="20170510"/>
    <n v="0"/>
    <s v="Patrimonio total"/>
    <x v="58"/>
    <x v="8"/>
    <n v="3356419"/>
  </r>
  <r>
    <x v="23"/>
    <s v="ODINSA SERVICIOS S A S"/>
    <s v="20 NIIF Plenas - Separados"/>
    <s v="BOGOTA D.C."/>
    <s v="F4390"/>
    <s v="2016-dic-31"/>
    <x v="0"/>
    <n v="20170406"/>
    <n v="0"/>
    <s v="Patrimonio total"/>
    <x v="58"/>
    <x v="8"/>
    <n v="7830790"/>
  </r>
  <r>
    <x v="24"/>
    <s v="ARPRO ARQUITECTOS INGENIEROS S.A."/>
    <s v="50 NIIF Pymes - Separados"/>
    <s v="BOGOTA D.C."/>
    <s v="F4112"/>
    <s v="2016-dic-31"/>
    <x v="0"/>
    <n v="20170515"/>
    <n v="0"/>
    <s v="Patrimonio total"/>
    <x v="58"/>
    <x v="8"/>
    <n v="42857021"/>
  </r>
  <r>
    <x v="25"/>
    <s v="J FELIPE ARDILA V &amp; CIA SAS"/>
    <s v="40 NIIF Pymes - Individuales"/>
    <s v="BOGOTA D.C."/>
    <s v="M7110"/>
    <s v="2016-dic-31"/>
    <x v="0"/>
    <n v="20170417"/>
    <n v="0"/>
    <s v="Patrimonio total"/>
    <x v="58"/>
    <x v="8"/>
    <n v="4815012"/>
  </r>
  <r>
    <x v="26"/>
    <s v="GUTIERREZ DIAZ Y CIA  S.A."/>
    <s v="40 NIIF Pymes - Individuales"/>
    <s v="BOGOTA D.C."/>
    <s v="M7110"/>
    <s v="2016-dic-31"/>
    <x v="0"/>
    <n v="20170523"/>
    <n v="0"/>
    <s v="Patrimonio total"/>
    <x v="58"/>
    <x v="8"/>
    <n v="7610339"/>
  </r>
  <r>
    <x v="27"/>
    <s v="CONSTRUCCIONES OBYCON S.A.S"/>
    <s v="20 NIIF Plenas - Separados"/>
    <s v="BOGOTA D.C."/>
    <s v="M7110"/>
    <s v="2016-dic-31"/>
    <x v="0"/>
    <n v="20170512"/>
    <n v="0"/>
    <s v="Patrimonio total"/>
    <x v="58"/>
    <x v="8"/>
    <n v="42617593"/>
  </r>
  <r>
    <x v="28"/>
    <s v="RESTREPO Y URIBE S A S"/>
    <s v="50 NIIF Pymes - Separados"/>
    <s v="BOGOTA D.C."/>
    <s v="M7110"/>
    <s v="2016-dic-31"/>
    <x v="0"/>
    <n v="20170502"/>
    <n v="0"/>
    <s v="Patrimonio total"/>
    <x v="58"/>
    <x v="8"/>
    <n v="9594850"/>
  </r>
  <r>
    <x v="29"/>
    <s v="CONSULTORIA COLOMBIANA S A"/>
    <s v="20 NIIF Plenas - Separados"/>
    <s v="BOGOTA D.C."/>
    <s v="M7110"/>
    <s v="2016-dic-31"/>
    <x v="0"/>
    <n v="20170405"/>
    <n v="0"/>
    <s v="Patrimonio total"/>
    <x v="58"/>
    <x v="8"/>
    <n v="31835211"/>
  </r>
  <r>
    <x v="30"/>
    <s v="TECNICONTROL S.A."/>
    <s v="20 NIIF Plenas - Separados"/>
    <s v="BOGOTA D.C."/>
    <s v="M7110"/>
    <s v="2016-dic-31"/>
    <x v="0"/>
    <n v="20170407"/>
    <n v="0"/>
    <s v="Patrimonio total"/>
    <x v="58"/>
    <x v="8"/>
    <n v="34084358"/>
  </r>
  <r>
    <x v="31"/>
    <s v="MORELCO S A S"/>
    <s v="20 NIIF Plenas - Separados"/>
    <s v="BOGOTA D.C."/>
    <s v="F4290"/>
    <s v="2016-dic-31"/>
    <x v="0"/>
    <n v="20170405"/>
    <n v="0"/>
    <s v="Patrimonio total"/>
    <x v="58"/>
    <x v="8"/>
    <n v="129366111"/>
  </r>
  <r>
    <x v="32"/>
    <s v="CONSTRUCTORA  COLPATRIA S.A"/>
    <s v="20 NIIF Plenas - Separados"/>
    <s v="BOGOTA D.C."/>
    <s v="F4111"/>
    <s v="2016-dic-31"/>
    <x v="0"/>
    <n v="20170404"/>
    <n v="0"/>
    <s v="Patrimonio total"/>
    <x v="58"/>
    <x v="8"/>
    <n v="580142650"/>
  </r>
  <r>
    <x v="33"/>
    <s v="A.C.I. PROYECTOS S.A.S"/>
    <s v="20 NIIF Plenas - Separados"/>
    <s v="BOGOTA D.C."/>
    <s v="M7110"/>
    <s v="2016-dic-31"/>
    <x v="0"/>
    <n v="20170403"/>
    <n v="0"/>
    <s v="Patrimonio total"/>
    <x v="58"/>
    <x v="8"/>
    <n v="23019782"/>
  </r>
  <r>
    <x v="34"/>
    <s v="ARMETALES S.A."/>
    <s v="10 NIIF Plenas - Individuales"/>
    <s v="CALDAS"/>
    <s v="G4663"/>
    <s v="2016-dic-31"/>
    <x v="0"/>
    <n v="20170406"/>
    <n v="0"/>
    <s v="Patrimonio total"/>
    <x v="58"/>
    <x v="8"/>
    <n v="15688188"/>
  </r>
  <r>
    <x v="35"/>
    <s v="TERMOTECNICA COINDUSTRIAL S A"/>
    <s v="20 NIIF Plenas - Separados"/>
    <s v="BOGOTA D.C."/>
    <s v="F4290"/>
    <s v="2016-dic-31"/>
    <x v="0"/>
    <n v="20170330"/>
    <n v="0"/>
    <s v="Patrimonio total"/>
    <x v="58"/>
    <x v="8"/>
    <n v="399013936"/>
  </r>
  <r>
    <x v="36"/>
    <s v="INTEGRAL S A."/>
    <s v="20 NIIF Plenas - Separados"/>
    <s v="ANTIOQUIA"/>
    <s v="M7110"/>
    <s v="2016-dic-31"/>
    <x v="0"/>
    <n v="20170331"/>
    <n v="0"/>
    <s v="Patrimonio total"/>
    <x v="58"/>
    <x v="8"/>
    <n v="157965144"/>
  </r>
  <r>
    <x v="37"/>
    <s v="CONSTRUCCIONES VELEZ Y ASOCIADOS S.A.S"/>
    <s v="10 NIIF Plenas - Individuales"/>
    <s v="ANTIOQUIA"/>
    <s v="F4112"/>
    <s v="2016-dic-31"/>
    <x v="0"/>
    <n v="20170503"/>
    <n v="0"/>
    <s v="Patrimonio total"/>
    <x v="58"/>
    <x v="8"/>
    <n v="34761687"/>
  </r>
  <r>
    <x v="38"/>
    <s v="P  A  Y  C   S. A.S."/>
    <s v="40 NIIF Pymes - Individuales"/>
    <s v="BOGOTA D.C."/>
    <s v="M7110"/>
    <s v="2016-dic-31"/>
    <x v="0"/>
    <n v="20170515"/>
    <n v="0"/>
    <s v="Patrimonio total"/>
    <x v="58"/>
    <x v="8"/>
    <n v="10571734"/>
  </r>
  <r>
    <x v="39"/>
    <s v="INVERSIONES Y CONSTRUCCIONES CONDOR S.A."/>
    <s v="40 NIIF Pymes - Individuales"/>
    <s v="BOGOTA D.C."/>
    <s v="F4290"/>
    <s v="2016-dic-31"/>
    <x v="0"/>
    <n v="20170512"/>
    <n v="0"/>
    <s v="Patrimonio total"/>
    <x v="58"/>
    <x v="8"/>
    <n v="1024527"/>
  </r>
  <r>
    <x v="40"/>
    <s v="INDUSTRIAL CONCONCRETO S.A.S"/>
    <s v="20 NIIF Plenas - Separados"/>
    <s v="ANTIOQUIA"/>
    <s v="F4290"/>
    <s v="2016-dic-31"/>
    <x v="0"/>
    <n v="20170329"/>
    <n v="0"/>
    <s v="Patrimonio total"/>
    <x v="58"/>
    <x v="8"/>
    <n v="127488037"/>
  </r>
  <r>
    <x v="41"/>
    <s v="ODINSA PROYECTOS E INVERSIONES S.A."/>
    <s v="20 NIIF Plenas - Separados"/>
    <s v="BOGOTA D.C."/>
    <s v="N8299"/>
    <s v="2016-dic-31"/>
    <x v="0"/>
    <n v="20170330"/>
    <n v="0"/>
    <s v="Patrimonio total"/>
    <x v="58"/>
    <x v="8"/>
    <n v="57213409"/>
  </r>
  <r>
    <x v="42"/>
    <s v="PROMOTORA CONVIVIENDA S A S"/>
    <s v="20 NIIF Plenas - Separados"/>
    <s v="BOGOTA D.C."/>
    <s v="M7110"/>
    <s v="2016-dic-31"/>
    <x v="0"/>
    <n v="20170329"/>
    <n v="0"/>
    <s v="Patrimonio total"/>
    <x v="58"/>
    <x v="8"/>
    <n v="12910244"/>
  </r>
  <r>
    <x v="43"/>
    <s v="GUSTAVO PERRY ARQUITECTOS S.A.S."/>
    <s v="40 NIIF Pymes - Individuales"/>
    <s v="BOGOTA D.C."/>
    <s v="M7110"/>
    <s v="2016-dic-31"/>
    <x v="0"/>
    <n v="20170504"/>
    <n v="0"/>
    <s v="Patrimonio total"/>
    <x v="58"/>
    <x v="8"/>
    <n v="2599200"/>
  </r>
  <r>
    <x v="44"/>
    <s v="MARVAL S.A."/>
    <s v="20 NIIF Plenas - Separados"/>
    <s v="SANTANDER"/>
    <s v="F4111"/>
    <s v="2016-dic-31"/>
    <x v="0"/>
    <n v="20170331"/>
    <n v="0"/>
    <s v="Patrimonio total"/>
    <x v="58"/>
    <x v="8"/>
    <n v="701811336"/>
  </r>
  <r>
    <x v="45"/>
    <s v="CASS CONSTRUCTORES &amp; CIA. S.C.A."/>
    <s v="10 NIIF Plenas - Individuales"/>
    <s v="CUNDINAMARCA"/>
    <s v="F4210"/>
    <s v="2016-dic-31"/>
    <x v="0"/>
    <n v="20170405"/>
    <n v="0"/>
    <s v="Patrimonio total"/>
    <x v="58"/>
    <x v="8"/>
    <n v="185646532"/>
  </r>
  <r>
    <x v="46"/>
    <s v="PROKSOL S A S"/>
    <s v="50 NIIF Pymes - Separados"/>
    <s v="CUNDINAMARCA"/>
    <s v="M7110"/>
    <s v="2016-dic-31"/>
    <x v="0"/>
    <n v="20170421"/>
    <n v="0"/>
    <s v="Patrimonio total"/>
    <x v="58"/>
    <x v="8"/>
    <n v="6299344"/>
  </r>
  <r>
    <x v="47"/>
    <s v="COMPAÑIA COLOMBIANA DE CONSULTORES S AS"/>
    <s v="40 NIIF Pymes - Individuales"/>
    <s v="ANTIOQUIA"/>
    <s v="M7110"/>
    <s v="2016-dic-31"/>
    <x v="0"/>
    <n v="20170511"/>
    <n v="0"/>
    <s v="Patrimonio total"/>
    <x v="58"/>
    <x v="8"/>
    <n v="9922319"/>
  </r>
  <r>
    <x v="48"/>
    <s v="SEDIC S.A"/>
    <s v="20 NIIF Plenas - Separados"/>
    <s v="ANTIOQUIA"/>
    <s v="M7110"/>
    <s v="2016-dic-31"/>
    <x v="0"/>
    <n v="20170928"/>
    <n v="0"/>
    <s v="Patrimonio total"/>
    <x v="58"/>
    <x v="8"/>
    <n v="6512725"/>
  </r>
  <r>
    <x v="49"/>
    <s v="CONINSA  RAMON H. S.A."/>
    <s v="20 NIIF Plenas - Separados"/>
    <s v="ANTIOQUIA"/>
    <s v="F4290"/>
    <s v="2016-dic-31"/>
    <x v="0"/>
    <n v="20170329"/>
    <n v="0"/>
    <s v="Patrimonio total"/>
    <x v="58"/>
    <x v="8"/>
    <n v="165117534"/>
  </r>
  <r>
    <x v="50"/>
    <s v="MAB INGENIERIA DE VALOR S.A."/>
    <s v="50 NIIF Pymes - Separados"/>
    <s v="BOGOTA D.C."/>
    <s v="M7110"/>
    <s v="2016-dic-31"/>
    <x v="0"/>
    <n v="20170419"/>
    <n v="0"/>
    <s v="Patrimonio total"/>
    <x v="58"/>
    <x v="8"/>
    <n v="10838816"/>
  </r>
  <r>
    <x v="51"/>
    <s v="INGENIERIA ESTRUCTURAL S.A."/>
    <s v="40 NIIF Pymes - Individuales"/>
    <s v="ANTIOQUIA"/>
    <s v="M7110"/>
    <s v="2016-dic-31"/>
    <x v="0"/>
    <n v="20170503"/>
    <n v="0"/>
    <s v="Patrimonio total"/>
    <x v="58"/>
    <x v="8"/>
    <n v="2010375"/>
  </r>
  <r>
    <x v="52"/>
    <s v="SANEAR S.A."/>
    <s v="40 NIIF Pymes - Individuales"/>
    <s v="ANTIOQUIA"/>
    <s v="M7110"/>
    <s v="2016-dic-31"/>
    <x v="0"/>
    <n v="20170510"/>
    <n v="0"/>
    <s v="Patrimonio total"/>
    <x v="58"/>
    <x v="8"/>
    <n v="11521193"/>
  </r>
  <r>
    <x v="53"/>
    <s v="SP INGENIEROS S.A.S."/>
    <s v="20 NIIF Plenas - Separados"/>
    <s v="ANTIOQUIA"/>
    <s v="F4210"/>
    <s v="2016-dic-31"/>
    <x v="0"/>
    <n v="20170328"/>
    <n v="0"/>
    <s v="Patrimonio total"/>
    <x v="58"/>
    <x v="8"/>
    <n v="191026850"/>
  </r>
  <r>
    <x v="54"/>
    <s v="INMOBILIARIA CONCONCRETO S.A.S."/>
    <s v="20 NIIF Plenas - Separados"/>
    <s v="ANTIOQUIA"/>
    <s v="F4111"/>
    <s v="2016-dic-31"/>
    <x v="0"/>
    <n v="20170403"/>
    <n v="0"/>
    <s v="Patrimonio total"/>
    <x v="58"/>
    <x v="8"/>
    <n v="18911139"/>
  </r>
  <r>
    <x v="55"/>
    <s v="FAJARDO MORENO Y CIA. S.A."/>
    <s v="40 NIIF Pymes - Individuales"/>
    <s v="ANTIOQUIA"/>
    <s v="M7110"/>
    <s v="2016-dic-31"/>
    <x v="0"/>
    <n v="20170424"/>
    <n v="0"/>
    <s v="Patrimonio total"/>
    <x v="58"/>
    <x v="8"/>
    <n v="9205307"/>
  </r>
  <r>
    <x v="56"/>
    <s v="CBI COLOMBIANA S.A."/>
    <s v="10 NIIF Plenas - Individuales"/>
    <s v="BOLIVAR"/>
    <s v="F4290"/>
    <s v="2016-dic-31"/>
    <x v="0"/>
    <n v="20170407"/>
    <n v="0"/>
    <s v="Patrimonio total"/>
    <x v="58"/>
    <x v="8"/>
    <n v="-27005194"/>
  </r>
  <r>
    <x v="57"/>
    <s v="ESTUDIOS Y PROYECTOS DEL SOL S A S"/>
    <s v="20 NIIF Plenas - Separados"/>
    <s v="BOGOTA D.C."/>
    <s v="F4210"/>
    <s v="2016-dic-31"/>
    <x v="0"/>
    <n v="20170331"/>
    <n v="0"/>
    <s v="Patrimonio total"/>
    <x v="58"/>
    <x v="8"/>
    <n v="901536272"/>
  </r>
  <r>
    <x v="58"/>
    <s v="ARCO CONSTRUCTORES S.A.S"/>
    <s v="50 NIIF Pymes - Separados"/>
    <s v="CUNDINAMARCA"/>
    <s v="F4210"/>
    <s v="2016-dic-31"/>
    <x v="0"/>
    <n v="20170425"/>
    <n v="0"/>
    <s v="Patrimonio total"/>
    <x v="58"/>
    <x v="8"/>
    <n v="5934281"/>
  </r>
  <r>
    <x v="59"/>
    <s v="CMS + GMP ASOCIADOS S A S EN REORGANIZACION"/>
    <s v="50 NIIF Pymes - Separados"/>
    <s v="BOGOTA D.C."/>
    <s v="M7110"/>
    <s v="2016-dic-31"/>
    <x v="0"/>
    <n v="20170517"/>
    <n v="0"/>
    <s v="Patrimonio total"/>
    <x v="58"/>
    <x v="8"/>
    <n v="1654645"/>
  </r>
  <r>
    <x v="60"/>
    <s v="INGETEC INGENIERIA &amp; DISEÑO S.A."/>
    <s v="40 NIIF Pymes - Individuales"/>
    <s v="BOGOTA D.C."/>
    <s v="M7110"/>
    <s v="2016-dic-31"/>
    <x v="0"/>
    <n v="20170509"/>
    <n v="0"/>
    <s v="Patrimonio total"/>
    <x v="58"/>
    <x v="8"/>
    <n v="6687401"/>
  </r>
  <r>
    <x v="61"/>
    <s v="INGETEC GERENCIA &amp; SUPERVISION S.A."/>
    <s v="40 NIIF Pymes - Individuales"/>
    <s v="BOGOTA D.C."/>
    <s v="M7110"/>
    <s v="2016-dic-31"/>
    <x v="0"/>
    <n v="20170510"/>
    <n v="0"/>
    <s v="Patrimonio total"/>
    <x v="58"/>
    <x v="8"/>
    <n v="662913"/>
  </r>
  <r>
    <x v="62"/>
    <s v="CARTAGENA II S.A."/>
    <s v="20 NIIF Plenas - Separados"/>
    <s v="BOLIVAR"/>
    <s v="L6810"/>
    <s v="2016-dic-31"/>
    <x v="0"/>
    <n v="20170509"/>
    <n v="0"/>
    <s v="Patrimonio total"/>
    <x v="58"/>
    <x v="8"/>
    <n v="850376283"/>
  </r>
  <r>
    <x v="63"/>
    <s v="CONSTRUCTORA FUREL S.A"/>
    <s v="50 NIIF Pymes - Separados"/>
    <s v="ANTIOQUIA"/>
    <s v="F4390"/>
    <s v="2016-dic-31"/>
    <x v="0"/>
    <n v="20170504"/>
    <n v="0"/>
    <s v="Patrimonio total"/>
    <x v="58"/>
    <x v="8"/>
    <n v="7656187"/>
  </r>
  <r>
    <x v="64"/>
    <s v="POCH COLOMBIA SA"/>
    <s v="10 NIIF Plenas - Individuales"/>
    <s v="BOGOTA D.C."/>
    <s v="M7110"/>
    <s v="2016-dic-31"/>
    <x v="0"/>
    <n v="20170330"/>
    <n v="0"/>
    <s v="Patrimonio total"/>
    <x v="58"/>
    <x v="8"/>
    <n v="701216"/>
  </r>
  <r>
    <x v="65"/>
    <s v="AR CONSTRUCCIONES S.A.S"/>
    <s v="10 NIIF Plenas - Individuales"/>
    <s v="BOGOTA D.C."/>
    <s v="F4111"/>
    <s v="2016-dic-31"/>
    <x v="0"/>
    <n v="20170327"/>
    <n v="0"/>
    <s v="Patrimonio total"/>
    <x v="58"/>
    <x v="8"/>
    <n v="51720641"/>
  </r>
  <r>
    <x v="66"/>
    <s v="CONSTRUCTORA DE INFRAESTRUCTURA VIAL S.A.S."/>
    <s v="10 NIIF Plenas - Individuales"/>
    <s v="BOGOTA D.C."/>
    <s v="F4210"/>
    <s v="2016-dic-31"/>
    <x v="0"/>
    <n v="20170330"/>
    <n v="0"/>
    <s v="Patrimonio total"/>
    <x v="58"/>
    <x v="8"/>
    <n v="91111180"/>
  </r>
  <r>
    <x v="67"/>
    <s v="INGENIERIA Y SOLUCIONES ESPECIALIZADAS S.A.S. (ISES S.A.S.)"/>
    <s v="50 NIIF Pymes - Separados"/>
    <s v="ATLANTICO"/>
    <s v="M7110"/>
    <s v="2016-dic-31"/>
    <x v="0"/>
    <n v="20170511"/>
    <n v="0"/>
    <s v="Patrimonio total"/>
    <x v="58"/>
    <x v="8"/>
    <n v="4842158"/>
  </r>
  <r>
    <x v="68"/>
    <s v="CONCOL INGENIERIA SAS"/>
    <s v="50 NIIF Pymes - Separados"/>
    <s v="BOGOTA D.C."/>
    <s v="M7110"/>
    <s v="2016-dic-31"/>
    <x v="0"/>
    <n v="20170428"/>
    <n v="0"/>
    <s v="Patrimonio total"/>
    <x v="58"/>
    <x v="8"/>
    <n v="5881496"/>
  </r>
  <r>
    <x v="69"/>
    <s v="JMV CONSTRUKTORA SAS"/>
    <s v="40 NIIF Pymes - Individuales"/>
    <s v="RISARALDA"/>
    <s v="F4290"/>
    <s v="2016-dic-31"/>
    <x v="0"/>
    <n v="20170503"/>
    <n v="0"/>
    <s v="Patrimonio total"/>
    <x v="58"/>
    <x v="8"/>
    <n v="5525361"/>
  </r>
  <r>
    <x v="70"/>
    <s v="TROPICAL ING S.A.S."/>
    <s v="40 NIIF Pymes - Individuales"/>
    <s v="BOGOTA D.C."/>
    <s v="M7110"/>
    <s v="2016-dic-31"/>
    <x v="0"/>
    <n v="20170426"/>
    <n v="0"/>
    <s v="Patrimonio total"/>
    <x v="58"/>
    <x v="8"/>
    <n v="52526"/>
  </r>
  <r>
    <x v="71"/>
    <s v="MECO INFRAESTRUCTURA SAS"/>
    <s v="10 NIIF Plenas - Individuales"/>
    <s v="BOGOTA D.C."/>
    <s v="F4210"/>
    <s v="2016-dic-31"/>
    <x v="0"/>
    <n v="20170404"/>
    <n v="0"/>
    <s v="Patrimonio total"/>
    <x v="58"/>
    <x v="8"/>
    <n v="89599288"/>
  </r>
  <r>
    <x v="72"/>
    <s v="SBI INTERNATIONAL HOLDINGS AG"/>
    <s v="10 NIIF Plenas - Individuales"/>
    <s v="BOGOTA D.C."/>
    <s v="F4112"/>
    <s v="2016-dic-31"/>
    <x v="0"/>
    <n v="20170330"/>
    <n v="0"/>
    <s v="Patrimonio total"/>
    <x v="58"/>
    <x v="8"/>
    <n v="3945645"/>
  </r>
  <r>
    <x v="73"/>
    <s v="CONSTRUCCIONES COLOMBIANAS OHL SAS"/>
    <s v="10 NIIF Plenas - Individuales"/>
    <s v="BOGOTA D.C."/>
    <s v="F4210"/>
    <s v="2016-dic-31"/>
    <x v="0"/>
    <n v="20170410"/>
    <n v="0"/>
    <s v="Patrimonio total"/>
    <x v="58"/>
    <x v="8"/>
    <n v="7176754"/>
  </r>
  <r>
    <x v="0"/>
    <s v="ESTYMA ESTUDIOS Y MANEJOS S.A"/>
    <s v="40 NIIF Pymes - Individuales"/>
    <s v="ANTIOQUIA"/>
    <s v="F4210"/>
    <s v="2016-dic-31"/>
    <x v="0"/>
    <n v="20170518"/>
    <n v="0"/>
    <s v="Total de patrimonio y pasivos"/>
    <x v="59"/>
    <x v="0"/>
    <n v="294441444"/>
  </r>
  <r>
    <x v="1"/>
    <s v="VELNEC S.A."/>
    <s v="40 NIIF Pymes - Individuales"/>
    <s v="BOGOTA D.C."/>
    <s v="M7110"/>
    <s v="2016-dic-31"/>
    <x v="0"/>
    <n v="20170503"/>
    <n v="0"/>
    <s v="Total de patrimonio y pasivos"/>
    <x v="59"/>
    <x v="0"/>
    <n v="8202393"/>
  </r>
  <r>
    <x v="2"/>
    <s v="ARQUITECTURA Y CONCRETO S A S"/>
    <s v="20 NIIF Plenas - Separados"/>
    <s v="ANTIOQUIA"/>
    <s v="F4111"/>
    <s v="2016-dic-31"/>
    <x v="0"/>
    <n v="20170328"/>
    <n v="0"/>
    <s v="Total de patrimonio y pasivos"/>
    <x v="59"/>
    <x v="0"/>
    <n v="1376671656"/>
  </r>
  <r>
    <x v="3"/>
    <s v="JARAMILLO MORA S.A."/>
    <s v="20 NIIF Plenas - Separados"/>
    <s v="VALLE"/>
    <s v="F4111"/>
    <s v="2016-dic-31"/>
    <x v="0"/>
    <n v="20170403"/>
    <n v="0"/>
    <s v="Total de patrimonio y pasivos"/>
    <x v="59"/>
    <x v="0"/>
    <n v="343093949"/>
  </r>
  <r>
    <x v="4"/>
    <s v="JMV INGENIEROS S A S"/>
    <s v="40 NIIF Pymes - Individuales"/>
    <s v="BOGOTA D.C."/>
    <s v="F4290"/>
    <s v="2016-dic-31"/>
    <x v="0"/>
    <n v="20170505"/>
    <n v="0"/>
    <s v="Total de patrimonio y pasivos"/>
    <x v="59"/>
    <x v="0"/>
    <n v="23493120"/>
  </r>
  <r>
    <x v="5"/>
    <s v="CYG INGENIERIA Y CONSTRUCCIONES S A S"/>
    <s v="40 NIIF Pymes - Individuales"/>
    <s v="BOGOTA D.C."/>
    <s v="F4290"/>
    <s v="2016-dic-31"/>
    <x v="0"/>
    <n v="20170503"/>
    <n v="0"/>
    <s v="Total de patrimonio y pasivos"/>
    <x v="59"/>
    <x v="0"/>
    <n v="69934807"/>
  </r>
  <r>
    <x v="6"/>
    <s v="PRABYC INGENIEROS S A S"/>
    <s v="20 NIIF Plenas - Separados"/>
    <s v="BOGOTA D.C."/>
    <s v="F4111"/>
    <s v="2016-dic-31"/>
    <x v="0"/>
    <n v="20170403"/>
    <n v="0"/>
    <s v="Total de patrimonio y pasivos"/>
    <x v="59"/>
    <x v="0"/>
    <n v="407886730"/>
  </r>
  <r>
    <x v="7"/>
    <s v="VALORES Y CONTRATOS S.A. VALORCON S.A."/>
    <s v="40 NIIF Pymes - Individuales"/>
    <s v="ATLANTICO"/>
    <s v="F4210"/>
    <s v="2016-dic-31"/>
    <x v="0"/>
    <n v="20170424"/>
    <n v="0"/>
    <s v="Total de patrimonio y pasivos"/>
    <x v="59"/>
    <x v="0"/>
    <n v="759153253"/>
  </r>
  <r>
    <x v="8"/>
    <s v="AMARILO S.A.S"/>
    <s v="20 NIIF Plenas - Separados"/>
    <s v="BOGOTA D.C."/>
    <s v="F4111"/>
    <s v="2016-dic-31"/>
    <x v="0"/>
    <n v="20170407"/>
    <n v="0"/>
    <s v="Total de patrimonio y pasivos"/>
    <x v="59"/>
    <x v="0"/>
    <n v="1910172652"/>
  </r>
  <r>
    <x v="9"/>
    <s v="PRODESA Y CIA. S.A."/>
    <s v="10 NIIF Plenas - Individuales"/>
    <s v="BOGOTA D.C."/>
    <s v="F4111"/>
    <s v="2016-dic-31"/>
    <x v="0"/>
    <n v="20170509"/>
    <n v="0"/>
    <s v="Total de patrimonio y pasivos"/>
    <x v="59"/>
    <x v="0"/>
    <n v="446804501"/>
  </r>
  <r>
    <x v="10"/>
    <s v="INVERSIONES ALCABAMA S.A."/>
    <s v="50 NIIF Pymes - Separados"/>
    <s v="BOGOTA D.C."/>
    <s v="F4321"/>
    <s v="2016-dic-31"/>
    <x v="0"/>
    <n v="20170428"/>
    <n v="0"/>
    <s v="Total de patrimonio y pasivos"/>
    <x v="59"/>
    <x v="0"/>
    <n v="238537003"/>
  </r>
  <r>
    <x v="11"/>
    <s v="LATINOAMERICANA DE CONSTRUCCIONES S.A."/>
    <s v="20 NIIF Plenas - Separados"/>
    <s v="ANTIOQUIA"/>
    <s v="F4210"/>
    <s v="2016-dic-31"/>
    <x v="0"/>
    <n v="20170406"/>
    <n v="0"/>
    <s v="Total de patrimonio y pasivos"/>
    <x v="59"/>
    <x v="0"/>
    <n v="447079926"/>
  </r>
  <r>
    <x v="12"/>
    <s v="APIROS S A S"/>
    <s v="10 NIIF Plenas - Individuales"/>
    <s v="BOGOTA D.C."/>
    <s v="F4111"/>
    <s v="2016-dic-31"/>
    <x v="0"/>
    <n v="20170330"/>
    <n v="0"/>
    <s v="Total de patrimonio y pasivos"/>
    <x v="59"/>
    <x v="0"/>
    <n v="416344021"/>
  </r>
  <r>
    <x v="13"/>
    <s v="CONSTRUCTORA CAPITAL MEDELLIN S.A.S."/>
    <s v="20 NIIF Plenas - Separados"/>
    <s v="ANTIOQUIA"/>
    <s v="F4111"/>
    <s v="2016-dic-31"/>
    <x v="0"/>
    <n v="20170404"/>
    <n v="0"/>
    <s v="Total de patrimonio y pasivos"/>
    <x v="59"/>
    <x v="0"/>
    <n v="520281694"/>
  </r>
  <r>
    <x v="14"/>
    <s v="CONSTRUCOES E COMERCIO CAMARGO CORREA S.A. SUCURSAL COLOMBIA"/>
    <s v="10 NIIF Plenas - Individuales"/>
    <s v="ANTIOQUIA"/>
    <s v="F4290"/>
    <s v="2016-dic-31"/>
    <x v="0"/>
    <n v="20170328"/>
    <n v="0"/>
    <s v="Total de patrimonio y pasivos"/>
    <x v="59"/>
    <x v="0"/>
    <n v="224685114"/>
  </r>
  <r>
    <x v="15"/>
    <s v="KMA CONSTRUCCIONES S A"/>
    <s v="20 NIIF Plenas - Separados"/>
    <s v="BOLIVAR"/>
    <s v="F4290"/>
    <s v="2016-dic-31"/>
    <x v="0"/>
    <n v="20171004"/>
    <n v="0"/>
    <s v="Total de patrimonio y pasivos"/>
    <x v="59"/>
    <x v="0"/>
    <n v="530168871"/>
  </r>
  <r>
    <x v="16"/>
    <s v="CAM COLOMBIA MULTISERVICIOS S A S"/>
    <s v="20 NIIF Plenas - Separados"/>
    <s v="BOGOTA D.C."/>
    <s v="N8299"/>
    <s v="2016-dic-31"/>
    <x v="0"/>
    <n v="20170405"/>
    <n v="0"/>
    <s v="Total de patrimonio y pasivos"/>
    <x v="59"/>
    <x v="0"/>
    <n v="112082278"/>
  </r>
  <r>
    <x v="17"/>
    <s v="ALDEA PROYECTOS INMOBILIARIOS S.A."/>
    <s v="40 NIIF Pymes - Individuales"/>
    <s v="BOGOTA D.C."/>
    <s v="M7110"/>
    <s v="2016-dic-31"/>
    <x v="0"/>
    <n v="20170420"/>
    <n v="0"/>
    <s v="Total de patrimonio y pasivos"/>
    <x v="59"/>
    <x v="0"/>
    <n v="325656392"/>
  </r>
  <r>
    <x v="18"/>
    <s v="HMV INGENIEROS LTDA"/>
    <s v="20 NIIF Plenas - Separados"/>
    <s v="ANTIOQUIA"/>
    <s v="M7110"/>
    <s v="2016-dic-31"/>
    <x v="0"/>
    <n v="20170401"/>
    <n v="0"/>
    <s v="Total de patrimonio y pasivos"/>
    <x v="59"/>
    <x v="0"/>
    <n v="150243884"/>
  </r>
  <r>
    <x v="19"/>
    <s v="INGENIEROS CONSULTORES CIVILES Y ELECTRICOS S A"/>
    <s v="50 NIIF Pymes - Separados"/>
    <s v="BOGOTA D.C."/>
    <s v="M7110"/>
    <s v="2016-dic-31"/>
    <x v="0"/>
    <n v="20170510"/>
    <n v="0"/>
    <s v="Total de patrimonio y pasivos"/>
    <x v="59"/>
    <x v="0"/>
    <n v="46688970"/>
  </r>
  <r>
    <x v="20"/>
    <s v="OSPINAS Y CIA S A"/>
    <s v="20 NIIF Plenas - Separados"/>
    <s v="BOGOTA D.C."/>
    <s v="M7110"/>
    <s v="2016-dic-31"/>
    <x v="0"/>
    <n v="20170330"/>
    <n v="0"/>
    <s v="Total de patrimonio y pasivos"/>
    <x v="59"/>
    <x v="0"/>
    <n v="315971197"/>
  </r>
  <r>
    <x v="21"/>
    <s v="INVERSIONES Y CONSTRUCCIONES GAVIRIA VALLEJO INVERCO S A S"/>
    <s v="40 NIIF Pymes - Individuales"/>
    <s v="BOGOTA D.C."/>
    <s v="L6820"/>
    <s v="2016-dic-31"/>
    <x v="0"/>
    <n v="20170424"/>
    <n v="0"/>
    <s v="Total de patrimonio y pasivos"/>
    <x v="59"/>
    <x v="0"/>
    <n v="10820881"/>
  </r>
  <r>
    <x v="22"/>
    <s v="CONSULTORES TECNICOS Y ECONOMICOS S.A CONSULTECNICOS"/>
    <s v="50 NIIF Pymes - Separados"/>
    <s v="BOGOTA D.C."/>
    <s v="M7110"/>
    <s v="2016-dic-31"/>
    <x v="0"/>
    <n v="20170510"/>
    <n v="0"/>
    <s v="Total de patrimonio y pasivos"/>
    <x v="59"/>
    <x v="0"/>
    <n v="3719835"/>
  </r>
  <r>
    <x v="23"/>
    <s v="ODINSA SERVICIOS S A S"/>
    <s v="20 NIIF Plenas - Separados"/>
    <s v="BOGOTA D.C."/>
    <s v="F4390"/>
    <s v="2016-dic-31"/>
    <x v="0"/>
    <n v="20170406"/>
    <n v="0"/>
    <s v="Total de patrimonio y pasivos"/>
    <x v="59"/>
    <x v="0"/>
    <n v="8351256"/>
  </r>
  <r>
    <x v="24"/>
    <s v="ARPRO ARQUITECTOS INGENIEROS S.A."/>
    <s v="50 NIIF Pymes - Separados"/>
    <s v="BOGOTA D.C."/>
    <s v="F4112"/>
    <s v="2016-dic-31"/>
    <x v="0"/>
    <n v="20170515"/>
    <n v="0"/>
    <s v="Total de patrimonio y pasivos"/>
    <x v="59"/>
    <x v="0"/>
    <n v="63560981"/>
  </r>
  <r>
    <x v="25"/>
    <s v="J FELIPE ARDILA V &amp; CIA SAS"/>
    <s v="40 NIIF Pymes - Individuales"/>
    <s v="BOGOTA D.C."/>
    <s v="M7110"/>
    <s v="2016-dic-31"/>
    <x v="0"/>
    <n v="20170417"/>
    <n v="0"/>
    <s v="Total de patrimonio y pasivos"/>
    <x v="59"/>
    <x v="0"/>
    <n v="7665052"/>
  </r>
  <r>
    <x v="26"/>
    <s v="GUTIERREZ DIAZ Y CIA  S.A."/>
    <s v="40 NIIF Pymes - Individuales"/>
    <s v="BOGOTA D.C."/>
    <s v="M7110"/>
    <s v="2016-dic-31"/>
    <x v="0"/>
    <n v="20170523"/>
    <n v="0"/>
    <s v="Total de patrimonio y pasivos"/>
    <x v="59"/>
    <x v="0"/>
    <n v="9783386"/>
  </r>
  <r>
    <x v="27"/>
    <s v="CONSTRUCCIONES OBYCON S.A.S"/>
    <s v="20 NIIF Plenas - Separados"/>
    <s v="BOGOTA D.C."/>
    <s v="M7110"/>
    <s v="2016-dic-31"/>
    <x v="0"/>
    <n v="20170512"/>
    <n v="0"/>
    <s v="Total de patrimonio y pasivos"/>
    <x v="59"/>
    <x v="0"/>
    <n v="139526620"/>
  </r>
  <r>
    <x v="28"/>
    <s v="RESTREPO Y URIBE S A S"/>
    <s v="50 NIIF Pymes - Separados"/>
    <s v="BOGOTA D.C."/>
    <s v="M7110"/>
    <s v="2016-dic-31"/>
    <x v="0"/>
    <n v="20170502"/>
    <n v="0"/>
    <s v="Total de patrimonio y pasivos"/>
    <x v="59"/>
    <x v="0"/>
    <n v="15909857"/>
  </r>
  <r>
    <x v="29"/>
    <s v="CONSULTORIA COLOMBIANA S A"/>
    <s v="20 NIIF Plenas - Separados"/>
    <s v="BOGOTA D.C."/>
    <s v="M7110"/>
    <s v="2016-dic-31"/>
    <x v="0"/>
    <n v="20170405"/>
    <n v="0"/>
    <s v="Total de patrimonio y pasivos"/>
    <x v="59"/>
    <x v="0"/>
    <n v="92769218"/>
  </r>
  <r>
    <x v="30"/>
    <s v="TECNICONTROL S.A."/>
    <s v="20 NIIF Plenas - Separados"/>
    <s v="BOGOTA D.C."/>
    <s v="M7110"/>
    <s v="2016-dic-31"/>
    <x v="0"/>
    <n v="20170407"/>
    <n v="0"/>
    <s v="Total de patrimonio y pasivos"/>
    <x v="59"/>
    <x v="0"/>
    <n v="48969909"/>
  </r>
  <r>
    <x v="31"/>
    <s v="MORELCO S A S"/>
    <s v="20 NIIF Plenas - Separados"/>
    <s v="BOGOTA D.C."/>
    <s v="F4290"/>
    <s v="2016-dic-31"/>
    <x v="0"/>
    <n v="20170405"/>
    <n v="0"/>
    <s v="Total de patrimonio y pasivos"/>
    <x v="59"/>
    <x v="0"/>
    <n v="263650428"/>
  </r>
  <r>
    <x v="32"/>
    <s v="CONSTRUCTORA  COLPATRIA S.A"/>
    <s v="20 NIIF Plenas - Separados"/>
    <s v="BOGOTA D.C."/>
    <s v="F4111"/>
    <s v="2016-dic-31"/>
    <x v="0"/>
    <n v="20170404"/>
    <n v="0"/>
    <s v="Total de patrimonio y pasivos"/>
    <x v="59"/>
    <x v="0"/>
    <n v="1590316510"/>
  </r>
  <r>
    <x v="33"/>
    <s v="A.C.I. PROYECTOS S.A.S"/>
    <s v="20 NIIF Plenas - Separados"/>
    <s v="BOGOTA D.C."/>
    <s v="M7110"/>
    <s v="2016-dic-31"/>
    <x v="0"/>
    <n v="20170403"/>
    <n v="0"/>
    <s v="Total de patrimonio y pasivos"/>
    <x v="59"/>
    <x v="0"/>
    <n v="44106375"/>
  </r>
  <r>
    <x v="34"/>
    <s v="ARMETALES S.A."/>
    <s v="10 NIIF Plenas - Individuales"/>
    <s v="CALDAS"/>
    <s v="G4663"/>
    <s v="2016-dic-31"/>
    <x v="0"/>
    <n v="20170406"/>
    <n v="0"/>
    <s v="Total de patrimonio y pasivos"/>
    <x v="59"/>
    <x v="0"/>
    <n v="55399596"/>
  </r>
  <r>
    <x v="35"/>
    <s v="TERMOTECNICA COINDUSTRIAL S A"/>
    <s v="20 NIIF Plenas - Separados"/>
    <s v="BOGOTA D.C."/>
    <s v="F4290"/>
    <s v="2016-dic-31"/>
    <x v="0"/>
    <n v="20170330"/>
    <n v="0"/>
    <s v="Total de patrimonio y pasivos"/>
    <x v="59"/>
    <x v="0"/>
    <n v="708190705"/>
  </r>
  <r>
    <x v="36"/>
    <s v="INTEGRAL S A."/>
    <s v="20 NIIF Plenas - Separados"/>
    <s v="ANTIOQUIA"/>
    <s v="M7110"/>
    <s v="2016-dic-31"/>
    <x v="0"/>
    <n v="20170331"/>
    <n v="0"/>
    <s v="Total de patrimonio y pasivos"/>
    <x v="59"/>
    <x v="0"/>
    <n v="202381549"/>
  </r>
  <r>
    <x v="37"/>
    <s v="CONSTRUCCIONES VELEZ Y ASOCIADOS S.A.S"/>
    <s v="10 NIIF Plenas - Individuales"/>
    <s v="ANTIOQUIA"/>
    <s v="F4112"/>
    <s v="2016-dic-31"/>
    <x v="0"/>
    <n v="20170503"/>
    <n v="0"/>
    <s v="Total de patrimonio y pasivos"/>
    <x v="59"/>
    <x v="0"/>
    <n v="66947515"/>
  </r>
  <r>
    <x v="38"/>
    <s v="P  A  Y  C   S. A.S."/>
    <s v="40 NIIF Pymes - Individuales"/>
    <s v="BOGOTA D.C."/>
    <s v="M7110"/>
    <s v="2016-dic-31"/>
    <x v="0"/>
    <n v="20170515"/>
    <n v="0"/>
    <s v="Total de patrimonio y pasivos"/>
    <x v="59"/>
    <x v="0"/>
    <n v="24447778"/>
  </r>
  <r>
    <x v="39"/>
    <s v="INVERSIONES Y CONSTRUCCIONES CONDOR S.A."/>
    <s v="40 NIIF Pymes - Individuales"/>
    <s v="BOGOTA D.C."/>
    <s v="F4290"/>
    <s v="2016-dic-31"/>
    <x v="0"/>
    <n v="20170512"/>
    <n v="0"/>
    <s v="Total de patrimonio y pasivos"/>
    <x v="59"/>
    <x v="0"/>
    <n v="3215048"/>
  </r>
  <r>
    <x v="40"/>
    <s v="INDUSTRIAL CONCONCRETO S.A.S"/>
    <s v="20 NIIF Plenas - Separados"/>
    <s v="ANTIOQUIA"/>
    <s v="F4290"/>
    <s v="2016-dic-31"/>
    <x v="0"/>
    <n v="20170329"/>
    <n v="0"/>
    <s v="Total de patrimonio y pasivos"/>
    <x v="59"/>
    <x v="0"/>
    <n v="185305687"/>
  </r>
  <r>
    <x v="41"/>
    <s v="ODINSA PROYECTOS E INVERSIONES S.A."/>
    <s v="20 NIIF Plenas - Separados"/>
    <s v="BOGOTA D.C."/>
    <s v="N8299"/>
    <s v="2016-dic-31"/>
    <x v="0"/>
    <n v="20170330"/>
    <n v="0"/>
    <s v="Total de patrimonio y pasivos"/>
    <x v="59"/>
    <x v="0"/>
    <n v="74321968"/>
  </r>
  <r>
    <x v="42"/>
    <s v="PROMOTORA CONVIVIENDA S A S"/>
    <s v="20 NIIF Plenas - Separados"/>
    <s v="BOGOTA D.C."/>
    <s v="M7110"/>
    <s v="2016-dic-31"/>
    <x v="0"/>
    <n v="20170329"/>
    <n v="0"/>
    <s v="Total de patrimonio y pasivos"/>
    <x v="59"/>
    <x v="0"/>
    <n v="68684308"/>
  </r>
  <r>
    <x v="43"/>
    <s v="GUSTAVO PERRY ARQUITECTOS S.A.S."/>
    <s v="40 NIIF Pymes - Individuales"/>
    <s v="BOGOTA D.C."/>
    <s v="M7110"/>
    <s v="2016-dic-31"/>
    <x v="0"/>
    <n v="20170504"/>
    <n v="0"/>
    <s v="Total de patrimonio y pasivos"/>
    <x v="59"/>
    <x v="0"/>
    <n v="9817830"/>
  </r>
  <r>
    <x v="44"/>
    <s v="MARVAL S.A."/>
    <s v="20 NIIF Plenas - Separados"/>
    <s v="SANTANDER"/>
    <s v="F4111"/>
    <s v="2016-dic-31"/>
    <x v="0"/>
    <n v="20170331"/>
    <n v="0"/>
    <s v="Total de patrimonio y pasivos"/>
    <x v="59"/>
    <x v="0"/>
    <n v="1243732146"/>
  </r>
  <r>
    <x v="45"/>
    <s v="CASS CONSTRUCTORES &amp; CIA. S.C.A."/>
    <s v="10 NIIF Plenas - Individuales"/>
    <s v="CUNDINAMARCA"/>
    <s v="F4210"/>
    <s v="2016-dic-31"/>
    <x v="0"/>
    <n v="20170405"/>
    <n v="0"/>
    <s v="Total de patrimonio y pasivos"/>
    <x v="59"/>
    <x v="0"/>
    <n v="608892086"/>
  </r>
  <r>
    <x v="46"/>
    <s v="PROKSOL S A S"/>
    <s v="50 NIIF Pymes - Separados"/>
    <s v="CUNDINAMARCA"/>
    <s v="M7110"/>
    <s v="2016-dic-31"/>
    <x v="0"/>
    <n v="20170421"/>
    <n v="0"/>
    <s v="Total de patrimonio y pasivos"/>
    <x v="59"/>
    <x v="0"/>
    <n v="125540737"/>
  </r>
  <r>
    <x v="47"/>
    <s v="COMPAÑIA COLOMBIANA DE CONSULTORES S AS"/>
    <s v="40 NIIF Pymes - Individuales"/>
    <s v="ANTIOQUIA"/>
    <s v="M7110"/>
    <s v="2016-dic-31"/>
    <x v="0"/>
    <n v="20170511"/>
    <n v="0"/>
    <s v="Total de patrimonio y pasivos"/>
    <x v="59"/>
    <x v="0"/>
    <n v="20657802"/>
  </r>
  <r>
    <x v="48"/>
    <s v="SEDIC S.A"/>
    <s v="20 NIIF Plenas - Separados"/>
    <s v="ANTIOQUIA"/>
    <s v="M7110"/>
    <s v="2016-dic-31"/>
    <x v="0"/>
    <n v="20170928"/>
    <n v="0"/>
    <s v="Total de patrimonio y pasivos"/>
    <x v="59"/>
    <x v="0"/>
    <n v="12976140"/>
  </r>
  <r>
    <x v="49"/>
    <s v="CONINSA  RAMON H. S.A."/>
    <s v="20 NIIF Plenas - Separados"/>
    <s v="ANTIOQUIA"/>
    <s v="F4290"/>
    <s v="2016-dic-31"/>
    <x v="0"/>
    <n v="20170329"/>
    <n v="0"/>
    <s v="Total de patrimonio y pasivos"/>
    <x v="59"/>
    <x v="0"/>
    <n v="454055013"/>
  </r>
  <r>
    <x v="50"/>
    <s v="MAB INGENIERIA DE VALOR S.A."/>
    <s v="50 NIIF Pymes - Separados"/>
    <s v="BOGOTA D.C."/>
    <s v="M7110"/>
    <s v="2016-dic-31"/>
    <x v="0"/>
    <n v="20170419"/>
    <n v="0"/>
    <s v="Total de patrimonio y pasivos"/>
    <x v="59"/>
    <x v="0"/>
    <n v="20204533"/>
  </r>
  <r>
    <x v="51"/>
    <s v="INGENIERIA ESTRUCTURAL S.A."/>
    <s v="40 NIIF Pymes - Individuales"/>
    <s v="ANTIOQUIA"/>
    <s v="M7110"/>
    <s v="2016-dic-31"/>
    <x v="0"/>
    <n v="20170503"/>
    <n v="0"/>
    <s v="Total de patrimonio y pasivos"/>
    <x v="59"/>
    <x v="0"/>
    <n v="5347753"/>
  </r>
  <r>
    <x v="52"/>
    <s v="SANEAR S.A."/>
    <s v="40 NIIF Pymes - Individuales"/>
    <s v="ANTIOQUIA"/>
    <s v="M7110"/>
    <s v="2016-dic-31"/>
    <x v="0"/>
    <n v="20170510"/>
    <n v="0"/>
    <s v="Total de patrimonio y pasivos"/>
    <x v="59"/>
    <x v="0"/>
    <n v="22086738"/>
  </r>
  <r>
    <x v="53"/>
    <s v="SP INGENIEROS S.A.S."/>
    <s v="20 NIIF Plenas - Separados"/>
    <s v="ANTIOQUIA"/>
    <s v="F4210"/>
    <s v="2016-dic-31"/>
    <x v="0"/>
    <n v="20170328"/>
    <n v="0"/>
    <s v="Total de patrimonio y pasivos"/>
    <x v="59"/>
    <x v="0"/>
    <n v="296155356"/>
  </r>
  <r>
    <x v="54"/>
    <s v="INMOBILIARIA CONCONCRETO S.A.S."/>
    <s v="20 NIIF Plenas - Separados"/>
    <s v="ANTIOQUIA"/>
    <s v="F4111"/>
    <s v="2016-dic-31"/>
    <x v="0"/>
    <n v="20170403"/>
    <n v="0"/>
    <s v="Total de patrimonio y pasivos"/>
    <x v="59"/>
    <x v="0"/>
    <n v="23790679"/>
  </r>
  <r>
    <x v="55"/>
    <s v="FAJARDO MORENO Y CIA. S.A."/>
    <s v="40 NIIF Pymes - Individuales"/>
    <s v="ANTIOQUIA"/>
    <s v="M7110"/>
    <s v="2016-dic-31"/>
    <x v="0"/>
    <n v="20170424"/>
    <n v="0"/>
    <s v="Total de patrimonio y pasivos"/>
    <x v="59"/>
    <x v="0"/>
    <n v="65284599"/>
  </r>
  <r>
    <x v="56"/>
    <s v="CBI COLOMBIANA S.A."/>
    <s v="10 NIIF Plenas - Individuales"/>
    <s v="BOLIVAR"/>
    <s v="F4290"/>
    <s v="2016-dic-31"/>
    <x v="0"/>
    <n v="20170407"/>
    <n v="0"/>
    <s v="Total de patrimonio y pasivos"/>
    <x v="59"/>
    <x v="0"/>
    <n v="359178409"/>
  </r>
  <r>
    <x v="57"/>
    <s v="ESTUDIOS Y PROYECTOS DEL SOL S A S"/>
    <s v="20 NIIF Plenas - Separados"/>
    <s v="BOGOTA D.C."/>
    <s v="F4210"/>
    <s v="2016-dic-31"/>
    <x v="0"/>
    <n v="20170331"/>
    <n v="0"/>
    <s v="Total de patrimonio y pasivos"/>
    <x v="59"/>
    <x v="0"/>
    <n v="1123624781"/>
  </r>
  <r>
    <x v="58"/>
    <s v="ARCO CONSTRUCTORES S.A.S"/>
    <s v="50 NIIF Pymes - Separados"/>
    <s v="CUNDINAMARCA"/>
    <s v="F4210"/>
    <s v="2016-dic-31"/>
    <x v="0"/>
    <n v="20170425"/>
    <n v="0"/>
    <s v="Total de patrimonio y pasivos"/>
    <x v="59"/>
    <x v="0"/>
    <n v="7015574"/>
  </r>
  <r>
    <x v="59"/>
    <s v="CMS + GMP ASOCIADOS S A S EN REORGANIZACION"/>
    <s v="50 NIIF Pymes - Separados"/>
    <s v="BOGOTA D.C."/>
    <s v="M7110"/>
    <s v="2016-dic-31"/>
    <x v="0"/>
    <n v="20170517"/>
    <n v="0"/>
    <s v="Total de patrimonio y pasivos"/>
    <x v="59"/>
    <x v="0"/>
    <n v="60336203"/>
  </r>
  <r>
    <x v="60"/>
    <s v="INGETEC INGENIERIA &amp; DISEÑO S.A."/>
    <s v="40 NIIF Pymes - Individuales"/>
    <s v="BOGOTA D.C."/>
    <s v="M7110"/>
    <s v="2016-dic-31"/>
    <x v="0"/>
    <n v="20170509"/>
    <n v="0"/>
    <s v="Total de patrimonio y pasivos"/>
    <x v="59"/>
    <x v="0"/>
    <n v="21854671"/>
  </r>
  <r>
    <x v="61"/>
    <s v="INGETEC GERENCIA &amp; SUPERVISION S.A."/>
    <s v="40 NIIF Pymes - Individuales"/>
    <s v="BOGOTA D.C."/>
    <s v="M7110"/>
    <s v="2016-dic-31"/>
    <x v="0"/>
    <n v="20170510"/>
    <n v="0"/>
    <s v="Total de patrimonio y pasivos"/>
    <x v="59"/>
    <x v="0"/>
    <n v="7304073"/>
  </r>
  <r>
    <x v="62"/>
    <s v="CARTAGENA II S.A."/>
    <s v="20 NIIF Plenas - Separados"/>
    <s v="BOLIVAR"/>
    <s v="L6810"/>
    <s v="2016-dic-31"/>
    <x v="0"/>
    <n v="20170509"/>
    <n v="0"/>
    <s v="Total de patrimonio y pasivos"/>
    <x v="59"/>
    <x v="0"/>
    <n v="1162366288"/>
  </r>
  <r>
    <x v="63"/>
    <s v="CONSTRUCTORA FUREL S.A"/>
    <s v="50 NIIF Pymes - Separados"/>
    <s v="ANTIOQUIA"/>
    <s v="F4390"/>
    <s v="2016-dic-31"/>
    <x v="0"/>
    <n v="20170504"/>
    <n v="0"/>
    <s v="Total de patrimonio y pasivos"/>
    <x v="59"/>
    <x v="0"/>
    <n v="68269387"/>
  </r>
  <r>
    <x v="64"/>
    <s v="POCH COLOMBIA SA"/>
    <s v="10 NIIF Plenas - Individuales"/>
    <s v="BOGOTA D.C."/>
    <s v="M7110"/>
    <s v="2016-dic-31"/>
    <x v="0"/>
    <n v="20170330"/>
    <n v="0"/>
    <s v="Total de patrimonio y pasivos"/>
    <x v="59"/>
    <x v="0"/>
    <n v="4287534"/>
  </r>
  <r>
    <x v="65"/>
    <s v="AR CONSTRUCCIONES S.A.S"/>
    <s v="10 NIIF Plenas - Individuales"/>
    <s v="BOGOTA D.C."/>
    <s v="F4111"/>
    <s v="2016-dic-31"/>
    <x v="0"/>
    <n v="20170327"/>
    <n v="0"/>
    <s v="Total de patrimonio y pasivos"/>
    <x v="59"/>
    <x v="0"/>
    <n v="248219650"/>
  </r>
  <r>
    <x v="66"/>
    <s v="CONSTRUCTORA DE INFRAESTRUCTURA VIAL S.A.S."/>
    <s v="10 NIIF Plenas - Individuales"/>
    <s v="BOGOTA D.C."/>
    <s v="F4210"/>
    <s v="2016-dic-31"/>
    <x v="0"/>
    <n v="20170330"/>
    <n v="0"/>
    <s v="Total de patrimonio y pasivos"/>
    <x v="59"/>
    <x v="0"/>
    <n v="137494092"/>
  </r>
  <r>
    <x v="67"/>
    <s v="INGENIERIA Y SOLUCIONES ESPECIALIZADAS S.A.S. (ISES S.A.S.)"/>
    <s v="50 NIIF Pymes - Separados"/>
    <s v="ATLANTICO"/>
    <s v="M7110"/>
    <s v="2016-dic-31"/>
    <x v="0"/>
    <n v="20170511"/>
    <n v="0"/>
    <s v="Total de patrimonio y pasivos"/>
    <x v="59"/>
    <x v="0"/>
    <n v="10407467"/>
  </r>
  <r>
    <x v="68"/>
    <s v="CONCOL INGENIERIA SAS"/>
    <s v="50 NIIF Pymes - Separados"/>
    <s v="BOGOTA D.C."/>
    <s v="M7110"/>
    <s v="2016-dic-31"/>
    <x v="0"/>
    <n v="20170428"/>
    <n v="0"/>
    <s v="Total de patrimonio y pasivos"/>
    <x v="59"/>
    <x v="0"/>
    <n v="7279057"/>
  </r>
  <r>
    <x v="69"/>
    <s v="JMV CONSTRUKTORA SAS"/>
    <s v="40 NIIF Pymes - Individuales"/>
    <s v="RISARALDA"/>
    <s v="F4290"/>
    <s v="2016-dic-31"/>
    <x v="0"/>
    <n v="20170503"/>
    <n v="0"/>
    <s v="Total de patrimonio y pasivos"/>
    <x v="59"/>
    <x v="0"/>
    <n v="23756766"/>
  </r>
  <r>
    <x v="70"/>
    <s v="TROPICAL ING S.A.S."/>
    <s v="40 NIIF Pymes - Individuales"/>
    <s v="BOGOTA D.C."/>
    <s v="M7110"/>
    <s v="2016-dic-31"/>
    <x v="0"/>
    <n v="20170426"/>
    <n v="0"/>
    <s v="Total de patrimonio y pasivos"/>
    <x v="59"/>
    <x v="0"/>
    <n v="60116226"/>
  </r>
  <r>
    <x v="71"/>
    <s v="MECO INFRAESTRUCTURA SAS"/>
    <s v="10 NIIF Plenas - Individuales"/>
    <s v="BOGOTA D.C."/>
    <s v="F4210"/>
    <s v="2016-dic-31"/>
    <x v="0"/>
    <n v="20170404"/>
    <n v="0"/>
    <s v="Total de patrimonio y pasivos"/>
    <x v="59"/>
    <x v="0"/>
    <n v="273353441"/>
  </r>
  <r>
    <x v="72"/>
    <s v="SBI INTERNATIONAL HOLDINGS AG"/>
    <s v="10 NIIF Plenas - Individuales"/>
    <s v="BOGOTA D.C."/>
    <s v="F4112"/>
    <s v="2016-dic-31"/>
    <x v="0"/>
    <n v="20170330"/>
    <n v="0"/>
    <s v="Total de patrimonio y pasivos"/>
    <x v="59"/>
    <x v="0"/>
    <n v="163264666"/>
  </r>
  <r>
    <x v="73"/>
    <s v="CONSTRUCCIONES COLOMBIANAS OHL SAS"/>
    <s v="10 NIIF Plenas - Individuales"/>
    <s v="BOGOTA D.C."/>
    <s v="F4210"/>
    <s v="2016-dic-31"/>
    <x v="0"/>
    <n v="20170410"/>
    <n v="0"/>
    <s v="Total de patrimonio y pasivos"/>
    <x v="59"/>
    <x v="0"/>
    <n v="66348833"/>
  </r>
  <r>
    <x v="6"/>
    <s v="PRABYC INGENIEROS S A S"/>
    <s v="20 NIIF Plenas - Separados"/>
    <s v="BOGOTA D.C."/>
    <s v="F4111"/>
    <s v="2015-dic-31"/>
    <x v="1"/>
    <n v="20160710"/>
    <n v="0"/>
    <s v="Efectivo y equivalentes al efectivo"/>
    <x v="0"/>
    <x v="0"/>
    <n v="3451255"/>
  </r>
  <r>
    <x v="8"/>
    <s v="AMARILO S.A.S"/>
    <s v="20 NIIF Plenas - Separados"/>
    <s v="BOGOTA D.C."/>
    <s v="F4111"/>
    <s v="2015-dic-31"/>
    <x v="1"/>
    <n v="20160429"/>
    <n v="0"/>
    <s v="Efectivo y equivalentes al efectivo"/>
    <x v="0"/>
    <x v="0"/>
    <n v="152201082"/>
  </r>
  <r>
    <x v="14"/>
    <s v="CONSTRUCOES E COMERCIO CAMARGO CORREA S.A. SUCURSAL COLOMBIA"/>
    <s v="10 NIIF Plenas - Individuales"/>
    <s v="ANTIOQUIA"/>
    <s v="F4290"/>
    <s v="2015-dic-31"/>
    <x v="1"/>
    <n v="20160426"/>
    <n v="0"/>
    <s v="Efectivo y equivalentes al efectivo"/>
    <x v="0"/>
    <x v="0"/>
    <n v="27554868"/>
  </r>
  <r>
    <x v="16"/>
    <s v="CAM COLOMBIA MULTISERVICIOS S A S"/>
    <s v="10 NIIF Plenas - Individuales"/>
    <s v="BOGOTA D.C."/>
    <s v="N8299"/>
    <s v="2015-dic-31"/>
    <x v="1"/>
    <n v="20160710"/>
    <n v="0"/>
    <s v="Efectivo y equivalentes al efectivo"/>
    <x v="0"/>
    <x v="0"/>
    <n v="1365879"/>
  </r>
  <r>
    <x v="23"/>
    <s v="ODINSA SERVICIOS S A S"/>
    <s v="10 NIIF Plenas - Individuales"/>
    <s v="BOGOTA D.C."/>
    <s v="F4390"/>
    <s v="2015-dic-31"/>
    <x v="1"/>
    <n v="20160429"/>
    <n v="0"/>
    <s v="Efectivo y equivalentes al efectivo"/>
    <x v="0"/>
    <x v="0"/>
    <n v="2422804"/>
  </r>
  <r>
    <x v="18"/>
    <s v="HMV INGENIEROS LTDA"/>
    <s v="20 NIIF Plenas - Separados"/>
    <s v="ANTIOQUIA"/>
    <s v="M7110"/>
    <s v="2015-dic-31"/>
    <x v="1"/>
    <n v="20160426"/>
    <n v="0"/>
    <s v="Efectivo y equivalentes al efectivo"/>
    <x v="0"/>
    <x v="0"/>
    <n v="3489708"/>
  </r>
  <r>
    <x v="20"/>
    <s v="OSPINAS Y CIA S A"/>
    <s v="20 NIIF Plenas - Separados"/>
    <s v="BOGOTA D.C."/>
    <s v="M7110"/>
    <s v="2015-dic-31"/>
    <x v="1"/>
    <n v="20160426"/>
    <n v="0"/>
    <s v="Efectivo y equivalentes al efectivo"/>
    <x v="0"/>
    <x v="0"/>
    <n v="10238197"/>
  </r>
  <r>
    <x v="30"/>
    <s v="TECNICONTROL S.A."/>
    <s v="10 NIIF Plenas - Individuales"/>
    <s v="BOGOTA D.C."/>
    <s v="M7110"/>
    <s v="2015-dic-31"/>
    <x v="1"/>
    <n v="20160428"/>
    <n v="0"/>
    <s v="Efectivo y equivalentes al efectivo"/>
    <x v="0"/>
    <x v="0"/>
    <n v="8064710"/>
  </r>
  <r>
    <x v="32"/>
    <s v="CONSTRUCTORA  COLPATRIA S.A"/>
    <s v="20 NIIF Plenas - Separados"/>
    <s v="BOGOTA D.C."/>
    <s v="F4111"/>
    <s v="2015-dic-31"/>
    <x v="1"/>
    <n v="20160427"/>
    <n v="0"/>
    <s v="Efectivo y equivalentes al efectivo"/>
    <x v="0"/>
    <x v="0"/>
    <n v="5138590"/>
  </r>
  <r>
    <x v="33"/>
    <s v="A.C.I. PROYECTOS S.A.S"/>
    <s v="20 NIIF Plenas - Separados"/>
    <s v="BOGOTA D.C."/>
    <s v="M7110"/>
    <s v="2015-dic-31"/>
    <x v="1"/>
    <n v="20160729"/>
    <n v="-1"/>
    <s v="Efectivo y equivalentes al efectivo"/>
    <x v="0"/>
    <x v="0"/>
    <n v="2262916"/>
  </r>
  <r>
    <x v="41"/>
    <s v="ODINSA PROYECTOS E INVERSIONES S.A."/>
    <s v="10 NIIF Plenas - Individuales"/>
    <s v="BOGOTA D.C."/>
    <s v="N8299"/>
    <s v="2015-dic-31"/>
    <x v="1"/>
    <n v="20160729"/>
    <n v="-1"/>
    <s v="Efectivo y equivalentes al efectivo"/>
    <x v="0"/>
    <x v="0"/>
    <n v="14923014"/>
  </r>
  <r>
    <x v="42"/>
    <s v="PROMOTORA CONVIVIENDA S A S"/>
    <s v="10 NIIF Plenas - Individuales"/>
    <s v="BOGOTA D.C."/>
    <s v="M7110"/>
    <s v="2015-dic-31"/>
    <x v="1"/>
    <n v="20160429"/>
    <n v="0"/>
    <s v="Efectivo y equivalentes al efectivo"/>
    <x v="0"/>
    <x v="0"/>
    <n v="367134"/>
  </r>
  <r>
    <x v="35"/>
    <s v="TERMOTECNICA COINDUSTRIAL S A"/>
    <s v="10 NIIF Plenas - Individuales"/>
    <s v="BOGOTA D.C."/>
    <s v="F4290"/>
    <s v="2015-dic-31"/>
    <x v="1"/>
    <n v="20160426"/>
    <n v="0"/>
    <s v="Efectivo y equivalentes al efectivo"/>
    <x v="0"/>
    <x v="0"/>
    <n v="14425175"/>
  </r>
  <r>
    <x v="36"/>
    <s v="INTEGRAL S A."/>
    <s v="20 NIIF Plenas - Separados"/>
    <s v="ANTIOQUIA"/>
    <s v="M7110"/>
    <s v="2015-dic-31"/>
    <x v="1"/>
    <n v="20160729"/>
    <n v="-1"/>
    <s v="Efectivo y equivalentes al efectivo"/>
    <x v="0"/>
    <x v="0"/>
    <n v="17333422"/>
  </r>
  <r>
    <x v="37"/>
    <s v="CONSTRUCCIONES VELEZ Y ASOCIADOS S.A.S"/>
    <s v="10 NIIF Plenas - Individuales"/>
    <s v="ANTIOQUIA"/>
    <s v="F4112"/>
    <s v="2015-dic-31"/>
    <x v="1"/>
    <n v="20160802"/>
    <n v="0"/>
    <s v="Efectivo y equivalentes al efectivo"/>
    <x v="0"/>
    <x v="0"/>
    <n v="4168833"/>
  </r>
  <r>
    <x v="40"/>
    <s v="INDUSTRIAL CONCONCRETO S.A.S"/>
    <s v="20 NIIF Plenas - Separados"/>
    <s v="ANTIOQUIA"/>
    <s v="F4290"/>
    <s v="2015-dic-31"/>
    <x v="1"/>
    <n v="20160426"/>
    <n v="0"/>
    <s v="Efectivo y equivalentes al efectivo"/>
    <x v="0"/>
    <x v="0"/>
    <n v="6857446"/>
  </r>
  <r>
    <x v="54"/>
    <s v="INMOBILIARIA CONCONCRETO S.A.S."/>
    <s v="20 NIIF Plenas - Separados"/>
    <s v="ANTIOQUIA"/>
    <s v="F4111"/>
    <s v="2015-dic-31"/>
    <x v="1"/>
    <n v="20160427"/>
    <n v="0"/>
    <s v="Efectivo y equivalentes al efectivo"/>
    <x v="0"/>
    <x v="0"/>
    <n v="9152149"/>
  </r>
  <r>
    <x v="45"/>
    <s v="CASS CONSTRUCTORES &amp; CIA. S.C.A."/>
    <s v="10 NIIF Plenas - Individuales"/>
    <s v="CUNDINAMARCA"/>
    <s v="F4210"/>
    <s v="2015-dic-31"/>
    <x v="1"/>
    <n v="20160428"/>
    <n v="0"/>
    <s v="Efectivo y equivalentes al efectivo"/>
    <x v="0"/>
    <x v="0"/>
    <n v="40582731"/>
  </r>
  <r>
    <x v="56"/>
    <s v="CBI COLOMBIANA S.A."/>
    <s v="10 NIIF Plenas - Individuales"/>
    <s v="BOLIVAR"/>
    <s v="F4290"/>
    <s v="2015-dic-31"/>
    <x v="1"/>
    <n v="20160429"/>
    <n v="0"/>
    <s v="Efectivo y equivalentes al efectivo"/>
    <x v="0"/>
    <x v="0"/>
    <n v="12376590"/>
  </r>
  <r>
    <x v="57"/>
    <s v="ESTUDIOS Y PROYECTOS DEL SOL S A S"/>
    <s v="20 NIIF Plenas - Separados"/>
    <s v="BOGOTA D.C."/>
    <s v="F4210"/>
    <s v="2015-dic-31"/>
    <x v="1"/>
    <n v="20160427"/>
    <n v="0"/>
    <s v="Efectivo y equivalentes al efectivo"/>
    <x v="0"/>
    <x v="0"/>
    <n v="24097487"/>
  </r>
  <r>
    <x v="57"/>
    <s v="ESTUDIOS Y PROYECTOS DEL SOL S A S"/>
    <s v="20 NIIF Plenas - Separados"/>
    <s v="BOGOTA D.C."/>
    <s v="F4210"/>
    <s v="2015-jun-30"/>
    <x v="2"/>
    <n v="20160428"/>
    <n v="0"/>
    <s v="Efectivo y equivalentes al efectivo"/>
    <x v="0"/>
    <x v="0"/>
    <n v="4412656"/>
  </r>
  <r>
    <x v="64"/>
    <s v="POCH COLOMBIA SA"/>
    <s v="10 NIIF Plenas - Individuales"/>
    <s v="BOGOTA D.C."/>
    <s v="M7110"/>
    <s v="2015-dic-31"/>
    <x v="1"/>
    <n v="20160710"/>
    <n v="0"/>
    <s v="Efectivo y equivalentes al efectivo"/>
    <x v="0"/>
    <x v="0"/>
    <n v="109247"/>
  </r>
  <r>
    <x v="65"/>
    <s v="AR CONSTRUCCIONES S.A.S"/>
    <s v="10 NIIF Plenas - Individuales"/>
    <s v="BOGOTA D.C."/>
    <s v="F4111"/>
    <s v="2015-dic-31"/>
    <x v="1"/>
    <n v="20160729"/>
    <n v="-1"/>
    <s v="Efectivo y equivalentes al efectivo"/>
    <x v="0"/>
    <x v="0"/>
    <n v="37868684"/>
  </r>
  <r>
    <x v="66"/>
    <s v="CONSTRUCTORA DE INFRAESTRUCTURA VIAL S.A.S."/>
    <s v="10 NIIF Plenas - Individuales"/>
    <s v="BOGOTA D.C."/>
    <s v="F4210"/>
    <s v="2015-dic-31"/>
    <x v="1"/>
    <n v="20160421"/>
    <n v="0"/>
    <s v="Efectivo y equivalentes al efectivo"/>
    <x v="0"/>
    <x v="0"/>
    <n v="37464225"/>
  </r>
  <r>
    <x v="66"/>
    <s v="CONSTRUCTORA DE INFRAESTRUCTURA VIAL S.A.S."/>
    <s v="10 NIIF Plenas - Individuales"/>
    <s v="BOGOTA D.C."/>
    <s v="F4210"/>
    <s v="2015-jun-30"/>
    <x v="2"/>
    <n v="20160421"/>
    <n v="0"/>
    <s v="Efectivo y equivalentes al efectivo"/>
    <x v="0"/>
    <x v="0"/>
    <n v="119569"/>
  </r>
  <r>
    <x v="72"/>
    <s v="SBI INTERNATIONAL HOLDINGS AG"/>
    <s v="10 NIIF Plenas - Individuales"/>
    <s v="BOGOTA D.C."/>
    <s v="F4112"/>
    <s v="2015-dic-31"/>
    <x v="1"/>
    <n v="20160710"/>
    <n v="-1"/>
    <s v="Efectivo y equivalentes al efectivo"/>
    <x v="0"/>
    <x v="0"/>
    <n v="2297910"/>
  </r>
  <r>
    <x v="6"/>
    <s v="PRABYC INGENIEROS S A S"/>
    <s v="20 NIIF Plenas - Separados"/>
    <s v="BOGOTA D.C."/>
    <s v="F4111"/>
    <s v="2015-dic-31"/>
    <x v="1"/>
    <n v="20160710"/>
    <n v="0"/>
    <s v="Cuentas comerciales por cobrar y otras cuentas por cobrar corrientes"/>
    <x v="1"/>
    <x v="0"/>
    <n v="62259472"/>
  </r>
  <r>
    <x v="8"/>
    <s v="AMARILO S.A.S"/>
    <s v="20 NIIF Plenas - Separados"/>
    <s v="BOGOTA D.C."/>
    <s v="F4111"/>
    <s v="2015-dic-31"/>
    <x v="1"/>
    <n v="20160429"/>
    <n v="0"/>
    <s v="Cuentas comerciales por cobrar y otras cuentas por cobrar corrientes"/>
    <x v="1"/>
    <x v="0"/>
    <n v="192802375"/>
  </r>
  <r>
    <x v="14"/>
    <s v="CONSTRUCOES E COMERCIO CAMARGO CORREA S.A. SUCURSAL COLOMBIA"/>
    <s v="10 NIIF Plenas - Individuales"/>
    <s v="ANTIOQUIA"/>
    <s v="F4290"/>
    <s v="2015-dic-31"/>
    <x v="1"/>
    <n v="20160426"/>
    <n v="0"/>
    <s v="Cuentas comerciales por cobrar y otras cuentas por cobrar corrientes"/>
    <x v="1"/>
    <x v="0"/>
    <n v="34564927"/>
  </r>
  <r>
    <x v="16"/>
    <s v="CAM COLOMBIA MULTISERVICIOS S A S"/>
    <s v="10 NIIF Plenas - Individuales"/>
    <s v="BOGOTA D.C."/>
    <s v="N8299"/>
    <s v="2015-dic-31"/>
    <x v="1"/>
    <n v="20160710"/>
    <n v="0"/>
    <s v="Cuentas comerciales por cobrar y otras cuentas por cobrar corrientes"/>
    <x v="1"/>
    <x v="0"/>
    <n v="33088535"/>
  </r>
  <r>
    <x v="23"/>
    <s v="ODINSA SERVICIOS S A S"/>
    <s v="10 NIIF Plenas - Individuales"/>
    <s v="BOGOTA D.C."/>
    <s v="F4390"/>
    <s v="2015-dic-31"/>
    <x v="1"/>
    <n v="20160429"/>
    <n v="0"/>
    <s v="Cuentas comerciales por cobrar y otras cuentas por cobrar corrientes"/>
    <x v="1"/>
    <x v="0"/>
    <n v="826847"/>
  </r>
  <r>
    <x v="18"/>
    <s v="HMV INGENIEROS LTDA"/>
    <s v="20 NIIF Plenas - Separados"/>
    <s v="ANTIOQUIA"/>
    <s v="M7110"/>
    <s v="2015-dic-31"/>
    <x v="1"/>
    <n v="20160426"/>
    <n v="0"/>
    <s v="Cuentas comerciales por cobrar y otras cuentas por cobrar corrientes"/>
    <x v="1"/>
    <x v="0"/>
    <n v="68732218"/>
  </r>
  <r>
    <x v="20"/>
    <s v="OSPINAS Y CIA S A"/>
    <s v="20 NIIF Plenas - Separados"/>
    <s v="BOGOTA D.C."/>
    <s v="M7110"/>
    <s v="2015-dic-31"/>
    <x v="1"/>
    <n v="20160426"/>
    <n v="0"/>
    <s v="Cuentas comerciales por cobrar y otras cuentas por cobrar corrientes"/>
    <x v="1"/>
    <x v="0"/>
    <n v="27446964"/>
  </r>
  <r>
    <x v="30"/>
    <s v="TECNICONTROL S.A."/>
    <s v="10 NIIF Plenas - Individuales"/>
    <s v="BOGOTA D.C."/>
    <s v="M7110"/>
    <s v="2015-dic-31"/>
    <x v="1"/>
    <n v="20160428"/>
    <n v="0"/>
    <s v="Cuentas comerciales por cobrar y otras cuentas por cobrar corrientes"/>
    <x v="1"/>
    <x v="0"/>
    <n v="36020231"/>
  </r>
  <r>
    <x v="32"/>
    <s v="CONSTRUCTORA  COLPATRIA S.A"/>
    <s v="20 NIIF Plenas - Separados"/>
    <s v="BOGOTA D.C."/>
    <s v="F4111"/>
    <s v="2015-dic-31"/>
    <x v="1"/>
    <n v="20160427"/>
    <n v="0"/>
    <s v="Cuentas comerciales por cobrar y otras cuentas por cobrar corrientes"/>
    <x v="1"/>
    <x v="0"/>
    <n v="140885510"/>
  </r>
  <r>
    <x v="33"/>
    <s v="A.C.I. PROYECTOS S.A.S"/>
    <s v="20 NIIF Plenas - Separados"/>
    <s v="BOGOTA D.C."/>
    <s v="M7110"/>
    <s v="2015-dic-31"/>
    <x v="1"/>
    <n v="20160729"/>
    <n v="-1"/>
    <s v="Cuentas comerciales por cobrar y otras cuentas por cobrar corrientes"/>
    <x v="1"/>
    <x v="0"/>
    <n v="30015511"/>
  </r>
  <r>
    <x v="41"/>
    <s v="ODINSA PROYECTOS E INVERSIONES S.A."/>
    <s v="10 NIIF Plenas - Individuales"/>
    <s v="BOGOTA D.C."/>
    <s v="N8299"/>
    <s v="2015-dic-31"/>
    <x v="1"/>
    <n v="20160729"/>
    <n v="-1"/>
    <s v="Cuentas comerciales por cobrar y otras cuentas por cobrar corrientes"/>
    <x v="1"/>
    <x v="0"/>
    <n v="48826373"/>
  </r>
  <r>
    <x v="42"/>
    <s v="PROMOTORA CONVIVIENDA S A S"/>
    <s v="10 NIIF Plenas - Individuales"/>
    <s v="BOGOTA D.C."/>
    <s v="M7110"/>
    <s v="2015-dic-31"/>
    <x v="1"/>
    <n v="20160429"/>
    <n v="0"/>
    <s v="Cuentas comerciales por cobrar y otras cuentas por cobrar corrientes"/>
    <x v="1"/>
    <x v="0"/>
    <n v="52637"/>
  </r>
  <r>
    <x v="35"/>
    <s v="TERMOTECNICA COINDUSTRIAL S A"/>
    <s v="10 NIIF Plenas - Individuales"/>
    <s v="BOGOTA D.C."/>
    <s v="F4290"/>
    <s v="2015-dic-31"/>
    <x v="1"/>
    <n v="20160426"/>
    <n v="0"/>
    <s v="Cuentas comerciales por cobrar y otras cuentas por cobrar corrientes"/>
    <x v="1"/>
    <x v="0"/>
    <n v="292891960"/>
  </r>
  <r>
    <x v="36"/>
    <s v="INTEGRAL S A."/>
    <s v="20 NIIF Plenas - Separados"/>
    <s v="ANTIOQUIA"/>
    <s v="M7110"/>
    <s v="2015-dic-31"/>
    <x v="1"/>
    <n v="20160729"/>
    <n v="-1"/>
    <s v="Cuentas comerciales por cobrar y otras cuentas por cobrar corrientes"/>
    <x v="1"/>
    <x v="0"/>
    <n v="58243910"/>
  </r>
  <r>
    <x v="37"/>
    <s v="CONSTRUCCIONES VELEZ Y ASOCIADOS S.A.S"/>
    <s v="10 NIIF Plenas - Individuales"/>
    <s v="ANTIOQUIA"/>
    <s v="F4112"/>
    <s v="2015-dic-31"/>
    <x v="1"/>
    <n v="20160802"/>
    <n v="0"/>
    <s v="Cuentas comerciales por cobrar y otras cuentas por cobrar corrientes"/>
    <x v="1"/>
    <x v="0"/>
    <n v="32120768"/>
  </r>
  <r>
    <x v="40"/>
    <s v="INDUSTRIAL CONCONCRETO S.A.S"/>
    <s v="20 NIIF Plenas - Separados"/>
    <s v="ANTIOQUIA"/>
    <s v="F4290"/>
    <s v="2015-dic-31"/>
    <x v="1"/>
    <n v="20160426"/>
    <n v="0"/>
    <s v="Cuentas comerciales por cobrar y otras cuentas por cobrar corrientes"/>
    <x v="1"/>
    <x v="0"/>
    <n v="17609634"/>
  </r>
  <r>
    <x v="54"/>
    <s v="INMOBILIARIA CONCONCRETO S.A.S."/>
    <s v="20 NIIF Plenas - Separados"/>
    <s v="ANTIOQUIA"/>
    <s v="F4111"/>
    <s v="2015-dic-31"/>
    <x v="1"/>
    <n v="20160427"/>
    <n v="0"/>
    <s v="Cuentas comerciales por cobrar y otras cuentas por cobrar corrientes"/>
    <x v="1"/>
    <x v="0"/>
    <n v="6916789"/>
  </r>
  <r>
    <x v="45"/>
    <s v="CASS CONSTRUCTORES &amp; CIA. S.C.A."/>
    <s v="10 NIIF Plenas - Individuales"/>
    <s v="CUNDINAMARCA"/>
    <s v="F4210"/>
    <s v="2015-dic-31"/>
    <x v="1"/>
    <n v="20160428"/>
    <n v="0"/>
    <s v="Cuentas comerciales por cobrar y otras cuentas por cobrar corrientes"/>
    <x v="1"/>
    <x v="0"/>
    <n v="98086732"/>
  </r>
  <r>
    <x v="56"/>
    <s v="CBI COLOMBIANA S.A."/>
    <s v="10 NIIF Plenas - Individuales"/>
    <s v="BOLIVAR"/>
    <s v="F4290"/>
    <s v="2015-dic-31"/>
    <x v="1"/>
    <n v="20160429"/>
    <n v="0"/>
    <s v="Cuentas comerciales por cobrar y otras cuentas por cobrar corrientes"/>
    <x v="1"/>
    <x v="0"/>
    <n v="355420075"/>
  </r>
  <r>
    <x v="57"/>
    <s v="ESTUDIOS Y PROYECTOS DEL SOL S A S"/>
    <s v="20 NIIF Plenas - Separados"/>
    <s v="BOGOTA D.C."/>
    <s v="F4210"/>
    <s v="2015-dic-31"/>
    <x v="1"/>
    <n v="20160427"/>
    <n v="0"/>
    <s v="Cuentas comerciales por cobrar y otras cuentas por cobrar corrientes"/>
    <x v="1"/>
    <x v="0"/>
    <n v="77480946"/>
  </r>
  <r>
    <x v="57"/>
    <s v="ESTUDIOS Y PROYECTOS DEL SOL S A S"/>
    <s v="20 NIIF Plenas - Separados"/>
    <s v="BOGOTA D.C."/>
    <s v="F4210"/>
    <s v="2015-jun-30"/>
    <x v="2"/>
    <n v="20160428"/>
    <n v="0"/>
    <s v="Cuentas comerciales por cobrar y otras cuentas por cobrar corrientes"/>
    <x v="1"/>
    <x v="0"/>
    <n v="34303435"/>
  </r>
  <r>
    <x v="64"/>
    <s v="POCH COLOMBIA SA"/>
    <s v="10 NIIF Plenas - Individuales"/>
    <s v="BOGOTA D.C."/>
    <s v="M7110"/>
    <s v="2015-dic-31"/>
    <x v="1"/>
    <n v="20160710"/>
    <n v="0"/>
    <s v="Cuentas comerciales por cobrar y otras cuentas por cobrar corrientes"/>
    <x v="1"/>
    <x v="0"/>
    <n v="2650524"/>
  </r>
  <r>
    <x v="65"/>
    <s v="AR CONSTRUCCIONES S.A.S"/>
    <s v="10 NIIF Plenas - Individuales"/>
    <s v="BOGOTA D.C."/>
    <s v="F4111"/>
    <s v="2015-dic-31"/>
    <x v="1"/>
    <n v="20160729"/>
    <n v="-1"/>
    <s v="Cuentas comerciales por cobrar y otras cuentas por cobrar corrientes"/>
    <x v="1"/>
    <x v="0"/>
    <n v="69430664"/>
  </r>
  <r>
    <x v="66"/>
    <s v="CONSTRUCTORA DE INFRAESTRUCTURA VIAL S.A.S."/>
    <s v="10 NIIF Plenas - Individuales"/>
    <s v="BOGOTA D.C."/>
    <s v="F4210"/>
    <s v="2015-dic-31"/>
    <x v="1"/>
    <n v="20160421"/>
    <n v="0"/>
    <s v="Cuentas comerciales por cobrar y otras cuentas por cobrar corrientes"/>
    <x v="1"/>
    <x v="0"/>
    <n v="54338700"/>
  </r>
  <r>
    <x v="66"/>
    <s v="CONSTRUCTORA DE INFRAESTRUCTURA VIAL S.A.S."/>
    <s v="10 NIIF Plenas - Individuales"/>
    <s v="BOGOTA D.C."/>
    <s v="F4210"/>
    <s v="2015-jun-30"/>
    <x v="2"/>
    <n v="20160421"/>
    <n v="0"/>
    <s v="Cuentas comerciales por cobrar y otras cuentas por cobrar corrientes"/>
    <x v="1"/>
    <x v="0"/>
    <n v="92350927"/>
  </r>
  <r>
    <x v="72"/>
    <s v="SBI INTERNATIONAL HOLDINGS AG"/>
    <s v="10 NIIF Plenas - Individuales"/>
    <s v="BOGOTA D.C."/>
    <s v="F4112"/>
    <s v="2015-dic-31"/>
    <x v="1"/>
    <n v="20160710"/>
    <n v="-1"/>
    <s v="Cuentas comerciales por cobrar y otras cuentas por cobrar corrientes"/>
    <x v="1"/>
    <x v="0"/>
    <n v="297494"/>
  </r>
  <r>
    <x v="6"/>
    <s v="PRABYC INGENIEROS S A S"/>
    <s v="20 NIIF Plenas - Separados"/>
    <s v="BOGOTA D.C."/>
    <s v="F4111"/>
    <s v="2015-dic-31"/>
    <x v="1"/>
    <n v="20160710"/>
    <n v="0"/>
    <s v="Inventarios corrientes"/>
    <x v="2"/>
    <x v="1"/>
    <n v="109027818"/>
  </r>
  <r>
    <x v="8"/>
    <s v="AMARILO S.A.S"/>
    <s v="20 NIIF Plenas - Separados"/>
    <s v="BOGOTA D.C."/>
    <s v="F4111"/>
    <s v="2015-dic-31"/>
    <x v="1"/>
    <n v="20160429"/>
    <n v="0"/>
    <s v="Inventarios corrientes"/>
    <x v="2"/>
    <x v="1"/>
    <n v="1098419460"/>
  </r>
  <r>
    <x v="14"/>
    <s v="CONSTRUCOES E COMERCIO CAMARGO CORREA S.A. SUCURSAL COLOMBIA"/>
    <s v="10 NIIF Plenas - Individuales"/>
    <s v="ANTIOQUIA"/>
    <s v="F4290"/>
    <s v="2015-dic-31"/>
    <x v="1"/>
    <n v="20160426"/>
    <n v="0"/>
    <s v="Inventarios corrientes"/>
    <x v="2"/>
    <x v="1"/>
    <n v="18613398"/>
  </r>
  <r>
    <x v="16"/>
    <s v="CAM COLOMBIA MULTISERVICIOS S A S"/>
    <s v="10 NIIF Plenas - Individuales"/>
    <s v="BOGOTA D.C."/>
    <s v="N8299"/>
    <s v="2015-dic-31"/>
    <x v="1"/>
    <n v="20160710"/>
    <n v="0"/>
    <s v="Inventarios corrientes"/>
    <x v="2"/>
    <x v="1"/>
    <n v="15500781"/>
  </r>
  <r>
    <x v="23"/>
    <s v="ODINSA SERVICIOS S A S"/>
    <s v="10 NIIF Plenas - Individuales"/>
    <s v="BOGOTA D.C."/>
    <s v="F4390"/>
    <s v="2015-dic-31"/>
    <x v="1"/>
    <n v="20160429"/>
    <n v="0"/>
    <s v="Inventarios corrientes"/>
    <x v="2"/>
    <x v="1"/>
    <n v="89284"/>
  </r>
  <r>
    <x v="18"/>
    <s v="HMV INGENIEROS LTDA"/>
    <s v="20 NIIF Plenas - Separados"/>
    <s v="ANTIOQUIA"/>
    <s v="M7110"/>
    <s v="2015-dic-31"/>
    <x v="1"/>
    <n v="20160426"/>
    <n v="0"/>
    <s v="Inventarios corrientes"/>
    <x v="2"/>
    <x v="1"/>
    <n v="15489313"/>
  </r>
  <r>
    <x v="20"/>
    <s v="OSPINAS Y CIA S A"/>
    <s v="20 NIIF Plenas - Separados"/>
    <s v="BOGOTA D.C."/>
    <s v="M7110"/>
    <s v="2015-dic-31"/>
    <x v="1"/>
    <n v="20160426"/>
    <n v="0"/>
    <s v="Inventarios corrientes"/>
    <x v="2"/>
    <x v="1"/>
    <n v="56701178"/>
  </r>
  <r>
    <x v="32"/>
    <s v="CONSTRUCTORA  COLPATRIA S.A"/>
    <s v="20 NIIF Plenas - Separados"/>
    <s v="BOGOTA D.C."/>
    <s v="F4111"/>
    <s v="2015-dic-31"/>
    <x v="1"/>
    <n v="20160427"/>
    <n v="0"/>
    <s v="Inventarios corrientes"/>
    <x v="2"/>
    <x v="1"/>
    <n v="290329084"/>
  </r>
  <r>
    <x v="41"/>
    <s v="ODINSA PROYECTOS E INVERSIONES S.A."/>
    <s v="10 NIIF Plenas - Individuales"/>
    <s v="BOGOTA D.C."/>
    <s v="N8299"/>
    <s v="2015-dic-31"/>
    <x v="1"/>
    <n v="20160729"/>
    <n v="-1"/>
    <s v="Inventarios corrientes"/>
    <x v="2"/>
    <x v="1"/>
    <n v="279182"/>
  </r>
  <r>
    <x v="42"/>
    <s v="PROMOTORA CONVIVIENDA S A S"/>
    <s v="10 NIIF Plenas - Individuales"/>
    <s v="BOGOTA D.C."/>
    <s v="M7110"/>
    <s v="2015-dic-31"/>
    <x v="1"/>
    <n v="20160429"/>
    <n v="0"/>
    <s v="Inventarios corrientes"/>
    <x v="2"/>
    <x v="1"/>
    <n v="5391470"/>
  </r>
  <r>
    <x v="35"/>
    <s v="TERMOTECNICA COINDUSTRIAL S A"/>
    <s v="10 NIIF Plenas - Individuales"/>
    <s v="BOGOTA D.C."/>
    <s v="F4290"/>
    <s v="2015-dic-31"/>
    <x v="1"/>
    <n v="20160426"/>
    <n v="0"/>
    <s v="Inventarios corrientes"/>
    <x v="2"/>
    <x v="1"/>
    <n v="27359553"/>
  </r>
  <r>
    <x v="36"/>
    <s v="INTEGRAL S A."/>
    <s v="20 NIIF Plenas - Separados"/>
    <s v="ANTIOQUIA"/>
    <s v="M7110"/>
    <s v="2015-dic-31"/>
    <x v="1"/>
    <n v="20160729"/>
    <n v="-1"/>
    <s v="Inventarios corrientes"/>
    <x v="2"/>
    <x v="1"/>
    <n v="64283"/>
  </r>
  <r>
    <x v="37"/>
    <s v="CONSTRUCCIONES VELEZ Y ASOCIADOS S.A.S"/>
    <s v="10 NIIF Plenas - Individuales"/>
    <s v="ANTIOQUIA"/>
    <s v="F4112"/>
    <s v="2015-dic-31"/>
    <x v="1"/>
    <n v="20160802"/>
    <n v="0"/>
    <s v="Inventarios corrientes"/>
    <x v="2"/>
    <x v="1"/>
    <n v="5507736"/>
  </r>
  <r>
    <x v="40"/>
    <s v="INDUSTRIAL CONCONCRETO S.A.S"/>
    <s v="20 NIIF Plenas - Separados"/>
    <s v="ANTIOQUIA"/>
    <s v="F4290"/>
    <s v="2015-dic-31"/>
    <x v="1"/>
    <n v="20160426"/>
    <n v="0"/>
    <s v="Inventarios corrientes"/>
    <x v="2"/>
    <x v="1"/>
    <n v="5726332"/>
  </r>
  <r>
    <x v="54"/>
    <s v="INMOBILIARIA CONCONCRETO S.A.S."/>
    <s v="20 NIIF Plenas - Separados"/>
    <s v="ANTIOQUIA"/>
    <s v="F4111"/>
    <s v="2015-dic-31"/>
    <x v="1"/>
    <n v="20160427"/>
    <n v="0"/>
    <s v="Inventarios corrientes"/>
    <x v="2"/>
    <x v="1"/>
    <n v="14030272"/>
  </r>
  <r>
    <x v="45"/>
    <s v="CASS CONSTRUCTORES &amp; CIA. S.C.A."/>
    <s v="10 NIIF Plenas - Individuales"/>
    <s v="CUNDINAMARCA"/>
    <s v="F4210"/>
    <s v="2015-dic-31"/>
    <x v="1"/>
    <n v="20160428"/>
    <n v="0"/>
    <s v="Inventarios corrientes"/>
    <x v="2"/>
    <x v="1"/>
    <n v="12264649"/>
  </r>
  <r>
    <x v="57"/>
    <s v="ESTUDIOS Y PROYECTOS DEL SOL S A S"/>
    <s v="20 NIIF Plenas - Separados"/>
    <s v="BOGOTA D.C."/>
    <s v="F4210"/>
    <s v="2015-dic-31"/>
    <x v="1"/>
    <n v="20160427"/>
    <n v="0"/>
    <s v="Inventarios corrientes"/>
    <x v="2"/>
    <x v="1"/>
    <n v="8440327"/>
  </r>
  <r>
    <x v="57"/>
    <s v="ESTUDIOS Y PROYECTOS DEL SOL S A S"/>
    <s v="20 NIIF Plenas - Separados"/>
    <s v="BOGOTA D.C."/>
    <s v="F4210"/>
    <s v="2015-jun-30"/>
    <x v="2"/>
    <n v="20160428"/>
    <n v="0"/>
    <s v="Inventarios corrientes"/>
    <x v="2"/>
    <x v="1"/>
    <n v="12141626"/>
  </r>
  <r>
    <x v="65"/>
    <s v="AR CONSTRUCCIONES S.A.S"/>
    <s v="10 NIIF Plenas - Individuales"/>
    <s v="BOGOTA D.C."/>
    <s v="F4111"/>
    <s v="2015-dic-31"/>
    <x v="1"/>
    <n v="20160729"/>
    <n v="-1"/>
    <s v="Inventarios corrientes"/>
    <x v="2"/>
    <x v="1"/>
    <n v="128830556"/>
  </r>
  <r>
    <x v="66"/>
    <s v="CONSTRUCTORA DE INFRAESTRUCTURA VIAL S.A.S."/>
    <s v="10 NIIF Plenas - Individuales"/>
    <s v="BOGOTA D.C."/>
    <s v="F4210"/>
    <s v="2015-dic-31"/>
    <x v="1"/>
    <n v="20160421"/>
    <n v="0"/>
    <s v="Inventarios corrientes"/>
    <x v="2"/>
    <x v="1"/>
    <n v="1127270"/>
  </r>
  <r>
    <x v="66"/>
    <s v="CONSTRUCTORA DE INFRAESTRUCTURA VIAL S.A.S."/>
    <s v="10 NIIF Plenas - Individuales"/>
    <s v="BOGOTA D.C."/>
    <s v="F4210"/>
    <s v="2015-jun-30"/>
    <x v="2"/>
    <n v="20160421"/>
    <n v="0"/>
    <s v="Inventarios corrientes"/>
    <x v="2"/>
    <x v="1"/>
    <n v="1550038"/>
  </r>
  <r>
    <x v="72"/>
    <s v="SBI INTERNATIONAL HOLDINGS AG"/>
    <s v="10 NIIF Plenas - Individuales"/>
    <s v="BOGOTA D.C."/>
    <s v="F4112"/>
    <s v="2015-dic-31"/>
    <x v="1"/>
    <n v="20160710"/>
    <n v="-1"/>
    <s v="Inventarios corrientes"/>
    <x v="2"/>
    <x v="1"/>
    <n v="1577771"/>
  </r>
  <r>
    <x v="6"/>
    <s v="PRABYC INGENIEROS S A S"/>
    <s v="20 NIIF Plenas - Separados"/>
    <s v="BOGOTA D.C."/>
    <s v="F4111"/>
    <s v="2015-dic-31"/>
    <x v="1"/>
    <n v="20160710"/>
    <n v="0"/>
    <s v="Activos por impuestos corrientes, corriente"/>
    <x v="3"/>
    <x v="0"/>
    <n v="4115034"/>
  </r>
  <r>
    <x v="14"/>
    <s v="CONSTRUCOES E COMERCIO CAMARGO CORREA S.A. SUCURSAL COLOMBIA"/>
    <s v="10 NIIF Plenas - Individuales"/>
    <s v="ANTIOQUIA"/>
    <s v="F4290"/>
    <s v="2015-dic-31"/>
    <x v="1"/>
    <n v="20160426"/>
    <n v="0"/>
    <s v="Activos por impuestos corrientes, corriente"/>
    <x v="3"/>
    <x v="0"/>
    <n v="191504"/>
  </r>
  <r>
    <x v="16"/>
    <s v="CAM COLOMBIA MULTISERVICIOS S A S"/>
    <s v="10 NIIF Plenas - Individuales"/>
    <s v="BOGOTA D.C."/>
    <s v="N8299"/>
    <s v="2015-dic-31"/>
    <x v="1"/>
    <n v="20160710"/>
    <n v="0"/>
    <s v="Activos por impuestos corrientes, corriente"/>
    <x v="3"/>
    <x v="0"/>
    <n v="4246785"/>
  </r>
  <r>
    <x v="23"/>
    <s v="ODINSA SERVICIOS S A S"/>
    <s v="10 NIIF Plenas - Individuales"/>
    <s v="BOGOTA D.C."/>
    <s v="F4390"/>
    <s v="2015-dic-31"/>
    <x v="1"/>
    <n v="20160429"/>
    <n v="0"/>
    <s v="Activos por impuestos corrientes, corriente"/>
    <x v="3"/>
    <x v="0"/>
    <n v="397350"/>
  </r>
  <r>
    <x v="18"/>
    <s v="HMV INGENIEROS LTDA"/>
    <s v="20 NIIF Plenas - Separados"/>
    <s v="ANTIOQUIA"/>
    <s v="M7110"/>
    <s v="2015-dic-31"/>
    <x v="1"/>
    <n v="20160426"/>
    <n v="0"/>
    <s v="Activos por impuestos corrientes, corriente"/>
    <x v="3"/>
    <x v="0"/>
    <n v="4098365"/>
  </r>
  <r>
    <x v="20"/>
    <s v="OSPINAS Y CIA S A"/>
    <s v="20 NIIF Plenas - Separados"/>
    <s v="BOGOTA D.C."/>
    <s v="M7110"/>
    <s v="2015-dic-31"/>
    <x v="1"/>
    <n v="20160426"/>
    <n v="0"/>
    <s v="Activos por impuestos corrientes, corriente"/>
    <x v="3"/>
    <x v="0"/>
    <n v="229048"/>
  </r>
  <r>
    <x v="30"/>
    <s v="TECNICONTROL S.A."/>
    <s v="10 NIIF Plenas - Individuales"/>
    <s v="BOGOTA D.C."/>
    <s v="M7110"/>
    <s v="2015-dic-31"/>
    <x v="1"/>
    <n v="20160428"/>
    <n v="0"/>
    <s v="Activos por impuestos corrientes, corriente"/>
    <x v="3"/>
    <x v="0"/>
    <n v="13438841"/>
  </r>
  <r>
    <x v="32"/>
    <s v="CONSTRUCTORA  COLPATRIA S.A"/>
    <s v="20 NIIF Plenas - Separados"/>
    <s v="BOGOTA D.C."/>
    <s v="F4111"/>
    <s v="2015-dic-31"/>
    <x v="1"/>
    <n v="20160427"/>
    <n v="0"/>
    <s v="Activos por impuestos corrientes, corriente"/>
    <x v="3"/>
    <x v="0"/>
    <n v="1745444"/>
  </r>
  <r>
    <x v="33"/>
    <s v="A.C.I. PROYECTOS S.A.S"/>
    <s v="20 NIIF Plenas - Separados"/>
    <s v="BOGOTA D.C."/>
    <s v="M7110"/>
    <s v="2015-dic-31"/>
    <x v="1"/>
    <n v="20160729"/>
    <n v="-1"/>
    <s v="Activos por impuestos corrientes, corriente"/>
    <x v="3"/>
    <x v="0"/>
    <n v="2689806"/>
  </r>
  <r>
    <x v="41"/>
    <s v="ODINSA PROYECTOS E INVERSIONES S.A."/>
    <s v="10 NIIF Plenas - Individuales"/>
    <s v="BOGOTA D.C."/>
    <s v="N8299"/>
    <s v="2015-dic-31"/>
    <x v="1"/>
    <n v="20160729"/>
    <n v="-1"/>
    <s v="Activos por impuestos corrientes, corriente"/>
    <x v="3"/>
    <x v="0"/>
    <n v="3664"/>
  </r>
  <r>
    <x v="42"/>
    <s v="PROMOTORA CONVIVIENDA S A S"/>
    <s v="10 NIIF Plenas - Individuales"/>
    <s v="BOGOTA D.C."/>
    <s v="M7110"/>
    <s v="2015-dic-31"/>
    <x v="1"/>
    <n v="20160429"/>
    <n v="0"/>
    <s v="Activos por impuestos corrientes, corriente"/>
    <x v="3"/>
    <x v="0"/>
    <n v="208805"/>
  </r>
  <r>
    <x v="36"/>
    <s v="INTEGRAL S A."/>
    <s v="20 NIIF Plenas - Separados"/>
    <s v="ANTIOQUIA"/>
    <s v="M7110"/>
    <s v="2015-dic-31"/>
    <x v="1"/>
    <n v="20160729"/>
    <n v="-1"/>
    <s v="Activos por impuestos corrientes, corriente"/>
    <x v="3"/>
    <x v="0"/>
    <n v="11282887"/>
  </r>
  <r>
    <x v="40"/>
    <s v="INDUSTRIAL CONCONCRETO S.A.S"/>
    <s v="20 NIIF Plenas - Separados"/>
    <s v="ANTIOQUIA"/>
    <s v="F4290"/>
    <s v="2015-dic-31"/>
    <x v="1"/>
    <n v="20160426"/>
    <n v="0"/>
    <s v="Activos por impuestos corrientes, corriente"/>
    <x v="3"/>
    <x v="0"/>
    <n v="3198594"/>
  </r>
  <r>
    <x v="54"/>
    <s v="INMOBILIARIA CONCONCRETO S.A.S."/>
    <s v="20 NIIF Plenas - Separados"/>
    <s v="ANTIOQUIA"/>
    <s v="F4111"/>
    <s v="2015-dic-31"/>
    <x v="1"/>
    <n v="20160427"/>
    <n v="0"/>
    <s v="Activos por impuestos corrientes, corriente"/>
    <x v="3"/>
    <x v="0"/>
    <n v="449040"/>
  </r>
  <r>
    <x v="45"/>
    <s v="CASS CONSTRUCTORES &amp; CIA. S.C.A."/>
    <s v="10 NIIF Plenas - Individuales"/>
    <s v="CUNDINAMARCA"/>
    <s v="F4210"/>
    <s v="2015-dic-31"/>
    <x v="1"/>
    <n v="20160428"/>
    <n v="0"/>
    <s v="Activos por impuestos corrientes, corriente"/>
    <x v="3"/>
    <x v="0"/>
    <n v="8912058"/>
  </r>
  <r>
    <x v="57"/>
    <s v="ESTUDIOS Y PROYECTOS DEL SOL S A S"/>
    <s v="20 NIIF Plenas - Separados"/>
    <s v="BOGOTA D.C."/>
    <s v="F4210"/>
    <s v="2015-dic-31"/>
    <x v="1"/>
    <n v="20160427"/>
    <n v="0"/>
    <s v="Activos por impuestos corrientes, corriente"/>
    <x v="3"/>
    <x v="0"/>
    <n v="11262920"/>
  </r>
  <r>
    <x v="57"/>
    <s v="ESTUDIOS Y PROYECTOS DEL SOL S A S"/>
    <s v="20 NIIF Plenas - Separados"/>
    <s v="BOGOTA D.C."/>
    <s v="F4210"/>
    <s v="2015-jun-30"/>
    <x v="2"/>
    <n v="20160428"/>
    <n v="0"/>
    <s v="Activos por impuestos corrientes, corriente"/>
    <x v="3"/>
    <x v="0"/>
    <n v="6748792"/>
  </r>
  <r>
    <x v="64"/>
    <s v="POCH COLOMBIA SA"/>
    <s v="10 NIIF Plenas - Individuales"/>
    <s v="BOGOTA D.C."/>
    <s v="M7110"/>
    <s v="2015-dic-31"/>
    <x v="1"/>
    <n v="20160710"/>
    <n v="0"/>
    <s v="Activos por impuestos corrientes, corriente"/>
    <x v="3"/>
    <x v="0"/>
    <n v="991636"/>
  </r>
  <r>
    <x v="65"/>
    <s v="AR CONSTRUCCIONES S.A.S"/>
    <s v="10 NIIF Plenas - Individuales"/>
    <s v="BOGOTA D.C."/>
    <s v="F4111"/>
    <s v="2015-dic-31"/>
    <x v="1"/>
    <n v="20160729"/>
    <n v="-1"/>
    <s v="Activos por impuestos corrientes, corriente"/>
    <x v="3"/>
    <x v="0"/>
    <n v="9879472"/>
  </r>
  <r>
    <x v="66"/>
    <s v="CONSTRUCTORA DE INFRAESTRUCTURA VIAL S.A.S."/>
    <s v="10 NIIF Plenas - Individuales"/>
    <s v="BOGOTA D.C."/>
    <s v="F4210"/>
    <s v="2015-dic-31"/>
    <x v="1"/>
    <n v="20160421"/>
    <n v="0"/>
    <s v="Activos por impuestos corrientes, corriente"/>
    <x v="3"/>
    <x v="0"/>
    <n v="3488322"/>
  </r>
  <r>
    <x v="66"/>
    <s v="CONSTRUCTORA DE INFRAESTRUCTURA VIAL S.A.S."/>
    <s v="10 NIIF Plenas - Individuales"/>
    <s v="BOGOTA D.C."/>
    <s v="F4210"/>
    <s v="2015-jun-30"/>
    <x v="2"/>
    <n v="20160421"/>
    <n v="0"/>
    <s v="Activos por impuestos corrientes, corriente"/>
    <x v="3"/>
    <x v="0"/>
    <n v="12623568"/>
  </r>
  <r>
    <x v="72"/>
    <s v="SBI INTERNATIONAL HOLDINGS AG"/>
    <s v="10 NIIF Plenas - Individuales"/>
    <s v="BOGOTA D.C."/>
    <s v="F4112"/>
    <s v="2015-dic-31"/>
    <x v="1"/>
    <n v="20160710"/>
    <n v="-1"/>
    <s v="Activos por impuestos corrientes, corriente"/>
    <x v="3"/>
    <x v="0"/>
    <n v="608794"/>
  </r>
  <r>
    <x v="6"/>
    <s v="PRABYC INGENIEROS S A S"/>
    <s v="20 NIIF Plenas - Separados"/>
    <s v="BOGOTA D.C."/>
    <s v="F4111"/>
    <s v="2015-dic-31"/>
    <x v="1"/>
    <n v="20160710"/>
    <n v="0"/>
    <s v="Activos biológicos corrientes"/>
    <x v="60"/>
    <x v="0"/>
    <n v="5783173"/>
  </r>
  <r>
    <x v="16"/>
    <s v="CAM COLOMBIA MULTISERVICIOS S A S"/>
    <s v="10 NIIF Plenas - Individuales"/>
    <s v="BOGOTA D.C."/>
    <s v="N8299"/>
    <s v="2015-dic-31"/>
    <x v="1"/>
    <n v="20160710"/>
    <n v="0"/>
    <s v="Activos biológicos corrientes"/>
    <x v="60"/>
    <x v="0"/>
    <n v="0"/>
  </r>
  <r>
    <x v="18"/>
    <s v="HMV INGENIEROS LTDA"/>
    <s v="20 NIIF Plenas - Separados"/>
    <s v="ANTIOQUIA"/>
    <s v="M7110"/>
    <s v="2015-dic-31"/>
    <x v="1"/>
    <n v="20160426"/>
    <n v="0"/>
    <s v="Activos biológicos corrientes"/>
    <x v="60"/>
    <x v="0"/>
    <n v="0"/>
  </r>
  <r>
    <x v="65"/>
    <s v="AR CONSTRUCCIONES S.A.S"/>
    <s v="10 NIIF Plenas - Individuales"/>
    <s v="BOGOTA D.C."/>
    <s v="F4111"/>
    <s v="2015-dic-31"/>
    <x v="1"/>
    <n v="20160729"/>
    <n v="-1"/>
    <s v="Activos biológicos corrientes"/>
    <x v="60"/>
    <x v="0"/>
    <n v="18210468"/>
  </r>
  <r>
    <x v="66"/>
    <s v="CONSTRUCTORA DE INFRAESTRUCTURA VIAL S.A.S."/>
    <s v="10 NIIF Plenas - Individuales"/>
    <s v="BOGOTA D.C."/>
    <s v="F4210"/>
    <s v="2015-dic-31"/>
    <x v="1"/>
    <n v="20160421"/>
    <n v="0"/>
    <s v="Activos biológicos corrientes"/>
    <x v="60"/>
    <x v="0"/>
    <n v="0"/>
  </r>
  <r>
    <x v="66"/>
    <s v="CONSTRUCTORA DE INFRAESTRUCTURA VIAL S.A.S."/>
    <s v="10 NIIF Plenas - Individuales"/>
    <s v="BOGOTA D.C."/>
    <s v="F4210"/>
    <s v="2015-jun-30"/>
    <x v="2"/>
    <n v="20160421"/>
    <n v="0"/>
    <s v="Activos biológicos corrientes"/>
    <x v="60"/>
    <x v="0"/>
    <n v="0"/>
  </r>
  <r>
    <x v="8"/>
    <s v="AMARILO S.A.S"/>
    <s v="20 NIIF Plenas - Separados"/>
    <s v="BOGOTA D.C."/>
    <s v="F4111"/>
    <s v="2015-dic-31"/>
    <x v="1"/>
    <n v="20160429"/>
    <n v="0"/>
    <s v="Otros activos financieros corrientes"/>
    <x v="4"/>
    <x v="0"/>
    <n v="3566009"/>
  </r>
  <r>
    <x v="16"/>
    <s v="CAM COLOMBIA MULTISERVICIOS S A S"/>
    <s v="10 NIIF Plenas - Individuales"/>
    <s v="BOGOTA D.C."/>
    <s v="N8299"/>
    <s v="2015-dic-31"/>
    <x v="1"/>
    <n v="20160710"/>
    <n v="0"/>
    <s v="Otros activos financieros corrientes"/>
    <x v="4"/>
    <x v="0"/>
    <n v="3702590"/>
  </r>
  <r>
    <x v="18"/>
    <s v="HMV INGENIEROS LTDA"/>
    <s v="20 NIIF Plenas - Separados"/>
    <s v="ANTIOQUIA"/>
    <s v="M7110"/>
    <s v="2015-dic-31"/>
    <x v="1"/>
    <n v="20160426"/>
    <n v="0"/>
    <s v="Otros activos financieros corrientes"/>
    <x v="4"/>
    <x v="0"/>
    <n v="3667"/>
  </r>
  <r>
    <x v="32"/>
    <s v="CONSTRUCTORA  COLPATRIA S.A"/>
    <s v="20 NIIF Plenas - Separados"/>
    <s v="BOGOTA D.C."/>
    <s v="F4111"/>
    <s v="2015-dic-31"/>
    <x v="1"/>
    <n v="20160427"/>
    <n v="0"/>
    <s v="Otros activos financieros corrientes"/>
    <x v="4"/>
    <x v="0"/>
    <n v="200"/>
  </r>
  <r>
    <x v="33"/>
    <s v="A.C.I. PROYECTOS S.A.S"/>
    <s v="20 NIIF Plenas - Separados"/>
    <s v="BOGOTA D.C."/>
    <s v="M7110"/>
    <s v="2015-dic-31"/>
    <x v="1"/>
    <n v="20160729"/>
    <n v="-1"/>
    <s v="Otros activos financieros corrientes"/>
    <x v="4"/>
    <x v="0"/>
    <n v="9731948"/>
  </r>
  <r>
    <x v="42"/>
    <s v="PROMOTORA CONVIVIENDA S A S"/>
    <s v="10 NIIF Plenas - Individuales"/>
    <s v="BOGOTA D.C."/>
    <s v="M7110"/>
    <s v="2015-dic-31"/>
    <x v="1"/>
    <n v="20160429"/>
    <n v="0"/>
    <s v="Otros activos financieros corrientes"/>
    <x v="4"/>
    <x v="0"/>
    <n v="682110"/>
  </r>
  <r>
    <x v="35"/>
    <s v="TERMOTECNICA COINDUSTRIAL S A"/>
    <s v="10 NIIF Plenas - Individuales"/>
    <s v="BOGOTA D.C."/>
    <s v="F4290"/>
    <s v="2015-dic-31"/>
    <x v="1"/>
    <n v="20160426"/>
    <n v="0"/>
    <s v="Otros activos financieros corrientes"/>
    <x v="4"/>
    <x v="0"/>
    <n v="78662238"/>
  </r>
  <r>
    <x v="36"/>
    <s v="INTEGRAL S A."/>
    <s v="20 NIIF Plenas - Separados"/>
    <s v="ANTIOQUIA"/>
    <s v="M7110"/>
    <s v="2015-dic-31"/>
    <x v="1"/>
    <n v="20160729"/>
    <n v="-1"/>
    <s v="Otros activos financieros corrientes"/>
    <x v="4"/>
    <x v="0"/>
    <n v="2063815"/>
  </r>
  <r>
    <x v="37"/>
    <s v="CONSTRUCCIONES VELEZ Y ASOCIADOS S.A.S"/>
    <s v="10 NIIF Plenas - Individuales"/>
    <s v="ANTIOQUIA"/>
    <s v="F4112"/>
    <s v="2015-dic-31"/>
    <x v="1"/>
    <n v="20160802"/>
    <n v="0"/>
    <s v="Otros activos financieros corrientes"/>
    <x v="4"/>
    <x v="0"/>
    <n v="15760305"/>
  </r>
  <r>
    <x v="40"/>
    <s v="INDUSTRIAL CONCONCRETO S.A.S"/>
    <s v="20 NIIF Plenas - Separados"/>
    <s v="ANTIOQUIA"/>
    <s v="F4290"/>
    <s v="2015-dic-31"/>
    <x v="1"/>
    <n v="20160426"/>
    <n v="0"/>
    <s v="Otros activos financieros corrientes"/>
    <x v="4"/>
    <x v="0"/>
    <n v="121874"/>
  </r>
  <r>
    <x v="45"/>
    <s v="CASS CONSTRUCTORES &amp; CIA. S.C.A."/>
    <s v="10 NIIF Plenas - Individuales"/>
    <s v="CUNDINAMARCA"/>
    <s v="F4210"/>
    <s v="2015-dic-31"/>
    <x v="1"/>
    <n v="20160428"/>
    <n v="0"/>
    <s v="Otros activos financieros corrientes"/>
    <x v="4"/>
    <x v="0"/>
    <n v="4005118"/>
  </r>
  <r>
    <x v="57"/>
    <s v="ESTUDIOS Y PROYECTOS DEL SOL S A S"/>
    <s v="20 NIIF Plenas - Separados"/>
    <s v="BOGOTA D.C."/>
    <s v="F4210"/>
    <s v="2015-dic-31"/>
    <x v="1"/>
    <n v="20160427"/>
    <n v="0"/>
    <s v="Otros activos financieros corrientes"/>
    <x v="4"/>
    <x v="0"/>
    <n v="8283053"/>
  </r>
  <r>
    <x v="57"/>
    <s v="ESTUDIOS Y PROYECTOS DEL SOL S A S"/>
    <s v="20 NIIF Plenas - Separados"/>
    <s v="BOGOTA D.C."/>
    <s v="F4210"/>
    <s v="2015-jun-30"/>
    <x v="2"/>
    <n v="20160428"/>
    <n v="0"/>
    <s v="Otros activos financieros corrientes"/>
    <x v="4"/>
    <x v="0"/>
    <n v="5499541"/>
  </r>
  <r>
    <x v="65"/>
    <s v="AR CONSTRUCCIONES S.A.S"/>
    <s v="10 NIIF Plenas - Individuales"/>
    <s v="BOGOTA D.C."/>
    <s v="F4111"/>
    <s v="2015-dic-31"/>
    <x v="1"/>
    <n v="20160729"/>
    <n v="-1"/>
    <s v="Otros activos financieros corrientes"/>
    <x v="4"/>
    <x v="0"/>
    <n v="0"/>
  </r>
  <r>
    <x v="66"/>
    <s v="CONSTRUCTORA DE INFRAESTRUCTURA VIAL S.A.S."/>
    <s v="10 NIIF Plenas - Individuales"/>
    <s v="BOGOTA D.C."/>
    <s v="F4210"/>
    <s v="2015-dic-31"/>
    <x v="1"/>
    <n v="20160421"/>
    <n v="0"/>
    <s v="Otros activos financieros corrientes"/>
    <x v="4"/>
    <x v="0"/>
    <n v="0"/>
  </r>
  <r>
    <x v="66"/>
    <s v="CONSTRUCTORA DE INFRAESTRUCTURA VIAL S.A.S."/>
    <s v="10 NIIF Plenas - Individuales"/>
    <s v="BOGOTA D.C."/>
    <s v="F4210"/>
    <s v="2015-jun-30"/>
    <x v="2"/>
    <n v="20160421"/>
    <n v="0"/>
    <s v="Otros activos financieros corrientes"/>
    <x v="4"/>
    <x v="0"/>
    <n v="0"/>
  </r>
  <r>
    <x v="8"/>
    <s v="AMARILO S.A.S"/>
    <s v="20 NIIF Plenas - Separados"/>
    <s v="BOGOTA D.C."/>
    <s v="F4111"/>
    <s v="2015-dic-31"/>
    <x v="1"/>
    <n v="20160429"/>
    <n v="0"/>
    <s v="Otros activos no financieros corrientes"/>
    <x v="5"/>
    <x v="0"/>
    <n v="23075705"/>
  </r>
  <r>
    <x v="16"/>
    <s v="CAM COLOMBIA MULTISERVICIOS S A S"/>
    <s v="10 NIIF Plenas - Individuales"/>
    <s v="BOGOTA D.C."/>
    <s v="N8299"/>
    <s v="2015-dic-31"/>
    <x v="1"/>
    <n v="20160710"/>
    <n v="0"/>
    <s v="Otros activos no financieros corrientes"/>
    <x v="5"/>
    <x v="0"/>
    <n v="529478"/>
  </r>
  <r>
    <x v="23"/>
    <s v="ODINSA SERVICIOS S A S"/>
    <s v="10 NIIF Plenas - Individuales"/>
    <s v="BOGOTA D.C."/>
    <s v="F4390"/>
    <s v="2015-dic-31"/>
    <x v="1"/>
    <n v="20160429"/>
    <n v="0"/>
    <s v="Otros activos no financieros corrientes"/>
    <x v="5"/>
    <x v="0"/>
    <n v="3870"/>
  </r>
  <r>
    <x v="18"/>
    <s v="HMV INGENIEROS LTDA"/>
    <s v="20 NIIF Plenas - Separados"/>
    <s v="ANTIOQUIA"/>
    <s v="M7110"/>
    <s v="2015-dic-31"/>
    <x v="1"/>
    <n v="20160426"/>
    <n v="0"/>
    <s v="Otros activos no financieros corrientes"/>
    <x v="5"/>
    <x v="0"/>
    <n v="0"/>
  </r>
  <r>
    <x v="20"/>
    <s v="OSPINAS Y CIA S A"/>
    <s v="20 NIIF Plenas - Separados"/>
    <s v="BOGOTA D.C."/>
    <s v="M7110"/>
    <s v="2015-dic-31"/>
    <x v="1"/>
    <n v="20160426"/>
    <n v="0"/>
    <s v="Otros activos no financieros corrientes"/>
    <x v="5"/>
    <x v="0"/>
    <n v="2766165"/>
  </r>
  <r>
    <x v="33"/>
    <s v="A.C.I. PROYECTOS S.A.S"/>
    <s v="20 NIIF Plenas - Separados"/>
    <s v="BOGOTA D.C."/>
    <s v="M7110"/>
    <s v="2015-dic-31"/>
    <x v="1"/>
    <n v="20160729"/>
    <n v="-1"/>
    <s v="Otros activos no financieros corrientes"/>
    <x v="5"/>
    <x v="0"/>
    <n v="2129608"/>
  </r>
  <r>
    <x v="41"/>
    <s v="ODINSA PROYECTOS E INVERSIONES S.A."/>
    <s v="10 NIIF Plenas - Individuales"/>
    <s v="BOGOTA D.C."/>
    <s v="N8299"/>
    <s v="2015-dic-31"/>
    <x v="1"/>
    <n v="20160729"/>
    <n v="-1"/>
    <s v="Otros activos no financieros corrientes"/>
    <x v="5"/>
    <x v="0"/>
    <n v="269"/>
  </r>
  <r>
    <x v="35"/>
    <s v="TERMOTECNICA COINDUSTRIAL S A"/>
    <s v="10 NIIF Plenas - Individuales"/>
    <s v="BOGOTA D.C."/>
    <s v="F4290"/>
    <s v="2015-dic-31"/>
    <x v="1"/>
    <n v="20160426"/>
    <n v="0"/>
    <s v="Otros activos no financieros corrientes"/>
    <x v="5"/>
    <x v="0"/>
    <n v="406616"/>
  </r>
  <r>
    <x v="36"/>
    <s v="INTEGRAL S A."/>
    <s v="20 NIIF Plenas - Separados"/>
    <s v="ANTIOQUIA"/>
    <s v="M7110"/>
    <s v="2015-dic-31"/>
    <x v="1"/>
    <n v="20160729"/>
    <n v="-1"/>
    <s v="Otros activos no financieros corrientes"/>
    <x v="5"/>
    <x v="0"/>
    <n v="31205"/>
  </r>
  <r>
    <x v="40"/>
    <s v="INDUSTRIAL CONCONCRETO S.A.S"/>
    <s v="20 NIIF Plenas - Separados"/>
    <s v="ANTIOQUIA"/>
    <s v="F4290"/>
    <s v="2015-dic-31"/>
    <x v="1"/>
    <n v="20160426"/>
    <n v="0"/>
    <s v="Otros activos no financieros corrientes"/>
    <x v="5"/>
    <x v="0"/>
    <n v="27834"/>
  </r>
  <r>
    <x v="45"/>
    <s v="CASS CONSTRUCTORES &amp; CIA. S.C.A."/>
    <s v="10 NIIF Plenas - Individuales"/>
    <s v="CUNDINAMARCA"/>
    <s v="F4210"/>
    <s v="2015-dic-31"/>
    <x v="1"/>
    <n v="20160428"/>
    <n v="0"/>
    <s v="Otros activos no financieros corrientes"/>
    <x v="5"/>
    <x v="0"/>
    <n v="50895709"/>
  </r>
  <r>
    <x v="64"/>
    <s v="POCH COLOMBIA SA"/>
    <s v="10 NIIF Plenas - Individuales"/>
    <s v="BOGOTA D.C."/>
    <s v="M7110"/>
    <s v="2015-dic-31"/>
    <x v="1"/>
    <n v="20160710"/>
    <n v="0"/>
    <s v="Otros activos no financieros corrientes"/>
    <x v="5"/>
    <x v="0"/>
    <n v="51548"/>
  </r>
  <r>
    <x v="65"/>
    <s v="AR CONSTRUCCIONES S.A.S"/>
    <s v="10 NIIF Plenas - Individuales"/>
    <s v="BOGOTA D.C."/>
    <s v="F4111"/>
    <s v="2015-dic-31"/>
    <x v="1"/>
    <n v="20160729"/>
    <n v="-1"/>
    <s v="Otros activos no financieros corrientes"/>
    <x v="5"/>
    <x v="0"/>
    <n v="0"/>
  </r>
  <r>
    <x v="66"/>
    <s v="CONSTRUCTORA DE INFRAESTRUCTURA VIAL S.A.S."/>
    <s v="10 NIIF Plenas - Individuales"/>
    <s v="BOGOTA D.C."/>
    <s v="F4210"/>
    <s v="2015-dic-31"/>
    <x v="1"/>
    <n v="20160421"/>
    <n v="0"/>
    <s v="Otros activos no financieros corrientes"/>
    <x v="5"/>
    <x v="0"/>
    <n v="4674292"/>
  </r>
  <r>
    <x v="66"/>
    <s v="CONSTRUCTORA DE INFRAESTRUCTURA VIAL S.A.S."/>
    <s v="10 NIIF Plenas - Individuales"/>
    <s v="BOGOTA D.C."/>
    <s v="F4210"/>
    <s v="2015-jun-30"/>
    <x v="2"/>
    <n v="20160421"/>
    <n v="0"/>
    <s v="Otros activos no financieros corrientes"/>
    <x v="5"/>
    <x v="0"/>
    <n v="887173"/>
  </r>
  <r>
    <x v="16"/>
    <s v="CAM COLOMBIA MULTISERVICIOS S A S"/>
    <s v="10 NIIF Plenas - Individuales"/>
    <s v="BOGOTA D.C."/>
    <s v="N8299"/>
    <s v="2015-dic-31"/>
    <x v="1"/>
    <n v="20160710"/>
    <n v="0"/>
    <s v="ActivCorrien_Distinto_EfectiPigno_GarantColate_ParaQ_RecepTranfer_TieneDerecho_X_Contrato_VenderóPignorar_DichaGarantia"/>
    <x v="61"/>
    <x v="0"/>
    <n v="0"/>
  </r>
  <r>
    <x v="18"/>
    <s v="HMV INGENIEROS LTDA"/>
    <s v="20 NIIF Plenas - Separados"/>
    <s v="ANTIOQUIA"/>
    <s v="M7110"/>
    <s v="2015-dic-31"/>
    <x v="1"/>
    <n v="20160426"/>
    <n v="0"/>
    <s v="ActivCorrien_Distinto_EfectiPigno_GarantColate_ParaQ_RecepTranfer_TieneDerecho_X_Contrato_VenderóPignorar_DichaGarantia"/>
    <x v="61"/>
    <x v="0"/>
    <n v="0"/>
  </r>
  <r>
    <x v="65"/>
    <s v="AR CONSTRUCCIONES S.A.S"/>
    <s v="10 NIIF Plenas - Individuales"/>
    <s v="BOGOTA D.C."/>
    <s v="F4111"/>
    <s v="2015-dic-31"/>
    <x v="1"/>
    <n v="20160729"/>
    <n v="-1"/>
    <s v="ActivCorrien_Distinto_EfectiPigno_GarantColate_ParaQ_RecepTranfer_TieneDerecho_X_Contrato_VenderóPignorar_DichaGarantia"/>
    <x v="61"/>
    <x v="0"/>
    <n v="0"/>
  </r>
  <r>
    <x v="66"/>
    <s v="CONSTRUCTORA DE INFRAESTRUCTURA VIAL S.A.S."/>
    <s v="10 NIIF Plenas - Individuales"/>
    <s v="BOGOTA D.C."/>
    <s v="F4210"/>
    <s v="2015-dic-31"/>
    <x v="1"/>
    <n v="20160421"/>
    <n v="0"/>
    <s v="ActivCorrien_Distinto_EfectiPigno_GarantColate_ParaQ_RecepTranfer_TieneDerecho_X_Contrato_VenderóPignorar_DichaGarantia"/>
    <x v="61"/>
    <x v="0"/>
    <n v="0"/>
  </r>
  <r>
    <x v="66"/>
    <s v="CONSTRUCTORA DE INFRAESTRUCTURA VIAL S.A.S."/>
    <s v="10 NIIF Plenas - Individuales"/>
    <s v="BOGOTA D.C."/>
    <s v="F4210"/>
    <s v="2015-jun-30"/>
    <x v="2"/>
    <n v="20160421"/>
    <n v="0"/>
    <s v="ActivCorrien_Distinto_EfectiPigno_GarantColate_ParaQ_RecepTranfer_TieneDerecho_X_Contrato_VenderóPignorar_DichaGarantia"/>
    <x v="61"/>
    <x v="0"/>
    <n v="0"/>
  </r>
  <r>
    <x v="6"/>
    <s v="PRABYC INGENIEROS S A S"/>
    <s v="20 NIIF Plenas - Separados"/>
    <s v="BOGOTA D.C."/>
    <s v="F4111"/>
    <s v="2015-dic-31"/>
    <x v="1"/>
    <n v="20160710"/>
    <n v="0"/>
    <s v="TotActiCorrtes_distintActiNoCorrien/grupoActivos_DisposiciónClasificados_Manteni_ParaVenta_o_Manteni_Distribuir_Propietarios"/>
    <x v="6"/>
    <x v="0"/>
    <n v="184636752"/>
  </r>
  <r>
    <x v="8"/>
    <s v="AMARILO S.A.S"/>
    <s v="20 NIIF Plenas - Separados"/>
    <s v="BOGOTA D.C."/>
    <s v="F4111"/>
    <s v="2015-dic-31"/>
    <x v="1"/>
    <n v="20160429"/>
    <n v="0"/>
    <s v="TotActiCorrtes_distintActiNoCorrien/grupoActivos_DisposiciónClasificados_Manteni_ParaVenta_o_Manteni_Distribuir_Propietarios"/>
    <x v="6"/>
    <x v="0"/>
    <n v="1470064631"/>
  </r>
  <r>
    <x v="14"/>
    <s v="CONSTRUCOES E COMERCIO CAMARGO CORREA S.A. SUCURSAL COLOMBIA"/>
    <s v="10 NIIF Plenas - Individuales"/>
    <s v="ANTIOQUIA"/>
    <s v="F4290"/>
    <s v="2015-dic-31"/>
    <x v="1"/>
    <n v="20160426"/>
    <n v="0"/>
    <s v="TotActiCorrtes_distintActiNoCorrien/grupoActivos_DisposiciónClasificados_Manteni_ParaVenta_o_Manteni_Distribuir_Propietarios"/>
    <x v="6"/>
    <x v="0"/>
    <n v="80924697"/>
  </r>
  <r>
    <x v="16"/>
    <s v="CAM COLOMBIA MULTISERVICIOS S A S"/>
    <s v="10 NIIF Plenas - Individuales"/>
    <s v="BOGOTA D.C."/>
    <s v="N8299"/>
    <s v="2015-dic-31"/>
    <x v="1"/>
    <n v="20160710"/>
    <n v="0"/>
    <s v="TotActiCorrtes_distintActiNoCorrien/grupoActivos_DisposiciónClasificados_Manteni_ParaVenta_o_Manteni_Distribuir_Propietarios"/>
    <x v="6"/>
    <x v="0"/>
    <n v="58434048"/>
  </r>
  <r>
    <x v="23"/>
    <s v="ODINSA SERVICIOS S A S"/>
    <s v="10 NIIF Plenas - Individuales"/>
    <s v="BOGOTA D.C."/>
    <s v="F4390"/>
    <s v="2015-dic-31"/>
    <x v="1"/>
    <n v="20160429"/>
    <n v="0"/>
    <s v="TotActiCorrtes_distintActiNoCorrien/grupoActivos_DisposiciónClasificados_Manteni_ParaVenta_o_Manteni_Distribuir_Propietarios"/>
    <x v="6"/>
    <x v="0"/>
    <n v="3740155"/>
  </r>
  <r>
    <x v="18"/>
    <s v="HMV INGENIEROS LTDA"/>
    <s v="20 NIIF Plenas - Separados"/>
    <s v="ANTIOQUIA"/>
    <s v="M7110"/>
    <s v="2015-dic-31"/>
    <x v="1"/>
    <n v="20160426"/>
    <n v="0"/>
    <s v="TotActiCorrtes_distintActiNoCorrien/grupoActivos_DisposiciónClasificados_Manteni_ParaVenta_o_Manteni_Distribuir_Propietarios"/>
    <x v="6"/>
    <x v="0"/>
    <n v="91813271"/>
  </r>
  <r>
    <x v="20"/>
    <s v="OSPINAS Y CIA S A"/>
    <s v="20 NIIF Plenas - Separados"/>
    <s v="BOGOTA D.C."/>
    <s v="M7110"/>
    <s v="2015-dic-31"/>
    <x v="1"/>
    <n v="20160426"/>
    <n v="0"/>
    <s v="TotActiCorrtes_distintActiNoCorrien/grupoActivos_DisposiciónClasificados_Manteni_ParaVenta_o_Manteni_Distribuir_Propietarios"/>
    <x v="6"/>
    <x v="0"/>
    <n v="97381552"/>
  </r>
  <r>
    <x v="30"/>
    <s v="TECNICONTROL S.A."/>
    <s v="10 NIIF Plenas - Individuales"/>
    <s v="BOGOTA D.C."/>
    <s v="M7110"/>
    <s v="2015-dic-31"/>
    <x v="1"/>
    <n v="20160428"/>
    <n v="0"/>
    <s v="TotActiCorrtes_distintActiNoCorrien/grupoActivos_DisposiciónClasificados_Manteni_ParaVenta_o_Manteni_Distribuir_Propietarios"/>
    <x v="6"/>
    <x v="0"/>
    <n v="57523782"/>
  </r>
  <r>
    <x v="32"/>
    <s v="CONSTRUCTORA  COLPATRIA S.A"/>
    <s v="20 NIIF Plenas - Separados"/>
    <s v="BOGOTA D.C."/>
    <s v="F4111"/>
    <s v="2015-dic-31"/>
    <x v="1"/>
    <n v="20160427"/>
    <n v="0"/>
    <s v="TotActiCorrtes_distintActiNoCorrien/grupoActivos_DisposiciónClasificados_Manteni_ParaVenta_o_Manteni_Distribuir_Propietarios"/>
    <x v="6"/>
    <x v="0"/>
    <n v="438098828"/>
  </r>
  <r>
    <x v="33"/>
    <s v="A.C.I. PROYECTOS S.A.S"/>
    <s v="20 NIIF Plenas - Separados"/>
    <s v="BOGOTA D.C."/>
    <s v="M7110"/>
    <s v="2015-dic-31"/>
    <x v="1"/>
    <n v="20160729"/>
    <n v="-1"/>
    <s v="TotActiCorrtes_distintActiNoCorrien/grupoActivos_DisposiciónClasificados_Manteni_ParaVenta_o_Manteni_Distribuir_Propietarios"/>
    <x v="6"/>
    <x v="0"/>
    <n v="46829789"/>
  </r>
  <r>
    <x v="41"/>
    <s v="ODINSA PROYECTOS E INVERSIONES S.A."/>
    <s v="10 NIIF Plenas - Individuales"/>
    <s v="BOGOTA D.C."/>
    <s v="N8299"/>
    <s v="2015-dic-31"/>
    <x v="1"/>
    <n v="20160729"/>
    <n v="-1"/>
    <s v="TotActiCorrtes_distintActiNoCorrien/grupoActivos_DisposiciónClasificados_Manteni_ParaVenta_o_Manteni_Distribuir_Propietarios"/>
    <x v="6"/>
    <x v="0"/>
    <n v="64032502"/>
  </r>
  <r>
    <x v="42"/>
    <s v="PROMOTORA CONVIVIENDA S A S"/>
    <s v="10 NIIF Plenas - Individuales"/>
    <s v="BOGOTA D.C."/>
    <s v="M7110"/>
    <s v="2015-dic-31"/>
    <x v="1"/>
    <n v="20160429"/>
    <n v="0"/>
    <s v="TotActiCorrtes_distintActiNoCorrien/grupoActivos_DisposiciónClasificados_Manteni_ParaVenta_o_Manteni_Distribuir_Propietarios"/>
    <x v="6"/>
    <x v="0"/>
    <n v="6702156"/>
  </r>
  <r>
    <x v="35"/>
    <s v="TERMOTECNICA COINDUSTRIAL S A"/>
    <s v="10 NIIF Plenas - Individuales"/>
    <s v="BOGOTA D.C."/>
    <s v="F4290"/>
    <s v="2015-dic-31"/>
    <x v="1"/>
    <n v="20160426"/>
    <n v="0"/>
    <s v="TotActiCorrtes_distintActiNoCorrien/grupoActivos_DisposiciónClasificados_Manteni_ParaVenta_o_Manteni_Distribuir_Propietarios"/>
    <x v="6"/>
    <x v="0"/>
    <n v="413745542"/>
  </r>
  <r>
    <x v="36"/>
    <s v="INTEGRAL S A."/>
    <s v="20 NIIF Plenas - Separados"/>
    <s v="ANTIOQUIA"/>
    <s v="M7110"/>
    <s v="2015-dic-31"/>
    <x v="1"/>
    <n v="20160729"/>
    <n v="-1"/>
    <s v="TotActiCorrtes_distintActiNoCorrien/grupoActivos_DisposiciónClasificados_Manteni_ParaVenta_o_Manteni_Distribuir_Propietarios"/>
    <x v="6"/>
    <x v="0"/>
    <n v="89019522"/>
  </r>
  <r>
    <x v="37"/>
    <s v="CONSTRUCCIONES VELEZ Y ASOCIADOS S.A.S"/>
    <s v="10 NIIF Plenas - Individuales"/>
    <s v="ANTIOQUIA"/>
    <s v="F4112"/>
    <s v="2015-dic-31"/>
    <x v="1"/>
    <n v="20160802"/>
    <n v="0"/>
    <s v="TotActiCorrtes_distintActiNoCorrien/grupoActivos_DisposiciónClasificados_Manteni_ParaVenta_o_Manteni_Distribuir_Propietarios"/>
    <x v="6"/>
    <x v="0"/>
    <n v="57557642"/>
  </r>
  <r>
    <x v="40"/>
    <s v="INDUSTRIAL CONCONCRETO S.A.S"/>
    <s v="20 NIIF Plenas - Separados"/>
    <s v="ANTIOQUIA"/>
    <s v="F4290"/>
    <s v="2015-dic-31"/>
    <x v="1"/>
    <n v="20160426"/>
    <n v="0"/>
    <s v="TotActiCorrtes_distintActiNoCorrien/grupoActivos_DisposiciónClasificados_Manteni_ParaVenta_o_Manteni_Distribuir_Propietarios"/>
    <x v="6"/>
    <x v="0"/>
    <n v="33541714"/>
  </r>
  <r>
    <x v="54"/>
    <s v="INMOBILIARIA CONCONCRETO S.A.S."/>
    <s v="20 NIIF Plenas - Separados"/>
    <s v="ANTIOQUIA"/>
    <s v="F4111"/>
    <s v="2015-dic-31"/>
    <x v="1"/>
    <n v="20160427"/>
    <n v="0"/>
    <s v="TotActiCorrtes_distintActiNoCorrien/grupoActivos_DisposiciónClasificados_Manteni_ParaVenta_o_Manteni_Distribuir_Propietarios"/>
    <x v="6"/>
    <x v="0"/>
    <n v="30548250"/>
  </r>
  <r>
    <x v="45"/>
    <s v="CASS CONSTRUCTORES &amp; CIA. S.C.A."/>
    <s v="10 NIIF Plenas - Individuales"/>
    <s v="CUNDINAMARCA"/>
    <s v="F4210"/>
    <s v="2015-dic-31"/>
    <x v="1"/>
    <n v="20160428"/>
    <n v="0"/>
    <s v="TotActiCorrtes_distintActiNoCorrien/grupoActivos_DisposiciónClasificados_Manteni_ParaVenta_o_Manteni_Distribuir_Propietarios"/>
    <x v="6"/>
    <x v="0"/>
    <n v="214746997"/>
  </r>
  <r>
    <x v="56"/>
    <s v="CBI COLOMBIANA S.A."/>
    <s v="10 NIIF Plenas - Individuales"/>
    <s v="BOLIVAR"/>
    <s v="F4290"/>
    <s v="2015-dic-31"/>
    <x v="1"/>
    <n v="20160429"/>
    <n v="0"/>
    <s v="TotActiCorrtes_distintActiNoCorrien/grupoActivos_DisposiciónClasificados_Manteni_ParaVenta_o_Manteni_Distribuir_Propietarios"/>
    <x v="6"/>
    <x v="0"/>
    <n v="367796665"/>
  </r>
  <r>
    <x v="57"/>
    <s v="ESTUDIOS Y PROYECTOS DEL SOL S A S"/>
    <s v="20 NIIF Plenas - Separados"/>
    <s v="BOGOTA D.C."/>
    <s v="F4210"/>
    <s v="2015-dic-31"/>
    <x v="1"/>
    <n v="20160427"/>
    <n v="0"/>
    <s v="TotActiCorrtes_distintActiNoCorrien/grupoActivos_DisposiciónClasificados_Manteni_ParaVenta_o_Manteni_Distribuir_Propietarios"/>
    <x v="6"/>
    <x v="0"/>
    <n v="129564733"/>
  </r>
  <r>
    <x v="57"/>
    <s v="ESTUDIOS Y PROYECTOS DEL SOL S A S"/>
    <s v="20 NIIF Plenas - Separados"/>
    <s v="BOGOTA D.C."/>
    <s v="F4210"/>
    <s v="2015-jun-30"/>
    <x v="2"/>
    <n v="20160428"/>
    <n v="0"/>
    <s v="TotActiCorrtes_distintActiNoCorrien/grupoActivos_DisposiciónClasificados_Manteni_ParaVenta_o_Manteni_Distribuir_Propietarios"/>
    <x v="6"/>
    <x v="0"/>
    <n v="63106050"/>
  </r>
  <r>
    <x v="64"/>
    <s v="POCH COLOMBIA SA"/>
    <s v="10 NIIF Plenas - Individuales"/>
    <s v="BOGOTA D.C."/>
    <s v="M7110"/>
    <s v="2015-dic-31"/>
    <x v="1"/>
    <n v="20160710"/>
    <n v="0"/>
    <s v="TotActiCorrtes_distintActiNoCorrien/grupoActivos_DisposiciónClasificados_Manteni_ParaVenta_o_Manteni_Distribuir_Propietarios"/>
    <x v="6"/>
    <x v="0"/>
    <n v="3802955"/>
  </r>
  <r>
    <x v="65"/>
    <s v="AR CONSTRUCCIONES S.A.S"/>
    <s v="10 NIIF Plenas - Individuales"/>
    <s v="BOGOTA D.C."/>
    <s v="F4111"/>
    <s v="2015-dic-31"/>
    <x v="1"/>
    <n v="20160729"/>
    <n v="-1"/>
    <s v="TotActiCorrtes_distintActiNoCorrien/grupoActivos_DisposiciónClasificados_Manteni_ParaVenta_o_Manteni_Distribuir_Propietarios"/>
    <x v="6"/>
    <x v="0"/>
    <n v="264219844"/>
  </r>
  <r>
    <x v="66"/>
    <s v="CONSTRUCTORA DE INFRAESTRUCTURA VIAL S.A.S."/>
    <s v="10 NIIF Plenas - Individuales"/>
    <s v="BOGOTA D.C."/>
    <s v="F4210"/>
    <s v="2015-dic-31"/>
    <x v="1"/>
    <n v="20160421"/>
    <n v="0"/>
    <s v="TotActiCorrtes_distintActiNoCorrien/grupoActivos_DisposiciónClasificados_Manteni_ParaVenta_o_Manteni_Distribuir_Propietarios"/>
    <x v="6"/>
    <x v="0"/>
    <n v="101092809"/>
  </r>
  <r>
    <x v="66"/>
    <s v="CONSTRUCTORA DE INFRAESTRUCTURA VIAL S.A.S."/>
    <s v="10 NIIF Plenas - Individuales"/>
    <s v="BOGOTA D.C."/>
    <s v="F4210"/>
    <s v="2015-jun-30"/>
    <x v="2"/>
    <n v="20160421"/>
    <n v="0"/>
    <s v="TotActiCorrtes_distintActiNoCorrien/grupoActivos_DisposiciónClasificados_Manteni_ParaVenta_o_Manteni_Distribuir_Propietarios"/>
    <x v="6"/>
    <x v="0"/>
    <n v="107531275"/>
  </r>
  <r>
    <x v="72"/>
    <s v="SBI INTERNATIONAL HOLDINGS AG"/>
    <s v="10 NIIF Plenas - Individuales"/>
    <s v="BOGOTA D.C."/>
    <s v="F4112"/>
    <s v="2015-dic-31"/>
    <x v="1"/>
    <n v="20160710"/>
    <n v="-1"/>
    <s v="TotActiCorrtes_distintActiNoCorrien/grupoActivos_DisposiciónClasificados_Manteni_ParaVenta_o_Manteni_Distribuir_Propietarios"/>
    <x v="6"/>
    <x v="0"/>
    <n v="4781969"/>
  </r>
  <r>
    <x v="16"/>
    <s v="CAM COLOMBIA MULTISERVICIOS S A S"/>
    <s v="10 NIIF Plenas - Individuales"/>
    <s v="BOGOTA D.C."/>
    <s v="N8299"/>
    <s v="2015-dic-31"/>
    <x v="1"/>
    <n v="20160710"/>
    <n v="0"/>
    <s v="ActivosNoCorrientes/Grupos_Activos_ParaDisposicionClasificados_Mantenidos_ParaVenta/Mantenidos_ParaDistribuir_Propietarios"/>
    <x v="7"/>
    <x v="0"/>
    <n v="0"/>
  </r>
  <r>
    <x v="18"/>
    <s v="HMV INGENIEROS LTDA"/>
    <s v="20 NIIF Plenas - Separados"/>
    <s v="ANTIOQUIA"/>
    <s v="M7110"/>
    <s v="2015-dic-31"/>
    <x v="1"/>
    <n v="20160426"/>
    <n v="0"/>
    <s v="ActivosNoCorrientes/Grupos_Activos_ParaDisposicionClasificados_Mantenidos_ParaVenta/Mantenidos_ParaDistribuir_Propietarios"/>
    <x v="7"/>
    <x v="0"/>
    <n v="0"/>
  </r>
  <r>
    <x v="40"/>
    <s v="INDUSTRIAL CONCONCRETO S.A.S"/>
    <s v="20 NIIF Plenas - Separados"/>
    <s v="ANTIOQUIA"/>
    <s v="F4290"/>
    <s v="2015-dic-31"/>
    <x v="1"/>
    <n v="20160426"/>
    <n v="0"/>
    <s v="ActivosNoCorrientes/Grupos_Activos_ParaDisposicionClasificados_Mantenidos_ParaVenta/Mantenidos_ParaDistribuir_Propietarios"/>
    <x v="7"/>
    <x v="0"/>
    <n v="432996"/>
  </r>
  <r>
    <x v="65"/>
    <s v="AR CONSTRUCCIONES S.A.S"/>
    <s v="10 NIIF Plenas - Individuales"/>
    <s v="BOGOTA D.C."/>
    <s v="F4111"/>
    <s v="2015-dic-31"/>
    <x v="1"/>
    <n v="20160729"/>
    <n v="-1"/>
    <s v="ActivosNoCorrientes/Grupos_Activos_ParaDisposicionClasificados_Mantenidos_ParaVenta/Mantenidos_ParaDistribuir_Propietarios"/>
    <x v="7"/>
    <x v="0"/>
    <n v="0"/>
  </r>
  <r>
    <x v="66"/>
    <s v="CONSTRUCTORA DE INFRAESTRUCTURA VIAL S.A.S."/>
    <s v="10 NIIF Plenas - Individuales"/>
    <s v="BOGOTA D.C."/>
    <s v="F4210"/>
    <s v="2015-jun-30"/>
    <x v="2"/>
    <n v="20160421"/>
    <n v="0"/>
    <s v="ActivosNoCorrientes/Grupos_Activos_ParaDisposicionClasificados_Mantenidos_ParaVenta/Mantenidos_ParaDistribuir_Propietarios"/>
    <x v="7"/>
    <x v="0"/>
    <n v="0"/>
  </r>
  <r>
    <x v="6"/>
    <s v="PRABYC INGENIEROS S A S"/>
    <s v="20 NIIF Plenas - Separados"/>
    <s v="BOGOTA D.C."/>
    <s v="F4111"/>
    <s v="2015-dic-31"/>
    <x v="1"/>
    <n v="20160710"/>
    <n v="0"/>
    <s v="Activos corrientes totales"/>
    <x v="8"/>
    <x v="2"/>
    <n v="184636752"/>
  </r>
  <r>
    <x v="8"/>
    <s v="AMARILO S.A.S"/>
    <s v="20 NIIF Plenas - Separados"/>
    <s v="BOGOTA D.C."/>
    <s v="F4111"/>
    <s v="2015-dic-31"/>
    <x v="1"/>
    <n v="20160429"/>
    <n v="0"/>
    <s v="Activos corrientes totales"/>
    <x v="8"/>
    <x v="2"/>
    <n v="1470064631"/>
  </r>
  <r>
    <x v="14"/>
    <s v="CONSTRUCOES E COMERCIO CAMARGO CORREA S.A. SUCURSAL COLOMBIA"/>
    <s v="10 NIIF Plenas - Individuales"/>
    <s v="ANTIOQUIA"/>
    <s v="F4290"/>
    <s v="2015-dic-31"/>
    <x v="1"/>
    <n v="20160426"/>
    <n v="0"/>
    <s v="Activos corrientes totales"/>
    <x v="8"/>
    <x v="2"/>
    <n v="80924697"/>
  </r>
  <r>
    <x v="16"/>
    <s v="CAM COLOMBIA MULTISERVICIOS S A S"/>
    <s v="10 NIIF Plenas - Individuales"/>
    <s v="BOGOTA D.C."/>
    <s v="N8299"/>
    <s v="2015-dic-31"/>
    <x v="1"/>
    <n v="20160710"/>
    <n v="0"/>
    <s v="Activos corrientes totales"/>
    <x v="8"/>
    <x v="2"/>
    <n v="58434048"/>
  </r>
  <r>
    <x v="23"/>
    <s v="ODINSA SERVICIOS S A S"/>
    <s v="10 NIIF Plenas - Individuales"/>
    <s v="BOGOTA D.C."/>
    <s v="F4390"/>
    <s v="2015-dic-31"/>
    <x v="1"/>
    <n v="20160429"/>
    <n v="0"/>
    <s v="Activos corrientes totales"/>
    <x v="8"/>
    <x v="2"/>
    <n v="3740155"/>
  </r>
  <r>
    <x v="18"/>
    <s v="HMV INGENIEROS LTDA"/>
    <s v="20 NIIF Plenas - Separados"/>
    <s v="ANTIOQUIA"/>
    <s v="M7110"/>
    <s v="2015-dic-31"/>
    <x v="1"/>
    <n v="20160426"/>
    <n v="0"/>
    <s v="Activos corrientes totales"/>
    <x v="8"/>
    <x v="2"/>
    <n v="91813271"/>
  </r>
  <r>
    <x v="20"/>
    <s v="OSPINAS Y CIA S A"/>
    <s v="20 NIIF Plenas - Separados"/>
    <s v="BOGOTA D.C."/>
    <s v="M7110"/>
    <s v="2015-dic-31"/>
    <x v="1"/>
    <n v="20160426"/>
    <n v="0"/>
    <s v="Activos corrientes totales"/>
    <x v="8"/>
    <x v="2"/>
    <n v="97381552"/>
  </r>
  <r>
    <x v="30"/>
    <s v="TECNICONTROL S.A."/>
    <s v="10 NIIF Plenas - Individuales"/>
    <s v="BOGOTA D.C."/>
    <s v="M7110"/>
    <s v="2015-dic-31"/>
    <x v="1"/>
    <n v="20160428"/>
    <n v="0"/>
    <s v="Activos corrientes totales"/>
    <x v="8"/>
    <x v="2"/>
    <n v="57523782"/>
  </r>
  <r>
    <x v="32"/>
    <s v="CONSTRUCTORA  COLPATRIA S.A"/>
    <s v="20 NIIF Plenas - Separados"/>
    <s v="BOGOTA D.C."/>
    <s v="F4111"/>
    <s v="2015-dic-31"/>
    <x v="1"/>
    <n v="20160427"/>
    <n v="0"/>
    <s v="Activos corrientes totales"/>
    <x v="8"/>
    <x v="2"/>
    <n v="438098828"/>
  </r>
  <r>
    <x v="33"/>
    <s v="A.C.I. PROYECTOS S.A.S"/>
    <s v="20 NIIF Plenas - Separados"/>
    <s v="BOGOTA D.C."/>
    <s v="M7110"/>
    <s v="2015-dic-31"/>
    <x v="1"/>
    <n v="20160729"/>
    <n v="-1"/>
    <s v="Activos corrientes totales"/>
    <x v="8"/>
    <x v="2"/>
    <n v="46829789"/>
  </r>
  <r>
    <x v="41"/>
    <s v="ODINSA PROYECTOS E INVERSIONES S.A."/>
    <s v="10 NIIF Plenas - Individuales"/>
    <s v="BOGOTA D.C."/>
    <s v="N8299"/>
    <s v="2015-dic-31"/>
    <x v="1"/>
    <n v="20160729"/>
    <n v="-1"/>
    <s v="Activos corrientes totales"/>
    <x v="8"/>
    <x v="2"/>
    <n v="64032502"/>
  </r>
  <r>
    <x v="42"/>
    <s v="PROMOTORA CONVIVIENDA S A S"/>
    <s v="10 NIIF Plenas - Individuales"/>
    <s v="BOGOTA D.C."/>
    <s v="M7110"/>
    <s v="2015-dic-31"/>
    <x v="1"/>
    <n v="20160429"/>
    <n v="0"/>
    <s v="Activos corrientes totales"/>
    <x v="8"/>
    <x v="2"/>
    <n v="6702156"/>
  </r>
  <r>
    <x v="35"/>
    <s v="TERMOTECNICA COINDUSTRIAL S A"/>
    <s v="10 NIIF Plenas - Individuales"/>
    <s v="BOGOTA D.C."/>
    <s v="F4290"/>
    <s v="2015-dic-31"/>
    <x v="1"/>
    <n v="20160426"/>
    <n v="0"/>
    <s v="Activos corrientes totales"/>
    <x v="8"/>
    <x v="2"/>
    <n v="413745542"/>
  </r>
  <r>
    <x v="36"/>
    <s v="INTEGRAL S A."/>
    <s v="20 NIIF Plenas - Separados"/>
    <s v="ANTIOQUIA"/>
    <s v="M7110"/>
    <s v="2015-dic-31"/>
    <x v="1"/>
    <n v="20160729"/>
    <n v="-1"/>
    <s v="Activos corrientes totales"/>
    <x v="8"/>
    <x v="2"/>
    <n v="89019522"/>
  </r>
  <r>
    <x v="37"/>
    <s v="CONSTRUCCIONES VELEZ Y ASOCIADOS S.A.S"/>
    <s v="10 NIIF Plenas - Individuales"/>
    <s v="ANTIOQUIA"/>
    <s v="F4112"/>
    <s v="2015-dic-31"/>
    <x v="1"/>
    <n v="20160802"/>
    <n v="0"/>
    <s v="Activos corrientes totales"/>
    <x v="8"/>
    <x v="2"/>
    <n v="57557642"/>
  </r>
  <r>
    <x v="40"/>
    <s v="INDUSTRIAL CONCONCRETO S.A.S"/>
    <s v="20 NIIF Plenas - Separados"/>
    <s v="ANTIOQUIA"/>
    <s v="F4290"/>
    <s v="2015-dic-31"/>
    <x v="1"/>
    <n v="20160426"/>
    <n v="0"/>
    <s v="Activos corrientes totales"/>
    <x v="8"/>
    <x v="2"/>
    <n v="33974710"/>
  </r>
  <r>
    <x v="54"/>
    <s v="INMOBILIARIA CONCONCRETO S.A.S."/>
    <s v="20 NIIF Plenas - Separados"/>
    <s v="ANTIOQUIA"/>
    <s v="F4111"/>
    <s v="2015-dic-31"/>
    <x v="1"/>
    <n v="20160427"/>
    <n v="0"/>
    <s v="Activos corrientes totales"/>
    <x v="8"/>
    <x v="2"/>
    <n v="30548250"/>
  </r>
  <r>
    <x v="45"/>
    <s v="CASS CONSTRUCTORES &amp; CIA. S.C.A."/>
    <s v="10 NIIF Plenas - Individuales"/>
    <s v="CUNDINAMARCA"/>
    <s v="F4210"/>
    <s v="2015-dic-31"/>
    <x v="1"/>
    <n v="20160428"/>
    <n v="0"/>
    <s v="Activos corrientes totales"/>
    <x v="8"/>
    <x v="2"/>
    <n v="214746997"/>
  </r>
  <r>
    <x v="56"/>
    <s v="CBI COLOMBIANA S.A."/>
    <s v="10 NIIF Plenas - Individuales"/>
    <s v="BOLIVAR"/>
    <s v="F4290"/>
    <s v="2015-dic-31"/>
    <x v="1"/>
    <n v="20160429"/>
    <n v="0"/>
    <s v="Activos corrientes totales"/>
    <x v="8"/>
    <x v="2"/>
    <n v="367796665"/>
  </r>
  <r>
    <x v="57"/>
    <s v="ESTUDIOS Y PROYECTOS DEL SOL S A S"/>
    <s v="20 NIIF Plenas - Separados"/>
    <s v="BOGOTA D.C."/>
    <s v="F4210"/>
    <s v="2015-dic-31"/>
    <x v="1"/>
    <n v="20160427"/>
    <n v="0"/>
    <s v="Activos corrientes totales"/>
    <x v="8"/>
    <x v="2"/>
    <n v="129564733"/>
  </r>
  <r>
    <x v="57"/>
    <s v="ESTUDIOS Y PROYECTOS DEL SOL S A S"/>
    <s v="20 NIIF Plenas - Separados"/>
    <s v="BOGOTA D.C."/>
    <s v="F4210"/>
    <s v="2015-jun-30"/>
    <x v="2"/>
    <n v="20160428"/>
    <n v="0"/>
    <s v="Activos corrientes totales"/>
    <x v="8"/>
    <x v="2"/>
    <n v="63106050"/>
  </r>
  <r>
    <x v="64"/>
    <s v="POCH COLOMBIA SA"/>
    <s v="10 NIIF Plenas - Individuales"/>
    <s v="BOGOTA D.C."/>
    <s v="M7110"/>
    <s v="2015-dic-31"/>
    <x v="1"/>
    <n v="20160710"/>
    <n v="0"/>
    <s v="Activos corrientes totales"/>
    <x v="8"/>
    <x v="2"/>
    <n v="3802955"/>
  </r>
  <r>
    <x v="65"/>
    <s v="AR CONSTRUCCIONES S.A.S"/>
    <s v="10 NIIF Plenas - Individuales"/>
    <s v="BOGOTA D.C."/>
    <s v="F4111"/>
    <s v="2015-dic-31"/>
    <x v="1"/>
    <n v="20160729"/>
    <n v="-1"/>
    <s v="Activos corrientes totales"/>
    <x v="8"/>
    <x v="2"/>
    <n v="264219844"/>
  </r>
  <r>
    <x v="66"/>
    <s v="CONSTRUCTORA DE INFRAESTRUCTURA VIAL S.A.S."/>
    <s v="10 NIIF Plenas - Individuales"/>
    <s v="BOGOTA D.C."/>
    <s v="F4210"/>
    <s v="2015-dic-31"/>
    <x v="1"/>
    <n v="20160421"/>
    <n v="0"/>
    <s v="Activos corrientes totales"/>
    <x v="8"/>
    <x v="2"/>
    <n v="101092809"/>
  </r>
  <r>
    <x v="66"/>
    <s v="CONSTRUCTORA DE INFRAESTRUCTURA VIAL S.A.S."/>
    <s v="10 NIIF Plenas - Individuales"/>
    <s v="BOGOTA D.C."/>
    <s v="F4210"/>
    <s v="2015-jun-30"/>
    <x v="2"/>
    <n v="20160421"/>
    <n v="0"/>
    <s v="Activos corrientes totales"/>
    <x v="8"/>
    <x v="2"/>
    <n v="107531275"/>
  </r>
  <r>
    <x v="72"/>
    <s v="SBI INTERNATIONAL HOLDINGS AG"/>
    <s v="10 NIIF Plenas - Individuales"/>
    <s v="BOGOTA D.C."/>
    <s v="F4112"/>
    <s v="2015-dic-31"/>
    <x v="1"/>
    <n v="20160710"/>
    <n v="-1"/>
    <s v="Activos corrientes totales"/>
    <x v="8"/>
    <x v="2"/>
    <n v="4781969"/>
  </r>
  <r>
    <x v="6"/>
    <s v="PRABYC INGENIEROS S A S"/>
    <s v="20 NIIF Plenas - Separados"/>
    <s v="BOGOTA D.C."/>
    <s v="F4111"/>
    <s v="2015-dic-31"/>
    <x v="1"/>
    <n v="20160710"/>
    <n v="0"/>
    <s v="Propiedad de inversión"/>
    <x v="10"/>
    <x v="0"/>
    <n v="78405642"/>
  </r>
  <r>
    <x v="8"/>
    <s v="AMARILO S.A.S"/>
    <s v="20 NIIF Plenas - Separados"/>
    <s v="BOGOTA D.C."/>
    <s v="F4111"/>
    <s v="2015-dic-31"/>
    <x v="1"/>
    <n v="20160429"/>
    <n v="0"/>
    <s v="Propiedad de inversión"/>
    <x v="10"/>
    <x v="0"/>
    <n v="30831024"/>
  </r>
  <r>
    <x v="16"/>
    <s v="CAM COLOMBIA MULTISERVICIOS S A S"/>
    <s v="10 NIIF Plenas - Individuales"/>
    <s v="BOGOTA D.C."/>
    <s v="N8299"/>
    <s v="2015-dic-31"/>
    <x v="1"/>
    <n v="20160710"/>
    <n v="0"/>
    <s v="Propiedad de inversión"/>
    <x v="10"/>
    <x v="0"/>
    <n v="0"/>
  </r>
  <r>
    <x v="18"/>
    <s v="HMV INGENIEROS LTDA"/>
    <s v="20 NIIF Plenas - Separados"/>
    <s v="ANTIOQUIA"/>
    <s v="M7110"/>
    <s v="2015-dic-31"/>
    <x v="1"/>
    <n v="20160426"/>
    <n v="0"/>
    <s v="Propiedad de inversión"/>
    <x v="10"/>
    <x v="0"/>
    <n v="0"/>
  </r>
  <r>
    <x v="20"/>
    <s v="OSPINAS Y CIA S A"/>
    <s v="20 NIIF Plenas - Separados"/>
    <s v="BOGOTA D.C."/>
    <s v="M7110"/>
    <s v="2015-dic-31"/>
    <x v="1"/>
    <n v="20160426"/>
    <n v="0"/>
    <s v="Propiedad de inversión"/>
    <x v="10"/>
    <x v="0"/>
    <n v="8764792"/>
  </r>
  <r>
    <x v="32"/>
    <s v="CONSTRUCTORA  COLPATRIA S.A"/>
    <s v="20 NIIF Plenas - Separados"/>
    <s v="BOGOTA D.C."/>
    <s v="F4111"/>
    <s v="2015-dic-31"/>
    <x v="1"/>
    <n v="20160427"/>
    <n v="0"/>
    <s v="Propiedad de inversión"/>
    <x v="10"/>
    <x v="0"/>
    <n v="21509056"/>
  </r>
  <r>
    <x v="42"/>
    <s v="PROMOTORA CONVIVIENDA S A S"/>
    <s v="10 NIIF Plenas - Individuales"/>
    <s v="BOGOTA D.C."/>
    <s v="M7110"/>
    <s v="2015-dic-31"/>
    <x v="1"/>
    <n v="20160429"/>
    <n v="0"/>
    <s v="Propiedad de inversión"/>
    <x v="10"/>
    <x v="0"/>
    <n v="151182"/>
  </r>
  <r>
    <x v="36"/>
    <s v="INTEGRAL S A."/>
    <s v="20 NIIF Plenas - Separados"/>
    <s v="ANTIOQUIA"/>
    <s v="M7110"/>
    <s v="2015-dic-31"/>
    <x v="1"/>
    <n v="20160729"/>
    <n v="-1"/>
    <s v="Propiedad de inversión"/>
    <x v="10"/>
    <x v="0"/>
    <n v="176940"/>
  </r>
  <r>
    <x v="37"/>
    <s v="CONSTRUCCIONES VELEZ Y ASOCIADOS S.A.S"/>
    <s v="10 NIIF Plenas - Individuales"/>
    <s v="ANTIOQUIA"/>
    <s v="F4112"/>
    <s v="2015-dic-31"/>
    <x v="1"/>
    <n v="20160802"/>
    <n v="0"/>
    <s v="Propiedad de inversión"/>
    <x v="10"/>
    <x v="0"/>
    <n v="3611374"/>
  </r>
  <r>
    <x v="54"/>
    <s v="INMOBILIARIA CONCONCRETO S.A.S."/>
    <s v="20 NIIF Plenas - Separados"/>
    <s v="ANTIOQUIA"/>
    <s v="F4111"/>
    <s v="2015-dic-31"/>
    <x v="1"/>
    <n v="20160427"/>
    <n v="0"/>
    <s v="Propiedad de inversión"/>
    <x v="10"/>
    <x v="0"/>
    <n v="379663"/>
  </r>
  <r>
    <x v="45"/>
    <s v="CASS CONSTRUCTORES &amp; CIA. S.C.A."/>
    <s v="10 NIIF Plenas - Individuales"/>
    <s v="CUNDINAMARCA"/>
    <s v="F4210"/>
    <s v="2015-dic-31"/>
    <x v="1"/>
    <n v="20160428"/>
    <n v="0"/>
    <s v="Propiedad de inversión"/>
    <x v="10"/>
    <x v="0"/>
    <n v="8930898"/>
  </r>
  <r>
    <x v="65"/>
    <s v="AR CONSTRUCCIONES S.A.S"/>
    <s v="10 NIIF Plenas - Individuales"/>
    <s v="BOGOTA D.C."/>
    <s v="F4111"/>
    <s v="2015-dic-31"/>
    <x v="1"/>
    <n v="20160729"/>
    <n v="-1"/>
    <s v="Propiedad de inversión"/>
    <x v="10"/>
    <x v="0"/>
    <n v="0"/>
  </r>
  <r>
    <x v="66"/>
    <s v="CONSTRUCTORA DE INFRAESTRUCTURA VIAL S.A.S."/>
    <s v="10 NIIF Plenas - Individuales"/>
    <s v="BOGOTA D.C."/>
    <s v="F4210"/>
    <s v="2015-jun-30"/>
    <x v="2"/>
    <n v="20160421"/>
    <n v="0"/>
    <s v="Propiedad de inversión"/>
    <x v="10"/>
    <x v="0"/>
    <n v="0"/>
  </r>
  <r>
    <x v="6"/>
    <s v="PRABYC INGENIEROS S A S"/>
    <s v="20 NIIF Plenas - Separados"/>
    <s v="BOGOTA D.C."/>
    <s v="F4111"/>
    <s v="2015-dic-31"/>
    <x v="1"/>
    <n v="20160710"/>
    <n v="0"/>
    <s v="Propiedades, planta y equipo"/>
    <x v="9"/>
    <x v="0"/>
    <n v="19071372"/>
  </r>
  <r>
    <x v="8"/>
    <s v="AMARILO S.A.S"/>
    <s v="20 NIIF Plenas - Separados"/>
    <s v="BOGOTA D.C."/>
    <s v="F4111"/>
    <s v="2015-dic-31"/>
    <x v="1"/>
    <n v="20160429"/>
    <n v="0"/>
    <s v="Propiedades, planta y equipo"/>
    <x v="9"/>
    <x v="0"/>
    <n v="9263489"/>
  </r>
  <r>
    <x v="14"/>
    <s v="CONSTRUCOES E COMERCIO CAMARGO CORREA S.A. SUCURSAL COLOMBIA"/>
    <s v="10 NIIF Plenas - Individuales"/>
    <s v="ANTIOQUIA"/>
    <s v="F4290"/>
    <s v="2015-dic-31"/>
    <x v="1"/>
    <n v="20160426"/>
    <n v="0"/>
    <s v="Propiedades, planta y equipo"/>
    <x v="9"/>
    <x v="0"/>
    <n v="71759228"/>
  </r>
  <r>
    <x v="16"/>
    <s v="CAM COLOMBIA MULTISERVICIOS S A S"/>
    <s v="10 NIIF Plenas - Individuales"/>
    <s v="BOGOTA D.C."/>
    <s v="N8299"/>
    <s v="2015-dic-31"/>
    <x v="1"/>
    <n v="20160710"/>
    <n v="0"/>
    <s v="Propiedades, planta y equipo"/>
    <x v="9"/>
    <x v="0"/>
    <n v="20956466"/>
  </r>
  <r>
    <x v="23"/>
    <s v="ODINSA SERVICIOS S A S"/>
    <s v="10 NIIF Plenas - Individuales"/>
    <s v="BOGOTA D.C."/>
    <s v="F4390"/>
    <s v="2015-dic-31"/>
    <x v="1"/>
    <n v="20160429"/>
    <n v="0"/>
    <s v="Propiedades, planta y equipo"/>
    <x v="9"/>
    <x v="0"/>
    <n v="123180"/>
  </r>
  <r>
    <x v="18"/>
    <s v="HMV INGENIEROS LTDA"/>
    <s v="20 NIIF Plenas - Separados"/>
    <s v="ANTIOQUIA"/>
    <s v="M7110"/>
    <s v="2015-dic-31"/>
    <x v="1"/>
    <n v="20160426"/>
    <n v="0"/>
    <s v="Propiedades, planta y equipo"/>
    <x v="9"/>
    <x v="0"/>
    <n v="48857055"/>
  </r>
  <r>
    <x v="20"/>
    <s v="OSPINAS Y CIA S A"/>
    <s v="20 NIIF Plenas - Separados"/>
    <s v="BOGOTA D.C."/>
    <s v="M7110"/>
    <s v="2015-dic-31"/>
    <x v="1"/>
    <n v="20160426"/>
    <n v="0"/>
    <s v="Propiedades, planta y equipo"/>
    <x v="9"/>
    <x v="0"/>
    <n v="681314"/>
  </r>
  <r>
    <x v="30"/>
    <s v="TECNICONTROL S.A."/>
    <s v="10 NIIF Plenas - Individuales"/>
    <s v="BOGOTA D.C."/>
    <s v="M7110"/>
    <s v="2015-dic-31"/>
    <x v="1"/>
    <n v="20160428"/>
    <n v="0"/>
    <s v="Propiedades, planta y equipo"/>
    <x v="9"/>
    <x v="0"/>
    <n v="8216262"/>
  </r>
  <r>
    <x v="32"/>
    <s v="CONSTRUCTORA  COLPATRIA S.A"/>
    <s v="20 NIIF Plenas - Separados"/>
    <s v="BOGOTA D.C."/>
    <s v="F4111"/>
    <s v="2015-dic-31"/>
    <x v="1"/>
    <n v="20160427"/>
    <n v="0"/>
    <s v="Propiedades, planta y equipo"/>
    <x v="9"/>
    <x v="0"/>
    <n v="31016133"/>
  </r>
  <r>
    <x v="33"/>
    <s v="A.C.I. PROYECTOS S.A.S"/>
    <s v="20 NIIF Plenas - Separados"/>
    <s v="BOGOTA D.C."/>
    <s v="M7110"/>
    <s v="2015-dic-31"/>
    <x v="1"/>
    <n v="20160729"/>
    <n v="-1"/>
    <s v="Propiedades, planta y equipo"/>
    <x v="9"/>
    <x v="0"/>
    <n v="3006266"/>
  </r>
  <r>
    <x v="41"/>
    <s v="ODINSA PROYECTOS E INVERSIONES S.A."/>
    <s v="10 NIIF Plenas - Individuales"/>
    <s v="BOGOTA D.C."/>
    <s v="N8299"/>
    <s v="2015-dic-31"/>
    <x v="1"/>
    <n v="20160729"/>
    <n v="-1"/>
    <s v="Propiedades, planta y equipo"/>
    <x v="9"/>
    <x v="0"/>
    <n v="1746669"/>
  </r>
  <r>
    <x v="42"/>
    <s v="PROMOTORA CONVIVIENDA S A S"/>
    <s v="10 NIIF Plenas - Individuales"/>
    <s v="BOGOTA D.C."/>
    <s v="M7110"/>
    <s v="2015-dic-31"/>
    <x v="1"/>
    <n v="20160429"/>
    <n v="0"/>
    <s v="Propiedades, planta y equipo"/>
    <x v="9"/>
    <x v="0"/>
    <n v="416848"/>
  </r>
  <r>
    <x v="35"/>
    <s v="TERMOTECNICA COINDUSTRIAL S A"/>
    <s v="10 NIIF Plenas - Individuales"/>
    <s v="BOGOTA D.C."/>
    <s v="F4290"/>
    <s v="2015-dic-31"/>
    <x v="1"/>
    <n v="20160426"/>
    <n v="0"/>
    <s v="Propiedades, planta y equipo"/>
    <x v="9"/>
    <x v="0"/>
    <n v="41355665"/>
  </r>
  <r>
    <x v="36"/>
    <s v="INTEGRAL S A."/>
    <s v="20 NIIF Plenas - Separados"/>
    <s v="ANTIOQUIA"/>
    <s v="M7110"/>
    <s v="2015-dic-31"/>
    <x v="1"/>
    <n v="20160729"/>
    <n v="-1"/>
    <s v="Propiedades, planta y equipo"/>
    <x v="9"/>
    <x v="0"/>
    <n v="18842543"/>
  </r>
  <r>
    <x v="37"/>
    <s v="CONSTRUCCIONES VELEZ Y ASOCIADOS S.A.S"/>
    <s v="10 NIIF Plenas - Individuales"/>
    <s v="ANTIOQUIA"/>
    <s v="F4112"/>
    <s v="2015-dic-31"/>
    <x v="1"/>
    <n v="20160802"/>
    <n v="0"/>
    <s v="Propiedades, planta y equipo"/>
    <x v="9"/>
    <x v="0"/>
    <n v="2288790"/>
  </r>
  <r>
    <x v="40"/>
    <s v="INDUSTRIAL CONCONCRETO S.A.S"/>
    <s v="20 NIIF Plenas - Separados"/>
    <s v="ANTIOQUIA"/>
    <s v="F4290"/>
    <s v="2015-dic-31"/>
    <x v="1"/>
    <n v="20160426"/>
    <n v="0"/>
    <s v="Propiedades, planta y equipo"/>
    <x v="9"/>
    <x v="0"/>
    <n v="124527132"/>
  </r>
  <r>
    <x v="54"/>
    <s v="INMOBILIARIA CONCONCRETO S.A.S."/>
    <s v="20 NIIF Plenas - Separados"/>
    <s v="ANTIOQUIA"/>
    <s v="F4111"/>
    <s v="2015-dic-31"/>
    <x v="1"/>
    <n v="20160427"/>
    <n v="0"/>
    <s v="Propiedades, planta y equipo"/>
    <x v="9"/>
    <x v="0"/>
    <n v="19854"/>
  </r>
  <r>
    <x v="45"/>
    <s v="CASS CONSTRUCTORES &amp; CIA. S.C.A."/>
    <s v="10 NIIF Plenas - Individuales"/>
    <s v="CUNDINAMARCA"/>
    <s v="F4210"/>
    <s v="2015-dic-31"/>
    <x v="1"/>
    <n v="20160428"/>
    <n v="0"/>
    <s v="Propiedades, planta y equipo"/>
    <x v="9"/>
    <x v="0"/>
    <n v="122702126"/>
  </r>
  <r>
    <x v="56"/>
    <s v="CBI COLOMBIANA S.A."/>
    <s v="10 NIIF Plenas - Individuales"/>
    <s v="BOLIVAR"/>
    <s v="F4290"/>
    <s v="2015-dic-31"/>
    <x v="1"/>
    <n v="20160429"/>
    <n v="0"/>
    <s v="Propiedades, planta y equipo"/>
    <x v="9"/>
    <x v="0"/>
    <n v="125176"/>
  </r>
  <r>
    <x v="57"/>
    <s v="ESTUDIOS Y PROYECTOS DEL SOL S A S"/>
    <s v="20 NIIF Plenas - Separados"/>
    <s v="BOGOTA D.C."/>
    <s v="F4210"/>
    <s v="2015-dic-31"/>
    <x v="1"/>
    <n v="20160427"/>
    <n v="0"/>
    <s v="Propiedades, planta y equipo"/>
    <x v="9"/>
    <x v="0"/>
    <n v="37424276"/>
  </r>
  <r>
    <x v="57"/>
    <s v="ESTUDIOS Y PROYECTOS DEL SOL S A S"/>
    <s v="20 NIIF Plenas - Separados"/>
    <s v="BOGOTA D.C."/>
    <s v="F4210"/>
    <s v="2015-jun-30"/>
    <x v="2"/>
    <n v="20160428"/>
    <n v="0"/>
    <s v="Propiedades, planta y equipo"/>
    <x v="9"/>
    <x v="0"/>
    <n v="48942152"/>
  </r>
  <r>
    <x v="64"/>
    <s v="POCH COLOMBIA SA"/>
    <s v="10 NIIF Plenas - Individuales"/>
    <s v="BOGOTA D.C."/>
    <s v="M7110"/>
    <s v="2015-dic-31"/>
    <x v="1"/>
    <n v="20160710"/>
    <n v="0"/>
    <s v="Propiedades, planta y equipo"/>
    <x v="9"/>
    <x v="0"/>
    <n v="266726"/>
  </r>
  <r>
    <x v="65"/>
    <s v="AR CONSTRUCCIONES S.A.S"/>
    <s v="10 NIIF Plenas - Individuales"/>
    <s v="BOGOTA D.C."/>
    <s v="F4111"/>
    <s v="2015-dic-31"/>
    <x v="1"/>
    <n v="20160729"/>
    <n v="-1"/>
    <s v="Propiedades, planta y equipo"/>
    <x v="9"/>
    <x v="0"/>
    <n v="2240312"/>
  </r>
  <r>
    <x v="66"/>
    <s v="CONSTRUCTORA DE INFRAESTRUCTURA VIAL S.A.S."/>
    <s v="10 NIIF Plenas - Individuales"/>
    <s v="BOGOTA D.C."/>
    <s v="F4210"/>
    <s v="2015-dic-31"/>
    <x v="1"/>
    <n v="20160421"/>
    <n v="0"/>
    <s v="Propiedades, planta y equipo"/>
    <x v="9"/>
    <x v="0"/>
    <n v="5517204"/>
  </r>
  <r>
    <x v="66"/>
    <s v="CONSTRUCTORA DE INFRAESTRUCTURA VIAL S.A.S."/>
    <s v="10 NIIF Plenas - Individuales"/>
    <s v="BOGOTA D.C."/>
    <s v="F4210"/>
    <s v="2015-jun-30"/>
    <x v="2"/>
    <n v="20160421"/>
    <n v="0"/>
    <s v="Propiedades, planta y equipo"/>
    <x v="9"/>
    <x v="0"/>
    <n v="4787202"/>
  </r>
  <r>
    <x v="72"/>
    <s v="SBI INTERNATIONAL HOLDINGS AG"/>
    <s v="10 NIIF Plenas - Individuales"/>
    <s v="BOGOTA D.C."/>
    <s v="F4112"/>
    <s v="2015-dic-31"/>
    <x v="1"/>
    <n v="20160710"/>
    <n v="-1"/>
    <s v="Propiedades, planta y equipo"/>
    <x v="9"/>
    <x v="0"/>
    <n v="77820069"/>
  </r>
  <r>
    <x v="16"/>
    <s v="CAM COLOMBIA MULTISERVICIOS S A S"/>
    <s v="10 NIIF Plenas - Individuales"/>
    <s v="BOGOTA D.C."/>
    <s v="N8299"/>
    <s v="2015-dic-31"/>
    <x v="1"/>
    <n v="20160710"/>
    <n v="0"/>
    <s v="Plusvalía"/>
    <x v="12"/>
    <x v="0"/>
    <n v="0"/>
  </r>
  <r>
    <x v="18"/>
    <s v="HMV INGENIEROS LTDA"/>
    <s v="20 NIIF Plenas - Separados"/>
    <s v="ANTIOQUIA"/>
    <s v="M7110"/>
    <s v="2015-dic-31"/>
    <x v="1"/>
    <n v="20160426"/>
    <n v="0"/>
    <s v="Plusvalía"/>
    <x v="12"/>
    <x v="0"/>
    <n v="0"/>
  </r>
  <r>
    <x v="65"/>
    <s v="AR CONSTRUCCIONES S.A.S"/>
    <s v="10 NIIF Plenas - Individuales"/>
    <s v="BOGOTA D.C."/>
    <s v="F4111"/>
    <s v="2015-dic-31"/>
    <x v="1"/>
    <n v="20160729"/>
    <n v="-1"/>
    <s v="Plusvalía"/>
    <x v="12"/>
    <x v="0"/>
    <n v="0"/>
  </r>
  <r>
    <x v="66"/>
    <s v="CONSTRUCTORA DE INFRAESTRUCTURA VIAL S.A.S."/>
    <s v="10 NIIF Plenas - Individuales"/>
    <s v="BOGOTA D.C."/>
    <s v="F4210"/>
    <s v="2015-dic-31"/>
    <x v="1"/>
    <n v="20160421"/>
    <n v="0"/>
    <s v="Plusvalía"/>
    <x v="12"/>
    <x v="0"/>
    <n v="0"/>
  </r>
  <r>
    <x v="66"/>
    <s v="CONSTRUCTORA DE INFRAESTRUCTURA VIAL S.A.S."/>
    <s v="10 NIIF Plenas - Individuales"/>
    <s v="BOGOTA D.C."/>
    <s v="F4210"/>
    <s v="2015-jun-30"/>
    <x v="2"/>
    <n v="20160421"/>
    <n v="0"/>
    <s v="Plusvalía"/>
    <x v="12"/>
    <x v="0"/>
    <n v="0"/>
  </r>
  <r>
    <x v="6"/>
    <s v="PRABYC INGENIEROS S A S"/>
    <s v="20 NIIF Plenas - Separados"/>
    <s v="BOGOTA D.C."/>
    <s v="F4111"/>
    <s v="2015-dic-31"/>
    <x v="1"/>
    <n v="20160710"/>
    <n v="0"/>
    <s v="Activos intangibles distintos de la plusvalía"/>
    <x v="13"/>
    <x v="0"/>
    <n v="87857101"/>
  </r>
  <r>
    <x v="14"/>
    <s v="CONSTRUCOES E COMERCIO CAMARGO CORREA S.A. SUCURSAL COLOMBIA"/>
    <s v="10 NIIF Plenas - Individuales"/>
    <s v="ANTIOQUIA"/>
    <s v="F4290"/>
    <s v="2015-dic-31"/>
    <x v="1"/>
    <n v="20160426"/>
    <n v="0"/>
    <s v="Activos intangibles distintos de la plusvalía"/>
    <x v="13"/>
    <x v="0"/>
    <n v="87589"/>
  </r>
  <r>
    <x v="16"/>
    <s v="CAM COLOMBIA MULTISERVICIOS S A S"/>
    <s v="10 NIIF Plenas - Individuales"/>
    <s v="BOGOTA D.C."/>
    <s v="N8299"/>
    <s v="2015-dic-31"/>
    <x v="1"/>
    <n v="20160710"/>
    <n v="0"/>
    <s v="Activos intangibles distintos de la plusvalía"/>
    <x v="13"/>
    <x v="0"/>
    <n v="1175955"/>
  </r>
  <r>
    <x v="18"/>
    <s v="HMV INGENIEROS LTDA"/>
    <s v="20 NIIF Plenas - Separados"/>
    <s v="ANTIOQUIA"/>
    <s v="M7110"/>
    <s v="2015-dic-31"/>
    <x v="1"/>
    <n v="20160426"/>
    <n v="0"/>
    <s v="Activos intangibles distintos de la plusvalía"/>
    <x v="13"/>
    <x v="0"/>
    <n v="892363"/>
  </r>
  <r>
    <x v="20"/>
    <s v="OSPINAS Y CIA S A"/>
    <s v="20 NIIF Plenas - Separados"/>
    <s v="BOGOTA D.C."/>
    <s v="M7110"/>
    <s v="2015-dic-31"/>
    <x v="1"/>
    <n v="20160426"/>
    <n v="0"/>
    <s v="Activos intangibles distintos de la plusvalía"/>
    <x v="13"/>
    <x v="0"/>
    <n v="450522"/>
  </r>
  <r>
    <x v="32"/>
    <s v="CONSTRUCTORA  COLPATRIA S.A"/>
    <s v="20 NIIF Plenas - Separados"/>
    <s v="BOGOTA D.C."/>
    <s v="F4111"/>
    <s v="2015-dic-31"/>
    <x v="1"/>
    <n v="20160427"/>
    <n v="0"/>
    <s v="Activos intangibles distintos de la plusvalía"/>
    <x v="13"/>
    <x v="0"/>
    <n v="3816557"/>
  </r>
  <r>
    <x v="33"/>
    <s v="A.C.I. PROYECTOS S.A.S"/>
    <s v="20 NIIF Plenas - Separados"/>
    <s v="BOGOTA D.C."/>
    <s v="M7110"/>
    <s v="2015-dic-31"/>
    <x v="1"/>
    <n v="20160729"/>
    <n v="-1"/>
    <s v="Activos intangibles distintos de la plusvalía"/>
    <x v="13"/>
    <x v="0"/>
    <n v="210365"/>
  </r>
  <r>
    <x v="41"/>
    <s v="ODINSA PROYECTOS E INVERSIONES S.A."/>
    <s v="10 NIIF Plenas - Individuales"/>
    <s v="BOGOTA D.C."/>
    <s v="N8299"/>
    <s v="2015-dic-31"/>
    <x v="1"/>
    <n v="20160729"/>
    <n v="-1"/>
    <s v="Activos intangibles distintos de la plusvalía"/>
    <x v="13"/>
    <x v="0"/>
    <n v="355358"/>
  </r>
  <r>
    <x v="42"/>
    <s v="PROMOTORA CONVIVIENDA S A S"/>
    <s v="10 NIIF Plenas - Individuales"/>
    <s v="BOGOTA D.C."/>
    <s v="M7110"/>
    <s v="2015-dic-31"/>
    <x v="1"/>
    <n v="20160429"/>
    <n v="0"/>
    <s v="Activos intangibles distintos de la plusvalía"/>
    <x v="13"/>
    <x v="0"/>
    <n v="21962644"/>
  </r>
  <r>
    <x v="36"/>
    <s v="INTEGRAL S A."/>
    <s v="20 NIIF Plenas - Separados"/>
    <s v="ANTIOQUIA"/>
    <s v="M7110"/>
    <s v="2015-dic-31"/>
    <x v="1"/>
    <n v="20160729"/>
    <n v="-1"/>
    <s v="Activos intangibles distintos de la plusvalía"/>
    <x v="13"/>
    <x v="0"/>
    <n v="4029441"/>
  </r>
  <r>
    <x v="40"/>
    <s v="INDUSTRIAL CONCONCRETO S.A.S"/>
    <s v="20 NIIF Plenas - Separados"/>
    <s v="ANTIOQUIA"/>
    <s v="F4290"/>
    <s v="2015-dic-31"/>
    <x v="1"/>
    <n v="20160426"/>
    <n v="0"/>
    <s v="Activos intangibles distintos de la plusvalía"/>
    <x v="13"/>
    <x v="0"/>
    <n v="1154536"/>
  </r>
  <r>
    <x v="54"/>
    <s v="INMOBILIARIA CONCONCRETO S.A.S."/>
    <s v="20 NIIF Plenas - Separados"/>
    <s v="ANTIOQUIA"/>
    <s v="F4111"/>
    <s v="2015-dic-31"/>
    <x v="1"/>
    <n v="20160427"/>
    <n v="0"/>
    <s v="Activos intangibles distintos de la plusvalía"/>
    <x v="13"/>
    <x v="0"/>
    <n v="8961"/>
  </r>
  <r>
    <x v="45"/>
    <s v="CASS CONSTRUCTORES &amp; CIA. S.C.A."/>
    <s v="10 NIIF Plenas - Individuales"/>
    <s v="CUNDINAMARCA"/>
    <s v="F4210"/>
    <s v="2015-dic-31"/>
    <x v="1"/>
    <n v="20160428"/>
    <n v="0"/>
    <s v="Activos intangibles distintos de la plusvalía"/>
    <x v="13"/>
    <x v="0"/>
    <n v="742817"/>
  </r>
  <r>
    <x v="57"/>
    <s v="ESTUDIOS Y PROYECTOS DEL SOL S A S"/>
    <s v="20 NIIF Plenas - Separados"/>
    <s v="BOGOTA D.C."/>
    <s v="F4210"/>
    <s v="2015-dic-31"/>
    <x v="1"/>
    <n v="20160427"/>
    <n v="0"/>
    <s v="Activos intangibles distintos de la plusvalía"/>
    <x v="13"/>
    <x v="0"/>
    <n v="19428852"/>
  </r>
  <r>
    <x v="57"/>
    <s v="ESTUDIOS Y PROYECTOS DEL SOL S A S"/>
    <s v="20 NIIF Plenas - Separados"/>
    <s v="BOGOTA D.C."/>
    <s v="F4210"/>
    <s v="2015-jun-30"/>
    <x v="2"/>
    <n v="20160428"/>
    <n v="0"/>
    <s v="Activos intangibles distintos de la plusvalía"/>
    <x v="13"/>
    <x v="0"/>
    <n v="11046175"/>
  </r>
  <r>
    <x v="64"/>
    <s v="POCH COLOMBIA SA"/>
    <s v="10 NIIF Plenas - Individuales"/>
    <s v="BOGOTA D.C."/>
    <s v="M7110"/>
    <s v="2015-dic-31"/>
    <x v="1"/>
    <n v="20160710"/>
    <n v="0"/>
    <s v="Activos intangibles distintos de la plusvalía"/>
    <x v="13"/>
    <x v="0"/>
    <n v="53303"/>
  </r>
  <r>
    <x v="65"/>
    <s v="AR CONSTRUCCIONES S.A.S"/>
    <s v="10 NIIF Plenas - Individuales"/>
    <s v="BOGOTA D.C."/>
    <s v="F4111"/>
    <s v="2015-dic-31"/>
    <x v="1"/>
    <n v="20160729"/>
    <n v="-1"/>
    <s v="Activos intangibles distintos de la plusvalía"/>
    <x v="13"/>
    <x v="0"/>
    <n v="0"/>
  </r>
  <r>
    <x v="66"/>
    <s v="CONSTRUCTORA DE INFRAESTRUCTURA VIAL S.A.S."/>
    <s v="10 NIIF Plenas - Individuales"/>
    <s v="BOGOTA D.C."/>
    <s v="F4210"/>
    <s v="2015-dic-31"/>
    <x v="1"/>
    <n v="20160421"/>
    <n v="0"/>
    <s v="Activos intangibles distintos de la plusvalía"/>
    <x v="13"/>
    <x v="0"/>
    <n v="2145"/>
  </r>
  <r>
    <x v="66"/>
    <s v="CONSTRUCTORA DE INFRAESTRUCTURA VIAL S.A.S."/>
    <s v="10 NIIF Plenas - Individuales"/>
    <s v="BOGOTA D.C."/>
    <s v="F4210"/>
    <s v="2015-jun-30"/>
    <x v="2"/>
    <n v="20160421"/>
    <n v="0"/>
    <s v="Activos intangibles distintos de la plusvalía"/>
    <x v="13"/>
    <x v="0"/>
    <n v="3918"/>
  </r>
  <r>
    <x v="16"/>
    <s v="CAM COLOMBIA MULTISERVICIOS S A S"/>
    <s v="10 NIIF Plenas - Individuales"/>
    <s v="BOGOTA D.C."/>
    <s v="N8299"/>
    <s v="2015-dic-31"/>
    <x v="1"/>
    <n v="20160710"/>
    <n v="0"/>
    <s v="Inversiones contabilizadas utilizando el método de la participación"/>
    <x v="15"/>
    <x v="0"/>
    <n v="0"/>
  </r>
  <r>
    <x v="18"/>
    <s v="HMV INGENIEROS LTDA"/>
    <s v="20 NIIF Plenas - Separados"/>
    <s v="ANTIOQUIA"/>
    <s v="M7110"/>
    <s v="2015-dic-31"/>
    <x v="1"/>
    <n v="20160426"/>
    <n v="0"/>
    <s v="Inversiones contabilizadas utilizando el método de la participación"/>
    <x v="15"/>
    <x v="0"/>
    <n v="31732855"/>
  </r>
  <r>
    <x v="32"/>
    <s v="CONSTRUCTORA  COLPATRIA S.A"/>
    <s v="20 NIIF Plenas - Separados"/>
    <s v="BOGOTA D.C."/>
    <s v="F4111"/>
    <s v="2015-dic-31"/>
    <x v="1"/>
    <n v="20160427"/>
    <n v="0"/>
    <s v="Inversiones contabilizadas utilizando el método de la participación"/>
    <x v="15"/>
    <x v="0"/>
    <n v="201164171"/>
  </r>
  <r>
    <x v="41"/>
    <s v="ODINSA PROYECTOS E INVERSIONES S.A."/>
    <s v="10 NIIF Plenas - Individuales"/>
    <s v="BOGOTA D.C."/>
    <s v="N8299"/>
    <s v="2015-dic-31"/>
    <x v="1"/>
    <n v="20160729"/>
    <n v="-1"/>
    <s v="Inversiones contabilizadas utilizando el método de la participación"/>
    <x v="15"/>
    <x v="0"/>
    <n v="13686615"/>
  </r>
  <r>
    <x v="42"/>
    <s v="PROMOTORA CONVIVIENDA S A S"/>
    <s v="10 NIIF Plenas - Individuales"/>
    <s v="BOGOTA D.C."/>
    <s v="M7110"/>
    <s v="2015-dic-31"/>
    <x v="1"/>
    <n v="20160429"/>
    <n v="0"/>
    <s v="Inversiones contabilizadas utilizando el método de la participación"/>
    <x v="15"/>
    <x v="0"/>
    <n v="1040907"/>
  </r>
  <r>
    <x v="35"/>
    <s v="TERMOTECNICA COINDUSTRIAL S A"/>
    <s v="10 NIIF Plenas - Individuales"/>
    <s v="BOGOTA D.C."/>
    <s v="F4290"/>
    <s v="2015-dic-31"/>
    <x v="1"/>
    <n v="20160426"/>
    <n v="0"/>
    <s v="Inversiones contabilizadas utilizando el método de la participación"/>
    <x v="15"/>
    <x v="0"/>
    <n v="14926218"/>
  </r>
  <r>
    <x v="57"/>
    <s v="ESTUDIOS Y PROYECTOS DEL SOL S A S"/>
    <s v="20 NIIF Plenas - Separados"/>
    <s v="BOGOTA D.C."/>
    <s v="F4210"/>
    <s v="2015-dic-31"/>
    <x v="1"/>
    <n v="20160427"/>
    <n v="0"/>
    <s v="Inversiones contabilizadas utilizando el método de la participación"/>
    <x v="15"/>
    <x v="0"/>
    <n v="247455531"/>
  </r>
  <r>
    <x v="57"/>
    <s v="ESTUDIOS Y PROYECTOS DEL SOL S A S"/>
    <s v="20 NIIF Plenas - Separados"/>
    <s v="BOGOTA D.C."/>
    <s v="F4210"/>
    <s v="2015-jun-30"/>
    <x v="2"/>
    <n v="20160428"/>
    <n v="0"/>
    <s v="Inversiones contabilizadas utilizando el método de la participación"/>
    <x v="15"/>
    <x v="0"/>
    <n v="193525117"/>
  </r>
  <r>
    <x v="65"/>
    <s v="AR CONSTRUCCIONES S.A.S"/>
    <s v="10 NIIF Plenas - Individuales"/>
    <s v="BOGOTA D.C."/>
    <s v="F4111"/>
    <s v="2015-dic-31"/>
    <x v="1"/>
    <n v="20160729"/>
    <n v="-1"/>
    <s v="Inversiones contabilizadas utilizando el método de la participación"/>
    <x v="15"/>
    <x v="0"/>
    <n v="0"/>
  </r>
  <r>
    <x v="66"/>
    <s v="CONSTRUCTORA DE INFRAESTRUCTURA VIAL S.A.S."/>
    <s v="10 NIIF Plenas - Individuales"/>
    <s v="BOGOTA D.C."/>
    <s v="F4210"/>
    <s v="2015-dic-31"/>
    <x v="1"/>
    <n v="20160421"/>
    <n v="0"/>
    <s v="Inversiones contabilizadas utilizando el método de la participación"/>
    <x v="15"/>
    <x v="0"/>
    <n v="0"/>
  </r>
  <r>
    <x v="66"/>
    <s v="CONSTRUCTORA DE INFRAESTRUCTURA VIAL S.A.S."/>
    <s v="10 NIIF Plenas - Individuales"/>
    <s v="BOGOTA D.C."/>
    <s v="F4210"/>
    <s v="2015-jun-30"/>
    <x v="2"/>
    <n v="20160421"/>
    <n v="0"/>
    <s v="Inversiones contabilizadas utilizando el método de la participación"/>
    <x v="15"/>
    <x v="0"/>
    <n v="0"/>
  </r>
  <r>
    <x v="6"/>
    <s v="PRABYC INGENIEROS S A S"/>
    <s v="20 NIIF Plenas - Separados"/>
    <s v="BOGOTA D.C."/>
    <s v="F4111"/>
    <s v="2015-dic-31"/>
    <x v="1"/>
    <n v="20160710"/>
    <n v="0"/>
    <s v="Inversiones en subsidiarias, negocios conjuntos y asociadas"/>
    <x v="17"/>
    <x v="0"/>
    <n v="23419667"/>
  </r>
  <r>
    <x v="8"/>
    <s v="AMARILO S.A.S"/>
    <s v="20 NIIF Plenas - Separados"/>
    <s v="BOGOTA D.C."/>
    <s v="F4111"/>
    <s v="2015-dic-31"/>
    <x v="1"/>
    <n v="20160429"/>
    <n v="0"/>
    <s v="Inversiones en subsidiarias, negocios conjuntos y asociadas"/>
    <x v="17"/>
    <x v="0"/>
    <n v="50579565"/>
  </r>
  <r>
    <x v="16"/>
    <s v="CAM COLOMBIA MULTISERVICIOS S A S"/>
    <s v="10 NIIF Plenas - Individuales"/>
    <s v="BOGOTA D.C."/>
    <s v="N8299"/>
    <s v="2015-dic-31"/>
    <x v="1"/>
    <n v="20160710"/>
    <n v="0"/>
    <s v="Inversiones en subsidiarias, negocios conjuntos y asociadas"/>
    <x v="17"/>
    <x v="0"/>
    <n v="0"/>
  </r>
  <r>
    <x v="23"/>
    <s v="ODINSA SERVICIOS S A S"/>
    <s v="10 NIIF Plenas - Individuales"/>
    <s v="BOGOTA D.C."/>
    <s v="F4390"/>
    <s v="2015-dic-31"/>
    <x v="1"/>
    <n v="20160429"/>
    <n v="0"/>
    <s v="Inversiones en subsidiarias, negocios conjuntos y asociadas"/>
    <x v="17"/>
    <x v="0"/>
    <n v="6909658"/>
  </r>
  <r>
    <x v="18"/>
    <s v="HMV INGENIEROS LTDA"/>
    <s v="20 NIIF Plenas - Separados"/>
    <s v="ANTIOQUIA"/>
    <s v="M7110"/>
    <s v="2015-dic-31"/>
    <x v="1"/>
    <n v="20160426"/>
    <n v="0"/>
    <s v="Inversiones en subsidiarias, negocios conjuntos y asociadas"/>
    <x v="17"/>
    <x v="0"/>
    <n v="130000"/>
  </r>
  <r>
    <x v="20"/>
    <s v="OSPINAS Y CIA S A"/>
    <s v="20 NIIF Plenas - Separados"/>
    <s v="BOGOTA D.C."/>
    <s v="M7110"/>
    <s v="2015-dic-31"/>
    <x v="1"/>
    <n v="20160426"/>
    <n v="0"/>
    <s v="Inversiones en subsidiarias, negocios conjuntos y asociadas"/>
    <x v="17"/>
    <x v="0"/>
    <n v="101738301"/>
  </r>
  <r>
    <x v="30"/>
    <s v="TECNICONTROL S.A."/>
    <s v="10 NIIF Plenas - Individuales"/>
    <s v="BOGOTA D.C."/>
    <s v="M7110"/>
    <s v="2015-dic-31"/>
    <x v="1"/>
    <n v="20160428"/>
    <n v="0"/>
    <s v="Inversiones en subsidiarias, negocios conjuntos y asociadas"/>
    <x v="17"/>
    <x v="0"/>
    <n v="84781"/>
  </r>
  <r>
    <x v="32"/>
    <s v="CONSTRUCTORA  COLPATRIA S.A"/>
    <s v="20 NIIF Plenas - Separados"/>
    <s v="BOGOTA D.C."/>
    <s v="F4111"/>
    <s v="2015-dic-31"/>
    <x v="1"/>
    <n v="20160427"/>
    <n v="0"/>
    <s v="Inversiones en subsidiarias, negocios conjuntos y asociadas"/>
    <x v="17"/>
    <x v="0"/>
    <n v="325329562"/>
  </r>
  <r>
    <x v="33"/>
    <s v="A.C.I. PROYECTOS S.A.S"/>
    <s v="20 NIIF Plenas - Separados"/>
    <s v="BOGOTA D.C."/>
    <s v="M7110"/>
    <s v="2015-dic-31"/>
    <x v="1"/>
    <n v="20160729"/>
    <n v="-1"/>
    <s v="Inversiones en subsidiarias, negocios conjuntos y asociadas"/>
    <x v="17"/>
    <x v="0"/>
    <n v="3350151"/>
  </r>
  <r>
    <x v="42"/>
    <s v="PROMOTORA CONVIVIENDA S A S"/>
    <s v="10 NIIF Plenas - Individuales"/>
    <s v="BOGOTA D.C."/>
    <s v="M7110"/>
    <s v="2015-dic-31"/>
    <x v="1"/>
    <n v="20160429"/>
    <n v="0"/>
    <s v="Inversiones en subsidiarias, negocios conjuntos y asociadas"/>
    <x v="17"/>
    <x v="0"/>
    <n v="11684663"/>
  </r>
  <r>
    <x v="35"/>
    <s v="TERMOTECNICA COINDUSTRIAL S A"/>
    <s v="10 NIIF Plenas - Individuales"/>
    <s v="BOGOTA D.C."/>
    <s v="F4290"/>
    <s v="2015-dic-31"/>
    <x v="1"/>
    <n v="20160426"/>
    <n v="0"/>
    <s v="Inversiones en subsidiarias, negocios conjuntos y asociadas"/>
    <x v="17"/>
    <x v="0"/>
    <n v="44301403"/>
  </r>
  <r>
    <x v="36"/>
    <s v="INTEGRAL S A."/>
    <s v="20 NIIF Plenas - Separados"/>
    <s v="ANTIOQUIA"/>
    <s v="M7110"/>
    <s v="2015-dic-31"/>
    <x v="1"/>
    <n v="20160729"/>
    <n v="-1"/>
    <s v="Inversiones en subsidiarias, negocios conjuntos y asociadas"/>
    <x v="17"/>
    <x v="0"/>
    <n v="22646708"/>
  </r>
  <r>
    <x v="40"/>
    <s v="INDUSTRIAL CONCONCRETO S.A.S"/>
    <s v="20 NIIF Plenas - Separados"/>
    <s v="ANTIOQUIA"/>
    <s v="F4290"/>
    <s v="2015-dic-31"/>
    <x v="1"/>
    <n v="20160426"/>
    <n v="0"/>
    <s v="Inversiones en subsidiarias, negocios conjuntos y asociadas"/>
    <x v="17"/>
    <x v="0"/>
    <n v="8562315"/>
  </r>
  <r>
    <x v="54"/>
    <s v="INMOBILIARIA CONCONCRETO S.A.S."/>
    <s v="20 NIIF Plenas - Separados"/>
    <s v="ANTIOQUIA"/>
    <s v="F4111"/>
    <s v="2015-dic-31"/>
    <x v="1"/>
    <n v="20160427"/>
    <n v="0"/>
    <s v="Inversiones en subsidiarias, negocios conjuntos y asociadas"/>
    <x v="17"/>
    <x v="0"/>
    <n v="5217858"/>
  </r>
  <r>
    <x v="57"/>
    <s v="ESTUDIOS Y PROYECTOS DEL SOL S A S"/>
    <s v="20 NIIF Plenas - Separados"/>
    <s v="BOGOTA D.C."/>
    <s v="F4210"/>
    <s v="2015-dic-31"/>
    <x v="1"/>
    <n v="20160427"/>
    <n v="0"/>
    <s v="Inversiones en subsidiarias, negocios conjuntos y asociadas"/>
    <x v="17"/>
    <x v="0"/>
    <n v="95960465"/>
  </r>
  <r>
    <x v="57"/>
    <s v="ESTUDIOS Y PROYECTOS DEL SOL S A S"/>
    <s v="20 NIIF Plenas - Separados"/>
    <s v="BOGOTA D.C."/>
    <s v="F4210"/>
    <s v="2015-jun-30"/>
    <x v="2"/>
    <n v="20160428"/>
    <n v="0"/>
    <s v="Inversiones en subsidiarias, negocios conjuntos y asociadas"/>
    <x v="17"/>
    <x v="0"/>
    <n v="96162465"/>
  </r>
  <r>
    <x v="65"/>
    <s v="AR CONSTRUCCIONES S.A.S"/>
    <s v="10 NIIF Plenas - Individuales"/>
    <s v="BOGOTA D.C."/>
    <s v="F4111"/>
    <s v="2015-dic-31"/>
    <x v="1"/>
    <n v="20160729"/>
    <n v="-1"/>
    <s v="Inversiones en subsidiarias, negocios conjuntos y asociadas"/>
    <x v="17"/>
    <x v="0"/>
    <n v="0"/>
  </r>
  <r>
    <x v="66"/>
    <s v="CONSTRUCTORA DE INFRAESTRUCTURA VIAL S.A.S."/>
    <s v="10 NIIF Plenas - Individuales"/>
    <s v="BOGOTA D.C."/>
    <s v="F4210"/>
    <s v="2015-dic-31"/>
    <x v="1"/>
    <n v="20160421"/>
    <n v="0"/>
    <s v="Inversiones en subsidiarias, negocios conjuntos y asociadas"/>
    <x v="17"/>
    <x v="0"/>
    <n v="0"/>
  </r>
  <r>
    <x v="66"/>
    <s v="CONSTRUCTORA DE INFRAESTRUCTURA VIAL S.A.S."/>
    <s v="10 NIIF Plenas - Individuales"/>
    <s v="BOGOTA D.C."/>
    <s v="F4210"/>
    <s v="2015-jun-30"/>
    <x v="2"/>
    <n v="20160421"/>
    <n v="0"/>
    <s v="Inversiones en subsidiarias, negocios conjuntos y asociadas"/>
    <x v="17"/>
    <x v="0"/>
    <n v="0"/>
  </r>
  <r>
    <x v="16"/>
    <s v="CAM COLOMBIA MULTISERVICIOS S A S"/>
    <s v="10 NIIF Plenas - Individuales"/>
    <s v="BOGOTA D.C."/>
    <s v="N8299"/>
    <s v="2015-dic-31"/>
    <x v="1"/>
    <n v="20160710"/>
    <n v="0"/>
    <s v="Activos biológicos no corrientes"/>
    <x v="14"/>
    <x v="0"/>
    <n v="0"/>
  </r>
  <r>
    <x v="18"/>
    <s v="HMV INGENIEROS LTDA"/>
    <s v="20 NIIF Plenas - Separados"/>
    <s v="ANTIOQUIA"/>
    <s v="M7110"/>
    <s v="2015-dic-31"/>
    <x v="1"/>
    <n v="20160426"/>
    <n v="0"/>
    <s v="Activos biológicos no corrientes"/>
    <x v="14"/>
    <x v="0"/>
    <n v="0"/>
  </r>
  <r>
    <x v="36"/>
    <s v="INTEGRAL S A."/>
    <s v="20 NIIF Plenas - Separados"/>
    <s v="ANTIOQUIA"/>
    <s v="M7110"/>
    <s v="2015-dic-31"/>
    <x v="1"/>
    <n v="20160729"/>
    <n v="-1"/>
    <s v="Activos biológicos no corrientes"/>
    <x v="14"/>
    <x v="0"/>
    <n v="1242900"/>
  </r>
  <r>
    <x v="65"/>
    <s v="AR CONSTRUCCIONES S.A.S"/>
    <s v="10 NIIF Plenas - Individuales"/>
    <s v="BOGOTA D.C."/>
    <s v="F4111"/>
    <s v="2015-dic-31"/>
    <x v="1"/>
    <n v="20160729"/>
    <n v="-1"/>
    <s v="Activos biológicos no corrientes"/>
    <x v="14"/>
    <x v="0"/>
    <n v="0"/>
  </r>
  <r>
    <x v="66"/>
    <s v="CONSTRUCTORA DE INFRAESTRUCTURA VIAL S.A.S."/>
    <s v="10 NIIF Plenas - Individuales"/>
    <s v="BOGOTA D.C."/>
    <s v="F4210"/>
    <s v="2015-dic-31"/>
    <x v="1"/>
    <n v="20160421"/>
    <n v="0"/>
    <s v="Activos biológicos no corrientes"/>
    <x v="14"/>
    <x v="0"/>
    <n v="0"/>
  </r>
  <r>
    <x v="66"/>
    <s v="CONSTRUCTORA DE INFRAESTRUCTURA VIAL S.A.S."/>
    <s v="10 NIIF Plenas - Individuales"/>
    <s v="BOGOTA D.C."/>
    <s v="F4210"/>
    <s v="2015-jun-30"/>
    <x v="2"/>
    <n v="20160421"/>
    <n v="0"/>
    <s v="Activos biológicos no corrientes"/>
    <x v="14"/>
    <x v="0"/>
    <n v="0"/>
  </r>
  <r>
    <x v="14"/>
    <s v="CONSTRUCOES E COMERCIO CAMARGO CORREA S.A. SUCURSAL COLOMBIA"/>
    <s v="10 NIIF Plenas - Individuales"/>
    <s v="ANTIOQUIA"/>
    <s v="F4290"/>
    <s v="2015-dic-31"/>
    <x v="1"/>
    <n v="20160426"/>
    <n v="0"/>
    <s v="Cuentas comerciales por cobrar y otras cuentas por cobrar no corrientes"/>
    <x v="18"/>
    <x v="0"/>
    <n v="53787434"/>
  </r>
  <r>
    <x v="16"/>
    <s v="CAM COLOMBIA MULTISERVICIOS S A S"/>
    <s v="10 NIIF Plenas - Individuales"/>
    <s v="BOGOTA D.C."/>
    <s v="N8299"/>
    <s v="2015-dic-31"/>
    <x v="1"/>
    <n v="20160710"/>
    <n v="0"/>
    <s v="Cuentas comerciales por cobrar y otras cuentas por cobrar no corrientes"/>
    <x v="18"/>
    <x v="0"/>
    <n v="0"/>
  </r>
  <r>
    <x v="18"/>
    <s v="HMV INGENIEROS LTDA"/>
    <s v="20 NIIF Plenas - Separados"/>
    <s v="ANTIOQUIA"/>
    <s v="M7110"/>
    <s v="2015-dic-31"/>
    <x v="1"/>
    <n v="20160426"/>
    <n v="0"/>
    <s v="Cuentas comerciales por cobrar y otras cuentas por cobrar no corrientes"/>
    <x v="18"/>
    <x v="0"/>
    <n v="0"/>
  </r>
  <r>
    <x v="42"/>
    <s v="PROMOTORA CONVIVIENDA S A S"/>
    <s v="10 NIIF Plenas - Individuales"/>
    <s v="BOGOTA D.C."/>
    <s v="M7110"/>
    <s v="2015-dic-31"/>
    <x v="1"/>
    <n v="20160429"/>
    <n v="0"/>
    <s v="Cuentas comerciales por cobrar y otras cuentas por cobrar no corrientes"/>
    <x v="18"/>
    <x v="0"/>
    <n v="17301716"/>
  </r>
  <r>
    <x v="36"/>
    <s v="INTEGRAL S A."/>
    <s v="20 NIIF Plenas - Separados"/>
    <s v="ANTIOQUIA"/>
    <s v="M7110"/>
    <s v="2015-dic-31"/>
    <x v="1"/>
    <n v="20160729"/>
    <n v="-1"/>
    <s v="Cuentas comerciales por cobrar y otras cuentas por cobrar no corrientes"/>
    <x v="18"/>
    <x v="0"/>
    <n v="64393401"/>
  </r>
  <r>
    <x v="40"/>
    <s v="INDUSTRIAL CONCONCRETO S.A.S"/>
    <s v="20 NIIF Plenas - Separados"/>
    <s v="ANTIOQUIA"/>
    <s v="F4290"/>
    <s v="2015-dic-31"/>
    <x v="1"/>
    <n v="20160426"/>
    <n v="0"/>
    <s v="Cuentas comerciales por cobrar y otras cuentas por cobrar no corrientes"/>
    <x v="18"/>
    <x v="0"/>
    <n v="105385"/>
  </r>
  <r>
    <x v="54"/>
    <s v="INMOBILIARIA CONCONCRETO S.A.S."/>
    <s v="20 NIIF Plenas - Separados"/>
    <s v="ANTIOQUIA"/>
    <s v="F4111"/>
    <s v="2015-dic-31"/>
    <x v="1"/>
    <n v="20160427"/>
    <n v="0"/>
    <s v="Cuentas comerciales por cobrar y otras cuentas por cobrar no corrientes"/>
    <x v="18"/>
    <x v="0"/>
    <n v="41909"/>
  </r>
  <r>
    <x v="45"/>
    <s v="CASS CONSTRUCTORES &amp; CIA. S.C.A."/>
    <s v="10 NIIF Plenas - Individuales"/>
    <s v="CUNDINAMARCA"/>
    <s v="F4210"/>
    <s v="2015-dic-31"/>
    <x v="1"/>
    <n v="20160428"/>
    <n v="0"/>
    <s v="Cuentas comerciales por cobrar y otras cuentas por cobrar no corrientes"/>
    <x v="18"/>
    <x v="0"/>
    <n v="46948721"/>
  </r>
  <r>
    <x v="57"/>
    <s v="ESTUDIOS Y PROYECTOS DEL SOL S A S"/>
    <s v="20 NIIF Plenas - Separados"/>
    <s v="BOGOTA D.C."/>
    <s v="F4210"/>
    <s v="2015-dic-31"/>
    <x v="1"/>
    <n v="20160427"/>
    <n v="0"/>
    <s v="Cuentas comerciales por cobrar y otras cuentas por cobrar no corrientes"/>
    <x v="18"/>
    <x v="0"/>
    <n v="91400374"/>
  </r>
  <r>
    <x v="57"/>
    <s v="ESTUDIOS Y PROYECTOS DEL SOL S A S"/>
    <s v="20 NIIF Plenas - Separados"/>
    <s v="BOGOTA D.C."/>
    <s v="F4210"/>
    <s v="2015-jun-30"/>
    <x v="2"/>
    <n v="20160428"/>
    <n v="0"/>
    <s v="Cuentas comerciales por cobrar y otras cuentas por cobrar no corrientes"/>
    <x v="18"/>
    <x v="0"/>
    <n v="64456950"/>
  </r>
  <r>
    <x v="65"/>
    <s v="AR CONSTRUCCIONES S.A.S"/>
    <s v="10 NIIF Plenas - Individuales"/>
    <s v="BOGOTA D.C."/>
    <s v="F4111"/>
    <s v="2015-dic-31"/>
    <x v="1"/>
    <n v="20160729"/>
    <n v="-1"/>
    <s v="Cuentas comerciales por cobrar y otras cuentas por cobrar no corrientes"/>
    <x v="18"/>
    <x v="0"/>
    <n v="25398277"/>
  </r>
  <r>
    <x v="66"/>
    <s v="CONSTRUCTORA DE INFRAESTRUCTURA VIAL S.A.S."/>
    <s v="10 NIIF Plenas - Individuales"/>
    <s v="BOGOTA D.C."/>
    <s v="F4210"/>
    <s v="2015-dic-31"/>
    <x v="1"/>
    <n v="20160421"/>
    <n v="0"/>
    <s v="Cuentas comerciales por cobrar y otras cuentas por cobrar no corrientes"/>
    <x v="18"/>
    <x v="0"/>
    <n v="0"/>
  </r>
  <r>
    <x v="66"/>
    <s v="CONSTRUCTORA DE INFRAESTRUCTURA VIAL S.A.S."/>
    <s v="10 NIIF Plenas - Individuales"/>
    <s v="BOGOTA D.C."/>
    <s v="F4210"/>
    <s v="2015-jun-30"/>
    <x v="2"/>
    <n v="20160421"/>
    <n v="0"/>
    <s v="Cuentas comerciales por cobrar y otras cuentas por cobrar no corrientes"/>
    <x v="18"/>
    <x v="0"/>
    <n v="0"/>
  </r>
  <r>
    <x v="16"/>
    <s v="CAM COLOMBIA MULTISERVICIOS S A S"/>
    <s v="10 NIIF Plenas - Individuales"/>
    <s v="BOGOTA D.C."/>
    <s v="N8299"/>
    <s v="2015-dic-31"/>
    <x v="1"/>
    <n v="20160710"/>
    <n v="0"/>
    <s v="Inventarios no corrientes"/>
    <x v="19"/>
    <x v="0"/>
    <n v="0"/>
  </r>
  <r>
    <x v="18"/>
    <s v="HMV INGENIEROS LTDA"/>
    <s v="20 NIIF Plenas - Separados"/>
    <s v="ANTIOQUIA"/>
    <s v="M7110"/>
    <s v="2015-dic-31"/>
    <x v="1"/>
    <n v="20160426"/>
    <n v="0"/>
    <s v="Inventarios no corrientes"/>
    <x v="19"/>
    <x v="0"/>
    <n v="0"/>
  </r>
  <r>
    <x v="65"/>
    <s v="AR CONSTRUCCIONES S.A.S"/>
    <s v="10 NIIF Plenas - Individuales"/>
    <s v="BOGOTA D.C."/>
    <s v="F4111"/>
    <s v="2015-dic-31"/>
    <x v="1"/>
    <n v="20160729"/>
    <n v="-1"/>
    <s v="Inventarios no corrientes"/>
    <x v="19"/>
    <x v="0"/>
    <n v="0"/>
  </r>
  <r>
    <x v="66"/>
    <s v="CONSTRUCTORA DE INFRAESTRUCTURA VIAL S.A.S."/>
    <s v="10 NIIF Plenas - Individuales"/>
    <s v="BOGOTA D.C."/>
    <s v="F4210"/>
    <s v="2015-dic-31"/>
    <x v="1"/>
    <n v="20160421"/>
    <n v="0"/>
    <s v="Inventarios no corrientes"/>
    <x v="19"/>
    <x v="0"/>
    <n v="0"/>
  </r>
  <r>
    <x v="66"/>
    <s v="CONSTRUCTORA DE INFRAESTRUCTURA VIAL S.A.S."/>
    <s v="10 NIIF Plenas - Individuales"/>
    <s v="BOGOTA D.C."/>
    <s v="F4210"/>
    <s v="2015-jun-30"/>
    <x v="2"/>
    <n v="20160421"/>
    <n v="0"/>
    <s v="Inventarios no corrientes"/>
    <x v="19"/>
    <x v="0"/>
    <n v="0"/>
  </r>
  <r>
    <x v="8"/>
    <s v="AMARILO S.A.S"/>
    <s v="20 NIIF Plenas - Separados"/>
    <s v="BOGOTA D.C."/>
    <s v="F4111"/>
    <s v="2015-dic-31"/>
    <x v="1"/>
    <n v="20160429"/>
    <n v="0"/>
    <s v="Activos por impuestos diferidos"/>
    <x v="22"/>
    <x v="0"/>
    <n v="1560503"/>
  </r>
  <r>
    <x v="14"/>
    <s v="CONSTRUCOES E COMERCIO CAMARGO CORREA S.A. SUCURSAL COLOMBIA"/>
    <s v="10 NIIF Plenas - Individuales"/>
    <s v="ANTIOQUIA"/>
    <s v="F4290"/>
    <s v="2015-dic-31"/>
    <x v="1"/>
    <n v="20160426"/>
    <n v="0"/>
    <s v="Activos por impuestos diferidos"/>
    <x v="22"/>
    <x v="0"/>
    <n v="1458773"/>
  </r>
  <r>
    <x v="16"/>
    <s v="CAM COLOMBIA MULTISERVICIOS S A S"/>
    <s v="10 NIIF Plenas - Individuales"/>
    <s v="BOGOTA D.C."/>
    <s v="N8299"/>
    <s v="2015-dic-31"/>
    <x v="1"/>
    <n v="20160710"/>
    <n v="0"/>
    <s v="Activos por impuestos diferidos"/>
    <x v="22"/>
    <x v="0"/>
    <n v="2871514"/>
  </r>
  <r>
    <x v="23"/>
    <s v="ODINSA SERVICIOS S A S"/>
    <s v="10 NIIF Plenas - Individuales"/>
    <s v="BOGOTA D.C."/>
    <s v="F4390"/>
    <s v="2015-dic-31"/>
    <x v="1"/>
    <n v="20160429"/>
    <n v="0"/>
    <s v="Activos por impuestos diferidos"/>
    <x v="22"/>
    <x v="0"/>
    <n v="29920"/>
  </r>
  <r>
    <x v="18"/>
    <s v="HMV INGENIEROS LTDA"/>
    <s v="20 NIIF Plenas - Separados"/>
    <s v="ANTIOQUIA"/>
    <s v="M7110"/>
    <s v="2015-dic-31"/>
    <x v="1"/>
    <n v="20160426"/>
    <n v="0"/>
    <s v="Activos por impuestos diferidos"/>
    <x v="22"/>
    <x v="0"/>
    <n v="0"/>
  </r>
  <r>
    <x v="20"/>
    <s v="OSPINAS Y CIA S A"/>
    <s v="20 NIIF Plenas - Separados"/>
    <s v="BOGOTA D.C."/>
    <s v="M7110"/>
    <s v="2015-dic-31"/>
    <x v="1"/>
    <n v="20160426"/>
    <n v="0"/>
    <s v="Activos por impuestos diferidos"/>
    <x v="22"/>
    <x v="0"/>
    <n v="11268647"/>
  </r>
  <r>
    <x v="32"/>
    <s v="CONSTRUCTORA  COLPATRIA S.A"/>
    <s v="20 NIIF Plenas - Separados"/>
    <s v="BOGOTA D.C."/>
    <s v="F4111"/>
    <s v="2015-dic-31"/>
    <x v="1"/>
    <n v="20160427"/>
    <n v="0"/>
    <s v="Activos por impuestos diferidos"/>
    <x v="22"/>
    <x v="0"/>
    <n v="211387590"/>
  </r>
  <r>
    <x v="41"/>
    <s v="ODINSA PROYECTOS E INVERSIONES S.A."/>
    <s v="10 NIIF Plenas - Individuales"/>
    <s v="BOGOTA D.C."/>
    <s v="N8299"/>
    <s v="2015-dic-31"/>
    <x v="1"/>
    <n v="20160729"/>
    <n v="-1"/>
    <s v="Activos por impuestos diferidos"/>
    <x v="22"/>
    <x v="0"/>
    <n v="611703"/>
  </r>
  <r>
    <x v="42"/>
    <s v="PROMOTORA CONVIVIENDA S A S"/>
    <s v="10 NIIF Plenas - Individuales"/>
    <s v="BOGOTA D.C."/>
    <s v="M7110"/>
    <s v="2015-dic-31"/>
    <x v="1"/>
    <n v="20160429"/>
    <n v="0"/>
    <s v="Activos por impuestos diferidos"/>
    <x v="22"/>
    <x v="0"/>
    <n v="11583"/>
  </r>
  <r>
    <x v="35"/>
    <s v="TERMOTECNICA COINDUSTRIAL S A"/>
    <s v="10 NIIF Plenas - Individuales"/>
    <s v="BOGOTA D.C."/>
    <s v="F4290"/>
    <s v="2015-dic-31"/>
    <x v="1"/>
    <n v="20160426"/>
    <n v="0"/>
    <s v="Activos por impuestos diferidos"/>
    <x v="22"/>
    <x v="0"/>
    <n v="8196903"/>
  </r>
  <r>
    <x v="36"/>
    <s v="INTEGRAL S A."/>
    <s v="20 NIIF Plenas - Separados"/>
    <s v="ANTIOQUIA"/>
    <s v="M7110"/>
    <s v="2015-dic-31"/>
    <x v="1"/>
    <n v="20160729"/>
    <n v="-1"/>
    <s v="Activos por impuestos diferidos"/>
    <x v="22"/>
    <x v="0"/>
    <n v="9312498"/>
  </r>
  <r>
    <x v="37"/>
    <s v="CONSTRUCCIONES VELEZ Y ASOCIADOS S.A.S"/>
    <s v="10 NIIF Plenas - Individuales"/>
    <s v="ANTIOQUIA"/>
    <s v="F4112"/>
    <s v="2015-dic-31"/>
    <x v="1"/>
    <n v="20160802"/>
    <n v="0"/>
    <s v="Activos por impuestos diferidos"/>
    <x v="22"/>
    <x v="0"/>
    <n v="1533064"/>
  </r>
  <r>
    <x v="40"/>
    <s v="INDUSTRIAL CONCONCRETO S.A.S"/>
    <s v="20 NIIF Plenas - Separados"/>
    <s v="ANTIOQUIA"/>
    <s v="F4290"/>
    <s v="2015-dic-31"/>
    <x v="1"/>
    <n v="20160426"/>
    <n v="0"/>
    <s v="Activos por impuestos diferidos"/>
    <x v="22"/>
    <x v="0"/>
    <n v="242351"/>
  </r>
  <r>
    <x v="54"/>
    <s v="INMOBILIARIA CONCONCRETO S.A.S."/>
    <s v="20 NIIF Plenas - Separados"/>
    <s v="ANTIOQUIA"/>
    <s v="F4111"/>
    <s v="2015-dic-31"/>
    <x v="1"/>
    <n v="20160427"/>
    <n v="0"/>
    <s v="Activos por impuestos diferidos"/>
    <x v="22"/>
    <x v="0"/>
    <n v="1022095"/>
  </r>
  <r>
    <x v="45"/>
    <s v="CASS CONSTRUCTORES &amp; CIA. S.C.A."/>
    <s v="10 NIIF Plenas - Individuales"/>
    <s v="CUNDINAMARCA"/>
    <s v="F4210"/>
    <s v="2015-dic-31"/>
    <x v="1"/>
    <n v="20160428"/>
    <n v="0"/>
    <s v="Activos por impuestos diferidos"/>
    <x v="22"/>
    <x v="0"/>
    <n v="164032"/>
  </r>
  <r>
    <x v="57"/>
    <s v="ESTUDIOS Y PROYECTOS DEL SOL S A S"/>
    <s v="20 NIIF Plenas - Separados"/>
    <s v="BOGOTA D.C."/>
    <s v="F4210"/>
    <s v="2015-dic-31"/>
    <x v="1"/>
    <n v="20160427"/>
    <n v="0"/>
    <s v="Activos por impuestos diferidos"/>
    <x v="22"/>
    <x v="0"/>
    <n v="9021358"/>
  </r>
  <r>
    <x v="57"/>
    <s v="ESTUDIOS Y PROYECTOS DEL SOL S A S"/>
    <s v="20 NIIF Plenas - Separados"/>
    <s v="BOGOTA D.C."/>
    <s v="F4210"/>
    <s v="2015-jun-30"/>
    <x v="2"/>
    <n v="20160428"/>
    <n v="0"/>
    <s v="Activos por impuestos diferidos"/>
    <x v="22"/>
    <x v="0"/>
    <n v="7324292"/>
  </r>
  <r>
    <x v="64"/>
    <s v="POCH COLOMBIA SA"/>
    <s v="10 NIIF Plenas - Individuales"/>
    <s v="BOGOTA D.C."/>
    <s v="M7110"/>
    <s v="2015-dic-31"/>
    <x v="1"/>
    <n v="20160710"/>
    <n v="0"/>
    <s v="Activos por impuestos diferidos"/>
    <x v="22"/>
    <x v="0"/>
    <n v="47968"/>
  </r>
  <r>
    <x v="65"/>
    <s v="AR CONSTRUCCIONES S.A.S"/>
    <s v="10 NIIF Plenas - Individuales"/>
    <s v="BOGOTA D.C."/>
    <s v="F4111"/>
    <s v="2015-dic-31"/>
    <x v="1"/>
    <n v="20160729"/>
    <n v="-1"/>
    <s v="Activos por impuestos diferidos"/>
    <x v="22"/>
    <x v="0"/>
    <n v="131679"/>
  </r>
  <r>
    <x v="66"/>
    <s v="CONSTRUCTORA DE INFRAESTRUCTURA VIAL S.A.S."/>
    <s v="10 NIIF Plenas - Individuales"/>
    <s v="BOGOTA D.C."/>
    <s v="F4210"/>
    <s v="2015-dic-31"/>
    <x v="1"/>
    <n v="20160421"/>
    <n v="0"/>
    <s v="Activos por impuestos diferidos"/>
    <x v="22"/>
    <x v="0"/>
    <n v="0"/>
  </r>
  <r>
    <x v="66"/>
    <s v="CONSTRUCTORA DE INFRAESTRUCTURA VIAL S.A.S."/>
    <s v="10 NIIF Plenas - Individuales"/>
    <s v="BOGOTA D.C."/>
    <s v="F4210"/>
    <s v="2015-jun-30"/>
    <x v="2"/>
    <n v="20160421"/>
    <n v="0"/>
    <s v="Activos por impuestos diferidos"/>
    <x v="22"/>
    <x v="0"/>
    <n v="629185"/>
  </r>
  <r>
    <x v="16"/>
    <s v="CAM COLOMBIA MULTISERVICIOS S A S"/>
    <s v="10 NIIF Plenas - Individuales"/>
    <s v="BOGOTA D.C."/>
    <s v="N8299"/>
    <s v="2015-dic-31"/>
    <x v="1"/>
    <n v="20160710"/>
    <n v="0"/>
    <s v="Activos por impuestos corrientes, no corriente"/>
    <x v="23"/>
    <x v="0"/>
    <n v="0"/>
  </r>
  <r>
    <x v="18"/>
    <s v="HMV INGENIEROS LTDA"/>
    <s v="20 NIIF Plenas - Separados"/>
    <s v="ANTIOQUIA"/>
    <s v="M7110"/>
    <s v="2015-dic-31"/>
    <x v="1"/>
    <n v="20160426"/>
    <n v="0"/>
    <s v="Activos por impuestos corrientes, no corriente"/>
    <x v="23"/>
    <x v="0"/>
    <n v="0"/>
  </r>
  <r>
    <x v="65"/>
    <s v="AR CONSTRUCCIONES S.A.S"/>
    <s v="10 NIIF Plenas - Individuales"/>
    <s v="BOGOTA D.C."/>
    <s v="F4111"/>
    <s v="2015-dic-31"/>
    <x v="1"/>
    <n v="20160729"/>
    <n v="-1"/>
    <s v="Activos por impuestos corrientes, no corriente"/>
    <x v="23"/>
    <x v="0"/>
    <n v="0"/>
  </r>
  <r>
    <x v="66"/>
    <s v="CONSTRUCTORA DE INFRAESTRUCTURA VIAL S.A.S."/>
    <s v="10 NIIF Plenas - Individuales"/>
    <s v="BOGOTA D.C."/>
    <s v="F4210"/>
    <s v="2015-dic-31"/>
    <x v="1"/>
    <n v="20160421"/>
    <n v="0"/>
    <s v="Activos por impuestos corrientes, no corriente"/>
    <x v="23"/>
    <x v="0"/>
    <n v="1224250"/>
  </r>
  <r>
    <x v="66"/>
    <s v="CONSTRUCTORA DE INFRAESTRUCTURA VIAL S.A.S."/>
    <s v="10 NIIF Plenas - Individuales"/>
    <s v="BOGOTA D.C."/>
    <s v="F4210"/>
    <s v="2015-jun-30"/>
    <x v="2"/>
    <n v="20160421"/>
    <n v="0"/>
    <s v="Activos por impuestos corrientes, no corriente"/>
    <x v="23"/>
    <x v="0"/>
    <n v="0"/>
  </r>
  <r>
    <x v="8"/>
    <s v="AMARILO S.A.S"/>
    <s v="20 NIIF Plenas - Separados"/>
    <s v="BOGOTA D.C."/>
    <s v="F4111"/>
    <s v="2015-dic-31"/>
    <x v="1"/>
    <n v="20160429"/>
    <n v="0"/>
    <s v="Otros activos financieros no corrientes"/>
    <x v="24"/>
    <x v="0"/>
    <n v="1976267"/>
  </r>
  <r>
    <x v="14"/>
    <s v="CONSTRUCOES E COMERCIO CAMARGO CORREA S.A. SUCURSAL COLOMBIA"/>
    <s v="10 NIIF Plenas - Individuales"/>
    <s v="ANTIOQUIA"/>
    <s v="F4290"/>
    <s v="2015-dic-31"/>
    <x v="1"/>
    <n v="20160426"/>
    <n v="0"/>
    <s v="Otros activos financieros no corrientes"/>
    <x v="24"/>
    <x v="0"/>
    <n v="0"/>
  </r>
  <r>
    <x v="16"/>
    <s v="CAM COLOMBIA MULTISERVICIOS S A S"/>
    <s v="10 NIIF Plenas - Individuales"/>
    <s v="BOGOTA D.C."/>
    <s v="N8299"/>
    <s v="2015-dic-31"/>
    <x v="1"/>
    <n v="20160710"/>
    <n v="0"/>
    <s v="Otros activos financieros no corrientes"/>
    <x v="24"/>
    <x v="0"/>
    <n v="0"/>
  </r>
  <r>
    <x v="18"/>
    <s v="HMV INGENIEROS LTDA"/>
    <s v="20 NIIF Plenas - Separados"/>
    <s v="ANTIOQUIA"/>
    <s v="M7110"/>
    <s v="2015-dic-31"/>
    <x v="1"/>
    <n v="20160426"/>
    <n v="0"/>
    <s v="Otros activos financieros no corrientes"/>
    <x v="24"/>
    <x v="0"/>
    <n v="0"/>
  </r>
  <r>
    <x v="32"/>
    <s v="CONSTRUCTORA  COLPATRIA S.A"/>
    <s v="20 NIIF Plenas - Separados"/>
    <s v="BOGOTA D.C."/>
    <s v="F4111"/>
    <s v="2015-dic-31"/>
    <x v="1"/>
    <n v="20160427"/>
    <n v="0"/>
    <s v="Otros activos financieros no corrientes"/>
    <x v="24"/>
    <x v="0"/>
    <n v="12987542"/>
  </r>
  <r>
    <x v="36"/>
    <s v="INTEGRAL S A."/>
    <s v="20 NIIF Plenas - Separados"/>
    <s v="ANTIOQUIA"/>
    <s v="M7110"/>
    <s v="2015-dic-31"/>
    <x v="1"/>
    <n v="20160729"/>
    <n v="-1"/>
    <s v="Otros activos financieros no corrientes"/>
    <x v="24"/>
    <x v="0"/>
    <n v="1445947"/>
  </r>
  <r>
    <x v="37"/>
    <s v="CONSTRUCCIONES VELEZ Y ASOCIADOS S.A.S"/>
    <s v="10 NIIF Plenas - Individuales"/>
    <s v="ANTIOQUIA"/>
    <s v="F4112"/>
    <s v="2015-dic-31"/>
    <x v="1"/>
    <n v="20160802"/>
    <n v="0"/>
    <s v="Otros activos financieros no corrientes"/>
    <x v="24"/>
    <x v="0"/>
    <n v="4715275"/>
  </r>
  <r>
    <x v="40"/>
    <s v="INDUSTRIAL CONCONCRETO S.A.S"/>
    <s v="20 NIIF Plenas - Separados"/>
    <s v="ANTIOQUIA"/>
    <s v="F4290"/>
    <s v="2015-dic-31"/>
    <x v="1"/>
    <n v="20160426"/>
    <n v="0"/>
    <s v="Otros activos financieros no corrientes"/>
    <x v="24"/>
    <x v="0"/>
    <n v="5488"/>
  </r>
  <r>
    <x v="54"/>
    <s v="INMOBILIARIA CONCONCRETO S.A.S."/>
    <s v="20 NIIF Plenas - Separados"/>
    <s v="ANTIOQUIA"/>
    <s v="F4111"/>
    <s v="2015-dic-31"/>
    <x v="1"/>
    <n v="20160427"/>
    <n v="0"/>
    <s v="Otros activos financieros no corrientes"/>
    <x v="24"/>
    <x v="0"/>
    <n v="5927"/>
  </r>
  <r>
    <x v="45"/>
    <s v="CASS CONSTRUCTORES &amp; CIA. S.C.A."/>
    <s v="10 NIIF Plenas - Individuales"/>
    <s v="CUNDINAMARCA"/>
    <s v="F4210"/>
    <s v="2015-dic-31"/>
    <x v="1"/>
    <n v="20160428"/>
    <n v="0"/>
    <s v="Otros activos financieros no corrientes"/>
    <x v="24"/>
    <x v="0"/>
    <n v="12310448"/>
  </r>
  <r>
    <x v="57"/>
    <s v="ESTUDIOS Y PROYECTOS DEL SOL S A S"/>
    <s v="20 NIIF Plenas - Separados"/>
    <s v="BOGOTA D.C."/>
    <s v="F4210"/>
    <s v="2015-dic-31"/>
    <x v="1"/>
    <n v="20160427"/>
    <n v="0"/>
    <s v="Otros activos financieros no corrientes"/>
    <x v="24"/>
    <x v="0"/>
    <n v="1"/>
  </r>
  <r>
    <x v="57"/>
    <s v="ESTUDIOS Y PROYECTOS DEL SOL S A S"/>
    <s v="20 NIIF Plenas - Separados"/>
    <s v="BOGOTA D.C."/>
    <s v="F4210"/>
    <s v="2015-jun-30"/>
    <x v="2"/>
    <n v="20160428"/>
    <n v="0"/>
    <s v="Otros activos financieros no corrientes"/>
    <x v="24"/>
    <x v="0"/>
    <n v="1"/>
  </r>
  <r>
    <x v="65"/>
    <s v="AR CONSTRUCCIONES S.A.S"/>
    <s v="10 NIIF Plenas - Individuales"/>
    <s v="BOGOTA D.C."/>
    <s v="F4111"/>
    <s v="2015-dic-31"/>
    <x v="1"/>
    <n v="20160729"/>
    <n v="-1"/>
    <s v="Otros activos financieros no corrientes"/>
    <x v="24"/>
    <x v="0"/>
    <n v="165011255"/>
  </r>
  <r>
    <x v="66"/>
    <s v="CONSTRUCTORA DE INFRAESTRUCTURA VIAL S.A.S."/>
    <s v="10 NIIF Plenas - Individuales"/>
    <s v="BOGOTA D.C."/>
    <s v="F4210"/>
    <s v="2015-dic-31"/>
    <x v="1"/>
    <n v="20160421"/>
    <n v="0"/>
    <s v="Otros activos financieros no corrientes"/>
    <x v="24"/>
    <x v="0"/>
    <n v="0"/>
  </r>
  <r>
    <x v="66"/>
    <s v="CONSTRUCTORA DE INFRAESTRUCTURA VIAL S.A.S."/>
    <s v="10 NIIF Plenas - Individuales"/>
    <s v="BOGOTA D.C."/>
    <s v="F4210"/>
    <s v="2015-jun-30"/>
    <x v="2"/>
    <n v="20160421"/>
    <n v="0"/>
    <s v="Otros activos financieros no corrientes"/>
    <x v="24"/>
    <x v="0"/>
    <n v="0"/>
  </r>
  <r>
    <x v="14"/>
    <s v="CONSTRUCOES E COMERCIO CAMARGO CORREA S.A. SUCURSAL COLOMBIA"/>
    <s v="10 NIIF Plenas - Individuales"/>
    <s v="ANTIOQUIA"/>
    <s v="F4290"/>
    <s v="2015-dic-31"/>
    <x v="1"/>
    <n v="20160426"/>
    <n v="0"/>
    <s v="Otros activos no financieros no corrientes"/>
    <x v="25"/>
    <x v="0"/>
    <n v="1444320"/>
  </r>
  <r>
    <x v="16"/>
    <s v="CAM COLOMBIA MULTISERVICIOS S A S"/>
    <s v="10 NIIF Plenas - Individuales"/>
    <s v="BOGOTA D.C."/>
    <s v="N8299"/>
    <s v="2015-dic-31"/>
    <x v="1"/>
    <n v="20160710"/>
    <n v="0"/>
    <s v="Otros activos no financieros no corrientes"/>
    <x v="25"/>
    <x v="0"/>
    <n v="0"/>
  </r>
  <r>
    <x v="18"/>
    <s v="HMV INGENIEROS LTDA"/>
    <s v="20 NIIF Plenas - Separados"/>
    <s v="ANTIOQUIA"/>
    <s v="M7110"/>
    <s v="2015-dic-31"/>
    <x v="1"/>
    <n v="20160426"/>
    <n v="0"/>
    <s v="Otros activos no financieros no corrientes"/>
    <x v="25"/>
    <x v="0"/>
    <n v="0"/>
  </r>
  <r>
    <x v="20"/>
    <s v="OSPINAS Y CIA S A"/>
    <s v="20 NIIF Plenas - Separados"/>
    <s v="BOGOTA D.C."/>
    <s v="M7110"/>
    <s v="2015-dic-31"/>
    <x v="1"/>
    <n v="20160426"/>
    <n v="0"/>
    <s v="Otros activos no financieros no corrientes"/>
    <x v="25"/>
    <x v="0"/>
    <n v="14387096"/>
  </r>
  <r>
    <x v="41"/>
    <s v="ODINSA PROYECTOS E INVERSIONES S.A."/>
    <s v="10 NIIF Plenas - Individuales"/>
    <s v="BOGOTA D.C."/>
    <s v="N8299"/>
    <s v="2015-dic-31"/>
    <x v="1"/>
    <n v="20160729"/>
    <n v="-1"/>
    <s v="Otros activos no financieros no corrientes"/>
    <x v="25"/>
    <x v="0"/>
    <n v="180282"/>
  </r>
  <r>
    <x v="45"/>
    <s v="CASS CONSTRUCTORES &amp; CIA. S.C.A."/>
    <s v="10 NIIF Plenas - Individuales"/>
    <s v="CUNDINAMARCA"/>
    <s v="F4210"/>
    <s v="2015-dic-31"/>
    <x v="1"/>
    <n v="20160428"/>
    <n v="0"/>
    <s v="Otros activos no financieros no corrientes"/>
    <x v="25"/>
    <x v="0"/>
    <n v="30410"/>
  </r>
  <r>
    <x v="57"/>
    <s v="ESTUDIOS Y PROYECTOS DEL SOL S A S"/>
    <s v="20 NIIF Plenas - Separados"/>
    <s v="BOGOTA D.C."/>
    <s v="F4210"/>
    <s v="2015-dic-31"/>
    <x v="1"/>
    <n v="20160427"/>
    <n v="0"/>
    <s v="Otros activos no financieros no corrientes"/>
    <x v="25"/>
    <x v="0"/>
    <n v="640950"/>
  </r>
  <r>
    <x v="57"/>
    <s v="ESTUDIOS Y PROYECTOS DEL SOL S A S"/>
    <s v="20 NIIF Plenas - Separados"/>
    <s v="BOGOTA D.C."/>
    <s v="F4210"/>
    <s v="2015-jun-30"/>
    <x v="2"/>
    <n v="20160428"/>
    <n v="0"/>
    <s v="Otros activos no financieros no corrientes"/>
    <x v="25"/>
    <x v="0"/>
    <n v="1718866"/>
  </r>
  <r>
    <x v="66"/>
    <s v="CONSTRUCTORA DE INFRAESTRUCTURA VIAL S.A.S."/>
    <s v="10 NIIF Plenas - Individuales"/>
    <s v="BOGOTA D.C."/>
    <s v="F4210"/>
    <s v="2015-dic-31"/>
    <x v="1"/>
    <n v="20160421"/>
    <n v="0"/>
    <s v="Otros activos no financieros no corrientes"/>
    <x v="25"/>
    <x v="0"/>
    <n v="0"/>
  </r>
  <r>
    <x v="66"/>
    <s v="CONSTRUCTORA DE INFRAESTRUCTURA VIAL S.A.S."/>
    <s v="10 NIIF Plenas - Individuales"/>
    <s v="BOGOTA D.C."/>
    <s v="F4210"/>
    <s v="2015-jun-30"/>
    <x v="2"/>
    <n v="20160421"/>
    <n v="0"/>
    <s v="Otros activos no financieros no corrientes"/>
    <x v="25"/>
    <x v="0"/>
    <n v="0"/>
  </r>
  <r>
    <x v="72"/>
    <s v="SBI INTERNATIONAL HOLDINGS AG"/>
    <s v="10 NIIF Plenas - Individuales"/>
    <s v="BOGOTA D.C."/>
    <s v="F4112"/>
    <s v="2015-dic-31"/>
    <x v="1"/>
    <n v="20160710"/>
    <n v="-1"/>
    <s v="Otros activos no financieros no corrientes"/>
    <x v="25"/>
    <x v="0"/>
    <n v="14157298"/>
  </r>
  <r>
    <x v="16"/>
    <s v="CAM COLOMBIA MULTISERVICIOS S A S"/>
    <s v="10 NIIF Plenas - Individuales"/>
    <s v="BOGOTA D.C."/>
    <s v="N8299"/>
    <s v="2015-dic-31"/>
    <x v="1"/>
    <n v="20160710"/>
    <n v="0"/>
    <s v="ActiNoCorrien_DistintEfectiPignora_ComoGarantColate_ParaQrepectorTransfer_TieneDere_Xcontrato/Costumbre_Vender/PignorarGarantia"/>
    <x v="62"/>
    <x v="0"/>
    <n v="0"/>
  </r>
  <r>
    <x v="18"/>
    <s v="HMV INGENIEROS LTDA"/>
    <s v="20 NIIF Plenas - Separados"/>
    <s v="ANTIOQUIA"/>
    <s v="M7110"/>
    <s v="2015-dic-31"/>
    <x v="1"/>
    <n v="20160426"/>
    <n v="0"/>
    <s v="ActiNoCorrien_DistintEfectiPignora_ComoGarantColate_ParaQrepectorTransfer_TieneDere_Xcontrato/Costumbre_Vender/PignorarGarantia"/>
    <x v="62"/>
    <x v="0"/>
    <n v="0"/>
  </r>
  <r>
    <x v="66"/>
    <s v="CONSTRUCTORA DE INFRAESTRUCTURA VIAL S.A.S."/>
    <s v="10 NIIF Plenas - Individuales"/>
    <s v="BOGOTA D.C."/>
    <s v="F4210"/>
    <s v="2015-dic-31"/>
    <x v="1"/>
    <n v="20160421"/>
    <n v="0"/>
    <s v="ActiNoCorrien_DistintEfectiPignora_ComoGarantColate_ParaQrepectorTransfer_TieneDere_Xcontrato/Costumbre_Vender/PignorarGarantia"/>
    <x v="62"/>
    <x v="0"/>
    <n v="0"/>
  </r>
  <r>
    <x v="66"/>
    <s v="CONSTRUCTORA DE INFRAESTRUCTURA VIAL S.A.S."/>
    <s v="10 NIIF Plenas - Individuales"/>
    <s v="BOGOTA D.C."/>
    <s v="F4210"/>
    <s v="2015-jun-30"/>
    <x v="2"/>
    <n v="20160421"/>
    <n v="0"/>
    <s v="ActiNoCorrien_DistintEfectiPignora_ComoGarantColate_ParaQrepectorTransfer_TieneDere_Xcontrato/Costumbre_Vender/PignorarGarantia"/>
    <x v="62"/>
    <x v="0"/>
    <n v="0"/>
  </r>
  <r>
    <x v="6"/>
    <s v="PRABYC INGENIEROS S A S"/>
    <s v="20 NIIF Plenas - Separados"/>
    <s v="BOGOTA D.C."/>
    <s v="F4111"/>
    <s v="2015-dic-31"/>
    <x v="1"/>
    <n v="20160710"/>
    <n v="0"/>
    <s v="Total de activos no corrientes"/>
    <x v="26"/>
    <x v="3"/>
    <n v="208753782"/>
  </r>
  <r>
    <x v="8"/>
    <s v="AMARILO S.A.S"/>
    <s v="20 NIIF Plenas - Separados"/>
    <s v="BOGOTA D.C."/>
    <s v="F4111"/>
    <s v="2015-dic-31"/>
    <x v="1"/>
    <n v="20160429"/>
    <n v="0"/>
    <s v="Total de activos no corrientes"/>
    <x v="26"/>
    <x v="3"/>
    <n v="94210848"/>
  </r>
  <r>
    <x v="14"/>
    <s v="CONSTRUCOES E COMERCIO CAMARGO CORREA S.A. SUCURSAL COLOMBIA"/>
    <s v="10 NIIF Plenas - Individuales"/>
    <s v="ANTIOQUIA"/>
    <s v="F4290"/>
    <s v="2015-dic-31"/>
    <x v="1"/>
    <n v="20160426"/>
    <n v="0"/>
    <s v="Total de activos no corrientes"/>
    <x v="26"/>
    <x v="3"/>
    <n v="128537344"/>
  </r>
  <r>
    <x v="16"/>
    <s v="CAM COLOMBIA MULTISERVICIOS S A S"/>
    <s v="10 NIIF Plenas - Individuales"/>
    <s v="BOGOTA D.C."/>
    <s v="N8299"/>
    <s v="2015-dic-31"/>
    <x v="1"/>
    <n v="20160710"/>
    <n v="0"/>
    <s v="Total de activos no corrientes"/>
    <x v="26"/>
    <x v="3"/>
    <n v="25003935"/>
  </r>
  <r>
    <x v="23"/>
    <s v="ODINSA SERVICIOS S A S"/>
    <s v="10 NIIF Plenas - Individuales"/>
    <s v="BOGOTA D.C."/>
    <s v="F4390"/>
    <s v="2015-dic-31"/>
    <x v="1"/>
    <n v="20160429"/>
    <n v="0"/>
    <s v="Total de activos no corrientes"/>
    <x v="26"/>
    <x v="3"/>
    <n v="7062758"/>
  </r>
  <r>
    <x v="18"/>
    <s v="HMV INGENIEROS LTDA"/>
    <s v="20 NIIF Plenas - Separados"/>
    <s v="ANTIOQUIA"/>
    <s v="M7110"/>
    <s v="2015-dic-31"/>
    <x v="1"/>
    <n v="20160426"/>
    <n v="0"/>
    <s v="Total de activos no corrientes"/>
    <x v="26"/>
    <x v="3"/>
    <n v="81612273"/>
  </r>
  <r>
    <x v="20"/>
    <s v="OSPINAS Y CIA S A"/>
    <s v="20 NIIF Plenas - Separados"/>
    <s v="BOGOTA D.C."/>
    <s v="M7110"/>
    <s v="2015-dic-31"/>
    <x v="1"/>
    <n v="20160426"/>
    <n v="0"/>
    <s v="Total de activos no corrientes"/>
    <x v="26"/>
    <x v="3"/>
    <n v="137290672"/>
  </r>
  <r>
    <x v="30"/>
    <s v="TECNICONTROL S.A."/>
    <s v="10 NIIF Plenas - Individuales"/>
    <s v="BOGOTA D.C."/>
    <s v="M7110"/>
    <s v="2015-dic-31"/>
    <x v="1"/>
    <n v="20160428"/>
    <n v="0"/>
    <s v="Total de activos no corrientes"/>
    <x v="26"/>
    <x v="3"/>
    <n v="8301043"/>
  </r>
  <r>
    <x v="32"/>
    <s v="CONSTRUCTORA  COLPATRIA S.A"/>
    <s v="20 NIIF Plenas - Separados"/>
    <s v="BOGOTA D.C."/>
    <s v="F4111"/>
    <s v="2015-dic-31"/>
    <x v="1"/>
    <n v="20160427"/>
    <n v="0"/>
    <s v="Total de activos no corrientes"/>
    <x v="26"/>
    <x v="3"/>
    <n v="807210611"/>
  </r>
  <r>
    <x v="33"/>
    <s v="A.C.I. PROYECTOS S.A.S"/>
    <s v="20 NIIF Plenas - Separados"/>
    <s v="BOGOTA D.C."/>
    <s v="M7110"/>
    <s v="2015-dic-31"/>
    <x v="1"/>
    <n v="20160729"/>
    <n v="-1"/>
    <s v="Total de activos no corrientes"/>
    <x v="26"/>
    <x v="3"/>
    <n v="6566782"/>
  </r>
  <r>
    <x v="41"/>
    <s v="ODINSA PROYECTOS E INVERSIONES S.A."/>
    <s v="10 NIIF Plenas - Individuales"/>
    <s v="BOGOTA D.C."/>
    <s v="N8299"/>
    <s v="2015-dic-31"/>
    <x v="1"/>
    <n v="20160729"/>
    <n v="-1"/>
    <s v="Total de activos no corrientes"/>
    <x v="26"/>
    <x v="3"/>
    <n v="16580627"/>
  </r>
  <r>
    <x v="42"/>
    <s v="PROMOTORA CONVIVIENDA S A S"/>
    <s v="10 NIIF Plenas - Individuales"/>
    <s v="BOGOTA D.C."/>
    <s v="M7110"/>
    <s v="2015-dic-31"/>
    <x v="1"/>
    <n v="20160429"/>
    <n v="0"/>
    <s v="Total de activos no corrientes"/>
    <x v="26"/>
    <x v="3"/>
    <n v="52569543"/>
  </r>
  <r>
    <x v="35"/>
    <s v="TERMOTECNICA COINDUSTRIAL S A"/>
    <s v="10 NIIF Plenas - Individuales"/>
    <s v="BOGOTA D.C."/>
    <s v="F4290"/>
    <s v="2015-dic-31"/>
    <x v="1"/>
    <n v="20160426"/>
    <n v="0"/>
    <s v="Total de activos no corrientes"/>
    <x v="26"/>
    <x v="3"/>
    <n v="108780189"/>
  </r>
  <r>
    <x v="36"/>
    <s v="INTEGRAL S A."/>
    <s v="20 NIIF Plenas - Separados"/>
    <s v="ANTIOQUIA"/>
    <s v="M7110"/>
    <s v="2015-dic-31"/>
    <x v="1"/>
    <n v="20160729"/>
    <n v="-1"/>
    <s v="Total de activos no corrientes"/>
    <x v="26"/>
    <x v="3"/>
    <n v="122090378"/>
  </r>
  <r>
    <x v="37"/>
    <s v="CONSTRUCCIONES VELEZ Y ASOCIADOS S.A.S"/>
    <s v="10 NIIF Plenas - Individuales"/>
    <s v="ANTIOQUIA"/>
    <s v="F4112"/>
    <s v="2015-dic-31"/>
    <x v="1"/>
    <n v="20160802"/>
    <n v="0"/>
    <s v="Total de activos no corrientes"/>
    <x v="26"/>
    <x v="3"/>
    <n v="12148503"/>
  </r>
  <r>
    <x v="40"/>
    <s v="INDUSTRIAL CONCONCRETO S.A.S"/>
    <s v="20 NIIF Plenas - Separados"/>
    <s v="ANTIOQUIA"/>
    <s v="F4290"/>
    <s v="2015-dic-31"/>
    <x v="1"/>
    <n v="20160426"/>
    <n v="0"/>
    <s v="Total de activos no corrientes"/>
    <x v="26"/>
    <x v="3"/>
    <n v="134597207"/>
  </r>
  <r>
    <x v="54"/>
    <s v="INMOBILIARIA CONCONCRETO S.A.S."/>
    <s v="20 NIIF Plenas - Separados"/>
    <s v="ANTIOQUIA"/>
    <s v="F4111"/>
    <s v="2015-dic-31"/>
    <x v="1"/>
    <n v="20160427"/>
    <n v="0"/>
    <s v="Total de activos no corrientes"/>
    <x v="26"/>
    <x v="3"/>
    <n v="6696267"/>
  </r>
  <r>
    <x v="45"/>
    <s v="CASS CONSTRUCTORES &amp; CIA. S.C.A."/>
    <s v="10 NIIF Plenas - Individuales"/>
    <s v="CUNDINAMARCA"/>
    <s v="F4210"/>
    <s v="2015-dic-31"/>
    <x v="1"/>
    <n v="20160428"/>
    <n v="0"/>
    <s v="Total de activos no corrientes"/>
    <x v="26"/>
    <x v="3"/>
    <n v="191829452"/>
  </r>
  <r>
    <x v="56"/>
    <s v="CBI COLOMBIANA S.A."/>
    <s v="10 NIIF Plenas - Individuales"/>
    <s v="BOLIVAR"/>
    <s v="F4290"/>
    <s v="2015-dic-31"/>
    <x v="1"/>
    <n v="20160429"/>
    <n v="0"/>
    <s v="Total de activos no corrientes"/>
    <x v="26"/>
    <x v="3"/>
    <n v="125176"/>
  </r>
  <r>
    <x v="57"/>
    <s v="ESTUDIOS Y PROYECTOS DEL SOL S A S"/>
    <s v="20 NIIF Plenas - Separados"/>
    <s v="BOGOTA D.C."/>
    <s v="F4210"/>
    <s v="2015-dic-31"/>
    <x v="1"/>
    <n v="20160427"/>
    <n v="0"/>
    <s v="Total de activos no corrientes"/>
    <x v="26"/>
    <x v="3"/>
    <n v="501331807"/>
  </r>
  <r>
    <x v="57"/>
    <s v="ESTUDIOS Y PROYECTOS DEL SOL S A S"/>
    <s v="20 NIIF Plenas - Separados"/>
    <s v="BOGOTA D.C."/>
    <s v="F4210"/>
    <s v="2015-jun-30"/>
    <x v="2"/>
    <n v="20160428"/>
    <n v="0"/>
    <s v="Total de activos no corrientes"/>
    <x v="26"/>
    <x v="3"/>
    <n v="423176018"/>
  </r>
  <r>
    <x v="64"/>
    <s v="POCH COLOMBIA SA"/>
    <s v="10 NIIF Plenas - Individuales"/>
    <s v="BOGOTA D.C."/>
    <s v="M7110"/>
    <s v="2015-dic-31"/>
    <x v="1"/>
    <n v="20160710"/>
    <n v="0"/>
    <s v="Total de activos no corrientes"/>
    <x v="26"/>
    <x v="3"/>
    <n v="367997"/>
  </r>
  <r>
    <x v="65"/>
    <s v="AR CONSTRUCCIONES S.A.S"/>
    <s v="10 NIIF Plenas - Individuales"/>
    <s v="BOGOTA D.C."/>
    <s v="F4111"/>
    <s v="2015-dic-31"/>
    <x v="1"/>
    <n v="20160729"/>
    <n v="-1"/>
    <s v="Total de activos no corrientes"/>
    <x v="26"/>
    <x v="3"/>
    <n v="192781523"/>
  </r>
  <r>
    <x v="66"/>
    <s v="CONSTRUCTORA DE INFRAESTRUCTURA VIAL S.A.S."/>
    <s v="10 NIIF Plenas - Individuales"/>
    <s v="BOGOTA D.C."/>
    <s v="F4210"/>
    <s v="2015-dic-31"/>
    <x v="1"/>
    <n v="20160421"/>
    <n v="0"/>
    <s v="Total de activos no corrientes"/>
    <x v="26"/>
    <x v="3"/>
    <n v="6743599"/>
  </r>
  <r>
    <x v="66"/>
    <s v="CONSTRUCTORA DE INFRAESTRUCTURA VIAL S.A.S."/>
    <s v="10 NIIF Plenas - Individuales"/>
    <s v="BOGOTA D.C."/>
    <s v="F4210"/>
    <s v="2015-jun-30"/>
    <x v="2"/>
    <n v="20160421"/>
    <n v="0"/>
    <s v="Total de activos no corrientes"/>
    <x v="26"/>
    <x v="3"/>
    <n v="5420305"/>
  </r>
  <r>
    <x v="72"/>
    <s v="SBI INTERNATIONAL HOLDINGS AG"/>
    <s v="10 NIIF Plenas - Individuales"/>
    <s v="BOGOTA D.C."/>
    <s v="F4112"/>
    <s v="2015-dic-31"/>
    <x v="1"/>
    <n v="20160710"/>
    <n v="-1"/>
    <s v="Total de activos no corrientes"/>
    <x v="26"/>
    <x v="3"/>
    <n v="91977367"/>
  </r>
  <r>
    <x v="6"/>
    <s v="PRABYC INGENIEROS S A S"/>
    <s v="20 NIIF Plenas - Separados"/>
    <s v="BOGOTA D.C."/>
    <s v="F4111"/>
    <s v="2015-dic-31"/>
    <x v="1"/>
    <n v="20160710"/>
    <n v="0"/>
    <s v="Total de activos"/>
    <x v="27"/>
    <x v="4"/>
    <n v="393390534"/>
  </r>
  <r>
    <x v="8"/>
    <s v="AMARILO S.A.S"/>
    <s v="20 NIIF Plenas - Separados"/>
    <s v="BOGOTA D.C."/>
    <s v="F4111"/>
    <s v="2015-dic-31"/>
    <x v="1"/>
    <n v="20160429"/>
    <n v="0"/>
    <s v="Total de activos"/>
    <x v="27"/>
    <x v="4"/>
    <n v="1564275479"/>
  </r>
  <r>
    <x v="14"/>
    <s v="CONSTRUCOES E COMERCIO CAMARGO CORREA S.A. SUCURSAL COLOMBIA"/>
    <s v="10 NIIF Plenas - Individuales"/>
    <s v="ANTIOQUIA"/>
    <s v="F4290"/>
    <s v="2015-dic-31"/>
    <x v="1"/>
    <n v="20160426"/>
    <n v="0"/>
    <s v="Total de activos"/>
    <x v="27"/>
    <x v="4"/>
    <n v="209462041"/>
  </r>
  <r>
    <x v="16"/>
    <s v="CAM COLOMBIA MULTISERVICIOS S A S"/>
    <s v="10 NIIF Plenas - Individuales"/>
    <s v="BOGOTA D.C."/>
    <s v="N8299"/>
    <s v="2015-dic-31"/>
    <x v="1"/>
    <n v="20160710"/>
    <n v="0"/>
    <s v="Total de activos"/>
    <x v="27"/>
    <x v="4"/>
    <n v="83437983"/>
  </r>
  <r>
    <x v="23"/>
    <s v="ODINSA SERVICIOS S A S"/>
    <s v="10 NIIF Plenas - Individuales"/>
    <s v="BOGOTA D.C."/>
    <s v="F4390"/>
    <s v="2015-dic-31"/>
    <x v="1"/>
    <n v="20160429"/>
    <n v="0"/>
    <s v="Total de activos"/>
    <x v="27"/>
    <x v="4"/>
    <n v="10802913"/>
  </r>
  <r>
    <x v="18"/>
    <s v="HMV INGENIEROS LTDA"/>
    <s v="20 NIIF Plenas - Separados"/>
    <s v="ANTIOQUIA"/>
    <s v="M7110"/>
    <s v="2015-dic-31"/>
    <x v="1"/>
    <n v="20160426"/>
    <n v="0"/>
    <s v="Total de activos"/>
    <x v="27"/>
    <x v="4"/>
    <n v="173425544"/>
  </r>
  <r>
    <x v="20"/>
    <s v="OSPINAS Y CIA S A"/>
    <s v="20 NIIF Plenas - Separados"/>
    <s v="BOGOTA D.C."/>
    <s v="M7110"/>
    <s v="2015-dic-31"/>
    <x v="1"/>
    <n v="20160426"/>
    <n v="0"/>
    <s v="Total de activos"/>
    <x v="27"/>
    <x v="4"/>
    <n v="234672224"/>
  </r>
  <r>
    <x v="30"/>
    <s v="TECNICONTROL S.A."/>
    <s v="10 NIIF Plenas - Individuales"/>
    <s v="BOGOTA D.C."/>
    <s v="M7110"/>
    <s v="2015-dic-31"/>
    <x v="1"/>
    <n v="20160428"/>
    <n v="0"/>
    <s v="Total de activos"/>
    <x v="27"/>
    <x v="4"/>
    <n v="65824825"/>
  </r>
  <r>
    <x v="32"/>
    <s v="CONSTRUCTORA  COLPATRIA S.A"/>
    <s v="20 NIIF Plenas - Separados"/>
    <s v="BOGOTA D.C."/>
    <s v="F4111"/>
    <s v="2015-dic-31"/>
    <x v="1"/>
    <n v="20160427"/>
    <n v="0"/>
    <s v="Total de activos"/>
    <x v="27"/>
    <x v="4"/>
    <n v="1245309439"/>
  </r>
  <r>
    <x v="33"/>
    <s v="A.C.I. PROYECTOS S.A.S"/>
    <s v="20 NIIF Plenas - Separados"/>
    <s v="BOGOTA D.C."/>
    <s v="M7110"/>
    <s v="2015-dic-31"/>
    <x v="1"/>
    <n v="20160729"/>
    <n v="-1"/>
    <s v="Total de activos"/>
    <x v="27"/>
    <x v="4"/>
    <n v="53396571"/>
  </r>
  <r>
    <x v="41"/>
    <s v="ODINSA PROYECTOS E INVERSIONES S.A."/>
    <s v="10 NIIF Plenas - Individuales"/>
    <s v="BOGOTA D.C."/>
    <s v="N8299"/>
    <s v="2015-dic-31"/>
    <x v="1"/>
    <n v="20160729"/>
    <n v="-1"/>
    <s v="Total de activos"/>
    <x v="27"/>
    <x v="4"/>
    <n v="80613129"/>
  </r>
  <r>
    <x v="42"/>
    <s v="PROMOTORA CONVIVIENDA S A S"/>
    <s v="10 NIIF Plenas - Individuales"/>
    <s v="BOGOTA D.C."/>
    <s v="M7110"/>
    <s v="2015-dic-31"/>
    <x v="1"/>
    <n v="20160429"/>
    <n v="0"/>
    <s v="Total de activos"/>
    <x v="27"/>
    <x v="4"/>
    <n v="59271699"/>
  </r>
  <r>
    <x v="35"/>
    <s v="TERMOTECNICA COINDUSTRIAL S A"/>
    <s v="10 NIIF Plenas - Individuales"/>
    <s v="BOGOTA D.C."/>
    <s v="F4290"/>
    <s v="2015-dic-31"/>
    <x v="1"/>
    <n v="20160426"/>
    <n v="0"/>
    <s v="Total de activos"/>
    <x v="27"/>
    <x v="4"/>
    <n v="522525731"/>
  </r>
  <r>
    <x v="36"/>
    <s v="INTEGRAL S A."/>
    <s v="20 NIIF Plenas - Separados"/>
    <s v="ANTIOQUIA"/>
    <s v="M7110"/>
    <s v="2015-dic-31"/>
    <x v="1"/>
    <n v="20160729"/>
    <n v="-1"/>
    <s v="Total de activos"/>
    <x v="27"/>
    <x v="4"/>
    <n v="211109900"/>
  </r>
  <r>
    <x v="37"/>
    <s v="CONSTRUCCIONES VELEZ Y ASOCIADOS S.A.S"/>
    <s v="10 NIIF Plenas - Individuales"/>
    <s v="ANTIOQUIA"/>
    <s v="F4112"/>
    <s v="2015-dic-31"/>
    <x v="1"/>
    <n v="20160802"/>
    <n v="0"/>
    <s v="Total de activos"/>
    <x v="27"/>
    <x v="4"/>
    <n v="69706145"/>
  </r>
  <r>
    <x v="40"/>
    <s v="INDUSTRIAL CONCONCRETO S.A.S"/>
    <s v="20 NIIF Plenas - Separados"/>
    <s v="ANTIOQUIA"/>
    <s v="F4290"/>
    <s v="2015-dic-31"/>
    <x v="1"/>
    <n v="20160426"/>
    <n v="0"/>
    <s v="Total de activos"/>
    <x v="27"/>
    <x v="4"/>
    <n v="168571917"/>
  </r>
  <r>
    <x v="54"/>
    <s v="INMOBILIARIA CONCONCRETO S.A.S."/>
    <s v="20 NIIF Plenas - Separados"/>
    <s v="ANTIOQUIA"/>
    <s v="F4111"/>
    <s v="2015-dic-31"/>
    <x v="1"/>
    <n v="20160427"/>
    <n v="0"/>
    <s v="Total de activos"/>
    <x v="27"/>
    <x v="4"/>
    <n v="37244517"/>
  </r>
  <r>
    <x v="45"/>
    <s v="CASS CONSTRUCTORES &amp; CIA. S.C.A."/>
    <s v="10 NIIF Plenas - Individuales"/>
    <s v="CUNDINAMARCA"/>
    <s v="F4210"/>
    <s v="2015-dic-31"/>
    <x v="1"/>
    <n v="20160428"/>
    <n v="0"/>
    <s v="Total de activos"/>
    <x v="27"/>
    <x v="4"/>
    <n v="406576449"/>
  </r>
  <r>
    <x v="56"/>
    <s v="CBI COLOMBIANA S.A."/>
    <s v="10 NIIF Plenas - Individuales"/>
    <s v="BOLIVAR"/>
    <s v="F4290"/>
    <s v="2015-dic-31"/>
    <x v="1"/>
    <n v="20160429"/>
    <n v="0"/>
    <s v="Total de activos"/>
    <x v="27"/>
    <x v="4"/>
    <n v="367921841"/>
  </r>
  <r>
    <x v="57"/>
    <s v="ESTUDIOS Y PROYECTOS DEL SOL S A S"/>
    <s v="20 NIIF Plenas - Separados"/>
    <s v="BOGOTA D.C."/>
    <s v="F4210"/>
    <s v="2015-dic-31"/>
    <x v="1"/>
    <n v="20160427"/>
    <n v="0"/>
    <s v="Total de activos"/>
    <x v="27"/>
    <x v="4"/>
    <n v="630896540"/>
  </r>
  <r>
    <x v="57"/>
    <s v="ESTUDIOS Y PROYECTOS DEL SOL S A S"/>
    <s v="20 NIIF Plenas - Separados"/>
    <s v="BOGOTA D.C."/>
    <s v="F4210"/>
    <s v="2015-jun-30"/>
    <x v="2"/>
    <n v="20160428"/>
    <n v="0"/>
    <s v="Total de activos"/>
    <x v="27"/>
    <x v="4"/>
    <n v="486282068"/>
  </r>
  <r>
    <x v="64"/>
    <s v="POCH COLOMBIA SA"/>
    <s v="10 NIIF Plenas - Individuales"/>
    <s v="BOGOTA D.C."/>
    <s v="M7110"/>
    <s v="2015-dic-31"/>
    <x v="1"/>
    <n v="20160710"/>
    <n v="0"/>
    <s v="Total de activos"/>
    <x v="27"/>
    <x v="4"/>
    <n v="4170952"/>
  </r>
  <r>
    <x v="65"/>
    <s v="AR CONSTRUCCIONES S.A.S"/>
    <s v="10 NIIF Plenas - Individuales"/>
    <s v="BOGOTA D.C."/>
    <s v="F4111"/>
    <s v="2015-dic-31"/>
    <x v="1"/>
    <n v="20160729"/>
    <n v="-1"/>
    <s v="Total de activos"/>
    <x v="27"/>
    <x v="4"/>
    <n v="457001367"/>
  </r>
  <r>
    <x v="66"/>
    <s v="CONSTRUCTORA DE INFRAESTRUCTURA VIAL S.A.S."/>
    <s v="10 NIIF Plenas - Individuales"/>
    <s v="BOGOTA D.C."/>
    <s v="F4210"/>
    <s v="2015-dic-31"/>
    <x v="1"/>
    <n v="20160421"/>
    <n v="0"/>
    <s v="Total de activos"/>
    <x v="27"/>
    <x v="4"/>
    <n v="107836408"/>
  </r>
  <r>
    <x v="66"/>
    <s v="CONSTRUCTORA DE INFRAESTRUCTURA VIAL S.A.S."/>
    <s v="10 NIIF Plenas - Individuales"/>
    <s v="BOGOTA D.C."/>
    <s v="F4210"/>
    <s v="2015-jun-30"/>
    <x v="2"/>
    <n v="20160421"/>
    <n v="0"/>
    <s v="Total de activos"/>
    <x v="27"/>
    <x v="4"/>
    <n v="112951580"/>
  </r>
  <r>
    <x v="72"/>
    <s v="SBI INTERNATIONAL HOLDINGS AG"/>
    <s v="10 NIIF Plenas - Individuales"/>
    <s v="BOGOTA D.C."/>
    <s v="F4112"/>
    <s v="2015-dic-31"/>
    <x v="1"/>
    <n v="20160710"/>
    <n v="-1"/>
    <s v="Total de activos"/>
    <x v="27"/>
    <x v="4"/>
    <n v="96759336"/>
  </r>
  <r>
    <x v="14"/>
    <s v="CONSTRUCOES E COMERCIO CAMARGO CORREA S.A. SUCURSAL COLOMBIA"/>
    <s v="10 NIIF Plenas - Individuales"/>
    <s v="ANTIOQUIA"/>
    <s v="F4290"/>
    <s v="2015-dic-31"/>
    <x v="1"/>
    <n v="20160426"/>
    <n v="0"/>
    <s v="Provisiones corrientes por beneficios a los empleados"/>
    <x v="28"/>
    <x v="0"/>
    <n v="9163237"/>
  </r>
  <r>
    <x v="16"/>
    <s v="CAM COLOMBIA MULTISERVICIOS S A S"/>
    <s v="10 NIIF Plenas - Individuales"/>
    <s v="BOGOTA D.C."/>
    <s v="N8299"/>
    <s v="2015-dic-31"/>
    <x v="1"/>
    <n v="20160710"/>
    <n v="0"/>
    <s v="Provisiones corrientes por beneficios a los empleados"/>
    <x v="28"/>
    <x v="0"/>
    <n v="0"/>
  </r>
  <r>
    <x v="23"/>
    <s v="ODINSA SERVICIOS S A S"/>
    <s v="10 NIIF Plenas - Individuales"/>
    <s v="BOGOTA D.C."/>
    <s v="F4390"/>
    <s v="2015-dic-31"/>
    <x v="1"/>
    <n v="20160429"/>
    <n v="0"/>
    <s v="Provisiones corrientes por beneficios a los empleados"/>
    <x v="28"/>
    <x v="0"/>
    <n v="80035"/>
  </r>
  <r>
    <x v="18"/>
    <s v="HMV INGENIEROS LTDA"/>
    <s v="20 NIIF Plenas - Separados"/>
    <s v="ANTIOQUIA"/>
    <s v="M7110"/>
    <s v="2015-dic-31"/>
    <x v="1"/>
    <n v="20160426"/>
    <n v="0"/>
    <s v="Provisiones corrientes por beneficios a los empleados"/>
    <x v="28"/>
    <x v="0"/>
    <n v="4626743"/>
  </r>
  <r>
    <x v="20"/>
    <s v="OSPINAS Y CIA S A"/>
    <s v="20 NIIF Plenas - Separados"/>
    <s v="BOGOTA D.C."/>
    <s v="M7110"/>
    <s v="2015-dic-31"/>
    <x v="1"/>
    <n v="20160426"/>
    <n v="0"/>
    <s v="Provisiones corrientes por beneficios a los empleados"/>
    <x v="28"/>
    <x v="0"/>
    <n v="997530"/>
  </r>
  <r>
    <x v="30"/>
    <s v="TECNICONTROL S.A."/>
    <s v="10 NIIF Plenas - Individuales"/>
    <s v="BOGOTA D.C."/>
    <s v="M7110"/>
    <s v="2015-dic-31"/>
    <x v="1"/>
    <n v="20160428"/>
    <n v="0"/>
    <s v="Provisiones corrientes por beneficios a los empleados"/>
    <x v="28"/>
    <x v="0"/>
    <n v="6001643"/>
  </r>
  <r>
    <x v="32"/>
    <s v="CONSTRUCTORA  COLPATRIA S.A"/>
    <s v="20 NIIF Plenas - Separados"/>
    <s v="BOGOTA D.C."/>
    <s v="F4111"/>
    <s v="2015-dic-31"/>
    <x v="1"/>
    <n v="20160427"/>
    <n v="0"/>
    <s v="Provisiones corrientes por beneficios a los empleados"/>
    <x v="28"/>
    <x v="0"/>
    <n v="4641437"/>
  </r>
  <r>
    <x v="33"/>
    <s v="A.C.I. PROYECTOS S.A.S"/>
    <s v="20 NIIF Plenas - Separados"/>
    <s v="BOGOTA D.C."/>
    <s v="M7110"/>
    <s v="2015-dic-31"/>
    <x v="1"/>
    <n v="20160729"/>
    <n v="-1"/>
    <s v="Provisiones corrientes por beneficios a los empleados"/>
    <x v="28"/>
    <x v="0"/>
    <n v="4888467"/>
  </r>
  <r>
    <x v="41"/>
    <s v="ODINSA PROYECTOS E INVERSIONES S.A."/>
    <s v="10 NIIF Plenas - Individuales"/>
    <s v="BOGOTA D.C."/>
    <s v="N8299"/>
    <s v="2015-dic-31"/>
    <x v="1"/>
    <n v="20160729"/>
    <n v="-1"/>
    <s v="Provisiones corrientes por beneficios a los empleados"/>
    <x v="28"/>
    <x v="0"/>
    <n v="2769076"/>
  </r>
  <r>
    <x v="36"/>
    <s v="INTEGRAL S A."/>
    <s v="20 NIIF Plenas - Separados"/>
    <s v="ANTIOQUIA"/>
    <s v="M7110"/>
    <s v="2015-dic-31"/>
    <x v="1"/>
    <n v="20160729"/>
    <n v="-1"/>
    <s v="Provisiones corrientes por beneficios a los empleados"/>
    <x v="28"/>
    <x v="0"/>
    <n v="4813527"/>
  </r>
  <r>
    <x v="37"/>
    <s v="CONSTRUCCIONES VELEZ Y ASOCIADOS S.A.S"/>
    <s v="10 NIIF Plenas - Individuales"/>
    <s v="ANTIOQUIA"/>
    <s v="F4112"/>
    <s v="2015-dic-31"/>
    <x v="1"/>
    <n v="20160802"/>
    <n v="0"/>
    <s v="Provisiones corrientes por beneficios a los empleados"/>
    <x v="28"/>
    <x v="0"/>
    <n v="746438"/>
  </r>
  <r>
    <x v="57"/>
    <s v="ESTUDIOS Y PROYECTOS DEL SOL S A S"/>
    <s v="20 NIIF Plenas - Separados"/>
    <s v="BOGOTA D.C."/>
    <s v="F4210"/>
    <s v="2015-dic-31"/>
    <x v="1"/>
    <n v="20160427"/>
    <n v="0"/>
    <s v="Provisiones corrientes por beneficios a los empleados"/>
    <x v="28"/>
    <x v="0"/>
    <n v="3361182"/>
  </r>
  <r>
    <x v="57"/>
    <s v="ESTUDIOS Y PROYECTOS DEL SOL S A S"/>
    <s v="20 NIIF Plenas - Separados"/>
    <s v="BOGOTA D.C."/>
    <s v="F4210"/>
    <s v="2015-jun-30"/>
    <x v="2"/>
    <n v="20160428"/>
    <n v="0"/>
    <s v="Provisiones corrientes por beneficios a los empleados"/>
    <x v="28"/>
    <x v="0"/>
    <n v="2531493"/>
  </r>
  <r>
    <x v="65"/>
    <s v="AR CONSTRUCCIONES S.A.S"/>
    <s v="10 NIIF Plenas - Individuales"/>
    <s v="BOGOTA D.C."/>
    <s v="F4111"/>
    <s v="2015-dic-31"/>
    <x v="1"/>
    <n v="20160729"/>
    <n v="-1"/>
    <s v="Provisiones corrientes por beneficios a los empleados"/>
    <x v="28"/>
    <x v="0"/>
    <n v="0"/>
  </r>
  <r>
    <x v="72"/>
    <s v="SBI INTERNATIONAL HOLDINGS AG"/>
    <s v="10 NIIF Plenas - Individuales"/>
    <s v="BOGOTA D.C."/>
    <s v="F4112"/>
    <s v="2015-dic-31"/>
    <x v="1"/>
    <n v="20160710"/>
    <n v="-1"/>
    <s v="Provisiones corrientes por beneficios a los empleados"/>
    <x v="28"/>
    <x v="0"/>
    <n v="156352"/>
  </r>
  <r>
    <x v="8"/>
    <s v="AMARILO S.A.S"/>
    <s v="20 NIIF Plenas - Separados"/>
    <s v="BOGOTA D.C."/>
    <s v="F4111"/>
    <s v="2015-dic-31"/>
    <x v="1"/>
    <n v="20160429"/>
    <n v="0"/>
    <s v="Otras provisiones corrientes"/>
    <x v="29"/>
    <x v="0"/>
    <n v="3064439"/>
  </r>
  <r>
    <x v="14"/>
    <s v="CONSTRUCOES E COMERCIO CAMARGO CORREA S.A. SUCURSAL COLOMBIA"/>
    <s v="10 NIIF Plenas - Individuales"/>
    <s v="ANTIOQUIA"/>
    <s v="F4290"/>
    <s v="2015-dic-31"/>
    <x v="1"/>
    <n v="20160426"/>
    <n v="0"/>
    <s v="Otras provisiones corrientes"/>
    <x v="29"/>
    <x v="0"/>
    <n v="2653353"/>
  </r>
  <r>
    <x v="16"/>
    <s v="CAM COLOMBIA MULTISERVICIOS S A S"/>
    <s v="10 NIIF Plenas - Individuales"/>
    <s v="BOGOTA D.C."/>
    <s v="N8299"/>
    <s v="2015-dic-31"/>
    <x v="1"/>
    <n v="20160710"/>
    <n v="0"/>
    <s v="Otras provisiones corrientes"/>
    <x v="29"/>
    <x v="0"/>
    <n v="277756"/>
  </r>
  <r>
    <x v="23"/>
    <s v="ODINSA SERVICIOS S A S"/>
    <s v="10 NIIF Plenas - Individuales"/>
    <s v="BOGOTA D.C."/>
    <s v="F4390"/>
    <s v="2015-dic-31"/>
    <x v="1"/>
    <n v="20160429"/>
    <n v="0"/>
    <s v="Otras provisiones corrientes"/>
    <x v="29"/>
    <x v="0"/>
    <n v="0"/>
  </r>
  <r>
    <x v="18"/>
    <s v="HMV INGENIEROS LTDA"/>
    <s v="20 NIIF Plenas - Separados"/>
    <s v="ANTIOQUIA"/>
    <s v="M7110"/>
    <s v="2015-dic-31"/>
    <x v="1"/>
    <n v="20160426"/>
    <n v="0"/>
    <s v="Otras provisiones corrientes"/>
    <x v="29"/>
    <x v="0"/>
    <n v="0"/>
  </r>
  <r>
    <x v="20"/>
    <s v="OSPINAS Y CIA S A"/>
    <s v="20 NIIF Plenas - Separados"/>
    <s v="BOGOTA D.C."/>
    <s v="M7110"/>
    <s v="2015-dic-31"/>
    <x v="1"/>
    <n v="20160426"/>
    <n v="0"/>
    <s v="Otras provisiones corrientes"/>
    <x v="29"/>
    <x v="0"/>
    <n v="5862650"/>
  </r>
  <r>
    <x v="40"/>
    <s v="INDUSTRIAL CONCONCRETO S.A.S"/>
    <s v="20 NIIF Plenas - Separados"/>
    <s v="ANTIOQUIA"/>
    <s v="F4290"/>
    <s v="2015-dic-31"/>
    <x v="1"/>
    <n v="20160426"/>
    <n v="0"/>
    <s v="Otras provisiones corrientes"/>
    <x v="29"/>
    <x v="0"/>
    <n v="14905"/>
  </r>
  <r>
    <x v="54"/>
    <s v="INMOBILIARIA CONCONCRETO S.A.S."/>
    <s v="20 NIIF Plenas - Separados"/>
    <s v="ANTIOQUIA"/>
    <s v="F4111"/>
    <s v="2015-dic-31"/>
    <x v="1"/>
    <n v="20160427"/>
    <n v="0"/>
    <s v="Otras provisiones corrientes"/>
    <x v="29"/>
    <x v="0"/>
    <n v="607158"/>
  </r>
  <r>
    <x v="56"/>
    <s v="CBI COLOMBIANA S.A."/>
    <s v="10 NIIF Plenas - Individuales"/>
    <s v="BOLIVAR"/>
    <s v="F4290"/>
    <s v="2015-dic-31"/>
    <x v="1"/>
    <n v="20160429"/>
    <n v="0"/>
    <s v="Otras provisiones corrientes"/>
    <x v="29"/>
    <x v="0"/>
    <n v="9082908"/>
  </r>
  <r>
    <x v="57"/>
    <s v="ESTUDIOS Y PROYECTOS DEL SOL S A S"/>
    <s v="20 NIIF Plenas - Separados"/>
    <s v="BOGOTA D.C."/>
    <s v="F4210"/>
    <s v="2015-dic-31"/>
    <x v="1"/>
    <n v="20160427"/>
    <n v="0"/>
    <s v="Otras provisiones corrientes"/>
    <x v="29"/>
    <x v="0"/>
    <n v="144506"/>
  </r>
  <r>
    <x v="57"/>
    <s v="ESTUDIOS Y PROYECTOS DEL SOL S A S"/>
    <s v="20 NIIF Plenas - Separados"/>
    <s v="BOGOTA D.C."/>
    <s v="F4210"/>
    <s v="2015-jun-30"/>
    <x v="2"/>
    <n v="20160428"/>
    <n v="0"/>
    <s v="Otras provisiones corrientes"/>
    <x v="29"/>
    <x v="0"/>
    <n v="1947160"/>
  </r>
  <r>
    <x v="65"/>
    <s v="AR CONSTRUCCIONES S.A.S"/>
    <s v="10 NIIF Plenas - Individuales"/>
    <s v="BOGOTA D.C."/>
    <s v="F4111"/>
    <s v="2015-dic-31"/>
    <x v="1"/>
    <n v="20160729"/>
    <n v="-1"/>
    <s v="Otras provisiones corrientes"/>
    <x v="29"/>
    <x v="0"/>
    <n v="0"/>
  </r>
  <r>
    <x v="66"/>
    <s v="CONSTRUCTORA DE INFRAESTRUCTURA VIAL S.A.S."/>
    <s v="10 NIIF Plenas - Individuales"/>
    <s v="BOGOTA D.C."/>
    <s v="F4210"/>
    <s v="2015-dic-31"/>
    <x v="1"/>
    <n v="20160421"/>
    <n v="0"/>
    <s v="Otras provisiones corrientes"/>
    <x v="29"/>
    <x v="0"/>
    <n v="40125"/>
  </r>
  <r>
    <x v="8"/>
    <s v="AMARILO S.A.S"/>
    <s v="20 NIIF Plenas - Separados"/>
    <s v="BOGOTA D.C."/>
    <s v="F4111"/>
    <s v="2015-dic-31"/>
    <x v="1"/>
    <n v="20160429"/>
    <n v="0"/>
    <s v="Total provisiones corrientes"/>
    <x v="30"/>
    <x v="5"/>
    <n v="3064439"/>
  </r>
  <r>
    <x v="14"/>
    <s v="CONSTRUCOES E COMERCIO CAMARGO CORREA S.A. SUCURSAL COLOMBIA"/>
    <s v="10 NIIF Plenas - Individuales"/>
    <s v="ANTIOQUIA"/>
    <s v="F4290"/>
    <s v="2015-dic-31"/>
    <x v="1"/>
    <n v="20160426"/>
    <n v="0"/>
    <s v="Total provisiones corrientes"/>
    <x v="30"/>
    <x v="5"/>
    <n v="11816590"/>
  </r>
  <r>
    <x v="16"/>
    <s v="CAM COLOMBIA MULTISERVICIOS S A S"/>
    <s v="10 NIIF Plenas - Individuales"/>
    <s v="BOGOTA D.C."/>
    <s v="N8299"/>
    <s v="2015-dic-31"/>
    <x v="1"/>
    <n v="20160710"/>
    <n v="0"/>
    <s v="Total provisiones corrientes"/>
    <x v="30"/>
    <x v="5"/>
    <n v="277756"/>
  </r>
  <r>
    <x v="23"/>
    <s v="ODINSA SERVICIOS S A S"/>
    <s v="10 NIIF Plenas - Individuales"/>
    <s v="BOGOTA D.C."/>
    <s v="F4390"/>
    <s v="2015-dic-31"/>
    <x v="1"/>
    <n v="20160429"/>
    <n v="0"/>
    <s v="Total provisiones corrientes"/>
    <x v="30"/>
    <x v="5"/>
    <n v="80035"/>
  </r>
  <r>
    <x v="18"/>
    <s v="HMV INGENIEROS LTDA"/>
    <s v="20 NIIF Plenas - Separados"/>
    <s v="ANTIOQUIA"/>
    <s v="M7110"/>
    <s v="2015-dic-31"/>
    <x v="1"/>
    <n v="20160426"/>
    <n v="0"/>
    <s v="Total provisiones corrientes"/>
    <x v="30"/>
    <x v="5"/>
    <n v="4626743"/>
  </r>
  <r>
    <x v="20"/>
    <s v="OSPINAS Y CIA S A"/>
    <s v="20 NIIF Plenas - Separados"/>
    <s v="BOGOTA D.C."/>
    <s v="M7110"/>
    <s v="2015-dic-31"/>
    <x v="1"/>
    <n v="20160426"/>
    <n v="0"/>
    <s v="Total provisiones corrientes"/>
    <x v="30"/>
    <x v="5"/>
    <n v="6860180"/>
  </r>
  <r>
    <x v="30"/>
    <s v="TECNICONTROL S.A."/>
    <s v="10 NIIF Plenas - Individuales"/>
    <s v="BOGOTA D.C."/>
    <s v="M7110"/>
    <s v="2015-dic-31"/>
    <x v="1"/>
    <n v="20160428"/>
    <n v="0"/>
    <s v="Total provisiones corrientes"/>
    <x v="30"/>
    <x v="5"/>
    <n v="6001643"/>
  </r>
  <r>
    <x v="32"/>
    <s v="CONSTRUCTORA  COLPATRIA S.A"/>
    <s v="20 NIIF Plenas - Separados"/>
    <s v="BOGOTA D.C."/>
    <s v="F4111"/>
    <s v="2015-dic-31"/>
    <x v="1"/>
    <n v="20160427"/>
    <n v="0"/>
    <s v="Total provisiones corrientes"/>
    <x v="30"/>
    <x v="5"/>
    <n v="4641437"/>
  </r>
  <r>
    <x v="33"/>
    <s v="A.C.I. PROYECTOS S.A.S"/>
    <s v="20 NIIF Plenas - Separados"/>
    <s v="BOGOTA D.C."/>
    <s v="M7110"/>
    <s v="2015-dic-31"/>
    <x v="1"/>
    <n v="20160729"/>
    <n v="-1"/>
    <s v="Total provisiones corrientes"/>
    <x v="30"/>
    <x v="5"/>
    <n v="4888467"/>
  </r>
  <r>
    <x v="41"/>
    <s v="ODINSA PROYECTOS E INVERSIONES S.A."/>
    <s v="10 NIIF Plenas - Individuales"/>
    <s v="BOGOTA D.C."/>
    <s v="N8299"/>
    <s v="2015-dic-31"/>
    <x v="1"/>
    <n v="20160729"/>
    <n v="-1"/>
    <s v="Total provisiones corrientes"/>
    <x v="30"/>
    <x v="5"/>
    <n v="2769076"/>
  </r>
  <r>
    <x v="36"/>
    <s v="INTEGRAL S A."/>
    <s v="20 NIIF Plenas - Separados"/>
    <s v="ANTIOQUIA"/>
    <s v="M7110"/>
    <s v="2015-dic-31"/>
    <x v="1"/>
    <n v="20160729"/>
    <n v="-1"/>
    <s v="Total provisiones corrientes"/>
    <x v="30"/>
    <x v="5"/>
    <n v="4813527"/>
  </r>
  <r>
    <x v="37"/>
    <s v="CONSTRUCCIONES VELEZ Y ASOCIADOS S.A.S"/>
    <s v="10 NIIF Plenas - Individuales"/>
    <s v="ANTIOQUIA"/>
    <s v="F4112"/>
    <s v="2015-dic-31"/>
    <x v="1"/>
    <n v="20160802"/>
    <n v="0"/>
    <s v="Total provisiones corrientes"/>
    <x v="30"/>
    <x v="5"/>
    <n v="746438"/>
  </r>
  <r>
    <x v="40"/>
    <s v="INDUSTRIAL CONCONCRETO S.A.S"/>
    <s v="20 NIIF Plenas - Separados"/>
    <s v="ANTIOQUIA"/>
    <s v="F4290"/>
    <s v="2015-dic-31"/>
    <x v="1"/>
    <n v="20160426"/>
    <n v="0"/>
    <s v="Total provisiones corrientes"/>
    <x v="30"/>
    <x v="5"/>
    <n v="14905"/>
  </r>
  <r>
    <x v="54"/>
    <s v="INMOBILIARIA CONCONCRETO S.A.S."/>
    <s v="20 NIIF Plenas - Separados"/>
    <s v="ANTIOQUIA"/>
    <s v="F4111"/>
    <s v="2015-dic-31"/>
    <x v="1"/>
    <n v="20160427"/>
    <n v="0"/>
    <s v="Total provisiones corrientes"/>
    <x v="30"/>
    <x v="5"/>
    <n v="607158"/>
  </r>
  <r>
    <x v="56"/>
    <s v="CBI COLOMBIANA S.A."/>
    <s v="10 NIIF Plenas - Individuales"/>
    <s v="BOLIVAR"/>
    <s v="F4290"/>
    <s v="2015-dic-31"/>
    <x v="1"/>
    <n v="20160429"/>
    <n v="0"/>
    <s v="Total provisiones corrientes"/>
    <x v="30"/>
    <x v="5"/>
    <n v="9082908"/>
  </r>
  <r>
    <x v="57"/>
    <s v="ESTUDIOS Y PROYECTOS DEL SOL S A S"/>
    <s v="20 NIIF Plenas - Separados"/>
    <s v="BOGOTA D.C."/>
    <s v="F4210"/>
    <s v="2015-dic-31"/>
    <x v="1"/>
    <n v="20160427"/>
    <n v="0"/>
    <s v="Total provisiones corrientes"/>
    <x v="30"/>
    <x v="5"/>
    <n v="3505688"/>
  </r>
  <r>
    <x v="57"/>
    <s v="ESTUDIOS Y PROYECTOS DEL SOL S A S"/>
    <s v="20 NIIF Plenas - Separados"/>
    <s v="BOGOTA D.C."/>
    <s v="F4210"/>
    <s v="2015-jun-30"/>
    <x v="2"/>
    <n v="20160428"/>
    <n v="0"/>
    <s v="Total provisiones corrientes"/>
    <x v="30"/>
    <x v="5"/>
    <n v="4478653"/>
  </r>
  <r>
    <x v="65"/>
    <s v="AR CONSTRUCCIONES S.A.S"/>
    <s v="10 NIIF Plenas - Individuales"/>
    <s v="BOGOTA D.C."/>
    <s v="F4111"/>
    <s v="2015-dic-31"/>
    <x v="1"/>
    <n v="20160729"/>
    <n v="-1"/>
    <s v="Total provisiones corrientes"/>
    <x v="30"/>
    <x v="5"/>
    <n v="0"/>
  </r>
  <r>
    <x v="66"/>
    <s v="CONSTRUCTORA DE INFRAESTRUCTURA VIAL S.A.S."/>
    <s v="10 NIIF Plenas - Individuales"/>
    <s v="BOGOTA D.C."/>
    <s v="F4210"/>
    <s v="2015-dic-31"/>
    <x v="1"/>
    <n v="20160421"/>
    <n v="0"/>
    <s v="Total provisiones corrientes"/>
    <x v="30"/>
    <x v="5"/>
    <n v="40125"/>
  </r>
  <r>
    <x v="72"/>
    <s v="SBI INTERNATIONAL HOLDINGS AG"/>
    <s v="10 NIIF Plenas - Individuales"/>
    <s v="BOGOTA D.C."/>
    <s v="F4112"/>
    <s v="2015-dic-31"/>
    <x v="1"/>
    <n v="20160710"/>
    <n v="-1"/>
    <s v="Total provisiones corrientes"/>
    <x v="30"/>
    <x v="5"/>
    <n v="156352"/>
  </r>
  <r>
    <x v="6"/>
    <s v="PRABYC INGENIEROS S A S"/>
    <s v="20 NIIF Plenas - Separados"/>
    <s v="BOGOTA D.C."/>
    <s v="F4111"/>
    <s v="2015-dic-31"/>
    <x v="1"/>
    <n v="20160710"/>
    <n v="0"/>
    <s v="Cuentas por pagar comerciales y otras cuentas por pagar"/>
    <x v="31"/>
    <x v="0"/>
    <n v="73158879"/>
  </r>
  <r>
    <x v="8"/>
    <s v="AMARILO S.A.S"/>
    <s v="20 NIIF Plenas - Separados"/>
    <s v="BOGOTA D.C."/>
    <s v="F4111"/>
    <s v="2015-dic-31"/>
    <x v="1"/>
    <n v="20160429"/>
    <n v="0"/>
    <s v="Cuentas por pagar comerciales y otras cuentas por pagar"/>
    <x v="31"/>
    <x v="0"/>
    <n v="180438698"/>
  </r>
  <r>
    <x v="16"/>
    <s v="CAM COLOMBIA MULTISERVICIOS S A S"/>
    <s v="10 NIIF Plenas - Individuales"/>
    <s v="BOGOTA D.C."/>
    <s v="N8299"/>
    <s v="2015-dic-31"/>
    <x v="1"/>
    <n v="20160710"/>
    <n v="0"/>
    <s v="Cuentas por pagar comerciales y otras cuentas por pagar"/>
    <x v="31"/>
    <x v="0"/>
    <n v="23515770"/>
  </r>
  <r>
    <x v="23"/>
    <s v="ODINSA SERVICIOS S A S"/>
    <s v="10 NIIF Plenas - Individuales"/>
    <s v="BOGOTA D.C."/>
    <s v="F4390"/>
    <s v="2015-dic-31"/>
    <x v="1"/>
    <n v="20160429"/>
    <n v="0"/>
    <s v="Cuentas por pagar comerciales y otras cuentas por pagar"/>
    <x v="31"/>
    <x v="0"/>
    <n v="1013683"/>
  </r>
  <r>
    <x v="18"/>
    <s v="HMV INGENIEROS LTDA"/>
    <s v="20 NIIF Plenas - Separados"/>
    <s v="ANTIOQUIA"/>
    <s v="M7110"/>
    <s v="2015-dic-31"/>
    <x v="1"/>
    <n v="20160426"/>
    <n v="0"/>
    <s v="Cuentas por pagar comerciales y otras cuentas por pagar"/>
    <x v="31"/>
    <x v="0"/>
    <n v="47989604"/>
  </r>
  <r>
    <x v="20"/>
    <s v="OSPINAS Y CIA S A"/>
    <s v="20 NIIF Plenas - Separados"/>
    <s v="BOGOTA D.C."/>
    <s v="M7110"/>
    <s v="2015-dic-31"/>
    <x v="1"/>
    <n v="20160426"/>
    <n v="0"/>
    <s v="Cuentas por pagar comerciales y otras cuentas por pagar"/>
    <x v="31"/>
    <x v="0"/>
    <n v="50504653"/>
  </r>
  <r>
    <x v="30"/>
    <s v="TECNICONTROL S.A."/>
    <s v="10 NIIF Plenas - Individuales"/>
    <s v="BOGOTA D.C."/>
    <s v="M7110"/>
    <s v="2015-dic-31"/>
    <x v="1"/>
    <n v="20160428"/>
    <n v="0"/>
    <s v="Cuentas por pagar comerciales y otras cuentas por pagar"/>
    <x v="31"/>
    <x v="0"/>
    <n v="11458440"/>
  </r>
  <r>
    <x v="32"/>
    <s v="CONSTRUCTORA  COLPATRIA S.A"/>
    <s v="20 NIIF Plenas - Separados"/>
    <s v="BOGOTA D.C."/>
    <s v="F4111"/>
    <s v="2015-dic-31"/>
    <x v="1"/>
    <n v="20160427"/>
    <n v="0"/>
    <s v="Cuentas por pagar comerciales y otras cuentas por pagar"/>
    <x v="31"/>
    <x v="0"/>
    <n v="125782006"/>
  </r>
  <r>
    <x v="33"/>
    <s v="A.C.I. PROYECTOS S.A.S"/>
    <s v="20 NIIF Plenas - Separados"/>
    <s v="BOGOTA D.C."/>
    <s v="M7110"/>
    <s v="2015-dic-31"/>
    <x v="1"/>
    <n v="20160729"/>
    <n v="-1"/>
    <s v="Cuentas por pagar comerciales y otras cuentas por pagar"/>
    <x v="31"/>
    <x v="0"/>
    <n v="9214797"/>
  </r>
  <r>
    <x v="41"/>
    <s v="ODINSA PROYECTOS E INVERSIONES S.A."/>
    <s v="10 NIIF Plenas - Individuales"/>
    <s v="BOGOTA D.C."/>
    <s v="N8299"/>
    <s v="2015-dic-31"/>
    <x v="1"/>
    <n v="20160729"/>
    <n v="-1"/>
    <s v="Cuentas por pagar comerciales y otras cuentas por pagar"/>
    <x v="31"/>
    <x v="0"/>
    <n v="5006214"/>
  </r>
  <r>
    <x v="42"/>
    <s v="PROMOTORA CONVIVIENDA S A S"/>
    <s v="10 NIIF Plenas - Individuales"/>
    <s v="BOGOTA D.C."/>
    <s v="M7110"/>
    <s v="2015-dic-31"/>
    <x v="1"/>
    <n v="20160429"/>
    <n v="0"/>
    <s v="Cuentas por pagar comerciales y otras cuentas por pagar"/>
    <x v="31"/>
    <x v="0"/>
    <n v="324489"/>
  </r>
  <r>
    <x v="35"/>
    <s v="TERMOTECNICA COINDUSTRIAL S A"/>
    <s v="10 NIIF Plenas - Individuales"/>
    <s v="BOGOTA D.C."/>
    <s v="F4290"/>
    <s v="2015-dic-31"/>
    <x v="1"/>
    <n v="20160426"/>
    <n v="0"/>
    <s v="Cuentas por pagar comerciales y otras cuentas por pagar"/>
    <x v="31"/>
    <x v="0"/>
    <n v="102095553"/>
  </r>
  <r>
    <x v="36"/>
    <s v="INTEGRAL S A."/>
    <s v="20 NIIF Plenas - Separados"/>
    <s v="ANTIOQUIA"/>
    <s v="M7110"/>
    <s v="2015-dic-31"/>
    <x v="1"/>
    <n v="20160729"/>
    <n v="-1"/>
    <s v="Cuentas por pagar comerciales y otras cuentas por pagar"/>
    <x v="31"/>
    <x v="0"/>
    <n v="26559238"/>
  </r>
  <r>
    <x v="37"/>
    <s v="CONSTRUCCIONES VELEZ Y ASOCIADOS S.A.S"/>
    <s v="10 NIIF Plenas - Individuales"/>
    <s v="ANTIOQUIA"/>
    <s v="F4112"/>
    <s v="2015-dic-31"/>
    <x v="1"/>
    <n v="20160802"/>
    <n v="0"/>
    <s v="Cuentas por pagar comerciales y otras cuentas por pagar"/>
    <x v="31"/>
    <x v="0"/>
    <n v="14849884"/>
  </r>
  <r>
    <x v="40"/>
    <s v="INDUSTRIAL CONCONCRETO S.A.S"/>
    <s v="20 NIIF Plenas - Separados"/>
    <s v="ANTIOQUIA"/>
    <s v="F4290"/>
    <s v="2015-dic-31"/>
    <x v="1"/>
    <n v="20160426"/>
    <n v="0"/>
    <s v="Cuentas por pagar comerciales y otras cuentas por pagar"/>
    <x v="31"/>
    <x v="0"/>
    <n v="12880913"/>
  </r>
  <r>
    <x v="54"/>
    <s v="INMOBILIARIA CONCONCRETO S.A.S."/>
    <s v="20 NIIF Plenas - Separados"/>
    <s v="ANTIOQUIA"/>
    <s v="F4111"/>
    <s v="2015-dic-31"/>
    <x v="1"/>
    <n v="20160427"/>
    <n v="0"/>
    <s v="Cuentas por pagar comerciales y otras cuentas por pagar"/>
    <x v="31"/>
    <x v="0"/>
    <n v="1726663"/>
  </r>
  <r>
    <x v="45"/>
    <s v="CASS CONSTRUCTORES &amp; CIA. S.C.A."/>
    <s v="10 NIIF Plenas - Individuales"/>
    <s v="CUNDINAMARCA"/>
    <s v="F4210"/>
    <s v="2015-dic-31"/>
    <x v="1"/>
    <n v="20160428"/>
    <n v="0"/>
    <s v="Cuentas por pagar comerciales y otras cuentas por pagar"/>
    <x v="31"/>
    <x v="0"/>
    <n v="43624064"/>
  </r>
  <r>
    <x v="56"/>
    <s v="CBI COLOMBIANA S.A."/>
    <s v="10 NIIF Plenas - Individuales"/>
    <s v="BOLIVAR"/>
    <s v="F4290"/>
    <s v="2015-dic-31"/>
    <x v="1"/>
    <n v="20160429"/>
    <n v="0"/>
    <s v="Cuentas por pagar comerciales y otras cuentas por pagar"/>
    <x v="31"/>
    <x v="0"/>
    <n v="132521463"/>
  </r>
  <r>
    <x v="57"/>
    <s v="ESTUDIOS Y PROYECTOS DEL SOL S A S"/>
    <s v="20 NIIF Plenas - Separados"/>
    <s v="BOGOTA D.C."/>
    <s v="F4210"/>
    <s v="2015-dic-31"/>
    <x v="1"/>
    <n v="20160427"/>
    <n v="0"/>
    <s v="Cuentas por pagar comerciales y otras cuentas por pagar"/>
    <x v="31"/>
    <x v="0"/>
    <n v="61136565"/>
  </r>
  <r>
    <x v="57"/>
    <s v="ESTUDIOS Y PROYECTOS DEL SOL S A S"/>
    <s v="20 NIIF Plenas - Separados"/>
    <s v="BOGOTA D.C."/>
    <s v="F4210"/>
    <s v="2015-jun-30"/>
    <x v="2"/>
    <n v="20160428"/>
    <n v="0"/>
    <s v="Cuentas por pagar comerciales y otras cuentas por pagar"/>
    <x v="31"/>
    <x v="0"/>
    <n v="43662113"/>
  </r>
  <r>
    <x v="64"/>
    <s v="POCH COLOMBIA SA"/>
    <s v="10 NIIF Plenas - Individuales"/>
    <s v="BOGOTA D.C."/>
    <s v="M7110"/>
    <s v="2015-dic-31"/>
    <x v="1"/>
    <n v="20160710"/>
    <n v="0"/>
    <s v="Cuentas por pagar comerciales y otras cuentas por pagar"/>
    <x v="31"/>
    <x v="0"/>
    <n v="2945766"/>
  </r>
  <r>
    <x v="65"/>
    <s v="AR CONSTRUCCIONES S.A.S"/>
    <s v="10 NIIF Plenas - Individuales"/>
    <s v="BOGOTA D.C."/>
    <s v="F4111"/>
    <s v="2015-dic-31"/>
    <x v="1"/>
    <n v="20160729"/>
    <n v="-1"/>
    <s v="Cuentas por pagar comerciales y otras cuentas por pagar"/>
    <x v="31"/>
    <x v="0"/>
    <n v="30839443"/>
  </r>
  <r>
    <x v="66"/>
    <s v="CONSTRUCTORA DE INFRAESTRUCTURA VIAL S.A.S."/>
    <s v="10 NIIF Plenas - Individuales"/>
    <s v="BOGOTA D.C."/>
    <s v="F4210"/>
    <s v="2015-dic-31"/>
    <x v="1"/>
    <n v="20160421"/>
    <n v="0"/>
    <s v="Cuentas por pagar comerciales y otras cuentas por pagar"/>
    <x v="31"/>
    <x v="0"/>
    <n v="25144864"/>
  </r>
  <r>
    <x v="66"/>
    <s v="CONSTRUCTORA DE INFRAESTRUCTURA VIAL S.A.S."/>
    <s v="10 NIIF Plenas - Individuales"/>
    <s v="BOGOTA D.C."/>
    <s v="F4210"/>
    <s v="2015-jun-30"/>
    <x v="2"/>
    <n v="20160421"/>
    <n v="0"/>
    <s v="Cuentas por pagar comerciales y otras cuentas por pagar"/>
    <x v="31"/>
    <x v="0"/>
    <n v="55168623"/>
  </r>
  <r>
    <x v="6"/>
    <s v="PRABYC INGENIEROS S A S"/>
    <s v="20 NIIF Plenas - Separados"/>
    <s v="BOGOTA D.C."/>
    <s v="F4111"/>
    <s v="2015-dic-31"/>
    <x v="1"/>
    <n v="20160710"/>
    <n v="0"/>
    <s v="Pasivos por impuestos corrientes, corriente"/>
    <x v="32"/>
    <x v="0"/>
    <n v="7865207"/>
  </r>
  <r>
    <x v="8"/>
    <s v="AMARILO S.A.S"/>
    <s v="20 NIIF Plenas - Separados"/>
    <s v="BOGOTA D.C."/>
    <s v="F4111"/>
    <s v="2015-dic-31"/>
    <x v="1"/>
    <n v="20160429"/>
    <n v="0"/>
    <s v="Pasivos por impuestos corrientes, corriente"/>
    <x v="32"/>
    <x v="0"/>
    <n v="12542212"/>
  </r>
  <r>
    <x v="14"/>
    <s v="CONSTRUCOES E COMERCIO CAMARGO CORREA S.A. SUCURSAL COLOMBIA"/>
    <s v="10 NIIF Plenas - Individuales"/>
    <s v="ANTIOQUIA"/>
    <s v="F4290"/>
    <s v="2015-dic-31"/>
    <x v="1"/>
    <n v="20160426"/>
    <n v="0"/>
    <s v="Pasivos por impuestos corrientes, corriente"/>
    <x v="32"/>
    <x v="0"/>
    <n v="1524081"/>
  </r>
  <r>
    <x v="16"/>
    <s v="CAM COLOMBIA MULTISERVICIOS S A S"/>
    <s v="10 NIIF Plenas - Individuales"/>
    <s v="BOGOTA D.C."/>
    <s v="N8299"/>
    <s v="2015-dic-31"/>
    <x v="1"/>
    <n v="20160710"/>
    <n v="0"/>
    <s v="Pasivos por impuestos corrientes, corriente"/>
    <x v="32"/>
    <x v="0"/>
    <n v="2635865"/>
  </r>
  <r>
    <x v="23"/>
    <s v="ODINSA SERVICIOS S A S"/>
    <s v="10 NIIF Plenas - Individuales"/>
    <s v="BOGOTA D.C."/>
    <s v="F4390"/>
    <s v="2015-dic-31"/>
    <x v="1"/>
    <n v="20160429"/>
    <n v="0"/>
    <s v="Pasivos por impuestos corrientes, corriente"/>
    <x v="32"/>
    <x v="0"/>
    <n v="185454"/>
  </r>
  <r>
    <x v="18"/>
    <s v="HMV INGENIEROS LTDA"/>
    <s v="20 NIIF Plenas - Separados"/>
    <s v="ANTIOQUIA"/>
    <s v="M7110"/>
    <s v="2015-dic-31"/>
    <x v="1"/>
    <n v="20160426"/>
    <n v="0"/>
    <s v="Pasivos por impuestos corrientes, corriente"/>
    <x v="32"/>
    <x v="0"/>
    <n v="0"/>
  </r>
  <r>
    <x v="20"/>
    <s v="OSPINAS Y CIA S A"/>
    <s v="20 NIIF Plenas - Separados"/>
    <s v="BOGOTA D.C."/>
    <s v="M7110"/>
    <s v="2015-dic-31"/>
    <x v="1"/>
    <n v="20160426"/>
    <n v="0"/>
    <s v="Pasivos por impuestos corrientes, corriente"/>
    <x v="32"/>
    <x v="0"/>
    <n v="1107570"/>
  </r>
  <r>
    <x v="30"/>
    <s v="TECNICONTROL S.A."/>
    <s v="10 NIIF Plenas - Individuales"/>
    <s v="BOGOTA D.C."/>
    <s v="M7110"/>
    <s v="2015-dic-31"/>
    <x v="1"/>
    <n v="20160428"/>
    <n v="0"/>
    <s v="Pasivos por impuestos corrientes, corriente"/>
    <x v="32"/>
    <x v="0"/>
    <n v="5495458"/>
  </r>
  <r>
    <x v="32"/>
    <s v="CONSTRUCTORA  COLPATRIA S.A"/>
    <s v="20 NIIF Plenas - Separados"/>
    <s v="BOGOTA D.C."/>
    <s v="F4111"/>
    <s v="2015-dic-31"/>
    <x v="1"/>
    <n v="20160427"/>
    <n v="0"/>
    <s v="Pasivos por impuestos corrientes, corriente"/>
    <x v="32"/>
    <x v="0"/>
    <n v="20531388"/>
  </r>
  <r>
    <x v="33"/>
    <s v="A.C.I. PROYECTOS S.A.S"/>
    <s v="20 NIIF Plenas - Separados"/>
    <s v="BOGOTA D.C."/>
    <s v="M7110"/>
    <s v="2015-dic-31"/>
    <x v="1"/>
    <n v="20160729"/>
    <n v="-1"/>
    <s v="Pasivos por impuestos corrientes, corriente"/>
    <x v="32"/>
    <x v="0"/>
    <n v="1840145"/>
  </r>
  <r>
    <x v="41"/>
    <s v="ODINSA PROYECTOS E INVERSIONES S.A."/>
    <s v="10 NIIF Plenas - Individuales"/>
    <s v="BOGOTA D.C."/>
    <s v="N8299"/>
    <s v="2015-dic-31"/>
    <x v="1"/>
    <n v="20160729"/>
    <n v="-1"/>
    <s v="Pasivos por impuestos corrientes, corriente"/>
    <x v="32"/>
    <x v="0"/>
    <n v="2770981"/>
  </r>
  <r>
    <x v="42"/>
    <s v="PROMOTORA CONVIVIENDA S A S"/>
    <s v="10 NIIF Plenas - Individuales"/>
    <s v="BOGOTA D.C."/>
    <s v="M7110"/>
    <s v="2015-dic-31"/>
    <x v="1"/>
    <n v="20160429"/>
    <n v="0"/>
    <s v="Pasivos por impuestos corrientes, corriente"/>
    <x v="32"/>
    <x v="0"/>
    <n v="29103"/>
  </r>
  <r>
    <x v="35"/>
    <s v="TERMOTECNICA COINDUSTRIAL S A"/>
    <s v="10 NIIF Plenas - Individuales"/>
    <s v="BOGOTA D.C."/>
    <s v="F4290"/>
    <s v="2015-dic-31"/>
    <x v="1"/>
    <n v="20160426"/>
    <n v="0"/>
    <s v="Pasivos por impuestos corrientes, corriente"/>
    <x v="32"/>
    <x v="0"/>
    <n v="12827904"/>
  </r>
  <r>
    <x v="36"/>
    <s v="INTEGRAL S A."/>
    <s v="20 NIIF Plenas - Separados"/>
    <s v="ANTIOQUIA"/>
    <s v="M7110"/>
    <s v="2015-dic-31"/>
    <x v="1"/>
    <n v="20160729"/>
    <n v="-1"/>
    <s v="Pasivos por impuestos corrientes, corriente"/>
    <x v="32"/>
    <x v="0"/>
    <n v="6461968"/>
  </r>
  <r>
    <x v="37"/>
    <s v="CONSTRUCCIONES VELEZ Y ASOCIADOS S.A.S"/>
    <s v="10 NIIF Plenas - Individuales"/>
    <s v="ANTIOQUIA"/>
    <s v="F4112"/>
    <s v="2015-dic-31"/>
    <x v="1"/>
    <n v="20160802"/>
    <n v="0"/>
    <s v="Pasivos por impuestos corrientes, corriente"/>
    <x v="32"/>
    <x v="0"/>
    <n v="1345591"/>
  </r>
  <r>
    <x v="45"/>
    <s v="CASS CONSTRUCTORES &amp; CIA. S.C.A."/>
    <s v="10 NIIF Plenas - Individuales"/>
    <s v="CUNDINAMARCA"/>
    <s v="F4210"/>
    <s v="2015-dic-31"/>
    <x v="1"/>
    <n v="20160428"/>
    <n v="0"/>
    <s v="Pasivos por impuestos corrientes, corriente"/>
    <x v="32"/>
    <x v="0"/>
    <n v="12347744"/>
  </r>
  <r>
    <x v="56"/>
    <s v="CBI COLOMBIANA S.A."/>
    <s v="10 NIIF Plenas - Individuales"/>
    <s v="BOLIVAR"/>
    <s v="F4290"/>
    <s v="2015-dic-31"/>
    <x v="1"/>
    <n v="20160429"/>
    <n v="0"/>
    <s v="Pasivos por impuestos corrientes, corriente"/>
    <x v="32"/>
    <x v="0"/>
    <n v="3808497"/>
  </r>
  <r>
    <x v="57"/>
    <s v="ESTUDIOS Y PROYECTOS DEL SOL S A S"/>
    <s v="20 NIIF Plenas - Separados"/>
    <s v="BOGOTA D.C."/>
    <s v="F4210"/>
    <s v="2015-dic-31"/>
    <x v="1"/>
    <n v="20160427"/>
    <n v="0"/>
    <s v="Pasivos por impuestos corrientes, corriente"/>
    <x v="32"/>
    <x v="0"/>
    <n v="9505124"/>
  </r>
  <r>
    <x v="57"/>
    <s v="ESTUDIOS Y PROYECTOS DEL SOL S A S"/>
    <s v="20 NIIF Plenas - Separados"/>
    <s v="BOGOTA D.C."/>
    <s v="F4210"/>
    <s v="2015-jun-30"/>
    <x v="2"/>
    <n v="20160428"/>
    <n v="0"/>
    <s v="Pasivos por impuestos corrientes, corriente"/>
    <x v="32"/>
    <x v="0"/>
    <n v="6841938"/>
  </r>
  <r>
    <x v="64"/>
    <s v="POCH COLOMBIA SA"/>
    <s v="10 NIIF Plenas - Individuales"/>
    <s v="BOGOTA D.C."/>
    <s v="M7110"/>
    <s v="2015-dic-31"/>
    <x v="1"/>
    <n v="20160710"/>
    <n v="0"/>
    <s v="Pasivos por impuestos corrientes, corriente"/>
    <x v="32"/>
    <x v="0"/>
    <n v="99158"/>
  </r>
  <r>
    <x v="65"/>
    <s v="AR CONSTRUCCIONES S.A.S"/>
    <s v="10 NIIF Plenas - Individuales"/>
    <s v="BOGOTA D.C."/>
    <s v="F4111"/>
    <s v="2015-dic-31"/>
    <x v="1"/>
    <n v="20160729"/>
    <n v="-1"/>
    <s v="Pasivos por impuestos corrientes, corriente"/>
    <x v="32"/>
    <x v="0"/>
    <n v="5322192"/>
  </r>
  <r>
    <x v="66"/>
    <s v="CONSTRUCTORA DE INFRAESTRUCTURA VIAL S.A.S."/>
    <s v="10 NIIF Plenas - Individuales"/>
    <s v="BOGOTA D.C."/>
    <s v="F4210"/>
    <s v="2015-dic-31"/>
    <x v="1"/>
    <n v="20160421"/>
    <n v="0"/>
    <s v="Pasivos por impuestos corrientes, corriente"/>
    <x v="32"/>
    <x v="0"/>
    <n v="3835459"/>
  </r>
  <r>
    <x v="66"/>
    <s v="CONSTRUCTORA DE INFRAESTRUCTURA VIAL S.A.S."/>
    <s v="10 NIIF Plenas - Individuales"/>
    <s v="BOGOTA D.C."/>
    <s v="F4210"/>
    <s v="2015-jun-30"/>
    <x v="2"/>
    <n v="20160421"/>
    <n v="0"/>
    <s v="Pasivos por impuestos corrientes, corriente"/>
    <x v="32"/>
    <x v="0"/>
    <n v="2185329"/>
  </r>
  <r>
    <x v="6"/>
    <s v="PRABYC INGENIEROS S A S"/>
    <s v="20 NIIF Plenas - Separados"/>
    <s v="BOGOTA D.C."/>
    <s v="F4111"/>
    <s v="2015-dic-31"/>
    <x v="1"/>
    <n v="20160710"/>
    <n v="0"/>
    <s v="Otros pasivos financieros corrientes"/>
    <x v="33"/>
    <x v="0"/>
    <n v="39426559"/>
  </r>
  <r>
    <x v="8"/>
    <s v="AMARILO S.A.S"/>
    <s v="20 NIIF Plenas - Separados"/>
    <s v="BOGOTA D.C."/>
    <s v="F4111"/>
    <s v="2015-dic-31"/>
    <x v="1"/>
    <n v="20160429"/>
    <n v="0"/>
    <s v="Otros pasivos financieros corrientes"/>
    <x v="33"/>
    <x v="0"/>
    <n v="856741816"/>
  </r>
  <r>
    <x v="14"/>
    <s v="CONSTRUCOES E COMERCIO CAMARGO CORREA S.A. SUCURSAL COLOMBIA"/>
    <s v="10 NIIF Plenas - Individuales"/>
    <s v="ANTIOQUIA"/>
    <s v="F4290"/>
    <s v="2015-dic-31"/>
    <x v="1"/>
    <n v="20160426"/>
    <n v="0"/>
    <s v="Otros pasivos financieros corrientes"/>
    <x v="33"/>
    <x v="0"/>
    <n v="19209850"/>
  </r>
  <r>
    <x v="16"/>
    <s v="CAM COLOMBIA MULTISERVICIOS S A S"/>
    <s v="10 NIIF Plenas - Individuales"/>
    <s v="BOGOTA D.C."/>
    <s v="N8299"/>
    <s v="2015-dic-31"/>
    <x v="1"/>
    <n v="20160710"/>
    <n v="0"/>
    <s v="Otros pasivos financieros corrientes"/>
    <x v="33"/>
    <x v="0"/>
    <n v="8910575"/>
  </r>
  <r>
    <x v="23"/>
    <s v="ODINSA SERVICIOS S A S"/>
    <s v="10 NIIF Plenas - Individuales"/>
    <s v="BOGOTA D.C."/>
    <s v="F4390"/>
    <s v="2015-dic-31"/>
    <x v="1"/>
    <n v="20160429"/>
    <n v="0"/>
    <s v="Otros pasivos financieros corrientes"/>
    <x v="33"/>
    <x v="0"/>
    <n v="135177"/>
  </r>
  <r>
    <x v="18"/>
    <s v="HMV INGENIEROS LTDA"/>
    <s v="20 NIIF Plenas - Separados"/>
    <s v="ANTIOQUIA"/>
    <s v="M7110"/>
    <s v="2015-dic-31"/>
    <x v="1"/>
    <n v="20160426"/>
    <n v="0"/>
    <s v="Otros pasivos financieros corrientes"/>
    <x v="33"/>
    <x v="0"/>
    <n v="0"/>
  </r>
  <r>
    <x v="20"/>
    <s v="OSPINAS Y CIA S A"/>
    <s v="20 NIIF Plenas - Separados"/>
    <s v="BOGOTA D.C."/>
    <s v="M7110"/>
    <s v="2015-dic-31"/>
    <x v="1"/>
    <n v="20160426"/>
    <n v="0"/>
    <s v="Otros pasivos financieros corrientes"/>
    <x v="33"/>
    <x v="0"/>
    <n v="76434702"/>
  </r>
  <r>
    <x v="30"/>
    <s v="TECNICONTROL S.A."/>
    <s v="10 NIIF Plenas - Individuales"/>
    <s v="BOGOTA D.C."/>
    <s v="M7110"/>
    <s v="2015-dic-31"/>
    <x v="1"/>
    <n v="20160428"/>
    <n v="0"/>
    <s v="Otros pasivos financieros corrientes"/>
    <x v="33"/>
    <x v="0"/>
    <n v="234892"/>
  </r>
  <r>
    <x v="32"/>
    <s v="CONSTRUCTORA  COLPATRIA S.A"/>
    <s v="20 NIIF Plenas - Separados"/>
    <s v="BOGOTA D.C."/>
    <s v="F4111"/>
    <s v="2015-dic-31"/>
    <x v="1"/>
    <n v="20160427"/>
    <n v="0"/>
    <s v="Otros pasivos financieros corrientes"/>
    <x v="33"/>
    <x v="0"/>
    <n v="94238948"/>
  </r>
  <r>
    <x v="33"/>
    <s v="A.C.I. PROYECTOS S.A.S"/>
    <s v="20 NIIF Plenas - Separados"/>
    <s v="BOGOTA D.C."/>
    <s v="M7110"/>
    <s v="2015-dic-31"/>
    <x v="1"/>
    <n v="20160729"/>
    <n v="-1"/>
    <s v="Otros pasivos financieros corrientes"/>
    <x v="33"/>
    <x v="0"/>
    <n v="11757127"/>
  </r>
  <r>
    <x v="41"/>
    <s v="ODINSA PROYECTOS E INVERSIONES S.A."/>
    <s v="10 NIIF Plenas - Individuales"/>
    <s v="BOGOTA D.C."/>
    <s v="N8299"/>
    <s v="2015-dic-31"/>
    <x v="1"/>
    <n v="20160729"/>
    <n v="-1"/>
    <s v="Otros pasivos financieros corrientes"/>
    <x v="33"/>
    <x v="0"/>
    <n v="517"/>
  </r>
  <r>
    <x v="42"/>
    <s v="PROMOTORA CONVIVIENDA S A S"/>
    <s v="10 NIIF Plenas - Individuales"/>
    <s v="BOGOTA D.C."/>
    <s v="M7110"/>
    <s v="2015-dic-31"/>
    <x v="1"/>
    <n v="20160429"/>
    <n v="0"/>
    <s v="Otros pasivos financieros corrientes"/>
    <x v="33"/>
    <x v="0"/>
    <n v="3676238"/>
  </r>
  <r>
    <x v="35"/>
    <s v="TERMOTECNICA COINDUSTRIAL S A"/>
    <s v="10 NIIF Plenas - Individuales"/>
    <s v="BOGOTA D.C."/>
    <s v="F4290"/>
    <s v="2015-dic-31"/>
    <x v="1"/>
    <n v="20160426"/>
    <n v="0"/>
    <s v="Otros pasivos financieros corrientes"/>
    <x v="33"/>
    <x v="0"/>
    <n v="3571534"/>
  </r>
  <r>
    <x v="36"/>
    <s v="INTEGRAL S A."/>
    <s v="20 NIIF Plenas - Separados"/>
    <s v="ANTIOQUIA"/>
    <s v="M7110"/>
    <s v="2015-dic-31"/>
    <x v="1"/>
    <n v="20160729"/>
    <n v="-1"/>
    <s v="Otros pasivos financieros corrientes"/>
    <x v="33"/>
    <x v="0"/>
    <n v="5611395"/>
  </r>
  <r>
    <x v="37"/>
    <s v="CONSTRUCCIONES VELEZ Y ASOCIADOS S.A.S"/>
    <s v="10 NIIF Plenas - Individuales"/>
    <s v="ANTIOQUIA"/>
    <s v="F4112"/>
    <s v="2015-dic-31"/>
    <x v="1"/>
    <n v="20160802"/>
    <n v="0"/>
    <s v="Otros pasivos financieros corrientes"/>
    <x v="33"/>
    <x v="0"/>
    <n v="2527259"/>
  </r>
  <r>
    <x v="40"/>
    <s v="INDUSTRIAL CONCONCRETO S.A.S"/>
    <s v="20 NIIF Plenas - Separados"/>
    <s v="ANTIOQUIA"/>
    <s v="F4290"/>
    <s v="2015-dic-31"/>
    <x v="1"/>
    <n v="20160426"/>
    <n v="0"/>
    <s v="Otros pasivos financieros corrientes"/>
    <x v="33"/>
    <x v="0"/>
    <n v="8010914"/>
  </r>
  <r>
    <x v="54"/>
    <s v="INMOBILIARIA CONCONCRETO S.A.S."/>
    <s v="20 NIIF Plenas - Separados"/>
    <s v="ANTIOQUIA"/>
    <s v="F4111"/>
    <s v="2015-dic-31"/>
    <x v="1"/>
    <n v="20160427"/>
    <n v="0"/>
    <s v="Otros pasivos financieros corrientes"/>
    <x v="33"/>
    <x v="0"/>
    <n v="3536173"/>
  </r>
  <r>
    <x v="45"/>
    <s v="CASS CONSTRUCTORES &amp; CIA. S.C.A."/>
    <s v="10 NIIF Plenas - Individuales"/>
    <s v="CUNDINAMARCA"/>
    <s v="F4210"/>
    <s v="2015-dic-31"/>
    <x v="1"/>
    <n v="20160428"/>
    <n v="0"/>
    <s v="Otros pasivos financieros corrientes"/>
    <x v="33"/>
    <x v="0"/>
    <n v="95484517"/>
  </r>
  <r>
    <x v="56"/>
    <s v="CBI COLOMBIANA S.A."/>
    <s v="10 NIIF Plenas - Individuales"/>
    <s v="BOLIVAR"/>
    <s v="F4290"/>
    <s v="2015-dic-31"/>
    <x v="1"/>
    <n v="20160429"/>
    <n v="0"/>
    <s v="Otros pasivos financieros corrientes"/>
    <x v="33"/>
    <x v="0"/>
    <n v="305353980"/>
  </r>
  <r>
    <x v="57"/>
    <s v="ESTUDIOS Y PROYECTOS DEL SOL S A S"/>
    <s v="20 NIIF Plenas - Separados"/>
    <s v="BOGOTA D.C."/>
    <s v="F4210"/>
    <s v="2015-dic-31"/>
    <x v="1"/>
    <n v="20160427"/>
    <n v="0"/>
    <s v="Otros pasivos financieros corrientes"/>
    <x v="33"/>
    <x v="0"/>
    <n v="15421873"/>
  </r>
  <r>
    <x v="57"/>
    <s v="ESTUDIOS Y PROYECTOS DEL SOL S A S"/>
    <s v="20 NIIF Plenas - Separados"/>
    <s v="BOGOTA D.C."/>
    <s v="F4210"/>
    <s v="2015-jun-30"/>
    <x v="2"/>
    <n v="20160428"/>
    <n v="0"/>
    <s v="Otros pasivos financieros corrientes"/>
    <x v="33"/>
    <x v="0"/>
    <n v="13910195"/>
  </r>
  <r>
    <x v="64"/>
    <s v="POCH COLOMBIA SA"/>
    <s v="10 NIIF Plenas - Individuales"/>
    <s v="BOGOTA D.C."/>
    <s v="M7110"/>
    <s v="2015-dic-31"/>
    <x v="1"/>
    <n v="20160710"/>
    <n v="0"/>
    <s v="Otros pasivos financieros corrientes"/>
    <x v="33"/>
    <x v="0"/>
    <n v="556269"/>
  </r>
  <r>
    <x v="65"/>
    <s v="AR CONSTRUCCIONES S.A.S"/>
    <s v="10 NIIF Plenas - Individuales"/>
    <s v="BOGOTA D.C."/>
    <s v="F4111"/>
    <s v="2015-dic-31"/>
    <x v="1"/>
    <n v="20160729"/>
    <n v="-1"/>
    <s v="Otros pasivos financieros corrientes"/>
    <x v="33"/>
    <x v="0"/>
    <n v="12074106"/>
  </r>
  <r>
    <x v="72"/>
    <s v="SBI INTERNATIONAL HOLDINGS AG"/>
    <s v="10 NIIF Plenas - Individuales"/>
    <s v="BOGOTA D.C."/>
    <s v="F4112"/>
    <s v="2015-dic-31"/>
    <x v="1"/>
    <n v="20160710"/>
    <n v="-1"/>
    <s v="Otros pasivos financieros corrientes"/>
    <x v="33"/>
    <x v="0"/>
    <n v="11714"/>
  </r>
  <r>
    <x v="6"/>
    <s v="PRABYC INGENIEROS S A S"/>
    <s v="20 NIIF Plenas - Separados"/>
    <s v="BOGOTA D.C."/>
    <s v="F4111"/>
    <s v="2015-dic-31"/>
    <x v="1"/>
    <n v="20160710"/>
    <n v="0"/>
    <s v="Otros pasivos no financieros corrientes"/>
    <x v="36"/>
    <x v="0"/>
    <n v="38237407"/>
  </r>
  <r>
    <x v="8"/>
    <s v="AMARILO S.A.S"/>
    <s v="20 NIIF Plenas - Separados"/>
    <s v="BOGOTA D.C."/>
    <s v="F4111"/>
    <s v="2015-dic-31"/>
    <x v="1"/>
    <n v="20160429"/>
    <n v="0"/>
    <s v="Otros pasivos no financieros corrientes"/>
    <x v="36"/>
    <x v="0"/>
    <n v="306471140"/>
  </r>
  <r>
    <x v="14"/>
    <s v="CONSTRUCOES E COMERCIO CAMARGO CORREA S.A. SUCURSAL COLOMBIA"/>
    <s v="10 NIIF Plenas - Individuales"/>
    <s v="ANTIOQUIA"/>
    <s v="F4290"/>
    <s v="2015-dic-31"/>
    <x v="1"/>
    <n v="20160426"/>
    <n v="0"/>
    <s v="Otros pasivos no financieros corrientes"/>
    <x v="36"/>
    <x v="0"/>
    <n v="26755852"/>
  </r>
  <r>
    <x v="16"/>
    <s v="CAM COLOMBIA MULTISERVICIOS S A S"/>
    <s v="10 NIIF Plenas - Individuales"/>
    <s v="BOGOTA D.C."/>
    <s v="N8299"/>
    <s v="2015-dic-31"/>
    <x v="1"/>
    <n v="20160710"/>
    <n v="0"/>
    <s v="Otros pasivos no financieros corrientes"/>
    <x v="36"/>
    <x v="0"/>
    <n v="9779416"/>
  </r>
  <r>
    <x v="23"/>
    <s v="ODINSA SERVICIOS S A S"/>
    <s v="10 NIIF Plenas - Individuales"/>
    <s v="BOGOTA D.C."/>
    <s v="F4390"/>
    <s v="2015-dic-31"/>
    <x v="1"/>
    <n v="20160429"/>
    <n v="0"/>
    <s v="Otros pasivos no financieros corrientes"/>
    <x v="36"/>
    <x v="0"/>
    <n v="30026"/>
  </r>
  <r>
    <x v="18"/>
    <s v="HMV INGENIEROS LTDA"/>
    <s v="20 NIIF Plenas - Separados"/>
    <s v="ANTIOQUIA"/>
    <s v="M7110"/>
    <s v="2015-dic-31"/>
    <x v="1"/>
    <n v="20160426"/>
    <n v="0"/>
    <s v="Otros pasivos no financieros corrientes"/>
    <x v="36"/>
    <x v="0"/>
    <n v="23716547"/>
  </r>
  <r>
    <x v="20"/>
    <s v="OSPINAS Y CIA S A"/>
    <s v="20 NIIF Plenas - Separados"/>
    <s v="BOGOTA D.C."/>
    <s v="M7110"/>
    <s v="2015-dic-31"/>
    <x v="1"/>
    <n v="20160426"/>
    <n v="0"/>
    <s v="Otros pasivos no financieros corrientes"/>
    <x v="36"/>
    <x v="0"/>
    <n v="11919509"/>
  </r>
  <r>
    <x v="32"/>
    <s v="CONSTRUCTORA  COLPATRIA S.A"/>
    <s v="20 NIIF Plenas - Separados"/>
    <s v="BOGOTA D.C."/>
    <s v="F4111"/>
    <s v="2015-dic-31"/>
    <x v="1"/>
    <n v="20160427"/>
    <n v="0"/>
    <s v="Otros pasivos no financieros corrientes"/>
    <x v="36"/>
    <x v="0"/>
    <n v="226493"/>
  </r>
  <r>
    <x v="41"/>
    <s v="ODINSA PROYECTOS E INVERSIONES S.A."/>
    <s v="10 NIIF Plenas - Individuales"/>
    <s v="BOGOTA D.C."/>
    <s v="N8299"/>
    <s v="2015-dic-31"/>
    <x v="1"/>
    <n v="20160729"/>
    <n v="-1"/>
    <s v="Otros pasivos no financieros corrientes"/>
    <x v="36"/>
    <x v="0"/>
    <n v="665861"/>
  </r>
  <r>
    <x v="42"/>
    <s v="PROMOTORA CONVIVIENDA S A S"/>
    <s v="10 NIIF Plenas - Individuales"/>
    <s v="BOGOTA D.C."/>
    <s v="M7110"/>
    <s v="2015-dic-31"/>
    <x v="1"/>
    <n v="20160429"/>
    <n v="0"/>
    <s v="Otros pasivos no financieros corrientes"/>
    <x v="36"/>
    <x v="0"/>
    <n v="425348"/>
  </r>
  <r>
    <x v="35"/>
    <s v="TERMOTECNICA COINDUSTRIAL S A"/>
    <s v="10 NIIF Plenas - Individuales"/>
    <s v="BOGOTA D.C."/>
    <s v="F4290"/>
    <s v="2015-dic-31"/>
    <x v="1"/>
    <n v="20160426"/>
    <n v="0"/>
    <s v="Otros pasivos no financieros corrientes"/>
    <x v="36"/>
    <x v="0"/>
    <n v="19541940"/>
  </r>
  <r>
    <x v="37"/>
    <s v="CONSTRUCCIONES VELEZ Y ASOCIADOS S.A.S"/>
    <s v="10 NIIF Plenas - Individuales"/>
    <s v="ANTIOQUIA"/>
    <s v="F4112"/>
    <s v="2015-dic-31"/>
    <x v="1"/>
    <n v="20160802"/>
    <n v="0"/>
    <s v="Otros pasivos no financieros corrientes"/>
    <x v="36"/>
    <x v="0"/>
    <n v="22739504"/>
  </r>
  <r>
    <x v="40"/>
    <s v="INDUSTRIAL CONCONCRETO S.A.S"/>
    <s v="20 NIIF Plenas - Separados"/>
    <s v="ANTIOQUIA"/>
    <s v="F4290"/>
    <s v="2015-dic-31"/>
    <x v="1"/>
    <n v="20160426"/>
    <n v="0"/>
    <s v="Otros pasivos no financieros corrientes"/>
    <x v="36"/>
    <x v="0"/>
    <n v="6830412"/>
  </r>
  <r>
    <x v="54"/>
    <s v="INMOBILIARIA CONCONCRETO S.A.S."/>
    <s v="20 NIIF Plenas - Separados"/>
    <s v="ANTIOQUIA"/>
    <s v="F4111"/>
    <s v="2015-dic-31"/>
    <x v="1"/>
    <n v="20160427"/>
    <n v="0"/>
    <s v="Otros pasivos no financieros corrientes"/>
    <x v="36"/>
    <x v="0"/>
    <n v="6277182"/>
  </r>
  <r>
    <x v="45"/>
    <s v="CASS CONSTRUCTORES &amp; CIA. S.C.A."/>
    <s v="10 NIIF Plenas - Individuales"/>
    <s v="CUNDINAMARCA"/>
    <s v="F4210"/>
    <s v="2015-dic-31"/>
    <x v="1"/>
    <n v="20160428"/>
    <n v="0"/>
    <s v="Otros pasivos no financieros corrientes"/>
    <x v="36"/>
    <x v="0"/>
    <n v="4962042"/>
  </r>
  <r>
    <x v="56"/>
    <s v="CBI COLOMBIANA S.A."/>
    <s v="10 NIIF Plenas - Individuales"/>
    <s v="BOLIVAR"/>
    <s v="F4290"/>
    <s v="2015-dic-31"/>
    <x v="1"/>
    <n v="20160429"/>
    <n v="0"/>
    <s v="Otros pasivos no financieros corrientes"/>
    <x v="36"/>
    <x v="0"/>
    <n v="8860737"/>
  </r>
  <r>
    <x v="57"/>
    <s v="ESTUDIOS Y PROYECTOS DEL SOL S A S"/>
    <s v="20 NIIF Plenas - Separados"/>
    <s v="BOGOTA D.C."/>
    <s v="F4210"/>
    <s v="2015-dic-31"/>
    <x v="1"/>
    <n v="20160427"/>
    <n v="0"/>
    <s v="Otros pasivos no financieros corrientes"/>
    <x v="36"/>
    <x v="0"/>
    <n v="20432174"/>
  </r>
  <r>
    <x v="57"/>
    <s v="ESTUDIOS Y PROYECTOS DEL SOL S A S"/>
    <s v="20 NIIF Plenas - Separados"/>
    <s v="BOGOTA D.C."/>
    <s v="F4210"/>
    <s v="2015-jun-30"/>
    <x v="2"/>
    <n v="20160428"/>
    <n v="0"/>
    <s v="Otros pasivos no financieros corrientes"/>
    <x v="36"/>
    <x v="0"/>
    <n v="12574310"/>
  </r>
  <r>
    <x v="65"/>
    <s v="AR CONSTRUCCIONES S.A.S"/>
    <s v="10 NIIF Plenas - Individuales"/>
    <s v="BOGOTA D.C."/>
    <s v="F4111"/>
    <s v="2015-dic-31"/>
    <x v="1"/>
    <n v="20160729"/>
    <n v="-1"/>
    <s v="Otros pasivos no financieros corrientes"/>
    <x v="36"/>
    <x v="0"/>
    <n v="0"/>
  </r>
  <r>
    <x v="72"/>
    <s v="SBI INTERNATIONAL HOLDINGS AG"/>
    <s v="10 NIIF Plenas - Individuales"/>
    <s v="BOGOTA D.C."/>
    <s v="F4112"/>
    <s v="2015-dic-31"/>
    <x v="1"/>
    <n v="20160710"/>
    <n v="-1"/>
    <s v="Otros pasivos no financieros corrientes"/>
    <x v="36"/>
    <x v="0"/>
    <n v="5116023"/>
  </r>
  <r>
    <x v="6"/>
    <s v="PRABYC INGENIEROS S A S"/>
    <s v="20 NIIF Plenas - Separados"/>
    <s v="BOGOTA D.C."/>
    <s v="F4111"/>
    <s v="2015-dic-31"/>
    <x v="1"/>
    <n v="20160710"/>
    <n v="0"/>
    <s v="Total_pasivo_corriente_distinto_pasivoIncluido_grupos_activos_disposición_clasificados_mantenidos_paraVenta"/>
    <x v="37"/>
    <x v="0"/>
    <n v="158688052"/>
  </r>
  <r>
    <x v="8"/>
    <s v="AMARILO S.A.S"/>
    <s v="20 NIIF Plenas - Separados"/>
    <s v="BOGOTA D.C."/>
    <s v="F4111"/>
    <s v="2015-dic-31"/>
    <x v="1"/>
    <n v="20160429"/>
    <n v="0"/>
    <s v="Total_pasivo_corriente_distinto_pasivoIncluido_grupos_activos_disposición_clasificados_mantenidos_paraVenta"/>
    <x v="37"/>
    <x v="0"/>
    <n v="1359258305"/>
  </r>
  <r>
    <x v="14"/>
    <s v="CONSTRUCOES E COMERCIO CAMARGO CORREA S.A. SUCURSAL COLOMBIA"/>
    <s v="10 NIIF Plenas - Individuales"/>
    <s v="ANTIOQUIA"/>
    <s v="F4290"/>
    <s v="2015-dic-31"/>
    <x v="1"/>
    <n v="20160426"/>
    <n v="0"/>
    <s v="Total_pasivo_corriente_distinto_pasivoIncluido_grupos_activos_disposición_clasificados_mantenidos_paraVenta"/>
    <x v="37"/>
    <x v="0"/>
    <n v="59306373"/>
  </r>
  <r>
    <x v="16"/>
    <s v="CAM COLOMBIA MULTISERVICIOS S A S"/>
    <s v="10 NIIF Plenas - Individuales"/>
    <s v="BOGOTA D.C."/>
    <s v="N8299"/>
    <s v="2015-dic-31"/>
    <x v="1"/>
    <n v="20160710"/>
    <n v="0"/>
    <s v="Total_pasivo_corriente_distinto_pasivoIncluido_grupos_activos_disposición_clasificados_mantenidos_paraVenta"/>
    <x v="37"/>
    <x v="0"/>
    <n v="45119382"/>
  </r>
  <r>
    <x v="23"/>
    <s v="ODINSA SERVICIOS S A S"/>
    <s v="10 NIIF Plenas - Individuales"/>
    <s v="BOGOTA D.C."/>
    <s v="F4390"/>
    <s v="2015-dic-31"/>
    <x v="1"/>
    <n v="20160429"/>
    <n v="0"/>
    <s v="Total_pasivo_corriente_distinto_pasivoIncluido_grupos_activos_disposición_clasificados_mantenidos_paraVenta"/>
    <x v="37"/>
    <x v="0"/>
    <n v="1444375"/>
  </r>
  <r>
    <x v="18"/>
    <s v="HMV INGENIEROS LTDA"/>
    <s v="20 NIIF Plenas - Separados"/>
    <s v="ANTIOQUIA"/>
    <s v="M7110"/>
    <s v="2015-dic-31"/>
    <x v="1"/>
    <n v="20160426"/>
    <n v="0"/>
    <s v="Total_pasivo_corriente_distinto_pasivoIncluido_grupos_activos_disposición_clasificados_mantenidos_paraVenta"/>
    <x v="37"/>
    <x v="0"/>
    <n v="76332894"/>
  </r>
  <r>
    <x v="20"/>
    <s v="OSPINAS Y CIA S A"/>
    <s v="20 NIIF Plenas - Separados"/>
    <s v="BOGOTA D.C."/>
    <s v="M7110"/>
    <s v="2015-dic-31"/>
    <x v="1"/>
    <n v="20160426"/>
    <n v="0"/>
    <s v="Total_pasivo_corriente_distinto_pasivoIncluido_grupos_activos_disposición_clasificados_mantenidos_paraVenta"/>
    <x v="37"/>
    <x v="0"/>
    <n v="146826614"/>
  </r>
  <r>
    <x v="30"/>
    <s v="TECNICONTROL S.A."/>
    <s v="10 NIIF Plenas - Individuales"/>
    <s v="BOGOTA D.C."/>
    <s v="M7110"/>
    <s v="2015-dic-31"/>
    <x v="1"/>
    <n v="20160428"/>
    <n v="0"/>
    <s v="Total_pasivo_corriente_distinto_pasivoIncluido_grupos_activos_disposición_clasificados_mantenidos_paraVenta"/>
    <x v="37"/>
    <x v="0"/>
    <n v="23190433"/>
  </r>
  <r>
    <x v="32"/>
    <s v="CONSTRUCTORA  COLPATRIA S.A"/>
    <s v="20 NIIF Plenas - Separados"/>
    <s v="BOGOTA D.C."/>
    <s v="F4111"/>
    <s v="2015-dic-31"/>
    <x v="1"/>
    <n v="20160427"/>
    <n v="0"/>
    <s v="Total_pasivo_corriente_distinto_pasivoIncluido_grupos_activos_disposición_clasificados_mantenidos_paraVenta"/>
    <x v="37"/>
    <x v="0"/>
    <n v="245420272"/>
  </r>
  <r>
    <x v="33"/>
    <s v="A.C.I. PROYECTOS S.A.S"/>
    <s v="20 NIIF Plenas - Separados"/>
    <s v="BOGOTA D.C."/>
    <s v="M7110"/>
    <s v="2015-dic-31"/>
    <x v="1"/>
    <n v="20160729"/>
    <n v="-1"/>
    <s v="Total_pasivo_corriente_distinto_pasivoIncluido_grupos_activos_disposición_clasificados_mantenidos_paraVenta"/>
    <x v="37"/>
    <x v="0"/>
    <n v="27700536"/>
  </r>
  <r>
    <x v="41"/>
    <s v="ODINSA PROYECTOS E INVERSIONES S.A."/>
    <s v="10 NIIF Plenas - Individuales"/>
    <s v="BOGOTA D.C."/>
    <s v="N8299"/>
    <s v="2015-dic-31"/>
    <x v="1"/>
    <n v="20160729"/>
    <n v="-1"/>
    <s v="Total_pasivo_corriente_distinto_pasivoIncluido_grupos_activos_disposición_clasificados_mantenidos_paraVenta"/>
    <x v="37"/>
    <x v="0"/>
    <n v="11212649"/>
  </r>
  <r>
    <x v="42"/>
    <s v="PROMOTORA CONVIVIENDA S A S"/>
    <s v="10 NIIF Plenas - Individuales"/>
    <s v="BOGOTA D.C."/>
    <s v="M7110"/>
    <s v="2015-dic-31"/>
    <x v="1"/>
    <n v="20160429"/>
    <n v="0"/>
    <s v="Total_pasivo_corriente_distinto_pasivoIncluido_grupos_activos_disposición_clasificados_mantenidos_paraVenta"/>
    <x v="37"/>
    <x v="0"/>
    <n v="4455178"/>
  </r>
  <r>
    <x v="35"/>
    <s v="TERMOTECNICA COINDUSTRIAL S A"/>
    <s v="10 NIIF Plenas - Individuales"/>
    <s v="BOGOTA D.C."/>
    <s v="F4290"/>
    <s v="2015-dic-31"/>
    <x v="1"/>
    <n v="20160426"/>
    <n v="0"/>
    <s v="Total_pasivo_corriente_distinto_pasivoIncluido_grupos_activos_disposición_clasificados_mantenidos_paraVenta"/>
    <x v="37"/>
    <x v="0"/>
    <n v="138036931"/>
  </r>
  <r>
    <x v="36"/>
    <s v="INTEGRAL S A."/>
    <s v="20 NIIF Plenas - Separados"/>
    <s v="ANTIOQUIA"/>
    <s v="M7110"/>
    <s v="2015-dic-31"/>
    <x v="1"/>
    <n v="20160729"/>
    <n v="-1"/>
    <s v="Total_pasivo_corriente_distinto_pasivoIncluido_grupos_activos_disposición_clasificados_mantenidos_paraVenta"/>
    <x v="37"/>
    <x v="0"/>
    <n v="43446128"/>
  </r>
  <r>
    <x v="37"/>
    <s v="CONSTRUCCIONES VELEZ Y ASOCIADOS S.A.S"/>
    <s v="10 NIIF Plenas - Individuales"/>
    <s v="ANTIOQUIA"/>
    <s v="F4112"/>
    <s v="2015-dic-31"/>
    <x v="1"/>
    <n v="20160802"/>
    <n v="0"/>
    <s v="Total_pasivo_corriente_distinto_pasivoIncluido_grupos_activos_disposición_clasificados_mantenidos_paraVenta"/>
    <x v="37"/>
    <x v="0"/>
    <n v="42208676"/>
  </r>
  <r>
    <x v="40"/>
    <s v="INDUSTRIAL CONCONCRETO S.A.S"/>
    <s v="20 NIIF Plenas - Separados"/>
    <s v="ANTIOQUIA"/>
    <s v="F4290"/>
    <s v="2015-dic-31"/>
    <x v="1"/>
    <n v="20160426"/>
    <n v="0"/>
    <s v="Total_pasivo_corriente_distinto_pasivoIncluido_grupos_activos_disposición_clasificados_mantenidos_paraVenta"/>
    <x v="37"/>
    <x v="0"/>
    <n v="27737144"/>
  </r>
  <r>
    <x v="54"/>
    <s v="INMOBILIARIA CONCONCRETO S.A.S."/>
    <s v="20 NIIF Plenas - Separados"/>
    <s v="ANTIOQUIA"/>
    <s v="F4111"/>
    <s v="2015-dic-31"/>
    <x v="1"/>
    <n v="20160427"/>
    <n v="0"/>
    <s v="Total_pasivo_corriente_distinto_pasivoIncluido_grupos_activos_disposición_clasificados_mantenidos_paraVenta"/>
    <x v="37"/>
    <x v="0"/>
    <n v="12147176"/>
  </r>
  <r>
    <x v="45"/>
    <s v="CASS CONSTRUCTORES &amp; CIA. S.C.A."/>
    <s v="10 NIIF Plenas - Individuales"/>
    <s v="CUNDINAMARCA"/>
    <s v="F4210"/>
    <s v="2015-dic-31"/>
    <x v="1"/>
    <n v="20160428"/>
    <n v="0"/>
    <s v="Total_pasivo_corriente_distinto_pasivoIncluido_grupos_activos_disposición_clasificados_mantenidos_paraVenta"/>
    <x v="37"/>
    <x v="0"/>
    <n v="156418367"/>
  </r>
  <r>
    <x v="56"/>
    <s v="CBI COLOMBIANA S.A."/>
    <s v="10 NIIF Plenas - Individuales"/>
    <s v="BOLIVAR"/>
    <s v="F4290"/>
    <s v="2015-dic-31"/>
    <x v="1"/>
    <n v="20160429"/>
    <n v="0"/>
    <s v="Total_pasivo_corriente_distinto_pasivoIncluido_grupos_activos_disposición_clasificados_mantenidos_paraVenta"/>
    <x v="37"/>
    <x v="0"/>
    <n v="459627585"/>
  </r>
  <r>
    <x v="57"/>
    <s v="ESTUDIOS Y PROYECTOS DEL SOL S A S"/>
    <s v="20 NIIF Plenas - Separados"/>
    <s v="BOGOTA D.C."/>
    <s v="F4210"/>
    <s v="2015-dic-31"/>
    <x v="1"/>
    <n v="20160427"/>
    <n v="0"/>
    <s v="Total_pasivo_corriente_distinto_pasivoIncluido_grupos_activos_disposición_clasificados_mantenidos_paraVenta"/>
    <x v="37"/>
    <x v="0"/>
    <n v="110001424"/>
  </r>
  <r>
    <x v="57"/>
    <s v="ESTUDIOS Y PROYECTOS DEL SOL S A S"/>
    <s v="20 NIIF Plenas - Separados"/>
    <s v="BOGOTA D.C."/>
    <s v="F4210"/>
    <s v="2015-jun-30"/>
    <x v="2"/>
    <n v="20160428"/>
    <n v="0"/>
    <s v="Total_pasivo_corriente_distinto_pasivoIncluido_grupos_activos_disposición_clasificados_mantenidos_paraVenta"/>
    <x v="37"/>
    <x v="0"/>
    <n v="81467209"/>
  </r>
  <r>
    <x v="64"/>
    <s v="POCH COLOMBIA SA"/>
    <s v="10 NIIF Plenas - Individuales"/>
    <s v="BOGOTA D.C."/>
    <s v="M7110"/>
    <s v="2015-dic-31"/>
    <x v="1"/>
    <n v="20160710"/>
    <n v="0"/>
    <s v="Total_pasivo_corriente_distinto_pasivoIncluido_grupos_activos_disposición_clasificados_mantenidos_paraVenta"/>
    <x v="37"/>
    <x v="0"/>
    <n v="3601193"/>
  </r>
  <r>
    <x v="65"/>
    <s v="AR CONSTRUCCIONES S.A.S"/>
    <s v="10 NIIF Plenas - Individuales"/>
    <s v="BOGOTA D.C."/>
    <s v="F4111"/>
    <s v="2015-dic-31"/>
    <x v="1"/>
    <n v="20160729"/>
    <n v="-1"/>
    <s v="Total_pasivo_corriente_distinto_pasivoIncluido_grupos_activos_disposición_clasificados_mantenidos_paraVenta"/>
    <x v="37"/>
    <x v="0"/>
    <n v="48235741"/>
  </r>
  <r>
    <x v="66"/>
    <s v="CONSTRUCTORA DE INFRAESTRUCTURA VIAL S.A.S."/>
    <s v="10 NIIF Plenas - Individuales"/>
    <s v="BOGOTA D.C."/>
    <s v="F4210"/>
    <s v="2015-dic-31"/>
    <x v="1"/>
    <n v="20160421"/>
    <n v="0"/>
    <s v="Total_pasivo_corriente_distinto_pasivoIncluido_grupos_activos_disposición_clasificados_mantenidos_paraVenta"/>
    <x v="37"/>
    <x v="0"/>
    <n v="29020448"/>
  </r>
  <r>
    <x v="66"/>
    <s v="CONSTRUCTORA DE INFRAESTRUCTURA VIAL S.A.S."/>
    <s v="10 NIIF Plenas - Individuales"/>
    <s v="BOGOTA D.C."/>
    <s v="F4210"/>
    <s v="2015-jun-30"/>
    <x v="2"/>
    <n v="20160421"/>
    <n v="0"/>
    <s v="Total_pasivo_corriente_distinto_pasivoIncluido_grupos_activos_disposición_clasificados_mantenidos_paraVenta"/>
    <x v="37"/>
    <x v="0"/>
    <n v="57353952"/>
  </r>
  <r>
    <x v="72"/>
    <s v="SBI INTERNATIONAL HOLDINGS AG"/>
    <s v="10 NIIF Plenas - Individuales"/>
    <s v="BOGOTA D.C."/>
    <s v="F4112"/>
    <s v="2015-dic-31"/>
    <x v="1"/>
    <n v="20160710"/>
    <n v="-1"/>
    <s v="Total_pasivo_corriente_distinto_pasivoIncluido_grupos_activos_disposición_clasificados_mantenidos_paraVenta"/>
    <x v="37"/>
    <x v="0"/>
    <n v="5284089"/>
  </r>
  <r>
    <x v="16"/>
    <s v="CAM COLOMBIA MULTISERVICIOS S A S"/>
    <s v="10 NIIF Plenas - Individuales"/>
    <s v="BOGOTA D.C."/>
    <s v="N8299"/>
    <s v="2015-dic-31"/>
    <x v="1"/>
    <n v="20160710"/>
    <n v="0"/>
    <s v="Pasivos incluidos en grupos de activos para su disposición clasificados como mantenidos para la venta"/>
    <x v="39"/>
    <x v="0"/>
    <n v="0"/>
  </r>
  <r>
    <x v="18"/>
    <s v="HMV INGENIEROS LTDA"/>
    <s v="20 NIIF Plenas - Separados"/>
    <s v="ANTIOQUIA"/>
    <s v="M7110"/>
    <s v="2015-dic-31"/>
    <x v="1"/>
    <n v="20160426"/>
    <n v="0"/>
    <s v="Pasivos incluidos en grupos de activos para su disposición clasificados como mantenidos para la venta"/>
    <x v="39"/>
    <x v="0"/>
    <n v="0"/>
  </r>
  <r>
    <x v="65"/>
    <s v="AR CONSTRUCCIONES S.A.S"/>
    <s v="10 NIIF Plenas - Individuales"/>
    <s v="BOGOTA D.C."/>
    <s v="F4111"/>
    <s v="2015-dic-31"/>
    <x v="1"/>
    <n v="20160729"/>
    <n v="-1"/>
    <s v="Pasivos incluidos en grupos de activos para su disposición clasificados como mantenidos para la venta"/>
    <x v="39"/>
    <x v="0"/>
    <n v="0"/>
  </r>
  <r>
    <x v="6"/>
    <s v="PRABYC INGENIEROS S A S"/>
    <s v="20 NIIF Plenas - Separados"/>
    <s v="BOGOTA D.C."/>
    <s v="F4111"/>
    <s v="2015-dic-31"/>
    <x v="1"/>
    <n v="20160710"/>
    <n v="0"/>
    <s v="Pasivos corrientes totales"/>
    <x v="30"/>
    <x v="5"/>
    <n v="158688052"/>
  </r>
  <r>
    <x v="8"/>
    <s v="AMARILO S.A.S"/>
    <s v="20 NIIF Plenas - Separados"/>
    <s v="BOGOTA D.C."/>
    <s v="F4111"/>
    <s v="2015-dic-31"/>
    <x v="1"/>
    <n v="20160429"/>
    <n v="0"/>
    <s v="Pasivos corrientes totales"/>
    <x v="30"/>
    <x v="5"/>
    <n v="1359258305"/>
  </r>
  <r>
    <x v="14"/>
    <s v="CONSTRUCOES E COMERCIO CAMARGO CORREA S.A. SUCURSAL COLOMBIA"/>
    <s v="10 NIIF Plenas - Individuales"/>
    <s v="ANTIOQUIA"/>
    <s v="F4290"/>
    <s v="2015-dic-31"/>
    <x v="1"/>
    <n v="20160426"/>
    <n v="0"/>
    <s v="Pasivos corrientes totales"/>
    <x v="30"/>
    <x v="5"/>
    <n v="59306373"/>
  </r>
  <r>
    <x v="16"/>
    <s v="CAM COLOMBIA MULTISERVICIOS S A S"/>
    <s v="10 NIIF Plenas - Individuales"/>
    <s v="BOGOTA D.C."/>
    <s v="N8299"/>
    <s v="2015-dic-31"/>
    <x v="1"/>
    <n v="20160710"/>
    <n v="0"/>
    <s v="Pasivos corrientes totales"/>
    <x v="30"/>
    <x v="5"/>
    <n v="45119382"/>
  </r>
  <r>
    <x v="23"/>
    <s v="ODINSA SERVICIOS S A S"/>
    <s v="10 NIIF Plenas - Individuales"/>
    <s v="BOGOTA D.C."/>
    <s v="F4390"/>
    <s v="2015-dic-31"/>
    <x v="1"/>
    <n v="20160429"/>
    <n v="0"/>
    <s v="Pasivos corrientes totales"/>
    <x v="30"/>
    <x v="5"/>
    <n v="1444375"/>
  </r>
  <r>
    <x v="18"/>
    <s v="HMV INGENIEROS LTDA"/>
    <s v="20 NIIF Plenas - Separados"/>
    <s v="ANTIOQUIA"/>
    <s v="M7110"/>
    <s v="2015-dic-31"/>
    <x v="1"/>
    <n v="20160426"/>
    <n v="0"/>
    <s v="Pasivos corrientes totales"/>
    <x v="30"/>
    <x v="5"/>
    <n v="76332894"/>
  </r>
  <r>
    <x v="20"/>
    <s v="OSPINAS Y CIA S A"/>
    <s v="20 NIIF Plenas - Separados"/>
    <s v="BOGOTA D.C."/>
    <s v="M7110"/>
    <s v="2015-dic-31"/>
    <x v="1"/>
    <n v="20160426"/>
    <n v="0"/>
    <s v="Pasivos corrientes totales"/>
    <x v="30"/>
    <x v="5"/>
    <n v="146826614"/>
  </r>
  <r>
    <x v="30"/>
    <s v="TECNICONTROL S.A."/>
    <s v="10 NIIF Plenas - Individuales"/>
    <s v="BOGOTA D.C."/>
    <s v="M7110"/>
    <s v="2015-dic-31"/>
    <x v="1"/>
    <n v="20160428"/>
    <n v="0"/>
    <s v="Pasivos corrientes totales"/>
    <x v="30"/>
    <x v="5"/>
    <n v="23190433"/>
  </r>
  <r>
    <x v="32"/>
    <s v="CONSTRUCTORA  COLPATRIA S.A"/>
    <s v="20 NIIF Plenas - Separados"/>
    <s v="BOGOTA D.C."/>
    <s v="F4111"/>
    <s v="2015-dic-31"/>
    <x v="1"/>
    <n v="20160427"/>
    <n v="0"/>
    <s v="Pasivos corrientes totales"/>
    <x v="30"/>
    <x v="5"/>
    <n v="245420272"/>
  </r>
  <r>
    <x v="33"/>
    <s v="A.C.I. PROYECTOS S.A.S"/>
    <s v="20 NIIF Plenas - Separados"/>
    <s v="BOGOTA D.C."/>
    <s v="M7110"/>
    <s v="2015-dic-31"/>
    <x v="1"/>
    <n v="20160729"/>
    <n v="-1"/>
    <s v="Pasivos corrientes totales"/>
    <x v="30"/>
    <x v="5"/>
    <n v="27700536"/>
  </r>
  <r>
    <x v="41"/>
    <s v="ODINSA PROYECTOS E INVERSIONES S.A."/>
    <s v="10 NIIF Plenas - Individuales"/>
    <s v="BOGOTA D.C."/>
    <s v="N8299"/>
    <s v="2015-dic-31"/>
    <x v="1"/>
    <n v="20160729"/>
    <n v="-1"/>
    <s v="Pasivos corrientes totales"/>
    <x v="30"/>
    <x v="5"/>
    <n v="11212649"/>
  </r>
  <r>
    <x v="42"/>
    <s v="PROMOTORA CONVIVIENDA S A S"/>
    <s v="10 NIIF Plenas - Individuales"/>
    <s v="BOGOTA D.C."/>
    <s v="M7110"/>
    <s v="2015-dic-31"/>
    <x v="1"/>
    <n v="20160429"/>
    <n v="0"/>
    <s v="Pasivos corrientes totales"/>
    <x v="30"/>
    <x v="5"/>
    <n v="4455178"/>
  </r>
  <r>
    <x v="35"/>
    <s v="TERMOTECNICA COINDUSTRIAL S A"/>
    <s v="10 NIIF Plenas - Individuales"/>
    <s v="BOGOTA D.C."/>
    <s v="F4290"/>
    <s v="2015-dic-31"/>
    <x v="1"/>
    <n v="20160426"/>
    <n v="0"/>
    <s v="Pasivos corrientes totales"/>
    <x v="30"/>
    <x v="5"/>
    <n v="138036931"/>
  </r>
  <r>
    <x v="36"/>
    <s v="INTEGRAL S A."/>
    <s v="20 NIIF Plenas - Separados"/>
    <s v="ANTIOQUIA"/>
    <s v="M7110"/>
    <s v="2015-dic-31"/>
    <x v="1"/>
    <n v="20160729"/>
    <n v="-1"/>
    <s v="Pasivos corrientes totales"/>
    <x v="30"/>
    <x v="5"/>
    <n v="43446128"/>
  </r>
  <r>
    <x v="37"/>
    <s v="CONSTRUCCIONES VELEZ Y ASOCIADOS S.A.S"/>
    <s v="10 NIIF Plenas - Individuales"/>
    <s v="ANTIOQUIA"/>
    <s v="F4112"/>
    <s v="2015-dic-31"/>
    <x v="1"/>
    <n v="20160802"/>
    <n v="0"/>
    <s v="Pasivos corrientes totales"/>
    <x v="30"/>
    <x v="5"/>
    <n v="42208676"/>
  </r>
  <r>
    <x v="40"/>
    <s v="INDUSTRIAL CONCONCRETO S.A.S"/>
    <s v="20 NIIF Plenas - Separados"/>
    <s v="ANTIOQUIA"/>
    <s v="F4290"/>
    <s v="2015-dic-31"/>
    <x v="1"/>
    <n v="20160426"/>
    <n v="0"/>
    <s v="Pasivos corrientes totales"/>
    <x v="30"/>
    <x v="5"/>
    <n v="27737144"/>
  </r>
  <r>
    <x v="54"/>
    <s v="INMOBILIARIA CONCONCRETO S.A.S."/>
    <s v="20 NIIF Plenas - Separados"/>
    <s v="ANTIOQUIA"/>
    <s v="F4111"/>
    <s v="2015-dic-31"/>
    <x v="1"/>
    <n v="20160427"/>
    <n v="0"/>
    <s v="Pasivos corrientes totales"/>
    <x v="30"/>
    <x v="5"/>
    <n v="12147176"/>
  </r>
  <r>
    <x v="45"/>
    <s v="CASS CONSTRUCTORES &amp; CIA. S.C.A."/>
    <s v="10 NIIF Plenas - Individuales"/>
    <s v="CUNDINAMARCA"/>
    <s v="F4210"/>
    <s v="2015-dic-31"/>
    <x v="1"/>
    <n v="20160428"/>
    <n v="0"/>
    <s v="Pasivos corrientes totales"/>
    <x v="30"/>
    <x v="5"/>
    <n v="156418367"/>
  </r>
  <r>
    <x v="56"/>
    <s v="CBI COLOMBIANA S.A."/>
    <s v="10 NIIF Plenas - Individuales"/>
    <s v="BOLIVAR"/>
    <s v="F4290"/>
    <s v="2015-dic-31"/>
    <x v="1"/>
    <n v="20160429"/>
    <n v="0"/>
    <s v="Pasivos corrientes totales"/>
    <x v="30"/>
    <x v="5"/>
    <n v="459627585"/>
  </r>
  <r>
    <x v="57"/>
    <s v="ESTUDIOS Y PROYECTOS DEL SOL S A S"/>
    <s v="20 NIIF Plenas - Separados"/>
    <s v="BOGOTA D.C."/>
    <s v="F4210"/>
    <s v="2015-dic-31"/>
    <x v="1"/>
    <n v="20160427"/>
    <n v="0"/>
    <s v="Pasivos corrientes totales"/>
    <x v="30"/>
    <x v="5"/>
    <n v="110001424"/>
  </r>
  <r>
    <x v="57"/>
    <s v="ESTUDIOS Y PROYECTOS DEL SOL S A S"/>
    <s v="20 NIIF Plenas - Separados"/>
    <s v="BOGOTA D.C."/>
    <s v="F4210"/>
    <s v="2015-jun-30"/>
    <x v="2"/>
    <n v="20160428"/>
    <n v="0"/>
    <s v="Pasivos corrientes totales"/>
    <x v="30"/>
    <x v="5"/>
    <n v="81467209"/>
  </r>
  <r>
    <x v="64"/>
    <s v="POCH COLOMBIA SA"/>
    <s v="10 NIIF Plenas - Individuales"/>
    <s v="BOGOTA D.C."/>
    <s v="M7110"/>
    <s v="2015-dic-31"/>
    <x v="1"/>
    <n v="20160710"/>
    <n v="0"/>
    <s v="Pasivos corrientes totales"/>
    <x v="30"/>
    <x v="5"/>
    <n v="3601193"/>
  </r>
  <r>
    <x v="65"/>
    <s v="AR CONSTRUCCIONES S.A.S"/>
    <s v="10 NIIF Plenas - Individuales"/>
    <s v="BOGOTA D.C."/>
    <s v="F4111"/>
    <s v="2015-dic-31"/>
    <x v="1"/>
    <n v="20160729"/>
    <n v="-1"/>
    <s v="Pasivos corrientes totales"/>
    <x v="30"/>
    <x v="5"/>
    <n v="48235741"/>
  </r>
  <r>
    <x v="66"/>
    <s v="CONSTRUCTORA DE INFRAESTRUCTURA VIAL S.A.S."/>
    <s v="10 NIIF Plenas - Individuales"/>
    <s v="BOGOTA D.C."/>
    <s v="F4210"/>
    <s v="2015-dic-31"/>
    <x v="1"/>
    <n v="20160421"/>
    <n v="0"/>
    <s v="Pasivos corrientes totales"/>
    <x v="30"/>
    <x v="5"/>
    <n v="29020448"/>
  </r>
  <r>
    <x v="66"/>
    <s v="CONSTRUCTORA DE INFRAESTRUCTURA VIAL S.A.S."/>
    <s v="10 NIIF Plenas - Individuales"/>
    <s v="BOGOTA D.C."/>
    <s v="F4210"/>
    <s v="2015-jun-30"/>
    <x v="2"/>
    <n v="20160421"/>
    <n v="0"/>
    <s v="Pasivos corrientes totales"/>
    <x v="30"/>
    <x v="5"/>
    <n v="57353952"/>
  </r>
  <r>
    <x v="72"/>
    <s v="SBI INTERNATIONAL HOLDINGS AG"/>
    <s v="10 NIIF Plenas - Individuales"/>
    <s v="BOGOTA D.C."/>
    <s v="F4112"/>
    <s v="2015-dic-31"/>
    <x v="1"/>
    <n v="20160710"/>
    <n v="-1"/>
    <s v="Pasivos corrientes totales"/>
    <x v="30"/>
    <x v="5"/>
    <n v="5284089"/>
  </r>
  <r>
    <x v="16"/>
    <s v="CAM COLOMBIA MULTISERVICIOS S A S"/>
    <s v="10 NIIF Plenas - Individuales"/>
    <s v="BOGOTA D.C."/>
    <s v="N8299"/>
    <s v="2015-dic-31"/>
    <x v="1"/>
    <n v="20160710"/>
    <n v="0"/>
    <s v="Provisiones no corrientes por beneficios a los empleados"/>
    <x v="40"/>
    <x v="0"/>
    <n v="0"/>
  </r>
  <r>
    <x v="18"/>
    <s v="HMV INGENIEROS LTDA"/>
    <s v="20 NIIF Plenas - Separados"/>
    <s v="ANTIOQUIA"/>
    <s v="M7110"/>
    <s v="2015-dic-31"/>
    <x v="1"/>
    <n v="20160426"/>
    <n v="0"/>
    <s v="Provisiones no corrientes por beneficios a los empleados"/>
    <x v="40"/>
    <x v="0"/>
    <n v="0"/>
  </r>
  <r>
    <x v="20"/>
    <s v="OSPINAS Y CIA S A"/>
    <s v="20 NIIF Plenas - Separados"/>
    <s v="BOGOTA D.C."/>
    <s v="M7110"/>
    <s v="2015-dic-31"/>
    <x v="1"/>
    <n v="20160426"/>
    <n v="0"/>
    <s v="Provisiones no corrientes por beneficios a los empleados"/>
    <x v="40"/>
    <x v="0"/>
    <n v="392839"/>
  </r>
  <r>
    <x v="36"/>
    <s v="INTEGRAL S A."/>
    <s v="20 NIIF Plenas - Separados"/>
    <s v="ANTIOQUIA"/>
    <s v="M7110"/>
    <s v="2015-dic-31"/>
    <x v="1"/>
    <n v="20160729"/>
    <n v="-1"/>
    <s v="Provisiones no corrientes por beneficios a los empleados"/>
    <x v="40"/>
    <x v="0"/>
    <n v="5555266"/>
  </r>
  <r>
    <x v="37"/>
    <s v="CONSTRUCCIONES VELEZ Y ASOCIADOS S.A.S"/>
    <s v="10 NIIF Plenas - Individuales"/>
    <s v="ANTIOQUIA"/>
    <s v="F4112"/>
    <s v="2015-dic-31"/>
    <x v="1"/>
    <n v="20160802"/>
    <n v="0"/>
    <s v="Provisiones no corrientes por beneficios a los empleados"/>
    <x v="40"/>
    <x v="0"/>
    <n v="71848"/>
  </r>
  <r>
    <x v="57"/>
    <s v="ESTUDIOS Y PROYECTOS DEL SOL S A S"/>
    <s v="20 NIIF Plenas - Separados"/>
    <s v="BOGOTA D.C."/>
    <s v="F4210"/>
    <s v="2015-dic-31"/>
    <x v="1"/>
    <n v="20160427"/>
    <n v="0"/>
    <s v="Provisiones no corrientes por beneficios a los empleados"/>
    <x v="40"/>
    <x v="0"/>
    <n v="3501703"/>
  </r>
  <r>
    <x v="57"/>
    <s v="ESTUDIOS Y PROYECTOS DEL SOL S A S"/>
    <s v="20 NIIF Plenas - Separados"/>
    <s v="BOGOTA D.C."/>
    <s v="F4210"/>
    <s v="2015-jun-30"/>
    <x v="2"/>
    <n v="20160428"/>
    <n v="0"/>
    <s v="Provisiones no corrientes por beneficios a los empleados"/>
    <x v="40"/>
    <x v="0"/>
    <n v="2553596"/>
  </r>
  <r>
    <x v="65"/>
    <s v="AR CONSTRUCCIONES S.A.S"/>
    <s v="10 NIIF Plenas - Individuales"/>
    <s v="BOGOTA D.C."/>
    <s v="F4111"/>
    <s v="2015-dic-31"/>
    <x v="1"/>
    <n v="20160729"/>
    <n v="-1"/>
    <s v="Provisiones no corrientes por beneficios a los empleados"/>
    <x v="40"/>
    <x v="0"/>
    <n v="111578"/>
  </r>
  <r>
    <x v="16"/>
    <s v="CAM COLOMBIA MULTISERVICIOS S A S"/>
    <s v="10 NIIF Plenas - Individuales"/>
    <s v="BOGOTA D.C."/>
    <s v="N8299"/>
    <s v="2015-dic-31"/>
    <x v="1"/>
    <n v="20160710"/>
    <n v="0"/>
    <s v="Otras provisiones no corrientes"/>
    <x v="41"/>
    <x v="0"/>
    <n v="24802"/>
  </r>
  <r>
    <x v="18"/>
    <s v="HMV INGENIEROS LTDA"/>
    <s v="20 NIIF Plenas - Separados"/>
    <s v="ANTIOQUIA"/>
    <s v="M7110"/>
    <s v="2015-dic-31"/>
    <x v="1"/>
    <n v="20160426"/>
    <n v="0"/>
    <s v="Otras provisiones no corrientes"/>
    <x v="41"/>
    <x v="0"/>
    <n v="0"/>
  </r>
  <r>
    <x v="30"/>
    <s v="TECNICONTROL S.A."/>
    <s v="10 NIIF Plenas - Individuales"/>
    <s v="BOGOTA D.C."/>
    <s v="M7110"/>
    <s v="2015-dic-31"/>
    <x v="1"/>
    <n v="20160428"/>
    <n v="0"/>
    <s v="Otras provisiones no corrientes"/>
    <x v="41"/>
    <x v="0"/>
    <n v="1117140"/>
  </r>
  <r>
    <x v="32"/>
    <s v="CONSTRUCTORA  COLPATRIA S.A"/>
    <s v="20 NIIF Plenas - Separados"/>
    <s v="BOGOTA D.C."/>
    <s v="F4111"/>
    <s v="2015-dic-31"/>
    <x v="1"/>
    <n v="20160427"/>
    <n v="0"/>
    <s v="Otras provisiones no corrientes"/>
    <x v="41"/>
    <x v="0"/>
    <n v="37555355"/>
  </r>
  <r>
    <x v="36"/>
    <s v="INTEGRAL S A."/>
    <s v="20 NIIF Plenas - Separados"/>
    <s v="ANTIOQUIA"/>
    <s v="M7110"/>
    <s v="2015-dic-31"/>
    <x v="1"/>
    <n v="20160729"/>
    <n v="-1"/>
    <s v="Otras provisiones no corrientes"/>
    <x v="41"/>
    <x v="0"/>
    <n v="1933919"/>
  </r>
  <r>
    <x v="54"/>
    <s v="INMOBILIARIA CONCONCRETO S.A.S."/>
    <s v="20 NIIF Plenas - Separados"/>
    <s v="ANTIOQUIA"/>
    <s v="F4111"/>
    <s v="2015-dic-31"/>
    <x v="1"/>
    <n v="20160427"/>
    <n v="0"/>
    <s v="Otras provisiones no corrientes"/>
    <x v="41"/>
    <x v="0"/>
    <n v="20000"/>
  </r>
  <r>
    <x v="57"/>
    <s v="ESTUDIOS Y PROYECTOS DEL SOL S A S"/>
    <s v="20 NIIF Plenas - Separados"/>
    <s v="BOGOTA D.C."/>
    <s v="F4210"/>
    <s v="2015-jun-30"/>
    <x v="2"/>
    <n v="20160428"/>
    <n v="0"/>
    <s v="Otras provisiones no corrientes"/>
    <x v="41"/>
    <x v="0"/>
    <n v="63240"/>
  </r>
  <r>
    <x v="65"/>
    <s v="AR CONSTRUCCIONES S.A.S"/>
    <s v="10 NIIF Plenas - Individuales"/>
    <s v="BOGOTA D.C."/>
    <s v="F4111"/>
    <s v="2015-dic-31"/>
    <x v="1"/>
    <n v="20160729"/>
    <n v="-1"/>
    <s v="Otras provisiones no corrientes"/>
    <x v="41"/>
    <x v="0"/>
    <n v="286918"/>
  </r>
  <r>
    <x v="16"/>
    <s v="CAM COLOMBIA MULTISERVICIOS S A S"/>
    <s v="10 NIIF Plenas - Individuales"/>
    <s v="BOGOTA D.C."/>
    <s v="N8299"/>
    <s v="2015-dic-31"/>
    <x v="1"/>
    <n v="20160710"/>
    <n v="0"/>
    <s v="Total provisiones no corrientes"/>
    <x v="42"/>
    <x v="6"/>
    <n v="24802"/>
  </r>
  <r>
    <x v="18"/>
    <s v="HMV INGENIEROS LTDA"/>
    <s v="20 NIIF Plenas - Separados"/>
    <s v="ANTIOQUIA"/>
    <s v="M7110"/>
    <s v="2015-dic-31"/>
    <x v="1"/>
    <n v="20160426"/>
    <n v="0"/>
    <s v="Total provisiones no corrientes"/>
    <x v="42"/>
    <x v="6"/>
    <n v="0"/>
  </r>
  <r>
    <x v="20"/>
    <s v="OSPINAS Y CIA S A"/>
    <s v="20 NIIF Plenas - Separados"/>
    <s v="BOGOTA D.C."/>
    <s v="M7110"/>
    <s v="2015-dic-31"/>
    <x v="1"/>
    <n v="20160426"/>
    <n v="0"/>
    <s v="Total provisiones no corrientes"/>
    <x v="42"/>
    <x v="6"/>
    <n v="392839"/>
  </r>
  <r>
    <x v="30"/>
    <s v="TECNICONTROL S.A."/>
    <s v="10 NIIF Plenas - Individuales"/>
    <s v="BOGOTA D.C."/>
    <s v="M7110"/>
    <s v="2015-dic-31"/>
    <x v="1"/>
    <n v="20160428"/>
    <n v="0"/>
    <s v="Total provisiones no corrientes"/>
    <x v="42"/>
    <x v="6"/>
    <n v="1117140"/>
  </r>
  <r>
    <x v="32"/>
    <s v="CONSTRUCTORA  COLPATRIA S.A"/>
    <s v="20 NIIF Plenas - Separados"/>
    <s v="BOGOTA D.C."/>
    <s v="F4111"/>
    <s v="2015-dic-31"/>
    <x v="1"/>
    <n v="20160427"/>
    <n v="0"/>
    <s v="Total provisiones no corrientes"/>
    <x v="42"/>
    <x v="6"/>
    <n v="37555355"/>
  </r>
  <r>
    <x v="36"/>
    <s v="INTEGRAL S A."/>
    <s v="20 NIIF Plenas - Separados"/>
    <s v="ANTIOQUIA"/>
    <s v="M7110"/>
    <s v="2015-dic-31"/>
    <x v="1"/>
    <n v="20160729"/>
    <n v="-1"/>
    <s v="Total provisiones no corrientes"/>
    <x v="42"/>
    <x v="6"/>
    <n v="7489185"/>
  </r>
  <r>
    <x v="37"/>
    <s v="CONSTRUCCIONES VELEZ Y ASOCIADOS S.A.S"/>
    <s v="10 NIIF Plenas - Individuales"/>
    <s v="ANTIOQUIA"/>
    <s v="F4112"/>
    <s v="2015-dic-31"/>
    <x v="1"/>
    <n v="20160802"/>
    <n v="0"/>
    <s v="Total provisiones no corrientes"/>
    <x v="42"/>
    <x v="6"/>
    <n v="71848"/>
  </r>
  <r>
    <x v="54"/>
    <s v="INMOBILIARIA CONCONCRETO S.A.S."/>
    <s v="20 NIIF Plenas - Separados"/>
    <s v="ANTIOQUIA"/>
    <s v="F4111"/>
    <s v="2015-dic-31"/>
    <x v="1"/>
    <n v="20160427"/>
    <n v="0"/>
    <s v="Total provisiones no corrientes"/>
    <x v="42"/>
    <x v="6"/>
    <n v="20000"/>
  </r>
  <r>
    <x v="57"/>
    <s v="ESTUDIOS Y PROYECTOS DEL SOL S A S"/>
    <s v="20 NIIF Plenas - Separados"/>
    <s v="BOGOTA D.C."/>
    <s v="F4210"/>
    <s v="2015-dic-31"/>
    <x v="1"/>
    <n v="20160427"/>
    <n v="0"/>
    <s v="Total provisiones no corrientes"/>
    <x v="42"/>
    <x v="6"/>
    <n v="3501703"/>
  </r>
  <r>
    <x v="57"/>
    <s v="ESTUDIOS Y PROYECTOS DEL SOL S A S"/>
    <s v="20 NIIF Plenas - Separados"/>
    <s v="BOGOTA D.C."/>
    <s v="F4210"/>
    <s v="2015-jun-30"/>
    <x v="2"/>
    <n v="20160428"/>
    <n v="0"/>
    <s v="Total provisiones no corrientes"/>
    <x v="42"/>
    <x v="6"/>
    <n v="2616836"/>
  </r>
  <r>
    <x v="65"/>
    <s v="AR CONSTRUCCIONES S.A.S"/>
    <s v="10 NIIF Plenas - Individuales"/>
    <s v="BOGOTA D.C."/>
    <s v="F4111"/>
    <s v="2015-dic-31"/>
    <x v="1"/>
    <n v="20160729"/>
    <n v="-1"/>
    <s v="Total provisiones no corrientes"/>
    <x v="42"/>
    <x v="6"/>
    <n v="398496"/>
  </r>
  <r>
    <x v="16"/>
    <s v="CAM COLOMBIA MULTISERVICIOS S A S"/>
    <s v="10 NIIF Plenas - Individuales"/>
    <s v="BOGOTA D.C."/>
    <s v="N8299"/>
    <s v="2015-dic-31"/>
    <x v="1"/>
    <n v="20160710"/>
    <n v="0"/>
    <s v="Cuentas comerciales por pagar y otras cuentas por pagar no corrientes"/>
    <x v="43"/>
    <x v="0"/>
    <n v="0"/>
  </r>
  <r>
    <x v="18"/>
    <s v="HMV INGENIEROS LTDA"/>
    <s v="20 NIIF Plenas - Separados"/>
    <s v="ANTIOQUIA"/>
    <s v="M7110"/>
    <s v="2015-dic-31"/>
    <x v="1"/>
    <n v="20160426"/>
    <n v="0"/>
    <s v="Cuentas comerciales por pagar y otras cuentas por pagar no corrientes"/>
    <x v="43"/>
    <x v="0"/>
    <n v="0"/>
  </r>
  <r>
    <x v="20"/>
    <s v="OSPINAS Y CIA S A"/>
    <s v="20 NIIF Plenas - Separados"/>
    <s v="BOGOTA D.C."/>
    <s v="M7110"/>
    <s v="2015-dic-31"/>
    <x v="1"/>
    <n v="20160426"/>
    <n v="0"/>
    <s v="Cuentas comerciales por pagar y otras cuentas por pagar no corrientes"/>
    <x v="43"/>
    <x v="0"/>
    <n v="50000"/>
  </r>
  <r>
    <x v="42"/>
    <s v="PROMOTORA CONVIVIENDA S A S"/>
    <s v="10 NIIF Plenas - Individuales"/>
    <s v="BOGOTA D.C."/>
    <s v="M7110"/>
    <s v="2015-dic-31"/>
    <x v="1"/>
    <n v="20160429"/>
    <n v="0"/>
    <s v="Cuentas comerciales por pagar y otras cuentas por pagar no corrientes"/>
    <x v="43"/>
    <x v="0"/>
    <n v="24655632"/>
  </r>
  <r>
    <x v="35"/>
    <s v="TERMOTECNICA COINDUSTRIAL S A"/>
    <s v="10 NIIF Plenas - Individuales"/>
    <s v="BOGOTA D.C."/>
    <s v="F4290"/>
    <s v="2015-dic-31"/>
    <x v="1"/>
    <n v="20160426"/>
    <n v="0"/>
    <s v="Cuentas comerciales por pagar y otras cuentas por pagar no corrientes"/>
    <x v="43"/>
    <x v="0"/>
    <n v="6858920"/>
  </r>
  <r>
    <x v="36"/>
    <s v="INTEGRAL S A."/>
    <s v="20 NIIF Plenas - Separados"/>
    <s v="ANTIOQUIA"/>
    <s v="M7110"/>
    <s v="2015-dic-31"/>
    <x v="1"/>
    <n v="20160729"/>
    <n v="-1"/>
    <s v="Cuentas comerciales por pagar y otras cuentas por pagar no corrientes"/>
    <x v="43"/>
    <x v="0"/>
    <n v="618722"/>
  </r>
  <r>
    <x v="37"/>
    <s v="CONSTRUCCIONES VELEZ Y ASOCIADOS S.A.S"/>
    <s v="10 NIIF Plenas - Individuales"/>
    <s v="ANTIOQUIA"/>
    <s v="F4112"/>
    <s v="2015-dic-31"/>
    <x v="1"/>
    <n v="20160802"/>
    <n v="0"/>
    <s v="Cuentas comerciales por pagar y otras cuentas por pagar no corrientes"/>
    <x v="43"/>
    <x v="0"/>
    <n v="272700"/>
  </r>
  <r>
    <x v="40"/>
    <s v="INDUSTRIAL CONCONCRETO S.A.S"/>
    <s v="20 NIIF Plenas - Separados"/>
    <s v="ANTIOQUIA"/>
    <s v="F4290"/>
    <s v="2015-dic-31"/>
    <x v="1"/>
    <n v="20160426"/>
    <n v="0"/>
    <s v="Cuentas comerciales por pagar y otras cuentas por pagar no corrientes"/>
    <x v="43"/>
    <x v="0"/>
    <n v="155307"/>
  </r>
  <r>
    <x v="54"/>
    <s v="INMOBILIARIA CONCONCRETO S.A.S."/>
    <s v="20 NIIF Plenas - Separados"/>
    <s v="ANTIOQUIA"/>
    <s v="F4111"/>
    <s v="2015-dic-31"/>
    <x v="1"/>
    <n v="20160427"/>
    <n v="0"/>
    <s v="Cuentas comerciales por pagar y otras cuentas por pagar no corrientes"/>
    <x v="43"/>
    <x v="0"/>
    <n v="209308"/>
  </r>
  <r>
    <x v="45"/>
    <s v="CASS CONSTRUCTORES &amp; CIA. S.C.A."/>
    <s v="10 NIIF Plenas - Individuales"/>
    <s v="CUNDINAMARCA"/>
    <s v="F4210"/>
    <s v="2015-dic-31"/>
    <x v="1"/>
    <n v="20160428"/>
    <n v="0"/>
    <s v="Cuentas comerciales por pagar y otras cuentas por pagar no corrientes"/>
    <x v="43"/>
    <x v="0"/>
    <n v="65479065"/>
  </r>
  <r>
    <x v="57"/>
    <s v="ESTUDIOS Y PROYECTOS DEL SOL S A S"/>
    <s v="20 NIIF Plenas - Separados"/>
    <s v="BOGOTA D.C."/>
    <s v="F4210"/>
    <s v="2015-dic-31"/>
    <x v="1"/>
    <n v="20160427"/>
    <n v="0"/>
    <s v="Cuentas comerciales por pagar y otras cuentas por pagar no corrientes"/>
    <x v="43"/>
    <x v="0"/>
    <n v="86000000"/>
  </r>
  <r>
    <x v="57"/>
    <s v="ESTUDIOS Y PROYECTOS DEL SOL S A S"/>
    <s v="20 NIIF Plenas - Separados"/>
    <s v="BOGOTA D.C."/>
    <s v="F4210"/>
    <s v="2015-jun-30"/>
    <x v="2"/>
    <n v="20160428"/>
    <n v="0"/>
    <s v="Cuentas comerciales por pagar y otras cuentas por pagar no corrientes"/>
    <x v="43"/>
    <x v="0"/>
    <n v="86213431"/>
  </r>
  <r>
    <x v="65"/>
    <s v="AR CONSTRUCCIONES S.A.S"/>
    <s v="10 NIIF Plenas - Individuales"/>
    <s v="BOGOTA D.C."/>
    <s v="F4111"/>
    <s v="2015-dic-31"/>
    <x v="1"/>
    <n v="20160729"/>
    <n v="-1"/>
    <s v="Cuentas comerciales por pagar y otras cuentas por pagar no corrientes"/>
    <x v="43"/>
    <x v="0"/>
    <n v="577535"/>
  </r>
  <r>
    <x v="6"/>
    <s v="PRABYC INGENIEROS S A S"/>
    <s v="20 NIIF Plenas - Separados"/>
    <s v="BOGOTA D.C."/>
    <s v="F4111"/>
    <s v="2015-dic-31"/>
    <x v="1"/>
    <n v="20160710"/>
    <n v="0"/>
    <s v="Pasivo por impuestos diferidos"/>
    <x v="44"/>
    <x v="0"/>
    <n v="12230123"/>
  </r>
  <r>
    <x v="16"/>
    <s v="CAM COLOMBIA MULTISERVICIOS S A S"/>
    <s v="10 NIIF Plenas - Individuales"/>
    <s v="BOGOTA D.C."/>
    <s v="N8299"/>
    <s v="2015-dic-31"/>
    <x v="1"/>
    <n v="20160710"/>
    <n v="0"/>
    <s v="Pasivo por impuestos diferidos"/>
    <x v="44"/>
    <x v="0"/>
    <n v="0"/>
  </r>
  <r>
    <x v="23"/>
    <s v="ODINSA SERVICIOS S A S"/>
    <s v="10 NIIF Plenas - Individuales"/>
    <s v="BOGOTA D.C."/>
    <s v="F4390"/>
    <s v="2015-dic-31"/>
    <x v="1"/>
    <n v="20160429"/>
    <n v="0"/>
    <s v="Pasivo por impuestos diferidos"/>
    <x v="44"/>
    <x v="0"/>
    <n v="159235"/>
  </r>
  <r>
    <x v="18"/>
    <s v="HMV INGENIEROS LTDA"/>
    <s v="20 NIIF Plenas - Separados"/>
    <s v="ANTIOQUIA"/>
    <s v="M7110"/>
    <s v="2015-dic-31"/>
    <x v="1"/>
    <n v="20160426"/>
    <n v="0"/>
    <s v="Pasivo por impuestos diferidos"/>
    <x v="44"/>
    <x v="0"/>
    <n v="837726"/>
  </r>
  <r>
    <x v="20"/>
    <s v="OSPINAS Y CIA S A"/>
    <s v="20 NIIF Plenas - Separados"/>
    <s v="BOGOTA D.C."/>
    <s v="M7110"/>
    <s v="2015-dic-31"/>
    <x v="1"/>
    <n v="20160426"/>
    <n v="0"/>
    <s v="Pasivo por impuestos diferidos"/>
    <x v="44"/>
    <x v="0"/>
    <n v="1033719"/>
  </r>
  <r>
    <x v="30"/>
    <s v="TECNICONTROL S.A."/>
    <s v="10 NIIF Plenas - Individuales"/>
    <s v="BOGOTA D.C."/>
    <s v="M7110"/>
    <s v="2015-dic-31"/>
    <x v="1"/>
    <n v="20160428"/>
    <n v="0"/>
    <s v="Pasivo por impuestos diferidos"/>
    <x v="44"/>
    <x v="0"/>
    <n v="3395659"/>
  </r>
  <r>
    <x v="32"/>
    <s v="CONSTRUCTORA  COLPATRIA S.A"/>
    <s v="20 NIIF Plenas - Separados"/>
    <s v="BOGOTA D.C."/>
    <s v="F4111"/>
    <s v="2015-dic-31"/>
    <x v="1"/>
    <n v="20160427"/>
    <n v="0"/>
    <s v="Pasivo por impuestos diferidos"/>
    <x v="44"/>
    <x v="0"/>
    <n v="198478620"/>
  </r>
  <r>
    <x v="33"/>
    <s v="A.C.I. PROYECTOS S.A.S"/>
    <s v="20 NIIF Plenas - Separados"/>
    <s v="BOGOTA D.C."/>
    <s v="M7110"/>
    <s v="2015-dic-31"/>
    <x v="1"/>
    <n v="20160729"/>
    <n v="-1"/>
    <s v="Pasivo por impuestos diferidos"/>
    <x v="44"/>
    <x v="0"/>
    <n v="195360"/>
  </r>
  <r>
    <x v="41"/>
    <s v="ODINSA PROYECTOS E INVERSIONES S.A."/>
    <s v="10 NIIF Plenas - Individuales"/>
    <s v="BOGOTA D.C."/>
    <s v="N8299"/>
    <s v="2015-dic-31"/>
    <x v="1"/>
    <n v="20160729"/>
    <n v="-1"/>
    <s v="Pasivo por impuestos diferidos"/>
    <x v="44"/>
    <x v="0"/>
    <n v="313228"/>
  </r>
  <r>
    <x v="35"/>
    <s v="TERMOTECNICA COINDUSTRIAL S A"/>
    <s v="10 NIIF Plenas - Individuales"/>
    <s v="BOGOTA D.C."/>
    <s v="F4290"/>
    <s v="2015-dic-31"/>
    <x v="1"/>
    <n v="20160426"/>
    <n v="0"/>
    <s v="Pasivo por impuestos diferidos"/>
    <x v="44"/>
    <x v="0"/>
    <n v="24354328"/>
  </r>
  <r>
    <x v="36"/>
    <s v="INTEGRAL S A."/>
    <s v="20 NIIF Plenas - Separados"/>
    <s v="ANTIOQUIA"/>
    <s v="M7110"/>
    <s v="2015-dic-31"/>
    <x v="1"/>
    <n v="20160729"/>
    <n v="-1"/>
    <s v="Pasivo por impuestos diferidos"/>
    <x v="44"/>
    <x v="0"/>
    <n v="10345686"/>
  </r>
  <r>
    <x v="37"/>
    <s v="CONSTRUCCIONES VELEZ Y ASOCIADOS S.A.S"/>
    <s v="10 NIIF Plenas - Individuales"/>
    <s v="ANTIOQUIA"/>
    <s v="F4112"/>
    <s v="2015-dic-31"/>
    <x v="1"/>
    <n v="20160802"/>
    <n v="0"/>
    <s v="Pasivo por impuestos diferidos"/>
    <x v="44"/>
    <x v="0"/>
    <n v="1912696"/>
  </r>
  <r>
    <x v="40"/>
    <s v="INDUSTRIAL CONCONCRETO S.A.S"/>
    <s v="20 NIIF Plenas - Separados"/>
    <s v="ANTIOQUIA"/>
    <s v="F4290"/>
    <s v="2015-dic-31"/>
    <x v="1"/>
    <n v="20160426"/>
    <n v="0"/>
    <s v="Pasivo por impuestos diferidos"/>
    <x v="44"/>
    <x v="0"/>
    <n v="9632576"/>
  </r>
  <r>
    <x v="54"/>
    <s v="INMOBILIARIA CONCONCRETO S.A.S."/>
    <s v="20 NIIF Plenas - Separados"/>
    <s v="ANTIOQUIA"/>
    <s v="F4111"/>
    <s v="2015-dic-31"/>
    <x v="1"/>
    <n v="20160427"/>
    <n v="0"/>
    <s v="Pasivo por impuestos diferidos"/>
    <x v="44"/>
    <x v="0"/>
    <n v="121706"/>
  </r>
  <r>
    <x v="45"/>
    <s v="CASS CONSTRUCTORES &amp; CIA. S.C.A."/>
    <s v="10 NIIF Plenas - Individuales"/>
    <s v="CUNDINAMARCA"/>
    <s v="F4210"/>
    <s v="2015-dic-31"/>
    <x v="1"/>
    <n v="20160428"/>
    <n v="0"/>
    <s v="Pasivo por impuestos diferidos"/>
    <x v="44"/>
    <x v="0"/>
    <n v="4191494"/>
  </r>
  <r>
    <x v="57"/>
    <s v="ESTUDIOS Y PROYECTOS DEL SOL S A S"/>
    <s v="20 NIIF Plenas - Separados"/>
    <s v="BOGOTA D.C."/>
    <s v="F4210"/>
    <s v="2015-dic-31"/>
    <x v="1"/>
    <n v="20160427"/>
    <n v="0"/>
    <s v="Pasivo por impuestos diferidos"/>
    <x v="44"/>
    <x v="0"/>
    <n v="945313"/>
  </r>
  <r>
    <x v="57"/>
    <s v="ESTUDIOS Y PROYECTOS DEL SOL S A S"/>
    <s v="20 NIIF Plenas - Separados"/>
    <s v="BOGOTA D.C."/>
    <s v="F4210"/>
    <s v="2015-jun-30"/>
    <x v="2"/>
    <n v="20160428"/>
    <n v="0"/>
    <s v="Pasivo por impuestos diferidos"/>
    <x v="44"/>
    <x v="0"/>
    <n v="6450335"/>
  </r>
  <r>
    <x v="65"/>
    <s v="AR CONSTRUCCIONES S.A.S"/>
    <s v="10 NIIF Plenas - Individuales"/>
    <s v="BOGOTA D.C."/>
    <s v="F4111"/>
    <s v="2015-dic-31"/>
    <x v="1"/>
    <n v="20160729"/>
    <n v="-1"/>
    <s v="Pasivo por impuestos diferidos"/>
    <x v="44"/>
    <x v="0"/>
    <n v="926"/>
  </r>
  <r>
    <x v="66"/>
    <s v="CONSTRUCTORA DE INFRAESTRUCTURA VIAL S.A.S."/>
    <s v="10 NIIF Plenas - Individuales"/>
    <s v="BOGOTA D.C."/>
    <s v="F4210"/>
    <s v="2015-dic-31"/>
    <x v="1"/>
    <n v="20160421"/>
    <n v="0"/>
    <s v="Pasivo por impuestos diferidos"/>
    <x v="44"/>
    <x v="0"/>
    <n v="15009"/>
  </r>
  <r>
    <x v="66"/>
    <s v="CONSTRUCTORA DE INFRAESTRUCTURA VIAL S.A.S."/>
    <s v="10 NIIF Plenas - Individuales"/>
    <s v="BOGOTA D.C."/>
    <s v="F4210"/>
    <s v="2015-jun-30"/>
    <x v="2"/>
    <n v="20160421"/>
    <n v="0"/>
    <s v="Pasivo por impuestos diferidos"/>
    <x v="44"/>
    <x v="0"/>
    <n v="10339"/>
  </r>
  <r>
    <x v="14"/>
    <s v="CONSTRUCOES E COMERCIO CAMARGO CORREA S.A. SUCURSAL COLOMBIA"/>
    <s v="10 NIIF Plenas - Individuales"/>
    <s v="ANTIOQUIA"/>
    <s v="F4290"/>
    <s v="2015-dic-31"/>
    <x v="1"/>
    <n v="20160426"/>
    <n v="0"/>
    <s v="Pasivos por impuestos corrientes, no corriente"/>
    <x v="45"/>
    <x v="0"/>
    <n v="106980941"/>
  </r>
  <r>
    <x v="16"/>
    <s v="CAM COLOMBIA MULTISERVICIOS S A S"/>
    <s v="10 NIIF Plenas - Individuales"/>
    <s v="BOGOTA D.C."/>
    <s v="N8299"/>
    <s v="2015-dic-31"/>
    <x v="1"/>
    <n v="20160710"/>
    <n v="0"/>
    <s v="Pasivos por impuestos corrientes, no corriente"/>
    <x v="45"/>
    <x v="0"/>
    <n v="0"/>
  </r>
  <r>
    <x v="18"/>
    <s v="HMV INGENIEROS LTDA"/>
    <s v="20 NIIF Plenas - Separados"/>
    <s v="ANTIOQUIA"/>
    <s v="M7110"/>
    <s v="2015-dic-31"/>
    <x v="1"/>
    <n v="20160426"/>
    <n v="0"/>
    <s v="Pasivos por impuestos corrientes, no corriente"/>
    <x v="45"/>
    <x v="0"/>
    <n v="0"/>
  </r>
  <r>
    <x v="65"/>
    <s v="AR CONSTRUCCIONES S.A.S"/>
    <s v="10 NIIF Plenas - Individuales"/>
    <s v="BOGOTA D.C."/>
    <s v="F4111"/>
    <s v="2015-dic-31"/>
    <x v="1"/>
    <n v="20160729"/>
    <n v="-1"/>
    <s v="Pasivos por impuestos corrientes, no corriente"/>
    <x v="45"/>
    <x v="0"/>
    <n v="0"/>
  </r>
  <r>
    <x v="6"/>
    <s v="PRABYC INGENIEROS S A S"/>
    <s v="20 NIIF Plenas - Separados"/>
    <s v="BOGOTA D.C."/>
    <s v="F4111"/>
    <s v="2015-dic-31"/>
    <x v="1"/>
    <n v="20160710"/>
    <n v="0"/>
    <s v="Otros pasivos financieros no corrientes"/>
    <x v="46"/>
    <x v="0"/>
    <n v="24602380"/>
  </r>
  <r>
    <x v="16"/>
    <s v="CAM COLOMBIA MULTISERVICIOS S A S"/>
    <s v="10 NIIF Plenas - Individuales"/>
    <s v="BOGOTA D.C."/>
    <s v="N8299"/>
    <s v="2015-dic-31"/>
    <x v="1"/>
    <n v="20160710"/>
    <n v="0"/>
    <s v="Otros pasivos financieros no corrientes"/>
    <x v="46"/>
    <x v="0"/>
    <n v="9334722"/>
  </r>
  <r>
    <x v="18"/>
    <s v="HMV INGENIEROS LTDA"/>
    <s v="20 NIIF Plenas - Separados"/>
    <s v="ANTIOQUIA"/>
    <s v="M7110"/>
    <s v="2015-dic-31"/>
    <x v="1"/>
    <n v="20160426"/>
    <n v="0"/>
    <s v="Otros pasivos financieros no corrientes"/>
    <x v="46"/>
    <x v="0"/>
    <n v="21470463"/>
  </r>
  <r>
    <x v="30"/>
    <s v="TECNICONTROL S.A."/>
    <s v="10 NIIF Plenas - Individuales"/>
    <s v="BOGOTA D.C."/>
    <s v="M7110"/>
    <s v="2015-dic-31"/>
    <x v="1"/>
    <n v="20160428"/>
    <n v="0"/>
    <s v="Otros pasivos financieros no corrientes"/>
    <x v="46"/>
    <x v="0"/>
    <n v="469784"/>
  </r>
  <r>
    <x v="32"/>
    <s v="CONSTRUCTORA  COLPATRIA S.A"/>
    <s v="20 NIIF Plenas - Separados"/>
    <s v="BOGOTA D.C."/>
    <s v="F4111"/>
    <s v="2015-dic-31"/>
    <x v="1"/>
    <n v="20160427"/>
    <n v="0"/>
    <s v="Otros pasivos financieros no corrientes"/>
    <x v="46"/>
    <x v="0"/>
    <n v="205588425"/>
  </r>
  <r>
    <x v="33"/>
    <s v="A.C.I. PROYECTOS S.A.S"/>
    <s v="20 NIIF Plenas - Separados"/>
    <s v="BOGOTA D.C."/>
    <s v="M7110"/>
    <s v="2015-dic-31"/>
    <x v="1"/>
    <n v="20160729"/>
    <n v="-1"/>
    <s v="Otros pasivos financieros no corrientes"/>
    <x v="46"/>
    <x v="0"/>
    <n v="8184963"/>
  </r>
  <r>
    <x v="41"/>
    <s v="ODINSA PROYECTOS E INVERSIONES S.A."/>
    <s v="10 NIIF Plenas - Individuales"/>
    <s v="BOGOTA D.C."/>
    <s v="N8299"/>
    <s v="2015-dic-31"/>
    <x v="1"/>
    <n v="20160729"/>
    <n v="-1"/>
    <s v="Otros pasivos financieros no corrientes"/>
    <x v="46"/>
    <x v="0"/>
    <n v="93728"/>
  </r>
  <r>
    <x v="36"/>
    <s v="INTEGRAL S A."/>
    <s v="20 NIIF Plenas - Separados"/>
    <s v="ANTIOQUIA"/>
    <s v="M7110"/>
    <s v="2015-dic-31"/>
    <x v="1"/>
    <n v="20160729"/>
    <n v="-1"/>
    <s v="Otros pasivos financieros no corrientes"/>
    <x v="46"/>
    <x v="0"/>
    <n v="36247"/>
  </r>
  <r>
    <x v="40"/>
    <s v="INDUSTRIAL CONCONCRETO S.A.S"/>
    <s v="20 NIIF Plenas - Separados"/>
    <s v="ANTIOQUIA"/>
    <s v="F4290"/>
    <s v="2015-dic-31"/>
    <x v="1"/>
    <n v="20160426"/>
    <n v="0"/>
    <s v="Otros pasivos financieros no corrientes"/>
    <x v="46"/>
    <x v="0"/>
    <n v="7084858"/>
  </r>
  <r>
    <x v="54"/>
    <s v="INMOBILIARIA CONCONCRETO S.A.S."/>
    <s v="20 NIIF Plenas - Separados"/>
    <s v="ANTIOQUIA"/>
    <s v="F4111"/>
    <s v="2015-dic-31"/>
    <x v="1"/>
    <n v="20160427"/>
    <n v="0"/>
    <s v="Otros pasivos financieros no corrientes"/>
    <x v="46"/>
    <x v="0"/>
    <n v="94706"/>
  </r>
  <r>
    <x v="45"/>
    <s v="CASS CONSTRUCTORES &amp; CIA. S.C.A."/>
    <s v="10 NIIF Plenas - Individuales"/>
    <s v="CUNDINAMARCA"/>
    <s v="F4210"/>
    <s v="2015-dic-31"/>
    <x v="1"/>
    <n v="20160428"/>
    <n v="0"/>
    <s v="Otros pasivos financieros no corrientes"/>
    <x v="46"/>
    <x v="0"/>
    <n v="8073537"/>
  </r>
  <r>
    <x v="57"/>
    <s v="ESTUDIOS Y PROYECTOS DEL SOL S A S"/>
    <s v="20 NIIF Plenas - Separados"/>
    <s v="BOGOTA D.C."/>
    <s v="F4210"/>
    <s v="2015-dic-31"/>
    <x v="1"/>
    <n v="20160427"/>
    <n v="0"/>
    <s v="Otros pasivos financieros no corrientes"/>
    <x v="46"/>
    <x v="0"/>
    <n v="3846509"/>
  </r>
  <r>
    <x v="57"/>
    <s v="ESTUDIOS Y PROYECTOS DEL SOL S A S"/>
    <s v="20 NIIF Plenas - Separados"/>
    <s v="BOGOTA D.C."/>
    <s v="F4210"/>
    <s v="2015-jun-30"/>
    <x v="2"/>
    <n v="20160428"/>
    <n v="0"/>
    <s v="Otros pasivos financieros no corrientes"/>
    <x v="46"/>
    <x v="0"/>
    <n v="10578401"/>
  </r>
  <r>
    <x v="64"/>
    <s v="POCH COLOMBIA SA"/>
    <s v="10 NIIF Plenas - Individuales"/>
    <s v="BOGOTA D.C."/>
    <s v="M7110"/>
    <s v="2015-dic-31"/>
    <x v="1"/>
    <n v="20160710"/>
    <n v="0"/>
    <s v="Otros pasivos financieros no corrientes"/>
    <x v="46"/>
    <x v="0"/>
    <n v="191667"/>
  </r>
  <r>
    <x v="65"/>
    <s v="AR CONSTRUCCIONES S.A.S"/>
    <s v="10 NIIF Plenas - Individuales"/>
    <s v="BOGOTA D.C."/>
    <s v="F4111"/>
    <s v="2015-dic-31"/>
    <x v="1"/>
    <n v="20160729"/>
    <n v="-1"/>
    <s v="Otros pasivos financieros no corrientes"/>
    <x v="46"/>
    <x v="0"/>
    <n v="43080859"/>
  </r>
  <r>
    <x v="72"/>
    <s v="SBI INTERNATIONAL HOLDINGS AG"/>
    <s v="10 NIIF Plenas - Individuales"/>
    <s v="BOGOTA D.C."/>
    <s v="F4112"/>
    <s v="2015-dic-31"/>
    <x v="1"/>
    <n v="20160710"/>
    <n v="-1"/>
    <s v="Otros pasivos financieros no corrientes"/>
    <x v="46"/>
    <x v="0"/>
    <n v="94527613"/>
  </r>
  <r>
    <x v="6"/>
    <s v="PRABYC INGENIEROS S A S"/>
    <s v="20 NIIF Plenas - Separados"/>
    <s v="BOGOTA D.C."/>
    <s v="F4111"/>
    <s v="2015-dic-31"/>
    <x v="1"/>
    <n v="20160710"/>
    <n v="0"/>
    <s v="Otros pasivos no financieros no corrientes"/>
    <x v="48"/>
    <x v="0"/>
    <n v="79626103"/>
  </r>
  <r>
    <x v="16"/>
    <s v="CAM COLOMBIA MULTISERVICIOS S A S"/>
    <s v="10 NIIF Plenas - Individuales"/>
    <s v="BOGOTA D.C."/>
    <s v="N8299"/>
    <s v="2015-dic-31"/>
    <x v="1"/>
    <n v="20160710"/>
    <n v="0"/>
    <s v="Otros pasivos no financieros no corrientes"/>
    <x v="48"/>
    <x v="0"/>
    <n v="0"/>
  </r>
  <r>
    <x v="23"/>
    <s v="ODINSA SERVICIOS S A S"/>
    <s v="10 NIIF Plenas - Individuales"/>
    <s v="BOGOTA D.C."/>
    <s v="F4390"/>
    <s v="2015-dic-31"/>
    <x v="1"/>
    <n v="20160429"/>
    <n v="0"/>
    <s v="Otros pasivos no financieros no corrientes"/>
    <x v="48"/>
    <x v="0"/>
    <n v="0"/>
  </r>
  <r>
    <x v="18"/>
    <s v="HMV INGENIEROS LTDA"/>
    <s v="20 NIIF Plenas - Separados"/>
    <s v="ANTIOQUIA"/>
    <s v="M7110"/>
    <s v="2015-dic-31"/>
    <x v="1"/>
    <n v="20160426"/>
    <n v="0"/>
    <s v="Otros pasivos no financieros no corrientes"/>
    <x v="48"/>
    <x v="0"/>
    <n v="11545579"/>
  </r>
  <r>
    <x v="32"/>
    <s v="CONSTRUCTORA  COLPATRIA S.A"/>
    <s v="20 NIIF Plenas - Separados"/>
    <s v="BOGOTA D.C."/>
    <s v="F4111"/>
    <s v="2015-dic-31"/>
    <x v="1"/>
    <n v="20160427"/>
    <n v="0"/>
    <s v="Otros pasivos no financieros no corrientes"/>
    <x v="48"/>
    <x v="0"/>
    <n v="16404619"/>
  </r>
  <r>
    <x v="33"/>
    <s v="A.C.I. PROYECTOS S.A.S"/>
    <s v="20 NIIF Plenas - Separados"/>
    <s v="BOGOTA D.C."/>
    <s v="M7110"/>
    <s v="2015-dic-31"/>
    <x v="1"/>
    <n v="20160729"/>
    <n v="-1"/>
    <s v="Otros pasivos no financieros no corrientes"/>
    <x v="48"/>
    <x v="0"/>
    <n v="462452"/>
  </r>
  <r>
    <x v="42"/>
    <s v="PROMOTORA CONVIVIENDA S A S"/>
    <s v="10 NIIF Plenas - Individuales"/>
    <s v="BOGOTA D.C."/>
    <s v="M7110"/>
    <s v="2015-dic-31"/>
    <x v="1"/>
    <n v="20160429"/>
    <n v="0"/>
    <s v="Otros pasivos no financieros no corrientes"/>
    <x v="48"/>
    <x v="0"/>
    <n v="17834248"/>
  </r>
  <r>
    <x v="35"/>
    <s v="TERMOTECNICA COINDUSTRIAL S A"/>
    <s v="10 NIIF Plenas - Individuales"/>
    <s v="BOGOTA D.C."/>
    <s v="F4290"/>
    <s v="2015-dic-31"/>
    <x v="1"/>
    <n v="20160426"/>
    <n v="0"/>
    <s v="Otros pasivos no financieros no corrientes"/>
    <x v="48"/>
    <x v="0"/>
    <n v="12589950"/>
  </r>
  <r>
    <x v="54"/>
    <s v="INMOBILIARIA CONCONCRETO S.A.S."/>
    <s v="20 NIIF Plenas - Separados"/>
    <s v="ANTIOQUIA"/>
    <s v="F4111"/>
    <s v="2015-dic-31"/>
    <x v="1"/>
    <n v="20160427"/>
    <n v="0"/>
    <s v="Otros pasivos no financieros no corrientes"/>
    <x v="48"/>
    <x v="0"/>
    <n v="9165771"/>
  </r>
  <r>
    <x v="45"/>
    <s v="CASS CONSTRUCTORES &amp; CIA. S.C.A."/>
    <s v="10 NIIF Plenas - Individuales"/>
    <s v="CUNDINAMARCA"/>
    <s v="F4210"/>
    <s v="2015-dic-31"/>
    <x v="1"/>
    <n v="20160428"/>
    <n v="0"/>
    <s v="Otros pasivos no financieros no corrientes"/>
    <x v="48"/>
    <x v="0"/>
    <n v="28903203"/>
  </r>
  <r>
    <x v="57"/>
    <s v="ESTUDIOS Y PROYECTOS DEL SOL S A S"/>
    <s v="20 NIIF Plenas - Separados"/>
    <s v="BOGOTA D.C."/>
    <s v="F4210"/>
    <s v="2015-dic-31"/>
    <x v="1"/>
    <n v="20160427"/>
    <n v="0"/>
    <s v="Otros pasivos no financieros no corrientes"/>
    <x v="48"/>
    <x v="0"/>
    <n v="43233398"/>
  </r>
  <r>
    <x v="57"/>
    <s v="ESTUDIOS Y PROYECTOS DEL SOL S A S"/>
    <s v="20 NIIF Plenas - Separados"/>
    <s v="BOGOTA D.C."/>
    <s v="F4210"/>
    <s v="2015-jun-30"/>
    <x v="2"/>
    <n v="20160428"/>
    <n v="0"/>
    <s v="Otros pasivos no financieros no corrientes"/>
    <x v="48"/>
    <x v="0"/>
    <n v="19638328"/>
  </r>
  <r>
    <x v="65"/>
    <s v="AR CONSTRUCCIONES S.A.S"/>
    <s v="10 NIIF Plenas - Individuales"/>
    <s v="BOGOTA D.C."/>
    <s v="F4111"/>
    <s v="2015-dic-31"/>
    <x v="1"/>
    <n v="20160729"/>
    <n v="-1"/>
    <s v="Otros pasivos no financieros no corrientes"/>
    <x v="48"/>
    <x v="0"/>
    <n v="322722113"/>
  </r>
  <r>
    <x v="6"/>
    <s v="PRABYC INGENIEROS S A S"/>
    <s v="20 NIIF Plenas - Separados"/>
    <s v="BOGOTA D.C."/>
    <s v="F4111"/>
    <s v="2015-dic-31"/>
    <x v="1"/>
    <n v="20160710"/>
    <n v="0"/>
    <s v="Total de pasivos no corrientes"/>
    <x v="42"/>
    <x v="6"/>
    <n v="116458606"/>
  </r>
  <r>
    <x v="14"/>
    <s v="CONSTRUCOES E COMERCIO CAMARGO CORREA S.A. SUCURSAL COLOMBIA"/>
    <s v="10 NIIF Plenas - Individuales"/>
    <s v="ANTIOQUIA"/>
    <s v="F4290"/>
    <s v="2015-dic-31"/>
    <x v="1"/>
    <n v="20160426"/>
    <n v="0"/>
    <s v="Total de pasivos no corrientes"/>
    <x v="42"/>
    <x v="6"/>
    <n v="106980941"/>
  </r>
  <r>
    <x v="16"/>
    <s v="CAM COLOMBIA MULTISERVICIOS S A S"/>
    <s v="10 NIIF Plenas - Individuales"/>
    <s v="BOGOTA D.C."/>
    <s v="N8299"/>
    <s v="2015-dic-31"/>
    <x v="1"/>
    <n v="20160710"/>
    <n v="0"/>
    <s v="Total de pasivos no corrientes"/>
    <x v="42"/>
    <x v="6"/>
    <n v="9359524"/>
  </r>
  <r>
    <x v="23"/>
    <s v="ODINSA SERVICIOS S A S"/>
    <s v="10 NIIF Plenas - Individuales"/>
    <s v="BOGOTA D.C."/>
    <s v="F4390"/>
    <s v="2015-dic-31"/>
    <x v="1"/>
    <n v="20160429"/>
    <n v="0"/>
    <s v="Total de pasivos no corrientes"/>
    <x v="42"/>
    <x v="6"/>
    <n v="159235"/>
  </r>
  <r>
    <x v="18"/>
    <s v="HMV INGENIEROS LTDA"/>
    <s v="20 NIIF Plenas - Separados"/>
    <s v="ANTIOQUIA"/>
    <s v="M7110"/>
    <s v="2015-dic-31"/>
    <x v="1"/>
    <n v="20160426"/>
    <n v="0"/>
    <s v="Total de pasivos no corrientes"/>
    <x v="42"/>
    <x v="6"/>
    <n v="33853768"/>
  </r>
  <r>
    <x v="20"/>
    <s v="OSPINAS Y CIA S A"/>
    <s v="20 NIIF Plenas - Separados"/>
    <s v="BOGOTA D.C."/>
    <s v="M7110"/>
    <s v="2015-dic-31"/>
    <x v="1"/>
    <n v="20160426"/>
    <n v="0"/>
    <s v="Total de pasivos no corrientes"/>
    <x v="42"/>
    <x v="6"/>
    <n v="1476558"/>
  </r>
  <r>
    <x v="30"/>
    <s v="TECNICONTROL S.A."/>
    <s v="10 NIIF Plenas - Individuales"/>
    <s v="BOGOTA D.C."/>
    <s v="M7110"/>
    <s v="2015-dic-31"/>
    <x v="1"/>
    <n v="20160428"/>
    <n v="0"/>
    <s v="Total de pasivos no corrientes"/>
    <x v="42"/>
    <x v="6"/>
    <n v="4982583"/>
  </r>
  <r>
    <x v="32"/>
    <s v="CONSTRUCTORA  COLPATRIA S.A"/>
    <s v="20 NIIF Plenas - Separados"/>
    <s v="BOGOTA D.C."/>
    <s v="F4111"/>
    <s v="2015-dic-31"/>
    <x v="1"/>
    <n v="20160427"/>
    <n v="0"/>
    <s v="Total de pasivos no corrientes"/>
    <x v="42"/>
    <x v="6"/>
    <n v="458027019"/>
  </r>
  <r>
    <x v="33"/>
    <s v="A.C.I. PROYECTOS S.A.S"/>
    <s v="20 NIIF Plenas - Separados"/>
    <s v="BOGOTA D.C."/>
    <s v="M7110"/>
    <s v="2015-dic-31"/>
    <x v="1"/>
    <n v="20160729"/>
    <n v="-1"/>
    <s v="Total de pasivos no corrientes"/>
    <x v="42"/>
    <x v="6"/>
    <n v="8842775"/>
  </r>
  <r>
    <x v="41"/>
    <s v="ODINSA PROYECTOS E INVERSIONES S.A."/>
    <s v="10 NIIF Plenas - Individuales"/>
    <s v="BOGOTA D.C."/>
    <s v="N8299"/>
    <s v="2015-dic-31"/>
    <x v="1"/>
    <n v="20160729"/>
    <n v="-1"/>
    <s v="Total de pasivos no corrientes"/>
    <x v="42"/>
    <x v="6"/>
    <n v="406956"/>
  </r>
  <r>
    <x v="42"/>
    <s v="PROMOTORA CONVIVIENDA S A S"/>
    <s v="10 NIIF Plenas - Individuales"/>
    <s v="BOGOTA D.C."/>
    <s v="M7110"/>
    <s v="2015-dic-31"/>
    <x v="1"/>
    <n v="20160429"/>
    <n v="0"/>
    <s v="Total de pasivos no corrientes"/>
    <x v="42"/>
    <x v="6"/>
    <n v="42489880"/>
  </r>
  <r>
    <x v="35"/>
    <s v="TERMOTECNICA COINDUSTRIAL S A"/>
    <s v="10 NIIF Plenas - Individuales"/>
    <s v="BOGOTA D.C."/>
    <s v="F4290"/>
    <s v="2015-dic-31"/>
    <x v="1"/>
    <n v="20160426"/>
    <n v="0"/>
    <s v="Total de pasivos no corrientes"/>
    <x v="42"/>
    <x v="6"/>
    <n v="43803198"/>
  </r>
  <r>
    <x v="36"/>
    <s v="INTEGRAL S A."/>
    <s v="20 NIIF Plenas - Separados"/>
    <s v="ANTIOQUIA"/>
    <s v="M7110"/>
    <s v="2015-dic-31"/>
    <x v="1"/>
    <n v="20160729"/>
    <n v="-1"/>
    <s v="Total de pasivos no corrientes"/>
    <x v="42"/>
    <x v="6"/>
    <n v="18489840"/>
  </r>
  <r>
    <x v="37"/>
    <s v="CONSTRUCCIONES VELEZ Y ASOCIADOS S.A.S"/>
    <s v="10 NIIF Plenas - Individuales"/>
    <s v="ANTIOQUIA"/>
    <s v="F4112"/>
    <s v="2015-dic-31"/>
    <x v="1"/>
    <n v="20160802"/>
    <n v="0"/>
    <s v="Total de pasivos no corrientes"/>
    <x v="42"/>
    <x v="6"/>
    <n v="2257244"/>
  </r>
  <r>
    <x v="40"/>
    <s v="INDUSTRIAL CONCONCRETO S.A.S"/>
    <s v="20 NIIF Plenas - Separados"/>
    <s v="ANTIOQUIA"/>
    <s v="F4290"/>
    <s v="2015-dic-31"/>
    <x v="1"/>
    <n v="20160426"/>
    <n v="0"/>
    <s v="Total de pasivos no corrientes"/>
    <x v="42"/>
    <x v="6"/>
    <n v="16872741"/>
  </r>
  <r>
    <x v="54"/>
    <s v="INMOBILIARIA CONCONCRETO S.A.S."/>
    <s v="20 NIIF Plenas - Separados"/>
    <s v="ANTIOQUIA"/>
    <s v="F4111"/>
    <s v="2015-dic-31"/>
    <x v="1"/>
    <n v="20160427"/>
    <n v="0"/>
    <s v="Total de pasivos no corrientes"/>
    <x v="42"/>
    <x v="6"/>
    <n v="9611491"/>
  </r>
  <r>
    <x v="45"/>
    <s v="CASS CONSTRUCTORES &amp; CIA. S.C.A."/>
    <s v="10 NIIF Plenas - Individuales"/>
    <s v="CUNDINAMARCA"/>
    <s v="F4210"/>
    <s v="2015-dic-31"/>
    <x v="1"/>
    <n v="20160428"/>
    <n v="0"/>
    <s v="Total de pasivos no corrientes"/>
    <x v="42"/>
    <x v="6"/>
    <n v="106647299"/>
  </r>
  <r>
    <x v="57"/>
    <s v="ESTUDIOS Y PROYECTOS DEL SOL S A S"/>
    <s v="20 NIIF Plenas - Separados"/>
    <s v="BOGOTA D.C."/>
    <s v="F4210"/>
    <s v="2015-dic-31"/>
    <x v="1"/>
    <n v="20160427"/>
    <n v="0"/>
    <s v="Total de pasivos no corrientes"/>
    <x v="42"/>
    <x v="6"/>
    <n v="137526923"/>
  </r>
  <r>
    <x v="57"/>
    <s v="ESTUDIOS Y PROYECTOS DEL SOL S A S"/>
    <s v="20 NIIF Plenas - Separados"/>
    <s v="BOGOTA D.C."/>
    <s v="F4210"/>
    <s v="2015-jun-30"/>
    <x v="2"/>
    <n v="20160428"/>
    <n v="0"/>
    <s v="Total de pasivos no corrientes"/>
    <x v="42"/>
    <x v="6"/>
    <n v="125497331"/>
  </r>
  <r>
    <x v="64"/>
    <s v="POCH COLOMBIA SA"/>
    <s v="10 NIIF Plenas - Individuales"/>
    <s v="BOGOTA D.C."/>
    <s v="M7110"/>
    <s v="2015-dic-31"/>
    <x v="1"/>
    <n v="20160710"/>
    <n v="0"/>
    <s v="Total de pasivos no corrientes"/>
    <x v="42"/>
    <x v="6"/>
    <n v="191667"/>
  </r>
  <r>
    <x v="65"/>
    <s v="AR CONSTRUCCIONES S.A.S"/>
    <s v="10 NIIF Plenas - Individuales"/>
    <s v="BOGOTA D.C."/>
    <s v="F4111"/>
    <s v="2015-dic-31"/>
    <x v="1"/>
    <n v="20160729"/>
    <n v="-1"/>
    <s v="Total de pasivos no corrientes"/>
    <x v="42"/>
    <x v="6"/>
    <n v="366779929"/>
  </r>
  <r>
    <x v="66"/>
    <s v="CONSTRUCTORA DE INFRAESTRUCTURA VIAL S.A.S."/>
    <s v="10 NIIF Plenas - Individuales"/>
    <s v="BOGOTA D.C."/>
    <s v="F4210"/>
    <s v="2015-dic-31"/>
    <x v="1"/>
    <n v="20160421"/>
    <n v="0"/>
    <s v="Total de pasivos no corrientes"/>
    <x v="42"/>
    <x v="6"/>
    <n v="15009"/>
  </r>
  <r>
    <x v="66"/>
    <s v="CONSTRUCTORA DE INFRAESTRUCTURA VIAL S.A.S."/>
    <s v="10 NIIF Plenas - Individuales"/>
    <s v="BOGOTA D.C."/>
    <s v="F4210"/>
    <s v="2015-jun-30"/>
    <x v="2"/>
    <n v="20160421"/>
    <n v="0"/>
    <s v="Total de pasivos no corrientes"/>
    <x v="42"/>
    <x v="6"/>
    <n v="10339"/>
  </r>
  <r>
    <x v="72"/>
    <s v="SBI INTERNATIONAL HOLDINGS AG"/>
    <s v="10 NIIF Plenas - Individuales"/>
    <s v="BOGOTA D.C."/>
    <s v="F4112"/>
    <s v="2015-dic-31"/>
    <x v="1"/>
    <n v="20160710"/>
    <n v="-1"/>
    <s v="Total de pasivos no corrientes"/>
    <x v="42"/>
    <x v="6"/>
    <n v="94527613"/>
  </r>
  <r>
    <x v="6"/>
    <s v="PRABYC INGENIEROS S A S"/>
    <s v="20 NIIF Plenas - Separados"/>
    <s v="BOGOTA D.C."/>
    <s v="F4111"/>
    <s v="2015-dic-31"/>
    <x v="1"/>
    <n v="20160710"/>
    <n v="0"/>
    <s v="Total pasivos"/>
    <x v="49"/>
    <x v="7"/>
    <n v="275146658"/>
  </r>
  <r>
    <x v="8"/>
    <s v="AMARILO S.A.S"/>
    <s v="20 NIIF Plenas - Separados"/>
    <s v="BOGOTA D.C."/>
    <s v="F4111"/>
    <s v="2015-dic-31"/>
    <x v="1"/>
    <n v="20160429"/>
    <n v="0"/>
    <s v="Total pasivos"/>
    <x v="49"/>
    <x v="7"/>
    <n v="1359258305"/>
  </r>
  <r>
    <x v="14"/>
    <s v="CONSTRUCOES E COMERCIO CAMARGO CORREA S.A. SUCURSAL COLOMBIA"/>
    <s v="10 NIIF Plenas - Individuales"/>
    <s v="ANTIOQUIA"/>
    <s v="F4290"/>
    <s v="2015-dic-31"/>
    <x v="1"/>
    <n v="20160426"/>
    <n v="0"/>
    <s v="Total pasivos"/>
    <x v="49"/>
    <x v="7"/>
    <n v="166287314"/>
  </r>
  <r>
    <x v="16"/>
    <s v="CAM COLOMBIA MULTISERVICIOS S A S"/>
    <s v="10 NIIF Plenas - Individuales"/>
    <s v="BOGOTA D.C."/>
    <s v="N8299"/>
    <s v="2015-dic-31"/>
    <x v="1"/>
    <n v="20160710"/>
    <n v="0"/>
    <s v="Total pasivos"/>
    <x v="49"/>
    <x v="7"/>
    <n v="54478906"/>
  </r>
  <r>
    <x v="23"/>
    <s v="ODINSA SERVICIOS S A S"/>
    <s v="10 NIIF Plenas - Individuales"/>
    <s v="BOGOTA D.C."/>
    <s v="F4390"/>
    <s v="2015-dic-31"/>
    <x v="1"/>
    <n v="20160429"/>
    <n v="0"/>
    <s v="Total pasivos"/>
    <x v="49"/>
    <x v="7"/>
    <n v="1603610"/>
  </r>
  <r>
    <x v="18"/>
    <s v="HMV INGENIEROS LTDA"/>
    <s v="20 NIIF Plenas - Separados"/>
    <s v="ANTIOQUIA"/>
    <s v="M7110"/>
    <s v="2015-dic-31"/>
    <x v="1"/>
    <n v="20160426"/>
    <n v="0"/>
    <s v="Total pasivos"/>
    <x v="49"/>
    <x v="7"/>
    <n v="110186662"/>
  </r>
  <r>
    <x v="20"/>
    <s v="OSPINAS Y CIA S A"/>
    <s v="20 NIIF Plenas - Separados"/>
    <s v="BOGOTA D.C."/>
    <s v="M7110"/>
    <s v="2015-dic-31"/>
    <x v="1"/>
    <n v="20160426"/>
    <n v="0"/>
    <s v="Total pasivos"/>
    <x v="49"/>
    <x v="7"/>
    <n v="148303172"/>
  </r>
  <r>
    <x v="30"/>
    <s v="TECNICONTROL S.A."/>
    <s v="10 NIIF Plenas - Individuales"/>
    <s v="BOGOTA D.C."/>
    <s v="M7110"/>
    <s v="2015-dic-31"/>
    <x v="1"/>
    <n v="20160428"/>
    <n v="0"/>
    <s v="Total pasivos"/>
    <x v="49"/>
    <x v="7"/>
    <n v="28173016"/>
  </r>
  <r>
    <x v="32"/>
    <s v="CONSTRUCTORA  COLPATRIA S.A"/>
    <s v="20 NIIF Plenas - Separados"/>
    <s v="BOGOTA D.C."/>
    <s v="F4111"/>
    <s v="2015-dic-31"/>
    <x v="1"/>
    <n v="20160427"/>
    <n v="0"/>
    <s v="Total pasivos"/>
    <x v="49"/>
    <x v="7"/>
    <n v="703447291"/>
  </r>
  <r>
    <x v="33"/>
    <s v="A.C.I. PROYECTOS S.A.S"/>
    <s v="20 NIIF Plenas - Separados"/>
    <s v="BOGOTA D.C."/>
    <s v="M7110"/>
    <s v="2015-dic-31"/>
    <x v="1"/>
    <n v="20160729"/>
    <n v="-1"/>
    <s v="Total pasivos"/>
    <x v="49"/>
    <x v="7"/>
    <n v="36543311"/>
  </r>
  <r>
    <x v="41"/>
    <s v="ODINSA PROYECTOS E INVERSIONES S.A."/>
    <s v="10 NIIF Plenas - Individuales"/>
    <s v="BOGOTA D.C."/>
    <s v="N8299"/>
    <s v="2015-dic-31"/>
    <x v="1"/>
    <n v="20160729"/>
    <n v="-1"/>
    <s v="Total pasivos"/>
    <x v="49"/>
    <x v="7"/>
    <n v="11619605"/>
  </r>
  <r>
    <x v="42"/>
    <s v="PROMOTORA CONVIVIENDA S A S"/>
    <s v="10 NIIF Plenas - Individuales"/>
    <s v="BOGOTA D.C."/>
    <s v="M7110"/>
    <s v="2015-dic-31"/>
    <x v="1"/>
    <n v="20160429"/>
    <n v="0"/>
    <s v="Total pasivos"/>
    <x v="49"/>
    <x v="7"/>
    <n v="46945058"/>
  </r>
  <r>
    <x v="35"/>
    <s v="TERMOTECNICA COINDUSTRIAL S A"/>
    <s v="10 NIIF Plenas - Individuales"/>
    <s v="BOGOTA D.C."/>
    <s v="F4290"/>
    <s v="2015-dic-31"/>
    <x v="1"/>
    <n v="20160426"/>
    <n v="0"/>
    <s v="Total pasivos"/>
    <x v="49"/>
    <x v="7"/>
    <n v="181840129"/>
  </r>
  <r>
    <x v="36"/>
    <s v="INTEGRAL S A."/>
    <s v="20 NIIF Plenas - Separados"/>
    <s v="ANTIOQUIA"/>
    <s v="M7110"/>
    <s v="2015-dic-31"/>
    <x v="1"/>
    <n v="20160729"/>
    <n v="-1"/>
    <s v="Total pasivos"/>
    <x v="49"/>
    <x v="7"/>
    <n v="61935968"/>
  </r>
  <r>
    <x v="37"/>
    <s v="CONSTRUCCIONES VELEZ Y ASOCIADOS S.A.S"/>
    <s v="10 NIIF Plenas - Individuales"/>
    <s v="ANTIOQUIA"/>
    <s v="F4112"/>
    <s v="2015-dic-31"/>
    <x v="1"/>
    <n v="20160802"/>
    <n v="0"/>
    <s v="Total pasivos"/>
    <x v="49"/>
    <x v="7"/>
    <n v="44465920"/>
  </r>
  <r>
    <x v="40"/>
    <s v="INDUSTRIAL CONCONCRETO S.A.S"/>
    <s v="20 NIIF Plenas - Separados"/>
    <s v="ANTIOQUIA"/>
    <s v="F4290"/>
    <s v="2015-dic-31"/>
    <x v="1"/>
    <n v="20160426"/>
    <n v="0"/>
    <s v="Total pasivos"/>
    <x v="49"/>
    <x v="7"/>
    <n v="44609885"/>
  </r>
  <r>
    <x v="54"/>
    <s v="INMOBILIARIA CONCONCRETO S.A.S."/>
    <s v="20 NIIF Plenas - Separados"/>
    <s v="ANTIOQUIA"/>
    <s v="F4111"/>
    <s v="2015-dic-31"/>
    <x v="1"/>
    <n v="20160427"/>
    <n v="0"/>
    <s v="Total pasivos"/>
    <x v="49"/>
    <x v="7"/>
    <n v="21758667"/>
  </r>
  <r>
    <x v="45"/>
    <s v="CASS CONSTRUCTORES &amp; CIA. S.C.A."/>
    <s v="10 NIIF Plenas - Individuales"/>
    <s v="CUNDINAMARCA"/>
    <s v="F4210"/>
    <s v="2015-dic-31"/>
    <x v="1"/>
    <n v="20160428"/>
    <n v="0"/>
    <s v="Total pasivos"/>
    <x v="49"/>
    <x v="7"/>
    <n v="263065666"/>
  </r>
  <r>
    <x v="56"/>
    <s v="CBI COLOMBIANA S.A."/>
    <s v="10 NIIF Plenas - Individuales"/>
    <s v="BOLIVAR"/>
    <s v="F4290"/>
    <s v="2015-dic-31"/>
    <x v="1"/>
    <n v="20160429"/>
    <n v="0"/>
    <s v="Total pasivos"/>
    <x v="49"/>
    <x v="7"/>
    <n v="459627585"/>
  </r>
  <r>
    <x v="57"/>
    <s v="ESTUDIOS Y PROYECTOS DEL SOL S A S"/>
    <s v="20 NIIF Plenas - Separados"/>
    <s v="BOGOTA D.C."/>
    <s v="F4210"/>
    <s v="2015-dic-31"/>
    <x v="1"/>
    <n v="20160427"/>
    <n v="0"/>
    <s v="Total pasivos"/>
    <x v="49"/>
    <x v="7"/>
    <n v="247528347"/>
  </r>
  <r>
    <x v="57"/>
    <s v="ESTUDIOS Y PROYECTOS DEL SOL S A S"/>
    <s v="20 NIIF Plenas - Separados"/>
    <s v="BOGOTA D.C."/>
    <s v="F4210"/>
    <s v="2015-jun-30"/>
    <x v="2"/>
    <n v="20160428"/>
    <n v="0"/>
    <s v="Total pasivos"/>
    <x v="49"/>
    <x v="7"/>
    <n v="206964540"/>
  </r>
  <r>
    <x v="64"/>
    <s v="POCH COLOMBIA SA"/>
    <s v="10 NIIF Plenas - Individuales"/>
    <s v="BOGOTA D.C."/>
    <s v="M7110"/>
    <s v="2015-dic-31"/>
    <x v="1"/>
    <n v="20160710"/>
    <n v="0"/>
    <s v="Total pasivos"/>
    <x v="49"/>
    <x v="7"/>
    <n v="3792860"/>
  </r>
  <r>
    <x v="65"/>
    <s v="AR CONSTRUCCIONES S.A.S"/>
    <s v="10 NIIF Plenas - Individuales"/>
    <s v="BOGOTA D.C."/>
    <s v="F4111"/>
    <s v="2015-dic-31"/>
    <x v="1"/>
    <n v="20160729"/>
    <n v="-1"/>
    <s v="Total pasivos"/>
    <x v="49"/>
    <x v="7"/>
    <n v="415015670"/>
  </r>
  <r>
    <x v="66"/>
    <s v="CONSTRUCTORA DE INFRAESTRUCTURA VIAL S.A.S."/>
    <s v="10 NIIF Plenas - Individuales"/>
    <s v="BOGOTA D.C."/>
    <s v="F4210"/>
    <s v="2015-dic-31"/>
    <x v="1"/>
    <n v="20160421"/>
    <n v="0"/>
    <s v="Total pasivos"/>
    <x v="49"/>
    <x v="7"/>
    <n v="29035457"/>
  </r>
  <r>
    <x v="66"/>
    <s v="CONSTRUCTORA DE INFRAESTRUCTURA VIAL S.A.S."/>
    <s v="10 NIIF Plenas - Individuales"/>
    <s v="BOGOTA D.C."/>
    <s v="F4210"/>
    <s v="2015-jun-30"/>
    <x v="2"/>
    <n v="20160421"/>
    <n v="0"/>
    <s v="Total pasivos"/>
    <x v="49"/>
    <x v="7"/>
    <n v="57364291"/>
  </r>
  <r>
    <x v="72"/>
    <s v="SBI INTERNATIONAL HOLDINGS AG"/>
    <s v="10 NIIF Plenas - Individuales"/>
    <s v="BOGOTA D.C."/>
    <s v="F4112"/>
    <s v="2015-dic-31"/>
    <x v="1"/>
    <n v="20160710"/>
    <n v="-1"/>
    <s v="Total pasivos"/>
    <x v="49"/>
    <x v="7"/>
    <n v="99811702"/>
  </r>
  <r>
    <x v="6"/>
    <s v="PRABYC INGENIEROS S A S"/>
    <s v="20 NIIF Plenas - Separados"/>
    <s v="BOGOTA D.C."/>
    <s v="F4111"/>
    <s v="2015-dic-31"/>
    <x v="1"/>
    <n v="20160710"/>
    <n v="0"/>
    <s v="Capital emitido"/>
    <x v="50"/>
    <x v="0"/>
    <n v="6848000"/>
  </r>
  <r>
    <x v="8"/>
    <s v="AMARILO S.A.S"/>
    <s v="20 NIIF Plenas - Separados"/>
    <s v="BOGOTA D.C."/>
    <s v="F4111"/>
    <s v="2015-dic-31"/>
    <x v="1"/>
    <n v="20160429"/>
    <n v="0"/>
    <s v="Capital emitido"/>
    <x v="50"/>
    <x v="0"/>
    <n v="12000000"/>
  </r>
  <r>
    <x v="14"/>
    <s v="CONSTRUCOES E COMERCIO CAMARGO CORREA S.A. SUCURSAL COLOMBIA"/>
    <s v="10 NIIF Plenas - Individuales"/>
    <s v="ANTIOQUIA"/>
    <s v="F4290"/>
    <s v="2015-dic-31"/>
    <x v="1"/>
    <n v="20160426"/>
    <n v="0"/>
    <s v="Capital emitido"/>
    <x v="50"/>
    <x v="0"/>
    <n v="11103666"/>
  </r>
  <r>
    <x v="16"/>
    <s v="CAM COLOMBIA MULTISERVICIOS S A S"/>
    <s v="10 NIIF Plenas - Individuales"/>
    <s v="BOGOTA D.C."/>
    <s v="N8299"/>
    <s v="2015-dic-31"/>
    <x v="1"/>
    <n v="20160710"/>
    <n v="0"/>
    <s v="Capital emitido"/>
    <x v="50"/>
    <x v="0"/>
    <n v="18640240"/>
  </r>
  <r>
    <x v="23"/>
    <s v="ODINSA SERVICIOS S A S"/>
    <s v="10 NIIF Plenas - Individuales"/>
    <s v="BOGOTA D.C."/>
    <s v="F4390"/>
    <s v="2015-dic-31"/>
    <x v="1"/>
    <n v="20160429"/>
    <n v="0"/>
    <s v="Capital emitido"/>
    <x v="50"/>
    <x v="0"/>
    <n v="400000"/>
  </r>
  <r>
    <x v="18"/>
    <s v="HMV INGENIEROS LTDA"/>
    <s v="20 NIIF Plenas - Separados"/>
    <s v="ANTIOQUIA"/>
    <s v="M7110"/>
    <s v="2015-dic-31"/>
    <x v="1"/>
    <n v="20160426"/>
    <n v="0"/>
    <s v="Capital emitido"/>
    <x v="50"/>
    <x v="0"/>
    <n v="16660469"/>
  </r>
  <r>
    <x v="20"/>
    <s v="OSPINAS Y CIA S A"/>
    <s v="20 NIIF Plenas - Separados"/>
    <s v="BOGOTA D.C."/>
    <s v="M7110"/>
    <s v="2015-dic-31"/>
    <x v="1"/>
    <n v="20160426"/>
    <n v="0"/>
    <s v="Capital emitido"/>
    <x v="50"/>
    <x v="0"/>
    <n v="505212"/>
  </r>
  <r>
    <x v="30"/>
    <s v="TECNICONTROL S.A."/>
    <s v="10 NIIF Plenas - Individuales"/>
    <s v="BOGOTA D.C."/>
    <s v="M7110"/>
    <s v="2015-dic-31"/>
    <x v="1"/>
    <n v="20160428"/>
    <n v="0"/>
    <s v="Capital emitido"/>
    <x v="50"/>
    <x v="0"/>
    <n v="4735341"/>
  </r>
  <r>
    <x v="32"/>
    <s v="CONSTRUCTORA  COLPATRIA S.A"/>
    <s v="20 NIIF Plenas - Separados"/>
    <s v="BOGOTA D.C."/>
    <s v="F4111"/>
    <s v="2015-dic-31"/>
    <x v="1"/>
    <n v="20160427"/>
    <n v="0"/>
    <s v="Capital emitido"/>
    <x v="50"/>
    <x v="0"/>
    <n v="10069118"/>
  </r>
  <r>
    <x v="33"/>
    <s v="A.C.I. PROYECTOS S.A.S"/>
    <s v="20 NIIF Plenas - Separados"/>
    <s v="BOGOTA D.C."/>
    <s v="M7110"/>
    <s v="2015-dic-31"/>
    <x v="1"/>
    <n v="20160729"/>
    <n v="-1"/>
    <s v="Capital emitido"/>
    <x v="50"/>
    <x v="0"/>
    <n v="6500000"/>
  </r>
  <r>
    <x v="41"/>
    <s v="ODINSA PROYECTOS E INVERSIONES S.A."/>
    <s v="10 NIIF Plenas - Individuales"/>
    <s v="BOGOTA D.C."/>
    <s v="N8299"/>
    <s v="2015-dic-31"/>
    <x v="1"/>
    <n v="20160729"/>
    <n v="-1"/>
    <s v="Capital emitido"/>
    <x v="50"/>
    <x v="0"/>
    <n v="410233"/>
  </r>
  <r>
    <x v="42"/>
    <s v="PROMOTORA CONVIVIENDA S A S"/>
    <s v="10 NIIF Plenas - Individuales"/>
    <s v="BOGOTA D.C."/>
    <s v="M7110"/>
    <s v="2015-dic-31"/>
    <x v="1"/>
    <n v="20160429"/>
    <n v="0"/>
    <s v="Capital emitido"/>
    <x v="50"/>
    <x v="0"/>
    <n v="4077960"/>
  </r>
  <r>
    <x v="35"/>
    <s v="TERMOTECNICA COINDUSTRIAL S A"/>
    <s v="10 NIIF Plenas - Individuales"/>
    <s v="BOGOTA D.C."/>
    <s v="F4290"/>
    <s v="2015-dic-31"/>
    <x v="1"/>
    <n v="20160426"/>
    <n v="0"/>
    <s v="Capital emitido"/>
    <x v="50"/>
    <x v="0"/>
    <n v="93000000"/>
  </r>
  <r>
    <x v="36"/>
    <s v="INTEGRAL S A."/>
    <s v="20 NIIF Plenas - Separados"/>
    <s v="ANTIOQUIA"/>
    <s v="M7110"/>
    <s v="2015-dic-31"/>
    <x v="1"/>
    <n v="20160729"/>
    <n v="-1"/>
    <s v="Capital emitido"/>
    <x v="50"/>
    <x v="0"/>
    <n v="2300030"/>
  </r>
  <r>
    <x v="37"/>
    <s v="CONSTRUCCIONES VELEZ Y ASOCIADOS S.A.S"/>
    <s v="10 NIIF Plenas - Individuales"/>
    <s v="ANTIOQUIA"/>
    <s v="F4112"/>
    <s v="2015-dic-31"/>
    <x v="1"/>
    <n v="20160802"/>
    <n v="0"/>
    <s v="Capital emitido"/>
    <x v="50"/>
    <x v="0"/>
    <n v="101000"/>
  </r>
  <r>
    <x v="40"/>
    <s v="INDUSTRIAL CONCONCRETO S.A.S"/>
    <s v="20 NIIF Plenas - Separados"/>
    <s v="ANTIOQUIA"/>
    <s v="F4290"/>
    <s v="2015-dic-31"/>
    <x v="1"/>
    <n v="20160426"/>
    <n v="0"/>
    <s v="Capital emitido"/>
    <x v="50"/>
    <x v="0"/>
    <n v="5312360"/>
  </r>
  <r>
    <x v="54"/>
    <s v="INMOBILIARIA CONCONCRETO S.A.S."/>
    <s v="20 NIIF Plenas - Separados"/>
    <s v="ANTIOQUIA"/>
    <s v="F4111"/>
    <s v="2015-dic-31"/>
    <x v="1"/>
    <n v="20160427"/>
    <n v="0"/>
    <s v="Capital emitido"/>
    <x v="50"/>
    <x v="0"/>
    <n v="16999217"/>
  </r>
  <r>
    <x v="45"/>
    <s v="CASS CONSTRUCTORES &amp; CIA. S.C.A."/>
    <s v="10 NIIF Plenas - Individuales"/>
    <s v="CUNDINAMARCA"/>
    <s v="F4210"/>
    <s v="2015-dic-31"/>
    <x v="1"/>
    <n v="20160428"/>
    <n v="0"/>
    <s v="Capital emitido"/>
    <x v="50"/>
    <x v="0"/>
    <n v="30110000"/>
  </r>
  <r>
    <x v="56"/>
    <s v="CBI COLOMBIANA S.A."/>
    <s v="10 NIIF Plenas - Individuales"/>
    <s v="BOLIVAR"/>
    <s v="F4290"/>
    <s v="2015-dic-31"/>
    <x v="1"/>
    <n v="20160429"/>
    <n v="0"/>
    <s v="Capital emitido"/>
    <x v="50"/>
    <x v="0"/>
    <n v="229927"/>
  </r>
  <r>
    <x v="57"/>
    <s v="ESTUDIOS Y PROYECTOS DEL SOL S A S"/>
    <s v="20 NIIF Plenas - Separados"/>
    <s v="BOGOTA D.C."/>
    <s v="F4210"/>
    <s v="2015-dic-31"/>
    <x v="1"/>
    <n v="20160427"/>
    <n v="0"/>
    <s v="Capital emitido"/>
    <x v="50"/>
    <x v="0"/>
    <n v="261609002"/>
  </r>
  <r>
    <x v="57"/>
    <s v="ESTUDIOS Y PROYECTOS DEL SOL S A S"/>
    <s v="20 NIIF Plenas - Separados"/>
    <s v="BOGOTA D.C."/>
    <s v="F4210"/>
    <s v="2015-jun-30"/>
    <x v="2"/>
    <n v="20160428"/>
    <n v="0"/>
    <s v="Capital emitido"/>
    <x v="50"/>
    <x v="0"/>
    <n v="173453123"/>
  </r>
  <r>
    <x v="64"/>
    <s v="POCH COLOMBIA SA"/>
    <s v="10 NIIF Plenas - Individuales"/>
    <s v="BOGOTA D.C."/>
    <s v="M7110"/>
    <s v="2015-dic-31"/>
    <x v="1"/>
    <n v="20160710"/>
    <n v="0"/>
    <s v="Capital emitido"/>
    <x v="50"/>
    <x v="0"/>
    <n v="499191"/>
  </r>
  <r>
    <x v="65"/>
    <s v="AR CONSTRUCCIONES S.A.S"/>
    <s v="10 NIIF Plenas - Individuales"/>
    <s v="BOGOTA D.C."/>
    <s v="F4111"/>
    <s v="2015-dic-31"/>
    <x v="1"/>
    <n v="20160729"/>
    <n v="-1"/>
    <s v="Capital emitido"/>
    <x v="50"/>
    <x v="0"/>
    <n v="12000000"/>
  </r>
  <r>
    <x v="66"/>
    <s v="CONSTRUCTORA DE INFRAESTRUCTURA VIAL S.A.S."/>
    <s v="10 NIIF Plenas - Individuales"/>
    <s v="BOGOTA D.C."/>
    <s v="F4210"/>
    <s v="2015-dic-31"/>
    <x v="1"/>
    <n v="20160421"/>
    <n v="0"/>
    <s v="Capital emitido"/>
    <x v="50"/>
    <x v="0"/>
    <n v="50000"/>
  </r>
  <r>
    <x v="66"/>
    <s v="CONSTRUCTORA DE INFRAESTRUCTURA VIAL S.A.S."/>
    <s v="10 NIIF Plenas - Individuales"/>
    <s v="BOGOTA D.C."/>
    <s v="F4210"/>
    <s v="2015-jun-30"/>
    <x v="2"/>
    <n v="20160421"/>
    <n v="0"/>
    <s v="Capital emitido"/>
    <x v="50"/>
    <x v="0"/>
    <n v="50000"/>
  </r>
  <r>
    <x v="72"/>
    <s v="SBI INTERNATIONAL HOLDINGS AG"/>
    <s v="10 NIIF Plenas - Individuales"/>
    <s v="BOGOTA D.C."/>
    <s v="F4112"/>
    <s v="2015-dic-31"/>
    <x v="1"/>
    <n v="20160710"/>
    <n v="-1"/>
    <s v="Capital emitido"/>
    <x v="50"/>
    <x v="0"/>
    <n v="50000"/>
  </r>
  <r>
    <x v="16"/>
    <s v="CAM COLOMBIA MULTISERVICIOS S A S"/>
    <s v="10 NIIF Plenas - Individuales"/>
    <s v="BOGOTA D.C."/>
    <s v="N8299"/>
    <s v="2015-dic-31"/>
    <x v="1"/>
    <n v="20160710"/>
    <n v="0"/>
    <s v="Prima de emisión"/>
    <x v="51"/>
    <x v="0"/>
    <n v="0"/>
  </r>
  <r>
    <x v="18"/>
    <s v="HMV INGENIEROS LTDA"/>
    <s v="20 NIIF Plenas - Separados"/>
    <s v="ANTIOQUIA"/>
    <s v="M7110"/>
    <s v="2015-dic-31"/>
    <x v="1"/>
    <n v="20160426"/>
    <n v="0"/>
    <s v="Prima de emisión"/>
    <x v="51"/>
    <x v="0"/>
    <n v="109653"/>
  </r>
  <r>
    <x v="20"/>
    <s v="OSPINAS Y CIA S A"/>
    <s v="20 NIIF Plenas - Separados"/>
    <s v="BOGOTA D.C."/>
    <s v="M7110"/>
    <s v="2015-dic-31"/>
    <x v="1"/>
    <n v="20160426"/>
    <n v="0"/>
    <s v="Prima de emisión"/>
    <x v="51"/>
    <x v="0"/>
    <n v="10948839"/>
  </r>
  <r>
    <x v="32"/>
    <s v="CONSTRUCTORA  COLPATRIA S.A"/>
    <s v="20 NIIF Plenas - Separados"/>
    <s v="BOGOTA D.C."/>
    <s v="F4111"/>
    <s v="2015-dic-31"/>
    <x v="1"/>
    <n v="20160427"/>
    <n v="0"/>
    <s v="Prima de emisión"/>
    <x v="51"/>
    <x v="0"/>
    <n v="129894641"/>
  </r>
  <r>
    <x v="41"/>
    <s v="ODINSA PROYECTOS E INVERSIONES S.A."/>
    <s v="10 NIIF Plenas - Individuales"/>
    <s v="BOGOTA D.C."/>
    <s v="N8299"/>
    <s v="2015-dic-31"/>
    <x v="1"/>
    <n v="20160729"/>
    <n v="-1"/>
    <s v="Prima de emisión"/>
    <x v="51"/>
    <x v="0"/>
    <n v="8618242"/>
  </r>
  <r>
    <x v="36"/>
    <s v="INTEGRAL S A."/>
    <s v="20 NIIF Plenas - Separados"/>
    <s v="ANTIOQUIA"/>
    <s v="M7110"/>
    <s v="2015-dic-31"/>
    <x v="1"/>
    <n v="20160729"/>
    <n v="-1"/>
    <s v="Prima de emisión"/>
    <x v="51"/>
    <x v="0"/>
    <n v="5390213"/>
  </r>
  <r>
    <x v="37"/>
    <s v="CONSTRUCCIONES VELEZ Y ASOCIADOS S.A.S"/>
    <s v="10 NIIF Plenas - Individuales"/>
    <s v="ANTIOQUIA"/>
    <s v="F4112"/>
    <s v="2015-dic-31"/>
    <x v="1"/>
    <n v="20160802"/>
    <n v="0"/>
    <s v="Prima de emisión"/>
    <x v="51"/>
    <x v="0"/>
    <n v="2698937"/>
  </r>
  <r>
    <x v="40"/>
    <s v="INDUSTRIAL CONCONCRETO S.A.S"/>
    <s v="20 NIIF Plenas - Separados"/>
    <s v="ANTIOQUIA"/>
    <s v="F4290"/>
    <s v="2015-dic-31"/>
    <x v="1"/>
    <n v="20160426"/>
    <n v="0"/>
    <s v="Prima de emisión"/>
    <x v="51"/>
    <x v="0"/>
    <n v="4923404"/>
  </r>
  <r>
    <x v="45"/>
    <s v="CASS CONSTRUCTORES &amp; CIA. S.C.A."/>
    <s v="10 NIIF Plenas - Individuales"/>
    <s v="CUNDINAMARCA"/>
    <s v="F4210"/>
    <s v="2015-dic-31"/>
    <x v="1"/>
    <n v="20160428"/>
    <n v="0"/>
    <s v="Prima de emisión"/>
    <x v="51"/>
    <x v="0"/>
    <n v="3990000"/>
  </r>
  <r>
    <x v="57"/>
    <s v="ESTUDIOS Y PROYECTOS DEL SOL S A S"/>
    <s v="20 NIIF Plenas - Separados"/>
    <s v="BOGOTA D.C."/>
    <s v="F4210"/>
    <s v="2015-dic-31"/>
    <x v="1"/>
    <n v="20160427"/>
    <n v="0"/>
    <s v="Prima de emisión"/>
    <x v="51"/>
    <x v="0"/>
    <n v="100433692"/>
  </r>
  <r>
    <x v="57"/>
    <s v="ESTUDIOS Y PROYECTOS DEL SOL S A S"/>
    <s v="20 NIIF Plenas - Separados"/>
    <s v="BOGOTA D.C."/>
    <s v="F4210"/>
    <s v="2015-jun-30"/>
    <x v="2"/>
    <n v="20160428"/>
    <n v="0"/>
    <s v="Prima de emisión"/>
    <x v="51"/>
    <x v="0"/>
    <n v="91427957"/>
  </r>
  <r>
    <x v="64"/>
    <s v="POCH COLOMBIA SA"/>
    <s v="10 NIIF Plenas - Individuales"/>
    <s v="BOGOTA D.C."/>
    <s v="M7110"/>
    <s v="2015-dic-31"/>
    <x v="1"/>
    <n v="20160710"/>
    <n v="0"/>
    <s v="Prima de emisión"/>
    <x v="51"/>
    <x v="0"/>
    <n v="90000"/>
  </r>
  <r>
    <x v="65"/>
    <s v="AR CONSTRUCCIONES S.A.S"/>
    <s v="10 NIIF Plenas - Individuales"/>
    <s v="BOGOTA D.C."/>
    <s v="F4111"/>
    <s v="2015-dic-31"/>
    <x v="1"/>
    <n v="20160729"/>
    <n v="-1"/>
    <s v="Prima de emisión"/>
    <x v="51"/>
    <x v="0"/>
    <n v="28984821"/>
  </r>
  <r>
    <x v="16"/>
    <s v="CAM COLOMBIA MULTISERVICIOS S A S"/>
    <s v="10 NIIF Plenas - Individuales"/>
    <s v="BOGOTA D.C."/>
    <s v="N8299"/>
    <s v="2015-dic-31"/>
    <x v="1"/>
    <n v="20160710"/>
    <n v="0"/>
    <s v="Acciones propias en cartera"/>
    <x v="52"/>
    <x v="0"/>
    <n v="0"/>
  </r>
  <r>
    <x v="18"/>
    <s v="HMV INGENIEROS LTDA"/>
    <s v="20 NIIF Plenas - Separados"/>
    <s v="ANTIOQUIA"/>
    <s v="M7110"/>
    <s v="2015-dic-31"/>
    <x v="1"/>
    <n v="20160426"/>
    <n v="0"/>
    <s v="Acciones propias en cartera"/>
    <x v="52"/>
    <x v="0"/>
    <n v="0"/>
  </r>
  <r>
    <x v="36"/>
    <s v="INTEGRAL S A."/>
    <s v="20 NIIF Plenas - Separados"/>
    <s v="ANTIOQUIA"/>
    <s v="M7110"/>
    <s v="2015-dic-31"/>
    <x v="1"/>
    <n v="20160729"/>
    <n v="-1"/>
    <s v="Acciones propias en cartera"/>
    <x v="52"/>
    <x v="0"/>
    <n v="2929344"/>
  </r>
  <r>
    <x v="14"/>
    <s v="CONSTRUCOES E COMERCIO CAMARGO CORREA S.A. SUCURSAL COLOMBIA"/>
    <s v="10 NIIF Plenas - Individuales"/>
    <s v="ANTIOQUIA"/>
    <s v="F4290"/>
    <s v="2015-dic-31"/>
    <x v="1"/>
    <n v="20160426"/>
    <n v="0"/>
    <s v="Inversión suplementaria al capital asignado"/>
    <x v="53"/>
    <x v="0"/>
    <n v="1701695"/>
  </r>
  <r>
    <x v="16"/>
    <s v="CAM COLOMBIA MULTISERVICIOS S A S"/>
    <s v="10 NIIF Plenas - Individuales"/>
    <s v="BOGOTA D.C."/>
    <s v="N8299"/>
    <s v="2015-dic-31"/>
    <x v="1"/>
    <n v="20160710"/>
    <n v="0"/>
    <s v="Inversión suplementaria al capital asignado"/>
    <x v="53"/>
    <x v="0"/>
    <n v="0"/>
  </r>
  <r>
    <x v="18"/>
    <s v="HMV INGENIEROS LTDA"/>
    <s v="20 NIIF Plenas - Separados"/>
    <s v="ANTIOQUIA"/>
    <s v="M7110"/>
    <s v="2015-dic-31"/>
    <x v="1"/>
    <n v="20160426"/>
    <n v="0"/>
    <s v="Inversión suplementaria al capital asignado"/>
    <x v="53"/>
    <x v="0"/>
    <n v="0"/>
  </r>
  <r>
    <x v="16"/>
    <s v="CAM COLOMBIA MULTISERVICIOS S A S"/>
    <s v="10 NIIF Plenas - Individuales"/>
    <s v="BOGOTA D.C."/>
    <s v="N8299"/>
    <s v="2015-dic-31"/>
    <x v="1"/>
    <n v="20160710"/>
    <n v="0"/>
    <s v="Otras participaciones en el patrimonio"/>
    <x v="54"/>
    <x v="0"/>
    <n v="0"/>
  </r>
  <r>
    <x v="23"/>
    <s v="ODINSA SERVICIOS S A S"/>
    <s v="10 NIIF Plenas - Individuales"/>
    <s v="BOGOTA D.C."/>
    <s v="F4390"/>
    <s v="2015-dic-31"/>
    <x v="1"/>
    <n v="20160429"/>
    <n v="0"/>
    <s v="Otras participaciones en el patrimonio"/>
    <x v="54"/>
    <x v="0"/>
    <n v="744040"/>
  </r>
  <r>
    <x v="18"/>
    <s v="HMV INGENIEROS LTDA"/>
    <s v="20 NIIF Plenas - Separados"/>
    <s v="ANTIOQUIA"/>
    <s v="M7110"/>
    <s v="2015-dic-31"/>
    <x v="1"/>
    <n v="20160426"/>
    <n v="0"/>
    <s v="Otras participaciones en el patrimonio"/>
    <x v="54"/>
    <x v="0"/>
    <n v="0"/>
  </r>
  <r>
    <x v="33"/>
    <s v="A.C.I. PROYECTOS S.A.S"/>
    <s v="20 NIIF Plenas - Separados"/>
    <s v="BOGOTA D.C."/>
    <s v="M7110"/>
    <s v="2015-dic-31"/>
    <x v="1"/>
    <n v="20160729"/>
    <n v="-1"/>
    <s v="Otras participaciones en el patrimonio"/>
    <x v="54"/>
    <x v="0"/>
    <n v="5253550"/>
  </r>
  <r>
    <x v="41"/>
    <s v="ODINSA PROYECTOS E INVERSIONES S.A."/>
    <s v="10 NIIF Plenas - Individuales"/>
    <s v="BOGOTA D.C."/>
    <s v="N8299"/>
    <s v="2015-dic-31"/>
    <x v="1"/>
    <n v="20160729"/>
    <n v="-1"/>
    <s v="Otras participaciones en el patrimonio"/>
    <x v="54"/>
    <x v="0"/>
    <n v="8316136"/>
  </r>
  <r>
    <x v="42"/>
    <s v="PROMOTORA CONVIVIENDA S A S"/>
    <s v="10 NIIF Plenas - Individuales"/>
    <s v="BOGOTA D.C."/>
    <s v="M7110"/>
    <s v="2015-dic-31"/>
    <x v="1"/>
    <n v="20160429"/>
    <n v="0"/>
    <s v="Otras participaciones en el patrimonio"/>
    <x v="54"/>
    <x v="0"/>
    <n v="32294"/>
  </r>
  <r>
    <x v="35"/>
    <s v="TERMOTECNICA COINDUSTRIAL S A"/>
    <s v="10 NIIF Plenas - Individuales"/>
    <s v="BOGOTA D.C."/>
    <s v="F4290"/>
    <s v="2015-dic-31"/>
    <x v="1"/>
    <n v="20160426"/>
    <n v="0"/>
    <s v="Otras participaciones en el patrimonio"/>
    <x v="54"/>
    <x v="0"/>
    <n v="6496043"/>
  </r>
  <r>
    <x v="36"/>
    <s v="INTEGRAL S A."/>
    <s v="20 NIIF Plenas - Separados"/>
    <s v="ANTIOQUIA"/>
    <s v="M7110"/>
    <s v="2015-dic-31"/>
    <x v="1"/>
    <n v="20160729"/>
    <n v="-1"/>
    <s v="Otras participaciones en el patrimonio"/>
    <x v="54"/>
    <x v="0"/>
    <n v="7089572"/>
  </r>
  <r>
    <x v="37"/>
    <s v="CONSTRUCCIONES VELEZ Y ASOCIADOS S.A.S"/>
    <s v="10 NIIF Plenas - Individuales"/>
    <s v="ANTIOQUIA"/>
    <s v="F4112"/>
    <s v="2015-dic-31"/>
    <x v="1"/>
    <n v="20160802"/>
    <n v="0"/>
    <s v="Otras participaciones en el patrimonio"/>
    <x v="54"/>
    <x v="0"/>
    <n v="6029585"/>
  </r>
  <r>
    <x v="65"/>
    <s v="AR CONSTRUCCIONES S.A.S"/>
    <s v="10 NIIF Plenas - Individuales"/>
    <s v="BOGOTA D.C."/>
    <s v="F4111"/>
    <s v="2015-dic-31"/>
    <x v="1"/>
    <n v="20160729"/>
    <n v="-1"/>
    <s v="Otras participaciones en el patrimonio"/>
    <x v="54"/>
    <x v="0"/>
    <n v="8231508"/>
  </r>
  <r>
    <x v="6"/>
    <s v="PRABYC INGENIEROS S A S"/>
    <s v="20 NIIF Plenas - Separados"/>
    <s v="BOGOTA D.C."/>
    <s v="F4111"/>
    <s v="2015-dic-31"/>
    <x v="1"/>
    <n v="20160710"/>
    <n v="0"/>
    <s v="Superavit por revaluación"/>
    <x v="55"/>
    <x v="0"/>
    <n v="3903546"/>
  </r>
  <r>
    <x v="8"/>
    <s v="AMARILO S.A.S"/>
    <s v="20 NIIF Plenas - Separados"/>
    <s v="BOGOTA D.C."/>
    <s v="F4111"/>
    <s v="2015-dic-31"/>
    <x v="1"/>
    <n v="20160429"/>
    <n v="0"/>
    <s v="Superavit por revaluación"/>
    <x v="55"/>
    <x v="0"/>
    <n v="1109596"/>
  </r>
  <r>
    <x v="16"/>
    <s v="CAM COLOMBIA MULTISERVICIOS S A S"/>
    <s v="10 NIIF Plenas - Individuales"/>
    <s v="BOGOTA D.C."/>
    <s v="N8299"/>
    <s v="2015-dic-31"/>
    <x v="1"/>
    <n v="20160710"/>
    <n v="0"/>
    <s v="Superavit por revaluación"/>
    <x v="55"/>
    <x v="0"/>
    <n v="0"/>
  </r>
  <r>
    <x v="18"/>
    <s v="HMV INGENIEROS LTDA"/>
    <s v="20 NIIF Plenas - Separados"/>
    <s v="ANTIOQUIA"/>
    <s v="M7110"/>
    <s v="2015-dic-31"/>
    <x v="1"/>
    <n v="20160426"/>
    <n v="0"/>
    <s v="Superavit por revaluación"/>
    <x v="55"/>
    <x v="0"/>
    <n v="764176"/>
  </r>
  <r>
    <x v="33"/>
    <s v="A.C.I. PROYECTOS S.A.S"/>
    <s v="20 NIIF Plenas - Separados"/>
    <s v="BOGOTA D.C."/>
    <s v="M7110"/>
    <s v="2015-dic-31"/>
    <x v="1"/>
    <n v="20160729"/>
    <n v="1"/>
    <s v="Superavit por revaluación"/>
    <x v="55"/>
    <x v="0"/>
    <n v="106175"/>
  </r>
  <r>
    <x v="36"/>
    <s v="INTEGRAL S A."/>
    <s v="20 NIIF Plenas - Separados"/>
    <s v="ANTIOQUIA"/>
    <s v="M7110"/>
    <s v="2015-dic-31"/>
    <x v="1"/>
    <n v="20160729"/>
    <n v="1"/>
    <s v="Superavit por revaluación"/>
    <x v="55"/>
    <x v="0"/>
    <n v="11555442"/>
  </r>
  <r>
    <x v="45"/>
    <s v="CASS CONSTRUCTORES &amp; CIA. S.C.A."/>
    <s v="10 NIIF Plenas - Individuales"/>
    <s v="CUNDINAMARCA"/>
    <s v="F4210"/>
    <s v="2015-dic-31"/>
    <x v="1"/>
    <n v="20160428"/>
    <n v="0"/>
    <s v="Superavit por revaluación"/>
    <x v="55"/>
    <x v="0"/>
    <n v="16155192"/>
  </r>
  <r>
    <x v="6"/>
    <s v="PRABYC INGENIEROS S A S"/>
    <s v="20 NIIF Plenas - Separados"/>
    <s v="BOGOTA D.C."/>
    <s v="F4111"/>
    <s v="2015-dic-31"/>
    <x v="1"/>
    <n v="20160710"/>
    <n v="0"/>
    <s v="Otras reservas"/>
    <x v="56"/>
    <x v="0"/>
    <n v="643466"/>
  </r>
  <r>
    <x v="8"/>
    <s v="AMARILO S.A.S"/>
    <s v="20 NIIF Plenas - Separados"/>
    <s v="BOGOTA D.C."/>
    <s v="F4111"/>
    <s v="2015-dic-31"/>
    <x v="1"/>
    <n v="20160429"/>
    <n v="0"/>
    <s v="Otras reservas"/>
    <x v="56"/>
    <x v="0"/>
    <n v="150807792"/>
  </r>
  <r>
    <x v="14"/>
    <s v="CONSTRUCOES E COMERCIO CAMARGO CORREA S.A. SUCURSAL COLOMBIA"/>
    <s v="10 NIIF Plenas - Individuales"/>
    <s v="ANTIOQUIA"/>
    <s v="F4290"/>
    <s v="2015-dic-31"/>
    <x v="1"/>
    <n v="20160426"/>
    <n v="0"/>
    <s v="Otras reservas"/>
    <x v="56"/>
    <x v="0"/>
    <n v="6407681"/>
  </r>
  <r>
    <x v="16"/>
    <s v="CAM COLOMBIA MULTISERVICIOS S A S"/>
    <s v="10 NIIF Plenas - Individuales"/>
    <s v="BOGOTA D.C."/>
    <s v="N8299"/>
    <s v="2015-dic-31"/>
    <x v="1"/>
    <n v="20160710"/>
    <n v="0"/>
    <s v="Otras reservas"/>
    <x v="56"/>
    <x v="0"/>
    <n v="1420236"/>
  </r>
  <r>
    <x v="23"/>
    <s v="ODINSA SERVICIOS S A S"/>
    <s v="10 NIIF Plenas - Individuales"/>
    <s v="BOGOTA D.C."/>
    <s v="F4390"/>
    <s v="2015-dic-31"/>
    <x v="1"/>
    <n v="20160429"/>
    <n v="0"/>
    <s v="Otras reservas"/>
    <x v="56"/>
    <x v="0"/>
    <n v="1473947"/>
  </r>
  <r>
    <x v="18"/>
    <s v="HMV INGENIEROS LTDA"/>
    <s v="20 NIIF Plenas - Separados"/>
    <s v="ANTIOQUIA"/>
    <s v="M7110"/>
    <s v="2015-dic-31"/>
    <x v="1"/>
    <n v="20160426"/>
    <n v="0"/>
    <s v="Otras reservas"/>
    <x v="56"/>
    <x v="0"/>
    <n v="7235963"/>
  </r>
  <r>
    <x v="20"/>
    <s v="OSPINAS Y CIA S A"/>
    <s v="20 NIIF Plenas - Separados"/>
    <s v="BOGOTA D.C."/>
    <s v="M7110"/>
    <s v="2015-dic-31"/>
    <x v="1"/>
    <n v="20160426"/>
    <n v="0"/>
    <s v="Otras reservas"/>
    <x v="56"/>
    <x v="0"/>
    <n v="45318365"/>
  </r>
  <r>
    <x v="30"/>
    <s v="TECNICONTROL S.A."/>
    <s v="10 NIIF Plenas - Individuales"/>
    <s v="BOGOTA D.C."/>
    <s v="M7110"/>
    <s v="2015-dic-31"/>
    <x v="1"/>
    <n v="20160428"/>
    <n v="0"/>
    <s v="Otras reservas"/>
    <x v="56"/>
    <x v="0"/>
    <n v="2407650"/>
  </r>
  <r>
    <x v="32"/>
    <s v="CONSTRUCTORA  COLPATRIA S.A"/>
    <s v="20 NIIF Plenas - Separados"/>
    <s v="BOGOTA D.C."/>
    <s v="F4111"/>
    <s v="2015-dic-31"/>
    <x v="1"/>
    <n v="20160427"/>
    <n v="0"/>
    <s v="Otras reservas"/>
    <x v="56"/>
    <x v="0"/>
    <n v="267005964"/>
  </r>
  <r>
    <x v="33"/>
    <s v="A.C.I. PROYECTOS S.A.S"/>
    <s v="20 NIIF Plenas - Separados"/>
    <s v="BOGOTA D.C."/>
    <s v="M7110"/>
    <s v="2015-dic-31"/>
    <x v="1"/>
    <n v="20160729"/>
    <n v="-1"/>
    <s v="Otras reservas"/>
    <x v="56"/>
    <x v="0"/>
    <n v="1878866"/>
  </r>
  <r>
    <x v="41"/>
    <s v="ODINSA PROYECTOS E INVERSIONES S.A."/>
    <s v="10 NIIF Plenas - Individuales"/>
    <s v="BOGOTA D.C."/>
    <s v="N8299"/>
    <s v="2015-dic-31"/>
    <x v="1"/>
    <n v="20160729"/>
    <n v="-1"/>
    <s v="Otras reservas"/>
    <x v="56"/>
    <x v="0"/>
    <n v="18919535"/>
  </r>
  <r>
    <x v="42"/>
    <s v="PROMOTORA CONVIVIENDA S A S"/>
    <s v="10 NIIF Plenas - Individuales"/>
    <s v="BOGOTA D.C."/>
    <s v="M7110"/>
    <s v="2015-dic-31"/>
    <x v="1"/>
    <n v="20160429"/>
    <n v="0"/>
    <s v="Otras reservas"/>
    <x v="56"/>
    <x v="0"/>
    <n v="889527"/>
  </r>
  <r>
    <x v="35"/>
    <s v="TERMOTECNICA COINDUSTRIAL S A"/>
    <s v="10 NIIF Plenas - Individuales"/>
    <s v="BOGOTA D.C."/>
    <s v="F4290"/>
    <s v="2015-dic-31"/>
    <x v="1"/>
    <n v="20160426"/>
    <n v="0"/>
    <s v="Otras reservas"/>
    <x v="56"/>
    <x v="0"/>
    <n v="9852690"/>
  </r>
  <r>
    <x v="36"/>
    <s v="INTEGRAL S A."/>
    <s v="20 NIIF Plenas - Separados"/>
    <s v="ANTIOQUIA"/>
    <s v="M7110"/>
    <s v="2015-dic-31"/>
    <x v="1"/>
    <n v="20160729"/>
    <n v="-1"/>
    <s v="Otras reservas"/>
    <x v="56"/>
    <x v="0"/>
    <n v="18763028"/>
  </r>
  <r>
    <x v="37"/>
    <s v="CONSTRUCCIONES VELEZ Y ASOCIADOS S.A.S"/>
    <s v="10 NIIF Plenas - Individuales"/>
    <s v="ANTIOQUIA"/>
    <s v="F4112"/>
    <s v="2015-dic-31"/>
    <x v="1"/>
    <n v="20160802"/>
    <n v="0"/>
    <s v="Otras reservas"/>
    <x v="56"/>
    <x v="0"/>
    <n v="13573434"/>
  </r>
  <r>
    <x v="40"/>
    <s v="INDUSTRIAL CONCONCRETO S.A.S"/>
    <s v="20 NIIF Plenas - Separados"/>
    <s v="ANTIOQUIA"/>
    <s v="F4290"/>
    <s v="2015-dic-31"/>
    <x v="1"/>
    <n v="20160426"/>
    <n v="0"/>
    <s v="Otras reservas"/>
    <x v="56"/>
    <x v="0"/>
    <n v="13771231"/>
  </r>
  <r>
    <x v="54"/>
    <s v="INMOBILIARIA CONCONCRETO S.A.S."/>
    <s v="20 NIIF Plenas - Separados"/>
    <s v="ANTIOQUIA"/>
    <s v="F4111"/>
    <s v="2015-dic-31"/>
    <x v="1"/>
    <n v="20160427"/>
    <n v="0"/>
    <s v="Otras reservas"/>
    <x v="56"/>
    <x v="0"/>
    <n v="1697635"/>
  </r>
  <r>
    <x v="45"/>
    <s v="CASS CONSTRUCTORES &amp; CIA. S.C.A."/>
    <s v="10 NIIF Plenas - Individuales"/>
    <s v="CUNDINAMARCA"/>
    <s v="F4210"/>
    <s v="2015-dic-31"/>
    <x v="1"/>
    <n v="20160428"/>
    <n v="0"/>
    <s v="Otras reservas"/>
    <x v="56"/>
    <x v="0"/>
    <n v="35687760"/>
  </r>
  <r>
    <x v="56"/>
    <s v="CBI COLOMBIANA S.A."/>
    <s v="10 NIIF Plenas - Individuales"/>
    <s v="BOLIVAR"/>
    <s v="F4290"/>
    <s v="2015-dic-31"/>
    <x v="1"/>
    <n v="20160429"/>
    <n v="0"/>
    <s v="Otras reservas"/>
    <x v="56"/>
    <x v="0"/>
    <n v="114967"/>
  </r>
  <r>
    <x v="57"/>
    <s v="ESTUDIOS Y PROYECTOS DEL SOL S A S"/>
    <s v="20 NIIF Plenas - Separados"/>
    <s v="BOGOTA D.C."/>
    <s v="F4210"/>
    <s v="2015-dic-31"/>
    <x v="1"/>
    <n v="20160427"/>
    <n v="0"/>
    <s v="Otras reservas"/>
    <x v="56"/>
    <x v="0"/>
    <n v="7826921"/>
  </r>
  <r>
    <x v="57"/>
    <s v="ESTUDIOS Y PROYECTOS DEL SOL S A S"/>
    <s v="20 NIIF Plenas - Separados"/>
    <s v="BOGOTA D.C."/>
    <s v="F4210"/>
    <s v="2015-jun-30"/>
    <x v="2"/>
    <n v="20160428"/>
    <n v="0"/>
    <s v="Otras reservas"/>
    <x v="56"/>
    <x v="0"/>
    <n v="7826921"/>
  </r>
  <r>
    <x v="64"/>
    <s v="POCH COLOMBIA SA"/>
    <s v="10 NIIF Plenas - Individuales"/>
    <s v="BOGOTA D.C."/>
    <s v="M7110"/>
    <s v="2015-dic-31"/>
    <x v="1"/>
    <n v="20160710"/>
    <n v="0"/>
    <s v="Otras reservas"/>
    <x v="56"/>
    <x v="0"/>
    <n v="22999"/>
  </r>
  <r>
    <x v="65"/>
    <s v="AR CONSTRUCCIONES S.A.S"/>
    <s v="10 NIIF Plenas - Individuales"/>
    <s v="BOGOTA D.C."/>
    <s v="F4111"/>
    <s v="2015-dic-31"/>
    <x v="1"/>
    <n v="20160729"/>
    <n v="-1"/>
    <s v="Otras reservas"/>
    <x v="56"/>
    <x v="0"/>
    <n v="1793388"/>
  </r>
  <r>
    <x v="66"/>
    <s v="CONSTRUCTORA DE INFRAESTRUCTURA VIAL S.A.S."/>
    <s v="10 NIIF Plenas - Individuales"/>
    <s v="BOGOTA D.C."/>
    <s v="F4210"/>
    <s v="2015-dic-31"/>
    <x v="1"/>
    <n v="20160421"/>
    <n v="0"/>
    <s v="Otras reservas"/>
    <x v="56"/>
    <x v="0"/>
    <n v="55164472"/>
  </r>
  <r>
    <x v="66"/>
    <s v="CONSTRUCTORA DE INFRAESTRUCTURA VIAL S.A.S."/>
    <s v="10 NIIF Plenas - Individuales"/>
    <s v="BOGOTA D.C."/>
    <s v="F4210"/>
    <s v="2015-jun-30"/>
    <x v="2"/>
    <n v="20160421"/>
    <n v="0"/>
    <s v="Otras reservas"/>
    <x v="56"/>
    <x v="0"/>
    <n v="34625250"/>
  </r>
  <r>
    <x v="6"/>
    <s v="PRABYC INGENIEROS S A S"/>
    <s v="20 NIIF Plenas - Separados"/>
    <s v="BOGOTA D.C."/>
    <s v="F4111"/>
    <s v="2015-dic-31"/>
    <x v="1"/>
    <n v="20160710"/>
    <n v="0"/>
    <s v="Ganancias acumuladas"/>
    <x v="57"/>
    <x v="0"/>
    <n v="106848864"/>
  </r>
  <r>
    <x v="8"/>
    <s v="AMARILO S.A.S"/>
    <s v="20 NIIF Plenas - Separados"/>
    <s v="BOGOTA D.C."/>
    <s v="F4111"/>
    <s v="2015-dic-31"/>
    <x v="1"/>
    <n v="20160429"/>
    <n v="0"/>
    <s v="Ganancias acumuladas"/>
    <x v="57"/>
    <x v="0"/>
    <n v="41099786"/>
  </r>
  <r>
    <x v="14"/>
    <s v="CONSTRUCOES E COMERCIO CAMARGO CORREA S.A. SUCURSAL COLOMBIA"/>
    <s v="10 NIIF Plenas - Individuales"/>
    <s v="ANTIOQUIA"/>
    <s v="F4290"/>
    <s v="2015-dic-31"/>
    <x v="1"/>
    <n v="20160426"/>
    <n v="0"/>
    <s v="Ganancias acumuladas"/>
    <x v="57"/>
    <x v="0"/>
    <n v="23961685"/>
  </r>
  <r>
    <x v="16"/>
    <s v="CAM COLOMBIA MULTISERVICIOS S A S"/>
    <s v="10 NIIF Plenas - Individuales"/>
    <s v="BOGOTA D.C."/>
    <s v="N8299"/>
    <s v="2015-dic-31"/>
    <x v="1"/>
    <n v="20160710"/>
    <n v="0"/>
    <s v="Ganancias acumuladas"/>
    <x v="57"/>
    <x v="0"/>
    <n v="8898601"/>
  </r>
  <r>
    <x v="23"/>
    <s v="ODINSA SERVICIOS S A S"/>
    <s v="10 NIIF Plenas - Individuales"/>
    <s v="BOGOTA D.C."/>
    <s v="F4390"/>
    <s v="2015-dic-31"/>
    <x v="1"/>
    <n v="20160429"/>
    <n v="0"/>
    <s v="Ganancias acumuladas"/>
    <x v="57"/>
    <x v="0"/>
    <n v="6581316"/>
  </r>
  <r>
    <x v="18"/>
    <s v="HMV INGENIEROS LTDA"/>
    <s v="20 NIIF Plenas - Separados"/>
    <s v="ANTIOQUIA"/>
    <s v="M7110"/>
    <s v="2015-dic-31"/>
    <x v="1"/>
    <n v="20160426"/>
    <n v="0"/>
    <s v="Ganancias acumuladas"/>
    <x v="57"/>
    <x v="0"/>
    <n v="38468621"/>
  </r>
  <r>
    <x v="20"/>
    <s v="OSPINAS Y CIA S A"/>
    <s v="20 NIIF Plenas - Separados"/>
    <s v="BOGOTA D.C."/>
    <s v="M7110"/>
    <s v="2015-dic-31"/>
    <x v="1"/>
    <n v="20160426"/>
    <n v="0"/>
    <s v="Ganancias acumuladas"/>
    <x v="57"/>
    <x v="0"/>
    <n v="29596636"/>
  </r>
  <r>
    <x v="30"/>
    <s v="TECNICONTROL S.A."/>
    <s v="10 NIIF Plenas - Individuales"/>
    <s v="BOGOTA D.C."/>
    <s v="M7110"/>
    <s v="2015-dic-31"/>
    <x v="1"/>
    <n v="20160428"/>
    <n v="0"/>
    <s v="Ganancias acumuladas"/>
    <x v="57"/>
    <x v="0"/>
    <n v="30508818"/>
  </r>
  <r>
    <x v="32"/>
    <s v="CONSTRUCTORA  COLPATRIA S.A"/>
    <s v="20 NIIF Plenas - Separados"/>
    <s v="BOGOTA D.C."/>
    <s v="F4111"/>
    <s v="2015-dic-31"/>
    <x v="1"/>
    <n v="20160427"/>
    <n v="0"/>
    <s v="Ganancias acumuladas"/>
    <x v="57"/>
    <x v="0"/>
    <n v="134892425"/>
  </r>
  <r>
    <x v="33"/>
    <s v="A.C.I. PROYECTOS S.A.S"/>
    <s v="20 NIIF Plenas - Separados"/>
    <s v="BOGOTA D.C."/>
    <s v="M7110"/>
    <s v="2015-dic-31"/>
    <x v="1"/>
    <n v="20160729"/>
    <n v="-1"/>
    <s v="Ganancias acumuladas"/>
    <x v="57"/>
    <x v="0"/>
    <n v="3114669"/>
  </r>
  <r>
    <x v="41"/>
    <s v="ODINSA PROYECTOS E INVERSIONES S.A."/>
    <s v="10 NIIF Plenas - Individuales"/>
    <s v="BOGOTA D.C."/>
    <s v="N8299"/>
    <s v="2015-dic-31"/>
    <x v="1"/>
    <n v="20160729"/>
    <n v="-1"/>
    <s v="Ganancias acumuladas"/>
    <x v="57"/>
    <x v="0"/>
    <n v="32729378"/>
  </r>
  <r>
    <x v="42"/>
    <s v="PROMOTORA CONVIVIENDA S A S"/>
    <s v="10 NIIF Plenas - Individuales"/>
    <s v="BOGOTA D.C."/>
    <s v="M7110"/>
    <s v="2015-dic-31"/>
    <x v="1"/>
    <n v="20160429"/>
    <n v="0"/>
    <s v="Ganancias acumuladas"/>
    <x v="57"/>
    <x v="0"/>
    <n v="7326860"/>
  </r>
  <r>
    <x v="35"/>
    <s v="TERMOTECNICA COINDUSTRIAL S A"/>
    <s v="10 NIIF Plenas - Individuales"/>
    <s v="BOGOTA D.C."/>
    <s v="F4290"/>
    <s v="2015-dic-31"/>
    <x v="1"/>
    <n v="20160426"/>
    <n v="0"/>
    <s v="Ganancias acumuladas"/>
    <x v="57"/>
    <x v="0"/>
    <n v="231336869"/>
  </r>
  <r>
    <x v="36"/>
    <s v="INTEGRAL S A."/>
    <s v="20 NIIF Plenas - Separados"/>
    <s v="ANTIOQUIA"/>
    <s v="M7110"/>
    <s v="2015-dic-31"/>
    <x v="1"/>
    <n v="20160729"/>
    <n v="-1"/>
    <s v="Ganancias acumuladas"/>
    <x v="57"/>
    <x v="0"/>
    <n v="107004991"/>
  </r>
  <r>
    <x v="37"/>
    <s v="CONSTRUCCIONES VELEZ Y ASOCIADOS S.A.S"/>
    <s v="10 NIIF Plenas - Individuales"/>
    <s v="ANTIOQUIA"/>
    <s v="F4112"/>
    <s v="2015-dic-31"/>
    <x v="1"/>
    <n v="20160802"/>
    <n v="0"/>
    <s v="Ganancias acumuladas"/>
    <x v="57"/>
    <x v="0"/>
    <n v="2837269"/>
  </r>
  <r>
    <x v="40"/>
    <s v="INDUSTRIAL CONCONCRETO S.A.S"/>
    <s v="20 NIIF Plenas - Separados"/>
    <s v="ANTIOQUIA"/>
    <s v="F4290"/>
    <s v="2015-dic-31"/>
    <x v="1"/>
    <n v="20160426"/>
    <n v="0"/>
    <s v="Ganancias acumuladas"/>
    <x v="57"/>
    <x v="0"/>
    <n v="99955037"/>
  </r>
  <r>
    <x v="54"/>
    <s v="INMOBILIARIA CONCONCRETO S.A.S."/>
    <s v="20 NIIF Plenas - Separados"/>
    <s v="ANTIOQUIA"/>
    <s v="F4111"/>
    <s v="2015-dic-31"/>
    <x v="1"/>
    <n v="20160427"/>
    <n v="0"/>
    <s v="Ganancias acumuladas"/>
    <x v="57"/>
    <x v="0"/>
    <n v="-3211002"/>
  </r>
  <r>
    <x v="45"/>
    <s v="CASS CONSTRUCTORES &amp; CIA. S.C.A."/>
    <s v="10 NIIF Plenas - Individuales"/>
    <s v="CUNDINAMARCA"/>
    <s v="F4210"/>
    <s v="2015-dic-31"/>
    <x v="1"/>
    <n v="20160428"/>
    <n v="0"/>
    <s v="Ganancias acumuladas"/>
    <x v="57"/>
    <x v="0"/>
    <n v="57567831"/>
  </r>
  <r>
    <x v="56"/>
    <s v="CBI COLOMBIANA S.A."/>
    <s v="10 NIIF Plenas - Individuales"/>
    <s v="BOLIVAR"/>
    <s v="F4290"/>
    <s v="2015-dic-31"/>
    <x v="1"/>
    <n v="20160429"/>
    <n v="0"/>
    <s v="Ganancias acumuladas"/>
    <x v="57"/>
    <x v="0"/>
    <n v="-92050638"/>
  </r>
  <r>
    <x v="57"/>
    <s v="ESTUDIOS Y PROYECTOS DEL SOL S A S"/>
    <s v="20 NIIF Plenas - Separados"/>
    <s v="BOGOTA D.C."/>
    <s v="F4210"/>
    <s v="2015-dic-31"/>
    <x v="1"/>
    <n v="20160427"/>
    <n v="0"/>
    <s v="Ganancias acumuladas"/>
    <x v="57"/>
    <x v="0"/>
    <n v="13498578"/>
  </r>
  <r>
    <x v="57"/>
    <s v="ESTUDIOS Y PROYECTOS DEL SOL S A S"/>
    <s v="20 NIIF Plenas - Separados"/>
    <s v="BOGOTA D.C."/>
    <s v="F4210"/>
    <s v="2015-jun-30"/>
    <x v="2"/>
    <n v="20160428"/>
    <n v="0"/>
    <s v="Ganancias acumuladas"/>
    <x v="57"/>
    <x v="0"/>
    <n v="6609527"/>
  </r>
  <r>
    <x v="64"/>
    <s v="POCH COLOMBIA SA"/>
    <s v="10 NIIF Plenas - Individuales"/>
    <s v="BOGOTA D.C."/>
    <s v="M7110"/>
    <s v="2015-dic-31"/>
    <x v="1"/>
    <n v="20160710"/>
    <n v="0"/>
    <s v="Ganancias acumuladas"/>
    <x v="57"/>
    <x v="0"/>
    <n v="-234098"/>
  </r>
  <r>
    <x v="65"/>
    <s v="AR CONSTRUCCIONES S.A.S"/>
    <s v="10 NIIF Plenas - Individuales"/>
    <s v="BOGOTA D.C."/>
    <s v="F4111"/>
    <s v="2015-dic-31"/>
    <x v="1"/>
    <n v="20160729"/>
    <n v="-1"/>
    <s v="Ganancias acumuladas"/>
    <x v="57"/>
    <x v="0"/>
    <n v="-9024020"/>
  </r>
  <r>
    <x v="66"/>
    <s v="CONSTRUCTORA DE INFRAESTRUCTURA VIAL S.A.S."/>
    <s v="10 NIIF Plenas - Individuales"/>
    <s v="BOGOTA D.C."/>
    <s v="F4210"/>
    <s v="2015-dic-31"/>
    <x v="1"/>
    <n v="20160421"/>
    <n v="0"/>
    <s v="Ganancias acumuladas"/>
    <x v="57"/>
    <x v="0"/>
    <n v="23586479"/>
  </r>
  <r>
    <x v="66"/>
    <s v="CONSTRUCTORA DE INFRAESTRUCTURA VIAL S.A.S."/>
    <s v="10 NIIF Plenas - Individuales"/>
    <s v="BOGOTA D.C."/>
    <s v="F4210"/>
    <s v="2015-jun-30"/>
    <x v="2"/>
    <n v="20160421"/>
    <n v="0"/>
    <s v="Ganancias acumuladas"/>
    <x v="57"/>
    <x v="0"/>
    <n v="20912039"/>
  </r>
  <r>
    <x v="72"/>
    <s v="SBI INTERNATIONAL HOLDINGS AG"/>
    <s v="10 NIIF Plenas - Individuales"/>
    <s v="BOGOTA D.C."/>
    <s v="F4112"/>
    <s v="2015-dic-31"/>
    <x v="1"/>
    <n v="20160710"/>
    <n v="-1"/>
    <s v="Ganancias acumuladas"/>
    <x v="57"/>
    <x v="0"/>
    <n v="-3102366"/>
  </r>
  <r>
    <x v="6"/>
    <s v="PRABYC INGENIEROS S A S"/>
    <s v="20 NIIF Plenas - Separados"/>
    <s v="BOGOTA D.C."/>
    <s v="F4111"/>
    <s v="2015-dic-31"/>
    <x v="1"/>
    <n v="20160710"/>
    <n v="0"/>
    <s v="Patrimonio total"/>
    <x v="58"/>
    <x v="8"/>
    <n v="118243876"/>
  </r>
  <r>
    <x v="8"/>
    <s v="AMARILO S.A.S"/>
    <s v="20 NIIF Plenas - Separados"/>
    <s v="BOGOTA D.C."/>
    <s v="F4111"/>
    <s v="2015-dic-31"/>
    <x v="1"/>
    <n v="20160429"/>
    <n v="0"/>
    <s v="Patrimonio total"/>
    <x v="58"/>
    <x v="8"/>
    <n v="205017174"/>
  </r>
  <r>
    <x v="14"/>
    <s v="CONSTRUCOES E COMERCIO CAMARGO CORREA S.A. SUCURSAL COLOMBIA"/>
    <s v="10 NIIF Plenas - Individuales"/>
    <s v="ANTIOQUIA"/>
    <s v="F4290"/>
    <s v="2015-dic-31"/>
    <x v="1"/>
    <n v="20160426"/>
    <n v="0"/>
    <s v="Patrimonio total"/>
    <x v="58"/>
    <x v="8"/>
    <n v="43174727"/>
  </r>
  <r>
    <x v="16"/>
    <s v="CAM COLOMBIA MULTISERVICIOS S A S"/>
    <s v="10 NIIF Plenas - Individuales"/>
    <s v="BOGOTA D.C."/>
    <s v="N8299"/>
    <s v="2015-dic-31"/>
    <x v="1"/>
    <n v="20160710"/>
    <n v="0"/>
    <s v="Patrimonio total"/>
    <x v="58"/>
    <x v="8"/>
    <n v="28959077"/>
  </r>
  <r>
    <x v="23"/>
    <s v="ODINSA SERVICIOS S A S"/>
    <s v="10 NIIF Plenas - Individuales"/>
    <s v="BOGOTA D.C."/>
    <s v="F4390"/>
    <s v="2015-dic-31"/>
    <x v="1"/>
    <n v="20160429"/>
    <n v="0"/>
    <s v="Patrimonio total"/>
    <x v="58"/>
    <x v="8"/>
    <n v="9199303"/>
  </r>
  <r>
    <x v="18"/>
    <s v="HMV INGENIEROS LTDA"/>
    <s v="20 NIIF Plenas - Separados"/>
    <s v="ANTIOQUIA"/>
    <s v="M7110"/>
    <s v="2015-dic-31"/>
    <x v="1"/>
    <n v="20160426"/>
    <n v="0"/>
    <s v="Patrimonio total"/>
    <x v="58"/>
    <x v="8"/>
    <n v="63238882"/>
  </r>
  <r>
    <x v="20"/>
    <s v="OSPINAS Y CIA S A"/>
    <s v="20 NIIF Plenas - Separados"/>
    <s v="BOGOTA D.C."/>
    <s v="M7110"/>
    <s v="2015-dic-31"/>
    <x v="1"/>
    <n v="20160426"/>
    <n v="0"/>
    <s v="Patrimonio total"/>
    <x v="58"/>
    <x v="8"/>
    <n v="86369052"/>
  </r>
  <r>
    <x v="30"/>
    <s v="TECNICONTROL S.A."/>
    <s v="10 NIIF Plenas - Individuales"/>
    <s v="BOGOTA D.C."/>
    <s v="M7110"/>
    <s v="2015-dic-31"/>
    <x v="1"/>
    <n v="20160428"/>
    <n v="0"/>
    <s v="Patrimonio total"/>
    <x v="58"/>
    <x v="8"/>
    <n v="37651809"/>
  </r>
  <r>
    <x v="32"/>
    <s v="CONSTRUCTORA  COLPATRIA S.A"/>
    <s v="20 NIIF Plenas - Separados"/>
    <s v="BOGOTA D.C."/>
    <s v="F4111"/>
    <s v="2015-dic-31"/>
    <x v="1"/>
    <n v="20160427"/>
    <n v="0"/>
    <s v="Patrimonio total"/>
    <x v="58"/>
    <x v="8"/>
    <n v="541862148"/>
  </r>
  <r>
    <x v="33"/>
    <s v="A.C.I. PROYECTOS S.A.S"/>
    <s v="20 NIIF Plenas - Separados"/>
    <s v="BOGOTA D.C."/>
    <s v="M7110"/>
    <s v="2015-dic-31"/>
    <x v="1"/>
    <n v="20160729"/>
    <n v="-1"/>
    <s v="Patrimonio total"/>
    <x v="58"/>
    <x v="8"/>
    <n v="16853260"/>
  </r>
  <r>
    <x v="41"/>
    <s v="ODINSA PROYECTOS E INVERSIONES S.A."/>
    <s v="10 NIIF Plenas - Individuales"/>
    <s v="BOGOTA D.C."/>
    <s v="N8299"/>
    <s v="2015-dic-31"/>
    <x v="1"/>
    <n v="20160729"/>
    <n v="-1"/>
    <s v="Patrimonio total"/>
    <x v="58"/>
    <x v="8"/>
    <n v="68993524"/>
  </r>
  <r>
    <x v="42"/>
    <s v="PROMOTORA CONVIVIENDA S A S"/>
    <s v="10 NIIF Plenas - Individuales"/>
    <s v="BOGOTA D.C."/>
    <s v="M7110"/>
    <s v="2015-dic-31"/>
    <x v="1"/>
    <n v="20160429"/>
    <n v="0"/>
    <s v="Patrimonio total"/>
    <x v="58"/>
    <x v="8"/>
    <n v="12326641"/>
  </r>
  <r>
    <x v="35"/>
    <s v="TERMOTECNICA COINDUSTRIAL S A"/>
    <s v="10 NIIF Plenas - Individuales"/>
    <s v="BOGOTA D.C."/>
    <s v="F4290"/>
    <s v="2015-dic-31"/>
    <x v="1"/>
    <n v="20160426"/>
    <n v="0"/>
    <s v="Patrimonio total"/>
    <x v="58"/>
    <x v="8"/>
    <n v="340685602"/>
  </r>
  <r>
    <x v="36"/>
    <s v="INTEGRAL S A."/>
    <s v="20 NIIF Plenas - Separados"/>
    <s v="ANTIOQUIA"/>
    <s v="M7110"/>
    <s v="2015-dic-31"/>
    <x v="1"/>
    <n v="20160729"/>
    <n v="-1"/>
    <s v="Patrimonio total"/>
    <x v="58"/>
    <x v="8"/>
    <n v="149173932"/>
  </r>
  <r>
    <x v="37"/>
    <s v="CONSTRUCCIONES VELEZ Y ASOCIADOS S.A.S"/>
    <s v="10 NIIF Plenas - Individuales"/>
    <s v="ANTIOQUIA"/>
    <s v="F4112"/>
    <s v="2015-dic-31"/>
    <x v="1"/>
    <n v="20160802"/>
    <n v="0"/>
    <s v="Patrimonio total"/>
    <x v="58"/>
    <x v="8"/>
    <n v="25240225"/>
  </r>
  <r>
    <x v="40"/>
    <s v="INDUSTRIAL CONCONCRETO S.A.S"/>
    <s v="20 NIIF Plenas - Separados"/>
    <s v="ANTIOQUIA"/>
    <s v="F4290"/>
    <s v="2015-dic-31"/>
    <x v="1"/>
    <n v="20160426"/>
    <n v="0"/>
    <s v="Patrimonio total"/>
    <x v="58"/>
    <x v="8"/>
    <n v="123962032"/>
  </r>
  <r>
    <x v="54"/>
    <s v="INMOBILIARIA CONCONCRETO S.A.S."/>
    <s v="20 NIIF Plenas - Separados"/>
    <s v="ANTIOQUIA"/>
    <s v="F4111"/>
    <s v="2015-dic-31"/>
    <x v="1"/>
    <n v="20160427"/>
    <n v="0"/>
    <s v="Patrimonio total"/>
    <x v="58"/>
    <x v="8"/>
    <n v="15485850"/>
  </r>
  <r>
    <x v="45"/>
    <s v="CASS CONSTRUCTORES &amp; CIA. S.C.A."/>
    <s v="10 NIIF Plenas - Individuales"/>
    <s v="CUNDINAMARCA"/>
    <s v="F4210"/>
    <s v="2015-dic-31"/>
    <x v="1"/>
    <n v="20160428"/>
    <n v="0"/>
    <s v="Patrimonio total"/>
    <x v="58"/>
    <x v="8"/>
    <n v="143510783"/>
  </r>
  <r>
    <x v="56"/>
    <s v="CBI COLOMBIANA S.A."/>
    <s v="10 NIIF Plenas - Individuales"/>
    <s v="BOLIVAR"/>
    <s v="F4290"/>
    <s v="2015-dic-31"/>
    <x v="1"/>
    <n v="20160429"/>
    <n v="0"/>
    <s v="Patrimonio total"/>
    <x v="58"/>
    <x v="8"/>
    <n v="-91705744"/>
  </r>
  <r>
    <x v="57"/>
    <s v="ESTUDIOS Y PROYECTOS DEL SOL S A S"/>
    <s v="20 NIIF Plenas - Separados"/>
    <s v="BOGOTA D.C."/>
    <s v="F4210"/>
    <s v="2015-dic-31"/>
    <x v="1"/>
    <n v="20160427"/>
    <n v="0"/>
    <s v="Patrimonio total"/>
    <x v="58"/>
    <x v="8"/>
    <n v="383368193"/>
  </r>
  <r>
    <x v="57"/>
    <s v="ESTUDIOS Y PROYECTOS DEL SOL S A S"/>
    <s v="20 NIIF Plenas - Separados"/>
    <s v="BOGOTA D.C."/>
    <s v="F4210"/>
    <s v="2015-jun-30"/>
    <x v="2"/>
    <n v="20160428"/>
    <n v="0"/>
    <s v="Patrimonio total"/>
    <x v="58"/>
    <x v="8"/>
    <n v="279317528"/>
  </r>
  <r>
    <x v="64"/>
    <s v="POCH COLOMBIA SA"/>
    <s v="10 NIIF Plenas - Individuales"/>
    <s v="BOGOTA D.C."/>
    <s v="M7110"/>
    <s v="2015-dic-31"/>
    <x v="1"/>
    <n v="20160710"/>
    <n v="0"/>
    <s v="Patrimonio total"/>
    <x v="58"/>
    <x v="8"/>
    <n v="378092"/>
  </r>
  <r>
    <x v="65"/>
    <s v="AR CONSTRUCCIONES S.A.S"/>
    <s v="10 NIIF Plenas - Individuales"/>
    <s v="BOGOTA D.C."/>
    <s v="F4111"/>
    <s v="2015-dic-31"/>
    <x v="1"/>
    <n v="20160729"/>
    <n v="-1"/>
    <s v="Patrimonio total"/>
    <x v="58"/>
    <x v="8"/>
    <n v="41985697"/>
  </r>
  <r>
    <x v="66"/>
    <s v="CONSTRUCTORA DE INFRAESTRUCTURA VIAL S.A.S."/>
    <s v="10 NIIF Plenas - Individuales"/>
    <s v="BOGOTA D.C."/>
    <s v="F4210"/>
    <s v="2015-dic-31"/>
    <x v="1"/>
    <n v="20160421"/>
    <n v="0"/>
    <s v="Patrimonio total"/>
    <x v="58"/>
    <x v="8"/>
    <n v="78800951"/>
  </r>
  <r>
    <x v="66"/>
    <s v="CONSTRUCTORA DE INFRAESTRUCTURA VIAL S.A.S."/>
    <s v="10 NIIF Plenas - Individuales"/>
    <s v="BOGOTA D.C."/>
    <s v="F4210"/>
    <s v="2015-jun-30"/>
    <x v="2"/>
    <n v="20160421"/>
    <n v="0"/>
    <s v="Patrimonio total"/>
    <x v="58"/>
    <x v="8"/>
    <n v="55587289"/>
  </r>
  <r>
    <x v="72"/>
    <s v="SBI INTERNATIONAL HOLDINGS AG"/>
    <s v="10 NIIF Plenas - Individuales"/>
    <s v="BOGOTA D.C."/>
    <s v="F4112"/>
    <s v="2015-dic-31"/>
    <x v="1"/>
    <n v="20160710"/>
    <n v="-1"/>
    <s v="Patrimonio total"/>
    <x v="58"/>
    <x v="8"/>
    <n v="-3052366"/>
  </r>
  <r>
    <x v="6"/>
    <s v="PRABYC INGENIEROS S A S"/>
    <s v="20 NIIF Plenas - Separados"/>
    <s v="BOGOTA D.C."/>
    <s v="F4111"/>
    <s v="2015-dic-31"/>
    <x v="1"/>
    <n v="20160710"/>
    <n v="0"/>
    <s v="Total de patrimonio y pasivos"/>
    <x v="59"/>
    <x v="0"/>
    <n v="393390534"/>
  </r>
  <r>
    <x v="8"/>
    <s v="AMARILO S.A.S"/>
    <s v="20 NIIF Plenas - Separados"/>
    <s v="BOGOTA D.C."/>
    <s v="F4111"/>
    <s v="2015-dic-31"/>
    <x v="1"/>
    <n v="20160429"/>
    <n v="0"/>
    <s v="Total de patrimonio y pasivos"/>
    <x v="59"/>
    <x v="0"/>
    <n v="1564275479"/>
  </r>
  <r>
    <x v="14"/>
    <s v="CONSTRUCOES E COMERCIO CAMARGO CORREA S.A. SUCURSAL COLOMBIA"/>
    <s v="10 NIIF Plenas - Individuales"/>
    <s v="ANTIOQUIA"/>
    <s v="F4290"/>
    <s v="2015-dic-31"/>
    <x v="1"/>
    <n v="20160426"/>
    <n v="0"/>
    <s v="Total de patrimonio y pasivos"/>
    <x v="59"/>
    <x v="0"/>
    <n v="209462041"/>
  </r>
  <r>
    <x v="16"/>
    <s v="CAM COLOMBIA MULTISERVICIOS S A S"/>
    <s v="10 NIIF Plenas - Individuales"/>
    <s v="BOGOTA D.C."/>
    <s v="N8299"/>
    <s v="2015-dic-31"/>
    <x v="1"/>
    <n v="20160710"/>
    <n v="0"/>
    <s v="Total de patrimonio y pasivos"/>
    <x v="59"/>
    <x v="0"/>
    <n v="83437983"/>
  </r>
  <r>
    <x v="23"/>
    <s v="ODINSA SERVICIOS S A S"/>
    <s v="10 NIIF Plenas - Individuales"/>
    <s v="BOGOTA D.C."/>
    <s v="F4390"/>
    <s v="2015-dic-31"/>
    <x v="1"/>
    <n v="20160429"/>
    <n v="0"/>
    <s v="Total de patrimonio y pasivos"/>
    <x v="59"/>
    <x v="0"/>
    <n v="10802913"/>
  </r>
  <r>
    <x v="18"/>
    <s v="HMV INGENIEROS LTDA"/>
    <s v="20 NIIF Plenas - Separados"/>
    <s v="ANTIOQUIA"/>
    <s v="M7110"/>
    <s v="2015-dic-31"/>
    <x v="1"/>
    <n v="20160426"/>
    <n v="0"/>
    <s v="Total de patrimonio y pasivos"/>
    <x v="59"/>
    <x v="0"/>
    <n v="173425544"/>
  </r>
  <r>
    <x v="20"/>
    <s v="OSPINAS Y CIA S A"/>
    <s v="20 NIIF Plenas - Separados"/>
    <s v="BOGOTA D.C."/>
    <s v="M7110"/>
    <s v="2015-dic-31"/>
    <x v="1"/>
    <n v="20160426"/>
    <n v="0"/>
    <s v="Total de patrimonio y pasivos"/>
    <x v="59"/>
    <x v="0"/>
    <n v="234672224"/>
  </r>
  <r>
    <x v="30"/>
    <s v="TECNICONTROL S.A."/>
    <s v="10 NIIF Plenas - Individuales"/>
    <s v="BOGOTA D.C."/>
    <s v="M7110"/>
    <s v="2015-dic-31"/>
    <x v="1"/>
    <n v="20160428"/>
    <n v="0"/>
    <s v="Total de patrimonio y pasivos"/>
    <x v="59"/>
    <x v="0"/>
    <n v="65824825"/>
  </r>
  <r>
    <x v="32"/>
    <s v="CONSTRUCTORA  COLPATRIA S.A"/>
    <s v="20 NIIF Plenas - Separados"/>
    <s v="BOGOTA D.C."/>
    <s v="F4111"/>
    <s v="2015-dic-31"/>
    <x v="1"/>
    <n v="20160427"/>
    <n v="0"/>
    <s v="Total de patrimonio y pasivos"/>
    <x v="59"/>
    <x v="0"/>
    <n v="1245309439"/>
  </r>
  <r>
    <x v="33"/>
    <s v="A.C.I. PROYECTOS S.A.S"/>
    <s v="20 NIIF Plenas - Separados"/>
    <s v="BOGOTA D.C."/>
    <s v="M7110"/>
    <s v="2015-dic-31"/>
    <x v="1"/>
    <n v="20160729"/>
    <n v="-1"/>
    <s v="Total de patrimonio y pasivos"/>
    <x v="59"/>
    <x v="0"/>
    <n v="53396571"/>
  </r>
  <r>
    <x v="41"/>
    <s v="ODINSA PROYECTOS E INVERSIONES S.A."/>
    <s v="10 NIIF Plenas - Individuales"/>
    <s v="BOGOTA D.C."/>
    <s v="N8299"/>
    <s v="2015-dic-31"/>
    <x v="1"/>
    <n v="20160729"/>
    <n v="-1"/>
    <s v="Total de patrimonio y pasivos"/>
    <x v="59"/>
    <x v="0"/>
    <n v="80613129"/>
  </r>
  <r>
    <x v="42"/>
    <s v="PROMOTORA CONVIVIENDA S A S"/>
    <s v="10 NIIF Plenas - Individuales"/>
    <s v="BOGOTA D.C."/>
    <s v="M7110"/>
    <s v="2015-dic-31"/>
    <x v="1"/>
    <n v="20160429"/>
    <n v="0"/>
    <s v="Total de patrimonio y pasivos"/>
    <x v="59"/>
    <x v="0"/>
    <n v="59271699"/>
  </r>
  <r>
    <x v="35"/>
    <s v="TERMOTECNICA COINDUSTRIAL S A"/>
    <s v="10 NIIF Plenas - Individuales"/>
    <s v="BOGOTA D.C."/>
    <s v="F4290"/>
    <s v="2015-dic-31"/>
    <x v="1"/>
    <n v="20160426"/>
    <n v="0"/>
    <s v="Total de patrimonio y pasivos"/>
    <x v="59"/>
    <x v="0"/>
    <n v="522525731"/>
  </r>
  <r>
    <x v="36"/>
    <s v="INTEGRAL S A."/>
    <s v="20 NIIF Plenas - Separados"/>
    <s v="ANTIOQUIA"/>
    <s v="M7110"/>
    <s v="2015-dic-31"/>
    <x v="1"/>
    <n v="20160729"/>
    <n v="-1"/>
    <s v="Total de patrimonio y pasivos"/>
    <x v="59"/>
    <x v="0"/>
    <n v="211109900"/>
  </r>
  <r>
    <x v="37"/>
    <s v="CONSTRUCCIONES VELEZ Y ASOCIADOS S.A.S"/>
    <s v="10 NIIF Plenas - Individuales"/>
    <s v="ANTIOQUIA"/>
    <s v="F4112"/>
    <s v="2015-dic-31"/>
    <x v="1"/>
    <n v="20160802"/>
    <n v="0"/>
    <s v="Total de patrimonio y pasivos"/>
    <x v="59"/>
    <x v="0"/>
    <n v="69706145"/>
  </r>
  <r>
    <x v="40"/>
    <s v="INDUSTRIAL CONCONCRETO S.A.S"/>
    <s v="20 NIIF Plenas - Separados"/>
    <s v="ANTIOQUIA"/>
    <s v="F4290"/>
    <s v="2015-dic-31"/>
    <x v="1"/>
    <n v="20160426"/>
    <n v="0"/>
    <s v="Total de patrimonio y pasivos"/>
    <x v="59"/>
    <x v="0"/>
    <n v="168571917"/>
  </r>
  <r>
    <x v="54"/>
    <s v="INMOBILIARIA CONCONCRETO S.A.S."/>
    <s v="20 NIIF Plenas - Separados"/>
    <s v="ANTIOQUIA"/>
    <s v="F4111"/>
    <s v="2015-dic-31"/>
    <x v="1"/>
    <n v="20160427"/>
    <n v="0"/>
    <s v="Total de patrimonio y pasivos"/>
    <x v="59"/>
    <x v="0"/>
    <n v="37244517"/>
  </r>
  <r>
    <x v="45"/>
    <s v="CASS CONSTRUCTORES &amp; CIA. S.C.A."/>
    <s v="10 NIIF Plenas - Individuales"/>
    <s v="CUNDINAMARCA"/>
    <s v="F4210"/>
    <s v="2015-dic-31"/>
    <x v="1"/>
    <n v="20160428"/>
    <n v="0"/>
    <s v="Total de patrimonio y pasivos"/>
    <x v="59"/>
    <x v="0"/>
    <n v="406576449"/>
  </r>
  <r>
    <x v="56"/>
    <s v="CBI COLOMBIANA S.A."/>
    <s v="10 NIIF Plenas - Individuales"/>
    <s v="BOLIVAR"/>
    <s v="F4290"/>
    <s v="2015-dic-31"/>
    <x v="1"/>
    <n v="20160429"/>
    <n v="0"/>
    <s v="Total de patrimonio y pasivos"/>
    <x v="59"/>
    <x v="0"/>
    <n v="367921841"/>
  </r>
  <r>
    <x v="57"/>
    <s v="ESTUDIOS Y PROYECTOS DEL SOL S A S"/>
    <s v="20 NIIF Plenas - Separados"/>
    <s v="BOGOTA D.C."/>
    <s v="F4210"/>
    <s v="2015-dic-31"/>
    <x v="1"/>
    <n v="20160427"/>
    <n v="0"/>
    <s v="Total de patrimonio y pasivos"/>
    <x v="59"/>
    <x v="0"/>
    <n v="630896540"/>
  </r>
  <r>
    <x v="57"/>
    <s v="ESTUDIOS Y PROYECTOS DEL SOL S A S"/>
    <s v="20 NIIF Plenas - Separados"/>
    <s v="BOGOTA D.C."/>
    <s v="F4210"/>
    <s v="2015-jun-30"/>
    <x v="2"/>
    <n v="20160428"/>
    <n v="0"/>
    <s v="Total de patrimonio y pasivos"/>
    <x v="59"/>
    <x v="0"/>
    <n v="486282068"/>
  </r>
  <r>
    <x v="64"/>
    <s v="POCH COLOMBIA SA"/>
    <s v="10 NIIF Plenas - Individuales"/>
    <s v="BOGOTA D.C."/>
    <s v="M7110"/>
    <s v="2015-dic-31"/>
    <x v="1"/>
    <n v="20160710"/>
    <n v="0"/>
    <s v="Total de patrimonio y pasivos"/>
    <x v="59"/>
    <x v="0"/>
    <n v="4170952"/>
  </r>
  <r>
    <x v="65"/>
    <s v="AR CONSTRUCCIONES S.A.S"/>
    <s v="10 NIIF Plenas - Individuales"/>
    <s v="BOGOTA D.C."/>
    <s v="F4111"/>
    <s v="2015-dic-31"/>
    <x v="1"/>
    <n v="20160729"/>
    <n v="-1"/>
    <s v="Total de patrimonio y pasivos"/>
    <x v="59"/>
    <x v="0"/>
    <n v="457001367"/>
  </r>
  <r>
    <x v="66"/>
    <s v="CONSTRUCTORA DE INFRAESTRUCTURA VIAL S.A.S."/>
    <s v="10 NIIF Plenas - Individuales"/>
    <s v="BOGOTA D.C."/>
    <s v="F4210"/>
    <s v="2015-dic-31"/>
    <x v="1"/>
    <n v="20160421"/>
    <n v="0"/>
    <s v="Total de patrimonio y pasivos"/>
    <x v="59"/>
    <x v="0"/>
    <n v="107836408"/>
  </r>
  <r>
    <x v="66"/>
    <s v="CONSTRUCTORA DE INFRAESTRUCTURA VIAL S.A.S."/>
    <s v="10 NIIF Plenas - Individuales"/>
    <s v="BOGOTA D.C."/>
    <s v="F4210"/>
    <s v="2015-jun-30"/>
    <x v="2"/>
    <n v="20160421"/>
    <n v="0"/>
    <s v="Total de patrimonio y pasivos"/>
    <x v="59"/>
    <x v="0"/>
    <n v="112951580"/>
  </r>
  <r>
    <x v="72"/>
    <s v="SBI INTERNATIONAL HOLDINGS AG"/>
    <s v="10 NIIF Plenas - Individuales"/>
    <s v="BOGOTA D.C."/>
    <s v="F4112"/>
    <s v="2015-dic-31"/>
    <x v="1"/>
    <n v="20160710"/>
    <n v="-1"/>
    <s v="Total de patrimonio y pasivos"/>
    <x v="59"/>
    <x v="0"/>
    <n v="96759336"/>
  </r>
  <r>
    <x v="14"/>
    <s v="CONSTRUCOES E COMERCIO CAMARGO CORREA S.A. SUCURSAL COLOMBIA"/>
    <s v="10 NIIF Plenas - Individuales"/>
    <s v="ANTIOQUIA"/>
    <s v="F4290"/>
    <s v="2016-dic-31"/>
    <x v="3"/>
    <m/>
    <m/>
    <s v="Efectivo y equivalentes al efectivo"/>
    <x v="0"/>
    <x v="0"/>
    <n v="37233423"/>
  </r>
  <r>
    <x v="14"/>
    <s v="CONSTRUCOES E COMERCIO CAMARGO CORREA S.A. SUCURSAL COLOMBIA"/>
    <s v="10 NIIF Plenas - Individuales"/>
    <s v="ANTIOQUIA"/>
    <s v="F4290"/>
    <s v="2017-dic-31"/>
    <x v="3"/>
    <m/>
    <m/>
    <s v="Efectivo y equivalentes al efectivo"/>
    <x v="0"/>
    <x v="0"/>
    <n v="50965591"/>
  </r>
  <r>
    <x v="34"/>
    <s v="ARMETALES S.A."/>
    <s v="10 NIIF Plenas - Individuales"/>
    <s v="CALDAS"/>
    <s v="G4663"/>
    <s v="2016-dic-31"/>
    <x v="3"/>
    <m/>
    <m/>
    <s v="Efectivo y equivalentes al efectivo"/>
    <x v="0"/>
    <x v="0"/>
    <n v="1618174"/>
  </r>
  <r>
    <x v="34"/>
    <s v="ARMETALES S.A."/>
    <s v="10 NIIF Plenas - Individuales"/>
    <s v="CALDAS"/>
    <s v="G4663"/>
    <s v="2017-dic-31"/>
    <x v="3"/>
    <m/>
    <m/>
    <s v="Efectivo y equivalentes al efectivo"/>
    <x v="0"/>
    <x v="0"/>
    <n v="1741839"/>
  </r>
  <r>
    <x v="65"/>
    <s v="AR CONSTRUCCIONES S.A.S"/>
    <s v="10 NIIF Plenas - Individuales"/>
    <s v="BOGOTA D.C."/>
    <s v="F4111"/>
    <s v="2016-dic-31"/>
    <x v="3"/>
    <m/>
    <m/>
    <s v="Efectivo y equivalentes al efectivo"/>
    <x v="0"/>
    <x v="0"/>
    <n v="39816516"/>
  </r>
  <r>
    <x v="65"/>
    <s v="AR CONSTRUCCIONES S.A.S"/>
    <s v="10 NIIF Plenas - Individuales"/>
    <s v="BOGOTA D.C."/>
    <s v="F4111"/>
    <s v="2017-dic-31"/>
    <x v="3"/>
    <m/>
    <m/>
    <s v="Efectivo y equivalentes al efectivo"/>
    <x v="0"/>
    <x v="0"/>
    <n v="36894978"/>
  </r>
  <r>
    <x v="9"/>
    <s v="PRODESA Y CIA. S.A."/>
    <s v="10 NIIF Plenas - Individuales"/>
    <s v="BOGOTA D.C."/>
    <s v="F4111"/>
    <s v="2016-dic-31"/>
    <x v="3"/>
    <m/>
    <m/>
    <s v="Efectivo y equivalentes al efectivo"/>
    <x v="0"/>
    <x v="0"/>
    <n v="18736620"/>
  </r>
  <r>
    <x v="9"/>
    <s v="PRODESA Y CIA. S.A."/>
    <s v="10 NIIF Plenas - Individuales"/>
    <s v="BOGOTA D.C."/>
    <s v="F4111"/>
    <s v="2017-dic-31"/>
    <x v="3"/>
    <m/>
    <m/>
    <s v="Efectivo y equivalentes al efectivo"/>
    <x v="0"/>
    <x v="0"/>
    <n v="19308146"/>
  </r>
  <r>
    <x v="56"/>
    <s v="CBI COLOMBIANA S.A."/>
    <s v="10 NIIF Plenas - Individuales"/>
    <s v="BOLIVAR"/>
    <s v="F4290"/>
    <s v="2016-dic-31"/>
    <x v="3"/>
    <m/>
    <m/>
    <s v="Efectivo y equivalentes al efectivo"/>
    <x v="0"/>
    <x v="0"/>
    <n v="1975504"/>
  </r>
  <r>
    <x v="56"/>
    <s v="CBI COLOMBIANA S.A."/>
    <s v="10 NIIF Plenas - Individuales"/>
    <s v="BOLIVAR"/>
    <s v="F4290"/>
    <s v="2017-dic-31"/>
    <x v="3"/>
    <m/>
    <m/>
    <s v="Efectivo y equivalentes al efectivo"/>
    <x v="0"/>
    <x v="0"/>
    <n v="1513463"/>
  </r>
  <r>
    <x v="66"/>
    <s v="CONSTRUCTORA DE INFRAESTRUCTURA VIAL S.A.S."/>
    <s v="10 NIIF Plenas - Individuales"/>
    <s v="BOGOTA D.C."/>
    <s v="F4210"/>
    <s v="2016-dic-31"/>
    <x v="3"/>
    <m/>
    <m/>
    <s v="Efectivo y equivalentes al efectivo"/>
    <x v="0"/>
    <x v="0"/>
    <n v="165362"/>
  </r>
  <r>
    <x v="66"/>
    <s v="CONSTRUCTORA DE INFRAESTRUCTURA VIAL S.A.S."/>
    <s v="10 NIIF Plenas - Individuales"/>
    <s v="BOGOTA D.C."/>
    <s v="F4210"/>
    <s v="2017-dic-31"/>
    <x v="3"/>
    <m/>
    <m/>
    <s v="Efectivo y equivalentes al efectivo"/>
    <x v="0"/>
    <x v="0"/>
    <n v="2576311"/>
  </r>
  <r>
    <x v="45"/>
    <s v="CASS CONSTRUCTORES &amp; CIA. S.C.A."/>
    <s v="10 NIIF Plenas - Individuales"/>
    <s v="CUNDINAMARCA"/>
    <s v="F4210"/>
    <s v="2016-dic-31"/>
    <x v="3"/>
    <m/>
    <m/>
    <s v="Efectivo y equivalentes al efectivo"/>
    <x v="0"/>
    <x v="0"/>
    <n v="151180491"/>
  </r>
  <r>
    <x v="45"/>
    <s v="CASS CONSTRUCTORES &amp; CIA. S.C.A."/>
    <s v="10 NIIF Plenas - Individuales"/>
    <s v="CUNDINAMARCA"/>
    <s v="F4210"/>
    <s v="2017-dic-31"/>
    <x v="3"/>
    <m/>
    <m/>
    <s v="Efectivo y equivalentes al efectivo"/>
    <x v="0"/>
    <x v="0"/>
    <n v="187479234"/>
  </r>
  <r>
    <x v="71"/>
    <s v="MECO INFRAESTRUCTURA SAS"/>
    <s v="10 NIIF Plenas - Individuales"/>
    <s v="BOGOTA D.C."/>
    <s v="F4210"/>
    <s v="2016-dic-31"/>
    <x v="3"/>
    <m/>
    <m/>
    <s v="Efectivo y equivalentes al efectivo"/>
    <x v="0"/>
    <x v="0"/>
    <n v="71477565"/>
  </r>
  <r>
    <x v="71"/>
    <s v="MECO INFRAESTRUCTURA SAS"/>
    <s v="10 NIIF Plenas - Individuales"/>
    <s v="BOGOTA D.C."/>
    <s v="F4210"/>
    <s v="2017-dic-31"/>
    <x v="3"/>
    <m/>
    <m/>
    <s v="Efectivo y equivalentes al efectivo"/>
    <x v="0"/>
    <x v="0"/>
    <n v="28657120"/>
  </r>
  <r>
    <x v="72"/>
    <s v="SBI INTERNATIONAL HOLDINGS AG"/>
    <s v="10 NIIF Plenas - Individuales"/>
    <s v="BOGOTA D.C."/>
    <s v="F4112"/>
    <s v="2016-dic-31"/>
    <x v="3"/>
    <m/>
    <m/>
    <s v="Efectivo y equivalentes al efectivo"/>
    <x v="0"/>
    <x v="0"/>
    <n v="11606626"/>
  </r>
  <r>
    <x v="72"/>
    <s v="SBI INTERNATIONAL HOLDINGS AG"/>
    <s v="10 NIIF Plenas - Individuales"/>
    <s v="BOGOTA D.C."/>
    <s v="F4112"/>
    <s v="2017-dic-31"/>
    <x v="3"/>
    <m/>
    <m/>
    <s v="Efectivo y equivalentes al efectivo"/>
    <x v="0"/>
    <x v="0"/>
    <n v="172773"/>
  </r>
  <r>
    <x v="64"/>
    <s v="POCH COLOMBIA SA"/>
    <s v="10 NIIF Plenas - Individuales"/>
    <s v="BOGOTA D.C."/>
    <s v="M7110"/>
    <s v="2016-dic-31"/>
    <x v="3"/>
    <m/>
    <m/>
    <s v="Efectivo y equivalentes al efectivo"/>
    <x v="0"/>
    <x v="0"/>
    <n v="376808"/>
  </r>
  <r>
    <x v="64"/>
    <s v="POCH COLOMBIA SA"/>
    <s v="10 NIIF Plenas - Individuales"/>
    <s v="BOGOTA D.C."/>
    <s v="M7110"/>
    <s v="2017-dic-31"/>
    <x v="3"/>
    <m/>
    <m/>
    <s v="Efectivo y equivalentes al efectivo"/>
    <x v="0"/>
    <x v="0"/>
    <n v="547686"/>
  </r>
  <r>
    <x v="73"/>
    <s v="CONSTRUCCIONES COLOMBIANAS OHL SAS"/>
    <s v="10 NIIF Plenas - Individuales"/>
    <s v="BOGOTA D.C."/>
    <s v="F4210"/>
    <s v="2016-dic-31"/>
    <x v="3"/>
    <m/>
    <m/>
    <s v="Efectivo y equivalentes al efectivo"/>
    <x v="0"/>
    <x v="0"/>
    <n v="6745013"/>
  </r>
  <r>
    <x v="73"/>
    <s v="CONSTRUCCIONES COLOMBIANAS OHL SAS"/>
    <s v="10 NIIF Plenas - Individuales"/>
    <s v="BOGOTA D.C."/>
    <s v="F4210"/>
    <s v="2017-dic-31"/>
    <x v="3"/>
    <m/>
    <m/>
    <s v="Efectivo y equivalentes al efectivo"/>
    <x v="0"/>
    <x v="0"/>
    <n v="11582407"/>
  </r>
  <r>
    <x v="41"/>
    <s v="ODINSA PROYECTOS E INVERSIONES S.A."/>
    <s v="10 NIIF Plenas - Individuales"/>
    <s v="BOGOTA D.C."/>
    <s v="N8299"/>
    <s v="2016-dic-31"/>
    <x v="3"/>
    <m/>
    <m/>
    <s v="Efectivo y equivalentes al efectivo"/>
    <x v="0"/>
    <x v="0"/>
    <n v="8874256"/>
  </r>
  <r>
    <x v="41"/>
    <s v="ODINSA PROYECTOS E INVERSIONES S.A."/>
    <s v="10 NIIF Plenas - Individuales"/>
    <s v="BOGOTA D.C."/>
    <s v="N8299"/>
    <s v="2017-dic-31"/>
    <x v="3"/>
    <m/>
    <m/>
    <s v="Efectivo y equivalentes al efectivo"/>
    <x v="0"/>
    <x v="0"/>
    <n v="59107741"/>
  </r>
  <r>
    <x v="12"/>
    <s v="APIROS S A S"/>
    <s v="10 NIIF Plenas - Individuales"/>
    <s v="BOGOTA D.C."/>
    <s v="F4111"/>
    <s v="2016-dic-31"/>
    <x v="3"/>
    <m/>
    <m/>
    <s v="Efectivo y equivalentes al efectivo"/>
    <x v="0"/>
    <x v="0"/>
    <n v="17497072"/>
  </r>
  <r>
    <x v="12"/>
    <s v="APIROS S A S"/>
    <s v="10 NIIF Plenas - Individuales"/>
    <s v="BOGOTA D.C."/>
    <s v="F4111"/>
    <s v="2017-dic-31"/>
    <x v="3"/>
    <m/>
    <m/>
    <s v="Efectivo y equivalentes al efectivo"/>
    <x v="0"/>
    <x v="0"/>
    <n v="34843076"/>
  </r>
  <r>
    <x v="37"/>
    <s v="CONSTRUCCIONES VELEZ Y ASOCIADOS S.A.S"/>
    <s v="10 NIIF Plenas - Individuales"/>
    <s v="ANTIOQUIA"/>
    <s v="F4112"/>
    <s v="2016-dic-31"/>
    <x v="3"/>
    <m/>
    <m/>
    <s v="Efectivo y equivalentes al efectivo"/>
    <x v="0"/>
    <x v="0"/>
    <n v="2513667"/>
  </r>
  <r>
    <x v="37"/>
    <s v="CONSTRUCCIONES VELEZ Y ASOCIADOS S.A.S"/>
    <s v="10 NIIF Plenas - Individuales"/>
    <s v="ANTIOQUIA"/>
    <s v="F4112"/>
    <s v="2017-dic-31"/>
    <x v="3"/>
    <m/>
    <m/>
    <s v="Efectivo y equivalentes al efectivo"/>
    <x v="0"/>
    <x v="0"/>
    <n v="5682313"/>
  </r>
  <r>
    <x v="14"/>
    <s v="CONSTRUCOES E COMERCIO CAMARGO CORREA S.A. SUCURSAL COLOMBIA"/>
    <s v="10 NIIF Plenas - Individuales"/>
    <s v="ANTIOQUIA"/>
    <s v="F4290"/>
    <s v="2016-dic-31"/>
    <x v="3"/>
    <m/>
    <m/>
    <s v="Cuentas comerciales por cobrar y otras cuentas por cobrar corrientes"/>
    <x v="1"/>
    <x v="0"/>
    <n v="67271762"/>
  </r>
  <r>
    <x v="14"/>
    <s v="CONSTRUCOES E COMERCIO CAMARGO CORREA S.A. SUCURSAL COLOMBIA"/>
    <s v="10 NIIF Plenas - Individuales"/>
    <s v="ANTIOQUIA"/>
    <s v="F4290"/>
    <s v="2017-dic-31"/>
    <x v="3"/>
    <m/>
    <m/>
    <s v="Cuentas comerciales por cobrar y otras cuentas por cobrar corrientes"/>
    <x v="1"/>
    <x v="0"/>
    <n v="89192883"/>
  </r>
  <r>
    <x v="34"/>
    <s v="ARMETALES S.A."/>
    <s v="10 NIIF Plenas - Individuales"/>
    <s v="CALDAS"/>
    <s v="G4663"/>
    <s v="2016-dic-31"/>
    <x v="3"/>
    <m/>
    <m/>
    <s v="Cuentas comerciales por cobrar y otras cuentas por cobrar corrientes"/>
    <x v="1"/>
    <x v="0"/>
    <n v="21084364"/>
  </r>
  <r>
    <x v="34"/>
    <s v="ARMETALES S.A."/>
    <s v="10 NIIF Plenas - Individuales"/>
    <s v="CALDAS"/>
    <s v="G4663"/>
    <s v="2017-dic-31"/>
    <x v="3"/>
    <m/>
    <m/>
    <s v="Cuentas comerciales por cobrar y otras cuentas por cobrar corrientes"/>
    <x v="1"/>
    <x v="0"/>
    <n v="21044620"/>
  </r>
  <r>
    <x v="65"/>
    <s v="AR CONSTRUCCIONES S.A.S"/>
    <s v="10 NIIF Plenas - Individuales"/>
    <s v="BOGOTA D.C."/>
    <s v="F4111"/>
    <s v="2016-dic-31"/>
    <x v="3"/>
    <m/>
    <m/>
    <s v="Cuentas comerciales por cobrar y otras cuentas por cobrar corrientes"/>
    <x v="1"/>
    <x v="0"/>
    <n v="43808894"/>
  </r>
  <r>
    <x v="65"/>
    <s v="AR CONSTRUCCIONES S.A.S"/>
    <s v="10 NIIF Plenas - Individuales"/>
    <s v="BOGOTA D.C."/>
    <s v="F4111"/>
    <s v="2017-dic-31"/>
    <x v="3"/>
    <m/>
    <m/>
    <s v="Cuentas comerciales por cobrar y otras cuentas por cobrar corrientes"/>
    <x v="1"/>
    <x v="0"/>
    <n v="28582950"/>
  </r>
  <r>
    <x v="9"/>
    <s v="PRODESA Y CIA. S.A."/>
    <s v="10 NIIF Plenas - Individuales"/>
    <s v="BOGOTA D.C."/>
    <s v="F4111"/>
    <s v="2016-dic-31"/>
    <x v="3"/>
    <m/>
    <m/>
    <s v="Cuentas comerciales por cobrar y otras cuentas por cobrar corrientes"/>
    <x v="1"/>
    <x v="0"/>
    <n v="49663396"/>
  </r>
  <r>
    <x v="9"/>
    <s v="PRODESA Y CIA. S.A."/>
    <s v="10 NIIF Plenas - Individuales"/>
    <s v="BOGOTA D.C."/>
    <s v="F4111"/>
    <s v="2017-dic-31"/>
    <x v="3"/>
    <m/>
    <m/>
    <s v="Cuentas comerciales por cobrar y otras cuentas por cobrar corrientes"/>
    <x v="1"/>
    <x v="0"/>
    <n v="63046458"/>
  </r>
  <r>
    <x v="56"/>
    <s v="CBI COLOMBIANA S.A."/>
    <s v="10 NIIF Plenas - Individuales"/>
    <s v="BOLIVAR"/>
    <s v="F4290"/>
    <s v="2016-dic-31"/>
    <x v="3"/>
    <m/>
    <m/>
    <s v="Cuentas comerciales por cobrar y otras cuentas por cobrar corrientes"/>
    <x v="1"/>
    <x v="0"/>
    <n v="296846409"/>
  </r>
  <r>
    <x v="56"/>
    <s v="CBI COLOMBIANA S.A."/>
    <s v="10 NIIF Plenas - Individuales"/>
    <s v="BOLIVAR"/>
    <s v="F4290"/>
    <s v="2017-dic-31"/>
    <x v="3"/>
    <m/>
    <m/>
    <s v="Cuentas comerciales por cobrar y otras cuentas por cobrar corrientes"/>
    <x v="1"/>
    <x v="0"/>
    <n v="323670561"/>
  </r>
  <r>
    <x v="66"/>
    <s v="CONSTRUCTORA DE INFRAESTRUCTURA VIAL S.A.S."/>
    <s v="10 NIIF Plenas - Individuales"/>
    <s v="BOGOTA D.C."/>
    <s v="F4210"/>
    <s v="2016-dic-31"/>
    <x v="3"/>
    <m/>
    <m/>
    <s v="Cuentas comerciales por cobrar y otras cuentas por cobrar corrientes"/>
    <x v="1"/>
    <x v="0"/>
    <n v="126505403"/>
  </r>
  <r>
    <x v="66"/>
    <s v="CONSTRUCTORA DE INFRAESTRUCTURA VIAL S.A.S."/>
    <s v="10 NIIF Plenas - Individuales"/>
    <s v="BOGOTA D.C."/>
    <s v="F4210"/>
    <s v="2017-dic-31"/>
    <x v="3"/>
    <m/>
    <m/>
    <s v="Cuentas comerciales por cobrar y otras cuentas por cobrar corrientes"/>
    <x v="1"/>
    <x v="0"/>
    <n v="108871035"/>
  </r>
  <r>
    <x v="45"/>
    <s v="CASS CONSTRUCTORES &amp; CIA. S.C.A."/>
    <s v="10 NIIF Plenas - Individuales"/>
    <s v="CUNDINAMARCA"/>
    <s v="F4210"/>
    <s v="2016-dic-31"/>
    <x v="3"/>
    <m/>
    <m/>
    <s v="Cuentas comerciales por cobrar y otras cuentas por cobrar corrientes"/>
    <x v="1"/>
    <x v="0"/>
    <n v="126750404"/>
  </r>
  <r>
    <x v="45"/>
    <s v="CASS CONSTRUCTORES &amp; CIA. S.C.A."/>
    <s v="10 NIIF Plenas - Individuales"/>
    <s v="CUNDINAMARCA"/>
    <s v="F4210"/>
    <s v="2017-dic-31"/>
    <x v="3"/>
    <m/>
    <m/>
    <s v="Cuentas comerciales por cobrar y otras cuentas por cobrar corrientes"/>
    <x v="1"/>
    <x v="0"/>
    <n v="122693662"/>
  </r>
  <r>
    <x v="71"/>
    <s v="MECO INFRAESTRUCTURA SAS"/>
    <s v="10 NIIF Plenas - Individuales"/>
    <s v="BOGOTA D.C."/>
    <s v="F4210"/>
    <s v="2016-dic-31"/>
    <x v="3"/>
    <m/>
    <m/>
    <s v="Cuentas comerciales por cobrar y otras cuentas por cobrar corrientes"/>
    <x v="1"/>
    <x v="0"/>
    <n v="96289163"/>
  </r>
  <r>
    <x v="71"/>
    <s v="MECO INFRAESTRUCTURA SAS"/>
    <s v="10 NIIF Plenas - Individuales"/>
    <s v="BOGOTA D.C."/>
    <s v="F4210"/>
    <s v="2017-dic-31"/>
    <x v="3"/>
    <m/>
    <m/>
    <s v="Cuentas comerciales por cobrar y otras cuentas por cobrar corrientes"/>
    <x v="1"/>
    <x v="0"/>
    <n v="95222026"/>
  </r>
  <r>
    <x v="72"/>
    <s v="SBI INTERNATIONAL HOLDINGS AG"/>
    <s v="10 NIIF Plenas - Individuales"/>
    <s v="BOGOTA D.C."/>
    <s v="F4112"/>
    <s v="2016-dic-31"/>
    <x v="3"/>
    <m/>
    <m/>
    <s v="Cuentas comerciales por cobrar y otras cuentas por cobrar corrientes"/>
    <x v="1"/>
    <x v="0"/>
    <n v="52323064"/>
  </r>
  <r>
    <x v="72"/>
    <s v="SBI INTERNATIONAL HOLDINGS AG"/>
    <s v="10 NIIF Plenas - Individuales"/>
    <s v="BOGOTA D.C."/>
    <s v="F4112"/>
    <s v="2017-dic-31"/>
    <x v="3"/>
    <m/>
    <m/>
    <s v="Cuentas comerciales por cobrar y otras cuentas por cobrar corrientes"/>
    <x v="1"/>
    <x v="0"/>
    <n v="91964143"/>
  </r>
  <r>
    <x v="64"/>
    <s v="POCH COLOMBIA SA"/>
    <s v="10 NIIF Plenas - Individuales"/>
    <s v="BOGOTA D.C."/>
    <s v="M7110"/>
    <s v="2016-dic-31"/>
    <x v="3"/>
    <m/>
    <m/>
    <s v="Cuentas comerciales por cobrar y otras cuentas por cobrar corrientes"/>
    <x v="1"/>
    <x v="0"/>
    <n v="2224569"/>
  </r>
  <r>
    <x v="64"/>
    <s v="POCH COLOMBIA SA"/>
    <s v="10 NIIF Plenas - Individuales"/>
    <s v="BOGOTA D.C."/>
    <s v="M7110"/>
    <s v="2017-dic-31"/>
    <x v="3"/>
    <m/>
    <m/>
    <s v="Cuentas comerciales por cobrar y otras cuentas por cobrar corrientes"/>
    <x v="1"/>
    <x v="0"/>
    <n v="2195302"/>
  </r>
  <r>
    <x v="73"/>
    <s v="CONSTRUCCIONES COLOMBIANAS OHL SAS"/>
    <s v="10 NIIF Plenas - Individuales"/>
    <s v="BOGOTA D.C."/>
    <s v="F4210"/>
    <s v="2016-dic-31"/>
    <x v="3"/>
    <m/>
    <m/>
    <s v="Cuentas comerciales por cobrar y otras cuentas por cobrar corrientes"/>
    <x v="1"/>
    <x v="0"/>
    <n v="47259576"/>
  </r>
  <r>
    <x v="73"/>
    <s v="CONSTRUCCIONES COLOMBIANAS OHL SAS"/>
    <s v="10 NIIF Plenas - Individuales"/>
    <s v="BOGOTA D.C."/>
    <s v="F4210"/>
    <s v="2017-dic-31"/>
    <x v="3"/>
    <m/>
    <m/>
    <s v="Cuentas comerciales por cobrar y otras cuentas por cobrar corrientes"/>
    <x v="1"/>
    <x v="0"/>
    <n v="97889197"/>
  </r>
  <r>
    <x v="41"/>
    <s v="ODINSA PROYECTOS E INVERSIONES S.A."/>
    <s v="10 NIIF Plenas - Individuales"/>
    <s v="BOGOTA D.C."/>
    <s v="N8299"/>
    <s v="2016-dic-31"/>
    <x v="3"/>
    <m/>
    <m/>
    <s v="Cuentas comerciales por cobrar y otras cuentas por cobrar corrientes"/>
    <x v="1"/>
    <x v="0"/>
    <n v="50437573"/>
  </r>
  <r>
    <x v="41"/>
    <s v="ODINSA PROYECTOS E INVERSIONES S.A."/>
    <s v="10 NIIF Plenas - Individuales"/>
    <s v="BOGOTA D.C."/>
    <s v="N8299"/>
    <s v="2017-dic-31"/>
    <x v="3"/>
    <m/>
    <m/>
    <s v="Cuentas comerciales por cobrar y otras cuentas por cobrar corrientes"/>
    <x v="1"/>
    <x v="0"/>
    <n v="52135407"/>
  </r>
  <r>
    <x v="12"/>
    <s v="APIROS S A S"/>
    <s v="10 NIIF Plenas - Individuales"/>
    <s v="BOGOTA D.C."/>
    <s v="F4111"/>
    <s v="2016-dic-31"/>
    <x v="3"/>
    <m/>
    <m/>
    <s v="Cuentas comerciales por cobrar y otras cuentas por cobrar corrientes"/>
    <x v="1"/>
    <x v="0"/>
    <n v="98241923"/>
  </r>
  <r>
    <x v="12"/>
    <s v="APIROS S A S"/>
    <s v="10 NIIF Plenas - Individuales"/>
    <s v="BOGOTA D.C."/>
    <s v="F4111"/>
    <s v="2017-dic-31"/>
    <x v="3"/>
    <m/>
    <m/>
    <s v="Cuentas comerciales por cobrar y otras cuentas por cobrar corrientes"/>
    <x v="1"/>
    <x v="0"/>
    <n v="68926200"/>
  </r>
  <r>
    <x v="37"/>
    <s v="CONSTRUCCIONES VELEZ Y ASOCIADOS S.A.S"/>
    <s v="10 NIIF Plenas - Individuales"/>
    <s v="ANTIOQUIA"/>
    <s v="F4112"/>
    <s v="2016-dic-31"/>
    <x v="3"/>
    <m/>
    <m/>
    <s v="Cuentas comerciales por cobrar y otras cuentas por cobrar corrientes"/>
    <x v="1"/>
    <x v="0"/>
    <n v="36101943"/>
  </r>
  <r>
    <x v="37"/>
    <s v="CONSTRUCCIONES VELEZ Y ASOCIADOS S.A.S"/>
    <s v="10 NIIF Plenas - Individuales"/>
    <s v="ANTIOQUIA"/>
    <s v="F4112"/>
    <s v="2017-dic-31"/>
    <x v="3"/>
    <m/>
    <m/>
    <s v="Cuentas comerciales por cobrar y otras cuentas por cobrar corrientes"/>
    <x v="1"/>
    <x v="0"/>
    <n v="38287049"/>
  </r>
  <r>
    <x v="14"/>
    <s v="CONSTRUCOES E COMERCIO CAMARGO CORREA S.A. SUCURSAL COLOMBIA"/>
    <s v="10 NIIF Plenas - Individuales"/>
    <s v="ANTIOQUIA"/>
    <s v="F4290"/>
    <s v="2016-dic-31"/>
    <x v="3"/>
    <m/>
    <m/>
    <s v="Inventarios corrientes"/>
    <x v="2"/>
    <x v="1"/>
    <n v="22766333"/>
  </r>
  <r>
    <x v="14"/>
    <s v="CONSTRUCOES E COMERCIO CAMARGO CORREA S.A. SUCURSAL COLOMBIA"/>
    <s v="10 NIIF Plenas - Individuales"/>
    <s v="ANTIOQUIA"/>
    <s v="F4290"/>
    <s v="2017-dic-31"/>
    <x v="3"/>
    <m/>
    <m/>
    <s v="Inventarios corrientes"/>
    <x v="2"/>
    <x v="1"/>
    <n v="16817789"/>
  </r>
  <r>
    <x v="34"/>
    <s v="ARMETALES S.A."/>
    <s v="10 NIIF Plenas - Individuales"/>
    <s v="CALDAS"/>
    <s v="G4663"/>
    <s v="2016-dic-31"/>
    <x v="3"/>
    <m/>
    <m/>
    <s v="Inventarios corrientes"/>
    <x v="2"/>
    <x v="1"/>
    <n v="20539016"/>
  </r>
  <r>
    <x v="34"/>
    <s v="ARMETALES S.A."/>
    <s v="10 NIIF Plenas - Individuales"/>
    <s v="CALDAS"/>
    <s v="G4663"/>
    <s v="2017-dic-31"/>
    <x v="3"/>
    <m/>
    <m/>
    <s v="Inventarios corrientes"/>
    <x v="2"/>
    <x v="1"/>
    <n v="21251238"/>
  </r>
  <r>
    <x v="65"/>
    <s v="AR CONSTRUCCIONES S.A.S"/>
    <s v="10 NIIF Plenas - Individuales"/>
    <s v="BOGOTA D.C."/>
    <s v="F4111"/>
    <s v="2016-dic-31"/>
    <x v="3"/>
    <m/>
    <m/>
    <s v="Inventarios corrientes"/>
    <x v="2"/>
    <x v="1"/>
    <n v="73690391"/>
  </r>
  <r>
    <x v="65"/>
    <s v="AR CONSTRUCCIONES S.A.S"/>
    <s v="10 NIIF Plenas - Individuales"/>
    <s v="BOGOTA D.C."/>
    <s v="F4111"/>
    <s v="2017-dic-31"/>
    <x v="3"/>
    <m/>
    <m/>
    <s v="Inventarios corrientes"/>
    <x v="2"/>
    <x v="1"/>
    <n v="76458441"/>
  </r>
  <r>
    <x v="9"/>
    <s v="PRODESA Y CIA. S.A."/>
    <s v="10 NIIF Plenas - Individuales"/>
    <s v="BOGOTA D.C."/>
    <s v="F4111"/>
    <s v="2016-dic-31"/>
    <x v="3"/>
    <m/>
    <m/>
    <s v="Inventarios corrientes"/>
    <x v="2"/>
    <x v="1"/>
    <n v="213121500"/>
  </r>
  <r>
    <x v="9"/>
    <s v="PRODESA Y CIA. S.A."/>
    <s v="10 NIIF Plenas - Individuales"/>
    <s v="BOGOTA D.C."/>
    <s v="F4111"/>
    <s v="2017-dic-31"/>
    <x v="3"/>
    <m/>
    <m/>
    <s v="Inventarios corrientes"/>
    <x v="2"/>
    <x v="1"/>
    <n v="151450719"/>
  </r>
  <r>
    <x v="66"/>
    <s v="CONSTRUCTORA DE INFRAESTRUCTURA VIAL S.A.S."/>
    <s v="10 NIIF Plenas - Individuales"/>
    <s v="BOGOTA D.C."/>
    <s v="F4210"/>
    <s v="2016-dic-31"/>
    <x v="3"/>
    <m/>
    <m/>
    <s v="Inventarios corrientes"/>
    <x v="2"/>
    <x v="1"/>
    <n v="770826"/>
  </r>
  <r>
    <x v="66"/>
    <s v="CONSTRUCTORA DE INFRAESTRUCTURA VIAL S.A.S."/>
    <s v="10 NIIF Plenas - Individuales"/>
    <s v="BOGOTA D.C."/>
    <s v="F4210"/>
    <s v="2017-dic-31"/>
    <x v="3"/>
    <m/>
    <m/>
    <s v="Inventarios corrientes"/>
    <x v="2"/>
    <x v="1"/>
    <n v="13666"/>
  </r>
  <r>
    <x v="45"/>
    <s v="CASS CONSTRUCTORES &amp; CIA. S.C.A."/>
    <s v="10 NIIF Plenas - Individuales"/>
    <s v="CUNDINAMARCA"/>
    <s v="F4210"/>
    <s v="2016-dic-31"/>
    <x v="3"/>
    <m/>
    <m/>
    <s v="Inventarios corrientes"/>
    <x v="2"/>
    <x v="1"/>
    <n v="41604395"/>
  </r>
  <r>
    <x v="45"/>
    <s v="CASS CONSTRUCTORES &amp; CIA. S.C.A."/>
    <s v="10 NIIF Plenas - Individuales"/>
    <s v="CUNDINAMARCA"/>
    <s v="F4210"/>
    <s v="2017-dic-31"/>
    <x v="3"/>
    <m/>
    <m/>
    <s v="Inventarios corrientes"/>
    <x v="2"/>
    <x v="1"/>
    <n v="48409700"/>
  </r>
  <r>
    <x v="71"/>
    <s v="MECO INFRAESTRUCTURA SAS"/>
    <s v="10 NIIF Plenas - Individuales"/>
    <s v="BOGOTA D.C."/>
    <s v="F4210"/>
    <s v="2016-dic-31"/>
    <x v="3"/>
    <m/>
    <m/>
    <s v="Inventarios corrientes"/>
    <x v="2"/>
    <x v="1"/>
    <n v="6502254"/>
  </r>
  <r>
    <x v="71"/>
    <s v="MECO INFRAESTRUCTURA SAS"/>
    <s v="10 NIIF Plenas - Individuales"/>
    <s v="BOGOTA D.C."/>
    <s v="F4210"/>
    <s v="2017-dic-31"/>
    <x v="3"/>
    <m/>
    <m/>
    <s v="Inventarios corrientes"/>
    <x v="2"/>
    <x v="1"/>
    <n v="13830169"/>
  </r>
  <r>
    <x v="72"/>
    <s v="SBI INTERNATIONAL HOLDINGS AG"/>
    <s v="10 NIIF Plenas - Individuales"/>
    <s v="BOGOTA D.C."/>
    <s v="F4112"/>
    <s v="2016-dic-31"/>
    <x v="3"/>
    <m/>
    <m/>
    <s v="Inventarios corrientes"/>
    <x v="2"/>
    <x v="1"/>
    <n v="3366193"/>
  </r>
  <r>
    <x v="72"/>
    <s v="SBI INTERNATIONAL HOLDINGS AG"/>
    <s v="10 NIIF Plenas - Individuales"/>
    <s v="BOGOTA D.C."/>
    <s v="F4112"/>
    <s v="2017-dic-31"/>
    <x v="3"/>
    <m/>
    <m/>
    <s v="Inventarios corrientes"/>
    <x v="2"/>
    <x v="1"/>
    <n v="3503675"/>
  </r>
  <r>
    <x v="73"/>
    <s v="CONSTRUCCIONES COLOMBIANAS OHL SAS"/>
    <s v="10 NIIF Plenas - Individuales"/>
    <s v="BOGOTA D.C."/>
    <s v="F4210"/>
    <s v="2016-dic-31"/>
    <x v="3"/>
    <m/>
    <m/>
    <s v="Inventarios corrientes"/>
    <x v="2"/>
    <x v="1"/>
    <n v="3414625"/>
  </r>
  <r>
    <x v="73"/>
    <s v="CONSTRUCCIONES COLOMBIANAS OHL SAS"/>
    <s v="10 NIIF Plenas - Individuales"/>
    <s v="BOGOTA D.C."/>
    <s v="F4210"/>
    <s v="2017-dic-31"/>
    <x v="3"/>
    <m/>
    <m/>
    <s v="Inventarios corrientes"/>
    <x v="2"/>
    <x v="1"/>
    <n v="9528092"/>
  </r>
  <r>
    <x v="41"/>
    <s v="ODINSA PROYECTOS E INVERSIONES S.A."/>
    <s v="10 NIIF Plenas - Individuales"/>
    <s v="BOGOTA D.C."/>
    <s v="N8299"/>
    <s v="2016-dic-31"/>
    <x v="3"/>
    <m/>
    <m/>
    <s v="Inventarios corrientes"/>
    <x v="2"/>
    <x v="1"/>
    <n v="157820"/>
  </r>
  <r>
    <x v="12"/>
    <s v="APIROS S A S"/>
    <s v="10 NIIF Plenas - Individuales"/>
    <s v="BOGOTA D.C."/>
    <s v="F4111"/>
    <s v="2016-dic-31"/>
    <x v="3"/>
    <m/>
    <m/>
    <s v="Inventarios corrientes"/>
    <x v="2"/>
    <x v="1"/>
    <n v="273450338"/>
  </r>
  <r>
    <x v="12"/>
    <s v="APIROS S A S"/>
    <s v="10 NIIF Plenas - Individuales"/>
    <s v="BOGOTA D.C."/>
    <s v="F4111"/>
    <s v="2017-dic-31"/>
    <x v="3"/>
    <m/>
    <m/>
    <s v="Inventarios corrientes"/>
    <x v="2"/>
    <x v="1"/>
    <n v="254511176"/>
  </r>
  <r>
    <x v="37"/>
    <s v="CONSTRUCCIONES VELEZ Y ASOCIADOS S.A.S"/>
    <s v="10 NIIF Plenas - Individuales"/>
    <s v="ANTIOQUIA"/>
    <s v="F4112"/>
    <s v="2016-dic-31"/>
    <x v="3"/>
    <m/>
    <m/>
    <s v="Inventarios corrientes"/>
    <x v="2"/>
    <x v="1"/>
    <n v="8772542"/>
  </r>
  <r>
    <x v="37"/>
    <s v="CONSTRUCCIONES VELEZ Y ASOCIADOS S.A.S"/>
    <s v="10 NIIF Plenas - Individuales"/>
    <s v="ANTIOQUIA"/>
    <s v="F4112"/>
    <s v="2017-dic-31"/>
    <x v="3"/>
    <m/>
    <m/>
    <s v="Inventarios corrientes"/>
    <x v="2"/>
    <x v="1"/>
    <n v="10590561"/>
  </r>
  <r>
    <x v="14"/>
    <s v="CONSTRUCOES E COMERCIO CAMARGO CORREA S.A. SUCURSAL COLOMBIA"/>
    <s v="10 NIIF Plenas - Individuales"/>
    <s v="ANTIOQUIA"/>
    <s v="F4290"/>
    <s v="2016-dic-31"/>
    <x v="3"/>
    <m/>
    <m/>
    <s v="Activos por impuestos corrientes, corriente"/>
    <x v="3"/>
    <x v="0"/>
    <n v="385974"/>
  </r>
  <r>
    <x v="14"/>
    <s v="CONSTRUCOES E COMERCIO CAMARGO CORREA S.A. SUCURSAL COLOMBIA"/>
    <s v="10 NIIF Plenas - Individuales"/>
    <s v="ANTIOQUIA"/>
    <s v="F4290"/>
    <s v="2017-dic-31"/>
    <x v="3"/>
    <m/>
    <m/>
    <s v="Activos por impuestos corrientes, corriente"/>
    <x v="3"/>
    <x v="0"/>
    <n v="934067"/>
  </r>
  <r>
    <x v="65"/>
    <s v="AR CONSTRUCCIONES S.A.S"/>
    <s v="10 NIIF Plenas - Individuales"/>
    <s v="BOGOTA D.C."/>
    <s v="F4111"/>
    <s v="2016-dic-31"/>
    <x v="3"/>
    <m/>
    <m/>
    <s v="Activos por impuestos corrientes, corriente"/>
    <x v="3"/>
    <x v="0"/>
    <n v="9244416"/>
  </r>
  <r>
    <x v="65"/>
    <s v="AR CONSTRUCCIONES S.A.S"/>
    <s v="10 NIIF Plenas - Individuales"/>
    <s v="BOGOTA D.C."/>
    <s v="F4111"/>
    <s v="2017-dic-31"/>
    <x v="3"/>
    <m/>
    <m/>
    <s v="Activos por impuestos corrientes, corriente"/>
    <x v="3"/>
    <x v="0"/>
    <n v="11499729"/>
  </r>
  <r>
    <x v="9"/>
    <s v="PRODESA Y CIA. S.A."/>
    <s v="10 NIIF Plenas - Individuales"/>
    <s v="BOGOTA D.C."/>
    <s v="F4111"/>
    <s v="2016-dic-31"/>
    <x v="3"/>
    <m/>
    <m/>
    <s v="Activos por impuestos corrientes, corriente"/>
    <x v="3"/>
    <x v="0"/>
    <n v="3229453"/>
  </r>
  <r>
    <x v="9"/>
    <s v="PRODESA Y CIA. S.A."/>
    <s v="10 NIIF Plenas - Individuales"/>
    <s v="BOGOTA D.C."/>
    <s v="F4111"/>
    <s v="2017-dic-31"/>
    <x v="3"/>
    <m/>
    <m/>
    <s v="Activos por impuestos corrientes, corriente"/>
    <x v="3"/>
    <x v="0"/>
    <n v="4022860"/>
  </r>
  <r>
    <x v="66"/>
    <s v="CONSTRUCTORA DE INFRAESTRUCTURA VIAL S.A.S."/>
    <s v="10 NIIF Plenas - Individuales"/>
    <s v="BOGOTA D.C."/>
    <s v="F4210"/>
    <s v="2017-dic-31"/>
    <x v="3"/>
    <m/>
    <m/>
    <s v="Activos por impuestos corrientes, corriente"/>
    <x v="3"/>
    <x v="0"/>
    <n v="13637776"/>
  </r>
  <r>
    <x v="45"/>
    <s v="CASS CONSTRUCTORES &amp; CIA. S.C.A."/>
    <s v="10 NIIF Plenas - Individuales"/>
    <s v="CUNDINAMARCA"/>
    <s v="F4210"/>
    <s v="2016-dic-31"/>
    <x v="3"/>
    <m/>
    <m/>
    <s v="Activos por impuestos corrientes, corriente"/>
    <x v="3"/>
    <x v="0"/>
    <n v="6876615"/>
  </r>
  <r>
    <x v="45"/>
    <s v="CASS CONSTRUCTORES &amp; CIA. S.C.A."/>
    <s v="10 NIIF Plenas - Individuales"/>
    <s v="CUNDINAMARCA"/>
    <s v="F4210"/>
    <s v="2017-dic-31"/>
    <x v="3"/>
    <m/>
    <m/>
    <s v="Activos por impuestos corrientes, corriente"/>
    <x v="3"/>
    <x v="0"/>
    <n v="9488790"/>
  </r>
  <r>
    <x v="71"/>
    <s v="MECO INFRAESTRUCTURA SAS"/>
    <s v="10 NIIF Plenas - Individuales"/>
    <s v="BOGOTA D.C."/>
    <s v="F4210"/>
    <s v="2016-dic-31"/>
    <x v="3"/>
    <m/>
    <m/>
    <s v="Activos por impuestos corrientes, corriente"/>
    <x v="3"/>
    <x v="0"/>
    <n v="8305732"/>
  </r>
  <r>
    <x v="71"/>
    <s v="MECO INFRAESTRUCTURA SAS"/>
    <s v="10 NIIF Plenas - Individuales"/>
    <s v="BOGOTA D.C."/>
    <s v="F4210"/>
    <s v="2017-dic-31"/>
    <x v="3"/>
    <m/>
    <m/>
    <s v="Activos por impuestos corrientes, corriente"/>
    <x v="3"/>
    <x v="0"/>
    <n v="14592998"/>
  </r>
  <r>
    <x v="64"/>
    <s v="POCH COLOMBIA SA"/>
    <s v="10 NIIF Plenas - Individuales"/>
    <s v="BOGOTA D.C."/>
    <s v="M7110"/>
    <s v="2016-dic-31"/>
    <x v="3"/>
    <m/>
    <m/>
    <s v="Activos por impuestos corrientes, corriente"/>
    <x v="3"/>
    <x v="0"/>
    <n v="1375114"/>
  </r>
  <r>
    <x v="64"/>
    <s v="POCH COLOMBIA SA"/>
    <s v="10 NIIF Plenas - Individuales"/>
    <s v="BOGOTA D.C."/>
    <s v="M7110"/>
    <s v="2017-dic-31"/>
    <x v="3"/>
    <m/>
    <m/>
    <s v="Activos por impuestos corrientes, corriente"/>
    <x v="3"/>
    <x v="0"/>
    <n v="1916947"/>
  </r>
  <r>
    <x v="73"/>
    <s v="CONSTRUCCIONES COLOMBIANAS OHL SAS"/>
    <s v="10 NIIF Plenas - Individuales"/>
    <s v="BOGOTA D.C."/>
    <s v="F4210"/>
    <s v="2016-dic-31"/>
    <x v="3"/>
    <m/>
    <m/>
    <s v="Activos por impuestos corrientes, corriente"/>
    <x v="3"/>
    <x v="0"/>
    <n v="2008009"/>
  </r>
  <r>
    <x v="73"/>
    <s v="CONSTRUCCIONES COLOMBIANAS OHL SAS"/>
    <s v="10 NIIF Plenas - Individuales"/>
    <s v="BOGOTA D.C."/>
    <s v="F4210"/>
    <s v="2017-dic-31"/>
    <x v="3"/>
    <m/>
    <m/>
    <s v="Activos por impuestos corrientes, corriente"/>
    <x v="3"/>
    <x v="0"/>
    <n v="5283397"/>
  </r>
  <r>
    <x v="41"/>
    <s v="ODINSA PROYECTOS E INVERSIONES S.A."/>
    <s v="10 NIIF Plenas - Individuales"/>
    <s v="BOGOTA D.C."/>
    <s v="N8299"/>
    <s v="2017-dic-31"/>
    <x v="3"/>
    <m/>
    <m/>
    <s v="Activos por impuestos corrientes, corriente"/>
    <x v="3"/>
    <x v="0"/>
    <n v="1909869"/>
  </r>
  <r>
    <x v="12"/>
    <s v="APIROS S A S"/>
    <s v="10 NIIF Plenas - Individuales"/>
    <s v="BOGOTA D.C."/>
    <s v="F4111"/>
    <s v="2016-dic-31"/>
    <x v="3"/>
    <m/>
    <m/>
    <s v="Activos por impuestos corrientes, corriente"/>
    <x v="3"/>
    <x v="0"/>
    <n v="9012205"/>
  </r>
  <r>
    <x v="12"/>
    <s v="APIROS S A S"/>
    <s v="10 NIIF Plenas - Individuales"/>
    <s v="BOGOTA D.C."/>
    <s v="F4111"/>
    <s v="2017-dic-31"/>
    <x v="3"/>
    <m/>
    <m/>
    <s v="Activos por impuestos corrientes, corriente"/>
    <x v="3"/>
    <x v="0"/>
    <n v="13084334"/>
  </r>
  <r>
    <x v="9"/>
    <s v="PRODESA Y CIA. S.A."/>
    <s v="10 NIIF Plenas - Individuales"/>
    <s v="BOGOTA D.C."/>
    <s v="F4111"/>
    <s v="2016-dic-31"/>
    <x v="3"/>
    <m/>
    <m/>
    <s v="Otros activos financieros corrientes"/>
    <x v="4"/>
    <x v="0"/>
    <n v="3244750"/>
  </r>
  <r>
    <x v="9"/>
    <s v="PRODESA Y CIA. S.A."/>
    <s v="10 NIIF Plenas - Individuales"/>
    <s v="BOGOTA D.C."/>
    <s v="F4111"/>
    <s v="2017-dic-31"/>
    <x v="3"/>
    <m/>
    <m/>
    <s v="Otros activos financieros corrientes"/>
    <x v="4"/>
    <x v="0"/>
    <n v="3464143"/>
  </r>
  <r>
    <x v="45"/>
    <s v="CASS CONSTRUCTORES &amp; CIA. S.C.A."/>
    <s v="10 NIIF Plenas - Individuales"/>
    <s v="CUNDINAMARCA"/>
    <s v="F4210"/>
    <s v="2016-dic-31"/>
    <x v="3"/>
    <m/>
    <m/>
    <s v="Otros activos financieros corrientes"/>
    <x v="4"/>
    <x v="0"/>
    <n v="4005118"/>
  </r>
  <r>
    <x v="45"/>
    <s v="CASS CONSTRUCTORES &amp; CIA. S.C.A."/>
    <s v="10 NIIF Plenas - Individuales"/>
    <s v="CUNDINAMARCA"/>
    <s v="F4210"/>
    <s v="2017-dic-31"/>
    <x v="3"/>
    <m/>
    <m/>
    <s v="Otros activos financieros corrientes"/>
    <x v="4"/>
    <x v="0"/>
    <n v="570285"/>
  </r>
  <r>
    <x v="71"/>
    <s v="MECO INFRAESTRUCTURA SAS"/>
    <s v="10 NIIF Plenas - Individuales"/>
    <s v="BOGOTA D.C."/>
    <s v="F4210"/>
    <s v="2017-dic-31"/>
    <x v="3"/>
    <m/>
    <m/>
    <s v="Otros activos financieros corrientes"/>
    <x v="4"/>
    <x v="0"/>
    <n v="72114568"/>
  </r>
  <r>
    <x v="64"/>
    <s v="POCH COLOMBIA SA"/>
    <s v="10 NIIF Plenas - Individuales"/>
    <s v="BOGOTA D.C."/>
    <s v="M7110"/>
    <s v="2016-dic-31"/>
    <x v="3"/>
    <m/>
    <m/>
    <s v="Otros activos financieros corrientes"/>
    <x v="4"/>
    <x v="0"/>
    <n v="3548"/>
  </r>
  <r>
    <x v="64"/>
    <s v="POCH COLOMBIA SA"/>
    <s v="10 NIIF Plenas - Individuales"/>
    <s v="BOGOTA D.C."/>
    <s v="M7110"/>
    <s v="2017-dic-31"/>
    <x v="3"/>
    <m/>
    <m/>
    <s v="Otros activos financieros corrientes"/>
    <x v="4"/>
    <x v="0"/>
    <n v="12083"/>
  </r>
  <r>
    <x v="37"/>
    <s v="CONSTRUCCIONES VELEZ Y ASOCIADOS S.A.S"/>
    <s v="10 NIIF Plenas - Individuales"/>
    <s v="ANTIOQUIA"/>
    <s v="F4112"/>
    <s v="2016-dic-31"/>
    <x v="3"/>
    <m/>
    <m/>
    <s v="Otros activos financieros corrientes"/>
    <x v="4"/>
    <x v="0"/>
    <n v="7625562"/>
  </r>
  <r>
    <x v="37"/>
    <s v="CONSTRUCCIONES VELEZ Y ASOCIADOS S.A.S"/>
    <s v="10 NIIF Plenas - Individuales"/>
    <s v="ANTIOQUIA"/>
    <s v="F4112"/>
    <s v="2017-dic-31"/>
    <x v="3"/>
    <m/>
    <m/>
    <s v="Otros activos financieros corrientes"/>
    <x v="4"/>
    <x v="0"/>
    <n v="5369029"/>
  </r>
  <r>
    <x v="65"/>
    <s v="AR CONSTRUCCIONES S.A.S"/>
    <s v="10 NIIF Plenas - Individuales"/>
    <s v="BOGOTA D.C."/>
    <s v="F4111"/>
    <s v="2016-dic-31"/>
    <x v="3"/>
    <m/>
    <m/>
    <s v="Otros activos no financieros corrientes"/>
    <x v="5"/>
    <x v="0"/>
    <n v="19107121"/>
  </r>
  <r>
    <x v="65"/>
    <s v="AR CONSTRUCCIONES S.A.S"/>
    <s v="10 NIIF Plenas - Individuales"/>
    <s v="BOGOTA D.C."/>
    <s v="F4111"/>
    <s v="2017-dic-31"/>
    <x v="3"/>
    <m/>
    <m/>
    <s v="Otros activos no financieros corrientes"/>
    <x v="5"/>
    <x v="0"/>
    <n v="18697963"/>
  </r>
  <r>
    <x v="9"/>
    <s v="PRODESA Y CIA. S.A."/>
    <s v="10 NIIF Plenas - Individuales"/>
    <s v="BOGOTA D.C."/>
    <s v="F4111"/>
    <s v="2016-dic-31"/>
    <x v="3"/>
    <m/>
    <m/>
    <s v="Otros activos no financieros corrientes"/>
    <x v="5"/>
    <x v="0"/>
    <n v="17635129"/>
  </r>
  <r>
    <x v="9"/>
    <s v="PRODESA Y CIA. S.A."/>
    <s v="10 NIIF Plenas - Individuales"/>
    <s v="BOGOTA D.C."/>
    <s v="F4111"/>
    <s v="2017-dic-31"/>
    <x v="3"/>
    <m/>
    <m/>
    <s v="Otros activos no financieros corrientes"/>
    <x v="5"/>
    <x v="0"/>
    <n v="44299176"/>
  </r>
  <r>
    <x v="66"/>
    <s v="CONSTRUCTORA DE INFRAESTRUCTURA VIAL S.A.S."/>
    <s v="10 NIIF Plenas - Individuales"/>
    <s v="BOGOTA D.C."/>
    <s v="F4210"/>
    <s v="2016-dic-31"/>
    <x v="3"/>
    <m/>
    <m/>
    <s v="Otros activos no financieros corrientes"/>
    <x v="5"/>
    <x v="0"/>
    <n v="4011361"/>
  </r>
  <r>
    <x v="66"/>
    <s v="CONSTRUCTORA DE INFRAESTRUCTURA VIAL S.A.S."/>
    <s v="10 NIIF Plenas - Individuales"/>
    <s v="BOGOTA D.C."/>
    <s v="F4210"/>
    <s v="2017-dic-31"/>
    <x v="3"/>
    <m/>
    <m/>
    <s v="Otros activos no financieros corrientes"/>
    <x v="5"/>
    <x v="0"/>
    <n v="267020"/>
  </r>
  <r>
    <x v="45"/>
    <s v="CASS CONSTRUCTORES &amp; CIA. S.C.A."/>
    <s v="10 NIIF Plenas - Individuales"/>
    <s v="CUNDINAMARCA"/>
    <s v="F4210"/>
    <s v="2016-dic-31"/>
    <x v="3"/>
    <m/>
    <m/>
    <s v="Otros activos no financieros corrientes"/>
    <x v="5"/>
    <x v="0"/>
    <n v="81296614"/>
  </r>
  <r>
    <x v="45"/>
    <s v="CASS CONSTRUCTORES &amp; CIA. S.C.A."/>
    <s v="10 NIIF Plenas - Individuales"/>
    <s v="CUNDINAMARCA"/>
    <s v="F4210"/>
    <s v="2017-dic-31"/>
    <x v="3"/>
    <m/>
    <m/>
    <s v="Otros activos no financieros corrientes"/>
    <x v="5"/>
    <x v="0"/>
    <n v="65782368"/>
  </r>
  <r>
    <x v="71"/>
    <s v="MECO INFRAESTRUCTURA SAS"/>
    <s v="10 NIIF Plenas - Individuales"/>
    <s v="BOGOTA D.C."/>
    <s v="F4210"/>
    <s v="2016-dic-31"/>
    <x v="3"/>
    <m/>
    <m/>
    <s v="Otros activos no financieros corrientes"/>
    <x v="5"/>
    <x v="0"/>
    <n v="14430133"/>
  </r>
  <r>
    <x v="71"/>
    <s v="MECO INFRAESTRUCTURA SAS"/>
    <s v="10 NIIF Plenas - Individuales"/>
    <s v="BOGOTA D.C."/>
    <s v="F4210"/>
    <s v="2017-dic-31"/>
    <x v="3"/>
    <m/>
    <m/>
    <s v="Otros activos no financieros corrientes"/>
    <x v="5"/>
    <x v="0"/>
    <n v="18876921"/>
  </r>
  <r>
    <x v="41"/>
    <s v="ODINSA PROYECTOS E INVERSIONES S.A."/>
    <s v="10 NIIF Plenas - Individuales"/>
    <s v="BOGOTA D.C."/>
    <s v="N8299"/>
    <s v="2017-dic-31"/>
    <x v="3"/>
    <m/>
    <m/>
    <s v="Otros activos no financieros corrientes"/>
    <x v="5"/>
    <x v="0"/>
    <n v="17783"/>
  </r>
  <r>
    <x v="12"/>
    <s v="APIROS S A S"/>
    <s v="10 NIIF Plenas - Individuales"/>
    <s v="BOGOTA D.C."/>
    <s v="F4111"/>
    <s v="2016-dic-31"/>
    <x v="3"/>
    <m/>
    <m/>
    <s v="Otros activos no financieros corrientes"/>
    <x v="5"/>
    <x v="0"/>
    <n v="60904"/>
  </r>
  <r>
    <x v="12"/>
    <s v="APIROS S A S"/>
    <s v="10 NIIF Plenas - Individuales"/>
    <s v="BOGOTA D.C."/>
    <s v="F4111"/>
    <s v="2017-dic-31"/>
    <x v="3"/>
    <m/>
    <m/>
    <s v="Otros activos no financieros corrientes"/>
    <x v="5"/>
    <x v="0"/>
    <n v="43154"/>
  </r>
  <r>
    <x v="14"/>
    <s v="CONSTRUCOES E COMERCIO CAMARGO CORREA S.A. SUCURSAL COLOMBIA"/>
    <s v="10 NIIF Plenas - Individuales"/>
    <s v="ANTIOQUIA"/>
    <s v="F4290"/>
    <s v="2016-dic-31"/>
    <x v="3"/>
    <m/>
    <m/>
    <s v="Activos corrientes distintos de los activos no corrientes o grupo de activos para su disposición clasificados como mantenidos para la venta o como mantenidos para distribuir a los propietarios"/>
    <x v="63"/>
    <x v="0"/>
    <n v="127657492"/>
  </r>
  <r>
    <x v="14"/>
    <s v="CONSTRUCOES E COMERCIO CAMARGO CORREA S.A. SUCURSAL COLOMBIA"/>
    <s v="10 NIIF Plenas - Individuales"/>
    <s v="ANTIOQUIA"/>
    <s v="F4290"/>
    <s v="2017-dic-31"/>
    <x v="3"/>
    <m/>
    <m/>
    <s v="Activos corrientes distintos de los activos no corrientes o grupo de activos para su disposición clasificados como mantenidos para la venta o como mantenidos para distribuir a los propietarios"/>
    <x v="63"/>
    <x v="0"/>
    <n v="157910330"/>
  </r>
  <r>
    <x v="34"/>
    <s v="ARMETALES S.A."/>
    <s v="10 NIIF Plenas - Individuales"/>
    <s v="CALDAS"/>
    <s v="G4663"/>
    <s v="2016-dic-31"/>
    <x v="3"/>
    <m/>
    <m/>
    <s v="Activos corrientes distintos de los activos no corrientes o grupo de activos para su disposición clasificados como mantenidos para la venta o como mantenidos para distribuir a los propietarios"/>
    <x v="63"/>
    <x v="0"/>
    <n v="43241554"/>
  </r>
  <r>
    <x v="34"/>
    <s v="ARMETALES S.A."/>
    <s v="10 NIIF Plenas - Individuales"/>
    <s v="CALDAS"/>
    <s v="G4663"/>
    <s v="2017-dic-31"/>
    <x v="3"/>
    <m/>
    <m/>
    <s v="Activos corrientes distintos de los activos no corrientes o grupo de activos para su disposición clasificados como mantenidos para la venta o como mantenidos para distribuir a los propietarios"/>
    <x v="63"/>
    <x v="0"/>
    <n v="44037697"/>
  </r>
  <r>
    <x v="65"/>
    <s v="AR CONSTRUCCIONES S.A.S"/>
    <s v="10 NIIF Plenas - Individuales"/>
    <s v="BOGOTA D.C."/>
    <s v="F4111"/>
    <s v="2016-dic-31"/>
    <x v="3"/>
    <m/>
    <m/>
    <s v="Activos corrientes distintos de los activos no corrientes o grupo de activos para su disposición clasificados como mantenidos para la venta o como mantenidos para distribuir a los propietarios"/>
    <x v="63"/>
    <x v="0"/>
    <n v="185667338"/>
  </r>
  <r>
    <x v="65"/>
    <s v="AR CONSTRUCCIONES S.A.S"/>
    <s v="10 NIIF Plenas - Individuales"/>
    <s v="BOGOTA D.C."/>
    <s v="F4111"/>
    <s v="2017-dic-31"/>
    <x v="3"/>
    <m/>
    <m/>
    <s v="Activos corrientes distintos de los activos no corrientes o grupo de activos para su disposición clasificados como mantenidos para la venta o como mantenidos para distribuir a los propietarios"/>
    <x v="63"/>
    <x v="0"/>
    <n v="172134061"/>
  </r>
  <r>
    <x v="9"/>
    <s v="PRODESA Y CIA. S.A."/>
    <s v="10 NIIF Plenas - Individuales"/>
    <s v="BOGOTA D.C."/>
    <s v="F4111"/>
    <s v="2016-dic-31"/>
    <x v="3"/>
    <m/>
    <m/>
    <s v="Activos corrientes distintos de los activos no corrientes o grupo de activos para su disposición clasificados como mantenidos para la venta o como mantenidos para distribuir a los propietarios"/>
    <x v="63"/>
    <x v="0"/>
    <n v="305630848"/>
  </r>
  <r>
    <x v="9"/>
    <s v="PRODESA Y CIA. S.A."/>
    <s v="10 NIIF Plenas - Individuales"/>
    <s v="BOGOTA D.C."/>
    <s v="F4111"/>
    <s v="2017-dic-31"/>
    <x v="3"/>
    <m/>
    <m/>
    <s v="Activos corrientes distintos de los activos no corrientes o grupo de activos para su disposición clasificados como mantenidos para la venta o como mantenidos para distribuir a los propietarios"/>
    <x v="63"/>
    <x v="0"/>
    <n v="285591502"/>
  </r>
  <r>
    <x v="56"/>
    <s v="CBI COLOMBIANA S.A."/>
    <s v="10 NIIF Plenas - Individuales"/>
    <s v="BOLIVAR"/>
    <s v="F4290"/>
    <s v="2016-dic-31"/>
    <x v="3"/>
    <m/>
    <m/>
    <s v="Activos corrientes distintos de los activos no corrientes o grupo de activos para su disposición clasificados como mantenidos para la venta o como mantenidos para distribuir a los propietarios"/>
    <x v="63"/>
    <x v="0"/>
    <n v="298821913"/>
  </r>
  <r>
    <x v="56"/>
    <s v="CBI COLOMBIANA S.A."/>
    <s v="10 NIIF Plenas - Individuales"/>
    <s v="BOLIVAR"/>
    <s v="F4290"/>
    <s v="2017-dic-31"/>
    <x v="3"/>
    <m/>
    <m/>
    <s v="Activos corrientes distintos de los activos no corrientes o grupo de activos para su disposición clasificados como mantenidos para la venta o como mantenidos para distribuir a los propietarios"/>
    <x v="63"/>
    <x v="0"/>
    <n v="325184024"/>
  </r>
  <r>
    <x v="66"/>
    <s v="CONSTRUCTORA DE INFRAESTRUCTURA VIAL S.A.S."/>
    <s v="10 NIIF Plenas - Individuales"/>
    <s v="BOGOTA D.C."/>
    <s v="F4210"/>
    <s v="2016-dic-31"/>
    <x v="3"/>
    <m/>
    <m/>
    <s v="Activos corrientes distintos de los activos no corrientes o grupo de activos para su disposición clasificados como mantenidos para la venta o como mantenidos para distribuir a los propietarios"/>
    <x v="63"/>
    <x v="0"/>
    <n v="131452952"/>
  </r>
  <r>
    <x v="66"/>
    <s v="CONSTRUCTORA DE INFRAESTRUCTURA VIAL S.A.S."/>
    <s v="10 NIIF Plenas - Individuales"/>
    <s v="BOGOTA D.C."/>
    <s v="F4210"/>
    <s v="2017-dic-31"/>
    <x v="3"/>
    <m/>
    <m/>
    <s v="Activos corrientes distintos de los activos no corrientes o grupo de activos para su disposición clasificados como mantenidos para la venta o como mantenidos para distribuir a los propietarios"/>
    <x v="63"/>
    <x v="0"/>
    <n v="125365808"/>
  </r>
  <r>
    <x v="45"/>
    <s v="CASS CONSTRUCTORES &amp; CIA. S.C.A."/>
    <s v="10 NIIF Plenas - Individuales"/>
    <s v="CUNDINAMARCA"/>
    <s v="F4210"/>
    <s v="2016-dic-31"/>
    <x v="3"/>
    <m/>
    <m/>
    <s v="Activos corrientes distintos de los activos no corrientes o grupo de activos para su disposición clasificados como mantenidos para la venta o como mantenidos para distribuir a los propietarios"/>
    <x v="63"/>
    <x v="0"/>
    <n v="411713637"/>
  </r>
  <r>
    <x v="45"/>
    <s v="CASS CONSTRUCTORES &amp; CIA. S.C.A."/>
    <s v="10 NIIF Plenas - Individuales"/>
    <s v="CUNDINAMARCA"/>
    <s v="F4210"/>
    <s v="2017-dic-31"/>
    <x v="3"/>
    <m/>
    <m/>
    <s v="Activos corrientes distintos de los activos no corrientes o grupo de activos para su disposición clasificados como mantenidos para la venta o como mantenidos para distribuir a los propietarios"/>
    <x v="63"/>
    <x v="0"/>
    <n v="434424039"/>
  </r>
  <r>
    <x v="71"/>
    <s v="MECO INFRAESTRUCTURA SAS"/>
    <s v="10 NIIF Plenas - Individuales"/>
    <s v="BOGOTA D.C."/>
    <s v="F4210"/>
    <s v="2016-dic-31"/>
    <x v="3"/>
    <m/>
    <m/>
    <s v="Activos corrientes distintos de los activos no corrientes o grupo de activos para su disposición clasificados como mantenidos para la venta o como mantenidos para distribuir a los propietarios"/>
    <x v="63"/>
    <x v="0"/>
    <n v="197004847"/>
  </r>
  <r>
    <x v="71"/>
    <s v="MECO INFRAESTRUCTURA SAS"/>
    <s v="10 NIIF Plenas - Individuales"/>
    <s v="BOGOTA D.C."/>
    <s v="F4210"/>
    <s v="2017-dic-31"/>
    <x v="3"/>
    <m/>
    <m/>
    <s v="Activos corrientes distintos de los activos no corrientes o grupo de activos para su disposición clasificados como mantenidos para la venta o como mantenidos para distribuir a los propietarios"/>
    <x v="63"/>
    <x v="0"/>
    <n v="243293802"/>
  </r>
  <r>
    <x v="72"/>
    <s v="SBI INTERNATIONAL HOLDINGS AG"/>
    <s v="10 NIIF Plenas - Individuales"/>
    <s v="BOGOTA D.C."/>
    <s v="F4112"/>
    <s v="2016-dic-31"/>
    <x v="3"/>
    <m/>
    <m/>
    <s v="Activos corrientes distintos de los activos no corrientes o grupo de activos para su disposición clasificados como mantenidos para la venta o como mantenidos para distribuir a los propietarios"/>
    <x v="63"/>
    <x v="0"/>
    <n v="67295883"/>
  </r>
  <r>
    <x v="72"/>
    <s v="SBI INTERNATIONAL HOLDINGS AG"/>
    <s v="10 NIIF Plenas - Individuales"/>
    <s v="BOGOTA D.C."/>
    <s v="F4112"/>
    <s v="2017-dic-31"/>
    <x v="3"/>
    <m/>
    <m/>
    <s v="Activos corrientes distintos de los activos no corrientes o grupo de activos para su disposición clasificados como mantenidos para la venta o como mantenidos para distribuir a los propietarios"/>
    <x v="63"/>
    <x v="0"/>
    <n v="95640591"/>
  </r>
  <r>
    <x v="64"/>
    <s v="POCH COLOMBIA SA"/>
    <s v="10 NIIF Plenas - Individuales"/>
    <s v="BOGOTA D.C."/>
    <s v="M7110"/>
    <s v="2016-dic-31"/>
    <x v="3"/>
    <m/>
    <m/>
    <s v="Activos corrientes distintos de los activos no corrientes o grupo de activos para su disposición clasificados como mantenidos para la venta o como mantenidos para distribuir a los propietarios"/>
    <x v="63"/>
    <x v="0"/>
    <n v="3980039"/>
  </r>
  <r>
    <x v="64"/>
    <s v="POCH COLOMBIA SA"/>
    <s v="10 NIIF Plenas - Individuales"/>
    <s v="BOGOTA D.C."/>
    <s v="M7110"/>
    <s v="2017-dic-31"/>
    <x v="3"/>
    <m/>
    <m/>
    <s v="Activos corrientes distintos de los activos no corrientes o grupo de activos para su disposición clasificados como mantenidos para la venta o como mantenidos para distribuir a los propietarios"/>
    <x v="63"/>
    <x v="0"/>
    <n v="4672018"/>
  </r>
  <r>
    <x v="73"/>
    <s v="CONSTRUCCIONES COLOMBIANAS OHL SAS"/>
    <s v="10 NIIF Plenas - Individuales"/>
    <s v="BOGOTA D.C."/>
    <s v="F4210"/>
    <s v="2016-dic-31"/>
    <x v="3"/>
    <m/>
    <m/>
    <s v="Activos corrientes distintos de los activos no corrientes o grupo de activos para su disposición clasificados como mantenidos para la venta o como mantenidos para distribuir a los propietarios"/>
    <x v="63"/>
    <x v="0"/>
    <n v="59427223"/>
  </r>
  <r>
    <x v="73"/>
    <s v="CONSTRUCCIONES COLOMBIANAS OHL SAS"/>
    <s v="10 NIIF Plenas - Individuales"/>
    <s v="BOGOTA D.C."/>
    <s v="F4210"/>
    <s v="2017-dic-31"/>
    <x v="3"/>
    <m/>
    <m/>
    <s v="Activos corrientes distintos de los activos no corrientes o grupo de activos para su disposición clasificados como mantenidos para la venta o como mantenidos para distribuir a los propietarios"/>
    <x v="63"/>
    <x v="0"/>
    <n v="124283093"/>
  </r>
  <r>
    <x v="41"/>
    <s v="ODINSA PROYECTOS E INVERSIONES S.A."/>
    <s v="10 NIIF Plenas - Individuales"/>
    <s v="BOGOTA D.C."/>
    <s v="N8299"/>
    <s v="2016-dic-31"/>
    <x v="3"/>
    <m/>
    <m/>
    <s v="Activos corrientes distintos de los activos no corrientes o grupo de activos para su disposición clasificados como mantenidos para la venta o como mantenidos para distribuir a los propietarios"/>
    <x v="63"/>
    <x v="0"/>
    <n v="59469649"/>
  </r>
  <r>
    <x v="41"/>
    <s v="ODINSA PROYECTOS E INVERSIONES S.A."/>
    <s v="10 NIIF Plenas - Individuales"/>
    <s v="BOGOTA D.C."/>
    <s v="N8299"/>
    <s v="2017-dic-31"/>
    <x v="3"/>
    <m/>
    <m/>
    <s v="Activos corrientes distintos de los activos no corrientes o grupo de activos para su disposición clasificados como mantenidos para la venta o como mantenidos para distribuir a los propietarios"/>
    <x v="63"/>
    <x v="0"/>
    <n v="113170800"/>
  </r>
  <r>
    <x v="12"/>
    <s v="APIROS S A S"/>
    <s v="10 NIIF Plenas - Individuales"/>
    <s v="BOGOTA D.C."/>
    <s v="F4111"/>
    <s v="2016-dic-31"/>
    <x v="3"/>
    <m/>
    <m/>
    <s v="Activos corrientes distintos de los activos no corrientes o grupo de activos para su disposición clasificados como mantenidos para la venta o como mantenidos para distribuir a los propietarios"/>
    <x v="63"/>
    <x v="0"/>
    <n v="398262442"/>
  </r>
  <r>
    <x v="12"/>
    <s v="APIROS S A S"/>
    <s v="10 NIIF Plenas - Individuales"/>
    <s v="BOGOTA D.C."/>
    <s v="F4111"/>
    <s v="2017-dic-31"/>
    <x v="3"/>
    <m/>
    <m/>
    <s v="Activos corrientes distintos de los activos no corrientes o grupo de activos para su disposición clasificados como mantenidos para la venta o como mantenidos para distribuir a los propietarios"/>
    <x v="63"/>
    <x v="0"/>
    <n v="371407940"/>
  </r>
  <r>
    <x v="37"/>
    <s v="CONSTRUCCIONES VELEZ Y ASOCIADOS S.A.S"/>
    <s v="10 NIIF Plenas - Individuales"/>
    <s v="ANTIOQUIA"/>
    <s v="F4112"/>
    <s v="2016-dic-31"/>
    <x v="3"/>
    <m/>
    <m/>
    <s v="Activos corrientes distintos de los activos no corrientes o grupo de activos para su disposición clasificados como mantenidos para la venta o como mantenidos para distribuir a los propietarios"/>
    <x v="63"/>
    <x v="0"/>
    <n v="55013714"/>
  </r>
  <r>
    <x v="37"/>
    <s v="CONSTRUCCIONES VELEZ Y ASOCIADOS S.A.S"/>
    <s v="10 NIIF Plenas - Individuales"/>
    <s v="ANTIOQUIA"/>
    <s v="F4112"/>
    <s v="2017-dic-31"/>
    <x v="3"/>
    <m/>
    <m/>
    <s v="Activos corrientes distintos de los activos no corrientes o grupo de activos para su disposición clasificados como mantenidos para la venta o como mantenidos para distribuir a los propietarios"/>
    <x v="63"/>
    <x v="0"/>
    <n v="59928952"/>
  </r>
  <r>
    <x v="41"/>
    <s v="ODINSA PROYECTOS E INVERSIONES S.A."/>
    <s v="10 NIIF Plenas - Individuales"/>
    <s v="BOGOTA D.C."/>
    <s v="N8299"/>
    <s v="2016-dic-31"/>
    <x v="3"/>
    <m/>
    <m/>
    <s v="Activos no corrientes o grupos de activos para su disposición clasificados como mantenidos para la venta o como mantenidos para distribuir a los propietarios"/>
    <x v="64"/>
    <x v="0"/>
    <n v="8789257"/>
  </r>
  <r>
    <x v="14"/>
    <s v="CONSTRUCOES E COMERCIO CAMARGO CORREA S.A. SUCURSAL COLOMBIA"/>
    <s v="10 NIIF Plenas - Individuales"/>
    <s v="ANTIOQUIA"/>
    <s v="F4290"/>
    <s v="2016-dic-31"/>
    <x v="3"/>
    <m/>
    <m/>
    <s v="Activos corrientes"/>
    <x v="8"/>
    <x v="2"/>
    <n v="127657492"/>
  </r>
  <r>
    <x v="14"/>
    <s v="CONSTRUCOES E COMERCIO CAMARGO CORREA S.A. SUCURSAL COLOMBIA"/>
    <s v="10 NIIF Plenas - Individuales"/>
    <s v="ANTIOQUIA"/>
    <s v="F4290"/>
    <s v="2017-dic-31"/>
    <x v="3"/>
    <m/>
    <m/>
    <s v="Activos corrientes"/>
    <x v="8"/>
    <x v="2"/>
    <n v="157910330"/>
  </r>
  <r>
    <x v="34"/>
    <s v="ARMETALES S.A."/>
    <s v="10 NIIF Plenas - Individuales"/>
    <s v="CALDAS"/>
    <s v="G4663"/>
    <s v="2016-dic-31"/>
    <x v="3"/>
    <m/>
    <m/>
    <s v="Activos corrientes"/>
    <x v="8"/>
    <x v="2"/>
    <n v="43241554"/>
  </r>
  <r>
    <x v="34"/>
    <s v="ARMETALES S.A."/>
    <s v="10 NIIF Plenas - Individuales"/>
    <s v="CALDAS"/>
    <s v="G4663"/>
    <s v="2017-dic-31"/>
    <x v="3"/>
    <m/>
    <m/>
    <s v="Activos corrientes"/>
    <x v="8"/>
    <x v="2"/>
    <n v="44037697"/>
  </r>
  <r>
    <x v="65"/>
    <s v="AR CONSTRUCCIONES S.A.S"/>
    <s v="10 NIIF Plenas - Individuales"/>
    <s v="BOGOTA D.C."/>
    <s v="F4111"/>
    <s v="2016-dic-31"/>
    <x v="3"/>
    <m/>
    <m/>
    <s v="Activos corrientes"/>
    <x v="8"/>
    <x v="2"/>
    <n v="185667338"/>
  </r>
  <r>
    <x v="65"/>
    <s v="AR CONSTRUCCIONES S.A.S"/>
    <s v="10 NIIF Plenas - Individuales"/>
    <s v="BOGOTA D.C."/>
    <s v="F4111"/>
    <s v="2017-dic-31"/>
    <x v="3"/>
    <m/>
    <m/>
    <s v="Activos corrientes"/>
    <x v="8"/>
    <x v="2"/>
    <n v="172134061"/>
  </r>
  <r>
    <x v="9"/>
    <s v="PRODESA Y CIA. S.A."/>
    <s v="10 NIIF Plenas - Individuales"/>
    <s v="BOGOTA D.C."/>
    <s v="F4111"/>
    <s v="2016-dic-31"/>
    <x v="3"/>
    <m/>
    <m/>
    <s v="Activos corrientes"/>
    <x v="8"/>
    <x v="2"/>
    <n v="305630848"/>
  </r>
  <r>
    <x v="9"/>
    <s v="PRODESA Y CIA. S.A."/>
    <s v="10 NIIF Plenas - Individuales"/>
    <s v="BOGOTA D.C."/>
    <s v="F4111"/>
    <s v="2017-dic-31"/>
    <x v="3"/>
    <m/>
    <m/>
    <s v="Activos corrientes"/>
    <x v="8"/>
    <x v="2"/>
    <n v="285591502"/>
  </r>
  <r>
    <x v="56"/>
    <s v="CBI COLOMBIANA S.A."/>
    <s v="10 NIIF Plenas - Individuales"/>
    <s v="BOLIVAR"/>
    <s v="F4290"/>
    <s v="2016-dic-31"/>
    <x v="3"/>
    <m/>
    <m/>
    <s v="Activos corrientes"/>
    <x v="8"/>
    <x v="2"/>
    <n v="298821913"/>
  </r>
  <r>
    <x v="56"/>
    <s v="CBI COLOMBIANA S.A."/>
    <s v="10 NIIF Plenas - Individuales"/>
    <s v="BOLIVAR"/>
    <s v="F4290"/>
    <s v="2017-dic-31"/>
    <x v="3"/>
    <m/>
    <m/>
    <s v="Activos corrientes"/>
    <x v="8"/>
    <x v="2"/>
    <n v="325184024"/>
  </r>
  <r>
    <x v="66"/>
    <s v="CONSTRUCTORA DE INFRAESTRUCTURA VIAL S.A.S."/>
    <s v="10 NIIF Plenas - Individuales"/>
    <s v="BOGOTA D.C."/>
    <s v="F4210"/>
    <s v="2016-dic-31"/>
    <x v="3"/>
    <m/>
    <m/>
    <s v="Activos corrientes"/>
    <x v="8"/>
    <x v="2"/>
    <n v="131452952"/>
  </r>
  <r>
    <x v="66"/>
    <s v="CONSTRUCTORA DE INFRAESTRUCTURA VIAL S.A.S."/>
    <s v="10 NIIF Plenas - Individuales"/>
    <s v="BOGOTA D.C."/>
    <s v="F4210"/>
    <s v="2017-dic-31"/>
    <x v="3"/>
    <m/>
    <m/>
    <s v="Activos corrientes"/>
    <x v="8"/>
    <x v="2"/>
    <n v="125365808"/>
  </r>
  <r>
    <x v="45"/>
    <s v="CASS CONSTRUCTORES &amp; CIA. S.C.A."/>
    <s v="10 NIIF Plenas - Individuales"/>
    <s v="CUNDINAMARCA"/>
    <s v="F4210"/>
    <s v="2016-dic-31"/>
    <x v="3"/>
    <m/>
    <m/>
    <s v="Activos corrientes"/>
    <x v="8"/>
    <x v="2"/>
    <n v="411713637"/>
  </r>
  <r>
    <x v="45"/>
    <s v="CASS CONSTRUCTORES &amp; CIA. S.C.A."/>
    <s v="10 NIIF Plenas - Individuales"/>
    <s v="CUNDINAMARCA"/>
    <s v="F4210"/>
    <s v="2017-dic-31"/>
    <x v="3"/>
    <m/>
    <m/>
    <s v="Activos corrientes"/>
    <x v="8"/>
    <x v="2"/>
    <n v="434424039"/>
  </r>
  <r>
    <x v="71"/>
    <s v="MECO INFRAESTRUCTURA SAS"/>
    <s v="10 NIIF Plenas - Individuales"/>
    <s v="BOGOTA D.C."/>
    <s v="F4210"/>
    <s v="2016-dic-31"/>
    <x v="3"/>
    <m/>
    <m/>
    <s v="Activos corrientes"/>
    <x v="8"/>
    <x v="2"/>
    <n v="197004847"/>
  </r>
  <r>
    <x v="71"/>
    <s v="MECO INFRAESTRUCTURA SAS"/>
    <s v="10 NIIF Plenas - Individuales"/>
    <s v="BOGOTA D.C."/>
    <s v="F4210"/>
    <s v="2017-dic-31"/>
    <x v="3"/>
    <m/>
    <m/>
    <s v="Activos corrientes"/>
    <x v="8"/>
    <x v="2"/>
    <n v="243293802"/>
  </r>
  <r>
    <x v="72"/>
    <s v="SBI INTERNATIONAL HOLDINGS AG"/>
    <s v="10 NIIF Plenas - Individuales"/>
    <s v="BOGOTA D.C."/>
    <s v="F4112"/>
    <s v="2016-dic-31"/>
    <x v="3"/>
    <m/>
    <m/>
    <s v="Activos corrientes"/>
    <x v="8"/>
    <x v="2"/>
    <n v="67295883"/>
  </r>
  <r>
    <x v="72"/>
    <s v="SBI INTERNATIONAL HOLDINGS AG"/>
    <s v="10 NIIF Plenas - Individuales"/>
    <s v="BOGOTA D.C."/>
    <s v="F4112"/>
    <s v="2017-dic-31"/>
    <x v="3"/>
    <m/>
    <m/>
    <s v="Activos corrientes"/>
    <x v="8"/>
    <x v="2"/>
    <n v="95640591"/>
  </r>
  <r>
    <x v="64"/>
    <s v="POCH COLOMBIA SA"/>
    <s v="10 NIIF Plenas - Individuales"/>
    <s v="BOGOTA D.C."/>
    <s v="M7110"/>
    <s v="2016-dic-31"/>
    <x v="3"/>
    <m/>
    <m/>
    <s v="Activos corrientes"/>
    <x v="8"/>
    <x v="2"/>
    <n v="3980039"/>
  </r>
  <r>
    <x v="64"/>
    <s v="POCH COLOMBIA SA"/>
    <s v="10 NIIF Plenas - Individuales"/>
    <s v="BOGOTA D.C."/>
    <s v="M7110"/>
    <s v="2017-dic-31"/>
    <x v="3"/>
    <m/>
    <m/>
    <s v="Activos corrientes"/>
    <x v="8"/>
    <x v="2"/>
    <n v="4672018"/>
  </r>
  <r>
    <x v="73"/>
    <s v="CONSTRUCCIONES COLOMBIANAS OHL SAS"/>
    <s v="10 NIIF Plenas - Individuales"/>
    <s v="BOGOTA D.C."/>
    <s v="F4210"/>
    <s v="2016-dic-31"/>
    <x v="3"/>
    <m/>
    <m/>
    <s v="Activos corrientes"/>
    <x v="8"/>
    <x v="2"/>
    <n v="59427223"/>
  </r>
  <r>
    <x v="73"/>
    <s v="CONSTRUCCIONES COLOMBIANAS OHL SAS"/>
    <s v="10 NIIF Plenas - Individuales"/>
    <s v="BOGOTA D.C."/>
    <s v="F4210"/>
    <s v="2017-dic-31"/>
    <x v="3"/>
    <m/>
    <m/>
    <s v="Activos corrientes"/>
    <x v="8"/>
    <x v="2"/>
    <n v="124283093"/>
  </r>
  <r>
    <x v="41"/>
    <s v="ODINSA PROYECTOS E INVERSIONES S.A."/>
    <s v="10 NIIF Plenas - Individuales"/>
    <s v="BOGOTA D.C."/>
    <s v="N8299"/>
    <s v="2016-dic-31"/>
    <x v="3"/>
    <m/>
    <m/>
    <s v="Activos corrientes"/>
    <x v="8"/>
    <x v="2"/>
    <n v="68258906"/>
  </r>
  <r>
    <x v="41"/>
    <s v="ODINSA PROYECTOS E INVERSIONES S.A."/>
    <s v="10 NIIF Plenas - Individuales"/>
    <s v="BOGOTA D.C."/>
    <s v="N8299"/>
    <s v="2017-dic-31"/>
    <x v="3"/>
    <m/>
    <m/>
    <s v="Activos corrientes"/>
    <x v="8"/>
    <x v="2"/>
    <n v="113170800"/>
  </r>
  <r>
    <x v="12"/>
    <s v="APIROS S A S"/>
    <s v="10 NIIF Plenas - Individuales"/>
    <s v="BOGOTA D.C."/>
    <s v="F4111"/>
    <s v="2016-dic-31"/>
    <x v="3"/>
    <m/>
    <m/>
    <s v="Activos corrientes"/>
    <x v="8"/>
    <x v="2"/>
    <n v="398262442"/>
  </r>
  <r>
    <x v="12"/>
    <s v="APIROS S A S"/>
    <s v="10 NIIF Plenas - Individuales"/>
    <s v="BOGOTA D.C."/>
    <s v="F4111"/>
    <s v="2017-dic-31"/>
    <x v="3"/>
    <m/>
    <m/>
    <s v="Activos corrientes"/>
    <x v="8"/>
    <x v="2"/>
    <n v="371407940"/>
  </r>
  <r>
    <x v="37"/>
    <s v="CONSTRUCCIONES VELEZ Y ASOCIADOS S.A.S"/>
    <s v="10 NIIF Plenas - Individuales"/>
    <s v="ANTIOQUIA"/>
    <s v="F4112"/>
    <s v="2016-dic-31"/>
    <x v="3"/>
    <m/>
    <m/>
    <s v="Activos corrientes"/>
    <x v="8"/>
    <x v="2"/>
    <n v="55013714"/>
  </r>
  <r>
    <x v="37"/>
    <s v="CONSTRUCCIONES VELEZ Y ASOCIADOS S.A.S"/>
    <s v="10 NIIF Plenas - Individuales"/>
    <s v="ANTIOQUIA"/>
    <s v="F4112"/>
    <s v="2017-dic-31"/>
    <x v="3"/>
    <m/>
    <m/>
    <s v="Activos corrientes"/>
    <x v="8"/>
    <x v="2"/>
    <n v="59928952"/>
  </r>
  <r>
    <x v="45"/>
    <s v="CASS CONSTRUCTORES &amp; CIA. S.C.A."/>
    <s v="10 NIIF Plenas - Individuales"/>
    <s v="CUNDINAMARCA"/>
    <s v="F4210"/>
    <s v="2016-dic-31"/>
    <x v="3"/>
    <m/>
    <m/>
    <s v="Propiedad de inversión"/>
    <x v="10"/>
    <x v="0"/>
    <n v="5653168"/>
  </r>
  <r>
    <x v="45"/>
    <s v="CASS CONSTRUCTORES &amp; CIA. S.C.A."/>
    <s v="10 NIIF Plenas - Individuales"/>
    <s v="CUNDINAMARCA"/>
    <s v="F4210"/>
    <s v="2017-dic-31"/>
    <x v="3"/>
    <m/>
    <m/>
    <s v="Propiedad de inversión"/>
    <x v="10"/>
    <x v="0"/>
    <n v="25095345"/>
  </r>
  <r>
    <x v="12"/>
    <s v="APIROS S A S"/>
    <s v="10 NIIF Plenas - Individuales"/>
    <s v="BOGOTA D.C."/>
    <s v="F4111"/>
    <s v="2016-dic-31"/>
    <x v="3"/>
    <m/>
    <m/>
    <s v="Propiedad de inversión"/>
    <x v="10"/>
    <x v="0"/>
    <n v="2766449"/>
  </r>
  <r>
    <x v="12"/>
    <s v="APIROS S A S"/>
    <s v="10 NIIF Plenas - Individuales"/>
    <s v="BOGOTA D.C."/>
    <s v="F4111"/>
    <s v="2017-dic-31"/>
    <x v="3"/>
    <m/>
    <m/>
    <s v="Propiedad de inversión"/>
    <x v="10"/>
    <x v="0"/>
    <n v="2794002"/>
  </r>
  <r>
    <x v="37"/>
    <s v="CONSTRUCCIONES VELEZ Y ASOCIADOS S.A.S"/>
    <s v="10 NIIF Plenas - Individuales"/>
    <s v="ANTIOQUIA"/>
    <s v="F4112"/>
    <s v="2016-dic-31"/>
    <x v="3"/>
    <m/>
    <m/>
    <s v="Propiedad de inversión"/>
    <x v="10"/>
    <x v="0"/>
    <n v="2732112"/>
  </r>
  <r>
    <x v="37"/>
    <s v="CONSTRUCCIONES VELEZ Y ASOCIADOS S.A.S"/>
    <s v="10 NIIF Plenas - Individuales"/>
    <s v="ANTIOQUIA"/>
    <s v="F4112"/>
    <s v="2017-dic-31"/>
    <x v="3"/>
    <m/>
    <m/>
    <s v="Propiedad de inversión"/>
    <x v="10"/>
    <x v="0"/>
    <n v="1285481"/>
  </r>
  <r>
    <x v="14"/>
    <s v="CONSTRUCOES E COMERCIO CAMARGO CORREA S.A. SUCURSAL COLOMBIA"/>
    <s v="10 NIIF Plenas - Individuales"/>
    <s v="ANTIOQUIA"/>
    <s v="F4290"/>
    <s v="2016-dic-31"/>
    <x v="3"/>
    <m/>
    <m/>
    <s v="Propiedades, planta y equipo"/>
    <x v="9"/>
    <x v="0"/>
    <n v="63683913"/>
  </r>
  <r>
    <x v="14"/>
    <s v="CONSTRUCOES E COMERCIO CAMARGO CORREA S.A. SUCURSAL COLOMBIA"/>
    <s v="10 NIIF Plenas - Individuales"/>
    <s v="ANTIOQUIA"/>
    <s v="F4290"/>
    <s v="2017-dic-31"/>
    <x v="3"/>
    <m/>
    <m/>
    <s v="Propiedades, planta y equipo"/>
    <x v="9"/>
    <x v="0"/>
    <n v="47420165"/>
  </r>
  <r>
    <x v="34"/>
    <s v="ARMETALES S.A."/>
    <s v="10 NIIF Plenas - Individuales"/>
    <s v="CALDAS"/>
    <s v="G4663"/>
    <s v="2016-dic-31"/>
    <x v="3"/>
    <m/>
    <m/>
    <s v="Propiedades, planta y equipo"/>
    <x v="9"/>
    <x v="0"/>
    <n v="11852226"/>
  </r>
  <r>
    <x v="34"/>
    <s v="ARMETALES S.A."/>
    <s v="10 NIIF Plenas - Individuales"/>
    <s v="CALDAS"/>
    <s v="G4663"/>
    <s v="2017-dic-31"/>
    <x v="3"/>
    <m/>
    <m/>
    <s v="Propiedades, planta y equipo"/>
    <x v="9"/>
    <x v="0"/>
    <n v="11637906"/>
  </r>
  <r>
    <x v="65"/>
    <s v="AR CONSTRUCCIONES S.A.S"/>
    <s v="10 NIIF Plenas - Individuales"/>
    <s v="BOGOTA D.C."/>
    <s v="F4111"/>
    <s v="2016-dic-31"/>
    <x v="3"/>
    <m/>
    <m/>
    <s v="Propiedades, planta y equipo"/>
    <x v="9"/>
    <x v="0"/>
    <n v="2103765"/>
  </r>
  <r>
    <x v="65"/>
    <s v="AR CONSTRUCCIONES S.A.S"/>
    <s v="10 NIIF Plenas - Individuales"/>
    <s v="BOGOTA D.C."/>
    <s v="F4111"/>
    <s v="2017-dic-31"/>
    <x v="3"/>
    <m/>
    <m/>
    <s v="Propiedades, planta y equipo"/>
    <x v="9"/>
    <x v="0"/>
    <n v="1813089"/>
  </r>
  <r>
    <x v="9"/>
    <s v="PRODESA Y CIA. S.A."/>
    <s v="10 NIIF Plenas - Individuales"/>
    <s v="BOGOTA D.C."/>
    <s v="F4111"/>
    <s v="2016-dic-31"/>
    <x v="3"/>
    <m/>
    <m/>
    <s v="Propiedades, planta y equipo"/>
    <x v="9"/>
    <x v="0"/>
    <n v="1982684"/>
  </r>
  <r>
    <x v="9"/>
    <s v="PRODESA Y CIA. S.A."/>
    <s v="10 NIIF Plenas - Individuales"/>
    <s v="BOGOTA D.C."/>
    <s v="F4111"/>
    <s v="2017-dic-31"/>
    <x v="3"/>
    <m/>
    <m/>
    <s v="Propiedades, planta y equipo"/>
    <x v="9"/>
    <x v="0"/>
    <n v="1427959"/>
  </r>
  <r>
    <x v="56"/>
    <s v="CBI COLOMBIANA S.A."/>
    <s v="10 NIIF Plenas - Individuales"/>
    <s v="BOLIVAR"/>
    <s v="F4290"/>
    <s v="2016-dic-31"/>
    <x v="3"/>
    <m/>
    <m/>
    <s v="Propiedades, planta y equipo"/>
    <x v="9"/>
    <x v="0"/>
    <n v="1085"/>
  </r>
  <r>
    <x v="66"/>
    <s v="CONSTRUCTORA DE INFRAESTRUCTURA VIAL S.A.S."/>
    <s v="10 NIIF Plenas - Individuales"/>
    <s v="BOGOTA D.C."/>
    <s v="F4210"/>
    <s v="2016-dic-31"/>
    <x v="3"/>
    <m/>
    <m/>
    <s v="Propiedades, planta y equipo"/>
    <x v="9"/>
    <x v="0"/>
    <n v="5066460"/>
  </r>
  <r>
    <x v="66"/>
    <s v="CONSTRUCTORA DE INFRAESTRUCTURA VIAL S.A.S."/>
    <s v="10 NIIF Plenas - Individuales"/>
    <s v="BOGOTA D.C."/>
    <s v="F4210"/>
    <s v="2017-dic-31"/>
    <x v="3"/>
    <m/>
    <m/>
    <s v="Propiedades, planta y equipo"/>
    <x v="9"/>
    <x v="0"/>
    <n v="1278645"/>
  </r>
  <r>
    <x v="45"/>
    <s v="CASS CONSTRUCTORES &amp; CIA. S.C.A."/>
    <s v="10 NIIF Plenas - Individuales"/>
    <s v="CUNDINAMARCA"/>
    <s v="F4210"/>
    <s v="2016-dic-31"/>
    <x v="3"/>
    <m/>
    <m/>
    <s v="Propiedades, planta y equipo"/>
    <x v="9"/>
    <x v="0"/>
    <n v="119934286"/>
  </r>
  <r>
    <x v="45"/>
    <s v="CASS CONSTRUCTORES &amp; CIA. S.C.A."/>
    <s v="10 NIIF Plenas - Individuales"/>
    <s v="CUNDINAMARCA"/>
    <s v="F4210"/>
    <s v="2017-dic-31"/>
    <x v="3"/>
    <m/>
    <m/>
    <s v="Propiedades, planta y equipo"/>
    <x v="9"/>
    <x v="0"/>
    <n v="141016416"/>
  </r>
  <r>
    <x v="71"/>
    <s v="MECO INFRAESTRUCTURA SAS"/>
    <s v="10 NIIF Plenas - Individuales"/>
    <s v="BOGOTA D.C."/>
    <s v="F4210"/>
    <s v="2016-dic-31"/>
    <x v="3"/>
    <m/>
    <m/>
    <s v="Propiedades, planta y equipo"/>
    <x v="9"/>
    <x v="0"/>
    <n v="76348594"/>
  </r>
  <r>
    <x v="71"/>
    <s v="MECO INFRAESTRUCTURA SAS"/>
    <s v="10 NIIF Plenas - Individuales"/>
    <s v="BOGOTA D.C."/>
    <s v="F4210"/>
    <s v="2017-dic-31"/>
    <x v="3"/>
    <m/>
    <m/>
    <s v="Propiedades, planta y equipo"/>
    <x v="9"/>
    <x v="0"/>
    <n v="72574279"/>
  </r>
  <r>
    <x v="72"/>
    <s v="SBI INTERNATIONAL HOLDINGS AG"/>
    <s v="10 NIIF Plenas - Individuales"/>
    <s v="BOGOTA D.C."/>
    <s v="F4112"/>
    <s v="2016-dic-31"/>
    <x v="3"/>
    <m/>
    <m/>
    <s v="Propiedades, planta y equipo"/>
    <x v="9"/>
    <x v="0"/>
    <n v="95839489"/>
  </r>
  <r>
    <x v="72"/>
    <s v="SBI INTERNATIONAL HOLDINGS AG"/>
    <s v="10 NIIF Plenas - Individuales"/>
    <s v="BOGOTA D.C."/>
    <s v="F4112"/>
    <s v="2017-dic-31"/>
    <x v="3"/>
    <m/>
    <m/>
    <s v="Propiedades, planta y equipo"/>
    <x v="9"/>
    <x v="0"/>
    <n v="84993164"/>
  </r>
  <r>
    <x v="64"/>
    <s v="POCH COLOMBIA SA"/>
    <s v="10 NIIF Plenas - Individuales"/>
    <s v="BOGOTA D.C."/>
    <s v="M7110"/>
    <s v="2016-dic-31"/>
    <x v="3"/>
    <m/>
    <m/>
    <s v="Propiedades, planta y equipo"/>
    <x v="9"/>
    <x v="0"/>
    <n v="177989"/>
  </r>
  <r>
    <x v="64"/>
    <s v="POCH COLOMBIA SA"/>
    <s v="10 NIIF Plenas - Individuales"/>
    <s v="BOGOTA D.C."/>
    <s v="M7110"/>
    <s v="2017-dic-31"/>
    <x v="3"/>
    <m/>
    <m/>
    <s v="Propiedades, planta y equipo"/>
    <x v="9"/>
    <x v="0"/>
    <n v="217786"/>
  </r>
  <r>
    <x v="73"/>
    <s v="CONSTRUCCIONES COLOMBIANAS OHL SAS"/>
    <s v="10 NIIF Plenas - Individuales"/>
    <s v="BOGOTA D.C."/>
    <s v="F4210"/>
    <s v="2016-dic-31"/>
    <x v="3"/>
    <m/>
    <m/>
    <s v="Propiedades, planta y equipo"/>
    <x v="9"/>
    <x v="0"/>
    <n v="5034727"/>
  </r>
  <r>
    <x v="73"/>
    <s v="CONSTRUCCIONES COLOMBIANAS OHL SAS"/>
    <s v="10 NIIF Plenas - Individuales"/>
    <s v="BOGOTA D.C."/>
    <s v="F4210"/>
    <s v="2017-dic-31"/>
    <x v="3"/>
    <m/>
    <m/>
    <s v="Propiedades, planta y equipo"/>
    <x v="9"/>
    <x v="0"/>
    <n v="6850958"/>
  </r>
  <r>
    <x v="41"/>
    <s v="ODINSA PROYECTOS E INVERSIONES S.A."/>
    <s v="10 NIIF Plenas - Individuales"/>
    <s v="BOGOTA D.C."/>
    <s v="N8299"/>
    <s v="2016-dic-31"/>
    <x v="3"/>
    <m/>
    <m/>
    <s v="Propiedades, planta y equipo"/>
    <x v="9"/>
    <x v="0"/>
    <n v="712863"/>
  </r>
  <r>
    <x v="41"/>
    <s v="ODINSA PROYECTOS E INVERSIONES S.A."/>
    <s v="10 NIIF Plenas - Individuales"/>
    <s v="BOGOTA D.C."/>
    <s v="N8299"/>
    <s v="2017-dic-31"/>
    <x v="3"/>
    <m/>
    <m/>
    <s v="Propiedades, planta y equipo"/>
    <x v="9"/>
    <x v="0"/>
    <n v="195670"/>
  </r>
  <r>
    <x v="12"/>
    <s v="APIROS S A S"/>
    <s v="10 NIIF Plenas - Individuales"/>
    <s v="BOGOTA D.C."/>
    <s v="F4111"/>
    <s v="2016-dic-31"/>
    <x v="3"/>
    <m/>
    <m/>
    <s v="Propiedades, planta y equipo"/>
    <x v="9"/>
    <x v="0"/>
    <n v="14792597"/>
  </r>
  <r>
    <x v="12"/>
    <s v="APIROS S A S"/>
    <s v="10 NIIF Plenas - Individuales"/>
    <s v="BOGOTA D.C."/>
    <s v="F4111"/>
    <s v="2017-dic-31"/>
    <x v="3"/>
    <m/>
    <m/>
    <s v="Propiedades, planta y equipo"/>
    <x v="9"/>
    <x v="0"/>
    <n v="14416387"/>
  </r>
  <r>
    <x v="37"/>
    <s v="CONSTRUCCIONES VELEZ Y ASOCIADOS S.A.S"/>
    <s v="10 NIIF Plenas - Individuales"/>
    <s v="ANTIOQUIA"/>
    <s v="F4112"/>
    <s v="2016-dic-31"/>
    <x v="3"/>
    <m/>
    <m/>
    <s v="Propiedades, planta y equipo"/>
    <x v="9"/>
    <x v="0"/>
    <n v="2701386"/>
  </r>
  <r>
    <x v="37"/>
    <s v="CONSTRUCCIONES VELEZ Y ASOCIADOS S.A.S"/>
    <s v="10 NIIF Plenas - Individuales"/>
    <s v="ANTIOQUIA"/>
    <s v="F4112"/>
    <s v="2017-dic-31"/>
    <x v="3"/>
    <m/>
    <m/>
    <s v="Propiedades, planta y equipo"/>
    <x v="9"/>
    <x v="0"/>
    <n v="3005762"/>
  </r>
  <r>
    <x v="45"/>
    <s v="CASS CONSTRUCTORES &amp; CIA. S.C.A."/>
    <s v="10 NIIF Plenas - Individuales"/>
    <s v="CUNDINAMARCA"/>
    <s v="F4210"/>
    <s v="2016-dic-31"/>
    <x v="3"/>
    <m/>
    <m/>
    <s v="Plusvalía"/>
    <x v="12"/>
    <x v="0"/>
    <n v="2890182"/>
  </r>
  <r>
    <x v="45"/>
    <s v="CASS CONSTRUCTORES &amp; CIA. S.C.A."/>
    <s v="10 NIIF Plenas - Individuales"/>
    <s v="CUNDINAMARCA"/>
    <s v="F4210"/>
    <s v="2017-dic-31"/>
    <x v="3"/>
    <m/>
    <m/>
    <s v="Plusvalía"/>
    <x v="12"/>
    <x v="0"/>
    <n v="2890182"/>
  </r>
  <r>
    <x v="14"/>
    <s v="CONSTRUCOES E COMERCIO CAMARGO CORREA S.A. SUCURSAL COLOMBIA"/>
    <s v="10 NIIF Plenas - Individuales"/>
    <s v="ANTIOQUIA"/>
    <s v="F4290"/>
    <s v="2016-dic-31"/>
    <x v="3"/>
    <m/>
    <m/>
    <s v="Activos intangibles distintos de la plusvalía"/>
    <x v="13"/>
    <x v="0"/>
    <n v="26271"/>
  </r>
  <r>
    <x v="14"/>
    <s v="CONSTRUCOES E COMERCIO CAMARGO CORREA S.A. SUCURSAL COLOMBIA"/>
    <s v="10 NIIF Plenas - Individuales"/>
    <s v="ANTIOQUIA"/>
    <s v="F4290"/>
    <s v="2017-dic-31"/>
    <x v="3"/>
    <m/>
    <m/>
    <s v="Activos intangibles distintos de la plusvalía"/>
    <x v="13"/>
    <x v="0"/>
    <n v="6892"/>
  </r>
  <r>
    <x v="34"/>
    <s v="ARMETALES S.A."/>
    <s v="10 NIIF Plenas - Individuales"/>
    <s v="CALDAS"/>
    <s v="G4663"/>
    <s v="2016-dic-31"/>
    <x v="3"/>
    <m/>
    <m/>
    <s v="Activos intangibles distintos de la plusvalía"/>
    <x v="13"/>
    <x v="0"/>
    <n v="305816"/>
  </r>
  <r>
    <x v="34"/>
    <s v="ARMETALES S.A."/>
    <s v="10 NIIF Plenas - Individuales"/>
    <s v="CALDAS"/>
    <s v="G4663"/>
    <s v="2017-dic-31"/>
    <x v="3"/>
    <m/>
    <m/>
    <s v="Activos intangibles distintos de la plusvalía"/>
    <x v="13"/>
    <x v="0"/>
    <n v="305816"/>
  </r>
  <r>
    <x v="66"/>
    <s v="CONSTRUCTORA DE INFRAESTRUCTURA VIAL S.A.S."/>
    <s v="10 NIIF Plenas - Individuales"/>
    <s v="BOGOTA D.C."/>
    <s v="F4210"/>
    <s v="2016-dic-31"/>
    <x v="3"/>
    <m/>
    <m/>
    <s v="Activos intangibles distintos de la plusvalía"/>
    <x v="13"/>
    <x v="0"/>
    <n v="454"/>
  </r>
  <r>
    <x v="45"/>
    <s v="CASS CONSTRUCTORES &amp; CIA. S.C.A."/>
    <s v="10 NIIF Plenas - Individuales"/>
    <s v="CUNDINAMARCA"/>
    <s v="F4210"/>
    <s v="2016-dic-31"/>
    <x v="3"/>
    <m/>
    <m/>
    <s v="Activos intangibles distintos de la plusvalía"/>
    <x v="13"/>
    <x v="0"/>
    <n v="4635091"/>
  </r>
  <r>
    <x v="45"/>
    <s v="CASS CONSTRUCTORES &amp; CIA. S.C.A."/>
    <s v="10 NIIF Plenas - Individuales"/>
    <s v="CUNDINAMARCA"/>
    <s v="F4210"/>
    <s v="2017-dic-31"/>
    <x v="3"/>
    <m/>
    <m/>
    <s v="Activos intangibles distintos de la plusvalía"/>
    <x v="13"/>
    <x v="0"/>
    <n v="24456351"/>
  </r>
  <r>
    <x v="72"/>
    <s v="SBI INTERNATIONAL HOLDINGS AG"/>
    <s v="10 NIIF Plenas - Individuales"/>
    <s v="BOGOTA D.C."/>
    <s v="F4112"/>
    <s v="2016-dic-31"/>
    <x v="3"/>
    <m/>
    <m/>
    <s v="Activos intangibles distintos de la plusvalía"/>
    <x v="13"/>
    <x v="0"/>
    <n v="129294"/>
  </r>
  <r>
    <x v="72"/>
    <s v="SBI INTERNATIONAL HOLDINGS AG"/>
    <s v="10 NIIF Plenas - Individuales"/>
    <s v="BOGOTA D.C."/>
    <s v="F4112"/>
    <s v="2017-dic-31"/>
    <x v="3"/>
    <m/>
    <m/>
    <s v="Activos intangibles distintos de la plusvalía"/>
    <x v="13"/>
    <x v="0"/>
    <n v="96244"/>
  </r>
  <r>
    <x v="64"/>
    <s v="POCH COLOMBIA SA"/>
    <s v="10 NIIF Plenas - Individuales"/>
    <s v="BOGOTA D.C."/>
    <s v="M7110"/>
    <s v="2016-dic-31"/>
    <x v="3"/>
    <m/>
    <m/>
    <s v="Activos intangibles distintos de la plusvalía"/>
    <x v="13"/>
    <x v="0"/>
    <n v="129506"/>
  </r>
  <r>
    <x v="64"/>
    <s v="POCH COLOMBIA SA"/>
    <s v="10 NIIF Plenas - Individuales"/>
    <s v="BOGOTA D.C."/>
    <s v="M7110"/>
    <s v="2017-dic-31"/>
    <x v="3"/>
    <m/>
    <m/>
    <s v="Activos intangibles distintos de la plusvalía"/>
    <x v="13"/>
    <x v="0"/>
    <n v="212682"/>
  </r>
  <r>
    <x v="73"/>
    <s v="CONSTRUCCIONES COLOMBIANAS OHL SAS"/>
    <s v="10 NIIF Plenas - Individuales"/>
    <s v="BOGOTA D.C."/>
    <s v="F4210"/>
    <s v="2016-dic-31"/>
    <x v="3"/>
    <m/>
    <m/>
    <s v="Activos intangibles distintos de la plusvalía"/>
    <x v="13"/>
    <x v="0"/>
    <n v="1886884"/>
  </r>
  <r>
    <x v="73"/>
    <s v="CONSTRUCCIONES COLOMBIANAS OHL SAS"/>
    <s v="10 NIIF Plenas - Individuales"/>
    <s v="BOGOTA D.C."/>
    <s v="F4210"/>
    <s v="2017-dic-31"/>
    <x v="3"/>
    <m/>
    <m/>
    <s v="Activos intangibles distintos de la plusvalía"/>
    <x v="13"/>
    <x v="0"/>
    <n v="14432117"/>
  </r>
  <r>
    <x v="14"/>
    <s v="CONSTRUCOES E COMERCIO CAMARGO CORREA S.A. SUCURSAL COLOMBIA"/>
    <s v="10 NIIF Plenas - Individuales"/>
    <s v="ANTIOQUIA"/>
    <s v="F4290"/>
    <s v="2016-dic-31"/>
    <x v="3"/>
    <m/>
    <m/>
    <s v="Cuentas comerciales por cobrar y otras cuentas por cobrar no corrientes"/>
    <x v="18"/>
    <x v="0"/>
    <n v="31002439"/>
  </r>
  <r>
    <x v="65"/>
    <s v="AR CONSTRUCCIONES S.A.S"/>
    <s v="10 NIIF Plenas - Individuales"/>
    <s v="BOGOTA D.C."/>
    <s v="F4111"/>
    <s v="2016-dic-31"/>
    <x v="3"/>
    <m/>
    <m/>
    <s v="Cuentas comerciales por cobrar y otras cuentas por cobrar no corrientes"/>
    <x v="18"/>
    <x v="0"/>
    <n v="24780616"/>
  </r>
  <r>
    <x v="65"/>
    <s v="AR CONSTRUCCIONES S.A.S"/>
    <s v="10 NIIF Plenas - Individuales"/>
    <s v="BOGOTA D.C."/>
    <s v="F4111"/>
    <s v="2017-dic-31"/>
    <x v="3"/>
    <m/>
    <m/>
    <s v="Cuentas comerciales por cobrar y otras cuentas por cobrar no corrientes"/>
    <x v="18"/>
    <x v="0"/>
    <n v="6382"/>
  </r>
  <r>
    <x v="9"/>
    <s v="PRODESA Y CIA. S.A."/>
    <s v="10 NIIF Plenas - Individuales"/>
    <s v="BOGOTA D.C."/>
    <s v="F4111"/>
    <s v="2016-dic-31"/>
    <x v="3"/>
    <m/>
    <m/>
    <s v="Cuentas comerciales por cobrar y otras cuentas por cobrar no corrientes"/>
    <x v="18"/>
    <x v="0"/>
    <n v="522124"/>
  </r>
  <r>
    <x v="9"/>
    <s v="PRODESA Y CIA. S.A."/>
    <s v="10 NIIF Plenas - Individuales"/>
    <s v="BOGOTA D.C."/>
    <s v="F4111"/>
    <s v="2017-dic-31"/>
    <x v="3"/>
    <m/>
    <m/>
    <s v="Cuentas comerciales por cobrar y otras cuentas por cobrar no corrientes"/>
    <x v="18"/>
    <x v="0"/>
    <n v="801359"/>
  </r>
  <r>
    <x v="45"/>
    <s v="CASS CONSTRUCTORES &amp; CIA. S.C.A."/>
    <s v="10 NIIF Plenas - Individuales"/>
    <s v="CUNDINAMARCA"/>
    <s v="F4210"/>
    <s v="2016-dic-31"/>
    <x v="3"/>
    <m/>
    <m/>
    <s v="Cuentas comerciales por cobrar y otras cuentas por cobrar no corrientes"/>
    <x v="18"/>
    <x v="0"/>
    <n v="43370881"/>
  </r>
  <r>
    <x v="45"/>
    <s v="CASS CONSTRUCTORES &amp; CIA. S.C.A."/>
    <s v="10 NIIF Plenas - Individuales"/>
    <s v="CUNDINAMARCA"/>
    <s v="F4210"/>
    <s v="2017-dic-31"/>
    <x v="3"/>
    <m/>
    <m/>
    <s v="Cuentas comerciales por cobrar y otras cuentas por cobrar no corrientes"/>
    <x v="18"/>
    <x v="0"/>
    <n v="200453973"/>
  </r>
  <r>
    <x v="9"/>
    <s v="PRODESA Y CIA. S.A."/>
    <s v="10 NIIF Plenas - Individuales"/>
    <s v="BOGOTA D.C."/>
    <s v="F4111"/>
    <s v="2016-dic-31"/>
    <x v="3"/>
    <m/>
    <m/>
    <s v="Inventarios no corrientes"/>
    <x v="19"/>
    <x v="0"/>
    <n v="116623974"/>
  </r>
  <r>
    <x v="9"/>
    <s v="PRODESA Y CIA. S.A."/>
    <s v="10 NIIF Plenas - Individuales"/>
    <s v="BOGOTA D.C."/>
    <s v="F4111"/>
    <s v="2017-dic-31"/>
    <x v="3"/>
    <m/>
    <m/>
    <s v="Inventarios no corrientes"/>
    <x v="19"/>
    <x v="0"/>
    <n v="225664220"/>
  </r>
  <r>
    <x v="14"/>
    <s v="CONSTRUCOES E COMERCIO CAMARGO CORREA S.A. SUCURSAL COLOMBIA"/>
    <s v="10 NIIF Plenas - Individuales"/>
    <s v="ANTIOQUIA"/>
    <s v="F4290"/>
    <s v="2016-dic-31"/>
    <x v="3"/>
    <m/>
    <m/>
    <s v="Activos por impuestos diferidos"/>
    <x v="22"/>
    <x v="0"/>
    <n v="1541239"/>
  </r>
  <r>
    <x v="14"/>
    <s v="CONSTRUCOES E COMERCIO CAMARGO CORREA S.A. SUCURSAL COLOMBIA"/>
    <s v="10 NIIF Plenas - Individuales"/>
    <s v="ANTIOQUIA"/>
    <s v="F4290"/>
    <s v="2017-dic-31"/>
    <x v="3"/>
    <m/>
    <m/>
    <s v="Activos por impuestos diferidos"/>
    <x v="22"/>
    <x v="0"/>
    <n v="1639538"/>
  </r>
  <r>
    <x v="65"/>
    <s v="AR CONSTRUCCIONES S.A.S"/>
    <s v="10 NIIF Plenas - Individuales"/>
    <s v="BOGOTA D.C."/>
    <s v="F4111"/>
    <s v="2016-dic-31"/>
    <x v="3"/>
    <m/>
    <m/>
    <s v="Activos por impuestos diferidos"/>
    <x v="22"/>
    <x v="0"/>
    <n v="136240"/>
  </r>
  <r>
    <x v="65"/>
    <s v="AR CONSTRUCCIONES S.A.S"/>
    <s v="10 NIIF Plenas - Individuales"/>
    <s v="BOGOTA D.C."/>
    <s v="F4111"/>
    <s v="2017-dic-31"/>
    <x v="3"/>
    <m/>
    <m/>
    <s v="Activos por impuestos diferidos"/>
    <x v="22"/>
    <x v="0"/>
    <n v="46044"/>
  </r>
  <r>
    <x v="9"/>
    <s v="PRODESA Y CIA. S.A."/>
    <s v="10 NIIF Plenas - Individuales"/>
    <s v="BOGOTA D.C."/>
    <s v="F4111"/>
    <s v="2017-dic-31"/>
    <x v="3"/>
    <m/>
    <m/>
    <s v="Activos por impuestos diferidos"/>
    <x v="22"/>
    <x v="0"/>
    <n v="407551"/>
  </r>
  <r>
    <x v="66"/>
    <s v="CONSTRUCTORA DE INFRAESTRUCTURA VIAL S.A.S."/>
    <s v="10 NIIF Plenas - Individuales"/>
    <s v="BOGOTA D.C."/>
    <s v="F4210"/>
    <s v="2016-dic-31"/>
    <x v="3"/>
    <m/>
    <m/>
    <s v="Activos por impuestos diferidos"/>
    <x v="22"/>
    <x v="0"/>
    <n v="974226"/>
  </r>
  <r>
    <x v="45"/>
    <s v="CASS CONSTRUCTORES &amp; CIA. S.C.A."/>
    <s v="10 NIIF Plenas - Individuales"/>
    <s v="CUNDINAMARCA"/>
    <s v="F4210"/>
    <s v="2016-dic-31"/>
    <x v="3"/>
    <m/>
    <m/>
    <s v="Activos por impuestos diferidos"/>
    <x v="22"/>
    <x v="0"/>
    <n v="7109856"/>
  </r>
  <r>
    <x v="45"/>
    <s v="CASS CONSTRUCTORES &amp; CIA. S.C.A."/>
    <s v="10 NIIF Plenas - Individuales"/>
    <s v="CUNDINAMARCA"/>
    <s v="F4210"/>
    <s v="2017-dic-31"/>
    <x v="3"/>
    <m/>
    <m/>
    <s v="Activos por impuestos diferidos"/>
    <x v="22"/>
    <x v="0"/>
    <n v="6566290"/>
  </r>
  <r>
    <x v="71"/>
    <s v="MECO INFRAESTRUCTURA SAS"/>
    <s v="10 NIIF Plenas - Individuales"/>
    <s v="BOGOTA D.C."/>
    <s v="F4210"/>
    <s v="2017-dic-31"/>
    <x v="3"/>
    <m/>
    <m/>
    <s v="Activos por impuestos diferidos"/>
    <x v="22"/>
    <x v="0"/>
    <n v="8968963"/>
  </r>
  <r>
    <x v="72"/>
    <s v="SBI INTERNATIONAL HOLDINGS AG"/>
    <s v="10 NIIF Plenas - Individuales"/>
    <s v="BOGOTA D.C."/>
    <s v="F4112"/>
    <s v="2016-dic-31"/>
    <x v="3"/>
    <m/>
    <m/>
    <s v="Activos por impuestos diferidos"/>
    <x v="22"/>
    <x v="0"/>
    <n v="1013612"/>
  </r>
  <r>
    <x v="72"/>
    <s v="SBI INTERNATIONAL HOLDINGS AG"/>
    <s v="10 NIIF Plenas - Individuales"/>
    <s v="BOGOTA D.C."/>
    <s v="F4112"/>
    <s v="2017-dic-31"/>
    <x v="3"/>
    <m/>
    <m/>
    <s v="Activos por impuestos diferidos"/>
    <x v="22"/>
    <x v="0"/>
    <n v="3616689"/>
  </r>
  <r>
    <x v="64"/>
    <s v="POCH COLOMBIA SA"/>
    <s v="10 NIIF Plenas - Individuales"/>
    <s v="BOGOTA D.C."/>
    <s v="M7110"/>
    <s v="2017-dic-31"/>
    <x v="3"/>
    <m/>
    <m/>
    <s v="Activos por impuestos diferidos"/>
    <x v="22"/>
    <x v="0"/>
    <n v="351903"/>
  </r>
  <r>
    <x v="41"/>
    <s v="ODINSA PROYECTOS E INVERSIONES S.A."/>
    <s v="10 NIIF Plenas - Individuales"/>
    <s v="BOGOTA D.C."/>
    <s v="N8299"/>
    <s v="2016-dic-31"/>
    <x v="3"/>
    <m/>
    <m/>
    <s v="Activos por impuestos diferidos"/>
    <x v="22"/>
    <x v="0"/>
    <n v="4175581"/>
  </r>
  <r>
    <x v="41"/>
    <s v="ODINSA PROYECTOS E INVERSIONES S.A."/>
    <s v="10 NIIF Plenas - Individuales"/>
    <s v="BOGOTA D.C."/>
    <s v="N8299"/>
    <s v="2017-dic-31"/>
    <x v="3"/>
    <m/>
    <m/>
    <s v="Activos por impuestos diferidos"/>
    <x v="22"/>
    <x v="0"/>
    <n v="45384"/>
  </r>
  <r>
    <x v="37"/>
    <s v="CONSTRUCCIONES VELEZ Y ASOCIADOS S.A.S"/>
    <s v="10 NIIF Plenas - Individuales"/>
    <s v="ANTIOQUIA"/>
    <s v="F4112"/>
    <s v="2016-dic-31"/>
    <x v="3"/>
    <m/>
    <m/>
    <s v="Activos por impuestos diferidos"/>
    <x v="22"/>
    <x v="0"/>
    <n v="245865"/>
  </r>
  <r>
    <x v="37"/>
    <s v="CONSTRUCCIONES VELEZ Y ASOCIADOS S.A.S"/>
    <s v="10 NIIF Plenas - Individuales"/>
    <s v="ANTIOQUIA"/>
    <s v="F4112"/>
    <s v="2017-dic-31"/>
    <x v="3"/>
    <m/>
    <m/>
    <s v="Activos por impuestos diferidos"/>
    <x v="22"/>
    <x v="0"/>
    <n v="4261722"/>
  </r>
  <r>
    <x v="56"/>
    <s v="CBI COLOMBIANA S.A."/>
    <s v="10 NIIF Plenas - Individuales"/>
    <s v="BOLIVAR"/>
    <s v="F4290"/>
    <s v="2016-dic-31"/>
    <x v="3"/>
    <m/>
    <m/>
    <s v="Activos por impuestos corrientes, no corriente"/>
    <x v="23"/>
    <x v="0"/>
    <n v="60355411"/>
  </r>
  <r>
    <x v="56"/>
    <s v="CBI COLOMBIANA S.A."/>
    <s v="10 NIIF Plenas - Individuales"/>
    <s v="BOLIVAR"/>
    <s v="F4290"/>
    <s v="2017-dic-31"/>
    <x v="3"/>
    <m/>
    <m/>
    <s v="Activos por impuestos corrientes, no corriente"/>
    <x v="23"/>
    <x v="0"/>
    <n v="60594115"/>
  </r>
  <r>
    <x v="12"/>
    <s v="APIROS S A S"/>
    <s v="10 NIIF Plenas - Individuales"/>
    <s v="BOGOTA D.C."/>
    <s v="F4111"/>
    <s v="2016-dic-31"/>
    <x v="3"/>
    <m/>
    <m/>
    <s v="Activos por impuestos corrientes, no corriente"/>
    <x v="23"/>
    <x v="0"/>
    <n v="520799"/>
  </r>
  <r>
    <x v="12"/>
    <s v="APIROS S A S"/>
    <s v="10 NIIF Plenas - Individuales"/>
    <s v="BOGOTA D.C."/>
    <s v="F4111"/>
    <s v="2017-dic-31"/>
    <x v="3"/>
    <m/>
    <m/>
    <s v="Activos por impuestos corrientes, no corriente"/>
    <x v="23"/>
    <x v="0"/>
    <n v="396697"/>
  </r>
  <r>
    <x v="9"/>
    <s v="PRODESA Y CIA. S.A."/>
    <s v="10 NIIF Plenas - Individuales"/>
    <s v="BOGOTA D.C."/>
    <s v="F4111"/>
    <s v="2016-dic-31"/>
    <x v="3"/>
    <m/>
    <m/>
    <s v="Otros activos financieros no corrientes"/>
    <x v="24"/>
    <x v="0"/>
    <n v="22044871"/>
  </r>
  <r>
    <x v="9"/>
    <s v="PRODESA Y CIA. S.A."/>
    <s v="10 NIIF Plenas - Individuales"/>
    <s v="BOGOTA D.C."/>
    <s v="F4111"/>
    <s v="2017-dic-31"/>
    <x v="3"/>
    <m/>
    <m/>
    <s v="Otros activos financieros no corrientes"/>
    <x v="24"/>
    <x v="0"/>
    <n v="23531232"/>
  </r>
  <r>
    <x v="45"/>
    <s v="CASS CONSTRUCTORES &amp; CIA. S.C.A."/>
    <s v="10 NIIF Plenas - Individuales"/>
    <s v="CUNDINAMARCA"/>
    <s v="F4210"/>
    <s v="2016-dic-31"/>
    <x v="3"/>
    <m/>
    <m/>
    <s v="Otros activos financieros no corrientes"/>
    <x v="24"/>
    <x v="0"/>
    <n v="13584985"/>
  </r>
  <r>
    <x v="45"/>
    <s v="CASS CONSTRUCTORES &amp; CIA. S.C.A."/>
    <s v="10 NIIF Plenas - Individuales"/>
    <s v="CUNDINAMARCA"/>
    <s v="F4210"/>
    <s v="2017-dic-31"/>
    <x v="3"/>
    <m/>
    <m/>
    <s v="Otros activos financieros no corrientes"/>
    <x v="24"/>
    <x v="0"/>
    <n v="8051752"/>
  </r>
  <r>
    <x v="37"/>
    <s v="CONSTRUCCIONES VELEZ Y ASOCIADOS S.A.S"/>
    <s v="10 NIIF Plenas - Individuales"/>
    <s v="ANTIOQUIA"/>
    <s v="F4112"/>
    <s v="2016-dic-31"/>
    <x v="3"/>
    <m/>
    <m/>
    <s v="Otros activos financieros no corrientes"/>
    <x v="24"/>
    <x v="0"/>
    <n v="6254439"/>
  </r>
  <r>
    <x v="37"/>
    <s v="CONSTRUCCIONES VELEZ Y ASOCIADOS S.A.S"/>
    <s v="10 NIIF Plenas - Individuales"/>
    <s v="ANTIOQUIA"/>
    <s v="F4112"/>
    <s v="2017-dic-31"/>
    <x v="3"/>
    <m/>
    <m/>
    <s v="Otros activos financieros no corrientes"/>
    <x v="24"/>
    <x v="0"/>
    <n v="7067652"/>
  </r>
  <r>
    <x v="14"/>
    <s v="CONSTRUCOES E COMERCIO CAMARGO CORREA S.A. SUCURSAL COLOMBIA"/>
    <s v="10 NIIF Plenas - Individuales"/>
    <s v="ANTIOQUIA"/>
    <s v="F4290"/>
    <s v="2016-dic-31"/>
    <x v="3"/>
    <m/>
    <m/>
    <s v="Otros activos no financieros no corrientes"/>
    <x v="25"/>
    <x v="0"/>
    <n v="773760"/>
  </r>
  <r>
    <x v="14"/>
    <s v="CONSTRUCOES E COMERCIO CAMARGO CORREA S.A. SUCURSAL COLOMBIA"/>
    <s v="10 NIIF Plenas - Individuales"/>
    <s v="ANTIOQUIA"/>
    <s v="F4290"/>
    <s v="2017-dic-31"/>
    <x v="3"/>
    <m/>
    <m/>
    <s v="Otros activos no financieros no corrientes"/>
    <x v="25"/>
    <x v="0"/>
    <n v="1106350"/>
  </r>
  <r>
    <x v="65"/>
    <s v="AR CONSTRUCCIONES S.A.S"/>
    <s v="10 NIIF Plenas - Individuales"/>
    <s v="BOGOTA D.C."/>
    <s v="F4111"/>
    <s v="2016-dic-31"/>
    <x v="3"/>
    <m/>
    <m/>
    <s v="Otros activos no financieros no corrientes"/>
    <x v="25"/>
    <x v="0"/>
    <n v="35531691"/>
  </r>
  <r>
    <x v="65"/>
    <s v="AR CONSTRUCCIONES S.A.S"/>
    <s v="10 NIIF Plenas - Individuales"/>
    <s v="BOGOTA D.C."/>
    <s v="F4111"/>
    <s v="2017-dic-31"/>
    <x v="3"/>
    <m/>
    <m/>
    <s v="Otros activos no financieros no corrientes"/>
    <x v="25"/>
    <x v="0"/>
    <n v="79527717"/>
  </r>
  <r>
    <x v="45"/>
    <s v="CASS CONSTRUCTORES &amp; CIA. S.C.A."/>
    <s v="10 NIIF Plenas - Individuales"/>
    <s v="CUNDINAMARCA"/>
    <s v="F4210"/>
    <s v="2017-dic-31"/>
    <x v="3"/>
    <m/>
    <m/>
    <s v="Otros activos no financieros no corrientes"/>
    <x v="25"/>
    <x v="0"/>
    <n v="1031755"/>
  </r>
  <r>
    <x v="41"/>
    <s v="ODINSA PROYECTOS E INVERSIONES S.A."/>
    <s v="10 NIIF Plenas - Individuales"/>
    <s v="BOGOTA D.C."/>
    <s v="N8299"/>
    <s v="2016-dic-31"/>
    <x v="3"/>
    <m/>
    <m/>
    <s v="Otros activos no financieros no corrientes"/>
    <x v="25"/>
    <x v="0"/>
    <n v="1174618"/>
  </r>
  <r>
    <x v="41"/>
    <s v="ODINSA PROYECTOS E INVERSIONES S.A."/>
    <s v="10 NIIF Plenas - Individuales"/>
    <s v="BOGOTA D.C."/>
    <s v="N8299"/>
    <s v="2017-dic-31"/>
    <x v="3"/>
    <m/>
    <m/>
    <s v="Otros activos no financieros no corrientes"/>
    <x v="25"/>
    <x v="0"/>
    <n v="1266911"/>
  </r>
  <r>
    <x v="12"/>
    <s v="APIROS S A S"/>
    <s v="10 NIIF Plenas - Individuales"/>
    <s v="BOGOTA D.C."/>
    <s v="F4111"/>
    <s v="2016-dic-31"/>
    <x v="3"/>
    <m/>
    <m/>
    <s v="Activos no corrientes distintos al efectivo pignorados como garantía colateral para las que el receptor de transferencias tiene derecho por contrato o costumbre a vender o pignorar de nuevo la garantía colateral"/>
    <x v="65"/>
    <x v="0"/>
    <n v="1734"/>
  </r>
  <r>
    <x v="12"/>
    <s v="APIROS S A S"/>
    <s v="10 NIIF Plenas - Individuales"/>
    <s v="BOGOTA D.C."/>
    <s v="F4111"/>
    <s v="2017-dic-31"/>
    <x v="3"/>
    <m/>
    <m/>
    <s v="Activos no corrientes distintos al efectivo pignorados como garantía colateral para las que el receptor de transferencias tiene derecho por contrato o costumbre a vender o pignorar de nuevo la garantía colateral"/>
    <x v="65"/>
    <x v="0"/>
    <n v="1733"/>
  </r>
  <r>
    <x v="14"/>
    <s v="CONSTRUCOES E COMERCIO CAMARGO CORREA S.A. SUCURSAL COLOMBIA"/>
    <s v="10 NIIF Plenas - Individuales"/>
    <s v="ANTIOQUIA"/>
    <s v="F4290"/>
    <s v="2016-dic-31"/>
    <x v="3"/>
    <m/>
    <m/>
    <s v="Activos no corrientes"/>
    <x v="26"/>
    <x v="3"/>
    <n v="97027622"/>
  </r>
  <r>
    <x v="14"/>
    <s v="CONSTRUCOES E COMERCIO CAMARGO CORREA S.A. SUCURSAL COLOMBIA"/>
    <s v="10 NIIF Plenas - Individuales"/>
    <s v="ANTIOQUIA"/>
    <s v="F4290"/>
    <s v="2017-dic-31"/>
    <x v="3"/>
    <m/>
    <m/>
    <s v="Activos no corrientes"/>
    <x v="26"/>
    <x v="3"/>
    <n v="50172945"/>
  </r>
  <r>
    <x v="34"/>
    <s v="ARMETALES S.A."/>
    <s v="10 NIIF Plenas - Individuales"/>
    <s v="CALDAS"/>
    <s v="G4663"/>
    <s v="2016-dic-31"/>
    <x v="3"/>
    <m/>
    <m/>
    <s v="Activos no corrientes"/>
    <x v="26"/>
    <x v="3"/>
    <n v="12158042"/>
  </r>
  <r>
    <x v="34"/>
    <s v="ARMETALES S.A."/>
    <s v="10 NIIF Plenas - Individuales"/>
    <s v="CALDAS"/>
    <s v="G4663"/>
    <s v="2017-dic-31"/>
    <x v="3"/>
    <m/>
    <m/>
    <s v="Activos no corrientes"/>
    <x v="26"/>
    <x v="3"/>
    <n v="11943722"/>
  </r>
  <r>
    <x v="65"/>
    <s v="AR CONSTRUCCIONES S.A.S"/>
    <s v="10 NIIF Plenas - Individuales"/>
    <s v="BOGOTA D.C."/>
    <s v="F4111"/>
    <s v="2016-dic-31"/>
    <x v="3"/>
    <m/>
    <m/>
    <s v="Activos no corrientes"/>
    <x v="26"/>
    <x v="3"/>
    <n v="62552312"/>
  </r>
  <r>
    <x v="65"/>
    <s v="AR CONSTRUCCIONES S.A.S"/>
    <s v="10 NIIF Plenas - Individuales"/>
    <s v="BOGOTA D.C."/>
    <s v="F4111"/>
    <s v="2017-dic-31"/>
    <x v="3"/>
    <m/>
    <m/>
    <s v="Activos no corrientes"/>
    <x v="26"/>
    <x v="3"/>
    <n v="81393232"/>
  </r>
  <r>
    <x v="9"/>
    <s v="PRODESA Y CIA. S.A."/>
    <s v="10 NIIF Plenas - Individuales"/>
    <s v="BOGOTA D.C."/>
    <s v="F4111"/>
    <s v="2016-dic-31"/>
    <x v="3"/>
    <m/>
    <m/>
    <s v="Activos no corrientes"/>
    <x v="26"/>
    <x v="3"/>
    <n v="141173653"/>
  </r>
  <r>
    <x v="9"/>
    <s v="PRODESA Y CIA. S.A."/>
    <s v="10 NIIF Plenas - Individuales"/>
    <s v="BOGOTA D.C."/>
    <s v="F4111"/>
    <s v="2017-dic-31"/>
    <x v="3"/>
    <m/>
    <m/>
    <s v="Activos no corrientes"/>
    <x v="26"/>
    <x v="3"/>
    <n v="251832321"/>
  </r>
  <r>
    <x v="56"/>
    <s v="CBI COLOMBIANA S.A."/>
    <s v="10 NIIF Plenas - Individuales"/>
    <s v="BOLIVAR"/>
    <s v="F4290"/>
    <s v="2016-dic-31"/>
    <x v="3"/>
    <m/>
    <m/>
    <s v="Activos no corrientes"/>
    <x v="26"/>
    <x v="3"/>
    <n v="60356496"/>
  </r>
  <r>
    <x v="56"/>
    <s v="CBI COLOMBIANA S.A."/>
    <s v="10 NIIF Plenas - Individuales"/>
    <s v="BOLIVAR"/>
    <s v="F4290"/>
    <s v="2017-dic-31"/>
    <x v="3"/>
    <m/>
    <m/>
    <s v="Activos no corrientes"/>
    <x v="26"/>
    <x v="3"/>
    <n v="60594115"/>
  </r>
  <r>
    <x v="66"/>
    <s v="CONSTRUCTORA DE INFRAESTRUCTURA VIAL S.A.S."/>
    <s v="10 NIIF Plenas - Individuales"/>
    <s v="BOGOTA D.C."/>
    <s v="F4210"/>
    <s v="2016-dic-31"/>
    <x v="3"/>
    <m/>
    <m/>
    <s v="Activos no corrientes"/>
    <x v="26"/>
    <x v="3"/>
    <n v="6041140"/>
  </r>
  <r>
    <x v="66"/>
    <s v="CONSTRUCTORA DE INFRAESTRUCTURA VIAL S.A.S."/>
    <s v="10 NIIF Plenas - Individuales"/>
    <s v="BOGOTA D.C."/>
    <s v="F4210"/>
    <s v="2017-dic-31"/>
    <x v="3"/>
    <m/>
    <m/>
    <s v="Activos no corrientes"/>
    <x v="26"/>
    <x v="3"/>
    <n v="1278645"/>
  </r>
  <r>
    <x v="45"/>
    <s v="CASS CONSTRUCTORES &amp; CIA. S.C.A."/>
    <s v="10 NIIF Plenas - Individuales"/>
    <s v="CUNDINAMARCA"/>
    <s v="F4210"/>
    <s v="2016-dic-31"/>
    <x v="3"/>
    <m/>
    <m/>
    <s v="Activos no corrientes"/>
    <x v="26"/>
    <x v="3"/>
    <n v="197178449"/>
  </r>
  <r>
    <x v="45"/>
    <s v="CASS CONSTRUCTORES &amp; CIA. S.C.A."/>
    <s v="10 NIIF Plenas - Individuales"/>
    <s v="CUNDINAMARCA"/>
    <s v="F4210"/>
    <s v="2017-dic-31"/>
    <x v="3"/>
    <m/>
    <m/>
    <s v="Activos no corrientes"/>
    <x v="26"/>
    <x v="3"/>
    <n v="409562064"/>
  </r>
  <r>
    <x v="71"/>
    <s v="MECO INFRAESTRUCTURA SAS"/>
    <s v="10 NIIF Plenas - Individuales"/>
    <s v="BOGOTA D.C."/>
    <s v="F4210"/>
    <s v="2016-dic-31"/>
    <x v="3"/>
    <m/>
    <m/>
    <s v="Activos no corrientes"/>
    <x v="26"/>
    <x v="3"/>
    <n v="76348594"/>
  </r>
  <r>
    <x v="71"/>
    <s v="MECO INFRAESTRUCTURA SAS"/>
    <s v="10 NIIF Plenas - Individuales"/>
    <s v="BOGOTA D.C."/>
    <s v="F4210"/>
    <s v="2017-dic-31"/>
    <x v="3"/>
    <m/>
    <m/>
    <s v="Activos no corrientes"/>
    <x v="26"/>
    <x v="3"/>
    <n v="81543242"/>
  </r>
  <r>
    <x v="72"/>
    <s v="SBI INTERNATIONAL HOLDINGS AG"/>
    <s v="10 NIIF Plenas - Individuales"/>
    <s v="BOGOTA D.C."/>
    <s v="F4112"/>
    <s v="2016-dic-31"/>
    <x v="3"/>
    <m/>
    <m/>
    <s v="Activos no corrientes"/>
    <x v="26"/>
    <x v="3"/>
    <n v="96982395"/>
  </r>
  <r>
    <x v="72"/>
    <s v="SBI INTERNATIONAL HOLDINGS AG"/>
    <s v="10 NIIF Plenas - Individuales"/>
    <s v="BOGOTA D.C."/>
    <s v="F4112"/>
    <s v="2017-dic-31"/>
    <x v="3"/>
    <m/>
    <m/>
    <s v="Activos no corrientes"/>
    <x v="26"/>
    <x v="3"/>
    <n v="88706097"/>
  </r>
  <r>
    <x v="64"/>
    <s v="POCH COLOMBIA SA"/>
    <s v="10 NIIF Plenas - Individuales"/>
    <s v="BOGOTA D.C."/>
    <s v="M7110"/>
    <s v="2016-dic-31"/>
    <x v="3"/>
    <m/>
    <m/>
    <s v="Activos no corrientes"/>
    <x v="26"/>
    <x v="3"/>
    <n v="307495"/>
  </r>
  <r>
    <x v="64"/>
    <s v="POCH COLOMBIA SA"/>
    <s v="10 NIIF Plenas - Individuales"/>
    <s v="BOGOTA D.C."/>
    <s v="M7110"/>
    <s v="2017-dic-31"/>
    <x v="3"/>
    <m/>
    <m/>
    <s v="Activos no corrientes"/>
    <x v="26"/>
    <x v="3"/>
    <n v="782371"/>
  </r>
  <r>
    <x v="73"/>
    <s v="CONSTRUCCIONES COLOMBIANAS OHL SAS"/>
    <s v="10 NIIF Plenas - Individuales"/>
    <s v="BOGOTA D.C."/>
    <s v="F4210"/>
    <s v="2016-dic-31"/>
    <x v="3"/>
    <m/>
    <m/>
    <s v="Activos no corrientes"/>
    <x v="26"/>
    <x v="3"/>
    <n v="6921611"/>
  </r>
  <r>
    <x v="73"/>
    <s v="CONSTRUCCIONES COLOMBIANAS OHL SAS"/>
    <s v="10 NIIF Plenas - Individuales"/>
    <s v="BOGOTA D.C."/>
    <s v="F4210"/>
    <s v="2017-dic-31"/>
    <x v="3"/>
    <m/>
    <m/>
    <s v="Activos no corrientes"/>
    <x v="26"/>
    <x v="3"/>
    <n v="21283075"/>
  </r>
  <r>
    <x v="41"/>
    <s v="ODINSA PROYECTOS E INVERSIONES S.A."/>
    <s v="10 NIIF Plenas - Individuales"/>
    <s v="BOGOTA D.C."/>
    <s v="N8299"/>
    <s v="2016-dic-31"/>
    <x v="3"/>
    <m/>
    <m/>
    <s v="Activos no corrientes"/>
    <x v="26"/>
    <x v="3"/>
    <n v="6063062"/>
  </r>
  <r>
    <x v="41"/>
    <s v="ODINSA PROYECTOS E INVERSIONES S.A."/>
    <s v="10 NIIF Plenas - Individuales"/>
    <s v="BOGOTA D.C."/>
    <s v="N8299"/>
    <s v="2017-dic-31"/>
    <x v="3"/>
    <m/>
    <m/>
    <s v="Activos no corrientes"/>
    <x v="26"/>
    <x v="3"/>
    <n v="1507965"/>
  </r>
  <r>
    <x v="12"/>
    <s v="APIROS S A S"/>
    <s v="10 NIIF Plenas - Individuales"/>
    <s v="BOGOTA D.C."/>
    <s v="F4111"/>
    <s v="2016-dic-31"/>
    <x v="3"/>
    <m/>
    <m/>
    <s v="Activos no corrientes"/>
    <x v="26"/>
    <x v="3"/>
    <n v="18081579"/>
  </r>
  <r>
    <x v="12"/>
    <s v="APIROS S A S"/>
    <s v="10 NIIF Plenas - Individuales"/>
    <s v="BOGOTA D.C."/>
    <s v="F4111"/>
    <s v="2017-dic-31"/>
    <x v="3"/>
    <m/>
    <m/>
    <s v="Activos no corrientes"/>
    <x v="26"/>
    <x v="3"/>
    <n v="17608819"/>
  </r>
  <r>
    <x v="37"/>
    <s v="CONSTRUCCIONES VELEZ Y ASOCIADOS S.A.S"/>
    <s v="10 NIIF Plenas - Individuales"/>
    <s v="ANTIOQUIA"/>
    <s v="F4112"/>
    <s v="2016-dic-31"/>
    <x v="3"/>
    <m/>
    <m/>
    <s v="Activos no corrientes"/>
    <x v="26"/>
    <x v="3"/>
    <n v="11933802"/>
  </r>
  <r>
    <x v="37"/>
    <s v="CONSTRUCCIONES VELEZ Y ASOCIADOS S.A.S"/>
    <s v="10 NIIF Plenas - Individuales"/>
    <s v="ANTIOQUIA"/>
    <s v="F4112"/>
    <s v="2017-dic-31"/>
    <x v="3"/>
    <m/>
    <m/>
    <s v="Activos no corrientes"/>
    <x v="26"/>
    <x v="3"/>
    <n v="15620617"/>
  </r>
  <r>
    <x v="14"/>
    <s v="CONSTRUCOES E COMERCIO CAMARGO CORREA S.A. SUCURSAL COLOMBIA"/>
    <s v="10 NIIF Plenas - Individuales"/>
    <s v="ANTIOQUIA"/>
    <s v="F4290"/>
    <s v="2016-dic-31"/>
    <x v="3"/>
    <m/>
    <m/>
    <s v="Activos"/>
    <x v="27"/>
    <x v="4"/>
    <n v="224685114"/>
  </r>
  <r>
    <x v="14"/>
    <s v="CONSTRUCOES E COMERCIO CAMARGO CORREA S.A. SUCURSAL COLOMBIA"/>
    <s v="10 NIIF Plenas - Individuales"/>
    <s v="ANTIOQUIA"/>
    <s v="F4290"/>
    <s v="2017-dic-31"/>
    <x v="3"/>
    <m/>
    <m/>
    <s v="Activos"/>
    <x v="27"/>
    <x v="4"/>
    <n v="208083275"/>
  </r>
  <r>
    <x v="34"/>
    <s v="ARMETALES S.A."/>
    <s v="10 NIIF Plenas - Individuales"/>
    <s v="CALDAS"/>
    <s v="G4663"/>
    <s v="2016-dic-31"/>
    <x v="3"/>
    <m/>
    <m/>
    <s v="Activos"/>
    <x v="27"/>
    <x v="4"/>
    <n v="55399596"/>
  </r>
  <r>
    <x v="34"/>
    <s v="ARMETALES S.A."/>
    <s v="10 NIIF Plenas - Individuales"/>
    <s v="CALDAS"/>
    <s v="G4663"/>
    <s v="2017-dic-31"/>
    <x v="3"/>
    <m/>
    <m/>
    <s v="Activos"/>
    <x v="27"/>
    <x v="4"/>
    <n v="55981419"/>
  </r>
  <r>
    <x v="65"/>
    <s v="AR CONSTRUCCIONES S.A.S"/>
    <s v="10 NIIF Plenas - Individuales"/>
    <s v="BOGOTA D.C."/>
    <s v="F4111"/>
    <s v="2016-dic-31"/>
    <x v="3"/>
    <m/>
    <m/>
    <s v="Activos"/>
    <x v="27"/>
    <x v="4"/>
    <n v="248219650"/>
  </r>
  <r>
    <x v="65"/>
    <s v="AR CONSTRUCCIONES S.A.S"/>
    <s v="10 NIIF Plenas - Individuales"/>
    <s v="BOGOTA D.C."/>
    <s v="F4111"/>
    <s v="2017-dic-31"/>
    <x v="3"/>
    <m/>
    <m/>
    <s v="Activos"/>
    <x v="27"/>
    <x v="4"/>
    <n v="253527293"/>
  </r>
  <r>
    <x v="9"/>
    <s v="PRODESA Y CIA. S.A."/>
    <s v="10 NIIF Plenas - Individuales"/>
    <s v="BOGOTA D.C."/>
    <s v="F4111"/>
    <s v="2016-dic-31"/>
    <x v="3"/>
    <m/>
    <m/>
    <s v="Activos"/>
    <x v="27"/>
    <x v="4"/>
    <n v="446804501"/>
  </r>
  <r>
    <x v="9"/>
    <s v="PRODESA Y CIA. S.A."/>
    <s v="10 NIIF Plenas - Individuales"/>
    <s v="BOGOTA D.C."/>
    <s v="F4111"/>
    <s v="2017-dic-31"/>
    <x v="3"/>
    <m/>
    <m/>
    <s v="Activos"/>
    <x v="27"/>
    <x v="4"/>
    <n v="537423823"/>
  </r>
  <r>
    <x v="56"/>
    <s v="CBI COLOMBIANA S.A."/>
    <s v="10 NIIF Plenas - Individuales"/>
    <s v="BOLIVAR"/>
    <s v="F4290"/>
    <s v="2016-dic-31"/>
    <x v="3"/>
    <m/>
    <m/>
    <s v="Activos"/>
    <x v="27"/>
    <x v="4"/>
    <n v="359178409"/>
  </r>
  <r>
    <x v="56"/>
    <s v="CBI COLOMBIANA S.A."/>
    <s v="10 NIIF Plenas - Individuales"/>
    <s v="BOLIVAR"/>
    <s v="F4290"/>
    <s v="2017-dic-31"/>
    <x v="3"/>
    <m/>
    <m/>
    <s v="Activos"/>
    <x v="27"/>
    <x v="4"/>
    <n v="385778139"/>
  </r>
  <r>
    <x v="66"/>
    <s v="CONSTRUCTORA DE INFRAESTRUCTURA VIAL S.A.S."/>
    <s v="10 NIIF Plenas - Individuales"/>
    <s v="BOGOTA D.C."/>
    <s v="F4210"/>
    <s v="2016-dic-31"/>
    <x v="3"/>
    <m/>
    <m/>
    <s v="Activos"/>
    <x v="27"/>
    <x v="4"/>
    <n v="137494092"/>
  </r>
  <r>
    <x v="66"/>
    <s v="CONSTRUCTORA DE INFRAESTRUCTURA VIAL S.A.S."/>
    <s v="10 NIIF Plenas - Individuales"/>
    <s v="BOGOTA D.C."/>
    <s v="F4210"/>
    <s v="2017-dic-31"/>
    <x v="3"/>
    <m/>
    <m/>
    <s v="Activos"/>
    <x v="27"/>
    <x v="4"/>
    <n v="126644453"/>
  </r>
  <r>
    <x v="45"/>
    <s v="CASS CONSTRUCTORES &amp; CIA. S.C.A."/>
    <s v="10 NIIF Plenas - Individuales"/>
    <s v="CUNDINAMARCA"/>
    <s v="F4210"/>
    <s v="2016-dic-31"/>
    <x v="3"/>
    <m/>
    <m/>
    <s v="Activos"/>
    <x v="27"/>
    <x v="4"/>
    <n v="608892086"/>
  </r>
  <r>
    <x v="45"/>
    <s v="CASS CONSTRUCTORES &amp; CIA. S.C.A."/>
    <s v="10 NIIF Plenas - Individuales"/>
    <s v="CUNDINAMARCA"/>
    <s v="F4210"/>
    <s v="2017-dic-31"/>
    <x v="3"/>
    <m/>
    <m/>
    <s v="Activos"/>
    <x v="27"/>
    <x v="4"/>
    <n v="843986103"/>
  </r>
  <r>
    <x v="71"/>
    <s v="MECO INFRAESTRUCTURA SAS"/>
    <s v="10 NIIF Plenas - Individuales"/>
    <s v="BOGOTA D.C."/>
    <s v="F4210"/>
    <s v="2016-dic-31"/>
    <x v="3"/>
    <m/>
    <m/>
    <s v="Activos"/>
    <x v="27"/>
    <x v="4"/>
    <n v="273353441"/>
  </r>
  <r>
    <x v="71"/>
    <s v="MECO INFRAESTRUCTURA SAS"/>
    <s v="10 NIIF Plenas - Individuales"/>
    <s v="BOGOTA D.C."/>
    <s v="F4210"/>
    <s v="2017-dic-31"/>
    <x v="3"/>
    <m/>
    <m/>
    <s v="Activos"/>
    <x v="27"/>
    <x v="4"/>
    <n v="324837044"/>
  </r>
  <r>
    <x v="72"/>
    <s v="SBI INTERNATIONAL HOLDINGS AG"/>
    <s v="10 NIIF Plenas - Individuales"/>
    <s v="BOGOTA D.C."/>
    <s v="F4112"/>
    <s v="2016-dic-31"/>
    <x v="3"/>
    <m/>
    <m/>
    <s v="Activos"/>
    <x v="27"/>
    <x v="4"/>
    <n v="164278278"/>
  </r>
  <r>
    <x v="72"/>
    <s v="SBI INTERNATIONAL HOLDINGS AG"/>
    <s v="10 NIIF Plenas - Individuales"/>
    <s v="BOGOTA D.C."/>
    <s v="F4112"/>
    <s v="2017-dic-31"/>
    <x v="3"/>
    <m/>
    <m/>
    <s v="Activos"/>
    <x v="27"/>
    <x v="4"/>
    <n v="184346688"/>
  </r>
  <r>
    <x v="64"/>
    <s v="POCH COLOMBIA SA"/>
    <s v="10 NIIF Plenas - Individuales"/>
    <s v="BOGOTA D.C."/>
    <s v="M7110"/>
    <s v="2016-dic-31"/>
    <x v="3"/>
    <m/>
    <m/>
    <s v="Activos"/>
    <x v="27"/>
    <x v="4"/>
    <n v="4287534"/>
  </r>
  <r>
    <x v="64"/>
    <s v="POCH COLOMBIA SA"/>
    <s v="10 NIIF Plenas - Individuales"/>
    <s v="BOGOTA D.C."/>
    <s v="M7110"/>
    <s v="2017-dic-31"/>
    <x v="3"/>
    <m/>
    <m/>
    <s v="Activos"/>
    <x v="27"/>
    <x v="4"/>
    <n v="5454389"/>
  </r>
  <r>
    <x v="73"/>
    <s v="CONSTRUCCIONES COLOMBIANAS OHL SAS"/>
    <s v="10 NIIF Plenas - Individuales"/>
    <s v="BOGOTA D.C."/>
    <s v="F4210"/>
    <s v="2016-dic-31"/>
    <x v="3"/>
    <m/>
    <m/>
    <s v="Activos"/>
    <x v="27"/>
    <x v="4"/>
    <n v="66348834"/>
  </r>
  <r>
    <x v="73"/>
    <s v="CONSTRUCCIONES COLOMBIANAS OHL SAS"/>
    <s v="10 NIIF Plenas - Individuales"/>
    <s v="BOGOTA D.C."/>
    <s v="F4210"/>
    <s v="2017-dic-31"/>
    <x v="3"/>
    <m/>
    <m/>
    <s v="Activos"/>
    <x v="27"/>
    <x v="4"/>
    <n v="145566168"/>
  </r>
  <r>
    <x v="41"/>
    <s v="ODINSA PROYECTOS E INVERSIONES S.A."/>
    <s v="10 NIIF Plenas - Individuales"/>
    <s v="BOGOTA D.C."/>
    <s v="N8299"/>
    <s v="2016-dic-31"/>
    <x v="3"/>
    <m/>
    <m/>
    <s v="Activos"/>
    <x v="27"/>
    <x v="4"/>
    <n v="74321968"/>
  </r>
  <r>
    <x v="41"/>
    <s v="ODINSA PROYECTOS E INVERSIONES S.A."/>
    <s v="10 NIIF Plenas - Individuales"/>
    <s v="BOGOTA D.C."/>
    <s v="N8299"/>
    <s v="2017-dic-31"/>
    <x v="3"/>
    <m/>
    <m/>
    <s v="Activos"/>
    <x v="27"/>
    <x v="4"/>
    <n v="114678765"/>
  </r>
  <r>
    <x v="12"/>
    <s v="APIROS S A S"/>
    <s v="10 NIIF Plenas - Individuales"/>
    <s v="BOGOTA D.C."/>
    <s v="F4111"/>
    <s v="2016-dic-31"/>
    <x v="3"/>
    <m/>
    <m/>
    <s v="Activos"/>
    <x v="27"/>
    <x v="4"/>
    <n v="416344021"/>
  </r>
  <r>
    <x v="12"/>
    <s v="APIROS S A S"/>
    <s v="10 NIIF Plenas - Individuales"/>
    <s v="BOGOTA D.C."/>
    <s v="F4111"/>
    <s v="2017-dic-31"/>
    <x v="3"/>
    <m/>
    <m/>
    <s v="Activos"/>
    <x v="27"/>
    <x v="4"/>
    <n v="389016759"/>
  </r>
  <r>
    <x v="37"/>
    <s v="CONSTRUCCIONES VELEZ Y ASOCIADOS S.A.S"/>
    <s v="10 NIIF Plenas - Individuales"/>
    <s v="ANTIOQUIA"/>
    <s v="F4112"/>
    <s v="2016-dic-31"/>
    <x v="3"/>
    <m/>
    <m/>
    <s v="Activos"/>
    <x v="27"/>
    <x v="4"/>
    <n v="66947516"/>
  </r>
  <r>
    <x v="37"/>
    <s v="CONSTRUCCIONES VELEZ Y ASOCIADOS S.A.S"/>
    <s v="10 NIIF Plenas - Individuales"/>
    <s v="ANTIOQUIA"/>
    <s v="F4112"/>
    <s v="2017-dic-31"/>
    <x v="3"/>
    <m/>
    <m/>
    <s v="Activos"/>
    <x v="27"/>
    <x v="4"/>
    <n v="75549569"/>
  </r>
  <r>
    <x v="14"/>
    <s v="CONSTRUCOES E COMERCIO CAMARGO CORREA S.A. SUCURSAL COLOMBIA"/>
    <s v="10 NIIF Plenas - Individuales"/>
    <s v="ANTIOQUIA"/>
    <s v="F4290"/>
    <s v="2016-dic-31"/>
    <x v="3"/>
    <m/>
    <m/>
    <s v="Provisiones corrientes por beneficios a los empleados"/>
    <x v="28"/>
    <x v="0"/>
    <n v="14027089"/>
  </r>
  <r>
    <x v="14"/>
    <s v="CONSTRUCOES E COMERCIO CAMARGO CORREA S.A. SUCURSAL COLOMBIA"/>
    <s v="10 NIIF Plenas - Individuales"/>
    <s v="ANTIOQUIA"/>
    <s v="F4290"/>
    <s v="2017-dic-31"/>
    <x v="3"/>
    <m/>
    <m/>
    <s v="Provisiones corrientes por beneficios a los empleados"/>
    <x v="28"/>
    <x v="0"/>
    <n v="18638633"/>
  </r>
  <r>
    <x v="9"/>
    <s v="PRODESA Y CIA. S.A."/>
    <s v="10 NIIF Plenas - Individuales"/>
    <s v="BOGOTA D.C."/>
    <s v="F4111"/>
    <s v="2016-dic-31"/>
    <x v="3"/>
    <m/>
    <m/>
    <s v="Provisiones corrientes por beneficios a los empleados"/>
    <x v="28"/>
    <x v="0"/>
    <n v="786736"/>
  </r>
  <r>
    <x v="9"/>
    <s v="PRODESA Y CIA. S.A."/>
    <s v="10 NIIF Plenas - Individuales"/>
    <s v="BOGOTA D.C."/>
    <s v="F4111"/>
    <s v="2017-dic-31"/>
    <x v="3"/>
    <m/>
    <m/>
    <s v="Provisiones corrientes por beneficios a los empleados"/>
    <x v="28"/>
    <x v="0"/>
    <n v="750758"/>
  </r>
  <r>
    <x v="56"/>
    <s v="CBI COLOMBIANA S.A."/>
    <s v="10 NIIF Plenas - Individuales"/>
    <s v="BOLIVAR"/>
    <s v="F4290"/>
    <s v="2016-dic-31"/>
    <x v="3"/>
    <m/>
    <m/>
    <s v="Provisiones corrientes por beneficios a los empleados"/>
    <x v="28"/>
    <x v="0"/>
    <n v="5948118"/>
  </r>
  <r>
    <x v="71"/>
    <s v="MECO INFRAESTRUCTURA SAS"/>
    <s v="10 NIIF Plenas - Individuales"/>
    <s v="BOGOTA D.C."/>
    <s v="F4210"/>
    <s v="2016-dic-31"/>
    <x v="3"/>
    <m/>
    <m/>
    <s v="Provisiones corrientes por beneficios a los empleados"/>
    <x v="28"/>
    <x v="0"/>
    <n v="3146753"/>
  </r>
  <r>
    <x v="71"/>
    <s v="MECO INFRAESTRUCTURA SAS"/>
    <s v="10 NIIF Plenas - Individuales"/>
    <s v="BOGOTA D.C."/>
    <s v="F4210"/>
    <s v="2017-dic-31"/>
    <x v="3"/>
    <m/>
    <m/>
    <s v="Provisiones corrientes por beneficios a los empleados"/>
    <x v="28"/>
    <x v="0"/>
    <n v="3876428"/>
  </r>
  <r>
    <x v="73"/>
    <s v="CONSTRUCCIONES COLOMBIANAS OHL SAS"/>
    <s v="10 NIIF Plenas - Individuales"/>
    <s v="BOGOTA D.C."/>
    <s v="F4210"/>
    <s v="2016-dic-31"/>
    <x v="3"/>
    <m/>
    <m/>
    <s v="Provisiones corrientes por beneficios a los empleados"/>
    <x v="28"/>
    <x v="0"/>
    <n v="496362"/>
  </r>
  <r>
    <x v="73"/>
    <s v="CONSTRUCCIONES COLOMBIANAS OHL SAS"/>
    <s v="10 NIIF Plenas - Individuales"/>
    <s v="BOGOTA D.C."/>
    <s v="F4210"/>
    <s v="2017-dic-31"/>
    <x v="3"/>
    <m/>
    <m/>
    <s v="Provisiones corrientes por beneficios a los empleados"/>
    <x v="28"/>
    <x v="0"/>
    <n v="1914379"/>
  </r>
  <r>
    <x v="41"/>
    <s v="ODINSA PROYECTOS E INVERSIONES S.A."/>
    <s v="10 NIIF Plenas - Individuales"/>
    <s v="BOGOTA D.C."/>
    <s v="N8299"/>
    <s v="2016-dic-31"/>
    <x v="3"/>
    <m/>
    <m/>
    <s v="Provisiones corrientes por beneficios a los empleados"/>
    <x v="28"/>
    <x v="0"/>
    <n v="153998"/>
  </r>
  <r>
    <x v="41"/>
    <s v="ODINSA PROYECTOS E INVERSIONES S.A."/>
    <s v="10 NIIF Plenas - Individuales"/>
    <s v="BOGOTA D.C."/>
    <s v="N8299"/>
    <s v="2017-dic-31"/>
    <x v="3"/>
    <m/>
    <m/>
    <s v="Provisiones corrientes por beneficios a los empleados"/>
    <x v="28"/>
    <x v="0"/>
    <n v="73543"/>
  </r>
  <r>
    <x v="12"/>
    <s v="APIROS S A S"/>
    <s v="10 NIIF Plenas - Individuales"/>
    <s v="BOGOTA D.C."/>
    <s v="F4111"/>
    <s v="2016-dic-31"/>
    <x v="3"/>
    <m/>
    <m/>
    <s v="Provisiones corrientes por beneficios a los empleados"/>
    <x v="28"/>
    <x v="0"/>
    <n v="1843423"/>
  </r>
  <r>
    <x v="12"/>
    <s v="APIROS S A S"/>
    <s v="10 NIIF Plenas - Individuales"/>
    <s v="BOGOTA D.C."/>
    <s v="F4111"/>
    <s v="2017-dic-31"/>
    <x v="3"/>
    <m/>
    <m/>
    <s v="Provisiones corrientes por beneficios a los empleados"/>
    <x v="28"/>
    <x v="0"/>
    <n v="1760650"/>
  </r>
  <r>
    <x v="37"/>
    <s v="CONSTRUCCIONES VELEZ Y ASOCIADOS S.A.S"/>
    <s v="10 NIIF Plenas - Individuales"/>
    <s v="ANTIOQUIA"/>
    <s v="F4112"/>
    <s v="2016-dic-31"/>
    <x v="3"/>
    <m/>
    <m/>
    <s v="Provisiones corrientes por beneficios a los empleados"/>
    <x v="28"/>
    <x v="0"/>
    <n v="1121394"/>
  </r>
  <r>
    <x v="37"/>
    <s v="CONSTRUCCIONES VELEZ Y ASOCIADOS S.A.S"/>
    <s v="10 NIIF Plenas - Individuales"/>
    <s v="ANTIOQUIA"/>
    <s v="F4112"/>
    <s v="2017-dic-31"/>
    <x v="3"/>
    <m/>
    <m/>
    <s v="Provisiones corrientes por beneficios a los empleados"/>
    <x v="28"/>
    <x v="0"/>
    <n v="1001521"/>
  </r>
  <r>
    <x v="14"/>
    <s v="CONSTRUCOES E COMERCIO CAMARGO CORREA S.A. SUCURSAL COLOMBIA"/>
    <s v="10 NIIF Plenas - Individuales"/>
    <s v="ANTIOQUIA"/>
    <s v="F4290"/>
    <s v="2016-dic-31"/>
    <x v="3"/>
    <m/>
    <m/>
    <s v="Otras provisiones corrientes"/>
    <x v="29"/>
    <x v="0"/>
    <n v="2771527"/>
  </r>
  <r>
    <x v="14"/>
    <s v="CONSTRUCOES E COMERCIO CAMARGO CORREA S.A. SUCURSAL COLOMBIA"/>
    <s v="10 NIIF Plenas - Individuales"/>
    <s v="ANTIOQUIA"/>
    <s v="F4290"/>
    <s v="2017-dic-31"/>
    <x v="3"/>
    <m/>
    <m/>
    <s v="Otras provisiones corrientes"/>
    <x v="29"/>
    <x v="0"/>
    <n v="2670420"/>
  </r>
  <r>
    <x v="56"/>
    <s v="CBI COLOMBIANA S.A."/>
    <s v="10 NIIF Plenas - Individuales"/>
    <s v="BOLIVAR"/>
    <s v="F4290"/>
    <s v="2016-dic-31"/>
    <x v="3"/>
    <m/>
    <m/>
    <s v="Otras provisiones corrientes"/>
    <x v="29"/>
    <x v="0"/>
    <n v="10650111"/>
  </r>
  <r>
    <x v="56"/>
    <s v="CBI COLOMBIANA S.A."/>
    <s v="10 NIIF Plenas - Individuales"/>
    <s v="BOLIVAR"/>
    <s v="F4290"/>
    <s v="2017-dic-31"/>
    <x v="3"/>
    <m/>
    <m/>
    <s v="Otras provisiones corrientes"/>
    <x v="29"/>
    <x v="0"/>
    <n v="10650111"/>
  </r>
  <r>
    <x v="71"/>
    <s v="MECO INFRAESTRUCTURA SAS"/>
    <s v="10 NIIF Plenas - Individuales"/>
    <s v="BOGOTA D.C."/>
    <s v="F4210"/>
    <s v="2016-dic-31"/>
    <x v="3"/>
    <m/>
    <m/>
    <s v="Otras provisiones corrientes"/>
    <x v="29"/>
    <x v="0"/>
    <n v="18883802"/>
  </r>
  <r>
    <x v="71"/>
    <s v="MECO INFRAESTRUCTURA SAS"/>
    <s v="10 NIIF Plenas - Individuales"/>
    <s v="BOGOTA D.C."/>
    <s v="F4210"/>
    <s v="2017-dic-31"/>
    <x v="3"/>
    <m/>
    <m/>
    <s v="Otras provisiones corrientes"/>
    <x v="29"/>
    <x v="0"/>
    <n v="18125076"/>
  </r>
  <r>
    <x v="73"/>
    <s v="CONSTRUCCIONES COLOMBIANAS OHL SAS"/>
    <s v="10 NIIF Plenas - Individuales"/>
    <s v="BOGOTA D.C."/>
    <s v="F4210"/>
    <s v="2017-dic-31"/>
    <x v="3"/>
    <m/>
    <m/>
    <s v="Otras provisiones corrientes"/>
    <x v="29"/>
    <x v="0"/>
    <n v="301102"/>
  </r>
  <r>
    <x v="41"/>
    <s v="ODINSA PROYECTOS E INVERSIONES S.A."/>
    <s v="10 NIIF Plenas - Individuales"/>
    <s v="BOGOTA D.C."/>
    <s v="N8299"/>
    <s v="2016-dic-31"/>
    <x v="3"/>
    <m/>
    <m/>
    <s v="Otras provisiones corrientes"/>
    <x v="29"/>
    <x v="0"/>
    <n v="73852"/>
  </r>
  <r>
    <x v="14"/>
    <s v="CONSTRUCOES E COMERCIO CAMARGO CORREA S.A. SUCURSAL COLOMBIA"/>
    <s v="10 NIIF Plenas - Individuales"/>
    <s v="ANTIOQUIA"/>
    <s v="F4290"/>
    <s v="2016-dic-31"/>
    <x v="3"/>
    <m/>
    <m/>
    <s v="Disposiciones actuales"/>
    <x v="66"/>
    <x v="0"/>
    <n v="16798616"/>
  </r>
  <r>
    <x v="14"/>
    <s v="CONSTRUCOES E COMERCIO CAMARGO CORREA S.A. SUCURSAL COLOMBIA"/>
    <s v="10 NIIF Plenas - Individuales"/>
    <s v="ANTIOQUIA"/>
    <s v="F4290"/>
    <s v="2017-dic-31"/>
    <x v="3"/>
    <m/>
    <m/>
    <s v="Disposiciones actuales"/>
    <x v="66"/>
    <x v="0"/>
    <n v="21309053"/>
  </r>
  <r>
    <x v="9"/>
    <s v="PRODESA Y CIA. S.A."/>
    <s v="10 NIIF Plenas - Individuales"/>
    <s v="BOGOTA D.C."/>
    <s v="F4111"/>
    <s v="2016-dic-31"/>
    <x v="3"/>
    <m/>
    <m/>
    <s v="Disposiciones actuales"/>
    <x v="66"/>
    <x v="0"/>
    <n v="786736"/>
  </r>
  <r>
    <x v="9"/>
    <s v="PRODESA Y CIA. S.A."/>
    <s v="10 NIIF Plenas - Individuales"/>
    <s v="BOGOTA D.C."/>
    <s v="F4111"/>
    <s v="2017-dic-31"/>
    <x v="3"/>
    <m/>
    <m/>
    <s v="Disposiciones actuales"/>
    <x v="66"/>
    <x v="0"/>
    <n v="750758"/>
  </r>
  <r>
    <x v="56"/>
    <s v="CBI COLOMBIANA S.A."/>
    <s v="10 NIIF Plenas - Individuales"/>
    <s v="BOLIVAR"/>
    <s v="F4290"/>
    <s v="2016-dic-31"/>
    <x v="3"/>
    <m/>
    <m/>
    <s v="Disposiciones actuales"/>
    <x v="66"/>
    <x v="0"/>
    <n v="16598229"/>
  </r>
  <r>
    <x v="56"/>
    <s v="CBI COLOMBIANA S.A."/>
    <s v="10 NIIF Plenas - Individuales"/>
    <s v="BOLIVAR"/>
    <s v="F4290"/>
    <s v="2017-dic-31"/>
    <x v="3"/>
    <m/>
    <m/>
    <s v="Disposiciones actuales"/>
    <x v="66"/>
    <x v="0"/>
    <n v="10650111"/>
  </r>
  <r>
    <x v="71"/>
    <s v="MECO INFRAESTRUCTURA SAS"/>
    <s v="10 NIIF Plenas - Individuales"/>
    <s v="BOGOTA D.C."/>
    <s v="F4210"/>
    <s v="2016-dic-31"/>
    <x v="3"/>
    <m/>
    <m/>
    <s v="Disposiciones actuales"/>
    <x v="66"/>
    <x v="0"/>
    <n v="22030555"/>
  </r>
  <r>
    <x v="71"/>
    <s v="MECO INFRAESTRUCTURA SAS"/>
    <s v="10 NIIF Plenas - Individuales"/>
    <s v="BOGOTA D.C."/>
    <s v="F4210"/>
    <s v="2017-dic-31"/>
    <x v="3"/>
    <m/>
    <m/>
    <s v="Disposiciones actuales"/>
    <x v="66"/>
    <x v="0"/>
    <n v="22001504"/>
  </r>
  <r>
    <x v="73"/>
    <s v="CONSTRUCCIONES COLOMBIANAS OHL SAS"/>
    <s v="10 NIIF Plenas - Individuales"/>
    <s v="BOGOTA D.C."/>
    <s v="F4210"/>
    <s v="2016-dic-31"/>
    <x v="3"/>
    <m/>
    <m/>
    <s v="Disposiciones actuales"/>
    <x v="66"/>
    <x v="0"/>
    <n v="496362"/>
  </r>
  <r>
    <x v="73"/>
    <s v="CONSTRUCCIONES COLOMBIANAS OHL SAS"/>
    <s v="10 NIIF Plenas - Individuales"/>
    <s v="BOGOTA D.C."/>
    <s v="F4210"/>
    <s v="2017-dic-31"/>
    <x v="3"/>
    <m/>
    <m/>
    <s v="Disposiciones actuales"/>
    <x v="66"/>
    <x v="0"/>
    <n v="2215481"/>
  </r>
  <r>
    <x v="41"/>
    <s v="ODINSA PROYECTOS E INVERSIONES S.A."/>
    <s v="10 NIIF Plenas - Individuales"/>
    <s v="BOGOTA D.C."/>
    <s v="N8299"/>
    <s v="2016-dic-31"/>
    <x v="3"/>
    <m/>
    <m/>
    <s v="Disposiciones actuales"/>
    <x v="66"/>
    <x v="0"/>
    <n v="227850"/>
  </r>
  <r>
    <x v="41"/>
    <s v="ODINSA PROYECTOS E INVERSIONES S.A."/>
    <s v="10 NIIF Plenas - Individuales"/>
    <s v="BOGOTA D.C."/>
    <s v="N8299"/>
    <s v="2017-dic-31"/>
    <x v="3"/>
    <m/>
    <m/>
    <s v="Disposiciones actuales"/>
    <x v="66"/>
    <x v="0"/>
    <n v="73543"/>
  </r>
  <r>
    <x v="12"/>
    <s v="APIROS S A S"/>
    <s v="10 NIIF Plenas - Individuales"/>
    <s v="BOGOTA D.C."/>
    <s v="F4111"/>
    <s v="2016-dic-31"/>
    <x v="3"/>
    <m/>
    <m/>
    <s v="Disposiciones actuales"/>
    <x v="66"/>
    <x v="0"/>
    <n v="1843423"/>
  </r>
  <r>
    <x v="12"/>
    <s v="APIROS S A S"/>
    <s v="10 NIIF Plenas - Individuales"/>
    <s v="BOGOTA D.C."/>
    <s v="F4111"/>
    <s v="2017-dic-31"/>
    <x v="3"/>
    <m/>
    <m/>
    <s v="Disposiciones actuales"/>
    <x v="66"/>
    <x v="0"/>
    <n v="1760650"/>
  </r>
  <r>
    <x v="37"/>
    <s v="CONSTRUCCIONES VELEZ Y ASOCIADOS S.A.S"/>
    <s v="10 NIIF Plenas - Individuales"/>
    <s v="ANTIOQUIA"/>
    <s v="F4112"/>
    <s v="2016-dic-31"/>
    <x v="3"/>
    <m/>
    <m/>
    <s v="Disposiciones actuales"/>
    <x v="66"/>
    <x v="0"/>
    <n v="1121394"/>
  </r>
  <r>
    <x v="37"/>
    <s v="CONSTRUCCIONES VELEZ Y ASOCIADOS S.A.S"/>
    <s v="10 NIIF Plenas - Individuales"/>
    <s v="ANTIOQUIA"/>
    <s v="F4112"/>
    <s v="2017-dic-31"/>
    <x v="3"/>
    <m/>
    <m/>
    <s v="Disposiciones actuales"/>
    <x v="66"/>
    <x v="0"/>
    <n v="1001521"/>
  </r>
  <r>
    <x v="34"/>
    <s v="ARMETALES S.A."/>
    <s v="10 NIIF Plenas - Individuales"/>
    <s v="CALDAS"/>
    <s v="G4663"/>
    <s v="2016-dic-31"/>
    <x v="3"/>
    <m/>
    <m/>
    <s v="Cuentas por pagar comerciales y otras cuentas por pagar"/>
    <x v="31"/>
    <x v="0"/>
    <n v="12208178"/>
  </r>
  <r>
    <x v="34"/>
    <s v="ARMETALES S.A."/>
    <s v="10 NIIF Plenas - Individuales"/>
    <s v="CALDAS"/>
    <s v="G4663"/>
    <s v="2017-dic-31"/>
    <x v="3"/>
    <m/>
    <m/>
    <s v="Cuentas por pagar comerciales y otras cuentas por pagar"/>
    <x v="31"/>
    <x v="0"/>
    <n v="14800488"/>
  </r>
  <r>
    <x v="65"/>
    <s v="AR CONSTRUCCIONES S.A.S"/>
    <s v="10 NIIF Plenas - Individuales"/>
    <s v="BOGOTA D.C."/>
    <s v="F4111"/>
    <s v="2016-dic-31"/>
    <x v="3"/>
    <m/>
    <m/>
    <s v="Cuentas por pagar comerciales y otras cuentas por pagar"/>
    <x v="31"/>
    <x v="0"/>
    <n v="16068606"/>
  </r>
  <r>
    <x v="65"/>
    <s v="AR CONSTRUCCIONES S.A.S"/>
    <s v="10 NIIF Plenas - Individuales"/>
    <s v="BOGOTA D.C."/>
    <s v="F4111"/>
    <s v="2017-dic-31"/>
    <x v="3"/>
    <m/>
    <m/>
    <s v="Cuentas por pagar comerciales y otras cuentas por pagar"/>
    <x v="31"/>
    <x v="0"/>
    <n v="14551933"/>
  </r>
  <r>
    <x v="9"/>
    <s v="PRODESA Y CIA. S.A."/>
    <s v="10 NIIF Plenas - Individuales"/>
    <s v="BOGOTA D.C."/>
    <s v="F4111"/>
    <s v="2016-dic-31"/>
    <x v="3"/>
    <m/>
    <m/>
    <s v="Cuentas por pagar comerciales y otras cuentas por pagar"/>
    <x v="31"/>
    <x v="0"/>
    <n v="54685868"/>
  </r>
  <r>
    <x v="9"/>
    <s v="PRODESA Y CIA. S.A."/>
    <s v="10 NIIF Plenas - Individuales"/>
    <s v="BOGOTA D.C."/>
    <s v="F4111"/>
    <s v="2017-dic-31"/>
    <x v="3"/>
    <m/>
    <m/>
    <s v="Cuentas por pagar comerciales y otras cuentas por pagar"/>
    <x v="31"/>
    <x v="0"/>
    <n v="46023289"/>
  </r>
  <r>
    <x v="56"/>
    <s v="CBI COLOMBIANA S.A."/>
    <s v="10 NIIF Plenas - Individuales"/>
    <s v="BOLIVAR"/>
    <s v="F4290"/>
    <s v="2016-dic-31"/>
    <x v="3"/>
    <m/>
    <m/>
    <s v="Cuentas por pagar comerciales y otras cuentas por pagar"/>
    <x v="31"/>
    <x v="0"/>
    <n v="60152386"/>
  </r>
  <r>
    <x v="56"/>
    <s v="CBI COLOMBIANA S.A."/>
    <s v="10 NIIF Plenas - Individuales"/>
    <s v="BOLIVAR"/>
    <s v="F4290"/>
    <s v="2017-dic-31"/>
    <x v="3"/>
    <m/>
    <m/>
    <s v="Cuentas por pagar comerciales y otras cuentas por pagar"/>
    <x v="31"/>
    <x v="0"/>
    <n v="389667124"/>
  </r>
  <r>
    <x v="66"/>
    <s v="CONSTRUCTORA DE INFRAESTRUCTURA VIAL S.A.S."/>
    <s v="10 NIIF Plenas - Individuales"/>
    <s v="BOGOTA D.C."/>
    <s v="F4210"/>
    <s v="2016-dic-31"/>
    <x v="3"/>
    <m/>
    <m/>
    <s v="Cuentas por pagar comerciales y otras cuentas por pagar"/>
    <x v="31"/>
    <x v="0"/>
    <n v="37191362"/>
  </r>
  <r>
    <x v="66"/>
    <s v="CONSTRUCTORA DE INFRAESTRUCTURA VIAL S.A.S."/>
    <s v="10 NIIF Plenas - Individuales"/>
    <s v="BOGOTA D.C."/>
    <s v="F4210"/>
    <s v="2017-dic-31"/>
    <x v="3"/>
    <m/>
    <m/>
    <s v="Cuentas por pagar comerciales y otras cuentas por pagar"/>
    <x v="31"/>
    <x v="0"/>
    <n v="29552912"/>
  </r>
  <r>
    <x v="45"/>
    <s v="CASS CONSTRUCTORES &amp; CIA. S.C.A."/>
    <s v="10 NIIF Plenas - Individuales"/>
    <s v="CUNDINAMARCA"/>
    <s v="F4210"/>
    <s v="2016-dic-31"/>
    <x v="3"/>
    <m/>
    <m/>
    <s v="Cuentas por pagar comerciales y otras cuentas por pagar"/>
    <x v="31"/>
    <x v="0"/>
    <n v="71820147"/>
  </r>
  <r>
    <x v="45"/>
    <s v="CASS CONSTRUCTORES &amp; CIA. S.C.A."/>
    <s v="10 NIIF Plenas - Individuales"/>
    <s v="CUNDINAMARCA"/>
    <s v="F4210"/>
    <s v="2017-dic-31"/>
    <x v="3"/>
    <m/>
    <m/>
    <s v="Cuentas por pagar comerciales y otras cuentas por pagar"/>
    <x v="31"/>
    <x v="0"/>
    <n v="85370971"/>
  </r>
  <r>
    <x v="71"/>
    <s v="MECO INFRAESTRUCTURA SAS"/>
    <s v="10 NIIF Plenas - Individuales"/>
    <s v="BOGOTA D.C."/>
    <s v="F4210"/>
    <s v="2016-dic-31"/>
    <x v="3"/>
    <m/>
    <m/>
    <s v="Cuentas por pagar comerciales y otras cuentas por pagar"/>
    <x v="31"/>
    <x v="0"/>
    <n v="33523934"/>
  </r>
  <r>
    <x v="71"/>
    <s v="MECO INFRAESTRUCTURA SAS"/>
    <s v="10 NIIF Plenas - Individuales"/>
    <s v="BOGOTA D.C."/>
    <s v="F4210"/>
    <s v="2017-dic-31"/>
    <x v="3"/>
    <m/>
    <m/>
    <s v="Cuentas por pagar comerciales y otras cuentas por pagar"/>
    <x v="31"/>
    <x v="0"/>
    <n v="19483753"/>
  </r>
  <r>
    <x v="72"/>
    <s v="SBI INTERNATIONAL HOLDINGS AG"/>
    <s v="10 NIIF Plenas - Individuales"/>
    <s v="BOGOTA D.C."/>
    <s v="F4112"/>
    <s v="2016-dic-31"/>
    <x v="3"/>
    <m/>
    <m/>
    <s v="Cuentas por pagar comerciales y otras cuentas por pagar"/>
    <x v="31"/>
    <x v="0"/>
    <n v="157109428"/>
  </r>
  <r>
    <x v="72"/>
    <s v="SBI INTERNATIONAL HOLDINGS AG"/>
    <s v="10 NIIF Plenas - Individuales"/>
    <s v="BOGOTA D.C."/>
    <s v="F4112"/>
    <s v="2017-dic-31"/>
    <x v="3"/>
    <m/>
    <m/>
    <s v="Cuentas por pagar comerciales y otras cuentas por pagar"/>
    <x v="31"/>
    <x v="0"/>
    <n v="189381476"/>
  </r>
  <r>
    <x v="64"/>
    <s v="POCH COLOMBIA SA"/>
    <s v="10 NIIF Plenas - Individuales"/>
    <s v="BOGOTA D.C."/>
    <s v="M7110"/>
    <s v="2016-dic-31"/>
    <x v="3"/>
    <m/>
    <m/>
    <s v="Cuentas por pagar comerciales y otras cuentas por pagar"/>
    <x v="31"/>
    <x v="0"/>
    <n v="2585014"/>
  </r>
  <r>
    <x v="64"/>
    <s v="POCH COLOMBIA SA"/>
    <s v="10 NIIF Plenas - Individuales"/>
    <s v="BOGOTA D.C."/>
    <s v="M7110"/>
    <s v="2017-dic-31"/>
    <x v="3"/>
    <m/>
    <m/>
    <s v="Cuentas por pagar comerciales y otras cuentas por pagar"/>
    <x v="31"/>
    <x v="0"/>
    <n v="3891327"/>
  </r>
  <r>
    <x v="73"/>
    <s v="CONSTRUCCIONES COLOMBIANAS OHL SAS"/>
    <s v="10 NIIF Plenas - Individuales"/>
    <s v="BOGOTA D.C."/>
    <s v="F4210"/>
    <s v="2016-dic-31"/>
    <x v="3"/>
    <m/>
    <m/>
    <s v="Cuentas por pagar comerciales y otras cuentas por pagar"/>
    <x v="31"/>
    <x v="0"/>
    <n v="39695068"/>
  </r>
  <r>
    <x v="73"/>
    <s v="CONSTRUCCIONES COLOMBIANAS OHL SAS"/>
    <s v="10 NIIF Plenas - Individuales"/>
    <s v="BOGOTA D.C."/>
    <s v="F4210"/>
    <s v="2017-dic-31"/>
    <x v="3"/>
    <m/>
    <m/>
    <s v="Cuentas por pagar comerciales y otras cuentas por pagar"/>
    <x v="31"/>
    <x v="0"/>
    <n v="29112753"/>
  </r>
  <r>
    <x v="41"/>
    <s v="ODINSA PROYECTOS E INVERSIONES S.A."/>
    <s v="10 NIIF Plenas - Individuales"/>
    <s v="BOGOTA D.C."/>
    <s v="N8299"/>
    <s v="2016-dic-31"/>
    <x v="3"/>
    <m/>
    <m/>
    <s v="Cuentas por pagar comerciales y otras cuentas por pagar"/>
    <x v="31"/>
    <x v="0"/>
    <n v="3349151"/>
  </r>
  <r>
    <x v="41"/>
    <s v="ODINSA PROYECTOS E INVERSIONES S.A."/>
    <s v="10 NIIF Plenas - Individuales"/>
    <s v="BOGOTA D.C."/>
    <s v="N8299"/>
    <s v="2017-dic-31"/>
    <x v="3"/>
    <m/>
    <m/>
    <s v="Cuentas por pagar comerciales y otras cuentas por pagar"/>
    <x v="31"/>
    <x v="0"/>
    <n v="56419581"/>
  </r>
  <r>
    <x v="12"/>
    <s v="APIROS S A S"/>
    <s v="10 NIIF Plenas - Individuales"/>
    <s v="BOGOTA D.C."/>
    <s v="F4111"/>
    <s v="2016-dic-31"/>
    <x v="3"/>
    <m/>
    <m/>
    <s v="Cuentas por pagar comerciales y otras cuentas por pagar"/>
    <x v="31"/>
    <x v="0"/>
    <n v="13292473"/>
  </r>
  <r>
    <x v="12"/>
    <s v="APIROS S A S"/>
    <s v="10 NIIF Plenas - Individuales"/>
    <s v="BOGOTA D.C."/>
    <s v="F4111"/>
    <s v="2017-dic-31"/>
    <x v="3"/>
    <m/>
    <m/>
    <s v="Cuentas por pagar comerciales y otras cuentas por pagar"/>
    <x v="31"/>
    <x v="0"/>
    <n v="13027852"/>
  </r>
  <r>
    <x v="37"/>
    <s v="CONSTRUCCIONES VELEZ Y ASOCIADOS S.A.S"/>
    <s v="10 NIIF Plenas - Individuales"/>
    <s v="ANTIOQUIA"/>
    <s v="F4112"/>
    <s v="2016-dic-31"/>
    <x v="3"/>
    <m/>
    <m/>
    <s v="Cuentas por pagar comerciales y otras cuentas por pagar"/>
    <x v="31"/>
    <x v="0"/>
    <n v="14976329"/>
  </r>
  <r>
    <x v="37"/>
    <s v="CONSTRUCCIONES VELEZ Y ASOCIADOS S.A.S"/>
    <s v="10 NIIF Plenas - Individuales"/>
    <s v="ANTIOQUIA"/>
    <s v="F4112"/>
    <s v="2017-dic-31"/>
    <x v="3"/>
    <m/>
    <m/>
    <s v="Cuentas por pagar comerciales y otras cuentas por pagar"/>
    <x v="31"/>
    <x v="0"/>
    <n v="13103865"/>
  </r>
  <r>
    <x v="14"/>
    <s v="CONSTRUCOES E COMERCIO CAMARGO CORREA S.A. SUCURSAL COLOMBIA"/>
    <s v="10 NIIF Plenas - Individuales"/>
    <s v="ANTIOQUIA"/>
    <s v="F4290"/>
    <s v="2016-dic-31"/>
    <x v="3"/>
    <m/>
    <m/>
    <s v="Pasivos por impuestos corrientes, corriente"/>
    <x v="32"/>
    <x v="0"/>
    <n v="386778"/>
  </r>
  <r>
    <x v="14"/>
    <s v="CONSTRUCOES E COMERCIO CAMARGO CORREA S.A. SUCURSAL COLOMBIA"/>
    <s v="10 NIIF Plenas - Individuales"/>
    <s v="ANTIOQUIA"/>
    <s v="F4290"/>
    <s v="2017-dic-31"/>
    <x v="3"/>
    <m/>
    <m/>
    <s v="Pasivos por impuestos corrientes, corriente"/>
    <x v="32"/>
    <x v="0"/>
    <n v="281279"/>
  </r>
  <r>
    <x v="34"/>
    <s v="ARMETALES S.A."/>
    <s v="10 NIIF Plenas - Individuales"/>
    <s v="CALDAS"/>
    <s v="G4663"/>
    <s v="2016-dic-31"/>
    <x v="3"/>
    <m/>
    <m/>
    <s v="Pasivos por impuestos corrientes, corriente"/>
    <x v="32"/>
    <x v="0"/>
    <n v="1015475"/>
  </r>
  <r>
    <x v="65"/>
    <s v="AR CONSTRUCCIONES S.A.S"/>
    <s v="10 NIIF Plenas - Individuales"/>
    <s v="BOGOTA D.C."/>
    <s v="F4111"/>
    <s v="2016-dic-31"/>
    <x v="3"/>
    <m/>
    <m/>
    <s v="Pasivos por impuestos corrientes, corriente"/>
    <x v="32"/>
    <x v="0"/>
    <n v="6252440"/>
  </r>
  <r>
    <x v="65"/>
    <s v="AR CONSTRUCCIONES S.A.S"/>
    <s v="10 NIIF Plenas - Individuales"/>
    <s v="BOGOTA D.C."/>
    <s v="F4111"/>
    <s v="2017-dic-31"/>
    <x v="3"/>
    <m/>
    <m/>
    <s v="Pasivos por impuestos corrientes, corriente"/>
    <x v="32"/>
    <x v="0"/>
    <n v="4040482"/>
  </r>
  <r>
    <x v="56"/>
    <s v="CBI COLOMBIANA S.A."/>
    <s v="10 NIIF Plenas - Individuales"/>
    <s v="BOLIVAR"/>
    <s v="F4290"/>
    <s v="2016-dic-31"/>
    <x v="3"/>
    <m/>
    <m/>
    <s v="Pasivos por impuestos corrientes, corriente"/>
    <x v="32"/>
    <x v="0"/>
    <n v="2452"/>
  </r>
  <r>
    <x v="56"/>
    <s v="CBI COLOMBIANA S.A."/>
    <s v="10 NIIF Plenas - Individuales"/>
    <s v="BOLIVAR"/>
    <s v="F4290"/>
    <s v="2017-dic-31"/>
    <x v="3"/>
    <m/>
    <m/>
    <s v="Pasivos por impuestos corrientes, corriente"/>
    <x v="32"/>
    <x v="0"/>
    <n v="909"/>
  </r>
  <r>
    <x v="66"/>
    <s v="CONSTRUCTORA DE INFRAESTRUCTURA VIAL S.A.S."/>
    <s v="10 NIIF Plenas - Individuales"/>
    <s v="BOGOTA D.C."/>
    <s v="F4210"/>
    <s v="2016-dic-31"/>
    <x v="3"/>
    <m/>
    <m/>
    <s v="Pasivos por impuestos corrientes, corriente"/>
    <x v="32"/>
    <x v="0"/>
    <n v="9191550"/>
  </r>
  <r>
    <x v="66"/>
    <s v="CONSTRUCTORA DE INFRAESTRUCTURA VIAL S.A.S."/>
    <s v="10 NIIF Plenas - Individuales"/>
    <s v="BOGOTA D.C."/>
    <s v="F4210"/>
    <s v="2017-dic-31"/>
    <x v="3"/>
    <m/>
    <m/>
    <s v="Pasivos por impuestos corrientes, corriente"/>
    <x v="32"/>
    <x v="0"/>
    <n v="1085669"/>
  </r>
  <r>
    <x v="45"/>
    <s v="CASS CONSTRUCTORES &amp; CIA. S.C.A."/>
    <s v="10 NIIF Plenas - Individuales"/>
    <s v="CUNDINAMARCA"/>
    <s v="F4210"/>
    <s v="2016-dic-31"/>
    <x v="3"/>
    <m/>
    <m/>
    <s v="Pasivos por impuestos corrientes, corriente"/>
    <x v="32"/>
    <x v="0"/>
    <n v="4094513"/>
  </r>
  <r>
    <x v="45"/>
    <s v="CASS CONSTRUCTORES &amp; CIA. S.C.A."/>
    <s v="10 NIIF Plenas - Individuales"/>
    <s v="CUNDINAMARCA"/>
    <s v="F4210"/>
    <s v="2017-dic-31"/>
    <x v="3"/>
    <m/>
    <m/>
    <s v="Pasivos por impuestos corrientes, corriente"/>
    <x v="32"/>
    <x v="0"/>
    <n v="6009180"/>
  </r>
  <r>
    <x v="71"/>
    <s v="MECO INFRAESTRUCTURA SAS"/>
    <s v="10 NIIF Plenas - Individuales"/>
    <s v="BOGOTA D.C."/>
    <s v="F4210"/>
    <s v="2016-dic-31"/>
    <x v="3"/>
    <m/>
    <m/>
    <s v="Pasivos por impuestos corrientes, corriente"/>
    <x v="32"/>
    <x v="0"/>
    <n v="2585516"/>
  </r>
  <r>
    <x v="71"/>
    <s v="MECO INFRAESTRUCTURA SAS"/>
    <s v="10 NIIF Plenas - Individuales"/>
    <s v="BOGOTA D.C."/>
    <s v="F4210"/>
    <s v="2017-dic-31"/>
    <x v="3"/>
    <m/>
    <m/>
    <s v="Pasivos por impuestos corrientes, corriente"/>
    <x v="32"/>
    <x v="0"/>
    <n v="11485571"/>
  </r>
  <r>
    <x v="72"/>
    <s v="SBI INTERNATIONAL HOLDINGS AG"/>
    <s v="10 NIIF Plenas - Individuales"/>
    <s v="BOGOTA D.C."/>
    <s v="F4112"/>
    <s v="2016-dic-31"/>
    <x v="3"/>
    <m/>
    <m/>
    <s v="Pasivos por impuestos corrientes, corriente"/>
    <x v="32"/>
    <x v="0"/>
    <n v="631645"/>
  </r>
  <r>
    <x v="72"/>
    <s v="SBI INTERNATIONAL HOLDINGS AG"/>
    <s v="10 NIIF Plenas - Individuales"/>
    <s v="BOGOTA D.C."/>
    <s v="F4112"/>
    <s v="2017-dic-31"/>
    <x v="3"/>
    <m/>
    <m/>
    <s v="Pasivos por impuestos corrientes, corriente"/>
    <x v="32"/>
    <x v="0"/>
    <n v="1200700"/>
  </r>
  <r>
    <x v="64"/>
    <s v="POCH COLOMBIA SA"/>
    <s v="10 NIIF Plenas - Individuales"/>
    <s v="BOGOTA D.C."/>
    <s v="M7110"/>
    <s v="2016-dic-31"/>
    <x v="3"/>
    <m/>
    <m/>
    <s v="Pasivos por impuestos corrientes, corriente"/>
    <x v="32"/>
    <x v="0"/>
    <n v="82132"/>
  </r>
  <r>
    <x v="64"/>
    <s v="POCH COLOMBIA SA"/>
    <s v="10 NIIF Plenas - Individuales"/>
    <s v="BOGOTA D.C."/>
    <s v="M7110"/>
    <s v="2017-dic-31"/>
    <x v="3"/>
    <m/>
    <m/>
    <s v="Pasivos por impuestos corrientes, corriente"/>
    <x v="32"/>
    <x v="0"/>
    <n v="163160"/>
  </r>
  <r>
    <x v="73"/>
    <s v="CONSTRUCCIONES COLOMBIANAS OHL SAS"/>
    <s v="10 NIIF Plenas - Individuales"/>
    <s v="BOGOTA D.C."/>
    <s v="F4210"/>
    <s v="2016-dic-31"/>
    <x v="3"/>
    <m/>
    <m/>
    <s v="Pasivos por impuestos corrientes, corriente"/>
    <x v="32"/>
    <x v="0"/>
    <n v="695977"/>
  </r>
  <r>
    <x v="73"/>
    <s v="CONSTRUCCIONES COLOMBIANAS OHL SAS"/>
    <s v="10 NIIF Plenas - Individuales"/>
    <s v="BOGOTA D.C."/>
    <s v="F4210"/>
    <s v="2017-dic-31"/>
    <x v="3"/>
    <m/>
    <m/>
    <s v="Pasivos por impuestos corrientes, corriente"/>
    <x v="32"/>
    <x v="0"/>
    <n v="6878558"/>
  </r>
  <r>
    <x v="41"/>
    <s v="ODINSA PROYECTOS E INVERSIONES S.A."/>
    <s v="10 NIIF Plenas - Individuales"/>
    <s v="BOGOTA D.C."/>
    <s v="N8299"/>
    <s v="2016-dic-31"/>
    <x v="3"/>
    <m/>
    <m/>
    <s v="Pasivos por impuestos corrientes, corriente"/>
    <x v="32"/>
    <x v="0"/>
    <n v="2161909"/>
  </r>
  <r>
    <x v="41"/>
    <s v="ODINSA PROYECTOS E INVERSIONES S.A."/>
    <s v="10 NIIF Plenas - Individuales"/>
    <s v="BOGOTA D.C."/>
    <s v="N8299"/>
    <s v="2017-dic-31"/>
    <x v="3"/>
    <m/>
    <m/>
    <s v="Pasivos por impuestos corrientes, corriente"/>
    <x v="32"/>
    <x v="0"/>
    <n v="10311"/>
  </r>
  <r>
    <x v="12"/>
    <s v="APIROS S A S"/>
    <s v="10 NIIF Plenas - Individuales"/>
    <s v="BOGOTA D.C."/>
    <s v="F4111"/>
    <s v="2016-dic-31"/>
    <x v="3"/>
    <m/>
    <m/>
    <s v="Pasivos por impuestos corrientes, corriente"/>
    <x v="32"/>
    <x v="0"/>
    <n v="2859530"/>
  </r>
  <r>
    <x v="12"/>
    <s v="APIROS S A S"/>
    <s v="10 NIIF Plenas - Individuales"/>
    <s v="BOGOTA D.C."/>
    <s v="F4111"/>
    <s v="2017-dic-31"/>
    <x v="3"/>
    <m/>
    <m/>
    <s v="Pasivos por impuestos corrientes, corriente"/>
    <x v="32"/>
    <x v="0"/>
    <n v="3027201"/>
  </r>
  <r>
    <x v="37"/>
    <s v="CONSTRUCCIONES VELEZ Y ASOCIADOS S.A.S"/>
    <s v="10 NIIF Plenas - Individuales"/>
    <s v="ANTIOQUIA"/>
    <s v="F4112"/>
    <s v="2016-dic-31"/>
    <x v="3"/>
    <m/>
    <m/>
    <s v="Pasivos por impuestos corrientes, corriente"/>
    <x v="32"/>
    <x v="0"/>
    <n v="304185"/>
  </r>
  <r>
    <x v="37"/>
    <s v="CONSTRUCCIONES VELEZ Y ASOCIADOS S.A.S"/>
    <s v="10 NIIF Plenas - Individuales"/>
    <s v="ANTIOQUIA"/>
    <s v="F4112"/>
    <s v="2017-dic-31"/>
    <x v="3"/>
    <m/>
    <m/>
    <s v="Pasivos por impuestos corrientes, corriente"/>
    <x v="32"/>
    <x v="0"/>
    <n v="2013218"/>
  </r>
  <r>
    <x v="14"/>
    <s v="CONSTRUCOES E COMERCIO CAMARGO CORREA S.A. SUCURSAL COLOMBIA"/>
    <s v="10 NIIF Plenas - Individuales"/>
    <s v="ANTIOQUIA"/>
    <s v="F4290"/>
    <s v="2016-dic-31"/>
    <x v="3"/>
    <m/>
    <m/>
    <s v="Otros pasivos financieros corrientes"/>
    <x v="33"/>
    <x v="0"/>
    <n v="39582009"/>
  </r>
  <r>
    <x v="14"/>
    <s v="CONSTRUCOES E COMERCIO CAMARGO CORREA S.A. SUCURSAL COLOMBIA"/>
    <s v="10 NIIF Plenas - Individuales"/>
    <s v="ANTIOQUIA"/>
    <s v="F4290"/>
    <s v="2017-dic-31"/>
    <x v="3"/>
    <m/>
    <m/>
    <s v="Otros pasivos financieros corrientes"/>
    <x v="33"/>
    <x v="0"/>
    <n v="34356342"/>
  </r>
  <r>
    <x v="34"/>
    <s v="ARMETALES S.A."/>
    <s v="10 NIIF Plenas - Individuales"/>
    <s v="CALDAS"/>
    <s v="G4663"/>
    <s v="2016-dic-31"/>
    <x v="3"/>
    <m/>
    <m/>
    <s v="Otros pasivos financieros corrientes"/>
    <x v="33"/>
    <x v="0"/>
    <n v="25269402"/>
  </r>
  <r>
    <x v="34"/>
    <s v="ARMETALES S.A."/>
    <s v="10 NIIF Plenas - Individuales"/>
    <s v="CALDAS"/>
    <s v="G4663"/>
    <s v="2017-dic-31"/>
    <x v="3"/>
    <m/>
    <m/>
    <s v="Otros pasivos financieros corrientes"/>
    <x v="33"/>
    <x v="0"/>
    <n v="24853582"/>
  </r>
  <r>
    <x v="65"/>
    <s v="AR CONSTRUCCIONES S.A.S"/>
    <s v="10 NIIF Plenas - Individuales"/>
    <s v="BOGOTA D.C."/>
    <s v="F4111"/>
    <s v="2016-dic-31"/>
    <x v="3"/>
    <m/>
    <m/>
    <s v="Otros pasivos financieros corrientes"/>
    <x v="33"/>
    <x v="0"/>
    <n v="10936817"/>
  </r>
  <r>
    <x v="65"/>
    <s v="AR CONSTRUCCIONES S.A.S"/>
    <s v="10 NIIF Plenas - Individuales"/>
    <s v="BOGOTA D.C."/>
    <s v="F4111"/>
    <s v="2017-dic-31"/>
    <x v="3"/>
    <m/>
    <m/>
    <s v="Otros pasivos financieros corrientes"/>
    <x v="33"/>
    <x v="0"/>
    <n v="184215"/>
  </r>
  <r>
    <x v="9"/>
    <s v="PRODESA Y CIA. S.A."/>
    <s v="10 NIIF Plenas - Individuales"/>
    <s v="BOGOTA D.C."/>
    <s v="F4111"/>
    <s v="2016-dic-31"/>
    <x v="3"/>
    <m/>
    <m/>
    <s v="Otros pasivos financieros corrientes"/>
    <x v="33"/>
    <x v="0"/>
    <n v="1055524"/>
  </r>
  <r>
    <x v="9"/>
    <s v="PRODESA Y CIA. S.A."/>
    <s v="10 NIIF Plenas - Individuales"/>
    <s v="BOGOTA D.C."/>
    <s v="F4111"/>
    <s v="2017-dic-31"/>
    <x v="3"/>
    <m/>
    <m/>
    <s v="Otros pasivos financieros corrientes"/>
    <x v="33"/>
    <x v="0"/>
    <n v="121617443"/>
  </r>
  <r>
    <x v="56"/>
    <s v="CBI COLOMBIANA S.A."/>
    <s v="10 NIIF Plenas - Individuales"/>
    <s v="BOLIVAR"/>
    <s v="F4290"/>
    <s v="2016-dic-31"/>
    <x v="3"/>
    <m/>
    <m/>
    <s v="Otros pasivos financieros corrientes"/>
    <x v="33"/>
    <x v="0"/>
    <n v="309430536"/>
  </r>
  <r>
    <x v="56"/>
    <s v="CBI COLOMBIANA S.A."/>
    <s v="10 NIIF Plenas - Individuales"/>
    <s v="BOLIVAR"/>
    <s v="F4290"/>
    <s v="2017-dic-31"/>
    <x v="3"/>
    <m/>
    <m/>
    <s v="Otros pasivos financieros corrientes"/>
    <x v="33"/>
    <x v="0"/>
    <n v="5077785"/>
  </r>
  <r>
    <x v="45"/>
    <s v="CASS CONSTRUCTORES &amp; CIA. S.C.A."/>
    <s v="10 NIIF Plenas - Individuales"/>
    <s v="CUNDINAMARCA"/>
    <s v="F4210"/>
    <s v="2016-dic-31"/>
    <x v="3"/>
    <m/>
    <m/>
    <s v="Otros pasivos financieros corrientes"/>
    <x v="33"/>
    <x v="0"/>
    <n v="161669863"/>
  </r>
  <r>
    <x v="45"/>
    <s v="CASS CONSTRUCTORES &amp; CIA. S.C.A."/>
    <s v="10 NIIF Plenas - Individuales"/>
    <s v="CUNDINAMARCA"/>
    <s v="F4210"/>
    <s v="2017-dic-31"/>
    <x v="3"/>
    <m/>
    <m/>
    <s v="Otros pasivos financieros corrientes"/>
    <x v="33"/>
    <x v="0"/>
    <n v="126760167"/>
  </r>
  <r>
    <x v="71"/>
    <s v="MECO INFRAESTRUCTURA SAS"/>
    <s v="10 NIIF Plenas - Individuales"/>
    <s v="BOGOTA D.C."/>
    <s v="F4210"/>
    <s v="2016-dic-31"/>
    <x v="3"/>
    <m/>
    <m/>
    <s v="Otros pasivos financieros corrientes"/>
    <x v="33"/>
    <x v="0"/>
    <n v="20326810"/>
  </r>
  <r>
    <x v="71"/>
    <s v="MECO INFRAESTRUCTURA SAS"/>
    <s v="10 NIIF Plenas - Individuales"/>
    <s v="BOGOTA D.C."/>
    <s v="F4210"/>
    <s v="2017-dic-31"/>
    <x v="3"/>
    <m/>
    <m/>
    <s v="Otros pasivos financieros corrientes"/>
    <x v="33"/>
    <x v="0"/>
    <n v="60570765"/>
  </r>
  <r>
    <x v="72"/>
    <s v="SBI INTERNATIONAL HOLDINGS AG"/>
    <s v="10 NIIF Plenas - Individuales"/>
    <s v="BOGOTA D.C."/>
    <s v="F4112"/>
    <s v="2016-dic-31"/>
    <x v="3"/>
    <m/>
    <m/>
    <s v="Otros pasivos financieros corrientes"/>
    <x v="33"/>
    <x v="0"/>
    <n v="16392"/>
  </r>
  <r>
    <x v="72"/>
    <s v="SBI INTERNATIONAL HOLDINGS AG"/>
    <s v="10 NIIF Plenas - Individuales"/>
    <s v="BOGOTA D.C."/>
    <s v="F4112"/>
    <s v="2017-dic-31"/>
    <x v="3"/>
    <m/>
    <m/>
    <s v="Otros pasivos financieros corrientes"/>
    <x v="33"/>
    <x v="0"/>
    <n v="958802"/>
  </r>
  <r>
    <x v="64"/>
    <s v="POCH COLOMBIA SA"/>
    <s v="10 NIIF Plenas - Individuales"/>
    <s v="BOGOTA D.C."/>
    <s v="M7110"/>
    <s v="2016-dic-31"/>
    <x v="3"/>
    <m/>
    <m/>
    <s v="Otros pasivos financieros corrientes"/>
    <x v="33"/>
    <x v="0"/>
    <n v="466282"/>
  </r>
  <r>
    <x v="64"/>
    <s v="POCH COLOMBIA SA"/>
    <s v="10 NIIF Plenas - Individuales"/>
    <s v="BOGOTA D.C."/>
    <s v="M7110"/>
    <s v="2017-dic-31"/>
    <x v="3"/>
    <m/>
    <m/>
    <s v="Otros pasivos financieros corrientes"/>
    <x v="33"/>
    <x v="0"/>
    <n v="1049022"/>
  </r>
  <r>
    <x v="12"/>
    <s v="APIROS S A S"/>
    <s v="10 NIIF Plenas - Individuales"/>
    <s v="BOGOTA D.C."/>
    <s v="F4111"/>
    <s v="2016-dic-31"/>
    <x v="3"/>
    <m/>
    <m/>
    <s v="Otros pasivos financieros corrientes"/>
    <x v="33"/>
    <x v="0"/>
    <n v="149963637"/>
  </r>
  <r>
    <x v="12"/>
    <s v="APIROS S A S"/>
    <s v="10 NIIF Plenas - Individuales"/>
    <s v="BOGOTA D.C."/>
    <s v="F4111"/>
    <s v="2017-dic-31"/>
    <x v="3"/>
    <m/>
    <m/>
    <s v="Otros pasivos financieros corrientes"/>
    <x v="33"/>
    <x v="0"/>
    <n v="113496115"/>
  </r>
  <r>
    <x v="37"/>
    <s v="CONSTRUCCIONES VELEZ Y ASOCIADOS S.A.S"/>
    <s v="10 NIIF Plenas - Individuales"/>
    <s v="ANTIOQUIA"/>
    <s v="F4112"/>
    <s v="2016-dic-31"/>
    <x v="3"/>
    <m/>
    <m/>
    <s v="Otros pasivos financieros corrientes"/>
    <x v="33"/>
    <x v="0"/>
    <n v="16967"/>
  </r>
  <r>
    <x v="37"/>
    <s v="CONSTRUCCIONES VELEZ Y ASOCIADOS S.A.S"/>
    <s v="10 NIIF Plenas - Individuales"/>
    <s v="ANTIOQUIA"/>
    <s v="F4112"/>
    <s v="2017-dic-31"/>
    <x v="3"/>
    <m/>
    <m/>
    <s v="Otros pasivos financieros corrientes"/>
    <x v="33"/>
    <x v="0"/>
    <n v="5445560"/>
  </r>
  <r>
    <x v="14"/>
    <s v="CONSTRUCOES E COMERCIO CAMARGO CORREA S.A. SUCURSAL COLOMBIA"/>
    <s v="10 NIIF Plenas - Individuales"/>
    <s v="ANTIOQUIA"/>
    <s v="F4290"/>
    <s v="2016-dic-31"/>
    <x v="3"/>
    <m/>
    <m/>
    <s v="Otros pasivos no financieros corrientes"/>
    <x v="36"/>
    <x v="0"/>
    <n v="34986774"/>
  </r>
  <r>
    <x v="14"/>
    <s v="CONSTRUCOES E COMERCIO CAMARGO CORREA S.A. SUCURSAL COLOMBIA"/>
    <s v="10 NIIF Plenas - Individuales"/>
    <s v="ANTIOQUIA"/>
    <s v="F4290"/>
    <s v="2017-dic-31"/>
    <x v="3"/>
    <m/>
    <m/>
    <s v="Otros pasivos no financieros corrientes"/>
    <x v="36"/>
    <x v="0"/>
    <n v="40386249"/>
  </r>
  <r>
    <x v="9"/>
    <s v="PRODESA Y CIA. S.A."/>
    <s v="10 NIIF Plenas - Individuales"/>
    <s v="BOGOTA D.C."/>
    <s v="F4111"/>
    <s v="2016-dic-31"/>
    <x v="3"/>
    <m/>
    <m/>
    <s v="Otros pasivos no financieros corrientes"/>
    <x v="36"/>
    <x v="0"/>
    <n v="29198765"/>
  </r>
  <r>
    <x v="45"/>
    <s v="CASS CONSTRUCTORES &amp; CIA. S.C.A."/>
    <s v="10 NIIF Plenas - Individuales"/>
    <s v="CUNDINAMARCA"/>
    <s v="F4210"/>
    <s v="2016-dic-31"/>
    <x v="3"/>
    <m/>
    <m/>
    <s v="Otros pasivos no financieros corrientes"/>
    <x v="36"/>
    <x v="0"/>
    <n v="26788363"/>
  </r>
  <r>
    <x v="45"/>
    <s v="CASS CONSTRUCTORES &amp; CIA. S.C.A."/>
    <s v="10 NIIF Plenas - Individuales"/>
    <s v="CUNDINAMARCA"/>
    <s v="F4210"/>
    <s v="2017-dic-31"/>
    <x v="3"/>
    <m/>
    <m/>
    <s v="Otros pasivos no financieros corrientes"/>
    <x v="36"/>
    <x v="0"/>
    <n v="7547746"/>
  </r>
  <r>
    <x v="71"/>
    <s v="MECO INFRAESTRUCTURA SAS"/>
    <s v="10 NIIF Plenas - Individuales"/>
    <s v="BOGOTA D.C."/>
    <s v="F4210"/>
    <s v="2016-dic-31"/>
    <x v="3"/>
    <m/>
    <m/>
    <s v="Otros pasivos no financieros corrientes"/>
    <x v="36"/>
    <x v="0"/>
    <n v="39736357"/>
  </r>
  <r>
    <x v="71"/>
    <s v="MECO INFRAESTRUCTURA SAS"/>
    <s v="10 NIIF Plenas - Individuales"/>
    <s v="BOGOTA D.C."/>
    <s v="F4210"/>
    <s v="2017-dic-31"/>
    <x v="3"/>
    <m/>
    <m/>
    <s v="Otros pasivos no financieros corrientes"/>
    <x v="36"/>
    <x v="0"/>
    <n v="35390592"/>
  </r>
  <r>
    <x v="41"/>
    <s v="ODINSA PROYECTOS E INVERSIONES S.A."/>
    <s v="10 NIIF Plenas - Individuales"/>
    <s v="BOGOTA D.C."/>
    <s v="N8299"/>
    <s v="2016-dic-31"/>
    <x v="3"/>
    <m/>
    <m/>
    <s v="Otros pasivos no financieros corrientes"/>
    <x v="36"/>
    <x v="0"/>
    <n v="5325"/>
  </r>
  <r>
    <x v="41"/>
    <s v="ODINSA PROYECTOS E INVERSIONES S.A."/>
    <s v="10 NIIF Plenas - Individuales"/>
    <s v="BOGOTA D.C."/>
    <s v="N8299"/>
    <s v="2017-dic-31"/>
    <x v="3"/>
    <m/>
    <m/>
    <s v="Otros pasivos no financieros corrientes"/>
    <x v="36"/>
    <x v="0"/>
    <n v="152334"/>
  </r>
  <r>
    <x v="12"/>
    <s v="APIROS S A S"/>
    <s v="10 NIIF Plenas - Individuales"/>
    <s v="BOGOTA D.C."/>
    <s v="F4111"/>
    <s v="2016-dic-31"/>
    <x v="3"/>
    <m/>
    <m/>
    <s v="Otros pasivos no financieros corrientes"/>
    <x v="36"/>
    <x v="0"/>
    <n v="129340376"/>
  </r>
  <r>
    <x v="12"/>
    <s v="APIROS S A S"/>
    <s v="10 NIIF Plenas - Individuales"/>
    <s v="BOGOTA D.C."/>
    <s v="F4111"/>
    <s v="2017-dic-31"/>
    <x v="3"/>
    <m/>
    <m/>
    <s v="Otros pasivos no financieros corrientes"/>
    <x v="36"/>
    <x v="0"/>
    <n v="51090749"/>
  </r>
  <r>
    <x v="37"/>
    <s v="CONSTRUCCIONES VELEZ Y ASOCIADOS S.A.S"/>
    <s v="10 NIIF Plenas - Individuales"/>
    <s v="ANTIOQUIA"/>
    <s v="F4112"/>
    <s v="2016-dic-31"/>
    <x v="3"/>
    <m/>
    <m/>
    <s v="Otros pasivos no financieros corrientes"/>
    <x v="36"/>
    <x v="0"/>
    <n v="13963926"/>
  </r>
  <r>
    <x v="37"/>
    <s v="CONSTRUCCIONES VELEZ Y ASOCIADOS S.A.S"/>
    <s v="10 NIIF Plenas - Individuales"/>
    <s v="ANTIOQUIA"/>
    <s v="F4112"/>
    <s v="2017-dic-31"/>
    <x v="3"/>
    <m/>
    <m/>
    <s v="Otros pasivos no financieros corrientes"/>
    <x v="36"/>
    <x v="0"/>
    <n v="10651906"/>
  </r>
  <r>
    <x v="14"/>
    <s v="CONSTRUCOES E COMERCIO CAMARGO CORREA S.A. SUCURSAL COLOMBIA"/>
    <s v="10 NIIF Plenas - Individuales"/>
    <s v="ANTIOQUIA"/>
    <s v="F4290"/>
    <s v="2016-dic-31"/>
    <x v="3"/>
    <m/>
    <m/>
    <s v="Pasivos corrientes distintos de los pasivos incluidos en grupos de activos para su disposición clasificados como mantenidos para la venta"/>
    <x v="67"/>
    <x v="0"/>
    <n v="91754177"/>
  </r>
  <r>
    <x v="14"/>
    <s v="CONSTRUCOES E COMERCIO CAMARGO CORREA S.A. SUCURSAL COLOMBIA"/>
    <s v="10 NIIF Plenas - Individuales"/>
    <s v="ANTIOQUIA"/>
    <s v="F4290"/>
    <s v="2017-dic-31"/>
    <x v="3"/>
    <m/>
    <m/>
    <s v="Pasivos corrientes distintos de los pasivos incluidos en grupos de activos para su disposición clasificados como mantenidos para la venta"/>
    <x v="67"/>
    <x v="0"/>
    <n v="96332923"/>
  </r>
  <r>
    <x v="34"/>
    <s v="ARMETALES S.A."/>
    <s v="10 NIIF Plenas - Individuales"/>
    <s v="CALDAS"/>
    <s v="G4663"/>
    <s v="2016-dic-31"/>
    <x v="3"/>
    <m/>
    <m/>
    <s v="Pasivos corrientes distintos de los pasivos incluidos en grupos de activos para su disposición clasificados como mantenidos para la venta"/>
    <x v="67"/>
    <x v="0"/>
    <n v="38493055"/>
  </r>
  <r>
    <x v="34"/>
    <s v="ARMETALES S.A."/>
    <s v="10 NIIF Plenas - Individuales"/>
    <s v="CALDAS"/>
    <s v="G4663"/>
    <s v="2017-dic-31"/>
    <x v="3"/>
    <m/>
    <m/>
    <s v="Pasivos corrientes distintos de los pasivos incluidos en grupos de activos para su disposición clasificados como mantenidos para la venta"/>
    <x v="67"/>
    <x v="0"/>
    <n v="39654070"/>
  </r>
  <r>
    <x v="65"/>
    <s v="AR CONSTRUCCIONES S.A.S"/>
    <s v="10 NIIF Plenas - Individuales"/>
    <s v="BOGOTA D.C."/>
    <s v="F4111"/>
    <s v="2016-dic-31"/>
    <x v="3"/>
    <m/>
    <m/>
    <s v="Pasivos corrientes distintos de los pasivos incluidos en grupos de activos para su disposición clasificados como mantenidos para la venta"/>
    <x v="67"/>
    <x v="0"/>
    <n v="33257863"/>
  </r>
  <r>
    <x v="65"/>
    <s v="AR CONSTRUCCIONES S.A.S"/>
    <s v="10 NIIF Plenas - Individuales"/>
    <s v="BOGOTA D.C."/>
    <s v="F4111"/>
    <s v="2017-dic-31"/>
    <x v="3"/>
    <m/>
    <m/>
    <s v="Pasivos corrientes distintos de los pasivos incluidos en grupos de activos para su disposición clasificados como mantenidos para la venta"/>
    <x v="67"/>
    <x v="0"/>
    <n v="18776630"/>
  </r>
  <r>
    <x v="9"/>
    <s v="PRODESA Y CIA. S.A."/>
    <s v="10 NIIF Plenas - Individuales"/>
    <s v="BOGOTA D.C."/>
    <s v="F4111"/>
    <s v="2016-dic-31"/>
    <x v="3"/>
    <m/>
    <m/>
    <s v="Pasivos corrientes distintos de los pasivos incluidos en grupos de activos para su disposición clasificados como mantenidos para la venta"/>
    <x v="67"/>
    <x v="0"/>
    <n v="85726893"/>
  </r>
  <r>
    <x v="9"/>
    <s v="PRODESA Y CIA. S.A."/>
    <s v="10 NIIF Plenas - Individuales"/>
    <s v="BOGOTA D.C."/>
    <s v="F4111"/>
    <s v="2017-dic-31"/>
    <x v="3"/>
    <m/>
    <m/>
    <s v="Pasivos corrientes distintos de los pasivos incluidos en grupos de activos para su disposición clasificados como mantenidos para la venta"/>
    <x v="67"/>
    <x v="0"/>
    <n v="168391490"/>
  </r>
  <r>
    <x v="56"/>
    <s v="CBI COLOMBIANA S.A."/>
    <s v="10 NIIF Plenas - Individuales"/>
    <s v="BOLIVAR"/>
    <s v="F4290"/>
    <s v="2016-dic-31"/>
    <x v="3"/>
    <m/>
    <m/>
    <s v="Pasivos corrientes distintos de los pasivos incluidos en grupos de activos para su disposición clasificados como mantenidos para la venta"/>
    <x v="67"/>
    <x v="0"/>
    <n v="386183603"/>
  </r>
  <r>
    <x v="56"/>
    <s v="CBI COLOMBIANA S.A."/>
    <s v="10 NIIF Plenas - Individuales"/>
    <s v="BOLIVAR"/>
    <s v="F4290"/>
    <s v="2017-dic-31"/>
    <x v="3"/>
    <m/>
    <m/>
    <s v="Pasivos corrientes distintos de los pasivos incluidos en grupos de activos para su disposición clasificados como mantenidos para la venta"/>
    <x v="67"/>
    <x v="0"/>
    <n v="405395929"/>
  </r>
  <r>
    <x v="66"/>
    <s v="CONSTRUCTORA DE INFRAESTRUCTURA VIAL S.A.S."/>
    <s v="10 NIIF Plenas - Individuales"/>
    <s v="BOGOTA D.C."/>
    <s v="F4210"/>
    <s v="2016-dic-31"/>
    <x v="3"/>
    <m/>
    <m/>
    <s v="Pasivos corrientes distintos de los pasivos incluidos en grupos de activos para su disposición clasificados como mantenidos para la venta"/>
    <x v="67"/>
    <x v="0"/>
    <n v="46382912"/>
  </r>
  <r>
    <x v="66"/>
    <s v="CONSTRUCTORA DE INFRAESTRUCTURA VIAL S.A.S."/>
    <s v="10 NIIF Plenas - Individuales"/>
    <s v="BOGOTA D.C."/>
    <s v="F4210"/>
    <s v="2017-dic-31"/>
    <x v="3"/>
    <m/>
    <m/>
    <s v="Pasivos corrientes distintos de los pasivos incluidos en grupos de activos para su disposición clasificados como mantenidos para la venta"/>
    <x v="67"/>
    <x v="0"/>
    <n v="30638581"/>
  </r>
  <r>
    <x v="45"/>
    <s v="CASS CONSTRUCTORES &amp; CIA. S.C.A."/>
    <s v="10 NIIF Plenas - Individuales"/>
    <s v="CUNDINAMARCA"/>
    <s v="F4210"/>
    <s v="2016-dic-31"/>
    <x v="3"/>
    <m/>
    <m/>
    <s v="Pasivos corrientes distintos de los pasivos incluidos en grupos de activos para su disposición clasificados como mantenidos para la venta"/>
    <x v="67"/>
    <x v="0"/>
    <n v="264372886"/>
  </r>
  <r>
    <x v="45"/>
    <s v="CASS CONSTRUCTORES &amp; CIA. S.C.A."/>
    <s v="10 NIIF Plenas - Individuales"/>
    <s v="CUNDINAMARCA"/>
    <s v="F4210"/>
    <s v="2017-dic-31"/>
    <x v="3"/>
    <m/>
    <m/>
    <s v="Pasivos corrientes distintos de los pasivos incluidos en grupos de activos para su disposición clasificados como mantenidos para la venta"/>
    <x v="67"/>
    <x v="0"/>
    <n v="225688064"/>
  </r>
  <r>
    <x v="71"/>
    <s v="MECO INFRAESTRUCTURA SAS"/>
    <s v="10 NIIF Plenas - Individuales"/>
    <s v="BOGOTA D.C."/>
    <s v="F4210"/>
    <s v="2016-dic-31"/>
    <x v="3"/>
    <m/>
    <m/>
    <s v="Pasivos corrientes distintos de los pasivos incluidos en grupos de activos para su disposición clasificados como mantenidos para la venta"/>
    <x v="67"/>
    <x v="0"/>
    <n v="118203172"/>
  </r>
  <r>
    <x v="71"/>
    <s v="MECO INFRAESTRUCTURA SAS"/>
    <s v="10 NIIF Plenas - Individuales"/>
    <s v="BOGOTA D.C."/>
    <s v="F4210"/>
    <s v="2017-dic-31"/>
    <x v="3"/>
    <m/>
    <m/>
    <s v="Pasivos corrientes distintos de los pasivos incluidos en grupos de activos para su disposición clasificados como mantenidos para la venta"/>
    <x v="67"/>
    <x v="0"/>
    <n v="148932185"/>
  </r>
  <r>
    <x v="72"/>
    <s v="SBI INTERNATIONAL HOLDINGS AG"/>
    <s v="10 NIIF Plenas - Individuales"/>
    <s v="BOGOTA D.C."/>
    <s v="F4112"/>
    <s v="2016-dic-31"/>
    <x v="3"/>
    <m/>
    <m/>
    <s v="Pasivos corrientes distintos de los pasivos incluidos en grupos de activos para su disposición clasificados como mantenidos para la venta"/>
    <x v="67"/>
    <x v="0"/>
    <n v="157757465"/>
  </r>
  <r>
    <x v="72"/>
    <s v="SBI INTERNATIONAL HOLDINGS AG"/>
    <s v="10 NIIF Plenas - Individuales"/>
    <s v="BOGOTA D.C."/>
    <s v="F4112"/>
    <s v="2017-dic-31"/>
    <x v="3"/>
    <m/>
    <m/>
    <s v="Pasivos corrientes distintos de los pasivos incluidos en grupos de activos para su disposición clasificados como mantenidos para la venta"/>
    <x v="67"/>
    <x v="0"/>
    <n v="191540978"/>
  </r>
  <r>
    <x v="64"/>
    <s v="POCH COLOMBIA SA"/>
    <s v="10 NIIF Plenas - Individuales"/>
    <s v="BOGOTA D.C."/>
    <s v="M7110"/>
    <s v="2016-dic-31"/>
    <x v="3"/>
    <m/>
    <m/>
    <s v="Pasivos corrientes distintos de los pasivos incluidos en grupos de activos para su disposición clasificados como mantenidos para la venta"/>
    <x v="67"/>
    <x v="0"/>
    <n v="3133428"/>
  </r>
  <r>
    <x v="64"/>
    <s v="POCH COLOMBIA SA"/>
    <s v="10 NIIF Plenas - Individuales"/>
    <s v="BOGOTA D.C."/>
    <s v="M7110"/>
    <s v="2017-dic-31"/>
    <x v="3"/>
    <m/>
    <m/>
    <s v="Pasivos corrientes distintos de los pasivos incluidos en grupos de activos para su disposición clasificados como mantenidos para la venta"/>
    <x v="67"/>
    <x v="0"/>
    <n v="5103509"/>
  </r>
  <r>
    <x v="73"/>
    <s v="CONSTRUCCIONES COLOMBIANAS OHL SAS"/>
    <s v="10 NIIF Plenas - Individuales"/>
    <s v="BOGOTA D.C."/>
    <s v="F4210"/>
    <s v="2016-dic-31"/>
    <x v="3"/>
    <m/>
    <m/>
    <s v="Pasivos corrientes distintos de los pasivos incluidos en grupos de activos para su disposición clasificados como mantenidos para la venta"/>
    <x v="67"/>
    <x v="0"/>
    <n v="40887407"/>
  </r>
  <r>
    <x v="73"/>
    <s v="CONSTRUCCIONES COLOMBIANAS OHL SAS"/>
    <s v="10 NIIF Plenas - Individuales"/>
    <s v="BOGOTA D.C."/>
    <s v="F4210"/>
    <s v="2017-dic-31"/>
    <x v="3"/>
    <m/>
    <m/>
    <s v="Pasivos corrientes distintos de los pasivos incluidos en grupos de activos para su disposición clasificados como mantenidos para la venta"/>
    <x v="67"/>
    <x v="0"/>
    <n v="38206792"/>
  </r>
  <r>
    <x v="41"/>
    <s v="ODINSA PROYECTOS E INVERSIONES S.A."/>
    <s v="10 NIIF Plenas - Individuales"/>
    <s v="BOGOTA D.C."/>
    <s v="N8299"/>
    <s v="2016-dic-31"/>
    <x v="3"/>
    <m/>
    <m/>
    <s v="Pasivos corrientes distintos de los pasivos incluidos en grupos de activos para su disposición clasificados como mantenidos para la venta"/>
    <x v="67"/>
    <x v="0"/>
    <n v="5744235"/>
  </r>
  <r>
    <x v="41"/>
    <s v="ODINSA PROYECTOS E INVERSIONES S.A."/>
    <s v="10 NIIF Plenas - Individuales"/>
    <s v="BOGOTA D.C."/>
    <s v="N8299"/>
    <s v="2017-dic-31"/>
    <x v="3"/>
    <m/>
    <m/>
    <s v="Pasivos corrientes distintos de los pasivos incluidos en grupos de activos para su disposición clasificados como mantenidos para la venta"/>
    <x v="67"/>
    <x v="0"/>
    <n v="56655769"/>
  </r>
  <r>
    <x v="12"/>
    <s v="APIROS S A S"/>
    <s v="10 NIIF Plenas - Individuales"/>
    <s v="BOGOTA D.C."/>
    <s v="F4111"/>
    <s v="2016-dic-31"/>
    <x v="3"/>
    <m/>
    <m/>
    <s v="Pasivos corrientes distintos de los pasivos incluidos en grupos de activos para su disposición clasificados como mantenidos para la venta"/>
    <x v="67"/>
    <x v="0"/>
    <n v="297299439"/>
  </r>
  <r>
    <x v="12"/>
    <s v="APIROS S A S"/>
    <s v="10 NIIF Plenas - Individuales"/>
    <s v="BOGOTA D.C."/>
    <s v="F4111"/>
    <s v="2017-dic-31"/>
    <x v="3"/>
    <m/>
    <m/>
    <s v="Pasivos corrientes distintos de los pasivos incluidos en grupos de activos para su disposición clasificados como mantenidos para la venta"/>
    <x v="67"/>
    <x v="0"/>
    <n v="182402567"/>
  </r>
  <r>
    <x v="37"/>
    <s v="CONSTRUCCIONES VELEZ Y ASOCIADOS S.A.S"/>
    <s v="10 NIIF Plenas - Individuales"/>
    <s v="ANTIOQUIA"/>
    <s v="F4112"/>
    <s v="2016-dic-31"/>
    <x v="3"/>
    <m/>
    <m/>
    <s v="Pasivos corrientes distintos de los pasivos incluidos en grupos de activos para su disposición clasificados como mantenidos para la venta"/>
    <x v="67"/>
    <x v="0"/>
    <n v="30382801"/>
  </r>
  <r>
    <x v="37"/>
    <s v="CONSTRUCCIONES VELEZ Y ASOCIADOS S.A.S"/>
    <s v="10 NIIF Plenas - Individuales"/>
    <s v="ANTIOQUIA"/>
    <s v="F4112"/>
    <s v="2017-dic-31"/>
    <x v="3"/>
    <m/>
    <m/>
    <s v="Pasivos corrientes distintos de los pasivos incluidos en grupos de activos para su disposición clasificados como mantenidos para la venta"/>
    <x v="67"/>
    <x v="0"/>
    <n v="32216070"/>
  </r>
  <r>
    <x v="41"/>
    <s v="ODINSA PROYECTOS E INVERSIONES S.A."/>
    <s v="10 NIIF Plenas - Individuales"/>
    <s v="BOGOTA D.C."/>
    <s v="N8299"/>
    <s v="2016-dic-31"/>
    <x v="3"/>
    <m/>
    <m/>
    <s v="Pasivos incluidos en grupos de activos para su disposición clasificados como mantenidos para la venta"/>
    <x v="39"/>
    <x v="0"/>
    <n v="8305481"/>
  </r>
  <r>
    <x v="14"/>
    <s v="CONSTRUCOES E COMERCIO CAMARGO CORREA S.A. SUCURSAL COLOMBIA"/>
    <s v="10 NIIF Plenas - Individuales"/>
    <s v="ANTIOQUIA"/>
    <s v="F4290"/>
    <s v="2016-dic-31"/>
    <x v="3"/>
    <m/>
    <m/>
    <s v="Pasivos corrientes"/>
    <x v="30"/>
    <x v="5"/>
    <n v="91754177"/>
  </r>
  <r>
    <x v="14"/>
    <s v="CONSTRUCOES E COMERCIO CAMARGO CORREA S.A. SUCURSAL COLOMBIA"/>
    <s v="10 NIIF Plenas - Individuales"/>
    <s v="ANTIOQUIA"/>
    <s v="F4290"/>
    <s v="2017-dic-31"/>
    <x v="3"/>
    <m/>
    <m/>
    <s v="Pasivos corrientes"/>
    <x v="30"/>
    <x v="5"/>
    <n v="96332923"/>
  </r>
  <r>
    <x v="34"/>
    <s v="ARMETALES S.A."/>
    <s v="10 NIIF Plenas - Individuales"/>
    <s v="CALDAS"/>
    <s v="G4663"/>
    <s v="2016-dic-31"/>
    <x v="3"/>
    <m/>
    <m/>
    <s v="Pasivos corrientes"/>
    <x v="30"/>
    <x v="5"/>
    <n v="38493055"/>
  </r>
  <r>
    <x v="34"/>
    <s v="ARMETALES S.A."/>
    <s v="10 NIIF Plenas - Individuales"/>
    <s v="CALDAS"/>
    <s v="G4663"/>
    <s v="2017-dic-31"/>
    <x v="3"/>
    <m/>
    <m/>
    <s v="Pasivos corrientes"/>
    <x v="30"/>
    <x v="5"/>
    <n v="39654070"/>
  </r>
  <r>
    <x v="65"/>
    <s v="AR CONSTRUCCIONES S.A.S"/>
    <s v="10 NIIF Plenas - Individuales"/>
    <s v="BOGOTA D.C."/>
    <s v="F4111"/>
    <s v="2016-dic-31"/>
    <x v="3"/>
    <m/>
    <m/>
    <s v="Pasivos corrientes"/>
    <x v="30"/>
    <x v="5"/>
    <n v="33257863"/>
  </r>
  <r>
    <x v="65"/>
    <s v="AR CONSTRUCCIONES S.A.S"/>
    <s v="10 NIIF Plenas - Individuales"/>
    <s v="BOGOTA D.C."/>
    <s v="F4111"/>
    <s v="2017-dic-31"/>
    <x v="3"/>
    <m/>
    <m/>
    <s v="Pasivos corrientes"/>
    <x v="30"/>
    <x v="5"/>
    <n v="18776630"/>
  </r>
  <r>
    <x v="9"/>
    <s v="PRODESA Y CIA. S.A."/>
    <s v="10 NIIF Plenas - Individuales"/>
    <s v="BOGOTA D.C."/>
    <s v="F4111"/>
    <s v="2016-dic-31"/>
    <x v="3"/>
    <m/>
    <m/>
    <s v="Pasivos corrientes"/>
    <x v="30"/>
    <x v="5"/>
    <n v="85726893"/>
  </r>
  <r>
    <x v="9"/>
    <s v="PRODESA Y CIA. S.A."/>
    <s v="10 NIIF Plenas - Individuales"/>
    <s v="BOGOTA D.C."/>
    <s v="F4111"/>
    <s v="2017-dic-31"/>
    <x v="3"/>
    <m/>
    <m/>
    <s v="Pasivos corrientes"/>
    <x v="30"/>
    <x v="5"/>
    <n v="168391490"/>
  </r>
  <r>
    <x v="56"/>
    <s v="CBI COLOMBIANA S.A."/>
    <s v="10 NIIF Plenas - Individuales"/>
    <s v="BOLIVAR"/>
    <s v="F4290"/>
    <s v="2016-dic-31"/>
    <x v="3"/>
    <m/>
    <m/>
    <s v="Pasivos corrientes"/>
    <x v="30"/>
    <x v="5"/>
    <n v="386183603"/>
  </r>
  <r>
    <x v="56"/>
    <s v="CBI COLOMBIANA S.A."/>
    <s v="10 NIIF Plenas - Individuales"/>
    <s v="BOLIVAR"/>
    <s v="F4290"/>
    <s v="2017-dic-31"/>
    <x v="3"/>
    <m/>
    <m/>
    <s v="Pasivos corrientes"/>
    <x v="30"/>
    <x v="5"/>
    <n v="405395929"/>
  </r>
  <r>
    <x v="66"/>
    <s v="CONSTRUCTORA DE INFRAESTRUCTURA VIAL S.A.S."/>
    <s v="10 NIIF Plenas - Individuales"/>
    <s v="BOGOTA D.C."/>
    <s v="F4210"/>
    <s v="2016-dic-31"/>
    <x v="3"/>
    <m/>
    <m/>
    <s v="Pasivos corrientes"/>
    <x v="30"/>
    <x v="5"/>
    <n v="46382912"/>
  </r>
  <r>
    <x v="66"/>
    <s v="CONSTRUCTORA DE INFRAESTRUCTURA VIAL S.A.S."/>
    <s v="10 NIIF Plenas - Individuales"/>
    <s v="BOGOTA D.C."/>
    <s v="F4210"/>
    <s v="2017-dic-31"/>
    <x v="3"/>
    <m/>
    <m/>
    <s v="Pasivos corrientes"/>
    <x v="30"/>
    <x v="5"/>
    <n v="30638581"/>
  </r>
  <r>
    <x v="45"/>
    <s v="CASS CONSTRUCTORES &amp; CIA. S.C.A."/>
    <s v="10 NIIF Plenas - Individuales"/>
    <s v="CUNDINAMARCA"/>
    <s v="F4210"/>
    <s v="2016-dic-31"/>
    <x v="3"/>
    <m/>
    <m/>
    <s v="Pasivos corrientes"/>
    <x v="30"/>
    <x v="5"/>
    <n v="264372886"/>
  </r>
  <r>
    <x v="45"/>
    <s v="CASS CONSTRUCTORES &amp; CIA. S.C.A."/>
    <s v="10 NIIF Plenas - Individuales"/>
    <s v="CUNDINAMARCA"/>
    <s v="F4210"/>
    <s v="2017-dic-31"/>
    <x v="3"/>
    <m/>
    <m/>
    <s v="Pasivos corrientes"/>
    <x v="30"/>
    <x v="5"/>
    <n v="225688064"/>
  </r>
  <r>
    <x v="71"/>
    <s v="MECO INFRAESTRUCTURA SAS"/>
    <s v="10 NIIF Plenas - Individuales"/>
    <s v="BOGOTA D.C."/>
    <s v="F4210"/>
    <s v="2016-dic-31"/>
    <x v="3"/>
    <m/>
    <m/>
    <s v="Pasivos corrientes"/>
    <x v="30"/>
    <x v="5"/>
    <n v="118203172"/>
  </r>
  <r>
    <x v="71"/>
    <s v="MECO INFRAESTRUCTURA SAS"/>
    <s v="10 NIIF Plenas - Individuales"/>
    <s v="BOGOTA D.C."/>
    <s v="F4210"/>
    <s v="2017-dic-31"/>
    <x v="3"/>
    <m/>
    <m/>
    <s v="Pasivos corrientes"/>
    <x v="30"/>
    <x v="5"/>
    <n v="148932185"/>
  </r>
  <r>
    <x v="72"/>
    <s v="SBI INTERNATIONAL HOLDINGS AG"/>
    <s v="10 NIIF Plenas - Individuales"/>
    <s v="BOGOTA D.C."/>
    <s v="F4112"/>
    <s v="2016-dic-31"/>
    <x v="3"/>
    <m/>
    <m/>
    <s v="Pasivos corrientes"/>
    <x v="30"/>
    <x v="5"/>
    <n v="157757465"/>
  </r>
  <r>
    <x v="72"/>
    <s v="SBI INTERNATIONAL HOLDINGS AG"/>
    <s v="10 NIIF Plenas - Individuales"/>
    <s v="BOGOTA D.C."/>
    <s v="F4112"/>
    <s v="2017-dic-31"/>
    <x v="3"/>
    <m/>
    <m/>
    <s v="Pasivos corrientes"/>
    <x v="30"/>
    <x v="5"/>
    <n v="191540978"/>
  </r>
  <r>
    <x v="64"/>
    <s v="POCH COLOMBIA SA"/>
    <s v="10 NIIF Plenas - Individuales"/>
    <s v="BOGOTA D.C."/>
    <s v="M7110"/>
    <s v="2016-dic-31"/>
    <x v="3"/>
    <m/>
    <m/>
    <s v="Pasivos corrientes"/>
    <x v="30"/>
    <x v="5"/>
    <n v="3133428"/>
  </r>
  <r>
    <x v="64"/>
    <s v="POCH COLOMBIA SA"/>
    <s v="10 NIIF Plenas - Individuales"/>
    <s v="BOGOTA D.C."/>
    <s v="M7110"/>
    <s v="2017-dic-31"/>
    <x v="3"/>
    <m/>
    <m/>
    <s v="Pasivos corrientes"/>
    <x v="30"/>
    <x v="5"/>
    <n v="5103509"/>
  </r>
  <r>
    <x v="73"/>
    <s v="CONSTRUCCIONES COLOMBIANAS OHL SAS"/>
    <s v="10 NIIF Plenas - Individuales"/>
    <s v="BOGOTA D.C."/>
    <s v="F4210"/>
    <s v="2016-dic-31"/>
    <x v="3"/>
    <m/>
    <m/>
    <s v="Pasivos corrientes"/>
    <x v="30"/>
    <x v="5"/>
    <n v="40887407"/>
  </r>
  <r>
    <x v="73"/>
    <s v="CONSTRUCCIONES COLOMBIANAS OHL SAS"/>
    <s v="10 NIIF Plenas - Individuales"/>
    <s v="BOGOTA D.C."/>
    <s v="F4210"/>
    <s v="2017-dic-31"/>
    <x v="3"/>
    <m/>
    <m/>
    <s v="Pasivos corrientes"/>
    <x v="30"/>
    <x v="5"/>
    <n v="38206792"/>
  </r>
  <r>
    <x v="41"/>
    <s v="ODINSA PROYECTOS E INVERSIONES S.A."/>
    <s v="10 NIIF Plenas - Individuales"/>
    <s v="BOGOTA D.C."/>
    <s v="N8299"/>
    <s v="2016-dic-31"/>
    <x v="3"/>
    <m/>
    <m/>
    <s v="Pasivos corrientes"/>
    <x v="30"/>
    <x v="5"/>
    <n v="14049716"/>
  </r>
  <r>
    <x v="41"/>
    <s v="ODINSA PROYECTOS E INVERSIONES S.A."/>
    <s v="10 NIIF Plenas - Individuales"/>
    <s v="BOGOTA D.C."/>
    <s v="N8299"/>
    <s v="2017-dic-31"/>
    <x v="3"/>
    <m/>
    <m/>
    <s v="Pasivos corrientes"/>
    <x v="30"/>
    <x v="5"/>
    <n v="56655769"/>
  </r>
  <r>
    <x v="12"/>
    <s v="APIROS S A S"/>
    <s v="10 NIIF Plenas - Individuales"/>
    <s v="BOGOTA D.C."/>
    <s v="F4111"/>
    <s v="2016-dic-31"/>
    <x v="3"/>
    <m/>
    <m/>
    <s v="Pasivos corrientes"/>
    <x v="30"/>
    <x v="5"/>
    <n v="297299439"/>
  </r>
  <r>
    <x v="12"/>
    <s v="APIROS S A S"/>
    <s v="10 NIIF Plenas - Individuales"/>
    <s v="BOGOTA D.C."/>
    <s v="F4111"/>
    <s v="2017-dic-31"/>
    <x v="3"/>
    <m/>
    <m/>
    <s v="Pasivos corrientes"/>
    <x v="30"/>
    <x v="5"/>
    <n v="182402567"/>
  </r>
  <r>
    <x v="37"/>
    <s v="CONSTRUCCIONES VELEZ Y ASOCIADOS S.A.S"/>
    <s v="10 NIIF Plenas - Individuales"/>
    <s v="ANTIOQUIA"/>
    <s v="F4112"/>
    <s v="2016-dic-31"/>
    <x v="3"/>
    <m/>
    <m/>
    <s v="Pasivos corrientes"/>
    <x v="30"/>
    <x v="5"/>
    <n v="30382801"/>
  </r>
  <r>
    <x v="37"/>
    <s v="CONSTRUCCIONES VELEZ Y ASOCIADOS S.A.S"/>
    <s v="10 NIIF Plenas - Individuales"/>
    <s v="ANTIOQUIA"/>
    <s v="F4112"/>
    <s v="2017-dic-31"/>
    <x v="3"/>
    <m/>
    <m/>
    <s v="Pasivos corrientes"/>
    <x v="30"/>
    <x v="5"/>
    <n v="32216070"/>
  </r>
  <r>
    <x v="65"/>
    <s v="AR CONSTRUCCIONES S.A.S"/>
    <s v="10 NIIF Plenas - Individuales"/>
    <s v="BOGOTA D.C."/>
    <s v="F4111"/>
    <s v="2016-dic-31"/>
    <x v="3"/>
    <m/>
    <m/>
    <s v="Provisiones no corrientes por beneficios a los empleados"/>
    <x v="40"/>
    <x v="0"/>
    <n v="234021"/>
  </r>
  <r>
    <x v="65"/>
    <s v="AR CONSTRUCCIONES S.A.S"/>
    <s v="10 NIIF Plenas - Individuales"/>
    <s v="BOGOTA D.C."/>
    <s v="F4111"/>
    <s v="2017-dic-31"/>
    <x v="3"/>
    <m/>
    <m/>
    <s v="Provisiones no corrientes por beneficios a los empleados"/>
    <x v="40"/>
    <x v="0"/>
    <n v="65000"/>
  </r>
  <r>
    <x v="37"/>
    <s v="CONSTRUCCIONES VELEZ Y ASOCIADOS S.A.S"/>
    <s v="10 NIIF Plenas - Individuales"/>
    <s v="ANTIOQUIA"/>
    <s v="F4112"/>
    <s v="2016-dic-31"/>
    <x v="3"/>
    <m/>
    <m/>
    <s v="Provisiones no corrientes por beneficios a los empleados"/>
    <x v="40"/>
    <x v="0"/>
    <n v="74003"/>
  </r>
  <r>
    <x v="37"/>
    <s v="CONSTRUCCIONES VELEZ Y ASOCIADOS S.A.S"/>
    <s v="10 NIIF Plenas - Individuales"/>
    <s v="ANTIOQUIA"/>
    <s v="F4112"/>
    <s v="2017-dic-31"/>
    <x v="3"/>
    <m/>
    <m/>
    <s v="Provisiones no corrientes por beneficios a los empleados"/>
    <x v="40"/>
    <x v="0"/>
    <n v="86100"/>
  </r>
  <r>
    <x v="65"/>
    <s v="AR CONSTRUCCIONES S.A.S"/>
    <s v="10 NIIF Plenas - Individuales"/>
    <s v="BOGOTA D.C."/>
    <s v="F4111"/>
    <s v="2016-dic-31"/>
    <x v="3"/>
    <m/>
    <m/>
    <s v="Otras provisiones no corrientes"/>
    <x v="41"/>
    <x v="0"/>
    <n v="5581945"/>
  </r>
  <r>
    <x v="65"/>
    <s v="AR CONSTRUCCIONES S.A.S"/>
    <s v="10 NIIF Plenas - Individuales"/>
    <s v="BOGOTA D.C."/>
    <s v="F4111"/>
    <s v="2017-dic-31"/>
    <x v="3"/>
    <m/>
    <m/>
    <s v="Otras provisiones no corrientes"/>
    <x v="41"/>
    <x v="0"/>
    <n v="27276304"/>
  </r>
  <r>
    <x v="9"/>
    <s v="PRODESA Y CIA. S.A."/>
    <s v="10 NIIF Plenas - Individuales"/>
    <s v="BOGOTA D.C."/>
    <s v="F4111"/>
    <s v="2016-dic-31"/>
    <x v="3"/>
    <m/>
    <m/>
    <s v="Otras provisiones no corrientes"/>
    <x v="41"/>
    <x v="0"/>
    <n v="45308090"/>
  </r>
  <r>
    <x v="9"/>
    <s v="PRODESA Y CIA. S.A."/>
    <s v="10 NIIF Plenas - Individuales"/>
    <s v="BOGOTA D.C."/>
    <s v="F4111"/>
    <s v="2017-dic-31"/>
    <x v="3"/>
    <m/>
    <m/>
    <s v="Otras provisiones no corrientes"/>
    <x v="41"/>
    <x v="0"/>
    <n v="47878133"/>
  </r>
  <r>
    <x v="65"/>
    <s v="AR CONSTRUCCIONES S.A.S"/>
    <s v="10 NIIF Plenas - Individuales"/>
    <s v="BOGOTA D.C."/>
    <s v="F4111"/>
    <s v="2016-dic-31"/>
    <x v="3"/>
    <m/>
    <m/>
    <s v="Provisiones no corrientes"/>
    <x v="68"/>
    <x v="0"/>
    <n v="5815966"/>
  </r>
  <r>
    <x v="65"/>
    <s v="AR CONSTRUCCIONES S.A.S"/>
    <s v="10 NIIF Plenas - Individuales"/>
    <s v="BOGOTA D.C."/>
    <s v="F4111"/>
    <s v="2017-dic-31"/>
    <x v="3"/>
    <m/>
    <m/>
    <s v="Provisiones no corrientes"/>
    <x v="68"/>
    <x v="0"/>
    <n v="27341304"/>
  </r>
  <r>
    <x v="9"/>
    <s v="PRODESA Y CIA. S.A."/>
    <s v="10 NIIF Plenas - Individuales"/>
    <s v="BOGOTA D.C."/>
    <s v="F4111"/>
    <s v="2016-dic-31"/>
    <x v="3"/>
    <m/>
    <m/>
    <s v="Provisiones no corrientes"/>
    <x v="68"/>
    <x v="0"/>
    <n v="45308090"/>
  </r>
  <r>
    <x v="9"/>
    <s v="PRODESA Y CIA. S.A."/>
    <s v="10 NIIF Plenas - Individuales"/>
    <s v="BOGOTA D.C."/>
    <s v="F4111"/>
    <s v="2017-dic-31"/>
    <x v="3"/>
    <m/>
    <m/>
    <s v="Provisiones no corrientes"/>
    <x v="68"/>
    <x v="0"/>
    <n v="47878133"/>
  </r>
  <r>
    <x v="37"/>
    <s v="CONSTRUCCIONES VELEZ Y ASOCIADOS S.A.S"/>
    <s v="10 NIIF Plenas - Individuales"/>
    <s v="ANTIOQUIA"/>
    <s v="F4112"/>
    <s v="2016-dic-31"/>
    <x v="3"/>
    <m/>
    <m/>
    <s v="Provisiones no corrientes"/>
    <x v="68"/>
    <x v="0"/>
    <n v="74003"/>
  </r>
  <r>
    <x v="37"/>
    <s v="CONSTRUCCIONES VELEZ Y ASOCIADOS S.A.S"/>
    <s v="10 NIIF Plenas - Individuales"/>
    <s v="ANTIOQUIA"/>
    <s v="F4112"/>
    <s v="2017-dic-31"/>
    <x v="3"/>
    <m/>
    <m/>
    <s v="Provisiones no corrientes"/>
    <x v="68"/>
    <x v="0"/>
    <n v="86100"/>
  </r>
  <r>
    <x v="9"/>
    <s v="PRODESA Y CIA. S.A."/>
    <s v="10 NIIF Plenas - Individuales"/>
    <s v="BOGOTA D.C."/>
    <s v="F4111"/>
    <s v="2016-dic-31"/>
    <x v="3"/>
    <m/>
    <m/>
    <s v="Cuentas comerciales por pagar y otras cuentas por pagar no corrientes"/>
    <x v="43"/>
    <x v="0"/>
    <n v="26736807"/>
  </r>
  <r>
    <x v="9"/>
    <s v="PRODESA Y CIA. S.A."/>
    <s v="10 NIIF Plenas - Individuales"/>
    <s v="BOGOTA D.C."/>
    <s v="F4111"/>
    <s v="2017-dic-31"/>
    <x v="3"/>
    <m/>
    <m/>
    <s v="Cuentas comerciales por pagar y otras cuentas por pagar no corrientes"/>
    <x v="43"/>
    <x v="0"/>
    <n v="37648891"/>
  </r>
  <r>
    <x v="45"/>
    <s v="CASS CONSTRUCTORES &amp; CIA. S.C.A."/>
    <s v="10 NIIF Plenas - Individuales"/>
    <s v="CUNDINAMARCA"/>
    <s v="F4210"/>
    <s v="2016-dic-31"/>
    <x v="3"/>
    <m/>
    <m/>
    <s v="Cuentas comerciales por pagar y otras cuentas por pagar no corrientes"/>
    <x v="43"/>
    <x v="0"/>
    <n v="35568322"/>
  </r>
  <r>
    <x v="45"/>
    <s v="CASS CONSTRUCTORES &amp; CIA. S.C.A."/>
    <s v="10 NIIF Plenas - Individuales"/>
    <s v="CUNDINAMARCA"/>
    <s v="F4210"/>
    <s v="2017-dic-31"/>
    <x v="3"/>
    <m/>
    <m/>
    <s v="Cuentas comerciales por pagar y otras cuentas por pagar no corrientes"/>
    <x v="43"/>
    <x v="0"/>
    <n v="157255289"/>
  </r>
  <r>
    <x v="71"/>
    <s v="MECO INFRAESTRUCTURA SAS"/>
    <s v="10 NIIF Plenas - Individuales"/>
    <s v="BOGOTA D.C."/>
    <s v="F4210"/>
    <s v="2016-dic-31"/>
    <x v="3"/>
    <m/>
    <m/>
    <s v="Cuentas comerciales por pagar y otras cuentas por pagar no corrientes"/>
    <x v="43"/>
    <x v="0"/>
    <n v="32898980"/>
  </r>
  <r>
    <x v="71"/>
    <s v="MECO INFRAESTRUCTURA SAS"/>
    <s v="10 NIIF Plenas - Individuales"/>
    <s v="BOGOTA D.C."/>
    <s v="F4210"/>
    <s v="2017-dic-31"/>
    <x v="3"/>
    <m/>
    <m/>
    <s v="Cuentas comerciales por pagar y otras cuentas por pagar no corrientes"/>
    <x v="43"/>
    <x v="0"/>
    <n v="51671381"/>
  </r>
  <r>
    <x v="73"/>
    <s v="CONSTRUCCIONES COLOMBIANAS OHL SAS"/>
    <s v="10 NIIF Plenas - Individuales"/>
    <s v="BOGOTA D.C."/>
    <s v="F4210"/>
    <s v="2016-dic-31"/>
    <x v="3"/>
    <m/>
    <m/>
    <s v="Cuentas comerciales por pagar y otras cuentas por pagar no corrientes"/>
    <x v="43"/>
    <x v="0"/>
    <n v="18284673"/>
  </r>
  <r>
    <x v="73"/>
    <s v="CONSTRUCCIONES COLOMBIANAS OHL SAS"/>
    <s v="10 NIIF Plenas - Individuales"/>
    <s v="BOGOTA D.C."/>
    <s v="F4210"/>
    <s v="2017-dic-31"/>
    <x v="3"/>
    <m/>
    <m/>
    <s v="Cuentas comerciales por pagar y otras cuentas por pagar no corrientes"/>
    <x v="43"/>
    <x v="0"/>
    <n v="85530825"/>
  </r>
  <r>
    <x v="34"/>
    <s v="ARMETALES S.A."/>
    <s v="10 NIIF Plenas - Individuales"/>
    <s v="CALDAS"/>
    <s v="G4663"/>
    <s v="2016-dic-31"/>
    <x v="3"/>
    <m/>
    <m/>
    <s v="Pasivo por impuestos diferidos"/>
    <x v="44"/>
    <x v="0"/>
    <n v="1218353"/>
  </r>
  <r>
    <x v="34"/>
    <s v="ARMETALES S.A."/>
    <s v="10 NIIF Plenas - Individuales"/>
    <s v="CALDAS"/>
    <s v="G4663"/>
    <s v="2017-dic-31"/>
    <x v="3"/>
    <m/>
    <m/>
    <s v="Pasivo por impuestos diferidos"/>
    <x v="44"/>
    <x v="0"/>
    <n v="1203156"/>
  </r>
  <r>
    <x v="65"/>
    <s v="AR CONSTRUCCIONES S.A.S"/>
    <s v="10 NIIF Plenas - Individuales"/>
    <s v="BOGOTA D.C."/>
    <s v="F4111"/>
    <s v="2016-dic-31"/>
    <x v="3"/>
    <m/>
    <m/>
    <s v="Pasivo por impuestos diferidos"/>
    <x v="44"/>
    <x v="0"/>
    <n v="52684"/>
  </r>
  <r>
    <x v="65"/>
    <s v="AR CONSTRUCCIONES S.A.S"/>
    <s v="10 NIIF Plenas - Individuales"/>
    <s v="BOGOTA D.C."/>
    <s v="F4111"/>
    <s v="2017-dic-31"/>
    <x v="3"/>
    <m/>
    <m/>
    <s v="Pasivo por impuestos diferidos"/>
    <x v="44"/>
    <x v="0"/>
    <n v="85322298"/>
  </r>
  <r>
    <x v="66"/>
    <s v="CONSTRUCTORA DE INFRAESTRUCTURA VIAL S.A.S."/>
    <s v="10 NIIF Plenas - Individuales"/>
    <s v="BOGOTA D.C."/>
    <s v="F4210"/>
    <s v="2017-dic-31"/>
    <x v="3"/>
    <m/>
    <m/>
    <s v="Pasivo por impuestos diferidos"/>
    <x v="44"/>
    <x v="0"/>
    <n v="2526"/>
  </r>
  <r>
    <x v="45"/>
    <s v="CASS CONSTRUCTORES &amp; CIA. S.C.A."/>
    <s v="10 NIIF Plenas - Individuales"/>
    <s v="CUNDINAMARCA"/>
    <s v="F4210"/>
    <s v="2016-dic-31"/>
    <x v="3"/>
    <m/>
    <m/>
    <s v="Pasivo por impuestos diferidos"/>
    <x v="44"/>
    <x v="0"/>
    <n v="18459758"/>
  </r>
  <r>
    <x v="45"/>
    <s v="CASS CONSTRUCTORES &amp; CIA. S.C.A."/>
    <s v="10 NIIF Plenas - Individuales"/>
    <s v="CUNDINAMARCA"/>
    <s v="F4210"/>
    <s v="2017-dic-31"/>
    <x v="3"/>
    <m/>
    <m/>
    <s v="Pasivo por impuestos diferidos"/>
    <x v="44"/>
    <x v="0"/>
    <n v="52714159"/>
  </r>
  <r>
    <x v="71"/>
    <s v="MECO INFRAESTRUCTURA SAS"/>
    <s v="10 NIIF Plenas - Individuales"/>
    <s v="BOGOTA D.C."/>
    <s v="F4210"/>
    <s v="2016-dic-31"/>
    <x v="3"/>
    <m/>
    <m/>
    <s v="Pasivo por impuestos diferidos"/>
    <x v="44"/>
    <x v="0"/>
    <n v="8530126"/>
  </r>
  <r>
    <x v="71"/>
    <s v="MECO INFRAESTRUCTURA SAS"/>
    <s v="10 NIIF Plenas - Individuales"/>
    <s v="BOGOTA D.C."/>
    <s v="F4210"/>
    <s v="2017-dic-31"/>
    <x v="3"/>
    <m/>
    <m/>
    <s v="Pasivo por impuestos diferidos"/>
    <x v="44"/>
    <x v="0"/>
    <n v="8956064"/>
  </r>
  <r>
    <x v="72"/>
    <s v="SBI INTERNATIONAL HOLDINGS AG"/>
    <s v="10 NIIF Plenas - Individuales"/>
    <s v="BOGOTA D.C."/>
    <s v="F4112"/>
    <s v="2016-dic-31"/>
    <x v="3"/>
    <m/>
    <m/>
    <s v="Pasivo por impuestos diferidos"/>
    <x v="44"/>
    <x v="0"/>
    <n v="2551947"/>
  </r>
  <r>
    <x v="72"/>
    <s v="SBI INTERNATIONAL HOLDINGS AG"/>
    <s v="10 NIIF Plenas - Individuales"/>
    <s v="BOGOTA D.C."/>
    <s v="F4112"/>
    <s v="2017-dic-31"/>
    <x v="3"/>
    <m/>
    <m/>
    <s v="Pasivo por impuestos diferidos"/>
    <x v="44"/>
    <x v="0"/>
    <n v="165064"/>
  </r>
  <r>
    <x v="64"/>
    <s v="POCH COLOMBIA SA"/>
    <s v="10 NIIF Plenas - Individuales"/>
    <s v="BOGOTA D.C."/>
    <s v="M7110"/>
    <s v="2016-dic-31"/>
    <x v="3"/>
    <m/>
    <m/>
    <s v="Pasivo por impuestos diferidos"/>
    <x v="44"/>
    <x v="0"/>
    <n v="196106"/>
  </r>
  <r>
    <x v="73"/>
    <s v="CONSTRUCCIONES COLOMBIANAS OHL SAS"/>
    <s v="10 NIIF Plenas - Individuales"/>
    <s v="BOGOTA D.C."/>
    <s v="F4210"/>
    <s v="2017-dic-31"/>
    <x v="3"/>
    <m/>
    <m/>
    <s v="Pasivo por impuestos diferidos"/>
    <x v="44"/>
    <x v="0"/>
    <n v="476852"/>
  </r>
  <r>
    <x v="41"/>
    <s v="ODINSA PROYECTOS E INVERSIONES S.A."/>
    <s v="10 NIIF Plenas - Individuales"/>
    <s v="BOGOTA D.C."/>
    <s v="N8299"/>
    <s v="2016-dic-31"/>
    <x v="3"/>
    <m/>
    <m/>
    <s v="Pasivo por impuestos diferidos"/>
    <x v="44"/>
    <x v="0"/>
    <n v="3029086"/>
  </r>
  <r>
    <x v="41"/>
    <s v="ODINSA PROYECTOS E INVERSIONES S.A."/>
    <s v="10 NIIF Plenas - Individuales"/>
    <s v="BOGOTA D.C."/>
    <s v="N8299"/>
    <s v="2017-dic-31"/>
    <x v="3"/>
    <m/>
    <m/>
    <s v="Pasivo por impuestos diferidos"/>
    <x v="44"/>
    <x v="0"/>
    <n v="64590"/>
  </r>
  <r>
    <x v="12"/>
    <s v="APIROS S A S"/>
    <s v="10 NIIF Plenas - Individuales"/>
    <s v="BOGOTA D.C."/>
    <s v="F4111"/>
    <s v="2016-dic-31"/>
    <x v="3"/>
    <m/>
    <m/>
    <s v="Pasivo por impuestos diferidos"/>
    <x v="44"/>
    <x v="0"/>
    <n v="2143009"/>
  </r>
  <r>
    <x v="12"/>
    <s v="APIROS S A S"/>
    <s v="10 NIIF Plenas - Individuales"/>
    <s v="BOGOTA D.C."/>
    <s v="F4111"/>
    <s v="2017-dic-31"/>
    <x v="3"/>
    <m/>
    <m/>
    <s v="Pasivo por impuestos diferidos"/>
    <x v="44"/>
    <x v="0"/>
    <n v="1835378"/>
  </r>
  <r>
    <x v="37"/>
    <s v="CONSTRUCCIONES VELEZ Y ASOCIADOS S.A.S"/>
    <s v="10 NIIF Plenas - Individuales"/>
    <s v="ANTIOQUIA"/>
    <s v="F4112"/>
    <s v="2016-dic-31"/>
    <x v="3"/>
    <m/>
    <m/>
    <s v="Pasivo por impuestos diferidos"/>
    <x v="44"/>
    <x v="0"/>
    <n v="1729025"/>
  </r>
  <r>
    <x v="37"/>
    <s v="CONSTRUCCIONES VELEZ Y ASOCIADOS S.A.S"/>
    <s v="10 NIIF Plenas - Individuales"/>
    <s v="ANTIOQUIA"/>
    <s v="F4112"/>
    <s v="2017-dic-31"/>
    <x v="3"/>
    <m/>
    <m/>
    <s v="Pasivo por impuestos diferidos"/>
    <x v="44"/>
    <x v="0"/>
    <n v="4536568"/>
  </r>
  <r>
    <x v="14"/>
    <s v="CONSTRUCOES E COMERCIO CAMARGO CORREA S.A. SUCURSAL COLOMBIA"/>
    <s v="10 NIIF Plenas - Individuales"/>
    <s v="ANTIOQUIA"/>
    <s v="F4290"/>
    <s v="2016-dic-31"/>
    <x v="3"/>
    <m/>
    <m/>
    <s v="Otros pasivos financieros no corrientes"/>
    <x v="46"/>
    <x v="0"/>
    <n v="74667667"/>
  </r>
  <r>
    <x v="14"/>
    <s v="CONSTRUCOES E COMERCIO CAMARGO CORREA S.A. SUCURSAL COLOMBIA"/>
    <s v="10 NIIF Plenas - Individuales"/>
    <s v="ANTIOQUIA"/>
    <s v="F4290"/>
    <s v="2017-dic-31"/>
    <x v="3"/>
    <m/>
    <m/>
    <s v="Otros pasivos financieros no corrientes"/>
    <x v="46"/>
    <x v="0"/>
    <n v="32279998"/>
  </r>
  <r>
    <x v="65"/>
    <s v="AR CONSTRUCCIONES S.A.S"/>
    <s v="10 NIIF Plenas - Individuales"/>
    <s v="BOGOTA D.C."/>
    <s v="F4111"/>
    <s v="2016-dic-31"/>
    <x v="3"/>
    <m/>
    <m/>
    <s v="Otros pasivos financieros no corrientes"/>
    <x v="46"/>
    <x v="0"/>
    <n v="19567645"/>
  </r>
  <r>
    <x v="65"/>
    <s v="AR CONSTRUCCIONES S.A.S"/>
    <s v="10 NIIF Plenas - Individuales"/>
    <s v="BOGOTA D.C."/>
    <s v="F4111"/>
    <s v="2017-dic-31"/>
    <x v="3"/>
    <m/>
    <m/>
    <s v="Otros pasivos financieros no corrientes"/>
    <x v="46"/>
    <x v="0"/>
    <n v="58293347"/>
  </r>
  <r>
    <x v="9"/>
    <s v="PRODESA Y CIA. S.A."/>
    <s v="10 NIIF Plenas - Individuales"/>
    <s v="BOGOTA D.C."/>
    <s v="F4111"/>
    <s v="2016-dic-31"/>
    <x v="3"/>
    <m/>
    <m/>
    <s v="Otros pasivos financieros no corrientes"/>
    <x v="46"/>
    <x v="0"/>
    <n v="115187610"/>
  </r>
  <r>
    <x v="9"/>
    <s v="PRODESA Y CIA. S.A."/>
    <s v="10 NIIF Plenas - Individuales"/>
    <s v="BOGOTA D.C."/>
    <s v="F4111"/>
    <s v="2017-dic-31"/>
    <x v="3"/>
    <m/>
    <m/>
    <s v="Otros pasivos financieros no corrientes"/>
    <x v="46"/>
    <x v="0"/>
    <n v="79965658"/>
  </r>
  <r>
    <x v="45"/>
    <s v="CASS CONSTRUCTORES &amp; CIA. S.C.A."/>
    <s v="10 NIIF Plenas - Individuales"/>
    <s v="CUNDINAMARCA"/>
    <s v="F4210"/>
    <s v="2016-dic-31"/>
    <x v="3"/>
    <m/>
    <m/>
    <s v="Otros pasivos financieros no corrientes"/>
    <x v="46"/>
    <x v="0"/>
    <n v="38400104"/>
  </r>
  <r>
    <x v="45"/>
    <s v="CASS CONSTRUCTORES &amp; CIA. S.C.A."/>
    <s v="10 NIIF Plenas - Individuales"/>
    <s v="CUNDINAMARCA"/>
    <s v="F4210"/>
    <s v="2017-dic-31"/>
    <x v="3"/>
    <m/>
    <m/>
    <s v="Otros pasivos financieros no corrientes"/>
    <x v="46"/>
    <x v="0"/>
    <n v="112682455"/>
  </r>
  <r>
    <x v="71"/>
    <s v="MECO INFRAESTRUCTURA SAS"/>
    <s v="10 NIIF Plenas - Individuales"/>
    <s v="BOGOTA D.C."/>
    <s v="F4210"/>
    <s v="2016-dic-31"/>
    <x v="3"/>
    <m/>
    <m/>
    <s v="Otros pasivos financieros no corrientes"/>
    <x v="46"/>
    <x v="0"/>
    <n v="24121875"/>
  </r>
  <r>
    <x v="71"/>
    <s v="MECO INFRAESTRUCTURA SAS"/>
    <s v="10 NIIF Plenas - Individuales"/>
    <s v="BOGOTA D.C."/>
    <s v="F4210"/>
    <s v="2017-dic-31"/>
    <x v="3"/>
    <m/>
    <m/>
    <s v="Otros pasivos financieros no corrientes"/>
    <x v="46"/>
    <x v="0"/>
    <n v="26477919"/>
  </r>
  <r>
    <x v="72"/>
    <s v="SBI INTERNATIONAL HOLDINGS AG"/>
    <s v="10 NIIF Plenas - Individuales"/>
    <s v="BOGOTA D.C."/>
    <s v="F4112"/>
    <s v="2016-dic-31"/>
    <x v="3"/>
    <m/>
    <m/>
    <s v="Otros pasivos financieros no corrientes"/>
    <x v="46"/>
    <x v="0"/>
    <n v="23221"/>
  </r>
  <r>
    <x v="64"/>
    <s v="POCH COLOMBIA SA"/>
    <s v="10 NIIF Plenas - Individuales"/>
    <s v="BOGOTA D.C."/>
    <s v="M7110"/>
    <s v="2016-dic-31"/>
    <x v="3"/>
    <m/>
    <m/>
    <s v="Otros pasivos financieros no corrientes"/>
    <x v="46"/>
    <x v="0"/>
    <n v="256784"/>
  </r>
  <r>
    <x v="64"/>
    <s v="POCH COLOMBIA SA"/>
    <s v="10 NIIF Plenas - Individuales"/>
    <s v="BOGOTA D.C."/>
    <s v="M7110"/>
    <s v="2017-dic-31"/>
    <x v="3"/>
    <m/>
    <m/>
    <s v="Otros pasivos financieros no corrientes"/>
    <x v="46"/>
    <x v="0"/>
    <n v="5556"/>
  </r>
  <r>
    <x v="12"/>
    <s v="APIROS S A S"/>
    <s v="10 NIIF Plenas - Individuales"/>
    <s v="BOGOTA D.C."/>
    <s v="F4111"/>
    <s v="2016-dic-31"/>
    <x v="3"/>
    <m/>
    <m/>
    <s v="Otros pasivos financieros no corrientes"/>
    <x v="46"/>
    <x v="0"/>
    <n v="73187405"/>
  </r>
  <r>
    <x v="12"/>
    <s v="APIROS S A S"/>
    <s v="10 NIIF Plenas - Individuales"/>
    <s v="BOGOTA D.C."/>
    <s v="F4111"/>
    <s v="2017-dic-31"/>
    <x v="3"/>
    <m/>
    <m/>
    <s v="Otros pasivos financieros no corrientes"/>
    <x v="46"/>
    <x v="0"/>
    <n v="152148638"/>
  </r>
  <r>
    <x v="65"/>
    <s v="AR CONSTRUCCIONES S.A.S"/>
    <s v="10 NIIF Plenas - Individuales"/>
    <s v="BOGOTA D.C."/>
    <s v="F4111"/>
    <s v="2016-dic-31"/>
    <x v="3"/>
    <m/>
    <m/>
    <s v="Otros pasivos no financieros no corrientes"/>
    <x v="48"/>
    <x v="0"/>
    <n v="137804853"/>
  </r>
  <r>
    <x v="65"/>
    <s v="AR CONSTRUCCIONES S.A.S"/>
    <s v="10 NIIF Plenas - Individuales"/>
    <s v="BOGOTA D.C."/>
    <s v="F4111"/>
    <s v="2017-dic-31"/>
    <x v="3"/>
    <m/>
    <m/>
    <s v="Otros pasivos no financieros no corrientes"/>
    <x v="48"/>
    <x v="0"/>
    <n v="43359"/>
  </r>
  <r>
    <x v="9"/>
    <s v="PRODESA Y CIA. S.A."/>
    <s v="10 NIIF Plenas - Individuales"/>
    <s v="BOGOTA D.C."/>
    <s v="F4111"/>
    <s v="2016-dic-31"/>
    <x v="3"/>
    <m/>
    <m/>
    <s v="Otros pasivos no financieros no corrientes"/>
    <x v="48"/>
    <x v="0"/>
    <n v="91179854"/>
  </r>
  <r>
    <x v="9"/>
    <s v="PRODESA Y CIA. S.A."/>
    <s v="10 NIIF Plenas - Individuales"/>
    <s v="BOGOTA D.C."/>
    <s v="F4111"/>
    <s v="2017-dic-31"/>
    <x v="3"/>
    <m/>
    <m/>
    <s v="Otros pasivos no financieros no corrientes"/>
    <x v="48"/>
    <x v="0"/>
    <n v="114567617"/>
  </r>
  <r>
    <x v="45"/>
    <s v="CASS CONSTRUCTORES &amp; CIA. S.C.A."/>
    <s v="10 NIIF Plenas - Individuales"/>
    <s v="CUNDINAMARCA"/>
    <s v="F4210"/>
    <s v="2016-dic-31"/>
    <x v="3"/>
    <m/>
    <m/>
    <s v="Otros pasivos no financieros no corrientes"/>
    <x v="48"/>
    <x v="0"/>
    <n v="66444484"/>
  </r>
  <r>
    <x v="45"/>
    <s v="CASS CONSTRUCTORES &amp; CIA. S.C.A."/>
    <s v="10 NIIF Plenas - Individuales"/>
    <s v="CUNDINAMARCA"/>
    <s v="F4210"/>
    <s v="2017-dic-31"/>
    <x v="3"/>
    <m/>
    <m/>
    <s v="Otros pasivos no financieros no corrientes"/>
    <x v="48"/>
    <x v="0"/>
    <n v="100669002"/>
  </r>
  <r>
    <x v="41"/>
    <s v="ODINSA PROYECTOS E INVERSIONES S.A."/>
    <s v="10 NIIF Plenas - Individuales"/>
    <s v="BOGOTA D.C."/>
    <s v="N8299"/>
    <s v="2016-dic-31"/>
    <x v="3"/>
    <m/>
    <m/>
    <s v="Otros pasivos no financieros no corrientes"/>
    <x v="48"/>
    <x v="0"/>
    <n v="29757"/>
  </r>
  <r>
    <x v="14"/>
    <s v="CONSTRUCOES E COMERCIO CAMARGO CORREA S.A. SUCURSAL COLOMBIA"/>
    <s v="10 NIIF Plenas - Individuales"/>
    <s v="ANTIOQUIA"/>
    <s v="F4290"/>
    <s v="2016-dic-31"/>
    <x v="3"/>
    <m/>
    <m/>
    <s v="Pasivos no corrientes"/>
    <x v="42"/>
    <x v="6"/>
    <n v="74667667"/>
  </r>
  <r>
    <x v="14"/>
    <s v="CONSTRUCOES E COMERCIO CAMARGO CORREA S.A. SUCURSAL COLOMBIA"/>
    <s v="10 NIIF Plenas - Individuales"/>
    <s v="ANTIOQUIA"/>
    <s v="F4290"/>
    <s v="2017-dic-31"/>
    <x v="3"/>
    <m/>
    <m/>
    <s v="Pasivos no corrientes"/>
    <x v="42"/>
    <x v="6"/>
    <n v="32279998"/>
  </r>
  <r>
    <x v="34"/>
    <s v="ARMETALES S.A."/>
    <s v="10 NIIF Plenas - Individuales"/>
    <s v="CALDAS"/>
    <s v="G4663"/>
    <s v="2016-dic-31"/>
    <x v="3"/>
    <m/>
    <m/>
    <s v="Pasivos no corrientes"/>
    <x v="42"/>
    <x v="6"/>
    <n v="1218353"/>
  </r>
  <r>
    <x v="34"/>
    <s v="ARMETALES S.A."/>
    <s v="10 NIIF Plenas - Individuales"/>
    <s v="CALDAS"/>
    <s v="G4663"/>
    <s v="2017-dic-31"/>
    <x v="3"/>
    <m/>
    <m/>
    <s v="Pasivos no corrientes"/>
    <x v="42"/>
    <x v="6"/>
    <n v="1203156"/>
  </r>
  <r>
    <x v="65"/>
    <s v="AR CONSTRUCCIONES S.A.S"/>
    <s v="10 NIIF Plenas - Individuales"/>
    <s v="BOGOTA D.C."/>
    <s v="F4111"/>
    <s v="2016-dic-31"/>
    <x v="3"/>
    <m/>
    <m/>
    <s v="Pasivos no corrientes"/>
    <x v="42"/>
    <x v="6"/>
    <n v="163241148"/>
  </r>
  <r>
    <x v="65"/>
    <s v="AR CONSTRUCCIONES S.A.S"/>
    <s v="10 NIIF Plenas - Individuales"/>
    <s v="BOGOTA D.C."/>
    <s v="F4111"/>
    <s v="2017-dic-31"/>
    <x v="3"/>
    <m/>
    <m/>
    <s v="Pasivos no corrientes"/>
    <x v="42"/>
    <x v="6"/>
    <n v="171000308"/>
  </r>
  <r>
    <x v="9"/>
    <s v="PRODESA Y CIA. S.A."/>
    <s v="10 NIIF Plenas - Individuales"/>
    <s v="BOGOTA D.C."/>
    <s v="F4111"/>
    <s v="2016-dic-31"/>
    <x v="3"/>
    <m/>
    <m/>
    <s v="Pasivos no corrientes"/>
    <x v="42"/>
    <x v="6"/>
    <n v="278412361"/>
  </r>
  <r>
    <x v="9"/>
    <s v="PRODESA Y CIA. S.A."/>
    <s v="10 NIIF Plenas - Individuales"/>
    <s v="BOGOTA D.C."/>
    <s v="F4111"/>
    <s v="2017-dic-31"/>
    <x v="3"/>
    <m/>
    <m/>
    <s v="Pasivos no corrientes"/>
    <x v="42"/>
    <x v="6"/>
    <n v="280060299"/>
  </r>
  <r>
    <x v="66"/>
    <s v="CONSTRUCTORA DE INFRAESTRUCTURA VIAL S.A.S."/>
    <s v="10 NIIF Plenas - Individuales"/>
    <s v="BOGOTA D.C."/>
    <s v="F4210"/>
    <s v="2017-dic-31"/>
    <x v="3"/>
    <m/>
    <m/>
    <s v="Pasivos no corrientes"/>
    <x v="42"/>
    <x v="6"/>
    <n v="2526"/>
  </r>
  <r>
    <x v="45"/>
    <s v="CASS CONSTRUCTORES &amp; CIA. S.C.A."/>
    <s v="10 NIIF Plenas - Individuales"/>
    <s v="CUNDINAMARCA"/>
    <s v="F4210"/>
    <s v="2016-dic-31"/>
    <x v="3"/>
    <m/>
    <m/>
    <s v="Pasivos no corrientes"/>
    <x v="42"/>
    <x v="6"/>
    <n v="158872668"/>
  </r>
  <r>
    <x v="45"/>
    <s v="CASS CONSTRUCTORES &amp; CIA. S.C.A."/>
    <s v="10 NIIF Plenas - Individuales"/>
    <s v="CUNDINAMARCA"/>
    <s v="F4210"/>
    <s v="2017-dic-31"/>
    <x v="3"/>
    <m/>
    <m/>
    <s v="Pasivos no corrientes"/>
    <x v="42"/>
    <x v="6"/>
    <n v="423320905"/>
  </r>
  <r>
    <x v="71"/>
    <s v="MECO INFRAESTRUCTURA SAS"/>
    <s v="10 NIIF Plenas - Individuales"/>
    <s v="BOGOTA D.C."/>
    <s v="F4210"/>
    <s v="2016-dic-31"/>
    <x v="3"/>
    <m/>
    <m/>
    <s v="Pasivos no corrientes"/>
    <x v="42"/>
    <x v="6"/>
    <n v="65550981"/>
  </r>
  <r>
    <x v="71"/>
    <s v="MECO INFRAESTRUCTURA SAS"/>
    <s v="10 NIIF Plenas - Individuales"/>
    <s v="BOGOTA D.C."/>
    <s v="F4210"/>
    <s v="2017-dic-31"/>
    <x v="3"/>
    <m/>
    <m/>
    <s v="Pasivos no corrientes"/>
    <x v="42"/>
    <x v="6"/>
    <n v="87105364"/>
  </r>
  <r>
    <x v="72"/>
    <s v="SBI INTERNATIONAL HOLDINGS AG"/>
    <s v="10 NIIF Plenas - Individuales"/>
    <s v="BOGOTA D.C."/>
    <s v="F4112"/>
    <s v="2016-dic-31"/>
    <x v="3"/>
    <m/>
    <m/>
    <s v="Pasivos no corrientes"/>
    <x v="42"/>
    <x v="6"/>
    <n v="2575168"/>
  </r>
  <r>
    <x v="72"/>
    <s v="SBI INTERNATIONAL HOLDINGS AG"/>
    <s v="10 NIIF Plenas - Individuales"/>
    <s v="BOGOTA D.C."/>
    <s v="F4112"/>
    <s v="2017-dic-31"/>
    <x v="3"/>
    <m/>
    <m/>
    <s v="Pasivos no corrientes"/>
    <x v="42"/>
    <x v="6"/>
    <n v="165064"/>
  </r>
  <r>
    <x v="64"/>
    <s v="POCH COLOMBIA SA"/>
    <s v="10 NIIF Plenas - Individuales"/>
    <s v="BOGOTA D.C."/>
    <s v="M7110"/>
    <s v="2016-dic-31"/>
    <x v="3"/>
    <m/>
    <m/>
    <s v="Pasivos no corrientes"/>
    <x v="42"/>
    <x v="6"/>
    <n v="452890"/>
  </r>
  <r>
    <x v="64"/>
    <s v="POCH COLOMBIA SA"/>
    <s v="10 NIIF Plenas - Individuales"/>
    <s v="BOGOTA D.C."/>
    <s v="M7110"/>
    <s v="2017-dic-31"/>
    <x v="3"/>
    <m/>
    <m/>
    <s v="Pasivos no corrientes"/>
    <x v="42"/>
    <x v="6"/>
    <n v="5556"/>
  </r>
  <r>
    <x v="73"/>
    <s v="CONSTRUCCIONES COLOMBIANAS OHL SAS"/>
    <s v="10 NIIF Plenas - Individuales"/>
    <s v="BOGOTA D.C."/>
    <s v="F4210"/>
    <s v="2016-dic-31"/>
    <x v="3"/>
    <m/>
    <m/>
    <s v="Pasivos no corrientes"/>
    <x v="42"/>
    <x v="6"/>
    <n v="18284673"/>
  </r>
  <r>
    <x v="73"/>
    <s v="CONSTRUCCIONES COLOMBIANAS OHL SAS"/>
    <s v="10 NIIF Plenas - Individuales"/>
    <s v="BOGOTA D.C."/>
    <s v="F4210"/>
    <s v="2017-dic-31"/>
    <x v="3"/>
    <m/>
    <m/>
    <s v="Pasivos no corrientes"/>
    <x v="42"/>
    <x v="6"/>
    <n v="86007677"/>
  </r>
  <r>
    <x v="41"/>
    <s v="ODINSA PROYECTOS E INVERSIONES S.A."/>
    <s v="10 NIIF Plenas - Individuales"/>
    <s v="BOGOTA D.C."/>
    <s v="N8299"/>
    <s v="2016-dic-31"/>
    <x v="3"/>
    <m/>
    <m/>
    <s v="Pasivos no corrientes"/>
    <x v="42"/>
    <x v="6"/>
    <n v="3058843"/>
  </r>
  <r>
    <x v="41"/>
    <s v="ODINSA PROYECTOS E INVERSIONES S.A."/>
    <s v="10 NIIF Plenas - Individuales"/>
    <s v="BOGOTA D.C."/>
    <s v="N8299"/>
    <s v="2017-dic-31"/>
    <x v="3"/>
    <m/>
    <m/>
    <s v="Pasivos no corrientes"/>
    <x v="42"/>
    <x v="6"/>
    <n v="64590"/>
  </r>
  <r>
    <x v="12"/>
    <s v="APIROS S A S"/>
    <s v="10 NIIF Plenas - Individuales"/>
    <s v="BOGOTA D.C."/>
    <s v="F4111"/>
    <s v="2016-dic-31"/>
    <x v="3"/>
    <m/>
    <m/>
    <s v="Pasivos no corrientes"/>
    <x v="42"/>
    <x v="6"/>
    <n v="75330414"/>
  </r>
  <r>
    <x v="12"/>
    <s v="APIROS S A S"/>
    <s v="10 NIIF Plenas - Individuales"/>
    <s v="BOGOTA D.C."/>
    <s v="F4111"/>
    <s v="2017-dic-31"/>
    <x v="3"/>
    <m/>
    <m/>
    <s v="Pasivos no corrientes"/>
    <x v="42"/>
    <x v="6"/>
    <n v="153984016"/>
  </r>
  <r>
    <x v="37"/>
    <s v="CONSTRUCCIONES VELEZ Y ASOCIADOS S.A.S"/>
    <s v="10 NIIF Plenas - Individuales"/>
    <s v="ANTIOQUIA"/>
    <s v="F4112"/>
    <s v="2016-dic-31"/>
    <x v="3"/>
    <m/>
    <m/>
    <s v="Pasivos no corrientes"/>
    <x v="42"/>
    <x v="6"/>
    <n v="1803028"/>
  </r>
  <r>
    <x v="37"/>
    <s v="CONSTRUCCIONES VELEZ Y ASOCIADOS S.A.S"/>
    <s v="10 NIIF Plenas - Individuales"/>
    <s v="ANTIOQUIA"/>
    <s v="F4112"/>
    <s v="2017-dic-31"/>
    <x v="3"/>
    <m/>
    <m/>
    <s v="Pasivos no corrientes"/>
    <x v="42"/>
    <x v="6"/>
    <n v="4622668"/>
  </r>
  <r>
    <x v="14"/>
    <s v="CONSTRUCOES E COMERCIO CAMARGO CORREA S.A. SUCURSAL COLOMBIA"/>
    <s v="10 NIIF Plenas - Individuales"/>
    <s v="ANTIOQUIA"/>
    <s v="F4290"/>
    <s v="2016-dic-31"/>
    <x v="3"/>
    <m/>
    <m/>
    <s v="Pasivos"/>
    <x v="49"/>
    <x v="7"/>
    <n v="166421844"/>
  </r>
  <r>
    <x v="14"/>
    <s v="CONSTRUCOES E COMERCIO CAMARGO CORREA S.A. SUCURSAL COLOMBIA"/>
    <s v="10 NIIF Plenas - Individuales"/>
    <s v="ANTIOQUIA"/>
    <s v="F4290"/>
    <s v="2017-dic-31"/>
    <x v="3"/>
    <m/>
    <m/>
    <s v="Pasivos"/>
    <x v="49"/>
    <x v="7"/>
    <n v="128612921"/>
  </r>
  <r>
    <x v="34"/>
    <s v="ARMETALES S.A."/>
    <s v="10 NIIF Plenas - Individuales"/>
    <s v="CALDAS"/>
    <s v="G4663"/>
    <s v="2016-dic-31"/>
    <x v="3"/>
    <m/>
    <m/>
    <s v="Pasivos"/>
    <x v="49"/>
    <x v="7"/>
    <n v="39711408"/>
  </r>
  <r>
    <x v="34"/>
    <s v="ARMETALES S.A."/>
    <s v="10 NIIF Plenas - Individuales"/>
    <s v="CALDAS"/>
    <s v="G4663"/>
    <s v="2017-dic-31"/>
    <x v="3"/>
    <m/>
    <m/>
    <s v="Pasivos"/>
    <x v="49"/>
    <x v="7"/>
    <n v="40857226"/>
  </r>
  <r>
    <x v="65"/>
    <s v="AR CONSTRUCCIONES S.A.S"/>
    <s v="10 NIIF Plenas - Individuales"/>
    <s v="BOGOTA D.C."/>
    <s v="F4111"/>
    <s v="2016-dic-31"/>
    <x v="3"/>
    <m/>
    <m/>
    <s v="Pasivos"/>
    <x v="49"/>
    <x v="7"/>
    <n v="196499011"/>
  </r>
  <r>
    <x v="65"/>
    <s v="AR CONSTRUCCIONES S.A.S"/>
    <s v="10 NIIF Plenas - Individuales"/>
    <s v="BOGOTA D.C."/>
    <s v="F4111"/>
    <s v="2017-dic-31"/>
    <x v="3"/>
    <m/>
    <m/>
    <s v="Pasivos"/>
    <x v="49"/>
    <x v="7"/>
    <n v="189776938"/>
  </r>
  <r>
    <x v="9"/>
    <s v="PRODESA Y CIA. S.A."/>
    <s v="10 NIIF Plenas - Individuales"/>
    <s v="BOGOTA D.C."/>
    <s v="F4111"/>
    <s v="2016-dic-31"/>
    <x v="3"/>
    <m/>
    <m/>
    <s v="Pasivos"/>
    <x v="49"/>
    <x v="7"/>
    <n v="364139254"/>
  </r>
  <r>
    <x v="9"/>
    <s v="PRODESA Y CIA. S.A."/>
    <s v="10 NIIF Plenas - Individuales"/>
    <s v="BOGOTA D.C."/>
    <s v="F4111"/>
    <s v="2017-dic-31"/>
    <x v="3"/>
    <m/>
    <m/>
    <s v="Pasivos"/>
    <x v="49"/>
    <x v="7"/>
    <n v="448451789"/>
  </r>
  <r>
    <x v="56"/>
    <s v="CBI COLOMBIANA S.A."/>
    <s v="10 NIIF Plenas - Individuales"/>
    <s v="BOLIVAR"/>
    <s v="F4290"/>
    <s v="2016-dic-31"/>
    <x v="3"/>
    <m/>
    <m/>
    <s v="Pasivos"/>
    <x v="49"/>
    <x v="7"/>
    <n v="386183603"/>
  </r>
  <r>
    <x v="56"/>
    <s v="CBI COLOMBIANA S.A."/>
    <s v="10 NIIF Plenas - Individuales"/>
    <s v="BOLIVAR"/>
    <s v="F4290"/>
    <s v="2017-dic-31"/>
    <x v="3"/>
    <m/>
    <m/>
    <s v="Pasivos"/>
    <x v="49"/>
    <x v="7"/>
    <n v="405395929"/>
  </r>
  <r>
    <x v="66"/>
    <s v="CONSTRUCTORA DE INFRAESTRUCTURA VIAL S.A.S."/>
    <s v="10 NIIF Plenas - Individuales"/>
    <s v="BOGOTA D.C."/>
    <s v="F4210"/>
    <s v="2016-dic-31"/>
    <x v="3"/>
    <m/>
    <m/>
    <s v="Pasivos"/>
    <x v="49"/>
    <x v="7"/>
    <n v="46382912"/>
  </r>
  <r>
    <x v="66"/>
    <s v="CONSTRUCTORA DE INFRAESTRUCTURA VIAL S.A.S."/>
    <s v="10 NIIF Plenas - Individuales"/>
    <s v="BOGOTA D.C."/>
    <s v="F4210"/>
    <s v="2017-dic-31"/>
    <x v="3"/>
    <m/>
    <m/>
    <s v="Pasivos"/>
    <x v="49"/>
    <x v="7"/>
    <n v="30641107"/>
  </r>
  <r>
    <x v="45"/>
    <s v="CASS CONSTRUCTORES &amp; CIA. S.C.A."/>
    <s v="10 NIIF Plenas - Individuales"/>
    <s v="CUNDINAMARCA"/>
    <s v="F4210"/>
    <s v="2016-dic-31"/>
    <x v="3"/>
    <m/>
    <m/>
    <s v="Pasivos"/>
    <x v="49"/>
    <x v="7"/>
    <n v="423245554"/>
  </r>
  <r>
    <x v="45"/>
    <s v="CASS CONSTRUCTORES &amp; CIA. S.C.A."/>
    <s v="10 NIIF Plenas - Individuales"/>
    <s v="CUNDINAMARCA"/>
    <s v="F4210"/>
    <s v="2017-dic-31"/>
    <x v="3"/>
    <m/>
    <m/>
    <s v="Pasivos"/>
    <x v="49"/>
    <x v="7"/>
    <n v="649008969"/>
  </r>
  <r>
    <x v="71"/>
    <s v="MECO INFRAESTRUCTURA SAS"/>
    <s v="10 NIIF Plenas - Individuales"/>
    <s v="BOGOTA D.C."/>
    <s v="F4210"/>
    <s v="2016-dic-31"/>
    <x v="3"/>
    <m/>
    <m/>
    <s v="Pasivos"/>
    <x v="49"/>
    <x v="7"/>
    <n v="183754153"/>
  </r>
  <r>
    <x v="71"/>
    <s v="MECO INFRAESTRUCTURA SAS"/>
    <s v="10 NIIF Plenas - Individuales"/>
    <s v="BOGOTA D.C."/>
    <s v="F4210"/>
    <s v="2017-dic-31"/>
    <x v="3"/>
    <m/>
    <m/>
    <s v="Pasivos"/>
    <x v="49"/>
    <x v="7"/>
    <n v="236037549"/>
  </r>
  <r>
    <x v="72"/>
    <s v="SBI INTERNATIONAL HOLDINGS AG"/>
    <s v="10 NIIF Plenas - Individuales"/>
    <s v="BOGOTA D.C."/>
    <s v="F4112"/>
    <s v="2016-dic-31"/>
    <x v="3"/>
    <m/>
    <m/>
    <s v="Pasivos"/>
    <x v="49"/>
    <x v="7"/>
    <n v="160332633"/>
  </r>
  <r>
    <x v="72"/>
    <s v="SBI INTERNATIONAL HOLDINGS AG"/>
    <s v="10 NIIF Plenas - Individuales"/>
    <s v="BOGOTA D.C."/>
    <s v="F4112"/>
    <s v="2017-dic-31"/>
    <x v="3"/>
    <m/>
    <m/>
    <s v="Pasivos"/>
    <x v="49"/>
    <x v="7"/>
    <n v="191706042"/>
  </r>
  <r>
    <x v="64"/>
    <s v="POCH COLOMBIA SA"/>
    <s v="10 NIIF Plenas - Individuales"/>
    <s v="BOGOTA D.C."/>
    <s v="M7110"/>
    <s v="2016-dic-31"/>
    <x v="3"/>
    <m/>
    <m/>
    <s v="Pasivos"/>
    <x v="49"/>
    <x v="7"/>
    <n v="3586318"/>
  </r>
  <r>
    <x v="64"/>
    <s v="POCH COLOMBIA SA"/>
    <s v="10 NIIF Plenas - Individuales"/>
    <s v="BOGOTA D.C."/>
    <s v="M7110"/>
    <s v="2017-dic-31"/>
    <x v="3"/>
    <m/>
    <m/>
    <s v="Pasivos"/>
    <x v="49"/>
    <x v="7"/>
    <n v="5109065"/>
  </r>
  <r>
    <x v="73"/>
    <s v="CONSTRUCCIONES COLOMBIANAS OHL SAS"/>
    <s v="10 NIIF Plenas - Individuales"/>
    <s v="BOGOTA D.C."/>
    <s v="F4210"/>
    <s v="2016-dic-31"/>
    <x v="3"/>
    <m/>
    <m/>
    <s v="Pasivos"/>
    <x v="49"/>
    <x v="7"/>
    <n v="59172080"/>
  </r>
  <r>
    <x v="73"/>
    <s v="CONSTRUCCIONES COLOMBIANAS OHL SAS"/>
    <s v="10 NIIF Plenas - Individuales"/>
    <s v="BOGOTA D.C."/>
    <s v="F4210"/>
    <s v="2017-dic-31"/>
    <x v="3"/>
    <m/>
    <m/>
    <s v="Pasivos"/>
    <x v="49"/>
    <x v="7"/>
    <n v="124214469"/>
  </r>
  <r>
    <x v="41"/>
    <s v="ODINSA PROYECTOS E INVERSIONES S.A."/>
    <s v="10 NIIF Plenas - Individuales"/>
    <s v="BOGOTA D.C."/>
    <s v="N8299"/>
    <s v="2016-dic-31"/>
    <x v="3"/>
    <m/>
    <m/>
    <s v="Pasivos"/>
    <x v="49"/>
    <x v="7"/>
    <n v="17108559"/>
  </r>
  <r>
    <x v="41"/>
    <s v="ODINSA PROYECTOS E INVERSIONES S.A."/>
    <s v="10 NIIF Plenas - Individuales"/>
    <s v="BOGOTA D.C."/>
    <s v="N8299"/>
    <s v="2017-dic-31"/>
    <x v="3"/>
    <m/>
    <m/>
    <s v="Pasivos"/>
    <x v="49"/>
    <x v="7"/>
    <n v="56720359"/>
  </r>
  <r>
    <x v="12"/>
    <s v="APIROS S A S"/>
    <s v="10 NIIF Plenas - Individuales"/>
    <s v="BOGOTA D.C."/>
    <s v="F4111"/>
    <s v="2016-dic-31"/>
    <x v="3"/>
    <m/>
    <m/>
    <s v="Pasivos"/>
    <x v="49"/>
    <x v="7"/>
    <n v="372629853"/>
  </r>
  <r>
    <x v="12"/>
    <s v="APIROS S A S"/>
    <s v="10 NIIF Plenas - Individuales"/>
    <s v="BOGOTA D.C."/>
    <s v="F4111"/>
    <s v="2017-dic-31"/>
    <x v="3"/>
    <m/>
    <m/>
    <s v="Pasivos"/>
    <x v="49"/>
    <x v="7"/>
    <n v="336386583"/>
  </r>
  <r>
    <x v="37"/>
    <s v="CONSTRUCCIONES VELEZ Y ASOCIADOS S.A.S"/>
    <s v="10 NIIF Plenas - Individuales"/>
    <s v="ANTIOQUIA"/>
    <s v="F4112"/>
    <s v="2016-dic-31"/>
    <x v="3"/>
    <m/>
    <m/>
    <s v="Pasivos"/>
    <x v="49"/>
    <x v="7"/>
    <n v="32185829"/>
  </r>
  <r>
    <x v="37"/>
    <s v="CONSTRUCCIONES VELEZ Y ASOCIADOS S.A.S"/>
    <s v="10 NIIF Plenas - Individuales"/>
    <s v="ANTIOQUIA"/>
    <s v="F4112"/>
    <s v="2017-dic-31"/>
    <x v="3"/>
    <m/>
    <m/>
    <s v="Pasivos"/>
    <x v="49"/>
    <x v="7"/>
    <n v="36838738"/>
  </r>
  <r>
    <x v="14"/>
    <s v="CONSTRUCOES E COMERCIO CAMARGO CORREA S.A. SUCURSAL COLOMBIA"/>
    <s v="10 NIIF Plenas - Individuales"/>
    <s v="ANTIOQUIA"/>
    <s v="F4290"/>
    <s v="2016-dic-31"/>
    <x v="3"/>
    <m/>
    <m/>
    <s v="Capital emitido"/>
    <x v="50"/>
    <x v="0"/>
    <n v="11103666"/>
  </r>
  <r>
    <x v="14"/>
    <s v="CONSTRUCOES E COMERCIO CAMARGO CORREA S.A. SUCURSAL COLOMBIA"/>
    <s v="10 NIIF Plenas - Individuales"/>
    <s v="ANTIOQUIA"/>
    <s v="F4290"/>
    <s v="2017-dic-31"/>
    <x v="3"/>
    <m/>
    <m/>
    <s v="Capital emitido"/>
    <x v="50"/>
    <x v="0"/>
    <n v="11103666"/>
  </r>
  <r>
    <x v="34"/>
    <s v="ARMETALES S.A."/>
    <s v="10 NIIF Plenas - Individuales"/>
    <s v="CALDAS"/>
    <s v="G4663"/>
    <s v="2016-dic-31"/>
    <x v="3"/>
    <m/>
    <m/>
    <s v="Capital emitido"/>
    <x v="50"/>
    <x v="0"/>
    <n v="1850000"/>
  </r>
  <r>
    <x v="34"/>
    <s v="ARMETALES S.A."/>
    <s v="10 NIIF Plenas - Individuales"/>
    <s v="CALDAS"/>
    <s v="G4663"/>
    <s v="2017-dic-31"/>
    <x v="3"/>
    <m/>
    <m/>
    <s v="Capital emitido"/>
    <x v="50"/>
    <x v="0"/>
    <n v="1850000"/>
  </r>
  <r>
    <x v="65"/>
    <s v="AR CONSTRUCCIONES S.A.S"/>
    <s v="10 NIIF Plenas - Individuales"/>
    <s v="BOGOTA D.C."/>
    <s v="F4111"/>
    <s v="2016-dic-31"/>
    <x v="3"/>
    <m/>
    <m/>
    <s v="Capital emitido"/>
    <x v="50"/>
    <x v="0"/>
    <n v="12000000"/>
  </r>
  <r>
    <x v="65"/>
    <s v="AR CONSTRUCCIONES S.A.S"/>
    <s v="10 NIIF Plenas - Individuales"/>
    <s v="BOGOTA D.C."/>
    <s v="F4111"/>
    <s v="2017-dic-31"/>
    <x v="3"/>
    <m/>
    <m/>
    <s v="Capital emitido"/>
    <x v="50"/>
    <x v="0"/>
    <n v="12000000"/>
  </r>
  <r>
    <x v="9"/>
    <s v="PRODESA Y CIA. S.A."/>
    <s v="10 NIIF Plenas - Individuales"/>
    <s v="BOGOTA D.C."/>
    <s v="F4111"/>
    <s v="2016-dic-31"/>
    <x v="3"/>
    <m/>
    <m/>
    <s v="Capital emitido"/>
    <x v="50"/>
    <x v="0"/>
    <n v="18994316"/>
  </r>
  <r>
    <x v="9"/>
    <s v="PRODESA Y CIA. S.A."/>
    <s v="10 NIIF Plenas - Individuales"/>
    <s v="BOGOTA D.C."/>
    <s v="F4111"/>
    <s v="2017-dic-31"/>
    <x v="3"/>
    <m/>
    <m/>
    <s v="Capital emitido"/>
    <x v="50"/>
    <x v="0"/>
    <n v="18994316"/>
  </r>
  <r>
    <x v="56"/>
    <s v="CBI COLOMBIANA S.A."/>
    <s v="10 NIIF Plenas - Individuales"/>
    <s v="BOLIVAR"/>
    <s v="F4290"/>
    <s v="2016-dic-31"/>
    <x v="3"/>
    <m/>
    <m/>
    <s v="Capital emitido"/>
    <x v="50"/>
    <x v="0"/>
    <n v="229927"/>
  </r>
  <r>
    <x v="56"/>
    <s v="CBI COLOMBIANA S.A."/>
    <s v="10 NIIF Plenas - Individuales"/>
    <s v="BOLIVAR"/>
    <s v="F4290"/>
    <s v="2017-dic-31"/>
    <x v="3"/>
    <m/>
    <m/>
    <s v="Capital emitido"/>
    <x v="50"/>
    <x v="0"/>
    <n v="229927"/>
  </r>
  <r>
    <x v="66"/>
    <s v="CONSTRUCTORA DE INFRAESTRUCTURA VIAL S.A.S."/>
    <s v="10 NIIF Plenas - Individuales"/>
    <s v="BOGOTA D.C."/>
    <s v="F4210"/>
    <s v="2016-dic-31"/>
    <x v="3"/>
    <m/>
    <m/>
    <s v="Capital emitido"/>
    <x v="50"/>
    <x v="0"/>
    <n v="50000"/>
  </r>
  <r>
    <x v="66"/>
    <s v="CONSTRUCTORA DE INFRAESTRUCTURA VIAL S.A.S."/>
    <s v="10 NIIF Plenas - Individuales"/>
    <s v="BOGOTA D.C."/>
    <s v="F4210"/>
    <s v="2017-dic-31"/>
    <x v="3"/>
    <m/>
    <m/>
    <s v="Capital emitido"/>
    <x v="50"/>
    <x v="0"/>
    <n v="50000"/>
  </r>
  <r>
    <x v="45"/>
    <s v="CASS CONSTRUCTORES &amp; CIA. S.C.A."/>
    <s v="10 NIIF Plenas - Individuales"/>
    <s v="CUNDINAMARCA"/>
    <s v="F4210"/>
    <s v="2016-dic-31"/>
    <x v="3"/>
    <m/>
    <m/>
    <s v="Capital emitido"/>
    <x v="50"/>
    <x v="0"/>
    <n v="60110000"/>
  </r>
  <r>
    <x v="45"/>
    <s v="CASS CONSTRUCTORES &amp; CIA. S.C.A."/>
    <s v="10 NIIF Plenas - Individuales"/>
    <s v="CUNDINAMARCA"/>
    <s v="F4210"/>
    <s v="2017-dic-31"/>
    <x v="3"/>
    <m/>
    <m/>
    <s v="Capital emitido"/>
    <x v="50"/>
    <x v="0"/>
    <n v="60110000"/>
  </r>
  <r>
    <x v="71"/>
    <s v="MECO INFRAESTRUCTURA SAS"/>
    <s v="10 NIIF Plenas - Individuales"/>
    <s v="BOGOTA D.C."/>
    <s v="F4210"/>
    <s v="2016-dic-31"/>
    <x v="3"/>
    <m/>
    <m/>
    <s v="Capital emitido"/>
    <x v="50"/>
    <x v="0"/>
    <n v="11871400"/>
  </r>
  <r>
    <x v="71"/>
    <s v="MECO INFRAESTRUCTURA SAS"/>
    <s v="10 NIIF Plenas - Individuales"/>
    <s v="BOGOTA D.C."/>
    <s v="F4210"/>
    <s v="2017-dic-31"/>
    <x v="3"/>
    <m/>
    <m/>
    <s v="Capital emitido"/>
    <x v="50"/>
    <x v="0"/>
    <n v="11871400"/>
  </r>
  <r>
    <x v="72"/>
    <s v="SBI INTERNATIONAL HOLDINGS AG"/>
    <s v="10 NIIF Plenas - Individuales"/>
    <s v="BOGOTA D.C."/>
    <s v="F4112"/>
    <s v="2016-dic-31"/>
    <x v="3"/>
    <m/>
    <m/>
    <s v="Capital emitido"/>
    <x v="50"/>
    <x v="0"/>
    <n v="50000"/>
  </r>
  <r>
    <x v="72"/>
    <s v="SBI INTERNATIONAL HOLDINGS AG"/>
    <s v="10 NIIF Plenas - Individuales"/>
    <s v="BOGOTA D.C."/>
    <s v="F4112"/>
    <s v="2017-dic-31"/>
    <x v="3"/>
    <m/>
    <m/>
    <s v="Capital emitido"/>
    <x v="50"/>
    <x v="0"/>
    <n v="50000"/>
  </r>
  <r>
    <x v="64"/>
    <s v="POCH COLOMBIA SA"/>
    <s v="10 NIIF Plenas - Individuales"/>
    <s v="BOGOTA D.C."/>
    <s v="M7110"/>
    <s v="2016-dic-31"/>
    <x v="3"/>
    <m/>
    <m/>
    <s v="Capital emitido"/>
    <x v="50"/>
    <x v="0"/>
    <n v="499191"/>
  </r>
  <r>
    <x v="64"/>
    <s v="POCH COLOMBIA SA"/>
    <s v="10 NIIF Plenas - Individuales"/>
    <s v="BOGOTA D.C."/>
    <s v="M7110"/>
    <s v="2017-dic-31"/>
    <x v="3"/>
    <m/>
    <m/>
    <s v="Capital emitido"/>
    <x v="50"/>
    <x v="0"/>
    <n v="499191"/>
  </r>
  <r>
    <x v="73"/>
    <s v="CONSTRUCCIONES COLOMBIANAS OHL SAS"/>
    <s v="10 NIIF Plenas - Individuales"/>
    <s v="BOGOTA D.C."/>
    <s v="F4210"/>
    <s v="2016-dic-31"/>
    <x v="3"/>
    <m/>
    <m/>
    <s v="Capital emitido"/>
    <x v="50"/>
    <x v="0"/>
    <n v="280000"/>
  </r>
  <r>
    <x v="73"/>
    <s v="CONSTRUCCIONES COLOMBIANAS OHL SAS"/>
    <s v="10 NIIF Plenas - Individuales"/>
    <s v="BOGOTA D.C."/>
    <s v="F4210"/>
    <s v="2017-dic-31"/>
    <x v="3"/>
    <m/>
    <m/>
    <s v="Capital emitido"/>
    <x v="50"/>
    <x v="0"/>
    <n v="280000"/>
  </r>
  <r>
    <x v="41"/>
    <s v="ODINSA PROYECTOS E INVERSIONES S.A."/>
    <s v="10 NIIF Plenas - Individuales"/>
    <s v="BOGOTA D.C."/>
    <s v="N8299"/>
    <s v="2016-dic-31"/>
    <x v="3"/>
    <m/>
    <m/>
    <s v="Capital emitido"/>
    <x v="50"/>
    <x v="0"/>
    <n v="410233"/>
  </r>
  <r>
    <x v="41"/>
    <s v="ODINSA PROYECTOS E INVERSIONES S.A."/>
    <s v="10 NIIF Plenas - Individuales"/>
    <s v="BOGOTA D.C."/>
    <s v="N8299"/>
    <s v="2017-dic-31"/>
    <x v="3"/>
    <m/>
    <m/>
    <s v="Capital emitido"/>
    <x v="50"/>
    <x v="0"/>
    <n v="410233"/>
  </r>
  <r>
    <x v="12"/>
    <s v="APIROS S A S"/>
    <s v="10 NIIF Plenas - Individuales"/>
    <s v="BOGOTA D.C."/>
    <s v="F4111"/>
    <s v="2016-dic-31"/>
    <x v="3"/>
    <m/>
    <m/>
    <s v="Capital emitido"/>
    <x v="50"/>
    <x v="0"/>
    <n v="2084100"/>
  </r>
  <r>
    <x v="12"/>
    <s v="APIROS S A S"/>
    <s v="10 NIIF Plenas - Individuales"/>
    <s v="BOGOTA D.C."/>
    <s v="F4111"/>
    <s v="2017-dic-31"/>
    <x v="3"/>
    <m/>
    <m/>
    <s v="Capital emitido"/>
    <x v="50"/>
    <x v="0"/>
    <n v="2084100"/>
  </r>
  <r>
    <x v="37"/>
    <s v="CONSTRUCCIONES VELEZ Y ASOCIADOS S.A.S"/>
    <s v="10 NIIF Plenas - Individuales"/>
    <s v="ANTIOQUIA"/>
    <s v="F4112"/>
    <s v="2016-dic-31"/>
    <x v="3"/>
    <m/>
    <m/>
    <s v="Capital emitido"/>
    <x v="50"/>
    <x v="0"/>
    <n v="101000"/>
  </r>
  <r>
    <x v="37"/>
    <s v="CONSTRUCCIONES VELEZ Y ASOCIADOS S.A.S"/>
    <s v="10 NIIF Plenas - Individuales"/>
    <s v="ANTIOQUIA"/>
    <s v="F4112"/>
    <s v="2017-dic-31"/>
    <x v="3"/>
    <m/>
    <m/>
    <s v="Capital emitido"/>
    <x v="50"/>
    <x v="0"/>
    <n v="101000"/>
  </r>
  <r>
    <x v="34"/>
    <s v="ARMETALES S.A."/>
    <s v="10 NIIF Plenas - Individuales"/>
    <s v="CALDAS"/>
    <s v="G4663"/>
    <s v="2016-dic-31"/>
    <x v="3"/>
    <m/>
    <m/>
    <s v="Prima de emisión"/>
    <x v="51"/>
    <x v="0"/>
    <n v="1126155"/>
  </r>
  <r>
    <x v="34"/>
    <s v="ARMETALES S.A."/>
    <s v="10 NIIF Plenas - Individuales"/>
    <s v="CALDAS"/>
    <s v="G4663"/>
    <s v="2017-dic-31"/>
    <x v="3"/>
    <m/>
    <m/>
    <s v="Prima de emisión"/>
    <x v="51"/>
    <x v="0"/>
    <n v="1126155"/>
  </r>
  <r>
    <x v="65"/>
    <s v="AR CONSTRUCCIONES S.A.S"/>
    <s v="10 NIIF Plenas - Individuales"/>
    <s v="BOGOTA D.C."/>
    <s v="F4111"/>
    <s v="2016-dic-31"/>
    <x v="3"/>
    <m/>
    <m/>
    <s v="Prima de emisión"/>
    <x v="51"/>
    <x v="0"/>
    <n v="28984821"/>
  </r>
  <r>
    <x v="65"/>
    <s v="AR CONSTRUCCIONES S.A.S"/>
    <s v="10 NIIF Plenas - Individuales"/>
    <s v="BOGOTA D.C."/>
    <s v="F4111"/>
    <s v="2017-dic-31"/>
    <x v="3"/>
    <m/>
    <m/>
    <s v="Prima de emisión"/>
    <x v="51"/>
    <x v="0"/>
    <n v="28984821"/>
  </r>
  <r>
    <x v="56"/>
    <s v="CBI COLOMBIANA S.A."/>
    <s v="10 NIIF Plenas - Individuales"/>
    <s v="BOLIVAR"/>
    <s v="F4290"/>
    <s v="2016-dic-31"/>
    <x v="3"/>
    <m/>
    <m/>
    <s v="Prima de emisión"/>
    <x v="51"/>
    <x v="0"/>
    <n v="115238250"/>
  </r>
  <r>
    <x v="56"/>
    <s v="CBI COLOMBIANA S.A."/>
    <s v="10 NIIF Plenas - Individuales"/>
    <s v="BOLIVAR"/>
    <s v="F4290"/>
    <s v="2017-dic-31"/>
    <x v="3"/>
    <m/>
    <m/>
    <s v="Prima de emisión"/>
    <x v="51"/>
    <x v="0"/>
    <n v="144210450"/>
  </r>
  <r>
    <x v="45"/>
    <s v="CASS CONSTRUCTORES &amp; CIA. S.C.A."/>
    <s v="10 NIIF Plenas - Individuales"/>
    <s v="CUNDINAMARCA"/>
    <s v="F4210"/>
    <s v="2016-dic-31"/>
    <x v="3"/>
    <m/>
    <m/>
    <s v="Prima de emisión"/>
    <x v="51"/>
    <x v="0"/>
    <n v="3990000"/>
  </r>
  <r>
    <x v="45"/>
    <s v="CASS CONSTRUCTORES &amp; CIA. S.C.A."/>
    <s v="10 NIIF Plenas - Individuales"/>
    <s v="CUNDINAMARCA"/>
    <s v="F4210"/>
    <s v="2017-dic-31"/>
    <x v="3"/>
    <m/>
    <m/>
    <s v="Prima de emisión"/>
    <x v="51"/>
    <x v="0"/>
    <n v="3990000"/>
  </r>
  <r>
    <x v="71"/>
    <s v="MECO INFRAESTRUCTURA SAS"/>
    <s v="10 NIIF Plenas - Individuales"/>
    <s v="BOGOTA D.C."/>
    <s v="F4210"/>
    <s v="2016-dic-31"/>
    <x v="3"/>
    <m/>
    <m/>
    <s v="Prima de emisión"/>
    <x v="51"/>
    <x v="0"/>
    <n v="60916792"/>
  </r>
  <r>
    <x v="71"/>
    <s v="MECO INFRAESTRUCTURA SAS"/>
    <s v="10 NIIF Plenas - Individuales"/>
    <s v="BOGOTA D.C."/>
    <s v="F4210"/>
    <s v="2017-dic-31"/>
    <x v="3"/>
    <m/>
    <m/>
    <s v="Prima de emisión"/>
    <x v="51"/>
    <x v="0"/>
    <n v="60916792"/>
  </r>
  <r>
    <x v="64"/>
    <s v="POCH COLOMBIA SA"/>
    <s v="10 NIIF Plenas - Individuales"/>
    <s v="BOGOTA D.C."/>
    <s v="M7110"/>
    <s v="2016-dic-31"/>
    <x v="3"/>
    <m/>
    <m/>
    <s v="Prima de emisión"/>
    <x v="51"/>
    <x v="0"/>
    <n v="90000"/>
  </r>
  <r>
    <x v="64"/>
    <s v="POCH COLOMBIA SA"/>
    <s v="10 NIIF Plenas - Individuales"/>
    <s v="BOGOTA D.C."/>
    <s v="M7110"/>
    <s v="2017-dic-31"/>
    <x v="3"/>
    <m/>
    <m/>
    <s v="Prima de emisión"/>
    <x v="51"/>
    <x v="0"/>
    <n v="90000"/>
  </r>
  <r>
    <x v="41"/>
    <s v="ODINSA PROYECTOS E INVERSIONES S.A."/>
    <s v="10 NIIF Plenas - Individuales"/>
    <s v="BOGOTA D.C."/>
    <s v="N8299"/>
    <s v="2016-dic-31"/>
    <x v="3"/>
    <m/>
    <m/>
    <s v="Prima de emisión"/>
    <x v="51"/>
    <x v="0"/>
    <n v="8618242"/>
  </r>
  <r>
    <x v="41"/>
    <s v="ODINSA PROYECTOS E INVERSIONES S.A."/>
    <s v="10 NIIF Plenas - Individuales"/>
    <s v="BOGOTA D.C."/>
    <s v="N8299"/>
    <s v="2017-dic-31"/>
    <x v="3"/>
    <m/>
    <m/>
    <s v="Prima de emisión"/>
    <x v="51"/>
    <x v="0"/>
    <n v="8618242"/>
  </r>
  <r>
    <x v="37"/>
    <s v="CONSTRUCCIONES VELEZ Y ASOCIADOS S.A.S"/>
    <s v="10 NIIF Plenas - Individuales"/>
    <s v="ANTIOQUIA"/>
    <s v="F4112"/>
    <s v="2016-dic-31"/>
    <x v="3"/>
    <m/>
    <m/>
    <s v="Prima de emisión"/>
    <x v="51"/>
    <x v="0"/>
    <n v="2698937"/>
  </r>
  <r>
    <x v="37"/>
    <s v="CONSTRUCCIONES VELEZ Y ASOCIADOS S.A.S"/>
    <s v="10 NIIF Plenas - Individuales"/>
    <s v="ANTIOQUIA"/>
    <s v="F4112"/>
    <s v="2017-dic-31"/>
    <x v="3"/>
    <m/>
    <m/>
    <s v="Prima de emisión"/>
    <x v="51"/>
    <x v="0"/>
    <n v="2698937"/>
  </r>
  <r>
    <x v="14"/>
    <s v="CONSTRUCOES E COMERCIO CAMARGO CORREA S.A. SUCURSAL COLOMBIA"/>
    <s v="10 NIIF Plenas - Individuales"/>
    <s v="ANTIOQUIA"/>
    <s v="F4290"/>
    <s v="2016-dic-31"/>
    <x v="3"/>
    <m/>
    <m/>
    <s v="Inversión suplementaria al capital asignado"/>
    <x v="53"/>
    <x v="0"/>
    <n v="1701695"/>
  </r>
  <r>
    <x v="14"/>
    <s v="CONSTRUCOES E COMERCIO CAMARGO CORREA S.A. SUCURSAL COLOMBIA"/>
    <s v="10 NIIF Plenas - Individuales"/>
    <s v="ANTIOQUIA"/>
    <s v="F4290"/>
    <s v="2017-dic-31"/>
    <x v="3"/>
    <m/>
    <m/>
    <s v="Inversión suplementaria al capital asignado"/>
    <x v="53"/>
    <x v="0"/>
    <n v="1701695"/>
  </r>
  <r>
    <x v="65"/>
    <s v="AR CONSTRUCCIONES S.A.S"/>
    <s v="10 NIIF Plenas - Individuales"/>
    <s v="BOGOTA D.C."/>
    <s v="F4111"/>
    <s v="2016-dic-31"/>
    <x v="3"/>
    <m/>
    <m/>
    <s v="Otras participaciones en el patrimonio"/>
    <x v="54"/>
    <x v="0"/>
    <n v="8110709"/>
  </r>
  <r>
    <x v="65"/>
    <s v="AR CONSTRUCCIONES S.A.S"/>
    <s v="10 NIIF Plenas - Individuales"/>
    <s v="BOGOTA D.C."/>
    <s v="F4111"/>
    <s v="2017-dic-31"/>
    <x v="3"/>
    <m/>
    <m/>
    <s v="Otras participaciones en el patrimonio"/>
    <x v="54"/>
    <x v="0"/>
    <n v="8110709"/>
  </r>
  <r>
    <x v="41"/>
    <s v="ODINSA PROYECTOS E INVERSIONES S.A."/>
    <s v="10 NIIF Plenas - Individuales"/>
    <s v="BOGOTA D.C."/>
    <s v="N8299"/>
    <s v="2016-dic-31"/>
    <x v="3"/>
    <m/>
    <m/>
    <s v="Otras participaciones en el patrimonio"/>
    <x v="54"/>
    <x v="0"/>
    <n v="7207913"/>
  </r>
  <r>
    <x v="37"/>
    <s v="CONSTRUCCIONES VELEZ Y ASOCIADOS S.A.S"/>
    <s v="10 NIIF Plenas - Individuales"/>
    <s v="ANTIOQUIA"/>
    <s v="F4112"/>
    <s v="2016-dic-31"/>
    <x v="3"/>
    <m/>
    <m/>
    <s v="Otras participaciones en el patrimonio"/>
    <x v="54"/>
    <x v="0"/>
    <n v="4358260"/>
  </r>
  <r>
    <x v="37"/>
    <s v="CONSTRUCCIONES VELEZ Y ASOCIADOS S.A.S"/>
    <s v="10 NIIF Plenas - Individuales"/>
    <s v="ANTIOQUIA"/>
    <s v="F4112"/>
    <s v="2017-dic-31"/>
    <x v="3"/>
    <m/>
    <m/>
    <s v="Otras participaciones en el patrimonio"/>
    <x v="54"/>
    <x v="0"/>
    <n v="4358260"/>
  </r>
  <r>
    <x v="34"/>
    <s v="ARMETALES S.A."/>
    <s v="10 NIIF Plenas - Individuales"/>
    <s v="CALDAS"/>
    <s v="G4663"/>
    <s v="2016-dic-31"/>
    <x v="3"/>
    <m/>
    <m/>
    <s v="Superavit por revaluación"/>
    <x v="55"/>
    <x v="0"/>
    <n v="580538"/>
  </r>
  <r>
    <x v="34"/>
    <s v="ARMETALES S.A."/>
    <s v="10 NIIF Plenas - Individuales"/>
    <s v="CALDAS"/>
    <s v="G4663"/>
    <s v="2017-dic-31"/>
    <x v="3"/>
    <m/>
    <m/>
    <s v="Superavit por revaluación"/>
    <x v="55"/>
    <x v="0"/>
    <n v="580538"/>
  </r>
  <r>
    <x v="9"/>
    <s v="PRODESA Y CIA. S.A."/>
    <s v="10 NIIF Plenas - Individuales"/>
    <s v="BOGOTA D.C."/>
    <s v="F4111"/>
    <s v="2016-dic-31"/>
    <x v="3"/>
    <m/>
    <m/>
    <s v="Superavit por revaluación"/>
    <x v="55"/>
    <x v="0"/>
    <n v="3455984"/>
  </r>
  <r>
    <x v="9"/>
    <s v="PRODESA Y CIA. S.A."/>
    <s v="10 NIIF Plenas - Individuales"/>
    <s v="BOGOTA D.C."/>
    <s v="F4111"/>
    <s v="2017-dic-31"/>
    <x v="3"/>
    <m/>
    <m/>
    <s v="Superavit por revaluación"/>
    <x v="55"/>
    <x v="0"/>
    <n v="3169461"/>
  </r>
  <r>
    <x v="45"/>
    <s v="CASS CONSTRUCTORES &amp; CIA. S.C.A."/>
    <s v="10 NIIF Plenas - Individuales"/>
    <s v="CUNDINAMARCA"/>
    <s v="F4210"/>
    <s v="2017-dic-31"/>
    <x v="3"/>
    <m/>
    <m/>
    <s v="Superavit por revaluación"/>
    <x v="55"/>
    <x v="0"/>
    <n v="6634635"/>
  </r>
  <r>
    <x v="37"/>
    <s v="CONSTRUCCIONES VELEZ Y ASOCIADOS S.A.S"/>
    <s v="10 NIIF Plenas - Individuales"/>
    <s v="ANTIOQUIA"/>
    <s v="F4112"/>
    <s v="2016-dic-31"/>
    <x v="3"/>
    <m/>
    <m/>
    <s v="Superavit por revaluación"/>
    <x v="55"/>
    <x v="0"/>
    <n v="2628005"/>
  </r>
  <r>
    <x v="37"/>
    <s v="CONSTRUCCIONES VELEZ Y ASOCIADOS S.A.S"/>
    <s v="10 NIIF Plenas - Individuales"/>
    <s v="ANTIOQUIA"/>
    <s v="F4112"/>
    <s v="2017-dic-31"/>
    <x v="3"/>
    <m/>
    <m/>
    <s v="Superavit por revaluación"/>
    <x v="55"/>
    <x v="0"/>
    <n v="2628005"/>
  </r>
  <r>
    <x v="14"/>
    <s v="CONSTRUCOES E COMERCIO CAMARGO CORREA S.A. SUCURSAL COLOMBIA"/>
    <s v="10 NIIF Plenas - Individuales"/>
    <s v="ANTIOQUIA"/>
    <s v="F4290"/>
    <s v="2016-dic-31"/>
    <x v="3"/>
    <m/>
    <m/>
    <s v="Otras reservas"/>
    <x v="56"/>
    <x v="0"/>
    <n v="6407681"/>
  </r>
  <r>
    <x v="14"/>
    <s v="CONSTRUCOES E COMERCIO CAMARGO CORREA S.A. SUCURSAL COLOMBIA"/>
    <s v="10 NIIF Plenas - Individuales"/>
    <s v="ANTIOQUIA"/>
    <s v="F4290"/>
    <s v="2017-dic-31"/>
    <x v="3"/>
    <m/>
    <m/>
    <s v="Otras reservas"/>
    <x v="56"/>
    <x v="0"/>
    <n v="6407681"/>
  </r>
  <r>
    <x v="34"/>
    <s v="ARMETALES S.A."/>
    <s v="10 NIIF Plenas - Individuales"/>
    <s v="CALDAS"/>
    <s v="G4663"/>
    <s v="2016-dic-31"/>
    <x v="3"/>
    <m/>
    <m/>
    <s v="Otras reservas"/>
    <x v="56"/>
    <x v="0"/>
    <n v="1103623"/>
  </r>
  <r>
    <x v="34"/>
    <s v="ARMETALES S.A."/>
    <s v="10 NIIF Plenas - Individuales"/>
    <s v="CALDAS"/>
    <s v="G4663"/>
    <s v="2017-dic-31"/>
    <x v="3"/>
    <m/>
    <m/>
    <s v="Otras reservas"/>
    <x v="56"/>
    <x v="0"/>
    <n v="1103623"/>
  </r>
  <r>
    <x v="65"/>
    <s v="AR CONSTRUCCIONES S.A.S"/>
    <s v="10 NIIF Plenas - Individuales"/>
    <s v="BOGOTA D.C."/>
    <s v="F4111"/>
    <s v="2016-dic-31"/>
    <x v="3"/>
    <m/>
    <m/>
    <s v="Otras reservas"/>
    <x v="56"/>
    <x v="0"/>
    <n v="1793387"/>
  </r>
  <r>
    <x v="65"/>
    <s v="AR CONSTRUCCIONES S.A.S"/>
    <s v="10 NIIF Plenas - Individuales"/>
    <s v="BOGOTA D.C."/>
    <s v="F4111"/>
    <s v="2017-dic-31"/>
    <x v="3"/>
    <m/>
    <m/>
    <s v="Otras reservas"/>
    <x v="56"/>
    <x v="0"/>
    <n v="1793387"/>
  </r>
  <r>
    <x v="9"/>
    <s v="PRODESA Y CIA. S.A."/>
    <s v="10 NIIF Plenas - Individuales"/>
    <s v="BOGOTA D.C."/>
    <s v="F4111"/>
    <s v="2016-dic-31"/>
    <x v="3"/>
    <m/>
    <m/>
    <s v="Otras reservas"/>
    <x v="56"/>
    <x v="0"/>
    <n v="47657002"/>
  </r>
  <r>
    <x v="9"/>
    <s v="PRODESA Y CIA. S.A."/>
    <s v="10 NIIF Plenas - Individuales"/>
    <s v="BOGOTA D.C."/>
    <s v="F4111"/>
    <s v="2017-dic-31"/>
    <x v="3"/>
    <m/>
    <m/>
    <s v="Otras reservas"/>
    <x v="56"/>
    <x v="0"/>
    <n v="48203823"/>
  </r>
  <r>
    <x v="56"/>
    <s v="CBI COLOMBIANA S.A."/>
    <s v="10 NIIF Plenas - Individuales"/>
    <s v="BOLIVAR"/>
    <s v="F4290"/>
    <s v="2016-dic-31"/>
    <x v="3"/>
    <m/>
    <m/>
    <s v="Otras reservas"/>
    <x v="56"/>
    <x v="0"/>
    <n v="114967"/>
  </r>
  <r>
    <x v="56"/>
    <s v="CBI COLOMBIANA S.A."/>
    <s v="10 NIIF Plenas - Individuales"/>
    <s v="BOLIVAR"/>
    <s v="F4290"/>
    <s v="2017-dic-31"/>
    <x v="3"/>
    <m/>
    <m/>
    <s v="Otras reservas"/>
    <x v="56"/>
    <x v="0"/>
    <n v="114967"/>
  </r>
  <r>
    <x v="66"/>
    <s v="CONSTRUCTORA DE INFRAESTRUCTURA VIAL S.A.S."/>
    <s v="10 NIIF Plenas - Individuales"/>
    <s v="BOGOTA D.C."/>
    <s v="F4210"/>
    <s v="2016-dic-31"/>
    <x v="3"/>
    <m/>
    <m/>
    <s v="Otras reservas"/>
    <x v="56"/>
    <x v="0"/>
    <n v="57217955"/>
  </r>
  <r>
    <x v="66"/>
    <s v="CONSTRUCTORA DE INFRAESTRUCTURA VIAL S.A.S."/>
    <s v="10 NIIF Plenas - Individuales"/>
    <s v="BOGOTA D.C."/>
    <s v="F4210"/>
    <s v="2017-dic-31"/>
    <x v="3"/>
    <m/>
    <m/>
    <s v="Otras reservas"/>
    <x v="56"/>
    <x v="0"/>
    <n v="90564557"/>
  </r>
  <r>
    <x v="45"/>
    <s v="CASS CONSTRUCTORES &amp; CIA. S.C.A."/>
    <s v="10 NIIF Plenas - Individuales"/>
    <s v="CUNDINAMARCA"/>
    <s v="F4210"/>
    <s v="2016-dic-31"/>
    <x v="3"/>
    <m/>
    <m/>
    <s v="Otras reservas"/>
    <x v="56"/>
    <x v="0"/>
    <n v="37965808"/>
  </r>
  <r>
    <x v="45"/>
    <s v="CASS CONSTRUCTORES &amp; CIA. S.C.A."/>
    <s v="10 NIIF Plenas - Individuales"/>
    <s v="CUNDINAMARCA"/>
    <s v="F4210"/>
    <s v="2017-dic-31"/>
    <x v="3"/>
    <m/>
    <m/>
    <s v="Otras reservas"/>
    <x v="56"/>
    <x v="0"/>
    <n v="34466819"/>
  </r>
  <r>
    <x v="64"/>
    <s v="POCH COLOMBIA SA"/>
    <s v="10 NIIF Plenas - Individuales"/>
    <s v="BOGOTA D.C."/>
    <s v="M7110"/>
    <s v="2016-dic-31"/>
    <x v="3"/>
    <m/>
    <m/>
    <s v="Otras reservas"/>
    <x v="56"/>
    <x v="0"/>
    <n v="22999"/>
  </r>
  <r>
    <x v="64"/>
    <s v="POCH COLOMBIA SA"/>
    <s v="10 NIIF Plenas - Individuales"/>
    <s v="BOGOTA D.C."/>
    <s v="M7110"/>
    <s v="2017-dic-31"/>
    <x v="3"/>
    <m/>
    <m/>
    <s v="Otras reservas"/>
    <x v="56"/>
    <x v="0"/>
    <n v="22999"/>
  </r>
  <r>
    <x v="41"/>
    <s v="ODINSA PROYECTOS E INVERSIONES S.A."/>
    <s v="10 NIIF Plenas - Individuales"/>
    <s v="BOGOTA D.C."/>
    <s v="N8299"/>
    <s v="2016-dic-31"/>
    <x v="3"/>
    <m/>
    <m/>
    <s v="Otras reservas"/>
    <x v="56"/>
    <x v="0"/>
    <n v="18139727"/>
  </r>
  <r>
    <x v="41"/>
    <s v="ODINSA PROYECTOS E INVERSIONES S.A."/>
    <s v="10 NIIF Plenas - Individuales"/>
    <s v="BOGOTA D.C."/>
    <s v="N8299"/>
    <s v="2017-dic-31"/>
    <x v="3"/>
    <m/>
    <m/>
    <s v="Otras reservas"/>
    <x v="56"/>
    <x v="0"/>
    <n v="17800854"/>
  </r>
  <r>
    <x v="12"/>
    <s v="APIROS S A S"/>
    <s v="10 NIIF Plenas - Individuales"/>
    <s v="BOGOTA D.C."/>
    <s v="F4111"/>
    <s v="2016-dic-31"/>
    <x v="3"/>
    <m/>
    <m/>
    <s v="Otras reservas"/>
    <x v="56"/>
    <x v="0"/>
    <n v="24716539"/>
  </r>
  <r>
    <x v="12"/>
    <s v="APIROS S A S"/>
    <s v="10 NIIF Plenas - Individuales"/>
    <s v="BOGOTA D.C."/>
    <s v="F4111"/>
    <s v="2017-dic-31"/>
    <x v="3"/>
    <m/>
    <m/>
    <s v="Otras reservas"/>
    <x v="56"/>
    <x v="0"/>
    <n v="24716539"/>
  </r>
  <r>
    <x v="37"/>
    <s v="CONSTRUCCIONES VELEZ Y ASOCIADOS S.A.S"/>
    <s v="10 NIIF Plenas - Individuales"/>
    <s v="ANTIOQUIA"/>
    <s v="F4112"/>
    <s v="2016-dic-31"/>
    <x v="3"/>
    <m/>
    <m/>
    <s v="Otras reservas"/>
    <x v="56"/>
    <x v="0"/>
    <n v="15135424"/>
  </r>
  <r>
    <x v="37"/>
    <s v="CONSTRUCCIONES VELEZ Y ASOCIADOS S.A.S"/>
    <s v="10 NIIF Plenas - Individuales"/>
    <s v="ANTIOQUIA"/>
    <s v="F4112"/>
    <s v="2017-dic-31"/>
    <x v="3"/>
    <m/>
    <m/>
    <s v="Otras reservas"/>
    <x v="56"/>
    <x v="0"/>
    <n v="23534164"/>
  </r>
  <r>
    <x v="14"/>
    <s v="CONSTRUCOES E COMERCIO CAMARGO CORREA S.A. SUCURSAL COLOMBIA"/>
    <s v="10 NIIF Plenas - Individuales"/>
    <s v="ANTIOQUIA"/>
    <s v="F4290"/>
    <s v="2016-dic-31"/>
    <x v="3"/>
    <m/>
    <m/>
    <s v="Ganancias acumuladas"/>
    <x v="57"/>
    <x v="0"/>
    <n v="39050228"/>
  </r>
  <r>
    <x v="14"/>
    <s v="CONSTRUCOES E COMERCIO CAMARGO CORREA S.A. SUCURSAL COLOMBIA"/>
    <s v="10 NIIF Plenas - Individuales"/>
    <s v="ANTIOQUIA"/>
    <s v="F4290"/>
    <s v="2017-dic-31"/>
    <x v="3"/>
    <m/>
    <m/>
    <s v="Ganancias acumuladas"/>
    <x v="57"/>
    <x v="0"/>
    <n v="60257312"/>
  </r>
  <r>
    <x v="34"/>
    <s v="ARMETALES S.A."/>
    <s v="10 NIIF Plenas - Individuales"/>
    <s v="CALDAS"/>
    <s v="G4663"/>
    <s v="2016-dic-31"/>
    <x v="3"/>
    <m/>
    <m/>
    <s v="Ganancias acumuladas"/>
    <x v="57"/>
    <x v="0"/>
    <n v="11027872"/>
  </r>
  <r>
    <x v="34"/>
    <s v="ARMETALES S.A."/>
    <s v="10 NIIF Plenas - Individuales"/>
    <s v="CALDAS"/>
    <s v="G4663"/>
    <s v="2017-dic-31"/>
    <x v="3"/>
    <m/>
    <m/>
    <s v="Ganancias acumuladas"/>
    <x v="57"/>
    <x v="0"/>
    <n v="10463877"/>
  </r>
  <r>
    <x v="65"/>
    <s v="AR CONSTRUCCIONES S.A.S"/>
    <s v="10 NIIF Plenas - Individuales"/>
    <s v="BOGOTA D.C."/>
    <s v="F4111"/>
    <s v="2016-dic-31"/>
    <x v="3"/>
    <m/>
    <m/>
    <s v="Ganancias acumuladas"/>
    <x v="57"/>
    <x v="0"/>
    <n v="831722"/>
  </r>
  <r>
    <x v="65"/>
    <s v="AR CONSTRUCCIONES S.A.S"/>
    <s v="10 NIIF Plenas - Individuales"/>
    <s v="BOGOTA D.C."/>
    <s v="F4111"/>
    <s v="2017-dic-31"/>
    <x v="3"/>
    <m/>
    <m/>
    <s v="Ganancias acumuladas"/>
    <x v="57"/>
    <x v="0"/>
    <n v="12861438"/>
  </r>
  <r>
    <x v="9"/>
    <s v="PRODESA Y CIA. S.A."/>
    <s v="10 NIIF Plenas - Individuales"/>
    <s v="BOGOTA D.C."/>
    <s v="F4111"/>
    <s v="2016-dic-31"/>
    <x v="3"/>
    <m/>
    <m/>
    <s v="Ganancias acumuladas"/>
    <x v="57"/>
    <x v="0"/>
    <n v="12557945"/>
  </r>
  <r>
    <x v="9"/>
    <s v="PRODESA Y CIA. S.A."/>
    <s v="10 NIIF Plenas - Individuales"/>
    <s v="BOGOTA D.C."/>
    <s v="F4111"/>
    <s v="2017-dic-31"/>
    <x v="3"/>
    <m/>
    <m/>
    <s v="Ganancias acumuladas"/>
    <x v="57"/>
    <x v="0"/>
    <n v="18604434"/>
  </r>
  <r>
    <x v="56"/>
    <s v="CBI COLOMBIANA S.A."/>
    <s v="10 NIIF Plenas - Individuales"/>
    <s v="BOLIVAR"/>
    <s v="F4290"/>
    <s v="2016-dic-31"/>
    <x v="3"/>
    <m/>
    <m/>
    <s v="Ganancias acumuladas"/>
    <x v="57"/>
    <x v="0"/>
    <n v="-142588338"/>
  </r>
  <r>
    <x v="56"/>
    <s v="CBI COLOMBIANA S.A."/>
    <s v="10 NIIF Plenas - Individuales"/>
    <s v="BOLIVAR"/>
    <s v="F4290"/>
    <s v="2017-dic-31"/>
    <x v="3"/>
    <m/>
    <m/>
    <s v="Ganancias acumuladas"/>
    <x v="57"/>
    <x v="0"/>
    <n v="-164173134"/>
  </r>
  <r>
    <x v="66"/>
    <s v="CONSTRUCTORA DE INFRAESTRUCTURA VIAL S.A.S."/>
    <s v="10 NIIF Plenas - Individuales"/>
    <s v="BOGOTA D.C."/>
    <s v="F4210"/>
    <s v="2016-dic-31"/>
    <x v="3"/>
    <m/>
    <m/>
    <s v="Ganancias acumuladas"/>
    <x v="57"/>
    <x v="0"/>
    <n v="33843225"/>
  </r>
  <r>
    <x v="66"/>
    <s v="CONSTRUCTORA DE INFRAESTRUCTURA VIAL S.A.S."/>
    <s v="10 NIIF Plenas - Individuales"/>
    <s v="BOGOTA D.C."/>
    <s v="F4210"/>
    <s v="2017-dic-31"/>
    <x v="3"/>
    <m/>
    <m/>
    <s v="Ganancias acumuladas"/>
    <x v="57"/>
    <x v="0"/>
    <n v="5388789"/>
  </r>
  <r>
    <x v="45"/>
    <s v="CASS CONSTRUCTORES &amp; CIA. S.C.A."/>
    <s v="10 NIIF Plenas - Individuales"/>
    <s v="CUNDINAMARCA"/>
    <s v="F4210"/>
    <s v="2016-dic-31"/>
    <x v="3"/>
    <m/>
    <m/>
    <s v="Ganancias acumuladas"/>
    <x v="57"/>
    <x v="0"/>
    <n v="83580724"/>
  </r>
  <r>
    <x v="45"/>
    <s v="CASS CONSTRUCTORES &amp; CIA. S.C.A."/>
    <s v="10 NIIF Plenas - Individuales"/>
    <s v="CUNDINAMARCA"/>
    <s v="F4210"/>
    <s v="2017-dic-31"/>
    <x v="3"/>
    <m/>
    <m/>
    <s v="Ganancias acumuladas"/>
    <x v="57"/>
    <x v="0"/>
    <n v="89775680"/>
  </r>
  <r>
    <x v="71"/>
    <s v="MECO INFRAESTRUCTURA SAS"/>
    <s v="10 NIIF Plenas - Individuales"/>
    <s v="BOGOTA D.C."/>
    <s v="F4210"/>
    <s v="2016-dic-31"/>
    <x v="3"/>
    <m/>
    <m/>
    <s v="Ganancias acumuladas"/>
    <x v="57"/>
    <x v="0"/>
    <n v="16811096"/>
  </r>
  <r>
    <x v="71"/>
    <s v="MECO INFRAESTRUCTURA SAS"/>
    <s v="10 NIIF Plenas - Individuales"/>
    <s v="BOGOTA D.C."/>
    <s v="F4210"/>
    <s v="2017-dic-31"/>
    <x v="3"/>
    <m/>
    <m/>
    <s v="Ganancias acumuladas"/>
    <x v="57"/>
    <x v="0"/>
    <n v="16011303"/>
  </r>
  <r>
    <x v="72"/>
    <s v="SBI INTERNATIONAL HOLDINGS AG"/>
    <s v="10 NIIF Plenas - Individuales"/>
    <s v="BOGOTA D.C."/>
    <s v="F4112"/>
    <s v="2016-dic-31"/>
    <x v="3"/>
    <m/>
    <m/>
    <s v="Ganancias acumuladas"/>
    <x v="57"/>
    <x v="0"/>
    <n v="3895645"/>
  </r>
  <r>
    <x v="72"/>
    <s v="SBI INTERNATIONAL HOLDINGS AG"/>
    <s v="10 NIIF Plenas - Individuales"/>
    <s v="BOGOTA D.C."/>
    <s v="F4112"/>
    <s v="2017-dic-31"/>
    <x v="3"/>
    <m/>
    <m/>
    <s v="Ganancias acumuladas"/>
    <x v="57"/>
    <x v="0"/>
    <n v="-7409354"/>
  </r>
  <r>
    <x v="64"/>
    <s v="POCH COLOMBIA SA"/>
    <s v="10 NIIF Plenas - Individuales"/>
    <s v="BOGOTA D.C."/>
    <s v="M7110"/>
    <s v="2016-dic-31"/>
    <x v="3"/>
    <m/>
    <m/>
    <s v="Ganancias acumuladas"/>
    <x v="57"/>
    <x v="0"/>
    <n v="89026"/>
  </r>
  <r>
    <x v="64"/>
    <s v="POCH COLOMBIA SA"/>
    <s v="10 NIIF Plenas - Individuales"/>
    <s v="BOGOTA D.C."/>
    <s v="M7110"/>
    <s v="2017-dic-31"/>
    <x v="3"/>
    <m/>
    <m/>
    <s v="Ganancias acumuladas"/>
    <x v="57"/>
    <x v="0"/>
    <n v="-266866"/>
  </r>
  <r>
    <x v="73"/>
    <s v="CONSTRUCCIONES COLOMBIANAS OHL SAS"/>
    <s v="10 NIIF Plenas - Individuales"/>
    <s v="BOGOTA D.C."/>
    <s v="F4210"/>
    <s v="2016-dic-31"/>
    <x v="3"/>
    <m/>
    <m/>
    <s v="Ganancias acumuladas"/>
    <x v="57"/>
    <x v="0"/>
    <n v="6896754"/>
  </r>
  <r>
    <x v="73"/>
    <s v="CONSTRUCCIONES COLOMBIANAS OHL SAS"/>
    <s v="10 NIIF Plenas - Individuales"/>
    <s v="BOGOTA D.C."/>
    <s v="F4210"/>
    <s v="2017-dic-31"/>
    <x v="3"/>
    <m/>
    <m/>
    <s v="Ganancias acumuladas"/>
    <x v="57"/>
    <x v="0"/>
    <n v="21071699"/>
  </r>
  <r>
    <x v="41"/>
    <s v="ODINSA PROYECTOS E INVERSIONES S.A."/>
    <s v="10 NIIF Plenas - Individuales"/>
    <s v="BOGOTA D.C."/>
    <s v="N8299"/>
    <s v="2016-dic-31"/>
    <x v="3"/>
    <m/>
    <m/>
    <s v="Ganancias acumuladas"/>
    <x v="57"/>
    <x v="0"/>
    <n v="22837294"/>
  </r>
  <r>
    <x v="41"/>
    <s v="ODINSA PROYECTOS E INVERSIONES S.A."/>
    <s v="10 NIIF Plenas - Individuales"/>
    <s v="BOGOTA D.C."/>
    <s v="N8299"/>
    <s v="2017-dic-31"/>
    <x v="3"/>
    <m/>
    <m/>
    <s v="Ganancias acumuladas"/>
    <x v="57"/>
    <x v="0"/>
    <n v="31129077"/>
  </r>
  <r>
    <x v="12"/>
    <s v="APIROS S A S"/>
    <s v="10 NIIF Plenas - Individuales"/>
    <s v="BOGOTA D.C."/>
    <s v="F4111"/>
    <s v="2016-dic-31"/>
    <x v="3"/>
    <m/>
    <m/>
    <s v="Ganancias acumuladas"/>
    <x v="57"/>
    <x v="0"/>
    <n v="16913529"/>
  </r>
  <r>
    <x v="12"/>
    <s v="APIROS S A S"/>
    <s v="10 NIIF Plenas - Individuales"/>
    <s v="BOGOTA D.C."/>
    <s v="F4111"/>
    <s v="2017-dic-31"/>
    <x v="3"/>
    <m/>
    <m/>
    <s v="Ganancias acumuladas"/>
    <x v="57"/>
    <x v="0"/>
    <n v="25829537"/>
  </r>
  <r>
    <x v="37"/>
    <s v="CONSTRUCCIONES VELEZ Y ASOCIADOS S.A.S"/>
    <s v="10 NIIF Plenas - Individuales"/>
    <s v="ANTIOQUIA"/>
    <s v="F4112"/>
    <s v="2016-dic-31"/>
    <x v="3"/>
    <m/>
    <m/>
    <s v="Ganancias acumuladas"/>
    <x v="57"/>
    <x v="0"/>
    <n v="9840061"/>
  </r>
  <r>
    <x v="37"/>
    <s v="CONSTRUCCIONES VELEZ Y ASOCIADOS S.A.S"/>
    <s v="10 NIIF Plenas - Individuales"/>
    <s v="ANTIOQUIA"/>
    <s v="F4112"/>
    <s v="2017-dic-31"/>
    <x v="3"/>
    <m/>
    <m/>
    <s v="Ganancias acumuladas"/>
    <x v="57"/>
    <x v="0"/>
    <n v="5390465"/>
  </r>
  <r>
    <x v="14"/>
    <s v="CONSTRUCOES E COMERCIO CAMARGO CORREA S.A. SUCURSAL COLOMBIA"/>
    <s v="10 NIIF Plenas - Individuales"/>
    <s v="ANTIOQUIA"/>
    <s v="F4290"/>
    <s v="2016-dic-31"/>
    <x v="3"/>
    <m/>
    <m/>
    <s v="Patrimonio"/>
    <x v="58"/>
    <x v="8"/>
    <n v="58263270"/>
  </r>
  <r>
    <x v="14"/>
    <s v="CONSTRUCOES E COMERCIO CAMARGO CORREA S.A. SUCURSAL COLOMBIA"/>
    <s v="10 NIIF Plenas - Individuales"/>
    <s v="ANTIOQUIA"/>
    <s v="F4290"/>
    <s v="2017-dic-31"/>
    <x v="3"/>
    <m/>
    <m/>
    <s v="Patrimonio"/>
    <x v="58"/>
    <x v="8"/>
    <n v="79470354"/>
  </r>
  <r>
    <x v="34"/>
    <s v="ARMETALES S.A."/>
    <s v="10 NIIF Plenas - Individuales"/>
    <s v="CALDAS"/>
    <s v="G4663"/>
    <s v="2016-dic-31"/>
    <x v="3"/>
    <m/>
    <m/>
    <s v="Patrimonio"/>
    <x v="58"/>
    <x v="8"/>
    <n v="15688188"/>
  </r>
  <r>
    <x v="34"/>
    <s v="ARMETALES S.A."/>
    <s v="10 NIIF Plenas - Individuales"/>
    <s v="CALDAS"/>
    <s v="G4663"/>
    <s v="2017-dic-31"/>
    <x v="3"/>
    <m/>
    <m/>
    <s v="Patrimonio"/>
    <x v="58"/>
    <x v="8"/>
    <n v="15124193"/>
  </r>
  <r>
    <x v="65"/>
    <s v="AR CONSTRUCCIONES S.A.S"/>
    <s v="10 NIIF Plenas - Individuales"/>
    <s v="BOGOTA D.C."/>
    <s v="F4111"/>
    <s v="2016-dic-31"/>
    <x v="3"/>
    <m/>
    <m/>
    <s v="Patrimonio"/>
    <x v="58"/>
    <x v="8"/>
    <n v="51720639"/>
  </r>
  <r>
    <x v="65"/>
    <s v="AR CONSTRUCCIONES S.A.S"/>
    <s v="10 NIIF Plenas - Individuales"/>
    <s v="BOGOTA D.C."/>
    <s v="F4111"/>
    <s v="2017-dic-31"/>
    <x v="3"/>
    <m/>
    <m/>
    <s v="Patrimonio"/>
    <x v="58"/>
    <x v="8"/>
    <n v="63750355"/>
  </r>
  <r>
    <x v="9"/>
    <s v="PRODESA Y CIA. S.A."/>
    <s v="10 NIIF Plenas - Individuales"/>
    <s v="BOGOTA D.C."/>
    <s v="F4111"/>
    <s v="2016-dic-31"/>
    <x v="3"/>
    <m/>
    <m/>
    <s v="Patrimonio"/>
    <x v="58"/>
    <x v="8"/>
    <n v="82665247"/>
  </r>
  <r>
    <x v="9"/>
    <s v="PRODESA Y CIA. S.A."/>
    <s v="10 NIIF Plenas - Individuales"/>
    <s v="BOGOTA D.C."/>
    <s v="F4111"/>
    <s v="2017-dic-31"/>
    <x v="3"/>
    <m/>
    <m/>
    <s v="Patrimonio"/>
    <x v="58"/>
    <x v="8"/>
    <n v="88972034"/>
  </r>
  <r>
    <x v="56"/>
    <s v="CBI COLOMBIANA S.A."/>
    <s v="10 NIIF Plenas - Individuales"/>
    <s v="BOLIVAR"/>
    <s v="F4290"/>
    <s v="2016-dic-31"/>
    <x v="3"/>
    <m/>
    <m/>
    <s v="Patrimonio"/>
    <x v="58"/>
    <x v="8"/>
    <n v="-27005194"/>
  </r>
  <r>
    <x v="56"/>
    <s v="CBI COLOMBIANA S.A."/>
    <s v="10 NIIF Plenas - Individuales"/>
    <s v="BOLIVAR"/>
    <s v="F4290"/>
    <s v="2017-dic-31"/>
    <x v="3"/>
    <m/>
    <m/>
    <s v="Patrimonio"/>
    <x v="58"/>
    <x v="8"/>
    <n v="-19617790"/>
  </r>
  <r>
    <x v="66"/>
    <s v="CONSTRUCTORA DE INFRAESTRUCTURA VIAL S.A.S."/>
    <s v="10 NIIF Plenas - Individuales"/>
    <s v="BOGOTA D.C."/>
    <s v="F4210"/>
    <s v="2016-dic-31"/>
    <x v="3"/>
    <m/>
    <m/>
    <s v="Patrimonio"/>
    <x v="58"/>
    <x v="8"/>
    <n v="91111180"/>
  </r>
  <r>
    <x v="66"/>
    <s v="CONSTRUCTORA DE INFRAESTRUCTURA VIAL S.A.S."/>
    <s v="10 NIIF Plenas - Individuales"/>
    <s v="BOGOTA D.C."/>
    <s v="F4210"/>
    <s v="2017-dic-31"/>
    <x v="3"/>
    <m/>
    <m/>
    <s v="Patrimonio"/>
    <x v="58"/>
    <x v="8"/>
    <n v="96003346"/>
  </r>
  <r>
    <x v="45"/>
    <s v="CASS CONSTRUCTORES &amp; CIA. S.C.A."/>
    <s v="10 NIIF Plenas - Individuales"/>
    <s v="CUNDINAMARCA"/>
    <s v="F4210"/>
    <s v="2016-dic-31"/>
    <x v="3"/>
    <m/>
    <m/>
    <s v="Patrimonio"/>
    <x v="58"/>
    <x v="8"/>
    <n v="185646532"/>
  </r>
  <r>
    <x v="45"/>
    <s v="CASS CONSTRUCTORES &amp; CIA. S.C.A."/>
    <s v="10 NIIF Plenas - Individuales"/>
    <s v="CUNDINAMARCA"/>
    <s v="F4210"/>
    <s v="2017-dic-31"/>
    <x v="3"/>
    <m/>
    <m/>
    <s v="Patrimonio"/>
    <x v="58"/>
    <x v="8"/>
    <n v="194977134"/>
  </r>
  <r>
    <x v="71"/>
    <s v="MECO INFRAESTRUCTURA SAS"/>
    <s v="10 NIIF Plenas - Individuales"/>
    <s v="BOGOTA D.C."/>
    <s v="F4210"/>
    <s v="2016-dic-31"/>
    <x v="3"/>
    <m/>
    <m/>
    <s v="Patrimonio"/>
    <x v="58"/>
    <x v="8"/>
    <n v="89599288"/>
  </r>
  <r>
    <x v="71"/>
    <s v="MECO INFRAESTRUCTURA SAS"/>
    <s v="10 NIIF Plenas - Individuales"/>
    <s v="BOGOTA D.C."/>
    <s v="F4210"/>
    <s v="2017-dic-31"/>
    <x v="3"/>
    <m/>
    <m/>
    <s v="Patrimonio"/>
    <x v="58"/>
    <x v="8"/>
    <n v="88799495"/>
  </r>
  <r>
    <x v="72"/>
    <s v="SBI INTERNATIONAL HOLDINGS AG"/>
    <s v="10 NIIF Plenas - Individuales"/>
    <s v="BOGOTA D.C."/>
    <s v="F4112"/>
    <s v="2016-dic-31"/>
    <x v="3"/>
    <m/>
    <m/>
    <s v="Patrimonio"/>
    <x v="58"/>
    <x v="8"/>
    <n v="3945645"/>
  </r>
  <r>
    <x v="72"/>
    <s v="SBI INTERNATIONAL HOLDINGS AG"/>
    <s v="10 NIIF Plenas - Individuales"/>
    <s v="BOGOTA D.C."/>
    <s v="F4112"/>
    <s v="2017-dic-31"/>
    <x v="3"/>
    <m/>
    <m/>
    <s v="Patrimonio"/>
    <x v="58"/>
    <x v="8"/>
    <n v="-7359354"/>
  </r>
  <r>
    <x v="64"/>
    <s v="POCH COLOMBIA SA"/>
    <s v="10 NIIF Plenas - Individuales"/>
    <s v="BOGOTA D.C."/>
    <s v="M7110"/>
    <s v="2016-dic-31"/>
    <x v="3"/>
    <m/>
    <m/>
    <s v="Patrimonio"/>
    <x v="58"/>
    <x v="8"/>
    <n v="701216"/>
  </r>
  <r>
    <x v="64"/>
    <s v="POCH COLOMBIA SA"/>
    <s v="10 NIIF Plenas - Individuales"/>
    <s v="BOGOTA D.C."/>
    <s v="M7110"/>
    <s v="2017-dic-31"/>
    <x v="3"/>
    <m/>
    <m/>
    <s v="Patrimonio"/>
    <x v="58"/>
    <x v="8"/>
    <n v="345324"/>
  </r>
  <r>
    <x v="73"/>
    <s v="CONSTRUCCIONES COLOMBIANAS OHL SAS"/>
    <s v="10 NIIF Plenas - Individuales"/>
    <s v="BOGOTA D.C."/>
    <s v="F4210"/>
    <s v="2016-dic-31"/>
    <x v="3"/>
    <m/>
    <m/>
    <s v="Patrimonio"/>
    <x v="58"/>
    <x v="8"/>
    <n v="7176754"/>
  </r>
  <r>
    <x v="73"/>
    <s v="CONSTRUCCIONES COLOMBIANAS OHL SAS"/>
    <s v="10 NIIF Plenas - Individuales"/>
    <s v="BOGOTA D.C."/>
    <s v="F4210"/>
    <s v="2017-dic-31"/>
    <x v="3"/>
    <m/>
    <m/>
    <s v="Patrimonio"/>
    <x v="58"/>
    <x v="8"/>
    <n v="21351699"/>
  </r>
  <r>
    <x v="41"/>
    <s v="ODINSA PROYECTOS E INVERSIONES S.A."/>
    <s v="10 NIIF Plenas - Individuales"/>
    <s v="BOGOTA D.C."/>
    <s v="N8299"/>
    <s v="2016-dic-31"/>
    <x v="3"/>
    <m/>
    <m/>
    <s v="Patrimonio"/>
    <x v="58"/>
    <x v="8"/>
    <n v="57213409"/>
  </r>
  <r>
    <x v="41"/>
    <s v="ODINSA PROYECTOS E INVERSIONES S.A."/>
    <s v="10 NIIF Plenas - Individuales"/>
    <s v="BOGOTA D.C."/>
    <s v="N8299"/>
    <s v="2017-dic-31"/>
    <x v="3"/>
    <m/>
    <m/>
    <s v="Patrimonio"/>
    <x v="58"/>
    <x v="8"/>
    <n v="57958406"/>
  </r>
  <r>
    <x v="12"/>
    <s v="APIROS S A S"/>
    <s v="10 NIIF Plenas - Individuales"/>
    <s v="BOGOTA D.C."/>
    <s v="F4111"/>
    <s v="2016-dic-31"/>
    <x v="3"/>
    <m/>
    <m/>
    <s v="Patrimonio"/>
    <x v="58"/>
    <x v="8"/>
    <n v="43714168"/>
  </r>
  <r>
    <x v="12"/>
    <s v="APIROS S A S"/>
    <s v="10 NIIF Plenas - Individuales"/>
    <s v="BOGOTA D.C."/>
    <s v="F4111"/>
    <s v="2017-dic-31"/>
    <x v="3"/>
    <m/>
    <m/>
    <s v="Patrimonio"/>
    <x v="58"/>
    <x v="8"/>
    <n v="52630176"/>
  </r>
  <r>
    <x v="37"/>
    <s v="CONSTRUCCIONES VELEZ Y ASOCIADOS S.A.S"/>
    <s v="10 NIIF Plenas - Individuales"/>
    <s v="ANTIOQUIA"/>
    <s v="F4112"/>
    <s v="2016-dic-31"/>
    <x v="3"/>
    <m/>
    <m/>
    <s v="Patrimonio"/>
    <x v="58"/>
    <x v="8"/>
    <n v="34761687"/>
  </r>
  <r>
    <x v="37"/>
    <s v="CONSTRUCCIONES VELEZ Y ASOCIADOS S.A.S"/>
    <s v="10 NIIF Plenas - Individuales"/>
    <s v="ANTIOQUIA"/>
    <s v="F4112"/>
    <s v="2017-dic-31"/>
    <x v="3"/>
    <m/>
    <m/>
    <s v="Patrimonio"/>
    <x v="58"/>
    <x v="8"/>
    <n v="38710831"/>
  </r>
  <r>
    <x v="14"/>
    <s v="CONSTRUCOES E COMERCIO CAMARGO CORREA S.A. SUCURSAL COLOMBIA"/>
    <s v="10 NIIF Plenas - Individuales"/>
    <s v="ANTIOQUIA"/>
    <s v="F4290"/>
    <s v="2016-dic-31"/>
    <x v="3"/>
    <m/>
    <m/>
    <s v="Patrimonio y pasivos"/>
    <x v="69"/>
    <x v="0"/>
    <n v="224685114"/>
  </r>
  <r>
    <x v="14"/>
    <s v="CONSTRUCOES E COMERCIO CAMARGO CORREA S.A. SUCURSAL COLOMBIA"/>
    <s v="10 NIIF Plenas - Individuales"/>
    <s v="ANTIOQUIA"/>
    <s v="F4290"/>
    <s v="2017-dic-31"/>
    <x v="3"/>
    <m/>
    <m/>
    <s v="Patrimonio y pasivos"/>
    <x v="69"/>
    <x v="0"/>
    <n v="208083275"/>
  </r>
  <r>
    <x v="34"/>
    <s v="ARMETALES S.A."/>
    <s v="10 NIIF Plenas - Individuales"/>
    <s v="CALDAS"/>
    <s v="G4663"/>
    <s v="2016-dic-31"/>
    <x v="3"/>
    <m/>
    <m/>
    <s v="Patrimonio y pasivos"/>
    <x v="69"/>
    <x v="0"/>
    <n v="55399596"/>
  </r>
  <r>
    <x v="34"/>
    <s v="ARMETALES S.A."/>
    <s v="10 NIIF Plenas - Individuales"/>
    <s v="CALDAS"/>
    <s v="G4663"/>
    <s v="2017-dic-31"/>
    <x v="3"/>
    <m/>
    <m/>
    <s v="Patrimonio y pasivos"/>
    <x v="69"/>
    <x v="0"/>
    <n v="55981419"/>
  </r>
  <r>
    <x v="65"/>
    <s v="AR CONSTRUCCIONES S.A.S"/>
    <s v="10 NIIF Plenas - Individuales"/>
    <s v="BOGOTA D.C."/>
    <s v="F4111"/>
    <s v="2016-dic-31"/>
    <x v="3"/>
    <m/>
    <m/>
    <s v="Patrimonio y pasivos"/>
    <x v="69"/>
    <x v="0"/>
    <n v="248219650"/>
  </r>
  <r>
    <x v="65"/>
    <s v="AR CONSTRUCCIONES S.A.S"/>
    <s v="10 NIIF Plenas - Individuales"/>
    <s v="BOGOTA D.C."/>
    <s v="F4111"/>
    <s v="2017-dic-31"/>
    <x v="3"/>
    <m/>
    <m/>
    <s v="Patrimonio y pasivos"/>
    <x v="69"/>
    <x v="0"/>
    <n v="253527293"/>
  </r>
  <r>
    <x v="9"/>
    <s v="PRODESA Y CIA. S.A."/>
    <s v="10 NIIF Plenas - Individuales"/>
    <s v="BOGOTA D.C."/>
    <s v="F4111"/>
    <s v="2016-dic-31"/>
    <x v="3"/>
    <m/>
    <m/>
    <s v="Patrimonio y pasivos"/>
    <x v="69"/>
    <x v="0"/>
    <n v="446804501"/>
  </r>
  <r>
    <x v="9"/>
    <s v="PRODESA Y CIA. S.A."/>
    <s v="10 NIIF Plenas - Individuales"/>
    <s v="BOGOTA D.C."/>
    <s v="F4111"/>
    <s v="2017-dic-31"/>
    <x v="3"/>
    <m/>
    <m/>
    <s v="Patrimonio y pasivos"/>
    <x v="69"/>
    <x v="0"/>
    <n v="537423823"/>
  </r>
  <r>
    <x v="56"/>
    <s v="CBI COLOMBIANA S.A."/>
    <s v="10 NIIF Plenas - Individuales"/>
    <s v="BOLIVAR"/>
    <s v="F4290"/>
    <s v="2016-dic-31"/>
    <x v="3"/>
    <m/>
    <m/>
    <s v="Patrimonio y pasivos"/>
    <x v="69"/>
    <x v="0"/>
    <n v="359178409"/>
  </r>
  <r>
    <x v="56"/>
    <s v="CBI COLOMBIANA S.A."/>
    <s v="10 NIIF Plenas - Individuales"/>
    <s v="BOLIVAR"/>
    <s v="F4290"/>
    <s v="2017-dic-31"/>
    <x v="3"/>
    <m/>
    <m/>
    <s v="Patrimonio y pasivos"/>
    <x v="69"/>
    <x v="0"/>
    <n v="385778139"/>
  </r>
  <r>
    <x v="66"/>
    <s v="CONSTRUCTORA DE INFRAESTRUCTURA VIAL S.A.S."/>
    <s v="10 NIIF Plenas - Individuales"/>
    <s v="BOGOTA D.C."/>
    <s v="F4210"/>
    <s v="2016-dic-31"/>
    <x v="3"/>
    <m/>
    <m/>
    <s v="Patrimonio y pasivos"/>
    <x v="69"/>
    <x v="0"/>
    <n v="137494092"/>
  </r>
  <r>
    <x v="66"/>
    <s v="CONSTRUCTORA DE INFRAESTRUCTURA VIAL S.A.S."/>
    <s v="10 NIIF Plenas - Individuales"/>
    <s v="BOGOTA D.C."/>
    <s v="F4210"/>
    <s v="2017-dic-31"/>
    <x v="3"/>
    <m/>
    <m/>
    <s v="Patrimonio y pasivos"/>
    <x v="69"/>
    <x v="0"/>
    <n v="126644453"/>
  </r>
  <r>
    <x v="45"/>
    <s v="CASS CONSTRUCTORES &amp; CIA. S.C.A."/>
    <s v="10 NIIF Plenas - Individuales"/>
    <s v="CUNDINAMARCA"/>
    <s v="F4210"/>
    <s v="2016-dic-31"/>
    <x v="3"/>
    <m/>
    <m/>
    <s v="Patrimonio y pasivos"/>
    <x v="69"/>
    <x v="0"/>
    <n v="608892086"/>
  </r>
  <r>
    <x v="45"/>
    <s v="CASS CONSTRUCTORES &amp; CIA. S.C.A."/>
    <s v="10 NIIF Plenas - Individuales"/>
    <s v="CUNDINAMARCA"/>
    <s v="F4210"/>
    <s v="2017-dic-31"/>
    <x v="3"/>
    <m/>
    <m/>
    <s v="Patrimonio y pasivos"/>
    <x v="69"/>
    <x v="0"/>
    <n v="843986103"/>
  </r>
  <r>
    <x v="71"/>
    <s v="MECO INFRAESTRUCTURA SAS"/>
    <s v="10 NIIF Plenas - Individuales"/>
    <s v="BOGOTA D.C."/>
    <s v="F4210"/>
    <s v="2016-dic-31"/>
    <x v="3"/>
    <m/>
    <m/>
    <s v="Patrimonio y pasivos"/>
    <x v="69"/>
    <x v="0"/>
    <n v="273353441"/>
  </r>
  <r>
    <x v="71"/>
    <s v="MECO INFRAESTRUCTURA SAS"/>
    <s v="10 NIIF Plenas - Individuales"/>
    <s v="BOGOTA D.C."/>
    <s v="F4210"/>
    <s v="2017-dic-31"/>
    <x v="3"/>
    <m/>
    <m/>
    <s v="Patrimonio y pasivos"/>
    <x v="69"/>
    <x v="0"/>
    <n v="324837044"/>
  </r>
  <r>
    <x v="72"/>
    <s v="SBI INTERNATIONAL HOLDINGS AG"/>
    <s v="10 NIIF Plenas - Individuales"/>
    <s v="BOGOTA D.C."/>
    <s v="F4112"/>
    <s v="2016-dic-31"/>
    <x v="3"/>
    <m/>
    <m/>
    <s v="Patrimonio y pasivos"/>
    <x v="69"/>
    <x v="0"/>
    <n v="164278278"/>
  </r>
  <r>
    <x v="72"/>
    <s v="SBI INTERNATIONAL HOLDINGS AG"/>
    <s v="10 NIIF Plenas - Individuales"/>
    <s v="BOGOTA D.C."/>
    <s v="F4112"/>
    <s v="2017-dic-31"/>
    <x v="3"/>
    <m/>
    <m/>
    <s v="Patrimonio y pasivos"/>
    <x v="69"/>
    <x v="0"/>
    <n v="184346688"/>
  </r>
  <r>
    <x v="64"/>
    <s v="POCH COLOMBIA SA"/>
    <s v="10 NIIF Plenas - Individuales"/>
    <s v="BOGOTA D.C."/>
    <s v="M7110"/>
    <s v="2016-dic-31"/>
    <x v="3"/>
    <m/>
    <m/>
    <s v="Patrimonio y pasivos"/>
    <x v="69"/>
    <x v="0"/>
    <n v="4287534"/>
  </r>
  <r>
    <x v="64"/>
    <s v="POCH COLOMBIA SA"/>
    <s v="10 NIIF Plenas - Individuales"/>
    <s v="BOGOTA D.C."/>
    <s v="M7110"/>
    <s v="2017-dic-31"/>
    <x v="3"/>
    <m/>
    <m/>
    <s v="Patrimonio y pasivos"/>
    <x v="69"/>
    <x v="0"/>
    <n v="5454389"/>
  </r>
  <r>
    <x v="73"/>
    <s v="CONSTRUCCIONES COLOMBIANAS OHL SAS"/>
    <s v="10 NIIF Plenas - Individuales"/>
    <s v="BOGOTA D.C."/>
    <s v="F4210"/>
    <s v="2016-dic-31"/>
    <x v="3"/>
    <m/>
    <m/>
    <s v="Patrimonio y pasivos"/>
    <x v="69"/>
    <x v="0"/>
    <n v="66348834"/>
  </r>
  <r>
    <x v="73"/>
    <s v="CONSTRUCCIONES COLOMBIANAS OHL SAS"/>
    <s v="10 NIIF Plenas - Individuales"/>
    <s v="BOGOTA D.C."/>
    <s v="F4210"/>
    <s v="2017-dic-31"/>
    <x v="3"/>
    <m/>
    <m/>
    <s v="Patrimonio y pasivos"/>
    <x v="69"/>
    <x v="0"/>
    <n v="145566168"/>
  </r>
  <r>
    <x v="41"/>
    <s v="ODINSA PROYECTOS E INVERSIONES S.A."/>
    <s v="10 NIIF Plenas - Individuales"/>
    <s v="BOGOTA D.C."/>
    <s v="N8299"/>
    <s v="2016-dic-31"/>
    <x v="3"/>
    <m/>
    <m/>
    <s v="Patrimonio y pasivos"/>
    <x v="69"/>
    <x v="0"/>
    <n v="74321968"/>
  </r>
  <r>
    <x v="41"/>
    <s v="ODINSA PROYECTOS E INVERSIONES S.A."/>
    <s v="10 NIIF Plenas - Individuales"/>
    <s v="BOGOTA D.C."/>
    <s v="N8299"/>
    <s v="2017-dic-31"/>
    <x v="3"/>
    <m/>
    <m/>
    <s v="Patrimonio y pasivos"/>
    <x v="69"/>
    <x v="0"/>
    <n v="114678765"/>
  </r>
  <r>
    <x v="12"/>
    <s v="APIROS S A S"/>
    <s v="10 NIIF Plenas - Individuales"/>
    <s v="BOGOTA D.C."/>
    <s v="F4111"/>
    <s v="2016-dic-31"/>
    <x v="3"/>
    <m/>
    <m/>
    <s v="Patrimonio y pasivos"/>
    <x v="69"/>
    <x v="0"/>
    <n v="416344021"/>
  </r>
  <r>
    <x v="12"/>
    <s v="APIROS S A S"/>
    <s v="10 NIIF Plenas - Individuales"/>
    <s v="BOGOTA D.C."/>
    <s v="F4111"/>
    <s v="2017-dic-31"/>
    <x v="3"/>
    <m/>
    <m/>
    <s v="Patrimonio y pasivos"/>
    <x v="69"/>
    <x v="0"/>
    <n v="389016759"/>
  </r>
  <r>
    <x v="37"/>
    <s v="CONSTRUCCIONES VELEZ Y ASOCIADOS S.A.S"/>
    <s v="10 NIIF Plenas - Individuales"/>
    <s v="ANTIOQUIA"/>
    <s v="F4112"/>
    <s v="2016-dic-31"/>
    <x v="3"/>
    <m/>
    <m/>
    <s v="Patrimonio y pasivos"/>
    <x v="69"/>
    <x v="0"/>
    <n v="66947516"/>
  </r>
  <r>
    <x v="37"/>
    <s v="CONSTRUCCIONES VELEZ Y ASOCIADOS S.A.S"/>
    <s v="10 NIIF Plenas - Individuales"/>
    <s v="ANTIOQUIA"/>
    <s v="F4112"/>
    <s v="2017-dic-31"/>
    <x v="3"/>
    <m/>
    <m/>
    <s v="Patrimonio y pasivos"/>
    <x v="69"/>
    <x v="0"/>
    <n v="75549569"/>
  </r>
  <r>
    <x v="49"/>
    <s v="CONINSA  RAMON H. S.A."/>
    <s v="20 NIIF Plenas - Separados"/>
    <s v="ANTIOQUIA"/>
    <s v="F4290"/>
    <s v="2016-dic-31"/>
    <x v="3"/>
    <m/>
    <m/>
    <s v="Efectivo y equivalentes al efectivo"/>
    <x v="0"/>
    <x v="0"/>
    <n v="18480399"/>
  </r>
  <r>
    <x v="49"/>
    <s v="CONINSA  RAMON H. S.A."/>
    <s v="20 NIIF Plenas - Separados"/>
    <s v="ANTIOQUIA"/>
    <s v="F4290"/>
    <s v="2017-dic-31"/>
    <x v="3"/>
    <m/>
    <m/>
    <s v="Efectivo y equivalentes al efectivo"/>
    <x v="0"/>
    <x v="0"/>
    <n v="29645761"/>
  </r>
  <r>
    <x v="27"/>
    <s v="CONSTRUCCIONES OBYCON S.A.S"/>
    <s v="20 NIIF Plenas - Separados"/>
    <s v="BOGOTA D.C."/>
    <s v="M7110"/>
    <s v="2016-dic-31"/>
    <x v="3"/>
    <m/>
    <m/>
    <s v="Efectivo y equivalentes al efectivo"/>
    <x v="0"/>
    <x v="0"/>
    <n v="9008232"/>
  </r>
  <r>
    <x v="27"/>
    <s v="CONSTRUCCIONES OBYCON S.A.S"/>
    <s v="20 NIIF Plenas - Separados"/>
    <s v="BOGOTA D.C."/>
    <s v="M7110"/>
    <s v="2017-dic-31"/>
    <x v="3"/>
    <m/>
    <m/>
    <s v="Efectivo y equivalentes al efectivo"/>
    <x v="0"/>
    <x v="0"/>
    <n v="24606419"/>
  </r>
  <r>
    <x v="13"/>
    <s v="CONSTRUCTORA CAPITAL MEDELLIN S.A.S."/>
    <s v="20 NIIF Plenas - Separados"/>
    <s v="ANTIOQUIA"/>
    <s v="F4111"/>
    <s v="2016-dic-31"/>
    <x v="3"/>
    <m/>
    <m/>
    <s v="Efectivo y equivalentes al efectivo"/>
    <x v="0"/>
    <x v="0"/>
    <n v="9168888"/>
  </r>
  <r>
    <x v="13"/>
    <s v="CONSTRUCTORA CAPITAL MEDELLIN S.A.S."/>
    <s v="20 NIIF Plenas - Separados"/>
    <s v="ANTIOQUIA"/>
    <s v="F4111"/>
    <s v="2017-dic-31"/>
    <x v="3"/>
    <m/>
    <m/>
    <s v="Efectivo y equivalentes al efectivo"/>
    <x v="0"/>
    <x v="0"/>
    <n v="9364124"/>
  </r>
  <r>
    <x v="30"/>
    <s v="TECNICONTROL S.A."/>
    <s v="20 NIIF Plenas - Separados"/>
    <s v="BOGOTA D.C."/>
    <s v="M7110"/>
    <s v="2016-dic-31"/>
    <x v="3"/>
    <m/>
    <m/>
    <s v="Efectivo y equivalentes al efectivo"/>
    <x v="0"/>
    <x v="0"/>
    <n v="6907253"/>
  </r>
  <r>
    <x v="30"/>
    <s v="TECNICONTROL S.A."/>
    <s v="20 NIIF Plenas - Separados"/>
    <s v="BOGOTA D.C."/>
    <s v="M7110"/>
    <s v="2017-dic-31"/>
    <x v="3"/>
    <m/>
    <m/>
    <s v="Efectivo y equivalentes al efectivo"/>
    <x v="0"/>
    <x v="0"/>
    <n v="3272909"/>
  </r>
  <r>
    <x v="23"/>
    <s v="ODINSA SERVICIOS S A S"/>
    <s v="20 NIIF Plenas - Separados"/>
    <s v="BOGOTA D.C."/>
    <s v="F4390"/>
    <s v="2016-dic-31"/>
    <x v="3"/>
    <m/>
    <m/>
    <s v="Efectivo y equivalentes al efectivo"/>
    <x v="0"/>
    <x v="0"/>
    <n v="1853722"/>
  </r>
  <r>
    <x v="23"/>
    <s v="ODINSA SERVICIOS S A S"/>
    <s v="20 NIIF Plenas - Separados"/>
    <s v="BOGOTA D.C."/>
    <s v="F4390"/>
    <s v="2017-dic-31"/>
    <x v="3"/>
    <m/>
    <m/>
    <s v="Efectivo y equivalentes al efectivo"/>
    <x v="0"/>
    <x v="0"/>
    <n v="325170"/>
  </r>
  <r>
    <x v="8"/>
    <s v="AMARILO S.A.S"/>
    <s v="20 NIIF Plenas - Separados"/>
    <s v="BOGOTA D.C."/>
    <s v="F4111"/>
    <s v="2016-dic-31"/>
    <x v="3"/>
    <m/>
    <m/>
    <s v="Efectivo y equivalentes al efectivo"/>
    <x v="0"/>
    <x v="0"/>
    <n v="134846147"/>
  </r>
  <r>
    <x v="8"/>
    <s v="AMARILO S.A.S"/>
    <s v="20 NIIF Plenas - Separados"/>
    <s v="BOGOTA D.C."/>
    <s v="F4111"/>
    <s v="2017-dic-31"/>
    <x v="3"/>
    <m/>
    <m/>
    <s v="Efectivo y equivalentes al efectivo"/>
    <x v="0"/>
    <x v="0"/>
    <n v="159359427"/>
  </r>
  <r>
    <x v="11"/>
    <s v="LATINOAMERICANA DE CONSTRUCCIONES S.A."/>
    <s v="20 NIIF Plenas - Separados"/>
    <s v="ANTIOQUIA"/>
    <s v="F4210"/>
    <s v="2016-dic-31"/>
    <x v="3"/>
    <m/>
    <m/>
    <s v="Efectivo y equivalentes al efectivo"/>
    <x v="0"/>
    <x v="0"/>
    <n v="6057893"/>
  </r>
  <r>
    <x v="11"/>
    <s v="LATINOAMERICANA DE CONSTRUCCIONES S.A."/>
    <s v="20 NIIF Plenas - Separados"/>
    <s v="ANTIOQUIA"/>
    <s v="F4210"/>
    <s v="2017-dic-31"/>
    <x v="3"/>
    <m/>
    <m/>
    <s v="Efectivo y equivalentes al efectivo"/>
    <x v="0"/>
    <x v="0"/>
    <n v="13779734"/>
  </r>
  <r>
    <x v="6"/>
    <s v="PRABYC INGENIEROS S A S"/>
    <s v="20 NIIF Plenas - Separados"/>
    <s v="BOGOTA D.C."/>
    <s v="F4111"/>
    <s v="2016-dic-31"/>
    <x v="3"/>
    <m/>
    <m/>
    <s v="Efectivo y equivalentes al efectivo"/>
    <x v="0"/>
    <x v="0"/>
    <n v="6893930"/>
  </r>
  <r>
    <x v="6"/>
    <s v="PRABYC INGENIEROS S A S"/>
    <s v="20 NIIF Plenas - Separados"/>
    <s v="BOGOTA D.C."/>
    <s v="F4111"/>
    <s v="2017-dic-31"/>
    <x v="3"/>
    <m/>
    <m/>
    <s v="Efectivo y equivalentes al efectivo"/>
    <x v="0"/>
    <x v="0"/>
    <n v="7031343"/>
  </r>
  <r>
    <x v="44"/>
    <s v="MARVAL S.A."/>
    <s v="20 NIIF Plenas - Separados"/>
    <s v="SANTANDER"/>
    <s v="F4111"/>
    <s v="2016-dic-31"/>
    <x v="3"/>
    <m/>
    <m/>
    <s v="Efectivo y equivalentes al efectivo"/>
    <x v="0"/>
    <x v="0"/>
    <n v="90563905"/>
  </r>
  <r>
    <x v="44"/>
    <s v="MARVAL S.A."/>
    <s v="20 NIIF Plenas - Separados"/>
    <s v="SANTANDER"/>
    <s v="F4111"/>
    <s v="2017-dic-31"/>
    <x v="3"/>
    <m/>
    <m/>
    <s v="Efectivo y equivalentes al efectivo"/>
    <x v="0"/>
    <x v="0"/>
    <n v="32031113"/>
  </r>
  <r>
    <x v="62"/>
    <s v="CARTAGENA II S.A."/>
    <s v="20 NIIF Plenas - Separados"/>
    <s v="BOLIVAR"/>
    <s v="L6810"/>
    <s v="2016-dic-31"/>
    <x v="3"/>
    <m/>
    <m/>
    <s v="Efectivo y equivalentes al efectivo"/>
    <x v="0"/>
    <x v="0"/>
    <n v="969715"/>
  </r>
  <r>
    <x v="62"/>
    <s v="CARTAGENA II S.A."/>
    <s v="20 NIIF Plenas - Separados"/>
    <s v="BOLIVAR"/>
    <s v="L6810"/>
    <s v="2017-dic-31"/>
    <x v="3"/>
    <m/>
    <m/>
    <s v="Efectivo y equivalentes al efectivo"/>
    <x v="0"/>
    <x v="0"/>
    <n v="1473184"/>
  </r>
  <r>
    <x v="3"/>
    <s v="JARAMILLO MORA S.A."/>
    <s v="20 NIIF Plenas - Separados"/>
    <s v="VALLE"/>
    <s v="F4111"/>
    <s v="2016-dic-31"/>
    <x v="3"/>
    <m/>
    <m/>
    <s v="Efectivo y equivalentes al efectivo"/>
    <x v="0"/>
    <x v="0"/>
    <n v="6170705"/>
  </r>
  <r>
    <x v="3"/>
    <s v="JARAMILLO MORA S.A."/>
    <s v="20 NIIF Plenas - Separados"/>
    <s v="VALLE"/>
    <s v="F4111"/>
    <s v="2017-dic-31"/>
    <x v="3"/>
    <m/>
    <m/>
    <s v="Efectivo y equivalentes al efectivo"/>
    <x v="0"/>
    <x v="0"/>
    <n v="8289367"/>
  </r>
  <r>
    <x v="54"/>
    <s v="INMOBILIARIA CONCONCRETO S.A.S."/>
    <s v="20 NIIF Plenas - Separados"/>
    <s v="ANTIOQUIA"/>
    <s v="F4111"/>
    <s v="2016-dic-31"/>
    <x v="3"/>
    <m/>
    <m/>
    <s v="Efectivo y equivalentes al efectivo"/>
    <x v="0"/>
    <x v="0"/>
    <n v="1797027"/>
  </r>
  <r>
    <x v="54"/>
    <s v="INMOBILIARIA CONCONCRETO S.A.S."/>
    <s v="20 NIIF Plenas - Separados"/>
    <s v="ANTIOQUIA"/>
    <s v="F4111"/>
    <s v="2017-dic-31"/>
    <x v="3"/>
    <m/>
    <m/>
    <s v="Efectivo y equivalentes al efectivo"/>
    <x v="0"/>
    <x v="0"/>
    <n v="1239109"/>
  </r>
  <r>
    <x v="16"/>
    <s v="CAM COLOMBIA MULTISERVICIOS S A S"/>
    <s v="20 NIIF Plenas - Separados"/>
    <s v="BOGOTA D.C."/>
    <s v="N8299"/>
    <s v="2016-dic-31"/>
    <x v="3"/>
    <m/>
    <m/>
    <s v="Efectivo y equivalentes al efectivo"/>
    <x v="0"/>
    <x v="0"/>
    <n v="1306057"/>
  </r>
  <r>
    <x v="16"/>
    <s v="CAM COLOMBIA MULTISERVICIOS S A S"/>
    <s v="20 NIIF Plenas - Separados"/>
    <s v="BOGOTA D.C."/>
    <s v="N8299"/>
    <s v="2017-dic-31"/>
    <x v="3"/>
    <m/>
    <m/>
    <s v="Efectivo y equivalentes al efectivo"/>
    <x v="0"/>
    <x v="0"/>
    <n v="6334042"/>
  </r>
  <r>
    <x v="32"/>
    <s v="CONSTRUCTORA  COLPATRIA S.A"/>
    <s v="20 NIIF Plenas - Separados"/>
    <s v="BOGOTA D.C."/>
    <s v="F4111"/>
    <s v="2016-dic-31"/>
    <x v="3"/>
    <m/>
    <m/>
    <s v="Efectivo y equivalentes al efectivo"/>
    <x v="0"/>
    <x v="0"/>
    <n v="98166073"/>
  </r>
  <r>
    <x v="32"/>
    <s v="CONSTRUCTORA  COLPATRIA S.A"/>
    <s v="20 NIIF Plenas - Separados"/>
    <s v="BOGOTA D.C."/>
    <s v="F4111"/>
    <s v="2017-dic-31"/>
    <x v="3"/>
    <m/>
    <m/>
    <s v="Efectivo y equivalentes al efectivo"/>
    <x v="0"/>
    <x v="0"/>
    <n v="59649904"/>
  </r>
  <r>
    <x v="36"/>
    <s v="INTEGRAL S A."/>
    <s v="20 NIIF Plenas - Separados"/>
    <s v="ANTIOQUIA"/>
    <s v="M7110"/>
    <s v="2016-dic-31"/>
    <x v="3"/>
    <m/>
    <m/>
    <s v="Efectivo y equivalentes al efectivo"/>
    <x v="0"/>
    <x v="0"/>
    <n v="13600387"/>
  </r>
  <r>
    <x v="36"/>
    <s v="INTEGRAL S A."/>
    <s v="20 NIIF Plenas - Separados"/>
    <s v="ANTIOQUIA"/>
    <s v="M7110"/>
    <s v="2017-dic-31"/>
    <x v="3"/>
    <m/>
    <m/>
    <s v="Efectivo y equivalentes al efectivo"/>
    <x v="0"/>
    <x v="0"/>
    <n v="12333719"/>
  </r>
  <r>
    <x v="29"/>
    <s v="CONSULTORIA COLOMBIANA S A"/>
    <s v="20 NIIF Plenas - Separados"/>
    <s v="BOGOTA D.C."/>
    <s v="M7110"/>
    <s v="2016-dic-31"/>
    <x v="3"/>
    <m/>
    <m/>
    <s v="Efectivo y equivalentes al efectivo"/>
    <x v="0"/>
    <x v="0"/>
    <n v="321772"/>
  </r>
  <r>
    <x v="29"/>
    <s v="CONSULTORIA COLOMBIANA S A"/>
    <s v="20 NIIF Plenas - Separados"/>
    <s v="BOGOTA D.C."/>
    <s v="M7110"/>
    <s v="2017-dic-31"/>
    <x v="3"/>
    <m/>
    <m/>
    <s v="Efectivo y equivalentes al efectivo"/>
    <x v="0"/>
    <x v="0"/>
    <n v="2324804"/>
  </r>
  <r>
    <x v="31"/>
    <s v="MORELCO S A S"/>
    <s v="20 NIIF Plenas - Separados"/>
    <s v="BOGOTA D.C."/>
    <s v="F4290"/>
    <s v="2016-dic-31"/>
    <x v="3"/>
    <m/>
    <m/>
    <s v="Efectivo y equivalentes al efectivo"/>
    <x v="0"/>
    <x v="0"/>
    <n v="3374762"/>
  </r>
  <r>
    <x v="31"/>
    <s v="MORELCO S A S"/>
    <s v="20 NIIF Plenas - Separados"/>
    <s v="BOGOTA D.C."/>
    <s v="F4290"/>
    <s v="2017-dic-31"/>
    <x v="3"/>
    <m/>
    <m/>
    <s v="Efectivo y equivalentes al efectivo"/>
    <x v="0"/>
    <x v="0"/>
    <n v="23580316"/>
  </r>
  <r>
    <x v="18"/>
    <s v="HMV INGENIEROS LTDA"/>
    <s v="20 NIIF Plenas - Separados"/>
    <s v="ANTIOQUIA"/>
    <s v="M7110"/>
    <s v="2016-dic-31"/>
    <x v="3"/>
    <m/>
    <m/>
    <s v="Efectivo y equivalentes al efectivo"/>
    <x v="0"/>
    <x v="0"/>
    <n v="7554439"/>
  </r>
  <r>
    <x v="18"/>
    <s v="HMV INGENIEROS LTDA"/>
    <s v="20 NIIF Plenas - Separados"/>
    <s v="ANTIOQUIA"/>
    <s v="M7110"/>
    <s v="2017-dic-31"/>
    <x v="3"/>
    <m/>
    <m/>
    <s v="Efectivo y equivalentes al efectivo"/>
    <x v="0"/>
    <x v="0"/>
    <n v="3466135"/>
  </r>
  <r>
    <x v="33"/>
    <s v="A.C.I. PROYECTOS S.A.S"/>
    <s v="20 NIIF Plenas - Separados"/>
    <s v="BOGOTA D.C."/>
    <s v="M7110"/>
    <s v="2016-dic-31"/>
    <x v="3"/>
    <m/>
    <m/>
    <s v="Efectivo y equivalentes al efectivo"/>
    <x v="0"/>
    <x v="0"/>
    <n v="7723470"/>
  </r>
  <r>
    <x v="33"/>
    <s v="A.C.I. PROYECTOS S.A.S"/>
    <s v="20 NIIF Plenas - Separados"/>
    <s v="BOGOTA D.C."/>
    <s v="M7110"/>
    <s v="2017-dic-31"/>
    <x v="3"/>
    <m/>
    <m/>
    <s v="Efectivo y equivalentes al efectivo"/>
    <x v="0"/>
    <x v="0"/>
    <n v="8614181"/>
  </r>
  <r>
    <x v="48"/>
    <s v="SEDIC S.A"/>
    <s v="20 NIIF Plenas - Separados"/>
    <s v="ANTIOQUIA"/>
    <s v="M7110"/>
    <s v="2016-dic-31"/>
    <x v="3"/>
    <m/>
    <m/>
    <s v="Efectivo y equivalentes al efectivo"/>
    <x v="0"/>
    <x v="0"/>
    <n v="491282"/>
  </r>
  <r>
    <x v="48"/>
    <s v="SEDIC S.A"/>
    <s v="20 NIIF Plenas - Separados"/>
    <s v="ANTIOQUIA"/>
    <s v="M7110"/>
    <s v="2017-dic-31"/>
    <x v="3"/>
    <m/>
    <m/>
    <s v="Efectivo y equivalentes al efectivo"/>
    <x v="0"/>
    <x v="0"/>
    <n v="77641"/>
  </r>
  <r>
    <x v="57"/>
    <s v="ESTUDIOS Y PROYECTOS DEL SOL S A S"/>
    <s v="20 NIIF Plenas - Separados"/>
    <s v="BOGOTA D.C."/>
    <s v="F4210"/>
    <s v="2016-dic-31"/>
    <x v="3"/>
    <m/>
    <m/>
    <s v="Efectivo y equivalentes al efectivo"/>
    <x v="0"/>
    <x v="0"/>
    <n v="211920735"/>
  </r>
  <r>
    <x v="57"/>
    <s v="ESTUDIOS Y PROYECTOS DEL SOL S A S"/>
    <s v="20 NIIF Plenas - Separados"/>
    <s v="BOGOTA D.C."/>
    <s v="F4210"/>
    <s v="2017-dic-31"/>
    <x v="3"/>
    <m/>
    <m/>
    <s v="Efectivo y equivalentes al efectivo"/>
    <x v="0"/>
    <x v="0"/>
    <n v="10662661"/>
  </r>
  <r>
    <x v="35"/>
    <s v="TERMOTECNICA COINDUSTRIAL S A"/>
    <s v="20 NIIF Plenas - Separados"/>
    <s v="BOGOTA D.C."/>
    <s v="F4290"/>
    <s v="2016-dic-31"/>
    <x v="3"/>
    <m/>
    <m/>
    <s v="Efectivo y equivalentes al efectivo"/>
    <x v="0"/>
    <x v="0"/>
    <n v="22583389"/>
  </r>
  <r>
    <x v="35"/>
    <s v="TERMOTECNICA COINDUSTRIAL S A"/>
    <s v="20 NIIF Plenas - Separados"/>
    <s v="BOGOTA D.C."/>
    <s v="F4290"/>
    <s v="2017-dic-31"/>
    <x v="3"/>
    <m/>
    <m/>
    <s v="Efectivo y equivalentes al efectivo"/>
    <x v="0"/>
    <x v="0"/>
    <n v="28526744"/>
  </r>
  <r>
    <x v="20"/>
    <s v="OSPINAS Y CIA S A"/>
    <s v="20 NIIF Plenas - Separados"/>
    <s v="BOGOTA D.C."/>
    <s v="M7110"/>
    <s v="2016-dic-31"/>
    <x v="3"/>
    <m/>
    <m/>
    <s v="Efectivo y equivalentes al efectivo"/>
    <x v="0"/>
    <x v="0"/>
    <n v="22192419"/>
  </r>
  <r>
    <x v="20"/>
    <s v="OSPINAS Y CIA S A"/>
    <s v="20 NIIF Plenas - Separados"/>
    <s v="BOGOTA D.C."/>
    <s v="M7110"/>
    <s v="2017-dic-31"/>
    <x v="3"/>
    <m/>
    <m/>
    <s v="Efectivo y equivalentes al efectivo"/>
    <x v="0"/>
    <x v="0"/>
    <n v="9552446"/>
  </r>
  <r>
    <x v="42"/>
    <s v="PROMOTORA CONVIVIENDA S A S"/>
    <s v="20 NIIF Plenas - Separados"/>
    <s v="BOGOTA D.C."/>
    <s v="M7110"/>
    <s v="2016-dic-31"/>
    <x v="3"/>
    <m/>
    <m/>
    <s v="Efectivo y equivalentes al efectivo"/>
    <x v="0"/>
    <x v="0"/>
    <n v="481123"/>
  </r>
  <r>
    <x v="42"/>
    <s v="PROMOTORA CONVIVIENDA S A S"/>
    <s v="20 NIIF Plenas - Separados"/>
    <s v="BOGOTA D.C."/>
    <s v="M7110"/>
    <s v="2017-dic-31"/>
    <x v="3"/>
    <m/>
    <m/>
    <s v="Efectivo y equivalentes al efectivo"/>
    <x v="0"/>
    <x v="0"/>
    <n v="2630745"/>
  </r>
  <r>
    <x v="53"/>
    <s v="SP INGENIEROS S.A.S."/>
    <s v="20 NIIF Plenas - Separados"/>
    <s v="ANTIOQUIA"/>
    <s v="F4210"/>
    <s v="2016-dic-31"/>
    <x v="3"/>
    <m/>
    <m/>
    <s v="Efectivo y equivalentes al efectivo"/>
    <x v="0"/>
    <x v="0"/>
    <n v="22247597"/>
  </r>
  <r>
    <x v="53"/>
    <s v="SP INGENIEROS S.A.S."/>
    <s v="20 NIIF Plenas - Separados"/>
    <s v="ANTIOQUIA"/>
    <s v="F4210"/>
    <s v="2017-dic-31"/>
    <x v="3"/>
    <m/>
    <m/>
    <s v="Efectivo y equivalentes al efectivo"/>
    <x v="0"/>
    <x v="0"/>
    <n v="13212690"/>
  </r>
  <r>
    <x v="15"/>
    <s v="KMA CONSTRUCCIONES S A"/>
    <s v="20 NIIF Plenas - Separados"/>
    <s v="BOLIVAR"/>
    <s v="F4290"/>
    <s v="2016-dic-31"/>
    <x v="3"/>
    <m/>
    <m/>
    <s v="Efectivo y equivalentes al efectivo"/>
    <x v="0"/>
    <x v="0"/>
    <n v="110049619"/>
  </r>
  <r>
    <x v="15"/>
    <s v="KMA CONSTRUCCIONES S A"/>
    <s v="20 NIIF Plenas - Separados"/>
    <s v="BOLIVAR"/>
    <s v="F4290"/>
    <s v="2017-dic-31"/>
    <x v="3"/>
    <m/>
    <m/>
    <s v="Efectivo y equivalentes al efectivo"/>
    <x v="0"/>
    <x v="0"/>
    <n v="100949048"/>
  </r>
  <r>
    <x v="2"/>
    <s v="ARQUITECTURA Y CONCRETO S A S"/>
    <s v="20 NIIF Plenas - Separados"/>
    <s v="ANTIOQUIA"/>
    <s v="F4111"/>
    <s v="2016-dic-31"/>
    <x v="3"/>
    <m/>
    <m/>
    <s v="Efectivo y equivalentes al efectivo"/>
    <x v="0"/>
    <x v="0"/>
    <n v="88093872"/>
  </r>
  <r>
    <x v="2"/>
    <s v="ARQUITECTURA Y CONCRETO S A S"/>
    <s v="20 NIIF Plenas - Separados"/>
    <s v="ANTIOQUIA"/>
    <s v="F4111"/>
    <s v="2017-dic-31"/>
    <x v="3"/>
    <m/>
    <m/>
    <s v="Efectivo y equivalentes al efectivo"/>
    <x v="0"/>
    <x v="0"/>
    <n v="71984604"/>
  </r>
  <r>
    <x v="40"/>
    <s v="INDUSTRIAL CONCONCRETO S.A.S"/>
    <s v="20 NIIF Plenas - Separados"/>
    <s v="ANTIOQUIA"/>
    <s v="F4290"/>
    <s v="2016-dic-31"/>
    <x v="3"/>
    <m/>
    <m/>
    <s v="Efectivo y equivalentes al efectivo"/>
    <x v="0"/>
    <x v="0"/>
    <n v="5373816"/>
  </r>
  <r>
    <x v="40"/>
    <s v="INDUSTRIAL CONCONCRETO S.A.S"/>
    <s v="20 NIIF Plenas - Separados"/>
    <s v="ANTIOQUIA"/>
    <s v="F4290"/>
    <s v="2017-dic-31"/>
    <x v="3"/>
    <m/>
    <m/>
    <s v="Efectivo y equivalentes al efectivo"/>
    <x v="0"/>
    <x v="0"/>
    <n v="1660825"/>
  </r>
  <r>
    <x v="49"/>
    <s v="CONINSA  RAMON H. S.A."/>
    <s v="20 NIIF Plenas - Separados"/>
    <s v="ANTIOQUIA"/>
    <s v="F4290"/>
    <s v="2016-dic-31"/>
    <x v="3"/>
    <m/>
    <m/>
    <s v="Cuentas comerciales por cobrar y otras cuentas por cobrar corrientes"/>
    <x v="1"/>
    <x v="0"/>
    <n v="146170303"/>
  </r>
  <r>
    <x v="49"/>
    <s v="CONINSA  RAMON H. S.A."/>
    <s v="20 NIIF Plenas - Separados"/>
    <s v="ANTIOQUIA"/>
    <s v="F4290"/>
    <s v="2017-dic-31"/>
    <x v="3"/>
    <m/>
    <m/>
    <s v="Cuentas comerciales por cobrar y otras cuentas por cobrar corrientes"/>
    <x v="1"/>
    <x v="0"/>
    <n v="105201952"/>
  </r>
  <r>
    <x v="27"/>
    <s v="CONSTRUCCIONES OBYCON S.A.S"/>
    <s v="20 NIIF Plenas - Separados"/>
    <s v="BOGOTA D.C."/>
    <s v="M7110"/>
    <s v="2016-dic-31"/>
    <x v="3"/>
    <m/>
    <m/>
    <s v="Cuentas comerciales por cobrar y otras cuentas por cobrar corrientes"/>
    <x v="1"/>
    <x v="0"/>
    <n v="18737094"/>
  </r>
  <r>
    <x v="27"/>
    <s v="CONSTRUCCIONES OBYCON S.A.S"/>
    <s v="20 NIIF Plenas - Separados"/>
    <s v="BOGOTA D.C."/>
    <s v="M7110"/>
    <s v="2017-dic-31"/>
    <x v="3"/>
    <m/>
    <m/>
    <s v="Cuentas comerciales por cobrar y otras cuentas por cobrar corrientes"/>
    <x v="1"/>
    <x v="0"/>
    <n v="28570369"/>
  </r>
  <r>
    <x v="13"/>
    <s v="CONSTRUCTORA CAPITAL MEDELLIN S.A.S."/>
    <s v="20 NIIF Plenas - Separados"/>
    <s v="ANTIOQUIA"/>
    <s v="F4111"/>
    <s v="2016-dic-31"/>
    <x v="3"/>
    <m/>
    <m/>
    <s v="Cuentas comerciales por cobrar y otras cuentas por cobrar corrientes"/>
    <x v="1"/>
    <x v="0"/>
    <n v="67037100"/>
  </r>
  <r>
    <x v="13"/>
    <s v="CONSTRUCTORA CAPITAL MEDELLIN S.A.S."/>
    <s v="20 NIIF Plenas - Separados"/>
    <s v="ANTIOQUIA"/>
    <s v="F4111"/>
    <s v="2017-dic-31"/>
    <x v="3"/>
    <m/>
    <m/>
    <s v="Cuentas comerciales por cobrar y otras cuentas por cobrar corrientes"/>
    <x v="1"/>
    <x v="0"/>
    <n v="57514443"/>
  </r>
  <r>
    <x v="30"/>
    <s v="TECNICONTROL S.A."/>
    <s v="20 NIIF Plenas - Separados"/>
    <s v="BOGOTA D.C."/>
    <s v="M7110"/>
    <s v="2016-dic-31"/>
    <x v="3"/>
    <m/>
    <m/>
    <s v="Cuentas comerciales por cobrar y otras cuentas por cobrar corrientes"/>
    <x v="1"/>
    <x v="0"/>
    <n v="26890059"/>
  </r>
  <r>
    <x v="30"/>
    <s v="TECNICONTROL S.A."/>
    <s v="20 NIIF Plenas - Separados"/>
    <s v="BOGOTA D.C."/>
    <s v="M7110"/>
    <s v="2017-dic-31"/>
    <x v="3"/>
    <m/>
    <m/>
    <s v="Cuentas comerciales por cobrar y otras cuentas por cobrar corrientes"/>
    <x v="1"/>
    <x v="0"/>
    <n v="39982703"/>
  </r>
  <r>
    <x v="23"/>
    <s v="ODINSA SERVICIOS S A S"/>
    <s v="20 NIIF Plenas - Separados"/>
    <s v="BOGOTA D.C."/>
    <s v="F4390"/>
    <s v="2016-dic-31"/>
    <x v="3"/>
    <m/>
    <m/>
    <s v="Cuentas comerciales por cobrar y otras cuentas por cobrar corrientes"/>
    <x v="1"/>
    <x v="0"/>
    <n v="303852"/>
  </r>
  <r>
    <x v="23"/>
    <s v="ODINSA SERVICIOS S A S"/>
    <s v="20 NIIF Plenas - Separados"/>
    <s v="BOGOTA D.C."/>
    <s v="F4390"/>
    <s v="2017-dic-31"/>
    <x v="3"/>
    <m/>
    <m/>
    <s v="Cuentas comerciales por cobrar y otras cuentas por cobrar corrientes"/>
    <x v="1"/>
    <x v="0"/>
    <n v="1619729"/>
  </r>
  <r>
    <x v="8"/>
    <s v="AMARILO S.A.S"/>
    <s v="20 NIIF Plenas - Separados"/>
    <s v="BOGOTA D.C."/>
    <s v="F4111"/>
    <s v="2016-dic-31"/>
    <x v="3"/>
    <m/>
    <m/>
    <s v="Cuentas comerciales por cobrar y otras cuentas por cobrar corrientes"/>
    <x v="1"/>
    <x v="0"/>
    <n v="195376770"/>
  </r>
  <r>
    <x v="8"/>
    <s v="AMARILO S.A.S"/>
    <s v="20 NIIF Plenas - Separados"/>
    <s v="BOGOTA D.C."/>
    <s v="F4111"/>
    <s v="2017-dic-31"/>
    <x v="3"/>
    <m/>
    <m/>
    <s v="Cuentas comerciales por cobrar y otras cuentas por cobrar corrientes"/>
    <x v="1"/>
    <x v="0"/>
    <n v="159329090"/>
  </r>
  <r>
    <x v="11"/>
    <s v="LATINOAMERICANA DE CONSTRUCCIONES S.A."/>
    <s v="20 NIIF Plenas - Separados"/>
    <s v="ANTIOQUIA"/>
    <s v="F4210"/>
    <s v="2016-dic-31"/>
    <x v="3"/>
    <m/>
    <m/>
    <s v="Cuentas comerciales por cobrar y otras cuentas por cobrar corrientes"/>
    <x v="1"/>
    <x v="0"/>
    <n v="208239962"/>
  </r>
  <r>
    <x v="11"/>
    <s v="LATINOAMERICANA DE CONSTRUCCIONES S.A."/>
    <s v="20 NIIF Plenas - Separados"/>
    <s v="ANTIOQUIA"/>
    <s v="F4210"/>
    <s v="2017-dic-31"/>
    <x v="3"/>
    <m/>
    <m/>
    <s v="Cuentas comerciales por cobrar y otras cuentas por cobrar corrientes"/>
    <x v="1"/>
    <x v="0"/>
    <n v="81922263"/>
  </r>
  <r>
    <x v="6"/>
    <s v="PRABYC INGENIEROS S A S"/>
    <s v="20 NIIF Plenas - Separados"/>
    <s v="BOGOTA D.C."/>
    <s v="F4111"/>
    <s v="2016-dic-31"/>
    <x v="3"/>
    <m/>
    <m/>
    <s v="Cuentas comerciales por cobrar y otras cuentas por cobrar corrientes"/>
    <x v="1"/>
    <x v="0"/>
    <n v="78397467"/>
  </r>
  <r>
    <x v="6"/>
    <s v="PRABYC INGENIEROS S A S"/>
    <s v="20 NIIF Plenas - Separados"/>
    <s v="BOGOTA D.C."/>
    <s v="F4111"/>
    <s v="2017-dic-31"/>
    <x v="3"/>
    <m/>
    <m/>
    <s v="Cuentas comerciales por cobrar y otras cuentas por cobrar corrientes"/>
    <x v="1"/>
    <x v="0"/>
    <n v="116765652"/>
  </r>
  <r>
    <x v="44"/>
    <s v="MARVAL S.A."/>
    <s v="20 NIIF Plenas - Separados"/>
    <s v="SANTANDER"/>
    <s v="F4111"/>
    <s v="2016-dic-31"/>
    <x v="3"/>
    <m/>
    <m/>
    <s v="Cuentas comerciales por cobrar y otras cuentas por cobrar corrientes"/>
    <x v="1"/>
    <x v="0"/>
    <n v="178869411"/>
  </r>
  <r>
    <x v="44"/>
    <s v="MARVAL S.A."/>
    <s v="20 NIIF Plenas - Separados"/>
    <s v="SANTANDER"/>
    <s v="F4111"/>
    <s v="2017-dic-31"/>
    <x v="3"/>
    <m/>
    <m/>
    <s v="Cuentas comerciales por cobrar y otras cuentas por cobrar corrientes"/>
    <x v="1"/>
    <x v="0"/>
    <n v="9898664"/>
  </r>
  <r>
    <x v="62"/>
    <s v="CARTAGENA II S.A."/>
    <s v="20 NIIF Plenas - Separados"/>
    <s v="BOLIVAR"/>
    <s v="L6810"/>
    <s v="2016-dic-31"/>
    <x v="3"/>
    <m/>
    <m/>
    <s v="Cuentas comerciales por cobrar y otras cuentas por cobrar corrientes"/>
    <x v="1"/>
    <x v="0"/>
    <n v="43412"/>
  </r>
  <r>
    <x v="62"/>
    <s v="CARTAGENA II S.A."/>
    <s v="20 NIIF Plenas - Separados"/>
    <s v="BOLIVAR"/>
    <s v="L6810"/>
    <s v="2017-dic-31"/>
    <x v="3"/>
    <m/>
    <m/>
    <s v="Cuentas comerciales por cobrar y otras cuentas por cobrar corrientes"/>
    <x v="1"/>
    <x v="0"/>
    <n v="78380"/>
  </r>
  <r>
    <x v="3"/>
    <s v="JARAMILLO MORA S.A."/>
    <s v="20 NIIF Plenas - Separados"/>
    <s v="VALLE"/>
    <s v="F4111"/>
    <s v="2016-dic-31"/>
    <x v="3"/>
    <m/>
    <m/>
    <s v="Cuentas comerciales por cobrar y otras cuentas por cobrar corrientes"/>
    <x v="1"/>
    <x v="0"/>
    <n v="43673805"/>
  </r>
  <r>
    <x v="3"/>
    <s v="JARAMILLO MORA S.A."/>
    <s v="20 NIIF Plenas - Separados"/>
    <s v="VALLE"/>
    <s v="F4111"/>
    <s v="2017-dic-31"/>
    <x v="3"/>
    <m/>
    <m/>
    <s v="Cuentas comerciales por cobrar y otras cuentas por cobrar corrientes"/>
    <x v="1"/>
    <x v="0"/>
    <n v="43969546"/>
  </r>
  <r>
    <x v="54"/>
    <s v="INMOBILIARIA CONCONCRETO S.A.S."/>
    <s v="20 NIIF Plenas - Separados"/>
    <s v="ANTIOQUIA"/>
    <s v="F4111"/>
    <s v="2016-dic-31"/>
    <x v="3"/>
    <m/>
    <m/>
    <s v="Cuentas comerciales por cobrar y otras cuentas por cobrar corrientes"/>
    <x v="1"/>
    <x v="0"/>
    <n v="6450277"/>
  </r>
  <r>
    <x v="54"/>
    <s v="INMOBILIARIA CONCONCRETO S.A.S."/>
    <s v="20 NIIF Plenas - Separados"/>
    <s v="ANTIOQUIA"/>
    <s v="F4111"/>
    <s v="2017-dic-31"/>
    <x v="3"/>
    <m/>
    <m/>
    <s v="Cuentas comerciales por cobrar y otras cuentas por cobrar corrientes"/>
    <x v="1"/>
    <x v="0"/>
    <n v="5450809"/>
  </r>
  <r>
    <x v="16"/>
    <s v="CAM COLOMBIA MULTISERVICIOS S A S"/>
    <s v="20 NIIF Plenas - Separados"/>
    <s v="BOGOTA D.C."/>
    <s v="N8299"/>
    <s v="2016-dic-31"/>
    <x v="3"/>
    <m/>
    <m/>
    <s v="Cuentas comerciales por cobrar y otras cuentas por cobrar corrientes"/>
    <x v="1"/>
    <x v="0"/>
    <n v="53398359"/>
  </r>
  <r>
    <x v="16"/>
    <s v="CAM COLOMBIA MULTISERVICIOS S A S"/>
    <s v="20 NIIF Plenas - Separados"/>
    <s v="BOGOTA D.C."/>
    <s v="N8299"/>
    <s v="2017-dic-31"/>
    <x v="3"/>
    <m/>
    <m/>
    <s v="Cuentas comerciales por cobrar y otras cuentas por cobrar corrientes"/>
    <x v="1"/>
    <x v="0"/>
    <n v="53383578"/>
  </r>
  <r>
    <x v="32"/>
    <s v="CONSTRUCTORA  COLPATRIA S.A"/>
    <s v="20 NIIF Plenas - Separados"/>
    <s v="BOGOTA D.C."/>
    <s v="F4111"/>
    <s v="2016-dic-31"/>
    <x v="3"/>
    <m/>
    <m/>
    <s v="Cuentas comerciales por cobrar y otras cuentas por cobrar corrientes"/>
    <x v="1"/>
    <x v="0"/>
    <n v="405520723"/>
  </r>
  <r>
    <x v="32"/>
    <s v="CONSTRUCTORA  COLPATRIA S.A"/>
    <s v="20 NIIF Plenas - Separados"/>
    <s v="BOGOTA D.C."/>
    <s v="F4111"/>
    <s v="2017-dic-31"/>
    <x v="3"/>
    <m/>
    <m/>
    <s v="Cuentas comerciales por cobrar y otras cuentas por cobrar corrientes"/>
    <x v="1"/>
    <x v="0"/>
    <n v="621700604"/>
  </r>
  <r>
    <x v="36"/>
    <s v="INTEGRAL S A."/>
    <s v="20 NIIF Plenas - Separados"/>
    <s v="ANTIOQUIA"/>
    <s v="M7110"/>
    <s v="2016-dic-31"/>
    <x v="3"/>
    <m/>
    <m/>
    <s v="Cuentas comerciales por cobrar y otras cuentas por cobrar corrientes"/>
    <x v="1"/>
    <x v="0"/>
    <n v="38412680"/>
  </r>
  <r>
    <x v="36"/>
    <s v="INTEGRAL S A."/>
    <s v="20 NIIF Plenas - Separados"/>
    <s v="ANTIOQUIA"/>
    <s v="M7110"/>
    <s v="2017-dic-31"/>
    <x v="3"/>
    <m/>
    <m/>
    <s v="Cuentas comerciales por cobrar y otras cuentas por cobrar corrientes"/>
    <x v="1"/>
    <x v="0"/>
    <n v="38758262"/>
  </r>
  <r>
    <x v="29"/>
    <s v="CONSULTORIA COLOMBIANA S A"/>
    <s v="20 NIIF Plenas - Separados"/>
    <s v="BOGOTA D.C."/>
    <s v="M7110"/>
    <s v="2016-dic-31"/>
    <x v="3"/>
    <m/>
    <m/>
    <s v="Cuentas comerciales por cobrar y otras cuentas por cobrar corrientes"/>
    <x v="1"/>
    <x v="0"/>
    <n v="6849597"/>
  </r>
  <r>
    <x v="29"/>
    <s v="CONSULTORIA COLOMBIANA S A"/>
    <s v="20 NIIF Plenas - Separados"/>
    <s v="BOGOTA D.C."/>
    <s v="M7110"/>
    <s v="2017-dic-31"/>
    <x v="3"/>
    <m/>
    <m/>
    <s v="Cuentas comerciales por cobrar y otras cuentas por cobrar corrientes"/>
    <x v="1"/>
    <x v="0"/>
    <n v="50160130"/>
  </r>
  <r>
    <x v="31"/>
    <s v="MORELCO S A S"/>
    <s v="20 NIIF Plenas - Separados"/>
    <s v="BOGOTA D.C."/>
    <s v="F4290"/>
    <s v="2016-dic-31"/>
    <x v="3"/>
    <m/>
    <m/>
    <s v="Cuentas comerciales por cobrar y otras cuentas por cobrar corrientes"/>
    <x v="1"/>
    <x v="0"/>
    <n v="90446833"/>
  </r>
  <r>
    <x v="31"/>
    <s v="MORELCO S A S"/>
    <s v="20 NIIF Plenas - Separados"/>
    <s v="BOGOTA D.C."/>
    <s v="F4290"/>
    <s v="2017-dic-31"/>
    <x v="3"/>
    <m/>
    <m/>
    <s v="Cuentas comerciales por cobrar y otras cuentas por cobrar corrientes"/>
    <x v="1"/>
    <x v="0"/>
    <n v="79172702"/>
  </r>
  <r>
    <x v="18"/>
    <s v="HMV INGENIEROS LTDA"/>
    <s v="20 NIIF Plenas - Separados"/>
    <s v="ANTIOQUIA"/>
    <s v="M7110"/>
    <s v="2016-dic-31"/>
    <x v="3"/>
    <m/>
    <m/>
    <s v="Cuentas comerciales por cobrar y otras cuentas por cobrar corrientes"/>
    <x v="1"/>
    <x v="0"/>
    <n v="45334152"/>
  </r>
  <r>
    <x v="18"/>
    <s v="HMV INGENIEROS LTDA"/>
    <s v="20 NIIF Plenas - Separados"/>
    <s v="ANTIOQUIA"/>
    <s v="M7110"/>
    <s v="2017-dic-31"/>
    <x v="3"/>
    <m/>
    <m/>
    <s v="Cuentas comerciales por cobrar y otras cuentas por cobrar corrientes"/>
    <x v="1"/>
    <x v="0"/>
    <n v="99135208"/>
  </r>
  <r>
    <x v="33"/>
    <s v="A.C.I. PROYECTOS S.A.S"/>
    <s v="20 NIIF Plenas - Separados"/>
    <s v="BOGOTA D.C."/>
    <s v="M7110"/>
    <s v="2016-dic-31"/>
    <x v="3"/>
    <m/>
    <m/>
    <s v="Cuentas comerciales por cobrar y otras cuentas por cobrar corrientes"/>
    <x v="1"/>
    <x v="0"/>
    <n v="21635990"/>
  </r>
  <r>
    <x v="33"/>
    <s v="A.C.I. PROYECTOS S.A.S"/>
    <s v="20 NIIF Plenas - Separados"/>
    <s v="BOGOTA D.C."/>
    <s v="M7110"/>
    <s v="2017-dic-31"/>
    <x v="3"/>
    <m/>
    <m/>
    <s v="Cuentas comerciales por cobrar y otras cuentas por cobrar corrientes"/>
    <x v="1"/>
    <x v="0"/>
    <n v="16188282"/>
  </r>
  <r>
    <x v="48"/>
    <s v="SEDIC S.A"/>
    <s v="20 NIIF Plenas - Separados"/>
    <s v="ANTIOQUIA"/>
    <s v="M7110"/>
    <s v="2016-dic-31"/>
    <x v="3"/>
    <m/>
    <m/>
    <s v="Cuentas comerciales por cobrar y otras cuentas por cobrar corrientes"/>
    <x v="1"/>
    <x v="0"/>
    <n v="9691308"/>
  </r>
  <r>
    <x v="48"/>
    <s v="SEDIC S.A"/>
    <s v="20 NIIF Plenas - Separados"/>
    <s v="ANTIOQUIA"/>
    <s v="M7110"/>
    <s v="2017-dic-31"/>
    <x v="3"/>
    <m/>
    <m/>
    <s v="Cuentas comerciales por cobrar y otras cuentas por cobrar corrientes"/>
    <x v="1"/>
    <x v="0"/>
    <n v="13060737"/>
  </r>
  <r>
    <x v="57"/>
    <s v="ESTUDIOS Y PROYECTOS DEL SOL S A S"/>
    <s v="20 NIIF Plenas - Separados"/>
    <s v="BOGOTA D.C."/>
    <s v="F4210"/>
    <s v="2016-dic-31"/>
    <x v="3"/>
    <m/>
    <m/>
    <s v="Cuentas comerciales por cobrar y otras cuentas por cobrar corrientes"/>
    <x v="1"/>
    <x v="0"/>
    <n v="37470460"/>
  </r>
  <r>
    <x v="57"/>
    <s v="ESTUDIOS Y PROYECTOS DEL SOL S A S"/>
    <s v="20 NIIF Plenas - Separados"/>
    <s v="BOGOTA D.C."/>
    <s v="F4210"/>
    <s v="2017-dic-31"/>
    <x v="3"/>
    <m/>
    <m/>
    <s v="Cuentas comerciales por cobrar y otras cuentas por cobrar corrientes"/>
    <x v="1"/>
    <x v="0"/>
    <n v="112436515"/>
  </r>
  <r>
    <x v="35"/>
    <s v="TERMOTECNICA COINDUSTRIAL S A"/>
    <s v="20 NIIF Plenas - Separados"/>
    <s v="BOGOTA D.C."/>
    <s v="F4290"/>
    <s v="2016-dic-31"/>
    <x v="3"/>
    <m/>
    <m/>
    <s v="Cuentas comerciales por cobrar y otras cuentas por cobrar corrientes"/>
    <x v="1"/>
    <x v="0"/>
    <n v="300210314"/>
  </r>
  <r>
    <x v="35"/>
    <s v="TERMOTECNICA COINDUSTRIAL S A"/>
    <s v="20 NIIF Plenas - Separados"/>
    <s v="BOGOTA D.C."/>
    <s v="F4290"/>
    <s v="2017-dic-31"/>
    <x v="3"/>
    <m/>
    <m/>
    <s v="Cuentas comerciales por cobrar y otras cuentas por cobrar corrientes"/>
    <x v="1"/>
    <x v="0"/>
    <n v="387479382"/>
  </r>
  <r>
    <x v="20"/>
    <s v="OSPINAS Y CIA S A"/>
    <s v="20 NIIF Plenas - Separados"/>
    <s v="BOGOTA D.C."/>
    <s v="M7110"/>
    <s v="2016-dic-31"/>
    <x v="3"/>
    <m/>
    <m/>
    <s v="Cuentas comerciales por cobrar y otras cuentas por cobrar corrientes"/>
    <x v="1"/>
    <x v="0"/>
    <n v="60377295"/>
  </r>
  <r>
    <x v="20"/>
    <s v="OSPINAS Y CIA S A"/>
    <s v="20 NIIF Plenas - Separados"/>
    <s v="BOGOTA D.C."/>
    <s v="M7110"/>
    <s v="2017-dic-31"/>
    <x v="3"/>
    <m/>
    <m/>
    <s v="Cuentas comerciales por cobrar y otras cuentas por cobrar corrientes"/>
    <x v="1"/>
    <x v="0"/>
    <n v="53035757"/>
  </r>
  <r>
    <x v="42"/>
    <s v="PROMOTORA CONVIVIENDA S A S"/>
    <s v="20 NIIF Plenas - Separados"/>
    <s v="BOGOTA D.C."/>
    <s v="M7110"/>
    <s v="2016-dic-31"/>
    <x v="3"/>
    <m/>
    <m/>
    <s v="Cuentas comerciales por cobrar y otras cuentas por cobrar corrientes"/>
    <x v="1"/>
    <x v="0"/>
    <n v="24215790"/>
  </r>
  <r>
    <x v="42"/>
    <s v="PROMOTORA CONVIVIENDA S A S"/>
    <s v="20 NIIF Plenas - Separados"/>
    <s v="BOGOTA D.C."/>
    <s v="M7110"/>
    <s v="2017-dic-31"/>
    <x v="3"/>
    <m/>
    <m/>
    <s v="Cuentas comerciales por cobrar y otras cuentas por cobrar corrientes"/>
    <x v="1"/>
    <x v="0"/>
    <n v="3436580"/>
  </r>
  <r>
    <x v="53"/>
    <s v="SP INGENIEROS S.A.S."/>
    <s v="20 NIIF Plenas - Separados"/>
    <s v="ANTIOQUIA"/>
    <s v="F4210"/>
    <s v="2016-dic-31"/>
    <x v="3"/>
    <m/>
    <m/>
    <s v="Cuentas comerciales por cobrar y otras cuentas por cobrar corrientes"/>
    <x v="1"/>
    <x v="0"/>
    <n v="43219859"/>
  </r>
  <r>
    <x v="53"/>
    <s v="SP INGENIEROS S.A.S."/>
    <s v="20 NIIF Plenas - Separados"/>
    <s v="ANTIOQUIA"/>
    <s v="F4210"/>
    <s v="2017-dic-31"/>
    <x v="3"/>
    <m/>
    <m/>
    <s v="Cuentas comerciales por cobrar y otras cuentas por cobrar corrientes"/>
    <x v="1"/>
    <x v="0"/>
    <n v="53198947"/>
  </r>
  <r>
    <x v="15"/>
    <s v="KMA CONSTRUCCIONES S A"/>
    <s v="20 NIIF Plenas - Separados"/>
    <s v="BOLIVAR"/>
    <s v="F4290"/>
    <s v="2016-dic-31"/>
    <x v="3"/>
    <m/>
    <m/>
    <s v="Cuentas comerciales por cobrar y otras cuentas por cobrar corrientes"/>
    <x v="1"/>
    <x v="0"/>
    <n v="66664846"/>
  </r>
  <r>
    <x v="15"/>
    <s v="KMA CONSTRUCCIONES S A"/>
    <s v="20 NIIF Plenas - Separados"/>
    <s v="BOLIVAR"/>
    <s v="F4290"/>
    <s v="2017-dic-31"/>
    <x v="3"/>
    <m/>
    <m/>
    <s v="Cuentas comerciales por cobrar y otras cuentas por cobrar corrientes"/>
    <x v="1"/>
    <x v="0"/>
    <n v="88715320"/>
  </r>
  <r>
    <x v="2"/>
    <s v="ARQUITECTURA Y CONCRETO S A S"/>
    <s v="20 NIIF Plenas - Separados"/>
    <s v="ANTIOQUIA"/>
    <s v="F4111"/>
    <s v="2016-dic-31"/>
    <x v="3"/>
    <m/>
    <m/>
    <s v="Cuentas comerciales por cobrar y otras cuentas por cobrar corrientes"/>
    <x v="1"/>
    <x v="0"/>
    <n v="121407363"/>
  </r>
  <r>
    <x v="2"/>
    <s v="ARQUITECTURA Y CONCRETO S A S"/>
    <s v="20 NIIF Plenas - Separados"/>
    <s v="ANTIOQUIA"/>
    <s v="F4111"/>
    <s v="2017-dic-31"/>
    <x v="3"/>
    <m/>
    <m/>
    <s v="Cuentas comerciales por cobrar y otras cuentas por cobrar corrientes"/>
    <x v="1"/>
    <x v="0"/>
    <n v="159382528"/>
  </r>
  <r>
    <x v="40"/>
    <s v="INDUSTRIAL CONCONCRETO S.A.S"/>
    <s v="20 NIIF Plenas - Separados"/>
    <s v="ANTIOQUIA"/>
    <s v="F4290"/>
    <s v="2016-dic-31"/>
    <x v="3"/>
    <m/>
    <m/>
    <s v="Cuentas comerciales por cobrar y otras cuentas por cobrar corrientes"/>
    <x v="1"/>
    <x v="0"/>
    <n v="20173035"/>
  </r>
  <r>
    <x v="40"/>
    <s v="INDUSTRIAL CONCONCRETO S.A.S"/>
    <s v="20 NIIF Plenas - Separados"/>
    <s v="ANTIOQUIA"/>
    <s v="F4290"/>
    <s v="2017-dic-31"/>
    <x v="3"/>
    <m/>
    <m/>
    <s v="Cuentas comerciales por cobrar y otras cuentas por cobrar corrientes"/>
    <x v="1"/>
    <x v="0"/>
    <n v="16157687"/>
  </r>
  <r>
    <x v="49"/>
    <s v="CONINSA  RAMON H. S.A."/>
    <s v="20 NIIF Plenas - Separados"/>
    <s v="ANTIOQUIA"/>
    <s v="F4290"/>
    <s v="2016-dic-31"/>
    <x v="3"/>
    <m/>
    <m/>
    <s v="Inventarios corrientes"/>
    <x v="2"/>
    <x v="1"/>
    <n v="29748201"/>
  </r>
  <r>
    <x v="49"/>
    <s v="CONINSA  RAMON H. S.A."/>
    <s v="20 NIIF Plenas - Separados"/>
    <s v="ANTIOQUIA"/>
    <s v="F4290"/>
    <s v="2017-dic-31"/>
    <x v="3"/>
    <m/>
    <m/>
    <s v="Inventarios corrientes"/>
    <x v="2"/>
    <x v="1"/>
    <n v="28016114"/>
  </r>
  <r>
    <x v="27"/>
    <s v="CONSTRUCCIONES OBYCON S.A.S"/>
    <s v="20 NIIF Plenas - Separados"/>
    <s v="BOGOTA D.C."/>
    <s v="M7110"/>
    <s v="2016-dic-31"/>
    <x v="3"/>
    <m/>
    <m/>
    <s v="Inventarios corrientes"/>
    <x v="2"/>
    <x v="1"/>
    <n v="52546006"/>
  </r>
  <r>
    <x v="27"/>
    <s v="CONSTRUCCIONES OBYCON S.A.S"/>
    <s v="20 NIIF Plenas - Separados"/>
    <s v="BOGOTA D.C."/>
    <s v="M7110"/>
    <s v="2017-dic-31"/>
    <x v="3"/>
    <m/>
    <m/>
    <s v="Inventarios corrientes"/>
    <x v="2"/>
    <x v="1"/>
    <n v="35405052"/>
  </r>
  <r>
    <x v="13"/>
    <s v="CONSTRUCTORA CAPITAL MEDELLIN S.A.S."/>
    <s v="20 NIIF Plenas - Separados"/>
    <s v="ANTIOQUIA"/>
    <s v="F4111"/>
    <s v="2016-dic-31"/>
    <x v="3"/>
    <m/>
    <m/>
    <s v="Inventarios corrientes"/>
    <x v="2"/>
    <x v="1"/>
    <n v="414148476"/>
  </r>
  <r>
    <x v="13"/>
    <s v="CONSTRUCTORA CAPITAL MEDELLIN S.A.S."/>
    <s v="20 NIIF Plenas - Separados"/>
    <s v="ANTIOQUIA"/>
    <s v="F4111"/>
    <s v="2017-dic-31"/>
    <x v="3"/>
    <m/>
    <m/>
    <s v="Inventarios corrientes"/>
    <x v="2"/>
    <x v="1"/>
    <n v="537279339"/>
  </r>
  <r>
    <x v="23"/>
    <s v="ODINSA SERVICIOS S A S"/>
    <s v="20 NIIF Plenas - Separados"/>
    <s v="BOGOTA D.C."/>
    <s v="F4390"/>
    <s v="2016-dic-31"/>
    <x v="3"/>
    <m/>
    <m/>
    <s v="Inventarios corrientes"/>
    <x v="2"/>
    <x v="1"/>
    <n v="12267"/>
  </r>
  <r>
    <x v="8"/>
    <s v="AMARILO S.A.S"/>
    <s v="20 NIIF Plenas - Separados"/>
    <s v="BOGOTA D.C."/>
    <s v="F4111"/>
    <s v="2016-dic-31"/>
    <x v="3"/>
    <m/>
    <m/>
    <s v="Inventarios corrientes"/>
    <x v="2"/>
    <x v="1"/>
    <n v="1290731128"/>
  </r>
  <r>
    <x v="8"/>
    <s v="AMARILO S.A.S"/>
    <s v="20 NIIF Plenas - Separados"/>
    <s v="BOGOTA D.C."/>
    <s v="F4111"/>
    <s v="2017-dic-31"/>
    <x v="3"/>
    <m/>
    <m/>
    <s v="Inventarios corrientes"/>
    <x v="2"/>
    <x v="1"/>
    <n v="1497922619"/>
  </r>
  <r>
    <x v="11"/>
    <s v="LATINOAMERICANA DE CONSTRUCCIONES S.A."/>
    <s v="20 NIIF Plenas - Separados"/>
    <s v="ANTIOQUIA"/>
    <s v="F4210"/>
    <s v="2016-dic-31"/>
    <x v="3"/>
    <m/>
    <m/>
    <s v="Inventarios corrientes"/>
    <x v="2"/>
    <x v="1"/>
    <n v="25984799"/>
  </r>
  <r>
    <x v="11"/>
    <s v="LATINOAMERICANA DE CONSTRUCCIONES S.A."/>
    <s v="20 NIIF Plenas - Separados"/>
    <s v="ANTIOQUIA"/>
    <s v="F4210"/>
    <s v="2017-dic-31"/>
    <x v="3"/>
    <m/>
    <m/>
    <s v="Inventarios corrientes"/>
    <x v="2"/>
    <x v="1"/>
    <n v="22346434"/>
  </r>
  <r>
    <x v="6"/>
    <s v="PRABYC INGENIEROS S A S"/>
    <s v="20 NIIF Plenas - Separados"/>
    <s v="BOGOTA D.C."/>
    <s v="F4111"/>
    <s v="2016-dic-31"/>
    <x v="3"/>
    <m/>
    <m/>
    <s v="Inventarios corrientes"/>
    <x v="2"/>
    <x v="1"/>
    <n v="90477073"/>
  </r>
  <r>
    <x v="6"/>
    <s v="PRABYC INGENIEROS S A S"/>
    <s v="20 NIIF Plenas - Separados"/>
    <s v="BOGOTA D.C."/>
    <s v="F4111"/>
    <s v="2017-dic-31"/>
    <x v="3"/>
    <m/>
    <m/>
    <s v="Inventarios corrientes"/>
    <x v="2"/>
    <x v="1"/>
    <n v="301457073"/>
  </r>
  <r>
    <x v="44"/>
    <s v="MARVAL S.A."/>
    <s v="20 NIIF Plenas - Separados"/>
    <s v="SANTANDER"/>
    <s v="F4111"/>
    <s v="2016-dic-31"/>
    <x v="3"/>
    <m/>
    <m/>
    <s v="Inventarios corrientes"/>
    <x v="2"/>
    <x v="1"/>
    <n v="297709091"/>
  </r>
  <r>
    <x v="44"/>
    <s v="MARVAL S.A."/>
    <s v="20 NIIF Plenas - Separados"/>
    <s v="SANTANDER"/>
    <s v="F4111"/>
    <s v="2017-dic-31"/>
    <x v="3"/>
    <m/>
    <m/>
    <s v="Inventarios corrientes"/>
    <x v="2"/>
    <x v="1"/>
    <n v="440158795"/>
  </r>
  <r>
    <x v="3"/>
    <s v="JARAMILLO MORA S.A."/>
    <s v="20 NIIF Plenas - Separados"/>
    <s v="VALLE"/>
    <s v="F4111"/>
    <s v="2016-dic-31"/>
    <x v="3"/>
    <m/>
    <m/>
    <s v="Inventarios corrientes"/>
    <x v="2"/>
    <x v="1"/>
    <n v="167034896"/>
  </r>
  <r>
    <x v="3"/>
    <s v="JARAMILLO MORA S.A."/>
    <s v="20 NIIF Plenas - Separados"/>
    <s v="VALLE"/>
    <s v="F4111"/>
    <s v="2017-dic-31"/>
    <x v="3"/>
    <m/>
    <m/>
    <s v="Inventarios corrientes"/>
    <x v="2"/>
    <x v="1"/>
    <n v="188621165"/>
  </r>
  <r>
    <x v="54"/>
    <s v="INMOBILIARIA CONCONCRETO S.A.S."/>
    <s v="20 NIIF Plenas - Separados"/>
    <s v="ANTIOQUIA"/>
    <s v="F4111"/>
    <s v="2016-dic-31"/>
    <x v="3"/>
    <m/>
    <m/>
    <s v="Inventarios corrientes"/>
    <x v="2"/>
    <x v="1"/>
    <n v="2130616"/>
  </r>
  <r>
    <x v="54"/>
    <s v="INMOBILIARIA CONCONCRETO S.A.S."/>
    <s v="20 NIIF Plenas - Separados"/>
    <s v="ANTIOQUIA"/>
    <s v="F4111"/>
    <s v="2017-dic-31"/>
    <x v="3"/>
    <m/>
    <m/>
    <s v="Inventarios corrientes"/>
    <x v="2"/>
    <x v="1"/>
    <n v="362830"/>
  </r>
  <r>
    <x v="16"/>
    <s v="CAM COLOMBIA MULTISERVICIOS S A S"/>
    <s v="20 NIIF Plenas - Separados"/>
    <s v="BOGOTA D.C."/>
    <s v="N8299"/>
    <s v="2016-dic-31"/>
    <x v="3"/>
    <m/>
    <m/>
    <s v="Inventarios corrientes"/>
    <x v="2"/>
    <x v="1"/>
    <n v="18564237"/>
  </r>
  <r>
    <x v="16"/>
    <s v="CAM COLOMBIA MULTISERVICIOS S A S"/>
    <s v="20 NIIF Plenas - Separados"/>
    <s v="BOGOTA D.C."/>
    <s v="N8299"/>
    <s v="2017-dic-31"/>
    <x v="3"/>
    <m/>
    <m/>
    <s v="Inventarios corrientes"/>
    <x v="2"/>
    <x v="1"/>
    <n v="16974776"/>
  </r>
  <r>
    <x v="32"/>
    <s v="CONSTRUCTORA  COLPATRIA S.A"/>
    <s v="20 NIIF Plenas - Separados"/>
    <s v="BOGOTA D.C."/>
    <s v="F4111"/>
    <s v="2016-dic-31"/>
    <x v="3"/>
    <m/>
    <m/>
    <s v="Inventarios corrientes"/>
    <x v="2"/>
    <x v="1"/>
    <n v="540974203"/>
  </r>
  <r>
    <x v="32"/>
    <s v="CONSTRUCTORA  COLPATRIA S.A"/>
    <s v="20 NIIF Plenas - Separados"/>
    <s v="BOGOTA D.C."/>
    <s v="F4111"/>
    <s v="2017-dic-31"/>
    <x v="3"/>
    <m/>
    <m/>
    <s v="Inventarios corrientes"/>
    <x v="2"/>
    <x v="1"/>
    <n v="605035479"/>
  </r>
  <r>
    <x v="36"/>
    <s v="INTEGRAL S A."/>
    <s v="20 NIIF Plenas - Separados"/>
    <s v="ANTIOQUIA"/>
    <s v="M7110"/>
    <s v="2016-dic-31"/>
    <x v="3"/>
    <m/>
    <m/>
    <s v="Inventarios corrientes"/>
    <x v="2"/>
    <x v="1"/>
    <n v="44028"/>
  </r>
  <r>
    <x v="36"/>
    <s v="INTEGRAL S A."/>
    <s v="20 NIIF Plenas - Separados"/>
    <s v="ANTIOQUIA"/>
    <s v="M7110"/>
    <s v="2017-dic-31"/>
    <x v="3"/>
    <m/>
    <m/>
    <s v="Inventarios corrientes"/>
    <x v="2"/>
    <x v="1"/>
    <n v="41371"/>
  </r>
  <r>
    <x v="29"/>
    <s v="CONSULTORIA COLOMBIANA S A"/>
    <s v="20 NIIF Plenas - Separados"/>
    <s v="BOGOTA D.C."/>
    <s v="M7110"/>
    <s v="2016-dic-31"/>
    <x v="3"/>
    <m/>
    <m/>
    <s v="Inventarios corrientes"/>
    <x v="2"/>
    <x v="1"/>
    <n v="170534"/>
  </r>
  <r>
    <x v="29"/>
    <s v="CONSULTORIA COLOMBIANA S A"/>
    <s v="20 NIIF Plenas - Separados"/>
    <s v="BOGOTA D.C."/>
    <s v="M7110"/>
    <s v="2017-dic-31"/>
    <x v="3"/>
    <m/>
    <m/>
    <s v="Inventarios corrientes"/>
    <x v="2"/>
    <x v="1"/>
    <n v="1089077"/>
  </r>
  <r>
    <x v="31"/>
    <s v="MORELCO S A S"/>
    <s v="20 NIIF Plenas - Separados"/>
    <s v="BOGOTA D.C."/>
    <s v="F4290"/>
    <s v="2016-dic-31"/>
    <x v="3"/>
    <m/>
    <m/>
    <s v="Inventarios corrientes"/>
    <x v="2"/>
    <x v="1"/>
    <n v="7662839"/>
  </r>
  <r>
    <x v="31"/>
    <s v="MORELCO S A S"/>
    <s v="20 NIIF Plenas - Separados"/>
    <s v="BOGOTA D.C."/>
    <s v="F4290"/>
    <s v="2017-dic-31"/>
    <x v="3"/>
    <m/>
    <m/>
    <s v="Inventarios corrientes"/>
    <x v="2"/>
    <x v="1"/>
    <n v="5409015"/>
  </r>
  <r>
    <x v="18"/>
    <s v="HMV INGENIEROS LTDA"/>
    <s v="20 NIIF Plenas - Separados"/>
    <s v="ANTIOQUIA"/>
    <s v="M7110"/>
    <s v="2016-dic-31"/>
    <x v="3"/>
    <m/>
    <m/>
    <s v="Inventarios corrientes"/>
    <x v="2"/>
    <x v="1"/>
    <n v="13965205"/>
  </r>
  <r>
    <x v="18"/>
    <s v="HMV INGENIEROS LTDA"/>
    <s v="20 NIIF Plenas - Separados"/>
    <s v="ANTIOQUIA"/>
    <s v="M7110"/>
    <s v="2017-dic-31"/>
    <x v="3"/>
    <m/>
    <m/>
    <s v="Inventarios corrientes"/>
    <x v="2"/>
    <x v="1"/>
    <n v="9136362"/>
  </r>
  <r>
    <x v="57"/>
    <s v="ESTUDIOS Y PROYECTOS DEL SOL S A S"/>
    <s v="20 NIIF Plenas - Separados"/>
    <s v="BOGOTA D.C."/>
    <s v="F4210"/>
    <s v="2016-dic-31"/>
    <x v="3"/>
    <m/>
    <m/>
    <s v="Inventarios corrientes"/>
    <x v="2"/>
    <x v="1"/>
    <n v="9297458"/>
  </r>
  <r>
    <x v="57"/>
    <s v="ESTUDIOS Y PROYECTOS DEL SOL S A S"/>
    <s v="20 NIIF Plenas - Separados"/>
    <s v="BOGOTA D.C."/>
    <s v="F4210"/>
    <s v="2017-dic-31"/>
    <x v="3"/>
    <m/>
    <m/>
    <s v="Inventarios corrientes"/>
    <x v="2"/>
    <x v="1"/>
    <n v="5827254"/>
  </r>
  <r>
    <x v="35"/>
    <s v="TERMOTECNICA COINDUSTRIAL S A"/>
    <s v="20 NIIF Plenas - Separados"/>
    <s v="BOGOTA D.C."/>
    <s v="F4290"/>
    <s v="2016-dic-31"/>
    <x v="3"/>
    <m/>
    <m/>
    <s v="Inventarios corrientes"/>
    <x v="2"/>
    <x v="1"/>
    <n v="11858328"/>
  </r>
  <r>
    <x v="35"/>
    <s v="TERMOTECNICA COINDUSTRIAL S A"/>
    <s v="20 NIIF Plenas - Separados"/>
    <s v="BOGOTA D.C."/>
    <s v="F4290"/>
    <s v="2017-dic-31"/>
    <x v="3"/>
    <m/>
    <m/>
    <s v="Inventarios corrientes"/>
    <x v="2"/>
    <x v="1"/>
    <n v="10557572"/>
  </r>
  <r>
    <x v="20"/>
    <s v="OSPINAS Y CIA S A"/>
    <s v="20 NIIF Plenas - Separados"/>
    <s v="BOGOTA D.C."/>
    <s v="M7110"/>
    <s v="2016-dic-31"/>
    <x v="3"/>
    <m/>
    <m/>
    <s v="Inventarios corrientes"/>
    <x v="2"/>
    <x v="1"/>
    <n v="89353998"/>
  </r>
  <r>
    <x v="20"/>
    <s v="OSPINAS Y CIA S A"/>
    <s v="20 NIIF Plenas - Separados"/>
    <s v="BOGOTA D.C."/>
    <s v="M7110"/>
    <s v="2017-dic-31"/>
    <x v="3"/>
    <m/>
    <m/>
    <s v="Inventarios corrientes"/>
    <x v="2"/>
    <x v="1"/>
    <n v="115284217"/>
  </r>
  <r>
    <x v="42"/>
    <s v="PROMOTORA CONVIVIENDA S A S"/>
    <s v="20 NIIF Plenas - Separados"/>
    <s v="BOGOTA D.C."/>
    <s v="M7110"/>
    <s v="2016-dic-31"/>
    <x v="3"/>
    <m/>
    <m/>
    <s v="Inventarios corrientes"/>
    <x v="2"/>
    <x v="1"/>
    <n v="1109857"/>
  </r>
  <r>
    <x v="42"/>
    <s v="PROMOTORA CONVIVIENDA S A S"/>
    <s v="20 NIIF Plenas - Separados"/>
    <s v="BOGOTA D.C."/>
    <s v="M7110"/>
    <s v="2017-dic-31"/>
    <x v="3"/>
    <m/>
    <m/>
    <s v="Inventarios corrientes"/>
    <x v="2"/>
    <x v="1"/>
    <n v="4876504"/>
  </r>
  <r>
    <x v="53"/>
    <s v="SP INGENIEROS S.A.S."/>
    <s v="20 NIIF Plenas - Separados"/>
    <s v="ANTIOQUIA"/>
    <s v="F4210"/>
    <s v="2016-dic-31"/>
    <x v="3"/>
    <m/>
    <m/>
    <s v="Inventarios corrientes"/>
    <x v="2"/>
    <x v="1"/>
    <n v="26373635"/>
  </r>
  <r>
    <x v="53"/>
    <s v="SP INGENIEROS S.A.S."/>
    <s v="20 NIIF Plenas - Separados"/>
    <s v="ANTIOQUIA"/>
    <s v="F4210"/>
    <s v="2017-dic-31"/>
    <x v="3"/>
    <m/>
    <m/>
    <s v="Inventarios corrientes"/>
    <x v="2"/>
    <x v="1"/>
    <n v="11323319"/>
  </r>
  <r>
    <x v="15"/>
    <s v="KMA CONSTRUCCIONES S A"/>
    <s v="20 NIIF Plenas - Separados"/>
    <s v="BOLIVAR"/>
    <s v="F4290"/>
    <s v="2016-dic-31"/>
    <x v="3"/>
    <m/>
    <m/>
    <s v="Inventarios corrientes"/>
    <x v="2"/>
    <x v="1"/>
    <n v="1052809"/>
  </r>
  <r>
    <x v="15"/>
    <s v="KMA CONSTRUCCIONES S A"/>
    <s v="20 NIIF Plenas - Separados"/>
    <s v="BOLIVAR"/>
    <s v="F4290"/>
    <s v="2017-dic-31"/>
    <x v="3"/>
    <m/>
    <m/>
    <s v="Inventarios corrientes"/>
    <x v="2"/>
    <x v="1"/>
    <n v="5606646"/>
  </r>
  <r>
    <x v="2"/>
    <s v="ARQUITECTURA Y CONCRETO S A S"/>
    <s v="20 NIIF Plenas - Separados"/>
    <s v="ANTIOQUIA"/>
    <s v="F4111"/>
    <s v="2016-dic-31"/>
    <x v="3"/>
    <m/>
    <m/>
    <s v="Inventarios corrientes"/>
    <x v="2"/>
    <x v="1"/>
    <n v="625078732"/>
  </r>
  <r>
    <x v="2"/>
    <s v="ARQUITECTURA Y CONCRETO S A S"/>
    <s v="20 NIIF Plenas - Separados"/>
    <s v="ANTIOQUIA"/>
    <s v="F4111"/>
    <s v="2017-dic-31"/>
    <x v="3"/>
    <m/>
    <m/>
    <s v="Inventarios corrientes"/>
    <x v="2"/>
    <x v="1"/>
    <n v="576355708"/>
  </r>
  <r>
    <x v="40"/>
    <s v="INDUSTRIAL CONCONCRETO S.A.S"/>
    <s v="20 NIIF Plenas - Separados"/>
    <s v="ANTIOQUIA"/>
    <s v="F4290"/>
    <s v="2016-dic-31"/>
    <x v="3"/>
    <m/>
    <m/>
    <s v="Inventarios corrientes"/>
    <x v="2"/>
    <x v="1"/>
    <n v="5854293"/>
  </r>
  <r>
    <x v="40"/>
    <s v="INDUSTRIAL CONCONCRETO S.A.S"/>
    <s v="20 NIIF Plenas - Separados"/>
    <s v="ANTIOQUIA"/>
    <s v="F4290"/>
    <s v="2017-dic-31"/>
    <x v="3"/>
    <m/>
    <m/>
    <s v="Inventarios corrientes"/>
    <x v="2"/>
    <x v="1"/>
    <n v="5379991"/>
  </r>
  <r>
    <x v="27"/>
    <s v="CONSTRUCCIONES OBYCON S.A.S"/>
    <s v="20 NIIF Plenas - Separados"/>
    <s v="BOGOTA D.C."/>
    <s v="M7110"/>
    <s v="2016-dic-31"/>
    <x v="3"/>
    <m/>
    <m/>
    <s v="Activos por impuestos corrientes, corriente"/>
    <x v="3"/>
    <x v="0"/>
    <n v="268748"/>
  </r>
  <r>
    <x v="27"/>
    <s v="CONSTRUCCIONES OBYCON S.A.S"/>
    <s v="20 NIIF Plenas - Separados"/>
    <s v="BOGOTA D.C."/>
    <s v="M7110"/>
    <s v="2017-dic-31"/>
    <x v="3"/>
    <m/>
    <m/>
    <s v="Activos por impuestos corrientes, corriente"/>
    <x v="3"/>
    <x v="0"/>
    <n v="10353691"/>
  </r>
  <r>
    <x v="30"/>
    <s v="TECNICONTROL S.A."/>
    <s v="20 NIIF Plenas - Separados"/>
    <s v="BOGOTA D.C."/>
    <s v="M7110"/>
    <s v="2016-dic-31"/>
    <x v="3"/>
    <m/>
    <m/>
    <s v="Activos por impuestos corrientes, corriente"/>
    <x v="3"/>
    <x v="0"/>
    <n v="6701283"/>
  </r>
  <r>
    <x v="30"/>
    <s v="TECNICONTROL S.A."/>
    <s v="20 NIIF Plenas - Separados"/>
    <s v="BOGOTA D.C."/>
    <s v="M7110"/>
    <s v="2017-dic-31"/>
    <x v="3"/>
    <m/>
    <m/>
    <s v="Activos por impuestos corrientes, corriente"/>
    <x v="3"/>
    <x v="0"/>
    <n v="7526083"/>
  </r>
  <r>
    <x v="23"/>
    <s v="ODINSA SERVICIOS S A S"/>
    <s v="20 NIIF Plenas - Separados"/>
    <s v="BOGOTA D.C."/>
    <s v="F4390"/>
    <s v="2016-dic-31"/>
    <x v="3"/>
    <m/>
    <m/>
    <s v="Activos por impuestos corrientes, corriente"/>
    <x v="3"/>
    <x v="0"/>
    <n v="421612"/>
  </r>
  <r>
    <x v="23"/>
    <s v="ODINSA SERVICIOS S A S"/>
    <s v="20 NIIF Plenas - Separados"/>
    <s v="BOGOTA D.C."/>
    <s v="F4390"/>
    <s v="2017-dic-31"/>
    <x v="3"/>
    <m/>
    <m/>
    <s v="Activos por impuestos corrientes, corriente"/>
    <x v="3"/>
    <x v="0"/>
    <n v="309075"/>
  </r>
  <r>
    <x v="8"/>
    <s v="AMARILO S.A.S"/>
    <s v="20 NIIF Plenas - Separados"/>
    <s v="BOGOTA D.C."/>
    <s v="F4111"/>
    <s v="2016-dic-31"/>
    <x v="3"/>
    <m/>
    <m/>
    <s v="Activos por impuestos corrientes, corriente"/>
    <x v="3"/>
    <x v="0"/>
    <n v="21835599"/>
  </r>
  <r>
    <x v="8"/>
    <s v="AMARILO S.A.S"/>
    <s v="20 NIIF Plenas - Separados"/>
    <s v="BOGOTA D.C."/>
    <s v="F4111"/>
    <s v="2017-dic-31"/>
    <x v="3"/>
    <m/>
    <m/>
    <s v="Activos por impuestos corrientes, corriente"/>
    <x v="3"/>
    <x v="0"/>
    <n v="40136297"/>
  </r>
  <r>
    <x v="11"/>
    <s v="LATINOAMERICANA DE CONSTRUCCIONES S.A."/>
    <s v="20 NIIF Plenas - Separados"/>
    <s v="ANTIOQUIA"/>
    <s v="F4210"/>
    <s v="2016-dic-31"/>
    <x v="3"/>
    <m/>
    <m/>
    <s v="Activos por impuestos corrientes, corriente"/>
    <x v="3"/>
    <x v="0"/>
    <n v="7312210"/>
  </r>
  <r>
    <x v="11"/>
    <s v="LATINOAMERICANA DE CONSTRUCCIONES S.A."/>
    <s v="20 NIIF Plenas - Separados"/>
    <s v="ANTIOQUIA"/>
    <s v="F4210"/>
    <s v="2017-dic-31"/>
    <x v="3"/>
    <m/>
    <m/>
    <s v="Activos por impuestos corrientes, corriente"/>
    <x v="3"/>
    <x v="0"/>
    <n v="13583652"/>
  </r>
  <r>
    <x v="6"/>
    <s v="PRABYC INGENIEROS S A S"/>
    <s v="20 NIIF Plenas - Separados"/>
    <s v="BOGOTA D.C."/>
    <s v="F4111"/>
    <s v="2016-dic-31"/>
    <x v="3"/>
    <m/>
    <m/>
    <s v="Activos por impuestos corrientes, corriente"/>
    <x v="3"/>
    <x v="0"/>
    <n v="7313820"/>
  </r>
  <r>
    <x v="6"/>
    <s v="PRABYC INGENIEROS S A S"/>
    <s v="20 NIIF Plenas - Separados"/>
    <s v="BOGOTA D.C."/>
    <s v="F4111"/>
    <s v="2017-dic-31"/>
    <x v="3"/>
    <m/>
    <m/>
    <s v="Activos por impuestos corrientes, corriente"/>
    <x v="3"/>
    <x v="0"/>
    <n v="9619751"/>
  </r>
  <r>
    <x v="44"/>
    <s v="MARVAL S.A."/>
    <s v="20 NIIF Plenas - Separados"/>
    <s v="SANTANDER"/>
    <s v="F4111"/>
    <s v="2016-dic-31"/>
    <x v="3"/>
    <m/>
    <m/>
    <s v="Activos por impuestos corrientes, corriente"/>
    <x v="3"/>
    <x v="0"/>
    <n v="545783"/>
  </r>
  <r>
    <x v="3"/>
    <s v="JARAMILLO MORA S.A."/>
    <s v="20 NIIF Plenas - Separados"/>
    <s v="VALLE"/>
    <s v="F4111"/>
    <s v="2016-dic-31"/>
    <x v="3"/>
    <m/>
    <m/>
    <s v="Activos por impuestos corrientes, corriente"/>
    <x v="3"/>
    <x v="0"/>
    <n v="3083514"/>
  </r>
  <r>
    <x v="3"/>
    <s v="JARAMILLO MORA S.A."/>
    <s v="20 NIIF Plenas - Separados"/>
    <s v="VALLE"/>
    <s v="F4111"/>
    <s v="2017-dic-31"/>
    <x v="3"/>
    <m/>
    <m/>
    <s v="Activos por impuestos corrientes, corriente"/>
    <x v="3"/>
    <x v="0"/>
    <n v="4626140"/>
  </r>
  <r>
    <x v="54"/>
    <s v="INMOBILIARIA CONCONCRETO S.A.S."/>
    <s v="20 NIIF Plenas - Separados"/>
    <s v="ANTIOQUIA"/>
    <s v="F4111"/>
    <s v="2017-dic-31"/>
    <x v="3"/>
    <m/>
    <m/>
    <s v="Activos por impuestos corrientes, corriente"/>
    <x v="3"/>
    <x v="0"/>
    <n v="110901"/>
  </r>
  <r>
    <x v="16"/>
    <s v="CAM COLOMBIA MULTISERVICIOS S A S"/>
    <s v="20 NIIF Plenas - Separados"/>
    <s v="BOGOTA D.C."/>
    <s v="N8299"/>
    <s v="2016-dic-31"/>
    <x v="3"/>
    <m/>
    <m/>
    <s v="Activos por impuestos corrientes, corriente"/>
    <x v="3"/>
    <x v="0"/>
    <n v="8307647"/>
  </r>
  <r>
    <x v="16"/>
    <s v="CAM COLOMBIA MULTISERVICIOS S A S"/>
    <s v="20 NIIF Plenas - Separados"/>
    <s v="BOGOTA D.C."/>
    <s v="N8299"/>
    <s v="2017-dic-31"/>
    <x v="3"/>
    <m/>
    <m/>
    <s v="Activos por impuestos corrientes, corriente"/>
    <x v="3"/>
    <x v="0"/>
    <n v="9138350"/>
  </r>
  <r>
    <x v="32"/>
    <s v="CONSTRUCTORA  COLPATRIA S.A"/>
    <s v="20 NIIF Plenas - Separados"/>
    <s v="BOGOTA D.C."/>
    <s v="F4111"/>
    <s v="2016-dic-31"/>
    <x v="3"/>
    <m/>
    <m/>
    <s v="Activos por impuestos corrientes, corriente"/>
    <x v="3"/>
    <x v="0"/>
    <n v="3998546"/>
  </r>
  <r>
    <x v="32"/>
    <s v="CONSTRUCTORA  COLPATRIA S.A"/>
    <s v="20 NIIF Plenas - Separados"/>
    <s v="BOGOTA D.C."/>
    <s v="F4111"/>
    <s v="2017-dic-31"/>
    <x v="3"/>
    <m/>
    <m/>
    <s v="Activos por impuestos corrientes, corriente"/>
    <x v="3"/>
    <x v="0"/>
    <n v="9682941"/>
  </r>
  <r>
    <x v="36"/>
    <s v="INTEGRAL S A."/>
    <s v="20 NIIF Plenas - Separados"/>
    <s v="ANTIOQUIA"/>
    <s v="M7110"/>
    <s v="2016-dic-31"/>
    <x v="3"/>
    <m/>
    <m/>
    <s v="Activos por impuestos corrientes, corriente"/>
    <x v="3"/>
    <x v="0"/>
    <n v="8063773"/>
  </r>
  <r>
    <x v="36"/>
    <s v="INTEGRAL S A."/>
    <s v="20 NIIF Plenas - Separados"/>
    <s v="ANTIOQUIA"/>
    <s v="M7110"/>
    <s v="2017-dic-31"/>
    <x v="3"/>
    <m/>
    <m/>
    <s v="Activos por impuestos corrientes, corriente"/>
    <x v="3"/>
    <x v="0"/>
    <n v="3338508"/>
  </r>
  <r>
    <x v="29"/>
    <s v="CONSULTORIA COLOMBIANA S A"/>
    <s v="20 NIIF Plenas - Separados"/>
    <s v="BOGOTA D.C."/>
    <s v="M7110"/>
    <s v="2016-dic-31"/>
    <x v="3"/>
    <m/>
    <m/>
    <s v="Activos por impuestos corrientes, corriente"/>
    <x v="3"/>
    <x v="0"/>
    <n v="5886787"/>
  </r>
  <r>
    <x v="29"/>
    <s v="CONSULTORIA COLOMBIANA S A"/>
    <s v="20 NIIF Plenas - Separados"/>
    <s v="BOGOTA D.C."/>
    <s v="M7110"/>
    <s v="2017-dic-31"/>
    <x v="3"/>
    <m/>
    <m/>
    <s v="Activos por impuestos corrientes, corriente"/>
    <x v="3"/>
    <x v="0"/>
    <n v="5613230"/>
  </r>
  <r>
    <x v="31"/>
    <s v="MORELCO S A S"/>
    <s v="20 NIIF Plenas - Separados"/>
    <s v="BOGOTA D.C."/>
    <s v="F4290"/>
    <s v="2016-dic-31"/>
    <x v="3"/>
    <m/>
    <m/>
    <s v="Activos por impuestos corrientes, corriente"/>
    <x v="3"/>
    <x v="0"/>
    <n v="35497160"/>
  </r>
  <r>
    <x v="31"/>
    <s v="MORELCO S A S"/>
    <s v="20 NIIF Plenas - Separados"/>
    <s v="BOGOTA D.C."/>
    <s v="F4290"/>
    <s v="2017-dic-31"/>
    <x v="3"/>
    <m/>
    <m/>
    <s v="Activos por impuestos corrientes, corriente"/>
    <x v="3"/>
    <x v="0"/>
    <n v="11937855"/>
  </r>
  <r>
    <x v="18"/>
    <s v="HMV INGENIEROS LTDA"/>
    <s v="20 NIIF Plenas - Separados"/>
    <s v="ANTIOQUIA"/>
    <s v="M7110"/>
    <s v="2016-dic-31"/>
    <x v="3"/>
    <m/>
    <m/>
    <s v="Activos por impuestos corrientes, corriente"/>
    <x v="3"/>
    <x v="0"/>
    <n v="12568278"/>
  </r>
  <r>
    <x v="18"/>
    <s v="HMV INGENIEROS LTDA"/>
    <s v="20 NIIF Plenas - Separados"/>
    <s v="ANTIOQUIA"/>
    <s v="M7110"/>
    <s v="2017-dic-31"/>
    <x v="3"/>
    <m/>
    <m/>
    <s v="Activos por impuestos corrientes, corriente"/>
    <x v="3"/>
    <x v="0"/>
    <n v="12776698"/>
  </r>
  <r>
    <x v="33"/>
    <s v="A.C.I. PROYECTOS S.A.S"/>
    <s v="20 NIIF Plenas - Separados"/>
    <s v="BOGOTA D.C."/>
    <s v="M7110"/>
    <s v="2016-dic-31"/>
    <x v="3"/>
    <m/>
    <m/>
    <s v="Activos por impuestos corrientes, corriente"/>
    <x v="3"/>
    <x v="0"/>
    <n v="2692100"/>
  </r>
  <r>
    <x v="33"/>
    <s v="A.C.I. PROYECTOS S.A.S"/>
    <s v="20 NIIF Plenas - Separados"/>
    <s v="BOGOTA D.C."/>
    <s v="M7110"/>
    <s v="2017-dic-31"/>
    <x v="3"/>
    <m/>
    <m/>
    <s v="Activos por impuestos corrientes, corriente"/>
    <x v="3"/>
    <x v="0"/>
    <n v="1991272"/>
  </r>
  <r>
    <x v="57"/>
    <s v="ESTUDIOS Y PROYECTOS DEL SOL S A S"/>
    <s v="20 NIIF Plenas - Separados"/>
    <s v="BOGOTA D.C."/>
    <s v="F4210"/>
    <s v="2016-dic-31"/>
    <x v="3"/>
    <m/>
    <m/>
    <s v="Activos por impuestos corrientes, corriente"/>
    <x v="3"/>
    <x v="0"/>
    <n v="1188347"/>
  </r>
  <r>
    <x v="35"/>
    <s v="TERMOTECNICA COINDUSTRIAL S A"/>
    <s v="20 NIIF Plenas - Separados"/>
    <s v="BOGOTA D.C."/>
    <s v="F4290"/>
    <s v="2016-dic-31"/>
    <x v="3"/>
    <m/>
    <m/>
    <s v="Activos por impuestos corrientes, corriente"/>
    <x v="3"/>
    <x v="0"/>
    <n v="10856159"/>
  </r>
  <r>
    <x v="35"/>
    <s v="TERMOTECNICA COINDUSTRIAL S A"/>
    <s v="20 NIIF Plenas - Separados"/>
    <s v="BOGOTA D.C."/>
    <s v="F4290"/>
    <s v="2017-dic-31"/>
    <x v="3"/>
    <m/>
    <m/>
    <s v="Activos por impuestos corrientes, corriente"/>
    <x v="3"/>
    <x v="0"/>
    <n v="8854653"/>
  </r>
  <r>
    <x v="20"/>
    <s v="OSPINAS Y CIA S A"/>
    <s v="20 NIIF Plenas - Separados"/>
    <s v="BOGOTA D.C."/>
    <s v="M7110"/>
    <s v="2016-dic-31"/>
    <x v="3"/>
    <m/>
    <m/>
    <s v="Activos por impuestos corrientes, corriente"/>
    <x v="3"/>
    <x v="0"/>
    <n v="6923721"/>
  </r>
  <r>
    <x v="20"/>
    <s v="OSPINAS Y CIA S A"/>
    <s v="20 NIIF Plenas - Separados"/>
    <s v="BOGOTA D.C."/>
    <s v="M7110"/>
    <s v="2017-dic-31"/>
    <x v="3"/>
    <m/>
    <m/>
    <s v="Activos por impuestos corrientes, corriente"/>
    <x v="3"/>
    <x v="0"/>
    <n v="7951188"/>
  </r>
  <r>
    <x v="42"/>
    <s v="PROMOTORA CONVIVIENDA S A S"/>
    <s v="20 NIIF Plenas - Separados"/>
    <s v="BOGOTA D.C."/>
    <s v="M7110"/>
    <s v="2016-dic-31"/>
    <x v="3"/>
    <m/>
    <m/>
    <s v="Activos por impuestos corrientes, corriente"/>
    <x v="3"/>
    <x v="0"/>
    <n v="165332"/>
  </r>
  <r>
    <x v="53"/>
    <s v="SP INGENIEROS S.A.S."/>
    <s v="20 NIIF Plenas - Separados"/>
    <s v="ANTIOQUIA"/>
    <s v="F4210"/>
    <s v="2016-dic-31"/>
    <x v="3"/>
    <m/>
    <m/>
    <s v="Activos por impuestos corrientes, corriente"/>
    <x v="3"/>
    <x v="0"/>
    <n v="2831176"/>
  </r>
  <r>
    <x v="53"/>
    <s v="SP INGENIEROS S.A.S."/>
    <s v="20 NIIF Plenas - Separados"/>
    <s v="ANTIOQUIA"/>
    <s v="F4210"/>
    <s v="2017-dic-31"/>
    <x v="3"/>
    <m/>
    <m/>
    <s v="Activos por impuestos corrientes, corriente"/>
    <x v="3"/>
    <x v="0"/>
    <n v="3168344"/>
  </r>
  <r>
    <x v="15"/>
    <s v="KMA CONSTRUCCIONES S A"/>
    <s v="20 NIIF Plenas - Separados"/>
    <s v="BOLIVAR"/>
    <s v="F4290"/>
    <s v="2016-dic-31"/>
    <x v="3"/>
    <m/>
    <m/>
    <s v="Activos por impuestos corrientes, corriente"/>
    <x v="3"/>
    <x v="0"/>
    <n v="6437914"/>
  </r>
  <r>
    <x v="15"/>
    <s v="KMA CONSTRUCCIONES S A"/>
    <s v="20 NIIF Plenas - Separados"/>
    <s v="BOLIVAR"/>
    <s v="F4290"/>
    <s v="2017-dic-31"/>
    <x v="3"/>
    <m/>
    <m/>
    <s v="Activos por impuestos corrientes, corriente"/>
    <x v="3"/>
    <x v="0"/>
    <n v="1806087"/>
  </r>
  <r>
    <x v="2"/>
    <s v="ARQUITECTURA Y CONCRETO S A S"/>
    <s v="20 NIIF Plenas - Separados"/>
    <s v="ANTIOQUIA"/>
    <s v="F4111"/>
    <s v="2016-dic-31"/>
    <x v="3"/>
    <m/>
    <m/>
    <s v="Activos por impuestos corrientes, corriente"/>
    <x v="3"/>
    <x v="0"/>
    <n v="25470445"/>
  </r>
  <r>
    <x v="2"/>
    <s v="ARQUITECTURA Y CONCRETO S A S"/>
    <s v="20 NIIF Plenas - Separados"/>
    <s v="ANTIOQUIA"/>
    <s v="F4111"/>
    <s v="2017-dic-31"/>
    <x v="3"/>
    <m/>
    <m/>
    <s v="Activos por impuestos corrientes, corriente"/>
    <x v="3"/>
    <x v="0"/>
    <n v="18357326"/>
  </r>
  <r>
    <x v="40"/>
    <s v="INDUSTRIAL CONCONCRETO S.A.S"/>
    <s v="20 NIIF Plenas - Separados"/>
    <s v="ANTIOQUIA"/>
    <s v="F4290"/>
    <s v="2016-dic-31"/>
    <x v="3"/>
    <m/>
    <m/>
    <s v="Activos por impuestos corrientes, corriente"/>
    <x v="3"/>
    <x v="0"/>
    <n v="3697512"/>
  </r>
  <r>
    <x v="40"/>
    <s v="INDUSTRIAL CONCONCRETO S.A.S"/>
    <s v="20 NIIF Plenas - Separados"/>
    <s v="ANTIOQUIA"/>
    <s v="F4290"/>
    <s v="2017-dic-31"/>
    <x v="3"/>
    <m/>
    <m/>
    <s v="Activos por impuestos corrientes, corriente"/>
    <x v="3"/>
    <x v="0"/>
    <n v="3518803"/>
  </r>
  <r>
    <x v="49"/>
    <s v="CONINSA  RAMON H. S.A."/>
    <s v="20 NIIF Plenas - Separados"/>
    <s v="ANTIOQUIA"/>
    <s v="F4290"/>
    <s v="2016-dic-31"/>
    <x v="3"/>
    <m/>
    <m/>
    <s v="Otros activos financieros corrientes"/>
    <x v="4"/>
    <x v="0"/>
    <n v="162665161"/>
  </r>
  <r>
    <x v="49"/>
    <s v="CONINSA  RAMON H. S.A."/>
    <s v="20 NIIF Plenas - Separados"/>
    <s v="ANTIOQUIA"/>
    <s v="F4290"/>
    <s v="2017-dic-31"/>
    <x v="3"/>
    <m/>
    <m/>
    <s v="Otros activos financieros corrientes"/>
    <x v="4"/>
    <x v="0"/>
    <n v="156376841"/>
  </r>
  <r>
    <x v="27"/>
    <s v="CONSTRUCCIONES OBYCON S.A.S"/>
    <s v="20 NIIF Plenas - Separados"/>
    <s v="BOGOTA D.C."/>
    <s v="M7110"/>
    <s v="2016-dic-31"/>
    <x v="3"/>
    <m/>
    <m/>
    <s v="Otros activos financieros corrientes"/>
    <x v="4"/>
    <x v="0"/>
    <n v="4313824"/>
  </r>
  <r>
    <x v="27"/>
    <s v="CONSTRUCCIONES OBYCON S.A.S"/>
    <s v="20 NIIF Plenas - Separados"/>
    <s v="BOGOTA D.C."/>
    <s v="M7110"/>
    <s v="2017-dic-31"/>
    <x v="3"/>
    <m/>
    <m/>
    <s v="Otros activos financieros corrientes"/>
    <x v="4"/>
    <x v="0"/>
    <n v="2436876"/>
  </r>
  <r>
    <x v="13"/>
    <s v="CONSTRUCTORA CAPITAL MEDELLIN S.A.S."/>
    <s v="20 NIIF Plenas - Separados"/>
    <s v="ANTIOQUIA"/>
    <s v="F4111"/>
    <s v="2016-dic-31"/>
    <x v="3"/>
    <m/>
    <m/>
    <s v="Otros activos financieros corrientes"/>
    <x v="4"/>
    <x v="0"/>
    <n v="17562793"/>
  </r>
  <r>
    <x v="13"/>
    <s v="CONSTRUCTORA CAPITAL MEDELLIN S.A.S."/>
    <s v="20 NIIF Plenas - Separados"/>
    <s v="ANTIOQUIA"/>
    <s v="F4111"/>
    <s v="2017-dic-31"/>
    <x v="3"/>
    <m/>
    <m/>
    <s v="Otros activos financieros corrientes"/>
    <x v="4"/>
    <x v="0"/>
    <n v="22932161"/>
  </r>
  <r>
    <x v="11"/>
    <s v="LATINOAMERICANA DE CONSTRUCCIONES S.A."/>
    <s v="20 NIIF Plenas - Separados"/>
    <s v="ANTIOQUIA"/>
    <s v="F4210"/>
    <s v="2017-dic-31"/>
    <x v="3"/>
    <m/>
    <m/>
    <s v="Otros activos financieros corrientes"/>
    <x v="4"/>
    <x v="0"/>
    <n v="39960"/>
  </r>
  <r>
    <x v="3"/>
    <s v="JARAMILLO MORA S.A."/>
    <s v="20 NIIF Plenas - Separados"/>
    <s v="VALLE"/>
    <s v="F4111"/>
    <s v="2016-dic-31"/>
    <x v="3"/>
    <m/>
    <m/>
    <s v="Otros activos financieros corrientes"/>
    <x v="4"/>
    <x v="0"/>
    <n v="94245"/>
  </r>
  <r>
    <x v="32"/>
    <s v="CONSTRUCTORA  COLPATRIA S.A"/>
    <s v="20 NIIF Plenas - Separados"/>
    <s v="BOGOTA D.C."/>
    <s v="F4111"/>
    <s v="2016-dic-31"/>
    <x v="3"/>
    <m/>
    <m/>
    <s v="Otros activos financieros corrientes"/>
    <x v="4"/>
    <x v="0"/>
    <n v="1373250"/>
  </r>
  <r>
    <x v="32"/>
    <s v="CONSTRUCTORA  COLPATRIA S.A"/>
    <s v="20 NIIF Plenas - Separados"/>
    <s v="BOGOTA D.C."/>
    <s v="F4111"/>
    <s v="2017-dic-31"/>
    <x v="3"/>
    <m/>
    <m/>
    <s v="Otros activos financieros corrientes"/>
    <x v="4"/>
    <x v="0"/>
    <n v="192"/>
  </r>
  <r>
    <x v="36"/>
    <s v="INTEGRAL S A."/>
    <s v="20 NIIF Plenas - Separados"/>
    <s v="ANTIOQUIA"/>
    <s v="M7110"/>
    <s v="2016-dic-31"/>
    <x v="3"/>
    <m/>
    <m/>
    <s v="Otros activos financieros corrientes"/>
    <x v="4"/>
    <x v="0"/>
    <n v="2211593"/>
  </r>
  <r>
    <x v="36"/>
    <s v="INTEGRAL S A."/>
    <s v="20 NIIF Plenas - Separados"/>
    <s v="ANTIOQUIA"/>
    <s v="M7110"/>
    <s v="2017-dic-31"/>
    <x v="3"/>
    <m/>
    <m/>
    <s v="Otros activos financieros corrientes"/>
    <x v="4"/>
    <x v="0"/>
    <n v="2356751"/>
  </r>
  <r>
    <x v="31"/>
    <s v="MORELCO S A S"/>
    <s v="20 NIIF Plenas - Separados"/>
    <s v="BOGOTA D.C."/>
    <s v="F4290"/>
    <s v="2016-dic-31"/>
    <x v="3"/>
    <m/>
    <m/>
    <s v="Otros activos financieros corrientes"/>
    <x v="4"/>
    <x v="0"/>
    <n v="314111"/>
  </r>
  <r>
    <x v="31"/>
    <s v="MORELCO S A S"/>
    <s v="20 NIIF Plenas - Separados"/>
    <s v="BOGOTA D.C."/>
    <s v="F4290"/>
    <s v="2017-dic-31"/>
    <x v="3"/>
    <m/>
    <m/>
    <s v="Otros activos financieros corrientes"/>
    <x v="4"/>
    <x v="0"/>
    <n v="166181"/>
  </r>
  <r>
    <x v="18"/>
    <s v="HMV INGENIEROS LTDA"/>
    <s v="20 NIIF Plenas - Separados"/>
    <s v="ANTIOQUIA"/>
    <s v="M7110"/>
    <s v="2016-dic-31"/>
    <x v="3"/>
    <m/>
    <m/>
    <s v="Otros activos financieros corrientes"/>
    <x v="4"/>
    <x v="0"/>
    <n v="864"/>
  </r>
  <r>
    <x v="18"/>
    <s v="HMV INGENIEROS LTDA"/>
    <s v="20 NIIF Plenas - Separados"/>
    <s v="ANTIOQUIA"/>
    <s v="M7110"/>
    <s v="2017-dic-31"/>
    <x v="3"/>
    <m/>
    <m/>
    <s v="Otros activos financieros corrientes"/>
    <x v="4"/>
    <x v="0"/>
    <n v="864"/>
  </r>
  <r>
    <x v="33"/>
    <s v="A.C.I. PROYECTOS S.A.S"/>
    <s v="20 NIIF Plenas - Separados"/>
    <s v="BOGOTA D.C."/>
    <s v="M7110"/>
    <s v="2016-dic-31"/>
    <x v="3"/>
    <m/>
    <m/>
    <s v="Otros activos financieros corrientes"/>
    <x v="4"/>
    <x v="0"/>
    <n v="1009001"/>
  </r>
  <r>
    <x v="33"/>
    <s v="A.C.I. PROYECTOS S.A.S"/>
    <s v="20 NIIF Plenas - Separados"/>
    <s v="BOGOTA D.C."/>
    <s v="M7110"/>
    <s v="2017-dic-31"/>
    <x v="3"/>
    <m/>
    <m/>
    <s v="Otros activos financieros corrientes"/>
    <x v="4"/>
    <x v="0"/>
    <n v="130920"/>
  </r>
  <r>
    <x v="57"/>
    <s v="ESTUDIOS Y PROYECTOS DEL SOL S A S"/>
    <s v="20 NIIF Plenas - Separados"/>
    <s v="BOGOTA D.C."/>
    <s v="F4210"/>
    <s v="2016-dic-31"/>
    <x v="3"/>
    <m/>
    <m/>
    <s v="Otros activos financieros corrientes"/>
    <x v="4"/>
    <x v="0"/>
    <n v="338768"/>
  </r>
  <r>
    <x v="57"/>
    <s v="ESTUDIOS Y PROYECTOS DEL SOL S A S"/>
    <s v="20 NIIF Plenas - Separados"/>
    <s v="BOGOTA D.C."/>
    <s v="F4210"/>
    <s v="2017-dic-31"/>
    <x v="3"/>
    <m/>
    <m/>
    <s v="Otros activos financieros corrientes"/>
    <x v="4"/>
    <x v="0"/>
    <n v="28375"/>
  </r>
  <r>
    <x v="35"/>
    <s v="TERMOTECNICA COINDUSTRIAL S A"/>
    <s v="20 NIIF Plenas - Separados"/>
    <s v="BOGOTA D.C."/>
    <s v="F4290"/>
    <s v="2016-dic-31"/>
    <x v="3"/>
    <m/>
    <m/>
    <s v="Otros activos financieros corrientes"/>
    <x v="4"/>
    <x v="0"/>
    <n v="68462765"/>
  </r>
  <r>
    <x v="35"/>
    <s v="TERMOTECNICA COINDUSTRIAL S A"/>
    <s v="20 NIIF Plenas - Separados"/>
    <s v="BOGOTA D.C."/>
    <s v="F4290"/>
    <s v="2017-dic-31"/>
    <x v="3"/>
    <m/>
    <m/>
    <s v="Otros activos financieros corrientes"/>
    <x v="4"/>
    <x v="0"/>
    <n v="55406623"/>
  </r>
  <r>
    <x v="42"/>
    <s v="PROMOTORA CONVIVIENDA S A S"/>
    <s v="20 NIIF Plenas - Separados"/>
    <s v="BOGOTA D.C."/>
    <s v="M7110"/>
    <s v="2016-dic-31"/>
    <x v="3"/>
    <m/>
    <m/>
    <s v="Otros activos financieros corrientes"/>
    <x v="4"/>
    <x v="0"/>
    <n v="116407"/>
  </r>
  <r>
    <x v="2"/>
    <s v="ARQUITECTURA Y CONCRETO S A S"/>
    <s v="20 NIIF Plenas - Separados"/>
    <s v="ANTIOQUIA"/>
    <s v="F4111"/>
    <s v="2016-dic-31"/>
    <x v="3"/>
    <m/>
    <m/>
    <s v="Otros activos financieros corrientes"/>
    <x v="4"/>
    <x v="0"/>
    <n v="19843163"/>
  </r>
  <r>
    <x v="2"/>
    <s v="ARQUITECTURA Y CONCRETO S A S"/>
    <s v="20 NIIF Plenas - Separados"/>
    <s v="ANTIOQUIA"/>
    <s v="F4111"/>
    <s v="2017-dic-31"/>
    <x v="3"/>
    <m/>
    <m/>
    <s v="Otros activos financieros corrientes"/>
    <x v="4"/>
    <x v="0"/>
    <n v="13803835"/>
  </r>
  <r>
    <x v="49"/>
    <s v="CONINSA  RAMON H. S.A."/>
    <s v="20 NIIF Plenas - Separados"/>
    <s v="ANTIOQUIA"/>
    <s v="F4290"/>
    <s v="2016-dic-31"/>
    <x v="3"/>
    <m/>
    <m/>
    <s v="Otros activos no financieros corrientes"/>
    <x v="5"/>
    <x v="0"/>
    <n v="367784"/>
  </r>
  <r>
    <x v="49"/>
    <s v="CONINSA  RAMON H. S.A."/>
    <s v="20 NIIF Plenas - Separados"/>
    <s v="ANTIOQUIA"/>
    <s v="F4290"/>
    <s v="2017-dic-31"/>
    <x v="3"/>
    <m/>
    <m/>
    <s v="Otros activos no financieros corrientes"/>
    <x v="5"/>
    <x v="0"/>
    <n v="471024"/>
  </r>
  <r>
    <x v="27"/>
    <s v="CONSTRUCCIONES OBYCON S.A.S"/>
    <s v="20 NIIF Plenas - Separados"/>
    <s v="BOGOTA D.C."/>
    <s v="M7110"/>
    <s v="2016-dic-31"/>
    <x v="3"/>
    <m/>
    <m/>
    <s v="Otros activos no financieros corrientes"/>
    <x v="5"/>
    <x v="0"/>
    <n v="49687"/>
  </r>
  <r>
    <x v="27"/>
    <s v="CONSTRUCCIONES OBYCON S.A.S"/>
    <s v="20 NIIF Plenas - Separados"/>
    <s v="BOGOTA D.C."/>
    <s v="M7110"/>
    <s v="2017-dic-31"/>
    <x v="3"/>
    <m/>
    <m/>
    <s v="Otros activos no financieros corrientes"/>
    <x v="5"/>
    <x v="0"/>
    <n v="69688"/>
  </r>
  <r>
    <x v="23"/>
    <s v="ODINSA SERVICIOS S A S"/>
    <s v="20 NIIF Plenas - Separados"/>
    <s v="BOGOTA D.C."/>
    <s v="F4390"/>
    <s v="2017-dic-31"/>
    <x v="3"/>
    <m/>
    <m/>
    <s v="Otros activos no financieros corrientes"/>
    <x v="5"/>
    <x v="0"/>
    <n v="6190"/>
  </r>
  <r>
    <x v="11"/>
    <s v="LATINOAMERICANA DE CONSTRUCCIONES S.A."/>
    <s v="20 NIIF Plenas - Separados"/>
    <s v="ANTIOQUIA"/>
    <s v="F4210"/>
    <s v="2016-dic-31"/>
    <x v="3"/>
    <m/>
    <m/>
    <s v="Otros activos no financieros corrientes"/>
    <x v="5"/>
    <x v="0"/>
    <n v="2178395"/>
  </r>
  <r>
    <x v="11"/>
    <s v="LATINOAMERICANA DE CONSTRUCCIONES S.A."/>
    <s v="20 NIIF Plenas - Separados"/>
    <s v="ANTIOQUIA"/>
    <s v="F4210"/>
    <s v="2017-dic-31"/>
    <x v="3"/>
    <m/>
    <m/>
    <s v="Otros activos no financieros corrientes"/>
    <x v="5"/>
    <x v="0"/>
    <n v="2755611"/>
  </r>
  <r>
    <x v="6"/>
    <s v="PRABYC INGENIEROS S A S"/>
    <s v="20 NIIF Plenas - Separados"/>
    <s v="BOGOTA D.C."/>
    <s v="F4111"/>
    <s v="2016-dic-31"/>
    <x v="3"/>
    <m/>
    <m/>
    <s v="Otros activos no financieros corrientes"/>
    <x v="5"/>
    <x v="0"/>
    <n v="15202597"/>
  </r>
  <r>
    <x v="6"/>
    <s v="PRABYC INGENIEROS S A S"/>
    <s v="20 NIIF Plenas - Separados"/>
    <s v="BOGOTA D.C."/>
    <s v="F4111"/>
    <s v="2017-dic-31"/>
    <x v="3"/>
    <m/>
    <m/>
    <s v="Otros activos no financieros corrientes"/>
    <x v="5"/>
    <x v="0"/>
    <n v="16058539"/>
  </r>
  <r>
    <x v="44"/>
    <s v="MARVAL S.A."/>
    <s v="20 NIIF Plenas - Separados"/>
    <s v="SANTANDER"/>
    <s v="F4111"/>
    <s v="2016-dic-31"/>
    <x v="3"/>
    <m/>
    <m/>
    <s v="Otros activos no financieros corrientes"/>
    <x v="5"/>
    <x v="0"/>
    <n v="24983247"/>
  </r>
  <r>
    <x v="44"/>
    <s v="MARVAL S.A."/>
    <s v="20 NIIF Plenas - Separados"/>
    <s v="SANTANDER"/>
    <s v="F4111"/>
    <s v="2017-dic-31"/>
    <x v="3"/>
    <m/>
    <m/>
    <s v="Otros activos no financieros corrientes"/>
    <x v="5"/>
    <x v="0"/>
    <n v="28888968"/>
  </r>
  <r>
    <x v="62"/>
    <s v="CARTAGENA II S.A."/>
    <s v="20 NIIF Plenas - Separados"/>
    <s v="BOLIVAR"/>
    <s v="L6810"/>
    <s v="2017-dic-31"/>
    <x v="3"/>
    <m/>
    <m/>
    <s v="Otros activos no financieros corrientes"/>
    <x v="5"/>
    <x v="0"/>
    <n v="5106"/>
  </r>
  <r>
    <x v="16"/>
    <s v="CAM COLOMBIA MULTISERVICIOS S A S"/>
    <s v="20 NIIF Plenas - Separados"/>
    <s v="BOGOTA D.C."/>
    <s v="N8299"/>
    <s v="2016-dic-31"/>
    <x v="3"/>
    <m/>
    <m/>
    <s v="Otros activos no financieros corrientes"/>
    <x v="5"/>
    <x v="0"/>
    <n v="1119366"/>
  </r>
  <r>
    <x v="16"/>
    <s v="CAM COLOMBIA MULTISERVICIOS S A S"/>
    <s v="20 NIIF Plenas - Separados"/>
    <s v="BOGOTA D.C."/>
    <s v="N8299"/>
    <s v="2017-dic-31"/>
    <x v="3"/>
    <m/>
    <m/>
    <s v="Otros activos no financieros corrientes"/>
    <x v="5"/>
    <x v="0"/>
    <n v="911850"/>
  </r>
  <r>
    <x v="36"/>
    <s v="INTEGRAL S A."/>
    <s v="20 NIIF Plenas - Separados"/>
    <s v="ANTIOQUIA"/>
    <s v="M7110"/>
    <s v="2016-dic-31"/>
    <x v="3"/>
    <m/>
    <m/>
    <s v="Otros activos no financieros corrientes"/>
    <x v="5"/>
    <x v="0"/>
    <n v="7585"/>
  </r>
  <r>
    <x v="36"/>
    <s v="INTEGRAL S A."/>
    <s v="20 NIIF Plenas - Separados"/>
    <s v="ANTIOQUIA"/>
    <s v="M7110"/>
    <s v="2017-dic-31"/>
    <x v="3"/>
    <m/>
    <m/>
    <s v="Otros activos no financieros corrientes"/>
    <x v="5"/>
    <x v="0"/>
    <n v="3422"/>
  </r>
  <r>
    <x v="29"/>
    <s v="CONSULTORIA COLOMBIANA S A"/>
    <s v="20 NIIF Plenas - Separados"/>
    <s v="BOGOTA D.C."/>
    <s v="M7110"/>
    <s v="2016-dic-31"/>
    <x v="3"/>
    <m/>
    <m/>
    <s v="Otros activos no financieros corrientes"/>
    <x v="5"/>
    <x v="0"/>
    <n v="54497017"/>
  </r>
  <r>
    <x v="29"/>
    <s v="CONSULTORIA COLOMBIANA S A"/>
    <s v="20 NIIF Plenas - Separados"/>
    <s v="BOGOTA D.C."/>
    <s v="M7110"/>
    <s v="2017-dic-31"/>
    <x v="3"/>
    <m/>
    <m/>
    <s v="Otros activos no financieros corrientes"/>
    <x v="5"/>
    <x v="0"/>
    <n v="25543246"/>
  </r>
  <r>
    <x v="31"/>
    <s v="MORELCO S A S"/>
    <s v="20 NIIF Plenas - Separados"/>
    <s v="BOGOTA D.C."/>
    <s v="F4290"/>
    <s v="2016-dic-31"/>
    <x v="3"/>
    <m/>
    <m/>
    <s v="Otros activos no financieros corrientes"/>
    <x v="5"/>
    <x v="0"/>
    <n v="79119279"/>
  </r>
  <r>
    <x v="31"/>
    <s v="MORELCO S A S"/>
    <s v="20 NIIF Plenas - Separados"/>
    <s v="BOGOTA D.C."/>
    <s v="F4290"/>
    <s v="2017-dic-31"/>
    <x v="3"/>
    <m/>
    <m/>
    <s v="Otros activos no financieros corrientes"/>
    <x v="5"/>
    <x v="0"/>
    <n v="41056519"/>
  </r>
  <r>
    <x v="18"/>
    <s v="HMV INGENIEROS LTDA"/>
    <s v="20 NIIF Plenas - Separados"/>
    <s v="ANTIOQUIA"/>
    <s v="M7110"/>
    <s v="2016-dic-31"/>
    <x v="3"/>
    <m/>
    <m/>
    <s v="Otros activos no financieros corrientes"/>
    <x v="5"/>
    <x v="0"/>
    <n v="724769"/>
  </r>
  <r>
    <x v="18"/>
    <s v="HMV INGENIEROS LTDA"/>
    <s v="20 NIIF Plenas - Separados"/>
    <s v="ANTIOQUIA"/>
    <s v="M7110"/>
    <s v="2017-dic-31"/>
    <x v="3"/>
    <m/>
    <m/>
    <s v="Otros activos no financieros corrientes"/>
    <x v="5"/>
    <x v="0"/>
    <n v="603929"/>
  </r>
  <r>
    <x v="33"/>
    <s v="A.C.I. PROYECTOS S.A.S"/>
    <s v="20 NIIF Plenas - Separados"/>
    <s v="BOGOTA D.C."/>
    <s v="M7110"/>
    <s v="2016-dic-31"/>
    <x v="3"/>
    <m/>
    <m/>
    <s v="Otros activos no financieros corrientes"/>
    <x v="5"/>
    <x v="0"/>
    <n v="1638441"/>
  </r>
  <r>
    <x v="33"/>
    <s v="A.C.I. PROYECTOS S.A.S"/>
    <s v="20 NIIF Plenas - Separados"/>
    <s v="BOGOTA D.C."/>
    <s v="M7110"/>
    <s v="2017-dic-31"/>
    <x v="3"/>
    <m/>
    <m/>
    <s v="Otros activos no financieros corrientes"/>
    <x v="5"/>
    <x v="0"/>
    <n v="600337"/>
  </r>
  <r>
    <x v="35"/>
    <s v="TERMOTECNICA COINDUSTRIAL S A"/>
    <s v="20 NIIF Plenas - Separados"/>
    <s v="BOGOTA D.C."/>
    <s v="F4290"/>
    <s v="2016-dic-31"/>
    <x v="3"/>
    <m/>
    <m/>
    <s v="Otros activos no financieros corrientes"/>
    <x v="5"/>
    <x v="0"/>
    <n v="2872601"/>
  </r>
  <r>
    <x v="35"/>
    <s v="TERMOTECNICA COINDUSTRIAL S A"/>
    <s v="20 NIIF Plenas - Separados"/>
    <s v="BOGOTA D.C."/>
    <s v="F4290"/>
    <s v="2017-dic-31"/>
    <x v="3"/>
    <m/>
    <m/>
    <s v="Otros activos no financieros corrientes"/>
    <x v="5"/>
    <x v="0"/>
    <n v="4513884"/>
  </r>
  <r>
    <x v="20"/>
    <s v="OSPINAS Y CIA S A"/>
    <s v="20 NIIF Plenas - Separados"/>
    <s v="BOGOTA D.C."/>
    <s v="M7110"/>
    <s v="2016-dic-31"/>
    <x v="3"/>
    <m/>
    <m/>
    <s v="Otros activos no financieros corrientes"/>
    <x v="5"/>
    <x v="0"/>
    <n v="17002643"/>
  </r>
  <r>
    <x v="20"/>
    <s v="OSPINAS Y CIA S A"/>
    <s v="20 NIIF Plenas - Separados"/>
    <s v="BOGOTA D.C."/>
    <s v="M7110"/>
    <s v="2017-dic-31"/>
    <x v="3"/>
    <m/>
    <m/>
    <s v="Otros activos no financieros corrientes"/>
    <x v="5"/>
    <x v="0"/>
    <n v="5996450"/>
  </r>
  <r>
    <x v="53"/>
    <s v="SP INGENIEROS S.A.S."/>
    <s v="20 NIIF Plenas - Separados"/>
    <s v="ANTIOQUIA"/>
    <s v="F4210"/>
    <s v="2016-dic-31"/>
    <x v="3"/>
    <m/>
    <m/>
    <s v="Otros activos no financieros corrientes"/>
    <x v="5"/>
    <x v="0"/>
    <n v="590617"/>
  </r>
  <r>
    <x v="53"/>
    <s v="SP INGENIEROS S.A.S."/>
    <s v="20 NIIF Plenas - Separados"/>
    <s v="ANTIOQUIA"/>
    <s v="F4210"/>
    <s v="2017-dic-31"/>
    <x v="3"/>
    <m/>
    <m/>
    <s v="Otros activos no financieros corrientes"/>
    <x v="5"/>
    <x v="0"/>
    <n v="363686"/>
  </r>
  <r>
    <x v="15"/>
    <s v="KMA CONSTRUCCIONES S A"/>
    <s v="20 NIIF Plenas - Separados"/>
    <s v="BOLIVAR"/>
    <s v="F4290"/>
    <s v="2016-dic-31"/>
    <x v="3"/>
    <m/>
    <m/>
    <s v="Otros activos no financieros corrientes"/>
    <x v="5"/>
    <x v="0"/>
    <n v="209595"/>
  </r>
  <r>
    <x v="15"/>
    <s v="KMA CONSTRUCCIONES S A"/>
    <s v="20 NIIF Plenas - Separados"/>
    <s v="BOLIVAR"/>
    <s v="F4290"/>
    <s v="2017-dic-31"/>
    <x v="3"/>
    <m/>
    <m/>
    <s v="Otros activos no financieros corrientes"/>
    <x v="5"/>
    <x v="0"/>
    <n v="1670273"/>
  </r>
  <r>
    <x v="40"/>
    <s v="INDUSTRIAL CONCONCRETO S.A.S"/>
    <s v="20 NIIF Plenas - Separados"/>
    <s v="ANTIOQUIA"/>
    <s v="F4290"/>
    <s v="2016-dic-31"/>
    <x v="3"/>
    <m/>
    <m/>
    <s v="Otros activos no financieros corrientes"/>
    <x v="5"/>
    <x v="0"/>
    <n v="63118"/>
  </r>
  <r>
    <x v="40"/>
    <s v="INDUSTRIAL CONCONCRETO S.A.S"/>
    <s v="20 NIIF Plenas - Separados"/>
    <s v="ANTIOQUIA"/>
    <s v="F4290"/>
    <s v="2017-dic-31"/>
    <x v="3"/>
    <m/>
    <m/>
    <s v="Otros activos no financieros corrientes"/>
    <x v="5"/>
    <x v="0"/>
    <n v="8991026"/>
  </r>
  <r>
    <x v="49"/>
    <s v="CONINSA  RAMON H. S.A."/>
    <s v="20 NIIF Plenas - Separados"/>
    <s v="ANTIOQUIA"/>
    <s v="F4290"/>
    <s v="2016-dic-31"/>
    <x v="3"/>
    <m/>
    <m/>
    <s v="Activos corrientes distintos de los activos no corrientes o grupo de activos para su disposición clasificados como mantenidos para la venta o como mantenidos para distribuir a los propietarios"/>
    <x v="63"/>
    <x v="0"/>
    <n v="357431848"/>
  </r>
  <r>
    <x v="49"/>
    <s v="CONINSA  RAMON H. S.A."/>
    <s v="20 NIIF Plenas - Separados"/>
    <s v="ANTIOQUIA"/>
    <s v="F4290"/>
    <s v="2017-dic-31"/>
    <x v="3"/>
    <m/>
    <m/>
    <s v="Activos corrientes distintos de los activos no corrientes o grupo de activos para su disposición clasificados como mantenidos para la venta o como mantenidos para distribuir a los propietarios"/>
    <x v="63"/>
    <x v="0"/>
    <n v="319711692"/>
  </r>
  <r>
    <x v="27"/>
    <s v="CONSTRUCCIONES OBYCON S.A.S"/>
    <s v="20 NIIF Plenas - Separados"/>
    <s v="BOGOTA D.C."/>
    <s v="M7110"/>
    <s v="2016-dic-31"/>
    <x v="3"/>
    <m/>
    <m/>
    <s v="Activos corrientes distintos de los activos no corrientes o grupo de activos para su disposición clasificados como mantenidos para la venta o como mantenidos para distribuir a los propietarios"/>
    <x v="63"/>
    <x v="0"/>
    <n v="84923591"/>
  </r>
  <r>
    <x v="27"/>
    <s v="CONSTRUCCIONES OBYCON S.A.S"/>
    <s v="20 NIIF Plenas - Separados"/>
    <s v="BOGOTA D.C."/>
    <s v="M7110"/>
    <s v="2017-dic-31"/>
    <x v="3"/>
    <m/>
    <m/>
    <s v="Activos corrientes distintos de los activos no corrientes o grupo de activos para su disposición clasificados como mantenidos para la venta o como mantenidos para distribuir a los propietarios"/>
    <x v="63"/>
    <x v="0"/>
    <n v="101442095"/>
  </r>
  <r>
    <x v="13"/>
    <s v="CONSTRUCTORA CAPITAL MEDELLIN S.A.S."/>
    <s v="20 NIIF Plenas - Separados"/>
    <s v="ANTIOQUIA"/>
    <s v="F4111"/>
    <s v="2016-dic-31"/>
    <x v="3"/>
    <m/>
    <m/>
    <s v="Activos corrientes distintos de los activos no corrientes o grupo de activos para su disposición clasificados como mantenidos para la venta o como mantenidos para distribuir a los propietarios"/>
    <x v="63"/>
    <x v="0"/>
    <n v="507917257"/>
  </r>
  <r>
    <x v="13"/>
    <s v="CONSTRUCTORA CAPITAL MEDELLIN S.A.S."/>
    <s v="20 NIIF Plenas - Separados"/>
    <s v="ANTIOQUIA"/>
    <s v="F4111"/>
    <s v="2017-dic-31"/>
    <x v="3"/>
    <m/>
    <m/>
    <s v="Activos corrientes distintos de los activos no corrientes o grupo de activos para su disposición clasificados como mantenidos para la venta o como mantenidos para distribuir a los propietarios"/>
    <x v="63"/>
    <x v="0"/>
    <n v="627090067"/>
  </r>
  <r>
    <x v="30"/>
    <s v="TECNICONTROL S.A."/>
    <s v="20 NIIF Plenas - Separados"/>
    <s v="BOGOTA D.C."/>
    <s v="M7110"/>
    <s v="2016-dic-31"/>
    <x v="3"/>
    <m/>
    <m/>
    <s v="Activos corrientes distintos de los activos no corrientes o grupo de activos para su disposición clasificados como mantenidos para la venta o como mantenidos para distribuir a los propietarios"/>
    <x v="63"/>
    <x v="0"/>
    <n v="40498595"/>
  </r>
  <r>
    <x v="30"/>
    <s v="TECNICONTROL S.A."/>
    <s v="20 NIIF Plenas - Separados"/>
    <s v="BOGOTA D.C."/>
    <s v="M7110"/>
    <s v="2017-dic-31"/>
    <x v="3"/>
    <m/>
    <m/>
    <s v="Activos corrientes distintos de los activos no corrientes o grupo de activos para su disposición clasificados como mantenidos para la venta o como mantenidos para distribuir a los propietarios"/>
    <x v="63"/>
    <x v="0"/>
    <n v="50781695"/>
  </r>
  <r>
    <x v="23"/>
    <s v="ODINSA SERVICIOS S A S"/>
    <s v="20 NIIF Plenas - Separados"/>
    <s v="BOGOTA D.C."/>
    <s v="F4390"/>
    <s v="2016-dic-31"/>
    <x v="3"/>
    <m/>
    <m/>
    <s v="Activos corrientes distintos de los activos no corrientes o grupo de activos para su disposición clasificados como mantenidos para la venta o como mantenidos para distribuir a los propietarios"/>
    <x v="63"/>
    <x v="0"/>
    <n v="2591453"/>
  </r>
  <r>
    <x v="23"/>
    <s v="ODINSA SERVICIOS S A S"/>
    <s v="20 NIIF Plenas - Separados"/>
    <s v="BOGOTA D.C."/>
    <s v="F4390"/>
    <s v="2017-dic-31"/>
    <x v="3"/>
    <m/>
    <m/>
    <s v="Activos corrientes distintos de los activos no corrientes o grupo de activos para su disposición clasificados como mantenidos para la venta o como mantenidos para distribuir a los propietarios"/>
    <x v="63"/>
    <x v="0"/>
    <n v="2260164"/>
  </r>
  <r>
    <x v="8"/>
    <s v="AMARILO S.A.S"/>
    <s v="20 NIIF Plenas - Separados"/>
    <s v="BOGOTA D.C."/>
    <s v="F4111"/>
    <s v="2016-dic-31"/>
    <x v="3"/>
    <m/>
    <m/>
    <s v="Activos corrientes distintos de los activos no corrientes o grupo de activos para su disposición clasificados como mantenidos para la venta o como mantenidos para distribuir a los propietarios"/>
    <x v="63"/>
    <x v="0"/>
    <n v="1642789644"/>
  </r>
  <r>
    <x v="8"/>
    <s v="AMARILO S.A.S"/>
    <s v="20 NIIF Plenas - Separados"/>
    <s v="BOGOTA D.C."/>
    <s v="F4111"/>
    <s v="2017-dic-31"/>
    <x v="3"/>
    <m/>
    <m/>
    <s v="Activos corrientes distintos de los activos no corrientes o grupo de activos para su disposición clasificados como mantenidos para la venta o como mantenidos para distribuir a los propietarios"/>
    <x v="63"/>
    <x v="0"/>
    <n v="1856747433"/>
  </r>
  <r>
    <x v="11"/>
    <s v="LATINOAMERICANA DE CONSTRUCCIONES S.A."/>
    <s v="20 NIIF Plenas - Separados"/>
    <s v="ANTIOQUIA"/>
    <s v="F4210"/>
    <s v="2016-dic-31"/>
    <x v="3"/>
    <m/>
    <m/>
    <s v="Activos corrientes distintos de los activos no corrientes o grupo de activos para su disposición clasificados como mantenidos para la venta o como mantenidos para distribuir a los propietarios"/>
    <x v="63"/>
    <x v="0"/>
    <n v="249773259"/>
  </r>
  <r>
    <x v="11"/>
    <s v="LATINOAMERICANA DE CONSTRUCCIONES S.A."/>
    <s v="20 NIIF Plenas - Separados"/>
    <s v="ANTIOQUIA"/>
    <s v="F4210"/>
    <s v="2017-dic-31"/>
    <x v="3"/>
    <m/>
    <m/>
    <s v="Activos corrientes distintos de los activos no corrientes o grupo de activos para su disposición clasificados como mantenidos para la venta o como mantenidos para distribuir a los propietarios"/>
    <x v="63"/>
    <x v="0"/>
    <n v="134427654"/>
  </r>
  <r>
    <x v="6"/>
    <s v="PRABYC INGENIEROS S A S"/>
    <s v="20 NIIF Plenas - Separados"/>
    <s v="BOGOTA D.C."/>
    <s v="F4111"/>
    <s v="2016-dic-31"/>
    <x v="3"/>
    <m/>
    <m/>
    <s v="Activos corrientes distintos de los activos no corrientes o grupo de activos para su disposición clasificados como mantenidos para la venta o como mantenidos para distribuir a los propietarios"/>
    <x v="63"/>
    <x v="0"/>
    <n v="198284887"/>
  </r>
  <r>
    <x v="6"/>
    <s v="PRABYC INGENIEROS S A S"/>
    <s v="20 NIIF Plenas - Separados"/>
    <s v="BOGOTA D.C."/>
    <s v="F4111"/>
    <s v="2017-dic-31"/>
    <x v="3"/>
    <m/>
    <m/>
    <s v="Activos corrientes distintos de los activos no corrientes o grupo de activos para su disposición clasificados como mantenidos para la venta o como mantenidos para distribuir a los propietarios"/>
    <x v="63"/>
    <x v="0"/>
    <n v="450932358"/>
  </r>
  <r>
    <x v="44"/>
    <s v="MARVAL S.A."/>
    <s v="20 NIIF Plenas - Separados"/>
    <s v="SANTANDER"/>
    <s v="F4111"/>
    <s v="2016-dic-31"/>
    <x v="3"/>
    <m/>
    <m/>
    <s v="Activos corrientes distintos de los activos no corrientes o grupo de activos para su disposición clasificados como mantenidos para la venta o como mantenidos para distribuir a los propietarios"/>
    <x v="63"/>
    <x v="0"/>
    <n v="592671437"/>
  </r>
  <r>
    <x v="44"/>
    <s v="MARVAL S.A."/>
    <s v="20 NIIF Plenas - Separados"/>
    <s v="SANTANDER"/>
    <s v="F4111"/>
    <s v="2017-dic-31"/>
    <x v="3"/>
    <m/>
    <m/>
    <s v="Activos corrientes distintos de los activos no corrientes o grupo de activos para su disposición clasificados como mantenidos para la venta o como mantenidos para distribuir a los propietarios"/>
    <x v="63"/>
    <x v="0"/>
    <n v="510977540"/>
  </r>
  <r>
    <x v="62"/>
    <s v="CARTAGENA II S.A."/>
    <s v="20 NIIF Plenas - Separados"/>
    <s v="BOLIVAR"/>
    <s v="L6810"/>
    <s v="2016-dic-31"/>
    <x v="3"/>
    <m/>
    <m/>
    <s v="Activos corrientes distintos de los activos no corrientes o grupo de activos para su disposición clasificados como mantenidos para la venta o como mantenidos para distribuir a los propietarios"/>
    <x v="63"/>
    <x v="0"/>
    <n v="1013127"/>
  </r>
  <r>
    <x v="62"/>
    <s v="CARTAGENA II S.A."/>
    <s v="20 NIIF Plenas - Separados"/>
    <s v="BOLIVAR"/>
    <s v="L6810"/>
    <s v="2017-dic-31"/>
    <x v="3"/>
    <m/>
    <m/>
    <s v="Activos corrientes distintos de los activos no corrientes o grupo de activos para su disposición clasificados como mantenidos para la venta o como mantenidos para distribuir a los propietarios"/>
    <x v="63"/>
    <x v="0"/>
    <n v="1556670"/>
  </r>
  <r>
    <x v="3"/>
    <s v="JARAMILLO MORA S.A."/>
    <s v="20 NIIF Plenas - Separados"/>
    <s v="VALLE"/>
    <s v="F4111"/>
    <s v="2016-dic-31"/>
    <x v="3"/>
    <m/>
    <m/>
    <s v="Activos corrientes distintos de los activos no corrientes o grupo de activos para su disposición clasificados como mantenidos para la venta o como mantenidos para distribuir a los propietarios"/>
    <x v="63"/>
    <x v="0"/>
    <n v="220057165"/>
  </r>
  <r>
    <x v="3"/>
    <s v="JARAMILLO MORA S.A."/>
    <s v="20 NIIF Plenas - Separados"/>
    <s v="VALLE"/>
    <s v="F4111"/>
    <s v="2017-dic-31"/>
    <x v="3"/>
    <m/>
    <m/>
    <s v="Activos corrientes distintos de los activos no corrientes o grupo de activos para su disposición clasificados como mantenidos para la venta o como mantenidos para distribuir a los propietarios"/>
    <x v="63"/>
    <x v="0"/>
    <n v="245506218"/>
  </r>
  <r>
    <x v="54"/>
    <s v="INMOBILIARIA CONCONCRETO S.A.S."/>
    <s v="20 NIIF Plenas - Separados"/>
    <s v="ANTIOQUIA"/>
    <s v="F4111"/>
    <s v="2016-dic-31"/>
    <x v="3"/>
    <m/>
    <m/>
    <s v="Activos corrientes distintos de los activos no corrientes o grupo de activos para su disposición clasificados como mantenidos para la venta o como mantenidos para distribuir a los propietarios"/>
    <x v="63"/>
    <x v="0"/>
    <n v="10377920"/>
  </r>
  <r>
    <x v="54"/>
    <s v="INMOBILIARIA CONCONCRETO S.A.S."/>
    <s v="20 NIIF Plenas - Separados"/>
    <s v="ANTIOQUIA"/>
    <s v="F4111"/>
    <s v="2017-dic-31"/>
    <x v="3"/>
    <m/>
    <m/>
    <s v="Activos corrientes distintos de los activos no corrientes o grupo de activos para su disposición clasificados como mantenidos para la venta o como mantenidos para distribuir a los propietarios"/>
    <x v="63"/>
    <x v="0"/>
    <n v="7163649"/>
  </r>
  <r>
    <x v="16"/>
    <s v="CAM COLOMBIA MULTISERVICIOS S A S"/>
    <s v="20 NIIF Plenas - Separados"/>
    <s v="BOGOTA D.C."/>
    <s v="N8299"/>
    <s v="2016-dic-31"/>
    <x v="3"/>
    <m/>
    <m/>
    <s v="Activos corrientes distintos de los activos no corrientes o grupo de activos para su disposición clasificados como mantenidos para la venta o como mantenidos para distribuir a los propietarios"/>
    <x v="63"/>
    <x v="0"/>
    <n v="82695666"/>
  </r>
  <r>
    <x v="16"/>
    <s v="CAM COLOMBIA MULTISERVICIOS S A S"/>
    <s v="20 NIIF Plenas - Separados"/>
    <s v="BOGOTA D.C."/>
    <s v="N8299"/>
    <s v="2017-dic-31"/>
    <x v="3"/>
    <m/>
    <m/>
    <s v="Activos corrientes distintos de los activos no corrientes o grupo de activos para su disposición clasificados como mantenidos para la venta o como mantenidos para distribuir a los propietarios"/>
    <x v="63"/>
    <x v="0"/>
    <n v="86742596"/>
  </r>
  <r>
    <x v="32"/>
    <s v="CONSTRUCTORA  COLPATRIA S.A"/>
    <s v="20 NIIF Plenas - Separados"/>
    <s v="BOGOTA D.C."/>
    <s v="F4111"/>
    <s v="2016-dic-31"/>
    <x v="3"/>
    <m/>
    <m/>
    <s v="Activos corrientes distintos de los activos no corrientes o grupo de activos para su disposición clasificados como mantenidos para la venta o como mantenidos para distribuir a los propietarios"/>
    <x v="63"/>
    <x v="0"/>
    <n v="1050032795"/>
  </r>
  <r>
    <x v="32"/>
    <s v="CONSTRUCTORA  COLPATRIA S.A"/>
    <s v="20 NIIF Plenas - Separados"/>
    <s v="BOGOTA D.C."/>
    <s v="F4111"/>
    <s v="2017-dic-31"/>
    <x v="3"/>
    <m/>
    <m/>
    <s v="Activos corrientes distintos de los activos no corrientes o grupo de activos para su disposición clasificados como mantenidos para la venta o como mantenidos para distribuir a los propietarios"/>
    <x v="63"/>
    <x v="0"/>
    <n v="1296069120"/>
  </r>
  <r>
    <x v="36"/>
    <s v="INTEGRAL S A."/>
    <s v="20 NIIF Plenas - Separados"/>
    <s v="ANTIOQUIA"/>
    <s v="M7110"/>
    <s v="2016-dic-31"/>
    <x v="3"/>
    <m/>
    <m/>
    <s v="Activos corrientes distintos de los activos no corrientes o grupo de activos para su disposición clasificados como mantenidos para la venta o como mantenidos para distribuir a los propietarios"/>
    <x v="63"/>
    <x v="0"/>
    <n v="62340046"/>
  </r>
  <r>
    <x v="36"/>
    <s v="INTEGRAL S A."/>
    <s v="20 NIIF Plenas - Separados"/>
    <s v="ANTIOQUIA"/>
    <s v="M7110"/>
    <s v="2017-dic-31"/>
    <x v="3"/>
    <m/>
    <m/>
    <s v="Activos corrientes distintos de los activos no corrientes o grupo de activos para su disposición clasificados como mantenidos para la venta o como mantenidos para distribuir a los propietarios"/>
    <x v="63"/>
    <x v="0"/>
    <n v="56832033"/>
  </r>
  <r>
    <x v="29"/>
    <s v="CONSULTORIA COLOMBIANA S A"/>
    <s v="20 NIIF Plenas - Separados"/>
    <s v="BOGOTA D.C."/>
    <s v="M7110"/>
    <s v="2016-dic-31"/>
    <x v="3"/>
    <m/>
    <m/>
    <s v="Activos corrientes distintos de los activos no corrientes o grupo de activos para su disposición clasificados como mantenidos para la venta o como mantenidos para distribuir a los propietarios"/>
    <x v="63"/>
    <x v="0"/>
    <n v="67725707"/>
  </r>
  <r>
    <x v="29"/>
    <s v="CONSULTORIA COLOMBIANA S A"/>
    <s v="20 NIIF Plenas - Separados"/>
    <s v="BOGOTA D.C."/>
    <s v="M7110"/>
    <s v="2017-dic-31"/>
    <x v="3"/>
    <m/>
    <m/>
    <s v="Activos corrientes distintos de los activos no corrientes o grupo de activos para su disposición clasificados como mantenidos para la venta o como mantenidos para distribuir a los propietarios"/>
    <x v="63"/>
    <x v="0"/>
    <n v="84730487"/>
  </r>
  <r>
    <x v="31"/>
    <s v="MORELCO S A S"/>
    <s v="20 NIIF Plenas - Separados"/>
    <s v="BOGOTA D.C."/>
    <s v="F4290"/>
    <s v="2016-dic-31"/>
    <x v="3"/>
    <m/>
    <m/>
    <s v="Activos corrientes distintos de los activos no corrientes o grupo de activos para su disposición clasificados como mantenidos para la venta o como mantenidos para distribuir a los propietarios"/>
    <x v="63"/>
    <x v="0"/>
    <n v="216414984"/>
  </r>
  <r>
    <x v="31"/>
    <s v="MORELCO S A S"/>
    <s v="20 NIIF Plenas - Separados"/>
    <s v="BOGOTA D.C."/>
    <s v="F4290"/>
    <s v="2017-dic-31"/>
    <x v="3"/>
    <m/>
    <m/>
    <s v="Activos corrientes distintos de los activos no corrientes o grupo de activos para su disposición clasificados como mantenidos para la venta o como mantenidos para distribuir a los propietarios"/>
    <x v="63"/>
    <x v="0"/>
    <n v="161322588"/>
  </r>
  <r>
    <x v="18"/>
    <s v="HMV INGENIEROS LTDA"/>
    <s v="20 NIIF Plenas - Separados"/>
    <s v="ANTIOQUIA"/>
    <s v="M7110"/>
    <s v="2016-dic-31"/>
    <x v="3"/>
    <m/>
    <m/>
    <s v="Activos corrientes distintos de los activos no corrientes o grupo de activos para su disposición clasificados como mantenidos para la venta o como mantenidos para distribuir a los propietarios"/>
    <x v="63"/>
    <x v="0"/>
    <n v="80147707"/>
  </r>
  <r>
    <x v="18"/>
    <s v="HMV INGENIEROS LTDA"/>
    <s v="20 NIIF Plenas - Separados"/>
    <s v="ANTIOQUIA"/>
    <s v="M7110"/>
    <s v="2017-dic-31"/>
    <x v="3"/>
    <m/>
    <m/>
    <s v="Activos corrientes distintos de los activos no corrientes o grupo de activos para su disposición clasificados como mantenidos para la venta o como mantenidos para distribuir a los propietarios"/>
    <x v="63"/>
    <x v="0"/>
    <n v="125119196"/>
  </r>
  <r>
    <x v="33"/>
    <s v="A.C.I. PROYECTOS S.A.S"/>
    <s v="20 NIIF Plenas - Separados"/>
    <s v="BOGOTA D.C."/>
    <s v="M7110"/>
    <s v="2016-dic-31"/>
    <x v="3"/>
    <m/>
    <m/>
    <s v="Activos corrientes distintos de los activos no corrientes o grupo de activos para su disposición clasificados como mantenidos para la venta o como mantenidos para distribuir a los propietarios"/>
    <x v="63"/>
    <x v="0"/>
    <n v="34699002"/>
  </r>
  <r>
    <x v="33"/>
    <s v="A.C.I. PROYECTOS S.A.S"/>
    <s v="20 NIIF Plenas - Separados"/>
    <s v="BOGOTA D.C."/>
    <s v="M7110"/>
    <s v="2017-dic-31"/>
    <x v="3"/>
    <m/>
    <m/>
    <s v="Activos corrientes distintos de los activos no corrientes o grupo de activos para su disposición clasificados como mantenidos para la venta o como mantenidos para distribuir a los propietarios"/>
    <x v="63"/>
    <x v="0"/>
    <n v="27524992"/>
  </r>
  <r>
    <x v="48"/>
    <s v="SEDIC S.A"/>
    <s v="20 NIIF Plenas - Separados"/>
    <s v="ANTIOQUIA"/>
    <s v="M7110"/>
    <s v="2016-dic-31"/>
    <x v="3"/>
    <m/>
    <m/>
    <s v="Activos corrientes distintos de los activos no corrientes o grupo de activos para su disposición clasificados como mantenidos para la venta o como mantenidos para distribuir a los propietarios"/>
    <x v="63"/>
    <x v="0"/>
    <n v="10182590"/>
  </r>
  <r>
    <x v="48"/>
    <s v="SEDIC S.A"/>
    <s v="20 NIIF Plenas - Separados"/>
    <s v="ANTIOQUIA"/>
    <s v="M7110"/>
    <s v="2017-dic-31"/>
    <x v="3"/>
    <m/>
    <m/>
    <s v="Activos corrientes distintos de los activos no corrientes o grupo de activos para su disposición clasificados como mantenidos para la venta o como mantenidos para distribuir a los propietarios"/>
    <x v="63"/>
    <x v="0"/>
    <n v="13138378"/>
  </r>
  <r>
    <x v="57"/>
    <s v="ESTUDIOS Y PROYECTOS DEL SOL S A S"/>
    <s v="20 NIIF Plenas - Separados"/>
    <s v="BOGOTA D.C."/>
    <s v="F4210"/>
    <s v="2016-dic-31"/>
    <x v="3"/>
    <m/>
    <m/>
    <s v="Activos corrientes distintos de los activos no corrientes o grupo de activos para su disposición clasificados como mantenidos para la venta o como mantenidos para distribuir a los propietarios"/>
    <x v="63"/>
    <x v="0"/>
    <n v="260215768"/>
  </r>
  <r>
    <x v="57"/>
    <s v="ESTUDIOS Y PROYECTOS DEL SOL S A S"/>
    <s v="20 NIIF Plenas - Separados"/>
    <s v="BOGOTA D.C."/>
    <s v="F4210"/>
    <s v="2017-dic-31"/>
    <x v="3"/>
    <m/>
    <m/>
    <s v="Activos corrientes distintos de los activos no corrientes o grupo de activos para su disposición clasificados como mantenidos para la venta o como mantenidos para distribuir a los propietarios"/>
    <x v="63"/>
    <x v="0"/>
    <n v="128954805"/>
  </r>
  <r>
    <x v="35"/>
    <s v="TERMOTECNICA COINDUSTRIAL S A"/>
    <s v="20 NIIF Plenas - Separados"/>
    <s v="BOGOTA D.C."/>
    <s v="F4290"/>
    <s v="2016-dic-31"/>
    <x v="3"/>
    <m/>
    <m/>
    <s v="Activos corrientes distintos de los activos no corrientes o grupo de activos para su disposición clasificados como mantenidos para la venta o como mantenidos para distribuir a los propietarios"/>
    <x v="63"/>
    <x v="0"/>
    <n v="416843556"/>
  </r>
  <r>
    <x v="35"/>
    <s v="TERMOTECNICA COINDUSTRIAL S A"/>
    <s v="20 NIIF Plenas - Separados"/>
    <s v="BOGOTA D.C."/>
    <s v="F4290"/>
    <s v="2017-dic-31"/>
    <x v="3"/>
    <m/>
    <m/>
    <s v="Activos corrientes distintos de los activos no corrientes o grupo de activos para su disposición clasificados como mantenidos para la venta o como mantenidos para distribuir a los propietarios"/>
    <x v="63"/>
    <x v="0"/>
    <n v="495338858"/>
  </r>
  <r>
    <x v="20"/>
    <s v="OSPINAS Y CIA S A"/>
    <s v="20 NIIF Plenas - Separados"/>
    <s v="BOGOTA D.C."/>
    <s v="M7110"/>
    <s v="2016-dic-31"/>
    <x v="3"/>
    <m/>
    <m/>
    <s v="Activos corrientes distintos de los activos no corrientes o grupo de activos para su disposición clasificados como mantenidos para la venta o como mantenidos para distribuir a los propietarios"/>
    <x v="63"/>
    <x v="0"/>
    <n v="195850076"/>
  </r>
  <r>
    <x v="20"/>
    <s v="OSPINAS Y CIA S A"/>
    <s v="20 NIIF Plenas - Separados"/>
    <s v="BOGOTA D.C."/>
    <s v="M7110"/>
    <s v="2017-dic-31"/>
    <x v="3"/>
    <m/>
    <m/>
    <s v="Activos corrientes distintos de los activos no corrientes o grupo de activos para su disposición clasificados como mantenidos para la venta o como mantenidos para distribuir a los propietarios"/>
    <x v="63"/>
    <x v="0"/>
    <n v="191820058"/>
  </r>
  <r>
    <x v="42"/>
    <s v="PROMOTORA CONVIVIENDA S A S"/>
    <s v="20 NIIF Plenas - Separados"/>
    <s v="BOGOTA D.C."/>
    <s v="M7110"/>
    <s v="2016-dic-31"/>
    <x v="3"/>
    <m/>
    <m/>
    <s v="Activos corrientes distintos de los activos no corrientes o grupo de activos para su disposición clasificados como mantenidos para la venta o como mantenidos para distribuir a los propietarios"/>
    <x v="63"/>
    <x v="0"/>
    <n v="26088509"/>
  </r>
  <r>
    <x v="42"/>
    <s v="PROMOTORA CONVIVIENDA S A S"/>
    <s v="20 NIIF Plenas - Separados"/>
    <s v="BOGOTA D.C."/>
    <s v="M7110"/>
    <s v="2017-dic-31"/>
    <x v="3"/>
    <m/>
    <m/>
    <s v="Activos corrientes distintos de los activos no corrientes o grupo de activos para su disposición clasificados como mantenidos para la venta o como mantenidos para distribuir a los propietarios"/>
    <x v="63"/>
    <x v="0"/>
    <n v="10943829"/>
  </r>
  <r>
    <x v="53"/>
    <s v="SP INGENIEROS S.A.S."/>
    <s v="20 NIIF Plenas - Separados"/>
    <s v="ANTIOQUIA"/>
    <s v="F4210"/>
    <s v="2016-dic-31"/>
    <x v="3"/>
    <m/>
    <m/>
    <s v="Activos corrientes distintos de los activos no corrientes o grupo de activos para su disposición clasificados como mantenidos para la venta o como mantenidos para distribuir a los propietarios"/>
    <x v="63"/>
    <x v="0"/>
    <n v="95262884"/>
  </r>
  <r>
    <x v="53"/>
    <s v="SP INGENIEROS S.A.S."/>
    <s v="20 NIIF Plenas - Separados"/>
    <s v="ANTIOQUIA"/>
    <s v="F4210"/>
    <s v="2017-dic-31"/>
    <x v="3"/>
    <m/>
    <m/>
    <s v="Activos corrientes distintos de los activos no corrientes o grupo de activos para su disposición clasificados como mantenidos para la venta o como mantenidos para distribuir a los propietarios"/>
    <x v="63"/>
    <x v="0"/>
    <n v="81266986"/>
  </r>
  <r>
    <x v="15"/>
    <s v="KMA CONSTRUCCIONES S A"/>
    <s v="20 NIIF Plenas - Separados"/>
    <s v="BOLIVAR"/>
    <s v="F4290"/>
    <s v="2016-dic-31"/>
    <x v="3"/>
    <m/>
    <m/>
    <s v="Activos corrientes distintos de los activos no corrientes o grupo de activos para su disposición clasificados como mantenidos para la venta o como mantenidos para distribuir a los propietarios"/>
    <x v="63"/>
    <x v="0"/>
    <n v="184414783"/>
  </r>
  <r>
    <x v="15"/>
    <s v="KMA CONSTRUCCIONES S A"/>
    <s v="20 NIIF Plenas - Separados"/>
    <s v="BOLIVAR"/>
    <s v="F4290"/>
    <s v="2017-dic-31"/>
    <x v="3"/>
    <m/>
    <m/>
    <s v="Activos corrientes distintos de los activos no corrientes o grupo de activos para su disposición clasificados como mantenidos para la venta o como mantenidos para distribuir a los propietarios"/>
    <x v="63"/>
    <x v="0"/>
    <n v="198747374"/>
  </r>
  <r>
    <x v="2"/>
    <s v="ARQUITECTURA Y CONCRETO S A S"/>
    <s v="20 NIIF Plenas - Separados"/>
    <s v="ANTIOQUIA"/>
    <s v="F4111"/>
    <s v="2016-dic-31"/>
    <x v="3"/>
    <m/>
    <m/>
    <s v="Activos corrientes distintos de los activos no corrientes o grupo de activos para su disposición clasificados como mantenidos para la venta o como mantenidos para distribuir a los propietarios"/>
    <x v="63"/>
    <x v="0"/>
    <n v="879893575"/>
  </r>
  <r>
    <x v="2"/>
    <s v="ARQUITECTURA Y CONCRETO S A S"/>
    <s v="20 NIIF Plenas - Separados"/>
    <s v="ANTIOQUIA"/>
    <s v="F4111"/>
    <s v="2017-dic-31"/>
    <x v="3"/>
    <m/>
    <m/>
    <s v="Activos corrientes distintos de los activos no corrientes o grupo de activos para su disposición clasificados como mantenidos para la venta o como mantenidos para distribuir a los propietarios"/>
    <x v="63"/>
    <x v="0"/>
    <n v="839884001"/>
  </r>
  <r>
    <x v="40"/>
    <s v="INDUSTRIAL CONCONCRETO S.A.S"/>
    <s v="20 NIIF Plenas - Separados"/>
    <s v="ANTIOQUIA"/>
    <s v="F4290"/>
    <s v="2016-dic-31"/>
    <x v="3"/>
    <m/>
    <m/>
    <s v="Activos corrientes distintos de los activos no corrientes o grupo de activos para su disposición clasificados como mantenidos para la venta o como mantenidos para distribuir a los propietarios"/>
    <x v="63"/>
    <x v="0"/>
    <n v="35161774"/>
  </r>
  <r>
    <x v="40"/>
    <s v="INDUSTRIAL CONCONCRETO S.A.S"/>
    <s v="20 NIIF Plenas - Separados"/>
    <s v="ANTIOQUIA"/>
    <s v="F4290"/>
    <s v="2017-dic-31"/>
    <x v="3"/>
    <m/>
    <m/>
    <s v="Activos corrientes distintos de los activos no corrientes o grupo de activos para su disposición clasificados como mantenidos para la venta o como mantenidos para distribuir a los propietarios"/>
    <x v="63"/>
    <x v="0"/>
    <n v="35708332"/>
  </r>
  <r>
    <x v="11"/>
    <s v="LATINOAMERICANA DE CONSTRUCCIONES S.A."/>
    <s v="20 NIIF Plenas - Separados"/>
    <s v="ANTIOQUIA"/>
    <s v="F4210"/>
    <s v="2016-dic-31"/>
    <x v="3"/>
    <m/>
    <m/>
    <s v="Activos no corrientes o grupos de activos para su disposición clasificados como mantenidos para la venta o como mantenidos para distribuir a los propietarios"/>
    <x v="64"/>
    <x v="0"/>
    <n v="2151852"/>
  </r>
  <r>
    <x v="11"/>
    <s v="LATINOAMERICANA DE CONSTRUCCIONES S.A."/>
    <s v="20 NIIF Plenas - Separados"/>
    <s v="ANTIOQUIA"/>
    <s v="F4210"/>
    <s v="2017-dic-31"/>
    <x v="3"/>
    <m/>
    <m/>
    <s v="Activos no corrientes o grupos de activos para su disposición clasificados como mantenidos para la venta o como mantenidos para distribuir a los propietarios"/>
    <x v="64"/>
    <x v="0"/>
    <n v="2543410"/>
  </r>
  <r>
    <x v="54"/>
    <s v="INMOBILIARIA CONCONCRETO S.A.S."/>
    <s v="20 NIIF Plenas - Separados"/>
    <s v="ANTIOQUIA"/>
    <s v="F4111"/>
    <s v="2017-dic-31"/>
    <x v="3"/>
    <m/>
    <m/>
    <s v="Activos no corrientes o grupos de activos para su disposición clasificados como mantenidos para la venta o como mantenidos para distribuir a los propietarios"/>
    <x v="64"/>
    <x v="0"/>
    <n v="730261"/>
  </r>
  <r>
    <x v="33"/>
    <s v="A.C.I. PROYECTOS S.A.S"/>
    <s v="20 NIIF Plenas - Separados"/>
    <s v="BOGOTA D.C."/>
    <s v="M7110"/>
    <s v="2016-dic-31"/>
    <x v="3"/>
    <m/>
    <m/>
    <s v="Activos no corrientes o grupos de activos para su disposición clasificados como mantenidos para la venta o como mantenidos para distribuir a los propietarios"/>
    <x v="64"/>
    <x v="0"/>
    <n v="658000"/>
  </r>
  <r>
    <x v="53"/>
    <s v="SP INGENIEROS S.A.S."/>
    <s v="20 NIIF Plenas - Separados"/>
    <s v="ANTIOQUIA"/>
    <s v="F4210"/>
    <s v="2016-dic-31"/>
    <x v="3"/>
    <m/>
    <m/>
    <s v="Activos no corrientes o grupos de activos para su disposición clasificados como mantenidos para la venta o como mantenidos para distribuir a los propietarios"/>
    <x v="64"/>
    <x v="0"/>
    <n v="25318"/>
  </r>
  <r>
    <x v="53"/>
    <s v="SP INGENIEROS S.A.S."/>
    <s v="20 NIIF Plenas - Separados"/>
    <s v="ANTIOQUIA"/>
    <s v="F4210"/>
    <s v="2017-dic-31"/>
    <x v="3"/>
    <m/>
    <m/>
    <s v="Activos no corrientes o grupos de activos para su disposición clasificados como mantenidos para la venta o como mantenidos para distribuir a los propietarios"/>
    <x v="64"/>
    <x v="0"/>
    <n v="25317"/>
  </r>
  <r>
    <x v="15"/>
    <s v="KMA CONSTRUCCIONES S A"/>
    <s v="20 NIIF Plenas - Separados"/>
    <s v="BOLIVAR"/>
    <s v="F4290"/>
    <s v="2017-dic-31"/>
    <x v="3"/>
    <m/>
    <m/>
    <s v="Activos no corrientes o grupos de activos para su disposición clasificados como mantenidos para la venta o como mantenidos para distribuir a los propietarios"/>
    <x v="64"/>
    <x v="0"/>
    <n v="5197516"/>
  </r>
  <r>
    <x v="2"/>
    <s v="ARQUITECTURA Y CONCRETO S A S"/>
    <s v="20 NIIF Plenas - Separados"/>
    <s v="ANTIOQUIA"/>
    <s v="F4111"/>
    <s v="2016-dic-31"/>
    <x v="3"/>
    <m/>
    <m/>
    <s v="Activos no corrientes o grupos de activos para su disposición clasificados como mantenidos para la venta o como mantenidos para distribuir a los propietarios"/>
    <x v="64"/>
    <x v="0"/>
    <n v="255000"/>
  </r>
  <r>
    <x v="2"/>
    <s v="ARQUITECTURA Y CONCRETO S A S"/>
    <s v="20 NIIF Plenas - Separados"/>
    <s v="ANTIOQUIA"/>
    <s v="F4111"/>
    <s v="2017-dic-31"/>
    <x v="3"/>
    <m/>
    <m/>
    <s v="Activos no corrientes o grupos de activos para su disposición clasificados como mantenidos para la venta o como mantenidos para distribuir a los propietarios"/>
    <x v="64"/>
    <x v="0"/>
    <n v="3237140"/>
  </r>
  <r>
    <x v="40"/>
    <s v="INDUSTRIAL CONCONCRETO S.A.S"/>
    <s v="20 NIIF Plenas - Separados"/>
    <s v="ANTIOQUIA"/>
    <s v="F4290"/>
    <s v="2016-dic-31"/>
    <x v="3"/>
    <m/>
    <m/>
    <s v="Activos no corrientes o grupos de activos para su disposición clasificados como mantenidos para la venta o como mantenidos para distribuir a los propietarios"/>
    <x v="64"/>
    <x v="0"/>
    <n v="691659"/>
  </r>
  <r>
    <x v="40"/>
    <s v="INDUSTRIAL CONCONCRETO S.A.S"/>
    <s v="20 NIIF Plenas - Separados"/>
    <s v="ANTIOQUIA"/>
    <s v="F4290"/>
    <s v="2017-dic-31"/>
    <x v="3"/>
    <m/>
    <m/>
    <s v="Activos no corrientes o grupos de activos para su disposición clasificados como mantenidos para la venta o como mantenidos para distribuir a los propietarios"/>
    <x v="64"/>
    <x v="0"/>
    <n v="1616659"/>
  </r>
  <r>
    <x v="49"/>
    <s v="CONINSA  RAMON H. S.A."/>
    <s v="20 NIIF Plenas - Separados"/>
    <s v="ANTIOQUIA"/>
    <s v="F4290"/>
    <s v="2016-dic-31"/>
    <x v="3"/>
    <m/>
    <m/>
    <s v="Activos corrientes"/>
    <x v="8"/>
    <x v="2"/>
    <n v="357431848"/>
  </r>
  <r>
    <x v="49"/>
    <s v="CONINSA  RAMON H. S.A."/>
    <s v="20 NIIF Plenas - Separados"/>
    <s v="ANTIOQUIA"/>
    <s v="F4290"/>
    <s v="2017-dic-31"/>
    <x v="3"/>
    <m/>
    <m/>
    <s v="Activos corrientes"/>
    <x v="8"/>
    <x v="2"/>
    <n v="319711692"/>
  </r>
  <r>
    <x v="27"/>
    <s v="CONSTRUCCIONES OBYCON S.A.S"/>
    <s v="20 NIIF Plenas - Separados"/>
    <s v="BOGOTA D.C."/>
    <s v="M7110"/>
    <s v="2016-dic-31"/>
    <x v="3"/>
    <m/>
    <m/>
    <s v="Activos corrientes"/>
    <x v="8"/>
    <x v="2"/>
    <n v="84923591"/>
  </r>
  <r>
    <x v="27"/>
    <s v="CONSTRUCCIONES OBYCON S.A.S"/>
    <s v="20 NIIF Plenas - Separados"/>
    <s v="BOGOTA D.C."/>
    <s v="M7110"/>
    <s v="2017-dic-31"/>
    <x v="3"/>
    <m/>
    <m/>
    <s v="Activos corrientes"/>
    <x v="8"/>
    <x v="2"/>
    <n v="101442095"/>
  </r>
  <r>
    <x v="13"/>
    <s v="CONSTRUCTORA CAPITAL MEDELLIN S.A.S."/>
    <s v="20 NIIF Plenas - Separados"/>
    <s v="ANTIOQUIA"/>
    <s v="F4111"/>
    <s v="2016-dic-31"/>
    <x v="3"/>
    <m/>
    <m/>
    <s v="Activos corrientes"/>
    <x v="8"/>
    <x v="2"/>
    <n v="507917257"/>
  </r>
  <r>
    <x v="13"/>
    <s v="CONSTRUCTORA CAPITAL MEDELLIN S.A.S."/>
    <s v="20 NIIF Plenas - Separados"/>
    <s v="ANTIOQUIA"/>
    <s v="F4111"/>
    <s v="2017-dic-31"/>
    <x v="3"/>
    <m/>
    <m/>
    <s v="Activos corrientes"/>
    <x v="8"/>
    <x v="2"/>
    <n v="627090067"/>
  </r>
  <r>
    <x v="30"/>
    <s v="TECNICONTROL S.A."/>
    <s v="20 NIIF Plenas - Separados"/>
    <s v="BOGOTA D.C."/>
    <s v="M7110"/>
    <s v="2016-dic-31"/>
    <x v="3"/>
    <m/>
    <m/>
    <s v="Activos corrientes"/>
    <x v="8"/>
    <x v="2"/>
    <n v="40498595"/>
  </r>
  <r>
    <x v="30"/>
    <s v="TECNICONTROL S.A."/>
    <s v="20 NIIF Plenas - Separados"/>
    <s v="BOGOTA D.C."/>
    <s v="M7110"/>
    <s v="2017-dic-31"/>
    <x v="3"/>
    <m/>
    <m/>
    <s v="Activos corrientes"/>
    <x v="8"/>
    <x v="2"/>
    <n v="50781695"/>
  </r>
  <r>
    <x v="23"/>
    <s v="ODINSA SERVICIOS S A S"/>
    <s v="20 NIIF Plenas - Separados"/>
    <s v="BOGOTA D.C."/>
    <s v="F4390"/>
    <s v="2016-dic-31"/>
    <x v="3"/>
    <m/>
    <m/>
    <s v="Activos corrientes"/>
    <x v="8"/>
    <x v="2"/>
    <n v="2591453"/>
  </r>
  <r>
    <x v="23"/>
    <s v="ODINSA SERVICIOS S A S"/>
    <s v="20 NIIF Plenas - Separados"/>
    <s v="BOGOTA D.C."/>
    <s v="F4390"/>
    <s v="2017-dic-31"/>
    <x v="3"/>
    <m/>
    <m/>
    <s v="Activos corrientes"/>
    <x v="8"/>
    <x v="2"/>
    <n v="2260164"/>
  </r>
  <r>
    <x v="8"/>
    <s v="AMARILO S.A.S"/>
    <s v="20 NIIF Plenas - Separados"/>
    <s v="BOGOTA D.C."/>
    <s v="F4111"/>
    <s v="2016-dic-31"/>
    <x v="3"/>
    <m/>
    <m/>
    <s v="Activos corrientes"/>
    <x v="8"/>
    <x v="2"/>
    <n v="1642789644"/>
  </r>
  <r>
    <x v="8"/>
    <s v="AMARILO S.A.S"/>
    <s v="20 NIIF Plenas - Separados"/>
    <s v="BOGOTA D.C."/>
    <s v="F4111"/>
    <s v="2017-dic-31"/>
    <x v="3"/>
    <m/>
    <m/>
    <s v="Activos corrientes"/>
    <x v="8"/>
    <x v="2"/>
    <n v="1856747433"/>
  </r>
  <r>
    <x v="11"/>
    <s v="LATINOAMERICANA DE CONSTRUCCIONES S.A."/>
    <s v="20 NIIF Plenas - Separados"/>
    <s v="ANTIOQUIA"/>
    <s v="F4210"/>
    <s v="2016-dic-31"/>
    <x v="3"/>
    <m/>
    <m/>
    <s v="Activos corrientes"/>
    <x v="8"/>
    <x v="2"/>
    <n v="251925111"/>
  </r>
  <r>
    <x v="11"/>
    <s v="LATINOAMERICANA DE CONSTRUCCIONES S.A."/>
    <s v="20 NIIF Plenas - Separados"/>
    <s v="ANTIOQUIA"/>
    <s v="F4210"/>
    <s v="2017-dic-31"/>
    <x v="3"/>
    <m/>
    <m/>
    <s v="Activos corrientes"/>
    <x v="8"/>
    <x v="2"/>
    <n v="136971064"/>
  </r>
  <r>
    <x v="6"/>
    <s v="PRABYC INGENIEROS S A S"/>
    <s v="20 NIIF Plenas - Separados"/>
    <s v="BOGOTA D.C."/>
    <s v="F4111"/>
    <s v="2016-dic-31"/>
    <x v="3"/>
    <m/>
    <m/>
    <s v="Activos corrientes"/>
    <x v="8"/>
    <x v="2"/>
    <n v="198284887"/>
  </r>
  <r>
    <x v="6"/>
    <s v="PRABYC INGENIEROS S A S"/>
    <s v="20 NIIF Plenas - Separados"/>
    <s v="BOGOTA D.C."/>
    <s v="F4111"/>
    <s v="2017-dic-31"/>
    <x v="3"/>
    <m/>
    <m/>
    <s v="Activos corrientes"/>
    <x v="8"/>
    <x v="2"/>
    <n v="450932358"/>
  </r>
  <r>
    <x v="44"/>
    <s v="MARVAL S.A."/>
    <s v="20 NIIF Plenas - Separados"/>
    <s v="SANTANDER"/>
    <s v="F4111"/>
    <s v="2016-dic-31"/>
    <x v="3"/>
    <m/>
    <m/>
    <s v="Activos corrientes"/>
    <x v="8"/>
    <x v="2"/>
    <n v="592671437"/>
  </r>
  <r>
    <x v="44"/>
    <s v="MARVAL S.A."/>
    <s v="20 NIIF Plenas - Separados"/>
    <s v="SANTANDER"/>
    <s v="F4111"/>
    <s v="2017-dic-31"/>
    <x v="3"/>
    <m/>
    <m/>
    <s v="Activos corrientes"/>
    <x v="8"/>
    <x v="2"/>
    <n v="510977540"/>
  </r>
  <r>
    <x v="62"/>
    <s v="CARTAGENA II S.A."/>
    <s v="20 NIIF Plenas - Separados"/>
    <s v="BOLIVAR"/>
    <s v="L6810"/>
    <s v="2016-dic-31"/>
    <x v="3"/>
    <m/>
    <m/>
    <s v="Activos corrientes"/>
    <x v="8"/>
    <x v="2"/>
    <n v="1013127"/>
  </r>
  <r>
    <x v="62"/>
    <s v="CARTAGENA II S.A."/>
    <s v="20 NIIF Plenas - Separados"/>
    <s v="BOLIVAR"/>
    <s v="L6810"/>
    <s v="2017-dic-31"/>
    <x v="3"/>
    <m/>
    <m/>
    <s v="Activos corrientes"/>
    <x v="8"/>
    <x v="2"/>
    <n v="1556670"/>
  </r>
  <r>
    <x v="3"/>
    <s v="JARAMILLO MORA S.A."/>
    <s v="20 NIIF Plenas - Separados"/>
    <s v="VALLE"/>
    <s v="F4111"/>
    <s v="2016-dic-31"/>
    <x v="3"/>
    <m/>
    <m/>
    <s v="Activos corrientes"/>
    <x v="8"/>
    <x v="2"/>
    <n v="220057165"/>
  </r>
  <r>
    <x v="3"/>
    <s v="JARAMILLO MORA S.A."/>
    <s v="20 NIIF Plenas - Separados"/>
    <s v="VALLE"/>
    <s v="F4111"/>
    <s v="2017-dic-31"/>
    <x v="3"/>
    <m/>
    <m/>
    <s v="Activos corrientes"/>
    <x v="8"/>
    <x v="2"/>
    <n v="245506218"/>
  </r>
  <r>
    <x v="54"/>
    <s v="INMOBILIARIA CONCONCRETO S.A.S."/>
    <s v="20 NIIF Plenas - Separados"/>
    <s v="ANTIOQUIA"/>
    <s v="F4111"/>
    <s v="2016-dic-31"/>
    <x v="3"/>
    <m/>
    <m/>
    <s v="Activos corrientes"/>
    <x v="8"/>
    <x v="2"/>
    <n v="10377920"/>
  </r>
  <r>
    <x v="54"/>
    <s v="INMOBILIARIA CONCONCRETO S.A.S."/>
    <s v="20 NIIF Plenas - Separados"/>
    <s v="ANTIOQUIA"/>
    <s v="F4111"/>
    <s v="2017-dic-31"/>
    <x v="3"/>
    <m/>
    <m/>
    <s v="Activos corrientes"/>
    <x v="8"/>
    <x v="2"/>
    <n v="7893910"/>
  </r>
  <r>
    <x v="16"/>
    <s v="CAM COLOMBIA MULTISERVICIOS S A S"/>
    <s v="20 NIIF Plenas - Separados"/>
    <s v="BOGOTA D.C."/>
    <s v="N8299"/>
    <s v="2016-dic-31"/>
    <x v="3"/>
    <m/>
    <m/>
    <s v="Activos corrientes"/>
    <x v="8"/>
    <x v="2"/>
    <n v="82695666"/>
  </r>
  <r>
    <x v="16"/>
    <s v="CAM COLOMBIA MULTISERVICIOS S A S"/>
    <s v="20 NIIF Plenas - Separados"/>
    <s v="BOGOTA D.C."/>
    <s v="N8299"/>
    <s v="2017-dic-31"/>
    <x v="3"/>
    <m/>
    <m/>
    <s v="Activos corrientes"/>
    <x v="8"/>
    <x v="2"/>
    <n v="86742596"/>
  </r>
  <r>
    <x v="32"/>
    <s v="CONSTRUCTORA  COLPATRIA S.A"/>
    <s v="20 NIIF Plenas - Separados"/>
    <s v="BOGOTA D.C."/>
    <s v="F4111"/>
    <s v="2016-dic-31"/>
    <x v="3"/>
    <m/>
    <m/>
    <s v="Activos corrientes"/>
    <x v="8"/>
    <x v="2"/>
    <n v="1050032795"/>
  </r>
  <r>
    <x v="32"/>
    <s v="CONSTRUCTORA  COLPATRIA S.A"/>
    <s v="20 NIIF Plenas - Separados"/>
    <s v="BOGOTA D.C."/>
    <s v="F4111"/>
    <s v="2017-dic-31"/>
    <x v="3"/>
    <m/>
    <m/>
    <s v="Activos corrientes"/>
    <x v="8"/>
    <x v="2"/>
    <n v="1296069120"/>
  </r>
  <r>
    <x v="36"/>
    <s v="INTEGRAL S A."/>
    <s v="20 NIIF Plenas - Separados"/>
    <s v="ANTIOQUIA"/>
    <s v="M7110"/>
    <s v="2016-dic-31"/>
    <x v="3"/>
    <m/>
    <m/>
    <s v="Activos corrientes"/>
    <x v="8"/>
    <x v="2"/>
    <n v="62340046"/>
  </r>
  <r>
    <x v="36"/>
    <s v="INTEGRAL S A."/>
    <s v="20 NIIF Plenas - Separados"/>
    <s v="ANTIOQUIA"/>
    <s v="M7110"/>
    <s v="2017-dic-31"/>
    <x v="3"/>
    <m/>
    <m/>
    <s v="Activos corrientes"/>
    <x v="8"/>
    <x v="2"/>
    <n v="56832033"/>
  </r>
  <r>
    <x v="29"/>
    <s v="CONSULTORIA COLOMBIANA S A"/>
    <s v="20 NIIF Plenas - Separados"/>
    <s v="BOGOTA D.C."/>
    <s v="M7110"/>
    <s v="2016-dic-31"/>
    <x v="3"/>
    <m/>
    <m/>
    <s v="Activos corrientes"/>
    <x v="8"/>
    <x v="2"/>
    <n v="67725707"/>
  </r>
  <r>
    <x v="29"/>
    <s v="CONSULTORIA COLOMBIANA S A"/>
    <s v="20 NIIF Plenas - Separados"/>
    <s v="BOGOTA D.C."/>
    <s v="M7110"/>
    <s v="2017-dic-31"/>
    <x v="3"/>
    <m/>
    <m/>
    <s v="Activos corrientes"/>
    <x v="8"/>
    <x v="2"/>
    <n v="84730487"/>
  </r>
  <r>
    <x v="31"/>
    <s v="MORELCO S A S"/>
    <s v="20 NIIF Plenas - Separados"/>
    <s v="BOGOTA D.C."/>
    <s v="F4290"/>
    <s v="2016-dic-31"/>
    <x v="3"/>
    <m/>
    <m/>
    <s v="Activos corrientes"/>
    <x v="8"/>
    <x v="2"/>
    <n v="216414984"/>
  </r>
  <r>
    <x v="31"/>
    <s v="MORELCO S A S"/>
    <s v="20 NIIF Plenas - Separados"/>
    <s v="BOGOTA D.C."/>
    <s v="F4290"/>
    <s v="2017-dic-31"/>
    <x v="3"/>
    <m/>
    <m/>
    <s v="Activos corrientes"/>
    <x v="8"/>
    <x v="2"/>
    <n v="161322588"/>
  </r>
  <r>
    <x v="18"/>
    <s v="HMV INGENIEROS LTDA"/>
    <s v="20 NIIF Plenas - Separados"/>
    <s v="ANTIOQUIA"/>
    <s v="M7110"/>
    <s v="2016-dic-31"/>
    <x v="3"/>
    <m/>
    <m/>
    <s v="Activos corrientes"/>
    <x v="8"/>
    <x v="2"/>
    <n v="80147707"/>
  </r>
  <r>
    <x v="18"/>
    <s v="HMV INGENIEROS LTDA"/>
    <s v="20 NIIF Plenas - Separados"/>
    <s v="ANTIOQUIA"/>
    <s v="M7110"/>
    <s v="2017-dic-31"/>
    <x v="3"/>
    <m/>
    <m/>
    <s v="Activos corrientes"/>
    <x v="8"/>
    <x v="2"/>
    <n v="125119196"/>
  </r>
  <r>
    <x v="33"/>
    <s v="A.C.I. PROYECTOS S.A.S"/>
    <s v="20 NIIF Plenas - Separados"/>
    <s v="BOGOTA D.C."/>
    <s v="M7110"/>
    <s v="2016-dic-31"/>
    <x v="3"/>
    <m/>
    <m/>
    <s v="Activos corrientes"/>
    <x v="8"/>
    <x v="2"/>
    <n v="35357002"/>
  </r>
  <r>
    <x v="33"/>
    <s v="A.C.I. PROYECTOS S.A.S"/>
    <s v="20 NIIF Plenas - Separados"/>
    <s v="BOGOTA D.C."/>
    <s v="M7110"/>
    <s v="2017-dic-31"/>
    <x v="3"/>
    <m/>
    <m/>
    <s v="Activos corrientes"/>
    <x v="8"/>
    <x v="2"/>
    <n v="27524992"/>
  </r>
  <r>
    <x v="48"/>
    <s v="SEDIC S.A"/>
    <s v="20 NIIF Plenas - Separados"/>
    <s v="ANTIOQUIA"/>
    <s v="M7110"/>
    <s v="2016-dic-31"/>
    <x v="3"/>
    <m/>
    <m/>
    <s v="Activos corrientes"/>
    <x v="8"/>
    <x v="2"/>
    <n v="10182590"/>
  </r>
  <r>
    <x v="48"/>
    <s v="SEDIC S.A"/>
    <s v="20 NIIF Plenas - Separados"/>
    <s v="ANTIOQUIA"/>
    <s v="M7110"/>
    <s v="2017-dic-31"/>
    <x v="3"/>
    <m/>
    <m/>
    <s v="Activos corrientes"/>
    <x v="8"/>
    <x v="2"/>
    <n v="13138378"/>
  </r>
  <r>
    <x v="57"/>
    <s v="ESTUDIOS Y PROYECTOS DEL SOL S A S"/>
    <s v="20 NIIF Plenas - Separados"/>
    <s v="BOGOTA D.C."/>
    <s v="F4210"/>
    <s v="2016-dic-31"/>
    <x v="3"/>
    <m/>
    <m/>
    <s v="Activos corrientes"/>
    <x v="8"/>
    <x v="2"/>
    <n v="260215768"/>
  </r>
  <r>
    <x v="57"/>
    <s v="ESTUDIOS Y PROYECTOS DEL SOL S A S"/>
    <s v="20 NIIF Plenas - Separados"/>
    <s v="BOGOTA D.C."/>
    <s v="F4210"/>
    <s v="2017-dic-31"/>
    <x v="3"/>
    <m/>
    <m/>
    <s v="Activos corrientes"/>
    <x v="8"/>
    <x v="2"/>
    <n v="128954805"/>
  </r>
  <r>
    <x v="35"/>
    <s v="TERMOTECNICA COINDUSTRIAL S A"/>
    <s v="20 NIIF Plenas - Separados"/>
    <s v="BOGOTA D.C."/>
    <s v="F4290"/>
    <s v="2016-dic-31"/>
    <x v="3"/>
    <m/>
    <m/>
    <s v="Activos corrientes"/>
    <x v="8"/>
    <x v="2"/>
    <n v="416843556"/>
  </r>
  <r>
    <x v="35"/>
    <s v="TERMOTECNICA COINDUSTRIAL S A"/>
    <s v="20 NIIF Plenas - Separados"/>
    <s v="BOGOTA D.C."/>
    <s v="F4290"/>
    <s v="2017-dic-31"/>
    <x v="3"/>
    <m/>
    <m/>
    <s v="Activos corrientes"/>
    <x v="8"/>
    <x v="2"/>
    <n v="495338858"/>
  </r>
  <r>
    <x v="20"/>
    <s v="OSPINAS Y CIA S A"/>
    <s v="20 NIIF Plenas - Separados"/>
    <s v="BOGOTA D.C."/>
    <s v="M7110"/>
    <s v="2016-dic-31"/>
    <x v="3"/>
    <m/>
    <m/>
    <s v="Activos corrientes"/>
    <x v="8"/>
    <x v="2"/>
    <n v="195850076"/>
  </r>
  <r>
    <x v="20"/>
    <s v="OSPINAS Y CIA S A"/>
    <s v="20 NIIF Plenas - Separados"/>
    <s v="BOGOTA D.C."/>
    <s v="M7110"/>
    <s v="2017-dic-31"/>
    <x v="3"/>
    <m/>
    <m/>
    <s v="Activos corrientes"/>
    <x v="8"/>
    <x v="2"/>
    <n v="191820058"/>
  </r>
  <r>
    <x v="42"/>
    <s v="PROMOTORA CONVIVIENDA S A S"/>
    <s v="20 NIIF Plenas - Separados"/>
    <s v="BOGOTA D.C."/>
    <s v="M7110"/>
    <s v="2016-dic-31"/>
    <x v="3"/>
    <m/>
    <m/>
    <s v="Activos corrientes"/>
    <x v="8"/>
    <x v="2"/>
    <n v="26088509"/>
  </r>
  <r>
    <x v="42"/>
    <s v="PROMOTORA CONVIVIENDA S A S"/>
    <s v="20 NIIF Plenas - Separados"/>
    <s v="BOGOTA D.C."/>
    <s v="M7110"/>
    <s v="2017-dic-31"/>
    <x v="3"/>
    <m/>
    <m/>
    <s v="Activos corrientes"/>
    <x v="8"/>
    <x v="2"/>
    <n v="10943829"/>
  </r>
  <r>
    <x v="53"/>
    <s v="SP INGENIEROS S.A.S."/>
    <s v="20 NIIF Plenas - Separados"/>
    <s v="ANTIOQUIA"/>
    <s v="F4210"/>
    <s v="2016-dic-31"/>
    <x v="3"/>
    <m/>
    <m/>
    <s v="Activos corrientes"/>
    <x v="8"/>
    <x v="2"/>
    <n v="95288202"/>
  </r>
  <r>
    <x v="53"/>
    <s v="SP INGENIEROS S.A.S."/>
    <s v="20 NIIF Plenas - Separados"/>
    <s v="ANTIOQUIA"/>
    <s v="F4210"/>
    <s v="2017-dic-31"/>
    <x v="3"/>
    <m/>
    <m/>
    <s v="Activos corrientes"/>
    <x v="8"/>
    <x v="2"/>
    <n v="81292303"/>
  </r>
  <r>
    <x v="15"/>
    <s v="KMA CONSTRUCCIONES S A"/>
    <s v="20 NIIF Plenas - Separados"/>
    <s v="BOLIVAR"/>
    <s v="F4290"/>
    <s v="2016-dic-31"/>
    <x v="3"/>
    <m/>
    <m/>
    <s v="Activos corrientes"/>
    <x v="8"/>
    <x v="2"/>
    <n v="184414783"/>
  </r>
  <r>
    <x v="15"/>
    <s v="KMA CONSTRUCCIONES S A"/>
    <s v="20 NIIF Plenas - Separados"/>
    <s v="BOLIVAR"/>
    <s v="F4290"/>
    <s v="2017-dic-31"/>
    <x v="3"/>
    <m/>
    <m/>
    <s v="Activos corrientes"/>
    <x v="8"/>
    <x v="2"/>
    <n v="203944890"/>
  </r>
  <r>
    <x v="2"/>
    <s v="ARQUITECTURA Y CONCRETO S A S"/>
    <s v="20 NIIF Plenas - Separados"/>
    <s v="ANTIOQUIA"/>
    <s v="F4111"/>
    <s v="2016-dic-31"/>
    <x v="3"/>
    <m/>
    <m/>
    <s v="Activos corrientes"/>
    <x v="8"/>
    <x v="2"/>
    <n v="880148575"/>
  </r>
  <r>
    <x v="2"/>
    <s v="ARQUITECTURA Y CONCRETO S A S"/>
    <s v="20 NIIF Plenas - Separados"/>
    <s v="ANTIOQUIA"/>
    <s v="F4111"/>
    <s v="2017-dic-31"/>
    <x v="3"/>
    <m/>
    <m/>
    <s v="Activos corrientes"/>
    <x v="8"/>
    <x v="2"/>
    <n v="843121141"/>
  </r>
  <r>
    <x v="40"/>
    <s v="INDUSTRIAL CONCONCRETO S.A.S"/>
    <s v="20 NIIF Plenas - Separados"/>
    <s v="ANTIOQUIA"/>
    <s v="F4290"/>
    <s v="2016-dic-31"/>
    <x v="3"/>
    <m/>
    <m/>
    <s v="Activos corrientes"/>
    <x v="8"/>
    <x v="2"/>
    <n v="35853433"/>
  </r>
  <r>
    <x v="40"/>
    <s v="INDUSTRIAL CONCONCRETO S.A.S"/>
    <s v="20 NIIF Plenas - Separados"/>
    <s v="ANTIOQUIA"/>
    <s v="F4290"/>
    <s v="2017-dic-31"/>
    <x v="3"/>
    <m/>
    <m/>
    <s v="Activos corrientes"/>
    <x v="8"/>
    <x v="2"/>
    <n v="37324991"/>
  </r>
  <r>
    <x v="49"/>
    <s v="CONINSA  RAMON H. S.A."/>
    <s v="20 NIIF Plenas - Separados"/>
    <s v="ANTIOQUIA"/>
    <s v="F4290"/>
    <s v="2016-dic-31"/>
    <x v="3"/>
    <m/>
    <m/>
    <s v="Propiedad de inversión"/>
    <x v="10"/>
    <x v="0"/>
    <n v="5501084"/>
  </r>
  <r>
    <x v="49"/>
    <s v="CONINSA  RAMON H. S.A."/>
    <s v="20 NIIF Plenas - Separados"/>
    <s v="ANTIOQUIA"/>
    <s v="F4290"/>
    <s v="2017-dic-31"/>
    <x v="3"/>
    <m/>
    <m/>
    <s v="Propiedad de inversión"/>
    <x v="10"/>
    <x v="0"/>
    <n v="10576576"/>
  </r>
  <r>
    <x v="30"/>
    <s v="TECNICONTROL S.A."/>
    <s v="20 NIIF Plenas - Separados"/>
    <s v="BOGOTA D.C."/>
    <s v="M7110"/>
    <s v="2016-dic-31"/>
    <x v="3"/>
    <m/>
    <m/>
    <s v="Propiedad de inversión"/>
    <x v="10"/>
    <x v="0"/>
    <n v="84781"/>
  </r>
  <r>
    <x v="30"/>
    <s v="TECNICONTROL S.A."/>
    <s v="20 NIIF Plenas - Separados"/>
    <s v="BOGOTA D.C."/>
    <s v="M7110"/>
    <s v="2017-dic-31"/>
    <x v="3"/>
    <m/>
    <m/>
    <s v="Propiedad de inversión"/>
    <x v="10"/>
    <x v="0"/>
    <n v="149836"/>
  </r>
  <r>
    <x v="8"/>
    <s v="AMARILO S.A.S"/>
    <s v="20 NIIF Plenas - Separados"/>
    <s v="BOGOTA D.C."/>
    <s v="F4111"/>
    <s v="2016-dic-31"/>
    <x v="3"/>
    <m/>
    <m/>
    <s v="Propiedad de inversión"/>
    <x v="10"/>
    <x v="0"/>
    <n v="84643039"/>
  </r>
  <r>
    <x v="8"/>
    <s v="AMARILO S.A.S"/>
    <s v="20 NIIF Plenas - Separados"/>
    <s v="BOGOTA D.C."/>
    <s v="F4111"/>
    <s v="2017-dic-31"/>
    <x v="3"/>
    <m/>
    <m/>
    <s v="Propiedad de inversión"/>
    <x v="10"/>
    <x v="0"/>
    <n v="83575863"/>
  </r>
  <r>
    <x v="11"/>
    <s v="LATINOAMERICANA DE CONSTRUCCIONES S.A."/>
    <s v="20 NIIF Plenas - Separados"/>
    <s v="ANTIOQUIA"/>
    <s v="F4210"/>
    <s v="2016-dic-31"/>
    <x v="3"/>
    <m/>
    <m/>
    <s v="Propiedad de inversión"/>
    <x v="10"/>
    <x v="0"/>
    <n v="18953889"/>
  </r>
  <r>
    <x v="11"/>
    <s v="LATINOAMERICANA DE CONSTRUCCIONES S.A."/>
    <s v="20 NIIF Plenas - Separados"/>
    <s v="ANTIOQUIA"/>
    <s v="F4210"/>
    <s v="2017-dic-31"/>
    <x v="3"/>
    <m/>
    <m/>
    <s v="Propiedad de inversión"/>
    <x v="10"/>
    <x v="0"/>
    <n v="19729085"/>
  </r>
  <r>
    <x v="6"/>
    <s v="PRABYC INGENIEROS S A S"/>
    <s v="20 NIIF Plenas - Separados"/>
    <s v="BOGOTA D.C."/>
    <s v="F4111"/>
    <s v="2016-dic-31"/>
    <x v="3"/>
    <m/>
    <m/>
    <s v="Propiedad de inversión"/>
    <x v="10"/>
    <x v="0"/>
    <n v="75372144"/>
  </r>
  <r>
    <x v="6"/>
    <s v="PRABYC INGENIEROS S A S"/>
    <s v="20 NIIF Plenas - Separados"/>
    <s v="BOGOTA D.C."/>
    <s v="F4111"/>
    <s v="2017-dic-31"/>
    <x v="3"/>
    <m/>
    <m/>
    <s v="Propiedad de inversión"/>
    <x v="10"/>
    <x v="0"/>
    <n v="78967172"/>
  </r>
  <r>
    <x v="44"/>
    <s v="MARVAL S.A."/>
    <s v="20 NIIF Plenas - Separados"/>
    <s v="SANTANDER"/>
    <s v="F4111"/>
    <s v="2016-dic-31"/>
    <x v="3"/>
    <m/>
    <m/>
    <s v="Propiedad de inversión"/>
    <x v="10"/>
    <x v="0"/>
    <n v="44697772"/>
  </r>
  <r>
    <x v="44"/>
    <s v="MARVAL S.A."/>
    <s v="20 NIIF Plenas - Separados"/>
    <s v="SANTANDER"/>
    <s v="F4111"/>
    <s v="2017-dic-31"/>
    <x v="3"/>
    <m/>
    <m/>
    <s v="Propiedad de inversión"/>
    <x v="10"/>
    <x v="0"/>
    <n v="153086455"/>
  </r>
  <r>
    <x v="62"/>
    <s v="CARTAGENA II S.A."/>
    <s v="20 NIIF Plenas - Separados"/>
    <s v="BOLIVAR"/>
    <s v="L6810"/>
    <s v="2016-dic-31"/>
    <x v="3"/>
    <m/>
    <m/>
    <s v="Propiedad de inversión"/>
    <x v="10"/>
    <x v="0"/>
    <n v="22930880"/>
  </r>
  <r>
    <x v="62"/>
    <s v="CARTAGENA II S.A."/>
    <s v="20 NIIF Plenas - Separados"/>
    <s v="BOLIVAR"/>
    <s v="L6810"/>
    <s v="2017-dic-31"/>
    <x v="3"/>
    <m/>
    <m/>
    <s v="Propiedad de inversión"/>
    <x v="10"/>
    <x v="0"/>
    <n v="22930880"/>
  </r>
  <r>
    <x v="3"/>
    <s v="JARAMILLO MORA S.A."/>
    <s v="20 NIIF Plenas - Separados"/>
    <s v="VALLE"/>
    <s v="F4111"/>
    <s v="2016-dic-31"/>
    <x v="3"/>
    <m/>
    <m/>
    <s v="Propiedad de inversión"/>
    <x v="10"/>
    <x v="0"/>
    <n v="7558374"/>
  </r>
  <r>
    <x v="3"/>
    <s v="JARAMILLO MORA S.A."/>
    <s v="20 NIIF Plenas - Separados"/>
    <s v="VALLE"/>
    <s v="F4111"/>
    <s v="2017-dic-31"/>
    <x v="3"/>
    <m/>
    <m/>
    <s v="Propiedad de inversión"/>
    <x v="10"/>
    <x v="0"/>
    <n v="7558374"/>
  </r>
  <r>
    <x v="32"/>
    <s v="CONSTRUCTORA  COLPATRIA S.A"/>
    <s v="20 NIIF Plenas - Separados"/>
    <s v="BOGOTA D.C."/>
    <s v="F4111"/>
    <s v="2016-dic-31"/>
    <x v="3"/>
    <m/>
    <m/>
    <s v="Propiedad de inversión"/>
    <x v="10"/>
    <x v="0"/>
    <n v="21509056"/>
  </r>
  <r>
    <x v="32"/>
    <s v="CONSTRUCTORA  COLPATRIA S.A"/>
    <s v="20 NIIF Plenas - Separados"/>
    <s v="BOGOTA D.C."/>
    <s v="F4111"/>
    <s v="2017-dic-31"/>
    <x v="3"/>
    <m/>
    <m/>
    <s v="Propiedad de inversión"/>
    <x v="10"/>
    <x v="0"/>
    <n v="21272293"/>
  </r>
  <r>
    <x v="29"/>
    <s v="CONSULTORIA COLOMBIANA S A"/>
    <s v="20 NIIF Plenas - Separados"/>
    <s v="BOGOTA D.C."/>
    <s v="M7110"/>
    <s v="2016-dic-31"/>
    <x v="3"/>
    <m/>
    <m/>
    <s v="Propiedad de inversión"/>
    <x v="10"/>
    <x v="0"/>
    <n v="165878"/>
  </r>
  <r>
    <x v="29"/>
    <s v="CONSULTORIA COLOMBIANA S A"/>
    <s v="20 NIIF Plenas - Separados"/>
    <s v="BOGOTA D.C."/>
    <s v="M7110"/>
    <s v="2017-dic-31"/>
    <x v="3"/>
    <m/>
    <m/>
    <s v="Propiedad de inversión"/>
    <x v="10"/>
    <x v="0"/>
    <n v="41283"/>
  </r>
  <r>
    <x v="35"/>
    <s v="TERMOTECNICA COINDUSTRIAL S A"/>
    <s v="20 NIIF Plenas - Separados"/>
    <s v="BOGOTA D.C."/>
    <s v="F4290"/>
    <s v="2017-dic-31"/>
    <x v="3"/>
    <m/>
    <m/>
    <s v="Propiedad de inversión"/>
    <x v="10"/>
    <x v="0"/>
    <n v="2308907"/>
  </r>
  <r>
    <x v="20"/>
    <s v="OSPINAS Y CIA S A"/>
    <s v="20 NIIF Plenas - Separados"/>
    <s v="BOGOTA D.C."/>
    <s v="M7110"/>
    <s v="2016-dic-31"/>
    <x v="3"/>
    <m/>
    <m/>
    <s v="Propiedad de inversión"/>
    <x v="10"/>
    <x v="0"/>
    <n v="6589974"/>
  </r>
  <r>
    <x v="20"/>
    <s v="OSPINAS Y CIA S A"/>
    <s v="20 NIIF Plenas - Separados"/>
    <s v="BOGOTA D.C."/>
    <s v="M7110"/>
    <s v="2017-dic-31"/>
    <x v="3"/>
    <m/>
    <m/>
    <s v="Propiedad de inversión"/>
    <x v="10"/>
    <x v="0"/>
    <n v="5508428"/>
  </r>
  <r>
    <x v="42"/>
    <s v="PROMOTORA CONVIVIENDA S A S"/>
    <s v="20 NIIF Plenas - Separados"/>
    <s v="BOGOTA D.C."/>
    <s v="M7110"/>
    <s v="2016-dic-31"/>
    <x v="3"/>
    <m/>
    <m/>
    <s v="Propiedad de inversión"/>
    <x v="10"/>
    <x v="0"/>
    <n v="442195"/>
  </r>
  <r>
    <x v="53"/>
    <s v="SP INGENIEROS S.A.S."/>
    <s v="20 NIIF Plenas - Separados"/>
    <s v="ANTIOQUIA"/>
    <s v="F4210"/>
    <s v="2016-dic-31"/>
    <x v="3"/>
    <m/>
    <m/>
    <s v="Propiedad de inversión"/>
    <x v="10"/>
    <x v="0"/>
    <n v="1750539"/>
  </r>
  <r>
    <x v="53"/>
    <s v="SP INGENIEROS S.A.S."/>
    <s v="20 NIIF Plenas - Separados"/>
    <s v="ANTIOQUIA"/>
    <s v="F4210"/>
    <s v="2017-dic-31"/>
    <x v="3"/>
    <m/>
    <m/>
    <s v="Propiedad de inversión"/>
    <x v="10"/>
    <x v="0"/>
    <n v="349242"/>
  </r>
  <r>
    <x v="15"/>
    <s v="KMA CONSTRUCCIONES S A"/>
    <s v="20 NIIF Plenas - Separados"/>
    <s v="BOLIVAR"/>
    <s v="F4290"/>
    <s v="2016-dic-31"/>
    <x v="3"/>
    <m/>
    <m/>
    <s v="Propiedad de inversión"/>
    <x v="10"/>
    <x v="0"/>
    <n v="26587488"/>
  </r>
  <r>
    <x v="15"/>
    <s v="KMA CONSTRUCCIONES S A"/>
    <s v="20 NIIF Plenas - Separados"/>
    <s v="BOLIVAR"/>
    <s v="F4290"/>
    <s v="2017-dic-31"/>
    <x v="3"/>
    <m/>
    <m/>
    <s v="Propiedad de inversión"/>
    <x v="10"/>
    <x v="0"/>
    <n v="27014532"/>
  </r>
  <r>
    <x v="2"/>
    <s v="ARQUITECTURA Y CONCRETO S A S"/>
    <s v="20 NIIF Plenas - Separados"/>
    <s v="ANTIOQUIA"/>
    <s v="F4111"/>
    <s v="2016-dic-31"/>
    <x v="3"/>
    <m/>
    <m/>
    <s v="Propiedad de inversión"/>
    <x v="10"/>
    <x v="0"/>
    <n v="134528836"/>
  </r>
  <r>
    <x v="2"/>
    <s v="ARQUITECTURA Y CONCRETO S A S"/>
    <s v="20 NIIF Plenas - Separados"/>
    <s v="ANTIOQUIA"/>
    <s v="F4111"/>
    <s v="2017-dic-31"/>
    <x v="3"/>
    <m/>
    <m/>
    <s v="Propiedad de inversión"/>
    <x v="10"/>
    <x v="0"/>
    <n v="156867245"/>
  </r>
  <r>
    <x v="49"/>
    <s v="CONINSA  RAMON H. S.A."/>
    <s v="20 NIIF Plenas - Separados"/>
    <s v="ANTIOQUIA"/>
    <s v="F4290"/>
    <s v="2016-dic-31"/>
    <x v="3"/>
    <m/>
    <m/>
    <s v="Propiedades, planta y equipo"/>
    <x v="9"/>
    <x v="0"/>
    <n v="35774954"/>
  </r>
  <r>
    <x v="49"/>
    <s v="CONINSA  RAMON H. S.A."/>
    <s v="20 NIIF Plenas - Separados"/>
    <s v="ANTIOQUIA"/>
    <s v="F4290"/>
    <s v="2017-dic-31"/>
    <x v="3"/>
    <m/>
    <m/>
    <s v="Propiedades, planta y equipo"/>
    <x v="9"/>
    <x v="0"/>
    <n v="35304989"/>
  </r>
  <r>
    <x v="27"/>
    <s v="CONSTRUCCIONES OBYCON S.A.S"/>
    <s v="20 NIIF Plenas - Separados"/>
    <s v="BOGOTA D.C."/>
    <s v="M7110"/>
    <s v="2016-dic-31"/>
    <x v="3"/>
    <m/>
    <m/>
    <s v="Propiedades, planta y equipo"/>
    <x v="9"/>
    <x v="0"/>
    <n v="536568"/>
  </r>
  <r>
    <x v="27"/>
    <s v="CONSTRUCCIONES OBYCON S.A.S"/>
    <s v="20 NIIF Plenas - Separados"/>
    <s v="BOGOTA D.C."/>
    <s v="M7110"/>
    <s v="2017-dic-31"/>
    <x v="3"/>
    <m/>
    <m/>
    <s v="Propiedades, planta y equipo"/>
    <x v="9"/>
    <x v="0"/>
    <n v="484445"/>
  </r>
  <r>
    <x v="13"/>
    <s v="CONSTRUCTORA CAPITAL MEDELLIN S.A.S."/>
    <s v="20 NIIF Plenas - Separados"/>
    <s v="ANTIOQUIA"/>
    <s v="F4111"/>
    <s v="2016-dic-31"/>
    <x v="3"/>
    <m/>
    <m/>
    <s v="Propiedades, planta y equipo"/>
    <x v="9"/>
    <x v="0"/>
    <n v="6236994"/>
  </r>
  <r>
    <x v="13"/>
    <s v="CONSTRUCTORA CAPITAL MEDELLIN S.A.S."/>
    <s v="20 NIIF Plenas - Separados"/>
    <s v="ANTIOQUIA"/>
    <s v="F4111"/>
    <s v="2017-dic-31"/>
    <x v="3"/>
    <m/>
    <m/>
    <s v="Propiedades, planta y equipo"/>
    <x v="9"/>
    <x v="0"/>
    <n v="5833628"/>
  </r>
  <r>
    <x v="30"/>
    <s v="TECNICONTROL S.A."/>
    <s v="20 NIIF Plenas - Separados"/>
    <s v="BOGOTA D.C."/>
    <s v="M7110"/>
    <s v="2016-dic-31"/>
    <x v="3"/>
    <m/>
    <m/>
    <s v="Propiedades, planta y equipo"/>
    <x v="9"/>
    <x v="0"/>
    <n v="7642353"/>
  </r>
  <r>
    <x v="30"/>
    <s v="TECNICONTROL S.A."/>
    <s v="20 NIIF Plenas - Separados"/>
    <s v="BOGOTA D.C."/>
    <s v="M7110"/>
    <s v="2017-dic-31"/>
    <x v="3"/>
    <m/>
    <m/>
    <s v="Propiedades, planta y equipo"/>
    <x v="9"/>
    <x v="0"/>
    <n v="5941261"/>
  </r>
  <r>
    <x v="8"/>
    <s v="AMARILO S.A.S"/>
    <s v="20 NIIF Plenas - Separados"/>
    <s v="BOGOTA D.C."/>
    <s v="F4111"/>
    <s v="2016-dic-31"/>
    <x v="3"/>
    <m/>
    <m/>
    <s v="Propiedades, planta y equipo"/>
    <x v="9"/>
    <x v="0"/>
    <n v="16544374"/>
  </r>
  <r>
    <x v="8"/>
    <s v="AMARILO S.A.S"/>
    <s v="20 NIIF Plenas - Separados"/>
    <s v="BOGOTA D.C."/>
    <s v="F4111"/>
    <s v="2017-dic-31"/>
    <x v="3"/>
    <m/>
    <m/>
    <s v="Propiedades, planta y equipo"/>
    <x v="9"/>
    <x v="0"/>
    <n v="27935353"/>
  </r>
  <r>
    <x v="11"/>
    <s v="LATINOAMERICANA DE CONSTRUCCIONES S.A."/>
    <s v="20 NIIF Plenas - Separados"/>
    <s v="ANTIOQUIA"/>
    <s v="F4210"/>
    <s v="2016-dic-31"/>
    <x v="3"/>
    <m/>
    <m/>
    <s v="Propiedades, planta y equipo"/>
    <x v="9"/>
    <x v="0"/>
    <n v="115349830"/>
  </r>
  <r>
    <x v="11"/>
    <s v="LATINOAMERICANA DE CONSTRUCCIONES S.A."/>
    <s v="20 NIIF Plenas - Separados"/>
    <s v="ANTIOQUIA"/>
    <s v="F4210"/>
    <s v="2017-dic-31"/>
    <x v="3"/>
    <m/>
    <m/>
    <s v="Propiedades, planta y equipo"/>
    <x v="9"/>
    <x v="0"/>
    <n v="107504109"/>
  </r>
  <r>
    <x v="6"/>
    <s v="PRABYC INGENIEROS S A S"/>
    <s v="20 NIIF Plenas - Separados"/>
    <s v="BOGOTA D.C."/>
    <s v="F4111"/>
    <s v="2016-dic-31"/>
    <x v="3"/>
    <m/>
    <m/>
    <s v="Propiedades, planta y equipo"/>
    <x v="9"/>
    <x v="0"/>
    <n v="18276225"/>
  </r>
  <r>
    <x v="6"/>
    <s v="PRABYC INGENIEROS S A S"/>
    <s v="20 NIIF Plenas - Separados"/>
    <s v="BOGOTA D.C."/>
    <s v="F4111"/>
    <s v="2017-dic-31"/>
    <x v="3"/>
    <m/>
    <m/>
    <s v="Propiedades, planta y equipo"/>
    <x v="9"/>
    <x v="0"/>
    <n v="15133924"/>
  </r>
  <r>
    <x v="44"/>
    <s v="MARVAL S.A."/>
    <s v="20 NIIF Plenas - Separados"/>
    <s v="SANTANDER"/>
    <s v="F4111"/>
    <s v="2016-dic-31"/>
    <x v="3"/>
    <m/>
    <m/>
    <s v="Propiedades, planta y equipo"/>
    <x v="9"/>
    <x v="0"/>
    <n v="12299395"/>
  </r>
  <r>
    <x v="44"/>
    <s v="MARVAL S.A."/>
    <s v="20 NIIF Plenas - Separados"/>
    <s v="SANTANDER"/>
    <s v="F4111"/>
    <s v="2017-dic-31"/>
    <x v="3"/>
    <m/>
    <m/>
    <s v="Propiedades, planta y equipo"/>
    <x v="9"/>
    <x v="0"/>
    <n v="16406098"/>
  </r>
  <r>
    <x v="62"/>
    <s v="CARTAGENA II S.A."/>
    <s v="20 NIIF Plenas - Separados"/>
    <s v="BOLIVAR"/>
    <s v="L6810"/>
    <s v="2016-dic-31"/>
    <x v="3"/>
    <m/>
    <m/>
    <s v="Propiedades, planta y equipo"/>
    <x v="9"/>
    <x v="0"/>
    <n v="77193305"/>
  </r>
  <r>
    <x v="62"/>
    <s v="CARTAGENA II S.A."/>
    <s v="20 NIIF Plenas - Separados"/>
    <s v="BOLIVAR"/>
    <s v="L6810"/>
    <s v="2017-dic-31"/>
    <x v="3"/>
    <m/>
    <m/>
    <s v="Propiedades, planta y equipo"/>
    <x v="9"/>
    <x v="0"/>
    <n v="77193305"/>
  </r>
  <r>
    <x v="3"/>
    <s v="JARAMILLO MORA S.A."/>
    <s v="20 NIIF Plenas - Separados"/>
    <s v="VALLE"/>
    <s v="F4111"/>
    <s v="2016-dic-31"/>
    <x v="3"/>
    <m/>
    <m/>
    <s v="Propiedades, planta y equipo"/>
    <x v="9"/>
    <x v="0"/>
    <n v="15414131"/>
  </r>
  <r>
    <x v="3"/>
    <s v="JARAMILLO MORA S.A."/>
    <s v="20 NIIF Plenas - Separados"/>
    <s v="VALLE"/>
    <s v="F4111"/>
    <s v="2017-dic-31"/>
    <x v="3"/>
    <m/>
    <m/>
    <s v="Propiedades, planta y equipo"/>
    <x v="9"/>
    <x v="0"/>
    <n v="24168252"/>
  </r>
  <r>
    <x v="54"/>
    <s v="INMOBILIARIA CONCONCRETO S.A.S."/>
    <s v="20 NIIF Plenas - Separados"/>
    <s v="ANTIOQUIA"/>
    <s v="F4111"/>
    <s v="2016-dic-31"/>
    <x v="3"/>
    <m/>
    <m/>
    <s v="Propiedades, planta y equipo"/>
    <x v="9"/>
    <x v="0"/>
    <n v="12829"/>
  </r>
  <r>
    <x v="16"/>
    <s v="CAM COLOMBIA MULTISERVICIOS S A S"/>
    <s v="20 NIIF Plenas - Separados"/>
    <s v="BOGOTA D.C."/>
    <s v="N8299"/>
    <s v="2016-dic-31"/>
    <x v="3"/>
    <m/>
    <m/>
    <s v="Propiedades, planta y equipo"/>
    <x v="9"/>
    <x v="0"/>
    <n v="24124064"/>
  </r>
  <r>
    <x v="16"/>
    <s v="CAM COLOMBIA MULTISERVICIOS S A S"/>
    <s v="20 NIIF Plenas - Separados"/>
    <s v="BOGOTA D.C."/>
    <s v="N8299"/>
    <s v="2017-dic-31"/>
    <x v="3"/>
    <m/>
    <m/>
    <s v="Propiedades, planta y equipo"/>
    <x v="9"/>
    <x v="0"/>
    <n v="21896391"/>
  </r>
  <r>
    <x v="32"/>
    <s v="CONSTRUCTORA  COLPATRIA S.A"/>
    <s v="20 NIIF Plenas - Separados"/>
    <s v="BOGOTA D.C."/>
    <s v="F4111"/>
    <s v="2016-dic-31"/>
    <x v="3"/>
    <m/>
    <m/>
    <s v="Propiedades, planta y equipo"/>
    <x v="9"/>
    <x v="0"/>
    <n v="37584138"/>
  </r>
  <r>
    <x v="32"/>
    <s v="CONSTRUCTORA  COLPATRIA S.A"/>
    <s v="20 NIIF Plenas - Separados"/>
    <s v="BOGOTA D.C."/>
    <s v="F4111"/>
    <s v="2017-dic-31"/>
    <x v="3"/>
    <m/>
    <m/>
    <s v="Propiedades, planta y equipo"/>
    <x v="9"/>
    <x v="0"/>
    <n v="45747996"/>
  </r>
  <r>
    <x v="36"/>
    <s v="INTEGRAL S A."/>
    <s v="20 NIIF Plenas - Separados"/>
    <s v="ANTIOQUIA"/>
    <s v="M7110"/>
    <s v="2016-dic-31"/>
    <x v="3"/>
    <m/>
    <m/>
    <s v="Propiedades, planta y equipo"/>
    <x v="9"/>
    <x v="0"/>
    <n v="26119077"/>
  </r>
  <r>
    <x v="36"/>
    <s v="INTEGRAL S A."/>
    <s v="20 NIIF Plenas - Separados"/>
    <s v="ANTIOQUIA"/>
    <s v="M7110"/>
    <s v="2017-dic-31"/>
    <x v="3"/>
    <m/>
    <m/>
    <s v="Propiedades, planta y equipo"/>
    <x v="9"/>
    <x v="0"/>
    <n v="25530223"/>
  </r>
  <r>
    <x v="29"/>
    <s v="CONSULTORIA COLOMBIANA S A"/>
    <s v="20 NIIF Plenas - Separados"/>
    <s v="BOGOTA D.C."/>
    <s v="M7110"/>
    <s v="2016-dic-31"/>
    <x v="3"/>
    <m/>
    <m/>
    <s v="Propiedades, planta y equipo"/>
    <x v="9"/>
    <x v="0"/>
    <n v="9004422"/>
  </r>
  <r>
    <x v="29"/>
    <s v="CONSULTORIA COLOMBIANA S A"/>
    <s v="20 NIIF Plenas - Separados"/>
    <s v="BOGOTA D.C."/>
    <s v="M7110"/>
    <s v="2017-dic-31"/>
    <x v="3"/>
    <m/>
    <m/>
    <s v="Propiedades, planta y equipo"/>
    <x v="9"/>
    <x v="0"/>
    <n v="9306784"/>
  </r>
  <r>
    <x v="31"/>
    <s v="MORELCO S A S"/>
    <s v="20 NIIF Plenas - Separados"/>
    <s v="BOGOTA D.C."/>
    <s v="F4290"/>
    <s v="2016-dic-31"/>
    <x v="3"/>
    <m/>
    <m/>
    <s v="Propiedades, planta y equipo"/>
    <x v="9"/>
    <x v="0"/>
    <n v="41126025"/>
  </r>
  <r>
    <x v="31"/>
    <s v="MORELCO S A S"/>
    <s v="20 NIIF Plenas - Separados"/>
    <s v="BOGOTA D.C."/>
    <s v="F4290"/>
    <s v="2017-dic-31"/>
    <x v="3"/>
    <m/>
    <m/>
    <s v="Propiedades, planta y equipo"/>
    <x v="9"/>
    <x v="0"/>
    <n v="35297472"/>
  </r>
  <r>
    <x v="18"/>
    <s v="HMV INGENIEROS LTDA"/>
    <s v="20 NIIF Plenas - Separados"/>
    <s v="ANTIOQUIA"/>
    <s v="M7110"/>
    <s v="2016-dic-31"/>
    <x v="3"/>
    <m/>
    <m/>
    <s v="Propiedades, planta y equipo"/>
    <x v="9"/>
    <x v="0"/>
    <n v="33522147"/>
  </r>
  <r>
    <x v="18"/>
    <s v="HMV INGENIEROS LTDA"/>
    <s v="20 NIIF Plenas - Separados"/>
    <s v="ANTIOQUIA"/>
    <s v="M7110"/>
    <s v="2017-dic-31"/>
    <x v="3"/>
    <m/>
    <m/>
    <s v="Propiedades, planta y equipo"/>
    <x v="9"/>
    <x v="0"/>
    <n v="31949601"/>
  </r>
  <r>
    <x v="33"/>
    <s v="A.C.I. PROYECTOS S.A.S"/>
    <s v="20 NIIF Plenas - Separados"/>
    <s v="BOGOTA D.C."/>
    <s v="M7110"/>
    <s v="2016-dic-31"/>
    <x v="3"/>
    <m/>
    <m/>
    <s v="Propiedades, planta y equipo"/>
    <x v="9"/>
    <x v="0"/>
    <n v="2002987"/>
  </r>
  <r>
    <x v="33"/>
    <s v="A.C.I. PROYECTOS S.A.S"/>
    <s v="20 NIIF Plenas - Separados"/>
    <s v="BOGOTA D.C."/>
    <s v="M7110"/>
    <s v="2017-dic-31"/>
    <x v="3"/>
    <m/>
    <m/>
    <s v="Propiedades, planta y equipo"/>
    <x v="9"/>
    <x v="0"/>
    <n v="1796525"/>
  </r>
  <r>
    <x v="48"/>
    <s v="SEDIC S.A"/>
    <s v="20 NIIF Plenas - Separados"/>
    <s v="ANTIOQUIA"/>
    <s v="M7110"/>
    <s v="2016-dic-31"/>
    <x v="3"/>
    <m/>
    <m/>
    <s v="Propiedades, planta y equipo"/>
    <x v="9"/>
    <x v="0"/>
    <n v="2200519"/>
  </r>
  <r>
    <x v="48"/>
    <s v="SEDIC S.A"/>
    <s v="20 NIIF Plenas - Separados"/>
    <s v="ANTIOQUIA"/>
    <s v="M7110"/>
    <s v="2017-dic-31"/>
    <x v="3"/>
    <m/>
    <m/>
    <s v="Propiedades, planta y equipo"/>
    <x v="9"/>
    <x v="0"/>
    <n v="565606"/>
  </r>
  <r>
    <x v="57"/>
    <s v="ESTUDIOS Y PROYECTOS DEL SOL S A S"/>
    <s v="20 NIIF Plenas - Separados"/>
    <s v="BOGOTA D.C."/>
    <s v="F4210"/>
    <s v="2016-dic-31"/>
    <x v="3"/>
    <m/>
    <m/>
    <s v="Propiedades, planta y equipo"/>
    <x v="9"/>
    <x v="0"/>
    <n v="58149114"/>
  </r>
  <r>
    <x v="57"/>
    <s v="ESTUDIOS Y PROYECTOS DEL SOL S A S"/>
    <s v="20 NIIF Plenas - Separados"/>
    <s v="BOGOTA D.C."/>
    <s v="F4210"/>
    <s v="2017-dic-31"/>
    <x v="3"/>
    <m/>
    <m/>
    <s v="Propiedades, planta y equipo"/>
    <x v="9"/>
    <x v="0"/>
    <n v="52277916"/>
  </r>
  <r>
    <x v="35"/>
    <s v="TERMOTECNICA COINDUSTRIAL S A"/>
    <s v="20 NIIF Plenas - Separados"/>
    <s v="BOGOTA D.C."/>
    <s v="F4290"/>
    <s v="2016-dic-31"/>
    <x v="3"/>
    <m/>
    <m/>
    <s v="Propiedades, planta y equipo"/>
    <x v="9"/>
    <x v="0"/>
    <n v="48489688"/>
  </r>
  <r>
    <x v="35"/>
    <s v="TERMOTECNICA COINDUSTRIAL S A"/>
    <s v="20 NIIF Plenas - Separados"/>
    <s v="BOGOTA D.C."/>
    <s v="F4290"/>
    <s v="2017-dic-31"/>
    <x v="3"/>
    <m/>
    <m/>
    <s v="Propiedades, planta y equipo"/>
    <x v="9"/>
    <x v="0"/>
    <n v="34380660"/>
  </r>
  <r>
    <x v="20"/>
    <s v="OSPINAS Y CIA S A"/>
    <s v="20 NIIF Plenas - Separados"/>
    <s v="BOGOTA D.C."/>
    <s v="M7110"/>
    <s v="2016-dic-31"/>
    <x v="3"/>
    <m/>
    <m/>
    <s v="Propiedades, planta y equipo"/>
    <x v="9"/>
    <x v="0"/>
    <n v="820377"/>
  </r>
  <r>
    <x v="20"/>
    <s v="OSPINAS Y CIA S A"/>
    <s v="20 NIIF Plenas - Separados"/>
    <s v="BOGOTA D.C."/>
    <s v="M7110"/>
    <s v="2017-dic-31"/>
    <x v="3"/>
    <m/>
    <m/>
    <s v="Propiedades, planta y equipo"/>
    <x v="9"/>
    <x v="0"/>
    <n v="766052"/>
  </r>
  <r>
    <x v="42"/>
    <s v="PROMOTORA CONVIVIENDA S A S"/>
    <s v="20 NIIF Plenas - Separados"/>
    <s v="BOGOTA D.C."/>
    <s v="M7110"/>
    <s v="2016-dic-31"/>
    <x v="3"/>
    <m/>
    <m/>
    <s v="Propiedades, planta y equipo"/>
    <x v="9"/>
    <x v="0"/>
    <n v="74998"/>
  </r>
  <r>
    <x v="42"/>
    <s v="PROMOTORA CONVIVIENDA S A S"/>
    <s v="20 NIIF Plenas - Separados"/>
    <s v="BOGOTA D.C."/>
    <s v="M7110"/>
    <s v="2017-dic-31"/>
    <x v="3"/>
    <m/>
    <m/>
    <s v="Propiedades, planta y equipo"/>
    <x v="9"/>
    <x v="0"/>
    <n v="266614"/>
  </r>
  <r>
    <x v="53"/>
    <s v="SP INGENIEROS S.A.S."/>
    <s v="20 NIIF Plenas - Separados"/>
    <s v="ANTIOQUIA"/>
    <s v="F4210"/>
    <s v="2016-dic-31"/>
    <x v="3"/>
    <m/>
    <m/>
    <s v="Propiedades, planta y equipo"/>
    <x v="9"/>
    <x v="0"/>
    <n v="60409215"/>
  </r>
  <r>
    <x v="53"/>
    <s v="SP INGENIEROS S.A.S."/>
    <s v="20 NIIF Plenas - Separados"/>
    <s v="ANTIOQUIA"/>
    <s v="F4210"/>
    <s v="2017-dic-31"/>
    <x v="3"/>
    <m/>
    <m/>
    <s v="Propiedades, planta y equipo"/>
    <x v="9"/>
    <x v="0"/>
    <n v="71435236"/>
  </r>
  <r>
    <x v="15"/>
    <s v="KMA CONSTRUCCIONES S A"/>
    <s v="20 NIIF Plenas - Separados"/>
    <s v="BOLIVAR"/>
    <s v="F4290"/>
    <s v="2016-dic-31"/>
    <x v="3"/>
    <m/>
    <m/>
    <s v="Propiedades, planta y equipo"/>
    <x v="9"/>
    <x v="0"/>
    <n v="136941324"/>
  </r>
  <r>
    <x v="15"/>
    <s v="KMA CONSTRUCCIONES S A"/>
    <s v="20 NIIF Plenas - Separados"/>
    <s v="BOLIVAR"/>
    <s v="F4290"/>
    <s v="2017-dic-31"/>
    <x v="3"/>
    <m/>
    <m/>
    <s v="Propiedades, planta y equipo"/>
    <x v="9"/>
    <x v="0"/>
    <n v="127630017"/>
  </r>
  <r>
    <x v="2"/>
    <s v="ARQUITECTURA Y CONCRETO S A S"/>
    <s v="20 NIIF Plenas - Separados"/>
    <s v="ANTIOQUIA"/>
    <s v="F4111"/>
    <s v="2016-dic-31"/>
    <x v="3"/>
    <m/>
    <m/>
    <s v="Propiedades, planta y equipo"/>
    <x v="9"/>
    <x v="0"/>
    <n v="75300518"/>
  </r>
  <r>
    <x v="2"/>
    <s v="ARQUITECTURA Y CONCRETO S A S"/>
    <s v="20 NIIF Plenas - Separados"/>
    <s v="ANTIOQUIA"/>
    <s v="F4111"/>
    <s v="2017-dic-31"/>
    <x v="3"/>
    <m/>
    <m/>
    <s v="Propiedades, planta y equipo"/>
    <x v="9"/>
    <x v="0"/>
    <n v="66259876"/>
  </r>
  <r>
    <x v="40"/>
    <s v="INDUSTRIAL CONCONCRETO S.A.S"/>
    <s v="20 NIIF Plenas - Separados"/>
    <s v="ANTIOQUIA"/>
    <s v="F4290"/>
    <s v="2016-dic-31"/>
    <x v="3"/>
    <m/>
    <m/>
    <s v="Propiedades, planta y equipo"/>
    <x v="9"/>
    <x v="0"/>
    <n v="129918300"/>
  </r>
  <r>
    <x v="40"/>
    <s v="INDUSTRIAL CONCONCRETO S.A.S"/>
    <s v="20 NIIF Plenas - Separados"/>
    <s v="ANTIOQUIA"/>
    <s v="F4290"/>
    <s v="2017-dic-31"/>
    <x v="3"/>
    <m/>
    <m/>
    <s v="Propiedades, planta y equipo"/>
    <x v="9"/>
    <x v="0"/>
    <n v="128289235"/>
  </r>
  <r>
    <x v="35"/>
    <s v="TERMOTECNICA COINDUSTRIAL S A"/>
    <s v="20 NIIF Plenas - Separados"/>
    <s v="BOGOTA D.C."/>
    <s v="F4290"/>
    <s v="2016-dic-31"/>
    <x v="3"/>
    <m/>
    <m/>
    <s v="Plusvalía"/>
    <x v="12"/>
    <x v="0"/>
    <n v="5556196"/>
  </r>
  <r>
    <x v="53"/>
    <s v="SP INGENIEROS S.A.S."/>
    <s v="20 NIIF Plenas - Separados"/>
    <s v="ANTIOQUIA"/>
    <s v="F4210"/>
    <s v="2016-dic-31"/>
    <x v="3"/>
    <m/>
    <m/>
    <s v="Plusvalía"/>
    <x v="12"/>
    <x v="0"/>
    <n v="10260004"/>
  </r>
  <r>
    <x v="53"/>
    <s v="SP INGENIEROS S.A.S."/>
    <s v="20 NIIF Plenas - Separados"/>
    <s v="ANTIOQUIA"/>
    <s v="F4210"/>
    <s v="2017-dic-31"/>
    <x v="3"/>
    <m/>
    <m/>
    <s v="Plusvalía"/>
    <x v="12"/>
    <x v="0"/>
    <n v="10260004"/>
  </r>
  <r>
    <x v="49"/>
    <s v="CONINSA  RAMON H. S.A."/>
    <s v="20 NIIF Plenas - Separados"/>
    <s v="ANTIOQUIA"/>
    <s v="F4290"/>
    <s v="2016-dic-31"/>
    <x v="3"/>
    <m/>
    <m/>
    <s v="Activos intangibles distintos de la plusvalía"/>
    <x v="13"/>
    <x v="0"/>
    <n v="26080197"/>
  </r>
  <r>
    <x v="49"/>
    <s v="CONINSA  RAMON H. S.A."/>
    <s v="20 NIIF Plenas - Separados"/>
    <s v="ANTIOQUIA"/>
    <s v="F4290"/>
    <s v="2017-dic-31"/>
    <x v="3"/>
    <m/>
    <m/>
    <s v="Activos intangibles distintos de la plusvalía"/>
    <x v="13"/>
    <x v="0"/>
    <n v="52666887"/>
  </r>
  <r>
    <x v="8"/>
    <s v="AMARILO S.A.S"/>
    <s v="20 NIIF Plenas - Separados"/>
    <s v="BOGOTA D.C."/>
    <s v="F4111"/>
    <s v="2017-dic-31"/>
    <x v="3"/>
    <m/>
    <m/>
    <s v="Activos intangibles distintos de la plusvalía"/>
    <x v="13"/>
    <x v="0"/>
    <n v="1515012"/>
  </r>
  <r>
    <x v="11"/>
    <s v="LATINOAMERICANA DE CONSTRUCCIONES S.A."/>
    <s v="20 NIIF Plenas - Separados"/>
    <s v="ANTIOQUIA"/>
    <s v="F4210"/>
    <s v="2016-dic-31"/>
    <x v="3"/>
    <m/>
    <m/>
    <s v="Activos intangibles distintos de la plusvalía"/>
    <x v="13"/>
    <x v="0"/>
    <n v="583375"/>
  </r>
  <r>
    <x v="44"/>
    <s v="MARVAL S.A."/>
    <s v="20 NIIF Plenas - Separados"/>
    <s v="SANTANDER"/>
    <s v="F4111"/>
    <s v="2016-dic-31"/>
    <x v="3"/>
    <m/>
    <m/>
    <s v="Activos intangibles distintos de la plusvalía"/>
    <x v="13"/>
    <x v="0"/>
    <n v="160128"/>
  </r>
  <r>
    <x v="62"/>
    <s v="CARTAGENA II S.A."/>
    <s v="20 NIIF Plenas - Separados"/>
    <s v="BOLIVAR"/>
    <s v="L6810"/>
    <s v="2016-dic-31"/>
    <x v="3"/>
    <m/>
    <m/>
    <s v="Activos intangibles distintos de la plusvalía"/>
    <x v="13"/>
    <x v="0"/>
    <n v="194131"/>
  </r>
  <r>
    <x v="62"/>
    <s v="CARTAGENA II S.A."/>
    <s v="20 NIIF Plenas - Separados"/>
    <s v="BOLIVAR"/>
    <s v="L6810"/>
    <s v="2017-dic-31"/>
    <x v="3"/>
    <m/>
    <m/>
    <s v="Activos intangibles distintos de la plusvalía"/>
    <x v="13"/>
    <x v="0"/>
    <n v="141604"/>
  </r>
  <r>
    <x v="54"/>
    <s v="INMOBILIARIA CONCONCRETO S.A.S."/>
    <s v="20 NIIF Plenas - Separados"/>
    <s v="ANTIOQUIA"/>
    <s v="F4111"/>
    <s v="2016-dic-31"/>
    <x v="3"/>
    <m/>
    <m/>
    <s v="Activos intangibles distintos de la plusvalía"/>
    <x v="13"/>
    <x v="0"/>
    <n v="2453"/>
  </r>
  <r>
    <x v="16"/>
    <s v="CAM COLOMBIA MULTISERVICIOS S A S"/>
    <s v="20 NIIF Plenas - Separados"/>
    <s v="BOGOTA D.C."/>
    <s v="N8299"/>
    <s v="2016-dic-31"/>
    <x v="3"/>
    <m/>
    <m/>
    <s v="Activos intangibles distintos de la plusvalía"/>
    <x v="13"/>
    <x v="0"/>
    <n v="1857940"/>
  </r>
  <r>
    <x v="16"/>
    <s v="CAM COLOMBIA MULTISERVICIOS S A S"/>
    <s v="20 NIIF Plenas - Separados"/>
    <s v="BOGOTA D.C."/>
    <s v="N8299"/>
    <s v="2017-dic-31"/>
    <x v="3"/>
    <m/>
    <m/>
    <s v="Activos intangibles distintos de la plusvalía"/>
    <x v="13"/>
    <x v="0"/>
    <n v="1819298"/>
  </r>
  <r>
    <x v="32"/>
    <s v="CONSTRUCTORA  COLPATRIA S.A"/>
    <s v="20 NIIF Plenas - Separados"/>
    <s v="BOGOTA D.C."/>
    <s v="F4111"/>
    <s v="2016-dic-31"/>
    <x v="3"/>
    <m/>
    <m/>
    <s v="Activos intangibles distintos de la plusvalía"/>
    <x v="13"/>
    <x v="0"/>
    <n v="3868783"/>
  </r>
  <r>
    <x v="32"/>
    <s v="CONSTRUCTORA  COLPATRIA S.A"/>
    <s v="20 NIIF Plenas - Separados"/>
    <s v="BOGOTA D.C."/>
    <s v="F4111"/>
    <s v="2017-dic-31"/>
    <x v="3"/>
    <m/>
    <m/>
    <s v="Activos intangibles distintos de la plusvalía"/>
    <x v="13"/>
    <x v="0"/>
    <n v="4149649"/>
  </r>
  <r>
    <x v="36"/>
    <s v="INTEGRAL S A."/>
    <s v="20 NIIF Plenas - Separados"/>
    <s v="ANTIOQUIA"/>
    <s v="M7110"/>
    <s v="2016-dic-31"/>
    <x v="3"/>
    <m/>
    <m/>
    <s v="Activos intangibles distintos de la plusvalía"/>
    <x v="13"/>
    <x v="0"/>
    <n v="3485625"/>
  </r>
  <r>
    <x v="36"/>
    <s v="INTEGRAL S A."/>
    <s v="20 NIIF Plenas - Separados"/>
    <s v="ANTIOQUIA"/>
    <s v="M7110"/>
    <s v="2017-dic-31"/>
    <x v="3"/>
    <m/>
    <m/>
    <s v="Activos intangibles distintos de la plusvalía"/>
    <x v="13"/>
    <x v="0"/>
    <n v="3001823"/>
  </r>
  <r>
    <x v="31"/>
    <s v="MORELCO S A S"/>
    <s v="20 NIIF Plenas - Separados"/>
    <s v="BOGOTA D.C."/>
    <s v="F4290"/>
    <s v="2016-dic-31"/>
    <x v="3"/>
    <m/>
    <m/>
    <s v="Activos intangibles distintos de la plusvalía"/>
    <x v="13"/>
    <x v="0"/>
    <n v="1997087"/>
  </r>
  <r>
    <x v="31"/>
    <s v="MORELCO S A S"/>
    <s v="20 NIIF Plenas - Separados"/>
    <s v="BOGOTA D.C."/>
    <s v="F4290"/>
    <s v="2017-dic-31"/>
    <x v="3"/>
    <m/>
    <m/>
    <s v="Activos intangibles distintos de la plusvalía"/>
    <x v="13"/>
    <x v="0"/>
    <n v="15784127"/>
  </r>
  <r>
    <x v="18"/>
    <s v="HMV INGENIEROS LTDA"/>
    <s v="20 NIIF Plenas - Separados"/>
    <s v="ANTIOQUIA"/>
    <s v="M7110"/>
    <s v="2016-dic-31"/>
    <x v="3"/>
    <m/>
    <m/>
    <s v="Activos intangibles distintos de la plusvalía"/>
    <x v="13"/>
    <x v="0"/>
    <n v="768715"/>
  </r>
  <r>
    <x v="18"/>
    <s v="HMV INGENIEROS LTDA"/>
    <s v="20 NIIF Plenas - Separados"/>
    <s v="ANTIOQUIA"/>
    <s v="M7110"/>
    <s v="2017-dic-31"/>
    <x v="3"/>
    <m/>
    <m/>
    <s v="Activos intangibles distintos de la plusvalía"/>
    <x v="13"/>
    <x v="0"/>
    <n v="638536"/>
  </r>
  <r>
    <x v="33"/>
    <s v="A.C.I. PROYECTOS S.A.S"/>
    <s v="20 NIIF Plenas - Separados"/>
    <s v="BOGOTA D.C."/>
    <s v="M7110"/>
    <s v="2016-dic-31"/>
    <x v="3"/>
    <m/>
    <m/>
    <s v="Activos intangibles distintos de la plusvalía"/>
    <x v="13"/>
    <x v="0"/>
    <n v="269256"/>
  </r>
  <r>
    <x v="33"/>
    <s v="A.C.I. PROYECTOS S.A.S"/>
    <s v="20 NIIF Plenas - Separados"/>
    <s v="BOGOTA D.C."/>
    <s v="M7110"/>
    <s v="2017-dic-31"/>
    <x v="3"/>
    <m/>
    <m/>
    <s v="Activos intangibles distintos de la plusvalía"/>
    <x v="13"/>
    <x v="0"/>
    <n v="67560"/>
  </r>
  <r>
    <x v="48"/>
    <s v="SEDIC S.A"/>
    <s v="20 NIIF Plenas - Separados"/>
    <s v="ANTIOQUIA"/>
    <s v="M7110"/>
    <s v="2017-dic-31"/>
    <x v="3"/>
    <m/>
    <m/>
    <s v="Activos intangibles distintos de la plusvalía"/>
    <x v="13"/>
    <x v="0"/>
    <n v="1487675"/>
  </r>
  <r>
    <x v="57"/>
    <s v="ESTUDIOS Y PROYECTOS DEL SOL S A S"/>
    <s v="20 NIIF Plenas - Separados"/>
    <s v="BOGOTA D.C."/>
    <s v="F4210"/>
    <s v="2016-dic-31"/>
    <x v="3"/>
    <m/>
    <m/>
    <s v="Activos intangibles distintos de la plusvalía"/>
    <x v="13"/>
    <x v="0"/>
    <n v="17455813"/>
  </r>
  <r>
    <x v="57"/>
    <s v="ESTUDIOS Y PROYECTOS DEL SOL S A S"/>
    <s v="20 NIIF Plenas - Separados"/>
    <s v="BOGOTA D.C."/>
    <s v="F4210"/>
    <s v="2017-dic-31"/>
    <x v="3"/>
    <m/>
    <m/>
    <s v="Activos intangibles distintos de la plusvalía"/>
    <x v="13"/>
    <x v="0"/>
    <n v="990140"/>
  </r>
  <r>
    <x v="35"/>
    <s v="TERMOTECNICA COINDUSTRIAL S A"/>
    <s v="20 NIIF Plenas - Separados"/>
    <s v="BOGOTA D.C."/>
    <s v="F4290"/>
    <s v="2017-dic-31"/>
    <x v="3"/>
    <m/>
    <m/>
    <s v="Activos intangibles distintos de la plusvalía"/>
    <x v="13"/>
    <x v="0"/>
    <n v="5921301"/>
  </r>
  <r>
    <x v="20"/>
    <s v="OSPINAS Y CIA S A"/>
    <s v="20 NIIF Plenas - Separados"/>
    <s v="BOGOTA D.C."/>
    <s v="M7110"/>
    <s v="2016-dic-31"/>
    <x v="3"/>
    <m/>
    <m/>
    <s v="Activos intangibles distintos de la plusvalía"/>
    <x v="13"/>
    <x v="0"/>
    <n v="404062"/>
  </r>
  <r>
    <x v="20"/>
    <s v="OSPINAS Y CIA S A"/>
    <s v="20 NIIF Plenas - Separados"/>
    <s v="BOGOTA D.C."/>
    <s v="M7110"/>
    <s v="2017-dic-31"/>
    <x v="3"/>
    <m/>
    <m/>
    <s v="Activos intangibles distintos de la plusvalía"/>
    <x v="13"/>
    <x v="0"/>
    <n v="350400"/>
  </r>
  <r>
    <x v="42"/>
    <s v="PROMOTORA CONVIVIENDA S A S"/>
    <s v="20 NIIF Plenas - Separados"/>
    <s v="BOGOTA D.C."/>
    <s v="M7110"/>
    <s v="2016-dic-31"/>
    <x v="3"/>
    <m/>
    <m/>
    <s v="Activos intangibles distintos de la plusvalía"/>
    <x v="13"/>
    <x v="0"/>
    <n v="15577886"/>
  </r>
  <r>
    <x v="42"/>
    <s v="PROMOTORA CONVIVIENDA S A S"/>
    <s v="20 NIIF Plenas - Separados"/>
    <s v="BOGOTA D.C."/>
    <s v="M7110"/>
    <s v="2017-dic-31"/>
    <x v="3"/>
    <m/>
    <m/>
    <s v="Activos intangibles distintos de la plusvalía"/>
    <x v="13"/>
    <x v="0"/>
    <n v="13120185"/>
  </r>
  <r>
    <x v="53"/>
    <s v="SP INGENIEROS S.A.S."/>
    <s v="20 NIIF Plenas - Separados"/>
    <s v="ANTIOQUIA"/>
    <s v="F4210"/>
    <s v="2016-dic-31"/>
    <x v="3"/>
    <m/>
    <m/>
    <s v="Activos intangibles distintos de la plusvalía"/>
    <x v="13"/>
    <x v="0"/>
    <n v="2423"/>
  </r>
  <r>
    <x v="53"/>
    <s v="SP INGENIEROS S.A.S."/>
    <s v="20 NIIF Plenas - Separados"/>
    <s v="ANTIOQUIA"/>
    <s v="F4210"/>
    <s v="2017-dic-31"/>
    <x v="3"/>
    <m/>
    <m/>
    <s v="Activos intangibles distintos de la plusvalía"/>
    <x v="13"/>
    <x v="0"/>
    <n v="117731"/>
  </r>
  <r>
    <x v="15"/>
    <s v="KMA CONSTRUCCIONES S A"/>
    <s v="20 NIIF Plenas - Separados"/>
    <s v="BOLIVAR"/>
    <s v="F4290"/>
    <s v="2016-dic-31"/>
    <x v="3"/>
    <m/>
    <m/>
    <s v="Activos intangibles distintos de la plusvalía"/>
    <x v="13"/>
    <x v="0"/>
    <n v="970955"/>
  </r>
  <r>
    <x v="15"/>
    <s v="KMA CONSTRUCCIONES S A"/>
    <s v="20 NIIF Plenas - Separados"/>
    <s v="BOLIVAR"/>
    <s v="F4290"/>
    <s v="2017-dic-31"/>
    <x v="3"/>
    <m/>
    <m/>
    <s v="Activos intangibles distintos de la plusvalía"/>
    <x v="13"/>
    <x v="0"/>
    <n v="859681"/>
  </r>
  <r>
    <x v="2"/>
    <s v="ARQUITECTURA Y CONCRETO S A S"/>
    <s v="20 NIIF Plenas - Separados"/>
    <s v="ANTIOQUIA"/>
    <s v="F4111"/>
    <s v="2016-dic-31"/>
    <x v="3"/>
    <m/>
    <m/>
    <s v="Activos intangibles distintos de la plusvalía"/>
    <x v="13"/>
    <x v="0"/>
    <n v="5509538"/>
  </r>
  <r>
    <x v="2"/>
    <s v="ARQUITECTURA Y CONCRETO S A S"/>
    <s v="20 NIIF Plenas - Separados"/>
    <s v="ANTIOQUIA"/>
    <s v="F4111"/>
    <s v="2017-dic-31"/>
    <x v="3"/>
    <m/>
    <m/>
    <s v="Activos intangibles distintos de la plusvalía"/>
    <x v="13"/>
    <x v="0"/>
    <n v="3507023"/>
  </r>
  <r>
    <x v="40"/>
    <s v="INDUSTRIAL CONCONCRETO S.A.S"/>
    <s v="20 NIIF Plenas - Separados"/>
    <s v="ANTIOQUIA"/>
    <s v="F4290"/>
    <s v="2016-dic-31"/>
    <x v="3"/>
    <m/>
    <m/>
    <s v="Activos intangibles distintos de la plusvalía"/>
    <x v="13"/>
    <x v="0"/>
    <n v="4642299"/>
  </r>
  <r>
    <x v="40"/>
    <s v="INDUSTRIAL CONCONCRETO S.A.S"/>
    <s v="20 NIIF Plenas - Separados"/>
    <s v="ANTIOQUIA"/>
    <s v="F4290"/>
    <s v="2017-dic-31"/>
    <x v="3"/>
    <m/>
    <m/>
    <s v="Activos intangibles distintos de la plusvalía"/>
    <x v="13"/>
    <x v="0"/>
    <n v="5435384"/>
  </r>
  <r>
    <x v="8"/>
    <s v="AMARILO S.A.S"/>
    <s v="20 NIIF Plenas - Separados"/>
    <s v="BOGOTA D.C."/>
    <s v="F4111"/>
    <s v="2016-dic-31"/>
    <x v="3"/>
    <m/>
    <m/>
    <s v="Inversiones contabilizadas utilizando el método de la participación"/>
    <x v="15"/>
    <x v="0"/>
    <n v="37099410"/>
  </r>
  <r>
    <x v="8"/>
    <s v="AMARILO S.A.S"/>
    <s v="20 NIIF Plenas - Separados"/>
    <s v="BOGOTA D.C."/>
    <s v="F4111"/>
    <s v="2017-dic-31"/>
    <x v="3"/>
    <m/>
    <m/>
    <s v="Inversiones contabilizadas utilizando el método de la participación"/>
    <x v="15"/>
    <x v="0"/>
    <n v="40248263"/>
  </r>
  <r>
    <x v="32"/>
    <s v="CONSTRUCTORA  COLPATRIA S.A"/>
    <s v="20 NIIF Plenas - Separados"/>
    <s v="BOGOTA D.C."/>
    <s v="F4111"/>
    <s v="2016-dic-31"/>
    <x v="3"/>
    <m/>
    <m/>
    <s v="Inversiones contabilizadas utilizando el método de la participación"/>
    <x v="15"/>
    <x v="0"/>
    <n v="170469986"/>
  </r>
  <r>
    <x v="32"/>
    <s v="CONSTRUCTORA  COLPATRIA S.A"/>
    <s v="20 NIIF Plenas - Separados"/>
    <s v="BOGOTA D.C."/>
    <s v="F4111"/>
    <s v="2017-dic-31"/>
    <x v="3"/>
    <m/>
    <m/>
    <s v="Inversiones contabilizadas utilizando el método de la participación"/>
    <x v="15"/>
    <x v="0"/>
    <n v="222716599"/>
  </r>
  <r>
    <x v="29"/>
    <s v="CONSULTORIA COLOMBIANA S A"/>
    <s v="20 NIIF Plenas - Separados"/>
    <s v="BOGOTA D.C."/>
    <s v="M7110"/>
    <s v="2016-dic-31"/>
    <x v="3"/>
    <m/>
    <m/>
    <s v="Inversiones contabilizadas utilizando el método de la participación"/>
    <x v="15"/>
    <x v="0"/>
    <n v="9140906"/>
  </r>
  <r>
    <x v="29"/>
    <s v="CONSULTORIA COLOMBIANA S A"/>
    <s v="20 NIIF Plenas - Separados"/>
    <s v="BOGOTA D.C."/>
    <s v="M7110"/>
    <s v="2017-dic-31"/>
    <x v="3"/>
    <m/>
    <m/>
    <s v="Inversiones contabilizadas utilizando el método de la participación"/>
    <x v="15"/>
    <x v="0"/>
    <n v="10009597"/>
  </r>
  <r>
    <x v="18"/>
    <s v="HMV INGENIEROS LTDA"/>
    <s v="20 NIIF Plenas - Separados"/>
    <s v="ANTIOQUIA"/>
    <s v="M7110"/>
    <s v="2016-dic-31"/>
    <x v="3"/>
    <m/>
    <m/>
    <s v="Inversiones contabilizadas utilizando el método de la participación"/>
    <x v="15"/>
    <x v="0"/>
    <n v="35475918"/>
  </r>
  <r>
    <x v="18"/>
    <s v="HMV INGENIEROS LTDA"/>
    <s v="20 NIIF Plenas - Separados"/>
    <s v="ANTIOQUIA"/>
    <s v="M7110"/>
    <s v="2017-dic-31"/>
    <x v="3"/>
    <m/>
    <m/>
    <s v="Inversiones contabilizadas utilizando el método de la participación"/>
    <x v="15"/>
    <x v="0"/>
    <n v="41717033"/>
  </r>
  <r>
    <x v="57"/>
    <s v="ESTUDIOS Y PROYECTOS DEL SOL S A S"/>
    <s v="20 NIIF Plenas - Separados"/>
    <s v="BOGOTA D.C."/>
    <s v="F4210"/>
    <s v="2016-dic-31"/>
    <x v="3"/>
    <m/>
    <m/>
    <s v="Inversiones contabilizadas utilizando el método de la participación"/>
    <x v="15"/>
    <x v="0"/>
    <n v="250741838"/>
  </r>
  <r>
    <x v="57"/>
    <s v="ESTUDIOS Y PROYECTOS DEL SOL S A S"/>
    <s v="20 NIIF Plenas - Separados"/>
    <s v="BOGOTA D.C."/>
    <s v="F4210"/>
    <s v="2017-dic-31"/>
    <x v="3"/>
    <m/>
    <m/>
    <s v="Inversiones contabilizadas utilizando el método de la participación"/>
    <x v="15"/>
    <x v="0"/>
    <n v="298944793"/>
  </r>
  <r>
    <x v="35"/>
    <s v="TERMOTECNICA COINDUSTRIAL S A"/>
    <s v="20 NIIF Plenas - Separados"/>
    <s v="BOGOTA D.C."/>
    <s v="F4290"/>
    <s v="2016-dic-31"/>
    <x v="3"/>
    <m/>
    <m/>
    <s v="Inversiones contabilizadas utilizando el método de la participación"/>
    <x v="15"/>
    <x v="0"/>
    <n v="38014725"/>
  </r>
  <r>
    <x v="35"/>
    <s v="TERMOTECNICA COINDUSTRIAL S A"/>
    <s v="20 NIIF Plenas - Separados"/>
    <s v="BOGOTA D.C."/>
    <s v="F4290"/>
    <s v="2017-dic-31"/>
    <x v="3"/>
    <m/>
    <m/>
    <s v="Inversiones contabilizadas utilizando el método de la participación"/>
    <x v="15"/>
    <x v="0"/>
    <n v="63534983"/>
  </r>
  <r>
    <x v="42"/>
    <s v="PROMOTORA CONVIVIENDA S A S"/>
    <s v="20 NIIF Plenas - Separados"/>
    <s v="BOGOTA D.C."/>
    <s v="M7110"/>
    <s v="2016-dic-31"/>
    <x v="3"/>
    <m/>
    <m/>
    <s v="Inversiones contabilizadas utilizando el método de la participación"/>
    <x v="15"/>
    <x v="0"/>
    <n v="1326540"/>
  </r>
  <r>
    <x v="42"/>
    <s v="PROMOTORA CONVIVIENDA S A S"/>
    <s v="20 NIIF Plenas - Separados"/>
    <s v="BOGOTA D.C."/>
    <s v="M7110"/>
    <s v="2017-dic-31"/>
    <x v="3"/>
    <m/>
    <m/>
    <s v="Inversiones contabilizadas utilizando el método de la participación"/>
    <x v="15"/>
    <x v="0"/>
    <n v="1326540"/>
  </r>
  <r>
    <x v="15"/>
    <s v="KMA CONSTRUCCIONES S A"/>
    <s v="20 NIIF Plenas - Separados"/>
    <s v="BOLIVAR"/>
    <s v="F4290"/>
    <s v="2016-dic-31"/>
    <x v="3"/>
    <m/>
    <m/>
    <s v="Inversiones contabilizadas utilizando el método de la participación"/>
    <x v="15"/>
    <x v="0"/>
    <n v="109457473"/>
  </r>
  <r>
    <x v="15"/>
    <s v="KMA CONSTRUCCIONES S A"/>
    <s v="20 NIIF Plenas - Separados"/>
    <s v="BOLIVAR"/>
    <s v="F4290"/>
    <s v="2017-dic-31"/>
    <x v="3"/>
    <m/>
    <m/>
    <s v="Inversiones contabilizadas utilizando el método de la participación"/>
    <x v="15"/>
    <x v="0"/>
    <n v="112200007"/>
  </r>
  <r>
    <x v="40"/>
    <s v="INDUSTRIAL CONCONCRETO S.A.S"/>
    <s v="20 NIIF Plenas - Separados"/>
    <s v="ANTIOQUIA"/>
    <s v="F4290"/>
    <s v="2016-dic-31"/>
    <x v="3"/>
    <m/>
    <m/>
    <s v="Inversiones contabilizadas utilizando el método de la participación"/>
    <x v="15"/>
    <x v="0"/>
    <n v="3971003"/>
  </r>
  <r>
    <x v="40"/>
    <s v="INDUSTRIAL CONCONCRETO S.A.S"/>
    <s v="20 NIIF Plenas - Separados"/>
    <s v="ANTIOQUIA"/>
    <s v="F4290"/>
    <s v="2017-dic-31"/>
    <x v="3"/>
    <m/>
    <m/>
    <s v="Inversiones contabilizadas utilizando el método de la participación"/>
    <x v="15"/>
    <x v="0"/>
    <n v="3476875"/>
  </r>
  <r>
    <x v="13"/>
    <s v="CONSTRUCTORA CAPITAL MEDELLIN S.A.S."/>
    <s v="20 NIIF Plenas - Separados"/>
    <s v="ANTIOQUIA"/>
    <s v="F4111"/>
    <s v="2016-dic-31"/>
    <x v="3"/>
    <m/>
    <m/>
    <s v="Inversiones en subsidiarias, negocios conjuntos y asociadas"/>
    <x v="17"/>
    <x v="0"/>
    <n v="4065275"/>
  </r>
  <r>
    <x v="13"/>
    <s v="CONSTRUCTORA CAPITAL MEDELLIN S.A.S."/>
    <s v="20 NIIF Plenas - Separados"/>
    <s v="ANTIOQUIA"/>
    <s v="F4111"/>
    <s v="2017-dic-31"/>
    <x v="3"/>
    <m/>
    <m/>
    <s v="Inversiones en subsidiarias, negocios conjuntos y asociadas"/>
    <x v="17"/>
    <x v="0"/>
    <n v="4175520"/>
  </r>
  <r>
    <x v="23"/>
    <s v="ODINSA SERVICIOS S A S"/>
    <s v="20 NIIF Plenas - Separados"/>
    <s v="BOGOTA D.C."/>
    <s v="F4390"/>
    <s v="2016-dic-31"/>
    <x v="3"/>
    <m/>
    <m/>
    <s v="Inversiones en subsidiarias, negocios conjuntos y asociadas"/>
    <x v="17"/>
    <x v="0"/>
    <n v="5729883"/>
  </r>
  <r>
    <x v="23"/>
    <s v="ODINSA SERVICIOS S A S"/>
    <s v="20 NIIF Plenas - Separados"/>
    <s v="BOGOTA D.C."/>
    <s v="F4390"/>
    <s v="2017-dic-31"/>
    <x v="3"/>
    <m/>
    <m/>
    <s v="Inversiones en subsidiarias, negocios conjuntos y asociadas"/>
    <x v="17"/>
    <x v="0"/>
    <n v="5804493"/>
  </r>
  <r>
    <x v="11"/>
    <s v="LATINOAMERICANA DE CONSTRUCCIONES S.A."/>
    <s v="20 NIIF Plenas - Separados"/>
    <s v="ANTIOQUIA"/>
    <s v="F4210"/>
    <s v="2016-dic-31"/>
    <x v="3"/>
    <m/>
    <m/>
    <s v="Inversiones en subsidiarias, negocios conjuntos y asociadas"/>
    <x v="17"/>
    <x v="0"/>
    <n v="19789255"/>
  </r>
  <r>
    <x v="11"/>
    <s v="LATINOAMERICANA DE CONSTRUCCIONES S.A."/>
    <s v="20 NIIF Plenas - Separados"/>
    <s v="ANTIOQUIA"/>
    <s v="F4210"/>
    <s v="2017-dic-31"/>
    <x v="3"/>
    <m/>
    <m/>
    <s v="Inversiones en subsidiarias, negocios conjuntos y asociadas"/>
    <x v="17"/>
    <x v="0"/>
    <n v="6704084"/>
  </r>
  <r>
    <x v="6"/>
    <s v="PRABYC INGENIEROS S A S"/>
    <s v="20 NIIF Plenas - Separados"/>
    <s v="BOGOTA D.C."/>
    <s v="F4111"/>
    <s v="2016-dic-31"/>
    <x v="3"/>
    <m/>
    <m/>
    <s v="Inversiones en subsidiarias, negocios conjuntos y asociadas"/>
    <x v="17"/>
    <x v="0"/>
    <n v="115953474"/>
  </r>
  <r>
    <x v="6"/>
    <s v="PRABYC INGENIEROS S A S"/>
    <s v="20 NIIF Plenas - Separados"/>
    <s v="BOGOTA D.C."/>
    <s v="F4111"/>
    <s v="2017-dic-31"/>
    <x v="3"/>
    <m/>
    <m/>
    <s v="Inversiones en subsidiarias, negocios conjuntos y asociadas"/>
    <x v="17"/>
    <x v="0"/>
    <n v="42060348"/>
  </r>
  <r>
    <x v="44"/>
    <s v="MARVAL S.A."/>
    <s v="20 NIIF Plenas - Separados"/>
    <s v="SANTANDER"/>
    <s v="F4111"/>
    <s v="2016-dic-31"/>
    <x v="3"/>
    <m/>
    <m/>
    <s v="Inversiones en subsidiarias, negocios conjuntos y asociadas"/>
    <x v="17"/>
    <x v="0"/>
    <n v="2010279"/>
  </r>
  <r>
    <x v="44"/>
    <s v="MARVAL S.A."/>
    <s v="20 NIIF Plenas - Separados"/>
    <s v="SANTANDER"/>
    <s v="F4111"/>
    <s v="2017-dic-31"/>
    <x v="3"/>
    <m/>
    <m/>
    <s v="Inversiones en subsidiarias, negocios conjuntos y asociadas"/>
    <x v="17"/>
    <x v="0"/>
    <n v="2010120"/>
  </r>
  <r>
    <x v="62"/>
    <s v="CARTAGENA II S.A."/>
    <s v="20 NIIF Plenas - Separados"/>
    <s v="BOLIVAR"/>
    <s v="L6810"/>
    <s v="2016-dic-31"/>
    <x v="3"/>
    <m/>
    <m/>
    <s v="Inversiones en subsidiarias, negocios conjuntos y asociadas"/>
    <x v="17"/>
    <x v="0"/>
    <n v="1059740089"/>
  </r>
  <r>
    <x v="62"/>
    <s v="CARTAGENA II S.A."/>
    <s v="20 NIIF Plenas - Separados"/>
    <s v="BOLIVAR"/>
    <s v="L6810"/>
    <s v="2017-dic-31"/>
    <x v="3"/>
    <m/>
    <m/>
    <s v="Inversiones en subsidiarias, negocios conjuntos y asociadas"/>
    <x v="17"/>
    <x v="0"/>
    <n v="1045950340"/>
  </r>
  <r>
    <x v="3"/>
    <s v="JARAMILLO MORA S.A."/>
    <s v="20 NIIF Plenas - Separados"/>
    <s v="VALLE"/>
    <s v="F4111"/>
    <s v="2016-dic-31"/>
    <x v="3"/>
    <m/>
    <m/>
    <s v="Inversiones en subsidiarias, negocios conjuntos y asociadas"/>
    <x v="17"/>
    <x v="0"/>
    <n v="4682323"/>
  </r>
  <r>
    <x v="3"/>
    <s v="JARAMILLO MORA S.A."/>
    <s v="20 NIIF Plenas - Separados"/>
    <s v="VALLE"/>
    <s v="F4111"/>
    <s v="2017-dic-31"/>
    <x v="3"/>
    <m/>
    <m/>
    <s v="Inversiones en subsidiarias, negocios conjuntos y asociadas"/>
    <x v="17"/>
    <x v="0"/>
    <n v="3879723"/>
  </r>
  <r>
    <x v="54"/>
    <s v="INMOBILIARIA CONCONCRETO S.A.S."/>
    <s v="20 NIIF Plenas - Separados"/>
    <s v="ANTIOQUIA"/>
    <s v="F4111"/>
    <s v="2016-dic-31"/>
    <x v="3"/>
    <m/>
    <m/>
    <s v="Inversiones en subsidiarias, negocios conjuntos y asociadas"/>
    <x v="17"/>
    <x v="0"/>
    <n v="13233393"/>
  </r>
  <r>
    <x v="54"/>
    <s v="INMOBILIARIA CONCONCRETO S.A.S."/>
    <s v="20 NIIF Plenas - Separados"/>
    <s v="ANTIOQUIA"/>
    <s v="F4111"/>
    <s v="2017-dic-31"/>
    <x v="3"/>
    <m/>
    <m/>
    <s v="Inversiones en subsidiarias, negocios conjuntos y asociadas"/>
    <x v="17"/>
    <x v="0"/>
    <n v="12955866"/>
  </r>
  <r>
    <x v="32"/>
    <s v="CONSTRUCTORA  COLPATRIA S.A"/>
    <s v="20 NIIF Plenas - Separados"/>
    <s v="BOGOTA D.C."/>
    <s v="F4111"/>
    <s v="2016-dic-31"/>
    <x v="3"/>
    <m/>
    <m/>
    <s v="Inversiones en subsidiarias, negocios conjuntos y asociadas"/>
    <x v="17"/>
    <x v="0"/>
    <n v="259456961"/>
  </r>
  <r>
    <x v="32"/>
    <s v="CONSTRUCTORA  COLPATRIA S.A"/>
    <s v="20 NIIF Plenas - Separados"/>
    <s v="BOGOTA D.C."/>
    <s v="F4111"/>
    <s v="2017-dic-31"/>
    <x v="3"/>
    <m/>
    <m/>
    <s v="Inversiones en subsidiarias, negocios conjuntos y asociadas"/>
    <x v="17"/>
    <x v="0"/>
    <n v="326195077"/>
  </r>
  <r>
    <x v="36"/>
    <s v="INTEGRAL S A."/>
    <s v="20 NIIF Plenas - Separados"/>
    <s v="ANTIOQUIA"/>
    <s v="M7110"/>
    <s v="2016-dic-31"/>
    <x v="3"/>
    <m/>
    <m/>
    <s v="Inversiones en subsidiarias, negocios conjuntos y asociadas"/>
    <x v="17"/>
    <x v="0"/>
    <n v="25508160"/>
  </r>
  <r>
    <x v="36"/>
    <s v="INTEGRAL S A."/>
    <s v="20 NIIF Plenas - Separados"/>
    <s v="ANTIOQUIA"/>
    <s v="M7110"/>
    <s v="2017-dic-31"/>
    <x v="3"/>
    <m/>
    <m/>
    <s v="Inversiones en subsidiarias, negocios conjuntos y asociadas"/>
    <x v="17"/>
    <x v="0"/>
    <n v="26801233"/>
  </r>
  <r>
    <x v="33"/>
    <s v="A.C.I. PROYECTOS S.A.S"/>
    <s v="20 NIIF Plenas - Separados"/>
    <s v="BOGOTA D.C."/>
    <s v="M7110"/>
    <s v="2016-dic-31"/>
    <x v="3"/>
    <m/>
    <m/>
    <s v="Inversiones en subsidiarias, negocios conjuntos y asociadas"/>
    <x v="17"/>
    <x v="0"/>
    <n v="6477130"/>
  </r>
  <r>
    <x v="33"/>
    <s v="A.C.I. PROYECTOS S.A.S"/>
    <s v="20 NIIF Plenas - Separados"/>
    <s v="BOGOTA D.C."/>
    <s v="M7110"/>
    <s v="2017-dic-31"/>
    <x v="3"/>
    <m/>
    <m/>
    <s v="Inversiones en subsidiarias, negocios conjuntos y asociadas"/>
    <x v="17"/>
    <x v="0"/>
    <n v="6987472"/>
  </r>
  <r>
    <x v="48"/>
    <s v="SEDIC S.A"/>
    <s v="20 NIIF Plenas - Separados"/>
    <s v="ANTIOQUIA"/>
    <s v="M7110"/>
    <s v="2016-dic-31"/>
    <x v="3"/>
    <m/>
    <m/>
    <s v="Inversiones en subsidiarias, negocios conjuntos y asociadas"/>
    <x v="17"/>
    <x v="0"/>
    <n v="10000"/>
  </r>
  <r>
    <x v="48"/>
    <s v="SEDIC S.A"/>
    <s v="20 NIIF Plenas - Separados"/>
    <s v="ANTIOQUIA"/>
    <s v="M7110"/>
    <s v="2017-dic-31"/>
    <x v="3"/>
    <m/>
    <m/>
    <s v="Inversiones en subsidiarias, negocios conjuntos y asociadas"/>
    <x v="17"/>
    <x v="0"/>
    <n v="10000"/>
  </r>
  <r>
    <x v="57"/>
    <s v="ESTUDIOS Y PROYECTOS DEL SOL S A S"/>
    <s v="20 NIIF Plenas - Separados"/>
    <s v="BOGOTA D.C."/>
    <s v="F4210"/>
    <s v="2016-dic-31"/>
    <x v="3"/>
    <m/>
    <m/>
    <s v="Inversiones en subsidiarias, negocios conjuntos y asociadas"/>
    <x v="17"/>
    <x v="0"/>
    <n v="265118949"/>
  </r>
  <r>
    <x v="57"/>
    <s v="ESTUDIOS Y PROYECTOS DEL SOL S A S"/>
    <s v="20 NIIF Plenas - Separados"/>
    <s v="BOGOTA D.C."/>
    <s v="F4210"/>
    <s v="2017-dic-31"/>
    <x v="3"/>
    <m/>
    <m/>
    <s v="Inversiones en subsidiarias, negocios conjuntos y asociadas"/>
    <x v="17"/>
    <x v="0"/>
    <n v="126577398"/>
  </r>
  <r>
    <x v="35"/>
    <s v="TERMOTECNICA COINDUSTRIAL S A"/>
    <s v="20 NIIF Plenas - Separados"/>
    <s v="BOGOTA D.C."/>
    <s v="F4290"/>
    <s v="2016-dic-31"/>
    <x v="3"/>
    <m/>
    <m/>
    <s v="Inversiones en subsidiarias, negocios conjuntos y asociadas"/>
    <x v="17"/>
    <x v="0"/>
    <n v="45299683"/>
  </r>
  <r>
    <x v="35"/>
    <s v="TERMOTECNICA COINDUSTRIAL S A"/>
    <s v="20 NIIF Plenas - Separados"/>
    <s v="BOGOTA D.C."/>
    <s v="F4290"/>
    <s v="2017-dic-31"/>
    <x v="3"/>
    <m/>
    <m/>
    <s v="Inversiones en subsidiarias, negocios conjuntos y asociadas"/>
    <x v="17"/>
    <x v="0"/>
    <n v="44638941"/>
  </r>
  <r>
    <x v="20"/>
    <s v="OSPINAS Y CIA S A"/>
    <s v="20 NIIF Plenas - Separados"/>
    <s v="BOGOTA D.C."/>
    <s v="M7110"/>
    <s v="2016-dic-31"/>
    <x v="3"/>
    <m/>
    <m/>
    <s v="Inversiones en subsidiarias, negocios conjuntos y asociadas"/>
    <x v="17"/>
    <x v="0"/>
    <n v="105640890"/>
  </r>
  <r>
    <x v="20"/>
    <s v="OSPINAS Y CIA S A"/>
    <s v="20 NIIF Plenas - Separados"/>
    <s v="BOGOTA D.C."/>
    <s v="M7110"/>
    <s v="2017-dic-31"/>
    <x v="3"/>
    <m/>
    <m/>
    <s v="Inversiones en subsidiarias, negocios conjuntos y asociadas"/>
    <x v="17"/>
    <x v="0"/>
    <n v="36590428"/>
  </r>
  <r>
    <x v="42"/>
    <s v="PROMOTORA CONVIVIENDA S A S"/>
    <s v="20 NIIF Plenas - Separados"/>
    <s v="BOGOTA D.C."/>
    <s v="M7110"/>
    <s v="2016-dic-31"/>
    <x v="3"/>
    <m/>
    <m/>
    <s v="Inversiones en subsidiarias, negocios conjuntos y asociadas"/>
    <x v="17"/>
    <x v="0"/>
    <n v="16999759"/>
  </r>
  <r>
    <x v="42"/>
    <s v="PROMOTORA CONVIVIENDA S A S"/>
    <s v="20 NIIF Plenas - Separados"/>
    <s v="BOGOTA D.C."/>
    <s v="M7110"/>
    <s v="2017-dic-31"/>
    <x v="3"/>
    <m/>
    <m/>
    <s v="Inversiones en subsidiarias, negocios conjuntos y asociadas"/>
    <x v="17"/>
    <x v="0"/>
    <n v="50821021"/>
  </r>
  <r>
    <x v="53"/>
    <s v="SP INGENIEROS S.A.S."/>
    <s v="20 NIIF Plenas - Separados"/>
    <s v="ANTIOQUIA"/>
    <s v="F4210"/>
    <s v="2016-dic-31"/>
    <x v="3"/>
    <m/>
    <m/>
    <s v="Inversiones en subsidiarias, negocios conjuntos y asociadas"/>
    <x v="17"/>
    <x v="0"/>
    <n v="58307511"/>
  </r>
  <r>
    <x v="53"/>
    <s v="SP INGENIEROS S.A.S."/>
    <s v="20 NIIF Plenas - Separados"/>
    <s v="ANTIOQUIA"/>
    <s v="F4210"/>
    <s v="2017-dic-31"/>
    <x v="3"/>
    <m/>
    <m/>
    <s v="Inversiones en subsidiarias, negocios conjuntos y asociadas"/>
    <x v="17"/>
    <x v="0"/>
    <n v="69760372"/>
  </r>
  <r>
    <x v="2"/>
    <s v="ARQUITECTURA Y CONCRETO S A S"/>
    <s v="20 NIIF Plenas - Separados"/>
    <s v="ANTIOQUIA"/>
    <s v="F4111"/>
    <s v="2016-dic-31"/>
    <x v="3"/>
    <m/>
    <m/>
    <s v="Inversiones en subsidiarias, negocios conjuntos y asociadas"/>
    <x v="17"/>
    <x v="0"/>
    <n v="174629297"/>
  </r>
  <r>
    <x v="2"/>
    <s v="ARQUITECTURA Y CONCRETO S A S"/>
    <s v="20 NIIF Plenas - Separados"/>
    <s v="ANTIOQUIA"/>
    <s v="F4111"/>
    <s v="2017-dic-31"/>
    <x v="3"/>
    <m/>
    <m/>
    <s v="Inversiones en subsidiarias, negocios conjuntos y asociadas"/>
    <x v="17"/>
    <x v="0"/>
    <n v="213099649"/>
  </r>
  <r>
    <x v="40"/>
    <s v="INDUSTRIAL CONCONCRETO S.A.S"/>
    <s v="20 NIIF Plenas - Separados"/>
    <s v="ANTIOQUIA"/>
    <s v="F4290"/>
    <s v="2016-dic-31"/>
    <x v="3"/>
    <m/>
    <m/>
    <s v="Inversiones en subsidiarias, negocios conjuntos y asociadas"/>
    <x v="17"/>
    <x v="0"/>
    <n v="10916858"/>
  </r>
  <r>
    <x v="40"/>
    <s v="INDUSTRIAL CONCONCRETO S.A.S"/>
    <s v="20 NIIF Plenas - Separados"/>
    <s v="ANTIOQUIA"/>
    <s v="F4290"/>
    <s v="2017-dic-31"/>
    <x v="3"/>
    <m/>
    <m/>
    <s v="Inversiones en subsidiarias, negocios conjuntos y asociadas"/>
    <x v="17"/>
    <x v="0"/>
    <n v="37917361"/>
  </r>
  <r>
    <x v="36"/>
    <s v="INTEGRAL S A."/>
    <s v="20 NIIF Plenas - Separados"/>
    <s v="ANTIOQUIA"/>
    <s v="M7110"/>
    <s v="2016-dic-31"/>
    <x v="3"/>
    <m/>
    <m/>
    <s v="Activos biológicos no corrientes"/>
    <x v="14"/>
    <x v="0"/>
    <n v="1548420"/>
  </r>
  <r>
    <x v="36"/>
    <s v="INTEGRAL S A."/>
    <s v="20 NIIF Plenas - Separados"/>
    <s v="ANTIOQUIA"/>
    <s v="M7110"/>
    <s v="2017-dic-31"/>
    <x v="3"/>
    <m/>
    <m/>
    <s v="Activos biológicos no corrientes"/>
    <x v="14"/>
    <x v="0"/>
    <n v="1711930"/>
  </r>
  <r>
    <x v="49"/>
    <s v="CONINSA  RAMON H. S.A."/>
    <s v="20 NIIF Plenas - Separados"/>
    <s v="ANTIOQUIA"/>
    <s v="F4290"/>
    <s v="2016-dic-31"/>
    <x v="3"/>
    <m/>
    <m/>
    <s v="Cuentas comerciales por cobrar y otras cuentas por cobrar no corrientes"/>
    <x v="18"/>
    <x v="0"/>
    <n v="15416100"/>
  </r>
  <r>
    <x v="49"/>
    <s v="CONINSA  RAMON H. S.A."/>
    <s v="20 NIIF Plenas - Separados"/>
    <s v="ANTIOQUIA"/>
    <s v="F4290"/>
    <s v="2017-dic-31"/>
    <x v="3"/>
    <m/>
    <m/>
    <s v="Cuentas comerciales por cobrar y otras cuentas por cobrar no corrientes"/>
    <x v="18"/>
    <x v="0"/>
    <n v="32386220"/>
  </r>
  <r>
    <x v="27"/>
    <s v="CONSTRUCCIONES OBYCON S.A.S"/>
    <s v="20 NIIF Plenas - Separados"/>
    <s v="BOGOTA D.C."/>
    <s v="M7110"/>
    <s v="2016-dic-31"/>
    <x v="3"/>
    <m/>
    <m/>
    <s v="Cuentas comerciales por cobrar y otras cuentas por cobrar no corrientes"/>
    <x v="18"/>
    <x v="0"/>
    <n v="17566288"/>
  </r>
  <r>
    <x v="13"/>
    <s v="CONSTRUCTORA CAPITAL MEDELLIN S.A.S."/>
    <s v="20 NIIF Plenas - Separados"/>
    <s v="ANTIOQUIA"/>
    <s v="F4111"/>
    <s v="2016-dic-31"/>
    <x v="3"/>
    <m/>
    <m/>
    <s v="Cuentas comerciales por cobrar y otras cuentas por cobrar no corrientes"/>
    <x v="18"/>
    <x v="0"/>
    <n v="774402"/>
  </r>
  <r>
    <x v="13"/>
    <s v="CONSTRUCTORA CAPITAL MEDELLIN S.A.S."/>
    <s v="20 NIIF Plenas - Separados"/>
    <s v="ANTIOQUIA"/>
    <s v="F4111"/>
    <s v="2017-dic-31"/>
    <x v="3"/>
    <m/>
    <m/>
    <s v="Cuentas comerciales por cobrar y otras cuentas por cobrar no corrientes"/>
    <x v="18"/>
    <x v="0"/>
    <n v="840317"/>
  </r>
  <r>
    <x v="11"/>
    <s v="LATINOAMERICANA DE CONSTRUCCIONES S.A."/>
    <s v="20 NIIF Plenas - Separados"/>
    <s v="ANTIOQUIA"/>
    <s v="F4210"/>
    <s v="2017-dic-31"/>
    <x v="3"/>
    <m/>
    <m/>
    <s v="Cuentas comerciales por cobrar y otras cuentas por cobrar no corrientes"/>
    <x v="18"/>
    <x v="0"/>
    <n v="25611034"/>
  </r>
  <r>
    <x v="44"/>
    <s v="MARVAL S.A."/>
    <s v="20 NIIF Plenas - Separados"/>
    <s v="SANTANDER"/>
    <s v="F4111"/>
    <s v="2016-dic-31"/>
    <x v="3"/>
    <m/>
    <m/>
    <s v="Cuentas comerciales por cobrar y otras cuentas por cobrar no corrientes"/>
    <x v="18"/>
    <x v="0"/>
    <n v="93479063"/>
  </r>
  <r>
    <x v="44"/>
    <s v="MARVAL S.A."/>
    <s v="20 NIIF Plenas - Separados"/>
    <s v="SANTANDER"/>
    <s v="F4111"/>
    <s v="2017-dic-31"/>
    <x v="3"/>
    <m/>
    <m/>
    <s v="Cuentas comerciales por cobrar y otras cuentas por cobrar no corrientes"/>
    <x v="18"/>
    <x v="0"/>
    <n v="176408587"/>
  </r>
  <r>
    <x v="32"/>
    <s v="CONSTRUCTORA  COLPATRIA S.A"/>
    <s v="20 NIIF Plenas - Separados"/>
    <s v="BOGOTA D.C."/>
    <s v="F4111"/>
    <s v="2016-dic-31"/>
    <x v="3"/>
    <m/>
    <m/>
    <s v="Cuentas comerciales por cobrar y otras cuentas por cobrar no corrientes"/>
    <x v="18"/>
    <x v="0"/>
    <n v="3258016"/>
  </r>
  <r>
    <x v="32"/>
    <s v="CONSTRUCTORA  COLPATRIA S.A"/>
    <s v="20 NIIF Plenas - Separados"/>
    <s v="BOGOTA D.C."/>
    <s v="F4111"/>
    <s v="2017-dic-31"/>
    <x v="3"/>
    <m/>
    <m/>
    <s v="Cuentas comerciales por cobrar y otras cuentas por cobrar no corrientes"/>
    <x v="18"/>
    <x v="0"/>
    <n v="2054260"/>
  </r>
  <r>
    <x v="36"/>
    <s v="INTEGRAL S A."/>
    <s v="20 NIIF Plenas - Separados"/>
    <s v="ANTIOQUIA"/>
    <s v="M7110"/>
    <s v="2016-dic-31"/>
    <x v="3"/>
    <m/>
    <m/>
    <s v="Cuentas comerciales por cobrar y otras cuentas por cobrar no corrientes"/>
    <x v="18"/>
    <x v="0"/>
    <n v="74323035"/>
  </r>
  <r>
    <x v="36"/>
    <s v="INTEGRAL S A."/>
    <s v="20 NIIF Plenas - Separados"/>
    <s v="ANTIOQUIA"/>
    <s v="M7110"/>
    <s v="2017-dic-31"/>
    <x v="3"/>
    <m/>
    <m/>
    <s v="Cuentas comerciales por cobrar y otras cuentas por cobrar no corrientes"/>
    <x v="18"/>
    <x v="0"/>
    <n v="78944210"/>
  </r>
  <r>
    <x v="57"/>
    <s v="ESTUDIOS Y PROYECTOS DEL SOL S A S"/>
    <s v="20 NIIF Plenas - Separados"/>
    <s v="BOGOTA D.C."/>
    <s v="F4210"/>
    <s v="2016-dic-31"/>
    <x v="3"/>
    <m/>
    <m/>
    <s v="Cuentas comerciales por cobrar y otras cuentas por cobrar no corrientes"/>
    <x v="18"/>
    <x v="0"/>
    <n v="245441340"/>
  </r>
  <r>
    <x v="57"/>
    <s v="ESTUDIOS Y PROYECTOS DEL SOL S A S"/>
    <s v="20 NIIF Plenas - Separados"/>
    <s v="BOGOTA D.C."/>
    <s v="F4210"/>
    <s v="2017-dic-31"/>
    <x v="3"/>
    <m/>
    <m/>
    <s v="Cuentas comerciales por cobrar y otras cuentas por cobrar no corrientes"/>
    <x v="18"/>
    <x v="0"/>
    <n v="375267940"/>
  </r>
  <r>
    <x v="42"/>
    <s v="PROMOTORA CONVIVIENDA S A S"/>
    <s v="20 NIIF Plenas - Separados"/>
    <s v="BOGOTA D.C."/>
    <s v="M7110"/>
    <s v="2016-dic-31"/>
    <x v="3"/>
    <m/>
    <m/>
    <s v="Cuentas comerciales por cobrar y otras cuentas por cobrar no corrientes"/>
    <x v="18"/>
    <x v="0"/>
    <n v="8170834"/>
  </r>
  <r>
    <x v="42"/>
    <s v="PROMOTORA CONVIVIENDA S A S"/>
    <s v="20 NIIF Plenas - Separados"/>
    <s v="BOGOTA D.C."/>
    <s v="M7110"/>
    <s v="2017-dic-31"/>
    <x v="3"/>
    <m/>
    <m/>
    <s v="Cuentas comerciales por cobrar y otras cuentas por cobrar no corrientes"/>
    <x v="18"/>
    <x v="0"/>
    <n v="15874443"/>
  </r>
  <r>
    <x v="53"/>
    <s v="SP INGENIEROS S.A.S."/>
    <s v="20 NIIF Plenas - Separados"/>
    <s v="ANTIOQUIA"/>
    <s v="F4210"/>
    <s v="2016-dic-31"/>
    <x v="3"/>
    <m/>
    <m/>
    <s v="Cuentas comerciales por cobrar y otras cuentas por cobrar no corrientes"/>
    <x v="18"/>
    <x v="0"/>
    <n v="75248894"/>
  </r>
  <r>
    <x v="53"/>
    <s v="SP INGENIEROS S.A.S."/>
    <s v="20 NIIF Plenas - Separados"/>
    <s v="ANTIOQUIA"/>
    <s v="F4210"/>
    <s v="2017-dic-31"/>
    <x v="3"/>
    <m/>
    <m/>
    <s v="Cuentas comerciales por cobrar y otras cuentas por cobrar no corrientes"/>
    <x v="18"/>
    <x v="0"/>
    <n v="133272021"/>
  </r>
  <r>
    <x v="15"/>
    <s v="KMA CONSTRUCCIONES S A"/>
    <s v="20 NIIF Plenas - Separados"/>
    <s v="BOLIVAR"/>
    <s v="F4290"/>
    <s v="2016-dic-31"/>
    <x v="3"/>
    <m/>
    <m/>
    <s v="Cuentas comerciales por cobrar y otras cuentas por cobrar no corrientes"/>
    <x v="18"/>
    <x v="0"/>
    <n v="43013647"/>
  </r>
  <r>
    <x v="15"/>
    <s v="KMA CONSTRUCCIONES S A"/>
    <s v="20 NIIF Plenas - Separados"/>
    <s v="BOLIVAR"/>
    <s v="F4290"/>
    <s v="2017-dic-31"/>
    <x v="3"/>
    <m/>
    <m/>
    <s v="Cuentas comerciales por cobrar y otras cuentas por cobrar no corrientes"/>
    <x v="18"/>
    <x v="0"/>
    <n v="83945967"/>
  </r>
  <r>
    <x v="2"/>
    <s v="ARQUITECTURA Y CONCRETO S A S"/>
    <s v="20 NIIF Plenas - Separados"/>
    <s v="ANTIOQUIA"/>
    <s v="F4111"/>
    <s v="2016-dic-31"/>
    <x v="3"/>
    <m/>
    <m/>
    <s v="Cuentas comerciales por cobrar y otras cuentas por cobrar no corrientes"/>
    <x v="18"/>
    <x v="0"/>
    <n v="15234828"/>
  </r>
  <r>
    <x v="2"/>
    <s v="ARQUITECTURA Y CONCRETO S A S"/>
    <s v="20 NIIF Plenas - Separados"/>
    <s v="ANTIOQUIA"/>
    <s v="F4111"/>
    <s v="2017-dic-31"/>
    <x v="3"/>
    <m/>
    <m/>
    <s v="Cuentas comerciales por cobrar y otras cuentas por cobrar no corrientes"/>
    <x v="18"/>
    <x v="0"/>
    <n v="17534954"/>
  </r>
  <r>
    <x v="27"/>
    <s v="CONSTRUCCIONES OBYCON S.A.S"/>
    <s v="20 NIIF Plenas - Separados"/>
    <s v="BOGOTA D.C."/>
    <s v="M7110"/>
    <s v="2016-dic-31"/>
    <x v="3"/>
    <m/>
    <m/>
    <s v="Inventarios no corrientes"/>
    <x v="19"/>
    <x v="0"/>
    <n v="36500172"/>
  </r>
  <r>
    <x v="27"/>
    <s v="CONSTRUCCIONES OBYCON S.A.S"/>
    <s v="20 NIIF Plenas - Separados"/>
    <s v="BOGOTA D.C."/>
    <s v="M7110"/>
    <s v="2017-dic-31"/>
    <x v="3"/>
    <m/>
    <m/>
    <s v="Inventarios no corrientes"/>
    <x v="19"/>
    <x v="0"/>
    <n v="39658773"/>
  </r>
  <r>
    <x v="8"/>
    <s v="AMARILO S.A.S"/>
    <s v="20 NIIF Plenas - Separados"/>
    <s v="BOGOTA D.C."/>
    <s v="F4111"/>
    <s v="2016-dic-31"/>
    <x v="3"/>
    <m/>
    <m/>
    <s v="Inventarios no corrientes"/>
    <x v="19"/>
    <x v="0"/>
    <n v="125653395"/>
  </r>
  <r>
    <x v="8"/>
    <s v="AMARILO S.A.S"/>
    <s v="20 NIIF Plenas - Separados"/>
    <s v="BOGOTA D.C."/>
    <s v="F4111"/>
    <s v="2017-dic-31"/>
    <x v="3"/>
    <m/>
    <m/>
    <s v="Inventarios no corrientes"/>
    <x v="19"/>
    <x v="0"/>
    <n v="96603361"/>
  </r>
  <r>
    <x v="44"/>
    <s v="MARVAL S.A."/>
    <s v="20 NIIF Plenas - Separados"/>
    <s v="SANTANDER"/>
    <s v="F4111"/>
    <s v="2016-dic-31"/>
    <x v="3"/>
    <m/>
    <m/>
    <s v="Inventarios no corrientes"/>
    <x v="19"/>
    <x v="0"/>
    <n v="321063723"/>
  </r>
  <r>
    <x v="44"/>
    <s v="MARVAL S.A."/>
    <s v="20 NIIF Plenas - Separados"/>
    <s v="SANTANDER"/>
    <s v="F4111"/>
    <s v="2017-dic-31"/>
    <x v="3"/>
    <m/>
    <m/>
    <s v="Inventarios no corrientes"/>
    <x v="19"/>
    <x v="0"/>
    <n v="307022977"/>
  </r>
  <r>
    <x v="3"/>
    <s v="JARAMILLO MORA S.A."/>
    <s v="20 NIIF Plenas - Separados"/>
    <s v="VALLE"/>
    <s v="F4111"/>
    <s v="2016-dic-31"/>
    <x v="3"/>
    <m/>
    <m/>
    <s v="Inventarios no corrientes"/>
    <x v="19"/>
    <x v="0"/>
    <n v="94836605"/>
  </r>
  <r>
    <x v="3"/>
    <s v="JARAMILLO MORA S.A."/>
    <s v="20 NIIF Plenas - Separados"/>
    <s v="VALLE"/>
    <s v="F4111"/>
    <s v="2017-dic-31"/>
    <x v="3"/>
    <m/>
    <m/>
    <s v="Inventarios no corrientes"/>
    <x v="19"/>
    <x v="0"/>
    <n v="122325158"/>
  </r>
  <r>
    <x v="49"/>
    <s v="CONINSA  RAMON H. S.A."/>
    <s v="20 NIIF Plenas - Separados"/>
    <s v="ANTIOQUIA"/>
    <s v="F4290"/>
    <s v="2016-dic-31"/>
    <x v="3"/>
    <m/>
    <m/>
    <s v="Activos por impuestos diferidos"/>
    <x v="22"/>
    <x v="0"/>
    <n v="5747488"/>
  </r>
  <r>
    <x v="49"/>
    <s v="CONINSA  RAMON H. S.A."/>
    <s v="20 NIIF Plenas - Separados"/>
    <s v="ANTIOQUIA"/>
    <s v="F4290"/>
    <s v="2017-dic-31"/>
    <x v="3"/>
    <m/>
    <m/>
    <s v="Activos por impuestos diferidos"/>
    <x v="22"/>
    <x v="0"/>
    <n v="5870982"/>
  </r>
  <r>
    <x v="30"/>
    <s v="TECNICONTROL S.A."/>
    <s v="20 NIIF Plenas - Separados"/>
    <s v="BOGOTA D.C."/>
    <s v="M7110"/>
    <s v="2016-dic-31"/>
    <x v="3"/>
    <m/>
    <m/>
    <s v="Activos por impuestos diferidos"/>
    <x v="22"/>
    <x v="0"/>
    <n v="725296"/>
  </r>
  <r>
    <x v="23"/>
    <s v="ODINSA SERVICIOS S A S"/>
    <s v="20 NIIF Plenas - Separados"/>
    <s v="BOGOTA D.C."/>
    <s v="F4390"/>
    <s v="2016-dic-31"/>
    <x v="3"/>
    <m/>
    <m/>
    <s v="Activos por impuestos diferidos"/>
    <x v="22"/>
    <x v="0"/>
    <n v="29920"/>
  </r>
  <r>
    <x v="8"/>
    <s v="AMARILO S.A.S"/>
    <s v="20 NIIF Plenas - Separados"/>
    <s v="BOGOTA D.C."/>
    <s v="F4111"/>
    <s v="2016-dic-31"/>
    <x v="3"/>
    <m/>
    <m/>
    <s v="Activos por impuestos diferidos"/>
    <x v="22"/>
    <x v="0"/>
    <n v="1466522"/>
  </r>
  <r>
    <x v="8"/>
    <s v="AMARILO S.A.S"/>
    <s v="20 NIIF Plenas - Separados"/>
    <s v="BOGOTA D.C."/>
    <s v="F4111"/>
    <s v="2017-dic-31"/>
    <x v="3"/>
    <m/>
    <m/>
    <s v="Activos por impuestos diferidos"/>
    <x v="22"/>
    <x v="0"/>
    <n v="957417"/>
  </r>
  <r>
    <x v="44"/>
    <s v="MARVAL S.A."/>
    <s v="20 NIIF Plenas - Separados"/>
    <s v="SANTANDER"/>
    <s v="F4111"/>
    <s v="2016-dic-31"/>
    <x v="3"/>
    <m/>
    <m/>
    <s v="Activos por impuestos diferidos"/>
    <x v="22"/>
    <x v="0"/>
    <n v="12917388"/>
  </r>
  <r>
    <x v="44"/>
    <s v="MARVAL S.A."/>
    <s v="20 NIIF Plenas - Separados"/>
    <s v="SANTANDER"/>
    <s v="F4111"/>
    <s v="2017-dic-31"/>
    <x v="3"/>
    <m/>
    <m/>
    <s v="Activos por impuestos diferidos"/>
    <x v="22"/>
    <x v="0"/>
    <n v="19134509"/>
  </r>
  <r>
    <x v="62"/>
    <s v="CARTAGENA II S.A."/>
    <s v="20 NIIF Plenas - Separados"/>
    <s v="BOLIVAR"/>
    <s v="L6810"/>
    <s v="2016-dic-31"/>
    <x v="3"/>
    <m/>
    <m/>
    <s v="Activos por impuestos diferidos"/>
    <x v="22"/>
    <x v="0"/>
    <n v="1080207"/>
  </r>
  <r>
    <x v="62"/>
    <s v="CARTAGENA II S.A."/>
    <s v="20 NIIF Plenas - Separados"/>
    <s v="BOLIVAR"/>
    <s v="L6810"/>
    <s v="2017-dic-31"/>
    <x v="3"/>
    <m/>
    <m/>
    <s v="Activos por impuestos diferidos"/>
    <x v="22"/>
    <x v="0"/>
    <n v="655250"/>
  </r>
  <r>
    <x v="3"/>
    <s v="JARAMILLO MORA S.A."/>
    <s v="20 NIIF Plenas - Separados"/>
    <s v="VALLE"/>
    <s v="F4111"/>
    <s v="2017-dic-31"/>
    <x v="3"/>
    <m/>
    <m/>
    <s v="Activos por impuestos diferidos"/>
    <x v="22"/>
    <x v="0"/>
    <n v="2255880"/>
  </r>
  <r>
    <x v="54"/>
    <s v="INMOBILIARIA CONCONCRETO S.A.S."/>
    <s v="20 NIIF Plenas - Separados"/>
    <s v="ANTIOQUIA"/>
    <s v="F4111"/>
    <s v="2016-dic-31"/>
    <x v="3"/>
    <m/>
    <m/>
    <s v="Activos por impuestos diferidos"/>
    <x v="22"/>
    <x v="0"/>
    <n v="160644"/>
  </r>
  <r>
    <x v="54"/>
    <s v="INMOBILIARIA CONCONCRETO S.A.S."/>
    <s v="20 NIIF Plenas - Separados"/>
    <s v="ANTIOQUIA"/>
    <s v="F4111"/>
    <s v="2017-dic-31"/>
    <x v="3"/>
    <m/>
    <m/>
    <s v="Activos por impuestos diferidos"/>
    <x v="22"/>
    <x v="0"/>
    <n v="436612"/>
  </r>
  <r>
    <x v="16"/>
    <s v="CAM COLOMBIA MULTISERVICIOS S A S"/>
    <s v="20 NIIF Plenas - Separados"/>
    <s v="BOGOTA D.C."/>
    <s v="N8299"/>
    <s v="2016-dic-31"/>
    <x v="3"/>
    <m/>
    <m/>
    <s v="Activos por impuestos diferidos"/>
    <x v="22"/>
    <x v="0"/>
    <n v="3404608"/>
  </r>
  <r>
    <x v="16"/>
    <s v="CAM COLOMBIA MULTISERVICIOS S A S"/>
    <s v="20 NIIF Plenas - Separados"/>
    <s v="BOGOTA D.C."/>
    <s v="N8299"/>
    <s v="2017-dic-31"/>
    <x v="3"/>
    <m/>
    <m/>
    <s v="Activos por impuestos diferidos"/>
    <x v="22"/>
    <x v="0"/>
    <n v="6372162"/>
  </r>
  <r>
    <x v="36"/>
    <s v="INTEGRAL S A."/>
    <s v="20 NIIF Plenas - Separados"/>
    <s v="ANTIOQUIA"/>
    <s v="M7110"/>
    <s v="2016-dic-31"/>
    <x v="3"/>
    <m/>
    <m/>
    <s v="Activos por impuestos diferidos"/>
    <x v="22"/>
    <x v="0"/>
    <n v="7665041"/>
  </r>
  <r>
    <x v="36"/>
    <s v="INTEGRAL S A."/>
    <s v="20 NIIF Plenas - Separados"/>
    <s v="ANTIOQUIA"/>
    <s v="M7110"/>
    <s v="2017-dic-31"/>
    <x v="3"/>
    <m/>
    <m/>
    <s v="Activos por impuestos diferidos"/>
    <x v="22"/>
    <x v="0"/>
    <n v="5844421"/>
  </r>
  <r>
    <x v="29"/>
    <s v="CONSULTORIA COLOMBIANA S A"/>
    <s v="20 NIIF Plenas - Separados"/>
    <s v="BOGOTA D.C."/>
    <s v="M7110"/>
    <s v="2016-dic-31"/>
    <x v="3"/>
    <m/>
    <m/>
    <s v="Activos por impuestos diferidos"/>
    <x v="22"/>
    <x v="0"/>
    <n v="5876839"/>
  </r>
  <r>
    <x v="29"/>
    <s v="CONSULTORIA COLOMBIANA S A"/>
    <s v="20 NIIF Plenas - Separados"/>
    <s v="BOGOTA D.C."/>
    <s v="M7110"/>
    <s v="2017-dic-31"/>
    <x v="3"/>
    <m/>
    <m/>
    <s v="Activos por impuestos diferidos"/>
    <x v="22"/>
    <x v="0"/>
    <n v="13162087"/>
  </r>
  <r>
    <x v="31"/>
    <s v="MORELCO S A S"/>
    <s v="20 NIIF Plenas - Separados"/>
    <s v="BOGOTA D.C."/>
    <s v="F4290"/>
    <s v="2016-dic-31"/>
    <x v="3"/>
    <m/>
    <m/>
    <s v="Activos por impuestos diferidos"/>
    <x v="22"/>
    <x v="0"/>
    <n v="4112332"/>
  </r>
  <r>
    <x v="31"/>
    <s v="MORELCO S A S"/>
    <s v="20 NIIF Plenas - Separados"/>
    <s v="BOGOTA D.C."/>
    <s v="F4290"/>
    <s v="2017-dic-31"/>
    <x v="3"/>
    <m/>
    <m/>
    <s v="Activos por impuestos diferidos"/>
    <x v="22"/>
    <x v="0"/>
    <n v="885298"/>
  </r>
  <r>
    <x v="33"/>
    <s v="A.C.I. PROYECTOS S.A.S"/>
    <s v="20 NIIF Plenas - Separados"/>
    <s v="BOGOTA D.C."/>
    <s v="M7110"/>
    <s v="2017-dic-31"/>
    <x v="3"/>
    <m/>
    <m/>
    <s v="Activos por impuestos diferidos"/>
    <x v="22"/>
    <x v="0"/>
    <n v="240769"/>
  </r>
  <r>
    <x v="48"/>
    <s v="SEDIC S.A"/>
    <s v="20 NIIF Plenas - Separados"/>
    <s v="ANTIOQUIA"/>
    <s v="M7110"/>
    <s v="2016-dic-31"/>
    <x v="3"/>
    <m/>
    <m/>
    <s v="Activos por impuestos diferidos"/>
    <x v="22"/>
    <x v="0"/>
    <n v="583031"/>
  </r>
  <r>
    <x v="48"/>
    <s v="SEDIC S.A"/>
    <s v="20 NIIF Plenas - Separados"/>
    <s v="ANTIOQUIA"/>
    <s v="M7110"/>
    <s v="2017-dic-31"/>
    <x v="3"/>
    <m/>
    <m/>
    <s v="Activos por impuestos diferidos"/>
    <x v="22"/>
    <x v="0"/>
    <n v="681713"/>
  </r>
  <r>
    <x v="57"/>
    <s v="ESTUDIOS Y PROYECTOS DEL SOL S A S"/>
    <s v="20 NIIF Plenas - Separados"/>
    <s v="BOGOTA D.C."/>
    <s v="F4210"/>
    <s v="2016-dic-31"/>
    <x v="3"/>
    <m/>
    <m/>
    <s v="Activos por impuestos diferidos"/>
    <x v="22"/>
    <x v="0"/>
    <n v="7114591"/>
  </r>
  <r>
    <x v="57"/>
    <s v="ESTUDIOS Y PROYECTOS DEL SOL S A S"/>
    <s v="20 NIIF Plenas - Separados"/>
    <s v="BOGOTA D.C."/>
    <s v="F4210"/>
    <s v="2017-dic-31"/>
    <x v="3"/>
    <m/>
    <m/>
    <s v="Activos por impuestos diferidos"/>
    <x v="22"/>
    <x v="0"/>
    <n v="4586249"/>
  </r>
  <r>
    <x v="35"/>
    <s v="TERMOTECNICA COINDUSTRIAL S A"/>
    <s v="20 NIIF Plenas - Separados"/>
    <s v="BOGOTA D.C."/>
    <s v="F4290"/>
    <s v="2016-dic-31"/>
    <x v="3"/>
    <m/>
    <m/>
    <s v="Activos por impuestos diferidos"/>
    <x v="22"/>
    <x v="0"/>
    <n v="4473586"/>
  </r>
  <r>
    <x v="35"/>
    <s v="TERMOTECNICA COINDUSTRIAL S A"/>
    <s v="20 NIIF Plenas - Separados"/>
    <s v="BOGOTA D.C."/>
    <s v="F4290"/>
    <s v="2017-dic-31"/>
    <x v="3"/>
    <m/>
    <m/>
    <s v="Activos por impuestos diferidos"/>
    <x v="22"/>
    <x v="0"/>
    <n v="6591965"/>
  </r>
  <r>
    <x v="20"/>
    <s v="OSPINAS Y CIA S A"/>
    <s v="20 NIIF Plenas - Separados"/>
    <s v="BOGOTA D.C."/>
    <s v="M7110"/>
    <s v="2016-dic-31"/>
    <x v="3"/>
    <m/>
    <m/>
    <s v="Activos por impuestos diferidos"/>
    <x v="22"/>
    <x v="0"/>
    <n v="5804927"/>
  </r>
  <r>
    <x v="20"/>
    <s v="OSPINAS Y CIA S A"/>
    <s v="20 NIIF Plenas - Separados"/>
    <s v="BOGOTA D.C."/>
    <s v="M7110"/>
    <s v="2017-dic-31"/>
    <x v="3"/>
    <m/>
    <m/>
    <s v="Activos por impuestos diferidos"/>
    <x v="22"/>
    <x v="0"/>
    <n v="6309984"/>
  </r>
  <r>
    <x v="42"/>
    <s v="PROMOTORA CONVIVIENDA S A S"/>
    <s v="20 NIIF Plenas - Separados"/>
    <s v="BOGOTA D.C."/>
    <s v="M7110"/>
    <s v="2016-dic-31"/>
    <x v="3"/>
    <m/>
    <m/>
    <s v="Activos por impuestos diferidos"/>
    <x v="22"/>
    <x v="0"/>
    <n v="3587"/>
  </r>
  <r>
    <x v="2"/>
    <s v="ARQUITECTURA Y CONCRETO S A S"/>
    <s v="20 NIIF Plenas - Separados"/>
    <s v="ANTIOQUIA"/>
    <s v="F4111"/>
    <s v="2017-dic-31"/>
    <x v="3"/>
    <m/>
    <m/>
    <s v="Activos por impuestos diferidos"/>
    <x v="22"/>
    <x v="0"/>
    <n v="42672"/>
  </r>
  <r>
    <x v="40"/>
    <s v="INDUSTRIAL CONCONCRETO S.A.S"/>
    <s v="20 NIIF Plenas - Separados"/>
    <s v="ANTIOQUIA"/>
    <s v="F4290"/>
    <s v="2016-dic-31"/>
    <x v="3"/>
    <m/>
    <m/>
    <s v="Activos por impuestos diferidos"/>
    <x v="22"/>
    <x v="0"/>
    <n v="3794"/>
  </r>
  <r>
    <x v="40"/>
    <s v="INDUSTRIAL CONCONCRETO S.A.S"/>
    <s v="20 NIIF Plenas - Separados"/>
    <s v="ANTIOQUIA"/>
    <s v="F4290"/>
    <s v="2017-dic-31"/>
    <x v="3"/>
    <m/>
    <m/>
    <s v="Activos por impuestos diferidos"/>
    <x v="22"/>
    <x v="0"/>
    <n v="2519"/>
  </r>
  <r>
    <x v="49"/>
    <s v="CONINSA  RAMON H. S.A."/>
    <s v="20 NIIF Plenas - Separados"/>
    <s v="ANTIOQUIA"/>
    <s v="F4290"/>
    <s v="2016-dic-31"/>
    <x v="3"/>
    <m/>
    <m/>
    <s v="Otros activos financieros no corrientes"/>
    <x v="24"/>
    <x v="0"/>
    <n v="8103342"/>
  </r>
  <r>
    <x v="49"/>
    <s v="CONINSA  RAMON H. S.A."/>
    <s v="20 NIIF Plenas - Separados"/>
    <s v="ANTIOQUIA"/>
    <s v="F4290"/>
    <s v="2017-dic-31"/>
    <x v="3"/>
    <m/>
    <m/>
    <s v="Otros activos financieros no corrientes"/>
    <x v="24"/>
    <x v="0"/>
    <n v="8092929"/>
  </r>
  <r>
    <x v="8"/>
    <s v="AMARILO S.A.S"/>
    <s v="20 NIIF Plenas - Separados"/>
    <s v="BOGOTA D.C."/>
    <s v="F4111"/>
    <s v="2016-dic-31"/>
    <x v="3"/>
    <m/>
    <m/>
    <s v="Otros activos financieros no corrientes"/>
    <x v="24"/>
    <x v="0"/>
    <n v="1976268"/>
  </r>
  <r>
    <x v="8"/>
    <s v="AMARILO S.A.S"/>
    <s v="20 NIIF Plenas - Separados"/>
    <s v="BOGOTA D.C."/>
    <s v="F4111"/>
    <s v="2017-dic-31"/>
    <x v="3"/>
    <m/>
    <m/>
    <s v="Otros activos financieros no corrientes"/>
    <x v="24"/>
    <x v="0"/>
    <n v="2443430"/>
  </r>
  <r>
    <x v="11"/>
    <s v="LATINOAMERICANA DE CONSTRUCCIONES S.A."/>
    <s v="20 NIIF Plenas - Separados"/>
    <s v="ANTIOQUIA"/>
    <s v="F4210"/>
    <s v="2016-dic-31"/>
    <x v="3"/>
    <m/>
    <m/>
    <s v="Otros activos financieros no corrientes"/>
    <x v="24"/>
    <x v="0"/>
    <n v="40478466"/>
  </r>
  <r>
    <x v="11"/>
    <s v="LATINOAMERICANA DE CONSTRUCCIONES S.A."/>
    <s v="20 NIIF Plenas - Separados"/>
    <s v="ANTIOQUIA"/>
    <s v="F4210"/>
    <s v="2017-dic-31"/>
    <x v="3"/>
    <m/>
    <m/>
    <s v="Otros activos financieros no corrientes"/>
    <x v="24"/>
    <x v="0"/>
    <n v="76198426"/>
  </r>
  <r>
    <x v="44"/>
    <s v="MARVAL S.A."/>
    <s v="20 NIIF Plenas - Separados"/>
    <s v="SANTANDER"/>
    <s v="F4111"/>
    <s v="2016-dic-31"/>
    <x v="3"/>
    <m/>
    <m/>
    <s v="Otros activos financieros no corrientes"/>
    <x v="24"/>
    <x v="0"/>
    <n v="122165983"/>
  </r>
  <r>
    <x v="44"/>
    <s v="MARVAL S.A."/>
    <s v="20 NIIF Plenas - Separados"/>
    <s v="SANTANDER"/>
    <s v="F4111"/>
    <s v="2017-dic-31"/>
    <x v="3"/>
    <m/>
    <m/>
    <s v="Otros activos financieros no corrientes"/>
    <x v="24"/>
    <x v="0"/>
    <n v="13931499"/>
  </r>
  <r>
    <x v="54"/>
    <s v="INMOBILIARIA CONCONCRETO S.A.S."/>
    <s v="20 NIIF Plenas - Separados"/>
    <s v="ANTIOQUIA"/>
    <s v="F4111"/>
    <s v="2016-dic-31"/>
    <x v="3"/>
    <m/>
    <m/>
    <s v="Otros activos financieros no corrientes"/>
    <x v="24"/>
    <x v="0"/>
    <n v="3440"/>
  </r>
  <r>
    <x v="54"/>
    <s v="INMOBILIARIA CONCONCRETO S.A.S."/>
    <s v="20 NIIF Plenas - Separados"/>
    <s v="ANTIOQUIA"/>
    <s v="F4111"/>
    <s v="2017-dic-31"/>
    <x v="3"/>
    <m/>
    <m/>
    <s v="Otros activos financieros no corrientes"/>
    <x v="24"/>
    <x v="0"/>
    <n v="3440"/>
  </r>
  <r>
    <x v="32"/>
    <s v="CONSTRUCTORA  COLPATRIA S.A"/>
    <s v="20 NIIF Plenas - Separados"/>
    <s v="BOGOTA D.C."/>
    <s v="F4111"/>
    <s v="2016-dic-31"/>
    <x v="3"/>
    <m/>
    <m/>
    <s v="Otros activos financieros no corrientes"/>
    <x v="24"/>
    <x v="0"/>
    <n v="10004199"/>
  </r>
  <r>
    <x v="32"/>
    <s v="CONSTRUCTORA  COLPATRIA S.A"/>
    <s v="20 NIIF Plenas - Separados"/>
    <s v="BOGOTA D.C."/>
    <s v="F4111"/>
    <s v="2017-dic-31"/>
    <x v="3"/>
    <m/>
    <m/>
    <s v="Otros activos financieros no corrientes"/>
    <x v="24"/>
    <x v="0"/>
    <n v="10288393"/>
  </r>
  <r>
    <x v="36"/>
    <s v="INTEGRAL S A."/>
    <s v="20 NIIF Plenas - Separados"/>
    <s v="ANTIOQUIA"/>
    <s v="M7110"/>
    <s v="2016-dic-31"/>
    <x v="3"/>
    <m/>
    <m/>
    <s v="Otros activos financieros no corrientes"/>
    <x v="24"/>
    <x v="0"/>
    <n v="1392145"/>
  </r>
  <r>
    <x v="36"/>
    <s v="INTEGRAL S A."/>
    <s v="20 NIIF Plenas - Separados"/>
    <s v="ANTIOQUIA"/>
    <s v="M7110"/>
    <s v="2017-dic-31"/>
    <x v="3"/>
    <m/>
    <m/>
    <s v="Otros activos financieros no corrientes"/>
    <x v="24"/>
    <x v="0"/>
    <n v="1393977"/>
  </r>
  <r>
    <x v="18"/>
    <s v="HMV INGENIEROS LTDA"/>
    <s v="20 NIIF Plenas - Separados"/>
    <s v="ANTIOQUIA"/>
    <s v="M7110"/>
    <s v="2017-dic-31"/>
    <x v="3"/>
    <m/>
    <m/>
    <s v="Otros activos financieros no corrientes"/>
    <x v="24"/>
    <x v="0"/>
    <n v="8000"/>
  </r>
  <r>
    <x v="57"/>
    <s v="ESTUDIOS Y PROYECTOS DEL SOL S A S"/>
    <s v="20 NIIF Plenas - Separados"/>
    <s v="BOGOTA D.C."/>
    <s v="F4210"/>
    <s v="2016-dic-31"/>
    <x v="3"/>
    <m/>
    <m/>
    <s v="Otros activos financieros no corrientes"/>
    <x v="24"/>
    <x v="0"/>
    <n v="1"/>
  </r>
  <r>
    <x v="57"/>
    <s v="ESTUDIOS Y PROYECTOS DEL SOL S A S"/>
    <s v="20 NIIF Plenas - Separados"/>
    <s v="BOGOTA D.C."/>
    <s v="F4210"/>
    <s v="2017-dic-31"/>
    <x v="3"/>
    <m/>
    <m/>
    <s v="Otros activos financieros no corrientes"/>
    <x v="24"/>
    <x v="0"/>
    <n v="1"/>
  </r>
  <r>
    <x v="53"/>
    <s v="SP INGENIEROS S.A.S."/>
    <s v="20 NIIF Plenas - Separados"/>
    <s v="ANTIOQUIA"/>
    <s v="F4210"/>
    <s v="2016-dic-31"/>
    <x v="3"/>
    <m/>
    <m/>
    <s v="Otros activos financieros no corrientes"/>
    <x v="24"/>
    <x v="0"/>
    <n v="3080111"/>
  </r>
  <r>
    <x v="53"/>
    <s v="SP INGENIEROS S.A.S."/>
    <s v="20 NIIF Plenas - Separados"/>
    <s v="ANTIOQUIA"/>
    <s v="F4210"/>
    <s v="2017-dic-31"/>
    <x v="3"/>
    <m/>
    <m/>
    <s v="Otros activos financieros no corrientes"/>
    <x v="24"/>
    <x v="0"/>
    <n v="3621868"/>
  </r>
  <r>
    <x v="15"/>
    <s v="KMA CONSTRUCCIONES S A"/>
    <s v="20 NIIF Plenas - Separados"/>
    <s v="BOLIVAR"/>
    <s v="F4290"/>
    <s v="2016-dic-31"/>
    <x v="3"/>
    <m/>
    <m/>
    <s v="Otros activos financieros no corrientes"/>
    <x v="24"/>
    <x v="0"/>
    <n v="2932372"/>
  </r>
  <r>
    <x v="15"/>
    <s v="KMA CONSTRUCCIONES S A"/>
    <s v="20 NIIF Plenas - Separados"/>
    <s v="BOLIVAR"/>
    <s v="F4290"/>
    <s v="2017-dic-31"/>
    <x v="3"/>
    <m/>
    <m/>
    <s v="Otros activos financieros no corrientes"/>
    <x v="24"/>
    <x v="0"/>
    <n v="4711577"/>
  </r>
  <r>
    <x v="2"/>
    <s v="ARQUITECTURA Y CONCRETO S A S"/>
    <s v="20 NIIF Plenas - Separados"/>
    <s v="ANTIOQUIA"/>
    <s v="F4111"/>
    <s v="2016-dic-31"/>
    <x v="3"/>
    <m/>
    <m/>
    <s v="Otros activos financieros no corrientes"/>
    <x v="24"/>
    <x v="0"/>
    <n v="6096685"/>
  </r>
  <r>
    <x v="13"/>
    <s v="CONSTRUCTORA CAPITAL MEDELLIN S.A.S."/>
    <s v="20 NIIF Plenas - Separados"/>
    <s v="ANTIOQUIA"/>
    <s v="F4111"/>
    <s v="2016-dic-31"/>
    <x v="3"/>
    <m/>
    <m/>
    <s v="Otros activos no financieros no corrientes"/>
    <x v="25"/>
    <x v="0"/>
    <n v="1287766"/>
  </r>
  <r>
    <x v="13"/>
    <s v="CONSTRUCTORA CAPITAL MEDELLIN S.A.S."/>
    <s v="20 NIIF Plenas - Separados"/>
    <s v="ANTIOQUIA"/>
    <s v="F4111"/>
    <s v="2017-dic-31"/>
    <x v="3"/>
    <m/>
    <m/>
    <s v="Otros activos no financieros no corrientes"/>
    <x v="25"/>
    <x v="0"/>
    <n v="28907"/>
  </r>
  <r>
    <x v="30"/>
    <s v="TECNICONTROL S.A."/>
    <s v="20 NIIF Plenas - Separados"/>
    <s v="BOGOTA D.C."/>
    <s v="M7110"/>
    <s v="2016-dic-31"/>
    <x v="3"/>
    <m/>
    <m/>
    <s v="Otros activos no financieros no corrientes"/>
    <x v="25"/>
    <x v="0"/>
    <n v="18884"/>
  </r>
  <r>
    <x v="30"/>
    <s v="TECNICONTROL S.A."/>
    <s v="20 NIIF Plenas - Separados"/>
    <s v="BOGOTA D.C."/>
    <s v="M7110"/>
    <s v="2017-dic-31"/>
    <x v="3"/>
    <m/>
    <m/>
    <s v="Otros activos no financieros no corrientes"/>
    <x v="25"/>
    <x v="0"/>
    <n v="34395"/>
  </r>
  <r>
    <x v="44"/>
    <s v="MARVAL S.A."/>
    <s v="20 NIIF Plenas - Separados"/>
    <s v="SANTANDER"/>
    <s v="F4111"/>
    <s v="2016-dic-31"/>
    <x v="3"/>
    <m/>
    <m/>
    <s v="Otros activos no financieros no corrientes"/>
    <x v="25"/>
    <x v="0"/>
    <n v="42266978"/>
  </r>
  <r>
    <x v="44"/>
    <s v="MARVAL S.A."/>
    <s v="20 NIIF Plenas - Separados"/>
    <s v="SANTANDER"/>
    <s v="F4111"/>
    <s v="2017-dic-31"/>
    <x v="3"/>
    <m/>
    <m/>
    <s v="Otros activos no financieros no corrientes"/>
    <x v="25"/>
    <x v="0"/>
    <n v="82393498"/>
  </r>
  <r>
    <x v="62"/>
    <s v="CARTAGENA II S.A."/>
    <s v="20 NIIF Plenas - Separados"/>
    <s v="BOLIVAR"/>
    <s v="L6810"/>
    <s v="2016-dic-31"/>
    <x v="3"/>
    <m/>
    <m/>
    <s v="Otros activos no financieros no corrientes"/>
    <x v="25"/>
    <x v="0"/>
    <n v="214548"/>
  </r>
  <r>
    <x v="62"/>
    <s v="CARTAGENA II S.A."/>
    <s v="20 NIIF Plenas - Separados"/>
    <s v="BOLIVAR"/>
    <s v="L6810"/>
    <s v="2017-dic-31"/>
    <x v="3"/>
    <m/>
    <m/>
    <s v="Otros activos no financieros no corrientes"/>
    <x v="25"/>
    <x v="0"/>
    <n v="214548"/>
  </r>
  <r>
    <x v="3"/>
    <s v="JARAMILLO MORA S.A."/>
    <s v="20 NIIF Plenas - Separados"/>
    <s v="VALLE"/>
    <s v="F4111"/>
    <s v="2016-dic-31"/>
    <x v="3"/>
    <m/>
    <m/>
    <s v="Otros activos no financieros no corrientes"/>
    <x v="25"/>
    <x v="0"/>
    <n v="545351"/>
  </r>
  <r>
    <x v="3"/>
    <s v="JARAMILLO MORA S.A."/>
    <s v="20 NIIF Plenas - Separados"/>
    <s v="VALLE"/>
    <s v="F4111"/>
    <s v="2017-dic-31"/>
    <x v="3"/>
    <m/>
    <m/>
    <s v="Otros activos no financieros no corrientes"/>
    <x v="25"/>
    <x v="0"/>
    <n v="346538"/>
  </r>
  <r>
    <x v="29"/>
    <s v="CONSULTORIA COLOMBIANA S A"/>
    <s v="20 NIIF Plenas - Separados"/>
    <s v="BOGOTA D.C."/>
    <s v="M7110"/>
    <s v="2016-dic-31"/>
    <x v="3"/>
    <m/>
    <m/>
    <s v="Otros activos no financieros no corrientes"/>
    <x v="25"/>
    <x v="0"/>
    <n v="855466"/>
  </r>
  <r>
    <x v="29"/>
    <s v="CONSULTORIA COLOMBIANA S A"/>
    <s v="20 NIIF Plenas - Separados"/>
    <s v="BOGOTA D.C."/>
    <s v="M7110"/>
    <s v="2017-dic-31"/>
    <x v="3"/>
    <m/>
    <m/>
    <s v="Otros activos no financieros no corrientes"/>
    <x v="25"/>
    <x v="0"/>
    <n v="917085"/>
  </r>
  <r>
    <x v="18"/>
    <s v="HMV INGENIEROS LTDA"/>
    <s v="20 NIIF Plenas - Separados"/>
    <s v="ANTIOQUIA"/>
    <s v="M7110"/>
    <s v="2016-dic-31"/>
    <x v="3"/>
    <m/>
    <m/>
    <s v="Otros activos no financieros no corrientes"/>
    <x v="25"/>
    <x v="0"/>
    <n v="329397"/>
  </r>
  <r>
    <x v="18"/>
    <s v="HMV INGENIEROS LTDA"/>
    <s v="20 NIIF Plenas - Separados"/>
    <s v="ANTIOQUIA"/>
    <s v="M7110"/>
    <s v="2017-dic-31"/>
    <x v="3"/>
    <m/>
    <m/>
    <s v="Otros activos no financieros no corrientes"/>
    <x v="25"/>
    <x v="0"/>
    <n v="121758"/>
  </r>
  <r>
    <x v="57"/>
    <s v="ESTUDIOS Y PROYECTOS DEL SOL S A S"/>
    <s v="20 NIIF Plenas - Separados"/>
    <s v="BOGOTA D.C."/>
    <s v="F4210"/>
    <s v="2016-dic-31"/>
    <x v="3"/>
    <m/>
    <m/>
    <s v="Otros activos no financieros no corrientes"/>
    <x v="25"/>
    <x v="0"/>
    <n v="19387367"/>
  </r>
  <r>
    <x v="57"/>
    <s v="ESTUDIOS Y PROYECTOS DEL SOL S A S"/>
    <s v="20 NIIF Plenas - Separados"/>
    <s v="BOGOTA D.C."/>
    <s v="F4210"/>
    <s v="2017-dic-31"/>
    <x v="3"/>
    <m/>
    <m/>
    <s v="Otros activos no financieros no corrientes"/>
    <x v="25"/>
    <x v="0"/>
    <n v="17415150"/>
  </r>
  <r>
    <x v="15"/>
    <s v="KMA CONSTRUCCIONES S A"/>
    <s v="20 NIIF Plenas - Separados"/>
    <s v="BOLIVAR"/>
    <s v="F4290"/>
    <s v="2016-dic-31"/>
    <x v="3"/>
    <m/>
    <m/>
    <s v="Otros activos no financieros no corrientes"/>
    <x v="25"/>
    <x v="0"/>
    <n v="1364888"/>
  </r>
  <r>
    <x v="2"/>
    <s v="ARQUITECTURA Y CONCRETO S A S"/>
    <s v="20 NIIF Plenas - Separados"/>
    <s v="ANTIOQUIA"/>
    <s v="F4111"/>
    <s v="2016-dic-31"/>
    <x v="3"/>
    <m/>
    <m/>
    <s v="Otros activos no financieros no corrientes"/>
    <x v="25"/>
    <x v="0"/>
    <n v="85223379"/>
  </r>
  <r>
    <x v="2"/>
    <s v="ARQUITECTURA Y CONCRETO S A S"/>
    <s v="20 NIIF Plenas - Separados"/>
    <s v="ANTIOQUIA"/>
    <s v="F4111"/>
    <s v="2017-dic-31"/>
    <x v="3"/>
    <m/>
    <m/>
    <s v="Otros activos no financieros no corrientes"/>
    <x v="25"/>
    <x v="0"/>
    <n v="159104101"/>
  </r>
  <r>
    <x v="49"/>
    <s v="CONINSA  RAMON H. S.A."/>
    <s v="20 NIIF Plenas - Separados"/>
    <s v="ANTIOQUIA"/>
    <s v="F4290"/>
    <s v="2016-dic-31"/>
    <x v="3"/>
    <m/>
    <m/>
    <s v="Activos no corrientes"/>
    <x v="26"/>
    <x v="3"/>
    <n v="96623165"/>
  </r>
  <r>
    <x v="49"/>
    <s v="CONINSA  RAMON H. S.A."/>
    <s v="20 NIIF Plenas - Separados"/>
    <s v="ANTIOQUIA"/>
    <s v="F4290"/>
    <s v="2017-dic-31"/>
    <x v="3"/>
    <m/>
    <m/>
    <s v="Activos no corrientes"/>
    <x v="26"/>
    <x v="3"/>
    <n v="144898583"/>
  </r>
  <r>
    <x v="27"/>
    <s v="CONSTRUCCIONES OBYCON S.A.S"/>
    <s v="20 NIIF Plenas - Separados"/>
    <s v="BOGOTA D.C."/>
    <s v="M7110"/>
    <s v="2016-dic-31"/>
    <x v="3"/>
    <m/>
    <m/>
    <s v="Activos no corrientes"/>
    <x v="26"/>
    <x v="3"/>
    <n v="54603028"/>
  </r>
  <r>
    <x v="27"/>
    <s v="CONSTRUCCIONES OBYCON S.A.S"/>
    <s v="20 NIIF Plenas - Separados"/>
    <s v="BOGOTA D.C."/>
    <s v="M7110"/>
    <s v="2017-dic-31"/>
    <x v="3"/>
    <m/>
    <m/>
    <s v="Activos no corrientes"/>
    <x v="26"/>
    <x v="3"/>
    <n v="40143218"/>
  </r>
  <r>
    <x v="13"/>
    <s v="CONSTRUCTORA CAPITAL MEDELLIN S.A.S."/>
    <s v="20 NIIF Plenas - Separados"/>
    <s v="ANTIOQUIA"/>
    <s v="F4111"/>
    <s v="2016-dic-31"/>
    <x v="3"/>
    <m/>
    <m/>
    <s v="Activos no corrientes"/>
    <x v="26"/>
    <x v="3"/>
    <n v="12364437"/>
  </r>
  <r>
    <x v="13"/>
    <s v="CONSTRUCTORA CAPITAL MEDELLIN S.A.S."/>
    <s v="20 NIIF Plenas - Separados"/>
    <s v="ANTIOQUIA"/>
    <s v="F4111"/>
    <s v="2017-dic-31"/>
    <x v="3"/>
    <m/>
    <m/>
    <s v="Activos no corrientes"/>
    <x v="26"/>
    <x v="3"/>
    <n v="10878372"/>
  </r>
  <r>
    <x v="30"/>
    <s v="TECNICONTROL S.A."/>
    <s v="20 NIIF Plenas - Separados"/>
    <s v="BOGOTA D.C."/>
    <s v="M7110"/>
    <s v="2016-dic-31"/>
    <x v="3"/>
    <m/>
    <m/>
    <s v="Activos no corrientes"/>
    <x v="26"/>
    <x v="3"/>
    <n v="8471314"/>
  </r>
  <r>
    <x v="30"/>
    <s v="TECNICONTROL S.A."/>
    <s v="20 NIIF Plenas - Separados"/>
    <s v="BOGOTA D.C."/>
    <s v="M7110"/>
    <s v="2017-dic-31"/>
    <x v="3"/>
    <m/>
    <m/>
    <s v="Activos no corrientes"/>
    <x v="26"/>
    <x v="3"/>
    <n v="6125492"/>
  </r>
  <r>
    <x v="23"/>
    <s v="ODINSA SERVICIOS S A S"/>
    <s v="20 NIIF Plenas - Separados"/>
    <s v="BOGOTA D.C."/>
    <s v="F4390"/>
    <s v="2016-dic-31"/>
    <x v="3"/>
    <m/>
    <m/>
    <s v="Activos no corrientes"/>
    <x v="26"/>
    <x v="3"/>
    <n v="5759803"/>
  </r>
  <r>
    <x v="23"/>
    <s v="ODINSA SERVICIOS S A S"/>
    <s v="20 NIIF Plenas - Separados"/>
    <s v="BOGOTA D.C."/>
    <s v="F4390"/>
    <s v="2017-dic-31"/>
    <x v="3"/>
    <m/>
    <m/>
    <s v="Activos no corrientes"/>
    <x v="26"/>
    <x v="3"/>
    <n v="5804493"/>
  </r>
  <r>
    <x v="8"/>
    <s v="AMARILO S.A.S"/>
    <s v="20 NIIF Plenas - Separados"/>
    <s v="BOGOTA D.C."/>
    <s v="F4111"/>
    <s v="2016-dic-31"/>
    <x v="3"/>
    <m/>
    <m/>
    <s v="Activos no corrientes"/>
    <x v="26"/>
    <x v="3"/>
    <n v="267383008"/>
  </r>
  <r>
    <x v="8"/>
    <s v="AMARILO S.A.S"/>
    <s v="20 NIIF Plenas - Separados"/>
    <s v="BOGOTA D.C."/>
    <s v="F4111"/>
    <s v="2017-dic-31"/>
    <x v="3"/>
    <m/>
    <m/>
    <s v="Activos no corrientes"/>
    <x v="26"/>
    <x v="3"/>
    <n v="253278699"/>
  </r>
  <r>
    <x v="11"/>
    <s v="LATINOAMERICANA DE CONSTRUCCIONES S.A."/>
    <s v="20 NIIF Plenas - Separados"/>
    <s v="ANTIOQUIA"/>
    <s v="F4210"/>
    <s v="2016-dic-31"/>
    <x v="3"/>
    <m/>
    <m/>
    <s v="Activos no corrientes"/>
    <x v="26"/>
    <x v="3"/>
    <n v="195154815"/>
  </r>
  <r>
    <x v="11"/>
    <s v="LATINOAMERICANA DE CONSTRUCCIONES S.A."/>
    <s v="20 NIIF Plenas - Separados"/>
    <s v="ANTIOQUIA"/>
    <s v="F4210"/>
    <s v="2017-dic-31"/>
    <x v="3"/>
    <m/>
    <m/>
    <s v="Activos no corrientes"/>
    <x v="26"/>
    <x v="3"/>
    <n v="235746738"/>
  </r>
  <r>
    <x v="6"/>
    <s v="PRABYC INGENIEROS S A S"/>
    <s v="20 NIIF Plenas - Separados"/>
    <s v="BOGOTA D.C."/>
    <s v="F4111"/>
    <s v="2016-dic-31"/>
    <x v="3"/>
    <m/>
    <m/>
    <s v="Activos no corrientes"/>
    <x v="26"/>
    <x v="3"/>
    <n v="209601843"/>
  </r>
  <r>
    <x v="6"/>
    <s v="PRABYC INGENIEROS S A S"/>
    <s v="20 NIIF Plenas - Separados"/>
    <s v="BOGOTA D.C."/>
    <s v="F4111"/>
    <s v="2017-dic-31"/>
    <x v="3"/>
    <m/>
    <m/>
    <s v="Activos no corrientes"/>
    <x v="26"/>
    <x v="3"/>
    <n v="136161444"/>
  </r>
  <r>
    <x v="44"/>
    <s v="MARVAL S.A."/>
    <s v="20 NIIF Plenas - Separados"/>
    <s v="SANTANDER"/>
    <s v="F4111"/>
    <s v="2016-dic-31"/>
    <x v="3"/>
    <m/>
    <m/>
    <s v="Activos no corrientes"/>
    <x v="26"/>
    <x v="3"/>
    <n v="651060709"/>
  </r>
  <r>
    <x v="44"/>
    <s v="MARVAL S.A."/>
    <s v="20 NIIF Plenas - Separados"/>
    <s v="SANTANDER"/>
    <s v="F4111"/>
    <s v="2017-dic-31"/>
    <x v="3"/>
    <m/>
    <m/>
    <s v="Activos no corrientes"/>
    <x v="26"/>
    <x v="3"/>
    <n v="770393743"/>
  </r>
  <r>
    <x v="62"/>
    <s v="CARTAGENA II S.A."/>
    <s v="20 NIIF Plenas - Separados"/>
    <s v="BOLIVAR"/>
    <s v="L6810"/>
    <s v="2016-dic-31"/>
    <x v="3"/>
    <m/>
    <m/>
    <s v="Activos no corrientes"/>
    <x v="26"/>
    <x v="3"/>
    <n v="1161353160"/>
  </r>
  <r>
    <x v="62"/>
    <s v="CARTAGENA II S.A."/>
    <s v="20 NIIF Plenas - Separados"/>
    <s v="BOLIVAR"/>
    <s v="L6810"/>
    <s v="2017-dic-31"/>
    <x v="3"/>
    <m/>
    <m/>
    <s v="Activos no corrientes"/>
    <x v="26"/>
    <x v="3"/>
    <n v="1147085927"/>
  </r>
  <r>
    <x v="3"/>
    <s v="JARAMILLO MORA S.A."/>
    <s v="20 NIIF Plenas - Separados"/>
    <s v="VALLE"/>
    <s v="F4111"/>
    <s v="2016-dic-31"/>
    <x v="3"/>
    <m/>
    <m/>
    <s v="Activos no corrientes"/>
    <x v="26"/>
    <x v="3"/>
    <n v="123036784"/>
  </r>
  <r>
    <x v="3"/>
    <s v="JARAMILLO MORA S.A."/>
    <s v="20 NIIF Plenas - Separados"/>
    <s v="VALLE"/>
    <s v="F4111"/>
    <s v="2017-dic-31"/>
    <x v="3"/>
    <m/>
    <m/>
    <s v="Activos no corrientes"/>
    <x v="26"/>
    <x v="3"/>
    <n v="160533925"/>
  </r>
  <r>
    <x v="54"/>
    <s v="INMOBILIARIA CONCONCRETO S.A.S."/>
    <s v="20 NIIF Plenas - Separados"/>
    <s v="ANTIOQUIA"/>
    <s v="F4111"/>
    <s v="2016-dic-31"/>
    <x v="3"/>
    <m/>
    <m/>
    <s v="Activos no corrientes"/>
    <x v="26"/>
    <x v="3"/>
    <n v="13412759"/>
  </r>
  <r>
    <x v="54"/>
    <s v="INMOBILIARIA CONCONCRETO S.A.S."/>
    <s v="20 NIIF Plenas - Separados"/>
    <s v="ANTIOQUIA"/>
    <s v="F4111"/>
    <s v="2017-dic-31"/>
    <x v="3"/>
    <m/>
    <m/>
    <s v="Activos no corrientes"/>
    <x v="26"/>
    <x v="3"/>
    <n v="13395918"/>
  </r>
  <r>
    <x v="16"/>
    <s v="CAM COLOMBIA MULTISERVICIOS S A S"/>
    <s v="20 NIIF Plenas - Separados"/>
    <s v="BOGOTA D.C."/>
    <s v="N8299"/>
    <s v="2016-dic-31"/>
    <x v="3"/>
    <m/>
    <m/>
    <s v="Activos no corrientes"/>
    <x v="26"/>
    <x v="3"/>
    <n v="29386612"/>
  </r>
  <r>
    <x v="16"/>
    <s v="CAM COLOMBIA MULTISERVICIOS S A S"/>
    <s v="20 NIIF Plenas - Separados"/>
    <s v="BOGOTA D.C."/>
    <s v="N8299"/>
    <s v="2017-dic-31"/>
    <x v="3"/>
    <m/>
    <m/>
    <s v="Activos no corrientes"/>
    <x v="26"/>
    <x v="3"/>
    <n v="30087851"/>
  </r>
  <r>
    <x v="32"/>
    <s v="CONSTRUCTORA  COLPATRIA S.A"/>
    <s v="20 NIIF Plenas - Separados"/>
    <s v="BOGOTA D.C."/>
    <s v="F4111"/>
    <s v="2016-dic-31"/>
    <x v="3"/>
    <m/>
    <m/>
    <s v="Activos no corrientes"/>
    <x v="26"/>
    <x v="3"/>
    <n v="506151139"/>
  </r>
  <r>
    <x v="32"/>
    <s v="CONSTRUCTORA  COLPATRIA S.A"/>
    <s v="20 NIIF Plenas - Separados"/>
    <s v="BOGOTA D.C."/>
    <s v="F4111"/>
    <s v="2017-dic-31"/>
    <x v="3"/>
    <m/>
    <m/>
    <s v="Activos no corrientes"/>
    <x v="26"/>
    <x v="3"/>
    <n v="632424267"/>
  </r>
  <r>
    <x v="36"/>
    <s v="INTEGRAL S A."/>
    <s v="20 NIIF Plenas - Separados"/>
    <s v="ANTIOQUIA"/>
    <s v="M7110"/>
    <s v="2016-dic-31"/>
    <x v="3"/>
    <m/>
    <m/>
    <s v="Activos no corrientes"/>
    <x v="26"/>
    <x v="3"/>
    <n v="140041503"/>
  </r>
  <r>
    <x v="36"/>
    <s v="INTEGRAL S A."/>
    <s v="20 NIIF Plenas - Separados"/>
    <s v="ANTIOQUIA"/>
    <s v="M7110"/>
    <s v="2017-dic-31"/>
    <x v="3"/>
    <m/>
    <m/>
    <s v="Activos no corrientes"/>
    <x v="26"/>
    <x v="3"/>
    <n v="143227817"/>
  </r>
  <r>
    <x v="29"/>
    <s v="CONSULTORIA COLOMBIANA S A"/>
    <s v="20 NIIF Plenas - Separados"/>
    <s v="BOGOTA D.C."/>
    <s v="M7110"/>
    <s v="2016-dic-31"/>
    <x v="3"/>
    <m/>
    <m/>
    <s v="Activos no corrientes"/>
    <x v="26"/>
    <x v="3"/>
    <n v="25043511"/>
  </r>
  <r>
    <x v="29"/>
    <s v="CONSULTORIA COLOMBIANA S A"/>
    <s v="20 NIIF Plenas - Separados"/>
    <s v="BOGOTA D.C."/>
    <s v="M7110"/>
    <s v="2017-dic-31"/>
    <x v="3"/>
    <m/>
    <m/>
    <s v="Activos no corrientes"/>
    <x v="26"/>
    <x v="3"/>
    <n v="33436836"/>
  </r>
  <r>
    <x v="31"/>
    <s v="MORELCO S A S"/>
    <s v="20 NIIF Plenas - Separados"/>
    <s v="BOGOTA D.C."/>
    <s v="F4290"/>
    <s v="2016-dic-31"/>
    <x v="3"/>
    <m/>
    <m/>
    <s v="Activos no corrientes"/>
    <x v="26"/>
    <x v="3"/>
    <n v="47235444"/>
  </r>
  <r>
    <x v="31"/>
    <s v="MORELCO S A S"/>
    <s v="20 NIIF Plenas - Separados"/>
    <s v="BOGOTA D.C."/>
    <s v="F4290"/>
    <s v="2017-dic-31"/>
    <x v="3"/>
    <m/>
    <m/>
    <s v="Activos no corrientes"/>
    <x v="26"/>
    <x v="3"/>
    <n v="51966897"/>
  </r>
  <r>
    <x v="18"/>
    <s v="HMV INGENIEROS LTDA"/>
    <s v="20 NIIF Plenas - Separados"/>
    <s v="ANTIOQUIA"/>
    <s v="M7110"/>
    <s v="2016-dic-31"/>
    <x v="3"/>
    <m/>
    <m/>
    <s v="Activos no corrientes"/>
    <x v="26"/>
    <x v="3"/>
    <n v="70096177"/>
  </r>
  <r>
    <x v="18"/>
    <s v="HMV INGENIEROS LTDA"/>
    <s v="20 NIIF Plenas - Separados"/>
    <s v="ANTIOQUIA"/>
    <s v="M7110"/>
    <s v="2017-dic-31"/>
    <x v="3"/>
    <m/>
    <m/>
    <s v="Activos no corrientes"/>
    <x v="26"/>
    <x v="3"/>
    <n v="74434928"/>
  </r>
  <r>
    <x v="33"/>
    <s v="A.C.I. PROYECTOS S.A.S"/>
    <s v="20 NIIF Plenas - Separados"/>
    <s v="BOGOTA D.C."/>
    <s v="M7110"/>
    <s v="2016-dic-31"/>
    <x v="3"/>
    <m/>
    <m/>
    <s v="Activos no corrientes"/>
    <x v="26"/>
    <x v="3"/>
    <n v="8749373"/>
  </r>
  <r>
    <x v="33"/>
    <s v="A.C.I. PROYECTOS S.A.S"/>
    <s v="20 NIIF Plenas - Separados"/>
    <s v="BOGOTA D.C."/>
    <s v="M7110"/>
    <s v="2017-dic-31"/>
    <x v="3"/>
    <m/>
    <m/>
    <s v="Activos no corrientes"/>
    <x v="26"/>
    <x v="3"/>
    <n v="9092326"/>
  </r>
  <r>
    <x v="48"/>
    <s v="SEDIC S.A"/>
    <s v="20 NIIF Plenas - Separados"/>
    <s v="ANTIOQUIA"/>
    <s v="M7110"/>
    <s v="2016-dic-31"/>
    <x v="3"/>
    <m/>
    <m/>
    <s v="Activos no corrientes"/>
    <x v="26"/>
    <x v="3"/>
    <n v="2793550"/>
  </r>
  <r>
    <x v="48"/>
    <s v="SEDIC S.A"/>
    <s v="20 NIIF Plenas - Separados"/>
    <s v="ANTIOQUIA"/>
    <s v="M7110"/>
    <s v="2017-dic-31"/>
    <x v="3"/>
    <m/>
    <m/>
    <s v="Activos no corrientes"/>
    <x v="26"/>
    <x v="3"/>
    <n v="2744994"/>
  </r>
  <r>
    <x v="57"/>
    <s v="ESTUDIOS Y PROYECTOS DEL SOL S A S"/>
    <s v="20 NIIF Plenas - Separados"/>
    <s v="BOGOTA D.C."/>
    <s v="F4210"/>
    <s v="2016-dic-31"/>
    <x v="3"/>
    <m/>
    <m/>
    <s v="Activos no corrientes"/>
    <x v="26"/>
    <x v="3"/>
    <n v="863409013"/>
  </r>
  <r>
    <x v="57"/>
    <s v="ESTUDIOS Y PROYECTOS DEL SOL S A S"/>
    <s v="20 NIIF Plenas - Separados"/>
    <s v="BOGOTA D.C."/>
    <s v="F4210"/>
    <s v="2017-dic-31"/>
    <x v="3"/>
    <m/>
    <m/>
    <s v="Activos no corrientes"/>
    <x v="26"/>
    <x v="3"/>
    <n v="876059587"/>
  </r>
  <r>
    <x v="35"/>
    <s v="TERMOTECNICA COINDUSTRIAL S A"/>
    <s v="20 NIIF Plenas - Separados"/>
    <s v="BOGOTA D.C."/>
    <s v="F4290"/>
    <s v="2016-dic-31"/>
    <x v="3"/>
    <m/>
    <m/>
    <s v="Activos no corrientes"/>
    <x v="26"/>
    <x v="3"/>
    <n v="141833878"/>
  </r>
  <r>
    <x v="35"/>
    <s v="TERMOTECNICA COINDUSTRIAL S A"/>
    <s v="20 NIIF Plenas - Separados"/>
    <s v="BOGOTA D.C."/>
    <s v="F4290"/>
    <s v="2017-dic-31"/>
    <x v="3"/>
    <m/>
    <m/>
    <s v="Activos no corrientes"/>
    <x v="26"/>
    <x v="3"/>
    <n v="157376757"/>
  </r>
  <r>
    <x v="20"/>
    <s v="OSPINAS Y CIA S A"/>
    <s v="20 NIIF Plenas - Separados"/>
    <s v="BOGOTA D.C."/>
    <s v="M7110"/>
    <s v="2016-dic-31"/>
    <x v="3"/>
    <m/>
    <m/>
    <s v="Activos no corrientes"/>
    <x v="26"/>
    <x v="3"/>
    <n v="119260230"/>
  </r>
  <r>
    <x v="20"/>
    <s v="OSPINAS Y CIA S A"/>
    <s v="20 NIIF Plenas - Separados"/>
    <s v="BOGOTA D.C."/>
    <s v="M7110"/>
    <s v="2017-dic-31"/>
    <x v="3"/>
    <m/>
    <m/>
    <s v="Activos no corrientes"/>
    <x v="26"/>
    <x v="3"/>
    <n v="49525292"/>
  </r>
  <r>
    <x v="42"/>
    <s v="PROMOTORA CONVIVIENDA S A S"/>
    <s v="20 NIIF Plenas - Separados"/>
    <s v="BOGOTA D.C."/>
    <s v="M7110"/>
    <s v="2016-dic-31"/>
    <x v="3"/>
    <m/>
    <m/>
    <s v="Activos no corrientes"/>
    <x v="26"/>
    <x v="3"/>
    <n v="42595799"/>
  </r>
  <r>
    <x v="42"/>
    <s v="PROMOTORA CONVIVIENDA S A S"/>
    <s v="20 NIIF Plenas - Separados"/>
    <s v="BOGOTA D.C."/>
    <s v="M7110"/>
    <s v="2017-dic-31"/>
    <x v="3"/>
    <m/>
    <m/>
    <s v="Activos no corrientes"/>
    <x v="26"/>
    <x v="3"/>
    <n v="81408803"/>
  </r>
  <r>
    <x v="53"/>
    <s v="SP INGENIEROS S.A.S."/>
    <s v="20 NIIF Plenas - Separados"/>
    <s v="ANTIOQUIA"/>
    <s v="F4210"/>
    <s v="2016-dic-31"/>
    <x v="3"/>
    <m/>
    <m/>
    <s v="Activos no corrientes"/>
    <x v="26"/>
    <x v="3"/>
    <n v="209058697"/>
  </r>
  <r>
    <x v="53"/>
    <s v="SP INGENIEROS S.A.S."/>
    <s v="20 NIIF Plenas - Separados"/>
    <s v="ANTIOQUIA"/>
    <s v="F4210"/>
    <s v="2017-dic-31"/>
    <x v="3"/>
    <m/>
    <m/>
    <s v="Activos no corrientes"/>
    <x v="26"/>
    <x v="3"/>
    <n v="288816474"/>
  </r>
  <r>
    <x v="15"/>
    <s v="KMA CONSTRUCCIONES S A"/>
    <s v="20 NIIF Plenas - Separados"/>
    <s v="BOLIVAR"/>
    <s v="F4290"/>
    <s v="2016-dic-31"/>
    <x v="3"/>
    <m/>
    <m/>
    <s v="Activos no corrientes"/>
    <x v="26"/>
    <x v="3"/>
    <n v="321268147"/>
  </r>
  <r>
    <x v="15"/>
    <s v="KMA CONSTRUCCIONES S A"/>
    <s v="20 NIIF Plenas - Separados"/>
    <s v="BOLIVAR"/>
    <s v="F4290"/>
    <s v="2017-dic-31"/>
    <x v="3"/>
    <m/>
    <m/>
    <s v="Activos no corrientes"/>
    <x v="26"/>
    <x v="3"/>
    <n v="356361781"/>
  </r>
  <r>
    <x v="2"/>
    <s v="ARQUITECTURA Y CONCRETO S A S"/>
    <s v="20 NIIF Plenas - Separados"/>
    <s v="ANTIOQUIA"/>
    <s v="F4111"/>
    <s v="2016-dic-31"/>
    <x v="3"/>
    <m/>
    <m/>
    <s v="Activos no corrientes"/>
    <x v="26"/>
    <x v="3"/>
    <n v="496523081"/>
  </r>
  <r>
    <x v="2"/>
    <s v="ARQUITECTURA Y CONCRETO S A S"/>
    <s v="20 NIIF Plenas - Separados"/>
    <s v="ANTIOQUIA"/>
    <s v="F4111"/>
    <s v="2017-dic-31"/>
    <x v="3"/>
    <m/>
    <m/>
    <s v="Activos no corrientes"/>
    <x v="26"/>
    <x v="3"/>
    <n v="616415520"/>
  </r>
  <r>
    <x v="40"/>
    <s v="INDUSTRIAL CONCONCRETO S.A.S"/>
    <s v="20 NIIF Plenas - Separados"/>
    <s v="ANTIOQUIA"/>
    <s v="F4290"/>
    <s v="2016-dic-31"/>
    <x v="3"/>
    <m/>
    <m/>
    <s v="Activos no corrientes"/>
    <x v="26"/>
    <x v="3"/>
    <n v="149452254"/>
  </r>
  <r>
    <x v="40"/>
    <s v="INDUSTRIAL CONCONCRETO S.A.S"/>
    <s v="20 NIIF Plenas - Separados"/>
    <s v="ANTIOQUIA"/>
    <s v="F4290"/>
    <s v="2017-dic-31"/>
    <x v="3"/>
    <m/>
    <m/>
    <s v="Activos no corrientes"/>
    <x v="26"/>
    <x v="3"/>
    <n v="175121374"/>
  </r>
  <r>
    <x v="49"/>
    <s v="CONINSA  RAMON H. S.A."/>
    <s v="20 NIIF Plenas - Separados"/>
    <s v="ANTIOQUIA"/>
    <s v="F4290"/>
    <s v="2016-dic-31"/>
    <x v="3"/>
    <m/>
    <m/>
    <s v="Activos"/>
    <x v="27"/>
    <x v="4"/>
    <n v="454055013"/>
  </r>
  <r>
    <x v="49"/>
    <s v="CONINSA  RAMON H. S.A."/>
    <s v="20 NIIF Plenas - Separados"/>
    <s v="ANTIOQUIA"/>
    <s v="F4290"/>
    <s v="2017-dic-31"/>
    <x v="3"/>
    <m/>
    <m/>
    <s v="Activos"/>
    <x v="27"/>
    <x v="4"/>
    <n v="464610275"/>
  </r>
  <r>
    <x v="27"/>
    <s v="CONSTRUCCIONES OBYCON S.A.S"/>
    <s v="20 NIIF Plenas - Separados"/>
    <s v="BOGOTA D.C."/>
    <s v="M7110"/>
    <s v="2016-dic-31"/>
    <x v="3"/>
    <m/>
    <m/>
    <s v="Activos"/>
    <x v="27"/>
    <x v="4"/>
    <n v="139526619"/>
  </r>
  <r>
    <x v="27"/>
    <s v="CONSTRUCCIONES OBYCON S.A.S"/>
    <s v="20 NIIF Plenas - Separados"/>
    <s v="BOGOTA D.C."/>
    <s v="M7110"/>
    <s v="2017-dic-31"/>
    <x v="3"/>
    <m/>
    <m/>
    <s v="Activos"/>
    <x v="27"/>
    <x v="4"/>
    <n v="141585313"/>
  </r>
  <r>
    <x v="13"/>
    <s v="CONSTRUCTORA CAPITAL MEDELLIN S.A.S."/>
    <s v="20 NIIF Plenas - Separados"/>
    <s v="ANTIOQUIA"/>
    <s v="F4111"/>
    <s v="2016-dic-31"/>
    <x v="3"/>
    <m/>
    <m/>
    <s v="Activos"/>
    <x v="27"/>
    <x v="4"/>
    <n v="520281694"/>
  </r>
  <r>
    <x v="13"/>
    <s v="CONSTRUCTORA CAPITAL MEDELLIN S.A.S."/>
    <s v="20 NIIF Plenas - Separados"/>
    <s v="ANTIOQUIA"/>
    <s v="F4111"/>
    <s v="2017-dic-31"/>
    <x v="3"/>
    <m/>
    <m/>
    <s v="Activos"/>
    <x v="27"/>
    <x v="4"/>
    <n v="637968439"/>
  </r>
  <r>
    <x v="30"/>
    <s v="TECNICONTROL S.A."/>
    <s v="20 NIIF Plenas - Separados"/>
    <s v="BOGOTA D.C."/>
    <s v="M7110"/>
    <s v="2016-dic-31"/>
    <x v="3"/>
    <m/>
    <m/>
    <s v="Activos"/>
    <x v="27"/>
    <x v="4"/>
    <n v="48969909"/>
  </r>
  <r>
    <x v="30"/>
    <s v="TECNICONTROL S.A."/>
    <s v="20 NIIF Plenas - Separados"/>
    <s v="BOGOTA D.C."/>
    <s v="M7110"/>
    <s v="2017-dic-31"/>
    <x v="3"/>
    <m/>
    <m/>
    <s v="Activos"/>
    <x v="27"/>
    <x v="4"/>
    <n v="56907187"/>
  </r>
  <r>
    <x v="23"/>
    <s v="ODINSA SERVICIOS S A S"/>
    <s v="20 NIIF Plenas - Separados"/>
    <s v="BOGOTA D.C."/>
    <s v="F4390"/>
    <s v="2016-dic-31"/>
    <x v="3"/>
    <m/>
    <m/>
    <s v="Activos"/>
    <x v="27"/>
    <x v="4"/>
    <n v="8351256"/>
  </r>
  <r>
    <x v="23"/>
    <s v="ODINSA SERVICIOS S A S"/>
    <s v="20 NIIF Plenas - Separados"/>
    <s v="BOGOTA D.C."/>
    <s v="F4390"/>
    <s v="2017-dic-31"/>
    <x v="3"/>
    <m/>
    <m/>
    <s v="Activos"/>
    <x v="27"/>
    <x v="4"/>
    <n v="8064657"/>
  </r>
  <r>
    <x v="8"/>
    <s v="AMARILO S.A.S"/>
    <s v="20 NIIF Plenas - Separados"/>
    <s v="BOGOTA D.C."/>
    <s v="F4111"/>
    <s v="2016-dic-31"/>
    <x v="3"/>
    <m/>
    <m/>
    <s v="Activos"/>
    <x v="27"/>
    <x v="4"/>
    <n v="1910172652"/>
  </r>
  <r>
    <x v="8"/>
    <s v="AMARILO S.A.S"/>
    <s v="20 NIIF Plenas - Separados"/>
    <s v="BOGOTA D.C."/>
    <s v="F4111"/>
    <s v="2017-dic-31"/>
    <x v="3"/>
    <m/>
    <m/>
    <s v="Activos"/>
    <x v="27"/>
    <x v="4"/>
    <n v="2110026132"/>
  </r>
  <r>
    <x v="11"/>
    <s v="LATINOAMERICANA DE CONSTRUCCIONES S.A."/>
    <s v="20 NIIF Plenas - Separados"/>
    <s v="ANTIOQUIA"/>
    <s v="F4210"/>
    <s v="2016-dic-31"/>
    <x v="3"/>
    <m/>
    <m/>
    <s v="Activos"/>
    <x v="27"/>
    <x v="4"/>
    <n v="447079926"/>
  </r>
  <r>
    <x v="11"/>
    <s v="LATINOAMERICANA DE CONSTRUCCIONES S.A."/>
    <s v="20 NIIF Plenas - Separados"/>
    <s v="ANTIOQUIA"/>
    <s v="F4210"/>
    <s v="2017-dic-31"/>
    <x v="3"/>
    <m/>
    <m/>
    <s v="Activos"/>
    <x v="27"/>
    <x v="4"/>
    <n v="372717802"/>
  </r>
  <r>
    <x v="6"/>
    <s v="PRABYC INGENIEROS S A S"/>
    <s v="20 NIIF Plenas - Separados"/>
    <s v="BOGOTA D.C."/>
    <s v="F4111"/>
    <s v="2016-dic-31"/>
    <x v="3"/>
    <m/>
    <m/>
    <s v="Activos"/>
    <x v="27"/>
    <x v="4"/>
    <n v="407886730"/>
  </r>
  <r>
    <x v="6"/>
    <s v="PRABYC INGENIEROS S A S"/>
    <s v="20 NIIF Plenas - Separados"/>
    <s v="BOGOTA D.C."/>
    <s v="F4111"/>
    <s v="2017-dic-31"/>
    <x v="3"/>
    <m/>
    <m/>
    <s v="Activos"/>
    <x v="27"/>
    <x v="4"/>
    <n v="587093802"/>
  </r>
  <r>
    <x v="44"/>
    <s v="MARVAL S.A."/>
    <s v="20 NIIF Plenas - Separados"/>
    <s v="SANTANDER"/>
    <s v="F4111"/>
    <s v="2016-dic-31"/>
    <x v="3"/>
    <m/>
    <m/>
    <s v="Activos"/>
    <x v="27"/>
    <x v="4"/>
    <n v="1243732146"/>
  </r>
  <r>
    <x v="44"/>
    <s v="MARVAL S.A."/>
    <s v="20 NIIF Plenas - Separados"/>
    <s v="SANTANDER"/>
    <s v="F4111"/>
    <s v="2017-dic-31"/>
    <x v="3"/>
    <m/>
    <m/>
    <s v="Activos"/>
    <x v="27"/>
    <x v="4"/>
    <n v="1281371283"/>
  </r>
  <r>
    <x v="62"/>
    <s v="CARTAGENA II S.A."/>
    <s v="20 NIIF Plenas - Separados"/>
    <s v="BOLIVAR"/>
    <s v="L6810"/>
    <s v="2016-dic-31"/>
    <x v="3"/>
    <m/>
    <m/>
    <s v="Activos"/>
    <x v="27"/>
    <x v="4"/>
    <n v="1162366287"/>
  </r>
  <r>
    <x v="62"/>
    <s v="CARTAGENA II S.A."/>
    <s v="20 NIIF Plenas - Separados"/>
    <s v="BOLIVAR"/>
    <s v="L6810"/>
    <s v="2017-dic-31"/>
    <x v="3"/>
    <m/>
    <m/>
    <s v="Activos"/>
    <x v="27"/>
    <x v="4"/>
    <n v="1148642597"/>
  </r>
  <r>
    <x v="3"/>
    <s v="JARAMILLO MORA S.A."/>
    <s v="20 NIIF Plenas - Separados"/>
    <s v="VALLE"/>
    <s v="F4111"/>
    <s v="2016-dic-31"/>
    <x v="3"/>
    <m/>
    <m/>
    <s v="Activos"/>
    <x v="27"/>
    <x v="4"/>
    <n v="343093949"/>
  </r>
  <r>
    <x v="3"/>
    <s v="JARAMILLO MORA S.A."/>
    <s v="20 NIIF Plenas - Separados"/>
    <s v="VALLE"/>
    <s v="F4111"/>
    <s v="2017-dic-31"/>
    <x v="3"/>
    <m/>
    <m/>
    <s v="Activos"/>
    <x v="27"/>
    <x v="4"/>
    <n v="406040143"/>
  </r>
  <r>
    <x v="54"/>
    <s v="INMOBILIARIA CONCONCRETO S.A.S."/>
    <s v="20 NIIF Plenas - Separados"/>
    <s v="ANTIOQUIA"/>
    <s v="F4111"/>
    <s v="2016-dic-31"/>
    <x v="3"/>
    <m/>
    <m/>
    <s v="Activos"/>
    <x v="27"/>
    <x v="4"/>
    <n v="23790679"/>
  </r>
  <r>
    <x v="54"/>
    <s v="INMOBILIARIA CONCONCRETO S.A.S."/>
    <s v="20 NIIF Plenas - Separados"/>
    <s v="ANTIOQUIA"/>
    <s v="F4111"/>
    <s v="2017-dic-31"/>
    <x v="3"/>
    <m/>
    <m/>
    <s v="Activos"/>
    <x v="27"/>
    <x v="4"/>
    <n v="21289828"/>
  </r>
  <r>
    <x v="16"/>
    <s v="CAM COLOMBIA MULTISERVICIOS S A S"/>
    <s v="20 NIIF Plenas - Separados"/>
    <s v="BOGOTA D.C."/>
    <s v="N8299"/>
    <s v="2016-dic-31"/>
    <x v="3"/>
    <m/>
    <m/>
    <s v="Activos"/>
    <x v="27"/>
    <x v="4"/>
    <n v="112082278"/>
  </r>
  <r>
    <x v="16"/>
    <s v="CAM COLOMBIA MULTISERVICIOS S A S"/>
    <s v="20 NIIF Plenas - Separados"/>
    <s v="BOGOTA D.C."/>
    <s v="N8299"/>
    <s v="2017-dic-31"/>
    <x v="3"/>
    <m/>
    <m/>
    <s v="Activos"/>
    <x v="27"/>
    <x v="4"/>
    <n v="116830447"/>
  </r>
  <r>
    <x v="32"/>
    <s v="CONSTRUCTORA  COLPATRIA S.A"/>
    <s v="20 NIIF Plenas - Separados"/>
    <s v="BOGOTA D.C."/>
    <s v="F4111"/>
    <s v="2016-dic-31"/>
    <x v="3"/>
    <m/>
    <m/>
    <s v="Activos"/>
    <x v="27"/>
    <x v="4"/>
    <n v="1556183934"/>
  </r>
  <r>
    <x v="32"/>
    <s v="CONSTRUCTORA  COLPATRIA S.A"/>
    <s v="20 NIIF Plenas - Separados"/>
    <s v="BOGOTA D.C."/>
    <s v="F4111"/>
    <s v="2017-dic-31"/>
    <x v="3"/>
    <m/>
    <m/>
    <s v="Activos"/>
    <x v="27"/>
    <x v="4"/>
    <n v="1928493387"/>
  </r>
  <r>
    <x v="36"/>
    <s v="INTEGRAL S A."/>
    <s v="20 NIIF Plenas - Separados"/>
    <s v="ANTIOQUIA"/>
    <s v="M7110"/>
    <s v="2016-dic-31"/>
    <x v="3"/>
    <m/>
    <m/>
    <s v="Activos"/>
    <x v="27"/>
    <x v="4"/>
    <n v="202381549"/>
  </r>
  <r>
    <x v="36"/>
    <s v="INTEGRAL S A."/>
    <s v="20 NIIF Plenas - Separados"/>
    <s v="ANTIOQUIA"/>
    <s v="M7110"/>
    <s v="2017-dic-31"/>
    <x v="3"/>
    <m/>
    <m/>
    <s v="Activos"/>
    <x v="27"/>
    <x v="4"/>
    <n v="200059850"/>
  </r>
  <r>
    <x v="29"/>
    <s v="CONSULTORIA COLOMBIANA S A"/>
    <s v="20 NIIF Plenas - Separados"/>
    <s v="BOGOTA D.C."/>
    <s v="M7110"/>
    <s v="2016-dic-31"/>
    <x v="3"/>
    <m/>
    <m/>
    <s v="Activos"/>
    <x v="27"/>
    <x v="4"/>
    <n v="92769218"/>
  </r>
  <r>
    <x v="29"/>
    <s v="CONSULTORIA COLOMBIANA S A"/>
    <s v="20 NIIF Plenas - Separados"/>
    <s v="BOGOTA D.C."/>
    <s v="M7110"/>
    <s v="2017-dic-31"/>
    <x v="3"/>
    <m/>
    <m/>
    <s v="Activos"/>
    <x v="27"/>
    <x v="4"/>
    <n v="118167323"/>
  </r>
  <r>
    <x v="31"/>
    <s v="MORELCO S A S"/>
    <s v="20 NIIF Plenas - Separados"/>
    <s v="BOGOTA D.C."/>
    <s v="F4290"/>
    <s v="2016-dic-31"/>
    <x v="3"/>
    <m/>
    <m/>
    <s v="Activos"/>
    <x v="27"/>
    <x v="4"/>
    <n v="263650428"/>
  </r>
  <r>
    <x v="31"/>
    <s v="MORELCO S A S"/>
    <s v="20 NIIF Plenas - Separados"/>
    <s v="BOGOTA D.C."/>
    <s v="F4290"/>
    <s v="2017-dic-31"/>
    <x v="3"/>
    <m/>
    <m/>
    <s v="Activos"/>
    <x v="27"/>
    <x v="4"/>
    <n v="213289485"/>
  </r>
  <r>
    <x v="18"/>
    <s v="HMV INGENIEROS LTDA"/>
    <s v="20 NIIF Plenas - Separados"/>
    <s v="ANTIOQUIA"/>
    <s v="M7110"/>
    <s v="2016-dic-31"/>
    <x v="3"/>
    <m/>
    <m/>
    <s v="Activos"/>
    <x v="27"/>
    <x v="4"/>
    <n v="150243884"/>
  </r>
  <r>
    <x v="18"/>
    <s v="HMV INGENIEROS LTDA"/>
    <s v="20 NIIF Plenas - Separados"/>
    <s v="ANTIOQUIA"/>
    <s v="M7110"/>
    <s v="2017-dic-31"/>
    <x v="3"/>
    <m/>
    <m/>
    <s v="Activos"/>
    <x v="27"/>
    <x v="4"/>
    <n v="199554124"/>
  </r>
  <r>
    <x v="33"/>
    <s v="A.C.I. PROYECTOS S.A.S"/>
    <s v="20 NIIF Plenas - Separados"/>
    <s v="BOGOTA D.C."/>
    <s v="M7110"/>
    <s v="2016-dic-31"/>
    <x v="3"/>
    <m/>
    <m/>
    <s v="Activos"/>
    <x v="27"/>
    <x v="4"/>
    <n v="44106375"/>
  </r>
  <r>
    <x v="33"/>
    <s v="A.C.I. PROYECTOS S.A.S"/>
    <s v="20 NIIF Plenas - Separados"/>
    <s v="BOGOTA D.C."/>
    <s v="M7110"/>
    <s v="2017-dic-31"/>
    <x v="3"/>
    <m/>
    <m/>
    <s v="Activos"/>
    <x v="27"/>
    <x v="4"/>
    <n v="36617318"/>
  </r>
  <r>
    <x v="48"/>
    <s v="SEDIC S.A"/>
    <s v="20 NIIF Plenas - Separados"/>
    <s v="ANTIOQUIA"/>
    <s v="M7110"/>
    <s v="2016-dic-31"/>
    <x v="3"/>
    <m/>
    <m/>
    <s v="Activos"/>
    <x v="27"/>
    <x v="4"/>
    <n v="12976140"/>
  </r>
  <r>
    <x v="48"/>
    <s v="SEDIC S.A"/>
    <s v="20 NIIF Plenas - Separados"/>
    <s v="ANTIOQUIA"/>
    <s v="M7110"/>
    <s v="2017-dic-31"/>
    <x v="3"/>
    <m/>
    <m/>
    <s v="Activos"/>
    <x v="27"/>
    <x v="4"/>
    <n v="15883372"/>
  </r>
  <r>
    <x v="57"/>
    <s v="ESTUDIOS Y PROYECTOS DEL SOL S A S"/>
    <s v="20 NIIF Plenas - Separados"/>
    <s v="BOGOTA D.C."/>
    <s v="F4210"/>
    <s v="2016-dic-31"/>
    <x v="3"/>
    <m/>
    <m/>
    <s v="Activos"/>
    <x v="27"/>
    <x v="4"/>
    <n v="1123624781"/>
  </r>
  <r>
    <x v="57"/>
    <s v="ESTUDIOS Y PROYECTOS DEL SOL S A S"/>
    <s v="20 NIIF Plenas - Separados"/>
    <s v="BOGOTA D.C."/>
    <s v="F4210"/>
    <s v="2017-dic-31"/>
    <x v="3"/>
    <m/>
    <m/>
    <s v="Activos"/>
    <x v="27"/>
    <x v="4"/>
    <n v="1005014392"/>
  </r>
  <r>
    <x v="35"/>
    <s v="TERMOTECNICA COINDUSTRIAL S A"/>
    <s v="20 NIIF Plenas - Separados"/>
    <s v="BOGOTA D.C."/>
    <s v="F4290"/>
    <s v="2016-dic-31"/>
    <x v="3"/>
    <m/>
    <m/>
    <s v="Activos"/>
    <x v="27"/>
    <x v="4"/>
    <n v="558677434"/>
  </r>
  <r>
    <x v="35"/>
    <s v="TERMOTECNICA COINDUSTRIAL S A"/>
    <s v="20 NIIF Plenas - Separados"/>
    <s v="BOGOTA D.C."/>
    <s v="F4290"/>
    <s v="2017-dic-31"/>
    <x v="3"/>
    <m/>
    <m/>
    <s v="Activos"/>
    <x v="27"/>
    <x v="4"/>
    <n v="652715615"/>
  </r>
  <r>
    <x v="20"/>
    <s v="OSPINAS Y CIA S A"/>
    <s v="20 NIIF Plenas - Separados"/>
    <s v="BOGOTA D.C."/>
    <s v="M7110"/>
    <s v="2016-dic-31"/>
    <x v="3"/>
    <m/>
    <m/>
    <s v="Activos"/>
    <x v="27"/>
    <x v="4"/>
    <n v="315110306"/>
  </r>
  <r>
    <x v="20"/>
    <s v="OSPINAS Y CIA S A"/>
    <s v="20 NIIF Plenas - Separados"/>
    <s v="BOGOTA D.C."/>
    <s v="M7110"/>
    <s v="2017-dic-31"/>
    <x v="3"/>
    <m/>
    <m/>
    <s v="Activos"/>
    <x v="27"/>
    <x v="4"/>
    <n v="241345350"/>
  </r>
  <r>
    <x v="42"/>
    <s v="PROMOTORA CONVIVIENDA S A S"/>
    <s v="20 NIIF Plenas - Separados"/>
    <s v="BOGOTA D.C."/>
    <s v="M7110"/>
    <s v="2016-dic-31"/>
    <x v="3"/>
    <m/>
    <m/>
    <s v="Activos"/>
    <x v="27"/>
    <x v="4"/>
    <n v="68684308"/>
  </r>
  <r>
    <x v="42"/>
    <s v="PROMOTORA CONVIVIENDA S A S"/>
    <s v="20 NIIF Plenas - Separados"/>
    <s v="BOGOTA D.C."/>
    <s v="M7110"/>
    <s v="2017-dic-31"/>
    <x v="3"/>
    <m/>
    <m/>
    <s v="Activos"/>
    <x v="27"/>
    <x v="4"/>
    <n v="92352632"/>
  </r>
  <r>
    <x v="53"/>
    <s v="SP INGENIEROS S.A.S."/>
    <s v="20 NIIF Plenas - Separados"/>
    <s v="ANTIOQUIA"/>
    <s v="F4210"/>
    <s v="2016-dic-31"/>
    <x v="3"/>
    <m/>
    <m/>
    <s v="Activos"/>
    <x v="27"/>
    <x v="4"/>
    <n v="304346899"/>
  </r>
  <r>
    <x v="53"/>
    <s v="SP INGENIEROS S.A.S."/>
    <s v="20 NIIF Plenas - Separados"/>
    <s v="ANTIOQUIA"/>
    <s v="F4210"/>
    <s v="2017-dic-31"/>
    <x v="3"/>
    <m/>
    <m/>
    <s v="Activos"/>
    <x v="27"/>
    <x v="4"/>
    <n v="370108777"/>
  </r>
  <r>
    <x v="15"/>
    <s v="KMA CONSTRUCCIONES S A"/>
    <s v="20 NIIF Plenas - Separados"/>
    <s v="BOLIVAR"/>
    <s v="F4290"/>
    <s v="2016-dic-31"/>
    <x v="3"/>
    <m/>
    <m/>
    <s v="Activos"/>
    <x v="27"/>
    <x v="4"/>
    <n v="505682930"/>
  </r>
  <r>
    <x v="15"/>
    <s v="KMA CONSTRUCCIONES S A"/>
    <s v="20 NIIF Plenas - Separados"/>
    <s v="BOLIVAR"/>
    <s v="F4290"/>
    <s v="2017-dic-31"/>
    <x v="3"/>
    <m/>
    <m/>
    <s v="Activos"/>
    <x v="27"/>
    <x v="4"/>
    <n v="560306671"/>
  </r>
  <r>
    <x v="2"/>
    <s v="ARQUITECTURA Y CONCRETO S A S"/>
    <s v="20 NIIF Plenas - Separados"/>
    <s v="ANTIOQUIA"/>
    <s v="F4111"/>
    <s v="2016-dic-31"/>
    <x v="3"/>
    <m/>
    <m/>
    <s v="Activos"/>
    <x v="27"/>
    <x v="4"/>
    <n v="1376671656"/>
  </r>
  <r>
    <x v="2"/>
    <s v="ARQUITECTURA Y CONCRETO S A S"/>
    <s v="20 NIIF Plenas - Separados"/>
    <s v="ANTIOQUIA"/>
    <s v="F4111"/>
    <s v="2017-dic-31"/>
    <x v="3"/>
    <m/>
    <m/>
    <s v="Activos"/>
    <x v="27"/>
    <x v="4"/>
    <n v="1459536661"/>
  </r>
  <r>
    <x v="40"/>
    <s v="INDUSTRIAL CONCONCRETO S.A.S"/>
    <s v="20 NIIF Plenas - Separados"/>
    <s v="ANTIOQUIA"/>
    <s v="F4290"/>
    <s v="2016-dic-31"/>
    <x v="3"/>
    <m/>
    <m/>
    <s v="Activos"/>
    <x v="27"/>
    <x v="4"/>
    <n v="185305687"/>
  </r>
  <r>
    <x v="40"/>
    <s v="INDUSTRIAL CONCONCRETO S.A.S"/>
    <s v="20 NIIF Plenas - Separados"/>
    <s v="ANTIOQUIA"/>
    <s v="F4290"/>
    <s v="2017-dic-31"/>
    <x v="3"/>
    <m/>
    <m/>
    <s v="Activos"/>
    <x v="27"/>
    <x v="4"/>
    <n v="212446365"/>
  </r>
  <r>
    <x v="49"/>
    <s v="CONINSA  RAMON H. S.A."/>
    <s v="20 NIIF Plenas - Separados"/>
    <s v="ANTIOQUIA"/>
    <s v="F4290"/>
    <s v="2016-dic-31"/>
    <x v="3"/>
    <m/>
    <m/>
    <s v="Provisiones corrientes por beneficios a los empleados"/>
    <x v="28"/>
    <x v="0"/>
    <n v="7960171"/>
  </r>
  <r>
    <x v="49"/>
    <s v="CONINSA  RAMON H. S.A."/>
    <s v="20 NIIF Plenas - Separados"/>
    <s v="ANTIOQUIA"/>
    <s v="F4290"/>
    <s v="2017-dic-31"/>
    <x v="3"/>
    <m/>
    <m/>
    <s v="Provisiones corrientes por beneficios a los empleados"/>
    <x v="28"/>
    <x v="0"/>
    <n v="8130019"/>
  </r>
  <r>
    <x v="27"/>
    <s v="CONSTRUCCIONES OBYCON S.A.S"/>
    <s v="20 NIIF Plenas - Separados"/>
    <s v="BOGOTA D.C."/>
    <s v="M7110"/>
    <s v="2016-dic-31"/>
    <x v="3"/>
    <m/>
    <m/>
    <s v="Provisiones corrientes por beneficios a los empleados"/>
    <x v="28"/>
    <x v="0"/>
    <n v="154611"/>
  </r>
  <r>
    <x v="27"/>
    <s v="CONSTRUCCIONES OBYCON S.A.S"/>
    <s v="20 NIIF Plenas - Separados"/>
    <s v="BOGOTA D.C."/>
    <s v="M7110"/>
    <s v="2017-dic-31"/>
    <x v="3"/>
    <m/>
    <m/>
    <s v="Provisiones corrientes por beneficios a los empleados"/>
    <x v="28"/>
    <x v="0"/>
    <n v="388677"/>
  </r>
  <r>
    <x v="13"/>
    <s v="CONSTRUCTORA CAPITAL MEDELLIN S.A.S."/>
    <s v="20 NIIF Plenas - Separados"/>
    <s v="ANTIOQUIA"/>
    <s v="F4111"/>
    <s v="2016-dic-31"/>
    <x v="3"/>
    <m/>
    <m/>
    <s v="Provisiones corrientes por beneficios a los empleados"/>
    <x v="28"/>
    <x v="0"/>
    <n v="1053611"/>
  </r>
  <r>
    <x v="13"/>
    <s v="CONSTRUCTORA CAPITAL MEDELLIN S.A.S."/>
    <s v="20 NIIF Plenas - Separados"/>
    <s v="ANTIOQUIA"/>
    <s v="F4111"/>
    <s v="2017-dic-31"/>
    <x v="3"/>
    <m/>
    <m/>
    <s v="Provisiones corrientes por beneficios a los empleados"/>
    <x v="28"/>
    <x v="0"/>
    <n v="1200978"/>
  </r>
  <r>
    <x v="30"/>
    <s v="TECNICONTROL S.A."/>
    <s v="20 NIIF Plenas - Separados"/>
    <s v="BOGOTA D.C."/>
    <s v="M7110"/>
    <s v="2016-dic-31"/>
    <x v="3"/>
    <m/>
    <m/>
    <s v="Provisiones corrientes por beneficios a los empleados"/>
    <x v="28"/>
    <x v="0"/>
    <n v="1842364"/>
  </r>
  <r>
    <x v="30"/>
    <s v="TECNICONTROL S.A."/>
    <s v="20 NIIF Plenas - Separados"/>
    <s v="BOGOTA D.C."/>
    <s v="M7110"/>
    <s v="2017-dic-31"/>
    <x v="3"/>
    <m/>
    <m/>
    <s v="Provisiones corrientes por beneficios a los empleados"/>
    <x v="28"/>
    <x v="0"/>
    <n v="1852768"/>
  </r>
  <r>
    <x v="23"/>
    <s v="ODINSA SERVICIOS S A S"/>
    <s v="20 NIIF Plenas - Separados"/>
    <s v="BOGOTA D.C."/>
    <s v="F4390"/>
    <s v="2016-dic-31"/>
    <x v="3"/>
    <m/>
    <m/>
    <s v="Provisiones corrientes por beneficios a los empleados"/>
    <x v="28"/>
    <x v="0"/>
    <n v="32824"/>
  </r>
  <r>
    <x v="8"/>
    <s v="AMARILO S.A.S"/>
    <s v="20 NIIF Plenas - Separados"/>
    <s v="BOGOTA D.C."/>
    <s v="F4111"/>
    <s v="2016-dic-31"/>
    <x v="3"/>
    <m/>
    <m/>
    <s v="Provisiones corrientes por beneficios a los empleados"/>
    <x v="28"/>
    <x v="0"/>
    <n v="2429684"/>
  </r>
  <r>
    <x v="8"/>
    <s v="AMARILO S.A.S"/>
    <s v="20 NIIF Plenas - Separados"/>
    <s v="BOGOTA D.C."/>
    <s v="F4111"/>
    <s v="2017-dic-31"/>
    <x v="3"/>
    <m/>
    <m/>
    <s v="Provisiones corrientes por beneficios a los empleados"/>
    <x v="28"/>
    <x v="0"/>
    <n v="2750712"/>
  </r>
  <r>
    <x v="11"/>
    <s v="LATINOAMERICANA DE CONSTRUCCIONES S.A."/>
    <s v="20 NIIF Plenas - Separados"/>
    <s v="ANTIOQUIA"/>
    <s v="F4210"/>
    <s v="2016-dic-31"/>
    <x v="3"/>
    <m/>
    <m/>
    <s v="Provisiones corrientes por beneficios a los empleados"/>
    <x v="28"/>
    <x v="0"/>
    <n v="4965687"/>
  </r>
  <r>
    <x v="11"/>
    <s v="LATINOAMERICANA DE CONSTRUCCIONES S.A."/>
    <s v="20 NIIF Plenas - Separados"/>
    <s v="ANTIOQUIA"/>
    <s v="F4210"/>
    <s v="2017-dic-31"/>
    <x v="3"/>
    <m/>
    <m/>
    <s v="Provisiones corrientes por beneficios a los empleados"/>
    <x v="28"/>
    <x v="0"/>
    <n v="3514828"/>
  </r>
  <r>
    <x v="44"/>
    <s v="MARVAL S.A."/>
    <s v="20 NIIF Plenas - Separados"/>
    <s v="SANTANDER"/>
    <s v="F4111"/>
    <s v="2016-dic-31"/>
    <x v="3"/>
    <m/>
    <m/>
    <s v="Provisiones corrientes por beneficios a los empleados"/>
    <x v="28"/>
    <x v="0"/>
    <n v="246013"/>
  </r>
  <r>
    <x v="3"/>
    <s v="JARAMILLO MORA S.A."/>
    <s v="20 NIIF Plenas - Separados"/>
    <s v="VALLE"/>
    <s v="F4111"/>
    <s v="2016-dic-31"/>
    <x v="3"/>
    <m/>
    <m/>
    <s v="Provisiones corrientes por beneficios a los empleados"/>
    <x v="28"/>
    <x v="0"/>
    <n v="1456593"/>
  </r>
  <r>
    <x v="3"/>
    <s v="JARAMILLO MORA S.A."/>
    <s v="20 NIIF Plenas - Separados"/>
    <s v="VALLE"/>
    <s v="F4111"/>
    <s v="2017-dic-31"/>
    <x v="3"/>
    <m/>
    <m/>
    <s v="Provisiones corrientes por beneficios a los empleados"/>
    <x v="28"/>
    <x v="0"/>
    <n v="1643700"/>
  </r>
  <r>
    <x v="32"/>
    <s v="CONSTRUCTORA  COLPATRIA S.A"/>
    <s v="20 NIIF Plenas - Separados"/>
    <s v="BOGOTA D.C."/>
    <s v="F4111"/>
    <s v="2016-dic-31"/>
    <x v="3"/>
    <m/>
    <m/>
    <s v="Provisiones corrientes por beneficios a los empleados"/>
    <x v="28"/>
    <x v="0"/>
    <n v="8038477"/>
  </r>
  <r>
    <x v="32"/>
    <s v="CONSTRUCTORA  COLPATRIA S.A"/>
    <s v="20 NIIF Plenas - Separados"/>
    <s v="BOGOTA D.C."/>
    <s v="F4111"/>
    <s v="2017-dic-31"/>
    <x v="3"/>
    <m/>
    <m/>
    <s v="Provisiones corrientes por beneficios a los empleados"/>
    <x v="28"/>
    <x v="0"/>
    <n v="7382196"/>
  </r>
  <r>
    <x v="36"/>
    <s v="INTEGRAL S A."/>
    <s v="20 NIIF Plenas - Separados"/>
    <s v="ANTIOQUIA"/>
    <s v="M7110"/>
    <s v="2016-dic-31"/>
    <x v="3"/>
    <m/>
    <m/>
    <s v="Provisiones corrientes por beneficios a los empleados"/>
    <x v="28"/>
    <x v="0"/>
    <n v="4504877"/>
  </r>
  <r>
    <x v="36"/>
    <s v="INTEGRAL S A."/>
    <s v="20 NIIF Plenas - Separados"/>
    <s v="ANTIOQUIA"/>
    <s v="M7110"/>
    <s v="2017-dic-31"/>
    <x v="3"/>
    <m/>
    <m/>
    <s v="Provisiones corrientes por beneficios a los empleados"/>
    <x v="28"/>
    <x v="0"/>
    <n v="4315825"/>
  </r>
  <r>
    <x v="29"/>
    <s v="CONSULTORIA COLOMBIANA S A"/>
    <s v="20 NIIF Plenas - Separados"/>
    <s v="BOGOTA D.C."/>
    <s v="M7110"/>
    <s v="2016-dic-31"/>
    <x v="3"/>
    <m/>
    <m/>
    <s v="Provisiones corrientes por beneficios a los empleados"/>
    <x v="28"/>
    <x v="0"/>
    <n v="5136690"/>
  </r>
  <r>
    <x v="29"/>
    <s v="CONSULTORIA COLOMBIANA S A"/>
    <s v="20 NIIF Plenas - Separados"/>
    <s v="BOGOTA D.C."/>
    <s v="M7110"/>
    <s v="2017-dic-31"/>
    <x v="3"/>
    <m/>
    <m/>
    <s v="Provisiones corrientes por beneficios a los empleados"/>
    <x v="28"/>
    <x v="0"/>
    <n v="6138694"/>
  </r>
  <r>
    <x v="18"/>
    <s v="HMV INGENIEROS LTDA"/>
    <s v="20 NIIF Plenas - Separados"/>
    <s v="ANTIOQUIA"/>
    <s v="M7110"/>
    <s v="2016-dic-31"/>
    <x v="3"/>
    <m/>
    <m/>
    <s v="Provisiones corrientes por beneficios a los empleados"/>
    <x v="28"/>
    <x v="0"/>
    <n v="4698862"/>
  </r>
  <r>
    <x v="18"/>
    <s v="HMV INGENIEROS LTDA"/>
    <s v="20 NIIF Plenas - Separados"/>
    <s v="ANTIOQUIA"/>
    <s v="M7110"/>
    <s v="2017-dic-31"/>
    <x v="3"/>
    <m/>
    <m/>
    <s v="Provisiones corrientes por beneficios a los empleados"/>
    <x v="28"/>
    <x v="0"/>
    <n v="4778530"/>
  </r>
  <r>
    <x v="33"/>
    <s v="A.C.I. PROYECTOS S.A.S"/>
    <s v="20 NIIF Plenas - Separados"/>
    <s v="BOGOTA D.C."/>
    <s v="M7110"/>
    <s v="2016-dic-31"/>
    <x v="3"/>
    <m/>
    <m/>
    <s v="Provisiones corrientes por beneficios a los empleados"/>
    <x v="28"/>
    <x v="0"/>
    <n v="1682694"/>
  </r>
  <r>
    <x v="33"/>
    <s v="A.C.I. PROYECTOS S.A.S"/>
    <s v="20 NIIF Plenas - Separados"/>
    <s v="BOGOTA D.C."/>
    <s v="M7110"/>
    <s v="2017-dic-31"/>
    <x v="3"/>
    <m/>
    <m/>
    <s v="Provisiones corrientes por beneficios a los empleados"/>
    <x v="28"/>
    <x v="0"/>
    <n v="1206351"/>
  </r>
  <r>
    <x v="57"/>
    <s v="ESTUDIOS Y PROYECTOS DEL SOL S A S"/>
    <s v="20 NIIF Plenas - Separados"/>
    <s v="BOGOTA D.C."/>
    <s v="F4210"/>
    <s v="2016-dic-31"/>
    <x v="3"/>
    <m/>
    <m/>
    <s v="Provisiones corrientes por beneficios a los empleados"/>
    <x v="28"/>
    <x v="0"/>
    <n v="3986253"/>
  </r>
  <r>
    <x v="57"/>
    <s v="ESTUDIOS Y PROYECTOS DEL SOL S A S"/>
    <s v="20 NIIF Plenas - Separados"/>
    <s v="BOGOTA D.C."/>
    <s v="F4210"/>
    <s v="2017-dic-31"/>
    <x v="3"/>
    <m/>
    <m/>
    <s v="Provisiones corrientes por beneficios a los empleados"/>
    <x v="28"/>
    <x v="0"/>
    <n v="2436939"/>
  </r>
  <r>
    <x v="20"/>
    <s v="OSPINAS Y CIA S A"/>
    <s v="20 NIIF Plenas - Separados"/>
    <s v="BOGOTA D.C."/>
    <s v="M7110"/>
    <s v="2016-dic-31"/>
    <x v="3"/>
    <m/>
    <m/>
    <s v="Provisiones corrientes por beneficios a los empleados"/>
    <x v="28"/>
    <x v="0"/>
    <n v="1290217"/>
  </r>
  <r>
    <x v="20"/>
    <s v="OSPINAS Y CIA S A"/>
    <s v="20 NIIF Plenas - Separados"/>
    <s v="BOGOTA D.C."/>
    <s v="M7110"/>
    <s v="2017-dic-31"/>
    <x v="3"/>
    <m/>
    <m/>
    <s v="Provisiones corrientes por beneficios a los empleados"/>
    <x v="28"/>
    <x v="0"/>
    <n v="1356527"/>
  </r>
  <r>
    <x v="53"/>
    <s v="SP INGENIEROS S.A.S."/>
    <s v="20 NIIF Plenas - Separados"/>
    <s v="ANTIOQUIA"/>
    <s v="F4210"/>
    <s v="2016-dic-31"/>
    <x v="3"/>
    <m/>
    <m/>
    <s v="Provisiones corrientes por beneficios a los empleados"/>
    <x v="28"/>
    <x v="0"/>
    <n v="2314979"/>
  </r>
  <r>
    <x v="53"/>
    <s v="SP INGENIEROS S.A.S."/>
    <s v="20 NIIF Plenas - Separados"/>
    <s v="ANTIOQUIA"/>
    <s v="F4210"/>
    <s v="2017-dic-31"/>
    <x v="3"/>
    <m/>
    <m/>
    <s v="Provisiones corrientes por beneficios a los empleados"/>
    <x v="28"/>
    <x v="0"/>
    <n v="2625500"/>
  </r>
  <r>
    <x v="2"/>
    <s v="ARQUITECTURA Y CONCRETO S A S"/>
    <s v="20 NIIF Plenas - Separados"/>
    <s v="ANTIOQUIA"/>
    <s v="F4111"/>
    <s v="2016-dic-31"/>
    <x v="3"/>
    <m/>
    <m/>
    <s v="Provisiones corrientes por beneficios a los empleados"/>
    <x v="28"/>
    <x v="0"/>
    <n v="8622003"/>
  </r>
  <r>
    <x v="2"/>
    <s v="ARQUITECTURA Y CONCRETO S A S"/>
    <s v="20 NIIF Plenas - Separados"/>
    <s v="ANTIOQUIA"/>
    <s v="F4111"/>
    <s v="2017-dic-31"/>
    <x v="3"/>
    <m/>
    <m/>
    <s v="Provisiones corrientes por beneficios a los empleados"/>
    <x v="28"/>
    <x v="0"/>
    <n v="12089369"/>
  </r>
  <r>
    <x v="49"/>
    <s v="CONINSA  RAMON H. S.A."/>
    <s v="20 NIIF Plenas - Separados"/>
    <s v="ANTIOQUIA"/>
    <s v="F4290"/>
    <s v="2016-dic-31"/>
    <x v="3"/>
    <m/>
    <m/>
    <s v="Otras provisiones corrientes"/>
    <x v="29"/>
    <x v="0"/>
    <n v="1755096"/>
  </r>
  <r>
    <x v="49"/>
    <s v="CONINSA  RAMON H. S.A."/>
    <s v="20 NIIF Plenas - Separados"/>
    <s v="ANTIOQUIA"/>
    <s v="F4290"/>
    <s v="2017-dic-31"/>
    <x v="3"/>
    <m/>
    <m/>
    <s v="Otras provisiones corrientes"/>
    <x v="29"/>
    <x v="0"/>
    <n v="4100165"/>
  </r>
  <r>
    <x v="13"/>
    <s v="CONSTRUCTORA CAPITAL MEDELLIN S.A.S."/>
    <s v="20 NIIF Plenas - Separados"/>
    <s v="ANTIOQUIA"/>
    <s v="F4111"/>
    <s v="2016-dic-31"/>
    <x v="3"/>
    <m/>
    <m/>
    <s v="Otras provisiones corrientes"/>
    <x v="29"/>
    <x v="0"/>
    <n v="181899"/>
  </r>
  <r>
    <x v="13"/>
    <s v="CONSTRUCTORA CAPITAL MEDELLIN S.A.S."/>
    <s v="20 NIIF Plenas - Separados"/>
    <s v="ANTIOQUIA"/>
    <s v="F4111"/>
    <s v="2017-dic-31"/>
    <x v="3"/>
    <m/>
    <m/>
    <s v="Otras provisiones corrientes"/>
    <x v="29"/>
    <x v="0"/>
    <n v="191300"/>
  </r>
  <r>
    <x v="8"/>
    <s v="AMARILO S.A.S"/>
    <s v="20 NIIF Plenas - Separados"/>
    <s v="BOGOTA D.C."/>
    <s v="F4111"/>
    <s v="2016-dic-31"/>
    <x v="3"/>
    <m/>
    <m/>
    <s v="Otras provisiones corrientes"/>
    <x v="29"/>
    <x v="0"/>
    <n v="20038434"/>
  </r>
  <r>
    <x v="8"/>
    <s v="AMARILO S.A.S"/>
    <s v="20 NIIF Plenas - Separados"/>
    <s v="BOGOTA D.C."/>
    <s v="F4111"/>
    <s v="2017-dic-31"/>
    <x v="3"/>
    <m/>
    <m/>
    <s v="Otras provisiones corrientes"/>
    <x v="29"/>
    <x v="0"/>
    <n v="33532541"/>
  </r>
  <r>
    <x v="11"/>
    <s v="LATINOAMERICANA DE CONSTRUCCIONES S.A."/>
    <s v="20 NIIF Plenas - Separados"/>
    <s v="ANTIOQUIA"/>
    <s v="F4210"/>
    <s v="2016-dic-31"/>
    <x v="3"/>
    <m/>
    <m/>
    <s v="Otras provisiones corrientes"/>
    <x v="29"/>
    <x v="0"/>
    <n v="941445"/>
  </r>
  <r>
    <x v="11"/>
    <s v="LATINOAMERICANA DE CONSTRUCCIONES S.A."/>
    <s v="20 NIIF Plenas - Separados"/>
    <s v="ANTIOQUIA"/>
    <s v="F4210"/>
    <s v="2017-dic-31"/>
    <x v="3"/>
    <m/>
    <m/>
    <s v="Otras provisiones corrientes"/>
    <x v="29"/>
    <x v="0"/>
    <n v="2403210"/>
  </r>
  <r>
    <x v="44"/>
    <s v="MARVAL S.A."/>
    <s v="20 NIIF Plenas - Separados"/>
    <s v="SANTANDER"/>
    <s v="F4111"/>
    <s v="2016-dic-31"/>
    <x v="3"/>
    <m/>
    <m/>
    <s v="Otras provisiones corrientes"/>
    <x v="29"/>
    <x v="0"/>
    <n v="12719389"/>
  </r>
  <r>
    <x v="44"/>
    <s v="MARVAL S.A."/>
    <s v="20 NIIF Plenas - Separados"/>
    <s v="SANTANDER"/>
    <s v="F4111"/>
    <s v="2017-dic-31"/>
    <x v="3"/>
    <m/>
    <m/>
    <s v="Otras provisiones corrientes"/>
    <x v="29"/>
    <x v="0"/>
    <n v="2960868"/>
  </r>
  <r>
    <x v="3"/>
    <s v="JARAMILLO MORA S.A."/>
    <s v="20 NIIF Plenas - Separados"/>
    <s v="VALLE"/>
    <s v="F4111"/>
    <s v="2016-dic-31"/>
    <x v="3"/>
    <m/>
    <m/>
    <s v="Otras provisiones corrientes"/>
    <x v="29"/>
    <x v="0"/>
    <n v="1606765"/>
  </r>
  <r>
    <x v="3"/>
    <s v="JARAMILLO MORA S.A."/>
    <s v="20 NIIF Plenas - Separados"/>
    <s v="VALLE"/>
    <s v="F4111"/>
    <s v="2017-dic-31"/>
    <x v="3"/>
    <m/>
    <m/>
    <s v="Otras provisiones corrientes"/>
    <x v="29"/>
    <x v="0"/>
    <n v="1876528"/>
  </r>
  <r>
    <x v="54"/>
    <s v="INMOBILIARIA CONCONCRETO S.A.S."/>
    <s v="20 NIIF Plenas - Separados"/>
    <s v="ANTIOQUIA"/>
    <s v="F4111"/>
    <s v="2016-dic-31"/>
    <x v="3"/>
    <m/>
    <m/>
    <s v="Otras provisiones corrientes"/>
    <x v="29"/>
    <x v="0"/>
    <n v="654581"/>
  </r>
  <r>
    <x v="54"/>
    <s v="INMOBILIARIA CONCONCRETO S.A.S."/>
    <s v="20 NIIF Plenas - Separados"/>
    <s v="ANTIOQUIA"/>
    <s v="F4111"/>
    <s v="2017-dic-31"/>
    <x v="3"/>
    <m/>
    <m/>
    <s v="Otras provisiones corrientes"/>
    <x v="29"/>
    <x v="0"/>
    <n v="482862"/>
  </r>
  <r>
    <x v="16"/>
    <s v="CAM COLOMBIA MULTISERVICIOS S A S"/>
    <s v="20 NIIF Plenas - Separados"/>
    <s v="BOGOTA D.C."/>
    <s v="N8299"/>
    <s v="2016-dic-31"/>
    <x v="3"/>
    <m/>
    <m/>
    <s v="Otras provisiones corrientes"/>
    <x v="29"/>
    <x v="0"/>
    <n v="428016"/>
  </r>
  <r>
    <x v="16"/>
    <s v="CAM COLOMBIA MULTISERVICIOS S A S"/>
    <s v="20 NIIF Plenas - Separados"/>
    <s v="BOGOTA D.C."/>
    <s v="N8299"/>
    <s v="2017-dic-31"/>
    <x v="3"/>
    <m/>
    <m/>
    <s v="Otras provisiones corrientes"/>
    <x v="29"/>
    <x v="0"/>
    <n v="6076019"/>
  </r>
  <r>
    <x v="32"/>
    <s v="CONSTRUCTORA  COLPATRIA S.A"/>
    <s v="20 NIIF Plenas - Separados"/>
    <s v="BOGOTA D.C."/>
    <s v="F4111"/>
    <s v="2016-dic-31"/>
    <x v="3"/>
    <m/>
    <m/>
    <s v="Otras provisiones corrientes"/>
    <x v="29"/>
    <x v="0"/>
    <n v="45739543"/>
  </r>
  <r>
    <x v="32"/>
    <s v="CONSTRUCTORA  COLPATRIA S.A"/>
    <s v="20 NIIF Plenas - Separados"/>
    <s v="BOGOTA D.C."/>
    <s v="F4111"/>
    <s v="2017-dic-31"/>
    <x v="3"/>
    <m/>
    <m/>
    <s v="Otras provisiones corrientes"/>
    <x v="29"/>
    <x v="0"/>
    <n v="23081992"/>
  </r>
  <r>
    <x v="29"/>
    <s v="CONSULTORIA COLOMBIANA S A"/>
    <s v="20 NIIF Plenas - Separados"/>
    <s v="BOGOTA D.C."/>
    <s v="M7110"/>
    <s v="2016-dic-31"/>
    <x v="3"/>
    <m/>
    <m/>
    <s v="Otras provisiones corrientes"/>
    <x v="29"/>
    <x v="0"/>
    <n v="225230"/>
  </r>
  <r>
    <x v="29"/>
    <s v="CONSULTORIA COLOMBIANA S A"/>
    <s v="20 NIIF Plenas - Separados"/>
    <s v="BOGOTA D.C."/>
    <s v="M7110"/>
    <s v="2017-dic-31"/>
    <x v="3"/>
    <m/>
    <m/>
    <s v="Otras provisiones corrientes"/>
    <x v="29"/>
    <x v="0"/>
    <n v="229064"/>
  </r>
  <r>
    <x v="57"/>
    <s v="ESTUDIOS Y PROYECTOS DEL SOL S A S"/>
    <s v="20 NIIF Plenas - Separados"/>
    <s v="BOGOTA D.C."/>
    <s v="F4210"/>
    <s v="2016-dic-31"/>
    <x v="3"/>
    <m/>
    <m/>
    <s v="Otras provisiones corrientes"/>
    <x v="29"/>
    <x v="0"/>
    <n v="540626"/>
  </r>
  <r>
    <x v="57"/>
    <s v="ESTUDIOS Y PROYECTOS DEL SOL S A S"/>
    <s v="20 NIIF Plenas - Separados"/>
    <s v="BOGOTA D.C."/>
    <s v="F4210"/>
    <s v="2017-dic-31"/>
    <x v="3"/>
    <m/>
    <m/>
    <s v="Otras provisiones corrientes"/>
    <x v="29"/>
    <x v="0"/>
    <n v="507463"/>
  </r>
  <r>
    <x v="53"/>
    <s v="SP INGENIEROS S.A.S."/>
    <s v="20 NIIF Plenas - Separados"/>
    <s v="ANTIOQUIA"/>
    <s v="F4210"/>
    <s v="2016-dic-31"/>
    <x v="3"/>
    <m/>
    <m/>
    <s v="Otras provisiones corrientes"/>
    <x v="29"/>
    <x v="0"/>
    <n v="2375376"/>
  </r>
  <r>
    <x v="53"/>
    <s v="SP INGENIEROS S.A.S."/>
    <s v="20 NIIF Plenas - Separados"/>
    <s v="ANTIOQUIA"/>
    <s v="F4210"/>
    <s v="2017-dic-31"/>
    <x v="3"/>
    <m/>
    <m/>
    <s v="Otras provisiones corrientes"/>
    <x v="29"/>
    <x v="0"/>
    <n v="244997"/>
  </r>
  <r>
    <x v="15"/>
    <s v="KMA CONSTRUCCIONES S A"/>
    <s v="20 NIIF Plenas - Separados"/>
    <s v="BOLIVAR"/>
    <s v="F4290"/>
    <s v="2016-dic-31"/>
    <x v="3"/>
    <m/>
    <m/>
    <s v="Otras provisiones corrientes"/>
    <x v="29"/>
    <x v="0"/>
    <n v="30905"/>
  </r>
  <r>
    <x v="15"/>
    <s v="KMA CONSTRUCCIONES S A"/>
    <s v="20 NIIF Plenas - Separados"/>
    <s v="BOLIVAR"/>
    <s v="F4290"/>
    <s v="2017-dic-31"/>
    <x v="3"/>
    <m/>
    <m/>
    <s v="Otras provisiones corrientes"/>
    <x v="29"/>
    <x v="0"/>
    <n v="1979738"/>
  </r>
  <r>
    <x v="2"/>
    <s v="ARQUITECTURA Y CONCRETO S A S"/>
    <s v="20 NIIF Plenas - Separados"/>
    <s v="ANTIOQUIA"/>
    <s v="F4111"/>
    <s v="2016-dic-31"/>
    <x v="3"/>
    <m/>
    <m/>
    <s v="Otras provisiones corrientes"/>
    <x v="29"/>
    <x v="0"/>
    <n v="976745"/>
  </r>
  <r>
    <x v="2"/>
    <s v="ARQUITECTURA Y CONCRETO S A S"/>
    <s v="20 NIIF Plenas - Separados"/>
    <s v="ANTIOQUIA"/>
    <s v="F4111"/>
    <s v="2017-dic-31"/>
    <x v="3"/>
    <m/>
    <m/>
    <s v="Otras provisiones corrientes"/>
    <x v="29"/>
    <x v="0"/>
    <n v="511281"/>
  </r>
  <r>
    <x v="40"/>
    <s v="INDUSTRIAL CONCONCRETO S.A.S"/>
    <s v="20 NIIF Plenas - Separados"/>
    <s v="ANTIOQUIA"/>
    <s v="F4290"/>
    <s v="2017-dic-31"/>
    <x v="3"/>
    <m/>
    <m/>
    <s v="Otras provisiones corrientes"/>
    <x v="29"/>
    <x v="0"/>
    <n v="924"/>
  </r>
  <r>
    <x v="49"/>
    <s v="CONINSA  RAMON H. S.A."/>
    <s v="20 NIIF Plenas - Separados"/>
    <s v="ANTIOQUIA"/>
    <s v="F4290"/>
    <s v="2016-dic-31"/>
    <x v="3"/>
    <m/>
    <m/>
    <s v="Disposiciones actuales"/>
    <x v="66"/>
    <x v="0"/>
    <n v="9715267"/>
  </r>
  <r>
    <x v="49"/>
    <s v="CONINSA  RAMON H. S.A."/>
    <s v="20 NIIF Plenas - Separados"/>
    <s v="ANTIOQUIA"/>
    <s v="F4290"/>
    <s v="2017-dic-31"/>
    <x v="3"/>
    <m/>
    <m/>
    <s v="Disposiciones actuales"/>
    <x v="66"/>
    <x v="0"/>
    <n v="12230184"/>
  </r>
  <r>
    <x v="27"/>
    <s v="CONSTRUCCIONES OBYCON S.A.S"/>
    <s v="20 NIIF Plenas - Separados"/>
    <s v="BOGOTA D.C."/>
    <s v="M7110"/>
    <s v="2016-dic-31"/>
    <x v="3"/>
    <m/>
    <m/>
    <s v="Disposiciones actuales"/>
    <x v="66"/>
    <x v="0"/>
    <n v="154611"/>
  </r>
  <r>
    <x v="27"/>
    <s v="CONSTRUCCIONES OBYCON S.A.S"/>
    <s v="20 NIIF Plenas - Separados"/>
    <s v="BOGOTA D.C."/>
    <s v="M7110"/>
    <s v="2017-dic-31"/>
    <x v="3"/>
    <m/>
    <m/>
    <s v="Disposiciones actuales"/>
    <x v="66"/>
    <x v="0"/>
    <n v="388677"/>
  </r>
  <r>
    <x v="13"/>
    <s v="CONSTRUCTORA CAPITAL MEDELLIN S.A.S."/>
    <s v="20 NIIF Plenas - Separados"/>
    <s v="ANTIOQUIA"/>
    <s v="F4111"/>
    <s v="2016-dic-31"/>
    <x v="3"/>
    <m/>
    <m/>
    <s v="Disposiciones actuales"/>
    <x v="66"/>
    <x v="0"/>
    <n v="1235510"/>
  </r>
  <r>
    <x v="13"/>
    <s v="CONSTRUCTORA CAPITAL MEDELLIN S.A.S."/>
    <s v="20 NIIF Plenas - Separados"/>
    <s v="ANTIOQUIA"/>
    <s v="F4111"/>
    <s v="2017-dic-31"/>
    <x v="3"/>
    <m/>
    <m/>
    <s v="Disposiciones actuales"/>
    <x v="66"/>
    <x v="0"/>
    <n v="1392278"/>
  </r>
  <r>
    <x v="30"/>
    <s v="TECNICONTROL S.A."/>
    <s v="20 NIIF Plenas - Separados"/>
    <s v="BOGOTA D.C."/>
    <s v="M7110"/>
    <s v="2016-dic-31"/>
    <x v="3"/>
    <m/>
    <m/>
    <s v="Disposiciones actuales"/>
    <x v="66"/>
    <x v="0"/>
    <n v="1842364"/>
  </r>
  <r>
    <x v="30"/>
    <s v="TECNICONTROL S.A."/>
    <s v="20 NIIF Plenas - Separados"/>
    <s v="BOGOTA D.C."/>
    <s v="M7110"/>
    <s v="2017-dic-31"/>
    <x v="3"/>
    <m/>
    <m/>
    <s v="Disposiciones actuales"/>
    <x v="66"/>
    <x v="0"/>
    <n v="1852768"/>
  </r>
  <r>
    <x v="23"/>
    <s v="ODINSA SERVICIOS S A S"/>
    <s v="20 NIIF Plenas - Separados"/>
    <s v="BOGOTA D.C."/>
    <s v="F4390"/>
    <s v="2016-dic-31"/>
    <x v="3"/>
    <m/>
    <m/>
    <s v="Disposiciones actuales"/>
    <x v="66"/>
    <x v="0"/>
    <n v="32824"/>
  </r>
  <r>
    <x v="8"/>
    <s v="AMARILO S.A.S"/>
    <s v="20 NIIF Plenas - Separados"/>
    <s v="BOGOTA D.C."/>
    <s v="F4111"/>
    <s v="2016-dic-31"/>
    <x v="3"/>
    <m/>
    <m/>
    <s v="Disposiciones actuales"/>
    <x v="66"/>
    <x v="0"/>
    <n v="22468118"/>
  </r>
  <r>
    <x v="8"/>
    <s v="AMARILO S.A.S"/>
    <s v="20 NIIF Plenas - Separados"/>
    <s v="BOGOTA D.C."/>
    <s v="F4111"/>
    <s v="2017-dic-31"/>
    <x v="3"/>
    <m/>
    <m/>
    <s v="Disposiciones actuales"/>
    <x v="66"/>
    <x v="0"/>
    <n v="36283253"/>
  </r>
  <r>
    <x v="11"/>
    <s v="LATINOAMERICANA DE CONSTRUCCIONES S.A."/>
    <s v="20 NIIF Plenas - Separados"/>
    <s v="ANTIOQUIA"/>
    <s v="F4210"/>
    <s v="2016-dic-31"/>
    <x v="3"/>
    <m/>
    <m/>
    <s v="Disposiciones actuales"/>
    <x v="66"/>
    <x v="0"/>
    <n v="5907132"/>
  </r>
  <r>
    <x v="11"/>
    <s v="LATINOAMERICANA DE CONSTRUCCIONES S.A."/>
    <s v="20 NIIF Plenas - Separados"/>
    <s v="ANTIOQUIA"/>
    <s v="F4210"/>
    <s v="2017-dic-31"/>
    <x v="3"/>
    <m/>
    <m/>
    <s v="Disposiciones actuales"/>
    <x v="66"/>
    <x v="0"/>
    <n v="5918038"/>
  </r>
  <r>
    <x v="44"/>
    <s v="MARVAL S.A."/>
    <s v="20 NIIF Plenas - Separados"/>
    <s v="SANTANDER"/>
    <s v="F4111"/>
    <s v="2016-dic-31"/>
    <x v="3"/>
    <m/>
    <m/>
    <s v="Disposiciones actuales"/>
    <x v="66"/>
    <x v="0"/>
    <n v="12965402"/>
  </r>
  <r>
    <x v="44"/>
    <s v="MARVAL S.A."/>
    <s v="20 NIIF Plenas - Separados"/>
    <s v="SANTANDER"/>
    <s v="F4111"/>
    <s v="2017-dic-31"/>
    <x v="3"/>
    <m/>
    <m/>
    <s v="Disposiciones actuales"/>
    <x v="66"/>
    <x v="0"/>
    <n v="2960868"/>
  </r>
  <r>
    <x v="3"/>
    <s v="JARAMILLO MORA S.A."/>
    <s v="20 NIIF Plenas - Separados"/>
    <s v="VALLE"/>
    <s v="F4111"/>
    <s v="2016-dic-31"/>
    <x v="3"/>
    <m/>
    <m/>
    <s v="Disposiciones actuales"/>
    <x v="66"/>
    <x v="0"/>
    <n v="3063358"/>
  </r>
  <r>
    <x v="3"/>
    <s v="JARAMILLO MORA S.A."/>
    <s v="20 NIIF Plenas - Separados"/>
    <s v="VALLE"/>
    <s v="F4111"/>
    <s v="2017-dic-31"/>
    <x v="3"/>
    <m/>
    <m/>
    <s v="Disposiciones actuales"/>
    <x v="66"/>
    <x v="0"/>
    <n v="3520228"/>
  </r>
  <r>
    <x v="54"/>
    <s v="INMOBILIARIA CONCONCRETO S.A.S."/>
    <s v="20 NIIF Plenas - Separados"/>
    <s v="ANTIOQUIA"/>
    <s v="F4111"/>
    <s v="2016-dic-31"/>
    <x v="3"/>
    <m/>
    <m/>
    <s v="Disposiciones actuales"/>
    <x v="66"/>
    <x v="0"/>
    <n v="654581"/>
  </r>
  <r>
    <x v="54"/>
    <s v="INMOBILIARIA CONCONCRETO S.A.S."/>
    <s v="20 NIIF Plenas - Separados"/>
    <s v="ANTIOQUIA"/>
    <s v="F4111"/>
    <s v="2017-dic-31"/>
    <x v="3"/>
    <m/>
    <m/>
    <s v="Disposiciones actuales"/>
    <x v="66"/>
    <x v="0"/>
    <n v="482862"/>
  </r>
  <r>
    <x v="16"/>
    <s v="CAM COLOMBIA MULTISERVICIOS S A S"/>
    <s v="20 NIIF Plenas - Separados"/>
    <s v="BOGOTA D.C."/>
    <s v="N8299"/>
    <s v="2016-dic-31"/>
    <x v="3"/>
    <m/>
    <m/>
    <s v="Disposiciones actuales"/>
    <x v="66"/>
    <x v="0"/>
    <n v="428016"/>
  </r>
  <r>
    <x v="16"/>
    <s v="CAM COLOMBIA MULTISERVICIOS S A S"/>
    <s v="20 NIIF Plenas - Separados"/>
    <s v="BOGOTA D.C."/>
    <s v="N8299"/>
    <s v="2017-dic-31"/>
    <x v="3"/>
    <m/>
    <m/>
    <s v="Disposiciones actuales"/>
    <x v="66"/>
    <x v="0"/>
    <n v="6076019"/>
  </r>
  <r>
    <x v="32"/>
    <s v="CONSTRUCTORA  COLPATRIA S.A"/>
    <s v="20 NIIF Plenas - Separados"/>
    <s v="BOGOTA D.C."/>
    <s v="F4111"/>
    <s v="2016-dic-31"/>
    <x v="3"/>
    <m/>
    <m/>
    <s v="Disposiciones actuales"/>
    <x v="66"/>
    <x v="0"/>
    <n v="53778020"/>
  </r>
  <r>
    <x v="32"/>
    <s v="CONSTRUCTORA  COLPATRIA S.A"/>
    <s v="20 NIIF Plenas - Separados"/>
    <s v="BOGOTA D.C."/>
    <s v="F4111"/>
    <s v="2017-dic-31"/>
    <x v="3"/>
    <m/>
    <m/>
    <s v="Disposiciones actuales"/>
    <x v="66"/>
    <x v="0"/>
    <n v="30464188"/>
  </r>
  <r>
    <x v="36"/>
    <s v="INTEGRAL S A."/>
    <s v="20 NIIF Plenas - Separados"/>
    <s v="ANTIOQUIA"/>
    <s v="M7110"/>
    <s v="2016-dic-31"/>
    <x v="3"/>
    <m/>
    <m/>
    <s v="Disposiciones actuales"/>
    <x v="66"/>
    <x v="0"/>
    <n v="4504877"/>
  </r>
  <r>
    <x v="36"/>
    <s v="INTEGRAL S A."/>
    <s v="20 NIIF Plenas - Separados"/>
    <s v="ANTIOQUIA"/>
    <s v="M7110"/>
    <s v="2017-dic-31"/>
    <x v="3"/>
    <m/>
    <m/>
    <s v="Disposiciones actuales"/>
    <x v="66"/>
    <x v="0"/>
    <n v="4315825"/>
  </r>
  <r>
    <x v="29"/>
    <s v="CONSULTORIA COLOMBIANA S A"/>
    <s v="20 NIIF Plenas - Separados"/>
    <s v="BOGOTA D.C."/>
    <s v="M7110"/>
    <s v="2016-dic-31"/>
    <x v="3"/>
    <m/>
    <m/>
    <s v="Disposiciones actuales"/>
    <x v="66"/>
    <x v="0"/>
    <n v="5361920"/>
  </r>
  <r>
    <x v="29"/>
    <s v="CONSULTORIA COLOMBIANA S A"/>
    <s v="20 NIIF Plenas - Separados"/>
    <s v="BOGOTA D.C."/>
    <s v="M7110"/>
    <s v="2017-dic-31"/>
    <x v="3"/>
    <m/>
    <m/>
    <s v="Disposiciones actuales"/>
    <x v="66"/>
    <x v="0"/>
    <n v="6367758"/>
  </r>
  <r>
    <x v="18"/>
    <s v="HMV INGENIEROS LTDA"/>
    <s v="20 NIIF Plenas - Separados"/>
    <s v="ANTIOQUIA"/>
    <s v="M7110"/>
    <s v="2016-dic-31"/>
    <x v="3"/>
    <m/>
    <m/>
    <s v="Disposiciones actuales"/>
    <x v="66"/>
    <x v="0"/>
    <n v="4698862"/>
  </r>
  <r>
    <x v="18"/>
    <s v="HMV INGENIEROS LTDA"/>
    <s v="20 NIIF Plenas - Separados"/>
    <s v="ANTIOQUIA"/>
    <s v="M7110"/>
    <s v="2017-dic-31"/>
    <x v="3"/>
    <m/>
    <m/>
    <s v="Disposiciones actuales"/>
    <x v="66"/>
    <x v="0"/>
    <n v="4778530"/>
  </r>
  <r>
    <x v="33"/>
    <s v="A.C.I. PROYECTOS S.A.S"/>
    <s v="20 NIIF Plenas - Separados"/>
    <s v="BOGOTA D.C."/>
    <s v="M7110"/>
    <s v="2016-dic-31"/>
    <x v="3"/>
    <m/>
    <m/>
    <s v="Disposiciones actuales"/>
    <x v="66"/>
    <x v="0"/>
    <n v="1682694"/>
  </r>
  <r>
    <x v="33"/>
    <s v="A.C.I. PROYECTOS S.A.S"/>
    <s v="20 NIIF Plenas - Separados"/>
    <s v="BOGOTA D.C."/>
    <s v="M7110"/>
    <s v="2017-dic-31"/>
    <x v="3"/>
    <m/>
    <m/>
    <s v="Disposiciones actuales"/>
    <x v="66"/>
    <x v="0"/>
    <n v="1206351"/>
  </r>
  <r>
    <x v="57"/>
    <s v="ESTUDIOS Y PROYECTOS DEL SOL S A S"/>
    <s v="20 NIIF Plenas - Separados"/>
    <s v="BOGOTA D.C."/>
    <s v="F4210"/>
    <s v="2016-dic-31"/>
    <x v="3"/>
    <m/>
    <m/>
    <s v="Disposiciones actuales"/>
    <x v="66"/>
    <x v="0"/>
    <n v="4526879"/>
  </r>
  <r>
    <x v="57"/>
    <s v="ESTUDIOS Y PROYECTOS DEL SOL S A S"/>
    <s v="20 NIIF Plenas - Separados"/>
    <s v="BOGOTA D.C."/>
    <s v="F4210"/>
    <s v="2017-dic-31"/>
    <x v="3"/>
    <m/>
    <m/>
    <s v="Disposiciones actuales"/>
    <x v="66"/>
    <x v="0"/>
    <n v="2944402"/>
  </r>
  <r>
    <x v="20"/>
    <s v="OSPINAS Y CIA S A"/>
    <s v="20 NIIF Plenas - Separados"/>
    <s v="BOGOTA D.C."/>
    <s v="M7110"/>
    <s v="2016-dic-31"/>
    <x v="3"/>
    <m/>
    <m/>
    <s v="Disposiciones actuales"/>
    <x v="66"/>
    <x v="0"/>
    <n v="1290217"/>
  </r>
  <r>
    <x v="20"/>
    <s v="OSPINAS Y CIA S A"/>
    <s v="20 NIIF Plenas - Separados"/>
    <s v="BOGOTA D.C."/>
    <s v="M7110"/>
    <s v="2017-dic-31"/>
    <x v="3"/>
    <m/>
    <m/>
    <s v="Disposiciones actuales"/>
    <x v="66"/>
    <x v="0"/>
    <n v="1356527"/>
  </r>
  <r>
    <x v="53"/>
    <s v="SP INGENIEROS S.A.S."/>
    <s v="20 NIIF Plenas - Separados"/>
    <s v="ANTIOQUIA"/>
    <s v="F4210"/>
    <s v="2016-dic-31"/>
    <x v="3"/>
    <m/>
    <m/>
    <s v="Disposiciones actuales"/>
    <x v="66"/>
    <x v="0"/>
    <n v="4690355"/>
  </r>
  <r>
    <x v="53"/>
    <s v="SP INGENIEROS S.A.S."/>
    <s v="20 NIIF Plenas - Separados"/>
    <s v="ANTIOQUIA"/>
    <s v="F4210"/>
    <s v="2017-dic-31"/>
    <x v="3"/>
    <m/>
    <m/>
    <s v="Disposiciones actuales"/>
    <x v="66"/>
    <x v="0"/>
    <n v="2870497"/>
  </r>
  <r>
    <x v="15"/>
    <s v="KMA CONSTRUCCIONES S A"/>
    <s v="20 NIIF Plenas - Separados"/>
    <s v="BOLIVAR"/>
    <s v="F4290"/>
    <s v="2016-dic-31"/>
    <x v="3"/>
    <m/>
    <m/>
    <s v="Disposiciones actuales"/>
    <x v="66"/>
    <x v="0"/>
    <n v="30905"/>
  </r>
  <r>
    <x v="15"/>
    <s v="KMA CONSTRUCCIONES S A"/>
    <s v="20 NIIF Plenas - Separados"/>
    <s v="BOLIVAR"/>
    <s v="F4290"/>
    <s v="2017-dic-31"/>
    <x v="3"/>
    <m/>
    <m/>
    <s v="Disposiciones actuales"/>
    <x v="66"/>
    <x v="0"/>
    <n v="1979738"/>
  </r>
  <r>
    <x v="2"/>
    <s v="ARQUITECTURA Y CONCRETO S A S"/>
    <s v="20 NIIF Plenas - Separados"/>
    <s v="ANTIOQUIA"/>
    <s v="F4111"/>
    <s v="2016-dic-31"/>
    <x v="3"/>
    <m/>
    <m/>
    <s v="Disposiciones actuales"/>
    <x v="66"/>
    <x v="0"/>
    <n v="9598748"/>
  </r>
  <r>
    <x v="2"/>
    <s v="ARQUITECTURA Y CONCRETO S A S"/>
    <s v="20 NIIF Plenas - Separados"/>
    <s v="ANTIOQUIA"/>
    <s v="F4111"/>
    <s v="2017-dic-31"/>
    <x v="3"/>
    <m/>
    <m/>
    <s v="Disposiciones actuales"/>
    <x v="66"/>
    <x v="0"/>
    <n v="12600650"/>
  </r>
  <r>
    <x v="40"/>
    <s v="INDUSTRIAL CONCONCRETO S.A.S"/>
    <s v="20 NIIF Plenas - Separados"/>
    <s v="ANTIOQUIA"/>
    <s v="F4290"/>
    <s v="2017-dic-31"/>
    <x v="3"/>
    <m/>
    <m/>
    <s v="Disposiciones actuales"/>
    <x v="66"/>
    <x v="0"/>
    <n v="924"/>
  </r>
  <r>
    <x v="49"/>
    <s v="CONINSA  RAMON H. S.A."/>
    <s v="20 NIIF Plenas - Separados"/>
    <s v="ANTIOQUIA"/>
    <s v="F4290"/>
    <s v="2016-dic-31"/>
    <x v="3"/>
    <m/>
    <m/>
    <s v="Cuentas por pagar comerciales y otras cuentas por pagar"/>
    <x v="31"/>
    <x v="0"/>
    <n v="64720350"/>
  </r>
  <r>
    <x v="49"/>
    <s v="CONINSA  RAMON H. S.A."/>
    <s v="20 NIIF Plenas - Separados"/>
    <s v="ANTIOQUIA"/>
    <s v="F4290"/>
    <s v="2017-dic-31"/>
    <x v="3"/>
    <m/>
    <m/>
    <s v="Cuentas por pagar comerciales y otras cuentas por pagar"/>
    <x v="31"/>
    <x v="0"/>
    <n v="57275512"/>
  </r>
  <r>
    <x v="27"/>
    <s v="CONSTRUCCIONES OBYCON S.A.S"/>
    <s v="20 NIIF Plenas - Separados"/>
    <s v="BOGOTA D.C."/>
    <s v="M7110"/>
    <s v="2016-dic-31"/>
    <x v="3"/>
    <m/>
    <m/>
    <s v="Cuentas por pagar comerciales y otras cuentas por pagar"/>
    <x v="31"/>
    <x v="0"/>
    <n v="6022816"/>
  </r>
  <r>
    <x v="27"/>
    <s v="CONSTRUCCIONES OBYCON S.A.S"/>
    <s v="20 NIIF Plenas - Separados"/>
    <s v="BOGOTA D.C."/>
    <s v="M7110"/>
    <s v="2017-dic-31"/>
    <x v="3"/>
    <m/>
    <m/>
    <s v="Cuentas por pagar comerciales y otras cuentas por pagar"/>
    <x v="31"/>
    <x v="0"/>
    <n v="15545127"/>
  </r>
  <r>
    <x v="13"/>
    <s v="CONSTRUCTORA CAPITAL MEDELLIN S.A.S."/>
    <s v="20 NIIF Plenas - Separados"/>
    <s v="ANTIOQUIA"/>
    <s v="F4111"/>
    <s v="2016-dic-31"/>
    <x v="3"/>
    <m/>
    <m/>
    <s v="Cuentas por pagar comerciales y otras cuentas por pagar"/>
    <x v="31"/>
    <x v="0"/>
    <n v="152589419"/>
  </r>
  <r>
    <x v="13"/>
    <s v="CONSTRUCTORA CAPITAL MEDELLIN S.A.S."/>
    <s v="20 NIIF Plenas - Separados"/>
    <s v="ANTIOQUIA"/>
    <s v="F4111"/>
    <s v="2017-dic-31"/>
    <x v="3"/>
    <m/>
    <m/>
    <s v="Cuentas por pagar comerciales y otras cuentas por pagar"/>
    <x v="31"/>
    <x v="0"/>
    <n v="125427799"/>
  </r>
  <r>
    <x v="30"/>
    <s v="TECNICONTROL S.A."/>
    <s v="20 NIIF Plenas - Separados"/>
    <s v="BOGOTA D.C."/>
    <s v="M7110"/>
    <s v="2016-dic-31"/>
    <x v="3"/>
    <m/>
    <m/>
    <s v="Cuentas por pagar comerciales y otras cuentas por pagar"/>
    <x v="31"/>
    <x v="0"/>
    <n v="1948119"/>
  </r>
  <r>
    <x v="30"/>
    <s v="TECNICONTROL S.A."/>
    <s v="20 NIIF Plenas - Separados"/>
    <s v="BOGOTA D.C."/>
    <s v="M7110"/>
    <s v="2017-dic-31"/>
    <x v="3"/>
    <m/>
    <m/>
    <s v="Cuentas por pagar comerciales y otras cuentas por pagar"/>
    <x v="31"/>
    <x v="0"/>
    <n v="12832207"/>
  </r>
  <r>
    <x v="23"/>
    <s v="ODINSA SERVICIOS S A S"/>
    <s v="20 NIIF Plenas - Separados"/>
    <s v="BOGOTA D.C."/>
    <s v="F4390"/>
    <s v="2016-dic-31"/>
    <x v="3"/>
    <m/>
    <m/>
    <s v="Cuentas por pagar comerciales y otras cuentas por pagar"/>
    <x v="31"/>
    <x v="0"/>
    <n v="137673"/>
  </r>
  <r>
    <x v="23"/>
    <s v="ODINSA SERVICIOS S A S"/>
    <s v="20 NIIF Plenas - Separados"/>
    <s v="BOGOTA D.C."/>
    <s v="F4390"/>
    <s v="2017-dic-31"/>
    <x v="3"/>
    <m/>
    <m/>
    <s v="Cuentas por pagar comerciales y otras cuentas por pagar"/>
    <x v="31"/>
    <x v="0"/>
    <n v="3472"/>
  </r>
  <r>
    <x v="8"/>
    <s v="AMARILO S.A.S"/>
    <s v="20 NIIF Plenas - Separados"/>
    <s v="BOGOTA D.C."/>
    <s v="F4111"/>
    <s v="2016-dic-31"/>
    <x v="3"/>
    <m/>
    <m/>
    <s v="Cuentas por pagar comerciales y otras cuentas por pagar"/>
    <x v="31"/>
    <x v="0"/>
    <n v="316253238"/>
  </r>
  <r>
    <x v="8"/>
    <s v="AMARILO S.A.S"/>
    <s v="20 NIIF Plenas - Separados"/>
    <s v="BOGOTA D.C."/>
    <s v="F4111"/>
    <s v="2017-dic-31"/>
    <x v="3"/>
    <m/>
    <m/>
    <s v="Cuentas por pagar comerciales y otras cuentas por pagar"/>
    <x v="31"/>
    <x v="0"/>
    <n v="257049021"/>
  </r>
  <r>
    <x v="11"/>
    <s v="LATINOAMERICANA DE CONSTRUCCIONES S.A."/>
    <s v="20 NIIF Plenas - Separados"/>
    <s v="ANTIOQUIA"/>
    <s v="F4210"/>
    <s v="2016-dic-31"/>
    <x v="3"/>
    <m/>
    <m/>
    <s v="Cuentas por pagar comerciales y otras cuentas por pagar"/>
    <x v="31"/>
    <x v="0"/>
    <n v="99654415"/>
  </r>
  <r>
    <x v="11"/>
    <s v="LATINOAMERICANA DE CONSTRUCCIONES S.A."/>
    <s v="20 NIIF Plenas - Separados"/>
    <s v="ANTIOQUIA"/>
    <s v="F4210"/>
    <s v="2017-dic-31"/>
    <x v="3"/>
    <m/>
    <m/>
    <s v="Cuentas por pagar comerciales y otras cuentas por pagar"/>
    <x v="31"/>
    <x v="0"/>
    <n v="54267656"/>
  </r>
  <r>
    <x v="6"/>
    <s v="PRABYC INGENIEROS S A S"/>
    <s v="20 NIIF Plenas - Separados"/>
    <s v="BOGOTA D.C."/>
    <s v="F4111"/>
    <s v="2016-dic-31"/>
    <x v="3"/>
    <m/>
    <m/>
    <s v="Cuentas por pagar comerciales y otras cuentas por pagar"/>
    <x v="31"/>
    <x v="0"/>
    <n v="102700175"/>
  </r>
  <r>
    <x v="6"/>
    <s v="PRABYC INGENIEROS S A S"/>
    <s v="20 NIIF Plenas - Separados"/>
    <s v="BOGOTA D.C."/>
    <s v="F4111"/>
    <s v="2017-dic-31"/>
    <x v="3"/>
    <m/>
    <m/>
    <s v="Cuentas por pagar comerciales y otras cuentas por pagar"/>
    <x v="31"/>
    <x v="0"/>
    <n v="93590065"/>
  </r>
  <r>
    <x v="44"/>
    <s v="MARVAL S.A."/>
    <s v="20 NIIF Plenas - Separados"/>
    <s v="SANTANDER"/>
    <s v="F4111"/>
    <s v="2016-dic-31"/>
    <x v="3"/>
    <m/>
    <m/>
    <s v="Cuentas por pagar comerciales y otras cuentas por pagar"/>
    <x v="31"/>
    <x v="0"/>
    <n v="132758761"/>
  </r>
  <r>
    <x v="44"/>
    <s v="MARVAL S.A."/>
    <s v="20 NIIF Plenas - Separados"/>
    <s v="SANTANDER"/>
    <s v="F4111"/>
    <s v="2017-dic-31"/>
    <x v="3"/>
    <m/>
    <m/>
    <s v="Cuentas por pagar comerciales y otras cuentas por pagar"/>
    <x v="31"/>
    <x v="0"/>
    <n v="79127890"/>
  </r>
  <r>
    <x v="62"/>
    <s v="CARTAGENA II S.A."/>
    <s v="20 NIIF Plenas - Separados"/>
    <s v="BOLIVAR"/>
    <s v="L6810"/>
    <s v="2016-dic-31"/>
    <x v="3"/>
    <m/>
    <m/>
    <s v="Cuentas por pagar comerciales y otras cuentas por pagar"/>
    <x v="31"/>
    <x v="0"/>
    <n v="109003172"/>
  </r>
  <r>
    <x v="62"/>
    <s v="CARTAGENA II S.A."/>
    <s v="20 NIIF Plenas - Separados"/>
    <s v="BOLIVAR"/>
    <s v="L6810"/>
    <s v="2017-dic-31"/>
    <x v="3"/>
    <m/>
    <m/>
    <s v="Cuentas por pagar comerciales y otras cuentas por pagar"/>
    <x v="31"/>
    <x v="0"/>
    <n v="22877754"/>
  </r>
  <r>
    <x v="3"/>
    <s v="JARAMILLO MORA S.A."/>
    <s v="20 NIIF Plenas - Separados"/>
    <s v="VALLE"/>
    <s v="F4111"/>
    <s v="2016-dic-31"/>
    <x v="3"/>
    <m/>
    <m/>
    <s v="Cuentas por pagar comerciales y otras cuentas por pagar"/>
    <x v="31"/>
    <x v="0"/>
    <n v="40758429"/>
  </r>
  <r>
    <x v="3"/>
    <s v="JARAMILLO MORA S.A."/>
    <s v="20 NIIF Plenas - Separados"/>
    <s v="VALLE"/>
    <s v="F4111"/>
    <s v="2017-dic-31"/>
    <x v="3"/>
    <m/>
    <m/>
    <s v="Cuentas por pagar comerciales y otras cuentas por pagar"/>
    <x v="31"/>
    <x v="0"/>
    <n v="24468990"/>
  </r>
  <r>
    <x v="54"/>
    <s v="INMOBILIARIA CONCONCRETO S.A.S."/>
    <s v="20 NIIF Plenas - Separados"/>
    <s v="ANTIOQUIA"/>
    <s v="F4111"/>
    <s v="2016-dic-31"/>
    <x v="3"/>
    <m/>
    <m/>
    <s v="Cuentas por pagar comerciales y otras cuentas por pagar"/>
    <x v="31"/>
    <x v="0"/>
    <n v="1628560"/>
  </r>
  <r>
    <x v="54"/>
    <s v="INMOBILIARIA CONCONCRETO S.A.S."/>
    <s v="20 NIIF Plenas - Separados"/>
    <s v="ANTIOQUIA"/>
    <s v="F4111"/>
    <s v="2017-dic-31"/>
    <x v="3"/>
    <m/>
    <m/>
    <s v="Cuentas por pagar comerciales y otras cuentas por pagar"/>
    <x v="31"/>
    <x v="0"/>
    <n v="586575"/>
  </r>
  <r>
    <x v="16"/>
    <s v="CAM COLOMBIA MULTISERVICIOS S A S"/>
    <s v="20 NIIF Plenas - Separados"/>
    <s v="BOGOTA D.C."/>
    <s v="N8299"/>
    <s v="2016-dic-31"/>
    <x v="3"/>
    <m/>
    <m/>
    <s v="Cuentas por pagar comerciales y otras cuentas por pagar"/>
    <x v="31"/>
    <x v="0"/>
    <n v="36782616"/>
  </r>
  <r>
    <x v="16"/>
    <s v="CAM COLOMBIA MULTISERVICIOS S A S"/>
    <s v="20 NIIF Plenas - Separados"/>
    <s v="BOGOTA D.C."/>
    <s v="N8299"/>
    <s v="2017-dic-31"/>
    <x v="3"/>
    <m/>
    <m/>
    <s v="Cuentas por pagar comerciales y otras cuentas por pagar"/>
    <x v="31"/>
    <x v="0"/>
    <n v="56064308"/>
  </r>
  <r>
    <x v="32"/>
    <s v="CONSTRUCTORA  COLPATRIA S.A"/>
    <s v="20 NIIF Plenas - Separados"/>
    <s v="BOGOTA D.C."/>
    <s v="F4111"/>
    <s v="2016-dic-31"/>
    <x v="3"/>
    <m/>
    <m/>
    <s v="Cuentas por pagar comerciales y otras cuentas por pagar"/>
    <x v="31"/>
    <x v="0"/>
    <n v="116065831"/>
  </r>
  <r>
    <x v="32"/>
    <s v="CONSTRUCTORA  COLPATRIA S.A"/>
    <s v="20 NIIF Plenas - Separados"/>
    <s v="BOGOTA D.C."/>
    <s v="F4111"/>
    <s v="2017-dic-31"/>
    <x v="3"/>
    <m/>
    <m/>
    <s v="Cuentas por pagar comerciales y otras cuentas por pagar"/>
    <x v="31"/>
    <x v="0"/>
    <n v="99570340"/>
  </r>
  <r>
    <x v="36"/>
    <s v="INTEGRAL S A."/>
    <s v="20 NIIF Plenas - Separados"/>
    <s v="ANTIOQUIA"/>
    <s v="M7110"/>
    <s v="2016-dic-31"/>
    <x v="3"/>
    <m/>
    <m/>
    <s v="Cuentas por pagar comerciales y otras cuentas por pagar"/>
    <x v="31"/>
    <x v="0"/>
    <n v="13278730"/>
  </r>
  <r>
    <x v="36"/>
    <s v="INTEGRAL S A."/>
    <s v="20 NIIF Plenas - Separados"/>
    <s v="ANTIOQUIA"/>
    <s v="M7110"/>
    <s v="2017-dic-31"/>
    <x v="3"/>
    <m/>
    <m/>
    <s v="Cuentas por pagar comerciales y otras cuentas por pagar"/>
    <x v="31"/>
    <x v="0"/>
    <n v="11224159"/>
  </r>
  <r>
    <x v="29"/>
    <s v="CONSULTORIA COLOMBIANA S A"/>
    <s v="20 NIIF Plenas - Separados"/>
    <s v="BOGOTA D.C."/>
    <s v="M7110"/>
    <s v="2016-dic-31"/>
    <x v="3"/>
    <m/>
    <m/>
    <s v="Cuentas por pagar comerciales y otras cuentas por pagar"/>
    <x v="31"/>
    <x v="0"/>
    <n v="4611160"/>
  </r>
  <r>
    <x v="29"/>
    <s v="CONSULTORIA COLOMBIANA S A"/>
    <s v="20 NIIF Plenas - Separados"/>
    <s v="BOGOTA D.C."/>
    <s v="M7110"/>
    <s v="2017-dic-31"/>
    <x v="3"/>
    <m/>
    <m/>
    <s v="Cuentas por pagar comerciales y otras cuentas por pagar"/>
    <x v="31"/>
    <x v="0"/>
    <n v="48718141"/>
  </r>
  <r>
    <x v="31"/>
    <s v="MORELCO S A S"/>
    <s v="20 NIIF Plenas - Separados"/>
    <s v="BOGOTA D.C."/>
    <s v="F4290"/>
    <s v="2016-dic-31"/>
    <x v="3"/>
    <m/>
    <m/>
    <s v="Cuentas por pagar comerciales y otras cuentas por pagar"/>
    <x v="31"/>
    <x v="0"/>
    <n v="75904817"/>
  </r>
  <r>
    <x v="31"/>
    <s v="MORELCO S A S"/>
    <s v="20 NIIF Plenas - Separados"/>
    <s v="BOGOTA D.C."/>
    <s v="F4290"/>
    <s v="2017-dic-31"/>
    <x v="3"/>
    <m/>
    <m/>
    <s v="Cuentas por pagar comerciales y otras cuentas por pagar"/>
    <x v="31"/>
    <x v="0"/>
    <n v="47014708"/>
  </r>
  <r>
    <x v="18"/>
    <s v="HMV INGENIEROS LTDA"/>
    <s v="20 NIIF Plenas - Separados"/>
    <s v="ANTIOQUIA"/>
    <s v="M7110"/>
    <s v="2016-dic-31"/>
    <x v="3"/>
    <m/>
    <m/>
    <s v="Cuentas por pagar comerciales y otras cuentas por pagar"/>
    <x v="31"/>
    <x v="0"/>
    <n v="18685422"/>
  </r>
  <r>
    <x v="18"/>
    <s v="HMV INGENIEROS LTDA"/>
    <s v="20 NIIF Plenas - Separados"/>
    <s v="ANTIOQUIA"/>
    <s v="M7110"/>
    <s v="2017-dic-31"/>
    <x v="3"/>
    <m/>
    <m/>
    <s v="Cuentas por pagar comerciales y otras cuentas por pagar"/>
    <x v="31"/>
    <x v="0"/>
    <n v="39377058"/>
  </r>
  <r>
    <x v="33"/>
    <s v="A.C.I. PROYECTOS S.A.S"/>
    <s v="20 NIIF Plenas - Separados"/>
    <s v="BOGOTA D.C."/>
    <s v="M7110"/>
    <s v="2016-dic-31"/>
    <x v="3"/>
    <m/>
    <m/>
    <s v="Cuentas por pagar comerciales y otras cuentas por pagar"/>
    <x v="31"/>
    <x v="0"/>
    <n v="8505279"/>
  </r>
  <r>
    <x v="33"/>
    <s v="A.C.I. PROYECTOS S.A.S"/>
    <s v="20 NIIF Plenas - Separados"/>
    <s v="BOGOTA D.C."/>
    <s v="M7110"/>
    <s v="2017-dic-31"/>
    <x v="3"/>
    <m/>
    <m/>
    <s v="Cuentas por pagar comerciales y otras cuentas por pagar"/>
    <x v="31"/>
    <x v="0"/>
    <n v="12661270"/>
  </r>
  <r>
    <x v="48"/>
    <s v="SEDIC S.A"/>
    <s v="20 NIIF Plenas - Separados"/>
    <s v="ANTIOQUIA"/>
    <s v="M7110"/>
    <s v="2016-dic-31"/>
    <x v="3"/>
    <m/>
    <m/>
    <s v="Cuentas por pagar comerciales y otras cuentas por pagar"/>
    <x v="31"/>
    <x v="0"/>
    <n v="2431693"/>
  </r>
  <r>
    <x v="48"/>
    <s v="SEDIC S.A"/>
    <s v="20 NIIF Plenas - Separados"/>
    <s v="ANTIOQUIA"/>
    <s v="M7110"/>
    <s v="2017-dic-31"/>
    <x v="3"/>
    <m/>
    <m/>
    <s v="Cuentas por pagar comerciales y otras cuentas por pagar"/>
    <x v="31"/>
    <x v="0"/>
    <n v="5118004"/>
  </r>
  <r>
    <x v="57"/>
    <s v="ESTUDIOS Y PROYECTOS DEL SOL S A S"/>
    <s v="20 NIIF Plenas - Separados"/>
    <s v="BOGOTA D.C."/>
    <s v="F4210"/>
    <s v="2016-dic-31"/>
    <x v="3"/>
    <m/>
    <m/>
    <s v="Cuentas por pagar comerciales y otras cuentas por pagar"/>
    <x v="31"/>
    <x v="0"/>
    <n v="64645475"/>
  </r>
  <r>
    <x v="57"/>
    <s v="ESTUDIOS Y PROYECTOS DEL SOL S A S"/>
    <s v="20 NIIF Plenas - Separados"/>
    <s v="BOGOTA D.C."/>
    <s v="F4210"/>
    <s v="2017-dic-31"/>
    <x v="3"/>
    <m/>
    <m/>
    <s v="Cuentas por pagar comerciales y otras cuentas por pagar"/>
    <x v="31"/>
    <x v="0"/>
    <n v="69374039"/>
  </r>
  <r>
    <x v="35"/>
    <s v="TERMOTECNICA COINDUSTRIAL S A"/>
    <s v="20 NIIF Plenas - Separados"/>
    <s v="BOGOTA D.C."/>
    <s v="F4290"/>
    <s v="2016-dic-31"/>
    <x v="3"/>
    <m/>
    <m/>
    <s v="Cuentas por pagar comerciales y otras cuentas por pagar"/>
    <x v="31"/>
    <x v="0"/>
    <n v="69270430"/>
  </r>
  <r>
    <x v="35"/>
    <s v="TERMOTECNICA COINDUSTRIAL S A"/>
    <s v="20 NIIF Plenas - Separados"/>
    <s v="BOGOTA D.C."/>
    <s v="F4290"/>
    <s v="2017-dic-31"/>
    <x v="3"/>
    <m/>
    <m/>
    <s v="Cuentas por pagar comerciales y otras cuentas por pagar"/>
    <x v="31"/>
    <x v="0"/>
    <n v="80976658"/>
  </r>
  <r>
    <x v="20"/>
    <s v="OSPINAS Y CIA S A"/>
    <s v="20 NIIF Plenas - Separados"/>
    <s v="BOGOTA D.C."/>
    <s v="M7110"/>
    <s v="2016-dic-31"/>
    <x v="3"/>
    <m/>
    <m/>
    <s v="Cuentas por pagar comerciales y otras cuentas por pagar"/>
    <x v="31"/>
    <x v="0"/>
    <n v="62875355"/>
  </r>
  <r>
    <x v="20"/>
    <s v="OSPINAS Y CIA S A"/>
    <s v="20 NIIF Plenas - Separados"/>
    <s v="BOGOTA D.C."/>
    <s v="M7110"/>
    <s v="2017-dic-31"/>
    <x v="3"/>
    <m/>
    <m/>
    <s v="Cuentas por pagar comerciales y otras cuentas por pagar"/>
    <x v="31"/>
    <x v="0"/>
    <n v="49322345"/>
  </r>
  <r>
    <x v="42"/>
    <s v="PROMOTORA CONVIVIENDA S A S"/>
    <s v="20 NIIF Plenas - Separados"/>
    <s v="BOGOTA D.C."/>
    <s v="M7110"/>
    <s v="2016-dic-31"/>
    <x v="3"/>
    <m/>
    <m/>
    <s v="Cuentas por pagar comerciales y otras cuentas por pagar"/>
    <x v="31"/>
    <x v="0"/>
    <n v="208554"/>
  </r>
  <r>
    <x v="42"/>
    <s v="PROMOTORA CONVIVIENDA S A S"/>
    <s v="20 NIIF Plenas - Separados"/>
    <s v="BOGOTA D.C."/>
    <s v="M7110"/>
    <s v="2017-dic-31"/>
    <x v="3"/>
    <m/>
    <m/>
    <s v="Cuentas por pagar comerciales y otras cuentas por pagar"/>
    <x v="31"/>
    <x v="0"/>
    <n v="372119"/>
  </r>
  <r>
    <x v="53"/>
    <s v="SP INGENIEROS S.A.S."/>
    <s v="20 NIIF Plenas - Separados"/>
    <s v="ANTIOQUIA"/>
    <s v="F4210"/>
    <s v="2016-dic-31"/>
    <x v="3"/>
    <m/>
    <m/>
    <s v="Cuentas por pagar comerciales y otras cuentas por pagar"/>
    <x v="31"/>
    <x v="0"/>
    <n v="16556135"/>
  </r>
  <r>
    <x v="53"/>
    <s v="SP INGENIEROS S.A.S."/>
    <s v="20 NIIF Plenas - Separados"/>
    <s v="ANTIOQUIA"/>
    <s v="F4210"/>
    <s v="2017-dic-31"/>
    <x v="3"/>
    <m/>
    <m/>
    <s v="Cuentas por pagar comerciales y otras cuentas por pagar"/>
    <x v="31"/>
    <x v="0"/>
    <n v="28308649"/>
  </r>
  <r>
    <x v="15"/>
    <s v="KMA CONSTRUCCIONES S A"/>
    <s v="20 NIIF Plenas - Separados"/>
    <s v="BOLIVAR"/>
    <s v="F4290"/>
    <s v="2016-dic-31"/>
    <x v="3"/>
    <m/>
    <m/>
    <s v="Cuentas por pagar comerciales y otras cuentas por pagar"/>
    <x v="31"/>
    <x v="0"/>
    <n v="26231312"/>
  </r>
  <r>
    <x v="15"/>
    <s v="KMA CONSTRUCCIONES S A"/>
    <s v="20 NIIF Plenas - Separados"/>
    <s v="BOLIVAR"/>
    <s v="F4290"/>
    <s v="2017-dic-31"/>
    <x v="3"/>
    <m/>
    <m/>
    <s v="Cuentas por pagar comerciales y otras cuentas por pagar"/>
    <x v="31"/>
    <x v="0"/>
    <n v="39079110"/>
  </r>
  <r>
    <x v="2"/>
    <s v="ARQUITECTURA Y CONCRETO S A S"/>
    <s v="20 NIIF Plenas - Separados"/>
    <s v="ANTIOQUIA"/>
    <s v="F4111"/>
    <s v="2016-dic-31"/>
    <x v="3"/>
    <m/>
    <m/>
    <s v="Cuentas por pagar comerciales y otras cuentas por pagar"/>
    <x v="31"/>
    <x v="0"/>
    <n v="344066018"/>
  </r>
  <r>
    <x v="2"/>
    <s v="ARQUITECTURA Y CONCRETO S A S"/>
    <s v="20 NIIF Plenas - Separados"/>
    <s v="ANTIOQUIA"/>
    <s v="F4111"/>
    <s v="2017-dic-31"/>
    <x v="3"/>
    <m/>
    <m/>
    <s v="Cuentas por pagar comerciales y otras cuentas por pagar"/>
    <x v="31"/>
    <x v="0"/>
    <n v="373450781"/>
  </r>
  <r>
    <x v="40"/>
    <s v="INDUSTRIAL CONCONCRETO S.A.S"/>
    <s v="20 NIIF Plenas - Separados"/>
    <s v="ANTIOQUIA"/>
    <s v="F4290"/>
    <s v="2016-dic-31"/>
    <x v="3"/>
    <m/>
    <m/>
    <s v="Cuentas por pagar comerciales y otras cuentas por pagar"/>
    <x v="31"/>
    <x v="0"/>
    <n v="27642165"/>
  </r>
  <r>
    <x v="40"/>
    <s v="INDUSTRIAL CONCONCRETO S.A.S"/>
    <s v="20 NIIF Plenas - Separados"/>
    <s v="ANTIOQUIA"/>
    <s v="F4290"/>
    <s v="2017-dic-31"/>
    <x v="3"/>
    <m/>
    <m/>
    <s v="Cuentas por pagar comerciales y otras cuentas por pagar"/>
    <x v="31"/>
    <x v="0"/>
    <n v="12534492"/>
  </r>
  <r>
    <x v="49"/>
    <s v="CONINSA  RAMON H. S.A."/>
    <s v="20 NIIF Plenas - Separados"/>
    <s v="ANTIOQUIA"/>
    <s v="F4290"/>
    <s v="2016-dic-31"/>
    <x v="3"/>
    <m/>
    <m/>
    <s v="Pasivos por impuestos corrientes, corriente"/>
    <x v="32"/>
    <x v="0"/>
    <n v="1470752"/>
  </r>
  <r>
    <x v="49"/>
    <s v="CONINSA  RAMON H. S.A."/>
    <s v="20 NIIF Plenas - Separados"/>
    <s v="ANTIOQUIA"/>
    <s v="F4290"/>
    <s v="2017-dic-31"/>
    <x v="3"/>
    <m/>
    <m/>
    <s v="Pasivos por impuestos corrientes, corriente"/>
    <x v="32"/>
    <x v="0"/>
    <n v="1260682"/>
  </r>
  <r>
    <x v="27"/>
    <s v="CONSTRUCCIONES OBYCON S.A.S"/>
    <s v="20 NIIF Plenas - Separados"/>
    <s v="BOGOTA D.C."/>
    <s v="M7110"/>
    <s v="2016-dic-31"/>
    <x v="3"/>
    <m/>
    <m/>
    <s v="Pasivos por impuestos corrientes, corriente"/>
    <x v="32"/>
    <x v="0"/>
    <n v="251778"/>
  </r>
  <r>
    <x v="27"/>
    <s v="CONSTRUCCIONES OBYCON S.A.S"/>
    <s v="20 NIIF Plenas - Separados"/>
    <s v="BOGOTA D.C."/>
    <s v="M7110"/>
    <s v="2017-dic-31"/>
    <x v="3"/>
    <m/>
    <m/>
    <s v="Pasivos por impuestos corrientes, corriente"/>
    <x v="32"/>
    <x v="0"/>
    <n v="380447"/>
  </r>
  <r>
    <x v="13"/>
    <s v="CONSTRUCTORA CAPITAL MEDELLIN S.A.S."/>
    <s v="20 NIIF Plenas - Separados"/>
    <s v="ANTIOQUIA"/>
    <s v="F4111"/>
    <s v="2016-dic-31"/>
    <x v="3"/>
    <m/>
    <m/>
    <s v="Pasivos por impuestos corrientes, corriente"/>
    <x v="32"/>
    <x v="0"/>
    <n v="15128074"/>
  </r>
  <r>
    <x v="13"/>
    <s v="CONSTRUCTORA CAPITAL MEDELLIN S.A.S."/>
    <s v="20 NIIF Plenas - Separados"/>
    <s v="ANTIOQUIA"/>
    <s v="F4111"/>
    <s v="2017-dic-31"/>
    <x v="3"/>
    <m/>
    <m/>
    <s v="Pasivos por impuestos corrientes, corriente"/>
    <x v="32"/>
    <x v="0"/>
    <n v="1764669"/>
  </r>
  <r>
    <x v="30"/>
    <s v="TECNICONTROL S.A."/>
    <s v="20 NIIF Plenas - Separados"/>
    <s v="BOGOTA D.C."/>
    <s v="M7110"/>
    <s v="2016-dic-31"/>
    <x v="3"/>
    <m/>
    <m/>
    <s v="Pasivos por impuestos corrientes, corriente"/>
    <x v="32"/>
    <x v="0"/>
    <n v="6016540"/>
  </r>
  <r>
    <x v="30"/>
    <s v="TECNICONTROL S.A."/>
    <s v="20 NIIF Plenas - Separados"/>
    <s v="BOGOTA D.C."/>
    <s v="M7110"/>
    <s v="2017-dic-31"/>
    <x v="3"/>
    <m/>
    <m/>
    <s v="Pasivos por impuestos corrientes, corriente"/>
    <x v="32"/>
    <x v="0"/>
    <n v="1949883"/>
  </r>
  <r>
    <x v="23"/>
    <s v="ODINSA SERVICIOS S A S"/>
    <s v="20 NIIF Plenas - Separados"/>
    <s v="BOGOTA D.C."/>
    <s v="F4390"/>
    <s v="2016-dic-31"/>
    <x v="3"/>
    <m/>
    <m/>
    <s v="Pasivos por impuestos corrientes, corriente"/>
    <x v="32"/>
    <x v="0"/>
    <n v="19581"/>
  </r>
  <r>
    <x v="23"/>
    <s v="ODINSA SERVICIOS S A S"/>
    <s v="20 NIIF Plenas - Separados"/>
    <s v="BOGOTA D.C."/>
    <s v="F4390"/>
    <s v="2017-dic-31"/>
    <x v="3"/>
    <m/>
    <m/>
    <s v="Pasivos por impuestos corrientes, corriente"/>
    <x v="32"/>
    <x v="0"/>
    <n v="944"/>
  </r>
  <r>
    <x v="8"/>
    <s v="AMARILO S.A.S"/>
    <s v="20 NIIF Plenas - Separados"/>
    <s v="BOGOTA D.C."/>
    <s v="F4111"/>
    <s v="2016-dic-31"/>
    <x v="3"/>
    <m/>
    <m/>
    <s v="Pasivos por impuestos corrientes, corriente"/>
    <x v="32"/>
    <x v="0"/>
    <n v="4543922"/>
  </r>
  <r>
    <x v="11"/>
    <s v="LATINOAMERICANA DE CONSTRUCCIONES S.A."/>
    <s v="20 NIIF Plenas - Separados"/>
    <s v="ANTIOQUIA"/>
    <s v="F4210"/>
    <s v="2016-dic-31"/>
    <x v="3"/>
    <m/>
    <m/>
    <s v="Pasivos por impuestos corrientes, corriente"/>
    <x v="32"/>
    <x v="0"/>
    <n v="757903"/>
  </r>
  <r>
    <x v="11"/>
    <s v="LATINOAMERICANA DE CONSTRUCCIONES S.A."/>
    <s v="20 NIIF Plenas - Separados"/>
    <s v="ANTIOQUIA"/>
    <s v="F4210"/>
    <s v="2017-dic-31"/>
    <x v="3"/>
    <m/>
    <m/>
    <s v="Pasivos por impuestos corrientes, corriente"/>
    <x v="32"/>
    <x v="0"/>
    <n v="1170655"/>
  </r>
  <r>
    <x v="6"/>
    <s v="PRABYC INGENIEROS S A S"/>
    <s v="20 NIIF Plenas - Separados"/>
    <s v="BOGOTA D.C."/>
    <s v="F4111"/>
    <s v="2016-dic-31"/>
    <x v="3"/>
    <m/>
    <m/>
    <s v="Pasivos por impuestos corrientes, corriente"/>
    <x v="32"/>
    <x v="0"/>
    <n v="12963582"/>
  </r>
  <r>
    <x v="6"/>
    <s v="PRABYC INGENIEROS S A S"/>
    <s v="20 NIIF Plenas - Separados"/>
    <s v="BOGOTA D.C."/>
    <s v="F4111"/>
    <s v="2017-dic-31"/>
    <x v="3"/>
    <m/>
    <m/>
    <s v="Pasivos por impuestos corrientes, corriente"/>
    <x v="32"/>
    <x v="0"/>
    <n v="19188175"/>
  </r>
  <r>
    <x v="44"/>
    <s v="MARVAL S.A."/>
    <s v="20 NIIF Plenas - Separados"/>
    <s v="SANTANDER"/>
    <s v="F4111"/>
    <s v="2016-dic-31"/>
    <x v="3"/>
    <m/>
    <m/>
    <s v="Pasivos por impuestos corrientes, corriente"/>
    <x v="32"/>
    <x v="0"/>
    <n v="3958272"/>
  </r>
  <r>
    <x v="44"/>
    <s v="MARVAL S.A."/>
    <s v="20 NIIF Plenas - Separados"/>
    <s v="SANTANDER"/>
    <s v="F4111"/>
    <s v="2017-dic-31"/>
    <x v="3"/>
    <m/>
    <m/>
    <s v="Pasivos por impuestos corrientes, corriente"/>
    <x v="32"/>
    <x v="0"/>
    <n v="7813596"/>
  </r>
  <r>
    <x v="62"/>
    <s v="CARTAGENA II S.A."/>
    <s v="20 NIIF Plenas - Separados"/>
    <s v="BOLIVAR"/>
    <s v="L6810"/>
    <s v="2016-dic-31"/>
    <x v="3"/>
    <m/>
    <m/>
    <s v="Pasivos por impuestos corrientes, corriente"/>
    <x v="32"/>
    <x v="0"/>
    <n v="112829"/>
  </r>
  <r>
    <x v="62"/>
    <s v="CARTAGENA II S.A."/>
    <s v="20 NIIF Plenas - Separados"/>
    <s v="BOLIVAR"/>
    <s v="L6810"/>
    <s v="2017-dic-31"/>
    <x v="3"/>
    <m/>
    <m/>
    <s v="Pasivos por impuestos corrientes, corriente"/>
    <x v="32"/>
    <x v="0"/>
    <n v="55109"/>
  </r>
  <r>
    <x v="3"/>
    <s v="JARAMILLO MORA S.A."/>
    <s v="20 NIIF Plenas - Separados"/>
    <s v="VALLE"/>
    <s v="F4111"/>
    <s v="2016-dic-31"/>
    <x v="3"/>
    <m/>
    <m/>
    <s v="Pasivos por impuestos corrientes, corriente"/>
    <x v="32"/>
    <x v="0"/>
    <n v="9127770"/>
  </r>
  <r>
    <x v="3"/>
    <s v="JARAMILLO MORA S.A."/>
    <s v="20 NIIF Plenas - Separados"/>
    <s v="VALLE"/>
    <s v="F4111"/>
    <s v="2017-dic-31"/>
    <x v="3"/>
    <m/>
    <m/>
    <s v="Pasivos por impuestos corrientes, corriente"/>
    <x v="32"/>
    <x v="0"/>
    <n v="4573258"/>
  </r>
  <r>
    <x v="16"/>
    <s v="CAM COLOMBIA MULTISERVICIOS S A S"/>
    <s v="20 NIIF Plenas - Separados"/>
    <s v="BOGOTA D.C."/>
    <s v="N8299"/>
    <s v="2016-dic-31"/>
    <x v="3"/>
    <m/>
    <m/>
    <s v="Pasivos por impuestos corrientes, corriente"/>
    <x v="32"/>
    <x v="0"/>
    <n v="5157239"/>
  </r>
  <r>
    <x v="16"/>
    <s v="CAM COLOMBIA MULTISERVICIOS S A S"/>
    <s v="20 NIIF Plenas - Separados"/>
    <s v="BOGOTA D.C."/>
    <s v="N8299"/>
    <s v="2017-dic-31"/>
    <x v="3"/>
    <m/>
    <m/>
    <s v="Pasivos por impuestos corrientes, corriente"/>
    <x v="32"/>
    <x v="0"/>
    <n v="6184578"/>
  </r>
  <r>
    <x v="32"/>
    <s v="CONSTRUCTORA  COLPATRIA S.A"/>
    <s v="20 NIIF Plenas - Separados"/>
    <s v="BOGOTA D.C."/>
    <s v="F4111"/>
    <s v="2016-dic-31"/>
    <x v="3"/>
    <m/>
    <m/>
    <s v="Pasivos por impuestos corrientes, corriente"/>
    <x v="32"/>
    <x v="0"/>
    <n v="24653072"/>
  </r>
  <r>
    <x v="32"/>
    <s v="CONSTRUCTORA  COLPATRIA S.A"/>
    <s v="20 NIIF Plenas - Separados"/>
    <s v="BOGOTA D.C."/>
    <s v="F4111"/>
    <s v="2017-dic-31"/>
    <x v="3"/>
    <m/>
    <m/>
    <s v="Pasivos por impuestos corrientes, corriente"/>
    <x v="32"/>
    <x v="0"/>
    <n v="5239603"/>
  </r>
  <r>
    <x v="36"/>
    <s v="INTEGRAL S A."/>
    <s v="20 NIIF Plenas - Separados"/>
    <s v="ANTIOQUIA"/>
    <s v="M7110"/>
    <s v="2016-dic-31"/>
    <x v="3"/>
    <m/>
    <m/>
    <s v="Pasivos por impuestos corrientes, corriente"/>
    <x v="32"/>
    <x v="0"/>
    <n v="3590756"/>
  </r>
  <r>
    <x v="36"/>
    <s v="INTEGRAL S A."/>
    <s v="20 NIIF Plenas - Separados"/>
    <s v="ANTIOQUIA"/>
    <s v="M7110"/>
    <s v="2017-dic-31"/>
    <x v="3"/>
    <m/>
    <m/>
    <s v="Pasivos por impuestos corrientes, corriente"/>
    <x v="32"/>
    <x v="0"/>
    <n v="5385931"/>
  </r>
  <r>
    <x v="29"/>
    <s v="CONSULTORIA COLOMBIANA S A"/>
    <s v="20 NIIF Plenas - Separados"/>
    <s v="BOGOTA D.C."/>
    <s v="M7110"/>
    <s v="2016-dic-31"/>
    <x v="3"/>
    <m/>
    <m/>
    <s v="Pasivos por impuestos corrientes, corriente"/>
    <x v="32"/>
    <x v="0"/>
    <n v="6216837"/>
  </r>
  <r>
    <x v="29"/>
    <s v="CONSULTORIA COLOMBIANA S A"/>
    <s v="20 NIIF Plenas - Separados"/>
    <s v="BOGOTA D.C."/>
    <s v="M7110"/>
    <s v="2017-dic-31"/>
    <x v="3"/>
    <m/>
    <m/>
    <s v="Pasivos por impuestos corrientes, corriente"/>
    <x v="32"/>
    <x v="0"/>
    <n v="14101832"/>
  </r>
  <r>
    <x v="31"/>
    <s v="MORELCO S A S"/>
    <s v="20 NIIF Plenas - Separados"/>
    <s v="BOGOTA D.C."/>
    <s v="F4290"/>
    <s v="2016-dic-31"/>
    <x v="3"/>
    <m/>
    <m/>
    <s v="Pasivos por impuestos corrientes, corriente"/>
    <x v="32"/>
    <x v="0"/>
    <n v="8303276"/>
  </r>
  <r>
    <x v="31"/>
    <s v="MORELCO S A S"/>
    <s v="20 NIIF Plenas - Separados"/>
    <s v="BOGOTA D.C."/>
    <s v="F4290"/>
    <s v="2017-dic-31"/>
    <x v="3"/>
    <m/>
    <m/>
    <s v="Pasivos por impuestos corrientes, corriente"/>
    <x v="32"/>
    <x v="0"/>
    <n v="11312587"/>
  </r>
  <r>
    <x v="18"/>
    <s v="HMV INGENIEROS LTDA"/>
    <s v="20 NIIF Plenas - Separados"/>
    <s v="ANTIOQUIA"/>
    <s v="M7110"/>
    <s v="2016-dic-31"/>
    <x v="3"/>
    <m/>
    <m/>
    <s v="Pasivos por impuestos corrientes, corriente"/>
    <x v="32"/>
    <x v="0"/>
    <n v="3091283"/>
  </r>
  <r>
    <x v="18"/>
    <s v="HMV INGENIEROS LTDA"/>
    <s v="20 NIIF Plenas - Separados"/>
    <s v="ANTIOQUIA"/>
    <s v="M7110"/>
    <s v="2017-dic-31"/>
    <x v="3"/>
    <m/>
    <m/>
    <s v="Pasivos por impuestos corrientes, corriente"/>
    <x v="32"/>
    <x v="0"/>
    <n v="5967070"/>
  </r>
  <r>
    <x v="33"/>
    <s v="A.C.I. PROYECTOS S.A.S"/>
    <s v="20 NIIF Plenas - Separados"/>
    <s v="BOGOTA D.C."/>
    <s v="M7110"/>
    <s v="2016-dic-31"/>
    <x v="3"/>
    <m/>
    <m/>
    <s v="Pasivos por impuestos corrientes, corriente"/>
    <x v="32"/>
    <x v="0"/>
    <n v="2037321"/>
  </r>
  <r>
    <x v="33"/>
    <s v="A.C.I. PROYECTOS S.A.S"/>
    <s v="20 NIIF Plenas - Separados"/>
    <s v="BOGOTA D.C."/>
    <s v="M7110"/>
    <s v="2017-dic-31"/>
    <x v="3"/>
    <m/>
    <m/>
    <s v="Pasivos por impuestos corrientes, corriente"/>
    <x v="32"/>
    <x v="0"/>
    <n v="2207694"/>
  </r>
  <r>
    <x v="48"/>
    <s v="SEDIC S.A"/>
    <s v="20 NIIF Plenas - Separados"/>
    <s v="ANTIOQUIA"/>
    <s v="M7110"/>
    <s v="2016-dic-31"/>
    <x v="3"/>
    <m/>
    <m/>
    <s v="Pasivos por impuestos corrientes, corriente"/>
    <x v="32"/>
    <x v="0"/>
    <n v="265312"/>
  </r>
  <r>
    <x v="48"/>
    <s v="SEDIC S.A"/>
    <s v="20 NIIF Plenas - Separados"/>
    <s v="ANTIOQUIA"/>
    <s v="M7110"/>
    <s v="2017-dic-31"/>
    <x v="3"/>
    <m/>
    <m/>
    <s v="Pasivos por impuestos corrientes, corriente"/>
    <x v="32"/>
    <x v="0"/>
    <n v="790514"/>
  </r>
  <r>
    <x v="57"/>
    <s v="ESTUDIOS Y PROYECTOS DEL SOL S A S"/>
    <s v="20 NIIF Plenas - Separados"/>
    <s v="BOGOTA D.C."/>
    <s v="F4210"/>
    <s v="2017-dic-31"/>
    <x v="3"/>
    <m/>
    <m/>
    <s v="Pasivos por impuestos corrientes, corriente"/>
    <x v="32"/>
    <x v="0"/>
    <n v="5257292"/>
  </r>
  <r>
    <x v="35"/>
    <s v="TERMOTECNICA COINDUSTRIAL S A"/>
    <s v="20 NIIF Plenas - Separados"/>
    <s v="BOGOTA D.C."/>
    <s v="F4290"/>
    <s v="2016-dic-31"/>
    <x v="3"/>
    <m/>
    <m/>
    <s v="Pasivos por impuestos corrientes, corriente"/>
    <x v="32"/>
    <x v="0"/>
    <n v="13485589"/>
  </r>
  <r>
    <x v="35"/>
    <s v="TERMOTECNICA COINDUSTRIAL S A"/>
    <s v="20 NIIF Plenas - Separados"/>
    <s v="BOGOTA D.C."/>
    <s v="F4290"/>
    <s v="2017-dic-31"/>
    <x v="3"/>
    <m/>
    <m/>
    <s v="Pasivos por impuestos corrientes, corriente"/>
    <x v="32"/>
    <x v="0"/>
    <n v="17114046"/>
  </r>
  <r>
    <x v="20"/>
    <s v="OSPINAS Y CIA S A"/>
    <s v="20 NIIF Plenas - Separados"/>
    <s v="BOGOTA D.C."/>
    <s v="M7110"/>
    <s v="2016-dic-31"/>
    <x v="3"/>
    <m/>
    <m/>
    <s v="Pasivos por impuestos corrientes, corriente"/>
    <x v="32"/>
    <x v="0"/>
    <n v="1066518"/>
  </r>
  <r>
    <x v="20"/>
    <s v="OSPINAS Y CIA S A"/>
    <s v="20 NIIF Plenas - Separados"/>
    <s v="BOGOTA D.C."/>
    <s v="M7110"/>
    <s v="2017-dic-31"/>
    <x v="3"/>
    <m/>
    <m/>
    <s v="Pasivos por impuestos corrientes, corriente"/>
    <x v="32"/>
    <x v="0"/>
    <n v="660715"/>
  </r>
  <r>
    <x v="42"/>
    <s v="PROMOTORA CONVIVIENDA S A S"/>
    <s v="20 NIIF Plenas - Separados"/>
    <s v="BOGOTA D.C."/>
    <s v="M7110"/>
    <s v="2016-dic-31"/>
    <x v="3"/>
    <m/>
    <m/>
    <s v="Pasivos por impuestos corrientes, corriente"/>
    <x v="32"/>
    <x v="0"/>
    <n v="192379"/>
  </r>
  <r>
    <x v="42"/>
    <s v="PROMOTORA CONVIVIENDA S A S"/>
    <s v="20 NIIF Plenas - Separados"/>
    <s v="BOGOTA D.C."/>
    <s v="M7110"/>
    <s v="2017-dic-31"/>
    <x v="3"/>
    <m/>
    <m/>
    <s v="Pasivos por impuestos corrientes, corriente"/>
    <x v="32"/>
    <x v="0"/>
    <n v="116396"/>
  </r>
  <r>
    <x v="53"/>
    <s v="SP INGENIEROS S.A.S."/>
    <s v="20 NIIF Plenas - Separados"/>
    <s v="ANTIOQUIA"/>
    <s v="F4210"/>
    <s v="2016-dic-31"/>
    <x v="3"/>
    <m/>
    <m/>
    <s v="Pasivos por impuestos corrientes, corriente"/>
    <x v="32"/>
    <x v="0"/>
    <n v="420754"/>
  </r>
  <r>
    <x v="53"/>
    <s v="SP INGENIEROS S.A.S."/>
    <s v="20 NIIF Plenas - Separados"/>
    <s v="ANTIOQUIA"/>
    <s v="F4210"/>
    <s v="2017-dic-31"/>
    <x v="3"/>
    <m/>
    <m/>
    <s v="Pasivos por impuestos corrientes, corriente"/>
    <x v="32"/>
    <x v="0"/>
    <n v="1895615"/>
  </r>
  <r>
    <x v="15"/>
    <s v="KMA CONSTRUCCIONES S A"/>
    <s v="20 NIIF Plenas - Separados"/>
    <s v="BOLIVAR"/>
    <s v="F4290"/>
    <s v="2016-dic-31"/>
    <x v="3"/>
    <m/>
    <m/>
    <s v="Pasivos por impuestos corrientes, corriente"/>
    <x v="32"/>
    <x v="0"/>
    <n v="6556869"/>
  </r>
  <r>
    <x v="15"/>
    <s v="KMA CONSTRUCCIONES S A"/>
    <s v="20 NIIF Plenas - Separados"/>
    <s v="BOLIVAR"/>
    <s v="F4290"/>
    <s v="2017-dic-31"/>
    <x v="3"/>
    <m/>
    <m/>
    <s v="Pasivos por impuestos corrientes, corriente"/>
    <x v="32"/>
    <x v="0"/>
    <n v="2686952"/>
  </r>
  <r>
    <x v="2"/>
    <s v="ARQUITECTURA Y CONCRETO S A S"/>
    <s v="20 NIIF Plenas - Separados"/>
    <s v="ANTIOQUIA"/>
    <s v="F4111"/>
    <s v="2016-dic-31"/>
    <x v="3"/>
    <m/>
    <m/>
    <s v="Pasivos por impuestos corrientes, corriente"/>
    <x v="32"/>
    <x v="0"/>
    <n v="26232783"/>
  </r>
  <r>
    <x v="2"/>
    <s v="ARQUITECTURA Y CONCRETO S A S"/>
    <s v="20 NIIF Plenas - Separados"/>
    <s v="ANTIOQUIA"/>
    <s v="F4111"/>
    <s v="2017-dic-31"/>
    <x v="3"/>
    <m/>
    <m/>
    <s v="Pasivos por impuestos corrientes, corriente"/>
    <x v="32"/>
    <x v="0"/>
    <n v="33067720"/>
  </r>
  <r>
    <x v="49"/>
    <s v="CONINSA  RAMON H. S.A."/>
    <s v="20 NIIF Plenas - Separados"/>
    <s v="ANTIOQUIA"/>
    <s v="F4290"/>
    <s v="2016-dic-31"/>
    <x v="3"/>
    <m/>
    <m/>
    <s v="Otros pasivos financieros corrientes"/>
    <x v="33"/>
    <x v="0"/>
    <n v="30990530"/>
  </r>
  <r>
    <x v="49"/>
    <s v="CONINSA  RAMON H. S.A."/>
    <s v="20 NIIF Plenas - Separados"/>
    <s v="ANTIOQUIA"/>
    <s v="F4290"/>
    <s v="2017-dic-31"/>
    <x v="3"/>
    <m/>
    <m/>
    <s v="Otros pasivos financieros corrientes"/>
    <x v="33"/>
    <x v="0"/>
    <n v="16487859"/>
  </r>
  <r>
    <x v="27"/>
    <s v="CONSTRUCCIONES OBYCON S.A.S"/>
    <s v="20 NIIF Plenas - Separados"/>
    <s v="BOGOTA D.C."/>
    <s v="M7110"/>
    <s v="2016-dic-31"/>
    <x v="3"/>
    <m/>
    <m/>
    <s v="Otros pasivos financieros corrientes"/>
    <x v="33"/>
    <x v="0"/>
    <n v="21306637"/>
  </r>
  <r>
    <x v="27"/>
    <s v="CONSTRUCCIONES OBYCON S.A.S"/>
    <s v="20 NIIF Plenas - Separados"/>
    <s v="BOGOTA D.C."/>
    <s v="M7110"/>
    <s v="2017-dic-31"/>
    <x v="3"/>
    <m/>
    <m/>
    <s v="Otros pasivos financieros corrientes"/>
    <x v="33"/>
    <x v="0"/>
    <n v="30089847"/>
  </r>
  <r>
    <x v="30"/>
    <s v="TECNICONTROL S.A."/>
    <s v="20 NIIF Plenas - Separados"/>
    <s v="BOGOTA D.C."/>
    <s v="M7110"/>
    <s v="2016-dic-31"/>
    <x v="3"/>
    <m/>
    <m/>
    <s v="Otros pasivos financieros corrientes"/>
    <x v="33"/>
    <x v="0"/>
    <n v="168945"/>
  </r>
  <r>
    <x v="8"/>
    <s v="AMARILO S.A.S"/>
    <s v="20 NIIF Plenas - Separados"/>
    <s v="BOGOTA D.C."/>
    <s v="F4111"/>
    <s v="2016-dic-31"/>
    <x v="3"/>
    <m/>
    <m/>
    <s v="Otros pasivos financieros corrientes"/>
    <x v="33"/>
    <x v="0"/>
    <n v="785871817"/>
  </r>
  <r>
    <x v="8"/>
    <s v="AMARILO S.A.S"/>
    <s v="20 NIIF Plenas - Separados"/>
    <s v="BOGOTA D.C."/>
    <s v="F4111"/>
    <s v="2017-dic-31"/>
    <x v="3"/>
    <m/>
    <m/>
    <s v="Otros pasivos financieros corrientes"/>
    <x v="33"/>
    <x v="0"/>
    <n v="939020065"/>
  </r>
  <r>
    <x v="11"/>
    <s v="LATINOAMERICANA DE CONSTRUCCIONES S.A."/>
    <s v="20 NIIF Plenas - Separados"/>
    <s v="ANTIOQUIA"/>
    <s v="F4210"/>
    <s v="2016-dic-31"/>
    <x v="3"/>
    <m/>
    <m/>
    <s v="Otros pasivos financieros corrientes"/>
    <x v="33"/>
    <x v="0"/>
    <n v="38223052"/>
  </r>
  <r>
    <x v="11"/>
    <s v="LATINOAMERICANA DE CONSTRUCCIONES S.A."/>
    <s v="20 NIIF Plenas - Separados"/>
    <s v="ANTIOQUIA"/>
    <s v="F4210"/>
    <s v="2017-dic-31"/>
    <x v="3"/>
    <m/>
    <m/>
    <s v="Otros pasivos financieros corrientes"/>
    <x v="33"/>
    <x v="0"/>
    <n v="2581117"/>
  </r>
  <r>
    <x v="6"/>
    <s v="PRABYC INGENIEROS S A S"/>
    <s v="20 NIIF Plenas - Separados"/>
    <s v="BOGOTA D.C."/>
    <s v="F4111"/>
    <s v="2016-dic-31"/>
    <x v="3"/>
    <m/>
    <m/>
    <s v="Otros pasivos financieros corrientes"/>
    <x v="33"/>
    <x v="0"/>
    <n v="25665017"/>
  </r>
  <r>
    <x v="6"/>
    <s v="PRABYC INGENIEROS S A S"/>
    <s v="20 NIIF Plenas - Separados"/>
    <s v="BOGOTA D.C."/>
    <s v="F4111"/>
    <s v="2017-dic-31"/>
    <x v="3"/>
    <m/>
    <m/>
    <s v="Otros pasivos financieros corrientes"/>
    <x v="33"/>
    <x v="0"/>
    <n v="33354288"/>
  </r>
  <r>
    <x v="62"/>
    <s v="CARTAGENA II S.A."/>
    <s v="20 NIIF Plenas - Separados"/>
    <s v="BOLIVAR"/>
    <s v="L6810"/>
    <s v="2016-dic-31"/>
    <x v="3"/>
    <m/>
    <m/>
    <s v="Otros pasivos financieros corrientes"/>
    <x v="33"/>
    <x v="0"/>
    <n v="2181812"/>
  </r>
  <r>
    <x v="62"/>
    <s v="CARTAGENA II S.A."/>
    <s v="20 NIIF Plenas - Separados"/>
    <s v="BOLIVAR"/>
    <s v="L6810"/>
    <s v="2017-dic-31"/>
    <x v="3"/>
    <m/>
    <m/>
    <s v="Otros pasivos financieros corrientes"/>
    <x v="33"/>
    <x v="0"/>
    <n v="25876981"/>
  </r>
  <r>
    <x v="3"/>
    <s v="JARAMILLO MORA S.A."/>
    <s v="20 NIIF Plenas - Separados"/>
    <s v="VALLE"/>
    <s v="F4111"/>
    <s v="2016-dic-31"/>
    <x v="3"/>
    <m/>
    <m/>
    <s v="Otros pasivos financieros corrientes"/>
    <x v="33"/>
    <x v="0"/>
    <n v="130698346"/>
  </r>
  <r>
    <x v="3"/>
    <s v="JARAMILLO MORA S.A."/>
    <s v="20 NIIF Plenas - Separados"/>
    <s v="VALLE"/>
    <s v="F4111"/>
    <s v="2017-dic-31"/>
    <x v="3"/>
    <m/>
    <m/>
    <s v="Otros pasivos financieros corrientes"/>
    <x v="33"/>
    <x v="0"/>
    <n v="160873494"/>
  </r>
  <r>
    <x v="16"/>
    <s v="CAM COLOMBIA MULTISERVICIOS S A S"/>
    <s v="20 NIIF Plenas - Separados"/>
    <s v="BOGOTA D.C."/>
    <s v="N8299"/>
    <s v="2016-dic-31"/>
    <x v="3"/>
    <m/>
    <m/>
    <s v="Otros pasivos financieros corrientes"/>
    <x v="33"/>
    <x v="0"/>
    <n v="12844197"/>
  </r>
  <r>
    <x v="16"/>
    <s v="CAM COLOMBIA MULTISERVICIOS S A S"/>
    <s v="20 NIIF Plenas - Separados"/>
    <s v="BOGOTA D.C."/>
    <s v="N8299"/>
    <s v="2017-dic-31"/>
    <x v="3"/>
    <m/>
    <m/>
    <s v="Otros pasivos financieros corrientes"/>
    <x v="33"/>
    <x v="0"/>
    <n v="12375283"/>
  </r>
  <r>
    <x v="32"/>
    <s v="CONSTRUCTORA  COLPATRIA S.A"/>
    <s v="20 NIIF Plenas - Separados"/>
    <s v="BOGOTA D.C."/>
    <s v="F4111"/>
    <s v="2016-dic-31"/>
    <x v="3"/>
    <m/>
    <m/>
    <s v="Otros pasivos financieros corrientes"/>
    <x v="33"/>
    <x v="0"/>
    <n v="197055648"/>
  </r>
  <r>
    <x v="32"/>
    <s v="CONSTRUCTORA  COLPATRIA S.A"/>
    <s v="20 NIIF Plenas - Separados"/>
    <s v="BOGOTA D.C."/>
    <s v="F4111"/>
    <s v="2017-dic-31"/>
    <x v="3"/>
    <m/>
    <m/>
    <s v="Otros pasivos financieros corrientes"/>
    <x v="33"/>
    <x v="0"/>
    <n v="314239628"/>
  </r>
  <r>
    <x v="36"/>
    <s v="INTEGRAL S A."/>
    <s v="20 NIIF Plenas - Separados"/>
    <s v="ANTIOQUIA"/>
    <s v="M7110"/>
    <s v="2016-dic-31"/>
    <x v="3"/>
    <m/>
    <m/>
    <s v="Otros pasivos financieros corrientes"/>
    <x v="33"/>
    <x v="0"/>
    <n v="2481051"/>
  </r>
  <r>
    <x v="36"/>
    <s v="INTEGRAL S A."/>
    <s v="20 NIIF Plenas - Separados"/>
    <s v="ANTIOQUIA"/>
    <s v="M7110"/>
    <s v="2017-dic-31"/>
    <x v="3"/>
    <m/>
    <m/>
    <s v="Otros pasivos financieros corrientes"/>
    <x v="33"/>
    <x v="0"/>
    <n v="2235484"/>
  </r>
  <r>
    <x v="29"/>
    <s v="CONSULTORIA COLOMBIANA S A"/>
    <s v="20 NIIF Plenas - Separados"/>
    <s v="BOGOTA D.C."/>
    <s v="M7110"/>
    <s v="2016-dic-31"/>
    <x v="3"/>
    <m/>
    <m/>
    <s v="Otros pasivos financieros corrientes"/>
    <x v="33"/>
    <x v="0"/>
    <n v="16567218"/>
  </r>
  <r>
    <x v="31"/>
    <s v="MORELCO S A S"/>
    <s v="20 NIIF Plenas - Separados"/>
    <s v="BOGOTA D.C."/>
    <s v="F4290"/>
    <s v="2016-dic-31"/>
    <x v="3"/>
    <m/>
    <m/>
    <s v="Otros pasivos financieros corrientes"/>
    <x v="33"/>
    <x v="0"/>
    <n v="27121519"/>
  </r>
  <r>
    <x v="31"/>
    <s v="MORELCO S A S"/>
    <s v="20 NIIF Plenas - Separados"/>
    <s v="BOGOTA D.C."/>
    <s v="F4290"/>
    <s v="2017-dic-31"/>
    <x v="3"/>
    <m/>
    <m/>
    <s v="Otros pasivos financieros corrientes"/>
    <x v="33"/>
    <x v="0"/>
    <n v="20968426"/>
  </r>
  <r>
    <x v="18"/>
    <s v="HMV INGENIEROS LTDA"/>
    <s v="20 NIIF Plenas - Separados"/>
    <s v="ANTIOQUIA"/>
    <s v="M7110"/>
    <s v="2016-dic-31"/>
    <x v="3"/>
    <m/>
    <m/>
    <s v="Otros pasivos financieros corrientes"/>
    <x v="33"/>
    <x v="0"/>
    <n v="8287509"/>
  </r>
  <r>
    <x v="18"/>
    <s v="HMV INGENIEROS LTDA"/>
    <s v="20 NIIF Plenas - Separados"/>
    <s v="ANTIOQUIA"/>
    <s v="M7110"/>
    <s v="2017-dic-31"/>
    <x v="3"/>
    <m/>
    <m/>
    <s v="Otros pasivos financieros corrientes"/>
    <x v="33"/>
    <x v="0"/>
    <n v="15183239"/>
  </r>
  <r>
    <x v="33"/>
    <s v="A.C.I. PROYECTOS S.A.S"/>
    <s v="20 NIIF Plenas - Separados"/>
    <s v="BOGOTA D.C."/>
    <s v="M7110"/>
    <s v="2016-dic-31"/>
    <x v="3"/>
    <m/>
    <m/>
    <s v="Otros pasivos financieros corrientes"/>
    <x v="33"/>
    <x v="0"/>
    <n v="3685883"/>
  </r>
  <r>
    <x v="48"/>
    <s v="SEDIC S.A"/>
    <s v="20 NIIF Plenas - Separados"/>
    <s v="ANTIOQUIA"/>
    <s v="M7110"/>
    <s v="2016-dic-31"/>
    <x v="3"/>
    <m/>
    <m/>
    <s v="Otros pasivos financieros corrientes"/>
    <x v="33"/>
    <x v="0"/>
    <n v="971025"/>
  </r>
  <r>
    <x v="48"/>
    <s v="SEDIC S.A"/>
    <s v="20 NIIF Plenas - Separados"/>
    <s v="ANTIOQUIA"/>
    <s v="M7110"/>
    <s v="2017-dic-31"/>
    <x v="3"/>
    <m/>
    <m/>
    <s v="Otros pasivos financieros corrientes"/>
    <x v="33"/>
    <x v="0"/>
    <n v="50000"/>
  </r>
  <r>
    <x v="57"/>
    <s v="ESTUDIOS Y PROYECTOS DEL SOL S A S"/>
    <s v="20 NIIF Plenas - Separados"/>
    <s v="BOGOTA D.C."/>
    <s v="F4210"/>
    <s v="2016-dic-31"/>
    <x v="3"/>
    <m/>
    <m/>
    <s v="Otros pasivos financieros corrientes"/>
    <x v="33"/>
    <x v="0"/>
    <n v="3505174"/>
  </r>
  <r>
    <x v="57"/>
    <s v="ESTUDIOS Y PROYECTOS DEL SOL S A S"/>
    <s v="20 NIIF Plenas - Separados"/>
    <s v="BOGOTA D.C."/>
    <s v="F4210"/>
    <s v="2017-dic-31"/>
    <x v="3"/>
    <m/>
    <m/>
    <s v="Otros pasivos financieros corrientes"/>
    <x v="33"/>
    <x v="0"/>
    <n v="6158829"/>
  </r>
  <r>
    <x v="35"/>
    <s v="TERMOTECNICA COINDUSTRIAL S A"/>
    <s v="20 NIIF Plenas - Separados"/>
    <s v="BOGOTA D.C."/>
    <s v="F4290"/>
    <s v="2016-dic-31"/>
    <x v="3"/>
    <m/>
    <m/>
    <s v="Otros pasivos financieros corrientes"/>
    <x v="33"/>
    <x v="0"/>
    <n v="3282220"/>
  </r>
  <r>
    <x v="35"/>
    <s v="TERMOTECNICA COINDUSTRIAL S A"/>
    <s v="20 NIIF Plenas - Separados"/>
    <s v="BOGOTA D.C."/>
    <s v="F4290"/>
    <s v="2017-dic-31"/>
    <x v="3"/>
    <m/>
    <m/>
    <s v="Otros pasivos financieros corrientes"/>
    <x v="33"/>
    <x v="0"/>
    <n v="38021758"/>
  </r>
  <r>
    <x v="20"/>
    <s v="OSPINAS Y CIA S A"/>
    <s v="20 NIIF Plenas - Separados"/>
    <s v="BOGOTA D.C."/>
    <s v="M7110"/>
    <s v="2016-dic-31"/>
    <x v="3"/>
    <m/>
    <m/>
    <s v="Otros pasivos financieros corrientes"/>
    <x v="33"/>
    <x v="0"/>
    <n v="59038062"/>
  </r>
  <r>
    <x v="20"/>
    <s v="OSPINAS Y CIA S A"/>
    <s v="20 NIIF Plenas - Separados"/>
    <s v="BOGOTA D.C."/>
    <s v="M7110"/>
    <s v="2017-dic-31"/>
    <x v="3"/>
    <m/>
    <m/>
    <s v="Otros pasivos financieros corrientes"/>
    <x v="33"/>
    <x v="0"/>
    <n v="75632761"/>
  </r>
  <r>
    <x v="53"/>
    <s v="SP INGENIEROS S.A.S."/>
    <s v="20 NIIF Plenas - Separados"/>
    <s v="ANTIOQUIA"/>
    <s v="F4210"/>
    <s v="2016-dic-31"/>
    <x v="3"/>
    <m/>
    <m/>
    <s v="Otros pasivos financieros corrientes"/>
    <x v="33"/>
    <x v="0"/>
    <n v="9980031"/>
  </r>
  <r>
    <x v="53"/>
    <s v="SP INGENIEROS S.A.S."/>
    <s v="20 NIIF Plenas - Separados"/>
    <s v="ANTIOQUIA"/>
    <s v="F4210"/>
    <s v="2017-dic-31"/>
    <x v="3"/>
    <m/>
    <m/>
    <s v="Otros pasivos financieros corrientes"/>
    <x v="33"/>
    <x v="0"/>
    <n v="22921980"/>
  </r>
  <r>
    <x v="15"/>
    <s v="KMA CONSTRUCCIONES S A"/>
    <s v="20 NIIF Plenas - Separados"/>
    <s v="BOLIVAR"/>
    <s v="F4290"/>
    <s v="2016-dic-31"/>
    <x v="3"/>
    <m/>
    <m/>
    <s v="Otros pasivos financieros corrientes"/>
    <x v="33"/>
    <x v="0"/>
    <n v="40855524"/>
  </r>
  <r>
    <x v="15"/>
    <s v="KMA CONSTRUCCIONES S A"/>
    <s v="20 NIIF Plenas - Separados"/>
    <s v="BOLIVAR"/>
    <s v="F4290"/>
    <s v="2017-dic-31"/>
    <x v="3"/>
    <m/>
    <m/>
    <s v="Otros pasivos financieros corrientes"/>
    <x v="33"/>
    <x v="0"/>
    <n v="51101142"/>
  </r>
  <r>
    <x v="40"/>
    <s v="INDUSTRIAL CONCONCRETO S.A.S"/>
    <s v="20 NIIF Plenas - Separados"/>
    <s v="ANTIOQUIA"/>
    <s v="F4290"/>
    <s v="2016-dic-31"/>
    <x v="3"/>
    <m/>
    <m/>
    <s v="Otros pasivos financieros corrientes"/>
    <x v="33"/>
    <x v="0"/>
    <n v="4378237"/>
  </r>
  <r>
    <x v="40"/>
    <s v="INDUSTRIAL CONCONCRETO S.A.S"/>
    <s v="20 NIIF Plenas - Separados"/>
    <s v="ANTIOQUIA"/>
    <s v="F4290"/>
    <s v="2017-dic-31"/>
    <x v="3"/>
    <m/>
    <m/>
    <s v="Otros pasivos financieros corrientes"/>
    <x v="33"/>
    <x v="0"/>
    <n v="7574226"/>
  </r>
  <r>
    <x v="49"/>
    <s v="CONINSA  RAMON H. S.A."/>
    <s v="20 NIIF Plenas - Separados"/>
    <s v="ANTIOQUIA"/>
    <s v="F4290"/>
    <s v="2016-dic-31"/>
    <x v="3"/>
    <m/>
    <m/>
    <s v="Otros pasivos no financieros corrientes"/>
    <x v="36"/>
    <x v="0"/>
    <n v="102481705"/>
  </r>
  <r>
    <x v="49"/>
    <s v="CONINSA  RAMON H. S.A."/>
    <s v="20 NIIF Plenas - Separados"/>
    <s v="ANTIOQUIA"/>
    <s v="F4290"/>
    <s v="2017-dic-31"/>
    <x v="3"/>
    <m/>
    <m/>
    <s v="Otros pasivos no financieros corrientes"/>
    <x v="36"/>
    <x v="0"/>
    <n v="122858159"/>
  </r>
  <r>
    <x v="27"/>
    <s v="CONSTRUCCIONES OBYCON S.A.S"/>
    <s v="20 NIIF Plenas - Separados"/>
    <s v="BOGOTA D.C."/>
    <s v="M7110"/>
    <s v="2016-dic-31"/>
    <x v="3"/>
    <m/>
    <m/>
    <s v="Otros pasivos no financieros corrientes"/>
    <x v="36"/>
    <x v="0"/>
    <n v="35881153"/>
  </r>
  <r>
    <x v="27"/>
    <s v="CONSTRUCCIONES OBYCON S.A.S"/>
    <s v="20 NIIF Plenas - Separados"/>
    <s v="BOGOTA D.C."/>
    <s v="M7110"/>
    <s v="2017-dic-31"/>
    <x v="3"/>
    <m/>
    <m/>
    <s v="Otros pasivos no financieros corrientes"/>
    <x v="36"/>
    <x v="0"/>
    <n v="21385600"/>
  </r>
  <r>
    <x v="13"/>
    <s v="CONSTRUCTORA CAPITAL MEDELLIN S.A.S."/>
    <s v="20 NIIF Plenas - Separados"/>
    <s v="ANTIOQUIA"/>
    <s v="F4111"/>
    <s v="2016-dic-31"/>
    <x v="3"/>
    <m/>
    <m/>
    <s v="Otros pasivos no financieros corrientes"/>
    <x v="36"/>
    <x v="0"/>
    <n v="166343522"/>
  </r>
  <r>
    <x v="13"/>
    <s v="CONSTRUCTORA CAPITAL MEDELLIN S.A.S."/>
    <s v="20 NIIF Plenas - Separados"/>
    <s v="ANTIOQUIA"/>
    <s v="F4111"/>
    <s v="2017-dic-31"/>
    <x v="3"/>
    <m/>
    <m/>
    <s v="Otros pasivos no financieros corrientes"/>
    <x v="36"/>
    <x v="0"/>
    <n v="242849179"/>
  </r>
  <r>
    <x v="23"/>
    <s v="ODINSA SERVICIOS S A S"/>
    <s v="20 NIIF Plenas - Separados"/>
    <s v="BOGOTA D.C."/>
    <s v="F4390"/>
    <s v="2016-dic-31"/>
    <x v="3"/>
    <m/>
    <m/>
    <s v="Otros pasivos no financieros corrientes"/>
    <x v="36"/>
    <x v="0"/>
    <n v="171153"/>
  </r>
  <r>
    <x v="23"/>
    <s v="ODINSA SERVICIOS S A S"/>
    <s v="20 NIIF Plenas - Separados"/>
    <s v="BOGOTA D.C."/>
    <s v="F4390"/>
    <s v="2017-dic-31"/>
    <x v="3"/>
    <m/>
    <m/>
    <s v="Otros pasivos no financieros corrientes"/>
    <x v="36"/>
    <x v="0"/>
    <n v="3336"/>
  </r>
  <r>
    <x v="8"/>
    <s v="AMARILO S.A.S"/>
    <s v="20 NIIF Plenas - Separados"/>
    <s v="BOGOTA D.C."/>
    <s v="F4111"/>
    <s v="2016-dic-31"/>
    <x v="3"/>
    <m/>
    <m/>
    <s v="Otros pasivos no financieros corrientes"/>
    <x v="36"/>
    <x v="0"/>
    <n v="335156698"/>
  </r>
  <r>
    <x v="8"/>
    <s v="AMARILO S.A.S"/>
    <s v="20 NIIF Plenas - Separados"/>
    <s v="BOGOTA D.C."/>
    <s v="F4111"/>
    <s v="2017-dic-31"/>
    <x v="3"/>
    <m/>
    <m/>
    <s v="Otros pasivos no financieros corrientes"/>
    <x v="36"/>
    <x v="0"/>
    <n v="357087286"/>
  </r>
  <r>
    <x v="11"/>
    <s v="LATINOAMERICANA DE CONSTRUCCIONES S.A."/>
    <s v="20 NIIF Plenas - Separados"/>
    <s v="ANTIOQUIA"/>
    <s v="F4210"/>
    <s v="2016-dic-31"/>
    <x v="3"/>
    <m/>
    <m/>
    <s v="Otros pasivos no financieros corrientes"/>
    <x v="36"/>
    <x v="0"/>
    <n v="18893432"/>
  </r>
  <r>
    <x v="11"/>
    <s v="LATINOAMERICANA DE CONSTRUCCIONES S.A."/>
    <s v="20 NIIF Plenas - Separados"/>
    <s v="ANTIOQUIA"/>
    <s v="F4210"/>
    <s v="2017-dic-31"/>
    <x v="3"/>
    <m/>
    <m/>
    <s v="Otros pasivos no financieros corrientes"/>
    <x v="36"/>
    <x v="0"/>
    <n v="11031181"/>
  </r>
  <r>
    <x v="6"/>
    <s v="PRABYC INGENIEROS S A S"/>
    <s v="20 NIIF Plenas - Separados"/>
    <s v="BOGOTA D.C."/>
    <s v="F4111"/>
    <s v="2016-dic-31"/>
    <x v="3"/>
    <m/>
    <m/>
    <s v="Otros pasivos no financieros corrientes"/>
    <x v="36"/>
    <x v="0"/>
    <n v="40132116"/>
  </r>
  <r>
    <x v="6"/>
    <s v="PRABYC INGENIEROS S A S"/>
    <s v="20 NIIF Plenas - Separados"/>
    <s v="BOGOTA D.C."/>
    <s v="F4111"/>
    <s v="2017-dic-31"/>
    <x v="3"/>
    <m/>
    <m/>
    <s v="Otros pasivos no financieros corrientes"/>
    <x v="36"/>
    <x v="0"/>
    <n v="73879015"/>
  </r>
  <r>
    <x v="44"/>
    <s v="MARVAL S.A."/>
    <s v="20 NIIF Plenas - Separados"/>
    <s v="SANTANDER"/>
    <s v="F4111"/>
    <s v="2016-dic-31"/>
    <x v="3"/>
    <m/>
    <m/>
    <s v="Otros pasivos no financieros corrientes"/>
    <x v="36"/>
    <x v="0"/>
    <n v="178209985"/>
  </r>
  <r>
    <x v="44"/>
    <s v="MARVAL S.A."/>
    <s v="20 NIIF Plenas - Separados"/>
    <s v="SANTANDER"/>
    <s v="F4111"/>
    <s v="2017-dic-31"/>
    <x v="3"/>
    <m/>
    <m/>
    <s v="Otros pasivos no financieros corrientes"/>
    <x v="36"/>
    <x v="0"/>
    <n v="184445310"/>
  </r>
  <r>
    <x v="54"/>
    <s v="INMOBILIARIA CONCONCRETO S.A.S."/>
    <s v="20 NIIF Plenas - Separados"/>
    <s v="ANTIOQUIA"/>
    <s v="F4111"/>
    <s v="2016-dic-31"/>
    <x v="3"/>
    <m/>
    <m/>
    <s v="Otros pasivos no financieros corrientes"/>
    <x v="36"/>
    <x v="0"/>
    <n v="1580925"/>
  </r>
  <r>
    <x v="54"/>
    <s v="INMOBILIARIA CONCONCRETO S.A.S."/>
    <s v="20 NIIF Plenas - Separados"/>
    <s v="ANTIOQUIA"/>
    <s v="F4111"/>
    <s v="2017-dic-31"/>
    <x v="3"/>
    <m/>
    <m/>
    <s v="Otros pasivos no financieros corrientes"/>
    <x v="36"/>
    <x v="0"/>
    <n v="1001957"/>
  </r>
  <r>
    <x v="16"/>
    <s v="CAM COLOMBIA MULTISERVICIOS S A S"/>
    <s v="20 NIIF Plenas - Separados"/>
    <s v="BOGOTA D.C."/>
    <s v="N8299"/>
    <s v="2016-dic-31"/>
    <x v="3"/>
    <m/>
    <m/>
    <s v="Otros pasivos no financieros corrientes"/>
    <x v="36"/>
    <x v="0"/>
    <n v="14751913"/>
  </r>
  <r>
    <x v="16"/>
    <s v="CAM COLOMBIA MULTISERVICIOS S A S"/>
    <s v="20 NIIF Plenas - Separados"/>
    <s v="BOGOTA D.C."/>
    <s v="N8299"/>
    <s v="2017-dic-31"/>
    <x v="3"/>
    <m/>
    <m/>
    <s v="Otros pasivos no financieros corrientes"/>
    <x v="36"/>
    <x v="0"/>
    <n v="14347728"/>
  </r>
  <r>
    <x v="32"/>
    <s v="CONSTRUCTORA  COLPATRIA S.A"/>
    <s v="20 NIIF Plenas - Separados"/>
    <s v="BOGOTA D.C."/>
    <s v="F4111"/>
    <s v="2016-dic-31"/>
    <x v="3"/>
    <m/>
    <m/>
    <s v="Otros pasivos no financieros corrientes"/>
    <x v="36"/>
    <x v="0"/>
    <n v="230943504"/>
  </r>
  <r>
    <x v="32"/>
    <s v="CONSTRUCTORA  COLPATRIA S.A"/>
    <s v="20 NIIF Plenas - Separados"/>
    <s v="BOGOTA D.C."/>
    <s v="F4111"/>
    <s v="2017-dic-31"/>
    <x v="3"/>
    <m/>
    <m/>
    <s v="Otros pasivos no financieros corrientes"/>
    <x v="36"/>
    <x v="0"/>
    <n v="271166936"/>
  </r>
  <r>
    <x v="29"/>
    <s v="CONSULTORIA COLOMBIANA S A"/>
    <s v="20 NIIF Plenas - Separados"/>
    <s v="BOGOTA D.C."/>
    <s v="M7110"/>
    <s v="2016-dic-31"/>
    <x v="3"/>
    <m/>
    <m/>
    <s v="Otros pasivos no financieros corrientes"/>
    <x v="36"/>
    <x v="0"/>
    <n v="16013595"/>
  </r>
  <r>
    <x v="29"/>
    <s v="CONSULTORIA COLOMBIANA S A"/>
    <s v="20 NIIF Plenas - Separados"/>
    <s v="BOGOTA D.C."/>
    <s v="M7110"/>
    <s v="2017-dic-31"/>
    <x v="3"/>
    <m/>
    <m/>
    <s v="Otros pasivos no financieros corrientes"/>
    <x v="36"/>
    <x v="0"/>
    <n v="4065549"/>
  </r>
  <r>
    <x v="18"/>
    <s v="HMV INGENIEROS LTDA"/>
    <s v="20 NIIF Plenas - Separados"/>
    <s v="ANTIOQUIA"/>
    <s v="M7110"/>
    <s v="2016-dic-31"/>
    <x v="3"/>
    <m/>
    <m/>
    <s v="Otros pasivos no financieros corrientes"/>
    <x v="36"/>
    <x v="0"/>
    <n v="24566924"/>
  </r>
  <r>
    <x v="18"/>
    <s v="HMV INGENIEROS LTDA"/>
    <s v="20 NIIF Plenas - Separados"/>
    <s v="ANTIOQUIA"/>
    <s v="M7110"/>
    <s v="2017-dic-31"/>
    <x v="3"/>
    <m/>
    <m/>
    <s v="Otros pasivos no financieros corrientes"/>
    <x v="36"/>
    <x v="0"/>
    <n v="25640555"/>
  </r>
  <r>
    <x v="33"/>
    <s v="A.C.I. PROYECTOS S.A.S"/>
    <s v="20 NIIF Plenas - Separados"/>
    <s v="BOGOTA D.C."/>
    <s v="M7110"/>
    <s v="2016-dic-31"/>
    <x v="3"/>
    <m/>
    <m/>
    <s v="Otros pasivos no financieros corrientes"/>
    <x v="36"/>
    <x v="0"/>
    <n v="685840"/>
  </r>
  <r>
    <x v="33"/>
    <s v="A.C.I. PROYECTOS S.A.S"/>
    <s v="20 NIIF Plenas - Separados"/>
    <s v="BOGOTA D.C."/>
    <s v="M7110"/>
    <s v="2017-dic-31"/>
    <x v="3"/>
    <m/>
    <m/>
    <s v="Otros pasivos no financieros corrientes"/>
    <x v="36"/>
    <x v="0"/>
    <n v="31353"/>
  </r>
  <r>
    <x v="57"/>
    <s v="ESTUDIOS Y PROYECTOS DEL SOL S A S"/>
    <s v="20 NIIF Plenas - Separados"/>
    <s v="BOGOTA D.C."/>
    <s v="F4210"/>
    <s v="2016-dic-31"/>
    <x v="3"/>
    <m/>
    <m/>
    <s v="Otros pasivos no financieros corrientes"/>
    <x v="36"/>
    <x v="0"/>
    <n v="11191802"/>
  </r>
  <r>
    <x v="57"/>
    <s v="ESTUDIOS Y PROYECTOS DEL SOL S A S"/>
    <s v="20 NIIF Plenas - Separados"/>
    <s v="BOGOTA D.C."/>
    <s v="F4210"/>
    <s v="2017-dic-31"/>
    <x v="3"/>
    <m/>
    <m/>
    <s v="Otros pasivos no financieros corrientes"/>
    <x v="36"/>
    <x v="0"/>
    <n v="7245134"/>
  </r>
  <r>
    <x v="35"/>
    <s v="TERMOTECNICA COINDUSTRIAL S A"/>
    <s v="20 NIIF Plenas - Separados"/>
    <s v="BOGOTA D.C."/>
    <s v="F4290"/>
    <s v="2016-dic-31"/>
    <x v="3"/>
    <m/>
    <m/>
    <s v="Otros pasivos no financieros corrientes"/>
    <x v="36"/>
    <x v="0"/>
    <n v="8717534"/>
  </r>
  <r>
    <x v="35"/>
    <s v="TERMOTECNICA COINDUSTRIAL S A"/>
    <s v="20 NIIF Plenas - Separados"/>
    <s v="BOGOTA D.C."/>
    <s v="F4290"/>
    <s v="2017-dic-31"/>
    <x v="3"/>
    <m/>
    <m/>
    <s v="Otros pasivos no financieros corrientes"/>
    <x v="36"/>
    <x v="0"/>
    <n v="5362060"/>
  </r>
  <r>
    <x v="20"/>
    <s v="OSPINAS Y CIA S A"/>
    <s v="20 NIIF Plenas - Separados"/>
    <s v="BOGOTA D.C."/>
    <s v="M7110"/>
    <s v="2016-dic-31"/>
    <x v="3"/>
    <m/>
    <m/>
    <s v="Otros pasivos no financieros corrientes"/>
    <x v="36"/>
    <x v="0"/>
    <n v="95596008"/>
  </r>
  <r>
    <x v="20"/>
    <s v="OSPINAS Y CIA S A"/>
    <s v="20 NIIF Plenas - Separados"/>
    <s v="BOGOTA D.C."/>
    <s v="M7110"/>
    <s v="2017-dic-31"/>
    <x v="3"/>
    <m/>
    <m/>
    <s v="Otros pasivos no financieros corrientes"/>
    <x v="36"/>
    <x v="0"/>
    <n v="22334108"/>
  </r>
  <r>
    <x v="42"/>
    <s v="PROMOTORA CONVIVIENDA S A S"/>
    <s v="20 NIIF Plenas - Separados"/>
    <s v="BOGOTA D.C."/>
    <s v="M7110"/>
    <s v="2016-dic-31"/>
    <x v="3"/>
    <m/>
    <m/>
    <s v="Otros pasivos no financieros corrientes"/>
    <x v="36"/>
    <x v="0"/>
    <n v="455758"/>
  </r>
  <r>
    <x v="42"/>
    <s v="PROMOTORA CONVIVIENDA S A S"/>
    <s v="20 NIIF Plenas - Separados"/>
    <s v="BOGOTA D.C."/>
    <s v="M7110"/>
    <s v="2017-dic-31"/>
    <x v="3"/>
    <m/>
    <m/>
    <s v="Otros pasivos no financieros corrientes"/>
    <x v="36"/>
    <x v="0"/>
    <n v="418515"/>
  </r>
  <r>
    <x v="53"/>
    <s v="SP INGENIEROS S.A.S."/>
    <s v="20 NIIF Plenas - Separados"/>
    <s v="ANTIOQUIA"/>
    <s v="F4210"/>
    <s v="2016-dic-31"/>
    <x v="3"/>
    <m/>
    <m/>
    <s v="Otros pasivos no financieros corrientes"/>
    <x v="36"/>
    <x v="0"/>
    <n v="36586905"/>
  </r>
  <r>
    <x v="53"/>
    <s v="SP INGENIEROS S.A.S."/>
    <s v="20 NIIF Plenas - Separados"/>
    <s v="ANTIOQUIA"/>
    <s v="F4210"/>
    <s v="2017-dic-31"/>
    <x v="3"/>
    <m/>
    <m/>
    <s v="Otros pasivos no financieros corrientes"/>
    <x v="36"/>
    <x v="0"/>
    <n v="4771886"/>
  </r>
  <r>
    <x v="15"/>
    <s v="KMA CONSTRUCCIONES S A"/>
    <s v="20 NIIF Plenas - Separados"/>
    <s v="BOLIVAR"/>
    <s v="F4290"/>
    <s v="2016-dic-31"/>
    <x v="3"/>
    <m/>
    <m/>
    <s v="Otros pasivos no financieros corrientes"/>
    <x v="36"/>
    <x v="0"/>
    <n v="12287783"/>
  </r>
  <r>
    <x v="15"/>
    <s v="KMA CONSTRUCCIONES S A"/>
    <s v="20 NIIF Plenas - Separados"/>
    <s v="BOLIVAR"/>
    <s v="F4290"/>
    <s v="2017-dic-31"/>
    <x v="3"/>
    <m/>
    <m/>
    <s v="Otros pasivos no financieros corrientes"/>
    <x v="36"/>
    <x v="0"/>
    <n v="16099294"/>
  </r>
  <r>
    <x v="2"/>
    <s v="ARQUITECTURA Y CONCRETO S A S"/>
    <s v="20 NIIF Plenas - Separados"/>
    <s v="ANTIOQUIA"/>
    <s v="F4111"/>
    <s v="2016-dic-31"/>
    <x v="3"/>
    <m/>
    <m/>
    <s v="Otros pasivos no financieros corrientes"/>
    <x v="36"/>
    <x v="0"/>
    <n v="151314905"/>
  </r>
  <r>
    <x v="2"/>
    <s v="ARQUITECTURA Y CONCRETO S A S"/>
    <s v="20 NIIF Plenas - Separados"/>
    <s v="ANTIOQUIA"/>
    <s v="F4111"/>
    <s v="2017-dic-31"/>
    <x v="3"/>
    <m/>
    <m/>
    <s v="Otros pasivos no financieros corrientes"/>
    <x v="36"/>
    <x v="0"/>
    <n v="37331737"/>
  </r>
  <r>
    <x v="40"/>
    <s v="INDUSTRIAL CONCONCRETO S.A.S"/>
    <s v="20 NIIF Plenas - Separados"/>
    <s v="ANTIOQUIA"/>
    <s v="F4290"/>
    <s v="2016-dic-31"/>
    <x v="3"/>
    <m/>
    <m/>
    <s v="Otros pasivos no financieros corrientes"/>
    <x v="36"/>
    <x v="0"/>
    <n v="8877501"/>
  </r>
  <r>
    <x v="40"/>
    <s v="INDUSTRIAL CONCONCRETO S.A.S"/>
    <s v="20 NIIF Plenas - Separados"/>
    <s v="ANTIOQUIA"/>
    <s v="F4290"/>
    <s v="2017-dic-31"/>
    <x v="3"/>
    <m/>
    <m/>
    <s v="Otros pasivos no financieros corrientes"/>
    <x v="36"/>
    <x v="0"/>
    <n v="4171516"/>
  </r>
  <r>
    <x v="49"/>
    <s v="CONINSA  RAMON H. S.A."/>
    <s v="20 NIIF Plenas - Separados"/>
    <s v="ANTIOQUIA"/>
    <s v="F4290"/>
    <s v="2016-dic-31"/>
    <x v="3"/>
    <m/>
    <m/>
    <s v="Pasivos corrientes distintos de los pasivos incluidos en grupos de activos para su disposición clasificados como mantenidos para la venta"/>
    <x v="67"/>
    <x v="0"/>
    <n v="209378604"/>
  </r>
  <r>
    <x v="49"/>
    <s v="CONINSA  RAMON H. S.A."/>
    <s v="20 NIIF Plenas - Separados"/>
    <s v="ANTIOQUIA"/>
    <s v="F4290"/>
    <s v="2017-dic-31"/>
    <x v="3"/>
    <m/>
    <m/>
    <s v="Pasivos corrientes distintos de los pasivos incluidos en grupos de activos para su disposición clasificados como mantenidos para la venta"/>
    <x v="67"/>
    <x v="0"/>
    <n v="210112396"/>
  </r>
  <r>
    <x v="27"/>
    <s v="CONSTRUCCIONES OBYCON S.A.S"/>
    <s v="20 NIIF Plenas - Separados"/>
    <s v="BOGOTA D.C."/>
    <s v="M7110"/>
    <s v="2016-dic-31"/>
    <x v="3"/>
    <m/>
    <m/>
    <s v="Pasivos corrientes distintos de los pasivos incluidos en grupos de activos para su disposición clasificados como mantenidos para la venta"/>
    <x v="67"/>
    <x v="0"/>
    <n v="63616995"/>
  </r>
  <r>
    <x v="27"/>
    <s v="CONSTRUCCIONES OBYCON S.A.S"/>
    <s v="20 NIIF Plenas - Separados"/>
    <s v="BOGOTA D.C."/>
    <s v="M7110"/>
    <s v="2017-dic-31"/>
    <x v="3"/>
    <m/>
    <m/>
    <s v="Pasivos corrientes distintos de los pasivos incluidos en grupos de activos para su disposición clasificados como mantenidos para la venta"/>
    <x v="67"/>
    <x v="0"/>
    <n v="67789698"/>
  </r>
  <r>
    <x v="13"/>
    <s v="CONSTRUCTORA CAPITAL MEDELLIN S.A.S."/>
    <s v="20 NIIF Plenas - Separados"/>
    <s v="ANTIOQUIA"/>
    <s v="F4111"/>
    <s v="2016-dic-31"/>
    <x v="3"/>
    <m/>
    <m/>
    <s v="Pasivos corrientes distintos de los pasivos incluidos en grupos de activos para su disposición clasificados como mantenidos para la venta"/>
    <x v="67"/>
    <x v="0"/>
    <n v="335296525"/>
  </r>
  <r>
    <x v="13"/>
    <s v="CONSTRUCTORA CAPITAL MEDELLIN S.A.S."/>
    <s v="20 NIIF Plenas - Separados"/>
    <s v="ANTIOQUIA"/>
    <s v="F4111"/>
    <s v="2017-dic-31"/>
    <x v="3"/>
    <m/>
    <m/>
    <s v="Pasivos corrientes distintos de los pasivos incluidos en grupos de activos para su disposición clasificados como mantenidos para la venta"/>
    <x v="67"/>
    <x v="0"/>
    <n v="371433925"/>
  </r>
  <r>
    <x v="30"/>
    <s v="TECNICONTROL S.A."/>
    <s v="20 NIIF Plenas - Separados"/>
    <s v="BOGOTA D.C."/>
    <s v="M7110"/>
    <s v="2016-dic-31"/>
    <x v="3"/>
    <m/>
    <m/>
    <s v="Pasivos corrientes distintos de los pasivos incluidos en grupos de activos para su disposición clasificados como mantenidos para la venta"/>
    <x v="67"/>
    <x v="0"/>
    <n v="9975968"/>
  </r>
  <r>
    <x v="30"/>
    <s v="TECNICONTROL S.A."/>
    <s v="20 NIIF Plenas - Separados"/>
    <s v="BOGOTA D.C."/>
    <s v="M7110"/>
    <s v="2017-dic-31"/>
    <x v="3"/>
    <m/>
    <m/>
    <s v="Pasivos corrientes distintos de los pasivos incluidos en grupos de activos para su disposición clasificados como mantenidos para la venta"/>
    <x v="67"/>
    <x v="0"/>
    <n v="16634858"/>
  </r>
  <r>
    <x v="23"/>
    <s v="ODINSA SERVICIOS S A S"/>
    <s v="20 NIIF Plenas - Separados"/>
    <s v="BOGOTA D.C."/>
    <s v="F4390"/>
    <s v="2016-dic-31"/>
    <x v="3"/>
    <m/>
    <m/>
    <s v="Pasivos corrientes distintos de los pasivos incluidos en grupos de activos para su disposición clasificados como mantenidos para la venta"/>
    <x v="67"/>
    <x v="0"/>
    <n v="361231"/>
  </r>
  <r>
    <x v="23"/>
    <s v="ODINSA SERVICIOS S A S"/>
    <s v="20 NIIF Plenas - Separados"/>
    <s v="BOGOTA D.C."/>
    <s v="F4390"/>
    <s v="2017-dic-31"/>
    <x v="3"/>
    <m/>
    <m/>
    <s v="Pasivos corrientes distintos de los pasivos incluidos en grupos de activos para su disposición clasificados como mantenidos para la venta"/>
    <x v="67"/>
    <x v="0"/>
    <n v="7752"/>
  </r>
  <r>
    <x v="8"/>
    <s v="AMARILO S.A.S"/>
    <s v="20 NIIF Plenas - Separados"/>
    <s v="BOGOTA D.C."/>
    <s v="F4111"/>
    <s v="2016-dic-31"/>
    <x v="3"/>
    <m/>
    <m/>
    <s v="Pasivos corrientes distintos de los pasivos incluidos en grupos de activos para su disposición clasificados como mantenidos para la venta"/>
    <x v="67"/>
    <x v="0"/>
    <n v="1464293793"/>
  </r>
  <r>
    <x v="8"/>
    <s v="AMARILO S.A.S"/>
    <s v="20 NIIF Plenas - Separados"/>
    <s v="BOGOTA D.C."/>
    <s v="F4111"/>
    <s v="2017-dic-31"/>
    <x v="3"/>
    <m/>
    <m/>
    <s v="Pasivos corrientes distintos de los pasivos incluidos en grupos de activos para su disposición clasificados como mantenidos para la venta"/>
    <x v="67"/>
    <x v="0"/>
    <n v="1589439625"/>
  </r>
  <r>
    <x v="11"/>
    <s v="LATINOAMERICANA DE CONSTRUCCIONES S.A."/>
    <s v="20 NIIF Plenas - Separados"/>
    <s v="ANTIOQUIA"/>
    <s v="F4210"/>
    <s v="2016-dic-31"/>
    <x v="3"/>
    <m/>
    <m/>
    <s v="Pasivos corrientes distintos de los pasivos incluidos en grupos de activos para su disposición clasificados como mantenidos para la venta"/>
    <x v="67"/>
    <x v="0"/>
    <n v="163435934"/>
  </r>
  <r>
    <x v="11"/>
    <s v="LATINOAMERICANA DE CONSTRUCCIONES S.A."/>
    <s v="20 NIIF Plenas - Separados"/>
    <s v="ANTIOQUIA"/>
    <s v="F4210"/>
    <s v="2017-dic-31"/>
    <x v="3"/>
    <m/>
    <m/>
    <s v="Pasivos corrientes distintos de los pasivos incluidos en grupos de activos para su disposición clasificados como mantenidos para la venta"/>
    <x v="67"/>
    <x v="0"/>
    <n v="74968647"/>
  </r>
  <r>
    <x v="6"/>
    <s v="PRABYC INGENIEROS S A S"/>
    <s v="20 NIIF Plenas - Separados"/>
    <s v="BOGOTA D.C."/>
    <s v="F4111"/>
    <s v="2016-dic-31"/>
    <x v="3"/>
    <m/>
    <m/>
    <s v="Pasivos corrientes distintos de los pasivos incluidos en grupos de activos para su disposición clasificados como mantenidos para la venta"/>
    <x v="67"/>
    <x v="0"/>
    <n v="181460890"/>
  </r>
  <r>
    <x v="6"/>
    <s v="PRABYC INGENIEROS S A S"/>
    <s v="20 NIIF Plenas - Separados"/>
    <s v="BOGOTA D.C."/>
    <s v="F4111"/>
    <s v="2017-dic-31"/>
    <x v="3"/>
    <m/>
    <m/>
    <s v="Pasivos corrientes distintos de los pasivos incluidos en grupos de activos para su disposición clasificados como mantenidos para la venta"/>
    <x v="67"/>
    <x v="0"/>
    <n v="220011543"/>
  </r>
  <r>
    <x v="44"/>
    <s v="MARVAL S.A."/>
    <s v="20 NIIF Plenas - Separados"/>
    <s v="SANTANDER"/>
    <s v="F4111"/>
    <s v="2016-dic-31"/>
    <x v="3"/>
    <m/>
    <m/>
    <s v="Pasivos corrientes distintos de los pasivos incluidos en grupos de activos para su disposición clasificados como mantenidos para la venta"/>
    <x v="67"/>
    <x v="0"/>
    <n v="327892420"/>
  </r>
  <r>
    <x v="44"/>
    <s v="MARVAL S.A."/>
    <s v="20 NIIF Plenas - Separados"/>
    <s v="SANTANDER"/>
    <s v="F4111"/>
    <s v="2017-dic-31"/>
    <x v="3"/>
    <m/>
    <m/>
    <s v="Pasivos corrientes distintos de los pasivos incluidos en grupos de activos para su disposición clasificados como mantenidos para la venta"/>
    <x v="67"/>
    <x v="0"/>
    <n v="274347664"/>
  </r>
  <r>
    <x v="62"/>
    <s v="CARTAGENA II S.A."/>
    <s v="20 NIIF Plenas - Separados"/>
    <s v="BOLIVAR"/>
    <s v="L6810"/>
    <s v="2016-dic-31"/>
    <x v="3"/>
    <m/>
    <m/>
    <s v="Pasivos corrientes distintos de los pasivos incluidos en grupos de activos para su disposición clasificados como mantenidos para la venta"/>
    <x v="67"/>
    <x v="0"/>
    <n v="111297813"/>
  </r>
  <r>
    <x v="62"/>
    <s v="CARTAGENA II S.A."/>
    <s v="20 NIIF Plenas - Separados"/>
    <s v="BOLIVAR"/>
    <s v="L6810"/>
    <s v="2017-dic-31"/>
    <x v="3"/>
    <m/>
    <m/>
    <s v="Pasivos corrientes distintos de los pasivos incluidos en grupos de activos para su disposición clasificados como mantenidos para la venta"/>
    <x v="67"/>
    <x v="0"/>
    <n v="48809844"/>
  </r>
  <r>
    <x v="3"/>
    <s v="JARAMILLO MORA S.A."/>
    <s v="20 NIIF Plenas - Separados"/>
    <s v="VALLE"/>
    <s v="F4111"/>
    <s v="2016-dic-31"/>
    <x v="3"/>
    <m/>
    <m/>
    <s v="Pasivos corrientes distintos de los pasivos incluidos en grupos de activos para su disposición clasificados como mantenidos para la venta"/>
    <x v="67"/>
    <x v="0"/>
    <n v="183647903"/>
  </r>
  <r>
    <x v="3"/>
    <s v="JARAMILLO MORA S.A."/>
    <s v="20 NIIF Plenas - Separados"/>
    <s v="VALLE"/>
    <s v="F4111"/>
    <s v="2017-dic-31"/>
    <x v="3"/>
    <m/>
    <m/>
    <s v="Pasivos corrientes distintos de los pasivos incluidos en grupos de activos para su disposición clasificados como mantenidos para la venta"/>
    <x v="67"/>
    <x v="0"/>
    <n v="193435970"/>
  </r>
  <r>
    <x v="54"/>
    <s v="INMOBILIARIA CONCONCRETO S.A.S."/>
    <s v="20 NIIF Plenas - Separados"/>
    <s v="ANTIOQUIA"/>
    <s v="F4111"/>
    <s v="2016-dic-31"/>
    <x v="3"/>
    <m/>
    <m/>
    <s v="Pasivos corrientes distintos de los pasivos incluidos en grupos de activos para su disposición clasificados como mantenidos para la venta"/>
    <x v="67"/>
    <x v="0"/>
    <n v="3864066"/>
  </r>
  <r>
    <x v="54"/>
    <s v="INMOBILIARIA CONCONCRETO S.A.S."/>
    <s v="20 NIIF Plenas - Separados"/>
    <s v="ANTIOQUIA"/>
    <s v="F4111"/>
    <s v="2017-dic-31"/>
    <x v="3"/>
    <m/>
    <m/>
    <s v="Pasivos corrientes distintos de los pasivos incluidos en grupos de activos para su disposición clasificados como mantenidos para la venta"/>
    <x v="67"/>
    <x v="0"/>
    <n v="2071394"/>
  </r>
  <r>
    <x v="16"/>
    <s v="CAM COLOMBIA MULTISERVICIOS S A S"/>
    <s v="20 NIIF Plenas - Separados"/>
    <s v="BOGOTA D.C."/>
    <s v="N8299"/>
    <s v="2016-dic-31"/>
    <x v="3"/>
    <m/>
    <m/>
    <s v="Pasivos corrientes distintos de los pasivos incluidos en grupos de activos para su disposición clasificados como mantenidos para la venta"/>
    <x v="67"/>
    <x v="0"/>
    <n v="69963981"/>
  </r>
  <r>
    <x v="16"/>
    <s v="CAM COLOMBIA MULTISERVICIOS S A S"/>
    <s v="20 NIIF Plenas - Separados"/>
    <s v="BOGOTA D.C."/>
    <s v="N8299"/>
    <s v="2017-dic-31"/>
    <x v="3"/>
    <m/>
    <m/>
    <s v="Pasivos corrientes distintos de los pasivos incluidos en grupos de activos para su disposición clasificados como mantenidos para la venta"/>
    <x v="67"/>
    <x v="0"/>
    <n v="95047916"/>
  </r>
  <r>
    <x v="32"/>
    <s v="CONSTRUCTORA  COLPATRIA S.A"/>
    <s v="20 NIIF Plenas - Separados"/>
    <s v="BOGOTA D.C."/>
    <s v="F4111"/>
    <s v="2016-dic-31"/>
    <x v="3"/>
    <m/>
    <m/>
    <s v="Pasivos corrientes distintos de los pasivos incluidos en grupos de activos para su disposición clasificados como mantenidos para la venta"/>
    <x v="67"/>
    <x v="0"/>
    <n v="622496075"/>
  </r>
  <r>
    <x v="32"/>
    <s v="CONSTRUCTORA  COLPATRIA S.A"/>
    <s v="20 NIIF Plenas - Separados"/>
    <s v="BOGOTA D.C."/>
    <s v="F4111"/>
    <s v="2017-dic-31"/>
    <x v="3"/>
    <m/>
    <m/>
    <s v="Pasivos corrientes distintos de los pasivos incluidos en grupos de activos para su disposición clasificados como mantenidos para la venta"/>
    <x v="67"/>
    <x v="0"/>
    <n v="720680695"/>
  </r>
  <r>
    <x v="36"/>
    <s v="INTEGRAL S A."/>
    <s v="20 NIIF Plenas - Separados"/>
    <s v="ANTIOQUIA"/>
    <s v="M7110"/>
    <s v="2016-dic-31"/>
    <x v="3"/>
    <m/>
    <m/>
    <s v="Pasivos corrientes distintos de los pasivos incluidos en grupos de activos para su disposición clasificados como mantenidos para la venta"/>
    <x v="67"/>
    <x v="0"/>
    <n v="23855414"/>
  </r>
  <r>
    <x v="36"/>
    <s v="INTEGRAL S A."/>
    <s v="20 NIIF Plenas - Separados"/>
    <s v="ANTIOQUIA"/>
    <s v="M7110"/>
    <s v="2017-dic-31"/>
    <x v="3"/>
    <m/>
    <m/>
    <s v="Pasivos corrientes distintos de los pasivos incluidos en grupos de activos para su disposición clasificados como mantenidos para la venta"/>
    <x v="67"/>
    <x v="0"/>
    <n v="23161399"/>
  </r>
  <r>
    <x v="29"/>
    <s v="CONSULTORIA COLOMBIANA S A"/>
    <s v="20 NIIF Plenas - Separados"/>
    <s v="BOGOTA D.C."/>
    <s v="M7110"/>
    <s v="2016-dic-31"/>
    <x v="3"/>
    <m/>
    <m/>
    <s v="Pasivos corrientes distintos de los pasivos incluidos en grupos de activos para su disposición clasificados como mantenidos para la venta"/>
    <x v="67"/>
    <x v="0"/>
    <n v="48770730"/>
  </r>
  <r>
    <x v="29"/>
    <s v="CONSULTORIA COLOMBIANA S A"/>
    <s v="20 NIIF Plenas - Separados"/>
    <s v="BOGOTA D.C."/>
    <s v="M7110"/>
    <s v="2017-dic-31"/>
    <x v="3"/>
    <m/>
    <m/>
    <s v="Pasivos corrientes distintos de los pasivos incluidos en grupos de activos para su disposición clasificados como mantenidos para la venta"/>
    <x v="67"/>
    <x v="0"/>
    <n v="73253280"/>
  </r>
  <r>
    <x v="31"/>
    <s v="MORELCO S A S"/>
    <s v="20 NIIF Plenas - Separados"/>
    <s v="BOGOTA D.C."/>
    <s v="F4290"/>
    <s v="2016-dic-31"/>
    <x v="3"/>
    <m/>
    <m/>
    <s v="Pasivos corrientes distintos de los pasivos incluidos en grupos de activos para su disposición clasificados como mantenidos para la venta"/>
    <x v="67"/>
    <x v="0"/>
    <n v="111329612"/>
  </r>
  <r>
    <x v="31"/>
    <s v="MORELCO S A S"/>
    <s v="20 NIIF Plenas - Separados"/>
    <s v="BOGOTA D.C."/>
    <s v="F4290"/>
    <s v="2017-dic-31"/>
    <x v="3"/>
    <m/>
    <m/>
    <s v="Pasivos corrientes distintos de los pasivos incluidos en grupos de activos para su disposición clasificados como mantenidos para la venta"/>
    <x v="67"/>
    <x v="0"/>
    <n v="79295721"/>
  </r>
  <r>
    <x v="18"/>
    <s v="HMV INGENIEROS LTDA"/>
    <s v="20 NIIF Plenas - Separados"/>
    <s v="ANTIOQUIA"/>
    <s v="M7110"/>
    <s v="2016-dic-31"/>
    <x v="3"/>
    <m/>
    <m/>
    <s v="Pasivos corrientes distintos de los pasivos incluidos en grupos de activos para su disposición clasificados como mantenidos para la venta"/>
    <x v="67"/>
    <x v="0"/>
    <n v="59330000"/>
  </r>
  <r>
    <x v="18"/>
    <s v="HMV INGENIEROS LTDA"/>
    <s v="20 NIIF Plenas - Separados"/>
    <s v="ANTIOQUIA"/>
    <s v="M7110"/>
    <s v="2017-dic-31"/>
    <x v="3"/>
    <m/>
    <m/>
    <s v="Pasivos corrientes distintos de los pasivos incluidos en grupos de activos para su disposición clasificados como mantenidos para la venta"/>
    <x v="67"/>
    <x v="0"/>
    <n v="90946452"/>
  </r>
  <r>
    <x v="33"/>
    <s v="A.C.I. PROYECTOS S.A.S"/>
    <s v="20 NIIF Plenas - Separados"/>
    <s v="BOGOTA D.C."/>
    <s v="M7110"/>
    <s v="2016-dic-31"/>
    <x v="3"/>
    <m/>
    <m/>
    <s v="Pasivos corrientes distintos de los pasivos incluidos en grupos de activos para su disposición clasificados como mantenidos para la venta"/>
    <x v="67"/>
    <x v="0"/>
    <n v="16597017"/>
  </r>
  <r>
    <x v="33"/>
    <s v="A.C.I. PROYECTOS S.A.S"/>
    <s v="20 NIIF Plenas - Separados"/>
    <s v="BOGOTA D.C."/>
    <s v="M7110"/>
    <s v="2017-dic-31"/>
    <x v="3"/>
    <m/>
    <m/>
    <s v="Pasivos corrientes distintos de los pasivos incluidos en grupos de activos para su disposición clasificados como mantenidos para la venta"/>
    <x v="67"/>
    <x v="0"/>
    <n v="16106668"/>
  </r>
  <r>
    <x v="48"/>
    <s v="SEDIC S.A"/>
    <s v="20 NIIF Plenas - Separados"/>
    <s v="ANTIOQUIA"/>
    <s v="M7110"/>
    <s v="2016-dic-31"/>
    <x v="3"/>
    <m/>
    <m/>
    <s v="Pasivos corrientes distintos de los pasivos incluidos en grupos de activos para su disposición clasificados como mantenidos para la venta"/>
    <x v="67"/>
    <x v="0"/>
    <n v="3668030"/>
  </r>
  <r>
    <x v="48"/>
    <s v="SEDIC S.A"/>
    <s v="20 NIIF Plenas - Separados"/>
    <s v="ANTIOQUIA"/>
    <s v="M7110"/>
    <s v="2017-dic-31"/>
    <x v="3"/>
    <m/>
    <m/>
    <s v="Pasivos corrientes distintos de los pasivos incluidos en grupos de activos para su disposición clasificados como mantenidos para la venta"/>
    <x v="67"/>
    <x v="0"/>
    <n v="5958518"/>
  </r>
  <r>
    <x v="57"/>
    <s v="ESTUDIOS Y PROYECTOS DEL SOL S A S"/>
    <s v="20 NIIF Plenas - Separados"/>
    <s v="BOGOTA D.C."/>
    <s v="F4210"/>
    <s v="2016-dic-31"/>
    <x v="3"/>
    <m/>
    <m/>
    <s v="Pasivos corrientes distintos de los pasivos incluidos en grupos de activos para su disposición clasificados como mantenidos para la venta"/>
    <x v="67"/>
    <x v="0"/>
    <n v="83869330"/>
  </r>
  <r>
    <x v="57"/>
    <s v="ESTUDIOS Y PROYECTOS DEL SOL S A S"/>
    <s v="20 NIIF Plenas - Separados"/>
    <s v="BOGOTA D.C."/>
    <s v="F4210"/>
    <s v="2017-dic-31"/>
    <x v="3"/>
    <m/>
    <m/>
    <s v="Pasivos corrientes distintos de los pasivos incluidos en grupos de activos para su disposición clasificados como mantenidos para la venta"/>
    <x v="67"/>
    <x v="0"/>
    <n v="90979696"/>
  </r>
  <r>
    <x v="35"/>
    <s v="TERMOTECNICA COINDUSTRIAL S A"/>
    <s v="20 NIIF Plenas - Separados"/>
    <s v="BOGOTA D.C."/>
    <s v="F4290"/>
    <s v="2016-dic-31"/>
    <x v="3"/>
    <m/>
    <m/>
    <s v="Pasivos corrientes distintos de los pasivos incluidos en grupos de activos para su disposición clasificados como mantenidos para la venta"/>
    <x v="67"/>
    <x v="0"/>
    <n v="94755773"/>
  </r>
  <r>
    <x v="35"/>
    <s v="TERMOTECNICA COINDUSTRIAL S A"/>
    <s v="20 NIIF Plenas - Separados"/>
    <s v="BOGOTA D.C."/>
    <s v="F4290"/>
    <s v="2017-dic-31"/>
    <x v="3"/>
    <m/>
    <m/>
    <s v="Pasivos corrientes distintos de los pasivos incluidos en grupos de activos para su disposición clasificados como mantenidos para la venta"/>
    <x v="67"/>
    <x v="0"/>
    <n v="141474522"/>
  </r>
  <r>
    <x v="20"/>
    <s v="OSPINAS Y CIA S A"/>
    <s v="20 NIIF Plenas - Separados"/>
    <s v="BOGOTA D.C."/>
    <s v="M7110"/>
    <s v="2016-dic-31"/>
    <x v="3"/>
    <m/>
    <m/>
    <s v="Pasivos corrientes distintos de los pasivos incluidos en grupos de activos para su disposición clasificados como mantenidos para la venta"/>
    <x v="67"/>
    <x v="0"/>
    <n v="219866160"/>
  </r>
  <r>
    <x v="20"/>
    <s v="OSPINAS Y CIA S A"/>
    <s v="20 NIIF Plenas - Separados"/>
    <s v="BOGOTA D.C."/>
    <s v="M7110"/>
    <s v="2017-dic-31"/>
    <x v="3"/>
    <m/>
    <m/>
    <s v="Pasivos corrientes distintos de los pasivos incluidos en grupos de activos para su disposición clasificados como mantenidos para la venta"/>
    <x v="67"/>
    <x v="0"/>
    <n v="149306456"/>
  </r>
  <r>
    <x v="42"/>
    <s v="PROMOTORA CONVIVIENDA S A S"/>
    <s v="20 NIIF Plenas - Separados"/>
    <s v="BOGOTA D.C."/>
    <s v="M7110"/>
    <s v="2016-dic-31"/>
    <x v="3"/>
    <m/>
    <m/>
    <s v="Pasivos corrientes distintos de los pasivos incluidos en grupos de activos para su disposición clasificados como mantenidos para la venta"/>
    <x v="67"/>
    <x v="0"/>
    <n v="856691"/>
  </r>
  <r>
    <x v="42"/>
    <s v="PROMOTORA CONVIVIENDA S A S"/>
    <s v="20 NIIF Plenas - Separados"/>
    <s v="BOGOTA D.C."/>
    <s v="M7110"/>
    <s v="2017-dic-31"/>
    <x v="3"/>
    <m/>
    <m/>
    <s v="Pasivos corrientes distintos de los pasivos incluidos en grupos de activos para su disposición clasificados como mantenidos para la venta"/>
    <x v="67"/>
    <x v="0"/>
    <n v="907030"/>
  </r>
  <r>
    <x v="53"/>
    <s v="SP INGENIEROS S.A.S."/>
    <s v="20 NIIF Plenas - Separados"/>
    <s v="ANTIOQUIA"/>
    <s v="F4210"/>
    <s v="2016-dic-31"/>
    <x v="3"/>
    <m/>
    <m/>
    <s v="Pasivos corrientes distintos de los pasivos incluidos en grupos de activos para su disposición clasificados como mantenidos para la venta"/>
    <x v="67"/>
    <x v="0"/>
    <n v="68234180"/>
  </r>
  <r>
    <x v="53"/>
    <s v="SP INGENIEROS S.A.S."/>
    <s v="20 NIIF Plenas - Separados"/>
    <s v="ANTIOQUIA"/>
    <s v="F4210"/>
    <s v="2017-dic-31"/>
    <x v="3"/>
    <m/>
    <m/>
    <s v="Pasivos corrientes distintos de los pasivos incluidos en grupos de activos para su disposición clasificados como mantenidos para la venta"/>
    <x v="67"/>
    <x v="0"/>
    <n v="60768627"/>
  </r>
  <r>
    <x v="15"/>
    <s v="KMA CONSTRUCCIONES S A"/>
    <s v="20 NIIF Plenas - Separados"/>
    <s v="BOLIVAR"/>
    <s v="F4290"/>
    <s v="2016-dic-31"/>
    <x v="3"/>
    <m/>
    <m/>
    <s v="Pasivos corrientes distintos de los pasivos incluidos en grupos de activos para su disposición clasificados como mantenidos para la venta"/>
    <x v="67"/>
    <x v="0"/>
    <n v="85962393"/>
  </r>
  <r>
    <x v="15"/>
    <s v="KMA CONSTRUCCIONES S A"/>
    <s v="20 NIIF Plenas - Separados"/>
    <s v="BOLIVAR"/>
    <s v="F4290"/>
    <s v="2017-dic-31"/>
    <x v="3"/>
    <m/>
    <m/>
    <s v="Pasivos corrientes distintos de los pasivos incluidos en grupos de activos para su disposición clasificados como mantenidos para la venta"/>
    <x v="67"/>
    <x v="0"/>
    <n v="110946236"/>
  </r>
  <r>
    <x v="2"/>
    <s v="ARQUITECTURA Y CONCRETO S A S"/>
    <s v="20 NIIF Plenas - Separados"/>
    <s v="ANTIOQUIA"/>
    <s v="F4111"/>
    <s v="2016-dic-31"/>
    <x v="3"/>
    <m/>
    <m/>
    <s v="Pasivos corrientes distintos de los pasivos incluidos en grupos de activos para su disposición clasificados como mantenidos para la venta"/>
    <x v="67"/>
    <x v="0"/>
    <n v="531212454"/>
  </r>
  <r>
    <x v="2"/>
    <s v="ARQUITECTURA Y CONCRETO S A S"/>
    <s v="20 NIIF Plenas - Separados"/>
    <s v="ANTIOQUIA"/>
    <s v="F4111"/>
    <s v="2017-dic-31"/>
    <x v="3"/>
    <m/>
    <m/>
    <s v="Pasivos corrientes distintos de los pasivos incluidos en grupos de activos para su disposición clasificados como mantenidos para la venta"/>
    <x v="67"/>
    <x v="0"/>
    <n v="456450888"/>
  </r>
  <r>
    <x v="40"/>
    <s v="INDUSTRIAL CONCONCRETO S.A.S"/>
    <s v="20 NIIF Plenas - Separados"/>
    <s v="ANTIOQUIA"/>
    <s v="F4290"/>
    <s v="2016-dic-31"/>
    <x v="3"/>
    <m/>
    <m/>
    <s v="Pasivos corrientes distintos de los pasivos incluidos en grupos de activos para su disposición clasificados como mantenidos para la venta"/>
    <x v="67"/>
    <x v="0"/>
    <n v="40897903"/>
  </r>
  <r>
    <x v="40"/>
    <s v="INDUSTRIAL CONCONCRETO S.A.S"/>
    <s v="20 NIIF Plenas - Separados"/>
    <s v="ANTIOQUIA"/>
    <s v="F4290"/>
    <s v="2017-dic-31"/>
    <x v="3"/>
    <m/>
    <m/>
    <s v="Pasivos corrientes distintos de los pasivos incluidos en grupos de activos para su disposición clasificados como mantenidos para la venta"/>
    <x v="67"/>
    <x v="0"/>
    <n v="24281158"/>
  </r>
  <r>
    <x v="49"/>
    <s v="CONINSA  RAMON H. S.A."/>
    <s v="20 NIIF Plenas - Separados"/>
    <s v="ANTIOQUIA"/>
    <s v="F4290"/>
    <s v="2016-dic-31"/>
    <x v="3"/>
    <m/>
    <m/>
    <s v="Pasivos corrientes"/>
    <x v="30"/>
    <x v="5"/>
    <n v="209378604"/>
  </r>
  <r>
    <x v="49"/>
    <s v="CONINSA  RAMON H. S.A."/>
    <s v="20 NIIF Plenas - Separados"/>
    <s v="ANTIOQUIA"/>
    <s v="F4290"/>
    <s v="2017-dic-31"/>
    <x v="3"/>
    <m/>
    <m/>
    <s v="Pasivos corrientes"/>
    <x v="30"/>
    <x v="5"/>
    <n v="210112396"/>
  </r>
  <r>
    <x v="27"/>
    <s v="CONSTRUCCIONES OBYCON S.A.S"/>
    <s v="20 NIIF Plenas - Separados"/>
    <s v="BOGOTA D.C."/>
    <s v="M7110"/>
    <s v="2016-dic-31"/>
    <x v="3"/>
    <m/>
    <m/>
    <s v="Pasivos corrientes"/>
    <x v="30"/>
    <x v="5"/>
    <n v="63616995"/>
  </r>
  <r>
    <x v="27"/>
    <s v="CONSTRUCCIONES OBYCON S.A.S"/>
    <s v="20 NIIF Plenas - Separados"/>
    <s v="BOGOTA D.C."/>
    <s v="M7110"/>
    <s v="2017-dic-31"/>
    <x v="3"/>
    <m/>
    <m/>
    <s v="Pasivos corrientes"/>
    <x v="30"/>
    <x v="5"/>
    <n v="67789698"/>
  </r>
  <r>
    <x v="13"/>
    <s v="CONSTRUCTORA CAPITAL MEDELLIN S.A.S."/>
    <s v="20 NIIF Plenas - Separados"/>
    <s v="ANTIOQUIA"/>
    <s v="F4111"/>
    <s v="2016-dic-31"/>
    <x v="3"/>
    <m/>
    <m/>
    <s v="Pasivos corrientes"/>
    <x v="30"/>
    <x v="5"/>
    <n v="335296525"/>
  </r>
  <r>
    <x v="13"/>
    <s v="CONSTRUCTORA CAPITAL MEDELLIN S.A.S."/>
    <s v="20 NIIF Plenas - Separados"/>
    <s v="ANTIOQUIA"/>
    <s v="F4111"/>
    <s v="2017-dic-31"/>
    <x v="3"/>
    <m/>
    <m/>
    <s v="Pasivos corrientes"/>
    <x v="30"/>
    <x v="5"/>
    <n v="371433925"/>
  </r>
  <r>
    <x v="30"/>
    <s v="TECNICONTROL S.A."/>
    <s v="20 NIIF Plenas - Separados"/>
    <s v="BOGOTA D.C."/>
    <s v="M7110"/>
    <s v="2016-dic-31"/>
    <x v="3"/>
    <m/>
    <m/>
    <s v="Pasivos corrientes"/>
    <x v="30"/>
    <x v="5"/>
    <n v="9975968"/>
  </r>
  <r>
    <x v="30"/>
    <s v="TECNICONTROL S.A."/>
    <s v="20 NIIF Plenas - Separados"/>
    <s v="BOGOTA D.C."/>
    <s v="M7110"/>
    <s v="2017-dic-31"/>
    <x v="3"/>
    <m/>
    <m/>
    <s v="Pasivos corrientes"/>
    <x v="30"/>
    <x v="5"/>
    <n v="16634858"/>
  </r>
  <r>
    <x v="23"/>
    <s v="ODINSA SERVICIOS S A S"/>
    <s v="20 NIIF Plenas - Separados"/>
    <s v="BOGOTA D.C."/>
    <s v="F4390"/>
    <s v="2016-dic-31"/>
    <x v="3"/>
    <m/>
    <m/>
    <s v="Pasivos corrientes"/>
    <x v="30"/>
    <x v="5"/>
    <n v="361231"/>
  </r>
  <r>
    <x v="23"/>
    <s v="ODINSA SERVICIOS S A S"/>
    <s v="20 NIIF Plenas - Separados"/>
    <s v="BOGOTA D.C."/>
    <s v="F4390"/>
    <s v="2017-dic-31"/>
    <x v="3"/>
    <m/>
    <m/>
    <s v="Pasivos corrientes"/>
    <x v="30"/>
    <x v="5"/>
    <n v="7752"/>
  </r>
  <r>
    <x v="8"/>
    <s v="AMARILO S.A.S"/>
    <s v="20 NIIF Plenas - Separados"/>
    <s v="BOGOTA D.C."/>
    <s v="F4111"/>
    <s v="2016-dic-31"/>
    <x v="3"/>
    <m/>
    <m/>
    <s v="Pasivos corrientes"/>
    <x v="30"/>
    <x v="5"/>
    <n v="1464293793"/>
  </r>
  <r>
    <x v="8"/>
    <s v="AMARILO S.A.S"/>
    <s v="20 NIIF Plenas - Separados"/>
    <s v="BOGOTA D.C."/>
    <s v="F4111"/>
    <s v="2017-dic-31"/>
    <x v="3"/>
    <m/>
    <m/>
    <s v="Pasivos corrientes"/>
    <x v="30"/>
    <x v="5"/>
    <n v="1589439625"/>
  </r>
  <r>
    <x v="11"/>
    <s v="LATINOAMERICANA DE CONSTRUCCIONES S.A."/>
    <s v="20 NIIF Plenas - Separados"/>
    <s v="ANTIOQUIA"/>
    <s v="F4210"/>
    <s v="2016-dic-31"/>
    <x v="3"/>
    <m/>
    <m/>
    <s v="Pasivos corrientes"/>
    <x v="30"/>
    <x v="5"/>
    <n v="163435934"/>
  </r>
  <r>
    <x v="11"/>
    <s v="LATINOAMERICANA DE CONSTRUCCIONES S.A."/>
    <s v="20 NIIF Plenas - Separados"/>
    <s v="ANTIOQUIA"/>
    <s v="F4210"/>
    <s v="2017-dic-31"/>
    <x v="3"/>
    <m/>
    <m/>
    <s v="Pasivos corrientes"/>
    <x v="30"/>
    <x v="5"/>
    <n v="74968647"/>
  </r>
  <r>
    <x v="6"/>
    <s v="PRABYC INGENIEROS S A S"/>
    <s v="20 NIIF Plenas - Separados"/>
    <s v="BOGOTA D.C."/>
    <s v="F4111"/>
    <s v="2016-dic-31"/>
    <x v="3"/>
    <m/>
    <m/>
    <s v="Pasivos corrientes"/>
    <x v="30"/>
    <x v="5"/>
    <n v="181460890"/>
  </r>
  <r>
    <x v="6"/>
    <s v="PRABYC INGENIEROS S A S"/>
    <s v="20 NIIF Plenas - Separados"/>
    <s v="BOGOTA D.C."/>
    <s v="F4111"/>
    <s v="2017-dic-31"/>
    <x v="3"/>
    <m/>
    <m/>
    <s v="Pasivos corrientes"/>
    <x v="30"/>
    <x v="5"/>
    <n v="220011543"/>
  </r>
  <r>
    <x v="44"/>
    <s v="MARVAL S.A."/>
    <s v="20 NIIF Plenas - Separados"/>
    <s v="SANTANDER"/>
    <s v="F4111"/>
    <s v="2016-dic-31"/>
    <x v="3"/>
    <m/>
    <m/>
    <s v="Pasivos corrientes"/>
    <x v="30"/>
    <x v="5"/>
    <n v="327892420"/>
  </r>
  <r>
    <x v="44"/>
    <s v="MARVAL S.A."/>
    <s v="20 NIIF Plenas - Separados"/>
    <s v="SANTANDER"/>
    <s v="F4111"/>
    <s v="2017-dic-31"/>
    <x v="3"/>
    <m/>
    <m/>
    <s v="Pasivos corrientes"/>
    <x v="30"/>
    <x v="5"/>
    <n v="274347664"/>
  </r>
  <r>
    <x v="62"/>
    <s v="CARTAGENA II S.A."/>
    <s v="20 NIIF Plenas - Separados"/>
    <s v="BOLIVAR"/>
    <s v="L6810"/>
    <s v="2016-dic-31"/>
    <x v="3"/>
    <m/>
    <m/>
    <s v="Pasivos corrientes"/>
    <x v="30"/>
    <x v="5"/>
    <n v="111297813"/>
  </r>
  <r>
    <x v="62"/>
    <s v="CARTAGENA II S.A."/>
    <s v="20 NIIF Plenas - Separados"/>
    <s v="BOLIVAR"/>
    <s v="L6810"/>
    <s v="2017-dic-31"/>
    <x v="3"/>
    <m/>
    <m/>
    <s v="Pasivos corrientes"/>
    <x v="30"/>
    <x v="5"/>
    <n v="48809844"/>
  </r>
  <r>
    <x v="3"/>
    <s v="JARAMILLO MORA S.A."/>
    <s v="20 NIIF Plenas - Separados"/>
    <s v="VALLE"/>
    <s v="F4111"/>
    <s v="2016-dic-31"/>
    <x v="3"/>
    <m/>
    <m/>
    <s v="Pasivos corrientes"/>
    <x v="30"/>
    <x v="5"/>
    <n v="183647903"/>
  </r>
  <r>
    <x v="3"/>
    <s v="JARAMILLO MORA S.A."/>
    <s v="20 NIIF Plenas - Separados"/>
    <s v="VALLE"/>
    <s v="F4111"/>
    <s v="2017-dic-31"/>
    <x v="3"/>
    <m/>
    <m/>
    <s v="Pasivos corrientes"/>
    <x v="30"/>
    <x v="5"/>
    <n v="193435970"/>
  </r>
  <r>
    <x v="54"/>
    <s v="INMOBILIARIA CONCONCRETO S.A.S."/>
    <s v="20 NIIF Plenas - Separados"/>
    <s v="ANTIOQUIA"/>
    <s v="F4111"/>
    <s v="2016-dic-31"/>
    <x v="3"/>
    <m/>
    <m/>
    <s v="Pasivos corrientes"/>
    <x v="30"/>
    <x v="5"/>
    <n v="3864066"/>
  </r>
  <r>
    <x v="54"/>
    <s v="INMOBILIARIA CONCONCRETO S.A.S."/>
    <s v="20 NIIF Plenas - Separados"/>
    <s v="ANTIOQUIA"/>
    <s v="F4111"/>
    <s v="2017-dic-31"/>
    <x v="3"/>
    <m/>
    <m/>
    <s v="Pasivos corrientes"/>
    <x v="30"/>
    <x v="5"/>
    <n v="2071394"/>
  </r>
  <r>
    <x v="16"/>
    <s v="CAM COLOMBIA MULTISERVICIOS S A S"/>
    <s v="20 NIIF Plenas - Separados"/>
    <s v="BOGOTA D.C."/>
    <s v="N8299"/>
    <s v="2016-dic-31"/>
    <x v="3"/>
    <m/>
    <m/>
    <s v="Pasivos corrientes"/>
    <x v="30"/>
    <x v="5"/>
    <n v="69963981"/>
  </r>
  <r>
    <x v="16"/>
    <s v="CAM COLOMBIA MULTISERVICIOS S A S"/>
    <s v="20 NIIF Plenas - Separados"/>
    <s v="BOGOTA D.C."/>
    <s v="N8299"/>
    <s v="2017-dic-31"/>
    <x v="3"/>
    <m/>
    <m/>
    <s v="Pasivos corrientes"/>
    <x v="30"/>
    <x v="5"/>
    <n v="95047916"/>
  </r>
  <r>
    <x v="32"/>
    <s v="CONSTRUCTORA  COLPATRIA S.A"/>
    <s v="20 NIIF Plenas - Separados"/>
    <s v="BOGOTA D.C."/>
    <s v="F4111"/>
    <s v="2016-dic-31"/>
    <x v="3"/>
    <m/>
    <m/>
    <s v="Pasivos corrientes"/>
    <x v="30"/>
    <x v="5"/>
    <n v="622496075"/>
  </r>
  <r>
    <x v="32"/>
    <s v="CONSTRUCTORA  COLPATRIA S.A"/>
    <s v="20 NIIF Plenas - Separados"/>
    <s v="BOGOTA D.C."/>
    <s v="F4111"/>
    <s v="2017-dic-31"/>
    <x v="3"/>
    <m/>
    <m/>
    <s v="Pasivos corrientes"/>
    <x v="30"/>
    <x v="5"/>
    <n v="720680695"/>
  </r>
  <r>
    <x v="36"/>
    <s v="INTEGRAL S A."/>
    <s v="20 NIIF Plenas - Separados"/>
    <s v="ANTIOQUIA"/>
    <s v="M7110"/>
    <s v="2016-dic-31"/>
    <x v="3"/>
    <m/>
    <m/>
    <s v="Pasivos corrientes"/>
    <x v="30"/>
    <x v="5"/>
    <n v="23855414"/>
  </r>
  <r>
    <x v="36"/>
    <s v="INTEGRAL S A."/>
    <s v="20 NIIF Plenas - Separados"/>
    <s v="ANTIOQUIA"/>
    <s v="M7110"/>
    <s v="2017-dic-31"/>
    <x v="3"/>
    <m/>
    <m/>
    <s v="Pasivos corrientes"/>
    <x v="30"/>
    <x v="5"/>
    <n v="23161399"/>
  </r>
  <r>
    <x v="29"/>
    <s v="CONSULTORIA COLOMBIANA S A"/>
    <s v="20 NIIF Plenas - Separados"/>
    <s v="BOGOTA D.C."/>
    <s v="M7110"/>
    <s v="2016-dic-31"/>
    <x v="3"/>
    <m/>
    <m/>
    <s v="Pasivos corrientes"/>
    <x v="30"/>
    <x v="5"/>
    <n v="48770730"/>
  </r>
  <r>
    <x v="29"/>
    <s v="CONSULTORIA COLOMBIANA S A"/>
    <s v="20 NIIF Plenas - Separados"/>
    <s v="BOGOTA D.C."/>
    <s v="M7110"/>
    <s v="2017-dic-31"/>
    <x v="3"/>
    <m/>
    <m/>
    <s v="Pasivos corrientes"/>
    <x v="30"/>
    <x v="5"/>
    <n v="73253280"/>
  </r>
  <r>
    <x v="31"/>
    <s v="MORELCO S A S"/>
    <s v="20 NIIF Plenas - Separados"/>
    <s v="BOGOTA D.C."/>
    <s v="F4290"/>
    <s v="2016-dic-31"/>
    <x v="3"/>
    <m/>
    <m/>
    <s v="Pasivos corrientes"/>
    <x v="30"/>
    <x v="5"/>
    <n v="111329612"/>
  </r>
  <r>
    <x v="31"/>
    <s v="MORELCO S A S"/>
    <s v="20 NIIF Plenas - Separados"/>
    <s v="BOGOTA D.C."/>
    <s v="F4290"/>
    <s v="2017-dic-31"/>
    <x v="3"/>
    <m/>
    <m/>
    <s v="Pasivos corrientes"/>
    <x v="30"/>
    <x v="5"/>
    <n v="79295721"/>
  </r>
  <r>
    <x v="18"/>
    <s v="HMV INGENIEROS LTDA"/>
    <s v="20 NIIF Plenas - Separados"/>
    <s v="ANTIOQUIA"/>
    <s v="M7110"/>
    <s v="2016-dic-31"/>
    <x v="3"/>
    <m/>
    <m/>
    <s v="Pasivos corrientes"/>
    <x v="30"/>
    <x v="5"/>
    <n v="59330000"/>
  </r>
  <r>
    <x v="18"/>
    <s v="HMV INGENIEROS LTDA"/>
    <s v="20 NIIF Plenas - Separados"/>
    <s v="ANTIOQUIA"/>
    <s v="M7110"/>
    <s v="2017-dic-31"/>
    <x v="3"/>
    <m/>
    <m/>
    <s v="Pasivos corrientes"/>
    <x v="30"/>
    <x v="5"/>
    <n v="90946452"/>
  </r>
  <r>
    <x v="33"/>
    <s v="A.C.I. PROYECTOS S.A.S"/>
    <s v="20 NIIF Plenas - Separados"/>
    <s v="BOGOTA D.C."/>
    <s v="M7110"/>
    <s v="2016-dic-31"/>
    <x v="3"/>
    <m/>
    <m/>
    <s v="Pasivos corrientes"/>
    <x v="30"/>
    <x v="5"/>
    <n v="16597017"/>
  </r>
  <r>
    <x v="33"/>
    <s v="A.C.I. PROYECTOS S.A.S"/>
    <s v="20 NIIF Plenas - Separados"/>
    <s v="BOGOTA D.C."/>
    <s v="M7110"/>
    <s v="2017-dic-31"/>
    <x v="3"/>
    <m/>
    <m/>
    <s v="Pasivos corrientes"/>
    <x v="30"/>
    <x v="5"/>
    <n v="16106668"/>
  </r>
  <r>
    <x v="48"/>
    <s v="SEDIC S.A"/>
    <s v="20 NIIF Plenas - Separados"/>
    <s v="ANTIOQUIA"/>
    <s v="M7110"/>
    <s v="2016-dic-31"/>
    <x v="3"/>
    <m/>
    <m/>
    <s v="Pasivos corrientes"/>
    <x v="30"/>
    <x v="5"/>
    <n v="3668030"/>
  </r>
  <r>
    <x v="48"/>
    <s v="SEDIC S.A"/>
    <s v="20 NIIF Plenas - Separados"/>
    <s v="ANTIOQUIA"/>
    <s v="M7110"/>
    <s v="2017-dic-31"/>
    <x v="3"/>
    <m/>
    <m/>
    <s v="Pasivos corrientes"/>
    <x v="30"/>
    <x v="5"/>
    <n v="5958518"/>
  </r>
  <r>
    <x v="57"/>
    <s v="ESTUDIOS Y PROYECTOS DEL SOL S A S"/>
    <s v="20 NIIF Plenas - Separados"/>
    <s v="BOGOTA D.C."/>
    <s v="F4210"/>
    <s v="2016-dic-31"/>
    <x v="3"/>
    <m/>
    <m/>
    <s v="Pasivos corrientes"/>
    <x v="30"/>
    <x v="5"/>
    <n v="83869330"/>
  </r>
  <r>
    <x v="57"/>
    <s v="ESTUDIOS Y PROYECTOS DEL SOL S A S"/>
    <s v="20 NIIF Plenas - Separados"/>
    <s v="BOGOTA D.C."/>
    <s v="F4210"/>
    <s v="2017-dic-31"/>
    <x v="3"/>
    <m/>
    <m/>
    <s v="Pasivos corrientes"/>
    <x v="30"/>
    <x v="5"/>
    <n v="90979696"/>
  </r>
  <r>
    <x v="35"/>
    <s v="TERMOTECNICA COINDUSTRIAL S A"/>
    <s v="20 NIIF Plenas - Separados"/>
    <s v="BOGOTA D.C."/>
    <s v="F4290"/>
    <s v="2016-dic-31"/>
    <x v="3"/>
    <m/>
    <m/>
    <s v="Pasivos corrientes"/>
    <x v="30"/>
    <x v="5"/>
    <n v="94755773"/>
  </r>
  <r>
    <x v="35"/>
    <s v="TERMOTECNICA COINDUSTRIAL S A"/>
    <s v="20 NIIF Plenas - Separados"/>
    <s v="BOGOTA D.C."/>
    <s v="F4290"/>
    <s v="2017-dic-31"/>
    <x v="3"/>
    <m/>
    <m/>
    <s v="Pasivos corrientes"/>
    <x v="30"/>
    <x v="5"/>
    <n v="141474522"/>
  </r>
  <r>
    <x v="20"/>
    <s v="OSPINAS Y CIA S A"/>
    <s v="20 NIIF Plenas - Separados"/>
    <s v="BOGOTA D.C."/>
    <s v="M7110"/>
    <s v="2016-dic-31"/>
    <x v="3"/>
    <m/>
    <m/>
    <s v="Pasivos corrientes"/>
    <x v="30"/>
    <x v="5"/>
    <n v="219866160"/>
  </r>
  <r>
    <x v="20"/>
    <s v="OSPINAS Y CIA S A"/>
    <s v="20 NIIF Plenas - Separados"/>
    <s v="BOGOTA D.C."/>
    <s v="M7110"/>
    <s v="2017-dic-31"/>
    <x v="3"/>
    <m/>
    <m/>
    <s v="Pasivos corrientes"/>
    <x v="30"/>
    <x v="5"/>
    <n v="149306456"/>
  </r>
  <r>
    <x v="42"/>
    <s v="PROMOTORA CONVIVIENDA S A S"/>
    <s v="20 NIIF Plenas - Separados"/>
    <s v="BOGOTA D.C."/>
    <s v="M7110"/>
    <s v="2016-dic-31"/>
    <x v="3"/>
    <m/>
    <m/>
    <s v="Pasivos corrientes"/>
    <x v="30"/>
    <x v="5"/>
    <n v="856691"/>
  </r>
  <r>
    <x v="42"/>
    <s v="PROMOTORA CONVIVIENDA S A S"/>
    <s v="20 NIIF Plenas - Separados"/>
    <s v="BOGOTA D.C."/>
    <s v="M7110"/>
    <s v="2017-dic-31"/>
    <x v="3"/>
    <m/>
    <m/>
    <s v="Pasivos corrientes"/>
    <x v="30"/>
    <x v="5"/>
    <n v="907030"/>
  </r>
  <r>
    <x v="53"/>
    <s v="SP INGENIEROS S.A.S."/>
    <s v="20 NIIF Plenas - Separados"/>
    <s v="ANTIOQUIA"/>
    <s v="F4210"/>
    <s v="2016-dic-31"/>
    <x v="3"/>
    <m/>
    <m/>
    <s v="Pasivos corrientes"/>
    <x v="30"/>
    <x v="5"/>
    <n v="68234180"/>
  </r>
  <r>
    <x v="53"/>
    <s v="SP INGENIEROS S.A.S."/>
    <s v="20 NIIF Plenas - Separados"/>
    <s v="ANTIOQUIA"/>
    <s v="F4210"/>
    <s v="2017-dic-31"/>
    <x v="3"/>
    <m/>
    <m/>
    <s v="Pasivos corrientes"/>
    <x v="30"/>
    <x v="5"/>
    <n v="60768627"/>
  </r>
  <r>
    <x v="15"/>
    <s v="KMA CONSTRUCCIONES S A"/>
    <s v="20 NIIF Plenas - Separados"/>
    <s v="BOLIVAR"/>
    <s v="F4290"/>
    <s v="2016-dic-31"/>
    <x v="3"/>
    <m/>
    <m/>
    <s v="Pasivos corrientes"/>
    <x v="30"/>
    <x v="5"/>
    <n v="85962393"/>
  </r>
  <r>
    <x v="15"/>
    <s v="KMA CONSTRUCCIONES S A"/>
    <s v="20 NIIF Plenas - Separados"/>
    <s v="BOLIVAR"/>
    <s v="F4290"/>
    <s v="2017-dic-31"/>
    <x v="3"/>
    <m/>
    <m/>
    <s v="Pasivos corrientes"/>
    <x v="30"/>
    <x v="5"/>
    <n v="110946236"/>
  </r>
  <r>
    <x v="2"/>
    <s v="ARQUITECTURA Y CONCRETO S A S"/>
    <s v="20 NIIF Plenas - Separados"/>
    <s v="ANTIOQUIA"/>
    <s v="F4111"/>
    <s v="2016-dic-31"/>
    <x v="3"/>
    <m/>
    <m/>
    <s v="Pasivos corrientes"/>
    <x v="30"/>
    <x v="5"/>
    <n v="531212454"/>
  </r>
  <r>
    <x v="2"/>
    <s v="ARQUITECTURA Y CONCRETO S A S"/>
    <s v="20 NIIF Plenas - Separados"/>
    <s v="ANTIOQUIA"/>
    <s v="F4111"/>
    <s v="2017-dic-31"/>
    <x v="3"/>
    <m/>
    <m/>
    <s v="Pasivos corrientes"/>
    <x v="30"/>
    <x v="5"/>
    <n v="456450888"/>
  </r>
  <r>
    <x v="40"/>
    <s v="INDUSTRIAL CONCONCRETO S.A.S"/>
    <s v="20 NIIF Plenas - Separados"/>
    <s v="ANTIOQUIA"/>
    <s v="F4290"/>
    <s v="2016-dic-31"/>
    <x v="3"/>
    <m/>
    <m/>
    <s v="Pasivos corrientes"/>
    <x v="30"/>
    <x v="5"/>
    <n v="40897903"/>
  </r>
  <r>
    <x v="40"/>
    <s v="INDUSTRIAL CONCONCRETO S.A.S"/>
    <s v="20 NIIF Plenas - Separados"/>
    <s v="ANTIOQUIA"/>
    <s v="F4290"/>
    <s v="2017-dic-31"/>
    <x v="3"/>
    <m/>
    <m/>
    <s v="Pasivos corrientes"/>
    <x v="30"/>
    <x v="5"/>
    <n v="24281158"/>
  </r>
  <r>
    <x v="11"/>
    <s v="LATINOAMERICANA DE CONSTRUCCIONES S.A."/>
    <s v="20 NIIF Plenas - Separados"/>
    <s v="ANTIOQUIA"/>
    <s v="F4210"/>
    <s v="2017-dic-31"/>
    <x v="3"/>
    <m/>
    <m/>
    <s v="Provisiones no corrientes por beneficios a los empleados"/>
    <x v="40"/>
    <x v="0"/>
    <n v="610305"/>
  </r>
  <r>
    <x v="44"/>
    <s v="MARVAL S.A."/>
    <s v="20 NIIF Plenas - Separados"/>
    <s v="SANTANDER"/>
    <s v="F4111"/>
    <s v="2016-dic-31"/>
    <x v="3"/>
    <m/>
    <m/>
    <s v="Provisiones no corrientes por beneficios a los empleados"/>
    <x v="40"/>
    <x v="0"/>
    <n v="36401"/>
  </r>
  <r>
    <x v="44"/>
    <s v="MARVAL S.A."/>
    <s v="20 NIIF Plenas - Separados"/>
    <s v="SANTANDER"/>
    <s v="F4111"/>
    <s v="2017-dic-31"/>
    <x v="3"/>
    <m/>
    <m/>
    <s v="Provisiones no corrientes por beneficios a los empleados"/>
    <x v="40"/>
    <x v="0"/>
    <n v="57089"/>
  </r>
  <r>
    <x v="32"/>
    <s v="CONSTRUCTORA  COLPATRIA S.A"/>
    <s v="20 NIIF Plenas - Separados"/>
    <s v="BOGOTA D.C."/>
    <s v="F4111"/>
    <s v="2016-dic-31"/>
    <x v="3"/>
    <m/>
    <m/>
    <s v="Provisiones no corrientes por beneficios a los empleados"/>
    <x v="40"/>
    <x v="0"/>
    <n v="583337"/>
  </r>
  <r>
    <x v="32"/>
    <s v="CONSTRUCTORA  COLPATRIA S.A"/>
    <s v="20 NIIF Plenas - Separados"/>
    <s v="BOGOTA D.C."/>
    <s v="F4111"/>
    <s v="2017-dic-31"/>
    <x v="3"/>
    <m/>
    <m/>
    <s v="Provisiones no corrientes por beneficios a los empleados"/>
    <x v="40"/>
    <x v="0"/>
    <n v="804611"/>
  </r>
  <r>
    <x v="36"/>
    <s v="INTEGRAL S A."/>
    <s v="20 NIIF Plenas - Separados"/>
    <s v="ANTIOQUIA"/>
    <s v="M7110"/>
    <s v="2016-dic-31"/>
    <x v="3"/>
    <m/>
    <m/>
    <s v="Provisiones no corrientes por beneficios a los empleados"/>
    <x v="40"/>
    <x v="0"/>
    <n v="5642340"/>
  </r>
  <r>
    <x v="36"/>
    <s v="INTEGRAL S A."/>
    <s v="20 NIIF Plenas - Separados"/>
    <s v="ANTIOQUIA"/>
    <s v="M7110"/>
    <s v="2017-dic-31"/>
    <x v="3"/>
    <m/>
    <m/>
    <s v="Provisiones no corrientes por beneficios a los empleados"/>
    <x v="40"/>
    <x v="0"/>
    <n v="6258841"/>
  </r>
  <r>
    <x v="48"/>
    <s v="SEDIC S.A"/>
    <s v="20 NIIF Plenas - Separados"/>
    <s v="ANTIOQUIA"/>
    <s v="M7110"/>
    <s v="2016-dic-31"/>
    <x v="3"/>
    <m/>
    <m/>
    <s v="Provisiones no corrientes por beneficios a los empleados"/>
    <x v="40"/>
    <x v="0"/>
    <n v="12780"/>
  </r>
  <r>
    <x v="48"/>
    <s v="SEDIC S.A"/>
    <s v="20 NIIF Plenas - Separados"/>
    <s v="ANTIOQUIA"/>
    <s v="M7110"/>
    <s v="2017-dic-31"/>
    <x v="3"/>
    <m/>
    <m/>
    <s v="Provisiones no corrientes por beneficios a los empleados"/>
    <x v="40"/>
    <x v="0"/>
    <n v="11498"/>
  </r>
  <r>
    <x v="57"/>
    <s v="ESTUDIOS Y PROYECTOS DEL SOL S A S"/>
    <s v="20 NIIF Plenas - Separados"/>
    <s v="BOGOTA D.C."/>
    <s v="F4210"/>
    <s v="2016-dic-31"/>
    <x v="3"/>
    <m/>
    <m/>
    <s v="Provisiones no corrientes por beneficios a los empleados"/>
    <x v="40"/>
    <x v="0"/>
    <n v="4021558"/>
  </r>
  <r>
    <x v="57"/>
    <s v="ESTUDIOS Y PROYECTOS DEL SOL S A S"/>
    <s v="20 NIIF Plenas - Separados"/>
    <s v="BOGOTA D.C."/>
    <s v="F4210"/>
    <s v="2017-dic-31"/>
    <x v="3"/>
    <m/>
    <m/>
    <s v="Provisiones no corrientes por beneficios a los empleados"/>
    <x v="40"/>
    <x v="0"/>
    <n v="1255200"/>
  </r>
  <r>
    <x v="20"/>
    <s v="OSPINAS Y CIA S A"/>
    <s v="20 NIIF Plenas - Separados"/>
    <s v="BOGOTA D.C."/>
    <s v="M7110"/>
    <s v="2016-dic-31"/>
    <x v="3"/>
    <m/>
    <m/>
    <s v="Provisiones no corrientes por beneficios a los empleados"/>
    <x v="40"/>
    <x v="0"/>
    <n v="409536"/>
  </r>
  <r>
    <x v="20"/>
    <s v="OSPINAS Y CIA S A"/>
    <s v="20 NIIF Plenas - Separados"/>
    <s v="BOGOTA D.C."/>
    <s v="M7110"/>
    <s v="2017-dic-31"/>
    <x v="3"/>
    <m/>
    <m/>
    <s v="Provisiones no corrientes por beneficios a los empleados"/>
    <x v="40"/>
    <x v="0"/>
    <n v="460875"/>
  </r>
  <r>
    <x v="30"/>
    <s v="TECNICONTROL S.A."/>
    <s v="20 NIIF Plenas - Separados"/>
    <s v="BOGOTA D.C."/>
    <s v="M7110"/>
    <s v="2016-dic-31"/>
    <x v="3"/>
    <m/>
    <m/>
    <s v="Otras provisiones no corrientes"/>
    <x v="41"/>
    <x v="0"/>
    <n v="4909583"/>
  </r>
  <r>
    <x v="30"/>
    <s v="TECNICONTROL S.A."/>
    <s v="20 NIIF Plenas - Separados"/>
    <s v="BOGOTA D.C."/>
    <s v="M7110"/>
    <s v="2017-dic-31"/>
    <x v="3"/>
    <m/>
    <m/>
    <s v="Otras provisiones no corrientes"/>
    <x v="41"/>
    <x v="0"/>
    <n v="1483932"/>
  </r>
  <r>
    <x v="44"/>
    <s v="MARVAL S.A."/>
    <s v="20 NIIF Plenas - Separados"/>
    <s v="SANTANDER"/>
    <s v="F4111"/>
    <s v="2016-dic-31"/>
    <x v="3"/>
    <m/>
    <m/>
    <s v="Otras provisiones no corrientes"/>
    <x v="41"/>
    <x v="0"/>
    <n v="4171076"/>
  </r>
  <r>
    <x v="44"/>
    <s v="MARVAL S.A."/>
    <s v="20 NIIF Plenas - Separados"/>
    <s v="SANTANDER"/>
    <s v="F4111"/>
    <s v="2017-dic-31"/>
    <x v="3"/>
    <m/>
    <m/>
    <s v="Otras provisiones no corrientes"/>
    <x v="41"/>
    <x v="0"/>
    <n v="5045012"/>
  </r>
  <r>
    <x v="54"/>
    <s v="INMOBILIARIA CONCONCRETO S.A.S."/>
    <s v="20 NIIF Plenas - Separados"/>
    <s v="ANTIOQUIA"/>
    <s v="F4111"/>
    <s v="2016-dic-31"/>
    <x v="3"/>
    <m/>
    <m/>
    <s v="Otras provisiones no corrientes"/>
    <x v="41"/>
    <x v="0"/>
    <n v="8400"/>
  </r>
  <r>
    <x v="16"/>
    <s v="CAM COLOMBIA MULTISERVICIOS S A S"/>
    <s v="20 NIIF Plenas - Separados"/>
    <s v="BOGOTA D.C."/>
    <s v="N8299"/>
    <s v="2017-dic-31"/>
    <x v="3"/>
    <m/>
    <m/>
    <s v="Otras provisiones no corrientes"/>
    <x v="41"/>
    <x v="0"/>
    <n v="89647"/>
  </r>
  <r>
    <x v="36"/>
    <s v="INTEGRAL S A."/>
    <s v="20 NIIF Plenas - Separados"/>
    <s v="ANTIOQUIA"/>
    <s v="M7110"/>
    <s v="2016-dic-31"/>
    <x v="3"/>
    <m/>
    <m/>
    <s v="Otras provisiones no corrientes"/>
    <x v="41"/>
    <x v="0"/>
    <n v="2586566"/>
  </r>
  <r>
    <x v="36"/>
    <s v="INTEGRAL S A."/>
    <s v="20 NIIF Plenas - Separados"/>
    <s v="ANTIOQUIA"/>
    <s v="M7110"/>
    <s v="2017-dic-31"/>
    <x v="3"/>
    <m/>
    <m/>
    <s v="Otras provisiones no corrientes"/>
    <x v="41"/>
    <x v="0"/>
    <n v="3421761"/>
  </r>
  <r>
    <x v="31"/>
    <s v="MORELCO S A S"/>
    <s v="20 NIIF Plenas - Separados"/>
    <s v="BOGOTA D.C."/>
    <s v="F4290"/>
    <s v="2016-dic-31"/>
    <x v="3"/>
    <m/>
    <m/>
    <s v="Otras provisiones no corrientes"/>
    <x v="41"/>
    <x v="0"/>
    <n v="1450000"/>
  </r>
  <r>
    <x v="31"/>
    <s v="MORELCO S A S"/>
    <s v="20 NIIF Plenas - Separados"/>
    <s v="BOGOTA D.C."/>
    <s v="F4290"/>
    <s v="2017-dic-31"/>
    <x v="3"/>
    <m/>
    <m/>
    <s v="Otras provisiones no corrientes"/>
    <x v="41"/>
    <x v="0"/>
    <n v="1868113"/>
  </r>
  <r>
    <x v="48"/>
    <s v="SEDIC S.A"/>
    <s v="20 NIIF Plenas - Separados"/>
    <s v="ANTIOQUIA"/>
    <s v="M7110"/>
    <s v="2016-dic-31"/>
    <x v="3"/>
    <m/>
    <m/>
    <s v="Otras provisiones no corrientes"/>
    <x v="41"/>
    <x v="0"/>
    <n v="1229936"/>
  </r>
  <r>
    <x v="48"/>
    <s v="SEDIC S.A"/>
    <s v="20 NIIF Plenas - Separados"/>
    <s v="ANTIOQUIA"/>
    <s v="M7110"/>
    <s v="2017-dic-31"/>
    <x v="3"/>
    <m/>
    <m/>
    <s v="Otras provisiones no corrientes"/>
    <x v="41"/>
    <x v="0"/>
    <n v="195158"/>
  </r>
  <r>
    <x v="15"/>
    <s v="KMA CONSTRUCCIONES S A"/>
    <s v="20 NIIF Plenas - Separados"/>
    <s v="BOLIVAR"/>
    <s v="F4290"/>
    <s v="2016-dic-31"/>
    <x v="3"/>
    <m/>
    <m/>
    <s v="Otras provisiones no corrientes"/>
    <x v="41"/>
    <x v="0"/>
    <n v="974228"/>
  </r>
  <r>
    <x v="15"/>
    <s v="KMA CONSTRUCCIONES S A"/>
    <s v="20 NIIF Plenas - Separados"/>
    <s v="BOLIVAR"/>
    <s v="F4290"/>
    <s v="2017-dic-31"/>
    <x v="3"/>
    <m/>
    <m/>
    <s v="Otras provisiones no corrientes"/>
    <x v="41"/>
    <x v="0"/>
    <n v="3231546"/>
  </r>
  <r>
    <x v="30"/>
    <s v="TECNICONTROL S.A."/>
    <s v="20 NIIF Plenas - Separados"/>
    <s v="BOGOTA D.C."/>
    <s v="M7110"/>
    <s v="2016-dic-31"/>
    <x v="3"/>
    <m/>
    <m/>
    <s v="Provisiones no corrientes"/>
    <x v="68"/>
    <x v="0"/>
    <n v="4909583"/>
  </r>
  <r>
    <x v="30"/>
    <s v="TECNICONTROL S.A."/>
    <s v="20 NIIF Plenas - Separados"/>
    <s v="BOGOTA D.C."/>
    <s v="M7110"/>
    <s v="2017-dic-31"/>
    <x v="3"/>
    <m/>
    <m/>
    <s v="Provisiones no corrientes"/>
    <x v="68"/>
    <x v="0"/>
    <n v="1483932"/>
  </r>
  <r>
    <x v="11"/>
    <s v="LATINOAMERICANA DE CONSTRUCCIONES S.A."/>
    <s v="20 NIIF Plenas - Separados"/>
    <s v="ANTIOQUIA"/>
    <s v="F4210"/>
    <s v="2017-dic-31"/>
    <x v="3"/>
    <m/>
    <m/>
    <s v="Provisiones no corrientes"/>
    <x v="68"/>
    <x v="0"/>
    <n v="610305"/>
  </r>
  <r>
    <x v="44"/>
    <s v="MARVAL S.A."/>
    <s v="20 NIIF Plenas - Separados"/>
    <s v="SANTANDER"/>
    <s v="F4111"/>
    <s v="2016-dic-31"/>
    <x v="3"/>
    <m/>
    <m/>
    <s v="Provisiones no corrientes"/>
    <x v="68"/>
    <x v="0"/>
    <n v="4207477"/>
  </r>
  <r>
    <x v="44"/>
    <s v="MARVAL S.A."/>
    <s v="20 NIIF Plenas - Separados"/>
    <s v="SANTANDER"/>
    <s v="F4111"/>
    <s v="2017-dic-31"/>
    <x v="3"/>
    <m/>
    <m/>
    <s v="Provisiones no corrientes"/>
    <x v="68"/>
    <x v="0"/>
    <n v="5102101"/>
  </r>
  <r>
    <x v="54"/>
    <s v="INMOBILIARIA CONCONCRETO S.A.S."/>
    <s v="20 NIIF Plenas - Separados"/>
    <s v="ANTIOQUIA"/>
    <s v="F4111"/>
    <s v="2016-dic-31"/>
    <x v="3"/>
    <m/>
    <m/>
    <s v="Provisiones no corrientes"/>
    <x v="68"/>
    <x v="0"/>
    <n v="8400"/>
  </r>
  <r>
    <x v="16"/>
    <s v="CAM COLOMBIA MULTISERVICIOS S A S"/>
    <s v="20 NIIF Plenas - Separados"/>
    <s v="BOGOTA D.C."/>
    <s v="N8299"/>
    <s v="2017-dic-31"/>
    <x v="3"/>
    <m/>
    <m/>
    <s v="Provisiones no corrientes"/>
    <x v="68"/>
    <x v="0"/>
    <n v="89647"/>
  </r>
  <r>
    <x v="32"/>
    <s v="CONSTRUCTORA  COLPATRIA S.A"/>
    <s v="20 NIIF Plenas - Separados"/>
    <s v="BOGOTA D.C."/>
    <s v="F4111"/>
    <s v="2016-dic-31"/>
    <x v="3"/>
    <m/>
    <m/>
    <s v="Provisiones no corrientes"/>
    <x v="68"/>
    <x v="0"/>
    <n v="583337"/>
  </r>
  <r>
    <x v="32"/>
    <s v="CONSTRUCTORA  COLPATRIA S.A"/>
    <s v="20 NIIF Plenas - Separados"/>
    <s v="BOGOTA D.C."/>
    <s v="F4111"/>
    <s v="2017-dic-31"/>
    <x v="3"/>
    <m/>
    <m/>
    <s v="Provisiones no corrientes"/>
    <x v="68"/>
    <x v="0"/>
    <n v="804611"/>
  </r>
  <r>
    <x v="36"/>
    <s v="INTEGRAL S A."/>
    <s v="20 NIIF Plenas - Separados"/>
    <s v="ANTIOQUIA"/>
    <s v="M7110"/>
    <s v="2016-dic-31"/>
    <x v="3"/>
    <m/>
    <m/>
    <s v="Provisiones no corrientes"/>
    <x v="68"/>
    <x v="0"/>
    <n v="8228906"/>
  </r>
  <r>
    <x v="36"/>
    <s v="INTEGRAL S A."/>
    <s v="20 NIIF Plenas - Separados"/>
    <s v="ANTIOQUIA"/>
    <s v="M7110"/>
    <s v="2017-dic-31"/>
    <x v="3"/>
    <m/>
    <m/>
    <s v="Provisiones no corrientes"/>
    <x v="68"/>
    <x v="0"/>
    <n v="9680602"/>
  </r>
  <r>
    <x v="31"/>
    <s v="MORELCO S A S"/>
    <s v="20 NIIF Plenas - Separados"/>
    <s v="BOGOTA D.C."/>
    <s v="F4290"/>
    <s v="2016-dic-31"/>
    <x v="3"/>
    <m/>
    <m/>
    <s v="Provisiones no corrientes"/>
    <x v="68"/>
    <x v="0"/>
    <n v="1450000"/>
  </r>
  <r>
    <x v="31"/>
    <s v="MORELCO S A S"/>
    <s v="20 NIIF Plenas - Separados"/>
    <s v="BOGOTA D.C."/>
    <s v="F4290"/>
    <s v="2017-dic-31"/>
    <x v="3"/>
    <m/>
    <m/>
    <s v="Provisiones no corrientes"/>
    <x v="68"/>
    <x v="0"/>
    <n v="1868113"/>
  </r>
  <r>
    <x v="48"/>
    <s v="SEDIC S.A"/>
    <s v="20 NIIF Plenas - Separados"/>
    <s v="ANTIOQUIA"/>
    <s v="M7110"/>
    <s v="2016-dic-31"/>
    <x v="3"/>
    <m/>
    <m/>
    <s v="Provisiones no corrientes"/>
    <x v="68"/>
    <x v="0"/>
    <n v="1242716"/>
  </r>
  <r>
    <x v="48"/>
    <s v="SEDIC S.A"/>
    <s v="20 NIIF Plenas - Separados"/>
    <s v="ANTIOQUIA"/>
    <s v="M7110"/>
    <s v="2017-dic-31"/>
    <x v="3"/>
    <m/>
    <m/>
    <s v="Provisiones no corrientes"/>
    <x v="68"/>
    <x v="0"/>
    <n v="206656"/>
  </r>
  <r>
    <x v="57"/>
    <s v="ESTUDIOS Y PROYECTOS DEL SOL S A S"/>
    <s v="20 NIIF Plenas - Separados"/>
    <s v="BOGOTA D.C."/>
    <s v="F4210"/>
    <s v="2016-dic-31"/>
    <x v="3"/>
    <m/>
    <m/>
    <s v="Provisiones no corrientes"/>
    <x v="68"/>
    <x v="0"/>
    <n v="4021558"/>
  </r>
  <r>
    <x v="57"/>
    <s v="ESTUDIOS Y PROYECTOS DEL SOL S A S"/>
    <s v="20 NIIF Plenas - Separados"/>
    <s v="BOGOTA D.C."/>
    <s v="F4210"/>
    <s v="2017-dic-31"/>
    <x v="3"/>
    <m/>
    <m/>
    <s v="Provisiones no corrientes"/>
    <x v="68"/>
    <x v="0"/>
    <n v="1255200"/>
  </r>
  <r>
    <x v="20"/>
    <s v="OSPINAS Y CIA S A"/>
    <s v="20 NIIF Plenas - Separados"/>
    <s v="BOGOTA D.C."/>
    <s v="M7110"/>
    <s v="2016-dic-31"/>
    <x v="3"/>
    <m/>
    <m/>
    <s v="Provisiones no corrientes"/>
    <x v="68"/>
    <x v="0"/>
    <n v="409536"/>
  </r>
  <r>
    <x v="20"/>
    <s v="OSPINAS Y CIA S A"/>
    <s v="20 NIIF Plenas - Separados"/>
    <s v="BOGOTA D.C."/>
    <s v="M7110"/>
    <s v="2017-dic-31"/>
    <x v="3"/>
    <m/>
    <m/>
    <s v="Provisiones no corrientes"/>
    <x v="68"/>
    <x v="0"/>
    <n v="460875"/>
  </r>
  <r>
    <x v="15"/>
    <s v="KMA CONSTRUCCIONES S A"/>
    <s v="20 NIIF Plenas - Separados"/>
    <s v="BOLIVAR"/>
    <s v="F4290"/>
    <s v="2016-dic-31"/>
    <x v="3"/>
    <m/>
    <m/>
    <s v="Provisiones no corrientes"/>
    <x v="68"/>
    <x v="0"/>
    <n v="974228"/>
  </r>
  <r>
    <x v="15"/>
    <s v="KMA CONSTRUCCIONES S A"/>
    <s v="20 NIIF Plenas - Separados"/>
    <s v="BOLIVAR"/>
    <s v="F4290"/>
    <s v="2017-dic-31"/>
    <x v="3"/>
    <m/>
    <m/>
    <s v="Provisiones no corrientes"/>
    <x v="68"/>
    <x v="0"/>
    <n v="3231546"/>
  </r>
  <r>
    <x v="49"/>
    <s v="CONINSA  RAMON H. S.A."/>
    <s v="20 NIIF Plenas - Separados"/>
    <s v="ANTIOQUIA"/>
    <s v="F4290"/>
    <s v="2016-dic-31"/>
    <x v="3"/>
    <m/>
    <m/>
    <s v="Cuentas comerciales por pagar y otras cuentas por pagar no corrientes"/>
    <x v="43"/>
    <x v="0"/>
    <n v="4599"/>
  </r>
  <r>
    <x v="27"/>
    <s v="CONSTRUCCIONES OBYCON S.A.S"/>
    <s v="20 NIIF Plenas - Separados"/>
    <s v="BOGOTA D.C."/>
    <s v="M7110"/>
    <s v="2016-dic-31"/>
    <x v="3"/>
    <m/>
    <m/>
    <s v="Cuentas comerciales por pagar y otras cuentas por pagar no corrientes"/>
    <x v="43"/>
    <x v="0"/>
    <n v="845978"/>
  </r>
  <r>
    <x v="11"/>
    <s v="LATINOAMERICANA DE CONSTRUCCIONES S.A."/>
    <s v="20 NIIF Plenas - Separados"/>
    <s v="ANTIOQUIA"/>
    <s v="F4210"/>
    <s v="2016-dic-31"/>
    <x v="3"/>
    <m/>
    <m/>
    <s v="Cuentas comerciales por pagar y otras cuentas por pagar no corrientes"/>
    <x v="43"/>
    <x v="0"/>
    <n v="8246624"/>
  </r>
  <r>
    <x v="11"/>
    <s v="LATINOAMERICANA DE CONSTRUCCIONES S.A."/>
    <s v="20 NIIF Plenas - Separados"/>
    <s v="ANTIOQUIA"/>
    <s v="F4210"/>
    <s v="2017-dic-31"/>
    <x v="3"/>
    <m/>
    <m/>
    <s v="Cuentas comerciales por pagar y otras cuentas por pagar no corrientes"/>
    <x v="43"/>
    <x v="0"/>
    <n v="19986897"/>
  </r>
  <r>
    <x v="44"/>
    <s v="MARVAL S.A."/>
    <s v="20 NIIF Plenas - Separados"/>
    <s v="SANTANDER"/>
    <s v="F4111"/>
    <s v="2016-dic-31"/>
    <x v="3"/>
    <m/>
    <m/>
    <s v="Cuentas comerciales por pagar y otras cuentas por pagar no corrientes"/>
    <x v="43"/>
    <x v="0"/>
    <n v="184876787"/>
  </r>
  <r>
    <x v="44"/>
    <s v="MARVAL S.A."/>
    <s v="20 NIIF Plenas - Separados"/>
    <s v="SANTANDER"/>
    <s v="F4111"/>
    <s v="2017-dic-31"/>
    <x v="3"/>
    <m/>
    <m/>
    <s v="Cuentas comerciales por pagar y otras cuentas por pagar no corrientes"/>
    <x v="43"/>
    <x v="0"/>
    <n v="193227922"/>
  </r>
  <r>
    <x v="62"/>
    <s v="CARTAGENA II S.A."/>
    <s v="20 NIIF Plenas - Separados"/>
    <s v="BOLIVAR"/>
    <s v="L6810"/>
    <s v="2016-dic-31"/>
    <x v="3"/>
    <m/>
    <m/>
    <s v="Cuentas comerciales por pagar y otras cuentas por pagar no corrientes"/>
    <x v="43"/>
    <x v="0"/>
    <n v="157508336"/>
  </r>
  <r>
    <x v="62"/>
    <s v="CARTAGENA II S.A."/>
    <s v="20 NIIF Plenas - Separados"/>
    <s v="BOLIVAR"/>
    <s v="L6810"/>
    <s v="2017-dic-31"/>
    <x v="3"/>
    <m/>
    <m/>
    <s v="Cuentas comerciales por pagar y otras cuentas por pagar no corrientes"/>
    <x v="43"/>
    <x v="0"/>
    <n v="74221198"/>
  </r>
  <r>
    <x v="54"/>
    <s v="INMOBILIARIA CONCONCRETO S.A.S."/>
    <s v="20 NIIF Plenas - Separados"/>
    <s v="ANTIOQUIA"/>
    <s v="F4111"/>
    <s v="2016-dic-31"/>
    <x v="3"/>
    <m/>
    <m/>
    <s v="Cuentas comerciales por pagar y otras cuentas por pagar no corrientes"/>
    <x v="43"/>
    <x v="0"/>
    <n v="190019"/>
  </r>
  <r>
    <x v="54"/>
    <s v="INMOBILIARIA CONCONCRETO S.A.S."/>
    <s v="20 NIIF Plenas - Separados"/>
    <s v="ANTIOQUIA"/>
    <s v="F4111"/>
    <s v="2017-dic-31"/>
    <x v="3"/>
    <m/>
    <m/>
    <s v="Cuentas comerciales por pagar y otras cuentas por pagar no corrientes"/>
    <x v="43"/>
    <x v="0"/>
    <n v="190019"/>
  </r>
  <r>
    <x v="32"/>
    <s v="CONSTRUCTORA  COLPATRIA S.A"/>
    <s v="20 NIIF Plenas - Separados"/>
    <s v="BOGOTA D.C."/>
    <s v="F4111"/>
    <s v="2017-dic-31"/>
    <x v="3"/>
    <m/>
    <m/>
    <s v="Cuentas comerciales por pagar y otras cuentas por pagar no corrientes"/>
    <x v="43"/>
    <x v="0"/>
    <n v="3597716"/>
  </r>
  <r>
    <x v="36"/>
    <s v="INTEGRAL S A."/>
    <s v="20 NIIF Plenas - Separados"/>
    <s v="ANTIOQUIA"/>
    <s v="M7110"/>
    <s v="2016-dic-31"/>
    <x v="3"/>
    <m/>
    <m/>
    <s v="Cuentas comerciales por pagar y otras cuentas por pagar no corrientes"/>
    <x v="43"/>
    <x v="0"/>
    <n v="659672"/>
  </r>
  <r>
    <x v="31"/>
    <s v="MORELCO S A S"/>
    <s v="20 NIIF Plenas - Separados"/>
    <s v="BOGOTA D.C."/>
    <s v="F4290"/>
    <s v="2016-dic-31"/>
    <x v="3"/>
    <m/>
    <m/>
    <s v="Cuentas comerciales por pagar y otras cuentas por pagar no corrientes"/>
    <x v="43"/>
    <x v="0"/>
    <n v="18000000"/>
  </r>
  <r>
    <x v="31"/>
    <s v="MORELCO S A S"/>
    <s v="20 NIIF Plenas - Separados"/>
    <s v="BOGOTA D.C."/>
    <s v="F4290"/>
    <s v="2017-dic-31"/>
    <x v="3"/>
    <m/>
    <m/>
    <s v="Cuentas comerciales por pagar y otras cuentas por pagar no corrientes"/>
    <x v="43"/>
    <x v="0"/>
    <n v="9000000"/>
  </r>
  <r>
    <x v="57"/>
    <s v="ESTUDIOS Y PROYECTOS DEL SOL S A S"/>
    <s v="20 NIIF Plenas - Separados"/>
    <s v="BOGOTA D.C."/>
    <s v="F4210"/>
    <s v="2016-dic-31"/>
    <x v="3"/>
    <m/>
    <m/>
    <s v="Cuentas comerciales por pagar y otras cuentas por pagar no corrientes"/>
    <x v="43"/>
    <x v="0"/>
    <n v="86000000"/>
  </r>
  <r>
    <x v="35"/>
    <s v="TERMOTECNICA COINDUSTRIAL S A"/>
    <s v="20 NIIF Plenas - Separados"/>
    <s v="BOGOTA D.C."/>
    <s v="F4290"/>
    <s v="2016-dic-31"/>
    <x v="3"/>
    <m/>
    <m/>
    <s v="Cuentas comerciales por pagar y otras cuentas por pagar no corrientes"/>
    <x v="43"/>
    <x v="0"/>
    <n v="3131864"/>
  </r>
  <r>
    <x v="35"/>
    <s v="TERMOTECNICA COINDUSTRIAL S A"/>
    <s v="20 NIIF Plenas - Separados"/>
    <s v="BOGOTA D.C."/>
    <s v="F4290"/>
    <s v="2017-dic-31"/>
    <x v="3"/>
    <m/>
    <m/>
    <s v="Cuentas comerciales por pagar y otras cuentas por pagar no corrientes"/>
    <x v="43"/>
    <x v="0"/>
    <n v="3083672"/>
  </r>
  <r>
    <x v="20"/>
    <s v="OSPINAS Y CIA S A"/>
    <s v="20 NIIF Plenas - Separados"/>
    <s v="BOGOTA D.C."/>
    <s v="M7110"/>
    <s v="2016-dic-31"/>
    <x v="3"/>
    <m/>
    <m/>
    <s v="Cuentas comerciales por pagar y otras cuentas por pagar no corrientes"/>
    <x v="43"/>
    <x v="0"/>
    <n v="50000"/>
  </r>
  <r>
    <x v="42"/>
    <s v="PROMOTORA CONVIVIENDA S A S"/>
    <s v="20 NIIF Plenas - Separados"/>
    <s v="BOGOTA D.C."/>
    <s v="M7110"/>
    <s v="2016-dic-31"/>
    <x v="3"/>
    <m/>
    <m/>
    <s v="Cuentas comerciales por pagar y otras cuentas por pagar no corrientes"/>
    <x v="43"/>
    <x v="0"/>
    <n v="30279719"/>
  </r>
  <r>
    <x v="42"/>
    <s v="PROMOTORA CONVIVIENDA S A S"/>
    <s v="20 NIIF Plenas - Separados"/>
    <s v="BOGOTA D.C."/>
    <s v="M7110"/>
    <s v="2017-dic-31"/>
    <x v="3"/>
    <m/>
    <m/>
    <s v="Cuentas comerciales por pagar y otras cuentas por pagar no corrientes"/>
    <x v="43"/>
    <x v="0"/>
    <n v="33305442"/>
  </r>
  <r>
    <x v="53"/>
    <s v="SP INGENIEROS S.A.S."/>
    <s v="20 NIIF Plenas - Separados"/>
    <s v="ANTIOQUIA"/>
    <s v="F4210"/>
    <s v="2016-dic-31"/>
    <x v="3"/>
    <m/>
    <m/>
    <s v="Cuentas comerciales por pagar y otras cuentas por pagar no corrientes"/>
    <x v="43"/>
    <x v="0"/>
    <n v="9936742"/>
  </r>
  <r>
    <x v="53"/>
    <s v="SP INGENIEROS S.A.S."/>
    <s v="20 NIIF Plenas - Separados"/>
    <s v="ANTIOQUIA"/>
    <s v="F4210"/>
    <s v="2017-dic-31"/>
    <x v="3"/>
    <m/>
    <m/>
    <s v="Cuentas comerciales por pagar y otras cuentas por pagar no corrientes"/>
    <x v="43"/>
    <x v="0"/>
    <n v="30287958"/>
  </r>
  <r>
    <x v="15"/>
    <s v="KMA CONSTRUCCIONES S A"/>
    <s v="20 NIIF Plenas - Separados"/>
    <s v="BOLIVAR"/>
    <s v="F4290"/>
    <s v="2016-dic-31"/>
    <x v="3"/>
    <m/>
    <m/>
    <s v="Cuentas comerciales por pagar y otras cuentas por pagar no corrientes"/>
    <x v="43"/>
    <x v="0"/>
    <n v="12305946"/>
  </r>
  <r>
    <x v="15"/>
    <s v="KMA CONSTRUCCIONES S A"/>
    <s v="20 NIIF Plenas - Separados"/>
    <s v="BOLIVAR"/>
    <s v="F4290"/>
    <s v="2017-dic-31"/>
    <x v="3"/>
    <m/>
    <m/>
    <s v="Cuentas comerciales por pagar y otras cuentas por pagar no corrientes"/>
    <x v="43"/>
    <x v="0"/>
    <n v="16035624"/>
  </r>
  <r>
    <x v="2"/>
    <s v="ARQUITECTURA Y CONCRETO S A S"/>
    <s v="20 NIIF Plenas - Separados"/>
    <s v="ANTIOQUIA"/>
    <s v="F4111"/>
    <s v="2016-dic-31"/>
    <x v="3"/>
    <m/>
    <m/>
    <s v="Cuentas comerciales por pagar y otras cuentas por pagar no corrientes"/>
    <x v="43"/>
    <x v="0"/>
    <n v="4716342"/>
  </r>
  <r>
    <x v="2"/>
    <s v="ARQUITECTURA Y CONCRETO S A S"/>
    <s v="20 NIIF Plenas - Separados"/>
    <s v="ANTIOQUIA"/>
    <s v="F4111"/>
    <s v="2017-dic-31"/>
    <x v="3"/>
    <m/>
    <m/>
    <s v="Cuentas comerciales por pagar y otras cuentas por pagar no corrientes"/>
    <x v="43"/>
    <x v="0"/>
    <n v="12996623"/>
  </r>
  <r>
    <x v="40"/>
    <s v="INDUSTRIAL CONCONCRETO S.A.S"/>
    <s v="20 NIIF Plenas - Separados"/>
    <s v="ANTIOQUIA"/>
    <s v="F4290"/>
    <s v="2016-dic-31"/>
    <x v="3"/>
    <m/>
    <m/>
    <s v="Cuentas comerciales por pagar y otras cuentas por pagar no corrientes"/>
    <x v="43"/>
    <x v="0"/>
    <n v="223149"/>
  </r>
  <r>
    <x v="40"/>
    <s v="INDUSTRIAL CONCONCRETO S.A.S"/>
    <s v="20 NIIF Plenas - Separados"/>
    <s v="ANTIOQUIA"/>
    <s v="F4290"/>
    <s v="2017-dic-31"/>
    <x v="3"/>
    <m/>
    <m/>
    <s v="Cuentas comerciales por pagar y otras cuentas por pagar no corrientes"/>
    <x v="43"/>
    <x v="0"/>
    <n v="37070016"/>
  </r>
  <r>
    <x v="49"/>
    <s v="CONINSA  RAMON H. S.A."/>
    <s v="20 NIIF Plenas - Separados"/>
    <s v="ANTIOQUIA"/>
    <s v="F4290"/>
    <s v="2016-dic-31"/>
    <x v="3"/>
    <m/>
    <m/>
    <s v="Pasivo por impuestos diferidos"/>
    <x v="44"/>
    <x v="0"/>
    <n v="6612788"/>
  </r>
  <r>
    <x v="49"/>
    <s v="CONINSA  RAMON H. S.A."/>
    <s v="20 NIIF Plenas - Separados"/>
    <s v="ANTIOQUIA"/>
    <s v="F4290"/>
    <s v="2017-dic-31"/>
    <x v="3"/>
    <m/>
    <m/>
    <s v="Pasivo por impuestos diferidos"/>
    <x v="44"/>
    <x v="0"/>
    <n v="6448381"/>
  </r>
  <r>
    <x v="13"/>
    <s v="CONSTRUCTORA CAPITAL MEDELLIN S.A.S."/>
    <s v="20 NIIF Plenas - Separados"/>
    <s v="ANTIOQUIA"/>
    <s v="F4111"/>
    <s v="2016-dic-31"/>
    <x v="3"/>
    <m/>
    <m/>
    <s v="Pasivo por impuestos diferidos"/>
    <x v="44"/>
    <x v="0"/>
    <n v="112008"/>
  </r>
  <r>
    <x v="13"/>
    <s v="CONSTRUCTORA CAPITAL MEDELLIN S.A.S."/>
    <s v="20 NIIF Plenas - Separados"/>
    <s v="ANTIOQUIA"/>
    <s v="F4111"/>
    <s v="2017-dic-31"/>
    <x v="3"/>
    <m/>
    <m/>
    <s v="Pasivo por impuestos diferidos"/>
    <x v="44"/>
    <x v="0"/>
    <n v="253387"/>
  </r>
  <r>
    <x v="30"/>
    <s v="TECNICONTROL S.A."/>
    <s v="20 NIIF Plenas - Separados"/>
    <s v="BOGOTA D.C."/>
    <s v="M7110"/>
    <s v="2017-dic-31"/>
    <x v="3"/>
    <m/>
    <m/>
    <s v="Pasivo por impuestos diferidos"/>
    <x v="44"/>
    <x v="0"/>
    <n v="1049711"/>
  </r>
  <r>
    <x v="23"/>
    <s v="ODINSA SERVICIOS S A S"/>
    <s v="20 NIIF Plenas - Separados"/>
    <s v="BOGOTA D.C."/>
    <s v="F4390"/>
    <s v="2016-dic-31"/>
    <x v="3"/>
    <m/>
    <m/>
    <s v="Pasivo por impuestos diferidos"/>
    <x v="44"/>
    <x v="0"/>
    <n v="159235"/>
  </r>
  <r>
    <x v="8"/>
    <s v="AMARILO S.A.S"/>
    <s v="20 NIIF Plenas - Separados"/>
    <s v="BOGOTA D.C."/>
    <s v="F4111"/>
    <s v="2016-dic-31"/>
    <x v="3"/>
    <m/>
    <m/>
    <s v="Pasivo por impuestos diferidos"/>
    <x v="44"/>
    <x v="0"/>
    <n v="1114199"/>
  </r>
  <r>
    <x v="8"/>
    <s v="AMARILO S.A.S"/>
    <s v="20 NIIF Plenas - Separados"/>
    <s v="BOGOTA D.C."/>
    <s v="F4111"/>
    <s v="2017-dic-31"/>
    <x v="3"/>
    <m/>
    <m/>
    <s v="Pasivo por impuestos diferidos"/>
    <x v="44"/>
    <x v="0"/>
    <n v="1250814"/>
  </r>
  <r>
    <x v="11"/>
    <s v="LATINOAMERICANA DE CONSTRUCCIONES S.A."/>
    <s v="20 NIIF Plenas - Separados"/>
    <s v="ANTIOQUIA"/>
    <s v="F4210"/>
    <s v="2016-dic-31"/>
    <x v="3"/>
    <m/>
    <m/>
    <s v="Pasivo por impuestos diferidos"/>
    <x v="44"/>
    <x v="0"/>
    <n v="5726036"/>
  </r>
  <r>
    <x v="11"/>
    <s v="LATINOAMERICANA DE CONSTRUCCIONES S.A."/>
    <s v="20 NIIF Plenas - Separados"/>
    <s v="ANTIOQUIA"/>
    <s v="F4210"/>
    <s v="2017-dic-31"/>
    <x v="3"/>
    <m/>
    <m/>
    <s v="Pasivo por impuestos diferidos"/>
    <x v="44"/>
    <x v="0"/>
    <n v="6933626"/>
  </r>
  <r>
    <x v="6"/>
    <s v="PRABYC INGENIEROS S A S"/>
    <s v="20 NIIF Plenas - Separados"/>
    <s v="BOGOTA D.C."/>
    <s v="F4111"/>
    <s v="2016-dic-31"/>
    <x v="3"/>
    <m/>
    <m/>
    <s v="Pasivo por impuestos diferidos"/>
    <x v="44"/>
    <x v="0"/>
    <n v="13420123"/>
  </r>
  <r>
    <x v="6"/>
    <s v="PRABYC INGENIEROS S A S"/>
    <s v="20 NIIF Plenas - Separados"/>
    <s v="BOGOTA D.C."/>
    <s v="F4111"/>
    <s v="2017-dic-31"/>
    <x v="3"/>
    <m/>
    <m/>
    <s v="Pasivo por impuestos diferidos"/>
    <x v="44"/>
    <x v="0"/>
    <n v="13755123"/>
  </r>
  <r>
    <x v="44"/>
    <s v="MARVAL S.A."/>
    <s v="20 NIIF Plenas - Separados"/>
    <s v="SANTANDER"/>
    <s v="F4111"/>
    <s v="2016-dic-31"/>
    <x v="3"/>
    <m/>
    <m/>
    <s v="Pasivo por impuestos diferidos"/>
    <x v="44"/>
    <x v="0"/>
    <n v="24944126"/>
  </r>
  <r>
    <x v="62"/>
    <s v="CARTAGENA II S.A."/>
    <s v="20 NIIF Plenas - Separados"/>
    <s v="BOLIVAR"/>
    <s v="L6810"/>
    <s v="2016-dic-31"/>
    <x v="3"/>
    <m/>
    <m/>
    <s v="Pasivo por impuestos diferidos"/>
    <x v="44"/>
    <x v="0"/>
    <n v="7858560"/>
  </r>
  <r>
    <x v="62"/>
    <s v="CARTAGENA II S.A."/>
    <s v="20 NIIF Plenas - Separados"/>
    <s v="BOLIVAR"/>
    <s v="L6810"/>
    <s v="2017-dic-31"/>
    <x v="3"/>
    <m/>
    <m/>
    <s v="Pasivo por impuestos diferidos"/>
    <x v="44"/>
    <x v="0"/>
    <n v="7875478"/>
  </r>
  <r>
    <x v="3"/>
    <s v="JARAMILLO MORA S.A."/>
    <s v="20 NIIF Plenas - Separados"/>
    <s v="VALLE"/>
    <s v="F4111"/>
    <s v="2016-dic-31"/>
    <x v="3"/>
    <m/>
    <m/>
    <s v="Pasivo por impuestos diferidos"/>
    <x v="44"/>
    <x v="0"/>
    <n v="1870397"/>
  </r>
  <r>
    <x v="3"/>
    <s v="JARAMILLO MORA S.A."/>
    <s v="20 NIIF Plenas - Separados"/>
    <s v="VALLE"/>
    <s v="F4111"/>
    <s v="2017-dic-31"/>
    <x v="3"/>
    <m/>
    <m/>
    <s v="Pasivo por impuestos diferidos"/>
    <x v="44"/>
    <x v="0"/>
    <n v="3441922"/>
  </r>
  <r>
    <x v="54"/>
    <s v="INMOBILIARIA CONCONCRETO S.A.S."/>
    <s v="20 NIIF Plenas - Separados"/>
    <s v="ANTIOQUIA"/>
    <s v="F4111"/>
    <s v="2016-dic-31"/>
    <x v="3"/>
    <m/>
    <m/>
    <s v="Pasivo por impuestos diferidos"/>
    <x v="44"/>
    <x v="0"/>
    <n v="46916"/>
  </r>
  <r>
    <x v="54"/>
    <s v="INMOBILIARIA CONCONCRETO S.A.S."/>
    <s v="20 NIIF Plenas - Separados"/>
    <s v="ANTIOQUIA"/>
    <s v="F4111"/>
    <s v="2017-dic-31"/>
    <x v="3"/>
    <m/>
    <m/>
    <s v="Pasivo por impuestos diferidos"/>
    <x v="44"/>
    <x v="0"/>
    <n v="227515"/>
  </r>
  <r>
    <x v="32"/>
    <s v="CONSTRUCTORA  COLPATRIA S.A"/>
    <s v="20 NIIF Plenas - Separados"/>
    <s v="BOGOTA D.C."/>
    <s v="F4111"/>
    <s v="2016-dic-31"/>
    <x v="3"/>
    <m/>
    <m/>
    <s v="Pasivo por impuestos diferidos"/>
    <x v="44"/>
    <x v="0"/>
    <n v="6857867"/>
  </r>
  <r>
    <x v="32"/>
    <s v="CONSTRUCTORA  COLPATRIA S.A"/>
    <s v="20 NIIF Plenas - Separados"/>
    <s v="BOGOTA D.C."/>
    <s v="F4111"/>
    <s v="2017-dic-31"/>
    <x v="3"/>
    <m/>
    <m/>
    <s v="Pasivo por impuestos diferidos"/>
    <x v="44"/>
    <x v="0"/>
    <n v="14328021"/>
  </r>
  <r>
    <x v="36"/>
    <s v="INTEGRAL S A."/>
    <s v="20 NIIF Plenas - Separados"/>
    <s v="ANTIOQUIA"/>
    <s v="M7110"/>
    <s v="2016-dic-31"/>
    <x v="3"/>
    <m/>
    <m/>
    <s v="Pasivo por impuestos diferidos"/>
    <x v="44"/>
    <x v="0"/>
    <n v="11589851"/>
  </r>
  <r>
    <x v="36"/>
    <s v="INTEGRAL S A."/>
    <s v="20 NIIF Plenas - Separados"/>
    <s v="ANTIOQUIA"/>
    <s v="M7110"/>
    <s v="2017-dic-31"/>
    <x v="3"/>
    <m/>
    <m/>
    <s v="Pasivo por impuestos diferidos"/>
    <x v="44"/>
    <x v="0"/>
    <n v="6513882"/>
  </r>
  <r>
    <x v="18"/>
    <s v="HMV INGENIEROS LTDA"/>
    <s v="20 NIIF Plenas - Separados"/>
    <s v="ANTIOQUIA"/>
    <s v="M7110"/>
    <s v="2016-dic-31"/>
    <x v="3"/>
    <m/>
    <m/>
    <s v="Pasivo por impuestos diferidos"/>
    <x v="44"/>
    <x v="0"/>
    <n v="2118393"/>
  </r>
  <r>
    <x v="18"/>
    <s v="HMV INGENIEROS LTDA"/>
    <s v="20 NIIF Plenas - Separados"/>
    <s v="ANTIOQUIA"/>
    <s v="M7110"/>
    <s v="2017-dic-31"/>
    <x v="3"/>
    <m/>
    <m/>
    <s v="Pasivo por impuestos diferidos"/>
    <x v="44"/>
    <x v="0"/>
    <n v="4228868"/>
  </r>
  <r>
    <x v="33"/>
    <s v="A.C.I. PROYECTOS S.A.S"/>
    <s v="20 NIIF Plenas - Separados"/>
    <s v="BOGOTA D.C."/>
    <s v="M7110"/>
    <s v="2016-dic-31"/>
    <x v="3"/>
    <m/>
    <m/>
    <s v="Pasivo por impuestos diferidos"/>
    <x v="44"/>
    <x v="0"/>
    <n v="484426"/>
  </r>
  <r>
    <x v="48"/>
    <s v="SEDIC S.A"/>
    <s v="20 NIIF Plenas - Separados"/>
    <s v="ANTIOQUIA"/>
    <s v="M7110"/>
    <s v="2016-dic-31"/>
    <x v="3"/>
    <m/>
    <m/>
    <s v="Pasivo por impuestos diferidos"/>
    <x v="44"/>
    <x v="0"/>
    <n v="1552669"/>
  </r>
  <r>
    <x v="48"/>
    <s v="SEDIC S.A"/>
    <s v="20 NIIF Plenas - Separados"/>
    <s v="ANTIOQUIA"/>
    <s v="M7110"/>
    <s v="2017-dic-31"/>
    <x v="3"/>
    <m/>
    <m/>
    <s v="Pasivo por impuestos diferidos"/>
    <x v="44"/>
    <x v="0"/>
    <n v="1214986"/>
  </r>
  <r>
    <x v="35"/>
    <s v="TERMOTECNICA COINDUSTRIAL S A"/>
    <s v="20 NIIF Plenas - Separados"/>
    <s v="BOGOTA D.C."/>
    <s v="F4290"/>
    <s v="2016-dic-31"/>
    <x v="3"/>
    <m/>
    <m/>
    <s v="Pasivo por impuestos diferidos"/>
    <x v="44"/>
    <x v="0"/>
    <n v="23196379"/>
  </r>
  <r>
    <x v="35"/>
    <s v="TERMOTECNICA COINDUSTRIAL S A"/>
    <s v="20 NIIF Plenas - Separados"/>
    <s v="BOGOTA D.C."/>
    <s v="F4290"/>
    <s v="2017-dic-31"/>
    <x v="3"/>
    <m/>
    <m/>
    <s v="Pasivo por impuestos diferidos"/>
    <x v="44"/>
    <x v="0"/>
    <n v="20401397"/>
  </r>
  <r>
    <x v="15"/>
    <s v="KMA CONSTRUCCIONES S A"/>
    <s v="20 NIIF Plenas - Separados"/>
    <s v="BOLIVAR"/>
    <s v="F4290"/>
    <s v="2016-dic-31"/>
    <x v="3"/>
    <m/>
    <m/>
    <s v="Pasivo por impuestos diferidos"/>
    <x v="44"/>
    <x v="0"/>
    <n v="26522898"/>
  </r>
  <r>
    <x v="15"/>
    <s v="KMA CONSTRUCCIONES S A"/>
    <s v="20 NIIF Plenas - Separados"/>
    <s v="BOLIVAR"/>
    <s v="F4290"/>
    <s v="2017-dic-31"/>
    <x v="3"/>
    <m/>
    <m/>
    <s v="Pasivo por impuestos diferidos"/>
    <x v="44"/>
    <x v="0"/>
    <n v="19789931"/>
  </r>
  <r>
    <x v="2"/>
    <s v="ARQUITECTURA Y CONCRETO S A S"/>
    <s v="20 NIIF Plenas - Separados"/>
    <s v="ANTIOQUIA"/>
    <s v="F4111"/>
    <s v="2017-dic-31"/>
    <x v="3"/>
    <m/>
    <m/>
    <s v="Pasivo por impuestos diferidos"/>
    <x v="44"/>
    <x v="0"/>
    <n v="13853392"/>
  </r>
  <r>
    <x v="40"/>
    <s v="INDUSTRIAL CONCONCRETO S.A.S"/>
    <s v="20 NIIF Plenas - Separados"/>
    <s v="ANTIOQUIA"/>
    <s v="F4290"/>
    <s v="2016-dic-31"/>
    <x v="3"/>
    <m/>
    <m/>
    <s v="Pasivo por impuestos diferidos"/>
    <x v="44"/>
    <x v="0"/>
    <n v="9592905"/>
  </r>
  <r>
    <x v="40"/>
    <s v="INDUSTRIAL CONCONCRETO S.A.S"/>
    <s v="20 NIIF Plenas - Separados"/>
    <s v="ANTIOQUIA"/>
    <s v="F4290"/>
    <s v="2017-dic-31"/>
    <x v="3"/>
    <m/>
    <m/>
    <s v="Pasivo por impuestos diferidos"/>
    <x v="44"/>
    <x v="0"/>
    <n v="9600160"/>
  </r>
  <r>
    <x v="53"/>
    <s v="SP INGENIEROS S.A.S."/>
    <s v="20 NIIF Plenas - Separados"/>
    <s v="ANTIOQUIA"/>
    <s v="F4210"/>
    <s v="2016-dic-31"/>
    <x v="3"/>
    <m/>
    <m/>
    <s v="Pasivos por impuestos corrientes, no corriente"/>
    <x v="45"/>
    <x v="0"/>
    <n v="14582805"/>
  </r>
  <r>
    <x v="53"/>
    <s v="SP INGENIEROS S.A.S."/>
    <s v="20 NIIF Plenas - Separados"/>
    <s v="ANTIOQUIA"/>
    <s v="F4210"/>
    <s v="2017-dic-31"/>
    <x v="3"/>
    <m/>
    <m/>
    <s v="Pasivos por impuestos corrientes, no corriente"/>
    <x v="45"/>
    <x v="0"/>
    <n v="13655175"/>
  </r>
  <r>
    <x v="49"/>
    <s v="CONINSA  RAMON H. S.A."/>
    <s v="20 NIIF Plenas - Separados"/>
    <s v="ANTIOQUIA"/>
    <s v="F4290"/>
    <s v="2016-dic-31"/>
    <x v="3"/>
    <m/>
    <m/>
    <s v="Otros pasivos financieros no corrientes"/>
    <x v="46"/>
    <x v="0"/>
    <n v="72941488"/>
  </r>
  <r>
    <x v="49"/>
    <s v="CONINSA  RAMON H. S.A."/>
    <s v="20 NIIF Plenas - Separados"/>
    <s v="ANTIOQUIA"/>
    <s v="F4290"/>
    <s v="2017-dic-31"/>
    <x v="3"/>
    <m/>
    <m/>
    <s v="Otros pasivos financieros no corrientes"/>
    <x v="46"/>
    <x v="0"/>
    <n v="76967447"/>
  </r>
  <r>
    <x v="27"/>
    <s v="CONSTRUCCIONES OBYCON S.A.S"/>
    <s v="20 NIIF Plenas - Separados"/>
    <s v="BOGOTA D.C."/>
    <s v="M7110"/>
    <s v="2016-dic-31"/>
    <x v="3"/>
    <m/>
    <m/>
    <s v="Otros pasivos financieros no corrientes"/>
    <x v="46"/>
    <x v="0"/>
    <n v="16145366"/>
  </r>
  <r>
    <x v="27"/>
    <s v="CONSTRUCCIONES OBYCON S.A.S"/>
    <s v="20 NIIF Plenas - Separados"/>
    <s v="BOGOTA D.C."/>
    <s v="M7110"/>
    <s v="2017-dic-31"/>
    <x v="3"/>
    <m/>
    <m/>
    <s v="Otros pasivos financieros no corrientes"/>
    <x v="46"/>
    <x v="0"/>
    <n v="11788466"/>
  </r>
  <r>
    <x v="13"/>
    <s v="CONSTRUCTORA CAPITAL MEDELLIN S.A.S."/>
    <s v="20 NIIF Plenas - Separados"/>
    <s v="ANTIOQUIA"/>
    <s v="F4111"/>
    <s v="2016-dic-31"/>
    <x v="3"/>
    <m/>
    <m/>
    <s v="Otros pasivos financieros no corrientes"/>
    <x v="46"/>
    <x v="0"/>
    <n v="134777305"/>
  </r>
  <r>
    <x v="13"/>
    <s v="CONSTRUCTORA CAPITAL MEDELLIN S.A.S."/>
    <s v="20 NIIF Plenas - Separados"/>
    <s v="ANTIOQUIA"/>
    <s v="F4111"/>
    <s v="2017-dic-31"/>
    <x v="3"/>
    <m/>
    <m/>
    <s v="Otros pasivos financieros no corrientes"/>
    <x v="46"/>
    <x v="0"/>
    <n v="211558006"/>
  </r>
  <r>
    <x v="11"/>
    <s v="LATINOAMERICANA DE CONSTRUCCIONES S.A."/>
    <s v="20 NIIF Plenas - Separados"/>
    <s v="ANTIOQUIA"/>
    <s v="F4210"/>
    <s v="2016-dic-31"/>
    <x v="3"/>
    <m/>
    <m/>
    <s v="Otros pasivos financieros no corrientes"/>
    <x v="46"/>
    <x v="0"/>
    <n v="117635032"/>
  </r>
  <r>
    <x v="11"/>
    <s v="LATINOAMERICANA DE CONSTRUCCIONES S.A."/>
    <s v="20 NIIF Plenas - Separados"/>
    <s v="ANTIOQUIA"/>
    <s v="F4210"/>
    <s v="2017-dic-31"/>
    <x v="3"/>
    <m/>
    <m/>
    <s v="Otros pasivos financieros no corrientes"/>
    <x v="46"/>
    <x v="0"/>
    <n v="146285104"/>
  </r>
  <r>
    <x v="6"/>
    <s v="PRABYC INGENIEROS S A S"/>
    <s v="20 NIIF Plenas - Separados"/>
    <s v="BOGOTA D.C."/>
    <s v="F4111"/>
    <s v="2016-dic-31"/>
    <x v="3"/>
    <m/>
    <m/>
    <s v="Otros pasivos financieros no corrientes"/>
    <x v="46"/>
    <x v="0"/>
    <n v="25840605"/>
  </r>
  <r>
    <x v="6"/>
    <s v="PRABYC INGENIEROS S A S"/>
    <s v="20 NIIF Plenas - Separados"/>
    <s v="BOGOTA D.C."/>
    <s v="F4111"/>
    <s v="2017-dic-31"/>
    <x v="3"/>
    <m/>
    <m/>
    <s v="Otros pasivos financieros no corrientes"/>
    <x v="46"/>
    <x v="0"/>
    <n v="107575688"/>
  </r>
  <r>
    <x v="62"/>
    <s v="CARTAGENA II S.A."/>
    <s v="20 NIIF Plenas - Separados"/>
    <s v="BOLIVAR"/>
    <s v="L6810"/>
    <s v="2016-dic-31"/>
    <x v="3"/>
    <m/>
    <m/>
    <s v="Otros pasivos financieros no corrientes"/>
    <x v="46"/>
    <x v="0"/>
    <n v="35325296"/>
  </r>
  <r>
    <x v="3"/>
    <s v="JARAMILLO MORA S.A."/>
    <s v="20 NIIF Plenas - Separados"/>
    <s v="VALLE"/>
    <s v="F4111"/>
    <s v="2016-dic-31"/>
    <x v="3"/>
    <m/>
    <m/>
    <s v="Otros pasivos financieros no corrientes"/>
    <x v="46"/>
    <x v="0"/>
    <n v="43414539"/>
  </r>
  <r>
    <x v="3"/>
    <s v="JARAMILLO MORA S.A."/>
    <s v="20 NIIF Plenas - Separados"/>
    <s v="VALLE"/>
    <s v="F4111"/>
    <s v="2017-dic-31"/>
    <x v="3"/>
    <m/>
    <m/>
    <s v="Otros pasivos financieros no corrientes"/>
    <x v="46"/>
    <x v="0"/>
    <n v="70387159"/>
  </r>
  <r>
    <x v="16"/>
    <s v="CAM COLOMBIA MULTISERVICIOS S A S"/>
    <s v="20 NIIF Plenas - Separados"/>
    <s v="BOGOTA D.C."/>
    <s v="N8299"/>
    <s v="2016-dic-31"/>
    <x v="3"/>
    <m/>
    <m/>
    <s v="Otros pasivos financieros no corrientes"/>
    <x v="46"/>
    <x v="0"/>
    <n v="15154867"/>
  </r>
  <r>
    <x v="16"/>
    <s v="CAM COLOMBIA MULTISERVICIOS S A S"/>
    <s v="20 NIIF Plenas - Separados"/>
    <s v="BOGOTA D.C."/>
    <s v="N8299"/>
    <s v="2017-dic-31"/>
    <x v="3"/>
    <m/>
    <m/>
    <s v="Otros pasivos financieros no corrientes"/>
    <x v="46"/>
    <x v="0"/>
    <n v="6118446"/>
  </r>
  <r>
    <x v="32"/>
    <s v="CONSTRUCTORA  COLPATRIA S.A"/>
    <s v="20 NIIF Plenas - Separados"/>
    <s v="BOGOTA D.C."/>
    <s v="F4111"/>
    <s v="2016-dic-31"/>
    <x v="3"/>
    <m/>
    <m/>
    <s v="Otros pasivos financieros no corrientes"/>
    <x v="46"/>
    <x v="0"/>
    <n v="293464569"/>
  </r>
  <r>
    <x v="32"/>
    <s v="CONSTRUCTORA  COLPATRIA S.A"/>
    <s v="20 NIIF Plenas - Separados"/>
    <s v="BOGOTA D.C."/>
    <s v="F4111"/>
    <s v="2017-dic-31"/>
    <x v="3"/>
    <m/>
    <m/>
    <s v="Otros pasivos financieros no corrientes"/>
    <x v="46"/>
    <x v="0"/>
    <n v="329003605"/>
  </r>
  <r>
    <x v="36"/>
    <s v="INTEGRAL S A."/>
    <s v="20 NIIF Plenas - Separados"/>
    <s v="ANTIOQUIA"/>
    <s v="M7110"/>
    <s v="2016-dic-31"/>
    <x v="3"/>
    <m/>
    <m/>
    <s v="Otros pasivos financieros no corrientes"/>
    <x v="46"/>
    <x v="0"/>
    <n v="82562"/>
  </r>
  <r>
    <x v="36"/>
    <s v="INTEGRAL S A."/>
    <s v="20 NIIF Plenas - Separados"/>
    <s v="ANTIOQUIA"/>
    <s v="M7110"/>
    <s v="2017-dic-31"/>
    <x v="3"/>
    <m/>
    <m/>
    <s v="Otros pasivos financieros no corrientes"/>
    <x v="46"/>
    <x v="0"/>
    <n v="315604"/>
  </r>
  <r>
    <x v="29"/>
    <s v="CONSULTORIA COLOMBIANA S A"/>
    <s v="20 NIIF Plenas - Separados"/>
    <s v="BOGOTA D.C."/>
    <s v="M7110"/>
    <s v="2016-dic-31"/>
    <x v="3"/>
    <m/>
    <m/>
    <s v="Otros pasivos financieros no corrientes"/>
    <x v="46"/>
    <x v="0"/>
    <n v="12163277"/>
  </r>
  <r>
    <x v="29"/>
    <s v="CONSULTORIA COLOMBIANA S A"/>
    <s v="20 NIIF Plenas - Separados"/>
    <s v="BOGOTA D.C."/>
    <s v="M7110"/>
    <s v="2017-dic-31"/>
    <x v="3"/>
    <m/>
    <m/>
    <s v="Otros pasivos financieros no corrientes"/>
    <x v="46"/>
    <x v="0"/>
    <n v="14258239"/>
  </r>
  <r>
    <x v="31"/>
    <s v="MORELCO S A S"/>
    <s v="20 NIIF Plenas - Separados"/>
    <s v="BOGOTA D.C."/>
    <s v="F4290"/>
    <s v="2016-dic-31"/>
    <x v="3"/>
    <m/>
    <m/>
    <s v="Otros pasivos financieros no corrientes"/>
    <x v="46"/>
    <x v="0"/>
    <n v="3504705"/>
  </r>
  <r>
    <x v="31"/>
    <s v="MORELCO S A S"/>
    <s v="20 NIIF Plenas - Separados"/>
    <s v="BOGOTA D.C."/>
    <s v="F4290"/>
    <s v="2017-dic-31"/>
    <x v="3"/>
    <m/>
    <m/>
    <s v="Otros pasivos financieros no corrientes"/>
    <x v="46"/>
    <x v="0"/>
    <n v="1295821"/>
  </r>
  <r>
    <x v="18"/>
    <s v="HMV INGENIEROS LTDA"/>
    <s v="20 NIIF Plenas - Separados"/>
    <s v="ANTIOQUIA"/>
    <s v="M7110"/>
    <s v="2016-dic-31"/>
    <x v="3"/>
    <m/>
    <m/>
    <s v="Otros pasivos financieros no corrientes"/>
    <x v="46"/>
    <x v="0"/>
    <n v="17396665"/>
  </r>
  <r>
    <x v="18"/>
    <s v="HMV INGENIEROS LTDA"/>
    <s v="20 NIIF Plenas - Separados"/>
    <s v="ANTIOQUIA"/>
    <s v="M7110"/>
    <s v="2017-dic-31"/>
    <x v="3"/>
    <m/>
    <m/>
    <s v="Otros pasivos financieros no corrientes"/>
    <x v="46"/>
    <x v="0"/>
    <n v="21296232"/>
  </r>
  <r>
    <x v="33"/>
    <s v="A.C.I. PROYECTOS S.A.S"/>
    <s v="20 NIIF Plenas - Separados"/>
    <s v="BOGOTA D.C."/>
    <s v="M7110"/>
    <s v="2016-dic-31"/>
    <x v="3"/>
    <m/>
    <m/>
    <s v="Otros pasivos financieros no corrientes"/>
    <x v="46"/>
    <x v="0"/>
    <n v="3618199"/>
  </r>
  <r>
    <x v="33"/>
    <s v="A.C.I. PROYECTOS S.A.S"/>
    <s v="20 NIIF Plenas - Separados"/>
    <s v="BOGOTA D.C."/>
    <s v="M7110"/>
    <s v="2017-dic-31"/>
    <x v="3"/>
    <m/>
    <m/>
    <s v="Otros pasivos financieros no corrientes"/>
    <x v="46"/>
    <x v="0"/>
    <n v="9463"/>
  </r>
  <r>
    <x v="48"/>
    <s v="SEDIC S.A"/>
    <s v="20 NIIF Plenas - Separados"/>
    <s v="ANTIOQUIA"/>
    <s v="M7110"/>
    <s v="2017-dic-31"/>
    <x v="3"/>
    <m/>
    <m/>
    <s v="Otros pasivos financieros no corrientes"/>
    <x v="46"/>
    <x v="0"/>
    <n v="1697022"/>
  </r>
  <r>
    <x v="57"/>
    <s v="ESTUDIOS Y PROYECTOS DEL SOL S A S"/>
    <s v="20 NIIF Plenas - Separados"/>
    <s v="BOGOTA D.C."/>
    <s v="F4210"/>
    <s v="2016-dic-31"/>
    <x v="3"/>
    <m/>
    <m/>
    <s v="Otros pasivos financieros no corrientes"/>
    <x v="46"/>
    <x v="0"/>
    <n v="48197621"/>
  </r>
  <r>
    <x v="57"/>
    <s v="ESTUDIOS Y PROYECTOS DEL SOL S A S"/>
    <s v="20 NIIF Plenas - Separados"/>
    <s v="BOGOTA D.C."/>
    <s v="F4210"/>
    <s v="2017-dic-31"/>
    <x v="3"/>
    <m/>
    <m/>
    <s v="Otros pasivos financieros no corrientes"/>
    <x v="46"/>
    <x v="0"/>
    <n v="88606967"/>
  </r>
  <r>
    <x v="20"/>
    <s v="OSPINAS Y CIA S A"/>
    <s v="20 NIIF Plenas - Separados"/>
    <s v="BOGOTA D.C."/>
    <s v="M7110"/>
    <s v="2016-dic-31"/>
    <x v="3"/>
    <m/>
    <m/>
    <s v="Otros pasivos financieros no corrientes"/>
    <x v="46"/>
    <x v="0"/>
    <n v="14000000"/>
  </r>
  <r>
    <x v="20"/>
    <s v="OSPINAS Y CIA S A"/>
    <s v="20 NIIF Plenas - Separados"/>
    <s v="BOGOTA D.C."/>
    <s v="M7110"/>
    <s v="2017-dic-31"/>
    <x v="3"/>
    <m/>
    <m/>
    <s v="Otros pasivos financieros no corrientes"/>
    <x v="46"/>
    <x v="0"/>
    <n v="12200000"/>
  </r>
  <r>
    <x v="42"/>
    <s v="PROMOTORA CONVIVIENDA S A S"/>
    <s v="20 NIIF Plenas - Separados"/>
    <s v="BOGOTA D.C."/>
    <s v="M7110"/>
    <s v="2016-dic-31"/>
    <x v="3"/>
    <m/>
    <m/>
    <s v="Otros pasivos financieros no corrientes"/>
    <x v="46"/>
    <x v="0"/>
    <n v="6480230"/>
  </r>
  <r>
    <x v="42"/>
    <s v="PROMOTORA CONVIVIENDA S A S"/>
    <s v="20 NIIF Plenas - Separados"/>
    <s v="BOGOTA D.C."/>
    <s v="M7110"/>
    <s v="2017-dic-31"/>
    <x v="3"/>
    <m/>
    <m/>
    <s v="Otros pasivos financieros no corrientes"/>
    <x v="46"/>
    <x v="0"/>
    <n v="12369314"/>
  </r>
  <r>
    <x v="53"/>
    <s v="SP INGENIEROS S.A.S."/>
    <s v="20 NIIF Plenas - Separados"/>
    <s v="ANTIOQUIA"/>
    <s v="F4210"/>
    <s v="2016-dic-31"/>
    <x v="3"/>
    <m/>
    <m/>
    <s v="Otros pasivos financieros no corrientes"/>
    <x v="46"/>
    <x v="0"/>
    <n v="8369592"/>
  </r>
  <r>
    <x v="53"/>
    <s v="SP INGENIEROS S.A.S."/>
    <s v="20 NIIF Plenas - Separados"/>
    <s v="ANTIOQUIA"/>
    <s v="F4210"/>
    <s v="2017-dic-31"/>
    <x v="3"/>
    <m/>
    <m/>
    <s v="Otros pasivos financieros no corrientes"/>
    <x v="46"/>
    <x v="0"/>
    <n v="41458586"/>
  </r>
  <r>
    <x v="15"/>
    <s v="KMA CONSTRUCCIONES S A"/>
    <s v="20 NIIF Plenas - Separados"/>
    <s v="BOLIVAR"/>
    <s v="F4290"/>
    <s v="2016-dic-31"/>
    <x v="3"/>
    <m/>
    <m/>
    <s v="Otros pasivos financieros no corrientes"/>
    <x v="46"/>
    <x v="0"/>
    <n v="23175501"/>
  </r>
  <r>
    <x v="15"/>
    <s v="KMA CONSTRUCCIONES S A"/>
    <s v="20 NIIF Plenas - Separados"/>
    <s v="BOLIVAR"/>
    <s v="F4290"/>
    <s v="2017-dic-31"/>
    <x v="3"/>
    <m/>
    <m/>
    <s v="Otros pasivos financieros no corrientes"/>
    <x v="46"/>
    <x v="0"/>
    <n v="8192921"/>
  </r>
  <r>
    <x v="40"/>
    <s v="INDUSTRIAL CONCONCRETO S.A.S"/>
    <s v="20 NIIF Plenas - Separados"/>
    <s v="ANTIOQUIA"/>
    <s v="F4290"/>
    <s v="2016-dic-31"/>
    <x v="3"/>
    <m/>
    <m/>
    <s v="Otros pasivos financieros no corrientes"/>
    <x v="46"/>
    <x v="0"/>
    <n v="7103694"/>
  </r>
  <r>
    <x v="40"/>
    <s v="INDUSTRIAL CONCONCRETO S.A.S"/>
    <s v="20 NIIF Plenas - Separados"/>
    <s v="ANTIOQUIA"/>
    <s v="F4290"/>
    <s v="2017-dic-31"/>
    <x v="3"/>
    <m/>
    <m/>
    <s v="Otros pasivos financieros no corrientes"/>
    <x v="46"/>
    <x v="0"/>
    <n v="11477839"/>
  </r>
  <r>
    <x v="27"/>
    <s v="CONSTRUCCIONES OBYCON S.A.S"/>
    <s v="20 NIIF Plenas - Separados"/>
    <s v="BOGOTA D.C."/>
    <s v="M7110"/>
    <s v="2016-dic-31"/>
    <x v="3"/>
    <m/>
    <m/>
    <s v="Otros pasivos no financieros no corrientes"/>
    <x v="48"/>
    <x v="0"/>
    <n v="16300687"/>
  </r>
  <r>
    <x v="27"/>
    <s v="CONSTRUCCIONES OBYCON S.A.S"/>
    <s v="20 NIIF Plenas - Separados"/>
    <s v="BOGOTA D.C."/>
    <s v="M7110"/>
    <s v="2017-dic-31"/>
    <x v="3"/>
    <m/>
    <m/>
    <s v="Otros pasivos no financieros no corrientes"/>
    <x v="48"/>
    <x v="0"/>
    <n v="7881919"/>
  </r>
  <r>
    <x v="11"/>
    <s v="LATINOAMERICANA DE CONSTRUCCIONES S.A."/>
    <s v="20 NIIF Plenas - Separados"/>
    <s v="ANTIOQUIA"/>
    <s v="F4210"/>
    <s v="2016-dic-31"/>
    <x v="3"/>
    <m/>
    <m/>
    <s v="Otros pasivos no financieros no corrientes"/>
    <x v="48"/>
    <x v="0"/>
    <n v="1164990"/>
  </r>
  <r>
    <x v="11"/>
    <s v="LATINOAMERICANA DE CONSTRUCCIONES S.A."/>
    <s v="20 NIIF Plenas - Separados"/>
    <s v="ANTIOQUIA"/>
    <s v="F4210"/>
    <s v="2017-dic-31"/>
    <x v="3"/>
    <m/>
    <m/>
    <s v="Otros pasivos no financieros no corrientes"/>
    <x v="48"/>
    <x v="0"/>
    <n v="9165997"/>
  </r>
  <r>
    <x v="6"/>
    <s v="PRABYC INGENIEROS S A S"/>
    <s v="20 NIIF Plenas - Separados"/>
    <s v="BOGOTA D.C."/>
    <s v="F4111"/>
    <s v="2016-dic-31"/>
    <x v="3"/>
    <m/>
    <m/>
    <s v="Otros pasivos no financieros no corrientes"/>
    <x v="48"/>
    <x v="0"/>
    <n v="66476653"/>
  </r>
  <r>
    <x v="6"/>
    <s v="PRABYC INGENIEROS S A S"/>
    <s v="20 NIIF Plenas - Separados"/>
    <s v="BOGOTA D.C."/>
    <s v="F4111"/>
    <s v="2017-dic-31"/>
    <x v="3"/>
    <m/>
    <m/>
    <s v="Otros pasivos no financieros no corrientes"/>
    <x v="48"/>
    <x v="0"/>
    <n v="95506408"/>
  </r>
  <r>
    <x v="54"/>
    <s v="INMOBILIARIA CONCONCRETO S.A.S."/>
    <s v="20 NIIF Plenas - Separados"/>
    <s v="ANTIOQUIA"/>
    <s v="F4111"/>
    <s v="2016-dic-31"/>
    <x v="3"/>
    <m/>
    <m/>
    <s v="Otros pasivos no financieros no corrientes"/>
    <x v="48"/>
    <x v="0"/>
    <n v="770139"/>
  </r>
  <r>
    <x v="32"/>
    <s v="CONSTRUCTORA  COLPATRIA S.A"/>
    <s v="20 NIIF Plenas - Separados"/>
    <s v="BOGOTA D.C."/>
    <s v="F4111"/>
    <s v="2016-dic-31"/>
    <x v="3"/>
    <m/>
    <m/>
    <s v="Otros pasivos no financieros no corrientes"/>
    <x v="48"/>
    <x v="0"/>
    <n v="62973519"/>
  </r>
  <r>
    <x v="32"/>
    <s v="CONSTRUCTORA  COLPATRIA S.A"/>
    <s v="20 NIIF Plenas - Separados"/>
    <s v="BOGOTA D.C."/>
    <s v="F4111"/>
    <s v="2017-dic-31"/>
    <x v="3"/>
    <m/>
    <m/>
    <s v="Otros pasivos no financieros no corrientes"/>
    <x v="48"/>
    <x v="0"/>
    <n v="118425554"/>
  </r>
  <r>
    <x v="18"/>
    <s v="HMV INGENIEROS LTDA"/>
    <s v="20 NIIF Plenas - Separados"/>
    <s v="ANTIOQUIA"/>
    <s v="M7110"/>
    <s v="2016-dic-31"/>
    <x v="3"/>
    <m/>
    <m/>
    <s v="Otros pasivos no financieros no corrientes"/>
    <x v="48"/>
    <x v="0"/>
    <n v="184526"/>
  </r>
  <r>
    <x v="18"/>
    <s v="HMV INGENIEROS LTDA"/>
    <s v="20 NIIF Plenas - Separados"/>
    <s v="ANTIOQUIA"/>
    <s v="M7110"/>
    <s v="2017-dic-31"/>
    <x v="3"/>
    <m/>
    <m/>
    <s v="Otros pasivos no financieros no corrientes"/>
    <x v="48"/>
    <x v="0"/>
    <n v="218679"/>
  </r>
  <r>
    <x v="33"/>
    <s v="A.C.I. PROYECTOS S.A.S"/>
    <s v="20 NIIF Plenas - Separados"/>
    <s v="BOGOTA D.C."/>
    <s v="M7110"/>
    <s v="2016-dic-31"/>
    <x v="3"/>
    <m/>
    <m/>
    <s v="Otros pasivos no financieros no corrientes"/>
    <x v="48"/>
    <x v="0"/>
    <n v="386951"/>
  </r>
  <r>
    <x v="33"/>
    <s v="A.C.I. PROYECTOS S.A.S"/>
    <s v="20 NIIF Plenas - Separados"/>
    <s v="BOGOTA D.C."/>
    <s v="M7110"/>
    <s v="2017-dic-31"/>
    <x v="3"/>
    <m/>
    <m/>
    <s v="Otros pasivos no financieros no corrientes"/>
    <x v="48"/>
    <x v="0"/>
    <n v="36722"/>
  </r>
  <r>
    <x v="35"/>
    <s v="TERMOTECNICA COINDUSTRIAL S A"/>
    <s v="20 NIIF Plenas - Separados"/>
    <s v="BOGOTA D.C."/>
    <s v="F4290"/>
    <s v="2016-dic-31"/>
    <x v="3"/>
    <m/>
    <m/>
    <s v="Otros pasivos no financieros no corrientes"/>
    <x v="48"/>
    <x v="0"/>
    <n v="20761592"/>
  </r>
  <r>
    <x v="35"/>
    <s v="TERMOTECNICA COINDUSTRIAL S A"/>
    <s v="20 NIIF Plenas - Separados"/>
    <s v="BOGOTA D.C."/>
    <s v="F4290"/>
    <s v="2017-dic-31"/>
    <x v="3"/>
    <m/>
    <m/>
    <s v="Otros pasivos no financieros no corrientes"/>
    <x v="48"/>
    <x v="0"/>
    <n v="7947863"/>
  </r>
  <r>
    <x v="20"/>
    <s v="OSPINAS Y CIA S A"/>
    <s v="20 NIIF Plenas - Separados"/>
    <s v="BOGOTA D.C."/>
    <s v="M7110"/>
    <s v="2017-dic-31"/>
    <x v="3"/>
    <m/>
    <m/>
    <s v="Otros pasivos no financieros no corrientes"/>
    <x v="48"/>
    <x v="0"/>
    <n v="200000"/>
  </r>
  <r>
    <x v="42"/>
    <s v="PROMOTORA CONVIVIENDA S A S"/>
    <s v="20 NIIF Plenas - Separados"/>
    <s v="BOGOTA D.C."/>
    <s v="M7110"/>
    <s v="2016-dic-31"/>
    <x v="3"/>
    <m/>
    <m/>
    <s v="Otros pasivos no financieros no corrientes"/>
    <x v="48"/>
    <x v="0"/>
    <n v="18157424"/>
  </r>
  <r>
    <x v="42"/>
    <s v="PROMOTORA CONVIVIENDA S A S"/>
    <s v="20 NIIF Plenas - Separados"/>
    <s v="BOGOTA D.C."/>
    <s v="M7110"/>
    <s v="2017-dic-31"/>
    <x v="3"/>
    <m/>
    <m/>
    <s v="Otros pasivos no financieros no corrientes"/>
    <x v="48"/>
    <x v="0"/>
    <n v="41866788"/>
  </r>
  <r>
    <x v="53"/>
    <s v="SP INGENIEROS S.A.S."/>
    <s v="20 NIIF Plenas - Separados"/>
    <s v="ANTIOQUIA"/>
    <s v="F4210"/>
    <s v="2016-dic-31"/>
    <x v="3"/>
    <m/>
    <m/>
    <s v="Otros pasivos no financieros no corrientes"/>
    <x v="48"/>
    <x v="0"/>
    <n v="5808679"/>
  </r>
  <r>
    <x v="53"/>
    <s v="SP INGENIEROS S.A.S."/>
    <s v="20 NIIF Plenas - Separados"/>
    <s v="ANTIOQUIA"/>
    <s v="F4210"/>
    <s v="2017-dic-31"/>
    <x v="3"/>
    <m/>
    <m/>
    <s v="Otros pasivos no financieros no corrientes"/>
    <x v="48"/>
    <x v="0"/>
    <n v="1280481"/>
  </r>
  <r>
    <x v="15"/>
    <s v="KMA CONSTRUCCIONES S A"/>
    <s v="20 NIIF Plenas - Separados"/>
    <s v="BOLIVAR"/>
    <s v="F4290"/>
    <s v="2016-dic-31"/>
    <x v="3"/>
    <m/>
    <m/>
    <s v="Otros pasivos no financieros no corrientes"/>
    <x v="48"/>
    <x v="0"/>
    <n v="3729382"/>
  </r>
  <r>
    <x v="15"/>
    <s v="KMA CONSTRUCCIONES S A"/>
    <s v="20 NIIF Plenas - Separados"/>
    <s v="BOLIVAR"/>
    <s v="F4290"/>
    <s v="2017-dic-31"/>
    <x v="3"/>
    <m/>
    <m/>
    <s v="Otros pasivos no financieros no corrientes"/>
    <x v="48"/>
    <x v="0"/>
    <n v="2369243"/>
  </r>
  <r>
    <x v="2"/>
    <s v="ARQUITECTURA Y CONCRETO S A S"/>
    <s v="20 NIIF Plenas - Separados"/>
    <s v="ANTIOQUIA"/>
    <s v="F4111"/>
    <s v="2016-dic-31"/>
    <x v="3"/>
    <m/>
    <m/>
    <s v="Otros pasivos no financieros no corrientes"/>
    <x v="48"/>
    <x v="0"/>
    <n v="384758917"/>
  </r>
  <r>
    <x v="2"/>
    <s v="ARQUITECTURA Y CONCRETO S A S"/>
    <s v="20 NIIF Plenas - Separados"/>
    <s v="ANTIOQUIA"/>
    <s v="F4111"/>
    <s v="2017-dic-31"/>
    <x v="3"/>
    <m/>
    <m/>
    <s v="Otros pasivos no financieros no corrientes"/>
    <x v="48"/>
    <x v="0"/>
    <n v="469596948"/>
  </r>
  <r>
    <x v="49"/>
    <s v="CONINSA  RAMON H. S.A."/>
    <s v="20 NIIF Plenas - Separados"/>
    <s v="ANTIOQUIA"/>
    <s v="F4290"/>
    <s v="2016-dic-31"/>
    <x v="3"/>
    <m/>
    <m/>
    <s v="Pasivos no corrientes"/>
    <x v="42"/>
    <x v="6"/>
    <n v="79558875"/>
  </r>
  <r>
    <x v="49"/>
    <s v="CONINSA  RAMON H. S.A."/>
    <s v="20 NIIF Plenas - Separados"/>
    <s v="ANTIOQUIA"/>
    <s v="F4290"/>
    <s v="2017-dic-31"/>
    <x v="3"/>
    <m/>
    <m/>
    <s v="Pasivos no corrientes"/>
    <x v="42"/>
    <x v="6"/>
    <n v="83415828"/>
  </r>
  <r>
    <x v="27"/>
    <s v="CONSTRUCCIONES OBYCON S.A.S"/>
    <s v="20 NIIF Plenas - Separados"/>
    <s v="BOGOTA D.C."/>
    <s v="M7110"/>
    <s v="2016-dic-31"/>
    <x v="3"/>
    <m/>
    <m/>
    <s v="Pasivos no corrientes"/>
    <x v="42"/>
    <x v="6"/>
    <n v="33292031"/>
  </r>
  <r>
    <x v="27"/>
    <s v="CONSTRUCCIONES OBYCON S.A.S"/>
    <s v="20 NIIF Plenas - Separados"/>
    <s v="BOGOTA D.C."/>
    <s v="M7110"/>
    <s v="2017-dic-31"/>
    <x v="3"/>
    <m/>
    <m/>
    <s v="Pasivos no corrientes"/>
    <x v="42"/>
    <x v="6"/>
    <n v="19670385"/>
  </r>
  <r>
    <x v="13"/>
    <s v="CONSTRUCTORA CAPITAL MEDELLIN S.A.S."/>
    <s v="20 NIIF Plenas - Separados"/>
    <s v="ANTIOQUIA"/>
    <s v="F4111"/>
    <s v="2016-dic-31"/>
    <x v="3"/>
    <m/>
    <m/>
    <s v="Pasivos no corrientes"/>
    <x v="42"/>
    <x v="6"/>
    <n v="134889313"/>
  </r>
  <r>
    <x v="13"/>
    <s v="CONSTRUCTORA CAPITAL MEDELLIN S.A.S."/>
    <s v="20 NIIF Plenas - Separados"/>
    <s v="ANTIOQUIA"/>
    <s v="F4111"/>
    <s v="2017-dic-31"/>
    <x v="3"/>
    <m/>
    <m/>
    <s v="Pasivos no corrientes"/>
    <x v="42"/>
    <x v="6"/>
    <n v="211811393"/>
  </r>
  <r>
    <x v="30"/>
    <s v="TECNICONTROL S.A."/>
    <s v="20 NIIF Plenas - Separados"/>
    <s v="BOGOTA D.C."/>
    <s v="M7110"/>
    <s v="2016-dic-31"/>
    <x v="3"/>
    <m/>
    <m/>
    <s v="Pasivos no corrientes"/>
    <x v="42"/>
    <x v="6"/>
    <n v="4909583"/>
  </r>
  <r>
    <x v="30"/>
    <s v="TECNICONTROL S.A."/>
    <s v="20 NIIF Plenas - Separados"/>
    <s v="BOGOTA D.C."/>
    <s v="M7110"/>
    <s v="2017-dic-31"/>
    <x v="3"/>
    <m/>
    <m/>
    <s v="Pasivos no corrientes"/>
    <x v="42"/>
    <x v="6"/>
    <n v="2533643"/>
  </r>
  <r>
    <x v="23"/>
    <s v="ODINSA SERVICIOS S A S"/>
    <s v="20 NIIF Plenas - Separados"/>
    <s v="BOGOTA D.C."/>
    <s v="F4390"/>
    <s v="2016-dic-31"/>
    <x v="3"/>
    <m/>
    <m/>
    <s v="Pasivos no corrientes"/>
    <x v="42"/>
    <x v="6"/>
    <n v="159235"/>
  </r>
  <r>
    <x v="8"/>
    <s v="AMARILO S.A.S"/>
    <s v="20 NIIF Plenas - Separados"/>
    <s v="BOGOTA D.C."/>
    <s v="F4111"/>
    <s v="2016-dic-31"/>
    <x v="3"/>
    <m/>
    <m/>
    <s v="Pasivos no corrientes"/>
    <x v="42"/>
    <x v="6"/>
    <n v="1114199"/>
  </r>
  <r>
    <x v="8"/>
    <s v="AMARILO S.A.S"/>
    <s v="20 NIIF Plenas - Separados"/>
    <s v="BOGOTA D.C."/>
    <s v="F4111"/>
    <s v="2017-dic-31"/>
    <x v="3"/>
    <m/>
    <m/>
    <s v="Pasivos no corrientes"/>
    <x v="42"/>
    <x v="6"/>
    <n v="1250814"/>
  </r>
  <r>
    <x v="11"/>
    <s v="LATINOAMERICANA DE CONSTRUCCIONES S.A."/>
    <s v="20 NIIF Plenas - Separados"/>
    <s v="ANTIOQUIA"/>
    <s v="F4210"/>
    <s v="2016-dic-31"/>
    <x v="3"/>
    <m/>
    <m/>
    <s v="Pasivos no corrientes"/>
    <x v="42"/>
    <x v="6"/>
    <n v="132772682"/>
  </r>
  <r>
    <x v="11"/>
    <s v="LATINOAMERICANA DE CONSTRUCCIONES S.A."/>
    <s v="20 NIIF Plenas - Separados"/>
    <s v="ANTIOQUIA"/>
    <s v="F4210"/>
    <s v="2017-dic-31"/>
    <x v="3"/>
    <m/>
    <m/>
    <s v="Pasivos no corrientes"/>
    <x v="42"/>
    <x v="6"/>
    <n v="182981929"/>
  </r>
  <r>
    <x v="6"/>
    <s v="PRABYC INGENIEROS S A S"/>
    <s v="20 NIIF Plenas - Separados"/>
    <s v="BOGOTA D.C."/>
    <s v="F4111"/>
    <s v="2016-dic-31"/>
    <x v="3"/>
    <m/>
    <m/>
    <s v="Pasivos no corrientes"/>
    <x v="42"/>
    <x v="6"/>
    <n v="105737381"/>
  </r>
  <r>
    <x v="6"/>
    <s v="PRABYC INGENIEROS S A S"/>
    <s v="20 NIIF Plenas - Separados"/>
    <s v="BOGOTA D.C."/>
    <s v="F4111"/>
    <s v="2017-dic-31"/>
    <x v="3"/>
    <m/>
    <m/>
    <s v="Pasivos no corrientes"/>
    <x v="42"/>
    <x v="6"/>
    <n v="216837219"/>
  </r>
  <r>
    <x v="44"/>
    <s v="MARVAL S.A."/>
    <s v="20 NIIF Plenas - Separados"/>
    <s v="SANTANDER"/>
    <s v="F4111"/>
    <s v="2016-dic-31"/>
    <x v="3"/>
    <m/>
    <m/>
    <s v="Pasivos no corrientes"/>
    <x v="42"/>
    <x v="6"/>
    <n v="214028390"/>
  </r>
  <r>
    <x v="44"/>
    <s v="MARVAL S.A."/>
    <s v="20 NIIF Plenas - Separados"/>
    <s v="SANTANDER"/>
    <s v="F4111"/>
    <s v="2017-dic-31"/>
    <x v="3"/>
    <m/>
    <m/>
    <s v="Pasivos no corrientes"/>
    <x v="42"/>
    <x v="6"/>
    <n v="198330023"/>
  </r>
  <r>
    <x v="62"/>
    <s v="CARTAGENA II S.A."/>
    <s v="20 NIIF Plenas - Separados"/>
    <s v="BOLIVAR"/>
    <s v="L6810"/>
    <s v="2016-dic-31"/>
    <x v="3"/>
    <m/>
    <m/>
    <s v="Pasivos no corrientes"/>
    <x v="42"/>
    <x v="6"/>
    <n v="200692192"/>
  </r>
  <r>
    <x v="62"/>
    <s v="CARTAGENA II S.A."/>
    <s v="20 NIIF Plenas - Separados"/>
    <s v="BOLIVAR"/>
    <s v="L6810"/>
    <s v="2017-dic-31"/>
    <x v="3"/>
    <m/>
    <m/>
    <s v="Pasivos no corrientes"/>
    <x v="42"/>
    <x v="6"/>
    <n v="82096676"/>
  </r>
  <r>
    <x v="3"/>
    <s v="JARAMILLO MORA S.A."/>
    <s v="20 NIIF Plenas - Separados"/>
    <s v="VALLE"/>
    <s v="F4111"/>
    <s v="2016-dic-31"/>
    <x v="3"/>
    <m/>
    <m/>
    <s v="Pasivos no corrientes"/>
    <x v="42"/>
    <x v="6"/>
    <n v="45284936"/>
  </r>
  <r>
    <x v="3"/>
    <s v="JARAMILLO MORA S.A."/>
    <s v="20 NIIF Plenas - Separados"/>
    <s v="VALLE"/>
    <s v="F4111"/>
    <s v="2017-dic-31"/>
    <x v="3"/>
    <m/>
    <m/>
    <s v="Pasivos no corrientes"/>
    <x v="42"/>
    <x v="6"/>
    <n v="73829081"/>
  </r>
  <r>
    <x v="54"/>
    <s v="INMOBILIARIA CONCONCRETO S.A.S."/>
    <s v="20 NIIF Plenas - Separados"/>
    <s v="ANTIOQUIA"/>
    <s v="F4111"/>
    <s v="2016-dic-31"/>
    <x v="3"/>
    <m/>
    <m/>
    <s v="Pasivos no corrientes"/>
    <x v="42"/>
    <x v="6"/>
    <n v="1015474"/>
  </r>
  <r>
    <x v="54"/>
    <s v="INMOBILIARIA CONCONCRETO S.A.S."/>
    <s v="20 NIIF Plenas - Separados"/>
    <s v="ANTIOQUIA"/>
    <s v="F4111"/>
    <s v="2017-dic-31"/>
    <x v="3"/>
    <m/>
    <m/>
    <s v="Pasivos no corrientes"/>
    <x v="42"/>
    <x v="6"/>
    <n v="417534"/>
  </r>
  <r>
    <x v="16"/>
    <s v="CAM COLOMBIA MULTISERVICIOS S A S"/>
    <s v="20 NIIF Plenas - Separados"/>
    <s v="BOGOTA D.C."/>
    <s v="N8299"/>
    <s v="2016-dic-31"/>
    <x v="3"/>
    <m/>
    <m/>
    <s v="Pasivos no corrientes"/>
    <x v="42"/>
    <x v="6"/>
    <n v="15154867"/>
  </r>
  <r>
    <x v="16"/>
    <s v="CAM COLOMBIA MULTISERVICIOS S A S"/>
    <s v="20 NIIF Plenas - Separados"/>
    <s v="BOGOTA D.C."/>
    <s v="N8299"/>
    <s v="2017-dic-31"/>
    <x v="3"/>
    <m/>
    <m/>
    <s v="Pasivos no corrientes"/>
    <x v="42"/>
    <x v="6"/>
    <n v="6208093"/>
  </r>
  <r>
    <x v="32"/>
    <s v="CONSTRUCTORA  COLPATRIA S.A"/>
    <s v="20 NIIF Plenas - Separados"/>
    <s v="BOGOTA D.C."/>
    <s v="F4111"/>
    <s v="2016-dic-31"/>
    <x v="3"/>
    <m/>
    <m/>
    <s v="Pasivos no corrientes"/>
    <x v="42"/>
    <x v="6"/>
    <n v="363879292"/>
  </r>
  <r>
    <x v="32"/>
    <s v="CONSTRUCTORA  COLPATRIA S.A"/>
    <s v="20 NIIF Plenas - Separados"/>
    <s v="BOGOTA D.C."/>
    <s v="F4111"/>
    <s v="2017-dic-31"/>
    <x v="3"/>
    <m/>
    <m/>
    <s v="Pasivos no corrientes"/>
    <x v="42"/>
    <x v="6"/>
    <n v="466159507"/>
  </r>
  <r>
    <x v="36"/>
    <s v="INTEGRAL S A."/>
    <s v="20 NIIF Plenas - Separados"/>
    <s v="ANTIOQUIA"/>
    <s v="M7110"/>
    <s v="2016-dic-31"/>
    <x v="3"/>
    <m/>
    <m/>
    <s v="Pasivos no corrientes"/>
    <x v="42"/>
    <x v="6"/>
    <n v="20560991"/>
  </r>
  <r>
    <x v="36"/>
    <s v="INTEGRAL S A."/>
    <s v="20 NIIF Plenas - Separados"/>
    <s v="ANTIOQUIA"/>
    <s v="M7110"/>
    <s v="2017-dic-31"/>
    <x v="3"/>
    <m/>
    <m/>
    <s v="Pasivos no corrientes"/>
    <x v="42"/>
    <x v="6"/>
    <n v="16510088"/>
  </r>
  <r>
    <x v="29"/>
    <s v="CONSULTORIA COLOMBIANA S A"/>
    <s v="20 NIIF Plenas - Separados"/>
    <s v="BOGOTA D.C."/>
    <s v="M7110"/>
    <s v="2016-dic-31"/>
    <x v="3"/>
    <m/>
    <m/>
    <s v="Pasivos no corrientes"/>
    <x v="42"/>
    <x v="6"/>
    <n v="12163277"/>
  </r>
  <r>
    <x v="29"/>
    <s v="CONSULTORIA COLOMBIANA S A"/>
    <s v="20 NIIF Plenas - Separados"/>
    <s v="BOGOTA D.C."/>
    <s v="M7110"/>
    <s v="2017-dic-31"/>
    <x v="3"/>
    <m/>
    <m/>
    <s v="Pasivos no corrientes"/>
    <x v="42"/>
    <x v="6"/>
    <n v="14258239"/>
  </r>
  <r>
    <x v="31"/>
    <s v="MORELCO S A S"/>
    <s v="20 NIIF Plenas - Separados"/>
    <s v="BOGOTA D.C."/>
    <s v="F4290"/>
    <s v="2016-dic-31"/>
    <x v="3"/>
    <m/>
    <m/>
    <s v="Pasivos no corrientes"/>
    <x v="42"/>
    <x v="6"/>
    <n v="22954705"/>
  </r>
  <r>
    <x v="31"/>
    <s v="MORELCO S A S"/>
    <s v="20 NIIF Plenas - Separados"/>
    <s v="BOGOTA D.C."/>
    <s v="F4290"/>
    <s v="2017-dic-31"/>
    <x v="3"/>
    <m/>
    <m/>
    <s v="Pasivos no corrientes"/>
    <x v="42"/>
    <x v="6"/>
    <n v="12163934"/>
  </r>
  <r>
    <x v="18"/>
    <s v="HMV INGENIEROS LTDA"/>
    <s v="20 NIIF Plenas - Separados"/>
    <s v="ANTIOQUIA"/>
    <s v="M7110"/>
    <s v="2016-dic-31"/>
    <x v="3"/>
    <m/>
    <m/>
    <s v="Pasivos no corrientes"/>
    <x v="42"/>
    <x v="6"/>
    <n v="19699584"/>
  </r>
  <r>
    <x v="18"/>
    <s v="HMV INGENIEROS LTDA"/>
    <s v="20 NIIF Plenas - Separados"/>
    <s v="ANTIOQUIA"/>
    <s v="M7110"/>
    <s v="2017-dic-31"/>
    <x v="3"/>
    <m/>
    <m/>
    <s v="Pasivos no corrientes"/>
    <x v="42"/>
    <x v="6"/>
    <n v="25743779"/>
  </r>
  <r>
    <x v="33"/>
    <s v="A.C.I. PROYECTOS S.A.S"/>
    <s v="20 NIIF Plenas - Separados"/>
    <s v="BOGOTA D.C."/>
    <s v="M7110"/>
    <s v="2016-dic-31"/>
    <x v="3"/>
    <m/>
    <m/>
    <s v="Pasivos no corrientes"/>
    <x v="42"/>
    <x v="6"/>
    <n v="4489576"/>
  </r>
  <r>
    <x v="33"/>
    <s v="A.C.I. PROYECTOS S.A.S"/>
    <s v="20 NIIF Plenas - Separados"/>
    <s v="BOGOTA D.C."/>
    <s v="M7110"/>
    <s v="2017-dic-31"/>
    <x v="3"/>
    <m/>
    <m/>
    <s v="Pasivos no corrientes"/>
    <x v="42"/>
    <x v="6"/>
    <n v="46185"/>
  </r>
  <r>
    <x v="48"/>
    <s v="SEDIC S.A"/>
    <s v="20 NIIF Plenas - Separados"/>
    <s v="ANTIOQUIA"/>
    <s v="M7110"/>
    <s v="2016-dic-31"/>
    <x v="3"/>
    <m/>
    <m/>
    <s v="Pasivos no corrientes"/>
    <x v="42"/>
    <x v="6"/>
    <n v="2795385"/>
  </r>
  <r>
    <x v="48"/>
    <s v="SEDIC S.A"/>
    <s v="20 NIIF Plenas - Separados"/>
    <s v="ANTIOQUIA"/>
    <s v="M7110"/>
    <s v="2017-dic-31"/>
    <x v="3"/>
    <m/>
    <m/>
    <s v="Pasivos no corrientes"/>
    <x v="42"/>
    <x v="6"/>
    <n v="3118664"/>
  </r>
  <r>
    <x v="57"/>
    <s v="ESTUDIOS Y PROYECTOS DEL SOL S A S"/>
    <s v="20 NIIF Plenas - Separados"/>
    <s v="BOGOTA D.C."/>
    <s v="F4210"/>
    <s v="2016-dic-31"/>
    <x v="3"/>
    <m/>
    <m/>
    <s v="Pasivos no corrientes"/>
    <x v="42"/>
    <x v="6"/>
    <n v="138219179"/>
  </r>
  <r>
    <x v="57"/>
    <s v="ESTUDIOS Y PROYECTOS DEL SOL S A S"/>
    <s v="20 NIIF Plenas - Separados"/>
    <s v="BOGOTA D.C."/>
    <s v="F4210"/>
    <s v="2017-dic-31"/>
    <x v="3"/>
    <m/>
    <m/>
    <s v="Pasivos no corrientes"/>
    <x v="42"/>
    <x v="6"/>
    <n v="89862167"/>
  </r>
  <r>
    <x v="35"/>
    <s v="TERMOTECNICA COINDUSTRIAL S A"/>
    <s v="20 NIIF Plenas - Separados"/>
    <s v="BOGOTA D.C."/>
    <s v="F4290"/>
    <s v="2016-dic-31"/>
    <x v="3"/>
    <m/>
    <m/>
    <s v="Pasivos no corrientes"/>
    <x v="42"/>
    <x v="6"/>
    <n v="47089835"/>
  </r>
  <r>
    <x v="35"/>
    <s v="TERMOTECNICA COINDUSTRIAL S A"/>
    <s v="20 NIIF Plenas - Separados"/>
    <s v="BOGOTA D.C."/>
    <s v="F4290"/>
    <s v="2017-dic-31"/>
    <x v="3"/>
    <m/>
    <m/>
    <s v="Pasivos no corrientes"/>
    <x v="42"/>
    <x v="6"/>
    <n v="31432932"/>
  </r>
  <r>
    <x v="20"/>
    <s v="OSPINAS Y CIA S A"/>
    <s v="20 NIIF Plenas - Separados"/>
    <s v="BOGOTA D.C."/>
    <s v="M7110"/>
    <s v="2016-dic-31"/>
    <x v="3"/>
    <m/>
    <m/>
    <s v="Pasivos no corrientes"/>
    <x v="42"/>
    <x v="6"/>
    <n v="14459536"/>
  </r>
  <r>
    <x v="20"/>
    <s v="OSPINAS Y CIA S A"/>
    <s v="20 NIIF Plenas - Separados"/>
    <s v="BOGOTA D.C."/>
    <s v="M7110"/>
    <s v="2017-dic-31"/>
    <x v="3"/>
    <m/>
    <m/>
    <s v="Pasivos no corrientes"/>
    <x v="42"/>
    <x v="6"/>
    <n v="12860875"/>
  </r>
  <r>
    <x v="42"/>
    <s v="PROMOTORA CONVIVIENDA S A S"/>
    <s v="20 NIIF Plenas - Separados"/>
    <s v="BOGOTA D.C."/>
    <s v="M7110"/>
    <s v="2016-dic-31"/>
    <x v="3"/>
    <m/>
    <m/>
    <s v="Pasivos no corrientes"/>
    <x v="42"/>
    <x v="6"/>
    <n v="54917373"/>
  </r>
  <r>
    <x v="42"/>
    <s v="PROMOTORA CONVIVIENDA S A S"/>
    <s v="20 NIIF Plenas - Separados"/>
    <s v="BOGOTA D.C."/>
    <s v="M7110"/>
    <s v="2017-dic-31"/>
    <x v="3"/>
    <m/>
    <m/>
    <s v="Pasivos no corrientes"/>
    <x v="42"/>
    <x v="6"/>
    <n v="87541544"/>
  </r>
  <r>
    <x v="53"/>
    <s v="SP INGENIEROS S.A.S."/>
    <s v="20 NIIF Plenas - Separados"/>
    <s v="ANTIOQUIA"/>
    <s v="F4210"/>
    <s v="2016-dic-31"/>
    <x v="3"/>
    <m/>
    <m/>
    <s v="Pasivos no corrientes"/>
    <x v="42"/>
    <x v="6"/>
    <n v="38697818"/>
  </r>
  <r>
    <x v="53"/>
    <s v="SP INGENIEROS S.A.S."/>
    <s v="20 NIIF Plenas - Separados"/>
    <s v="ANTIOQUIA"/>
    <s v="F4210"/>
    <s v="2017-dic-31"/>
    <x v="3"/>
    <m/>
    <m/>
    <s v="Pasivos no corrientes"/>
    <x v="42"/>
    <x v="6"/>
    <n v="86682200"/>
  </r>
  <r>
    <x v="15"/>
    <s v="KMA CONSTRUCCIONES S A"/>
    <s v="20 NIIF Plenas - Separados"/>
    <s v="BOLIVAR"/>
    <s v="F4290"/>
    <s v="2016-dic-31"/>
    <x v="3"/>
    <m/>
    <m/>
    <s v="Pasivos no corrientes"/>
    <x v="42"/>
    <x v="6"/>
    <n v="66707955"/>
  </r>
  <r>
    <x v="15"/>
    <s v="KMA CONSTRUCCIONES S A"/>
    <s v="20 NIIF Plenas - Separados"/>
    <s v="BOLIVAR"/>
    <s v="F4290"/>
    <s v="2017-dic-31"/>
    <x v="3"/>
    <m/>
    <m/>
    <s v="Pasivos no corrientes"/>
    <x v="42"/>
    <x v="6"/>
    <n v="49619265"/>
  </r>
  <r>
    <x v="2"/>
    <s v="ARQUITECTURA Y CONCRETO S A S"/>
    <s v="20 NIIF Plenas - Separados"/>
    <s v="ANTIOQUIA"/>
    <s v="F4111"/>
    <s v="2016-dic-31"/>
    <x v="3"/>
    <m/>
    <m/>
    <s v="Pasivos no corrientes"/>
    <x v="42"/>
    <x v="6"/>
    <n v="389475259"/>
  </r>
  <r>
    <x v="2"/>
    <s v="ARQUITECTURA Y CONCRETO S A S"/>
    <s v="20 NIIF Plenas - Separados"/>
    <s v="ANTIOQUIA"/>
    <s v="F4111"/>
    <s v="2017-dic-31"/>
    <x v="3"/>
    <m/>
    <m/>
    <s v="Pasivos no corrientes"/>
    <x v="42"/>
    <x v="6"/>
    <n v="496446963"/>
  </r>
  <r>
    <x v="40"/>
    <s v="INDUSTRIAL CONCONCRETO S.A.S"/>
    <s v="20 NIIF Plenas - Separados"/>
    <s v="ANTIOQUIA"/>
    <s v="F4290"/>
    <s v="2016-dic-31"/>
    <x v="3"/>
    <m/>
    <m/>
    <s v="Pasivos no corrientes"/>
    <x v="42"/>
    <x v="6"/>
    <n v="16919748"/>
  </r>
  <r>
    <x v="40"/>
    <s v="INDUSTRIAL CONCONCRETO S.A.S"/>
    <s v="20 NIIF Plenas - Separados"/>
    <s v="ANTIOQUIA"/>
    <s v="F4290"/>
    <s v="2017-dic-31"/>
    <x v="3"/>
    <m/>
    <m/>
    <s v="Pasivos no corrientes"/>
    <x v="42"/>
    <x v="6"/>
    <n v="58148015"/>
  </r>
  <r>
    <x v="49"/>
    <s v="CONINSA  RAMON H. S.A."/>
    <s v="20 NIIF Plenas - Separados"/>
    <s v="ANTIOQUIA"/>
    <s v="F4290"/>
    <s v="2016-dic-31"/>
    <x v="3"/>
    <m/>
    <m/>
    <s v="Pasivos"/>
    <x v="49"/>
    <x v="7"/>
    <n v="288937479"/>
  </r>
  <r>
    <x v="49"/>
    <s v="CONINSA  RAMON H. S.A."/>
    <s v="20 NIIF Plenas - Separados"/>
    <s v="ANTIOQUIA"/>
    <s v="F4290"/>
    <s v="2017-dic-31"/>
    <x v="3"/>
    <m/>
    <m/>
    <s v="Pasivos"/>
    <x v="49"/>
    <x v="7"/>
    <n v="293528224"/>
  </r>
  <r>
    <x v="27"/>
    <s v="CONSTRUCCIONES OBYCON S.A.S"/>
    <s v="20 NIIF Plenas - Separados"/>
    <s v="BOGOTA D.C."/>
    <s v="M7110"/>
    <s v="2016-dic-31"/>
    <x v="3"/>
    <m/>
    <m/>
    <s v="Pasivos"/>
    <x v="49"/>
    <x v="7"/>
    <n v="96909026"/>
  </r>
  <r>
    <x v="27"/>
    <s v="CONSTRUCCIONES OBYCON S.A.S"/>
    <s v="20 NIIF Plenas - Separados"/>
    <s v="BOGOTA D.C."/>
    <s v="M7110"/>
    <s v="2017-dic-31"/>
    <x v="3"/>
    <m/>
    <m/>
    <s v="Pasivos"/>
    <x v="49"/>
    <x v="7"/>
    <n v="87460083"/>
  </r>
  <r>
    <x v="13"/>
    <s v="CONSTRUCTORA CAPITAL MEDELLIN S.A.S."/>
    <s v="20 NIIF Plenas - Separados"/>
    <s v="ANTIOQUIA"/>
    <s v="F4111"/>
    <s v="2016-dic-31"/>
    <x v="3"/>
    <m/>
    <m/>
    <s v="Pasivos"/>
    <x v="49"/>
    <x v="7"/>
    <n v="470185838"/>
  </r>
  <r>
    <x v="13"/>
    <s v="CONSTRUCTORA CAPITAL MEDELLIN S.A.S."/>
    <s v="20 NIIF Plenas - Separados"/>
    <s v="ANTIOQUIA"/>
    <s v="F4111"/>
    <s v="2017-dic-31"/>
    <x v="3"/>
    <m/>
    <m/>
    <s v="Pasivos"/>
    <x v="49"/>
    <x v="7"/>
    <n v="583245318"/>
  </r>
  <r>
    <x v="30"/>
    <s v="TECNICONTROL S.A."/>
    <s v="20 NIIF Plenas - Separados"/>
    <s v="BOGOTA D.C."/>
    <s v="M7110"/>
    <s v="2016-dic-31"/>
    <x v="3"/>
    <m/>
    <m/>
    <s v="Pasivos"/>
    <x v="49"/>
    <x v="7"/>
    <n v="14885551"/>
  </r>
  <r>
    <x v="30"/>
    <s v="TECNICONTROL S.A."/>
    <s v="20 NIIF Plenas - Separados"/>
    <s v="BOGOTA D.C."/>
    <s v="M7110"/>
    <s v="2017-dic-31"/>
    <x v="3"/>
    <m/>
    <m/>
    <s v="Pasivos"/>
    <x v="49"/>
    <x v="7"/>
    <n v="19168501"/>
  </r>
  <r>
    <x v="23"/>
    <s v="ODINSA SERVICIOS S A S"/>
    <s v="20 NIIF Plenas - Separados"/>
    <s v="BOGOTA D.C."/>
    <s v="F4390"/>
    <s v="2016-dic-31"/>
    <x v="3"/>
    <m/>
    <m/>
    <s v="Pasivos"/>
    <x v="49"/>
    <x v="7"/>
    <n v="520466"/>
  </r>
  <r>
    <x v="23"/>
    <s v="ODINSA SERVICIOS S A S"/>
    <s v="20 NIIF Plenas - Separados"/>
    <s v="BOGOTA D.C."/>
    <s v="F4390"/>
    <s v="2017-dic-31"/>
    <x v="3"/>
    <m/>
    <m/>
    <s v="Pasivos"/>
    <x v="49"/>
    <x v="7"/>
    <n v="7752"/>
  </r>
  <r>
    <x v="8"/>
    <s v="AMARILO S.A.S"/>
    <s v="20 NIIF Plenas - Separados"/>
    <s v="BOGOTA D.C."/>
    <s v="F4111"/>
    <s v="2016-dic-31"/>
    <x v="3"/>
    <m/>
    <m/>
    <s v="Pasivos"/>
    <x v="49"/>
    <x v="7"/>
    <n v="1465407992"/>
  </r>
  <r>
    <x v="8"/>
    <s v="AMARILO S.A.S"/>
    <s v="20 NIIF Plenas - Separados"/>
    <s v="BOGOTA D.C."/>
    <s v="F4111"/>
    <s v="2017-dic-31"/>
    <x v="3"/>
    <m/>
    <m/>
    <s v="Pasivos"/>
    <x v="49"/>
    <x v="7"/>
    <n v="1590690439"/>
  </r>
  <r>
    <x v="11"/>
    <s v="LATINOAMERICANA DE CONSTRUCCIONES S.A."/>
    <s v="20 NIIF Plenas - Separados"/>
    <s v="ANTIOQUIA"/>
    <s v="F4210"/>
    <s v="2016-dic-31"/>
    <x v="3"/>
    <m/>
    <m/>
    <s v="Pasivos"/>
    <x v="49"/>
    <x v="7"/>
    <n v="296208616"/>
  </r>
  <r>
    <x v="11"/>
    <s v="LATINOAMERICANA DE CONSTRUCCIONES S.A."/>
    <s v="20 NIIF Plenas - Separados"/>
    <s v="ANTIOQUIA"/>
    <s v="F4210"/>
    <s v="2017-dic-31"/>
    <x v="3"/>
    <m/>
    <m/>
    <s v="Pasivos"/>
    <x v="49"/>
    <x v="7"/>
    <n v="257950576"/>
  </r>
  <r>
    <x v="6"/>
    <s v="PRABYC INGENIEROS S A S"/>
    <s v="20 NIIF Plenas - Separados"/>
    <s v="BOGOTA D.C."/>
    <s v="F4111"/>
    <s v="2016-dic-31"/>
    <x v="3"/>
    <m/>
    <m/>
    <s v="Pasivos"/>
    <x v="49"/>
    <x v="7"/>
    <n v="287198271"/>
  </r>
  <r>
    <x v="6"/>
    <s v="PRABYC INGENIEROS S A S"/>
    <s v="20 NIIF Plenas - Separados"/>
    <s v="BOGOTA D.C."/>
    <s v="F4111"/>
    <s v="2017-dic-31"/>
    <x v="3"/>
    <m/>
    <m/>
    <s v="Pasivos"/>
    <x v="49"/>
    <x v="7"/>
    <n v="436848762"/>
  </r>
  <r>
    <x v="44"/>
    <s v="MARVAL S.A."/>
    <s v="20 NIIF Plenas - Separados"/>
    <s v="SANTANDER"/>
    <s v="F4111"/>
    <s v="2016-dic-31"/>
    <x v="3"/>
    <m/>
    <m/>
    <s v="Pasivos"/>
    <x v="49"/>
    <x v="7"/>
    <n v="541920810"/>
  </r>
  <r>
    <x v="44"/>
    <s v="MARVAL S.A."/>
    <s v="20 NIIF Plenas - Separados"/>
    <s v="SANTANDER"/>
    <s v="F4111"/>
    <s v="2017-dic-31"/>
    <x v="3"/>
    <m/>
    <m/>
    <s v="Pasivos"/>
    <x v="49"/>
    <x v="7"/>
    <n v="472677687"/>
  </r>
  <r>
    <x v="62"/>
    <s v="CARTAGENA II S.A."/>
    <s v="20 NIIF Plenas - Separados"/>
    <s v="BOLIVAR"/>
    <s v="L6810"/>
    <s v="2016-dic-31"/>
    <x v="3"/>
    <m/>
    <m/>
    <s v="Pasivos"/>
    <x v="49"/>
    <x v="7"/>
    <n v="311990005"/>
  </r>
  <r>
    <x v="62"/>
    <s v="CARTAGENA II S.A."/>
    <s v="20 NIIF Plenas - Separados"/>
    <s v="BOLIVAR"/>
    <s v="L6810"/>
    <s v="2017-dic-31"/>
    <x v="3"/>
    <m/>
    <m/>
    <s v="Pasivos"/>
    <x v="49"/>
    <x v="7"/>
    <n v="130906520"/>
  </r>
  <r>
    <x v="3"/>
    <s v="JARAMILLO MORA S.A."/>
    <s v="20 NIIF Plenas - Separados"/>
    <s v="VALLE"/>
    <s v="F4111"/>
    <s v="2016-dic-31"/>
    <x v="3"/>
    <m/>
    <m/>
    <s v="Pasivos"/>
    <x v="49"/>
    <x v="7"/>
    <n v="228932839"/>
  </r>
  <r>
    <x v="3"/>
    <s v="JARAMILLO MORA S.A."/>
    <s v="20 NIIF Plenas - Separados"/>
    <s v="VALLE"/>
    <s v="F4111"/>
    <s v="2017-dic-31"/>
    <x v="3"/>
    <m/>
    <m/>
    <s v="Pasivos"/>
    <x v="49"/>
    <x v="7"/>
    <n v="267265051"/>
  </r>
  <r>
    <x v="54"/>
    <s v="INMOBILIARIA CONCONCRETO S.A.S."/>
    <s v="20 NIIF Plenas - Separados"/>
    <s v="ANTIOQUIA"/>
    <s v="F4111"/>
    <s v="2016-dic-31"/>
    <x v="3"/>
    <m/>
    <m/>
    <s v="Pasivos"/>
    <x v="49"/>
    <x v="7"/>
    <n v="4879540"/>
  </r>
  <r>
    <x v="54"/>
    <s v="INMOBILIARIA CONCONCRETO S.A.S."/>
    <s v="20 NIIF Plenas - Separados"/>
    <s v="ANTIOQUIA"/>
    <s v="F4111"/>
    <s v="2017-dic-31"/>
    <x v="3"/>
    <m/>
    <m/>
    <s v="Pasivos"/>
    <x v="49"/>
    <x v="7"/>
    <n v="2488928"/>
  </r>
  <r>
    <x v="16"/>
    <s v="CAM COLOMBIA MULTISERVICIOS S A S"/>
    <s v="20 NIIF Plenas - Separados"/>
    <s v="BOGOTA D.C."/>
    <s v="N8299"/>
    <s v="2016-dic-31"/>
    <x v="3"/>
    <m/>
    <m/>
    <s v="Pasivos"/>
    <x v="49"/>
    <x v="7"/>
    <n v="85118848"/>
  </r>
  <r>
    <x v="16"/>
    <s v="CAM COLOMBIA MULTISERVICIOS S A S"/>
    <s v="20 NIIF Plenas - Separados"/>
    <s v="BOGOTA D.C."/>
    <s v="N8299"/>
    <s v="2017-dic-31"/>
    <x v="3"/>
    <m/>
    <m/>
    <s v="Pasivos"/>
    <x v="49"/>
    <x v="7"/>
    <n v="101256009"/>
  </r>
  <r>
    <x v="32"/>
    <s v="CONSTRUCTORA  COLPATRIA S.A"/>
    <s v="20 NIIF Plenas - Separados"/>
    <s v="BOGOTA D.C."/>
    <s v="F4111"/>
    <s v="2016-dic-31"/>
    <x v="3"/>
    <m/>
    <m/>
    <s v="Pasivos"/>
    <x v="49"/>
    <x v="7"/>
    <n v="986375367"/>
  </r>
  <r>
    <x v="32"/>
    <s v="CONSTRUCTORA  COLPATRIA S.A"/>
    <s v="20 NIIF Plenas - Separados"/>
    <s v="BOGOTA D.C."/>
    <s v="F4111"/>
    <s v="2017-dic-31"/>
    <x v="3"/>
    <m/>
    <m/>
    <s v="Pasivos"/>
    <x v="49"/>
    <x v="7"/>
    <n v="1186840202"/>
  </r>
  <r>
    <x v="36"/>
    <s v="INTEGRAL S A."/>
    <s v="20 NIIF Plenas - Separados"/>
    <s v="ANTIOQUIA"/>
    <s v="M7110"/>
    <s v="2016-dic-31"/>
    <x v="3"/>
    <m/>
    <m/>
    <s v="Pasivos"/>
    <x v="49"/>
    <x v="7"/>
    <n v="44416405"/>
  </r>
  <r>
    <x v="36"/>
    <s v="INTEGRAL S A."/>
    <s v="20 NIIF Plenas - Separados"/>
    <s v="ANTIOQUIA"/>
    <s v="M7110"/>
    <s v="2017-dic-31"/>
    <x v="3"/>
    <m/>
    <m/>
    <s v="Pasivos"/>
    <x v="49"/>
    <x v="7"/>
    <n v="39671487"/>
  </r>
  <r>
    <x v="29"/>
    <s v="CONSULTORIA COLOMBIANA S A"/>
    <s v="20 NIIF Plenas - Separados"/>
    <s v="BOGOTA D.C."/>
    <s v="M7110"/>
    <s v="2016-dic-31"/>
    <x v="3"/>
    <m/>
    <m/>
    <s v="Pasivos"/>
    <x v="49"/>
    <x v="7"/>
    <n v="60934007"/>
  </r>
  <r>
    <x v="29"/>
    <s v="CONSULTORIA COLOMBIANA S A"/>
    <s v="20 NIIF Plenas - Separados"/>
    <s v="BOGOTA D.C."/>
    <s v="M7110"/>
    <s v="2017-dic-31"/>
    <x v="3"/>
    <m/>
    <m/>
    <s v="Pasivos"/>
    <x v="49"/>
    <x v="7"/>
    <n v="87511519"/>
  </r>
  <r>
    <x v="31"/>
    <s v="MORELCO S A S"/>
    <s v="20 NIIF Plenas - Separados"/>
    <s v="BOGOTA D.C."/>
    <s v="F4290"/>
    <s v="2016-dic-31"/>
    <x v="3"/>
    <m/>
    <m/>
    <s v="Pasivos"/>
    <x v="49"/>
    <x v="7"/>
    <n v="134284317"/>
  </r>
  <r>
    <x v="31"/>
    <s v="MORELCO S A S"/>
    <s v="20 NIIF Plenas - Separados"/>
    <s v="BOGOTA D.C."/>
    <s v="F4290"/>
    <s v="2017-dic-31"/>
    <x v="3"/>
    <m/>
    <m/>
    <s v="Pasivos"/>
    <x v="49"/>
    <x v="7"/>
    <n v="91459655"/>
  </r>
  <r>
    <x v="18"/>
    <s v="HMV INGENIEROS LTDA"/>
    <s v="20 NIIF Plenas - Separados"/>
    <s v="ANTIOQUIA"/>
    <s v="M7110"/>
    <s v="2016-dic-31"/>
    <x v="3"/>
    <m/>
    <m/>
    <s v="Pasivos"/>
    <x v="49"/>
    <x v="7"/>
    <n v="79029584"/>
  </r>
  <r>
    <x v="18"/>
    <s v="HMV INGENIEROS LTDA"/>
    <s v="20 NIIF Plenas - Separados"/>
    <s v="ANTIOQUIA"/>
    <s v="M7110"/>
    <s v="2017-dic-31"/>
    <x v="3"/>
    <m/>
    <m/>
    <s v="Pasivos"/>
    <x v="49"/>
    <x v="7"/>
    <n v="116690231"/>
  </r>
  <r>
    <x v="33"/>
    <s v="A.C.I. PROYECTOS S.A.S"/>
    <s v="20 NIIF Plenas - Separados"/>
    <s v="BOGOTA D.C."/>
    <s v="M7110"/>
    <s v="2016-dic-31"/>
    <x v="3"/>
    <m/>
    <m/>
    <s v="Pasivos"/>
    <x v="49"/>
    <x v="7"/>
    <n v="21086593"/>
  </r>
  <r>
    <x v="33"/>
    <s v="A.C.I. PROYECTOS S.A.S"/>
    <s v="20 NIIF Plenas - Separados"/>
    <s v="BOGOTA D.C."/>
    <s v="M7110"/>
    <s v="2017-dic-31"/>
    <x v="3"/>
    <m/>
    <m/>
    <s v="Pasivos"/>
    <x v="49"/>
    <x v="7"/>
    <n v="16152853"/>
  </r>
  <r>
    <x v="48"/>
    <s v="SEDIC S.A"/>
    <s v="20 NIIF Plenas - Separados"/>
    <s v="ANTIOQUIA"/>
    <s v="M7110"/>
    <s v="2016-dic-31"/>
    <x v="3"/>
    <m/>
    <m/>
    <s v="Pasivos"/>
    <x v="49"/>
    <x v="7"/>
    <n v="6463415"/>
  </r>
  <r>
    <x v="48"/>
    <s v="SEDIC S.A"/>
    <s v="20 NIIF Plenas - Separados"/>
    <s v="ANTIOQUIA"/>
    <s v="M7110"/>
    <s v="2017-dic-31"/>
    <x v="3"/>
    <m/>
    <m/>
    <s v="Pasivos"/>
    <x v="49"/>
    <x v="7"/>
    <n v="9077182"/>
  </r>
  <r>
    <x v="57"/>
    <s v="ESTUDIOS Y PROYECTOS DEL SOL S A S"/>
    <s v="20 NIIF Plenas - Separados"/>
    <s v="BOGOTA D.C."/>
    <s v="F4210"/>
    <s v="2016-dic-31"/>
    <x v="3"/>
    <m/>
    <m/>
    <s v="Pasivos"/>
    <x v="49"/>
    <x v="7"/>
    <n v="222088509"/>
  </r>
  <r>
    <x v="57"/>
    <s v="ESTUDIOS Y PROYECTOS DEL SOL S A S"/>
    <s v="20 NIIF Plenas - Separados"/>
    <s v="BOGOTA D.C."/>
    <s v="F4210"/>
    <s v="2017-dic-31"/>
    <x v="3"/>
    <m/>
    <m/>
    <s v="Pasivos"/>
    <x v="49"/>
    <x v="7"/>
    <n v="180841863"/>
  </r>
  <r>
    <x v="35"/>
    <s v="TERMOTECNICA COINDUSTRIAL S A"/>
    <s v="20 NIIF Plenas - Separados"/>
    <s v="BOGOTA D.C."/>
    <s v="F4290"/>
    <s v="2016-dic-31"/>
    <x v="3"/>
    <m/>
    <m/>
    <s v="Pasivos"/>
    <x v="49"/>
    <x v="7"/>
    <n v="141845608"/>
  </r>
  <r>
    <x v="35"/>
    <s v="TERMOTECNICA COINDUSTRIAL S A"/>
    <s v="20 NIIF Plenas - Separados"/>
    <s v="BOGOTA D.C."/>
    <s v="F4290"/>
    <s v="2017-dic-31"/>
    <x v="3"/>
    <m/>
    <m/>
    <s v="Pasivos"/>
    <x v="49"/>
    <x v="7"/>
    <n v="172907454"/>
  </r>
  <r>
    <x v="20"/>
    <s v="OSPINAS Y CIA S A"/>
    <s v="20 NIIF Plenas - Separados"/>
    <s v="BOGOTA D.C."/>
    <s v="M7110"/>
    <s v="2016-dic-31"/>
    <x v="3"/>
    <m/>
    <m/>
    <s v="Pasivos"/>
    <x v="49"/>
    <x v="7"/>
    <n v="234325696"/>
  </r>
  <r>
    <x v="20"/>
    <s v="OSPINAS Y CIA S A"/>
    <s v="20 NIIF Plenas - Separados"/>
    <s v="BOGOTA D.C."/>
    <s v="M7110"/>
    <s v="2017-dic-31"/>
    <x v="3"/>
    <m/>
    <m/>
    <s v="Pasivos"/>
    <x v="49"/>
    <x v="7"/>
    <n v="162167331"/>
  </r>
  <r>
    <x v="42"/>
    <s v="PROMOTORA CONVIVIENDA S A S"/>
    <s v="20 NIIF Plenas - Separados"/>
    <s v="BOGOTA D.C."/>
    <s v="M7110"/>
    <s v="2016-dic-31"/>
    <x v="3"/>
    <m/>
    <m/>
    <s v="Pasivos"/>
    <x v="49"/>
    <x v="7"/>
    <n v="55774064"/>
  </r>
  <r>
    <x v="42"/>
    <s v="PROMOTORA CONVIVIENDA S A S"/>
    <s v="20 NIIF Plenas - Separados"/>
    <s v="BOGOTA D.C."/>
    <s v="M7110"/>
    <s v="2017-dic-31"/>
    <x v="3"/>
    <m/>
    <m/>
    <s v="Pasivos"/>
    <x v="49"/>
    <x v="7"/>
    <n v="88448574"/>
  </r>
  <r>
    <x v="53"/>
    <s v="SP INGENIEROS S.A.S."/>
    <s v="20 NIIF Plenas - Separados"/>
    <s v="ANTIOQUIA"/>
    <s v="F4210"/>
    <s v="2016-dic-31"/>
    <x v="3"/>
    <m/>
    <m/>
    <s v="Pasivos"/>
    <x v="49"/>
    <x v="7"/>
    <n v="106931998"/>
  </r>
  <r>
    <x v="53"/>
    <s v="SP INGENIEROS S.A.S."/>
    <s v="20 NIIF Plenas - Separados"/>
    <s v="ANTIOQUIA"/>
    <s v="F4210"/>
    <s v="2017-dic-31"/>
    <x v="3"/>
    <m/>
    <m/>
    <s v="Pasivos"/>
    <x v="49"/>
    <x v="7"/>
    <n v="147450827"/>
  </r>
  <r>
    <x v="15"/>
    <s v="KMA CONSTRUCCIONES S A"/>
    <s v="20 NIIF Plenas - Separados"/>
    <s v="BOLIVAR"/>
    <s v="F4290"/>
    <s v="2016-dic-31"/>
    <x v="3"/>
    <m/>
    <m/>
    <s v="Pasivos"/>
    <x v="49"/>
    <x v="7"/>
    <n v="152670348"/>
  </r>
  <r>
    <x v="15"/>
    <s v="KMA CONSTRUCCIONES S A"/>
    <s v="20 NIIF Plenas - Separados"/>
    <s v="BOLIVAR"/>
    <s v="F4290"/>
    <s v="2017-dic-31"/>
    <x v="3"/>
    <m/>
    <m/>
    <s v="Pasivos"/>
    <x v="49"/>
    <x v="7"/>
    <n v="160565501"/>
  </r>
  <r>
    <x v="2"/>
    <s v="ARQUITECTURA Y CONCRETO S A S"/>
    <s v="20 NIIF Plenas - Separados"/>
    <s v="ANTIOQUIA"/>
    <s v="F4111"/>
    <s v="2016-dic-31"/>
    <x v="3"/>
    <m/>
    <m/>
    <s v="Pasivos"/>
    <x v="49"/>
    <x v="7"/>
    <n v="920687713"/>
  </r>
  <r>
    <x v="2"/>
    <s v="ARQUITECTURA Y CONCRETO S A S"/>
    <s v="20 NIIF Plenas - Separados"/>
    <s v="ANTIOQUIA"/>
    <s v="F4111"/>
    <s v="2017-dic-31"/>
    <x v="3"/>
    <m/>
    <m/>
    <s v="Pasivos"/>
    <x v="49"/>
    <x v="7"/>
    <n v="952897851"/>
  </r>
  <r>
    <x v="40"/>
    <s v="INDUSTRIAL CONCONCRETO S.A.S"/>
    <s v="20 NIIF Plenas - Separados"/>
    <s v="ANTIOQUIA"/>
    <s v="F4290"/>
    <s v="2016-dic-31"/>
    <x v="3"/>
    <m/>
    <m/>
    <s v="Pasivos"/>
    <x v="49"/>
    <x v="7"/>
    <n v="57817651"/>
  </r>
  <r>
    <x v="40"/>
    <s v="INDUSTRIAL CONCONCRETO S.A.S"/>
    <s v="20 NIIF Plenas - Separados"/>
    <s v="ANTIOQUIA"/>
    <s v="F4290"/>
    <s v="2017-dic-31"/>
    <x v="3"/>
    <m/>
    <m/>
    <s v="Pasivos"/>
    <x v="49"/>
    <x v="7"/>
    <n v="82429173"/>
  </r>
  <r>
    <x v="49"/>
    <s v="CONINSA  RAMON H. S.A."/>
    <s v="20 NIIF Plenas - Separados"/>
    <s v="ANTIOQUIA"/>
    <s v="F4290"/>
    <s v="2016-dic-31"/>
    <x v="3"/>
    <m/>
    <m/>
    <s v="Capital emitido"/>
    <x v="50"/>
    <x v="0"/>
    <n v="51619000"/>
  </r>
  <r>
    <x v="49"/>
    <s v="CONINSA  RAMON H. S.A."/>
    <s v="20 NIIF Plenas - Separados"/>
    <s v="ANTIOQUIA"/>
    <s v="F4290"/>
    <s v="2017-dic-31"/>
    <x v="3"/>
    <m/>
    <m/>
    <s v="Capital emitido"/>
    <x v="50"/>
    <x v="0"/>
    <n v="51619000"/>
  </r>
  <r>
    <x v="27"/>
    <s v="CONSTRUCCIONES OBYCON S.A.S"/>
    <s v="20 NIIF Plenas - Separados"/>
    <s v="BOGOTA D.C."/>
    <s v="M7110"/>
    <s v="2016-dic-31"/>
    <x v="3"/>
    <m/>
    <m/>
    <s v="Capital emitido"/>
    <x v="50"/>
    <x v="0"/>
    <n v="400000"/>
  </r>
  <r>
    <x v="27"/>
    <s v="CONSTRUCCIONES OBYCON S.A.S"/>
    <s v="20 NIIF Plenas - Separados"/>
    <s v="BOGOTA D.C."/>
    <s v="M7110"/>
    <s v="2017-dic-31"/>
    <x v="3"/>
    <m/>
    <m/>
    <s v="Capital emitido"/>
    <x v="50"/>
    <x v="0"/>
    <n v="400000"/>
  </r>
  <r>
    <x v="13"/>
    <s v="CONSTRUCTORA CAPITAL MEDELLIN S.A.S."/>
    <s v="20 NIIF Plenas - Separados"/>
    <s v="ANTIOQUIA"/>
    <s v="F4111"/>
    <s v="2016-dic-31"/>
    <x v="3"/>
    <m/>
    <m/>
    <s v="Capital emitido"/>
    <x v="50"/>
    <x v="0"/>
    <n v="31086246"/>
  </r>
  <r>
    <x v="13"/>
    <s v="CONSTRUCTORA CAPITAL MEDELLIN S.A.S."/>
    <s v="20 NIIF Plenas - Separados"/>
    <s v="ANTIOQUIA"/>
    <s v="F4111"/>
    <s v="2017-dic-31"/>
    <x v="3"/>
    <m/>
    <m/>
    <s v="Capital emitido"/>
    <x v="50"/>
    <x v="0"/>
    <n v="31086246"/>
  </r>
  <r>
    <x v="30"/>
    <s v="TECNICONTROL S.A."/>
    <s v="20 NIIF Plenas - Separados"/>
    <s v="BOGOTA D.C."/>
    <s v="M7110"/>
    <s v="2016-dic-31"/>
    <x v="3"/>
    <m/>
    <m/>
    <s v="Capital emitido"/>
    <x v="50"/>
    <x v="0"/>
    <n v="4735341"/>
  </r>
  <r>
    <x v="30"/>
    <s v="TECNICONTROL S.A."/>
    <s v="20 NIIF Plenas - Separados"/>
    <s v="BOGOTA D.C."/>
    <s v="M7110"/>
    <s v="2017-dic-31"/>
    <x v="3"/>
    <m/>
    <m/>
    <s v="Capital emitido"/>
    <x v="50"/>
    <x v="0"/>
    <n v="4735341"/>
  </r>
  <r>
    <x v="23"/>
    <s v="ODINSA SERVICIOS S A S"/>
    <s v="20 NIIF Plenas - Separados"/>
    <s v="BOGOTA D.C."/>
    <s v="F4390"/>
    <s v="2016-dic-31"/>
    <x v="3"/>
    <m/>
    <m/>
    <s v="Capital emitido"/>
    <x v="50"/>
    <x v="0"/>
    <n v="400000"/>
  </r>
  <r>
    <x v="23"/>
    <s v="ODINSA SERVICIOS S A S"/>
    <s v="20 NIIF Plenas - Separados"/>
    <s v="BOGOTA D.C."/>
    <s v="F4390"/>
    <s v="2017-dic-31"/>
    <x v="3"/>
    <m/>
    <m/>
    <s v="Capital emitido"/>
    <x v="50"/>
    <x v="0"/>
    <n v="400000"/>
  </r>
  <r>
    <x v="8"/>
    <s v="AMARILO S.A.S"/>
    <s v="20 NIIF Plenas - Separados"/>
    <s v="BOGOTA D.C."/>
    <s v="F4111"/>
    <s v="2016-dic-31"/>
    <x v="3"/>
    <m/>
    <m/>
    <s v="Capital emitido"/>
    <x v="50"/>
    <x v="0"/>
    <n v="12000000"/>
  </r>
  <r>
    <x v="8"/>
    <s v="AMARILO S.A.S"/>
    <s v="20 NIIF Plenas - Separados"/>
    <s v="BOGOTA D.C."/>
    <s v="F4111"/>
    <s v="2017-dic-31"/>
    <x v="3"/>
    <m/>
    <m/>
    <s v="Capital emitido"/>
    <x v="50"/>
    <x v="0"/>
    <n v="12000000"/>
  </r>
  <r>
    <x v="11"/>
    <s v="LATINOAMERICANA DE CONSTRUCCIONES S.A."/>
    <s v="20 NIIF Plenas - Separados"/>
    <s v="ANTIOQUIA"/>
    <s v="F4210"/>
    <s v="2016-dic-31"/>
    <x v="3"/>
    <m/>
    <m/>
    <s v="Capital emitido"/>
    <x v="50"/>
    <x v="0"/>
    <n v="30000000"/>
  </r>
  <r>
    <x v="11"/>
    <s v="LATINOAMERICANA DE CONSTRUCCIONES S.A."/>
    <s v="20 NIIF Plenas - Separados"/>
    <s v="ANTIOQUIA"/>
    <s v="F4210"/>
    <s v="2017-dic-31"/>
    <x v="3"/>
    <m/>
    <m/>
    <s v="Capital emitido"/>
    <x v="50"/>
    <x v="0"/>
    <n v="30000000"/>
  </r>
  <r>
    <x v="6"/>
    <s v="PRABYC INGENIEROS S A S"/>
    <s v="20 NIIF Plenas - Separados"/>
    <s v="BOGOTA D.C."/>
    <s v="F4111"/>
    <s v="2016-dic-31"/>
    <x v="3"/>
    <m/>
    <m/>
    <s v="Capital emitido"/>
    <x v="50"/>
    <x v="0"/>
    <n v="6848000"/>
  </r>
  <r>
    <x v="6"/>
    <s v="PRABYC INGENIEROS S A S"/>
    <s v="20 NIIF Plenas - Separados"/>
    <s v="BOGOTA D.C."/>
    <s v="F4111"/>
    <s v="2017-dic-31"/>
    <x v="3"/>
    <m/>
    <m/>
    <s v="Capital emitido"/>
    <x v="50"/>
    <x v="0"/>
    <n v="6848000"/>
  </r>
  <r>
    <x v="44"/>
    <s v="MARVAL S.A."/>
    <s v="20 NIIF Plenas - Separados"/>
    <s v="SANTANDER"/>
    <s v="F4111"/>
    <s v="2016-dic-31"/>
    <x v="3"/>
    <m/>
    <m/>
    <s v="Capital emitido"/>
    <x v="50"/>
    <x v="0"/>
    <n v="5000000"/>
  </r>
  <r>
    <x v="44"/>
    <s v="MARVAL S.A."/>
    <s v="20 NIIF Plenas - Separados"/>
    <s v="SANTANDER"/>
    <s v="F4111"/>
    <s v="2017-dic-31"/>
    <x v="3"/>
    <m/>
    <m/>
    <s v="Capital emitido"/>
    <x v="50"/>
    <x v="0"/>
    <n v="5073848"/>
  </r>
  <r>
    <x v="62"/>
    <s v="CARTAGENA II S.A."/>
    <s v="20 NIIF Plenas - Separados"/>
    <s v="BOLIVAR"/>
    <s v="L6810"/>
    <s v="2016-dic-31"/>
    <x v="3"/>
    <m/>
    <m/>
    <s v="Capital emitido"/>
    <x v="50"/>
    <x v="0"/>
    <n v="927108"/>
  </r>
  <r>
    <x v="62"/>
    <s v="CARTAGENA II S.A."/>
    <s v="20 NIIF Plenas - Separados"/>
    <s v="BOLIVAR"/>
    <s v="L6810"/>
    <s v="2017-dic-31"/>
    <x v="3"/>
    <m/>
    <m/>
    <s v="Capital emitido"/>
    <x v="50"/>
    <x v="0"/>
    <n v="927108"/>
  </r>
  <r>
    <x v="3"/>
    <s v="JARAMILLO MORA S.A."/>
    <s v="20 NIIF Plenas - Separados"/>
    <s v="VALLE"/>
    <s v="F4111"/>
    <s v="2016-dic-31"/>
    <x v="3"/>
    <m/>
    <m/>
    <s v="Capital emitido"/>
    <x v="50"/>
    <x v="0"/>
    <n v="8000000"/>
  </r>
  <r>
    <x v="3"/>
    <s v="JARAMILLO MORA S.A."/>
    <s v="20 NIIF Plenas - Separados"/>
    <s v="VALLE"/>
    <s v="F4111"/>
    <s v="2017-dic-31"/>
    <x v="3"/>
    <m/>
    <m/>
    <s v="Capital emitido"/>
    <x v="50"/>
    <x v="0"/>
    <n v="8000000"/>
  </r>
  <r>
    <x v="54"/>
    <s v="INMOBILIARIA CONCONCRETO S.A.S."/>
    <s v="20 NIIF Plenas - Separados"/>
    <s v="ANTIOQUIA"/>
    <s v="F4111"/>
    <s v="2016-dic-31"/>
    <x v="3"/>
    <m/>
    <m/>
    <s v="Capital emitido"/>
    <x v="50"/>
    <x v="0"/>
    <n v="16999217"/>
  </r>
  <r>
    <x v="54"/>
    <s v="INMOBILIARIA CONCONCRETO S.A.S."/>
    <s v="20 NIIF Plenas - Separados"/>
    <s v="ANTIOQUIA"/>
    <s v="F4111"/>
    <s v="2017-dic-31"/>
    <x v="3"/>
    <m/>
    <m/>
    <s v="Capital emitido"/>
    <x v="50"/>
    <x v="0"/>
    <n v="16999217"/>
  </r>
  <r>
    <x v="16"/>
    <s v="CAM COLOMBIA MULTISERVICIOS S A S"/>
    <s v="20 NIIF Plenas - Separados"/>
    <s v="BOGOTA D.C."/>
    <s v="N8299"/>
    <s v="2016-dic-31"/>
    <x v="3"/>
    <m/>
    <m/>
    <s v="Capital emitido"/>
    <x v="50"/>
    <x v="0"/>
    <n v="18640240"/>
  </r>
  <r>
    <x v="16"/>
    <s v="CAM COLOMBIA MULTISERVICIOS S A S"/>
    <s v="20 NIIF Plenas - Separados"/>
    <s v="BOGOTA D.C."/>
    <s v="N8299"/>
    <s v="2017-dic-31"/>
    <x v="3"/>
    <m/>
    <m/>
    <s v="Capital emitido"/>
    <x v="50"/>
    <x v="0"/>
    <n v="18640240"/>
  </r>
  <r>
    <x v="32"/>
    <s v="CONSTRUCTORA  COLPATRIA S.A"/>
    <s v="20 NIIF Plenas - Separados"/>
    <s v="BOGOTA D.C."/>
    <s v="F4111"/>
    <s v="2016-dic-31"/>
    <x v="3"/>
    <m/>
    <m/>
    <s v="Capital emitido"/>
    <x v="50"/>
    <x v="0"/>
    <n v="10069118"/>
  </r>
  <r>
    <x v="32"/>
    <s v="CONSTRUCTORA  COLPATRIA S.A"/>
    <s v="20 NIIF Plenas - Separados"/>
    <s v="BOGOTA D.C."/>
    <s v="F4111"/>
    <s v="2017-dic-31"/>
    <x v="3"/>
    <m/>
    <m/>
    <s v="Capital emitido"/>
    <x v="50"/>
    <x v="0"/>
    <n v="11900095"/>
  </r>
  <r>
    <x v="36"/>
    <s v="INTEGRAL S A."/>
    <s v="20 NIIF Plenas - Separados"/>
    <s v="ANTIOQUIA"/>
    <s v="M7110"/>
    <s v="2016-dic-31"/>
    <x v="3"/>
    <m/>
    <m/>
    <s v="Capital emitido"/>
    <x v="50"/>
    <x v="0"/>
    <n v="2300030"/>
  </r>
  <r>
    <x v="36"/>
    <s v="INTEGRAL S A."/>
    <s v="20 NIIF Plenas - Separados"/>
    <s v="ANTIOQUIA"/>
    <s v="M7110"/>
    <s v="2017-dic-31"/>
    <x v="3"/>
    <m/>
    <m/>
    <s v="Capital emitido"/>
    <x v="50"/>
    <x v="0"/>
    <n v="2300030"/>
  </r>
  <r>
    <x v="29"/>
    <s v="CONSULTORIA COLOMBIANA S A"/>
    <s v="20 NIIF Plenas - Separados"/>
    <s v="BOGOTA D.C."/>
    <s v="M7110"/>
    <s v="2016-dic-31"/>
    <x v="3"/>
    <m/>
    <m/>
    <s v="Capital emitido"/>
    <x v="50"/>
    <x v="0"/>
    <n v="9606142"/>
  </r>
  <r>
    <x v="29"/>
    <s v="CONSULTORIA COLOMBIANA S A"/>
    <s v="20 NIIF Plenas - Separados"/>
    <s v="BOGOTA D.C."/>
    <s v="M7110"/>
    <s v="2017-dic-31"/>
    <x v="3"/>
    <m/>
    <m/>
    <s v="Capital emitido"/>
    <x v="50"/>
    <x v="0"/>
    <n v="9606142"/>
  </r>
  <r>
    <x v="31"/>
    <s v="MORELCO S A S"/>
    <s v="20 NIIF Plenas - Separados"/>
    <s v="BOGOTA D.C."/>
    <s v="F4290"/>
    <s v="2016-dic-31"/>
    <x v="3"/>
    <m/>
    <m/>
    <s v="Capital emitido"/>
    <x v="50"/>
    <x v="0"/>
    <n v="3740417"/>
  </r>
  <r>
    <x v="31"/>
    <s v="MORELCO S A S"/>
    <s v="20 NIIF Plenas - Separados"/>
    <s v="BOGOTA D.C."/>
    <s v="F4290"/>
    <s v="2017-dic-31"/>
    <x v="3"/>
    <m/>
    <m/>
    <s v="Capital emitido"/>
    <x v="50"/>
    <x v="0"/>
    <n v="3740417"/>
  </r>
  <r>
    <x v="18"/>
    <s v="HMV INGENIEROS LTDA"/>
    <s v="20 NIIF Plenas - Separados"/>
    <s v="ANTIOQUIA"/>
    <s v="M7110"/>
    <s v="2016-dic-31"/>
    <x v="3"/>
    <m/>
    <m/>
    <s v="Capital emitido"/>
    <x v="50"/>
    <x v="0"/>
    <n v="16660469"/>
  </r>
  <r>
    <x v="18"/>
    <s v="HMV INGENIEROS LTDA"/>
    <s v="20 NIIF Plenas - Separados"/>
    <s v="ANTIOQUIA"/>
    <s v="M7110"/>
    <s v="2017-dic-31"/>
    <x v="3"/>
    <m/>
    <m/>
    <s v="Capital emitido"/>
    <x v="50"/>
    <x v="0"/>
    <n v="16660469"/>
  </r>
  <r>
    <x v="33"/>
    <s v="A.C.I. PROYECTOS S.A.S"/>
    <s v="20 NIIF Plenas - Separados"/>
    <s v="BOGOTA D.C."/>
    <s v="M7110"/>
    <s v="2016-dic-31"/>
    <x v="3"/>
    <m/>
    <m/>
    <s v="Capital emitido"/>
    <x v="50"/>
    <x v="0"/>
    <n v="6500000"/>
  </r>
  <r>
    <x v="33"/>
    <s v="A.C.I. PROYECTOS S.A.S"/>
    <s v="20 NIIF Plenas - Separados"/>
    <s v="BOGOTA D.C."/>
    <s v="M7110"/>
    <s v="2017-dic-31"/>
    <x v="3"/>
    <m/>
    <m/>
    <s v="Capital emitido"/>
    <x v="50"/>
    <x v="0"/>
    <n v="6500000"/>
  </r>
  <r>
    <x v="48"/>
    <s v="SEDIC S.A"/>
    <s v="20 NIIF Plenas - Separados"/>
    <s v="ANTIOQUIA"/>
    <s v="M7110"/>
    <s v="2016-dic-31"/>
    <x v="3"/>
    <m/>
    <m/>
    <s v="Capital emitido"/>
    <x v="50"/>
    <x v="0"/>
    <n v="3185000"/>
  </r>
  <r>
    <x v="48"/>
    <s v="SEDIC S.A"/>
    <s v="20 NIIF Plenas - Separados"/>
    <s v="ANTIOQUIA"/>
    <s v="M7110"/>
    <s v="2017-dic-31"/>
    <x v="3"/>
    <m/>
    <m/>
    <s v="Capital emitido"/>
    <x v="50"/>
    <x v="0"/>
    <n v="3226831"/>
  </r>
  <r>
    <x v="57"/>
    <s v="ESTUDIOS Y PROYECTOS DEL SOL S A S"/>
    <s v="20 NIIF Plenas - Separados"/>
    <s v="BOGOTA D.C."/>
    <s v="F4210"/>
    <s v="2016-dic-31"/>
    <x v="3"/>
    <m/>
    <m/>
    <s v="Capital emitido"/>
    <x v="50"/>
    <x v="0"/>
    <n v="237414871"/>
  </r>
  <r>
    <x v="57"/>
    <s v="ESTUDIOS Y PROYECTOS DEL SOL S A S"/>
    <s v="20 NIIF Plenas - Separados"/>
    <s v="BOGOTA D.C."/>
    <s v="F4210"/>
    <s v="2017-dic-31"/>
    <x v="3"/>
    <m/>
    <m/>
    <s v="Capital emitido"/>
    <x v="50"/>
    <x v="0"/>
    <n v="238470532"/>
  </r>
  <r>
    <x v="35"/>
    <s v="TERMOTECNICA COINDUSTRIAL S A"/>
    <s v="20 NIIF Plenas - Separados"/>
    <s v="BOGOTA D.C."/>
    <s v="F4290"/>
    <s v="2016-dic-31"/>
    <x v="3"/>
    <m/>
    <m/>
    <s v="Capital emitido"/>
    <x v="50"/>
    <x v="0"/>
    <n v="103000000"/>
  </r>
  <r>
    <x v="35"/>
    <s v="TERMOTECNICA COINDUSTRIAL S A"/>
    <s v="20 NIIF Plenas - Separados"/>
    <s v="BOGOTA D.C."/>
    <s v="F4290"/>
    <s v="2017-dic-31"/>
    <x v="3"/>
    <m/>
    <m/>
    <s v="Capital emitido"/>
    <x v="50"/>
    <x v="0"/>
    <n v="108260000"/>
  </r>
  <r>
    <x v="20"/>
    <s v="OSPINAS Y CIA S A"/>
    <s v="20 NIIF Plenas - Separados"/>
    <s v="BOGOTA D.C."/>
    <s v="M7110"/>
    <s v="2016-dic-31"/>
    <x v="3"/>
    <m/>
    <m/>
    <s v="Capital emitido"/>
    <x v="50"/>
    <x v="0"/>
    <n v="505212"/>
  </r>
  <r>
    <x v="20"/>
    <s v="OSPINAS Y CIA S A"/>
    <s v="20 NIIF Plenas - Separados"/>
    <s v="BOGOTA D.C."/>
    <s v="M7110"/>
    <s v="2017-dic-31"/>
    <x v="3"/>
    <m/>
    <m/>
    <s v="Capital emitido"/>
    <x v="50"/>
    <x v="0"/>
    <n v="505212"/>
  </r>
  <r>
    <x v="42"/>
    <s v="PROMOTORA CONVIVIENDA S A S"/>
    <s v="20 NIIF Plenas - Separados"/>
    <s v="BOGOTA D.C."/>
    <s v="M7110"/>
    <s v="2016-dic-31"/>
    <x v="3"/>
    <m/>
    <m/>
    <s v="Capital emitido"/>
    <x v="50"/>
    <x v="0"/>
    <n v="4077960"/>
  </r>
  <r>
    <x v="42"/>
    <s v="PROMOTORA CONVIVIENDA S A S"/>
    <s v="20 NIIF Plenas - Separados"/>
    <s v="BOGOTA D.C."/>
    <s v="M7110"/>
    <s v="2017-dic-31"/>
    <x v="3"/>
    <m/>
    <m/>
    <s v="Capital emitido"/>
    <x v="50"/>
    <x v="0"/>
    <n v="250000"/>
  </r>
  <r>
    <x v="53"/>
    <s v="SP INGENIEROS S.A.S."/>
    <s v="20 NIIF Plenas - Separados"/>
    <s v="ANTIOQUIA"/>
    <s v="F4210"/>
    <s v="2016-dic-31"/>
    <x v="3"/>
    <m/>
    <m/>
    <s v="Capital emitido"/>
    <x v="50"/>
    <x v="0"/>
    <n v="300000"/>
  </r>
  <r>
    <x v="53"/>
    <s v="SP INGENIEROS S.A.S."/>
    <s v="20 NIIF Plenas - Separados"/>
    <s v="ANTIOQUIA"/>
    <s v="F4210"/>
    <s v="2017-dic-31"/>
    <x v="3"/>
    <m/>
    <m/>
    <s v="Capital emitido"/>
    <x v="50"/>
    <x v="0"/>
    <n v="300000"/>
  </r>
  <r>
    <x v="15"/>
    <s v="KMA CONSTRUCCIONES S A"/>
    <s v="20 NIIF Plenas - Separados"/>
    <s v="BOLIVAR"/>
    <s v="F4290"/>
    <s v="2016-dic-31"/>
    <x v="3"/>
    <m/>
    <m/>
    <s v="Capital emitido"/>
    <x v="50"/>
    <x v="0"/>
    <n v="5388472"/>
  </r>
  <r>
    <x v="15"/>
    <s v="KMA CONSTRUCCIONES S A"/>
    <s v="20 NIIF Plenas - Separados"/>
    <s v="BOLIVAR"/>
    <s v="F4290"/>
    <s v="2017-dic-31"/>
    <x v="3"/>
    <m/>
    <m/>
    <s v="Capital emitido"/>
    <x v="50"/>
    <x v="0"/>
    <n v="5442918"/>
  </r>
  <r>
    <x v="2"/>
    <s v="ARQUITECTURA Y CONCRETO S A S"/>
    <s v="20 NIIF Plenas - Separados"/>
    <s v="ANTIOQUIA"/>
    <s v="F4111"/>
    <s v="2016-dic-31"/>
    <x v="3"/>
    <m/>
    <m/>
    <s v="Capital emitido"/>
    <x v="50"/>
    <x v="0"/>
    <n v="121779340"/>
  </r>
  <r>
    <x v="2"/>
    <s v="ARQUITECTURA Y CONCRETO S A S"/>
    <s v="20 NIIF Plenas - Separados"/>
    <s v="ANTIOQUIA"/>
    <s v="F4111"/>
    <s v="2017-dic-31"/>
    <x v="3"/>
    <m/>
    <m/>
    <s v="Capital emitido"/>
    <x v="50"/>
    <x v="0"/>
    <n v="13614352"/>
  </r>
  <r>
    <x v="40"/>
    <s v="INDUSTRIAL CONCONCRETO S.A.S"/>
    <s v="20 NIIF Plenas - Separados"/>
    <s v="ANTIOQUIA"/>
    <s v="F4290"/>
    <s v="2016-dic-31"/>
    <x v="3"/>
    <m/>
    <m/>
    <s v="Capital emitido"/>
    <x v="50"/>
    <x v="0"/>
    <n v="5312360"/>
  </r>
  <r>
    <x v="40"/>
    <s v="INDUSTRIAL CONCONCRETO S.A.S"/>
    <s v="20 NIIF Plenas - Separados"/>
    <s v="ANTIOQUIA"/>
    <s v="F4290"/>
    <s v="2017-dic-31"/>
    <x v="3"/>
    <m/>
    <m/>
    <s v="Capital emitido"/>
    <x v="50"/>
    <x v="0"/>
    <n v="5312360"/>
  </r>
  <r>
    <x v="11"/>
    <s v="LATINOAMERICANA DE CONSTRUCCIONES S.A."/>
    <s v="20 NIIF Plenas - Separados"/>
    <s v="ANTIOQUIA"/>
    <s v="F4210"/>
    <s v="2016-dic-31"/>
    <x v="3"/>
    <m/>
    <m/>
    <s v="Prima de emisión"/>
    <x v="51"/>
    <x v="0"/>
    <n v="206250"/>
  </r>
  <r>
    <x v="11"/>
    <s v="LATINOAMERICANA DE CONSTRUCCIONES S.A."/>
    <s v="20 NIIF Plenas - Separados"/>
    <s v="ANTIOQUIA"/>
    <s v="F4210"/>
    <s v="2017-dic-31"/>
    <x v="3"/>
    <m/>
    <m/>
    <s v="Prima de emisión"/>
    <x v="51"/>
    <x v="0"/>
    <n v="206250"/>
  </r>
  <r>
    <x v="44"/>
    <s v="MARVAL S.A."/>
    <s v="20 NIIF Plenas - Separados"/>
    <s v="SANTANDER"/>
    <s v="F4111"/>
    <s v="2017-dic-31"/>
    <x v="3"/>
    <m/>
    <m/>
    <s v="Prima de emisión"/>
    <x v="51"/>
    <x v="0"/>
    <n v="196152"/>
  </r>
  <r>
    <x v="62"/>
    <s v="CARTAGENA II S.A."/>
    <s v="20 NIIF Plenas - Separados"/>
    <s v="BOLIVAR"/>
    <s v="L6810"/>
    <s v="2016-dic-31"/>
    <x v="3"/>
    <m/>
    <m/>
    <s v="Prima de emisión"/>
    <x v="51"/>
    <x v="0"/>
    <n v="20057458"/>
  </r>
  <r>
    <x v="62"/>
    <s v="CARTAGENA II S.A."/>
    <s v="20 NIIF Plenas - Separados"/>
    <s v="BOLIVAR"/>
    <s v="L6810"/>
    <s v="2017-dic-31"/>
    <x v="3"/>
    <m/>
    <m/>
    <s v="Prima de emisión"/>
    <x v="51"/>
    <x v="0"/>
    <n v="20057458"/>
  </r>
  <r>
    <x v="32"/>
    <s v="CONSTRUCTORA  COLPATRIA S.A"/>
    <s v="20 NIIF Plenas - Separados"/>
    <s v="BOGOTA D.C."/>
    <s v="F4111"/>
    <s v="2016-dic-31"/>
    <x v="3"/>
    <m/>
    <m/>
    <s v="Prima de emisión"/>
    <x v="51"/>
    <x v="0"/>
    <n v="129894641"/>
  </r>
  <r>
    <x v="32"/>
    <s v="CONSTRUCTORA  COLPATRIA S.A"/>
    <s v="20 NIIF Plenas - Separados"/>
    <s v="BOGOTA D.C."/>
    <s v="F4111"/>
    <s v="2017-dic-31"/>
    <x v="3"/>
    <m/>
    <m/>
    <s v="Prima de emisión"/>
    <x v="51"/>
    <x v="0"/>
    <n v="238063665"/>
  </r>
  <r>
    <x v="36"/>
    <s v="INTEGRAL S A."/>
    <s v="20 NIIF Plenas - Separados"/>
    <s v="ANTIOQUIA"/>
    <s v="M7110"/>
    <s v="2016-dic-31"/>
    <x v="3"/>
    <m/>
    <m/>
    <s v="Prima de emisión"/>
    <x v="51"/>
    <x v="0"/>
    <n v="5390213"/>
  </r>
  <r>
    <x v="36"/>
    <s v="INTEGRAL S A."/>
    <s v="20 NIIF Plenas - Separados"/>
    <s v="ANTIOQUIA"/>
    <s v="M7110"/>
    <s v="2017-dic-31"/>
    <x v="3"/>
    <m/>
    <m/>
    <s v="Prima de emisión"/>
    <x v="51"/>
    <x v="0"/>
    <n v="5390213"/>
  </r>
  <r>
    <x v="29"/>
    <s v="CONSULTORIA COLOMBIANA S A"/>
    <s v="20 NIIF Plenas - Separados"/>
    <s v="BOGOTA D.C."/>
    <s v="M7110"/>
    <s v="2016-dic-31"/>
    <x v="3"/>
    <m/>
    <m/>
    <s v="Prima de emisión"/>
    <x v="51"/>
    <x v="0"/>
    <n v="247392"/>
  </r>
  <r>
    <x v="29"/>
    <s v="CONSULTORIA COLOMBIANA S A"/>
    <s v="20 NIIF Plenas - Separados"/>
    <s v="BOGOTA D.C."/>
    <s v="M7110"/>
    <s v="2017-dic-31"/>
    <x v="3"/>
    <m/>
    <m/>
    <s v="Prima de emisión"/>
    <x v="51"/>
    <x v="0"/>
    <n v="348478"/>
  </r>
  <r>
    <x v="31"/>
    <s v="MORELCO S A S"/>
    <s v="20 NIIF Plenas - Separados"/>
    <s v="BOGOTA D.C."/>
    <s v="F4290"/>
    <s v="2016-dic-31"/>
    <x v="3"/>
    <m/>
    <m/>
    <s v="Prima de emisión"/>
    <x v="51"/>
    <x v="0"/>
    <n v="102310228"/>
  </r>
  <r>
    <x v="31"/>
    <s v="MORELCO S A S"/>
    <s v="20 NIIF Plenas - Separados"/>
    <s v="BOGOTA D.C."/>
    <s v="F4290"/>
    <s v="2017-dic-31"/>
    <x v="3"/>
    <m/>
    <m/>
    <s v="Prima de emisión"/>
    <x v="51"/>
    <x v="0"/>
    <n v="102310228"/>
  </r>
  <r>
    <x v="18"/>
    <s v="HMV INGENIEROS LTDA"/>
    <s v="20 NIIF Plenas - Separados"/>
    <s v="ANTIOQUIA"/>
    <s v="M7110"/>
    <s v="2016-dic-31"/>
    <x v="3"/>
    <m/>
    <m/>
    <s v="Prima de emisión"/>
    <x v="51"/>
    <x v="0"/>
    <n v="109653"/>
  </r>
  <r>
    <x v="18"/>
    <s v="HMV INGENIEROS LTDA"/>
    <s v="20 NIIF Plenas - Separados"/>
    <s v="ANTIOQUIA"/>
    <s v="M7110"/>
    <s v="2017-dic-31"/>
    <x v="3"/>
    <m/>
    <m/>
    <s v="Prima de emisión"/>
    <x v="51"/>
    <x v="0"/>
    <n v="109653"/>
  </r>
  <r>
    <x v="57"/>
    <s v="ESTUDIOS Y PROYECTOS DEL SOL S A S"/>
    <s v="20 NIIF Plenas - Separados"/>
    <s v="BOGOTA D.C."/>
    <s v="F4210"/>
    <s v="2016-dic-31"/>
    <x v="3"/>
    <m/>
    <m/>
    <s v="Prima de emisión"/>
    <x v="51"/>
    <x v="0"/>
    <n v="452261231"/>
  </r>
  <r>
    <x v="57"/>
    <s v="ESTUDIOS Y PROYECTOS DEL SOL S A S"/>
    <s v="20 NIIF Plenas - Separados"/>
    <s v="BOGOTA D.C."/>
    <s v="F4210"/>
    <s v="2017-dic-31"/>
    <x v="3"/>
    <m/>
    <m/>
    <s v="Prima de emisión"/>
    <x v="51"/>
    <x v="0"/>
    <n v="455387571"/>
  </r>
  <r>
    <x v="35"/>
    <s v="TERMOTECNICA COINDUSTRIAL S A"/>
    <s v="20 NIIF Plenas - Separados"/>
    <s v="BOGOTA D.C."/>
    <s v="F4290"/>
    <s v="2017-dic-31"/>
    <x v="3"/>
    <m/>
    <m/>
    <s v="Prima de emisión"/>
    <x v="51"/>
    <x v="0"/>
    <n v="20"/>
  </r>
  <r>
    <x v="20"/>
    <s v="OSPINAS Y CIA S A"/>
    <s v="20 NIIF Plenas - Separados"/>
    <s v="BOGOTA D.C."/>
    <s v="M7110"/>
    <s v="2016-dic-31"/>
    <x v="3"/>
    <m/>
    <m/>
    <s v="Prima de emisión"/>
    <x v="51"/>
    <x v="0"/>
    <n v="10948840"/>
  </r>
  <r>
    <x v="20"/>
    <s v="OSPINAS Y CIA S A"/>
    <s v="20 NIIF Plenas - Separados"/>
    <s v="BOGOTA D.C."/>
    <s v="M7110"/>
    <s v="2017-dic-31"/>
    <x v="3"/>
    <m/>
    <m/>
    <s v="Prima de emisión"/>
    <x v="51"/>
    <x v="0"/>
    <n v="10948840"/>
  </r>
  <r>
    <x v="53"/>
    <s v="SP INGENIEROS S.A.S."/>
    <s v="20 NIIF Plenas - Separados"/>
    <s v="ANTIOQUIA"/>
    <s v="F4210"/>
    <s v="2016-dic-31"/>
    <x v="3"/>
    <m/>
    <m/>
    <s v="Prima de emisión"/>
    <x v="51"/>
    <x v="0"/>
    <n v="11504318"/>
  </r>
  <r>
    <x v="53"/>
    <s v="SP INGENIEROS S.A.S."/>
    <s v="20 NIIF Plenas - Separados"/>
    <s v="ANTIOQUIA"/>
    <s v="F4210"/>
    <s v="2017-dic-31"/>
    <x v="3"/>
    <m/>
    <m/>
    <s v="Prima de emisión"/>
    <x v="51"/>
    <x v="0"/>
    <n v="11504318"/>
  </r>
  <r>
    <x v="15"/>
    <s v="KMA CONSTRUCCIONES S A"/>
    <s v="20 NIIF Plenas - Separados"/>
    <s v="BOLIVAR"/>
    <s v="F4290"/>
    <s v="2017-dic-31"/>
    <x v="3"/>
    <m/>
    <m/>
    <s v="Prima de emisión"/>
    <x v="51"/>
    <x v="0"/>
    <n v="4232072"/>
  </r>
  <r>
    <x v="2"/>
    <s v="ARQUITECTURA Y CONCRETO S A S"/>
    <s v="20 NIIF Plenas - Separados"/>
    <s v="ANTIOQUIA"/>
    <s v="F4111"/>
    <s v="2017-dic-31"/>
    <x v="3"/>
    <m/>
    <m/>
    <s v="Prima de emisión"/>
    <x v="51"/>
    <x v="0"/>
    <n v="133364118"/>
  </r>
  <r>
    <x v="40"/>
    <s v="INDUSTRIAL CONCONCRETO S.A.S"/>
    <s v="20 NIIF Plenas - Separados"/>
    <s v="ANTIOQUIA"/>
    <s v="F4290"/>
    <s v="2016-dic-31"/>
    <x v="3"/>
    <m/>
    <m/>
    <s v="Prima de emisión"/>
    <x v="51"/>
    <x v="0"/>
    <n v="4923404"/>
  </r>
  <r>
    <x v="40"/>
    <s v="INDUSTRIAL CONCONCRETO S.A.S"/>
    <s v="20 NIIF Plenas - Separados"/>
    <s v="ANTIOQUIA"/>
    <s v="F4290"/>
    <s v="2017-dic-31"/>
    <x v="3"/>
    <m/>
    <m/>
    <s v="Prima de emisión"/>
    <x v="51"/>
    <x v="0"/>
    <n v="4923404"/>
  </r>
  <r>
    <x v="36"/>
    <s v="INTEGRAL S A."/>
    <s v="20 NIIF Plenas - Separados"/>
    <s v="ANTIOQUIA"/>
    <s v="M7110"/>
    <s v="2016-dic-31"/>
    <x v="3"/>
    <m/>
    <m/>
    <s v="Acciones propias en cartera"/>
    <x v="52"/>
    <x v="0"/>
    <n v="3603480"/>
  </r>
  <r>
    <x v="36"/>
    <s v="INTEGRAL S A."/>
    <s v="20 NIIF Plenas - Separados"/>
    <s v="ANTIOQUIA"/>
    <s v="M7110"/>
    <s v="2017-dic-31"/>
    <x v="3"/>
    <m/>
    <m/>
    <s v="Acciones propias en cartera"/>
    <x v="52"/>
    <x v="0"/>
    <n v="4903188"/>
  </r>
  <r>
    <x v="27"/>
    <s v="CONSTRUCCIONES OBYCON S.A.S"/>
    <s v="20 NIIF Plenas - Separados"/>
    <s v="BOGOTA D.C."/>
    <s v="M7110"/>
    <s v="2016-dic-31"/>
    <x v="3"/>
    <m/>
    <m/>
    <s v="Otras participaciones en el patrimonio"/>
    <x v="54"/>
    <x v="0"/>
    <n v="20668065"/>
  </r>
  <r>
    <x v="27"/>
    <s v="CONSTRUCCIONES OBYCON S.A.S"/>
    <s v="20 NIIF Plenas - Separados"/>
    <s v="BOGOTA D.C."/>
    <s v="M7110"/>
    <s v="2017-dic-31"/>
    <x v="3"/>
    <m/>
    <m/>
    <s v="Otras participaciones en el patrimonio"/>
    <x v="54"/>
    <x v="0"/>
    <n v="26793050"/>
  </r>
  <r>
    <x v="23"/>
    <s v="ODINSA SERVICIOS S A S"/>
    <s v="20 NIIF Plenas - Separados"/>
    <s v="BOGOTA D.C."/>
    <s v="F4390"/>
    <s v="2016-dic-31"/>
    <x v="3"/>
    <m/>
    <m/>
    <s v="Otras participaciones en el patrimonio"/>
    <x v="54"/>
    <x v="0"/>
    <n v="554939"/>
  </r>
  <r>
    <x v="8"/>
    <s v="AMARILO S.A.S"/>
    <s v="20 NIIF Plenas - Separados"/>
    <s v="BOGOTA D.C."/>
    <s v="F4111"/>
    <s v="2016-dic-31"/>
    <x v="3"/>
    <m/>
    <m/>
    <s v="Otras participaciones en el patrimonio"/>
    <x v="54"/>
    <x v="0"/>
    <n v="180880986"/>
  </r>
  <r>
    <x v="8"/>
    <s v="AMARILO S.A.S"/>
    <s v="20 NIIF Plenas - Separados"/>
    <s v="BOGOTA D.C."/>
    <s v="F4111"/>
    <s v="2017-dic-31"/>
    <x v="3"/>
    <m/>
    <m/>
    <s v="Otras participaciones en el patrimonio"/>
    <x v="54"/>
    <x v="0"/>
    <n v="217369537"/>
  </r>
  <r>
    <x v="6"/>
    <s v="PRABYC INGENIEROS S A S"/>
    <s v="20 NIIF Plenas - Separados"/>
    <s v="BOGOTA D.C."/>
    <s v="F4111"/>
    <s v="2016-dic-31"/>
    <x v="3"/>
    <m/>
    <m/>
    <s v="Otras participaciones en el patrimonio"/>
    <x v="54"/>
    <x v="0"/>
    <n v="5755283"/>
  </r>
  <r>
    <x v="6"/>
    <s v="PRABYC INGENIEROS S A S"/>
    <s v="20 NIIF Plenas - Separados"/>
    <s v="BOGOTA D.C."/>
    <s v="F4111"/>
    <s v="2017-dic-31"/>
    <x v="3"/>
    <m/>
    <m/>
    <s v="Otras participaciones en el patrimonio"/>
    <x v="54"/>
    <x v="0"/>
    <n v="6015500"/>
  </r>
  <r>
    <x v="62"/>
    <s v="CARTAGENA II S.A."/>
    <s v="20 NIIF Plenas - Separados"/>
    <s v="BOLIVAR"/>
    <s v="L6810"/>
    <s v="2016-dic-31"/>
    <x v="3"/>
    <m/>
    <m/>
    <s v="Otras participaciones en el patrimonio"/>
    <x v="54"/>
    <x v="0"/>
    <n v="525945739"/>
  </r>
  <r>
    <x v="62"/>
    <s v="CARTAGENA II S.A."/>
    <s v="20 NIIF Plenas - Separados"/>
    <s v="BOLIVAR"/>
    <s v="L6810"/>
    <s v="2017-dic-31"/>
    <x v="3"/>
    <m/>
    <m/>
    <s v="Otras participaciones en el patrimonio"/>
    <x v="54"/>
    <x v="0"/>
    <n v="525945739"/>
  </r>
  <r>
    <x v="36"/>
    <s v="INTEGRAL S A."/>
    <s v="20 NIIF Plenas - Separados"/>
    <s v="ANTIOQUIA"/>
    <s v="M7110"/>
    <s v="2016-dic-31"/>
    <x v="3"/>
    <m/>
    <m/>
    <s v="Otras participaciones en el patrimonio"/>
    <x v="54"/>
    <x v="0"/>
    <n v="11050915"/>
  </r>
  <r>
    <x v="36"/>
    <s v="INTEGRAL S A."/>
    <s v="20 NIIF Plenas - Separados"/>
    <s v="ANTIOQUIA"/>
    <s v="M7110"/>
    <s v="2017-dic-31"/>
    <x v="3"/>
    <m/>
    <m/>
    <s v="Otras participaciones en el patrimonio"/>
    <x v="54"/>
    <x v="0"/>
    <n v="11283994"/>
  </r>
  <r>
    <x v="29"/>
    <s v="CONSULTORIA COLOMBIANA S A"/>
    <s v="20 NIIF Plenas - Separados"/>
    <s v="BOGOTA D.C."/>
    <s v="M7110"/>
    <s v="2016-dic-31"/>
    <x v="3"/>
    <m/>
    <m/>
    <s v="Otras participaciones en el patrimonio"/>
    <x v="54"/>
    <x v="0"/>
    <n v="5049695"/>
  </r>
  <r>
    <x v="29"/>
    <s v="CONSULTORIA COLOMBIANA S A"/>
    <s v="20 NIIF Plenas - Separados"/>
    <s v="BOGOTA D.C."/>
    <s v="M7110"/>
    <s v="2017-dic-31"/>
    <x v="3"/>
    <m/>
    <m/>
    <s v="Otras participaciones en el patrimonio"/>
    <x v="54"/>
    <x v="0"/>
    <n v="638724"/>
  </r>
  <r>
    <x v="33"/>
    <s v="A.C.I. PROYECTOS S.A.S"/>
    <s v="20 NIIF Plenas - Separados"/>
    <s v="BOGOTA D.C."/>
    <s v="M7110"/>
    <s v="2016-dic-31"/>
    <x v="3"/>
    <m/>
    <m/>
    <s v="Otras participaciones en el patrimonio"/>
    <x v="54"/>
    <x v="0"/>
    <n v="5843105"/>
  </r>
  <r>
    <x v="33"/>
    <s v="A.C.I. PROYECTOS S.A.S"/>
    <s v="20 NIIF Plenas - Separados"/>
    <s v="BOGOTA D.C."/>
    <s v="M7110"/>
    <s v="2017-dic-31"/>
    <x v="3"/>
    <m/>
    <m/>
    <s v="Otras participaciones en el patrimonio"/>
    <x v="54"/>
    <x v="0"/>
    <n v="3652766"/>
  </r>
  <r>
    <x v="15"/>
    <s v="KMA CONSTRUCCIONES S A"/>
    <s v="20 NIIF Plenas - Separados"/>
    <s v="BOLIVAR"/>
    <s v="F4290"/>
    <s v="2016-dic-31"/>
    <x v="3"/>
    <m/>
    <m/>
    <s v="Otras participaciones en el patrimonio"/>
    <x v="54"/>
    <x v="0"/>
    <n v="66705103"/>
  </r>
  <r>
    <x v="15"/>
    <s v="KMA CONSTRUCCIONES S A"/>
    <s v="20 NIIF Plenas - Separados"/>
    <s v="BOLIVAR"/>
    <s v="F4290"/>
    <s v="2017-dic-31"/>
    <x v="3"/>
    <m/>
    <m/>
    <s v="Otras participaciones en el patrimonio"/>
    <x v="54"/>
    <x v="0"/>
    <n v="66705103"/>
  </r>
  <r>
    <x v="13"/>
    <s v="CONSTRUCTORA CAPITAL MEDELLIN S.A.S."/>
    <s v="20 NIIF Plenas - Separados"/>
    <s v="ANTIOQUIA"/>
    <s v="F4111"/>
    <s v="2016-dic-31"/>
    <x v="3"/>
    <m/>
    <m/>
    <s v="Superavit por revaluación"/>
    <x v="55"/>
    <x v="0"/>
    <n v="332354"/>
  </r>
  <r>
    <x v="13"/>
    <s v="CONSTRUCTORA CAPITAL MEDELLIN S.A.S."/>
    <s v="20 NIIF Plenas - Separados"/>
    <s v="ANTIOQUIA"/>
    <s v="F4111"/>
    <s v="2017-dic-31"/>
    <x v="3"/>
    <m/>
    <m/>
    <s v="Superavit por revaluación"/>
    <x v="55"/>
    <x v="0"/>
    <n v="306660"/>
  </r>
  <r>
    <x v="8"/>
    <s v="AMARILO S.A.S"/>
    <s v="20 NIIF Plenas - Separados"/>
    <s v="BOGOTA D.C."/>
    <s v="F4111"/>
    <s v="2016-dic-31"/>
    <x v="3"/>
    <m/>
    <m/>
    <s v="Superavit por revaluación"/>
    <x v="55"/>
    <x v="0"/>
    <n v="11726114"/>
  </r>
  <r>
    <x v="8"/>
    <s v="AMARILO S.A.S"/>
    <s v="20 NIIF Plenas - Separados"/>
    <s v="BOGOTA D.C."/>
    <s v="F4111"/>
    <s v="2017-dic-31"/>
    <x v="3"/>
    <m/>
    <m/>
    <s v="Superavit por revaluación"/>
    <x v="55"/>
    <x v="0"/>
    <n v="13784073"/>
  </r>
  <r>
    <x v="11"/>
    <s v="LATINOAMERICANA DE CONSTRUCCIONES S.A."/>
    <s v="20 NIIF Plenas - Separados"/>
    <s v="ANTIOQUIA"/>
    <s v="F4210"/>
    <s v="2016-dic-31"/>
    <x v="3"/>
    <m/>
    <m/>
    <s v="Superavit por revaluación"/>
    <x v="55"/>
    <x v="0"/>
    <n v="22028689"/>
  </r>
  <r>
    <x v="11"/>
    <s v="LATINOAMERICANA DE CONSTRUCCIONES S.A."/>
    <s v="20 NIIF Plenas - Separados"/>
    <s v="ANTIOQUIA"/>
    <s v="F4210"/>
    <s v="2017-dic-31"/>
    <x v="3"/>
    <m/>
    <m/>
    <s v="Superavit por revaluación"/>
    <x v="55"/>
    <x v="0"/>
    <n v="18319875"/>
  </r>
  <r>
    <x v="62"/>
    <s v="CARTAGENA II S.A."/>
    <s v="20 NIIF Plenas - Separados"/>
    <s v="BOLIVAR"/>
    <s v="L6810"/>
    <s v="2016-dic-31"/>
    <x v="3"/>
    <m/>
    <m/>
    <s v="Superavit por revaluación"/>
    <x v="55"/>
    <x v="0"/>
    <n v="124210365"/>
  </r>
  <r>
    <x v="62"/>
    <s v="CARTAGENA II S.A."/>
    <s v="20 NIIF Plenas - Separados"/>
    <s v="BOLIVAR"/>
    <s v="L6810"/>
    <s v="2017-dic-31"/>
    <x v="3"/>
    <m/>
    <m/>
    <s v="Superavit por revaluación"/>
    <x v="55"/>
    <x v="0"/>
    <n v="124227052"/>
  </r>
  <r>
    <x v="36"/>
    <s v="INTEGRAL S A."/>
    <s v="20 NIIF Plenas - Separados"/>
    <s v="ANTIOQUIA"/>
    <s v="M7110"/>
    <s v="2016-dic-31"/>
    <x v="3"/>
    <m/>
    <m/>
    <s v="Superavit por revaluación"/>
    <x v="55"/>
    <x v="0"/>
    <n v="18063426"/>
  </r>
  <r>
    <x v="36"/>
    <s v="INTEGRAL S A."/>
    <s v="20 NIIF Plenas - Separados"/>
    <s v="ANTIOQUIA"/>
    <s v="M7110"/>
    <s v="2017-dic-31"/>
    <x v="3"/>
    <m/>
    <m/>
    <s v="Superavit por revaluación"/>
    <x v="55"/>
    <x v="0"/>
    <n v="17895560"/>
  </r>
  <r>
    <x v="29"/>
    <s v="CONSULTORIA COLOMBIANA S A"/>
    <s v="20 NIIF Plenas - Separados"/>
    <s v="BOGOTA D.C."/>
    <s v="M7110"/>
    <s v="2016-dic-31"/>
    <x v="3"/>
    <m/>
    <m/>
    <s v="Superavit por revaluación"/>
    <x v="55"/>
    <x v="0"/>
    <n v="9465376"/>
  </r>
  <r>
    <x v="29"/>
    <s v="CONSULTORIA COLOMBIANA S A"/>
    <s v="20 NIIF Plenas - Separados"/>
    <s v="BOGOTA D.C."/>
    <s v="M7110"/>
    <s v="2017-dic-31"/>
    <x v="3"/>
    <m/>
    <m/>
    <s v="Superavit por revaluación"/>
    <x v="55"/>
    <x v="0"/>
    <n v="10000658"/>
  </r>
  <r>
    <x v="31"/>
    <s v="MORELCO S A S"/>
    <s v="20 NIIF Plenas - Separados"/>
    <s v="BOGOTA D.C."/>
    <s v="F4290"/>
    <s v="2016-dic-31"/>
    <x v="3"/>
    <m/>
    <m/>
    <s v="Superavit por revaluación"/>
    <x v="55"/>
    <x v="0"/>
    <n v="969750"/>
  </r>
  <r>
    <x v="31"/>
    <s v="MORELCO S A S"/>
    <s v="20 NIIF Plenas - Separados"/>
    <s v="BOGOTA D.C."/>
    <s v="F4290"/>
    <s v="2017-dic-31"/>
    <x v="3"/>
    <m/>
    <m/>
    <s v="Superavit por revaluación"/>
    <x v="55"/>
    <x v="0"/>
    <n v="1071049"/>
  </r>
  <r>
    <x v="18"/>
    <s v="HMV INGENIEROS LTDA"/>
    <s v="20 NIIF Plenas - Separados"/>
    <s v="ANTIOQUIA"/>
    <s v="M7110"/>
    <s v="2016-dic-31"/>
    <x v="3"/>
    <m/>
    <m/>
    <s v="Superavit por revaluación"/>
    <x v="55"/>
    <x v="0"/>
    <n v="278589"/>
  </r>
  <r>
    <x v="18"/>
    <s v="HMV INGENIEROS LTDA"/>
    <s v="20 NIIF Plenas - Separados"/>
    <s v="ANTIOQUIA"/>
    <s v="M7110"/>
    <s v="2017-dic-31"/>
    <x v="3"/>
    <m/>
    <m/>
    <s v="Superavit por revaluación"/>
    <x v="55"/>
    <x v="0"/>
    <n v="278589"/>
  </r>
  <r>
    <x v="33"/>
    <s v="A.C.I. PROYECTOS S.A.S"/>
    <s v="20 NIIF Plenas - Separados"/>
    <s v="BOGOTA D.C."/>
    <s v="M7110"/>
    <s v="2016-dic-31"/>
    <x v="3"/>
    <m/>
    <m/>
    <s v="Superavit por revaluación"/>
    <x v="55"/>
    <x v="0"/>
    <n v="106176"/>
  </r>
  <r>
    <x v="33"/>
    <s v="A.C.I. PROYECTOS S.A.S"/>
    <s v="20 NIIF Plenas - Separados"/>
    <s v="BOGOTA D.C."/>
    <s v="M7110"/>
    <s v="2017-dic-31"/>
    <x v="3"/>
    <m/>
    <m/>
    <s v="Superavit por revaluación"/>
    <x v="55"/>
    <x v="0"/>
    <n v="106176"/>
  </r>
  <r>
    <x v="35"/>
    <s v="TERMOTECNICA COINDUSTRIAL S A"/>
    <s v="20 NIIF Plenas - Separados"/>
    <s v="BOGOTA D.C."/>
    <s v="F4290"/>
    <s v="2016-dic-31"/>
    <x v="3"/>
    <m/>
    <m/>
    <s v="Superavit por revaluación"/>
    <x v="55"/>
    <x v="0"/>
    <n v="5800171"/>
  </r>
  <r>
    <x v="35"/>
    <s v="TERMOTECNICA COINDUSTRIAL S A"/>
    <s v="20 NIIF Plenas - Separados"/>
    <s v="BOGOTA D.C."/>
    <s v="F4290"/>
    <s v="2017-dic-31"/>
    <x v="3"/>
    <m/>
    <m/>
    <s v="Superavit por revaluación"/>
    <x v="55"/>
    <x v="0"/>
    <n v="4315016"/>
  </r>
  <r>
    <x v="53"/>
    <s v="SP INGENIEROS S.A.S."/>
    <s v="20 NIIF Plenas - Separados"/>
    <s v="ANTIOQUIA"/>
    <s v="F4210"/>
    <s v="2016-dic-31"/>
    <x v="3"/>
    <m/>
    <m/>
    <s v="Superavit por revaluación"/>
    <x v="55"/>
    <x v="0"/>
    <n v="19647279"/>
  </r>
  <r>
    <x v="53"/>
    <s v="SP INGENIEROS S.A.S."/>
    <s v="20 NIIF Plenas - Separados"/>
    <s v="ANTIOQUIA"/>
    <s v="F4210"/>
    <s v="2017-dic-31"/>
    <x v="3"/>
    <m/>
    <m/>
    <s v="Superavit por revaluación"/>
    <x v="55"/>
    <x v="0"/>
    <n v="39355777"/>
  </r>
  <r>
    <x v="2"/>
    <s v="ARQUITECTURA Y CONCRETO S A S"/>
    <s v="20 NIIF Plenas - Separados"/>
    <s v="ANTIOQUIA"/>
    <s v="F4111"/>
    <s v="2016-dic-31"/>
    <x v="3"/>
    <m/>
    <m/>
    <s v="Superavit por revaluación"/>
    <x v="55"/>
    <x v="0"/>
    <n v="67654875"/>
  </r>
  <r>
    <x v="2"/>
    <s v="ARQUITECTURA Y CONCRETO S A S"/>
    <s v="20 NIIF Plenas - Separados"/>
    <s v="ANTIOQUIA"/>
    <s v="F4111"/>
    <s v="2017-dic-31"/>
    <x v="3"/>
    <m/>
    <m/>
    <s v="Superavit por revaluación"/>
    <x v="55"/>
    <x v="0"/>
    <n v="68962588"/>
  </r>
  <r>
    <x v="49"/>
    <s v="CONINSA  RAMON H. S.A."/>
    <s v="20 NIIF Plenas - Separados"/>
    <s v="ANTIOQUIA"/>
    <s v="F4290"/>
    <s v="2016-dic-31"/>
    <x v="3"/>
    <m/>
    <m/>
    <s v="Otras reservas"/>
    <x v="56"/>
    <x v="0"/>
    <n v="62410568"/>
  </r>
  <r>
    <x v="49"/>
    <s v="CONINSA  RAMON H. S.A."/>
    <s v="20 NIIF Plenas - Separados"/>
    <s v="ANTIOQUIA"/>
    <s v="F4290"/>
    <s v="2017-dic-31"/>
    <x v="3"/>
    <m/>
    <m/>
    <s v="Otras reservas"/>
    <x v="56"/>
    <x v="0"/>
    <n v="83895400"/>
  </r>
  <r>
    <x v="27"/>
    <s v="CONSTRUCCIONES OBYCON S.A.S"/>
    <s v="20 NIIF Plenas - Separados"/>
    <s v="BOGOTA D.C."/>
    <s v="M7110"/>
    <s v="2016-dic-31"/>
    <x v="3"/>
    <m/>
    <m/>
    <s v="Otras reservas"/>
    <x v="56"/>
    <x v="0"/>
    <n v="8904491"/>
  </r>
  <r>
    <x v="27"/>
    <s v="CONSTRUCCIONES OBYCON S.A.S"/>
    <s v="20 NIIF Plenas - Separados"/>
    <s v="BOGOTA D.C."/>
    <s v="M7110"/>
    <s v="2017-dic-31"/>
    <x v="3"/>
    <m/>
    <m/>
    <s v="Otras reservas"/>
    <x v="56"/>
    <x v="0"/>
    <n v="7761880"/>
  </r>
  <r>
    <x v="13"/>
    <s v="CONSTRUCTORA CAPITAL MEDELLIN S.A.S."/>
    <s v="20 NIIF Plenas - Separados"/>
    <s v="ANTIOQUIA"/>
    <s v="F4111"/>
    <s v="2016-dic-31"/>
    <x v="3"/>
    <m/>
    <m/>
    <s v="Otras reservas"/>
    <x v="56"/>
    <x v="0"/>
    <n v="750000"/>
  </r>
  <r>
    <x v="13"/>
    <s v="CONSTRUCTORA CAPITAL MEDELLIN S.A.S."/>
    <s v="20 NIIF Plenas - Separados"/>
    <s v="ANTIOQUIA"/>
    <s v="F4111"/>
    <s v="2017-dic-31"/>
    <x v="3"/>
    <m/>
    <m/>
    <s v="Otras reservas"/>
    <x v="56"/>
    <x v="0"/>
    <n v="3841844"/>
  </r>
  <r>
    <x v="30"/>
    <s v="TECNICONTROL S.A."/>
    <s v="20 NIIF Plenas - Separados"/>
    <s v="BOGOTA D.C."/>
    <s v="M7110"/>
    <s v="2016-dic-31"/>
    <x v="3"/>
    <m/>
    <m/>
    <s v="Otras reservas"/>
    <x v="56"/>
    <x v="0"/>
    <n v="2407650"/>
  </r>
  <r>
    <x v="30"/>
    <s v="TECNICONTROL S.A."/>
    <s v="20 NIIF Plenas - Separados"/>
    <s v="BOGOTA D.C."/>
    <s v="M7110"/>
    <s v="2017-dic-31"/>
    <x v="3"/>
    <m/>
    <m/>
    <s v="Otras reservas"/>
    <x v="56"/>
    <x v="0"/>
    <n v="2407650"/>
  </r>
  <r>
    <x v="23"/>
    <s v="ODINSA SERVICIOS S A S"/>
    <s v="20 NIIF Plenas - Separados"/>
    <s v="BOGOTA D.C."/>
    <s v="F4390"/>
    <s v="2016-dic-31"/>
    <x v="3"/>
    <m/>
    <m/>
    <s v="Otras reservas"/>
    <x v="56"/>
    <x v="0"/>
    <n v="1469146"/>
  </r>
  <r>
    <x v="23"/>
    <s v="ODINSA SERVICIOS S A S"/>
    <s v="20 NIIF Plenas - Separados"/>
    <s v="BOGOTA D.C."/>
    <s v="F4390"/>
    <s v="2017-dic-31"/>
    <x v="3"/>
    <m/>
    <m/>
    <s v="Otras reservas"/>
    <x v="56"/>
    <x v="0"/>
    <n v="1221788"/>
  </r>
  <r>
    <x v="8"/>
    <s v="AMARILO S.A.S"/>
    <s v="20 NIIF Plenas - Separados"/>
    <s v="BOGOTA D.C."/>
    <s v="F4111"/>
    <s v="2016-dic-31"/>
    <x v="3"/>
    <m/>
    <m/>
    <s v="Otras reservas"/>
    <x v="56"/>
    <x v="0"/>
    <n v="198273570"/>
  </r>
  <r>
    <x v="8"/>
    <s v="AMARILO S.A.S"/>
    <s v="20 NIIF Plenas - Separados"/>
    <s v="BOGOTA D.C."/>
    <s v="F4111"/>
    <s v="2017-dic-31"/>
    <x v="3"/>
    <m/>
    <m/>
    <s v="Otras reservas"/>
    <x v="56"/>
    <x v="0"/>
    <n v="251362411"/>
  </r>
  <r>
    <x v="11"/>
    <s v="LATINOAMERICANA DE CONSTRUCCIONES S.A."/>
    <s v="20 NIIF Plenas - Separados"/>
    <s v="ANTIOQUIA"/>
    <s v="F4210"/>
    <s v="2016-dic-31"/>
    <x v="3"/>
    <m/>
    <m/>
    <s v="Otras reservas"/>
    <x v="56"/>
    <x v="0"/>
    <n v="70364501"/>
  </r>
  <r>
    <x v="11"/>
    <s v="LATINOAMERICANA DE CONSTRUCCIONES S.A."/>
    <s v="20 NIIF Plenas - Separados"/>
    <s v="ANTIOQUIA"/>
    <s v="F4210"/>
    <s v="2017-dic-31"/>
    <x v="3"/>
    <m/>
    <m/>
    <s v="Otras reservas"/>
    <x v="56"/>
    <x v="0"/>
    <n v="78973773"/>
  </r>
  <r>
    <x v="6"/>
    <s v="PRABYC INGENIEROS S A S"/>
    <s v="20 NIIF Plenas - Separados"/>
    <s v="BOGOTA D.C."/>
    <s v="F4111"/>
    <s v="2016-dic-31"/>
    <x v="3"/>
    <m/>
    <m/>
    <s v="Otras reservas"/>
    <x v="56"/>
    <x v="0"/>
    <n v="6861466"/>
  </r>
  <r>
    <x v="6"/>
    <s v="PRABYC INGENIEROS S A S"/>
    <s v="20 NIIF Plenas - Separados"/>
    <s v="BOGOTA D.C."/>
    <s v="F4111"/>
    <s v="2017-dic-31"/>
    <x v="3"/>
    <m/>
    <m/>
    <s v="Otras reservas"/>
    <x v="56"/>
    <x v="0"/>
    <n v="6861466"/>
  </r>
  <r>
    <x v="44"/>
    <s v="MARVAL S.A."/>
    <s v="20 NIIF Plenas - Separados"/>
    <s v="SANTANDER"/>
    <s v="F4111"/>
    <s v="2016-dic-31"/>
    <x v="3"/>
    <m/>
    <m/>
    <s v="Otras reservas"/>
    <x v="56"/>
    <x v="0"/>
    <n v="108383098"/>
  </r>
  <r>
    <x v="44"/>
    <s v="MARVAL S.A."/>
    <s v="20 NIIF Plenas - Separados"/>
    <s v="SANTANDER"/>
    <s v="F4111"/>
    <s v="2017-dic-31"/>
    <x v="3"/>
    <m/>
    <m/>
    <s v="Otras reservas"/>
    <x v="56"/>
    <x v="0"/>
    <n v="2696451"/>
  </r>
  <r>
    <x v="62"/>
    <s v="CARTAGENA II S.A."/>
    <s v="20 NIIF Plenas - Separados"/>
    <s v="BOLIVAR"/>
    <s v="L6810"/>
    <s v="2016-dic-31"/>
    <x v="3"/>
    <m/>
    <m/>
    <s v="Otras reservas"/>
    <x v="56"/>
    <x v="0"/>
    <n v="21894441"/>
  </r>
  <r>
    <x v="62"/>
    <s v="CARTAGENA II S.A."/>
    <s v="20 NIIF Plenas - Separados"/>
    <s v="BOLIVAR"/>
    <s v="L6810"/>
    <s v="2017-dic-31"/>
    <x v="3"/>
    <m/>
    <m/>
    <s v="Otras reservas"/>
    <x v="56"/>
    <x v="0"/>
    <n v="21894441"/>
  </r>
  <r>
    <x v="3"/>
    <s v="JARAMILLO MORA S.A."/>
    <s v="20 NIIF Plenas - Separados"/>
    <s v="VALLE"/>
    <s v="F4111"/>
    <s v="2016-dic-31"/>
    <x v="3"/>
    <m/>
    <m/>
    <s v="Otras reservas"/>
    <x v="56"/>
    <x v="0"/>
    <n v="4000000"/>
  </r>
  <r>
    <x v="3"/>
    <s v="JARAMILLO MORA S.A."/>
    <s v="20 NIIF Plenas - Separados"/>
    <s v="VALLE"/>
    <s v="F4111"/>
    <s v="2017-dic-31"/>
    <x v="3"/>
    <m/>
    <m/>
    <s v="Otras reservas"/>
    <x v="56"/>
    <x v="0"/>
    <n v="4000000"/>
  </r>
  <r>
    <x v="54"/>
    <s v="INMOBILIARIA CONCONCRETO S.A.S."/>
    <s v="20 NIIF Plenas - Separados"/>
    <s v="ANTIOQUIA"/>
    <s v="F4111"/>
    <s v="2016-dic-31"/>
    <x v="3"/>
    <m/>
    <m/>
    <s v="Otras reservas"/>
    <x v="56"/>
    <x v="0"/>
    <n v="1544172"/>
  </r>
  <r>
    <x v="54"/>
    <s v="INMOBILIARIA CONCONCRETO S.A.S."/>
    <s v="20 NIIF Plenas - Separados"/>
    <s v="ANTIOQUIA"/>
    <s v="F4111"/>
    <s v="2017-dic-31"/>
    <x v="3"/>
    <m/>
    <m/>
    <s v="Otras reservas"/>
    <x v="56"/>
    <x v="0"/>
    <n v="924763"/>
  </r>
  <r>
    <x v="16"/>
    <s v="CAM COLOMBIA MULTISERVICIOS S A S"/>
    <s v="20 NIIF Plenas - Separados"/>
    <s v="BOGOTA D.C."/>
    <s v="N8299"/>
    <s v="2016-dic-31"/>
    <x v="3"/>
    <m/>
    <m/>
    <s v="Otras reservas"/>
    <x v="56"/>
    <x v="0"/>
    <n v="1420236"/>
  </r>
  <r>
    <x v="16"/>
    <s v="CAM COLOMBIA MULTISERVICIOS S A S"/>
    <s v="20 NIIF Plenas - Separados"/>
    <s v="BOGOTA D.C."/>
    <s v="N8299"/>
    <s v="2017-dic-31"/>
    <x v="3"/>
    <m/>
    <m/>
    <s v="Otras reservas"/>
    <x v="56"/>
    <x v="0"/>
    <n v="1420236"/>
  </r>
  <r>
    <x v="32"/>
    <s v="CONSTRUCTORA  COLPATRIA S.A"/>
    <s v="20 NIIF Plenas - Separados"/>
    <s v="BOGOTA D.C."/>
    <s v="F4111"/>
    <s v="2016-dic-31"/>
    <x v="3"/>
    <m/>
    <m/>
    <s v="Otras reservas"/>
    <x v="56"/>
    <x v="0"/>
    <n v="329212257"/>
  </r>
  <r>
    <x v="32"/>
    <s v="CONSTRUCTORA  COLPATRIA S.A"/>
    <s v="20 NIIF Plenas - Separados"/>
    <s v="BOGOTA D.C."/>
    <s v="F4111"/>
    <s v="2017-dic-31"/>
    <x v="3"/>
    <m/>
    <m/>
    <s v="Otras reservas"/>
    <x v="56"/>
    <x v="0"/>
    <n v="405651674"/>
  </r>
  <r>
    <x v="36"/>
    <s v="INTEGRAL S A."/>
    <s v="20 NIIF Plenas - Separados"/>
    <s v="ANTIOQUIA"/>
    <s v="M7110"/>
    <s v="2016-dic-31"/>
    <x v="3"/>
    <m/>
    <m/>
    <s v="Otras reservas"/>
    <x v="56"/>
    <x v="0"/>
    <n v="126657600"/>
  </r>
  <r>
    <x v="36"/>
    <s v="INTEGRAL S A."/>
    <s v="20 NIIF Plenas - Separados"/>
    <s v="ANTIOQUIA"/>
    <s v="M7110"/>
    <s v="2017-dic-31"/>
    <x v="3"/>
    <m/>
    <m/>
    <s v="Otras reservas"/>
    <x v="56"/>
    <x v="0"/>
    <n v="129177913"/>
  </r>
  <r>
    <x v="29"/>
    <s v="CONSULTORIA COLOMBIANA S A"/>
    <s v="20 NIIF Plenas - Separados"/>
    <s v="BOGOTA D.C."/>
    <s v="M7110"/>
    <s v="2016-dic-31"/>
    <x v="3"/>
    <m/>
    <m/>
    <s v="Otras reservas"/>
    <x v="56"/>
    <x v="0"/>
    <n v="19936390"/>
  </r>
  <r>
    <x v="29"/>
    <s v="CONSULTORIA COLOMBIANA S A"/>
    <s v="20 NIIF Plenas - Separados"/>
    <s v="BOGOTA D.C."/>
    <s v="M7110"/>
    <s v="2017-dic-31"/>
    <x v="3"/>
    <m/>
    <m/>
    <s v="Otras reservas"/>
    <x v="56"/>
    <x v="0"/>
    <n v="22671113"/>
  </r>
  <r>
    <x v="31"/>
    <s v="MORELCO S A S"/>
    <s v="20 NIIF Plenas - Separados"/>
    <s v="BOGOTA D.C."/>
    <s v="F4290"/>
    <s v="2016-dic-31"/>
    <x v="3"/>
    <m/>
    <m/>
    <s v="Otras reservas"/>
    <x v="56"/>
    <x v="0"/>
    <n v="5252162"/>
  </r>
  <r>
    <x v="31"/>
    <s v="MORELCO S A S"/>
    <s v="20 NIIF Plenas - Separados"/>
    <s v="BOGOTA D.C."/>
    <s v="F4290"/>
    <s v="2017-dic-31"/>
    <x v="3"/>
    <m/>
    <m/>
    <s v="Otras reservas"/>
    <x v="56"/>
    <x v="0"/>
    <n v="4902162"/>
  </r>
  <r>
    <x v="18"/>
    <s v="HMV INGENIEROS LTDA"/>
    <s v="20 NIIF Plenas - Separados"/>
    <s v="ANTIOQUIA"/>
    <s v="M7110"/>
    <s v="2016-dic-31"/>
    <x v="3"/>
    <m/>
    <m/>
    <s v="Otras reservas"/>
    <x v="56"/>
    <x v="0"/>
    <n v="8743300"/>
  </r>
  <r>
    <x v="18"/>
    <s v="HMV INGENIEROS LTDA"/>
    <s v="20 NIIF Plenas - Separados"/>
    <s v="ANTIOQUIA"/>
    <s v="M7110"/>
    <s v="2017-dic-31"/>
    <x v="3"/>
    <m/>
    <m/>
    <s v="Otras reservas"/>
    <x v="56"/>
    <x v="0"/>
    <n v="11134688"/>
  </r>
  <r>
    <x v="33"/>
    <s v="A.C.I. PROYECTOS S.A.S"/>
    <s v="20 NIIF Plenas - Separados"/>
    <s v="BOGOTA D.C."/>
    <s v="M7110"/>
    <s v="2016-dic-31"/>
    <x v="3"/>
    <m/>
    <m/>
    <s v="Otras reservas"/>
    <x v="56"/>
    <x v="0"/>
    <n v="2893835"/>
  </r>
  <r>
    <x v="33"/>
    <s v="A.C.I. PROYECTOS S.A.S"/>
    <s v="20 NIIF Plenas - Separados"/>
    <s v="BOGOTA D.C."/>
    <s v="M7110"/>
    <s v="2017-dic-31"/>
    <x v="3"/>
    <m/>
    <m/>
    <s v="Otras reservas"/>
    <x v="56"/>
    <x v="0"/>
    <n v="3221237"/>
  </r>
  <r>
    <x v="48"/>
    <s v="SEDIC S.A"/>
    <s v="20 NIIF Plenas - Separados"/>
    <s v="ANTIOQUIA"/>
    <s v="M7110"/>
    <s v="2016-dic-31"/>
    <x v="3"/>
    <m/>
    <m/>
    <s v="Otras reservas"/>
    <x v="56"/>
    <x v="0"/>
    <n v="744784"/>
  </r>
  <r>
    <x v="48"/>
    <s v="SEDIC S.A"/>
    <s v="20 NIIF Plenas - Separados"/>
    <s v="ANTIOQUIA"/>
    <s v="M7110"/>
    <s v="2017-dic-31"/>
    <x v="3"/>
    <m/>
    <m/>
    <s v="Otras reservas"/>
    <x v="56"/>
    <x v="0"/>
    <n v="781313"/>
  </r>
  <r>
    <x v="57"/>
    <s v="ESTUDIOS Y PROYECTOS DEL SOL S A S"/>
    <s v="20 NIIF Plenas - Separados"/>
    <s v="BOGOTA D.C."/>
    <s v="F4210"/>
    <s v="2016-dic-31"/>
    <x v="3"/>
    <m/>
    <m/>
    <s v="Otras reservas"/>
    <x v="56"/>
    <x v="0"/>
    <n v="89982461"/>
  </r>
  <r>
    <x v="57"/>
    <s v="ESTUDIOS Y PROYECTOS DEL SOL S A S"/>
    <s v="20 NIIF Plenas - Separados"/>
    <s v="BOGOTA D.C."/>
    <s v="F4210"/>
    <s v="2017-dic-31"/>
    <x v="3"/>
    <m/>
    <m/>
    <s v="Otras reservas"/>
    <x v="56"/>
    <x v="0"/>
    <n v="89585166"/>
  </r>
  <r>
    <x v="35"/>
    <s v="TERMOTECNICA COINDUSTRIAL S A"/>
    <s v="20 NIIF Plenas - Separados"/>
    <s v="BOGOTA D.C."/>
    <s v="F4290"/>
    <s v="2016-dic-31"/>
    <x v="3"/>
    <m/>
    <m/>
    <s v="Otras reservas"/>
    <x v="56"/>
    <x v="0"/>
    <n v="14281584"/>
  </r>
  <r>
    <x v="35"/>
    <s v="TERMOTECNICA COINDUSTRIAL S A"/>
    <s v="20 NIIF Plenas - Separados"/>
    <s v="BOGOTA D.C."/>
    <s v="F4290"/>
    <s v="2017-dic-31"/>
    <x v="3"/>
    <m/>
    <m/>
    <s v="Otras reservas"/>
    <x v="56"/>
    <x v="0"/>
    <n v="19032176"/>
  </r>
  <r>
    <x v="20"/>
    <s v="OSPINAS Y CIA S A"/>
    <s v="20 NIIF Plenas - Separados"/>
    <s v="BOGOTA D.C."/>
    <s v="M7110"/>
    <s v="2016-dic-31"/>
    <x v="3"/>
    <m/>
    <m/>
    <s v="Otras reservas"/>
    <x v="56"/>
    <x v="0"/>
    <n v="21100577"/>
  </r>
  <r>
    <x v="20"/>
    <s v="OSPINAS Y CIA S A"/>
    <s v="20 NIIF Plenas - Separados"/>
    <s v="BOGOTA D.C."/>
    <s v="M7110"/>
    <s v="2017-dic-31"/>
    <x v="3"/>
    <m/>
    <m/>
    <s v="Otras reservas"/>
    <x v="56"/>
    <x v="0"/>
    <n v="14998685"/>
  </r>
  <r>
    <x v="42"/>
    <s v="PROMOTORA CONVIVIENDA S A S"/>
    <s v="20 NIIF Plenas - Separados"/>
    <s v="BOGOTA D.C."/>
    <s v="M7110"/>
    <s v="2016-dic-31"/>
    <x v="3"/>
    <m/>
    <m/>
    <s v="Otras reservas"/>
    <x v="56"/>
    <x v="0"/>
    <n v="905001"/>
  </r>
  <r>
    <x v="42"/>
    <s v="PROMOTORA CONVIVIENDA S A S"/>
    <s v="20 NIIF Plenas - Separados"/>
    <s v="BOGOTA D.C."/>
    <s v="M7110"/>
    <s v="2017-dic-31"/>
    <x v="3"/>
    <m/>
    <m/>
    <s v="Otras reservas"/>
    <x v="56"/>
    <x v="0"/>
    <n v="150000"/>
  </r>
  <r>
    <x v="53"/>
    <s v="SP INGENIEROS S.A.S."/>
    <s v="20 NIIF Plenas - Separados"/>
    <s v="ANTIOQUIA"/>
    <s v="F4210"/>
    <s v="2016-dic-31"/>
    <x v="3"/>
    <m/>
    <m/>
    <s v="Otras reservas"/>
    <x v="56"/>
    <x v="0"/>
    <n v="101244332"/>
  </r>
  <r>
    <x v="53"/>
    <s v="SP INGENIEROS S.A.S."/>
    <s v="20 NIIF Plenas - Separados"/>
    <s v="ANTIOQUIA"/>
    <s v="F4210"/>
    <s v="2017-dic-31"/>
    <x v="3"/>
    <m/>
    <m/>
    <s v="Otras reservas"/>
    <x v="56"/>
    <x v="0"/>
    <n v="119587586"/>
  </r>
  <r>
    <x v="15"/>
    <s v="KMA CONSTRUCCIONES S A"/>
    <s v="20 NIIF Plenas - Separados"/>
    <s v="BOLIVAR"/>
    <s v="F4290"/>
    <s v="2016-dic-31"/>
    <x v="3"/>
    <m/>
    <m/>
    <s v="Otras reservas"/>
    <x v="56"/>
    <x v="0"/>
    <n v="42546965"/>
  </r>
  <r>
    <x v="15"/>
    <s v="KMA CONSTRUCCIONES S A"/>
    <s v="20 NIIF Plenas - Separados"/>
    <s v="BOLIVAR"/>
    <s v="F4290"/>
    <s v="2017-dic-31"/>
    <x v="3"/>
    <m/>
    <m/>
    <s v="Otras reservas"/>
    <x v="56"/>
    <x v="0"/>
    <n v="42546965"/>
  </r>
  <r>
    <x v="2"/>
    <s v="ARQUITECTURA Y CONCRETO S A S"/>
    <s v="20 NIIF Plenas - Separados"/>
    <s v="ANTIOQUIA"/>
    <s v="F4111"/>
    <s v="2016-dic-31"/>
    <x v="3"/>
    <m/>
    <m/>
    <s v="Otras reservas"/>
    <x v="56"/>
    <x v="0"/>
    <n v="209627538"/>
  </r>
  <r>
    <x v="2"/>
    <s v="ARQUITECTURA Y CONCRETO S A S"/>
    <s v="20 NIIF Plenas - Separados"/>
    <s v="ANTIOQUIA"/>
    <s v="F4111"/>
    <s v="2017-dic-31"/>
    <x v="3"/>
    <m/>
    <m/>
    <s v="Otras reservas"/>
    <x v="56"/>
    <x v="0"/>
    <n v="246510548"/>
  </r>
  <r>
    <x v="40"/>
    <s v="INDUSTRIAL CONCONCRETO S.A.S"/>
    <s v="20 NIIF Plenas - Separados"/>
    <s v="ANTIOQUIA"/>
    <s v="F4290"/>
    <s v="2016-dic-31"/>
    <x v="3"/>
    <m/>
    <m/>
    <s v="Otras reservas"/>
    <x v="56"/>
    <x v="0"/>
    <n v="17952887"/>
  </r>
  <r>
    <x v="40"/>
    <s v="INDUSTRIAL CONCONCRETO S.A.S"/>
    <s v="20 NIIF Plenas - Separados"/>
    <s v="ANTIOQUIA"/>
    <s v="F4290"/>
    <s v="2017-dic-31"/>
    <x v="3"/>
    <m/>
    <m/>
    <s v="Otras reservas"/>
    <x v="56"/>
    <x v="0"/>
    <n v="19950465"/>
  </r>
  <r>
    <x v="49"/>
    <s v="CONINSA  RAMON H. S.A."/>
    <s v="20 NIIF Plenas - Separados"/>
    <s v="ANTIOQUIA"/>
    <s v="F4290"/>
    <s v="2016-dic-31"/>
    <x v="3"/>
    <m/>
    <m/>
    <s v="Ganancias acumuladas"/>
    <x v="57"/>
    <x v="0"/>
    <n v="51087966"/>
  </r>
  <r>
    <x v="49"/>
    <s v="CONINSA  RAMON H. S.A."/>
    <s v="20 NIIF Plenas - Separados"/>
    <s v="ANTIOQUIA"/>
    <s v="F4290"/>
    <s v="2017-dic-31"/>
    <x v="3"/>
    <m/>
    <m/>
    <s v="Ganancias acumuladas"/>
    <x v="57"/>
    <x v="0"/>
    <n v="35567651"/>
  </r>
  <r>
    <x v="27"/>
    <s v="CONSTRUCCIONES OBYCON S.A.S"/>
    <s v="20 NIIF Plenas - Separados"/>
    <s v="BOGOTA D.C."/>
    <s v="M7110"/>
    <s v="2016-dic-31"/>
    <x v="3"/>
    <m/>
    <m/>
    <s v="Ganancias acumuladas"/>
    <x v="57"/>
    <x v="0"/>
    <n v="12645037"/>
  </r>
  <r>
    <x v="27"/>
    <s v="CONSTRUCCIONES OBYCON S.A.S"/>
    <s v="20 NIIF Plenas - Separados"/>
    <s v="BOGOTA D.C."/>
    <s v="M7110"/>
    <s v="2017-dic-31"/>
    <x v="3"/>
    <m/>
    <m/>
    <s v="Ganancias acumuladas"/>
    <x v="57"/>
    <x v="0"/>
    <n v="19170300"/>
  </r>
  <r>
    <x v="13"/>
    <s v="CONSTRUCTORA CAPITAL MEDELLIN S.A.S."/>
    <s v="20 NIIF Plenas - Separados"/>
    <s v="ANTIOQUIA"/>
    <s v="F4111"/>
    <s v="2016-dic-31"/>
    <x v="3"/>
    <m/>
    <m/>
    <s v="Ganancias acumuladas"/>
    <x v="57"/>
    <x v="0"/>
    <n v="17927256"/>
  </r>
  <r>
    <x v="13"/>
    <s v="CONSTRUCTORA CAPITAL MEDELLIN S.A.S."/>
    <s v="20 NIIF Plenas - Separados"/>
    <s v="ANTIOQUIA"/>
    <s v="F4111"/>
    <s v="2017-dic-31"/>
    <x v="3"/>
    <m/>
    <m/>
    <s v="Ganancias acumuladas"/>
    <x v="57"/>
    <x v="0"/>
    <n v="19488371"/>
  </r>
  <r>
    <x v="30"/>
    <s v="TECNICONTROL S.A."/>
    <s v="20 NIIF Plenas - Separados"/>
    <s v="BOGOTA D.C."/>
    <s v="M7110"/>
    <s v="2016-dic-31"/>
    <x v="3"/>
    <m/>
    <m/>
    <s v="Ganancias acumuladas"/>
    <x v="57"/>
    <x v="0"/>
    <n v="26941367"/>
  </r>
  <r>
    <x v="30"/>
    <s v="TECNICONTROL S.A."/>
    <s v="20 NIIF Plenas - Separados"/>
    <s v="BOGOTA D.C."/>
    <s v="M7110"/>
    <s v="2017-dic-31"/>
    <x v="3"/>
    <m/>
    <m/>
    <s v="Ganancias acumuladas"/>
    <x v="57"/>
    <x v="0"/>
    <n v="30595695"/>
  </r>
  <r>
    <x v="23"/>
    <s v="ODINSA SERVICIOS S A S"/>
    <s v="20 NIIF Plenas - Separados"/>
    <s v="BOGOTA D.C."/>
    <s v="F4390"/>
    <s v="2016-dic-31"/>
    <x v="3"/>
    <m/>
    <m/>
    <s v="Ganancias acumuladas"/>
    <x v="57"/>
    <x v="0"/>
    <n v="5406705"/>
  </r>
  <r>
    <x v="23"/>
    <s v="ODINSA SERVICIOS S A S"/>
    <s v="20 NIIF Plenas - Separados"/>
    <s v="BOGOTA D.C."/>
    <s v="F4390"/>
    <s v="2017-dic-31"/>
    <x v="3"/>
    <m/>
    <m/>
    <s v="Ganancias acumuladas"/>
    <x v="57"/>
    <x v="0"/>
    <n v="6435117"/>
  </r>
  <r>
    <x v="8"/>
    <s v="AMARILO S.A.S"/>
    <s v="20 NIIF Plenas - Separados"/>
    <s v="BOGOTA D.C."/>
    <s v="F4111"/>
    <s v="2016-dic-31"/>
    <x v="3"/>
    <m/>
    <m/>
    <s v="Ganancias acumuladas"/>
    <x v="57"/>
    <x v="0"/>
    <n v="41883990"/>
  </r>
  <r>
    <x v="8"/>
    <s v="AMARILO S.A.S"/>
    <s v="20 NIIF Plenas - Separados"/>
    <s v="BOGOTA D.C."/>
    <s v="F4111"/>
    <s v="2017-dic-31"/>
    <x v="3"/>
    <m/>
    <m/>
    <s v="Ganancias acumuladas"/>
    <x v="57"/>
    <x v="0"/>
    <n v="24819672"/>
  </r>
  <r>
    <x v="11"/>
    <s v="LATINOAMERICANA DE CONSTRUCCIONES S.A."/>
    <s v="20 NIIF Plenas - Separados"/>
    <s v="ANTIOQUIA"/>
    <s v="F4210"/>
    <s v="2016-dic-31"/>
    <x v="3"/>
    <m/>
    <m/>
    <s v="Ganancias acumuladas"/>
    <x v="57"/>
    <x v="0"/>
    <n v="28271870"/>
  </r>
  <r>
    <x v="11"/>
    <s v="LATINOAMERICANA DE CONSTRUCCIONES S.A."/>
    <s v="20 NIIF Plenas - Separados"/>
    <s v="ANTIOQUIA"/>
    <s v="F4210"/>
    <s v="2017-dic-31"/>
    <x v="3"/>
    <m/>
    <m/>
    <s v="Ganancias acumuladas"/>
    <x v="57"/>
    <x v="0"/>
    <n v="-12732672"/>
  </r>
  <r>
    <x v="6"/>
    <s v="PRABYC INGENIEROS S A S"/>
    <s v="20 NIIF Plenas - Separados"/>
    <s v="BOGOTA D.C."/>
    <s v="F4111"/>
    <s v="2016-dic-31"/>
    <x v="3"/>
    <m/>
    <m/>
    <s v="Ganancias acumuladas"/>
    <x v="57"/>
    <x v="0"/>
    <n v="101223710"/>
  </r>
  <r>
    <x v="6"/>
    <s v="PRABYC INGENIEROS S A S"/>
    <s v="20 NIIF Plenas - Separados"/>
    <s v="BOGOTA D.C."/>
    <s v="F4111"/>
    <s v="2017-dic-31"/>
    <x v="3"/>
    <m/>
    <m/>
    <s v="Ganancias acumuladas"/>
    <x v="57"/>
    <x v="0"/>
    <n v="130520074"/>
  </r>
  <r>
    <x v="44"/>
    <s v="MARVAL S.A."/>
    <s v="20 NIIF Plenas - Separados"/>
    <s v="SANTANDER"/>
    <s v="F4111"/>
    <s v="2016-dic-31"/>
    <x v="3"/>
    <m/>
    <m/>
    <s v="Ganancias acumuladas"/>
    <x v="57"/>
    <x v="0"/>
    <n v="588428238"/>
  </r>
  <r>
    <x v="44"/>
    <s v="MARVAL S.A."/>
    <s v="20 NIIF Plenas - Separados"/>
    <s v="SANTANDER"/>
    <s v="F4111"/>
    <s v="2017-dic-31"/>
    <x v="3"/>
    <m/>
    <m/>
    <s v="Ganancias acumuladas"/>
    <x v="57"/>
    <x v="0"/>
    <n v="800727145"/>
  </r>
  <r>
    <x v="62"/>
    <s v="CARTAGENA II S.A."/>
    <s v="20 NIIF Plenas - Separados"/>
    <s v="BOLIVAR"/>
    <s v="L6810"/>
    <s v="2016-dic-31"/>
    <x v="3"/>
    <m/>
    <m/>
    <s v="Ganancias acumuladas"/>
    <x v="57"/>
    <x v="0"/>
    <n v="157341171"/>
  </r>
  <r>
    <x v="62"/>
    <s v="CARTAGENA II S.A."/>
    <s v="20 NIIF Plenas - Separados"/>
    <s v="BOLIVAR"/>
    <s v="L6810"/>
    <s v="2017-dic-31"/>
    <x v="3"/>
    <m/>
    <m/>
    <s v="Ganancias acumuladas"/>
    <x v="57"/>
    <x v="0"/>
    <n v="324684279"/>
  </r>
  <r>
    <x v="3"/>
    <s v="JARAMILLO MORA S.A."/>
    <s v="20 NIIF Plenas - Separados"/>
    <s v="VALLE"/>
    <s v="F4111"/>
    <s v="2016-dic-31"/>
    <x v="3"/>
    <m/>
    <m/>
    <s v="Ganancias acumuladas"/>
    <x v="57"/>
    <x v="0"/>
    <n v="102161110"/>
  </r>
  <r>
    <x v="3"/>
    <s v="JARAMILLO MORA S.A."/>
    <s v="20 NIIF Plenas - Separados"/>
    <s v="VALLE"/>
    <s v="F4111"/>
    <s v="2017-dic-31"/>
    <x v="3"/>
    <m/>
    <m/>
    <s v="Ganancias acumuladas"/>
    <x v="57"/>
    <x v="0"/>
    <n v="126775092"/>
  </r>
  <r>
    <x v="54"/>
    <s v="INMOBILIARIA CONCONCRETO S.A.S."/>
    <s v="20 NIIF Plenas - Separados"/>
    <s v="ANTIOQUIA"/>
    <s v="F4111"/>
    <s v="2016-dic-31"/>
    <x v="3"/>
    <m/>
    <m/>
    <s v="Ganancias acumuladas"/>
    <x v="57"/>
    <x v="0"/>
    <n v="367750"/>
  </r>
  <r>
    <x v="54"/>
    <s v="INMOBILIARIA CONCONCRETO S.A.S."/>
    <s v="20 NIIF Plenas - Separados"/>
    <s v="ANTIOQUIA"/>
    <s v="F4111"/>
    <s v="2017-dic-31"/>
    <x v="3"/>
    <m/>
    <m/>
    <s v="Ganancias acumuladas"/>
    <x v="57"/>
    <x v="0"/>
    <n v="876920"/>
  </r>
  <r>
    <x v="16"/>
    <s v="CAM COLOMBIA MULTISERVICIOS S A S"/>
    <s v="20 NIIF Plenas - Separados"/>
    <s v="BOGOTA D.C."/>
    <s v="N8299"/>
    <s v="2016-dic-31"/>
    <x v="3"/>
    <m/>
    <m/>
    <s v="Ganancias acumuladas"/>
    <x v="57"/>
    <x v="0"/>
    <n v="6902954"/>
  </r>
  <r>
    <x v="16"/>
    <s v="CAM COLOMBIA MULTISERVICIOS S A S"/>
    <s v="20 NIIF Plenas - Separados"/>
    <s v="BOGOTA D.C."/>
    <s v="N8299"/>
    <s v="2017-dic-31"/>
    <x v="3"/>
    <m/>
    <m/>
    <s v="Ganancias acumuladas"/>
    <x v="57"/>
    <x v="0"/>
    <n v="-4486038"/>
  </r>
  <r>
    <x v="32"/>
    <s v="CONSTRUCTORA  COLPATRIA S.A"/>
    <s v="20 NIIF Plenas - Separados"/>
    <s v="BOGOTA D.C."/>
    <s v="F4111"/>
    <s v="2016-dic-31"/>
    <x v="3"/>
    <m/>
    <m/>
    <s v="Ganancias acumuladas"/>
    <x v="57"/>
    <x v="0"/>
    <n v="100632551"/>
  </r>
  <r>
    <x v="32"/>
    <s v="CONSTRUCTORA  COLPATRIA S.A"/>
    <s v="20 NIIF Plenas - Separados"/>
    <s v="BOGOTA D.C."/>
    <s v="F4111"/>
    <s v="2017-dic-31"/>
    <x v="3"/>
    <m/>
    <m/>
    <s v="Ganancias acumuladas"/>
    <x v="57"/>
    <x v="0"/>
    <n v="86037751"/>
  </r>
  <r>
    <x v="36"/>
    <s v="INTEGRAL S A."/>
    <s v="20 NIIF Plenas - Separados"/>
    <s v="ANTIOQUIA"/>
    <s v="M7110"/>
    <s v="2016-dic-31"/>
    <x v="3"/>
    <m/>
    <m/>
    <s v="Ganancias acumuladas"/>
    <x v="57"/>
    <x v="0"/>
    <n v="-1893560"/>
  </r>
  <r>
    <x v="36"/>
    <s v="INTEGRAL S A."/>
    <s v="20 NIIF Plenas - Separados"/>
    <s v="ANTIOQUIA"/>
    <s v="M7110"/>
    <s v="2017-dic-31"/>
    <x v="3"/>
    <m/>
    <m/>
    <s v="Ganancias acumuladas"/>
    <x v="57"/>
    <x v="0"/>
    <n v="-756159"/>
  </r>
  <r>
    <x v="29"/>
    <s v="CONSULTORIA COLOMBIANA S A"/>
    <s v="20 NIIF Plenas - Separados"/>
    <s v="BOGOTA D.C."/>
    <s v="M7110"/>
    <s v="2016-dic-31"/>
    <x v="3"/>
    <m/>
    <m/>
    <s v="Ganancias acumuladas"/>
    <x v="57"/>
    <x v="0"/>
    <n v="-12469784"/>
  </r>
  <r>
    <x v="29"/>
    <s v="CONSULTORIA COLOMBIANA S A"/>
    <s v="20 NIIF Plenas - Separados"/>
    <s v="BOGOTA D.C."/>
    <s v="M7110"/>
    <s v="2017-dic-31"/>
    <x v="3"/>
    <m/>
    <m/>
    <s v="Ganancias acumuladas"/>
    <x v="57"/>
    <x v="0"/>
    <n v="-12609311"/>
  </r>
  <r>
    <x v="31"/>
    <s v="MORELCO S A S"/>
    <s v="20 NIIF Plenas - Separados"/>
    <s v="BOGOTA D.C."/>
    <s v="F4290"/>
    <s v="2016-dic-31"/>
    <x v="3"/>
    <m/>
    <m/>
    <s v="Ganancias acumuladas"/>
    <x v="57"/>
    <x v="0"/>
    <n v="17093554"/>
  </r>
  <r>
    <x v="31"/>
    <s v="MORELCO S A S"/>
    <s v="20 NIIF Plenas - Separados"/>
    <s v="BOGOTA D.C."/>
    <s v="F4290"/>
    <s v="2017-dic-31"/>
    <x v="3"/>
    <m/>
    <m/>
    <s v="Ganancias acumuladas"/>
    <x v="57"/>
    <x v="0"/>
    <n v="9805974"/>
  </r>
  <r>
    <x v="18"/>
    <s v="HMV INGENIEROS LTDA"/>
    <s v="20 NIIF Plenas - Separados"/>
    <s v="ANTIOQUIA"/>
    <s v="M7110"/>
    <s v="2016-dic-31"/>
    <x v="3"/>
    <m/>
    <m/>
    <s v="Ganancias acumuladas"/>
    <x v="57"/>
    <x v="0"/>
    <n v="45422289"/>
  </r>
  <r>
    <x v="18"/>
    <s v="HMV INGENIEROS LTDA"/>
    <s v="20 NIIF Plenas - Separados"/>
    <s v="ANTIOQUIA"/>
    <s v="M7110"/>
    <s v="2017-dic-31"/>
    <x v="3"/>
    <m/>
    <m/>
    <s v="Ganancias acumuladas"/>
    <x v="57"/>
    <x v="0"/>
    <n v="54680494"/>
  </r>
  <r>
    <x v="33"/>
    <s v="A.C.I. PROYECTOS S.A.S"/>
    <s v="20 NIIF Plenas - Separados"/>
    <s v="BOGOTA D.C."/>
    <s v="M7110"/>
    <s v="2016-dic-31"/>
    <x v="3"/>
    <m/>
    <m/>
    <s v="Ganancias acumuladas"/>
    <x v="57"/>
    <x v="0"/>
    <n v="7676666"/>
  </r>
  <r>
    <x v="33"/>
    <s v="A.C.I. PROYECTOS S.A.S"/>
    <s v="20 NIIF Plenas - Separados"/>
    <s v="BOGOTA D.C."/>
    <s v="M7110"/>
    <s v="2017-dic-31"/>
    <x v="3"/>
    <m/>
    <m/>
    <s v="Ganancias acumuladas"/>
    <x v="57"/>
    <x v="0"/>
    <n v="6984286"/>
  </r>
  <r>
    <x v="48"/>
    <s v="SEDIC S.A"/>
    <s v="20 NIIF Plenas - Separados"/>
    <s v="ANTIOQUIA"/>
    <s v="M7110"/>
    <s v="2016-dic-31"/>
    <x v="3"/>
    <m/>
    <m/>
    <s v="Ganancias acumuladas"/>
    <x v="57"/>
    <x v="0"/>
    <n v="2582941"/>
  </r>
  <r>
    <x v="48"/>
    <s v="SEDIC S.A"/>
    <s v="20 NIIF Plenas - Separados"/>
    <s v="ANTIOQUIA"/>
    <s v="M7110"/>
    <s v="2017-dic-31"/>
    <x v="3"/>
    <m/>
    <m/>
    <s v="Ganancias acumuladas"/>
    <x v="57"/>
    <x v="0"/>
    <n v="2798046"/>
  </r>
  <r>
    <x v="57"/>
    <s v="ESTUDIOS Y PROYECTOS DEL SOL S A S"/>
    <s v="20 NIIF Plenas - Separados"/>
    <s v="BOGOTA D.C."/>
    <s v="F4210"/>
    <s v="2016-dic-31"/>
    <x v="3"/>
    <m/>
    <m/>
    <s v="Ganancias acumuladas"/>
    <x v="57"/>
    <x v="0"/>
    <n v="121877709"/>
  </r>
  <r>
    <x v="57"/>
    <s v="ESTUDIOS Y PROYECTOS DEL SOL S A S"/>
    <s v="20 NIIF Plenas - Separados"/>
    <s v="BOGOTA D.C."/>
    <s v="F4210"/>
    <s v="2017-dic-31"/>
    <x v="3"/>
    <m/>
    <m/>
    <s v="Ganancias acumuladas"/>
    <x v="57"/>
    <x v="0"/>
    <n v="40729260"/>
  </r>
  <r>
    <x v="35"/>
    <s v="TERMOTECNICA COINDUSTRIAL S A"/>
    <s v="20 NIIF Plenas - Separados"/>
    <s v="BOGOTA D.C."/>
    <s v="F4290"/>
    <s v="2016-dic-31"/>
    <x v="3"/>
    <m/>
    <m/>
    <s v="Ganancias acumuladas"/>
    <x v="57"/>
    <x v="0"/>
    <n v="293750071"/>
  </r>
  <r>
    <x v="35"/>
    <s v="TERMOTECNICA COINDUSTRIAL S A"/>
    <s v="20 NIIF Plenas - Separados"/>
    <s v="BOGOTA D.C."/>
    <s v="F4290"/>
    <s v="2017-dic-31"/>
    <x v="3"/>
    <m/>
    <m/>
    <s v="Ganancias acumuladas"/>
    <x v="57"/>
    <x v="0"/>
    <n v="348200949"/>
  </r>
  <r>
    <x v="20"/>
    <s v="OSPINAS Y CIA S A"/>
    <s v="20 NIIF Plenas - Separados"/>
    <s v="BOGOTA D.C."/>
    <s v="M7110"/>
    <s v="2016-dic-31"/>
    <x v="3"/>
    <m/>
    <m/>
    <s v="Ganancias acumuladas"/>
    <x v="57"/>
    <x v="0"/>
    <n v="48229981"/>
  </r>
  <r>
    <x v="20"/>
    <s v="OSPINAS Y CIA S A"/>
    <s v="20 NIIF Plenas - Separados"/>
    <s v="BOGOTA D.C."/>
    <s v="M7110"/>
    <s v="2017-dic-31"/>
    <x v="3"/>
    <m/>
    <m/>
    <s v="Ganancias acumuladas"/>
    <x v="57"/>
    <x v="0"/>
    <n v="52725282"/>
  </r>
  <r>
    <x v="42"/>
    <s v="PROMOTORA CONVIVIENDA S A S"/>
    <s v="20 NIIF Plenas - Separados"/>
    <s v="BOGOTA D.C."/>
    <s v="M7110"/>
    <s v="2016-dic-31"/>
    <x v="3"/>
    <m/>
    <m/>
    <s v="Ganancias acumuladas"/>
    <x v="57"/>
    <x v="0"/>
    <n v="7927283"/>
  </r>
  <r>
    <x v="42"/>
    <s v="PROMOTORA CONVIVIENDA S A S"/>
    <s v="20 NIIF Plenas - Separados"/>
    <s v="BOGOTA D.C."/>
    <s v="M7110"/>
    <s v="2017-dic-31"/>
    <x v="3"/>
    <m/>
    <m/>
    <s v="Ganancias acumuladas"/>
    <x v="57"/>
    <x v="0"/>
    <n v="3504058"/>
  </r>
  <r>
    <x v="53"/>
    <s v="SP INGENIEROS S.A.S."/>
    <s v="20 NIIF Plenas - Separados"/>
    <s v="ANTIOQUIA"/>
    <s v="F4210"/>
    <s v="2016-dic-31"/>
    <x v="3"/>
    <m/>
    <m/>
    <s v="Ganancias acumuladas"/>
    <x v="57"/>
    <x v="0"/>
    <n v="64718972"/>
  </r>
  <r>
    <x v="53"/>
    <s v="SP INGENIEROS S.A.S."/>
    <s v="20 NIIF Plenas - Separados"/>
    <s v="ANTIOQUIA"/>
    <s v="F4210"/>
    <s v="2017-dic-31"/>
    <x v="3"/>
    <m/>
    <m/>
    <s v="Ganancias acumuladas"/>
    <x v="57"/>
    <x v="0"/>
    <n v="51910269"/>
  </r>
  <r>
    <x v="15"/>
    <s v="KMA CONSTRUCCIONES S A"/>
    <s v="20 NIIF Plenas - Separados"/>
    <s v="BOLIVAR"/>
    <s v="F4290"/>
    <s v="2016-dic-31"/>
    <x v="3"/>
    <m/>
    <m/>
    <s v="Ganancias acumuladas"/>
    <x v="57"/>
    <x v="0"/>
    <n v="238372042"/>
  </r>
  <r>
    <x v="15"/>
    <s v="KMA CONSTRUCCIONES S A"/>
    <s v="20 NIIF Plenas - Separados"/>
    <s v="BOLIVAR"/>
    <s v="F4290"/>
    <s v="2017-dic-31"/>
    <x v="3"/>
    <m/>
    <m/>
    <s v="Ganancias acumuladas"/>
    <x v="57"/>
    <x v="0"/>
    <n v="280814112"/>
  </r>
  <r>
    <x v="2"/>
    <s v="ARQUITECTURA Y CONCRETO S A S"/>
    <s v="20 NIIF Plenas - Separados"/>
    <s v="ANTIOQUIA"/>
    <s v="F4111"/>
    <s v="2016-dic-31"/>
    <x v="3"/>
    <m/>
    <m/>
    <s v="Ganancias acumuladas"/>
    <x v="57"/>
    <x v="0"/>
    <n v="56922190"/>
  </r>
  <r>
    <x v="2"/>
    <s v="ARQUITECTURA Y CONCRETO S A S"/>
    <s v="20 NIIF Plenas - Separados"/>
    <s v="ANTIOQUIA"/>
    <s v="F4111"/>
    <s v="2017-dic-31"/>
    <x v="3"/>
    <m/>
    <m/>
    <s v="Ganancias acumuladas"/>
    <x v="57"/>
    <x v="0"/>
    <n v="44187204"/>
  </r>
  <r>
    <x v="40"/>
    <s v="INDUSTRIAL CONCONCRETO S.A.S"/>
    <s v="20 NIIF Plenas - Separados"/>
    <s v="ANTIOQUIA"/>
    <s v="F4290"/>
    <s v="2016-dic-31"/>
    <x v="3"/>
    <m/>
    <m/>
    <s v="Ganancias acumuladas"/>
    <x v="57"/>
    <x v="0"/>
    <n v="99299385"/>
  </r>
  <r>
    <x v="40"/>
    <s v="INDUSTRIAL CONCONCRETO S.A.S"/>
    <s v="20 NIIF Plenas - Separados"/>
    <s v="ANTIOQUIA"/>
    <s v="F4290"/>
    <s v="2017-dic-31"/>
    <x v="3"/>
    <m/>
    <m/>
    <s v="Ganancias acumuladas"/>
    <x v="57"/>
    <x v="0"/>
    <n v="99830963"/>
  </r>
  <r>
    <x v="49"/>
    <s v="CONINSA  RAMON H. S.A."/>
    <s v="20 NIIF Plenas - Separados"/>
    <s v="ANTIOQUIA"/>
    <s v="F4290"/>
    <s v="2016-dic-31"/>
    <x v="3"/>
    <m/>
    <m/>
    <s v="Patrimonio"/>
    <x v="58"/>
    <x v="8"/>
    <n v="165117534"/>
  </r>
  <r>
    <x v="49"/>
    <s v="CONINSA  RAMON H. S.A."/>
    <s v="20 NIIF Plenas - Separados"/>
    <s v="ANTIOQUIA"/>
    <s v="F4290"/>
    <s v="2017-dic-31"/>
    <x v="3"/>
    <m/>
    <m/>
    <s v="Patrimonio"/>
    <x v="58"/>
    <x v="8"/>
    <n v="171082051"/>
  </r>
  <r>
    <x v="27"/>
    <s v="CONSTRUCCIONES OBYCON S.A.S"/>
    <s v="20 NIIF Plenas - Separados"/>
    <s v="BOGOTA D.C."/>
    <s v="M7110"/>
    <s v="2016-dic-31"/>
    <x v="3"/>
    <m/>
    <m/>
    <s v="Patrimonio"/>
    <x v="58"/>
    <x v="8"/>
    <n v="42617593"/>
  </r>
  <r>
    <x v="27"/>
    <s v="CONSTRUCCIONES OBYCON S.A.S"/>
    <s v="20 NIIF Plenas - Separados"/>
    <s v="BOGOTA D.C."/>
    <s v="M7110"/>
    <s v="2017-dic-31"/>
    <x v="3"/>
    <m/>
    <m/>
    <s v="Patrimonio"/>
    <x v="58"/>
    <x v="8"/>
    <n v="54125230"/>
  </r>
  <r>
    <x v="13"/>
    <s v="CONSTRUCTORA CAPITAL MEDELLIN S.A.S."/>
    <s v="20 NIIF Plenas - Separados"/>
    <s v="ANTIOQUIA"/>
    <s v="F4111"/>
    <s v="2016-dic-31"/>
    <x v="3"/>
    <m/>
    <m/>
    <s v="Patrimonio"/>
    <x v="58"/>
    <x v="8"/>
    <n v="50095856"/>
  </r>
  <r>
    <x v="13"/>
    <s v="CONSTRUCTORA CAPITAL MEDELLIN S.A.S."/>
    <s v="20 NIIF Plenas - Separados"/>
    <s v="ANTIOQUIA"/>
    <s v="F4111"/>
    <s v="2017-dic-31"/>
    <x v="3"/>
    <m/>
    <m/>
    <s v="Patrimonio"/>
    <x v="58"/>
    <x v="8"/>
    <n v="54723121"/>
  </r>
  <r>
    <x v="30"/>
    <s v="TECNICONTROL S.A."/>
    <s v="20 NIIF Plenas - Separados"/>
    <s v="BOGOTA D.C."/>
    <s v="M7110"/>
    <s v="2016-dic-31"/>
    <x v="3"/>
    <m/>
    <m/>
    <s v="Patrimonio"/>
    <x v="58"/>
    <x v="8"/>
    <n v="34084358"/>
  </r>
  <r>
    <x v="30"/>
    <s v="TECNICONTROL S.A."/>
    <s v="20 NIIF Plenas - Separados"/>
    <s v="BOGOTA D.C."/>
    <s v="M7110"/>
    <s v="2017-dic-31"/>
    <x v="3"/>
    <m/>
    <m/>
    <s v="Patrimonio"/>
    <x v="58"/>
    <x v="8"/>
    <n v="37738686"/>
  </r>
  <r>
    <x v="23"/>
    <s v="ODINSA SERVICIOS S A S"/>
    <s v="20 NIIF Plenas - Separados"/>
    <s v="BOGOTA D.C."/>
    <s v="F4390"/>
    <s v="2016-dic-31"/>
    <x v="3"/>
    <m/>
    <m/>
    <s v="Patrimonio"/>
    <x v="58"/>
    <x v="8"/>
    <n v="7830790"/>
  </r>
  <r>
    <x v="23"/>
    <s v="ODINSA SERVICIOS S A S"/>
    <s v="20 NIIF Plenas - Separados"/>
    <s v="BOGOTA D.C."/>
    <s v="F4390"/>
    <s v="2017-dic-31"/>
    <x v="3"/>
    <m/>
    <m/>
    <s v="Patrimonio"/>
    <x v="58"/>
    <x v="8"/>
    <n v="8056905"/>
  </r>
  <r>
    <x v="8"/>
    <s v="AMARILO S.A.S"/>
    <s v="20 NIIF Plenas - Separados"/>
    <s v="BOGOTA D.C."/>
    <s v="F4111"/>
    <s v="2016-dic-31"/>
    <x v="3"/>
    <m/>
    <m/>
    <s v="Patrimonio"/>
    <x v="58"/>
    <x v="8"/>
    <n v="444764660"/>
  </r>
  <r>
    <x v="8"/>
    <s v="AMARILO S.A.S"/>
    <s v="20 NIIF Plenas - Separados"/>
    <s v="BOGOTA D.C."/>
    <s v="F4111"/>
    <s v="2017-dic-31"/>
    <x v="3"/>
    <m/>
    <m/>
    <s v="Patrimonio"/>
    <x v="58"/>
    <x v="8"/>
    <n v="519335693"/>
  </r>
  <r>
    <x v="11"/>
    <s v="LATINOAMERICANA DE CONSTRUCCIONES S.A."/>
    <s v="20 NIIF Plenas - Separados"/>
    <s v="ANTIOQUIA"/>
    <s v="F4210"/>
    <s v="2016-dic-31"/>
    <x v="3"/>
    <m/>
    <m/>
    <s v="Patrimonio"/>
    <x v="58"/>
    <x v="8"/>
    <n v="150871310"/>
  </r>
  <r>
    <x v="11"/>
    <s v="LATINOAMERICANA DE CONSTRUCCIONES S.A."/>
    <s v="20 NIIF Plenas - Separados"/>
    <s v="ANTIOQUIA"/>
    <s v="F4210"/>
    <s v="2017-dic-31"/>
    <x v="3"/>
    <m/>
    <m/>
    <s v="Patrimonio"/>
    <x v="58"/>
    <x v="8"/>
    <n v="114767226"/>
  </r>
  <r>
    <x v="6"/>
    <s v="PRABYC INGENIEROS S A S"/>
    <s v="20 NIIF Plenas - Separados"/>
    <s v="BOGOTA D.C."/>
    <s v="F4111"/>
    <s v="2016-dic-31"/>
    <x v="3"/>
    <m/>
    <m/>
    <s v="Patrimonio"/>
    <x v="58"/>
    <x v="8"/>
    <n v="120688459"/>
  </r>
  <r>
    <x v="6"/>
    <s v="PRABYC INGENIEROS S A S"/>
    <s v="20 NIIF Plenas - Separados"/>
    <s v="BOGOTA D.C."/>
    <s v="F4111"/>
    <s v="2017-dic-31"/>
    <x v="3"/>
    <m/>
    <m/>
    <s v="Patrimonio"/>
    <x v="58"/>
    <x v="8"/>
    <n v="150245040"/>
  </r>
  <r>
    <x v="44"/>
    <s v="MARVAL S.A."/>
    <s v="20 NIIF Plenas - Separados"/>
    <s v="SANTANDER"/>
    <s v="F4111"/>
    <s v="2016-dic-31"/>
    <x v="3"/>
    <m/>
    <m/>
    <s v="Patrimonio"/>
    <x v="58"/>
    <x v="8"/>
    <n v="701811336"/>
  </r>
  <r>
    <x v="44"/>
    <s v="MARVAL S.A."/>
    <s v="20 NIIF Plenas - Separados"/>
    <s v="SANTANDER"/>
    <s v="F4111"/>
    <s v="2017-dic-31"/>
    <x v="3"/>
    <m/>
    <m/>
    <s v="Patrimonio"/>
    <x v="58"/>
    <x v="8"/>
    <n v="808693596"/>
  </r>
  <r>
    <x v="62"/>
    <s v="CARTAGENA II S.A."/>
    <s v="20 NIIF Plenas - Separados"/>
    <s v="BOLIVAR"/>
    <s v="L6810"/>
    <s v="2016-dic-31"/>
    <x v="3"/>
    <m/>
    <m/>
    <s v="Patrimonio"/>
    <x v="58"/>
    <x v="8"/>
    <n v="850376282"/>
  </r>
  <r>
    <x v="62"/>
    <s v="CARTAGENA II S.A."/>
    <s v="20 NIIF Plenas - Separados"/>
    <s v="BOLIVAR"/>
    <s v="L6810"/>
    <s v="2017-dic-31"/>
    <x v="3"/>
    <m/>
    <m/>
    <s v="Patrimonio"/>
    <x v="58"/>
    <x v="8"/>
    <n v="1017736077"/>
  </r>
  <r>
    <x v="3"/>
    <s v="JARAMILLO MORA S.A."/>
    <s v="20 NIIF Plenas - Separados"/>
    <s v="VALLE"/>
    <s v="F4111"/>
    <s v="2016-dic-31"/>
    <x v="3"/>
    <m/>
    <m/>
    <s v="Patrimonio"/>
    <x v="58"/>
    <x v="8"/>
    <n v="114161110"/>
  </r>
  <r>
    <x v="3"/>
    <s v="JARAMILLO MORA S.A."/>
    <s v="20 NIIF Plenas - Separados"/>
    <s v="VALLE"/>
    <s v="F4111"/>
    <s v="2017-dic-31"/>
    <x v="3"/>
    <m/>
    <m/>
    <s v="Patrimonio"/>
    <x v="58"/>
    <x v="8"/>
    <n v="138775092"/>
  </r>
  <r>
    <x v="54"/>
    <s v="INMOBILIARIA CONCONCRETO S.A.S."/>
    <s v="20 NIIF Plenas - Separados"/>
    <s v="ANTIOQUIA"/>
    <s v="F4111"/>
    <s v="2016-dic-31"/>
    <x v="3"/>
    <m/>
    <m/>
    <s v="Patrimonio"/>
    <x v="58"/>
    <x v="8"/>
    <n v="18911139"/>
  </r>
  <r>
    <x v="54"/>
    <s v="INMOBILIARIA CONCONCRETO S.A.S."/>
    <s v="20 NIIF Plenas - Separados"/>
    <s v="ANTIOQUIA"/>
    <s v="F4111"/>
    <s v="2017-dic-31"/>
    <x v="3"/>
    <m/>
    <m/>
    <s v="Patrimonio"/>
    <x v="58"/>
    <x v="8"/>
    <n v="18800900"/>
  </r>
  <r>
    <x v="16"/>
    <s v="CAM COLOMBIA MULTISERVICIOS S A S"/>
    <s v="20 NIIF Plenas - Separados"/>
    <s v="BOGOTA D.C."/>
    <s v="N8299"/>
    <s v="2016-dic-31"/>
    <x v="3"/>
    <m/>
    <m/>
    <s v="Patrimonio"/>
    <x v="58"/>
    <x v="8"/>
    <n v="26963430"/>
  </r>
  <r>
    <x v="16"/>
    <s v="CAM COLOMBIA MULTISERVICIOS S A S"/>
    <s v="20 NIIF Plenas - Separados"/>
    <s v="BOGOTA D.C."/>
    <s v="N8299"/>
    <s v="2017-dic-31"/>
    <x v="3"/>
    <m/>
    <m/>
    <s v="Patrimonio"/>
    <x v="58"/>
    <x v="8"/>
    <n v="15574438"/>
  </r>
  <r>
    <x v="32"/>
    <s v="CONSTRUCTORA  COLPATRIA S.A"/>
    <s v="20 NIIF Plenas - Separados"/>
    <s v="BOGOTA D.C."/>
    <s v="F4111"/>
    <s v="2016-dic-31"/>
    <x v="3"/>
    <m/>
    <m/>
    <s v="Patrimonio"/>
    <x v="58"/>
    <x v="8"/>
    <n v="569808567"/>
  </r>
  <r>
    <x v="32"/>
    <s v="CONSTRUCTORA  COLPATRIA S.A"/>
    <s v="20 NIIF Plenas - Separados"/>
    <s v="BOGOTA D.C."/>
    <s v="F4111"/>
    <s v="2017-dic-31"/>
    <x v="3"/>
    <m/>
    <m/>
    <s v="Patrimonio"/>
    <x v="58"/>
    <x v="8"/>
    <n v="741653185"/>
  </r>
  <r>
    <x v="36"/>
    <s v="INTEGRAL S A."/>
    <s v="20 NIIF Plenas - Separados"/>
    <s v="ANTIOQUIA"/>
    <s v="M7110"/>
    <s v="2016-dic-31"/>
    <x v="3"/>
    <m/>
    <m/>
    <s v="Patrimonio"/>
    <x v="58"/>
    <x v="8"/>
    <n v="157965144"/>
  </r>
  <r>
    <x v="36"/>
    <s v="INTEGRAL S A."/>
    <s v="20 NIIF Plenas - Separados"/>
    <s v="ANTIOQUIA"/>
    <s v="M7110"/>
    <s v="2017-dic-31"/>
    <x v="3"/>
    <m/>
    <m/>
    <s v="Patrimonio"/>
    <x v="58"/>
    <x v="8"/>
    <n v="160388363"/>
  </r>
  <r>
    <x v="29"/>
    <s v="CONSULTORIA COLOMBIANA S A"/>
    <s v="20 NIIF Plenas - Separados"/>
    <s v="BOGOTA D.C."/>
    <s v="M7110"/>
    <s v="2016-dic-31"/>
    <x v="3"/>
    <m/>
    <m/>
    <s v="Patrimonio"/>
    <x v="58"/>
    <x v="8"/>
    <n v="31835211"/>
  </r>
  <r>
    <x v="29"/>
    <s v="CONSULTORIA COLOMBIANA S A"/>
    <s v="20 NIIF Plenas - Separados"/>
    <s v="BOGOTA D.C."/>
    <s v="M7110"/>
    <s v="2017-dic-31"/>
    <x v="3"/>
    <m/>
    <m/>
    <s v="Patrimonio"/>
    <x v="58"/>
    <x v="8"/>
    <n v="30655804"/>
  </r>
  <r>
    <x v="31"/>
    <s v="MORELCO S A S"/>
    <s v="20 NIIF Plenas - Separados"/>
    <s v="BOGOTA D.C."/>
    <s v="F4290"/>
    <s v="2016-dic-31"/>
    <x v="3"/>
    <m/>
    <m/>
    <s v="Patrimonio"/>
    <x v="58"/>
    <x v="8"/>
    <n v="129366111"/>
  </r>
  <r>
    <x v="31"/>
    <s v="MORELCO S A S"/>
    <s v="20 NIIF Plenas - Separados"/>
    <s v="BOGOTA D.C."/>
    <s v="F4290"/>
    <s v="2017-dic-31"/>
    <x v="3"/>
    <m/>
    <m/>
    <s v="Patrimonio"/>
    <x v="58"/>
    <x v="8"/>
    <n v="121829830"/>
  </r>
  <r>
    <x v="18"/>
    <s v="HMV INGENIEROS LTDA"/>
    <s v="20 NIIF Plenas - Separados"/>
    <s v="ANTIOQUIA"/>
    <s v="M7110"/>
    <s v="2016-dic-31"/>
    <x v="3"/>
    <m/>
    <m/>
    <s v="Patrimonio"/>
    <x v="58"/>
    <x v="8"/>
    <n v="71214300"/>
  </r>
  <r>
    <x v="18"/>
    <s v="HMV INGENIEROS LTDA"/>
    <s v="20 NIIF Plenas - Separados"/>
    <s v="ANTIOQUIA"/>
    <s v="M7110"/>
    <s v="2017-dic-31"/>
    <x v="3"/>
    <m/>
    <m/>
    <s v="Patrimonio"/>
    <x v="58"/>
    <x v="8"/>
    <n v="82863893"/>
  </r>
  <r>
    <x v="33"/>
    <s v="A.C.I. PROYECTOS S.A.S"/>
    <s v="20 NIIF Plenas - Separados"/>
    <s v="BOGOTA D.C."/>
    <s v="M7110"/>
    <s v="2016-dic-31"/>
    <x v="3"/>
    <m/>
    <m/>
    <s v="Patrimonio"/>
    <x v="58"/>
    <x v="8"/>
    <n v="23019782"/>
  </r>
  <r>
    <x v="33"/>
    <s v="A.C.I. PROYECTOS S.A.S"/>
    <s v="20 NIIF Plenas - Separados"/>
    <s v="BOGOTA D.C."/>
    <s v="M7110"/>
    <s v="2017-dic-31"/>
    <x v="3"/>
    <m/>
    <m/>
    <s v="Patrimonio"/>
    <x v="58"/>
    <x v="8"/>
    <n v="20464465"/>
  </r>
  <r>
    <x v="48"/>
    <s v="SEDIC S.A"/>
    <s v="20 NIIF Plenas - Separados"/>
    <s v="ANTIOQUIA"/>
    <s v="M7110"/>
    <s v="2016-dic-31"/>
    <x v="3"/>
    <m/>
    <m/>
    <s v="Patrimonio"/>
    <x v="58"/>
    <x v="8"/>
    <n v="6512725"/>
  </r>
  <r>
    <x v="48"/>
    <s v="SEDIC S.A"/>
    <s v="20 NIIF Plenas - Separados"/>
    <s v="ANTIOQUIA"/>
    <s v="M7110"/>
    <s v="2017-dic-31"/>
    <x v="3"/>
    <m/>
    <m/>
    <s v="Patrimonio"/>
    <x v="58"/>
    <x v="8"/>
    <n v="6806190"/>
  </r>
  <r>
    <x v="57"/>
    <s v="ESTUDIOS Y PROYECTOS DEL SOL S A S"/>
    <s v="20 NIIF Plenas - Separados"/>
    <s v="BOGOTA D.C."/>
    <s v="F4210"/>
    <s v="2016-dic-31"/>
    <x v="3"/>
    <m/>
    <m/>
    <s v="Patrimonio"/>
    <x v="58"/>
    <x v="8"/>
    <n v="901536272"/>
  </r>
  <r>
    <x v="57"/>
    <s v="ESTUDIOS Y PROYECTOS DEL SOL S A S"/>
    <s v="20 NIIF Plenas - Separados"/>
    <s v="BOGOTA D.C."/>
    <s v="F4210"/>
    <s v="2017-dic-31"/>
    <x v="3"/>
    <m/>
    <m/>
    <s v="Patrimonio"/>
    <x v="58"/>
    <x v="8"/>
    <n v="824172529"/>
  </r>
  <r>
    <x v="35"/>
    <s v="TERMOTECNICA COINDUSTRIAL S A"/>
    <s v="20 NIIF Plenas - Separados"/>
    <s v="BOGOTA D.C."/>
    <s v="F4290"/>
    <s v="2016-dic-31"/>
    <x v="3"/>
    <m/>
    <m/>
    <s v="Patrimonio"/>
    <x v="58"/>
    <x v="8"/>
    <n v="416831826"/>
  </r>
  <r>
    <x v="35"/>
    <s v="TERMOTECNICA COINDUSTRIAL S A"/>
    <s v="20 NIIF Plenas - Separados"/>
    <s v="BOGOTA D.C."/>
    <s v="F4290"/>
    <s v="2017-dic-31"/>
    <x v="3"/>
    <m/>
    <m/>
    <s v="Patrimonio"/>
    <x v="58"/>
    <x v="8"/>
    <n v="479808161"/>
  </r>
  <r>
    <x v="20"/>
    <s v="OSPINAS Y CIA S A"/>
    <s v="20 NIIF Plenas - Separados"/>
    <s v="BOGOTA D.C."/>
    <s v="M7110"/>
    <s v="2016-dic-31"/>
    <x v="3"/>
    <m/>
    <m/>
    <s v="Patrimonio"/>
    <x v="58"/>
    <x v="8"/>
    <n v="80784610"/>
  </r>
  <r>
    <x v="20"/>
    <s v="OSPINAS Y CIA S A"/>
    <s v="20 NIIF Plenas - Separados"/>
    <s v="BOGOTA D.C."/>
    <s v="M7110"/>
    <s v="2017-dic-31"/>
    <x v="3"/>
    <m/>
    <m/>
    <s v="Patrimonio"/>
    <x v="58"/>
    <x v="8"/>
    <n v="79178019"/>
  </r>
  <r>
    <x v="42"/>
    <s v="PROMOTORA CONVIVIENDA S A S"/>
    <s v="20 NIIF Plenas - Separados"/>
    <s v="BOGOTA D.C."/>
    <s v="M7110"/>
    <s v="2016-dic-31"/>
    <x v="3"/>
    <m/>
    <m/>
    <s v="Patrimonio"/>
    <x v="58"/>
    <x v="8"/>
    <n v="12910244"/>
  </r>
  <r>
    <x v="42"/>
    <s v="PROMOTORA CONVIVIENDA S A S"/>
    <s v="20 NIIF Plenas - Separados"/>
    <s v="BOGOTA D.C."/>
    <s v="M7110"/>
    <s v="2017-dic-31"/>
    <x v="3"/>
    <m/>
    <m/>
    <s v="Patrimonio"/>
    <x v="58"/>
    <x v="8"/>
    <n v="3904058"/>
  </r>
  <r>
    <x v="53"/>
    <s v="SP INGENIEROS S.A.S."/>
    <s v="20 NIIF Plenas - Separados"/>
    <s v="ANTIOQUIA"/>
    <s v="F4210"/>
    <s v="2016-dic-31"/>
    <x v="3"/>
    <m/>
    <m/>
    <s v="Patrimonio"/>
    <x v="58"/>
    <x v="8"/>
    <n v="197414901"/>
  </r>
  <r>
    <x v="53"/>
    <s v="SP INGENIEROS S.A.S."/>
    <s v="20 NIIF Plenas - Separados"/>
    <s v="ANTIOQUIA"/>
    <s v="F4210"/>
    <s v="2017-dic-31"/>
    <x v="3"/>
    <m/>
    <m/>
    <s v="Patrimonio"/>
    <x v="58"/>
    <x v="8"/>
    <n v="222657950"/>
  </r>
  <r>
    <x v="15"/>
    <s v="KMA CONSTRUCCIONES S A"/>
    <s v="20 NIIF Plenas - Separados"/>
    <s v="BOLIVAR"/>
    <s v="F4290"/>
    <s v="2016-dic-31"/>
    <x v="3"/>
    <m/>
    <m/>
    <s v="Patrimonio"/>
    <x v="58"/>
    <x v="8"/>
    <n v="353012582"/>
  </r>
  <r>
    <x v="15"/>
    <s v="KMA CONSTRUCCIONES S A"/>
    <s v="20 NIIF Plenas - Separados"/>
    <s v="BOLIVAR"/>
    <s v="F4290"/>
    <s v="2017-dic-31"/>
    <x v="3"/>
    <m/>
    <m/>
    <s v="Patrimonio"/>
    <x v="58"/>
    <x v="8"/>
    <n v="399741170"/>
  </r>
  <r>
    <x v="2"/>
    <s v="ARQUITECTURA Y CONCRETO S A S"/>
    <s v="20 NIIF Plenas - Separados"/>
    <s v="ANTIOQUIA"/>
    <s v="F4111"/>
    <s v="2016-dic-31"/>
    <x v="3"/>
    <m/>
    <m/>
    <s v="Patrimonio"/>
    <x v="58"/>
    <x v="8"/>
    <n v="455983943"/>
  </r>
  <r>
    <x v="2"/>
    <s v="ARQUITECTURA Y CONCRETO S A S"/>
    <s v="20 NIIF Plenas - Separados"/>
    <s v="ANTIOQUIA"/>
    <s v="F4111"/>
    <s v="2017-dic-31"/>
    <x v="3"/>
    <m/>
    <m/>
    <s v="Patrimonio"/>
    <x v="58"/>
    <x v="8"/>
    <n v="506638810"/>
  </r>
  <r>
    <x v="40"/>
    <s v="INDUSTRIAL CONCONCRETO S.A.S"/>
    <s v="20 NIIF Plenas - Separados"/>
    <s v="ANTIOQUIA"/>
    <s v="F4290"/>
    <s v="2016-dic-31"/>
    <x v="3"/>
    <m/>
    <m/>
    <s v="Patrimonio"/>
    <x v="58"/>
    <x v="8"/>
    <n v="127488036"/>
  </r>
  <r>
    <x v="40"/>
    <s v="INDUSTRIAL CONCONCRETO S.A.S"/>
    <s v="20 NIIF Plenas - Separados"/>
    <s v="ANTIOQUIA"/>
    <s v="F4290"/>
    <s v="2017-dic-31"/>
    <x v="3"/>
    <m/>
    <m/>
    <s v="Patrimonio"/>
    <x v="58"/>
    <x v="8"/>
    <n v="130017192"/>
  </r>
  <r>
    <x v="49"/>
    <s v="CONINSA  RAMON H. S.A."/>
    <s v="20 NIIF Plenas - Separados"/>
    <s v="ANTIOQUIA"/>
    <s v="F4290"/>
    <s v="2016-dic-31"/>
    <x v="3"/>
    <m/>
    <m/>
    <s v="Patrimonio y pasivos"/>
    <x v="69"/>
    <x v="0"/>
    <n v="454055013"/>
  </r>
  <r>
    <x v="49"/>
    <s v="CONINSA  RAMON H. S.A."/>
    <s v="20 NIIF Plenas - Separados"/>
    <s v="ANTIOQUIA"/>
    <s v="F4290"/>
    <s v="2017-dic-31"/>
    <x v="3"/>
    <m/>
    <m/>
    <s v="Patrimonio y pasivos"/>
    <x v="69"/>
    <x v="0"/>
    <n v="464610275"/>
  </r>
  <r>
    <x v="27"/>
    <s v="CONSTRUCCIONES OBYCON S.A.S"/>
    <s v="20 NIIF Plenas - Separados"/>
    <s v="BOGOTA D.C."/>
    <s v="M7110"/>
    <s v="2016-dic-31"/>
    <x v="3"/>
    <m/>
    <m/>
    <s v="Patrimonio y pasivos"/>
    <x v="69"/>
    <x v="0"/>
    <n v="139526619"/>
  </r>
  <r>
    <x v="27"/>
    <s v="CONSTRUCCIONES OBYCON S.A.S"/>
    <s v="20 NIIF Plenas - Separados"/>
    <s v="BOGOTA D.C."/>
    <s v="M7110"/>
    <s v="2017-dic-31"/>
    <x v="3"/>
    <m/>
    <m/>
    <s v="Patrimonio y pasivos"/>
    <x v="69"/>
    <x v="0"/>
    <n v="141585313"/>
  </r>
  <r>
    <x v="13"/>
    <s v="CONSTRUCTORA CAPITAL MEDELLIN S.A.S."/>
    <s v="20 NIIF Plenas - Separados"/>
    <s v="ANTIOQUIA"/>
    <s v="F4111"/>
    <s v="2016-dic-31"/>
    <x v="3"/>
    <m/>
    <m/>
    <s v="Patrimonio y pasivos"/>
    <x v="69"/>
    <x v="0"/>
    <n v="520281694"/>
  </r>
  <r>
    <x v="13"/>
    <s v="CONSTRUCTORA CAPITAL MEDELLIN S.A.S."/>
    <s v="20 NIIF Plenas - Separados"/>
    <s v="ANTIOQUIA"/>
    <s v="F4111"/>
    <s v="2017-dic-31"/>
    <x v="3"/>
    <m/>
    <m/>
    <s v="Patrimonio y pasivos"/>
    <x v="69"/>
    <x v="0"/>
    <n v="637968439"/>
  </r>
  <r>
    <x v="30"/>
    <s v="TECNICONTROL S.A."/>
    <s v="20 NIIF Plenas - Separados"/>
    <s v="BOGOTA D.C."/>
    <s v="M7110"/>
    <s v="2016-dic-31"/>
    <x v="3"/>
    <m/>
    <m/>
    <s v="Patrimonio y pasivos"/>
    <x v="69"/>
    <x v="0"/>
    <n v="48969909"/>
  </r>
  <r>
    <x v="30"/>
    <s v="TECNICONTROL S.A."/>
    <s v="20 NIIF Plenas - Separados"/>
    <s v="BOGOTA D.C."/>
    <s v="M7110"/>
    <s v="2017-dic-31"/>
    <x v="3"/>
    <m/>
    <m/>
    <s v="Patrimonio y pasivos"/>
    <x v="69"/>
    <x v="0"/>
    <n v="56907187"/>
  </r>
  <r>
    <x v="23"/>
    <s v="ODINSA SERVICIOS S A S"/>
    <s v="20 NIIF Plenas - Separados"/>
    <s v="BOGOTA D.C."/>
    <s v="F4390"/>
    <s v="2016-dic-31"/>
    <x v="3"/>
    <m/>
    <m/>
    <s v="Patrimonio y pasivos"/>
    <x v="69"/>
    <x v="0"/>
    <n v="8351256"/>
  </r>
  <r>
    <x v="23"/>
    <s v="ODINSA SERVICIOS S A S"/>
    <s v="20 NIIF Plenas - Separados"/>
    <s v="BOGOTA D.C."/>
    <s v="F4390"/>
    <s v="2017-dic-31"/>
    <x v="3"/>
    <m/>
    <m/>
    <s v="Patrimonio y pasivos"/>
    <x v="69"/>
    <x v="0"/>
    <n v="8064657"/>
  </r>
  <r>
    <x v="8"/>
    <s v="AMARILO S.A.S"/>
    <s v="20 NIIF Plenas - Separados"/>
    <s v="BOGOTA D.C."/>
    <s v="F4111"/>
    <s v="2016-dic-31"/>
    <x v="3"/>
    <m/>
    <m/>
    <s v="Patrimonio y pasivos"/>
    <x v="69"/>
    <x v="0"/>
    <n v="1910172652"/>
  </r>
  <r>
    <x v="8"/>
    <s v="AMARILO S.A.S"/>
    <s v="20 NIIF Plenas - Separados"/>
    <s v="BOGOTA D.C."/>
    <s v="F4111"/>
    <s v="2017-dic-31"/>
    <x v="3"/>
    <m/>
    <m/>
    <s v="Patrimonio y pasivos"/>
    <x v="69"/>
    <x v="0"/>
    <n v="2110026132"/>
  </r>
  <r>
    <x v="11"/>
    <s v="LATINOAMERICANA DE CONSTRUCCIONES S.A."/>
    <s v="20 NIIF Plenas - Separados"/>
    <s v="ANTIOQUIA"/>
    <s v="F4210"/>
    <s v="2016-dic-31"/>
    <x v="3"/>
    <m/>
    <m/>
    <s v="Patrimonio y pasivos"/>
    <x v="69"/>
    <x v="0"/>
    <n v="447079926"/>
  </r>
  <r>
    <x v="11"/>
    <s v="LATINOAMERICANA DE CONSTRUCCIONES S.A."/>
    <s v="20 NIIF Plenas - Separados"/>
    <s v="ANTIOQUIA"/>
    <s v="F4210"/>
    <s v="2017-dic-31"/>
    <x v="3"/>
    <m/>
    <m/>
    <s v="Patrimonio y pasivos"/>
    <x v="69"/>
    <x v="0"/>
    <n v="372717802"/>
  </r>
  <r>
    <x v="6"/>
    <s v="PRABYC INGENIEROS S A S"/>
    <s v="20 NIIF Plenas - Separados"/>
    <s v="BOGOTA D.C."/>
    <s v="F4111"/>
    <s v="2016-dic-31"/>
    <x v="3"/>
    <m/>
    <m/>
    <s v="Patrimonio y pasivos"/>
    <x v="69"/>
    <x v="0"/>
    <n v="407886730"/>
  </r>
  <r>
    <x v="6"/>
    <s v="PRABYC INGENIEROS S A S"/>
    <s v="20 NIIF Plenas - Separados"/>
    <s v="BOGOTA D.C."/>
    <s v="F4111"/>
    <s v="2017-dic-31"/>
    <x v="3"/>
    <m/>
    <m/>
    <s v="Patrimonio y pasivos"/>
    <x v="69"/>
    <x v="0"/>
    <n v="587093802"/>
  </r>
  <r>
    <x v="44"/>
    <s v="MARVAL S.A."/>
    <s v="20 NIIF Plenas - Separados"/>
    <s v="SANTANDER"/>
    <s v="F4111"/>
    <s v="2016-dic-31"/>
    <x v="3"/>
    <m/>
    <m/>
    <s v="Patrimonio y pasivos"/>
    <x v="69"/>
    <x v="0"/>
    <n v="1243732146"/>
  </r>
  <r>
    <x v="44"/>
    <s v="MARVAL S.A."/>
    <s v="20 NIIF Plenas - Separados"/>
    <s v="SANTANDER"/>
    <s v="F4111"/>
    <s v="2017-dic-31"/>
    <x v="3"/>
    <m/>
    <m/>
    <s v="Patrimonio y pasivos"/>
    <x v="69"/>
    <x v="0"/>
    <n v="1281371283"/>
  </r>
  <r>
    <x v="62"/>
    <s v="CARTAGENA II S.A."/>
    <s v="20 NIIF Plenas - Separados"/>
    <s v="BOLIVAR"/>
    <s v="L6810"/>
    <s v="2016-dic-31"/>
    <x v="3"/>
    <m/>
    <m/>
    <s v="Patrimonio y pasivos"/>
    <x v="69"/>
    <x v="0"/>
    <n v="1162366287"/>
  </r>
  <r>
    <x v="62"/>
    <s v="CARTAGENA II S.A."/>
    <s v="20 NIIF Plenas - Separados"/>
    <s v="BOLIVAR"/>
    <s v="L6810"/>
    <s v="2017-dic-31"/>
    <x v="3"/>
    <m/>
    <m/>
    <s v="Patrimonio y pasivos"/>
    <x v="69"/>
    <x v="0"/>
    <n v="1148642597"/>
  </r>
  <r>
    <x v="3"/>
    <s v="JARAMILLO MORA S.A."/>
    <s v="20 NIIF Plenas - Separados"/>
    <s v="VALLE"/>
    <s v="F4111"/>
    <s v="2016-dic-31"/>
    <x v="3"/>
    <m/>
    <m/>
    <s v="Patrimonio y pasivos"/>
    <x v="69"/>
    <x v="0"/>
    <n v="343093949"/>
  </r>
  <r>
    <x v="3"/>
    <s v="JARAMILLO MORA S.A."/>
    <s v="20 NIIF Plenas - Separados"/>
    <s v="VALLE"/>
    <s v="F4111"/>
    <s v="2017-dic-31"/>
    <x v="3"/>
    <m/>
    <m/>
    <s v="Patrimonio y pasivos"/>
    <x v="69"/>
    <x v="0"/>
    <n v="406040143"/>
  </r>
  <r>
    <x v="54"/>
    <s v="INMOBILIARIA CONCONCRETO S.A.S."/>
    <s v="20 NIIF Plenas - Separados"/>
    <s v="ANTIOQUIA"/>
    <s v="F4111"/>
    <s v="2016-dic-31"/>
    <x v="3"/>
    <m/>
    <m/>
    <s v="Patrimonio y pasivos"/>
    <x v="69"/>
    <x v="0"/>
    <n v="23790679"/>
  </r>
  <r>
    <x v="54"/>
    <s v="INMOBILIARIA CONCONCRETO S.A.S."/>
    <s v="20 NIIF Plenas - Separados"/>
    <s v="ANTIOQUIA"/>
    <s v="F4111"/>
    <s v="2017-dic-31"/>
    <x v="3"/>
    <m/>
    <m/>
    <s v="Patrimonio y pasivos"/>
    <x v="69"/>
    <x v="0"/>
    <n v="21289828"/>
  </r>
  <r>
    <x v="16"/>
    <s v="CAM COLOMBIA MULTISERVICIOS S A S"/>
    <s v="20 NIIF Plenas - Separados"/>
    <s v="BOGOTA D.C."/>
    <s v="N8299"/>
    <s v="2016-dic-31"/>
    <x v="3"/>
    <m/>
    <m/>
    <s v="Patrimonio y pasivos"/>
    <x v="69"/>
    <x v="0"/>
    <n v="112082278"/>
  </r>
  <r>
    <x v="16"/>
    <s v="CAM COLOMBIA MULTISERVICIOS S A S"/>
    <s v="20 NIIF Plenas - Separados"/>
    <s v="BOGOTA D.C."/>
    <s v="N8299"/>
    <s v="2017-dic-31"/>
    <x v="3"/>
    <m/>
    <m/>
    <s v="Patrimonio y pasivos"/>
    <x v="69"/>
    <x v="0"/>
    <n v="116830447"/>
  </r>
  <r>
    <x v="32"/>
    <s v="CONSTRUCTORA  COLPATRIA S.A"/>
    <s v="20 NIIF Plenas - Separados"/>
    <s v="BOGOTA D.C."/>
    <s v="F4111"/>
    <s v="2016-dic-31"/>
    <x v="3"/>
    <m/>
    <m/>
    <s v="Patrimonio y pasivos"/>
    <x v="69"/>
    <x v="0"/>
    <n v="1556183934"/>
  </r>
  <r>
    <x v="32"/>
    <s v="CONSTRUCTORA  COLPATRIA S.A"/>
    <s v="20 NIIF Plenas - Separados"/>
    <s v="BOGOTA D.C."/>
    <s v="F4111"/>
    <s v="2017-dic-31"/>
    <x v="3"/>
    <m/>
    <m/>
    <s v="Patrimonio y pasivos"/>
    <x v="69"/>
    <x v="0"/>
    <n v="1928493387"/>
  </r>
  <r>
    <x v="36"/>
    <s v="INTEGRAL S A."/>
    <s v="20 NIIF Plenas - Separados"/>
    <s v="ANTIOQUIA"/>
    <s v="M7110"/>
    <s v="2016-dic-31"/>
    <x v="3"/>
    <m/>
    <m/>
    <s v="Patrimonio y pasivos"/>
    <x v="69"/>
    <x v="0"/>
    <n v="202381549"/>
  </r>
  <r>
    <x v="36"/>
    <s v="INTEGRAL S A."/>
    <s v="20 NIIF Plenas - Separados"/>
    <s v="ANTIOQUIA"/>
    <s v="M7110"/>
    <s v="2017-dic-31"/>
    <x v="3"/>
    <m/>
    <m/>
    <s v="Patrimonio y pasivos"/>
    <x v="69"/>
    <x v="0"/>
    <n v="200059850"/>
  </r>
  <r>
    <x v="29"/>
    <s v="CONSULTORIA COLOMBIANA S A"/>
    <s v="20 NIIF Plenas - Separados"/>
    <s v="BOGOTA D.C."/>
    <s v="M7110"/>
    <s v="2016-dic-31"/>
    <x v="3"/>
    <m/>
    <m/>
    <s v="Patrimonio y pasivos"/>
    <x v="69"/>
    <x v="0"/>
    <n v="92769218"/>
  </r>
  <r>
    <x v="29"/>
    <s v="CONSULTORIA COLOMBIANA S A"/>
    <s v="20 NIIF Plenas - Separados"/>
    <s v="BOGOTA D.C."/>
    <s v="M7110"/>
    <s v="2017-dic-31"/>
    <x v="3"/>
    <m/>
    <m/>
    <s v="Patrimonio y pasivos"/>
    <x v="69"/>
    <x v="0"/>
    <n v="118167323"/>
  </r>
  <r>
    <x v="31"/>
    <s v="MORELCO S A S"/>
    <s v="20 NIIF Plenas - Separados"/>
    <s v="BOGOTA D.C."/>
    <s v="F4290"/>
    <s v="2016-dic-31"/>
    <x v="3"/>
    <m/>
    <m/>
    <s v="Patrimonio y pasivos"/>
    <x v="69"/>
    <x v="0"/>
    <n v="263650428"/>
  </r>
  <r>
    <x v="31"/>
    <s v="MORELCO S A S"/>
    <s v="20 NIIF Plenas - Separados"/>
    <s v="BOGOTA D.C."/>
    <s v="F4290"/>
    <s v="2017-dic-31"/>
    <x v="3"/>
    <m/>
    <m/>
    <s v="Patrimonio y pasivos"/>
    <x v="69"/>
    <x v="0"/>
    <n v="213289485"/>
  </r>
  <r>
    <x v="18"/>
    <s v="HMV INGENIEROS LTDA"/>
    <s v="20 NIIF Plenas - Separados"/>
    <s v="ANTIOQUIA"/>
    <s v="M7110"/>
    <s v="2016-dic-31"/>
    <x v="3"/>
    <m/>
    <m/>
    <s v="Patrimonio y pasivos"/>
    <x v="69"/>
    <x v="0"/>
    <n v="150243884"/>
  </r>
  <r>
    <x v="18"/>
    <s v="HMV INGENIEROS LTDA"/>
    <s v="20 NIIF Plenas - Separados"/>
    <s v="ANTIOQUIA"/>
    <s v="M7110"/>
    <s v="2017-dic-31"/>
    <x v="3"/>
    <m/>
    <m/>
    <s v="Patrimonio y pasivos"/>
    <x v="69"/>
    <x v="0"/>
    <n v="199554124"/>
  </r>
  <r>
    <x v="33"/>
    <s v="A.C.I. PROYECTOS S.A.S"/>
    <s v="20 NIIF Plenas - Separados"/>
    <s v="BOGOTA D.C."/>
    <s v="M7110"/>
    <s v="2016-dic-31"/>
    <x v="3"/>
    <m/>
    <m/>
    <s v="Patrimonio y pasivos"/>
    <x v="69"/>
    <x v="0"/>
    <n v="44106375"/>
  </r>
  <r>
    <x v="33"/>
    <s v="A.C.I. PROYECTOS S.A.S"/>
    <s v="20 NIIF Plenas - Separados"/>
    <s v="BOGOTA D.C."/>
    <s v="M7110"/>
    <s v="2017-dic-31"/>
    <x v="3"/>
    <m/>
    <m/>
    <s v="Patrimonio y pasivos"/>
    <x v="69"/>
    <x v="0"/>
    <n v="36617318"/>
  </r>
  <r>
    <x v="48"/>
    <s v="SEDIC S.A"/>
    <s v="20 NIIF Plenas - Separados"/>
    <s v="ANTIOQUIA"/>
    <s v="M7110"/>
    <s v="2016-dic-31"/>
    <x v="3"/>
    <m/>
    <m/>
    <s v="Patrimonio y pasivos"/>
    <x v="69"/>
    <x v="0"/>
    <n v="12976140"/>
  </r>
  <r>
    <x v="48"/>
    <s v="SEDIC S.A"/>
    <s v="20 NIIF Plenas - Separados"/>
    <s v="ANTIOQUIA"/>
    <s v="M7110"/>
    <s v="2017-dic-31"/>
    <x v="3"/>
    <m/>
    <m/>
    <s v="Patrimonio y pasivos"/>
    <x v="69"/>
    <x v="0"/>
    <n v="15883372"/>
  </r>
  <r>
    <x v="57"/>
    <s v="ESTUDIOS Y PROYECTOS DEL SOL S A S"/>
    <s v="20 NIIF Plenas - Separados"/>
    <s v="BOGOTA D.C."/>
    <s v="F4210"/>
    <s v="2016-dic-31"/>
    <x v="3"/>
    <m/>
    <m/>
    <s v="Patrimonio y pasivos"/>
    <x v="69"/>
    <x v="0"/>
    <n v="1123624781"/>
  </r>
  <r>
    <x v="57"/>
    <s v="ESTUDIOS Y PROYECTOS DEL SOL S A S"/>
    <s v="20 NIIF Plenas - Separados"/>
    <s v="BOGOTA D.C."/>
    <s v="F4210"/>
    <s v="2017-dic-31"/>
    <x v="3"/>
    <m/>
    <m/>
    <s v="Patrimonio y pasivos"/>
    <x v="69"/>
    <x v="0"/>
    <n v="1005014392"/>
  </r>
  <r>
    <x v="35"/>
    <s v="TERMOTECNICA COINDUSTRIAL S A"/>
    <s v="20 NIIF Plenas - Separados"/>
    <s v="BOGOTA D.C."/>
    <s v="F4290"/>
    <s v="2016-dic-31"/>
    <x v="3"/>
    <m/>
    <m/>
    <s v="Patrimonio y pasivos"/>
    <x v="69"/>
    <x v="0"/>
    <n v="558677434"/>
  </r>
  <r>
    <x v="35"/>
    <s v="TERMOTECNICA COINDUSTRIAL S A"/>
    <s v="20 NIIF Plenas - Separados"/>
    <s v="BOGOTA D.C."/>
    <s v="F4290"/>
    <s v="2017-dic-31"/>
    <x v="3"/>
    <m/>
    <m/>
    <s v="Patrimonio y pasivos"/>
    <x v="69"/>
    <x v="0"/>
    <n v="652715615"/>
  </r>
  <r>
    <x v="20"/>
    <s v="OSPINAS Y CIA S A"/>
    <s v="20 NIIF Plenas - Separados"/>
    <s v="BOGOTA D.C."/>
    <s v="M7110"/>
    <s v="2016-dic-31"/>
    <x v="3"/>
    <m/>
    <m/>
    <s v="Patrimonio y pasivos"/>
    <x v="69"/>
    <x v="0"/>
    <n v="315110306"/>
  </r>
  <r>
    <x v="20"/>
    <s v="OSPINAS Y CIA S A"/>
    <s v="20 NIIF Plenas - Separados"/>
    <s v="BOGOTA D.C."/>
    <s v="M7110"/>
    <s v="2017-dic-31"/>
    <x v="3"/>
    <m/>
    <m/>
    <s v="Patrimonio y pasivos"/>
    <x v="69"/>
    <x v="0"/>
    <n v="241345350"/>
  </r>
  <r>
    <x v="42"/>
    <s v="PROMOTORA CONVIVIENDA S A S"/>
    <s v="20 NIIF Plenas - Separados"/>
    <s v="BOGOTA D.C."/>
    <s v="M7110"/>
    <s v="2016-dic-31"/>
    <x v="3"/>
    <m/>
    <m/>
    <s v="Patrimonio y pasivos"/>
    <x v="69"/>
    <x v="0"/>
    <n v="68684308"/>
  </r>
  <r>
    <x v="42"/>
    <s v="PROMOTORA CONVIVIENDA S A S"/>
    <s v="20 NIIF Plenas - Separados"/>
    <s v="BOGOTA D.C."/>
    <s v="M7110"/>
    <s v="2017-dic-31"/>
    <x v="3"/>
    <m/>
    <m/>
    <s v="Patrimonio y pasivos"/>
    <x v="69"/>
    <x v="0"/>
    <n v="92352632"/>
  </r>
  <r>
    <x v="53"/>
    <s v="SP INGENIEROS S.A.S."/>
    <s v="20 NIIF Plenas - Separados"/>
    <s v="ANTIOQUIA"/>
    <s v="F4210"/>
    <s v="2016-dic-31"/>
    <x v="3"/>
    <m/>
    <m/>
    <s v="Patrimonio y pasivos"/>
    <x v="69"/>
    <x v="0"/>
    <n v="304346899"/>
  </r>
  <r>
    <x v="53"/>
    <s v="SP INGENIEROS S.A.S."/>
    <s v="20 NIIF Plenas - Separados"/>
    <s v="ANTIOQUIA"/>
    <s v="F4210"/>
    <s v="2017-dic-31"/>
    <x v="3"/>
    <m/>
    <m/>
    <s v="Patrimonio y pasivos"/>
    <x v="69"/>
    <x v="0"/>
    <n v="370108777"/>
  </r>
  <r>
    <x v="15"/>
    <s v="KMA CONSTRUCCIONES S A"/>
    <s v="20 NIIF Plenas - Separados"/>
    <s v="BOLIVAR"/>
    <s v="F4290"/>
    <s v="2016-dic-31"/>
    <x v="3"/>
    <m/>
    <m/>
    <s v="Patrimonio y pasivos"/>
    <x v="69"/>
    <x v="0"/>
    <n v="505682930"/>
  </r>
  <r>
    <x v="15"/>
    <s v="KMA CONSTRUCCIONES S A"/>
    <s v="20 NIIF Plenas - Separados"/>
    <s v="BOLIVAR"/>
    <s v="F4290"/>
    <s v="2017-dic-31"/>
    <x v="3"/>
    <m/>
    <m/>
    <s v="Patrimonio y pasivos"/>
    <x v="69"/>
    <x v="0"/>
    <n v="560306671"/>
  </r>
  <r>
    <x v="2"/>
    <s v="ARQUITECTURA Y CONCRETO S A S"/>
    <s v="20 NIIF Plenas - Separados"/>
    <s v="ANTIOQUIA"/>
    <s v="F4111"/>
    <s v="2016-dic-31"/>
    <x v="3"/>
    <m/>
    <m/>
    <s v="Patrimonio y pasivos"/>
    <x v="69"/>
    <x v="0"/>
    <n v="1376671656"/>
  </r>
  <r>
    <x v="2"/>
    <s v="ARQUITECTURA Y CONCRETO S A S"/>
    <s v="20 NIIF Plenas - Separados"/>
    <s v="ANTIOQUIA"/>
    <s v="F4111"/>
    <s v="2017-dic-31"/>
    <x v="3"/>
    <m/>
    <m/>
    <s v="Patrimonio y pasivos"/>
    <x v="69"/>
    <x v="0"/>
    <n v="1459536661"/>
  </r>
  <r>
    <x v="40"/>
    <s v="INDUSTRIAL CONCONCRETO S.A.S"/>
    <s v="20 NIIF Plenas - Separados"/>
    <s v="ANTIOQUIA"/>
    <s v="F4290"/>
    <s v="2016-dic-31"/>
    <x v="3"/>
    <m/>
    <m/>
    <s v="Patrimonio y pasivos"/>
    <x v="69"/>
    <x v="0"/>
    <n v="185305687"/>
  </r>
  <r>
    <x v="40"/>
    <s v="INDUSTRIAL CONCONCRETO S.A.S"/>
    <s v="20 NIIF Plenas - Separados"/>
    <s v="ANTIOQUIA"/>
    <s v="F4290"/>
    <s v="2017-dic-31"/>
    <x v="3"/>
    <m/>
    <m/>
    <s v="Patrimonio y pasivos"/>
    <x v="69"/>
    <x v="0"/>
    <n v="212446365"/>
  </r>
  <r>
    <x v="47"/>
    <s v="COMPAÑIA COLOMBIANA DE CONSULTORES S AS"/>
    <s v="40 NIIF Pymes - Individuales"/>
    <s v="ANTIOQUIA"/>
    <s v="M7110"/>
    <s v="2016-dic-31"/>
    <x v="3"/>
    <m/>
    <m/>
    <s v="Efectivo y equivalentes al efectivo"/>
    <x v="0"/>
    <x v="0"/>
    <n v="3696352"/>
  </r>
  <r>
    <x v="47"/>
    <s v="COMPAÑIA COLOMBIANA DE CONSULTORES S AS"/>
    <s v="40 NIIF Pymes - Individuales"/>
    <s v="ANTIOQUIA"/>
    <s v="M7110"/>
    <s v="2017-dic-31"/>
    <x v="3"/>
    <m/>
    <m/>
    <s v="Efectivo y equivalentes al efectivo"/>
    <x v="0"/>
    <x v="0"/>
    <n v="6725879"/>
  </r>
  <r>
    <x v="38"/>
    <s v="P  A  Y  C   S. A.S."/>
    <s v="40 NIIF Pymes - Individuales"/>
    <s v="BOGOTA D.C."/>
    <s v="M7110"/>
    <s v="2016-dic-31"/>
    <x v="3"/>
    <m/>
    <m/>
    <s v="Efectivo y equivalentes al efectivo"/>
    <x v="0"/>
    <x v="0"/>
    <n v="3946257"/>
  </r>
  <r>
    <x v="38"/>
    <s v="P  A  Y  C   S. A.S."/>
    <s v="40 NIIF Pymes - Individuales"/>
    <s v="BOGOTA D.C."/>
    <s v="M7110"/>
    <s v="2017-dic-31"/>
    <x v="3"/>
    <m/>
    <m/>
    <s v="Efectivo y equivalentes al efectivo"/>
    <x v="0"/>
    <x v="0"/>
    <n v="4370501"/>
  </r>
  <r>
    <x v="43"/>
    <s v="GUSTAVO PERRY ARQUITECTOS S.A.S."/>
    <s v="40 NIIF Pymes - Individuales"/>
    <s v="BOGOTA D.C."/>
    <s v="M7110"/>
    <s v="2016-dic-31"/>
    <x v="3"/>
    <m/>
    <m/>
    <s v="Efectivo y equivalentes al efectivo"/>
    <x v="0"/>
    <x v="0"/>
    <n v="542214"/>
  </r>
  <r>
    <x v="43"/>
    <s v="GUSTAVO PERRY ARQUITECTOS S.A.S."/>
    <s v="40 NIIF Pymes - Individuales"/>
    <s v="BOGOTA D.C."/>
    <s v="M7110"/>
    <s v="2017-dic-31"/>
    <x v="3"/>
    <m/>
    <m/>
    <s v="Efectivo y equivalentes al efectivo"/>
    <x v="0"/>
    <x v="0"/>
    <n v="437624"/>
  </r>
  <r>
    <x v="52"/>
    <s v="SANEAR S.A."/>
    <s v="40 NIIF Pymes - Individuales"/>
    <s v="ANTIOQUIA"/>
    <s v="M7110"/>
    <s v="2016-dic-31"/>
    <x v="3"/>
    <m/>
    <m/>
    <s v="Efectivo y equivalentes al efectivo"/>
    <x v="0"/>
    <x v="0"/>
    <n v="3566602"/>
  </r>
  <r>
    <x v="52"/>
    <s v="SANEAR S.A."/>
    <s v="40 NIIF Pymes - Individuales"/>
    <s v="ANTIOQUIA"/>
    <s v="M7110"/>
    <s v="2017-dic-31"/>
    <x v="3"/>
    <m/>
    <m/>
    <s v="Efectivo y equivalentes al efectivo"/>
    <x v="0"/>
    <x v="0"/>
    <n v="790912"/>
  </r>
  <r>
    <x v="61"/>
    <s v="INGETEC GERENCIA &amp; SUPERVISION S.A."/>
    <s v="40 NIIF Pymes - Individuales"/>
    <s v="BOGOTA D.C."/>
    <s v="M7110"/>
    <s v="2016-dic-31"/>
    <x v="3"/>
    <m/>
    <m/>
    <s v="Efectivo y equivalentes al efectivo"/>
    <x v="0"/>
    <x v="0"/>
    <n v="90663"/>
  </r>
  <r>
    <x v="61"/>
    <s v="INGETEC GERENCIA &amp; SUPERVISION S.A."/>
    <s v="40 NIIF Pymes - Individuales"/>
    <s v="BOGOTA D.C."/>
    <s v="M7110"/>
    <s v="2017-dic-31"/>
    <x v="3"/>
    <m/>
    <m/>
    <s v="Efectivo y equivalentes al efectivo"/>
    <x v="0"/>
    <x v="0"/>
    <n v="15209"/>
  </r>
  <r>
    <x v="60"/>
    <s v="INGETEC INGENIERIA &amp; DISEÑO S.A."/>
    <s v="40 NIIF Pymes - Individuales"/>
    <s v="BOGOTA D.C."/>
    <s v="M7110"/>
    <s v="2016-dic-31"/>
    <x v="3"/>
    <m/>
    <m/>
    <s v="Efectivo y equivalentes al efectivo"/>
    <x v="0"/>
    <x v="0"/>
    <n v="804445"/>
  </r>
  <r>
    <x v="60"/>
    <s v="INGETEC INGENIERIA &amp; DISEÑO S.A."/>
    <s v="40 NIIF Pymes - Individuales"/>
    <s v="BOGOTA D.C."/>
    <s v="M7110"/>
    <s v="2017-dic-31"/>
    <x v="3"/>
    <m/>
    <m/>
    <s v="Efectivo y equivalentes al efectivo"/>
    <x v="0"/>
    <x v="0"/>
    <n v="708853"/>
  </r>
  <r>
    <x v="55"/>
    <s v="FAJARDO MORENO Y CIA. S.A."/>
    <s v="40 NIIF Pymes - Individuales"/>
    <s v="ANTIOQUIA"/>
    <s v="M7110"/>
    <s v="2016-dic-31"/>
    <x v="3"/>
    <m/>
    <m/>
    <s v="Efectivo y equivalentes al efectivo"/>
    <x v="0"/>
    <x v="0"/>
    <n v="2186"/>
  </r>
  <r>
    <x v="55"/>
    <s v="FAJARDO MORENO Y CIA. S.A."/>
    <s v="40 NIIF Pymes - Individuales"/>
    <s v="ANTIOQUIA"/>
    <s v="M7110"/>
    <s v="2017-dic-31"/>
    <x v="3"/>
    <m/>
    <m/>
    <s v="Efectivo y equivalentes al efectivo"/>
    <x v="0"/>
    <x v="0"/>
    <n v="2221"/>
  </r>
  <r>
    <x v="26"/>
    <s v="GUTIERREZ DIAZ Y CIA  S.A."/>
    <s v="40 NIIF Pymes - Individuales"/>
    <s v="BOGOTA D.C."/>
    <s v="M7110"/>
    <s v="2016-dic-31"/>
    <x v="3"/>
    <m/>
    <m/>
    <s v="Efectivo y equivalentes al efectivo"/>
    <x v="0"/>
    <x v="0"/>
    <n v="106898"/>
  </r>
  <r>
    <x v="26"/>
    <s v="GUTIERREZ DIAZ Y CIA  S.A."/>
    <s v="40 NIIF Pymes - Individuales"/>
    <s v="BOGOTA D.C."/>
    <s v="M7110"/>
    <s v="2017-dic-31"/>
    <x v="3"/>
    <m/>
    <m/>
    <s v="Efectivo y equivalentes al efectivo"/>
    <x v="0"/>
    <x v="0"/>
    <n v="106898"/>
  </r>
  <r>
    <x v="69"/>
    <s v="JMV CONSTRUKTORA SAS"/>
    <s v="40 NIIF Pymes - Individuales"/>
    <s v="RISARALDA"/>
    <s v="F4290"/>
    <s v="2016-dic-31"/>
    <x v="3"/>
    <m/>
    <m/>
    <s v="Efectivo y equivalentes al efectivo"/>
    <x v="0"/>
    <x v="0"/>
    <n v="1563945"/>
  </r>
  <r>
    <x v="69"/>
    <s v="JMV CONSTRUKTORA SAS"/>
    <s v="40 NIIF Pymes - Individuales"/>
    <s v="RISARALDA"/>
    <s v="F4290"/>
    <s v="2017-dic-31"/>
    <x v="3"/>
    <m/>
    <m/>
    <s v="Efectivo y equivalentes al efectivo"/>
    <x v="0"/>
    <x v="0"/>
    <n v="8642427"/>
  </r>
  <r>
    <x v="5"/>
    <s v="CYG INGENIERIA Y CONSTRUCCIONES S A S"/>
    <s v="40 NIIF Pymes - Individuales"/>
    <s v="BOGOTA D.C."/>
    <s v="F4290"/>
    <s v="2016-dic-31"/>
    <x v="3"/>
    <m/>
    <m/>
    <s v="Efectivo y equivalentes al efectivo"/>
    <x v="0"/>
    <x v="0"/>
    <n v="2948849"/>
  </r>
  <r>
    <x v="5"/>
    <s v="CYG INGENIERIA Y CONSTRUCCIONES S A S"/>
    <s v="40 NIIF Pymes - Individuales"/>
    <s v="BOGOTA D.C."/>
    <s v="F4290"/>
    <s v="2017-dic-31"/>
    <x v="3"/>
    <m/>
    <m/>
    <s v="Efectivo y equivalentes al efectivo"/>
    <x v="0"/>
    <x v="0"/>
    <n v="4209505"/>
  </r>
  <r>
    <x v="70"/>
    <s v="TROPICAL ING S.A.S."/>
    <s v="40 NIIF Pymes - Individuales"/>
    <s v="BOGOTA D.C."/>
    <s v="M7110"/>
    <s v="2016-dic-31"/>
    <x v="3"/>
    <m/>
    <m/>
    <s v="Efectivo y equivalentes al efectivo"/>
    <x v="0"/>
    <x v="0"/>
    <n v="4843340"/>
  </r>
  <r>
    <x v="70"/>
    <s v="TROPICAL ING S.A.S."/>
    <s v="40 NIIF Pymes - Individuales"/>
    <s v="BOGOTA D.C."/>
    <s v="M7110"/>
    <s v="2017-dic-31"/>
    <x v="3"/>
    <m/>
    <m/>
    <s v="Efectivo y equivalentes al efectivo"/>
    <x v="0"/>
    <x v="0"/>
    <n v="5937687"/>
  </r>
  <r>
    <x v="0"/>
    <s v="ESTYMA ESTUDIOS Y MANEJOS S.A"/>
    <s v="40 NIIF Pymes - Individuales"/>
    <s v="ANTIOQUIA"/>
    <s v="F4210"/>
    <s v="2016-dic-31"/>
    <x v="3"/>
    <m/>
    <m/>
    <s v="Efectivo y equivalentes al efectivo"/>
    <x v="0"/>
    <x v="0"/>
    <n v="27459253"/>
  </r>
  <r>
    <x v="0"/>
    <s v="ESTYMA ESTUDIOS Y MANEJOS S.A"/>
    <s v="40 NIIF Pymes - Individuales"/>
    <s v="ANTIOQUIA"/>
    <s v="F4210"/>
    <s v="2017-dic-31"/>
    <x v="3"/>
    <m/>
    <m/>
    <s v="Efectivo y equivalentes al efectivo"/>
    <x v="0"/>
    <x v="0"/>
    <n v="14393561"/>
  </r>
  <r>
    <x v="7"/>
    <s v="VALORES Y CONTRATOS S.A. VALORCON S.A."/>
    <s v="40 NIIF Pymes - Individuales"/>
    <s v="ATLANTICO"/>
    <s v="F4210"/>
    <s v="2016-dic-31"/>
    <x v="3"/>
    <m/>
    <m/>
    <s v="Efectivo y equivalentes al efectivo"/>
    <x v="0"/>
    <x v="0"/>
    <n v="2354753"/>
  </r>
  <r>
    <x v="7"/>
    <s v="VALORES Y CONTRATOS S.A. VALORCON S.A."/>
    <s v="40 NIIF Pymes - Individuales"/>
    <s v="ATLANTICO"/>
    <s v="F4210"/>
    <s v="2017-dic-31"/>
    <x v="3"/>
    <m/>
    <m/>
    <s v="Efectivo y equivalentes al efectivo"/>
    <x v="0"/>
    <x v="0"/>
    <n v="1075532"/>
  </r>
  <r>
    <x v="21"/>
    <s v="INVERSIONES Y CONSTRUCCIONES GAVIRIA VALLEJO INVERCO S A S"/>
    <s v="40 NIIF Pymes - Individuales"/>
    <s v="BOGOTA D.C."/>
    <s v="L6820"/>
    <s v="2016-dic-31"/>
    <x v="3"/>
    <m/>
    <m/>
    <s v="Efectivo y equivalentes al efectivo"/>
    <x v="0"/>
    <x v="0"/>
    <n v="107342"/>
  </r>
  <r>
    <x v="21"/>
    <s v="INVERSIONES Y CONSTRUCCIONES GAVIRIA VALLEJO INVERCO S A S"/>
    <s v="40 NIIF Pymes - Individuales"/>
    <s v="BOGOTA D.C."/>
    <s v="L6820"/>
    <s v="2017-dic-31"/>
    <x v="3"/>
    <m/>
    <m/>
    <s v="Efectivo y equivalentes al efectivo"/>
    <x v="0"/>
    <x v="0"/>
    <n v="172452"/>
  </r>
  <r>
    <x v="17"/>
    <s v="ALDEA PROYECTOS INMOBILIARIOS S.A."/>
    <s v="40 NIIF Pymes - Individuales"/>
    <s v="BOGOTA D.C."/>
    <s v="M7110"/>
    <s v="2016-dic-31"/>
    <x v="3"/>
    <m/>
    <m/>
    <s v="Efectivo y equivalentes al efectivo"/>
    <x v="0"/>
    <x v="0"/>
    <n v="302024"/>
  </r>
  <r>
    <x v="17"/>
    <s v="ALDEA PROYECTOS INMOBILIARIOS S.A."/>
    <s v="40 NIIF Pymes - Individuales"/>
    <s v="BOGOTA D.C."/>
    <s v="M7110"/>
    <s v="2017-dic-31"/>
    <x v="3"/>
    <m/>
    <m/>
    <s v="Efectivo y equivalentes al efectivo"/>
    <x v="0"/>
    <x v="0"/>
    <n v="1028378"/>
  </r>
  <r>
    <x v="4"/>
    <s v="JMV INGENIEROS S A S"/>
    <s v="40 NIIF Pymes - Individuales"/>
    <s v="BOGOTA D.C."/>
    <s v="F4290"/>
    <s v="2016-dic-31"/>
    <x v="3"/>
    <m/>
    <m/>
    <s v="Efectivo y equivalentes al efectivo"/>
    <x v="0"/>
    <x v="0"/>
    <n v="2998936"/>
  </r>
  <r>
    <x v="4"/>
    <s v="JMV INGENIEROS S A S"/>
    <s v="40 NIIF Pymes - Individuales"/>
    <s v="BOGOTA D.C."/>
    <s v="F4290"/>
    <s v="2017-dic-31"/>
    <x v="3"/>
    <m/>
    <m/>
    <s v="Efectivo y equivalentes al efectivo"/>
    <x v="0"/>
    <x v="0"/>
    <n v="3639987"/>
  </r>
  <r>
    <x v="25"/>
    <s v="J FELIPE ARDILA V &amp; CIA SAS"/>
    <s v="40 NIIF Pymes - Individuales"/>
    <s v="BOGOTA D.C."/>
    <s v="M7110"/>
    <s v="2016-dic-31"/>
    <x v="3"/>
    <m/>
    <m/>
    <s v="Efectivo y equivalentes al efectivo"/>
    <x v="0"/>
    <x v="0"/>
    <n v="207172"/>
  </r>
  <r>
    <x v="25"/>
    <s v="J FELIPE ARDILA V &amp; CIA SAS"/>
    <s v="40 NIIF Pymes - Individuales"/>
    <s v="BOGOTA D.C."/>
    <s v="M7110"/>
    <s v="2017-dic-31"/>
    <x v="3"/>
    <m/>
    <m/>
    <s v="Efectivo y equivalentes al efectivo"/>
    <x v="0"/>
    <x v="0"/>
    <n v="679722"/>
  </r>
  <r>
    <x v="47"/>
    <s v="COMPAÑIA COLOMBIANA DE CONSULTORES S AS"/>
    <s v="40 NIIF Pymes - Individuales"/>
    <s v="ANTIOQUIA"/>
    <s v="M7110"/>
    <s v="2016-dic-31"/>
    <x v="3"/>
    <m/>
    <m/>
    <s v="Cuentas comerciales por cobrar y otras cuentas por cobrar corrientes"/>
    <x v="1"/>
    <x v="0"/>
    <n v="9296601"/>
  </r>
  <r>
    <x v="47"/>
    <s v="COMPAÑIA COLOMBIANA DE CONSULTORES S AS"/>
    <s v="40 NIIF Pymes - Individuales"/>
    <s v="ANTIOQUIA"/>
    <s v="M7110"/>
    <s v="2017-dic-31"/>
    <x v="3"/>
    <m/>
    <m/>
    <s v="Cuentas comerciales por cobrar y otras cuentas por cobrar corrientes"/>
    <x v="1"/>
    <x v="0"/>
    <n v="7225291"/>
  </r>
  <r>
    <x v="38"/>
    <s v="P  A  Y  C   S. A.S."/>
    <s v="40 NIIF Pymes - Individuales"/>
    <s v="BOGOTA D.C."/>
    <s v="M7110"/>
    <s v="2016-dic-31"/>
    <x v="3"/>
    <m/>
    <m/>
    <s v="Cuentas comerciales por cobrar y otras cuentas por cobrar corrientes"/>
    <x v="1"/>
    <x v="0"/>
    <n v="16412928"/>
  </r>
  <r>
    <x v="38"/>
    <s v="P  A  Y  C   S. A.S."/>
    <s v="40 NIIF Pymes - Individuales"/>
    <s v="BOGOTA D.C."/>
    <s v="M7110"/>
    <s v="2017-dic-31"/>
    <x v="3"/>
    <m/>
    <m/>
    <s v="Cuentas comerciales por cobrar y otras cuentas por cobrar corrientes"/>
    <x v="1"/>
    <x v="0"/>
    <n v="9863434"/>
  </r>
  <r>
    <x v="43"/>
    <s v="GUSTAVO PERRY ARQUITECTOS S.A.S."/>
    <s v="40 NIIF Pymes - Individuales"/>
    <s v="BOGOTA D.C."/>
    <s v="M7110"/>
    <s v="2016-dic-31"/>
    <x v="3"/>
    <m/>
    <m/>
    <s v="Cuentas comerciales por cobrar y otras cuentas por cobrar corrientes"/>
    <x v="1"/>
    <x v="0"/>
    <n v="329516"/>
  </r>
  <r>
    <x v="43"/>
    <s v="GUSTAVO PERRY ARQUITECTOS S.A.S."/>
    <s v="40 NIIF Pymes - Individuales"/>
    <s v="BOGOTA D.C."/>
    <s v="M7110"/>
    <s v="2017-dic-31"/>
    <x v="3"/>
    <m/>
    <m/>
    <s v="Cuentas comerciales por cobrar y otras cuentas por cobrar corrientes"/>
    <x v="1"/>
    <x v="0"/>
    <n v="88892"/>
  </r>
  <r>
    <x v="52"/>
    <s v="SANEAR S.A."/>
    <s v="40 NIIF Pymes - Individuales"/>
    <s v="ANTIOQUIA"/>
    <s v="M7110"/>
    <s v="2016-dic-31"/>
    <x v="3"/>
    <m/>
    <m/>
    <s v="Cuentas comerciales por cobrar y otras cuentas por cobrar corrientes"/>
    <x v="1"/>
    <x v="0"/>
    <n v="10540459"/>
  </r>
  <r>
    <x v="52"/>
    <s v="SANEAR S.A."/>
    <s v="40 NIIF Pymes - Individuales"/>
    <s v="ANTIOQUIA"/>
    <s v="M7110"/>
    <s v="2017-dic-31"/>
    <x v="3"/>
    <m/>
    <m/>
    <s v="Cuentas comerciales por cobrar y otras cuentas por cobrar corrientes"/>
    <x v="1"/>
    <x v="0"/>
    <n v="9864770"/>
  </r>
  <r>
    <x v="61"/>
    <s v="INGETEC GERENCIA &amp; SUPERVISION S.A."/>
    <s v="40 NIIF Pymes - Individuales"/>
    <s v="BOGOTA D.C."/>
    <s v="M7110"/>
    <s v="2016-dic-31"/>
    <x v="3"/>
    <m/>
    <m/>
    <s v="Cuentas comerciales por cobrar y otras cuentas por cobrar corrientes"/>
    <x v="1"/>
    <x v="0"/>
    <n v="4110899"/>
  </r>
  <r>
    <x v="61"/>
    <s v="INGETEC GERENCIA &amp; SUPERVISION S.A."/>
    <s v="40 NIIF Pymes - Individuales"/>
    <s v="BOGOTA D.C."/>
    <s v="M7110"/>
    <s v="2017-dic-31"/>
    <x v="3"/>
    <m/>
    <m/>
    <s v="Cuentas comerciales por cobrar y otras cuentas por cobrar corrientes"/>
    <x v="1"/>
    <x v="0"/>
    <n v="276691"/>
  </r>
  <r>
    <x v="60"/>
    <s v="INGETEC INGENIERIA &amp; DISEÑO S.A."/>
    <s v="40 NIIF Pymes - Individuales"/>
    <s v="BOGOTA D.C."/>
    <s v="M7110"/>
    <s v="2016-dic-31"/>
    <x v="3"/>
    <m/>
    <m/>
    <s v="Cuentas comerciales por cobrar y otras cuentas por cobrar corrientes"/>
    <x v="1"/>
    <x v="0"/>
    <n v="9603688"/>
  </r>
  <r>
    <x v="60"/>
    <s v="INGETEC INGENIERIA &amp; DISEÑO S.A."/>
    <s v="40 NIIF Pymes - Individuales"/>
    <s v="BOGOTA D.C."/>
    <s v="M7110"/>
    <s v="2017-dic-31"/>
    <x v="3"/>
    <m/>
    <m/>
    <s v="Cuentas comerciales por cobrar y otras cuentas por cobrar corrientes"/>
    <x v="1"/>
    <x v="0"/>
    <n v="4537076"/>
  </r>
  <r>
    <x v="55"/>
    <s v="FAJARDO MORENO Y CIA. S.A."/>
    <s v="40 NIIF Pymes - Individuales"/>
    <s v="ANTIOQUIA"/>
    <s v="M7110"/>
    <s v="2016-dic-31"/>
    <x v="3"/>
    <m/>
    <m/>
    <s v="Cuentas comerciales por cobrar y otras cuentas por cobrar corrientes"/>
    <x v="1"/>
    <x v="0"/>
    <n v="36454505"/>
  </r>
  <r>
    <x v="55"/>
    <s v="FAJARDO MORENO Y CIA. S.A."/>
    <s v="40 NIIF Pymes - Individuales"/>
    <s v="ANTIOQUIA"/>
    <s v="M7110"/>
    <s v="2017-dic-31"/>
    <x v="3"/>
    <m/>
    <m/>
    <s v="Cuentas comerciales por cobrar y otras cuentas por cobrar corrientes"/>
    <x v="1"/>
    <x v="0"/>
    <n v="29185880"/>
  </r>
  <r>
    <x v="26"/>
    <s v="GUTIERREZ DIAZ Y CIA  S.A."/>
    <s v="40 NIIF Pymes - Individuales"/>
    <s v="BOGOTA D.C."/>
    <s v="M7110"/>
    <s v="2016-dic-31"/>
    <x v="3"/>
    <m/>
    <m/>
    <s v="Cuentas comerciales por cobrar y otras cuentas por cobrar corrientes"/>
    <x v="1"/>
    <x v="0"/>
    <n v="1669285"/>
  </r>
  <r>
    <x v="26"/>
    <s v="GUTIERREZ DIAZ Y CIA  S.A."/>
    <s v="40 NIIF Pymes - Individuales"/>
    <s v="BOGOTA D.C."/>
    <s v="M7110"/>
    <s v="2017-dic-31"/>
    <x v="3"/>
    <m/>
    <m/>
    <s v="Cuentas comerciales por cobrar y otras cuentas por cobrar corrientes"/>
    <x v="1"/>
    <x v="0"/>
    <n v="2304393"/>
  </r>
  <r>
    <x v="69"/>
    <s v="JMV CONSTRUKTORA SAS"/>
    <s v="40 NIIF Pymes - Individuales"/>
    <s v="RISARALDA"/>
    <s v="F4290"/>
    <s v="2016-dic-31"/>
    <x v="3"/>
    <m/>
    <m/>
    <s v="Cuentas comerciales por cobrar y otras cuentas por cobrar corrientes"/>
    <x v="1"/>
    <x v="0"/>
    <n v="17099185"/>
  </r>
  <r>
    <x v="69"/>
    <s v="JMV CONSTRUKTORA SAS"/>
    <s v="40 NIIF Pymes - Individuales"/>
    <s v="RISARALDA"/>
    <s v="F4290"/>
    <s v="2017-dic-31"/>
    <x v="3"/>
    <m/>
    <m/>
    <s v="Cuentas comerciales por cobrar y otras cuentas por cobrar corrientes"/>
    <x v="1"/>
    <x v="0"/>
    <n v="42047362"/>
  </r>
  <r>
    <x v="5"/>
    <s v="CYG INGENIERIA Y CONSTRUCCIONES S A S"/>
    <s v="40 NIIF Pymes - Individuales"/>
    <s v="BOGOTA D.C."/>
    <s v="F4290"/>
    <s v="2016-dic-31"/>
    <x v="3"/>
    <m/>
    <m/>
    <s v="Cuentas comerciales por cobrar y otras cuentas por cobrar corrientes"/>
    <x v="1"/>
    <x v="0"/>
    <n v="19385661"/>
  </r>
  <r>
    <x v="5"/>
    <s v="CYG INGENIERIA Y CONSTRUCCIONES S A S"/>
    <s v="40 NIIF Pymes - Individuales"/>
    <s v="BOGOTA D.C."/>
    <s v="F4290"/>
    <s v="2017-dic-31"/>
    <x v="3"/>
    <m/>
    <m/>
    <s v="Cuentas comerciales por cobrar y otras cuentas por cobrar corrientes"/>
    <x v="1"/>
    <x v="0"/>
    <n v="7307441"/>
  </r>
  <r>
    <x v="70"/>
    <s v="TROPICAL ING S.A.S."/>
    <s v="40 NIIF Pymes - Individuales"/>
    <s v="BOGOTA D.C."/>
    <s v="M7110"/>
    <s v="2016-dic-31"/>
    <x v="3"/>
    <m/>
    <m/>
    <s v="Cuentas comerciales por cobrar y otras cuentas por cobrar corrientes"/>
    <x v="1"/>
    <x v="0"/>
    <n v="13652"/>
  </r>
  <r>
    <x v="70"/>
    <s v="TROPICAL ING S.A.S."/>
    <s v="40 NIIF Pymes - Individuales"/>
    <s v="BOGOTA D.C."/>
    <s v="M7110"/>
    <s v="2017-dic-31"/>
    <x v="3"/>
    <m/>
    <m/>
    <s v="Cuentas comerciales por cobrar y otras cuentas por cobrar corrientes"/>
    <x v="1"/>
    <x v="0"/>
    <n v="12200618"/>
  </r>
  <r>
    <x v="0"/>
    <s v="ESTYMA ESTUDIOS Y MANEJOS S.A"/>
    <s v="40 NIIF Pymes - Individuales"/>
    <s v="ANTIOQUIA"/>
    <s v="F4210"/>
    <s v="2016-dic-31"/>
    <x v="3"/>
    <m/>
    <m/>
    <s v="Cuentas comerciales por cobrar y otras cuentas por cobrar corrientes"/>
    <x v="1"/>
    <x v="0"/>
    <n v="82236997"/>
  </r>
  <r>
    <x v="0"/>
    <s v="ESTYMA ESTUDIOS Y MANEJOS S.A"/>
    <s v="40 NIIF Pymes - Individuales"/>
    <s v="ANTIOQUIA"/>
    <s v="F4210"/>
    <s v="2017-dic-31"/>
    <x v="3"/>
    <m/>
    <m/>
    <s v="Cuentas comerciales por cobrar y otras cuentas por cobrar corrientes"/>
    <x v="1"/>
    <x v="0"/>
    <n v="65669901"/>
  </r>
  <r>
    <x v="7"/>
    <s v="VALORES Y CONTRATOS S.A. VALORCON S.A."/>
    <s v="40 NIIF Pymes - Individuales"/>
    <s v="ATLANTICO"/>
    <s v="F4210"/>
    <s v="2016-dic-31"/>
    <x v="3"/>
    <m/>
    <m/>
    <s v="Cuentas comerciales por cobrar y otras cuentas por cobrar corrientes"/>
    <x v="1"/>
    <x v="0"/>
    <n v="290724532"/>
  </r>
  <r>
    <x v="7"/>
    <s v="VALORES Y CONTRATOS S.A. VALORCON S.A."/>
    <s v="40 NIIF Pymes - Individuales"/>
    <s v="ATLANTICO"/>
    <s v="F4210"/>
    <s v="2017-dic-31"/>
    <x v="3"/>
    <m/>
    <m/>
    <s v="Cuentas comerciales por cobrar y otras cuentas por cobrar corrientes"/>
    <x v="1"/>
    <x v="0"/>
    <n v="375716576"/>
  </r>
  <r>
    <x v="21"/>
    <s v="INVERSIONES Y CONSTRUCCIONES GAVIRIA VALLEJO INVERCO S A S"/>
    <s v="40 NIIF Pymes - Individuales"/>
    <s v="BOGOTA D.C."/>
    <s v="L6820"/>
    <s v="2016-dic-31"/>
    <x v="3"/>
    <m/>
    <m/>
    <s v="Cuentas comerciales por cobrar y otras cuentas por cobrar corrientes"/>
    <x v="1"/>
    <x v="0"/>
    <n v="1348807"/>
  </r>
  <r>
    <x v="17"/>
    <s v="ALDEA PROYECTOS INMOBILIARIOS S.A."/>
    <s v="40 NIIF Pymes - Individuales"/>
    <s v="BOGOTA D.C."/>
    <s v="M7110"/>
    <s v="2016-dic-31"/>
    <x v="3"/>
    <m/>
    <m/>
    <s v="Cuentas comerciales por cobrar y otras cuentas por cobrar corrientes"/>
    <x v="1"/>
    <x v="0"/>
    <n v="5937324"/>
  </r>
  <r>
    <x v="17"/>
    <s v="ALDEA PROYECTOS INMOBILIARIOS S.A."/>
    <s v="40 NIIF Pymes - Individuales"/>
    <s v="BOGOTA D.C."/>
    <s v="M7110"/>
    <s v="2017-dic-31"/>
    <x v="3"/>
    <m/>
    <m/>
    <s v="Cuentas comerciales por cobrar y otras cuentas por cobrar corrientes"/>
    <x v="1"/>
    <x v="0"/>
    <n v="3840162"/>
  </r>
  <r>
    <x v="4"/>
    <s v="JMV INGENIEROS S A S"/>
    <s v="40 NIIF Pymes - Individuales"/>
    <s v="BOGOTA D.C."/>
    <s v="F4290"/>
    <s v="2016-dic-31"/>
    <x v="3"/>
    <m/>
    <m/>
    <s v="Cuentas comerciales por cobrar y otras cuentas por cobrar corrientes"/>
    <x v="1"/>
    <x v="0"/>
    <n v="9557197"/>
  </r>
  <r>
    <x v="4"/>
    <s v="JMV INGENIEROS S A S"/>
    <s v="40 NIIF Pymes - Individuales"/>
    <s v="BOGOTA D.C."/>
    <s v="F4290"/>
    <s v="2017-dic-31"/>
    <x v="3"/>
    <m/>
    <m/>
    <s v="Cuentas comerciales por cobrar y otras cuentas por cobrar corrientes"/>
    <x v="1"/>
    <x v="0"/>
    <n v="13045541"/>
  </r>
  <r>
    <x v="25"/>
    <s v="J FELIPE ARDILA V &amp; CIA SAS"/>
    <s v="40 NIIF Pymes - Individuales"/>
    <s v="BOGOTA D.C."/>
    <s v="M7110"/>
    <s v="2016-dic-31"/>
    <x v="3"/>
    <m/>
    <m/>
    <s v="Cuentas comerciales por cobrar y otras cuentas por cobrar corrientes"/>
    <x v="1"/>
    <x v="0"/>
    <n v="1798571"/>
  </r>
  <r>
    <x v="25"/>
    <s v="J FELIPE ARDILA V &amp; CIA SAS"/>
    <s v="40 NIIF Pymes - Individuales"/>
    <s v="BOGOTA D.C."/>
    <s v="M7110"/>
    <s v="2017-dic-31"/>
    <x v="3"/>
    <m/>
    <m/>
    <s v="Cuentas comerciales por cobrar y otras cuentas por cobrar corrientes"/>
    <x v="1"/>
    <x v="0"/>
    <n v="3649340"/>
  </r>
  <r>
    <x v="43"/>
    <s v="GUSTAVO PERRY ARQUITECTOS S.A.S."/>
    <s v="40 NIIF Pymes - Individuales"/>
    <s v="BOGOTA D.C."/>
    <s v="M7110"/>
    <s v="2016-dic-31"/>
    <x v="3"/>
    <m/>
    <m/>
    <s v="Inventarios corrientes"/>
    <x v="2"/>
    <x v="1"/>
    <n v="3030471"/>
  </r>
  <r>
    <x v="43"/>
    <s v="GUSTAVO PERRY ARQUITECTOS S.A.S."/>
    <s v="40 NIIF Pymes - Individuales"/>
    <s v="BOGOTA D.C."/>
    <s v="M7110"/>
    <s v="2017-dic-31"/>
    <x v="3"/>
    <m/>
    <m/>
    <s v="Inventarios corrientes"/>
    <x v="2"/>
    <x v="1"/>
    <n v="2997175"/>
  </r>
  <r>
    <x v="52"/>
    <s v="SANEAR S.A."/>
    <s v="40 NIIF Pymes - Individuales"/>
    <s v="ANTIOQUIA"/>
    <s v="M7110"/>
    <s v="2016-dic-31"/>
    <x v="3"/>
    <m/>
    <m/>
    <s v="Inventarios corrientes"/>
    <x v="2"/>
    <x v="1"/>
    <n v="2766518"/>
  </r>
  <r>
    <x v="52"/>
    <s v="SANEAR S.A."/>
    <s v="40 NIIF Pymes - Individuales"/>
    <s v="ANTIOQUIA"/>
    <s v="M7110"/>
    <s v="2017-dic-31"/>
    <x v="3"/>
    <m/>
    <m/>
    <s v="Inventarios corrientes"/>
    <x v="2"/>
    <x v="1"/>
    <n v="3415157"/>
  </r>
  <r>
    <x v="61"/>
    <s v="INGETEC GERENCIA &amp; SUPERVISION S.A."/>
    <s v="40 NIIF Pymes - Individuales"/>
    <s v="BOGOTA D.C."/>
    <s v="M7110"/>
    <s v="2016-dic-31"/>
    <x v="3"/>
    <m/>
    <m/>
    <s v="Inventarios corrientes"/>
    <x v="2"/>
    <x v="1"/>
    <n v="42282"/>
  </r>
  <r>
    <x v="61"/>
    <s v="INGETEC GERENCIA &amp; SUPERVISION S.A."/>
    <s v="40 NIIF Pymes - Individuales"/>
    <s v="BOGOTA D.C."/>
    <s v="M7110"/>
    <s v="2017-dic-31"/>
    <x v="3"/>
    <m/>
    <m/>
    <s v="Inventarios corrientes"/>
    <x v="2"/>
    <x v="1"/>
    <n v="422231"/>
  </r>
  <r>
    <x v="60"/>
    <s v="INGETEC INGENIERIA &amp; DISEÑO S.A."/>
    <s v="40 NIIF Pymes - Individuales"/>
    <s v="BOGOTA D.C."/>
    <s v="M7110"/>
    <s v="2016-dic-31"/>
    <x v="3"/>
    <m/>
    <m/>
    <s v="Inventarios corrientes"/>
    <x v="2"/>
    <x v="1"/>
    <n v="67463"/>
  </r>
  <r>
    <x v="60"/>
    <s v="INGETEC INGENIERIA &amp; DISEÑO S.A."/>
    <s v="40 NIIF Pymes - Individuales"/>
    <s v="BOGOTA D.C."/>
    <s v="M7110"/>
    <s v="2017-dic-31"/>
    <x v="3"/>
    <m/>
    <m/>
    <s v="Inventarios corrientes"/>
    <x v="2"/>
    <x v="1"/>
    <n v="4734713"/>
  </r>
  <r>
    <x v="55"/>
    <s v="FAJARDO MORENO Y CIA. S.A."/>
    <s v="40 NIIF Pymes - Individuales"/>
    <s v="ANTIOQUIA"/>
    <s v="M7110"/>
    <s v="2016-dic-31"/>
    <x v="3"/>
    <m/>
    <m/>
    <s v="Inventarios corrientes"/>
    <x v="2"/>
    <x v="1"/>
    <n v="1746481"/>
  </r>
  <r>
    <x v="55"/>
    <s v="FAJARDO MORENO Y CIA. S.A."/>
    <s v="40 NIIF Pymes - Individuales"/>
    <s v="ANTIOQUIA"/>
    <s v="M7110"/>
    <s v="2017-dic-31"/>
    <x v="3"/>
    <m/>
    <m/>
    <s v="Inventarios corrientes"/>
    <x v="2"/>
    <x v="1"/>
    <n v="2816293"/>
  </r>
  <r>
    <x v="69"/>
    <s v="JMV CONSTRUKTORA SAS"/>
    <s v="40 NIIF Pymes - Individuales"/>
    <s v="RISARALDA"/>
    <s v="F4290"/>
    <s v="2016-dic-31"/>
    <x v="3"/>
    <m/>
    <m/>
    <s v="Inventarios corrientes"/>
    <x v="2"/>
    <x v="1"/>
    <n v="3229444"/>
  </r>
  <r>
    <x v="69"/>
    <s v="JMV CONSTRUKTORA SAS"/>
    <s v="40 NIIF Pymes - Individuales"/>
    <s v="RISARALDA"/>
    <s v="F4290"/>
    <s v="2017-dic-31"/>
    <x v="3"/>
    <m/>
    <m/>
    <s v="Inventarios corrientes"/>
    <x v="2"/>
    <x v="1"/>
    <n v="11281230"/>
  </r>
  <r>
    <x v="5"/>
    <s v="CYG INGENIERIA Y CONSTRUCCIONES S A S"/>
    <s v="40 NIIF Pymes - Individuales"/>
    <s v="BOGOTA D.C."/>
    <s v="F4290"/>
    <s v="2016-dic-31"/>
    <x v="3"/>
    <m/>
    <m/>
    <s v="Inventarios corrientes"/>
    <x v="2"/>
    <x v="1"/>
    <n v="34613504"/>
  </r>
  <r>
    <x v="5"/>
    <s v="CYG INGENIERIA Y CONSTRUCCIONES S A S"/>
    <s v="40 NIIF Pymes - Individuales"/>
    <s v="BOGOTA D.C."/>
    <s v="F4290"/>
    <s v="2017-dic-31"/>
    <x v="3"/>
    <m/>
    <m/>
    <s v="Inventarios corrientes"/>
    <x v="2"/>
    <x v="1"/>
    <n v="24565712"/>
  </r>
  <r>
    <x v="0"/>
    <s v="ESTYMA ESTUDIOS Y MANEJOS S.A"/>
    <s v="40 NIIF Pymes - Individuales"/>
    <s v="ANTIOQUIA"/>
    <s v="F4210"/>
    <s v="2016-dic-31"/>
    <x v="3"/>
    <m/>
    <m/>
    <s v="Inventarios corrientes"/>
    <x v="2"/>
    <x v="1"/>
    <n v="19634748"/>
  </r>
  <r>
    <x v="0"/>
    <s v="ESTYMA ESTUDIOS Y MANEJOS S.A"/>
    <s v="40 NIIF Pymes - Individuales"/>
    <s v="ANTIOQUIA"/>
    <s v="F4210"/>
    <s v="2017-dic-31"/>
    <x v="3"/>
    <m/>
    <m/>
    <s v="Inventarios corrientes"/>
    <x v="2"/>
    <x v="1"/>
    <n v="17009347"/>
  </r>
  <r>
    <x v="7"/>
    <s v="VALORES Y CONTRATOS S.A. VALORCON S.A."/>
    <s v="40 NIIF Pymes - Individuales"/>
    <s v="ATLANTICO"/>
    <s v="F4210"/>
    <s v="2016-dic-31"/>
    <x v="3"/>
    <m/>
    <m/>
    <s v="Inventarios corrientes"/>
    <x v="2"/>
    <x v="1"/>
    <n v="339646757"/>
  </r>
  <r>
    <x v="7"/>
    <s v="VALORES Y CONTRATOS S.A. VALORCON S.A."/>
    <s v="40 NIIF Pymes - Individuales"/>
    <s v="ATLANTICO"/>
    <s v="F4210"/>
    <s v="2017-dic-31"/>
    <x v="3"/>
    <m/>
    <m/>
    <s v="Inventarios corrientes"/>
    <x v="2"/>
    <x v="1"/>
    <n v="243340106"/>
  </r>
  <r>
    <x v="4"/>
    <s v="JMV INGENIEROS S A S"/>
    <s v="40 NIIF Pymes - Individuales"/>
    <s v="BOGOTA D.C."/>
    <s v="F4290"/>
    <s v="2016-dic-31"/>
    <x v="3"/>
    <m/>
    <m/>
    <s v="Inventarios corrientes"/>
    <x v="2"/>
    <x v="1"/>
    <n v="4949621"/>
  </r>
  <r>
    <x v="4"/>
    <s v="JMV INGENIEROS S A S"/>
    <s v="40 NIIF Pymes - Individuales"/>
    <s v="BOGOTA D.C."/>
    <s v="F4290"/>
    <s v="2017-dic-31"/>
    <x v="3"/>
    <m/>
    <m/>
    <s v="Inventarios corrientes"/>
    <x v="2"/>
    <x v="1"/>
    <n v="7211067"/>
  </r>
  <r>
    <x v="25"/>
    <s v="J FELIPE ARDILA V &amp; CIA SAS"/>
    <s v="40 NIIF Pymes - Individuales"/>
    <s v="BOGOTA D.C."/>
    <s v="M7110"/>
    <s v="2016-dic-31"/>
    <x v="3"/>
    <m/>
    <m/>
    <s v="Inventarios corrientes"/>
    <x v="2"/>
    <x v="1"/>
    <n v="4420814"/>
  </r>
  <r>
    <x v="25"/>
    <s v="J FELIPE ARDILA V &amp; CIA SAS"/>
    <s v="40 NIIF Pymes - Individuales"/>
    <s v="BOGOTA D.C."/>
    <s v="M7110"/>
    <s v="2017-dic-31"/>
    <x v="3"/>
    <m/>
    <m/>
    <s v="Inventarios corrientes"/>
    <x v="2"/>
    <x v="1"/>
    <n v="7796733"/>
  </r>
  <r>
    <x v="47"/>
    <s v="COMPAÑIA COLOMBIANA DE CONSULTORES S AS"/>
    <s v="40 NIIF Pymes - Individuales"/>
    <s v="ANTIOQUIA"/>
    <s v="M7110"/>
    <s v="2016-dic-31"/>
    <x v="3"/>
    <m/>
    <m/>
    <s v="Activos por impuestos corrientes, corriente"/>
    <x v="3"/>
    <x v="0"/>
    <n v="2434481"/>
  </r>
  <r>
    <x v="47"/>
    <s v="COMPAÑIA COLOMBIANA DE CONSULTORES S AS"/>
    <s v="40 NIIF Pymes - Individuales"/>
    <s v="ANTIOQUIA"/>
    <s v="M7110"/>
    <s v="2017-dic-31"/>
    <x v="3"/>
    <m/>
    <m/>
    <s v="Activos por impuestos corrientes, corriente"/>
    <x v="3"/>
    <x v="0"/>
    <n v="2391948"/>
  </r>
  <r>
    <x v="38"/>
    <s v="P  A  Y  C   S. A.S."/>
    <s v="40 NIIF Pymes - Individuales"/>
    <s v="BOGOTA D.C."/>
    <s v="M7110"/>
    <s v="2016-dic-31"/>
    <x v="3"/>
    <m/>
    <m/>
    <s v="Activos por impuestos corrientes, corriente"/>
    <x v="3"/>
    <x v="0"/>
    <n v="663868"/>
  </r>
  <r>
    <x v="38"/>
    <s v="P  A  Y  C   S. A.S."/>
    <s v="40 NIIF Pymes - Individuales"/>
    <s v="BOGOTA D.C."/>
    <s v="M7110"/>
    <s v="2017-dic-31"/>
    <x v="3"/>
    <m/>
    <m/>
    <s v="Activos por impuestos corrientes, corriente"/>
    <x v="3"/>
    <x v="0"/>
    <n v="176879"/>
  </r>
  <r>
    <x v="43"/>
    <s v="GUSTAVO PERRY ARQUITECTOS S.A.S."/>
    <s v="40 NIIF Pymes - Individuales"/>
    <s v="BOGOTA D.C."/>
    <s v="M7110"/>
    <s v="2016-dic-31"/>
    <x v="3"/>
    <m/>
    <m/>
    <s v="Activos por impuestos corrientes, corriente"/>
    <x v="3"/>
    <x v="0"/>
    <n v="10514"/>
  </r>
  <r>
    <x v="61"/>
    <s v="INGETEC GERENCIA &amp; SUPERVISION S.A."/>
    <s v="40 NIIF Pymes - Individuales"/>
    <s v="BOGOTA D.C."/>
    <s v="M7110"/>
    <s v="2016-dic-31"/>
    <x v="3"/>
    <m/>
    <m/>
    <s v="Activos por impuestos corrientes, corriente"/>
    <x v="3"/>
    <x v="0"/>
    <n v="694670"/>
  </r>
  <r>
    <x v="61"/>
    <s v="INGETEC GERENCIA &amp; SUPERVISION S.A."/>
    <s v="40 NIIF Pymes - Individuales"/>
    <s v="BOGOTA D.C."/>
    <s v="M7110"/>
    <s v="2017-dic-31"/>
    <x v="3"/>
    <m/>
    <m/>
    <s v="Activos por impuestos corrientes, corriente"/>
    <x v="3"/>
    <x v="0"/>
    <n v="524833"/>
  </r>
  <r>
    <x v="60"/>
    <s v="INGETEC INGENIERIA &amp; DISEÑO S.A."/>
    <s v="40 NIIF Pymes - Individuales"/>
    <s v="BOGOTA D.C."/>
    <s v="M7110"/>
    <s v="2016-dic-31"/>
    <x v="3"/>
    <m/>
    <m/>
    <s v="Activos por impuestos corrientes, corriente"/>
    <x v="3"/>
    <x v="0"/>
    <n v="401350"/>
  </r>
  <r>
    <x v="60"/>
    <s v="INGETEC INGENIERIA &amp; DISEÑO S.A."/>
    <s v="40 NIIF Pymes - Individuales"/>
    <s v="BOGOTA D.C."/>
    <s v="M7110"/>
    <s v="2017-dic-31"/>
    <x v="3"/>
    <m/>
    <m/>
    <s v="Activos por impuestos corrientes, corriente"/>
    <x v="3"/>
    <x v="0"/>
    <n v="905785"/>
  </r>
  <r>
    <x v="55"/>
    <s v="FAJARDO MORENO Y CIA. S.A."/>
    <s v="40 NIIF Pymes - Individuales"/>
    <s v="ANTIOQUIA"/>
    <s v="M7110"/>
    <s v="2016-dic-31"/>
    <x v="3"/>
    <m/>
    <m/>
    <s v="Activos por impuestos corrientes, corriente"/>
    <x v="3"/>
    <x v="0"/>
    <n v="417317"/>
  </r>
  <r>
    <x v="55"/>
    <s v="FAJARDO MORENO Y CIA. S.A."/>
    <s v="40 NIIF Pymes - Individuales"/>
    <s v="ANTIOQUIA"/>
    <s v="M7110"/>
    <s v="2017-dic-31"/>
    <x v="3"/>
    <m/>
    <m/>
    <s v="Activos por impuestos corrientes, corriente"/>
    <x v="3"/>
    <x v="0"/>
    <n v="514067"/>
  </r>
  <r>
    <x v="26"/>
    <s v="GUTIERREZ DIAZ Y CIA  S.A."/>
    <s v="40 NIIF Pymes - Individuales"/>
    <s v="BOGOTA D.C."/>
    <s v="M7110"/>
    <s v="2016-dic-31"/>
    <x v="3"/>
    <m/>
    <m/>
    <s v="Activos por impuestos corrientes, corriente"/>
    <x v="3"/>
    <x v="0"/>
    <n v="2123227"/>
  </r>
  <r>
    <x v="26"/>
    <s v="GUTIERREZ DIAZ Y CIA  S.A."/>
    <s v="40 NIIF Pymes - Individuales"/>
    <s v="BOGOTA D.C."/>
    <s v="M7110"/>
    <s v="2017-dic-31"/>
    <x v="3"/>
    <m/>
    <m/>
    <s v="Activos por impuestos corrientes, corriente"/>
    <x v="3"/>
    <x v="0"/>
    <n v="1488119"/>
  </r>
  <r>
    <x v="69"/>
    <s v="JMV CONSTRUKTORA SAS"/>
    <s v="40 NIIF Pymes - Individuales"/>
    <s v="RISARALDA"/>
    <s v="F4290"/>
    <s v="2016-dic-31"/>
    <x v="3"/>
    <m/>
    <m/>
    <s v="Activos por impuestos corrientes, corriente"/>
    <x v="3"/>
    <x v="0"/>
    <n v="275065"/>
  </r>
  <r>
    <x v="69"/>
    <s v="JMV CONSTRUKTORA SAS"/>
    <s v="40 NIIF Pymes - Individuales"/>
    <s v="RISARALDA"/>
    <s v="F4290"/>
    <s v="2017-dic-31"/>
    <x v="3"/>
    <m/>
    <m/>
    <s v="Activos por impuestos corrientes, corriente"/>
    <x v="3"/>
    <x v="0"/>
    <n v="5769516"/>
  </r>
  <r>
    <x v="70"/>
    <s v="TROPICAL ING S.A.S."/>
    <s v="40 NIIF Pymes - Individuales"/>
    <s v="BOGOTA D.C."/>
    <s v="M7110"/>
    <s v="2016-dic-31"/>
    <x v="3"/>
    <m/>
    <m/>
    <s v="Activos por impuestos corrientes, corriente"/>
    <x v="3"/>
    <x v="0"/>
    <n v="44013"/>
  </r>
  <r>
    <x v="70"/>
    <s v="TROPICAL ING S.A.S."/>
    <s v="40 NIIF Pymes - Individuales"/>
    <s v="BOGOTA D.C."/>
    <s v="M7110"/>
    <s v="2017-dic-31"/>
    <x v="3"/>
    <m/>
    <m/>
    <s v="Activos por impuestos corrientes, corriente"/>
    <x v="3"/>
    <x v="0"/>
    <n v="189035"/>
  </r>
  <r>
    <x v="4"/>
    <s v="JMV INGENIEROS S A S"/>
    <s v="40 NIIF Pymes - Individuales"/>
    <s v="BOGOTA D.C."/>
    <s v="F4290"/>
    <s v="2016-dic-31"/>
    <x v="3"/>
    <m/>
    <m/>
    <s v="Activos por impuestos corrientes, corriente"/>
    <x v="3"/>
    <x v="0"/>
    <n v="153140"/>
  </r>
  <r>
    <x v="4"/>
    <s v="JMV INGENIEROS S A S"/>
    <s v="40 NIIF Pymes - Individuales"/>
    <s v="BOGOTA D.C."/>
    <s v="F4290"/>
    <s v="2017-dic-31"/>
    <x v="3"/>
    <m/>
    <m/>
    <s v="Activos por impuestos corrientes, corriente"/>
    <x v="3"/>
    <x v="0"/>
    <n v="1127342"/>
  </r>
  <r>
    <x v="25"/>
    <s v="J FELIPE ARDILA V &amp; CIA SAS"/>
    <s v="40 NIIF Pymes - Individuales"/>
    <s v="BOGOTA D.C."/>
    <s v="M7110"/>
    <s v="2016-dic-31"/>
    <x v="3"/>
    <m/>
    <m/>
    <s v="Activos por impuestos corrientes, corriente"/>
    <x v="3"/>
    <x v="0"/>
    <n v="255135"/>
  </r>
  <r>
    <x v="25"/>
    <s v="J FELIPE ARDILA V &amp; CIA SAS"/>
    <s v="40 NIIF Pymes - Individuales"/>
    <s v="BOGOTA D.C."/>
    <s v="M7110"/>
    <s v="2017-dic-31"/>
    <x v="3"/>
    <m/>
    <m/>
    <s v="Activos por impuestos corrientes, corriente"/>
    <x v="3"/>
    <x v="0"/>
    <n v="155599"/>
  </r>
  <r>
    <x v="47"/>
    <s v="COMPAÑIA COLOMBIANA DE CONSULTORES S AS"/>
    <s v="40 NIIF Pymes - Individuales"/>
    <s v="ANTIOQUIA"/>
    <s v="M7110"/>
    <s v="2016-dic-31"/>
    <x v="3"/>
    <m/>
    <m/>
    <s v="Otros activos financieros corrientes"/>
    <x v="4"/>
    <x v="0"/>
    <n v="1165022"/>
  </r>
  <r>
    <x v="47"/>
    <s v="COMPAÑIA COLOMBIANA DE CONSULTORES S AS"/>
    <s v="40 NIIF Pymes - Individuales"/>
    <s v="ANTIOQUIA"/>
    <s v="M7110"/>
    <s v="2017-dic-31"/>
    <x v="3"/>
    <m/>
    <m/>
    <s v="Otros activos financieros corrientes"/>
    <x v="4"/>
    <x v="0"/>
    <n v="1028521"/>
  </r>
  <r>
    <x v="38"/>
    <s v="P  A  Y  C   S. A.S."/>
    <s v="40 NIIF Pymes - Individuales"/>
    <s v="BOGOTA D.C."/>
    <s v="M7110"/>
    <s v="2016-dic-31"/>
    <x v="3"/>
    <m/>
    <m/>
    <s v="Otros activos financieros corrientes"/>
    <x v="4"/>
    <x v="0"/>
    <n v="1452216"/>
  </r>
  <r>
    <x v="38"/>
    <s v="P  A  Y  C   S. A.S."/>
    <s v="40 NIIF Pymes - Individuales"/>
    <s v="BOGOTA D.C."/>
    <s v="M7110"/>
    <s v="2017-dic-31"/>
    <x v="3"/>
    <m/>
    <m/>
    <s v="Otros activos financieros corrientes"/>
    <x v="4"/>
    <x v="0"/>
    <n v="6512093"/>
  </r>
  <r>
    <x v="26"/>
    <s v="GUTIERREZ DIAZ Y CIA  S.A."/>
    <s v="40 NIIF Pymes - Individuales"/>
    <s v="BOGOTA D.C."/>
    <s v="M7110"/>
    <s v="2016-dic-31"/>
    <x v="3"/>
    <m/>
    <m/>
    <s v="Otros activos financieros corrientes"/>
    <x v="4"/>
    <x v="0"/>
    <n v="1343363"/>
  </r>
  <r>
    <x v="26"/>
    <s v="GUTIERREZ DIAZ Y CIA  S.A."/>
    <s v="40 NIIF Pymes - Individuales"/>
    <s v="BOGOTA D.C."/>
    <s v="M7110"/>
    <s v="2017-dic-31"/>
    <x v="3"/>
    <m/>
    <m/>
    <s v="Otros activos financieros corrientes"/>
    <x v="4"/>
    <x v="0"/>
    <n v="1422053"/>
  </r>
  <r>
    <x v="5"/>
    <s v="CYG INGENIERIA Y CONSTRUCCIONES S A S"/>
    <s v="40 NIIF Pymes - Individuales"/>
    <s v="BOGOTA D.C."/>
    <s v="F4290"/>
    <s v="2016-dic-31"/>
    <x v="3"/>
    <m/>
    <m/>
    <s v="Otros activos financieros corrientes"/>
    <x v="4"/>
    <x v="0"/>
    <n v="11715482"/>
  </r>
  <r>
    <x v="5"/>
    <s v="CYG INGENIERIA Y CONSTRUCCIONES S A S"/>
    <s v="40 NIIF Pymes - Individuales"/>
    <s v="BOGOTA D.C."/>
    <s v="F4290"/>
    <s v="2017-dic-31"/>
    <x v="3"/>
    <m/>
    <m/>
    <s v="Otros activos financieros corrientes"/>
    <x v="4"/>
    <x v="0"/>
    <n v="19594946"/>
  </r>
  <r>
    <x v="7"/>
    <s v="VALORES Y CONTRATOS S.A. VALORCON S.A."/>
    <s v="40 NIIF Pymes - Individuales"/>
    <s v="ATLANTICO"/>
    <s v="F4210"/>
    <s v="2016-dic-31"/>
    <x v="3"/>
    <m/>
    <m/>
    <s v="Otros activos financieros corrientes"/>
    <x v="4"/>
    <x v="0"/>
    <n v="63180539"/>
  </r>
  <r>
    <x v="7"/>
    <s v="VALORES Y CONTRATOS S.A. VALORCON S.A."/>
    <s v="40 NIIF Pymes - Individuales"/>
    <s v="ATLANTICO"/>
    <s v="F4210"/>
    <s v="2017-dic-31"/>
    <x v="3"/>
    <m/>
    <m/>
    <s v="Otros activos financieros corrientes"/>
    <x v="4"/>
    <x v="0"/>
    <n v="48398150"/>
  </r>
  <r>
    <x v="21"/>
    <s v="INVERSIONES Y CONSTRUCCIONES GAVIRIA VALLEJO INVERCO S A S"/>
    <s v="40 NIIF Pymes - Individuales"/>
    <s v="BOGOTA D.C."/>
    <s v="L6820"/>
    <s v="2016-dic-31"/>
    <x v="3"/>
    <m/>
    <m/>
    <s v="Otros activos financieros corrientes"/>
    <x v="4"/>
    <x v="0"/>
    <n v="5881"/>
  </r>
  <r>
    <x v="21"/>
    <s v="INVERSIONES Y CONSTRUCCIONES GAVIRIA VALLEJO INVERCO S A S"/>
    <s v="40 NIIF Pymes - Individuales"/>
    <s v="BOGOTA D.C."/>
    <s v="L6820"/>
    <s v="2017-dic-31"/>
    <x v="3"/>
    <m/>
    <m/>
    <s v="Otros activos financieros corrientes"/>
    <x v="4"/>
    <x v="0"/>
    <n v="209169"/>
  </r>
  <r>
    <x v="17"/>
    <s v="ALDEA PROYECTOS INMOBILIARIOS S.A."/>
    <s v="40 NIIF Pymes - Individuales"/>
    <s v="BOGOTA D.C."/>
    <s v="M7110"/>
    <s v="2016-dic-31"/>
    <x v="3"/>
    <m/>
    <m/>
    <s v="Otros activos financieros corrientes"/>
    <x v="4"/>
    <x v="0"/>
    <n v="302781764"/>
  </r>
  <r>
    <x v="17"/>
    <s v="ALDEA PROYECTOS INMOBILIARIOS S.A."/>
    <s v="40 NIIF Pymes - Individuales"/>
    <s v="BOGOTA D.C."/>
    <s v="M7110"/>
    <s v="2017-dic-31"/>
    <x v="3"/>
    <m/>
    <m/>
    <s v="Otros activos financieros corrientes"/>
    <x v="4"/>
    <x v="0"/>
    <n v="220529875"/>
  </r>
  <r>
    <x v="4"/>
    <s v="JMV INGENIEROS S A S"/>
    <s v="40 NIIF Pymes - Individuales"/>
    <s v="BOGOTA D.C."/>
    <s v="F4290"/>
    <s v="2016-dic-31"/>
    <x v="3"/>
    <m/>
    <m/>
    <s v="Otros activos financieros corrientes"/>
    <x v="4"/>
    <x v="0"/>
    <n v="28963"/>
  </r>
  <r>
    <x v="4"/>
    <s v="JMV INGENIEROS S A S"/>
    <s v="40 NIIF Pymes - Individuales"/>
    <s v="BOGOTA D.C."/>
    <s v="F4290"/>
    <s v="2017-dic-31"/>
    <x v="3"/>
    <m/>
    <m/>
    <s v="Otros activos financieros corrientes"/>
    <x v="4"/>
    <x v="0"/>
    <n v="11544658"/>
  </r>
  <r>
    <x v="25"/>
    <s v="J FELIPE ARDILA V &amp; CIA SAS"/>
    <s v="40 NIIF Pymes - Individuales"/>
    <s v="BOGOTA D.C."/>
    <s v="M7110"/>
    <s v="2016-dic-31"/>
    <x v="3"/>
    <m/>
    <m/>
    <s v="Otros activos financieros corrientes"/>
    <x v="4"/>
    <x v="0"/>
    <n v="3038414"/>
  </r>
  <r>
    <x v="25"/>
    <s v="J FELIPE ARDILA V &amp; CIA SAS"/>
    <s v="40 NIIF Pymes - Individuales"/>
    <s v="BOGOTA D.C."/>
    <s v="M7110"/>
    <s v="2017-dic-31"/>
    <x v="3"/>
    <m/>
    <m/>
    <s v="Otros activos financieros corrientes"/>
    <x v="4"/>
    <x v="0"/>
    <n v="5560847"/>
  </r>
  <r>
    <x v="43"/>
    <s v="GUSTAVO PERRY ARQUITECTOS S.A.S."/>
    <s v="40 NIIF Pymes - Individuales"/>
    <s v="BOGOTA D.C."/>
    <s v="M7110"/>
    <s v="2016-dic-31"/>
    <x v="3"/>
    <m/>
    <m/>
    <s v="Otros activos no financieros corrientes"/>
    <x v="5"/>
    <x v="0"/>
    <n v="1171"/>
  </r>
  <r>
    <x v="43"/>
    <s v="GUSTAVO PERRY ARQUITECTOS S.A.S."/>
    <s v="40 NIIF Pymes - Individuales"/>
    <s v="BOGOTA D.C."/>
    <s v="M7110"/>
    <s v="2017-dic-31"/>
    <x v="3"/>
    <m/>
    <m/>
    <s v="Otros activos no financieros corrientes"/>
    <x v="5"/>
    <x v="0"/>
    <n v="70503"/>
  </r>
  <r>
    <x v="61"/>
    <s v="INGETEC GERENCIA &amp; SUPERVISION S.A."/>
    <s v="40 NIIF Pymes - Individuales"/>
    <s v="BOGOTA D.C."/>
    <s v="M7110"/>
    <s v="2016-dic-31"/>
    <x v="3"/>
    <m/>
    <m/>
    <s v="Otros activos no financieros corrientes"/>
    <x v="5"/>
    <x v="0"/>
    <n v="55200"/>
  </r>
  <r>
    <x v="61"/>
    <s v="INGETEC GERENCIA &amp; SUPERVISION S.A."/>
    <s v="40 NIIF Pymes - Individuales"/>
    <s v="BOGOTA D.C."/>
    <s v="M7110"/>
    <s v="2017-dic-31"/>
    <x v="3"/>
    <m/>
    <m/>
    <s v="Otros activos no financieros corrientes"/>
    <x v="5"/>
    <x v="0"/>
    <n v="53748"/>
  </r>
  <r>
    <x v="60"/>
    <s v="INGETEC INGENIERIA &amp; DISEÑO S.A."/>
    <s v="40 NIIF Pymes - Individuales"/>
    <s v="BOGOTA D.C."/>
    <s v="M7110"/>
    <s v="2016-dic-31"/>
    <x v="3"/>
    <m/>
    <m/>
    <s v="Otros activos no financieros corrientes"/>
    <x v="5"/>
    <x v="0"/>
    <n v="247019"/>
  </r>
  <r>
    <x v="60"/>
    <s v="INGETEC INGENIERIA &amp; DISEÑO S.A."/>
    <s v="40 NIIF Pymes - Individuales"/>
    <s v="BOGOTA D.C."/>
    <s v="M7110"/>
    <s v="2017-dic-31"/>
    <x v="3"/>
    <m/>
    <m/>
    <s v="Otros activos no financieros corrientes"/>
    <x v="5"/>
    <x v="0"/>
    <n v="242887"/>
  </r>
  <r>
    <x v="26"/>
    <s v="GUTIERREZ DIAZ Y CIA  S.A."/>
    <s v="40 NIIF Pymes - Individuales"/>
    <s v="BOGOTA D.C."/>
    <s v="M7110"/>
    <s v="2016-dic-31"/>
    <x v="3"/>
    <m/>
    <m/>
    <s v="Otros activos no financieros corrientes"/>
    <x v="5"/>
    <x v="0"/>
    <n v="623516"/>
  </r>
  <r>
    <x v="26"/>
    <s v="GUTIERREZ DIAZ Y CIA  S.A."/>
    <s v="40 NIIF Pymes - Individuales"/>
    <s v="BOGOTA D.C."/>
    <s v="M7110"/>
    <s v="2017-dic-31"/>
    <x v="3"/>
    <m/>
    <m/>
    <s v="Otros activos no financieros corrientes"/>
    <x v="5"/>
    <x v="0"/>
    <n v="564432"/>
  </r>
  <r>
    <x v="70"/>
    <s v="TROPICAL ING S.A.S."/>
    <s v="40 NIIF Pymes - Individuales"/>
    <s v="BOGOTA D.C."/>
    <s v="M7110"/>
    <s v="2016-dic-31"/>
    <x v="3"/>
    <m/>
    <m/>
    <s v="Otros activos no financieros corrientes"/>
    <x v="5"/>
    <x v="0"/>
    <n v="10021415"/>
  </r>
  <r>
    <x v="70"/>
    <s v="TROPICAL ING S.A.S."/>
    <s v="40 NIIF Pymes - Individuales"/>
    <s v="BOGOTA D.C."/>
    <s v="M7110"/>
    <s v="2017-dic-31"/>
    <x v="3"/>
    <m/>
    <m/>
    <s v="Otros activos no financieros corrientes"/>
    <x v="5"/>
    <x v="0"/>
    <n v="11222051"/>
  </r>
  <r>
    <x v="0"/>
    <s v="ESTYMA ESTUDIOS Y MANEJOS S.A"/>
    <s v="40 NIIF Pymes - Individuales"/>
    <s v="ANTIOQUIA"/>
    <s v="F4210"/>
    <s v="2016-dic-31"/>
    <x v="3"/>
    <m/>
    <m/>
    <s v="Otros activos no financieros corrientes"/>
    <x v="5"/>
    <x v="0"/>
    <n v="2002977"/>
  </r>
  <r>
    <x v="0"/>
    <s v="ESTYMA ESTUDIOS Y MANEJOS S.A"/>
    <s v="40 NIIF Pymes - Individuales"/>
    <s v="ANTIOQUIA"/>
    <s v="F4210"/>
    <s v="2017-dic-31"/>
    <x v="3"/>
    <m/>
    <m/>
    <s v="Otros activos no financieros corrientes"/>
    <x v="5"/>
    <x v="0"/>
    <n v="2886066"/>
  </r>
  <r>
    <x v="7"/>
    <s v="VALORES Y CONTRATOS S.A. VALORCON S.A."/>
    <s v="40 NIIF Pymes - Individuales"/>
    <s v="ATLANTICO"/>
    <s v="F4210"/>
    <s v="2016-dic-31"/>
    <x v="3"/>
    <m/>
    <m/>
    <s v="Otros activos no financieros corrientes"/>
    <x v="5"/>
    <x v="0"/>
    <n v="26574828"/>
  </r>
  <r>
    <x v="7"/>
    <s v="VALORES Y CONTRATOS S.A. VALORCON S.A."/>
    <s v="40 NIIF Pymes - Individuales"/>
    <s v="ATLANTICO"/>
    <s v="F4210"/>
    <s v="2017-dic-31"/>
    <x v="3"/>
    <m/>
    <m/>
    <s v="Otros activos no financieros corrientes"/>
    <x v="5"/>
    <x v="0"/>
    <n v="31439820"/>
  </r>
  <r>
    <x v="17"/>
    <s v="ALDEA PROYECTOS INMOBILIARIOS S.A."/>
    <s v="40 NIIF Pymes - Individuales"/>
    <s v="BOGOTA D.C."/>
    <s v="M7110"/>
    <s v="2016-dic-31"/>
    <x v="3"/>
    <m/>
    <m/>
    <s v="Otros activos no financieros corrientes"/>
    <x v="5"/>
    <x v="0"/>
    <n v="16127"/>
  </r>
  <r>
    <x v="47"/>
    <s v="COMPAÑIA COLOMBIANA DE CONSULTORES S AS"/>
    <s v="40 NIIF Pymes - Individuales"/>
    <s v="ANTIOQUIA"/>
    <s v="M7110"/>
    <s v="2016-dic-31"/>
    <x v="3"/>
    <m/>
    <m/>
    <s v="Total activos corrientes distintos de los activos no corrientes o grupo de activos para su disposición clasificados como mantenidos para la venta o como mantenidos para distribuir a los propietarios"/>
    <x v="70"/>
    <x v="0"/>
    <n v="16592456"/>
  </r>
  <r>
    <x v="47"/>
    <s v="COMPAÑIA COLOMBIANA DE CONSULTORES S AS"/>
    <s v="40 NIIF Pymes - Individuales"/>
    <s v="ANTIOQUIA"/>
    <s v="M7110"/>
    <s v="2017-dic-31"/>
    <x v="3"/>
    <m/>
    <m/>
    <s v="Total activos corrientes distintos de los activos no corrientes o grupo de activos para su disposición clasificados como mantenidos para la venta o como mantenidos para distribuir a los propietarios"/>
    <x v="70"/>
    <x v="0"/>
    <n v="17371639"/>
  </r>
  <r>
    <x v="38"/>
    <s v="P  A  Y  C   S. A.S."/>
    <s v="40 NIIF Pymes - Individuales"/>
    <s v="BOGOTA D.C."/>
    <s v="M7110"/>
    <s v="2016-dic-31"/>
    <x v="3"/>
    <m/>
    <m/>
    <s v="Total activos corrientes distintos de los activos no corrientes o grupo de activos para su disposición clasificados como mantenidos para la venta o como mantenidos para distribuir a los propietarios"/>
    <x v="70"/>
    <x v="0"/>
    <n v="22475269"/>
  </r>
  <r>
    <x v="38"/>
    <s v="P  A  Y  C   S. A.S."/>
    <s v="40 NIIF Pymes - Individuales"/>
    <s v="BOGOTA D.C."/>
    <s v="M7110"/>
    <s v="2017-dic-31"/>
    <x v="3"/>
    <m/>
    <m/>
    <s v="Total activos corrientes distintos de los activos no corrientes o grupo de activos para su disposición clasificados como mantenidos para la venta o como mantenidos para distribuir a los propietarios"/>
    <x v="70"/>
    <x v="0"/>
    <n v="20922907"/>
  </r>
  <r>
    <x v="43"/>
    <s v="GUSTAVO PERRY ARQUITECTOS S.A.S."/>
    <s v="40 NIIF Pymes - Individuales"/>
    <s v="BOGOTA D.C."/>
    <s v="M7110"/>
    <s v="2016-dic-31"/>
    <x v="3"/>
    <m/>
    <m/>
    <s v="Total activos corrientes distintos de los activos no corrientes o grupo de activos para su disposición clasificados como mantenidos para la venta o como mantenidos para distribuir a los propietarios"/>
    <x v="70"/>
    <x v="0"/>
    <n v="3913886"/>
  </r>
  <r>
    <x v="43"/>
    <s v="GUSTAVO PERRY ARQUITECTOS S.A.S."/>
    <s v="40 NIIF Pymes - Individuales"/>
    <s v="BOGOTA D.C."/>
    <s v="M7110"/>
    <s v="2017-dic-31"/>
    <x v="3"/>
    <m/>
    <m/>
    <s v="Total activos corrientes distintos de los activos no corrientes o grupo de activos para su disposición clasificados como mantenidos para la venta o como mantenidos para distribuir a los propietarios"/>
    <x v="70"/>
    <x v="0"/>
    <n v="3594194"/>
  </r>
  <r>
    <x v="52"/>
    <s v="SANEAR S.A."/>
    <s v="40 NIIF Pymes - Individuales"/>
    <s v="ANTIOQUIA"/>
    <s v="M7110"/>
    <s v="2016-dic-31"/>
    <x v="3"/>
    <m/>
    <m/>
    <s v="Total activos corrientes distintos de los activos no corrientes o grupo de activos para su disposición clasificados como mantenidos para la venta o como mantenidos para distribuir a los propietarios"/>
    <x v="70"/>
    <x v="0"/>
    <n v="16873579"/>
  </r>
  <r>
    <x v="52"/>
    <s v="SANEAR S.A."/>
    <s v="40 NIIF Pymes - Individuales"/>
    <s v="ANTIOQUIA"/>
    <s v="M7110"/>
    <s v="2017-dic-31"/>
    <x v="3"/>
    <m/>
    <m/>
    <s v="Total activos corrientes distintos de los activos no corrientes o grupo de activos para su disposición clasificados como mantenidos para la venta o como mantenidos para distribuir a los propietarios"/>
    <x v="70"/>
    <x v="0"/>
    <n v="14070839"/>
  </r>
  <r>
    <x v="61"/>
    <s v="INGETEC GERENCIA &amp; SUPERVISION S.A."/>
    <s v="40 NIIF Pymes - Individuales"/>
    <s v="BOGOTA D.C."/>
    <s v="M7110"/>
    <s v="2016-dic-31"/>
    <x v="3"/>
    <m/>
    <m/>
    <s v="Total activos corrientes distintos de los activos no corrientes o grupo de activos para su disposición clasificados como mantenidos para la venta o como mantenidos para distribuir a los propietarios"/>
    <x v="70"/>
    <x v="0"/>
    <n v="4993714"/>
  </r>
  <r>
    <x v="61"/>
    <s v="INGETEC GERENCIA &amp; SUPERVISION S.A."/>
    <s v="40 NIIF Pymes - Individuales"/>
    <s v="BOGOTA D.C."/>
    <s v="M7110"/>
    <s v="2017-dic-31"/>
    <x v="3"/>
    <m/>
    <m/>
    <s v="Total activos corrientes distintos de los activos no corrientes o grupo de activos para su disposición clasificados como mantenidos para la venta o como mantenidos para distribuir a los propietarios"/>
    <x v="70"/>
    <x v="0"/>
    <n v="1292712"/>
  </r>
  <r>
    <x v="60"/>
    <s v="INGETEC INGENIERIA &amp; DISEÑO S.A."/>
    <s v="40 NIIF Pymes - Individuales"/>
    <s v="BOGOTA D.C."/>
    <s v="M7110"/>
    <s v="2016-dic-31"/>
    <x v="3"/>
    <m/>
    <m/>
    <s v="Total activos corrientes distintos de los activos no corrientes o grupo de activos para su disposición clasificados como mantenidos para la venta o como mantenidos para distribuir a los propietarios"/>
    <x v="70"/>
    <x v="0"/>
    <n v="11123965"/>
  </r>
  <r>
    <x v="60"/>
    <s v="INGETEC INGENIERIA &amp; DISEÑO S.A."/>
    <s v="40 NIIF Pymes - Individuales"/>
    <s v="BOGOTA D.C."/>
    <s v="M7110"/>
    <s v="2017-dic-31"/>
    <x v="3"/>
    <m/>
    <m/>
    <s v="Total activos corrientes distintos de los activos no corrientes o grupo de activos para su disposición clasificados como mantenidos para la venta o como mantenidos para distribuir a los propietarios"/>
    <x v="70"/>
    <x v="0"/>
    <n v="11129314"/>
  </r>
  <r>
    <x v="55"/>
    <s v="FAJARDO MORENO Y CIA. S.A."/>
    <s v="40 NIIF Pymes - Individuales"/>
    <s v="ANTIOQUIA"/>
    <s v="M7110"/>
    <s v="2016-dic-31"/>
    <x v="3"/>
    <m/>
    <m/>
    <s v="Total activos corrientes distintos de los activos no corrientes o grupo de activos para su disposición clasificados como mantenidos para la venta o como mantenidos para distribuir a los propietarios"/>
    <x v="70"/>
    <x v="0"/>
    <n v="38620489"/>
  </r>
  <r>
    <x v="55"/>
    <s v="FAJARDO MORENO Y CIA. S.A."/>
    <s v="40 NIIF Pymes - Individuales"/>
    <s v="ANTIOQUIA"/>
    <s v="M7110"/>
    <s v="2017-dic-31"/>
    <x v="3"/>
    <m/>
    <m/>
    <s v="Total activos corrientes distintos de los activos no corrientes o grupo de activos para su disposición clasificados como mantenidos para la venta o como mantenidos para distribuir a los propietarios"/>
    <x v="70"/>
    <x v="0"/>
    <n v="32518461"/>
  </r>
  <r>
    <x v="26"/>
    <s v="GUTIERREZ DIAZ Y CIA  S.A."/>
    <s v="40 NIIF Pymes - Individuales"/>
    <s v="BOGOTA D.C."/>
    <s v="M7110"/>
    <s v="2016-dic-31"/>
    <x v="3"/>
    <m/>
    <m/>
    <s v="Total activos corrientes distintos de los activos no corrientes o grupo de activos para su disposición clasificados como mantenidos para la venta o como mantenidos para distribuir a los propietarios"/>
    <x v="70"/>
    <x v="0"/>
    <n v="5866289"/>
  </r>
  <r>
    <x v="26"/>
    <s v="GUTIERREZ DIAZ Y CIA  S.A."/>
    <s v="40 NIIF Pymes - Individuales"/>
    <s v="BOGOTA D.C."/>
    <s v="M7110"/>
    <s v="2017-dic-31"/>
    <x v="3"/>
    <m/>
    <m/>
    <s v="Total activos corrientes distintos de los activos no corrientes o grupo de activos para su disposición clasificados como mantenidos para la venta o como mantenidos para distribuir a los propietarios"/>
    <x v="70"/>
    <x v="0"/>
    <n v="5885895"/>
  </r>
  <r>
    <x v="69"/>
    <s v="JMV CONSTRUKTORA SAS"/>
    <s v="40 NIIF Pymes - Individuales"/>
    <s v="RISARALDA"/>
    <s v="F4290"/>
    <s v="2016-dic-31"/>
    <x v="3"/>
    <m/>
    <m/>
    <s v="Total activos corrientes distintos de los activos no corrientes o grupo de activos para su disposición clasificados como mantenidos para la venta o como mantenidos para distribuir a los propietarios"/>
    <x v="70"/>
    <x v="0"/>
    <n v="22167639"/>
  </r>
  <r>
    <x v="69"/>
    <s v="JMV CONSTRUKTORA SAS"/>
    <s v="40 NIIF Pymes - Individuales"/>
    <s v="RISARALDA"/>
    <s v="F4290"/>
    <s v="2017-dic-31"/>
    <x v="3"/>
    <m/>
    <m/>
    <s v="Total activos corrientes distintos de los activos no corrientes o grupo de activos para su disposición clasificados como mantenidos para la venta o como mantenidos para distribuir a los propietarios"/>
    <x v="70"/>
    <x v="0"/>
    <n v="67740535"/>
  </r>
  <r>
    <x v="5"/>
    <s v="CYG INGENIERIA Y CONSTRUCCIONES S A S"/>
    <s v="40 NIIF Pymes - Individuales"/>
    <s v="BOGOTA D.C."/>
    <s v="F4290"/>
    <s v="2016-dic-31"/>
    <x v="3"/>
    <m/>
    <m/>
    <s v="Total activos corrientes distintos de los activos no corrientes o grupo de activos para su disposición clasificados como mantenidos para la venta o como mantenidos para distribuir a los propietarios"/>
    <x v="70"/>
    <x v="0"/>
    <n v="68663496"/>
  </r>
  <r>
    <x v="5"/>
    <s v="CYG INGENIERIA Y CONSTRUCCIONES S A S"/>
    <s v="40 NIIF Pymes - Individuales"/>
    <s v="BOGOTA D.C."/>
    <s v="F4290"/>
    <s v="2017-dic-31"/>
    <x v="3"/>
    <m/>
    <m/>
    <s v="Total activos corrientes distintos de los activos no corrientes o grupo de activos para su disposición clasificados como mantenidos para la venta o como mantenidos para distribuir a los propietarios"/>
    <x v="70"/>
    <x v="0"/>
    <n v="55677604"/>
  </r>
  <r>
    <x v="70"/>
    <s v="TROPICAL ING S.A.S."/>
    <s v="40 NIIF Pymes - Individuales"/>
    <s v="BOGOTA D.C."/>
    <s v="M7110"/>
    <s v="2016-dic-31"/>
    <x v="3"/>
    <m/>
    <m/>
    <s v="Total activos corrientes distintos de los activos no corrientes o grupo de activos para su disposición clasificados como mantenidos para la venta o como mantenidos para distribuir a los propietarios"/>
    <x v="70"/>
    <x v="0"/>
    <n v="14922420"/>
  </r>
  <r>
    <x v="70"/>
    <s v="TROPICAL ING S.A.S."/>
    <s v="40 NIIF Pymes - Individuales"/>
    <s v="BOGOTA D.C."/>
    <s v="M7110"/>
    <s v="2017-dic-31"/>
    <x v="3"/>
    <m/>
    <m/>
    <s v="Total activos corrientes distintos de los activos no corrientes o grupo de activos para su disposición clasificados como mantenidos para la venta o como mantenidos para distribuir a los propietarios"/>
    <x v="70"/>
    <x v="0"/>
    <n v="29549391"/>
  </r>
  <r>
    <x v="0"/>
    <s v="ESTYMA ESTUDIOS Y MANEJOS S.A"/>
    <s v="40 NIIF Pymes - Individuales"/>
    <s v="ANTIOQUIA"/>
    <s v="F4210"/>
    <s v="2016-dic-31"/>
    <x v="3"/>
    <m/>
    <m/>
    <s v="Total activos corrientes distintos de los activos no corrientes o grupo de activos para su disposición clasificados como mantenidos para la venta o como mantenidos para distribuir a los propietarios"/>
    <x v="70"/>
    <x v="0"/>
    <n v="131333975"/>
  </r>
  <r>
    <x v="0"/>
    <s v="ESTYMA ESTUDIOS Y MANEJOS S.A"/>
    <s v="40 NIIF Pymes - Individuales"/>
    <s v="ANTIOQUIA"/>
    <s v="F4210"/>
    <s v="2017-dic-31"/>
    <x v="3"/>
    <m/>
    <m/>
    <s v="Total activos corrientes distintos de los activos no corrientes o grupo de activos para su disposición clasificados como mantenidos para la venta o como mantenidos para distribuir a los propietarios"/>
    <x v="70"/>
    <x v="0"/>
    <n v="99958875"/>
  </r>
  <r>
    <x v="7"/>
    <s v="VALORES Y CONTRATOS S.A. VALORCON S.A."/>
    <s v="40 NIIF Pymes - Individuales"/>
    <s v="ATLANTICO"/>
    <s v="F4210"/>
    <s v="2016-dic-31"/>
    <x v="3"/>
    <m/>
    <m/>
    <s v="Total activos corrientes distintos de los activos no corrientes o grupo de activos para su disposición clasificados como mantenidos para la venta o como mantenidos para distribuir a los propietarios"/>
    <x v="70"/>
    <x v="0"/>
    <n v="722481409"/>
  </r>
  <r>
    <x v="7"/>
    <s v="VALORES Y CONTRATOS S.A. VALORCON S.A."/>
    <s v="40 NIIF Pymes - Individuales"/>
    <s v="ATLANTICO"/>
    <s v="F4210"/>
    <s v="2017-dic-31"/>
    <x v="3"/>
    <m/>
    <m/>
    <s v="Total activos corrientes distintos de los activos no corrientes o grupo de activos para su disposición clasificados como mantenidos para la venta o como mantenidos para distribuir a los propietarios"/>
    <x v="70"/>
    <x v="0"/>
    <n v="699970184"/>
  </r>
  <r>
    <x v="21"/>
    <s v="INVERSIONES Y CONSTRUCCIONES GAVIRIA VALLEJO INVERCO S A S"/>
    <s v="40 NIIF Pymes - Individuales"/>
    <s v="BOGOTA D.C."/>
    <s v="L6820"/>
    <s v="2016-dic-31"/>
    <x v="3"/>
    <m/>
    <m/>
    <s v="Total activos corrientes distintos de los activos no corrientes o grupo de activos para su disposición clasificados como mantenidos para la venta o como mantenidos para distribuir a los propietarios"/>
    <x v="70"/>
    <x v="0"/>
    <n v="1462030"/>
  </r>
  <r>
    <x v="21"/>
    <s v="INVERSIONES Y CONSTRUCCIONES GAVIRIA VALLEJO INVERCO S A S"/>
    <s v="40 NIIF Pymes - Individuales"/>
    <s v="BOGOTA D.C."/>
    <s v="L6820"/>
    <s v="2017-dic-31"/>
    <x v="3"/>
    <m/>
    <m/>
    <s v="Total activos corrientes distintos de los activos no corrientes o grupo de activos para su disposición clasificados como mantenidos para la venta o como mantenidos para distribuir a los propietarios"/>
    <x v="70"/>
    <x v="0"/>
    <n v="381621"/>
  </r>
  <r>
    <x v="17"/>
    <s v="ALDEA PROYECTOS INMOBILIARIOS S.A."/>
    <s v="40 NIIF Pymes - Individuales"/>
    <s v="BOGOTA D.C."/>
    <s v="M7110"/>
    <s v="2016-dic-31"/>
    <x v="3"/>
    <m/>
    <m/>
    <s v="Total activos corrientes distintos de los activos no corrientes o grupo de activos para su disposición clasificados como mantenidos para la venta o como mantenidos para distribuir a los propietarios"/>
    <x v="70"/>
    <x v="0"/>
    <n v="309037239"/>
  </r>
  <r>
    <x v="17"/>
    <s v="ALDEA PROYECTOS INMOBILIARIOS S.A."/>
    <s v="40 NIIF Pymes - Individuales"/>
    <s v="BOGOTA D.C."/>
    <s v="M7110"/>
    <s v="2017-dic-31"/>
    <x v="3"/>
    <m/>
    <m/>
    <s v="Total activos corrientes distintos de los activos no corrientes o grupo de activos para su disposición clasificados como mantenidos para la venta o como mantenidos para distribuir a los propietarios"/>
    <x v="70"/>
    <x v="0"/>
    <n v="225398415"/>
  </r>
  <r>
    <x v="4"/>
    <s v="JMV INGENIEROS S A S"/>
    <s v="40 NIIF Pymes - Individuales"/>
    <s v="BOGOTA D.C."/>
    <s v="F4290"/>
    <s v="2016-dic-31"/>
    <x v="3"/>
    <m/>
    <m/>
    <s v="Total activos corrientes distintos de los activos no corrientes o grupo de activos para su disposición clasificados como mantenidos para la venta o como mantenidos para distribuir a los propietarios"/>
    <x v="70"/>
    <x v="0"/>
    <n v="17687857"/>
  </r>
  <r>
    <x v="4"/>
    <s v="JMV INGENIEROS S A S"/>
    <s v="40 NIIF Pymes - Individuales"/>
    <s v="BOGOTA D.C."/>
    <s v="F4290"/>
    <s v="2017-dic-31"/>
    <x v="3"/>
    <m/>
    <m/>
    <s v="Total activos corrientes distintos de los activos no corrientes o grupo de activos para su disposición clasificados como mantenidos para la venta o como mantenidos para distribuir a los propietarios"/>
    <x v="70"/>
    <x v="0"/>
    <n v="36568595"/>
  </r>
  <r>
    <x v="25"/>
    <s v="J FELIPE ARDILA V &amp; CIA SAS"/>
    <s v="40 NIIF Pymes - Individuales"/>
    <s v="BOGOTA D.C."/>
    <s v="M7110"/>
    <s v="2016-dic-31"/>
    <x v="3"/>
    <m/>
    <m/>
    <s v="Total activos corrientes distintos de los activos no corrientes o grupo de activos para su disposición clasificados como mantenidos para la venta o como mantenidos para distribuir a los propietarios"/>
    <x v="70"/>
    <x v="0"/>
    <n v="9720106"/>
  </r>
  <r>
    <x v="25"/>
    <s v="J FELIPE ARDILA V &amp; CIA SAS"/>
    <s v="40 NIIF Pymes - Individuales"/>
    <s v="BOGOTA D.C."/>
    <s v="M7110"/>
    <s v="2017-dic-31"/>
    <x v="3"/>
    <m/>
    <m/>
    <s v="Total activos corrientes distintos de los activos no corrientes o grupo de activos para su disposición clasificados como mantenidos para la venta o como mantenidos para distribuir a los propietarios"/>
    <x v="70"/>
    <x v="0"/>
    <n v="17842241"/>
  </r>
  <r>
    <x v="47"/>
    <s v="COMPAÑIA COLOMBIANA DE CONSULTORES S AS"/>
    <s v="40 NIIF Pymes - Individuales"/>
    <s v="ANTIOQUIA"/>
    <s v="M7110"/>
    <s v="2016-dic-31"/>
    <x v="3"/>
    <m/>
    <m/>
    <s v="Activos corrientes"/>
    <x v="8"/>
    <x v="2"/>
    <n v="16592456"/>
  </r>
  <r>
    <x v="47"/>
    <s v="COMPAÑIA COLOMBIANA DE CONSULTORES S AS"/>
    <s v="40 NIIF Pymes - Individuales"/>
    <s v="ANTIOQUIA"/>
    <s v="M7110"/>
    <s v="2017-dic-31"/>
    <x v="3"/>
    <m/>
    <m/>
    <s v="Activos corrientes"/>
    <x v="8"/>
    <x v="2"/>
    <n v="17371639"/>
  </r>
  <r>
    <x v="38"/>
    <s v="P  A  Y  C   S. A.S."/>
    <s v="40 NIIF Pymes - Individuales"/>
    <s v="BOGOTA D.C."/>
    <s v="M7110"/>
    <s v="2016-dic-31"/>
    <x v="3"/>
    <m/>
    <m/>
    <s v="Activos corrientes"/>
    <x v="8"/>
    <x v="2"/>
    <n v="22475269"/>
  </r>
  <r>
    <x v="38"/>
    <s v="P  A  Y  C   S. A.S."/>
    <s v="40 NIIF Pymes - Individuales"/>
    <s v="BOGOTA D.C."/>
    <s v="M7110"/>
    <s v="2017-dic-31"/>
    <x v="3"/>
    <m/>
    <m/>
    <s v="Activos corrientes"/>
    <x v="8"/>
    <x v="2"/>
    <n v="20922907"/>
  </r>
  <r>
    <x v="43"/>
    <s v="GUSTAVO PERRY ARQUITECTOS S.A.S."/>
    <s v="40 NIIF Pymes - Individuales"/>
    <s v="BOGOTA D.C."/>
    <s v="M7110"/>
    <s v="2016-dic-31"/>
    <x v="3"/>
    <m/>
    <m/>
    <s v="Activos corrientes"/>
    <x v="8"/>
    <x v="2"/>
    <n v="3913886"/>
  </r>
  <r>
    <x v="43"/>
    <s v="GUSTAVO PERRY ARQUITECTOS S.A.S."/>
    <s v="40 NIIF Pymes - Individuales"/>
    <s v="BOGOTA D.C."/>
    <s v="M7110"/>
    <s v="2017-dic-31"/>
    <x v="3"/>
    <m/>
    <m/>
    <s v="Activos corrientes"/>
    <x v="8"/>
    <x v="2"/>
    <n v="3594194"/>
  </r>
  <r>
    <x v="52"/>
    <s v="SANEAR S.A."/>
    <s v="40 NIIF Pymes - Individuales"/>
    <s v="ANTIOQUIA"/>
    <s v="M7110"/>
    <s v="2016-dic-31"/>
    <x v="3"/>
    <m/>
    <m/>
    <s v="Activos corrientes"/>
    <x v="8"/>
    <x v="2"/>
    <n v="16873579"/>
  </r>
  <r>
    <x v="52"/>
    <s v="SANEAR S.A."/>
    <s v="40 NIIF Pymes - Individuales"/>
    <s v="ANTIOQUIA"/>
    <s v="M7110"/>
    <s v="2017-dic-31"/>
    <x v="3"/>
    <m/>
    <m/>
    <s v="Activos corrientes"/>
    <x v="8"/>
    <x v="2"/>
    <n v="14070839"/>
  </r>
  <r>
    <x v="61"/>
    <s v="INGETEC GERENCIA &amp; SUPERVISION S.A."/>
    <s v="40 NIIF Pymes - Individuales"/>
    <s v="BOGOTA D.C."/>
    <s v="M7110"/>
    <s v="2016-dic-31"/>
    <x v="3"/>
    <m/>
    <m/>
    <s v="Activos corrientes"/>
    <x v="8"/>
    <x v="2"/>
    <n v="4993714"/>
  </r>
  <r>
    <x v="61"/>
    <s v="INGETEC GERENCIA &amp; SUPERVISION S.A."/>
    <s v="40 NIIF Pymes - Individuales"/>
    <s v="BOGOTA D.C."/>
    <s v="M7110"/>
    <s v="2017-dic-31"/>
    <x v="3"/>
    <m/>
    <m/>
    <s v="Activos corrientes"/>
    <x v="8"/>
    <x v="2"/>
    <n v="1292712"/>
  </r>
  <r>
    <x v="60"/>
    <s v="INGETEC INGENIERIA &amp; DISEÑO S.A."/>
    <s v="40 NIIF Pymes - Individuales"/>
    <s v="BOGOTA D.C."/>
    <s v="M7110"/>
    <s v="2016-dic-31"/>
    <x v="3"/>
    <m/>
    <m/>
    <s v="Activos corrientes"/>
    <x v="8"/>
    <x v="2"/>
    <n v="11123965"/>
  </r>
  <r>
    <x v="60"/>
    <s v="INGETEC INGENIERIA &amp; DISEÑO S.A."/>
    <s v="40 NIIF Pymes - Individuales"/>
    <s v="BOGOTA D.C."/>
    <s v="M7110"/>
    <s v="2017-dic-31"/>
    <x v="3"/>
    <m/>
    <m/>
    <s v="Activos corrientes"/>
    <x v="8"/>
    <x v="2"/>
    <n v="11129314"/>
  </r>
  <r>
    <x v="55"/>
    <s v="FAJARDO MORENO Y CIA. S.A."/>
    <s v="40 NIIF Pymes - Individuales"/>
    <s v="ANTIOQUIA"/>
    <s v="M7110"/>
    <s v="2016-dic-31"/>
    <x v="3"/>
    <m/>
    <m/>
    <s v="Activos corrientes"/>
    <x v="8"/>
    <x v="2"/>
    <n v="38620489"/>
  </r>
  <r>
    <x v="55"/>
    <s v="FAJARDO MORENO Y CIA. S.A."/>
    <s v="40 NIIF Pymes - Individuales"/>
    <s v="ANTIOQUIA"/>
    <s v="M7110"/>
    <s v="2017-dic-31"/>
    <x v="3"/>
    <m/>
    <m/>
    <s v="Activos corrientes"/>
    <x v="8"/>
    <x v="2"/>
    <n v="32518461"/>
  </r>
  <r>
    <x v="26"/>
    <s v="GUTIERREZ DIAZ Y CIA  S.A."/>
    <s v="40 NIIF Pymes - Individuales"/>
    <s v="BOGOTA D.C."/>
    <s v="M7110"/>
    <s v="2016-dic-31"/>
    <x v="3"/>
    <m/>
    <m/>
    <s v="Activos corrientes"/>
    <x v="8"/>
    <x v="2"/>
    <n v="5866289"/>
  </r>
  <r>
    <x v="26"/>
    <s v="GUTIERREZ DIAZ Y CIA  S.A."/>
    <s v="40 NIIF Pymes - Individuales"/>
    <s v="BOGOTA D.C."/>
    <s v="M7110"/>
    <s v="2017-dic-31"/>
    <x v="3"/>
    <m/>
    <m/>
    <s v="Activos corrientes"/>
    <x v="8"/>
    <x v="2"/>
    <n v="5885895"/>
  </r>
  <r>
    <x v="69"/>
    <s v="JMV CONSTRUKTORA SAS"/>
    <s v="40 NIIF Pymes - Individuales"/>
    <s v="RISARALDA"/>
    <s v="F4290"/>
    <s v="2016-dic-31"/>
    <x v="3"/>
    <m/>
    <m/>
    <s v="Activos corrientes"/>
    <x v="8"/>
    <x v="2"/>
    <n v="22167639"/>
  </r>
  <r>
    <x v="69"/>
    <s v="JMV CONSTRUKTORA SAS"/>
    <s v="40 NIIF Pymes - Individuales"/>
    <s v="RISARALDA"/>
    <s v="F4290"/>
    <s v="2017-dic-31"/>
    <x v="3"/>
    <m/>
    <m/>
    <s v="Activos corrientes"/>
    <x v="8"/>
    <x v="2"/>
    <n v="67740535"/>
  </r>
  <r>
    <x v="5"/>
    <s v="CYG INGENIERIA Y CONSTRUCCIONES S A S"/>
    <s v="40 NIIF Pymes - Individuales"/>
    <s v="BOGOTA D.C."/>
    <s v="F4290"/>
    <s v="2016-dic-31"/>
    <x v="3"/>
    <m/>
    <m/>
    <s v="Activos corrientes"/>
    <x v="8"/>
    <x v="2"/>
    <n v="68663496"/>
  </r>
  <r>
    <x v="5"/>
    <s v="CYG INGENIERIA Y CONSTRUCCIONES S A S"/>
    <s v="40 NIIF Pymes - Individuales"/>
    <s v="BOGOTA D.C."/>
    <s v="F4290"/>
    <s v="2017-dic-31"/>
    <x v="3"/>
    <m/>
    <m/>
    <s v="Activos corrientes"/>
    <x v="8"/>
    <x v="2"/>
    <n v="55677604"/>
  </r>
  <r>
    <x v="70"/>
    <s v="TROPICAL ING S.A.S."/>
    <s v="40 NIIF Pymes - Individuales"/>
    <s v="BOGOTA D.C."/>
    <s v="M7110"/>
    <s v="2016-dic-31"/>
    <x v="3"/>
    <m/>
    <m/>
    <s v="Activos corrientes"/>
    <x v="8"/>
    <x v="2"/>
    <n v="14922420"/>
  </r>
  <r>
    <x v="70"/>
    <s v="TROPICAL ING S.A.S."/>
    <s v="40 NIIF Pymes - Individuales"/>
    <s v="BOGOTA D.C."/>
    <s v="M7110"/>
    <s v="2017-dic-31"/>
    <x v="3"/>
    <m/>
    <m/>
    <s v="Activos corrientes"/>
    <x v="8"/>
    <x v="2"/>
    <n v="29549391"/>
  </r>
  <r>
    <x v="0"/>
    <s v="ESTYMA ESTUDIOS Y MANEJOS S.A"/>
    <s v="40 NIIF Pymes - Individuales"/>
    <s v="ANTIOQUIA"/>
    <s v="F4210"/>
    <s v="2016-dic-31"/>
    <x v="3"/>
    <m/>
    <m/>
    <s v="Activos corrientes"/>
    <x v="8"/>
    <x v="2"/>
    <n v="131333975"/>
  </r>
  <r>
    <x v="0"/>
    <s v="ESTYMA ESTUDIOS Y MANEJOS S.A"/>
    <s v="40 NIIF Pymes - Individuales"/>
    <s v="ANTIOQUIA"/>
    <s v="F4210"/>
    <s v="2017-dic-31"/>
    <x v="3"/>
    <m/>
    <m/>
    <s v="Activos corrientes"/>
    <x v="8"/>
    <x v="2"/>
    <n v="99958875"/>
  </r>
  <r>
    <x v="7"/>
    <s v="VALORES Y CONTRATOS S.A. VALORCON S.A."/>
    <s v="40 NIIF Pymes - Individuales"/>
    <s v="ATLANTICO"/>
    <s v="F4210"/>
    <s v="2016-dic-31"/>
    <x v="3"/>
    <m/>
    <m/>
    <s v="Activos corrientes"/>
    <x v="8"/>
    <x v="2"/>
    <n v="722481409"/>
  </r>
  <r>
    <x v="7"/>
    <s v="VALORES Y CONTRATOS S.A. VALORCON S.A."/>
    <s v="40 NIIF Pymes - Individuales"/>
    <s v="ATLANTICO"/>
    <s v="F4210"/>
    <s v="2017-dic-31"/>
    <x v="3"/>
    <m/>
    <m/>
    <s v="Activos corrientes"/>
    <x v="8"/>
    <x v="2"/>
    <n v="699970184"/>
  </r>
  <r>
    <x v="21"/>
    <s v="INVERSIONES Y CONSTRUCCIONES GAVIRIA VALLEJO INVERCO S A S"/>
    <s v="40 NIIF Pymes - Individuales"/>
    <s v="BOGOTA D.C."/>
    <s v="L6820"/>
    <s v="2016-dic-31"/>
    <x v="3"/>
    <m/>
    <m/>
    <s v="Activos corrientes"/>
    <x v="8"/>
    <x v="2"/>
    <n v="1462030"/>
  </r>
  <r>
    <x v="21"/>
    <s v="INVERSIONES Y CONSTRUCCIONES GAVIRIA VALLEJO INVERCO S A S"/>
    <s v="40 NIIF Pymes - Individuales"/>
    <s v="BOGOTA D.C."/>
    <s v="L6820"/>
    <s v="2017-dic-31"/>
    <x v="3"/>
    <m/>
    <m/>
    <s v="Activos corrientes"/>
    <x v="8"/>
    <x v="2"/>
    <n v="381621"/>
  </r>
  <r>
    <x v="17"/>
    <s v="ALDEA PROYECTOS INMOBILIARIOS S.A."/>
    <s v="40 NIIF Pymes - Individuales"/>
    <s v="BOGOTA D.C."/>
    <s v="M7110"/>
    <s v="2016-dic-31"/>
    <x v="3"/>
    <m/>
    <m/>
    <s v="Activos corrientes"/>
    <x v="8"/>
    <x v="2"/>
    <n v="309037239"/>
  </r>
  <r>
    <x v="17"/>
    <s v="ALDEA PROYECTOS INMOBILIARIOS S.A."/>
    <s v="40 NIIF Pymes - Individuales"/>
    <s v="BOGOTA D.C."/>
    <s v="M7110"/>
    <s v="2017-dic-31"/>
    <x v="3"/>
    <m/>
    <m/>
    <s v="Activos corrientes"/>
    <x v="8"/>
    <x v="2"/>
    <n v="225398415"/>
  </r>
  <r>
    <x v="4"/>
    <s v="JMV INGENIEROS S A S"/>
    <s v="40 NIIF Pymes - Individuales"/>
    <s v="BOGOTA D.C."/>
    <s v="F4290"/>
    <s v="2016-dic-31"/>
    <x v="3"/>
    <m/>
    <m/>
    <s v="Activos corrientes"/>
    <x v="8"/>
    <x v="2"/>
    <n v="17687857"/>
  </r>
  <r>
    <x v="4"/>
    <s v="JMV INGENIEROS S A S"/>
    <s v="40 NIIF Pymes - Individuales"/>
    <s v="BOGOTA D.C."/>
    <s v="F4290"/>
    <s v="2017-dic-31"/>
    <x v="3"/>
    <m/>
    <m/>
    <s v="Activos corrientes"/>
    <x v="8"/>
    <x v="2"/>
    <n v="36568595"/>
  </r>
  <r>
    <x v="25"/>
    <s v="J FELIPE ARDILA V &amp; CIA SAS"/>
    <s v="40 NIIF Pymes - Individuales"/>
    <s v="BOGOTA D.C."/>
    <s v="M7110"/>
    <s v="2016-dic-31"/>
    <x v="3"/>
    <m/>
    <m/>
    <s v="Activos corrientes"/>
    <x v="8"/>
    <x v="2"/>
    <n v="9720106"/>
  </r>
  <r>
    <x v="25"/>
    <s v="J FELIPE ARDILA V &amp; CIA SAS"/>
    <s v="40 NIIF Pymes - Individuales"/>
    <s v="BOGOTA D.C."/>
    <s v="M7110"/>
    <s v="2017-dic-31"/>
    <x v="3"/>
    <m/>
    <m/>
    <s v="Activos corrientes"/>
    <x v="8"/>
    <x v="2"/>
    <n v="17842241"/>
  </r>
  <r>
    <x v="47"/>
    <s v="COMPAÑIA COLOMBIANA DE CONSULTORES S AS"/>
    <s v="40 NIIF Pymes - Individuales"/>
    <s v="ANTIOQUIA"/>
    <s v="M7110"/>
    <s v="2016-dic-31"/>
    <x v="3"/>
    <m/>
    <m/>
    <s v="Propiedades, planta y equipo"/>
    <x v="9"/>
    <x v="0"/>
    <n v="1519619"/>
  </r>
  <r>
    <x v="47"/>
    <s v="COMPAÑIA COLOMBIANA DE CONSULTORES S AS"/>
    <s v="40 NIIF Pymes - Individuales"/>
    <s v="ANTIOQUIA"/>
    <s v="M7110"/>
    <s v="2017-dic-31"/>
    <x v="3"/>
    <m/>
    <m/>
    <s v="Propiedades, planta y equipo"/>
    <x v="9"/>
    <x v="0"/>
    <n v="1426714"/>
  </r>
  <r>
    <x v="38"/>
    <s v="P  A  Y  C   S. A.S."/>
    <s v="40 NIIF Pymes - Individuales"/>
    <s v="BOGOTA D.C."/>
    <s v="M7110"/>
    <s v="2016-dic-31"/>
    <x v="3"/>
    <m/>
    <m/>
    <s v="Propiedades, planta y equipo"/>
    <x v="9"/>
    <x v="0"/>
    <n v="175482"/>
  </r>
  <r>
    <x v="38"/>
    <s v="P  A  Y  C   S. A.S."/>
    <s v="40 NIIF Pymes - Individuales"/>
    <s v="BOGOTA D.C."/>
    <s v="M7110"/>
    <s v="2017-dic-31"/>
    <x v="3"/>
    <m/>
    <m/>
    <s v="Propiedades, planta y equipo"/>
    <x v="9"/>
    <x v="0"/>
    <n v="184825"/>
  </r>
  <r>
    <x v="43"/>
    <s v="GUSTAVO PERRY ARQUITECTOS S.A.S."/>
    <s v="40 NIIF Pymes - Individuales"/>
    <s v="BOGOTA D.C."/>
    <s v="M7110"/>
    <s v="2016-dic-31"/>
    <x v="3"/>
    <m/>
    <m/>
    <s v="Propiedades, planta y equipo"/>
    <x v="9"/>
    <x v="0"/>
    <n v="1638289"/>
  </r>
  <r>
    <x v="43"/>
    <s v="GUSTAVO PERRY ARQUITECTOS S.A.S."/>
    <s v="40 NIIF Pymes - Individuales"/>
    <s v="BOGOTA D.C."/>
    <s v="M7110"/>
    <s v="2017-dic-31"/>
    <x v="3"/>
    <m/>
    <m/>
    <s v="Propiedades, planta y equipo"/>
    <x v="9"/>
    <x v="0"/>
    <n v="2415939"/>
  </r>
  <r>
    <x v="52"/>
    <s v="SANEAR S.A."/>
    <s v="40 NIIF Pymes - Individuales"/>
    <s v="ANTIOQUIA"/>
    <s v="M7110"/>
    <s v="2016-dic-31"/>
    <x v="3"/>
    <m/>
    <m/>
    <s v="Propiedades, planta y equipo"/>
    <x v="9"/>
    <x v="0"/>
    <n v="2193949"/>
  </r>
  <r>
    <x v="52"/>
    <s v="SANEAR S.A."/>
    <s v="40 NIIF Pymes - Individuales"/>
    <s v="ANTIOQUIA"/>
    <s v="M7110"/>
    <s v="2017-dic-31"/>
    <x v="3"/>
    <m/>
    <m/>
    <s v="Propiedades, planta y equipo"/>
    <x v="9"/>
    <x v="0"/>
    <n v="4991261"/>
  </r>
  <r>
    <x v="61"/>
    <s v="INGETEC GERENCIA &amp; SUPERVISION S.A."/>
    <s v="40 NIIF Pymes - Individuales"/>
    <s v="BOGOTA D.C."/>
    <s v="M7110"/>
    <s v="2016-dic-31"/>
    <x v="3"/>
    <m/>
    <m/>
    <s v="Propiedades, planta y equipo"/>
    <x v="9"/>
    <x v="0"/>
    <n v="2283302"/>
  </r>
  <r>
    <x v="61"/>
    <s v="INGETEC GERENCIA &amp; SUPERVISION S.A."/>
    <s v="40 NIIF Pymes - Individuales"/>
    <s v="BOGOTA D.C."/>
    <s v="M7110"/>
    <s v="2017-dic-31"/>
    <x v="3"/>
    <m/>
    <m/>
    <s v="Propiedades, planta y equipo"/>
    <x v="9"/>
    <x v="0"/>
    <n v="2105406"/>
  </r>
  <r>
    <x v="60"/>
    <s v="INGETEC INGENIERIA &amp; DISEÑO S.A."/>
    <s v="40 NIIF Pymes - Individuales"/>
    <s v="BOGOTA D.C."/>
    <s v="M7110"/>
    <s v="2016-dic-31"/>
    <x v="3"/>
    <m/>
    <m/>
    <s v="Propiedades, planta y equipo"/>
    <x v="9"/>
    <x v="0"/>
    <n v="10559047"/>
  </r>
  <r>
    <x v="60"/>
    <s v="INGETEC INGENIERIA &amp; DISEÑO S.A."/>
    <s v="40 NIIF Pymes - Individuales"/>
    <s v="BOGOTA D.C."/>
    <s v="M7110"/>
    <s v="2017-dic-31"/>
    <x v="3"/>
    <m/>
    <m/>
    <s v="Propiedades, planta y equipo"/>
    <x v="9"/>
    <x v="0"/>
    <n v="10036971"/>
  </r>
  <r>
    <x v="55"/>
    <s v="FAJARDO MORENO Y CIA. S.A."/>
    <s v="40 NIIF Pymes - Individuales"/>
    <s v="ANTIOQUIA"/>
    <s v="M7110"/>
    <s v="2016-dic-31"/>
    <x v="3"/>
    <m/>
    <m/>
    <s v="Propiedades, planta y equipo"/>
    <x v="9"/>
    <x v="0"/>
    <n v="1388365"/>
  </r>
  <r>
    <x v="55"/>
    <s v="FAJARDO MORENO Y CIA. S.A."/>
    <s v="40 NIIF Pymes - Individuales"/>
    <s v="ANTIOQUIA"/>
    <s v="M7110"/>
    <s v="2017-dic-31"/>
    <x v="3"/>
    <m/>
    <m/>
    <s v="Propiedades, planta y equipo"/>
    <x v="9"/>
    <x v="0"/>
    <n v="13698136"/>
  </r>
  <r>
    <x v="26"/>
    <s v="GUTIERREZ DIAZ Y CIA  S.A."/>
    <s v="40 NIIF Pymes - Individuales"/>
    <s v="BOGOTA D.C."/>
    <s v="M7110"/>
    <s v="2016-dic-31"/>
    <x v="3"/>
    <m/>
    <m/>
    <s v="Propiedades, planta y equipo"/>
    <x v="9"/>
    <x v="0"/>
    <n v="3917097"/>
  </r>
  <r>
    <x v="26"/>
    <s v="GUTIERREZ DIAZ Y CIA  S.A."/>
    <s v="40 NIIF Pymes - Individuales"/>
    <s v="BOGOTA D.C."/>
    <s v="M7110"/>
    <s v="2017-dic-31"/>
    <x v="3"/>
    <m/>
    <m/>
    <s v="Propiedades, planta y equipo"/>
    <x v="9"/>
    <x v="0"/>
    <n v="4083689"/>
  </r>
  <r>
    <x v="69"/>
    <s v="JMV CONSTRUKTORA SAS"/>
    <s v="40 NIIF Pymes - Individuales"/>
    <s v="RISARALDA"/>
    <s v="F4290"/>
    <s v="2016-dic-31"/>
    <x v="3"/>
    <m/>
    <m/>
    <s v="Propiedades, planta y equipo"/>
    <x v="9"/>
    <x v="0"/>
    <n v="1503762"/>
  </r>
  <r>
    <x v="69"/>
    <s v="JMV CONSTRUKTORA SAS"/>
    <s v="40 NIIF Pymes - Individuales"/>
    <s v="RISARALDA"/>
    <s v="F4290"/>
    <s v="2017-dic-31"/>
    <x v="3"/>
    <m/>
    <m/>
    <s v="Propiedades, planta y equipo"/>
    <x v="9"/>
    <x v="0"/>
    <n v="2826174"/>
  </r>
  <r>
    <x v="5"/>
    <s v="CYG INGENIERIA Y CONSTRUCCIONES S A S"/>
    <s v="40 NIIF Pymes - Individuales"/>
    <s v="BOGOTA D.C."/>
    <s v="F4290"/>
    <s v="2016-dic-31"/>
    <x v="3"/>
    <m/>
    <m/>
    <s v="Propiedades, planta y equipo"/>
    <x v="9"/>
    <x v="0"/>
    <n v="1083848"/>
  </r>
  <r>
    <x v="5"/>
    <s v="CYG INGENIERIA Y CONSTRUCCIONES S A S"/>
    <s v="40 NIIF Pymes - Individuales"/>
    <s v="BOGOTA D.C."/>
    <s v="F4290"/>
    <s v="2017-dic-31"/>
    <x v="3"/>
    <m/>
    <m/>
    <s v="Propiedades, planta y equipo"/>
    <x v="9"/>
    <x v="0"/>
    <n v="730260"/>
  </r>
  <r>
    <x v="70"/>
    <s v="TROPICAL ING S.A.S."/>
    <s v="40 NIIF Pymes - Individuales"/>
    <s v="BOGOTA D.C."/>
    <s v="M7110"/>
    <s v="2016-dic-31"/>
    <x v="3"/>
    <m/>
    <m/>
    <s v="Propiedades, planta y equipo"/>
    <x v="9"/>
    <x v="0"/>
    <n v="1540"/>
  </r>
  <r>
    <x v="70"/>
    <s v="TROPICAL ING S.A.S."/>
    <s v="40 NIIF Pymes - Individuales"/>
    <s v="BOGOTA D.C."/>
    <s v="M7110"/>
    <s v="2017-dic-31"/>
    <x v="3"/>
    <m/>
    <m/>
    <s v="Propiedades, planta y equipo"/>
    <x v="9"/>
    <x v="0"/>
    <n v="1485"/>
  </r>
  <r>
    <x v="0"/>
    <s v="ESTYMA ESTUDIOS Y MANEJOS S.A"/>
    <s v="40 NIIF Pymes - Individuales"/>
    <s v="ANTIOQUIA"/>
    <s v="F4210"/>
    <s v="2016-dic-31"/>
    <x v="3"/>
    <m/>
    <m/>
    <s v="Propiedades, planta y equipo"/>
    <x v="9"/>
    <x v="0"/>
    <n v="76268147"/>
  </r>
  <r>
    <x v="0"/>
    <s v="ESTYMA ESTUDIOS Y MANEJOS S.A"/>
    <s v="40 NIIF Pymes - Individuales"/>
    <s v="ANTIOQUIA"/>
    <s v="F4210"/>
    <s v="2017-dic-31"/>
    <x v="3"/>
    <m/>
    <m/>
    <s v="Propiedades, planta y equipo"/>
    <x v="9"/>
    <x v="0"/>
    <n v="80908638"/>
  </r>
  <r>
    <x v="7"/>
    <s v="VALORES Y CONTRATOS S.A. VALORCON S.A."/>
    <s v="40 NIIF Pymes - Individuales"/>
    <s v="ATLANTICO"/>
    <s v="F4210"/>
    <s v="2016-dic-31"/>
    <x v="3"/>
    <m/>
    <m/>
    <s v="Propiedades, planta y equipo"/>
    <x v="9"/>
    <x v="0"/>
    <n v="36671844"/>
  </r>
  <r>
    <x v="7"/>
    <s v="VALORES Y CONTRATOS S.A. VALORCON S.A."/>
    <s v="40 NIIF Pymes - Individuales"/>
    <s v="ATLANTICO"/>
    <s v="F4210"/>
    <s v="2017-dic-31"/>
    <x v="3"/>
    <m/>
    <m/>
    <s v="Propiedades, planta y equipo"/>
    <x v="9"/>
    <x v="0"/>
    <n v="33536966"/>
  </r>
  <r>
    <x v="21"/>
    <s v="INVERSIONES Y CONSTRUCCIONES GAVIRIA VALLEJO INVERCO S A S"/>
    <s v="40 NIIF Pymes - Individuales"/>
    <s v="BOGOTA D.C."/>
    <s v="L6820"/>
    <s v="2016-dic-31"/>
    <x v="3"/>
    <m/>
    <m/>
    <s v="Propiedades, planta y equipo"/>
    <x v="9"/>
    <x v="0"/>
    <n v="3289482"/>
  </r>
  <r>
    <x v="21"/>
    <s v="INVERSIONES Y CONSTRUCCIONES GAVIRIA VALLEJO INVERCO S A S"/>
    <s v="40 NIIF Pymes - Individuales"/>
    <s v="BOGOTA D.C."/>
    <s v="L6820"/>
    <s v="2017-dic-31"/>
    <x v="3"/>
    <m/>
    <m/>
    <s v="Propiedades, planta y equipo"/>
    <x v="9"/>
    <x v="0"/>
    <n v="2732557"/>
  </r>
  <r>
    <x v="17"/>
    <s v="ALDEA PROYECTOS INMOBILIARIOS S.A."/>
    <s v="40 NIIF Pymes - Individuales"/>
    <s v="BOGOTA D.C."/>
    <s v="M7110"/>
    <s v="2016-dic-31"/>
    <x v="3"/>
    <m/>
    <m/>
    <s v="Propiedades, planta y equipo"/>
    <x v="9"/>
    <x v="0"/>
    <n v="5984496"/>
  </r>
  <r>
    <x v="17"/>
    <s v="ALDEA PROYECTOS INMOBILIARIOS S.A."/>
    <s v="40 NIIF Pymes - Individuales"/>
    <s v="BOGOTA D.C."/>
    <s v="M7110"/>
    <s v="2017-dic-31"/>
    <x v="3"/>
    <m/>
    <m/>
    <s v="Propiedades, planta y equipo"/>
    <x v="9"/>
    <x v="0"/>
    <n v="6276474"/>
  </r>
  <r>
    <x v="4"/>
    <s v="JMV INGENIEROS S A S"/>
    <s v="40 NIIF Pymes - Individuales"/>
    <s v="BOGOTA D.C."/>
    <s v="F4290"/>
    <s v="2016-dic-31"/>
    <x v="3"/>
    <m/>
    <m/>
    <s v="Propiedades, planta y equipo"/>
    <x v="9"/>
    <x v="0"/>
    <n v="5805263"/>
  </r>
  <r>
    <x v="4"/>
    <s v="JMV INGENIEROS S A S"/>
    <s v="40 NIIF Pymes - Individuales"/>
    <s v="BOGOTA D.C."/>
    <s v="F4290"/>
    <s v="2017-dic-31"/>
    <x v="3"/>
    <m/>
    <m/>
    <s v="Propiedades, planta y equipo"/>
    <x v="9"/>
    <x v="0"/>
    <n v="8192174"/>
  </r>
  <r>
    <x v="25"/>
    <s v="J FELIPE ARDILA V &amp; CIA SAS"/>
    <s v="40 NIIF Pymes - Individuales"/>
    <s v="BOGOTA D.C."/>
    <s v="M7110"/>
    <s v="2016-dic-31"/>
    <x v="3"/>
    <m/>
    <m/>
    <s v="Propiedades, planta y equipo"/>
    <x v="9"/>
    <x v="0"/>
    <n v="55186"/>
  </r>
  <r>
    <x v="25"/>
    <s v="J FELIPE ARDILA V &amp; CIA SAS"/>
    <s v="40 NIIF Pymes - Individuales"/>
    <s v="BOGOTA D.C."/>
    <s v="M7110"/>
    <s v="2017-dic-31"/>
    <x v="3"/>
    <m/>
    <m/>
    <s v="Propiedades, planta y equipo"/>
    <x v="9"/>
    <x v="0"/>
    <n v="93075"/>
  </r>
  <r>
    <x v="0"/>
    <s v="ESTYMA ESTUDIOS Y MANEJOS S.A"/>
    <s v="40 NIIF Pymes - Individuales"/>
    <s v="ANTIOQUIA"/>
    <s v="F4210"/>
    <s v="2017-dic-31"/>
    <x v="3"/>
    <m/>
    <m/>
    <s v="Propiedades de inversión al costo menos depreciación acumulada y deterioro"/>
    <x v="71"/>
    <x v="0"/>
    <n v="15715106"/>
  </r>
  <r>
    <x v="47"/>
    <s v="COMPAÑIA COLOMBIANA DE CONSULTORES S AS"/>
    <s v="40 NIIF Pymes - Individuales"/>
    <s v="ANTIOQUIA"/>
    <s v="M7110"/>
    <s v="2016-dic-31"/>
    <x v="3"/>
    <m/>
    <m/>
    <s v="Propiedades de inversión a valor razonable con cambios en resultados"/>
    <x v="11"/>
    <x v="0"/>
    <n v="464690"/>
  </r>
  <r>
    <x v="47"/>
    <s v="COMPAÑIA COLOMBIANA DE CONSULTORES S AS"/>
    <s v="40 NIIF Pymes - Individuales"/>
    <s v="ANTIOQUIA"/>
    <s v="M7110"/>
    <s v="2017-dic-31"/>
    <x v="3"/>
    <m/>
    <m/>
    <s v="Propiedades de inversión a valor razonable con cambios en resultados"/>
    <x v="11"/>
    <x v="0"/>
    <n v="464690"/>
  </r>
  <r>
    <x v="43"/>
    <s v="GUSTAVO PERRY ARQUITECTOS S.A.S."/>
    <s v="40 NIIF Pymes - Individuales"/>
    <s v="BOGOTA D.C."/>
    <s v="M7110"/>
    <s v="2016-dic-31"/>
    <x v="3"/>
    <m/>
    <m/>
    <s v="Propiedades de inversión a valor razonable con cambios en resultados"/>
    <x v="11"/>
    <x v="0"/>
    <n v="3016594"/>
  </r>
  <r>
    <x v="43"/>
    <s v="GUSTAVO PERRY ARQUITECTOS S.A.S."/>
    <s v="40 NIIF Pymes - Individuales"/>
    <s v="BOGOTA D.C."/>
    <s v="M7110"/>
    <s v="2017-dic-31"/>
    <x v="3"/>
    <m/>
    <m/>
    <s v="Propiedades de inversión a valor razonable con cambios en resultados"/>
    <x v="11"/>
    <x v="0"/>
    <n v="3067356"/>
  </r>
  <r>
    <x v="69"/>
    <s v="JMV CONSTRUKTORA SAS"/>
    <s v="40 NIIF Pymes - Individuales"/>
    <s v="RISARALDA"/>
    <s v="F4290"/>
    <s v="2016-dic-31"/>
    <x v="3"/>
    <m/>
    <m/>
    <s v="Propiedades de inversión a valor razonable con cambios en resultados"/>
    <x v="11"/>
    <x v="0"/>
    <n v="66172"/>
  </r>
  <r>
    <x v="69"/>
    <s v="JMV CONSTRUKTORA SAS"/>
    <s v="40 NIIF Pymes - Individuales"/>
    <s v="RISARALDA"/>
    <s v="F4290"/>
    <s v="2017-dic-31"/>
    <x v="3"/>
    <m/>
    <m/>
    <s v="Propiedades de inversión a valor razonable con cambios en resultados"/>
    <x v="11"/>
    <x v="0"/>
    <n v="69735"/>
  </r>
  <r>
    <x v="0"/>
    <s v="ESTYMA ESTUDIOS Y MANEJOS S.A"/>
    <s v="40 NIIF Pymes - Individuales"/>
    <s v="ANTIOQUIA"/>
    <s v="F4210"/>
    <s v="2016-dic-31"/>
    <x v="3"/>
    <m/>
    <m/>
    <s v="Propiedades de inversión a valor razonable con cambios en resultados"/>
    <x v="11"/>
    <x v="0"/>
    <n v="58806125"/>
  </r>
  <r>
    <x v="0"/>
    <s v="ESTYMA ESTUDIOS Y MANEJOS S.A"/>
    <s v="40 NIIF Pymes - Individuales"/>
    <s v="ANTIOQUIA"/>
    <s v="F4210"/>
    <s v="2017-dic-31"/>
    <x v="3"/>
    <m/>
    <m/>
    <s v="Propiedades de inversión a valor razonable con cambios en resultados"/>
    <x v="11"/>
    <x v="0"/>
    <n v="1759889"/>
  </r>
  <r>
    <x v="17"/>
    <s v="ALDEA PROYECTOS INMOBILIARIOS S.A."/>
    <s v="40 NIIF Pymes - Individuales"/>
    <s v="BOGOTA D.C."/>
    <s v="M7110"/>
    <s v="2016-dic-31"/>
    <x v="3"/>
    <m/>
    <m/>
    <s v="Propiedades de inversión a valor razonable con cambios en resultados"/>
    <x v="11"/>
    <x v="0"/>
    <n v="4512000"/>
  </r>
  <r>
    <x v="17"/>
    <s v="ALDEA PROYECTOS INMOBILIARIOS S.A."/>
    <s v="40 NIIF Pymes - Individuales"/>
    <s v="BOGOTA D.C."/>
    <s v="M7110"/>
    <s v="2017-dic-31"/>
    <x v="3"/>
    <m/>
    <m/>
    <s v="Propiedades de inversión a valor razonable con cambios en resultados"/>
    <x v="11"/>
    <x v="0"/>
    <n v="4512000"/>
  </r>
  <r>
    <x v="38"/>
    <s v="P  A  Y  C   S. A.S."/>
    <s v="40 NIIF Pymes - Individuales"/>
    <s v="BOGOTA D.C."/>
    <s v="M7110"/>
    <s v="2016-dic-31"/>
    <x v="3"/>
    <m/>
    <m/>
    <s v="Activos intangibles distintos de la plusvalía"/>
    <x v="13"/>
    <x v="0"/>
    <n v="281220"/>
  </r>
  <r>
    <x v="38"/>
    <s v="P  A  Y  C   S. A.S."/>
    <s v="40 NIIF Pymes - Individuales"/>
    <s v="BOGOTA D.C."/>
    <s v="M7110"/>
    <s v="2017-dic-31"/>
    <x v="3"/>
    <m/>
    <m/>
    <s v="Activos intangibles distintos de la plusvalía"/>
    <x v="13"/>
    <x v="0"/>
    <n v="238827"/>
  </r>
  <r>
    <x v="43"/>
    <s v="GUSTAVO PERRY ARQUITECTOS S.A.S."/>
    <s v="40 NIIF Pymes - Individuales"/>
    <s v="BOGOTA D.C."/>
    <s v="M7110"/>
    <s v="2016-dic-31"/>
    <x v="3"/>
    <m/>
    <m/>
    <s v="Activos intangibles distintos de la plusvalía"/>
    <x v="13"/>
    <x v="0"/>
    <n v="61271"/>
  </r>
  <r>
    <x v="43"/>
    <s v="GUSTAVO PERRY ARQUITECTOS S.A.S."/>
    <s v="40 NIIF Pymes - Individuales"/>
    <s v="BOGOTA D.C."/>
    <s v="M7110"/>
    <s v="2017-dic-31"/>
    <x v="3"/>
    <m/>
    <m/>
    <s v="Activos intangibles distintos de la plusvalía"/>
    <x v="13"/>
    <x v="0"/>
    <n v="10197"/>
  </r>
  <r>
    <x v="61"/>
    <s v="INGETEC GERENCIA &amp; SUPERVISION S.A."/>
    <s v="40 NIIF Pymes - Individuales"/>
    <s v="BOGOTA D.C."/>
    <s v="M7110"/>
    <s v="2016-dic-31"/>
    <x v="3"/>
    <m/>
    <m/>
    <s v="Activos intangibles distintos de la plusvalía"/>
    <x v="13"/>
    <x v="0"/>
    <n v="20683"/>
  </r>
  <r>
    <x v="61"/>
    <s v="INGETEC GERENCIA &amp; SUPERVISION S.A."/>
    <s v="40 NIIF Pymes - Individuales"/>
    <s v="BOGOTA D.C."/>
    <s v="M7110"/>
    <s v="2017-dic-31"/>
    <x v="3"/>
    <m/>
    <m/>
    <s v="Activos intangibles distintos de la plusvalía"/>
    <x v="13"/>
    <x v="0"/>
    <n v="16637"/>
  </r>
  <r>
    <x v="60"/>
    <s v="INGETEC INGENIERIA &amp; DISEÑO S.A."/>
    <s v="40 NIIF Pymes - Individuales"/>
    <s v="BOGOTA D.C."/>
    <s v="M7110"/>
    <s v="2016-dic-31"/>
    <x v="3"/>
    <m/>
    <m/>
    <s v="Activos intangibles distintos de la plusvalía"/>
    <x v="13"/>
    <x v="0"/>
    <n v="170071"/>
  </r>
  <r>
    <x v="60"/>
    <s v="INGETEC INGENIERIA &amp; DISEÑO S.A."/>
    <s v="40 NIIF Pymes - Individuales"/>
    <s v="BOGOTA D.C."/>
    <s v="M7110"/>
    <s v="2017-dic-31"/>
    <x v="3"/>
    <m/>
    <m/>
    <s v="Activos intangibles distintos de la plusvalía"/>
    <x v="13"/>
    <x v="0"/>
    <n v="162756"/>
  </r>
  <r>
    <x v="55"/>
    <s v="FAJARDO MORENO Y CIA. S.A."/>
    <s v="40 NIIF Pymes - Individuales"/>
    <s v="ANTIOQUIA"/>
    <s v="M7110"/>
    <s v="2016-dic-31"/>
    <x v="3"/>
    <m/>
    <m/>
    <s v="Activos intangibles distintos de la plusvalía"/>
    <x v="13"/>
    <x v="0"/>
    <n v="1272"/>
  </r>
  <r>
    <x v="69"/>
    <s v="JMV CONSTRUKTORA SAS"/>
    <s v="40 NIIF Pymes - Individuales"/>
    <s v="RISARALDA"/>
    <s v="F4290"/>
    <s v="2016-dic-31"/>
    <x v="3"/>
    <m/>
    <m/>
    <s v="Activos intangibles distintos de la plusvalía"/>
    <x v="13"/>
    <x v="0"/>
    <n v="19193"/>
  </r>
  <r>
    <x v="69"/>
    <s v="JMV CONSTRUKTORA SAS"/>
    <s v="40 NIIF Pymes - Individuales"/>
    <s v="RISARALDA"/>
    <s v="F4290"/>
    <s v="2017-dic-31"/>
    <x v="3"/>
    <m/>
    <m/>
    <s v="Activos intangibles distintos de la plusvalía"/>
    <x v="13"/>
    <x v="0"/>
    <n v="119352"/>
  </r>
  <r>
    <x v="43"/>
    <s v="GUSTAVO PERRY ARQUITECTOS S.A.S."/>
    <s v="40 NIIF Pymes - Individuales"/>
    <s v="BOGOTA D.C."/>
    <s v="M7110"/>
    <s v="2016-dic-31"/>
    <x v="3"/>
    <m/>
    <m/>
    <s v="Cuentas comerciales por cobrar y otras cuentas por cobrar no corrientes"/>
    <x v="18"/>
    <x v="0"/>
    <n v="9177"/>
  </r>
  <r>
    <x v="43"/>
    <s v="GUSTAVO PERRY ARQUITECTOS S.A.S."/>
    <s v="40 NIIF Pymes - Individuales"/>
    <s v="BOGOTA D.C."/>
    <s v="M7110"/>
    <s v="2017-dic-31"/>
    <x v="3"/>
    <m/>
    <m/>
    <s v="Cuentas comerciales por cobrar y otras cuentas por cobrar no corrientes"/>
    <x v="18"/>
    <x v="0"/>
    <n v="7922"/>
  </r>
  <r>
    <x v="0"/>
    <s v="ESTYMA ESTUDIOS Y MANEJOS S.A"/>
    <s v="40 NIIF Pymes - Individuales"/>
    <s v="ANTIOQUIA"/>
    <s v="F4210"/>
    <s v="2016-dic-31"/>
    <x v="3"/>
    <m/>
    <m/>
    <s v="Cuentas comerciales por cobrar y otras cuentas por cobrar no corrientes"/>
    <x v="18"/>
    <x v="0"/>
    <n v="27295116"/>
  </r>
  <r>
    <x v="0"/>
    <s v="ESTYMA ESTUDIOS Y MANEJOS S.A"/>
    <s v="40 NIIF Pymes - Individuales"/>
    <s v="ANTIOQUIA"/>
    <s v="F4210"/>
    <s v="2017-dic-31"/>
    <x v="3"/>
    <m/>
    <m/>
    <s v="Cuentas comerciales por cobrar y otras cuentas por cobrar no corrientes"/>
    <x v="18"/>
    <x v="0"/>
    <n v="16715753"/>
  </r>
  <r>
    <x v="21"/>
    <s v="INVERSIONES Y CONSTRUCCIONES GAVIRIA VALLEJO INVERCO S A S"/>
    <s v="40 NIIF Pymes - Individuales"/>
    <s v="BOGOTA D.C."/>
    <s v="L6820"/>
    <s v="2016-dic-31"/>
    <x v="3"/>
    <m/>
    <m/>
    <s v="Cuentas comerciales por cobrar y otras cuentas por cobrar no corrientes"/>
    <x v="18"/>
    <x v="0"/>
    <n v="5940000"/>
  </r>
  <r>
    <x v="43"/>
    <s v="GUSTAVO PERRY ARQUITECTOS S.A.S."/>
    <s v="40 NIIF Pymes - Individuales"/>
    <s v="BOGOTA D.C."/>
    <s v="M7110"/>
    <s v="2016-dic-31"/>
    <x v="3"/>
    <m/>
    <m/>
    <s v="Inventarios no corrientes"/>
    <x v="19"/>
    <x v="0"/>
    <n v="990780"/>
  </r>
  <r>
    <x v="43"/>
    <s v="GUSTAVO PERRY ARQUITECTOS S.A.S."/>
    <s v="40 NIIF Pymes - Individuales"/>
    <s v="BOGOTA D.C."/>
    <s v="M7110"/>
    <s v="2017-dic-31"/>
    <x v="3"/>
    <m/>
    <m/>
    <s v="Inventarios no corrientes"/>
    <x v="19"/>
    <x v="0"/>
    <n v="616770"/>
  </r>
  <r>
    <x v="5"/>
    <s v="CYG INGENIERIA Y CONSTRUCCIONES S A S"/>
    <s v="40 NIIF Pymes - Individuales"/>
    <s v="BOGOTA D.C."/>
    <s v="F4290"/>
    <s v="2016-dic-31"/>
    <x v="3"/>
    <m/>
    <m/>
    <s v="Inventarios no corrientes"/>
    <x v="19"/>
    <x v="0"/>
    <n v="53205"/>
  </r>
  <r>
    <x v="5"/>
    <s v="CYG INGENIERIA Y CONSTRUCCIONES S A S"/>
    <s v="40 NIIF Pymes - Individuales"/>
    <s v="BOGOTA D.C."/>
    <s v="F4290"/>
    <s v="2017-dic-31"/>
    <x v="3"/>
    <m/>
    <m/>
    <s v="Inventarios no corrientes"/>
    <x v="19"/>
    <x v="0"/>
    <n v="1346"/>
  </r>
  <r>
    <x v="70"/>
    <s v="TROPICAL ING S.A.S."/>
    <s v="40 NIIF Pymes - Individuales"/>
    <s v="BOGOTA D.C."/>
    <s v="M7110"/>
    <s v="2016-dic-31"/>
    <x v="3"/>
    <m/>
    <m/>
    <s v="Inventarios no corrientes"/>
    <x v="19"/>
    <x v="0"/>
    <n v="45192267"/>
  </r>
  <r>
    <x v="70"/>
    <s v="TROPICAL ING S.A.S."/>
    <s v="40 NIIF Pymes - Individuales"/>
    <s v="BOGOTA D.C."/>
    <s v="M7110"/>
    <s v="2017-dic-31"/>
    <x v="3"/>
    <m/>
    <m/>
    <s v="Inventarios no corrientes"/>
    <x v="19"/>
    <x v="0"/>
    <n v="47063963"/>
  </r>
  <r>
    <x v="47"/>
    <s v="COMPAÑIA COLOMBIANA DE CONSULTORES S AS"/>
    <s v="40 NIIF Pymes - Individuales"/>
    <s v="ANTIOQUIA"/>
    <s v="M7110"/>
    <s v="2016-dic-31"/>
    <x v="3"/>
    <m/>
    <m/>
    <s v="Activos por impuestos diferidos"/>
    <x v="22"/>
    <x v="0"/>
    <n v="276927"/>
  </r>
  <r>
    <x v="38"/>
    <s v="P  A  Y  C   S. A.S."/>
    <s v="40 NIIF Pymes - Individuales"/>
    <s v="BOGOTA D.C."/>
    <s v="M7110"/>
    <s v="2016-dic-31"/>
    <x v="3"/>
    <m/>
    <m/>
    <s v="Activos por impuestos diferidos"/>
    <x v="22"/>
    <x v="0"/>
    <n v="678251"/>
  </r>
  <r>
    <x v="38"/>
    <s v="P  A  Y  C   S. A.S."/>
    <s v="40 NIIF Pymes - Individuales"/>
    <s v="BOGOTA D.C."/>
    <s v="M7110"/>
    <s v="2017-dic-31"/>
    <x v="3"/>
    <m/>
    <m/>
    <s v="Activos por impuestos diferidos"/>
    <x v="22"/>
    <x v="0"/>
    <n v="79659"/>
  </r>
  <r>
    <x v="69"/>
    <s v="JMV CONSTRUKTORA SAS"/>
    <s v="40 NIIF Pymes - Individuales"/>
    <s v="RISARALDA"/>
    <s v="F4290"/>
    <s v="2017-dic-31"/>
    <x v="3"/>
    <m/>
    <m/>
    <s v="Activos por impuestos diferidos"/>
    <x v="22"/>
    <x v="0"/>
    <n v="26928"/>
  </r>
  <r>
    <x v="0"/>
    <s v="ESTYMA ESTUDIOS Y MANEJOS S.A"/>
    <s v="40 NIIF Pymes - Individuales"/>
    <s v="ANTIOQUIA"/>
    <s v="F4210"/>
    <s v="2017-dic-31"/>
    <x v="3"/>
    <m/>
    <m/>
    <s v="Activos por impuestos diferidos"/>
    <x v="22"/>
    <x v="0"/>
    <n v="578188"/>
  </r>
  <r>
    <x v="4"/>
    <s v="JMV INGENIEROS S A S"/>
    <s v="40 NIIF Pymes - Individuales"/>
    <s v="BOGOTA D.C."/>
    <s v="F4290"/>
    <s v="2017-dic-31"/>
    <x v="3"/>
    <m/>
    <m/>
    <s v="Activos por impuestos diferidos"/>
    <x v="22"/>
    <x v="0"/>
    <n v="89995"/>
  </r>
  <r>
    <x v="21"/>
    <s v="INVERSIONES Y CONSTRUCCIONES GAVIRIA VALLEJO INVERCO S A S"/>
    <s v="40 NIIF Pymes - Individuales"/>
    <s v="BOGOTA D.C."/>
    <s v="L6820"/>
    <s v="2016-dic-31"/>
    <x v="3"/>
    <m/>
    <m/>
    <s v="Activos por impuestos corrientes, no corriente"/>
    <x v="23"/>
    <x v="0"/>
    <n v="8479"/>
  </r>
  <r>
    <x v="17"/>
    <s v="ALDEA PROYECTOS INMOBILIARIOS S.A."/>
    <s v="40 NIIF Pymes - Individuales"/>
    <s v="BOGOTA D.C."/>
    <s v="M7110"/>
    <s v="2016-dic-31"/>
    <x v="3"/>
    <m/>
    <m/>
    <s v="Activos por impuestos corrientes, no corriente"/>
    <x v="23"/>
    <x v="0"/>
    <n v="93203"/>
  </r>
  <r>
    <x v="17"/>
    <s v="ALDEA PROYECTOS INMOBILIARIOS S.A."/>
    <s v="40 NIIF Pymes - Individuales"/>
    <s v="BOGOTA D.C."/>
    <s v="M7110"/>
    <s v="2017-dic-31"/>
    <x v="3"/>
    <m/>
    <m/>
    <s v="Activos por impuestos corrientes, no corriente"/>
    <x v="23"/>
    <x v="0"/>
    <n v="56808"/>
  </r>
  <r>
    <x v="47"/>
    <s v="COMPAÑIA COLOMBIANA DE CONSULTORES S AS"/>
    <s v="40 NIIF Pymes - Individuales"/>
    <s v="ANTIOQUIA"/>
    <s v="M7110"/>
    <s v="2016-dic-31"/>
    <x v="3"/>
    <m/>
    <m/>
    <s v="Otros activos financieros no corrientes"/>
    <x v="24"/>
    <x v="0"/>
    <n v="1804110"/>
  </r>
  <r>
    <x v="47"/>
    <s v="COMPAÑIA COLOMBIANA DE CONSULTORES S AS"/>
    <s v="40 NIIF Pymes - Individuales"/>
    <s v="ANTIOQUIA"/>
    <s v="M7110"/>
    <s v="2017-dic-31"/>
    <x v="3"/>
    <m/>
    <m/>
    <s v="Otros activos financieros no corrientes"/>
    <x v="24"/>
    <x v="0"/>
    <n v="1543730"/>
  </r>
  <r>
    <x v="38"/>
    <s v="P  A  Y  C   S. A.S."/>
    <s v="40 NIIF Pymes - Individuales"/>
    <s v="BOGOTA D.C."/>
    <s v="M7110"/>
    <s v="2016-dic-31"/>
    <x v="3"/>
    <m/>
    <m/>
    <s v="Otros activos financieros no corrientes"/>
    <x v="24"/>
    <x v="0"/>
    <n v="837556"/>
  </r>
  <r>
    <x v="38"/>
    <s v="P  A  Y  C   S. A.S."/>
    <s v="40 NIIF Pymes - Individuales"/>
    <s v="BOGOTA D.C."/>
    <s v="M7110"/>
    <s v="2017-dic-31"/>
    <x v="3"/>
    <m/>
    <m/>
    <s v="Otros activos financieros no corrientes"/>
    <x v="24"/>
    <x v="0"/>
    <n v="11920"/>
  </r>
  <r>
    <x v="43"/>
    <s v="GUSTAVO PERRY ARQUITECTOS S.A.S."/>
    <s v="40 NIIF Pymes - Individuales"/>
    <s v="BOGOTA D.C."/>
    <s v="M7110"/>
    <s v="2016-dic-31"/>
    <x v="3"/>
    <m/>
    <m/>
    <s v="Otros activos financieros no corrientes"/>
    <x v="24"/>
    <x v="0"/>
    <n v="187833"/>
  </r>
  <r>
    <x v="43"/>
    <s v="GUSTAVO PERRY ARQUITECTOS S.A.S."/>
    <s v="40 NIIF Pymes - Individuales"/>
    <s v="BOGOTA D.C."/>
    <s v="M7110"/>
    <s v="2017-dic-31"/>
    <x v="3"/>
    <m/>
    <m/>
    <s v="Otros activos financieros no corrientes"/>
    <x v="24"/>
    <x v="0"/>
    <n v="204386"/>
  </r>
  <r>
    <x v="52"/>
    <s v="SANEAR S.A."/>
    <s v="40 NIIF Pymes - Individuales"/>
    <s v="ANTIOQUIA"/>
    <s v="M7110"/>
    <s v="2016-dic-31"/>
    <x v="3"/>
    <m/>
    <m/>
    <s v="Otros activos financieros no corrientes"/>
    <x v="24"/>
    <x v="0"/>
    <n v="3019210"/>
  </r>
  <r>
    <x v="52"/>
    <s v="SANEAR S.A."/>
    <s v="40 NIIF Pymes - Individuales"/>
    <s v="ANTIOQUIA"/>
    <s v="M7110"/>
    <s v="2017-dic-31"/>
    <x v="3"/>
    <m/>
    <m/>
    <s v="Otros activos financieros no corrientes"/>
    <x v="24"/>
    <x v="0"/>
    <n v="4113138"/>
  </r>
  <r>
    <x v="55"/>
    <s v="FAJARDO MORENO Y CIA. S.A."/>
    <s v="40 NIIF Pymes - Individuales"/>
    <s v="ANTIOQUIA"/>
    <s v="M7110"/>
    <s v="2016-dic-31"/>
    <x v="3"/>
    <m/>
    <m/>
    <s v="Otros activos financieros no corrientes"/>
    <x v="24"/>
    <x v="0"/>
    <n v="25274473"/>
  </r>
  <r>
    <x v="55"/>
    <s v="FAJARDO MORENO Y CIA. S.A."/>
    <s v="40 NIIF Pymes - Individuales"/>
    <s v="ANTIOQUIA"/>
    <s v="M7110"/>
    <s v="2017-dic-31"/>
    <x v="3"/>
    <m/>
    <m/>
    <s v="Otros activos financieros no corrientes"/>
    <x v="24"/>
    <x v="0"/>
    <n v="25153559"/>
  </r>
  <r>
    <x v="21"/>
    <s v="INVERSIONES Y CONSTRUCCIONES GAVIRIA VALLEJO INVERCO S A S"/>
    <s v="40 NIIF Pymes - Individuales"/>
    <s v="BOGOTA D.C."/>
    <s v="L6820"/>
    <s v="2016-dic-31"/>
    <x v="3"/>
    <m/>
    <m/>
    <s v="Otros activos financieros no corrientes"/>
    <x v="24"/>
    <x v="0"/>
    <n v="120890"/>
  </r>
  <r>
    <x v="21"/>
    <s v="INVERSIONES Y CONSTRUCCIONES GAVIRIA VALLEJO INVERCO S A S"/>
    <s v="40 NIIF Pymes - Individuales"/>
    <s v="BOGOTA D.C."/>
    <s v="L6820"/>
    <s v="2017-dic-31"/>
    <x v="3"/>
    <m/>
    <m/>
    <s v="Otros activos financieros no corrientes"/>
    <x v="24"/>
    <x v="0"/>
    <n v="104265"/>
  </r>
  <r>
    <x v="61"/>
    <s v="INGETEC GERENCIA &amp; SUPERVISION S.A."/>
    <s v="40 NIIF Pymes - Individuales"/>
    <s v="BOGOTA D.C."/>
    <s v="M7110"/>
    <s v="2016-dic-31"/>
    <x v="3"/>
    <m/>
    <m/>
    <s v="Otros activos no financieros no corrientes"/>
    <x v="25"/>
    <x v="0"/>
    <n v="6375"/>
  </r>
  <r>
    <x v="61"/>
    <s v="INGETEC GERENCIA &amp; SUPERVISION S.A."/>
    <s v="40 NIIF Pymes - Individuales"/>
    <s v="BOGOTA D.C."/>
    <s v="M7110"/>
    <s v="2017-dic-31"/>
    <x v="3"/>
    <m/>
    <m/>
    <s v="Otros activos no financieros no corrientes"/>
    <x v="25"/>
    <x v="0"/>
    <n v="6375"/>
  </r>
  <r>
    <x v="60"/>
    <s v="INGETEC INGENIERIA &amp; DISEÑO S.A."/>
    <s v="40 NIIF Pymes - Individuales"/>
    <s v="BOGOTA D.C."/>
    <s v="M7110"/>
    <s v="2016-dic-31"/>
    <x v="3"/>
    <m/>
    <m/>
    <s v="Otros activos no financieros no corrientes"/>
    <x v="25"/>
    <x v="0"/>
    <n v="1588"/>
  </r>
  <r>
    <x v="60"/>
    <s v="INGETEC INGENIERIA &amp; DISEÑO S.A."/>
    <s v="40 NIIF Pymes - Individuales"/>
    <s v="BOGOTA D.C."/>
    <s v="M7110"/>
    <s v="2017-dic-31"/>
    <x v="3"/>
    <m/>
    <m/>
    <s v="Otros activos no financieros no corrientes"/>
    <x v="25"/>
    <x v="0"/>
    <n v="1588"/>
  </r>
  <r>
    <x v="69"/>
    <s v="JMV CONSTRUKTORA SAS"/>
    <s v="40 NIIF Pymes - Individuales"/>
    <s v="RISARALDA"/>
    <s v="F4290"/>
    <s v="2017-dic-31"/>
    <x v="3"/>
    <m/>
    <m/>
    <s v="Otros activos no financieros no corrientes"/>
    <x v="25"/>
    <x v="0"/>
    <n v="6660198"/>
  </r>
  <r>
    <x v="5"/>
    <s v="CYG INGENIERIA Y CONSTRUCCIONES S A S"/>
    <s v="40 NIIF Pymes - Individuales"/>
    <s v="BOGOTA D.C."/>
    <s v="F4290"/>
    <s v="2016-dic-31"/>
    <x v="3"/>
    <m/>
    <m/>
    <s v="Otros activos no financieros no corrientes"/>
    <x v="25"/>
    <x v="0"/>
    <n v="134258"/>
  </r>
  <r>
    <x v="5"/>
    <s v="CYG INGENIERIA Y CONSTRUCCIONES S A S"/>
    <s v="40 NIIF Pymes - Individuales"/>
    <s v="BOGOTA D.C."/>
    <s v="F4290"/>
    <s v="2017-dic-31"/>
    <x v="3"/>
    <m/>
    <m/>
    <s v="Otros activos no financieros no corrientes"/>
    <x v="25"/>
    <x v="0"/>
    <n v="53408"/>
  </r>
  <r>
    <x v="0"/>
    <s v="ESTYMA ESTUDIOS Y MANEJOS S.A"/>
    <s v="40 NIIF Pymes - Individuales"/>
    <s v="ANTIOQUIA"/>
    <s v="F4210"/>
    <s v="2016-dic-31"/>
    <x v="3"/>
    <m/>
    <m/>
    <s v="Otros activos no financieros no corrientes"/>
    <x v="25"/>
    <x v="0"/>
    <n v="56887"/>
  </r>
  <r>
    <x v="0"/>
    <s v="ESTYMA ESTUDIOS Y MANEJOS S.A"/>
    <s v="40 NIIF Pymes - Individuales"/>
    <s v="ANTIOQUIA"/>
    <s v="F4210"/>
    <s v="2017-dic-31"/>
    <x v="3"/>
    <m/>
    <m/>
    <s v="Otros activos no financieros no corrientes"/>
    <x v="25"/>
    <x v="0"/>
    <n v="53519"/>
  </r>
  <r>
    <x v="21"/>
    <s v="INVERSIONES Y CONSTRUCCIONES GAVIRIA VALLEJO INVERCO S A S"/>
    <s v="40 NIIF Pymes - Individuales"/>
    <s v="BOGOTA D.C."/>
    <s v="L6820"/>
    <s v="2017-dic-31"/>
    <x v="3"/>
    <m/>
    <m/>
    <s v="Otros activos no financieros no corrientes"/>
    <x v="25"/>
    <x v="0"/>
    <n v="7365404"/>
  </r>
  <r>
    <x v="17"/>
    <s v="ALDEA PROYECTOS INMOBILIARIOS S.A."/>
    <s v="40 NIIF Pymes - Individuales"/>
    <s v="BOGOTA D.C."/>
    <s v="M7110"/>
    <s v="2016-dic-31"/>
    <x v="3"/>
    <m/>
    <m/>
    <s v="Otros activos no financieros no corrientes"/>
    <x v="25"/>
    <x v="0"/>
    <n v="6029454"/>
  </r>
  <r>
    <x v="17"/>
    <s v="ALDEA PROYECTOS INMOBILIARIOS S.A."/>
    <s v="40 NIIF Pymes - Individuales"/>
    <s v="BOGOTA D.C."/>
    <s v="M7110"/>
    <s v="2017-dic-31"/>
    <x v="3"/>
    <m/>
    <m/>
    <s v="Otros activos no financieros no corrientes"/>
    <x v="25"/>
    <x v="0"/>
    <n v="807037"/>
  </r>
  <r>
    <x v="47"/>
    <s v="COMPAÑIA COLOMBIANA DE CONSULTORES S AS"/>
    <s v="40 NIIF Pymes - Individuales"/>
    <s v="ANTIOQUIA"/>
    <s v="M7110"/>
    <s v="2016-dic-31"/>
    <x v="3"/>
    <m/>
    <m/>
    <s v="Activos no corrientes"/>
    <x v="26"/>
    <x v="3"/>
    <n v="4065346"/>
  </r>
  <r>
    <x v="47"/>
    <s v="COMPAÑIA COLOMBIANA DE CONSULTORES S AS"/>
    <s v="40 NIIF Pymes - Individuales"/>
    <s v="ANTIOQUIA"/>
    <s v="M7110"/>
    <s v="2017-dic-31"/>
    <x v="3"/>
    <m/>
    <m/>
    <s v="Activos no corrientes"/>
    <x v="26"/>
    <x v="3"/>
    <n v="3435134"/>
  </r>
  <r>
    <x v="38"/>
    <s v="P  A  Y  C   S. A.S."/>
    <s v="40 NIIF Pymes - Individuales"/>
    <s v="BOGOTA D.C."/>
    <s v="M7110"/>
    <s v="2016-dic-31"/>
    <x v="3"/>
    <m/>
    <m/>
    <s v="Activos no corrientes"/>
    <x v="26"/>
    <x v="3"/>
    <n v="1972509"/>
  </r>
  <r>
    <x v="38"/>
    <s v="P  A  Y  C   S. A.S."/>
    <s v="40 NIIF Pymes - Individuales"/>
    <s v="BOGOTA D.C."/>
    <s v="M7110"/>
    <s v="2017-dic-31"/>
    <x v="3"/>
    <m/>
    <m/>
    <s v="Activos no corrientes"/>
    <x v="26"/>
    <x v="3"/>
    <n v="515231"/>
  </r>
  <r>
    <x v="43"/>
    <s v="GUSTAVO PERRY ARQUITECTOS S.A.S."/>
    <s v="40 NIIF Pymes - Individuales"/>
    <s v="BOGOTA D.C."/>
    <s v="M7110"/>
    <s v="2016-dic-31"/>
    <x v="3"/>
    <m/>
    <m/>
    <s v="Activos no corrientes"/>
    <x v="26"/>
    <x v="3"/>
    <n v="5903944"/>
  </r>
  <r>
    <x v="43"/>
    <s v="GUSTAVO PERRY ARQUITECTOS S.A.S."/>
    <s v="40 NIIF Pymes - Individuales"/>
    <s v="BOGOTA D.C."/>
    <s v="M7110"/>
    <s v="2017-dic-31"/>
    <x v="3"/>
    <m/>
    <m/>
    <s v="Activos no corrientes"/>
    <x v="26"/>
    <x v="3"/>
    <n v="6322570"/>
  </r>
  <r>
    <x v="52"/>
    <s v="SANEAR S.A."/>
    <s v="40 NIIF Pymes - Individuales"/>
    <s v="ANTIOQUIA"/>
    <s v="M7110"/>
    <s v="2016-dic-31"/>
    <x v="3"/>
    <m/>
    <m/>
    <s v="Activos no corrientes"/>
    <x v="26"/>
    <x v="3"/>
    <n v="5213159"/>
  </r>
  <r>
    <x v="52"/>
    <s v="SANEAR S.A."/>
    <s v="40 NIIF Pymes - Individuales"/>
    <s v="ANTIOQUIA"/>
    <s v="M7110"/>
    <s v="2017-dic-31"/>
    <x v="3"/>
    <m/>
    <m/>
    <s v="Activos no corrientes"/>
    <x v="26"/>
    <x v="3"/>
    <n v="9104399"/>
  </r>
  <r>
    <x v="61"/>
    <s v="INGETEC GERENCIA &amp; SUPERVISION S.A."/>
    <s v="40 NIIF Pymes - Individuales"/>
    <s v="BOGOTA D.C."/>
    <s v="M7110"/>
    <s v="2016-dic-31"/>
    <x v="3"/>
    <m/>
    <m/>
    <s v="Activos no corrientes"/>
    <x v="26"/>
    <x v="3"/>
    <n v="2310360"/>
  </r>
  <r>
    <x v="61"/>
    <s v="INGETEC GERENCIA &amp; SUPERVISION S.A."/>
    <s v="40 NIIF Pymes - Individuales"/>
    <s v="BOGOTA D.C."/>
    <s v="M7110"/>
    <s v="2017-dic-31"/>
    <x v="3"/>
    <m/>
    <m/>
    <s v="Activos no corrientes"/>
    <x v="26"/>
    <x v="3"/>
    <n v="2128418"/>
  </r>
  <r>
    <x v="60"/>
    <s v="INGETEC INGENIERIA &amp; DISEÑO S.A."/>
    <s v="40 NIIF Pymes - Individuales"/>
    <s v="BOGOTA D.C."/>
    <s v="M7110"/>
    <s v="2016-dic-31"/>
    <x v="3"/>
    <m/>
    <m/>
    <s v="Activos no corrientes"/>
    <x v="26"/>
    <x v="3"/>
    <n v="10730706"/>
  </r>
  <r>
    <x v="60"/>
    <s v="INGETEC INGENIERIA &amp; DISEÑO S.A."/>
    <s v="40 NIIF Pymes - Individuales"/>
    <s v="BOGOTA D.C."/>
    <s v="M7110"/>
    <s v="2017-dic-31"/>
    <x v="3"/>
    <m/>
    <m/>
    <s v="Activos no corrientes"/>
    <x v="26"/>
    <x v="3"/>
    <n v="10201315"/>
  </r>
  <r>
    <x v="55"/>
    <s v="FAJARDO MORENO Y CIA. S.A."/>
    <s v="40 NIIF Pymes - Individuales"/>
    <s v="ANTIOQUIA"/>
    <s v="M7110"/>
    <s v="2016-dic-31"/>
    <x v="3"/>
    <m/>
    <m/>
    <s v="Activos no corrientes"/>
    <x v="26"/>
    <x v="3"/>
    <n v="26664110"/>
  </r>
  <r>
    <x v="55"/>
    <s v="FAJARDO MORENO Y CIA. S.A."/>
    <s v="40 NIIF Pymes - Individuales"/>
    <s v="ANTIOQUIA"/>
    <s v="M7110"/>
    <s v="2017-dic-31"/>
    <x v="3"/>
    <m/>
    <m/>
    <s v="Activos no corrientes"/>
    <x v="26"/>
    <x v="3"/>
    <n v="38851695"/>
  </r>
  <r>
    <x v="26"/>
    <s v="GUTIERREZ DIAZ Y CIA  S.A."/>
    <s v="40 NIIF Pymes - Individuales"/>
    <s v="BOGOTA D.C."/>
    <s v="M7110"/>
    <s v="2016-dic-31"/>
    <x v="3"/>
    <m/>
    <m/>
    <s v="Activos no corrientes"/>
    <x v="26"/>
    <x v="3"/>
    <n v="3917097"/>
  </r>
  <r>
    <x v="26"/>
    <s v="GUTIERREZ DIAZ Y CIA  S.A."/>
    <s v="40 NIIF Pymes - Individuales"/>
    <s v="BOGOTA D.C."/>
    <s v="M7110"/>
    <s v="2017-dic-31"/>
    <x v="3"/>
    <m/>
    <m/>
    <s v="Activos no corrientes"/>
    <x v="26"/>
    <x v="3"/>
    <n v="4083689"/>
  </r>
  <r>
    <x v="69"/>
    <s v="JMV CONSTRUKTORA SAS"/>
    <s v="40 NIIF Pymes - Individuales"/>
    <s v="RISARALDA"/>
    <s v="F4290"/>
    <s v="2016-dic-31"/>
    <x v="3"/>
    <m/>
    <m/>
    <s v="Activos no corrientes"/>
    <x v="26"/>
    <x v="3"/>
    <n v="1589127"/>
  </r>
  <r>
    <x v="69"/>
    <s v="JMV CONSTRUKTORA SAS"/>
    <s v="40 NIIF Pymes - Individuales"/>
    <s v="RISARALDA"/>
    <s v="F4290"/>
    <s v="2017-dic-31"/>
    <x v="3"/>
    <m/>
    <m/>
    <s v="Activos no corrientes"/>
    <x v="26"/>
    <x v="3"/>
    <n v="9702387"/>
  </r>
  <r>
    <x v="5"/>
    <s v="CYG INGENIERIA Y CONSTRUCCIONES S A S"/>
    <s v="40 NIIF Pymes - Individuales"/>
    <s v="BOGOTA D.C."/>
    <s v="F4290"/>
    <s v="2016-dic-31"/>
    <x v="3"/>
    <m/>
    <m/>
    <s v="Activos no corrientes"/>
    <x v="26"/>
    <x v="3"/>
    <n v="1271311"/>
  </r>
  <r>
    <x v="5"/>
    <s v="CYG INGENIERIA Y CONSTRUCCIONES S A S"/>
    <s v="40 NIIF Pymes - Individuales"/>
    <s v="BOGOTA D.C."/>
    <s v="F4290"/>
    <s v="2017-dic-31"/>
    <x v="3"/>
    <m/>
    <m/>
    <s v="Activos no corrientes"/>
    <x v="26"/>
    <x v="3"/>
    <n v="785014"/>
  </r>
  <r>
    <x v="70"/>
    <s v="TROPICAL ING S.A.S."/>
    <s v="40 NIIF Pymes - Individuales"/>
    <s v="BOGOTA D.C."/>
    <s v="M7110"/>
    <s v="2016-dic-31"/>
    <x v="3"/>
    <m/>
    <m/>
    <s v="Activos no corrientes"/>
    <x v="26"/>
    <x v="3"/>
    <n v="45193807"/>
  </r>
  <r>
    <x v="70"/>
    <s v="TROPICAL ING S.A.S."/>
    <s v="40 NIIF Pymes - Individuales"/>
    <s v="BOGOTA D.C."/>
    <s v="M7110"/>
    <s v="2017-dic-31"/>
    <x v="3"/>
    <m/>
    <m/>
    <s v="Activos no corrientes"/>
    <x v="26"/>
    <x v="3"/>
    <n v="47065448"/>
  </r>
  <r>
    <x v="0"/>
    <s v="ESTYMA ESTUDIOS Y MANEJOS S.A"/>
    <s v="40 NIIF Pymes - Individuales"/>
    <s v="ANTIOQUIA"/>
    <s v="F4210"/>
    <s v="2016-dic-31"/>
    <x v="3"/>
    <m/>
    <m/>
    <s v="Activos no corrientes"/>
    <x v="26"/>
    <x v="3"/>
    <n v="162426275"/>
  </r>
  <r>
    <x v="0"/>
    <s v="ESTYMA ESTUDIOS Y MANEJOS S.A"/>
    <s v="40 NIIF Pymes - Individuales"/>
    <s v="ANTIOQUIA"/>
    <s v="F4210"/>
    <s v="2017-dic-31"/>
    <x v="3"/>
    <m/>
    <m/>
    <s v="Activos no corrientes"/>
    <x v="26"/>
    <x v="3"/>
    <n v="115731093"/>
  </r>
  <r>
    <x v="7"/>
    <s v="VALORES Y CONTRATOS S.A. VALORCON S.A."/>
    <s v="40 NIIF Pymes - Individuales"/>
    <s v="ATLANTICO"/>
    <s v="F4210"/>
    <s v="2016-dic-31"/>
    <x v="3"/>
    <m/>
    <m/>
    <s v="Activos no corrientes"/>
    <x v="26"/>
    <x v="3"/>
    <n v="36671844"/>
  </r>
  <r>
    <x v="7"/>
    <s v="VALORES Y CONTRATOS S.A. VALORCON S.A."/>
    <s v="40 NIIF Pymes - Individuales"/>
    <s v="ATLANTICO"/>
    <s v="F4210"/>
    <s v="2017-dic-31"/>
    <x v="3"/>
    <m/>
    <m/>
    <s v="Activos no corrientes"/>
    <x v="26"/>
    <x v="3"/>
    <n v="33536966"/>
  </r>
  <r>
    <x v="21"/>
    <s v="INVERSIONES Y CONSTRUCCIONES GAVIRIA VALLEJO INVERCO S A S"/>
    <s v="40 NIIF Pymes - Individuales"/>
    <s v="BOGOTA D.C."/>
    <s v="L6820"/>
    <s v="2016-dic-31"/>
    <x v="3"/>
    <m/>
    <m/>
    <s v="Activos no corrientes"/>
    <x v="26"/>
    <x v="3"/>
    <n v="9358851"/>
  </r>
  <r>
    <x v="21"/>
    <s v="INVERSIONES Y CONSTRUCCIONES GAVIRIA VALLEJO INVERCO S A S"/>
    <s v="40 NIIF Pymes - Individuales"/>
    <s v="BOGOTA D.C."/>
    <s v="L6820"/>
    <s v="2017-dic-31"/>
    <x v="3"/>
    <m/>
    <m/>
    <s v="Activos no corrientes"/>
    <x v="26"/>
    <x v="3"/>
    <n v="10202226"/>
  </r>
  <r>
    <x v="17"/>
    <s v="ALDEA PROYECTOS INMOBILIARIOS S.A."/>
    <s v="40 NIIF Pymes - Individuales"/>
    <s v="BOGOTA D.C."/>
    <s v="M7110"/>
    <s v="2016-dic-31"/>
    <x v="3"/>
    <m/>
    <m/>
    <s v="Activos no corrientes"/>
    <x v="26"/>
    <x v="3"/>
    <n v="16619153"/>
  </r>
  <r>
    <x v="17"/>
    <s v="ALDEA PROYECTOS INMOBILIARIOS S.A."/>
    <s v="40 NIIF Pymes - Individuales"/>
    <s v="BOGOTA D.C."/>
    <s v="M7110"/>
    <s v="2017-dic-31"/>
    <x v="3"/>
    <m/>
    <m/>
    <s v="Activos no corrientes"/>
    <x v="26"/>
    <x v="3"/>
    <n v="11652319"/>
  </r>
  <r>
    <x v="4"/>
    <s v="JMV INGENIEROS S A S"/>
    <s v="40 NIIF Pymes - Individuales"/>
    <s v="BOGOTA D.C."/>
    <s v="F4290"/>
    <s v="2016-dic-31"/>
    <x v="3"/>
    <m/>
    <m/>
    <s v="Activos no corrientes"/>
    <x v="26"/>
    <x v="3"/>
    <n v="5805263"/>
  </r>
  <r>
    <x v="4"/>
    <s v="JMV INGENIEROS S A S"/>
    <s v="40 NIIF Pymes - Individuales"/>
    <s v="BOGOTA D.C."/>
    <s v="F4290"/>
    <s v="2017-dic-31"/>
    <x v="3"/>
    <m/>
    <m/>
    <s v="Activos no corrientes"/>
    <x v="26"/>
    <x v="3"/>
    <n v="8282169"/>
  </r>
  <r>
    <x v="25"/>
    <s v="J FELIPE ARDILA V &amp; CIA SAS"/>
    <s v="40 NIIF Pymes - Individuales"/>
    <s v="BOGOTA D.C."/>
    <s v="M7110"/>
    <s v="2016-dic-31"/>
    <x v="3"/>
    <m/>
    <m/>
    <s v="Activos no corrientes"/>
    <x v="26"/>
    <x v="3"/>
    <n v="55186"/>
  </r>
  <r>
    <x v="25"/>
    <s v="J FELIPE ARDILA V &amp; CIA SAS"/>
    <s v="40 NIIF Pymes - Individuales"/>
    <s v="BOGOTA D.C."/>
    <s v="M7110"/>
    <s v="2017-dic-31"/>
    <x v="3"/>
    <m/>
    <m/>
    <s v="Activos no corrientes"/>
    <x v="26"/>
    <x v="3"/>
    <n v="93075"/>
  </r>
  <r>
    <x v="47"/>
    <s v="COMPAÑIA COLOMBIANA DE CONSULTORES S AS"/>
    <s v="40 NIIF Pymes - Individuales"/>
    <s v="ANTIOQUIA"/>
    <s v="M7110"/>
    <s v="2016-dic-31"/>
    <x v="3"/>
    <m/>
    <m/>
    <s v="Activos"/>
    <x v="27"/>
    <x v="4"/>
    <n v="20657802"/>
  </r>
  <r>
    <x v="47"/>
    <s v="COMPAÑIA COLOMBIANA DE CONSULTORES S AS"/>
    <s v="40 NIIF Pymes - Individuales"/>
    <s v="ANTIOQUIA"/>
    <s v="M7110"/>
    <s v="2017-dic-31"/>
    <x v="3"/>
    <m/>
    <m/>
    <s v="Activos"/>
    <x v="27"/>
    <x v="4"/>
    <n v="20806773"/>
  </r>
  <r>
    <x v="38"/>
    <s v="P  A  Y  C   S. A.S."/>
    <s v="40 NIIF Pymes - Individuales"/>
    <s v="BOGOTA D.C."/>
    <s v="M7110"/>
    <s v="2016-dic-31"/>
    <x v="3"/>
    <m/>
    <m/>
    <s v="Activos"/>
    <x v="27"/>
    <x v="4"/>
    <n v="24447778"/>
  </r>
  <r>
    <x v="38"/>
    <s v="P  A  Y  C   S. A.S."/>
    <s v="40 NIIF Pymes - Individuales"/>
    <s v="BOGOTA D.C."/>
    <s v="M7110"/>
    <s v="2017-dic-31"/>
    <x v="3"/>
    <m/>
    <m/>
    <s v="Activos"/>
    <x v="27"/>
    <x v="4"/>
    <n v="21438138"/>
  </r>
  <r>
    <x v="43"/>
    <s v="GUSTAVO PERRY ARQUITECTOS S.A.S."/>
    <s v="40 NIIF Pymes - Individuales"/>
    <s v="BOGOTA D.C."/>
    <s v="M7110"/>
    <s v="2016-dic-31"/>
    <x v="3"/>
    <m/>
    <m/>
    <s v="Activos"/>
    <x v="27"/>
    <x v="4"/>
    <n v="9817830"/>
  </r>
  <r>
    <x v="43"/>
    <s v="GUSTAVO PERRY ARQUITECTOS S.A.S."/>
    <s v="40 NIIF Pymes - Individuales"/>
    <s v="BOGOTA D.C."/>
    <s v="M7110"/>
    <s v="2017-dic-31"/>
    <x v="3"/>
    <m/>
    <m/>
    <s v="Activos"/>
    <x v="27"/>
    <x v="4"/>
    <n v="9916764"/>
  </r>
  <r>
    <x v="52"/>
    <s v="SANEAR S.A."/>
    <s v="40 NIIF Pymes - Individuales"/>
    <s v="ANTIOQUIA"/>
    <s v="M7110"/>
    <s v="2016-dic-31"/>
    <x v="3"/>
    <m/>
    <m/>
    <s v="Activos"/>
    <x v="27"/>
    <x v="4"/>
    <n v="22086738"/>
  </r>
  <r>
    <x v="52"/>
    <s v="SANEAR S.A."/>
    <s v="40 NIIF Pymes - Individuales"/>
    <s v="ANTIOQUIA"/>
    <s v="M7110"/>
    <s v="2017-dic-31"/>
    <x v="3"/>
    <m/>
    <m/>
    <s v="Activos"/>
    <x v="27"/>
    <x v="4"/>
    <n v="23175238"/>
  </r>
  <r>
    <x v="61"/>
    <s v="INGETEC GERENCIA &amp; SUPERVISION S.A."/>
    <s v="40 NIIF Pymes - Individuales"/>
    <s v="BOGOTA D.C."/>
    <s v="M7110"/>
    <s v="2016-dic-31"/>
    <x v="3"/>
    <m/>
    <m/>
    <s v="Activos"/>
    <x v="27"/>
    <x v="4"/>
    <n v="7304074"/>
  </r>
  <r>
    <x v="61"/>
    <s v="INGETEC GERENCIA &amp; SUPERVISION S.A."/>
    <s v="40 NIIF Pymes - Individuales"/>
    <s v="BOGOTA D.C."/>
    <s v="M7110"/>
    <s v="2017-dic-31"/>
    <x v="3"/>
    <m/>
    <m/>
    <s v="Activos"/>
    <x v="27"/>
    <x v="4"/>
    <n v="3421130"/>
  </r>
  <r>
    <x v="60"/>
    <s v="INGETEC INGENIERIA &amp; DISEÑO S.A."/>
    <s v="40 NIIF Pymes - Individuales"/>
    <s v="BOGOTA D.C."/>
    <s v="M7110"/>
    <s v="2016-dic-31"/>
    <x v="3"/>
    <m/>
    <m/>
    <s v="Activos"/>
    <x v="27"/>
    <x v="4"/>
    <n v="21854671"/>
  </r>
  <r>
    <x v="60"/>
    <s v="INGETEC INGENIERIA &amp; DISEÑO S.A."/>
    <s v="40 NIIF Pymes - Individuales"/>
    <s v="BOGOTA D.C."/>
    <s v="M7110"/>
    <s v="2017-dic-31"/>
    <x v="3"/>
    <m/>
    <m/>
    <s v="Activos"/>
    <x v="27"/>
    <x v="4"/>
    <n v="21330629"/>
  </r>
  <r>
    <x v="55"/>
    <s v="FAJARDO MORENO Y CIA. S.A."/>
    <s v="40 NIIF Pymes - Individuales"/>
    <s v="ANTIOQUIA"/>
    <s v="M7110"/>
    <s v="2016-dic-31"/>
    <x v="3"/>
    <m/>
    <m/>
    <s v="Activos"/>
    <x v="27"/>
    <x v="4"/>
    <n v="65284599"/>
  </r>
  <r>
    <x v="55"/>
    <s v="FAJARDO MORENO Y CIA. S.A."/>
    <s v="40 NIIF Pymes - Individuales"/>
    <s v="ANTIOQUIA"/>
    <s v="M7110"/>
    <s v="2017-dic-31"/>
    <x v="3"/>
    <m/>
    <m/>
    <s v="Activos"/>
    <x v="27"/>
    <x v="4"/>
    <n v="71370156"/>
  </r>
  <r>
    <x v="26"/>
    <s v="GUTIERREZ DIAZ Y CIA  S.A."/>
    <s v="40 NIIF Pymes - Individuales"/>
    <s v="BOGOTA D.C."/>
    <s v="M7110"/>
    <s v="2016-dic-31"/>
    <x v="3"/>
    <m/>
    <m/>
    <s v="Activos"/>
    <x v="27"/>
    <x v="4"/>
    <n v="9783386"/>
  </r>
  <r>
    <x v="26"/>
    <s v="GUTIERREZ DIAZ Y CIA  S.A."/>
    <s v="40 NIIF Pymes - Individuales"/>
    <s v="BOGOTA D.C."/>
    <s v="M7110"/>
    <s v="2017-dic-31"/>
    <x v="3"/>
    <m/>
    <m/>
    <s v="Activos"/>
    <x v="27"/>
    <x v="4"/>
    <n v="9969584"/>
  </r>
  <r>
    <x v="69"/>
    <s v="JMV CONSTRUKTORA SAS"/>
    <s v="40 NIIF Pymes - Individuales"/>
    <s v="RISARALDA"/>
    <s v="F4290"/>
    <s v="2016-dic-31"/>
    <x v="3"/>
    <m/>
    <m/>
    <s v="Activos"/>
    <x v="27"/>
    <x v="4"/>
    <n v="23756766"/>
  </r>
  <r>
    <x v="69"/>
    <s v="JMV CONSTRUKTORA SAS"/>
    <s v="40 NIIF Pymes - Individuales"/>
    <s v="RISARALDA"/>
    <s v="F4290"/>
    <s v="2017-dic-31"/>
    <x v="3"/>
    <m/>
    <m/>
    <s v="Activos"/>
    <x v="27"/>
    <x v="4"/>
    <n v="77442922"/>
  </r>
  <r>
    <x v="5"/>
    <s v="CYG INGENIERIA Y CONSTRUCCIONES S A S"/>
    <s v="40 NIIF Pymes - Individuales"/>
    <s v="BOGOTA D.C."/>
    <s v="F4290"/>
    <s v="2016-dic-31"/>
    <x v="3"/>
    <m/>
    <m/>
    <s v="Activos"/>
    <x v="27"/>
    <x v="4"/>
    <n v="69934807"/>
  </r>
  <r>
    <x v="5"/>
    <s v="CYG INGENIERIA Y CONSTRUCCIONES S A S"/>
    <s v="40 NIIF Pymes - Individuales"/>
    <s v="BOGOTA D.C."/>
    <s v="F4290"/>
    <s v="2017-dic-31"/>
    <x v="3"/>
    <m/>
    <m/>
    <s v="Activos"/>
    <x v="27"/>
    <x v="4"/>
    <n v="56462618"/>
  </r>
  <r>
    <x v="70"/>
    <s v="TROPICAL ING S.A.S."/>
    <s v="40 NIIF Pymes - Individuales"/>
    <s v="BOGOTA D.C."/>
    <s v="M7110"/>
    <s v="2016-dic-31"/>
    <x v="3"/>
    <m/>
    <m/>
    <s v="Activos"/>
    <x v="27"/>
    <x v="4"/>
    <n v="60116227"/>
  </r>
  <r>
    <x v="70"/>
    <s v="TROPICAL ING S.A.S."/>
    <s v="40 NIIF Pymes - Individuales"/>
    <s v="BOGOTA D.C."/>
    <s v="M7110"/>
    <s v="2017-dic-31"/>
    <x v="3"/>
    <m/>
    <m/>
    <s v="Activos"/>
    <x v="27"/>
    <x v="4"/>
    <n v="76614839"/>
  </r>
  <r>
    <x v="0"/>
    <s v="ESTYMA ESTUDIOS Y MANEJOS S.A"/>
    <s v="40 NIIF Pymes - Individuales"/>
    <s v="ANTIOQUIA"/>
    <s v="F4210"/>
    <s v="2016-dic-31"/>
    <x v="3"/>
    <m/>
    <m/>
    <s v="Activos"/>
    <x v="27"/>
    <x v="4"/>
    <n v="293760250"/>
  </r>
  <r>
    <x v="0"/>
    <s v="ESTYMA ESTUDIOS Y MANEJOS S.A"/>
    <s v="40 NIIF Pymes - Individuales"/>
    <s v="ANTIOQUIA"/>
    <s v="F4210"/>
    <s v="2017-dic-31"/>
    <x v="3"/>
    <m/>
    <m/>
    <s v="Activos"/>
    <x v="27"/>
    <x v="4"/>
    <n v="215689968"/>
  </r>
  <r>
    <x v="7"/>
    <s v="VALORES Y CONTRATOS S.A. VALORCON S.A."/>
    <s v="40 NIIF Pymes - Individuales"/>
    <s v="ATLANTICO"/>
    <s v="F4210"/>
    <s v="2016-dic-31"/>
    <x v="3"/>
    <m/>
    <m/>
    <s v="Activos"/>
    <x v="27"/>
    <x v="4"/>
    <n v="759153253"/>
  </r>
  <r>
    <x v="7"/>
    <s v="VALORES Y CONTRATOS S.A. VALORCON S.A."/>
    <s v="40 NIIF Pymes - Individuales"/>
    <s v="ATLANTICO"/>
    <s v="F4210"/>
    <s v="2017-dic-31"/>
    <x v="3"/>
    <m/>
    <m/>
    <s v="Activos"/>
    <x v="27"/>
    <x v="4"/>
    <n v="733507150"/>
  </r>
  <r>
    <x v="21"/>
    <s v="INVERSIONES Y CONSTRUCCIONES GAVIRIA VALLEJO INVERCO S A S"/>
    <s v="40 NIIF Pymes - Individuales"/>
    <s v="BOGOTA D.C."/>
    <s v="L6820"/>
    <s v="2016-dic-31"/>
    <x v="3"/>
    <m/>
    <m/>
    <s v="Activos"/>
    <x v="27"/>
    <x v="4"/>
    <n v="10820881"/>
  </r>
  <r>
    <x v="21"/>
    <s v="INVERSIONES Y CONSTRUCCIONES GAVIRIA VALLEJO INVERCO S A S"/>
    <s v="40 NIIF Pymes - Individuales"/>
    <s v="BOGOTA D.C."/>
    <s v="L6820"/>
    <s v="2017-dic-31"/>
    <x v="3"/>
    <m/>
    <m/>
    <s v="Activos"/>
    <x v="27"/>
    <x v="4"/>
    <n v="10583847"/>
  </r>
  <r>
    <x v="17"/>
    <s v="ALDEA PROYECTOS INMOBILIARIOS S.A."/>
    <s v="40 NIIF Pymes - Individuales"/>
    <s v="BOGOTA D.C."/>
    <s v="M7110"/>
    <s v="2016-dic-31"/>
    <x v="3"/>
    <m/>
    <m/>
    <s v="Activos"/>
    <x v="27"/>
    <x v="4"/>
    <n v="325656392"/>
  </r>
  <r>
    <x v="17"/>
    <s v="ALDEA PROYECTOS INMOBILIARIOS S.A."/>
    <s v="40 NIIF Pymes - Individuales"/>
    <s v="BOGOTA D.C."/>
    <s v="M7110"/>
    <s v="2017-dic-31"/>
    <x v="3"/>
    <m/>
    <m/>
    <s v="Activos"/>
    <x v="27"/>
    <x v="4"/>
    <n v="237050734"/>
  </r>
  <r>
    <x v="4"/>
    <s v="JMV INGENIEROS S A S"/>
    <s v="40 NIIF Pymes - Individuales"/>
    <s v="BOGOTA D.C."/>
    <s v="F4290"/>
    <s v="2016-dic-31"/>
    <x v="3"/>
    <m/>
    <m/>
    <s v="Activos"/>
    <x v="27"/>
    <x v="4"/>
    <n v="23493120"/>
  </r>
  <r>
    <x v="4"/>
    <s v="JMV INGENIEROS S A S"/>
    <s v="40 NIIF Pymes - Individuales"/>
    <s v="BOGOTA D.C."/>
    <s v="F4290"/>
    <s v="2017-dic-31"/>
    <x v="3"/>
    <m/>
    <m/>
    <s v="Activos"/>
    <x v="27"/>
    <x v="4"/>
    <n v="44850764"/>
  </r>
  <r>
    <x v="25"/>
    <s v="J FELIPE ARDILA V &amp; CIA SAS"/>
    <s v="40 NIIF Pymes - Individuales"/>
    <s v="BOGOTA D.C."/>
    <s v="M7110"/>
    <s v="2016-dic-31"/>
    <x v="3"/>
    <m/>
    <m/>
    <s v="Activos"/>
    <x v="27"/>
    <x v="4"/>
    <n v="9775292"/>
  </r>
  <r>
    <x v="25"/>
    <s v="J FELIPE ARDILA V &amp; CIA SAS"/>
    <s v="40 NIIF Pymes - Individuales"/>
    <s v="BOGOTA D.C."/>
    <s v="M7110"/>
    <s v="2017-dic-31"/>
    <x v="3"/>
    <m/>
    <m/>
    <s v="Activos"/>
    <x v="27"/>
    <x v="4"/>
    <n v="17935316"/>
  </r>
  <r>
    <x v="38"/>
    <s v="P  A  Y  C   S. A.S."/>
    <s v="40 NIIF Pymes - Individuales"/>
    <s v="BOGOTA D.C."/>
    <s v="M7110"/>
    <s v="2016-dic-31"/>
    <x v="3"/>
    <m/>
    <m/>
    <s v="Provisiones corrientes por beneficios a los empleados"/>
    <x v="28"/>
    <x v="0"/>
    <n v="1013356"/>
  </r>
  <r>
    <x v="38"/>
    <s v="P  A  Y  C   S. A.S."/>
    <s v="40 NIIF Pymes - Individuales"/>
    <s v="BOGOTA D.C."/>
    <s v="M7110"/>
    <s v="2017-dic-31"/>
    <x v="3"/>
    <m/>
    <m/>
    <s v="Provisiones corrientes por beneficios a los empleados"/>
    <x v="28"/>
    <x v="0"/>
    <n v="1993947"/>
  </r>
  <r>
    <x v="43"/>
    <s v="GUSTAVO PERRY ARQUITECTOS S.A.S."/>
    <s v="40 NIIF Pymes - Individuales"/>
    <s v="BOGOTA D.C."/>
    <s v="M7110"/>
    <s v="2016-dic-31"/>
    <x v="3"/>
    <m/>
    <m/>
    <s v="Provisiones corrientes por beneficios a los empleados"/>
    <x v="28"/>
    <x v="0"/>
    <n v="266469"/>
  </r>
  <r>
    <x v="43"/>
    <s v="GUSTAVO PERRY ARQUITECTOS S.A.S."/>
    <s v="40 NIIF Pymes - Individuales"/>
    <s v="BOGOTA D.C."/>
    <s v="M7110"/>
    <s v="2017-dic-31"/>
    <x v="3"/>
    <m/>
    <m/>
    <s v="Provisiones corrientes por beneficios a los empleados"/>
    <x v="28"/>
    <x v="0"/>
    <n v="289874"/>
  </r>
  <r>
    <x v="52"/>
    <s v="SANEAR S.A."/>
    <s v="40 NIIF Pymes - Individuales"/>
    <s v="ANTIOQUIA"/>
    <s v="M7110"/>
    <s v="2016-dic-31"/>
    <x v="3"/>
    <m/>
    <m/>
    <s v="Provisiones corrientes por beneficios a los empleados"/>
    <x v="28"/>
    <x v="0"/>
    <n v="770672"/>
  </r>
  <r>
    <x v="60"/>
    <s v="INGETEC INGENIERIA &amp; DISEÑO S.A."/>
    <s v="40 NIIF Pymes - Individuales"/>
    <s v="BOGOTA D.C."/>
    <s v="M7110"/>
    <s v="2016-dic-31"/>
    <x v="3"/>
    <m/>
    <m/>
    <s v="Provisiones corrientes por beneficios a los empleados"/>
    <x v="28"/>
    <x v="0"/>
    <n v="547706"/>
  </r>
  <r>
    <x v="60"/>
    <s v="INGETEC INGENIERIA &amp; DISEÑO S.A."/>
    <s v="40 NIIF Pymes - Individuales"/>
    <s v="BOGOTA D.C."/>
    <s v="M7110"/>
    <s v="2017-dic-31"/>
    <x v="3"/>
    <m/>
    <m/>
    <s v="Provisiones corrientes por beneficios a los empleados"/>
    <x v="28"/>
    <x v="0"/>
    <n v="819330"/>
  </r>
  <r>
    <x v="55"/>
    <s v="FAJARDO MORENO Y CIA. S.A."/>
    <s v="40 NIIF Pymes - Individuales"/>
    <s v="ANTIOQUIA"/>
    <s v="M7110"/>
    <s v="2017-dic-31"/>
    <x v="3"/>
    <m/>
    <m/>
    <s v="Provisiones corrientes por beneficios a los empleados"/>
    <x v="28"/>
    <x v="0"/>
    <n v="1457"/>
  </r>
  <r>
    <x v="26"/>
    <s v="GUTIERREZ DIAZ Y CIA  S.A."/>
    <s v="40 NIIF Pymes - Individuales"/>
    <s v="BOGOTA D.C."/>
    <s v="M7110"/>
    <s v="2016-dic-31"/>
    <x v="3"/>
    <m/>
    <m/>
    <s v="Provisiones corrientes por beneficios a los empleados"/>
    <x v="28"/>
    <x v="0"/>
    <n v="720408"/>
  </r>
  <r>
    <x v="26"/>
    <s v="GUTIERREZ DIAZ Y CIA  S.A."/>
    <s v="40 NIIF Pymes - Individuales"/>
    <s v="BOGOTA D.C."/>
    <s v="M7110"/>
    <s v="2017-dic-31"/>
    <x v="3"/>
    <m/>
    <m/>
    <s v="Provisiones corrientes por beneficios a los empleados"/>
    <x v="28"/>
    <x v="0"/>
    <n v="620388"/>
  </r>
  <r>
    <x v="69"/>
    <s v="JMV CONSTRUKTORA SAS"/>
    <s v="40 NIIF Pymes - Individuales"/>
    <s v="RISARALDA"/>
    <s v="F4290"/>
    <s v="2016-dic-31"/>
    <x v="3"/>
    <m/>
    <m/>
    <s v="Provisiones corrientes por beneficios a los empleados"/>
    <x v="28"/>
    <x v="0"/>
    <n v="477201"/>
  </r>
  <r>
    <x v="69"/>
    <s v="JMV CONSTRUKTORA SAS"/>
    <s v="40 NIIF Pymes - Individuales"/>
    <s v="RISARALDA"/>
    <s v="F4290"/>
    <s v="2017-dic-31"/>
    <x v="3"/>
    <m/>
    <m/>
    <s v="Provisiones corrientes por beneficios a los empleados"/>
    <x v="28"/>
    <x v="0"/>
    <n v="835296"/>
  </r>
  <r>
    <x v="5"/>
    <s v="CYG INGENIERIA Y CONSTRUCCIONES S A S"/>
    <s v="40 NIIF Pymes - Individuales"/>
    <s v="BOGOTA D.C."/>
    <s v="F4290"/>
    <s v="2016-dic-31"/>
    <x v="3"/>
    <m/>
    <m/>
    <s v="Provisiones corrientes por beneficios a los empleados"/>
    <x v="28"/>
    <x v="0"/>
    <n v="407765"/>
  </r>
  <r>
    <x v="5"/>
    <s v="CYG INGENIERIA Y CONSTRUCCIONES S A S"/>
    <s v="40 NIIF Pymes - Individuales"/>
    <s v="BOGOTA D.C."/>
    <s v="F4290"/>
    <s v="2017-dic-31"/>
    <x v="3"/>
    <m/>
    <m/>
    <s v="Provisiones corrientes por beneficios a los empleados"/>
    <x v="28"/>
    <x v="0"/>
    <n v="254206"/>
  </r>
  <r>
    <x v="70"/>
    <s v="TROPICAL ING S.A.S."/>
    <s v="40 NIIF Pymes - Individuales"/>
    <s v="BOGOTA D.C."/>
    <s v="M7110"/>
    <s v="2016-dic-31"/>
    <x v="3"/>
    <m/>
    <m/>
    <s v="Provisiones corrientes por beneficios a los empleados"/>
    <x v="28"/>
    <x v="0"/>
    <n v="45455"/>
  </r>
  <r>
    <x v="70"/>
    <s v="TROPICAL ING S.A.S."/>
    <s v="40 NIIF Pymes - Individuales"/>
    <s v="BOGOTA D.C."/>
    <s v="M7110"/>
    <s v="2017-dic-31"/>
    <x v="3"/>
    <m/>
    <m/>
    <s v="Provisiones corrientes por beneficios a los empleados"/>
    <x v="28"/>
    <x v="0"/>
    <n v="31031"/>
  </r>
  <r>
    <x v="21"/>
    <s v="INVERSIONES Y CONSTRUCCIONES GAVIRIA VALLEJO INVERCO S A S"/>
    <s v="40 NIIF Pymes - Individuales"/>
    <s v="BOGOTA D.C."/>
    <s v="L6820"/>
    <s v="2016-dic-31"/>
    <x v="3"/>
    <m/>
    <m/>
    <s v="Provisiones corrientes por beneficios a los empleados"/>
    <x v="28"/>
    <x v="0"/>
    <n v="1330"/>
  </r>
  <r>
    <x v="21"/>
    <s v="INVERSIONES Y CONSTRUCCIONES GAVIRIA VALLEJO INVERCO S A S"/>
    <s v="40 NIIF Pymes - Individuales"/>
    <s v="BOGOTA D.C."/>
    <s v="L6820"/>
    <s v="2017-dic-31"/>
    <x v="3"/>
    <m/>
    <m/>
    <s v="Provisiones corrientes por beneficios a los empleados"/>
    <x v="28"/>
    <x v="0"/>
    <n v="6421"/>
  </r>
  <r>
    <x v="17"/>
    <s v="ALDEA PROYECTOS INMOBILIARIOS S.A."/>
    <s v="40 NIIF Pymes - Individuales"/>
    <s v="BOGOTA D.C."/>
    <s v="M7110"/>
    <s v="2016-dic-31"/>
    <x v="3"/>
    <m/>
    <m/>
    <s v="Provisiones corrientes por beneficios a los empleados"/>
    <x v="28"/>
    <x v="0"/>
    <n v="182175"/>
  </r>
  <r>
    <x v="17"/>
    <s v="ALDEA PROYECTOS INMOBILIARIOS S.A."/>
    <s v="40 NIIF Pymes - Individuales"/>
    <s v="BOGOTA D.C."/>
    <s v="M7110"/>
    <s v="2017-dic-31"/>
    <x v="3"/>
    <m/>
    <m/>
    <s v="Provisiones corrientes por beneficios a los empleados"/>
    <x v="28"/>
    <x v="0"/>
    <n v="215530"/>
  </r>
  <r>
    <x v="4"/>
    <s v="JMV INGENIEROS S A S"/>
    <s v="40 NIIF Pymes - Individuales"/>
    <s v="BOGOTA D.C."/>
    <s v="F4290"/>
    <s v="2016-dic-31"/>
    <x v="3"/>
    <m/>
    <m/>
    <s v="Provisiones corrientes por beneficios a los empleados"/>
    <x v="28"/>
    <x v="0"/>
    <n v="368969"/>
  </r>
  <r>
    <x v="25"/>
    <s v="J FELIPE ARDILA V &amp; CIA SAS"/>
    <s v="40 NIIF Pymes - Individuales"/>
    <s v="BOGOTA D.C."/>
    <s v="M7110"/>
    <s v="2016-dic-31"/>
    <x v="3"/>
    <m/>
    <m/>
    <s v="Provisiones corrientes por beneficios a los empleados"/>
    <x v="28"/>
    <x v="0"/>
    <n v="118554"/>
  </r>
  <r>
    <x v="25"/>
    <s v="J FELIPE ARDILA V &amp; CIA SAS"/>
    <s v="40 NIIF Pymes - Individuales"/>
    <s v="BOGOTA D.C."/>
    <s v="M7110"/>
    <s v="2017-dic-31"/>
    <x v="3"/>
    <m/>
    <m/>
    <s v="Provisiones corrientes por beneficios a los empleados"/>
    <x v="28"/>
    <x v="0"/>
    <n v="317842"/>
  </r>
  <r>
    <x v="43"/>
    <s v="GUSTAVO PERRY ARQUITECTOS S.A.S."/>
    <s v="40 NIIF Pymes - Individuales"/>
    <s v="BOGOTA D.C."/>
    <s v="M7110"/>
    <s v="2016-dic-31"/>
    <x v="3"/>
    <m/>
    <m/>
    <s v="Otras provisiones corrientes"/>
    <x v="29"/>
    <x v="0"/>
    <n v="155859"/>
  </r>
  <r>
    <x v="43"/>
    <s v="GUSTAVO PERRY ARQUITECTOS S.A.S."/>
    <s v="40 NIIF Pymes - Individuales"/>
    <s v="BOGOTA D.C."/>
    <s v="M7110"/>
    <s v="2017-dic-31"/>
    <x v="3"/>
    <m/>
    <m/>
    <s v="Otras provisiones corrientes"/>
    <x v="29"/>
    <x v="0"/>
    <n v="165402"/>
  </r>
  <r>
    <x v="69"/>
    <s v="JMV CONSTRUKTORA SAS"/>
    <s v="40 NIIF Pymes - Individuales"/>
    <s v="RISARALDA"/>
    <s v="F4290"/>
    <s v="2016-dic-31"/>
    <x v="3"/>
    <m/>
    <m/>
    <s v="Otras provisiones corrientes"/>
    <x v="29"/>
    <x v="0"/>
    <n v="798573"/>
  </r>
  <r>
    <x v="69"/>
    <s v="JMV CONSTRUKTORA SAS"/>
    <s v="40 NIIF Pymes - Individuales"/>
    <s v="RISARALDA"/>
    <s v="F4290"/>
    <s v="2017-dic-31"/>
    <x v="3"/>
    <m/>
    <m/>
    <s v="Otras provisiones corrientes"/>
    <x v="29"/>
    <x v="0"/>
    <n v="2250693"/>
  </r>
  <r>
    <x v="0"/>
    <s v="ESTYMA ESTUDIOS Y MANEJOS S.A"/>
    <s v="40 NIIF Pymes - Individuales"/>
    <s v="ANTIOQUIA"/>
    <s v="F4210"/>
    <s v="2016-dic-31"/>
    <x v="3"/>
    <m/>
    <m/>
    <s v="Otras provisiones corrientes"/>
    <x v="29"/>
    <x v="0"/>
    <n v="7270441"/>
  </r>
  <r>
    <x v="0"/>
    <s v="ESTYMA ESTUDIOS Y MANEJOS S.A"/>
    <s v="40 NIIF Pymes - Individuales"/>
    <s v="ANTIOQUIA"/>
    <s v="F4210"/>
    <s v="2017-dic-31"/>
    <x v="3"/>
    <m/>
    <m/>
    <s v="Otras provisiones corrientes"/>
    <x v="29"/>
    <x v="0"/>
    <n v="1358548"/>
  </r>
  <r>
    <x v="38"/>
    <s v="P  A  Y  C   S. A.S."/>
    <s v="40 NIIF Pymes - Individuales"/>
    <s v="BOGOTA D.C."/>
    <s v="M7110"/>
    <s v="2016-dic-31"/>
    <x v="3"/>
    <m/>
    <m/>
    <s v="Disposiciones actuales"/>
    <x v="66"/>
    <x v="0"/>
    <n v="1013356"/>
  </r>
  <r>
    <x v="38"/>
    <s v="P  A  Y  C   S. A.S."/>
    <s v="40 NIIF Pymes - Individuales"/>
    <s v="BOGOTA D.C."/>
    <s v="M7110"/>
    <s v="2017-dic-31"/>
    <x v="3"/>
    <m/>
    <m/>
    <s v="Disposiciones actuales"/>
    <x v="66"/>
    <x v="0"/>
    <n v="1993947"/>
  </r>
  <r>
    <x v="43"/>
    <s v="GUSTAVO PERRY ARQUITECTOS S.A.S."/>
    <s v="40 NIIF Pymes - Individuales"/>
    <s v="BOGOTA D.C."/>
    <s v="M7110"/>
    <s v="2016-dic-31"/>
    <x v="3"/>
    <m/>
    <m/>
    <s v="Disposiciones actuales"/>
    <x v="66"/>
    <x v="0"/>
    <n v="422328"/>
  </r>
  <r>
    <x v="43"/>
    <s v="GUSTAVO PERRY ARQUITECTOS S.A.S."/>
    <s v="40 NIIF Pymes - Individuales"/>
    <s v="BOGOTA D.C."/>
    <s v="M7110"/>
    <s v="2017-dic-31"/>
    <x v="3"/>
    <m/>
    <m/>
    <s v="Disposiciones actuales"/>
    <x v="66"/>
    <x v="0"/>
    <n v="455276"/>
  </r>
  <r>
    <x v="52"/>
    <s v="SANEAR S.A."/>
    <s v="40 NIIF Pymes - Individuales"/>
    <s v="ANTIOQUIA"/>
    <s v="M7110"/>
    <s v="2016-dic-31"/>
    <x v="3"/>
    <m/>
    <m/>
    <s v="Disposiciones actuales"/>
    <x v="66"/>
    <x v="0"/>
    <n v="770672"/>
  </r>
  <r>
    <x v="60"/>
    <s v="INGETEC INGENIERIA &amp; DISEÑO S.A."/>
    <s v="40 NIIF Pymes - Individuales"/>
    <s v="BOGOTA D.C."/>
    <s v="M7110"/>
    <s v="2016-dic-31"/>
    <x v="3"/>
    <m/>
    <m/>
    <s v="Disposiciones actuales"/>
    <x v="66"/>
    <x v="0"/>
    <n v="547706"/>
  </r>
  <r>
    <x v="60"/>
    <s v="INGETEC INGENIERIA &amp; DISEÑO S.A."/>
    <s v="40 NIIF Pymes - Individuales"/>
    <s v="BOGOTA D.C."/>
    <s v="M7110"/>
    <s v="2017-dic-31"/>
    <x v="3"/>
    <m/>
    <m/>
    <s v="Disposiciones actuales"/>
    <x v="66"/>
    <x v="0"/>
    <n v="819330"/>
  </r>
  <r>
    <x v="55"/>
    <s v="FAJARDO MORENO Y CIA. S.A."/>
    <s v="40 NIIF Pymes - Individuales"/>
    <s v="ANTIOQUIA"/>
    <s v="M7110"/>
    <s v="2017-dic-31"/>
    <x v="3"/>
    <m/>
    <m/>
    <s v="Disposiciones actuales"/>
    <x v="66"/>
    <x v="0"/>
    <n v="1457"/>
  </r>
  <r>
    <x v="26"/>
    <s v="GUTIERREZ DIAZ Y CIA  S.A."/>
    <s v="40 NIIF Pymes - Individuales"/>
    <s v="BOGOTA D.C."/>
    <s v="M7110"/>
    <s v="2016-dic-31"/>
    <x v="3"/>
    <m/>
    <m/>
    <s v="Disposiciones actuales"/>
    <x v="66"/>
    <x v="0"/>
    <n v="720408"/>
  </r>
  <r>
    <x v="26"/>
    <s v="GUTIERREZ DIAZ Y CIA  S.A."/>
    <s v="40 NIIF Pymes - Individuales"/>
    <s v="BOGOTA D.C."/>
    <s v="M7110"/>
    <s v="2017-dic-31"/>
    <x v="3"/>
    <m/>
    <m/>
    <s v="Disposiciones actuales"/>
    <x v="66"/>
    <x v="0"/>
    <n v="620388"/>
  </r>
  <r>
    <x v="69"/>
    <s v="JMV CONSTRUKTORA SAS"/>
    <s v="40 NIIF Pymes - Individuales"/>
    <s v="RISARALDA"/>
    <s v="F4290"/>
    <s v="2016-dic-31"/>
    <x v="3"/>
    <m/>
    <m/>
    <s v="Disposiciones actuales"/>
    <x v="66"/>
    <x v="0"/>
    <n v="1275774"/>
  </r>
  <r>
    <x v="69"/>
    <s v="JMV CONSTRUKTORA SAS"/>
    <s v="40 NIIF Pymes - Individuales"/>
    <s v="RISARALDA"/>
    <s v="F4290"/>
    <s v="2017-dic-31"/>
    <x v="3"/>
    <m/>
    <m/>
    <s v="Disposiciones actuales"/>
    <x v="66"/>
    <x v="0"/>
    <n v="3085989"/>
  </r>
  <r>
    <x v="5"/>
    <s v="CYG INGENIERIA Y CONSTRUCCIONES S A S"/>
    <s v="40 NIIF Pymes - Individuales"/>
    <s v="BOGOTA D.C."/>
    <s v="F4290"/>
    <s v="2016-dic-31"/>
    <x v="3"/>
    <m/>
    <m/>
    <s v="Disposiciones actuales"/>
    <x v="66"/>
    <x v="0"/>
    <n v="407765"/>
  </r>
  <r>
    <x v="5"/>
    <s v="CYG INGENIERIA Y CONSTRUCCIONES S A S"/>
    <s v="40 NIIF Pymes - Individuales"/>
    <s v="BOGOTA D.C."/>
    <s v="F4290"/>
    <s v="2017-dic-31"/>
    <x v="3"/>
    <m/>
    <m/>
    <s v="Disposiciones actuales"/>
    <x v="66"/>
    <x v="0"/>
    <n v="254206"/>
  </r>
  <r>
    <x v="70"/>
    <s v="TROPICAL ING S.A.S."/>
    <s v="40 NIIF Pymes - Individuales"/>
    <s v="BOGOTA D.C."/>
    <s v="M7110"/>
    <s v="2016-dic-31"/>
    <x v="3"/>
    <m/>
    <m/>
    <s v="Disposiciones actuales"/>
    <x v="66"/>
    <x v="0"/>
    <n v="45455"/>
  </r>
  <r>
    <x v="70"/>
    <s v="TROPICAL ING S.A.S."/>
    <s v="40 NIIF Pymes - Individuales"/>
    <s v="BOGOTA D.C."/>
    <s v="M7110"/>
    <s v="2017-dic-31"/>
    <x v="3"/>
    <m/>
    <m/>
    <s v="Disposiciones actuales"/>
    <x v="66"/>
    <x v="0"/>
    <n v="31031"/>
  </r>
  <r>
    <x v="0"/>
    <s v="ESTYMA ESTUDIOS Y MANEJOS S.A"/>
    <s v="40 NIIF Pymes - Individuales"/>
    <s v="ANTIOQUIA"/>
    <s v="F4210"/>
    <s v="2016-dic-31"/>
    <x v="3"/>
    <m/>
    <m/>
    <s v="Disposiciones actuales"/>
    <x v="66"/>
    <x v="0"/>
    <n v="7270441"/>
  </r>
  <r>
    <x v="0"/>
    <s v="ESTYMA ESTUDIOS Y MANEJOS S.A"/>
    <s v="40 NIIF Pymes - Individuales"/>
    <s v="ANTIOQUIA"/>
    <s v="F4210"/>
    <s v="2017-dic-31"/>
    <x v="3"/>
    <m/>
    <m/>
    <s v="Disposiciones actuales"/>
    <x v="66"/>
    <x v="0"/>
    <n v="1358548"/>
  </r>
  <r>
    <x v="21"/>
    <s v="INVERSIONES Y CONSTRUCCIONES GAVIRIA VALLEJO INVERCO S A S"/>
    <s v="40 NIIF Pymes - Individuales"/>
    <s v="BOGOTA D.C."/>
    <s v="L6820"/>
    <s v="2016-dic-31"/>
    <x v="3"/>
    <m/>
    <m/>
    <s v="Disposiciones actuales"/>
    <x v="66"/>
    <x v="0"/>
    <n v="1330"/>
  </r>
  <r>
    <x v="21"/>
    <s v="INVERSIONES Y CONSTRUCCIONES GAVIRIA VALLEJO INVERCO S A S"/>
    <s v="40 NIIF Pymes - Individuales"/>
    <s v="BOGOTA D.C."/>
    <s v="L6820"/>
    <s v="2017-dic-31"/>
    <x v="3"/>
    <m/>
    <m/>
    <s v="Disposiciones actuales"/>
    <x v="66"/>
    <x v="0"/>
    <n v="6421"/>
  </r>
  <r>
    <x v="17"/>
    <s v="ALDEA PROYECTOS INMOBILIARIOS S.A."/>
    <s v="40 NIIF Pymes - Individuales"/>
    <s v="BOGOTA D.C."/>
    <s v="M7110"/>
    <s v="2016-dic-31"/>
    <x v="3"/>
    <m/>
    <m/>
    <s v="Disposiciones actuales"/>
    <x v="66"/>
    <x v="0"/>
    <n v="182175"/>
  </r>
  <r>
    <x v="17"/>
    <s v="ALDEA PROYECTOS INMOBILIARIOS S.A."/>
    <s v="40 NIIF Pymes - Individuales"/>
    <s v="BOGOTA D.C."/>
    <s v="M7110"/>
    <s v="2017-dic-31"/>
    <x v="3"/>
    <m/>
    <m/>
    <s v="Disposiciones actuales"/>
    <x v="66"/>
    <x v="0"/>
    <n v="215530"/>
  </r>
  <r>
    <x v="4"/>
    <s v="JMV INGENIEROS S A S"/>
    <s v="40 NIIF Pymes - Individuales"/>
    <s v="BOGOTA D.C."/>
    <s v="F4290"/>
    <s v="2016-dic-31"/>
    <x v="3"/>
    <m/>
    <m/>
    <s v="Disposiciones actuales"/>
    <x v="66"/>
    <x v="0"/>
    <n v="368969"/>
  </r>
  <r>
    <x v="25"/>
    <s v="J FELIPE ARDILA V &amp; CIA SAS"/>
    <s v="40 NIIF Pymes - Individuales"/>
    <s v="BOGOTA D.C."/>
    <s v="M7110"/>
    <s v="2016-dic-31"/>
    <x v="3"/>
    <m/>
    <m/>
    <s v="Disposiciones actuales"/>
    <x v="66"/>
    <x v="0"/>
    <n v="118554"/>
  </r>
  <r>
    <x v="25"/>
    <s v="J FELIPE ARDILA V &amp; CIA SAS"/>
    <s v="40 NIIF Pymes - Individuales"/>
    <s v="BOGOTA D.C."/>
    <s v="M7110"/>
    <s v="2017-dic-31"/>
    <x v="3"/>
    <m/>
    <m/>
    <s v="Disposiciones actuales"/>
    <x v="66"/>
    <x v="0"/>
    <n v="317842"/>
  </r>
  <r>
    <x v="47"/>
    <s v="COMPAÑIA COLOMBIANA DE CONSULTORES S AS"/>
    <s v="40 NIIF Pymes - Individuales"/>
    <s v="ANTIOQUIA"/>
    <s v="M7110"/>
    <s v="2016-dic-31"/>
    <x v="3"/>
    <m/>
    <m/>
    <s v="Cuentas por pagar comerciales y otras cuentas por pagar"/>
    <x v="31"/>
    <x v="0"/>
    <n v="5713178"/>
  </r>
  <r>
    <x v="47"/>
    <s v="COMPAÑIA COLOMBIANA DE CONSULTORES S AS"/>
    <s v="40 NIIF Pymes - Individuales"/>
    <s v="ANTIOQUIA"/>
    <s v="M7110"/>
    <s v="2017-dic-31"/>
    <x v="3"/>
    <m/>
    <m/>
    <s v="Cuentas por pagar comerciales y otras cuentas por pagar"/>
    <x v="31"/>
    <x v="0"/>
    <n v="5585385"/>
  </r>
  <r>
    <x v="38"/>
    <s v="P  A  Y  C   S. A.S."/>
    <s v="40 NIIF Pymes - Individuales"/>
    <s v="BOGOTA D.C."/>
    <s v="M7110"/>
    <s v="2016-dic-31"/>
    <x v="3"/>
    <m/>
    <m/>
    <s v="Cuentas por pagar comerciales y otras cuentas por pagar"/>
    <x v="31"/>
    <x v="0"/>
    <n v="7883989"/>
  </r>
  <r>
    <x v="38"/>
    <s v="P  A  Y  C   S. A.S."/>
    <s v="40 NIIF Pymes - Individuales"/>
    <s v="BOGOTA D.C."/>
    <s v="M7110"/>
    <s v="2017-dic-31"/>
    <x v="3"/>
    <m/>
    <m/>
    <s v="Cuentas por pagar comerciales y otras cuentas por pagar"/>
    <x v="31"/>
    <x v="0"/>
    <n v="3907044"/>
  </r>
  <r>
    <x v="43"/>
    <s v="GUSTAVO PERRY ARQUITECTOS S.A.S."/>
    <s v="40 NIIF Pymes - Individuales"/>
    <s v="BOGOTA D.C."/>
    <s v="M7110"/>
    <s v="2016-dic-31"/>
    <x v="3"/>
    <m/>
    <m/>
    <s v="Cuentas por pagar comerciales y otras cuentas por pagar"/>
    <x v="31"/>
    <x v="0"/>
    <n v="329398"/>
  </r>
  <r>
    <x v="43"/>
    <s v="GUSTAVO PERRY ARQUITECTOS S.A.S."/>
    <s v="40 NIIF Pymes - Individuales"/>
    <s v="BOGOTA D.C."/>
    <s v="M7110"/>
    <s v="2017-dic-31"/>
    <x v="3"/>
    <m/>
    <m/>
    <s v="Cuentas por pagar comerciales y otras cuentas por pagar"/>
    <x v="31"/>
    <x v="0"/>
    <n v="159143"/>
  </r>
  <r>
    <x v="52"/>
    <s v="SANEAR S.A."/>
    <s v="40 NIIF Pymes - Individuales"/>
    <s v="ANTIOQUIA"/>
    <s v="M7110"/>
    <s v="2016-dic-31"/>
    <x v="3"/>
    <m/>
    <m/>
    <s v="Cuentas por pagar comerciales y otras cuentas por pagar"/>
    <x v="31"/>
    <x v="0"/>
    <n v="4936721"/>
  </r>
  <r>
    <x v="52"/>
    <s v="SANEAR S.A."/>
    <s v="40 NIIF Pymes - Individuales"/>
    <s v="ANTIOQUIA"/>
    <s v="M7110"/>
    <s v="2017-dic-31"/>
    <x v="3"/>
    <m/>
    <m/>
    <s v="Cuentas por pagar comerciales y otras cuentas por pagar"/>
    <x v="31"/>
    <x v="0"/>
    <n v="5905482"/>
  </r>
  <r>
    <x v="61"/>
    <s v="INGETEC GERENCIA &amp; SUPERVISION S.A."/>
    <s v="40 NIIF Pymes - Individuales"/>
    <s v="BOGOTA D.C."/>
    <s v="M7110"/>
    <s v="2016-dic-31"/>
    <x v="3"/>
    <m/>
    <m/>
    <s v="Cuentas por pagar comerciales y otras cuentas por pagar"/>
    <x v="31"/>
    <x v="0"/>
    <n v="1447031"/>
  </r>
  <r>
    <x v="61"/>
    <s v="INGETEC GERENCIA &amp; SUPERVISION S.A."/>
    <s v="40 NIIF Pymes - Individuales"/>
    <s v="BOGOTA D.C."/>
    <s v="M7110"/>
    <s v="2017-dic-31"/>
    <x v="3"/>
    <m/>
    <m/>
    <s v="Cuentas por pagar comerciales y otras cuentas por pagar"/>
    <x v="31"/>
    <x v="0"/>
    <n v="520626"/>
  </r>
  <r>
    <x v="60"/>
    <s v="INGETEC INGENIERIA &amp; DISEÑO S.A."/>
    <s v="40 NIIF Pymes - Individuales"/>
    <s v="BOGOTA D.C."/>
    <s v="M7110"/>
    <s v="2016-dic-31"/>
    <x v="3"/>
    <m/>
    <m/>
    <s v="Cuentas por pagar comerciales y otras cuentas por pagar"/>
    <x v="31"/>
    <x v="0"/>
    <n v="4165306"/>
  </r>
  <r>
    <x v="60"/>
    <s v="INGETEC INGENIERIA &amp; DISEÑO S.A."/>
    <s v="40 NIIF Pymes - Individuales"/>
    <s v="BOGOTA D.C."/>
    <s v="M7110"/>
    <s v="2017-dic-31"/>
    <x v="3"/>
    <m/>
    <m/>
    <s v="Cuentas por pagar comerciales y otras cuentas por pagar"/>
    <x v="31"/>
    <x v="0"/>
    <n v="2687771"/>
  </r>
  <r>
    <x v="55"/>
    <s v="FAJARDO MORENO Y CIA. S.A."/>
    <s v="40 NIIF Pymes - Individuales"/>
    <s v="ANTIOQUIA"/>
    <s v="M7110"/>
    <s v="2016-dic-31"/>
    <x v="3"/>
    <m/>
    <m/>
    <s v="Cuentas por pagar comerciales y otras cuentas por pagar"/>
    <x v="31"/>
    <x v="0"/>
    <n v="44390228"/>
  </r>
  <r>
    <x v="55"/>
    <s v="FAJARDO MORENO Y CIA. S.A."/>
    <s v="40 NIIF Pymes - Individuales"/>
    <s v="ANTIOQUIA"/>
    <s v="M7110"/>
    <s v="2017-dic-31"/>
    <x v="3"/>
    <m/>
    <m/>
    <s v="Cuentas por pagar comerciales y otras cuentas por pagar"/>
    <x v="31"/>
    <x v="0"/>
    <n v="48375875"/>
  </r>
  <r>
    <x v="26"/>
    <s v="GUTIERREZ DIAZ Y CIA  S.A."/>
    <s v="40 NIIF Pymes - Individuales"/>
    <s v="BOGOTA D.C."/>
    <s v="M7110"/>
    <s v="2016-dic-31"/>
    <x v="3"/>
    <m/>
    <m/>
    <s v="Cuentas por pagar comerciales y otras cuentas por pagar"/>
    <x v="31"/>
    <x v="0"/>
    <n v="227070"/>
  </r>
  <r>
    <x v="26"/>
    <s v="GUTIERREZ DIAZ Y CIA  S.A."/>
    <s v="40 NIIF Pymes - Individuales"/>
    <s v="BOGOTA D.C."/>
    <s v="M7110"/>
    <s v="2017-dic-31"/>
    <x v="3"/>
    <m/>
    <m/>
    <s v="Cuentas por pagar comerciales y otras cuentas por pagar"/>
    <x v="31"/>
    <x v="0"/>
    <n v="262752"/>
  </r>
  <r>
    <x v="69"/>
    <s v="JMV CONSTRUKTORA SAS"/>
    <s v="40 NIIF Pymes - Individuales"/>
    <s v="RISARALDA"/>
    <s v="F4290"/>
    <s v="2016-dic-31"/>
    <x v="3"/>
    <m/>
    <m/>
    <s v="Cuentas por pagar comerciales y otras cuentas por pagar"/>
    <x v="31"/>
    <x v="0"/>
    <n v="9559517"/>
  </r>
  <r>
    <x v="69"/>
    <s v="JMV CONSTRUKTORA SAS"/>
    <s v="40 NIIF Pymes - Individuales"/>
    <s v="RISARALDA"/>
    <s v="F4290"/>
    <s v="2017-dic-31"/>
    <x v="3"/>
    <m/>
    <m/>
    <s v="Cuentas por pagar comerciales y otras cuentas por pagar"/>
    <x v="31"/>
    <x v="0"/>
    <n v="26894515"/>
  </r>
  <r>
    <x v="5"/>
    <s v="CYG INGENIERIA Y CONSTRUCCIONES S A S"/>
    <s v="40 NIIF Pymes - Individuales"/>
    <s v="BOGOTA D.C."/>
    <s v="F4290"/>
    <s v="2016-dic-31"/>
    <x v="3"/>
    <m/>
    <m/>
    <s v="Cuentas por pagar comerciales y otras cuentas por pagar"/>
    <x v="31"/>
    <x v="0"/>
    <n v="3627259"/>
  </r>
  <r>
    <x v="5"/>
    <s v="CYG INGENIERIA Y CONSTRUCCIONES S A S"/>
    <s v="40 NIIF Pymes - Individuales"/>
    <s v="BOGOTA D.C."/>
    <s v="F4290"/>
    <s v="2017-dic-31"/>
    <x v="3"/>
    <m/>
    <m/>
    <s v="Cuentas por pagar comerciales y otras cuentas por pagar"/>
    <x v="31"/>
    <x v="0"/>
    <n v="3203947"/>
  </r>
  <r>
    <x v="70"/>
    <s v="TROPICAL ING S.A.S."/>
    <s v="40 NIIF Pymes - Individuales"/>
    <s v="BOGOTA D.C."/>
    <s v="M7110"/>
    <s v="2016-dic-31"/>
    <x v="3"/>
    <m/>
    <m/>
    <s v="Cuentas por pagar comerciales y otras cuentas por pagar"/>
    <x v="31"/>
    <x v="0"/>
    <n v="31204495"/>
  </r>
  <r>
    <x v="70"/>
    <s v="TROPICAL ING S.A.S."/>
    <s v="40 NIIF Pymes - Individuales"/>
    <s v="BOGOTA D.C."/>
    <s v="M7110"/>
    <s v="2017-dic-31"/>
    <x v="3"/>
    <m/>
    <m/>
    <s v="Cuentas por pagar comerciales y otras cuentas por pagar"/>
    <x v="31"/>
    <x v="0"/>
    <n v="33538395"/>
  </r>
  <r>
    <x v="0"/>
    <s v="ESTYMA ESTUDIOS Y MANEJOS S.A"/>
    <s v="40 NIIF Pymes - Individuales"/>
    <s v="ANTIOQUIA"/>
    <s v="F4210"/>
    <s v="2016-dic-31"/>
    <x v="3"/>
    <m/>
    <m/>
    <s v="Cuentas por pagar comerciales y otras cuentas por pagar"/>
    <x v="31"/>
    <x v="0"/>
    <n v="30038903"/>
  </r>
  <r>
    <x v="0"/>
    <s v="ESTYMA ESTUDIOS Y MANEJOS S.A"/>
    <s v="40 NIIF Pymes - Individuales"/>
    <s v="ANTIOQUIA"/>
    <s v="F4210"/>
    <s v="2017-dic-31"/>
    <x v="3"/>
    <m/>
    <m/>
    <s v="Cuentas por pagar comerciales y otras cuentas por pagar"/>
    <x v="31"/>
    <x v="0"/>
    <n v="30546292"/>
  </r>
  <r>
    <x v="7"/>
    <s v="VALORES Y CONTRATOS S.A. VALORCON S.A."/>
    <s v="40 NIIF Pymes - Individuales"/>
    <s v="ATLANTICO"/>
    <s v="F4210"/>
    <s v="2016-dic-31"/>
    <x v="3"/>
    <m/>
    <m/>
    <s v="Cuentas por pagar comerciales y otras cuentas por pagar"/>
    <x v="31"/>
    <x v="0"/>
    <n v="121936116"/>
  </r>
  <r>
    <x v="7"/>
    <s v="VALORES Y CONTRATOS S.A. VALORCON S.A."/>
    <s v="40 NIIF Pymes - Individuales"/>
    <s v="ATLANTICO"/>
    <s v="F4210"/>
    <s v="2017-dic-31"/>
    <x v="3"/>
    <m/>
    <m/>
    <s v="Cuentas por pagar comerciales y otras cuentas por pagar"/>
    <x v="31"/>
    <x v="0"/>
    <n v="101104344"/>
  </r>
  <r>
    <x v="21"/>
    <s v="INVERSIONES Y CONSTRUCCIONES GAVIRIA VALLEJO INVERCO S A S"/>
    <s v="40 NIIF Pymes - Individuales"/>
    <s v="BOGOTA D.C."/>
    <s v="L6820"/>
    <s v="2017-dic-31"/>
    <x v="3"/>
    <m/>
    <m/>
    <s v="Cuentas por pagar comerciales y otras cuentas por pagar"/>
    <x v="31"/>
    <x v="0"/>
    <n v="7713"/>
  </r>
  <r>
    <x v="17"/>
    <s v="ALDEA PROYECTOS INMOBILIARIOS S.A."/>
    <s v="40 NIIF Pymes - Individuales"/>
    <s v="BOGOTA D.C."/>
    <s v="M7110"/>
    <s v="2016-dic-31"/>
    <x v="3"/>
    <m/>
    <m/>
    <s v="Cuentas por pagar comerciales y otras cuentas por pagar"/>
    <x v="31"/>
    <x v="0"/>
    <n v="241981750"/>
  </r>
  <r>
    <x v="17"/>
    <s v="ALDEA PROYECTOS INMOBILIARIOS S.A."/>
    <s v="40 NIIF Pymes - Individuales"/>
    <s v="BOGOTA D.C."/>
    <s v="M7110"/>
    <s v="2017-dic-31"/>
    <x v="3"/>
    <m/>
    <m/>
    <s v="Cuentas por pagar comerciales y otras cuentas por pagar"/>
    <x v="31"/>
    <x v="0"/>
    <n v="625384"/>
  </r>
  <r>
    <x v="4"/>
    <s v="JMV INGENIEROS S A S"/>
    <s v="40 NIIF Pymes - Individuales"/>
    <s v="BOGOTA D.C."/>
    <s v="F4290"/>
    <s v="2016-dic-31"/>
    <x v="3"/>
    <m/>
    <m/>
    <s v="Cuentas por pagar comerciales y otras cuentas por pagar"/>
    <x v="31"/>
    <x v="0"/>
    <n v="71874"/>
  </r>
  <r>
    <x v="4"/>
    <s v="JMV INGENIEROS S A S"/>
    <s v="40 NIIF Pymes - Individuales"/>
    <s v="BOGOTA D.C."/>
    <s v="F4290"/>
    <s v="2017-dic-31"/>
    <x v="3"/>
    <m/>
    <m/>
    <s v="Cuentas por pagar comerciales y otras cuentas por pagar"/>
    <x v="31"/>
    <x v="0"/>
    <n v="19950914"/>
  </r>
  <r>
    <x v="25"/>
    <s v="J FELIPE ARDILA V &amp; CIA SAS"/>
    <s v="40 NIIF Pymes - Individuales"/>
    <s v="BOGOTA D.C."/>
    <s v="M7110"/>
    <s v="2016-dic-31"/>
    <x v="3"/>
    <m/>
    <m/>
    <s v="Cuentas por pagar comerciales y otras cuentas por pagar"/>
    <x v="31"/>
    <x v="0"/>
    <n v="1381606"/>
  </r>
  <r>
    <x v="25"/>
    <s v="J FELIPE ARDILA V &amp; CIA SAS"/>
    <s v="40 NIIF Pymes - Individuales"/>
    <s v="BOGOTA D.C."/>
    <s v="M7110"/>
    <s v="2017-dic-31"/>
    <x v="3"/>
    <m/>
    <m/>
    <s v="Cuentas por pagar comerciales y otras cuentas por pagar"/>
    <x v="31"/>
    <x v="0"/>
    <n v="1431364"/>
  </r>
  <r>
    <x v="47"/>
    <s v="COMPAÑIA COLOMBIANA DE CONSULTORES S AS"/>
    <s v="40 NIIF Pymes - Individuales"/>
    <s v="ANTIOQUIA"/>
    <s v="M7110"/>
    <s v="2016-dic-31"/>
    <x v="3"/>
    <m/>
    <m/>
    <s v="Pasivos por impuestos corrientes, corriente"/>
    <x v="32"/>
    <x v="0"/>
    <n v="1708532"/>
  </r>
  <r>
    <x v="47"/>
    <s v="COMPAÑIA COLOMBIANA DE CONSULTORES S AS"/>
    <s v="40 NIIF Pymes - Individuales"/>
    <s v="ANTIOQUIA"/>
    <s v="M7110"/>
    <s v="2017-dic-31"/>
    <x v="3"/>
    <m/>
    <m/>
    <s v="Pasivos por impuestos corrientes, corriente"/>
    <x v="32"/>
    <x v="0"/>
    <n v="2270389"/>
  </r>
  <r>
    <x v="38"/>
    <s v="P  A  Y  C   S. A.S."/>
    <s v="40 NIIF Pymes - Individuales"/>
    <s v="BOGOTA D.C."/>
    <s v="M7110"/>
    <s v="2016-dic-31"/>
    <x v="3"/>
    <m/>
    <m/>
    <s v="Pasivos por impuestos corrientes, corriente"/>
    <x v="32"/>
    <x v="0"/>
    <n v="1306781"/>
  </r>
  <r>
    <x v="38"/>
    <s v="P  A  Y  C   S. A.S."/>
    <s v="40 NIIF Pymes - Individuales"/>
    <s v="BOGOTA D.C."/>
    <s v="M7110"/>
    <s v="2017-dic-31"/>
    <x v="3"/>
    <m/>
    <m/>
    <s v="Pasivos por impuestos corrientes, corriente"/>
    <x v="32"/>
    <x v="0"/>
    <n v="1298211"/>
  </r>
  <r>
    <x v="43"/>
    <s v="GUSTAVO PERRY ARQUITECTOS S.A.S."/>
    <s v="40 NIIF Pymes - Individuales"/>
    <s v="BOGOTA D.C."/>
    <s v="M7110"/>
    <s v="2016-dic-31"/>
    <x v="3"/>
    <m/>
    <m/>
    <s v="Pasivos por impuestos corrientes, corriente"/>
    <x v="32"/>
    <x v="0"/>
    <n v="37287"/>
  </r>
  <r>
    <x v="43"/>
    <s v="GUSTAVO PERRY ARQUITECTOS S.A.S."/>
    <s v="40 NIIF Pymes - Individuales"/>
    <s v="BOGOTA D.C."/>
    <s v="M7110"/>
    <s v="2017-dic-31"/>
    <x v="3"/>
    <m/>
    <m/>
    <s v="Pasivos por impuestos corrientes, corriente"/>
    <x v="32"/>
    <x v="0"/>
    <n v="61351"/>
  </r>
  <r>
    <x v="52"/>
    <s v="SANEAR S.A."/>
    <s v="40 NIIF Pymes - Individuales"/>
    <s v="ANTIOQUIA"/>
    <s v="M7110"/>
    <s v="2016-dic-31"/>
    <x v="3"/>
    <m/>
    <m/>
    <s v="Pasivos por impuestos corrientes, corriente"/>
    <x v="32"/>
    <x v="0"/>
    <n v="15080"/>
  </r>
  <r>
    <x v="61"/>
    <s v="INGETEC GERENCIA &amp; SUPERVISION S.A."/>
    <s v="40 NIIF Pymes - Individuales"/>
    <s v="BOGOTA D.C."/>
    <s v="M7110"/>
    <s v="2016-dic-31"/>
    <x v="3"/>
    <m/>
    <m/>
    <s v="Pasivos por impuestos corrientes, corriente"/>
    <x v="32"/>
    <x v="0"/>
    <n v="252812"/>
  </r>
  <r>
    <x v="61"/>
    <s v="INGETEC GERENCIA &amp; SUPERVISION S.A."/>
    <s v="40 NIIF Pymes - Individuales"/>
    <s v="BOGOTA D.C."/>
    <s v="M7110"/>
    <s v="2017-dic-31"/>
    <x v="3"/>
    <m/>
    <m/>
    <s v="Pasivos por impuestos corrientes, corriente"/>
    <x v="32"/>
    <x v="0"/>
    <n v="247002"/>
  </r>
  <r>
    <x v="60"/>
    <s v="INGETEC INGENIERIA &amp; DISEÑO S.A."/>
    <s v="40 NIIF Pymes - Individuales"/>
    <s v="BOGOTA D.C."/>
    <s v="M7110"/>
    <s v="2016-dic-31"/>
    <x v="3"/>
    <m/>
    <m/>
    <s v="Pasivos por impuestos corrientes, corriente"/>
    <x v="32"/>
    <x v="0"/>
    <n v="496381"/>
  </r>
  <r>
    <x v="60"/>
    <s v="INGETEC INGENIERIA &amp; DISEÑO S.A."/>
    <s v="40 NIIF Pymes - Individuales"/>
    <s v="BOGOTA D.C."/>
    <s v="M7110"/>
    <s v="2017-dic-31"/>
    <x v="3"/>
    <m/>
    <m/>
    <s v="Pasivos por impuestos corrientes, corriente"/>
    <x v="32"/>
    <x v="0"/>
    <n v="792214"/>
  </r>
  <r>
    <x v="55"/>
    <s v="FAJARDO MORENO Y CIA. S.A."/>
    <s v="40 NIIF Pymes - Individuales"/>
    <s v="ANTIOQUIA"/>
    <s v="M7110"/>
    <s v="2016-dic-31"/>
    <x v="3"/>
    <m/>
    <m/>
    <s v="Pasivos por impuestos corrientes, corriente"/>
    <x v="32"/>
    <x v="0"/>
    <n v="624518"/>
  </r>
  <r>
    <x v="55"/>
    <s v="FAJARDO MORENO Y CIA. S.A."/>
    <s v="40 NIIF Pymes - Individuales"/>
    <s v="ANTIOQUIA"/>
    <s v="M7110"/>
    <s v="2017-dic-31"/>
    <x v="3"/>
    <m/>
    <m/>
    <s v="Pasivos por impuestos corrientes, corriente"/>
    <x v="32"/>
    <x v="0"/>
    <n v="5438310"/>
  </r>
  <r>
    <x v="26"/>
    <s v="GUTIERREZ DIAZ Y CIA  S.A."/>
    <s v="40 NIIF Pymes - Individuales"/>
    <s v="BOGOTA D.C."/>
    <s v="M7110"/>
    <s v="2016-dic-31"/>
    <x v="3"/>
    <m/>
    <m/>
    <s v="Pasivos por impuestos corrientes, corriente"/>
    <x v="32"/>
    <x v="0"/>
    <n v="912248"/>
  </r>
  <r>
    <x v="26"/>
    <s v="GUTIERREZ DIAZ Y CIA  S.A."/>
    <s v="40 NIIF Pymes - Individuales"/>
    <s v="BOGOTA D.C."/>
    <s v="M7110"/>
    <s v="2017-dic-31"/>
    <x v="3"/>
    <m/>
    <m/>
    <s v="Pasivos por impuestos corrientes, corriente"/>
    <x v="32"/>
    <x v="0"/>
    <n v="633411"/>
  </r>
  <r>
    <x v="69"/>
    <s v="JMV CONSTRUKTORA SAS"/>
    <s v="40 NIIF Pymes - Individuales"/>
    <s v="RISARALDA"/>
    <s v="F4290"/>
    <s v="2016-dic-31"/>
    <x v="3"/>
    <m/>
    <m/>
    <s v="Pasivos por impuestos corrientes, corriente"/>
    <x v="32"/>
    <x v="0"/>
    <n v="563063"/>
  </r>
  <r>
    <x v="69"/>
    <s v="JMV CONSTRUKTORA SAS"/>
    <s v="40 NIIF Pymes - Individuales"/>
    <s v="RISARALDA"/>
    <s v="F4290"/>
    <s v="2017-dic-31"/>
    <x v="3"/>
    <m/>
    <m/>
    <s v="Pasivos por impuestos corrientes, corriente"/>
    <x v="32"/>
    <x v="0"/>
    <n v="9670083"/>
  </r>
  <r>
    <x v="5"/>
    <s v="CYG INGENIERIA Y CONSTRUCCIONES S A S"/>
    <s v="40 NIIF Pymes - Individuales"/>
    <s v="BOGOTA D.C."/>
    <s v="F4290"/>
    <s v="2016-dic-31"/>
    <x v="3"/>
    <m/>
    <m/>
    <s v="Pasivos por impuestos corrientes, corriente"/>
    <x v="32"/>
    <x v="0"/>
    <n v="153922"/>
  </r>
  <r>
    <x v="5"/>
    <s v="CYG INGENIERIA Y CONSTRUCCIONES S A S"/>
    <s v="40 NIIF Pymes - Individuales"/>
    <s v="BOGOTA D.C."/>
    <s v="F4290"/>
    <s v="2017-dic-31"/>
    <x v="3"/>
    <m/>
    <m/>
    <s v="Pasivos por impuestos corrientes, corriente"/>
    <x v="32"/>
    <x v="0"/>
    <n v="395083"/>
  </r>
  <r>
    <x v="70"/>
    <s v="TROPICAL ING S.A.S."/>
    <s v="40 NIIF Pymes - Individuales"/>
    <s v="BOGOTA D.C."/>
    <s v="M7110"/>
    <s v="2016-dic-31"/>
    <x v="3"/>
    <m/>
    <m/>
    <s v="Pasivos por impuestos corrientes, corriente"/>
    <x v="32"/>
    <x v="0"/>
    <n v="47764"/>
  </r>
  <r>
    <x v="70"/>
    <s v="TROPICAL ING S.A.S."/>
    <s v="40 NIIF Pymes - Individuales"/>
    <s v="BOGOTA D.C."/>
    <s v="M7110"/>
    <s v="2017-dic-31"/>
    <x v="3"/>
    <m/>
    <m/>
    <s v="Pasivos por impuestos corrientes, corriente"/>
    <x v="32"/>
    <x v="0"/>
    <n v="345951"/>
  </r>
  <r>
    <x v="0"/>
    <s v="ESTYMA ESTUDIOS Y MANEJOS S.A"/>
    <s v="40 NIIF Pymes - Individuales"/>
    <s v="ANTIOQUIA"/>
    <s v="F4210"/>
    <s v="2016-dic-31"/>
    <x v="3"/>
    <m/>
    <m/>
    <s v="Pasivos por impuestos corrientes, corriente"/>
    <x v="32"/>
    <x v="0"/>
    <n v="2162309"/>
  </r>
  <r>
    <x v="0"/>
    <s v="ESTYMA ESTUDIOS Y MANEJOS S.A"/>
    <s v="40 NIIF Pymes - Individuales"/>
    <s v="ANTIOQUIA"/>
    <s v="F4210"/>
    <s v="2017-dic-31"/>
    <x v="3"/>
    <m/>
    <m/>
    <s v="Pasivos por impuestos corrientes, corriente"/>
    <x v="32"/>
    <x v="0"/>
    <n v="2115848"/>
  </r>
  <r>
    <x v="7"/>
    <s v="VALORES Y CONTRATOS S.A. VALORCON S.A."/>
    <s v="40 NIIF Pymes - Individuales"/>
    <s v="ATLANTICO"/>
    <s v="F4210"/>
    <s v="2016-dic-31"/>
    <x v="3"/>
    <m/>
    <m/>
    <s v="Pasivos por impuestos corrientes, corriente"/>
    <x v="32"/>
    <x v="0"/>
    <n v="1226137"/>
  </r>
  <r>
    <x v="7"/>
    <s v="VALORES Y CONTRATOS S.A. VALORCON S.A."/>
    <s v="40 NIIF Pymes - Individuales"/>
    <s v="ATLANTICO"/>
    <s v="F4210"/>
    <s v="2017-dic-31"/>
    <x v="3"/>
    <m/>
    <m/>
    <s v="Pasivos por impuestos corrientes, corriente"/>
    <x v="32"/>
    <x v="0"/>
    <n v="3361267"/>
  </r>
  <r>
    <x v="21"/>
    <s v="INVERSIONES Y CONSTRUCCIONES GAVIRIA VALLEJO INVERCO S A S"/>
    <s v="40 NIIF Pymes - Individuales"/>
    <s v="BOGOTA D.C."/>
    <s v="L6820"/>
    <s v="2016-dic-31"/>
    <x v="3"/>
    <m/>
    <m/>
    <s v="Pasivos por impuestos corrientes, corriente"/>
    <x v="32"/>
    <x v="0"/>
    <n v="4933"/>
  </r>
  <r>
    <x v="21"/>
    <s v="INVERSIONES Y CONSTRUCCIONES GAVIRIA VALLEJO INVERCO S A S"/>
    <s v="40 NIIF Pymes - Individuales"/>
    <s v="BOGOTA D.C."/>
    <s v="L6820"/>
    <s v="2017-dic-31"/>
    <x v="3"/>
    <m/>
    <m/>
    <s v="Pasivos por impuestos corrientes, corriente"/>
    <x v="32"/>
    <x v="0"/>
    <n v="35097"/>
  </r>
  <r>
    <x v="17"/>
    <s v="ALDEA PROYECTOS INMOBILIARIOS S.A."/>
    <s v="40 NIIF Pymes - Individuales"/>
    <s v="BOGOTA D.C."/>
    <s v="M7110"/>
    <s v="2016-dic-31"/>
    <x v="3"/>
    <m/>
    <m/>
    <s v="Pasivos por impuestos corrientes, corriente"/>
    <x v="32"/>
    <x v="0"/>
    <n v="1078700"/>
  </r>
  <r>
    <x v="17"/>
    <s v="ALDEA PROYECTOS INMOBILIARIOS S.A."/>
    <s v="40 NIIF Pymes - Individuales"/>
    <s v="BOGOTA D.C."/>
    <s v="M7110"/>
    <s v="2017-dic-31"/>
    <x v="3"/>
    <m/>
    <m/>
    <s v="Pasivos por impuestos corrientes, corriente"/>
    <x v="32"/>
    <x v="0"/>
    <n v="2188478"/>
  </r>
  <r>
    <x v="4"/>
    <s v="JMV INGENIEROS S A S"/>
    <s v="40 NIIF Pymes - Individuales"/>
    <s v="BOGOTA D.C."/>
    <s v="F4290"/>
    <s v="2016-dic-31"/>
    <x v="3"/>
    <m/>
    <m/>
    <s v="Pasivos por impuestos corrientes, corriente"/>
    <x v="32"/>
    <x v="0"/>
    <n v="610611"/>
  </r>
  <r>
    <x v="25"/>
    <s v="J FELIPE ARDILA V &amp; CIA SAS"/>
    <s v="40 NIIF Pymes - Individuales"/>
    <s v="BOGOTA D.C."/>
    <s v="M7110"/>
    <s v="2016-dic-31"/>
    <x v="3"/>
    <m/>
    <m/>
    <s v="Pasivos por impuestos corrientes, corriente"/>
    <x v="32"/>
    <x v="0"/>
    <n v="272118"/>
  </r>
  <r>
    <x v="25"/>
    <s v="J FELIPE ARDILA V &amp; CIA SAS"/>
    <s v="40 NIIF Pymes - Individuales"/>
    <s v="BOGOTA D.C."/>
    <s v="M7110"/>
    <s v="2017-dic-31"/>
    <x v="3"/>
    <m/>
    <m/>
    <s v="Pasivos por impuestos corrientes, corriente"/>
    <x v="32"/>
    <x v="0"/>
    <n v="188658"/>
  </r>
  <r>
    <x v="47"/>
    <s v="COMPAÑIA COLOMBIANA DE CONSULTORES S AS"/>
    <s v="40 NIIF Pymes - Individuales"/>
    <s v="ANTIOQUIA"/>
    <s v="M7110"/>
    <s v="2016-dic-31"/>
    <x v="3"/>
    <m/>
    <m/>
    <s v="Otros pasivos financieros corrientes"/>
    <x v="33"/>
    <x v="0"/>
    <n v="19824"/>
  </r>
  <r>
    <x v="47"/>
    <s v="COMPAÑIA COLOMBIANA DE CONSULTORES S AS"/>
    <s v="40 NIIF Pymes - Individuales"/>
    <s v="ANTIOQUIA"/>
    <s v="M7110"/>
    <s v="2017-dic-31"/>
    <x v="3"/>
    <m/>
    <m/>
    <s v="Otros pasivos financieros corrientes"/>
    <x v="33"/>
    <x v="0"/>
    <n v="22525"/>
  </r>
  <r>
    <x v="38"/>
    <s v="P  A  Y  C   S. A.S."/>
    <s v="40 NIIF Pymes - Individuales"/>
    <s v="BOGOTA D.C."/>
    <s v="M7110"/>
    <s v="2016-dic-31"/>
    <x v="3"/>
    <m/>
    <m/>
    <s v="Otros pasivos financieros corrientes"/>
    <x v="33"/>
    <x v="0"/>
    <n v="1025818"/>
  </r>
  <r>
    <x v="43"/>
    <s v="GUSTAVO PERRY ARQUITECTOS S.A.S."/>
    <s v="40 NIIF Pymes - Individuales"/>
    <s v="BOGOTA D.C."/>
    <s v="M7110"/>
    <s v="2016-dic-31"/>
    <x v="3"/>
    <m/>
    <m/>
    <s v="Otros pasivos financieros corrientes"/>
    <x v="33"/>
    <x v="0"/>
    <n v="82096"/>
  </r>
  <r>
    <x v="43"/>
    <s v="GUSTAVO PERRY ARQUITECTOS S.A.S."/>
    <s v="40 NIIF Pymes - Individuales"/>
    <s v="BOGOTA D.C."/>
    <s v="M7110"/>
    <s v="2017-dic-31"/>
    <x v="3"/>
    <m/>
    <m/>
    <s v="Otros pasivos financieros corrientes"/>
    <x v="33"/>
    <x v="0"/>
    <n v="98335"/>
  </r>
  <r>
    <x v="52"/>
    <s v="SANEAR S.A."/>
    <s v="40 NIIF Pymes - Individuales"/>
    <s v="ANTIOQUIA"/>
    <s v="M7110"/>
    <s v="2016-dic-31"/>
    <x v="3"/>
    <m/>
    <m/>
    <s v="Otros pasivos financieros corrientes"/>
    <x v="33"/>
    <x v="0"/>
    <n v="153783"/>
  </r>
  <r>
    <x v="26"/>
    <s v="GUTIERREZ DIAZ Y CIA  S.A."/>
    <s v="40 NIIF Pymes - Individuales"/>
    <s v="BOGOTA D.C."/>
    <s v="M7110"/>
    <s v="2016-dic-31"/>
    <x v="3"/>
    <m/>
    <m/>
    <s v="Otros pasivos financieros corrientes"/>
    <x v="33"/>
    <x v="0"/>
    <n v="313321"/>
  </r>
  <r>
    <x v="26"/>
    <s v="GUTIERREZ DIAZ Y CIA  S.A."/>
    <s v="40 NIIF Pymes - Individuales"/>
    <s v="BOGOTA D.C."/>
    <s v="M7110"/>
    <s v="2017-dic-31"/>
    <x v="3"/>
    <m/>
    <m/>
    <s v="Otros pasivos financieros corrientes"/>
    <x v="33"/>
    <x v="0"/>
    <n v="519595"/>
  </r>
  <r>
    <x v="69"/>
    <s v="JMV CONSTRUKTORA SAS"/>
    <s v="40 NIIF Pymes - Individuales"/>
    <s v="RISARALDA"/>
    <s v="F4290"/>
    <s v="2016-dic-31"/>
    <x v="3"/>
    <m/>
    <m/>
    <s v="Otros pasivos financieros corrientes"/>
    <x v="33"/>
    <x v="0"/>
    <n v="1858568"/>
  </r>
  <r>
    <x v="69"/>
    <s v="JMV CONSTRUKTORA SAS"/>
    <s v="40 NIIF Pymes - Individuales"/>
    <s v="RISARALDA"/>
    <s v="F4290"/>
    <s v="2017-dic-31"/>
    <x v="3"/>
    <m/>
    <m/>
    <s v="Otros pasivos financieros corrientes"/>
    <x v="33"/>
    <x v="0"/>
    <n v="335513"/>
  </r>
  <r>
    <x v="5"/>
    <s v="CYG INGENIERIA Y CONSTRUCCIONES S A S"/>
    <s v="40 NIIF Pymes - Individuales"/>
    <s v="BOGOTA D.C."/>
    <s v="F4290"/>
    <s v="2016-dic-31"/>
    <x v="3"/>
    <m/>
    <m/>
    <s v="Otros pasivos financieros corrientes"/>
    <x v="33"/>
    <x v="0"/>
    <n v="12764504"/>
  </r>
  <r>
    <x v="5"/>
    <s v="CYG INGENIERIA Y CONSTRUCCIONES S A S"/>
    <s v="40 NIIF Pymes - Individuales"/>
    <s v="BOGOTA D.C."/>
    <s v="F4290"/>
    <s v="2017-dic-31"/>
    <x v="3"/>
    <m/>
    <m/>
    <s v="Otros pasivos financieros corrientes"/>
    <x v="33"/>
    <x v="0"/>
    <n v="19203135"/>
  </r>
  <r>
    <x v="0"/>
    <s v="ESTYMA ESTUDIOS Y MANEJOS S.A"/>
    <s v="40 NIIF Pymes - Individuales"/>
    <s v="ANTIOQUIA"/>
    <s v="F4210"/>
    <s v="2016-dic-31"/>
    <x v="3"/>
    <m/>
    <m/>
    <s v="Otros pasivos financieros corrientes"/>
    <x v="33"/>
    <x v="0"/>
    <n v="17613213"/>
  </r>
  <r>
    <x v="0"/>
    <s v="ESTYMA ESTUDIOS Y MANEJOS S.A"/>
    <s v="40 NIIF Pymes - Individuales"/>
    <s v="ANTIOQUIA"/>
    <s v="F4210"/>
    <s v="2017-dic-31"/>
    <x v="3"/>
    <m/>
    <m/>
    <s v="Otros pasivos financieros corrientes"/>
    <x v="33"/>
    <x v="0"/>
    <n v="2944288"/>
  </r>
  <r>
    <x v="7"/>
    <s v="VALORES Y CONTRATOS S.A. VALORCON S.A."/>
    <s v="40 NIIF Pymes - Individuales"/>
    <s v="ATLANTICO"/>
    <s v="F4210"/>
    <s v="2016-dic-31"/>
    <x v="3"/>
    <m/>
    <m/>
    <s v="Otros pasivos financieros corrientes"/>
    <x v="33"/>
    <x v="0"/>
    <n v="132678869"/>
  </r>
  <r>
    <x v="7"/>
    <s v="VALORES Y CONTRATOS S.A. VALORCON S.A."/>
    <s v="40 NIIF Pymes - Individuales"/>
    <s v="ATLANTICO"/>
    <s v="F4210"/>
    <s v="2017-dic-31"/>
    <x v="3"/>
    <m/>
    <m/>
    <s v="Otros pasivos financieros corrientes"/>
    <x v="33"/>
    <x v="0"/>
    <n v="147331748"/>
  </r>
  <r>
    <x v="4"/>
    <s v="JMV INGENIEROS S A S"/>
    <s v="40 NIIF Pymes - Individuales"/>
    <s v="BOGOTA D.C."/>
    <s v="F4290"/>
    <s v="2016-dic-31"/>
    <x v="3"/>
    <m/>
    <m/>
    <s v="Otros pasivos financieros corrientes"/>
    <x v="33"/>
    <x v="0"/>
    <n v="1441916"/>
  </r>
  <r>
    <x v="4"/>
    <s v="JMV INGENIEROS S A S"/>
    <s v="40 NIIF Pymes - Individuales"/>
    <s v="BOGOTA D.C."/>
    <s v="F4290"/>
    <s v="2017-dic-31"/>
    <x v="3"/>
    <m/>
    <m/>
    <s v="Otros pasivos financieros corrientes"/>
    <x v="33"/>
    <x v="0"/>
    <n v="6616411"/>
  </r>
  <r>
    <x v="25"/>
    <s v="J FELIPE ARDILA V &amp; CIA SAS"/>
    <s v="40 NIIF Pymes - Individuales"/>
    <s v="BOGOTA D.C."/>
    <s v="M7110"/>
    <s v="2016-dic-31"/>
    <x v="3"/>
    <m/>
    <m/>
    <s v="Otros pasivos financieros corrientes"/>
    <x v="33"/>
    <x v="0"/>
    <n v="1147784"/>
  </r>
  <r>
    <x v="25"/>
    <s v="J FELIPE ARDILA V &amp; CIA SAS"/>
    <s v="40 NIIF Pymes - Individuales"/>
    <s v="BOGOTA D.C."/>
    <s v="M7110"/>
    <s v="2017-dic-31"/>
    <x v="3"/>
    <m/>
    <m/>
    <s v="Otros pasivos financieros corrientes"/>
    <x v="33"/>
    <x v="0"/>
    <n v="1332792"/>
  </r>
  <r>
    <x v="47"/>
    <s v="COMPAÑIA COLOMBIANA DE CONSULTORES S AS"/>
    <s v="40 NIIF Pymes - Individuales"/>
    <s v="ANTIOQUIA"/>
    <s v="M7110"/>
    <s v="2016-dic-31"/>
    <x v="3"/>
    <m/>
    <m/>
    <s v="Préstamos corrientes"/>
    <x v="34"/>
    <x v="0"/>
    <n v="19824"/>
  </r>
  <r>
    <x v="47"/>
    <s v="COMPAÑIA COLOMBIANA DE CONSULTORES S AS"/>
    <s v="40 NIIF Pymes - Individuales"/>
    <s v="ANTIOQUIA"/>
    <s v="M7110"/>
    <s v="2017-dic-31"/>
    <x v="3"/>
    <m/>
    <m/>
    <s v="Préstamos corrientes"/>
    <x v="34"/>
    <x v="0"/>
    <n v="22525"/>
  </r>
  <r>
    <x v="38"/>
    <s v="P  A  Y  C   S. A.S."/>
    <s v="40 NIIF Pymes - Individuales"/>
    <s v="BOGOTA D.C."/>
    <s v="M7110"/>
    <s v="2016-dic-31"/>
    <x v="3"/>
    <m/>
    <m/>
    <s v="Préstamos corrientes"/>
    <x v="34"/>
    <x v="0"/>
    <n v="1025818"/>
  </r>
  <r>
    <x v="43"/>
    <s v="GUSTAVO PERRY ARQUITECTOS S.A.S."/>
    <s v="40 NIIF Pymes - Individuales"/>
    <s v="BOGOTA D.C."/>
    <s v="M7110"/>
    <s v="2016-dic-31"/>
    <x v="3"/>
    <m/>
    <m/>
    <s v="Préstamos corrientes"/>
    <x v="34"/>
    <x v="0"/>
    <n v="82096"/>
  </r>
  <r>
    <x v="43"/>
    <s v="GUSTAVO PERRY ARQUITECTOS S.A.S."/>
    <s v="40 NIIF Pymes - Individuales"/>
    <s v="BOGOTA D.C."/>
    <s v="M7110"/>
    <s v="2017-dic-31"/>
    <x v="3"/>
    <m/>
    <m/>
    <s v="Préstamos corrientes"/>
    <x v="34"/>
    <x v="0"/>
    <n v="98335"/>
  </r>
  <r>
    <x v="52"/>
    <s v="SANEAR S.A."/>
    <s v="40 NIIF Pymes - Individuales"/>
    <s v="ANTIOQUIA"/>
    <s v="M7110"/>
    <s v="2016-dic-31"/>
    <x v="3"/>
    <m/>
    <m/>
    <s v="Préstamos corrientes"/>
    <x v="34"/>
    <x v="0"/>
    <n v="153783"/>
  </r>
  <r>
    <x v="26"/>
    <s v="GUTIERREZ DIAZ Y CIA  S.A."/>
    <s v="40 NIIF Pymes - Individuales"/>
    <s v="BOGOTA D.C."/>
    <s v="M7110"/>
    <s v="2016-dic-31"/>
    <x v="3"/>
    <m/>
    <m/>
    <s v="Préstamos corrientes"/>
    <x v="34"/>
    <x v="0"/>
    <n v="313321"/>
  </r>
  <r>
    <x v="26"/>
    <s v="GUTIERREZ DIAZ Y CIA  S.A."/>
    <s v="40 NIIF Pymes - Individuales"/>
    <s v="BOGOTA D.C."/>
    <s v="M7110"/>
    <s v="2017-dic-31"/>
    <x v="3"/>
    <m/>
    <m/>
    <s v="Préstamos corrientes"/>
    <x v="34"/>
    <x v="0"/>
    <n v="519595"/>
  </r>
  <r>
    <x v="69"/>
    <s v="JMV CONSTRUKTORA SAS"/>
    <s v="40 NIIF Pymes - Individuales"/>
    <s v="RISARALDA"/>
    <s v="F4290"/>
    <s v="2016-dic-31"/>
    <x v="3"/>
    <m/>
    <m/>
    <s v="Préstamos corrientes"/>
    <x v="34"/>
    <x v="0"/>
    <n v="1530536"/>
  </r>
  <r>
    <x v="69"/>
    <s v="JMV CONSTRUKTORA SAS"/>
    <s v="40 NIIF Pymes - Individuales"/>
    <s v="RISARALDA"/>
    <s v="F4290"/>
    <s v="2017-dic-31"/>
    <x v="3"/>
    <m/>
    <m/>
    <s v="Préstamos corrientes"/>
    <x v="34"/>
    <x v="0"/>
    <n v="335513"/>
  </r>
  <r>
    <x v="5"/>
    <s v="CYG INGENIERIA Y CONSTRUCCIONES S A S"/>
    <s v="40 NIIF Pymes - Individuales"/>
    <s v="BOGOTA D.C."/>
    <s v="F4290"/>
    <s v="2016-dic-31"/>
    <x v="3"/>
    <m/>
    <m/>
    <s v="Préstamos corrientes"/>
    <x v="34"/>
    <x v="0"/>
    <n v="12764504"/>
  </r>
  <r>
    <x v="5"/>
    <s v="CYG INGENIERIA Y CONSTRUCCIONES S A S"/>
    <s v="40 NIIF Pymes - Individuales"/>
    <s v="BOGOTA D.C."/>
    <s v="F4290"/>
    <s v="2017-dic-31"/>
    <x v="3"/>
    <m/>
    <m/>
    <s v="Préstamos corrientes"/>
    <x v="34"/>
    <x v="0"/>
    <n v="19203135"/>
  </r>
  <r>
    <x v="0"/>
    <s v="ESTYMA ESTUDIOS Y MANEJOS S.A"/>
    <s v="40 NIIF Pymes - Individuales"/>
    <s v="ANTIOQUIA"/>
    <s v="F4210"/>
    <s v="2016-dic-31"/>
    <x v="3"/>
    <m/>
    <m/>
    <s v="Préstamos corrientes"/>
    <x v="34"/>
    <x v="0"/>
    <n v="17613213"/>
  </r>
  <r>
    <x v="0"/>
    <s v="ESTYMA ESTUDIOS Y MANEJOS S.A"/>
    <s v="40 NIIF Pymes - Individuales"/>
    <s v="ANTIOQUIA"/>
    <s v="F4210"/>
    <s v="2017-dic-31"/>
    <x v="3"/>
    <m/>
    <m/>
    <s v="Préstamos corrientes"/>
    <x v="34"/>
    <x v="0"/>
    <n v="2944288"/>
  </r>
  <r>
    <x v="7"/>
    <s v="VALORES Y CONTRATOS S.A. VALORCON S.A."/>
    <s v="40 NIIF Pymes - Individuales"/>
    <s v="ATLANTICO"/>
    <s v="F4210"/>
    <s v="2016-dic-31"/>
    <x v="3"/>
    <m/>
    <m/>
    <s v="Préstamos corrientes"/>
    <x v="34"/>
    <x v="0"/>
    <n v="132678869"/>
  </r>
  <r>
    <x v="7"/>
    <s v="VALORES Y CONTRATOS S.A. VALORCON S.A."/>
    <s v="40 NIIF Pymes - Individuales"/>
    <s v="ATLANTICO"/>
    <s v="F4210"/>
    <s v="2017-dic-31"/>
    <x v="3"/>
    <m/>
    <m/>
    <s v="Préstamos corrientes"/>
    <x v="34"/>
    <x v="0"/>
    <n v="147331748"/>
  </r>
  <r>
    <x v="4"/>
    <s v="JMV INGENIEROS S A S"/>
    <s v="40 NIIF Pymes - Individuales"/>
    <s v="BOGOTA D.C."/>
    <s v="F4290"/>
    <s v="2017-dic-31"/>
    <x v="3"/>
    <m/>
    <m/>
    <s v="Préstamos corrientes"/>
    <x v="34"/>
    <x v="0"/>
    <n v="6616411"/>
  </r>
  <r>
    <x v="25"/>
    <s v="J FELIPE ARDILA V &amp; CIA SAS"/>
    <s v="40 NIIF Pymes - Individuales"/>
    <s v="BOGOTA D.C."/>
    <s v="M7110"/>
    <s v="2016-dic-31"/>
    <x v="3"/>
    <m/>
    <m/>
    <s v="Préstamos corrientes"/>
    <x v="34"/>
    <x v="0"/>
    <n v="1147784"/>
  </r>
  <r>
    <x v="25"/>
    <s v="J FELIPE ARDILA V &amp; CIA SAS"/>
    <s v="40 NIIF Pymes - Individuales"/>
    <s v="BOGOTA D.C."/>
    <s v="M7110"/>
    <s v="2017-dic-31"/>
    <x v="3"/>
    <m/>
    <m/>
    <s v="Préstamos corrientes"/>
    <x v="34"/>
    <x v="0"/>
    <n v="1332792"/>
  </r>
  <r>
    <x v="69"/>
    <s v="JMV CONSTRUKTORA SAS"/>
    <s v="40 NIIF Pymes - Individuales"/>
    <s v="RISARALDA"/>
    <s v="F4290"/>
    <s v="2016-dic-31"/>
    <x v="3"/>
    <m/>
    <m/>
    <s v="Parte corriente de préstamos no corrientes"/>
    <x v="35"/>
    <x v="0"/>
    <n v="328032"/>
  </r>
  <r>
    <x v="4"/>
    <s v="JMV INGENIEROS S A S"/>
    <s v="40 NIIF Pymes - Individuales"/>
    <s v="BOGOTA D.C."/>
    <s v="F4290"/>
    <s v="2016-dic-31"/>
    <x v="3"/>
    <m/>
    <m/>
    <s v="Parte corriente de préstamos no corrientes"/>
    <x v="35"/>
    <x v="0"/>
    <n v="1441916"/>
  </r>
  <r>
    <x v="43"/>
    <s v="GUSTAVO PERRY ARQUITECTOS S.A.S."/>
    <s v="40 NIIF Pymes - Individuales"/>
    <s v="BOGOTA D.C."/>
    <s v="M7110"/>
    <s v="2016-dic-31"/>
    <x v="3"/>
    <m/>
    <m/>
    <s v="Otros pasivos no financieros corrientes"/>
    <x v="36"/>
    <x v="0"/>
    <n v="3333627"/>
  </r>
  <r>
    <x v="43"/>
    <s v="GUSTAVO PERRY ARQUITECTOS S.A.S."/>
    <s v="40 NIIF Pymes - Individuales"/>
    <s v="BOGOTA D.C."/>
    <s v="M7110"/>
    <s v="2017-dic-31"/>
    <x v="3"/>
    <m/>
    <m/>
    <s v="Otros pasivos no financieros corrientes"/>
    <x v="36"/>
    <x v="0"/>
    <n v="2763072"/>
  </r>
  <r>
    <x v="61"/>
    <s v="INGETEC GERENCIA &amp; SUPERVISION S.A."/>
    <s v="40 NIIF Pymes - Individuales"/>
    <s v="BOGOTA D.C."/>
    <s v="M7110"/>
    <s v="2016-dic-31"/>
    <x v="3"/>
    <m/>
    <m/>
    <s v="Otros pasivos no financieros corrientes"/>
    <x v="36"/>
    <x v="0"/>
    <n v="314695"/>
  </r>
  <r>
    <x v="61"/>
    <s v="INGETEC GERENCIA &amp; SUPERVISION S.A."/>
    <s v="40 NIIF Pymes - Individuales"/>
    <s v="BOGOTA D.C."/>
    <s v="M7110"/>
    <s v="2017-dic-31"/>
    <x v="3"/>
    <m/>
    <m/>
    <s v="Otros pasivos no financieros corrientes"/>
    <x v="36"/>
    <x v="0"/>
    <n v="171976"/>
  </r>
  <r>
    <x v="60"/>
    <s v="INGETEC INGENIERIA &amp; DISEÑO S.A."/>
    <s v="40 NIIF Pymes - Individuales"/>
    <s v="BOGOTA D.C."/>
    <s v="M7110"/>
    <s v="2016-dic-31"/>
    <x v="3"/>
    <m/>
    <m/>
    <s v="Otros pasivos no financieros corrientes"/>
    <x v="36"/>
    <x v="0"/>
    <n v="125787"/>
  </r>
  <r>
    <x v="60"/>
    <s v="INGETEC INGENIERIA &amp; DISEÑO S.A."/>
    <s v="40 NIIF Pymes - Individuales"/>
    <s v="BOGOTA D.C."/>
    <s v="M7110"/>
    <s v="2017-dic-31"/>
    <x v="3"/>
    <m/>
    <m/>
    <s v="Otros pasivos no financieros corrientes"/>
    <x v="36"/>
    <x v="0"/>
    <n v="6863"/>
  </r>
  <r>
    <x v="55"/>
    <s v="FAJARDO MORENO Y CIA. S.A."/>
    <s v="40 NIIF Pymes - Individuales"/>
    <s v="ANTIOQUIA"/>
    <s v="M7110"/>
    <s v="2016-dic-31"/>
    <x v="3"/>
    <m/>
    <m/>
    <s v="Otros pasivos no financieros corrientes"/>
    <x v="36"/>
    <x v="0"/>
    <n v="10536872"/>
  </r>
  <r>
    <x v="55"/>
    <s v="FAJARDO MORENO Y CIA. S.A."/>
    <s v="40 NIIF Pymes - Individuales"/>
    <s v="ANTIOQUIA"/>
    <s v="M7110"/>
    <s v="2017-dic-31"/>
    <x v="3"/>
    <m/>
    <m/>
    <s v="Otros pasivos no financieros corrientes"/>
    <x v="36"/>
    <x v="0"/>
    <n v="10832278"/>
  </r>
  <r>
    <x v="69"/>
    <s v="JMV CONSTRUKTORA SAS"/>
    <s v="40 NIIF Pymes - Individuales"/>
    <s v="RISARALDA"/>
    <s v="F4290"/>
    <s v="2016-dic-31"/>
    <x v="3"/>
    <m/>
    <m/>
    <s v="Otros pasivos no financieros corrientes"/>
    <x v="36"/>
    <x v="0"/>
    <n v="3950541"/>
  </r>
  <r>
    <x v="69"/>
    <s v="JMV CONSTRUKTORA SAS"/>
    <s v="40 NIIF Pymes - Individuales"/>
    <s v="RISARALDA"/>
    <s v="F4290"/>
    <s v="2017-dic-31"/>
    <x v="3"/>
    <m/>
    <m/>
    <s v="Otros pasivos no financieros corrientes"/>
    <x v="36"/>
    <x v="0"/>
    <n v="21831536"/>
  </r>
  <r>
    <x v="5"/>
    <s v="CYG INGENIERIA Y CONSTRUCCIONES S A S"/>
    <s v="40 NIIF Pymes - Individuales"/>
    <s v="BOGOTA D.C."/>
    <s v="F4290"/>
    <s v="2016-dic-31"/>
    <x v="3"/>
    <m/>
    <m/>
    <s v="Otros pasivos no financieros corrientes"/>
    <x v="36"/>
    <x v="0"/>
    <n v="30276670"/>
  </r>
  <r>
    <x v="5"/>
    <s v="CYG INGENIERIA Y CONSTRUCCIONES S A S"/>
    <s v="40 NIIF Pymes - Individuales"/>
    <s v="BOGOTA D.C."/>
    <s v="F4290"/>
    <s v="2017-dic-31"/>
    <x v="3"/>
    <m/>
    <m/>
    <s v="Otros pasivos no financieros corrientes"/>
    <x v="36"/>
    <x v="0"/>
    <n v="5313613"/>
  </r>
  <r>
    <x v="70"/>
    <s v="TROPICAL ING S.A.S."/>
    <s v="40 NIIF Pymes - Individuales"/>
    <s v="BOGOTA D.C."/>
    <s v="M7110"/>
    <s v="2016-dic-31"/>
    <x v="3"/>
    <m/>
    <m/>
    <s v="Otros pasivos no financieros corrientes"/>
    <x v="36"/>
    <x v="0"/>
    <n v="28765987"/>
  </r>
  <r>
    <x v="70"/>
    <s v="TROPICAL ING S.A.S."/>
    <s v="40 NIIF Pymes - Individuales"/>
    <s v="BOGOTA D.C."/>
    <s v="M7110"/>
    <s v="2017-dic-31"/>
    <x v="3"/>
    <m/>
    <m/>
    <s v="Otros pasivos no financieros corrientes"/>
    <x v="36"/>
    <x v="0"/>
    <n v="42655599"/>
  </r>
  <r>
    <x v="0"/>
    <s v="ESTYMA ESTUDIOS Y MANEJOS S.A"/>
    <s v="40 NIIF Pymes - Individuales"/>
    <s v="ANTIOQUIA"/>
    <s v="F4210"/>
    <s v="2016-dic-31"/>
    <x v="3"/>
    <m/>
    <m/>
    <s v="Otros pasivos no financieros corrientes"/>
    <x v="36"/>
    <x v="0"/>
    <n v="22747830"/>
  </r>
  <r>
    <x v="0"/>
    <s v="ESTYMA ESTUDIOS Y MANEJOS S.A"/>
    <s v="40 NIIF Pymes - Individuales"/>
    <s v="ANTIOQUIA"/>
    <s v="F4210"/>
    <s v="2017-dic-31"/>
    <x v="3"/>
    <m/>
    <m/>
    <s v="Otros pasivos no financieros corrientes"/>
    <x v="36"/>
    <x v="0"/>
    <n v="27916769"/>
  </r>
  <r>
    <x v="7"/>
    <s v="VALORES Y CONTRATOS S.A. VALORCON S.A."/>
    <s v="40 NIIF Pymes - Individuales"/>
    <s v="ATLANTICO"/>
    <s v="F4210"/>
    <s v="2016-dic-31"/>
    <x v="3"/>
    <m/>
    <m/>
    <s v="Otros pasivos no financieros corrientes"/>
    <x v="36"/>
    <x v="0"/>
    <n v="4175999"/>
  </r>
  <r>
    <x v="7"/>
    <s v="VALORES Y CONTRATOS S.A. VALORCON S.A."/>
    <s v="40 NIIF Pymes - Individuales"/>
    <s v="ATLANTICO"/>
    <s v="F4210"/>
    <s v="2017-dic-31"/>
    <x v="3"/>
    <m/>
    <m/>
    <s v="Otros pasivos no financieros corrientes"/>
    <x v="36"/>
    <x v="0"/>
    <n v="5112019"/>
  </r>
  <r>
    <x v="21"/>
    <s v="INVERSIONES Y CONSTRUCCIONES GAVIRIA VALLEJO INVERCO S A S"/>
    <s v="40 NIIF Pymes - Individuales"/>
    <s v="BOGOTA D.C."/>
    <s v="L6820"/>
    <s v="2016-dic-31"/>
    <x v="3"/>
    <m/>
    <m/>
    <s v="Otros pasivos no financieros corrientes"/>
    <x v="36"/>
    <x v="0"/>
    <n v="3267793"/>
  </r>
  <r>
    <x v="21"/>
    <s v="INVERSIONES Y CONSTRUCCIONES GAVIRIA VALLEJO INVERCO S A S"/>
    <s v="40 NIIF Pymes - Individuales"/>
    <s v="BOGOTA D.C."/>
    <s v="L6820"/>
    <s v="2017-dic-31"/>
    <x v="3"/>
    <m/>
    <m/>
    <s v="Otros pasivos no financieros corrientes"/>
    <x v="36"/>
    <x v="0"/>
    <n v="2627559"/>
  </r>
  <r>
    <x v="17"/>
    <s v="ALDEA PROYECTOS INMOBILIARIOS S.A."/>
    <s v="40 NIIF Pymes - Individuales"/>
    <s v="BOGOTA D.C."/>
    <s v="M7110"/>
    <s v="2016-dic-31"/>
    <x v="3"/>
    <m/>
    <m/>
    <s v="Otros pasivos no financieros corrientes"/>
    <x v="36"/>
    <x v="0"/>
    <n v="20687704"/>
  </r>
  <r>
    <x v="17"/>
    <s v="ALDEA PROYECTOS INMOBILIARIOS S.A."/>
    <s v="40 NIIF Pymes - Individuales"/>
    <s v="BOGOTA D.C."/>
    <s v="M7110"/>
    <s v="2017-dic-31"/>
    <x v="3"/>
    <m/>
    <m/>
    <s v="Otros pasivos no financieros corrientes"/>
    <x v="36"/>
    <x v="0"/>
    <n v="19951654"/>
  </r>
  <r>
    <x v="25"/>
    <s v="J FELIPE ARDILA V &amp; CIA SAS"/>
    <s v="40 NIIF Pymes - Individuales"/>
    <s v="BOGOTA D.C."/>
    <s v="M7110"/>
    <s v="2016-dic-31"/>
    <x v="3"/>
    <m/>
    <m/>
    <s v="Otros pasivos no financieros corrientes"/>
    <x v="36"/>
    <x v="0"/>
    <n v="2837310"/>
  </r>
  <r>
    <x v="25"/>
    <s v="J FELIPE ARDILA V &amp; CIA SAS"/>
    <s v="40 NIIF Pymes - Individuales"/>
    <s v="BOGOTA D.C."/>
    <s v="M7110"/>
    <s v="2017-dic-31"/>
    <x v="3"/>
    <m/>
    <m/>
    <s v="Otros pasivos no financieros corrientes"/>
    <x v="36"/>
    <x v="0"/>
    <n v="10191891"/>
  </r>
  <r>
    <x v="47"/>
    <s v="COMPAÑIA COLOMBIANA DE CONSULTORES S AS"/>
    <s v="40 NIIF Pymes - Individuales"/>
    <s v="ANTIOQUIA"/>
    <s v="M7110"/>
    <s v="2016-dic-31"/>
    <x v="3"/>
    <m/>
    <m/>
    <s v="Total pasivos corrientes distintos de los pasivos incluidos en grupos de activos para su disposición clasificados como mantenidos para la venta"/>
    <x v="72"/>
    <x v="0"/>
    <n v="7441534"/>
  </r>
  <r>
    <x v="47"/>
    <s v="COMPAÑIA COLOMBIANA DE CONSULTORES S AS"/>
    <s v="40 NIIF Pymes - Individuales"/>
    <s v="ANTIOQUIA"/>
    <s v="M7110"/>
    <s v="2017-dic-31"/>
    <x v="3"/>
    <m/>
    <m/>
    <s v="Total pasivos corrientes distintos de los pasivos incluidos en grupos de activos para su disposición clasificados como mantenidos para la venta"/>
    <x v="72"/>
    <x v="0"/>
    <n v="7878299"/>
  </r>
  <r>
    <x v="38"/>
    <s v="P  A  Y  C   S. A.S."/>
    <s v="40 NIIF Pymes - Individuales"/>
    <s v="BOGOTA D.C."/>
    <s v="M7110"/>
    <s v="2016-dic-31"/>
    <x v="3"/>
    <m/>
    <m/>
    <s v="Total pasivos corrientes distintos de los pasivos incluidos en grupos de activos para su disposición clasificados como mantenidos para la venta"/>
    <x v="72"/>
    <x v="0"/>
    <n v="11229944"/>
  </r>
  <r>
    <x v="38"/>
    <s v="P  A  Y  C   S. A.S."/>
    <s v="40 NIIF Pymes - Individuales"/>
    <s v="BOGOTA D.C."/>
    <s v="M7110"/>
    <s v="2017-dic-31"/>
    <x v="3"/>
    <m/>
    <m/>
    <s v="Total pasivos corrientes distintos de los pasivos incluidos en grupos de activos para su disposición clasificados como mantenidos para la venta"/>
    <x v="72"/>
    <x v="0"/>
    <n v="7199202"/>
  </r>
  <r>
    <x v="43"/>
    <s v="GUSTAVO PERRY ARQUITECTOS S.A.S."/>
    <s v="40 NIIF Pymes - Individuales"/>
    <s v="BOGOTA D.C."/>
    <s v="M7110"/>
    <s v="2016-dic-31"/>
    <x v="3"/>
    <m/>
    <m/>
    <s v="Total pasivos corrientes distintos de los pasivos incluidos en grupos de activos para su disposición clasificados como mantenidos para la venta"/>
    <x v="72"/>
    <x v="0"/>
    <n v="4204736"/>
  </r>
  <r>
    <x v="43"/>
    <s v="GUSTAVO PERRY ARQUITECTOS S.A.S."/>
    <s v="40 NIIF Pymes - Individuales"/>
    <s v="BOGOTA D.C."/>
    <s v="M7110"/>
    <s v="2017-dic-31"/>
    <x v="3"/>
    <m/>
    <m/>
    <s v="Total pasivos corrientes distintos de los pasivos incluidos en grupos de activos para su disposición clasificados como mantenidos para la venta"/>
    <x v="72"/>
    <x v="0"/>
    <n v="3537177"/>
  </r>
  <r>
    <x v="52"/>
    <s v="SANEAR S.A."/>
    <s v="40 NIIF Pymes - Individuales"/>
    <s v="ANTIOQUIA"/>
    <s v="M7110"/>
    <s v="2016-dic-31"/>
    <x v="3"/>
    <m/>
    <m/>
    <s v="Total pasivos corrientes distintos de los pasivos incluidos en grupos de activos para su disposición clasificados como mantenidos para la venta"/>
    <x v="72"/>
    <x v="0"/>
    <n v="5876256"/>
  </r>
  <r>
    <x v="52"/>
    <s v="SANEAR S.A."/>
    <s v="40 NIIF Pymes - Individuales"/>
    <s v="ANTIOQUIA"/>
    <s v="M7110"/>
    <s v="2017-dic-31"/>
    <x v="3"/>
    <m/>
    <m/>
    <s v="Total pasivos corrientes distintos de los pasivos incluidos en grupos de activos para su disposición clasificados como mantenidos para la venta"/>
    <x v="72"/>
    <x v="0"/>
    <n v="5905482"/>
  </r>
  <r>
    <x v="61"/>
    <s v="INGETEC GERENCIA &amp; SUPERVISION S.A."/>
    <s v="40 NIIF Pymes - Individuales"/>
    <s v="BOGOTA D.C."/>
    <s v="M7110"/>
    <s v="2016-dic-31"/>
    <x v="3"/>
    <m/>
    <m/>
    <s v="Total pasivos corrientes distintos de los pasivos incluidos en grupos de activos para su disposición clasificados como mantenidos para la venta"/>
    <x v="72"/>
    <x v="0"/>
    <n v="2014538"/>
  </r>
  <r>
    <x v="61"/>
    <s v="INGETEC GERENCIA &amp; SUPERVISION S.A."/>
    <s v="40 NIIF Pymes - Individuales"/>
    <s v="BOGOTA D.C."/>
    <s v="M7110"/>
    <s v="2017-dic-31"/>
    <x v="3"/>
    <m/>
    <m/>
    <s v="Total pasivos corrientes distintos de los pasivos incluidos en grupos de activos para su disposición clasificados como mantenidos para la venta"/>
    <x v="72"/>
    <x v="0"/>
    <n v="939604"/>
  </r>
  <r>
    <x v="60"/>
    <s v="INGETEC INGENIERIA &amp; DISEÑO S.A."/>
    <s v="40 NIIF Pymes - Individuales"/>
    <s v="BOGOTA D.C."/>
    <s v="M7110"/>
    <s v="2016-dic-31"/>
    <x v="3"/>
    <m/>
    <m/>
    <s v="Total pasivos corrientes distintos de los pasivos incluidos en grupos de activos para su disposición clasificados como mantenidos para la venta"/>
    <x v="72"/>
    <x v="0"/>
    <n v="5335180"/>
  </r>
  <r>
    <x v="60"/>
    <s v="INGETEC INGENIERIA &amp; DISEÑO S.A."/>
    <s v="40 NIIF Pymes - Individuales"/>
    <s v="BOGOTA D.C."/>
    <s v="M7110"/>
    <s v="2017-dic-31"/>
    <x v="3"/>
    <m/>
    <m/>
    <s v="Total pasivos corrientes distintos de los pasivos incluidos en grupos de activos para su disposición clasificados como mantenidos para la venta"/>
    <x v="72"/>
    <x v="0"/>
    <n v="4306178"/>
  </r>
  <r>
    <x v="55"/>
    <s v="FAJARDO MORENO Y CIA. S.A."/>
    <s v="40 NIIF Pymes - Individuales"/>
    <s v="ANTIOQUIA"/>
    <s v="M7110"/>
    <s v="2016-dic-31"/>
    <x v="3"/>
    <m/>
    <m/>
    <s v="Total pasivos corrientes distintos de los pasivos incluidos en grupos de activos para su disposición clasificados como mantenidos para la venta"/>
    <x v="72"/>
    <x v="0"/>
    <n v="55551618"/>
  </r>
  <r>
    <x v="55"/>
    <s v="FAJARDO MORENO Y CIA. S.A."/>
    <s v="40 NIIF Pymes - Individuales"/>
    <s v="ANTIOQUIA"/>
    <s v="M7110"/>
    <s v="2017-dic-31"/>
    <x v="3"/>
    <m/>
    <m/>
    <s v="Total pasivos corrientes distintos de los pasivos incluidos en grupos de activos para su disposición clasificados como mantenidos para la venta"/>
    <x v="72"/>
    <x v="0"/>
    <n v="64647920"/>
  </r>
  <r>
    <x v="26"/>
    <s v="GUTIERREZ DIAZ Y CIA  S.A."/>
    <s v="40 NIIF Pymes - Individuales"/>
    <s v="BOGOTA D.C."/>
    <s v="M7110"/>
    <s v="2016-dic-31"/>
    <x v="3"/>
    <m/>
    <m/>
    <s v="Total pasivos corrientes distintos de los pasivos incluidos en grupos de activos para su disposición clasificados como mantenidos para la venta"/>
    <x v="72"/>
    <x v="0"/>
    <n v="2173047"/>
  </r>
  <r>
    <x v="26"/>
    <s v="GUTIERREZ DIAZ Y CIA  S.A."/>
    <s v="40 NIIF Pymes - Individuales"/>
    <s v="BOGOTA D.C."/>
    <s v="M7110"/>
    <s v="2017-dic-31"/>
    <x v="3"/>
    <m/>
    <m/>
    <s v="Total pasivos corrientes distintos de los pasivos incluidos en grupos de activos para su disposición clasificados como mantenidos para la venta"/>
    <x v="72"/>
    <x v="0"/>
    <n v="2036146"/>
  </r>
  <r>
    <x v="69"/>
    <s v="JMV CONSTRUKTORA SAS"/>
    <s v="40 NIIF Pymes - Individuales"/>
    <s v="RISARALDA"/>
    <s v="F4290"/>
    <s v="2016-dic-31"/>
    <x v="3"/>
    <m/>
    <m/>
    <s v="Total pasivos corrientes distintos de los pasivos incluidos en grupos de activos para su disposición clasificados como mantenidos para la venta"/>
    <x v="72"/>
    <x v="0"/>
    <n v="17207463"/>
  </r>
  <r>
    <x v="69"/>
    <s v="JMV CONSTRUKTORA SAS"/>
    <s v="40 NIIF Pymes - Individuales"/>
    <s v="RISARALDA"/>
    <s v="F4290"/>
    <s v="2017-dic-31"/>
    <x v="3"/>
    <m/>
    <m/>
    <s v="Total pasivos corrientes distintos de los pasivos incluidos en grupos de activos para su disposición clasificados como mantenidos para la venta"/>
    <x v="72"/>
    <x v="0"/>
    <n v="61817636"/>
  </r>
  <r>
    <x v="5"/>
    <s v="CYG INGENIERIA Y CONSTRUCCIONES S A S"/>
    <s v="40 NIIF Pymes - Individuales"/>
    <s v="BOGOTA D.C."/>
    <s v="F4290"/>
    <s v="2016-dic-31"/>
    <x v="3"/>
    <m/>
    <m/>
    <s v="Total pasivos corrientes distintos de los pasivos incluidos en grupos de activos para su disposición clasificados como mantenidos para la venta"/>
    <x v="72"/>
    <x v="0"/>
    <n v="47230120"/>
  </r>
  <r>
    <x v="5"/>
    <s v="CYG INGENIERIA Y CONSTRUCCIONES S A S"/>
    <s v="40 NIIF Pymes - Individuales"/>
    <s v="BOGOTA D.C."/>
    <s v="F4290"/>
    <s v="2017-dic-31"/>
    <x v="3"/>
    <m/>
    <m/>
    <s v="Total pasivos corrientes distintos de los pasivos incluidos en grupos de activos para su disposición clasificados como mantenidos para la venta"/>
    <x v="72"/>
    <x v="0"/>
    <n v="28369984"/>
  </r>
  <r>
    <x v="70"/>
    <s v="TROPICAL ING S.A.S."/>
    <s v="40 NIIF Pymes - Individuales"/>
    <s v="BOGOTA D.C."/>
    <s v="M7110"/>
    <s v="2016-dic-31"/>
    <x v="3"/>
    <m/>
    <m/>
    <s v="Total pasivos corrientes distintos de los pasivos incluidos en grupos de activos para su disposición clasificados como mantenidos para la venta"/>
    <x v="72"/>
    <x v="0"/>
    <n v="60063701"/>
  </r>
  <r>
    <x v="70"/>
    <s v="TROPICAL ING S.A.S."/>
    <s v="40 NIIF Pymes - Individuales"/>
    <s v="BOGOTA D.C."/>
    <s v="M7110"/>
    <s v="2017-dic-31"/>
    <x v="3"/>
    <m/>
    <m/>
    <s v="Total pasivos corrientes distintos de los pasivos incluidos en grupos de activos para su disposición clasificados como mantenidos para la venta"/>
    <x v="72"/>
    <x v="0"/>
    <n v="76570976"/>
  </r>
  <r>
    <x v="0"/>
    <s v="ESTYMA ESTUDIOS Y MANEJOS S.A"/>
    <s v="40 NIIF Pymes - Individuales"/>
    <s v="ANTIOQUIA"/>
    <s v="F4210"/>
    <s v="2016-dic-31"/>
    <x v="3"/>
    <m/>
    <m/>
    <s v="Total pasivos corrientes distintos de los pasivos incluidos en grupos de activos para su disposición clasificados como mantenidos para la venta"/>
    <x v="72"/>
    <x v="0"/>
    <n v="79832696"/>
  </r>
  <r>
    <x v="0"/>
    <s v="ESTYMA ESTUDIOS Y MANEJOS S.A"/>
    <s v="40 NIIF Pymes - Individuales"/>
    <s v="ANTIOQUIA"/>
    <s v="F4210"/>
    <s v="2017-dic-31"/>
    <x v="3"/>
    <m/>
    <m/>
    <s v="Total pasivos corrientes distintos de los pasivos incluidos en grupos de activos para su disposición clasificados como mantenidos para la venta"/>
    <x v="72"/>
    <x v="0"/>
    <n v="64881745"/>
  </r>
  <r>
    <x v="7"/>
    <s v="VALORES Y CONTRATOS S.A. VALORCON S.A."/>
    <s v="40 NIIF Pymes - Individuales"/>
    <s v="ATLANTICO"/>
    <s v="F4210"/>
    <s v="2016-dic-31"/>
    <x v="3"/>
    <m/>
    <m/>
    <s v="Total pasivos corrientes distintos de los pasivos incluidos en grupos de activos para su disposición clasificados como mantenidos para la venta"/>
    <x v="72"/>
    <x v="0"/>
    <n v="260017121"/>
  </r>
  <r>
    <x v="7"/>
    <s v="VALORES Y CONTRATOS S.A. VALORCON S.A."/>
    <s v="40 NIIF Pymes - Individuales"/>
    <s v="ATLANTICO"/>
    <s v="F4210"/>
    <s v="2017-dic-31"/>
    <x v="3"/>
    <m/>
    <m/>
    <s v="Total pasivos corrientes distintos de los pasivos incluidos en grupos de activos para su disposición clasificados como mantenidos para la venta"/>
    <x v="72"/>
    <x v="0"/>
    <n v="256909378"/>
  </r>
  <r>
    <x v="21"/>
    <s v="INVERSIONES Y CONSTRUCCIONES GAVIRIA VALLEJO INVERCO S A S"/>
    <s v="40 NIIF Pymes - Individuales"/>
    <s v="BOGOTA D.C."/>
    <s v="L6820"/>
    <s v="2016-dic-31"/>
    <x v="3"/>
    <m/>
    <m/>
    <s v="Total pasivos corrientes distintos de los pasivos incluidos en grupos de activos para su disposición clasificados como mantenidos para la venta"/>
    <x v="72"/>
    <x v="0"/>
    <n v="3274056"/>
  </r>
  <r>
    <x v="21"/>
    <s v="INVERSIONES Y CONSTRUCCIONES GAVIRIA VALLEJO INVERCO S A S"/>
    <s v="40 NIIF Pymes - Individuales"/>
    <s v="BOGOTA D.C."/>
    <s v="L6820"/>
    <s v="2017-dic-31"/>
    <x v="3"/>
    <m/>
    <m/>
    <s v="Total pasivos corrientes distintos de los pasivos incluidos en grupos de activos para su disposición clasificados como mantenidos para la venta"/>
    <x v="72"/>
    <x v="0"/>
    <n v="2676790"/>
  </r>
  <r>
    <x v="17"/>
    <s v="ALDEA PROYECTOS INMOBILIARIOS S.A."/>
    <s v="40 NIIF Pymes - Individuales"/>
    <s v="BOGOTA D.C."/>
    <s v="M7110"/>
    <s v="2016-dic-31"/>
    <x v="3"/>
    <m/>
    <m/>
    <s v="Total pasivos corrientes distintos de los pasivos incluidos en grupos de activos para su disposición clasificados como mantenidos para la venta"/>
    <x v="72"/>
    <x v="0"/>
    <n v="263930329"/>
  </r>
  <r>
    <x v="17"/>
    <s v="ALDEA PROYECTOS INMOBILIARIOS S.A."/>
    <s v="40 NIIF Pymes - Individuales"/>
    <s v="BOGOTA D.C."/>
    <s v="M7110"/>
    <s v="2017-dic-31"/>
    <x v="3"/>
    <m/>
    <m/>
    <s v="Total pasivos corrientes distintos de los pasivos incluidos en grupos de activos para su disposición clasificados como mantenidos para la venta"/>
    <x v="72"/>
    <x v="0"/>
    <n v="22981046"/>
  </r>
  <r>
    <x v="4"/>
    <s v="JMV INGENIEROS S A S"/>
    <s v="40 NIIF Pymes - Individuales"/>
    <s v="BOGOTA D.C."/>
    <s v="F4290"/>
    <s v="2016-dic-31"/>
    <x v="3"/>
    <m/>
    <m/>
    <s v="Total pasivos corrientes distintos de los pasivos incluidos en grupos de activos para su disposición clasificados como mantenidos para la venta"/>
    <x v="72"/>
    <x v="0"/>
    <n v="2493370"/>
  </r>
  <r>
    <x v="4"/>
    <s v="JMV INGENIEROS S A S"/>
    <s v="40 NIIF Pymes - Individuales"/>
    <s v="BOGOTA D.C."/>
    <s v="F4290"/>
    <s v="2017-dic-31"/>
    <x v="3"/>
    <m/>
    <m/>
    <s v="Total pasivos corrientes distintos de los pasivos incluidos en grupos de activos para su disposición clasificados como mantenidos para la venta"/>
    <x v="72"/>
    <x v="0"/>
    <n v="26567325"/>
  </r>
  <r>
    <x v="25"/>
    <s v="J FELIPE ARDILA V &amp; CIA SAS"/>
    <s v="40 NIIF Pymes - Individuales"/>
    <s v="BOGOTA D.C."/>
    <s v="M7110"/>
    <s v="2016-dic-31"/>
    <x v="3"/>
    <m/>
    <m/>
    <s v="Total pasivos corrientes distintos de los pasivos incluidos en grupos de activos para su disposición clasificados como mantenidos para la venta"/>
    <x v="72"/>
    <x v="0"/>
    <n v="5757372"/>
  </r>
  <r>
    <x v="25"/>
    <s v="J FELIPE ARDILA V &amp; CIA SAS"/>
    <s v="40 NIIF Pymes - Individuales"/>
    <s v="BOGOTA D.C."/>
    <s v="M7110"/>
    <s v="2017-dic-31"/>
    <x v="3"/>
    <m/>
    <m/>
    <s v="Total pasivos corrientes distintos de los pasivos incluidos en grupos de activos para su disposición clasificados como mantenidos para la venta"/>
    <x v="72"/>
    <x v="0"/>
    <n v="13462547"/>
  </r>
  <r>
    <x v="47"/>
    <s v="COMPAÑIA COLOMBIANA DE CONSULTORES S AS"/>
    <s v="40 NIIF Pymes - Individuales"/>
    <s v="ANTIOQUIA"/>
    <s v="M7110"/>
    <s v="2016-dic-31"/>
    <x v="3"/>
    <m/>
    <m/>
    <s v="Pasivos corrientes"/>
    <x v="30"/>
    <x v="5"/>
    <n v="7441534"/>
  </r>
  <r>
    <x v="47"/>
    <s v="COMPAÑIA COLOMBIANA DE CONSULTORES S AS"/>
    <s v="40 NIIF Pymes - Individuales"/>
    <s v="ANTIOQUIA"/>
    <s v="M7110"/>
    <s v="2017-dic-31"/>
    <x v="3"/>
    <m/>
    <m/>
    <s v="Pasivos corrientes"/>
    <x v="30"/>
    <x v="5"/>
    <n v="7878299"/>
  </r>
  <r>
    <x v="38"/>
    <s v="P  A  Y  C   S. A.S."/>
    <s v="40 NIIF Pymes - Individuales"/>
    <s v="BOGOTA D.C."/>
    <s v="M7110"/>
    <s v="2016-dic-31"/>
    <x v="3"/>
    <m/>
    <m/>
    <s v="Pasivos corrientes"/>
    <x v="30"/>
    <x v="5"/>
    <n v="11229944"/>
  </r>
  <r>
    <x v="38"/>
    <s v="P  A  Y  C   S. A.S."/>
    <s v="40 NIIF Pymes - Individuales"/>
    <s v="BOGOTA D.C."/>
    <s v="M7110"/>
    <s v="2017-dic-31"/>
    <x v="3"/>
    <m/>
    <m/>
    <s v="Pasivos corrientes"/>
    <x v="30"/>
    <x v="5"/>
    <n v="7199202"/>
  </r>
  <r>
    <x v="43"/>
    <s v="GUSTAVO PERRY ARQUITECTOS S.A.S."/>
    <s v="40 NIIF Pymes - Individuales"/>
    <s v="BOGOTA D.C."/>
    <s v="M7110"/>
    <s v="2016-dic-31"/>
    <x v="3"/>
    <m/>
    <m/>
    <s v="Pasivos corrientes"/>
    <x v="30"/>
    <x v="5"/>
    <n v="4204736"/>
  </r>
  <r>
    <x v="43"/>
    <s v="GUSTAVO PERRY ARQUITECTOS S.A.S."/>
    <s v="40 NIIF Pymes - Individuales"/>
    <s v="BOGOTA D.C."/>
    <s v="M7110"/>
    <s v="2017-dic-31"/>
    <x v="3"/>
    <m/>
    <m/>
    <s v="Pasivos corrientes"/>
    <x v="30"/>
    <x v="5"/>
    <n v="3537177"/>
  </r>
  <r>
    <x v="52"/>
    <s v="SANEAR S.A."/>
    <s v="40 NIIF Pymes - Individuales"/>
    <s v="ANTIOQUIA"/>
    <s v="M7110"/>
    <s v="2016-dic-31"/>
    <x v="3"/>
    <m/>
    <m/>
    <s v="Pasivos corrientes"/>
    <x v="30"/>
    <x v="5"/>
    <n v="5876256"/>
  </r>
  <r>
    <x v="52"/>
    <s v="SANEAR S.A."/>
    <s v="40 NIIF Pymes - Individuales"/>
    <s v="ANTIOQUIA"/>
    <s v="M7110"/>
    <s v="2017-dic-31"/>
    <x v="3"/>
    <m/>
    <m/>
    <s v="Pasivos corrientes"/>
    <x v="30"/>
    <x v="5"/>
    <n v="5905482"/>
  </r>
  <r>
    <x v="61"/>
    <s v="INGETEC GERENCIA &amp; SUPERVISION S.A."/>
    <s v="40 NIIF Pymes - Individuales"/>
    <s v="BOGOTA D.C."/>
    <s v="M7110"/>
    <s v="2016-dic-31"/>
    <x v="3"/>
    <m/>
    <m/>
    <s v="Pasivos corrientes"/>
    <x v="30"/>
    <x v="5"/>
    <n v="2014538"/>
  </r>
  <r>
    <x v="61"/>
    <s v="INGETEC GERENCIA &amp; SUPERVISION S.A."/>
    <s v="40 NIIF Pymes - Individuales"/>
    <s v="BOGOTA D.C."/>
    <s v="M7110"/>
    <s v="2017-dic-31"/>
    <x v="3"/>
    <m/>
    <m/>
    <s v="Pasivos corrientes"/>
    <x v="30"/>
    <x v="5"/>
    <n v="939604"/>
  </r>
  <r>
    <x v="60"/>
    <s v="INGETEC INGENIERIA &amp; DISEÑO S.A."/>
    <s v="40 NIIF Pymes - Individuales"/>
    <s v="BOGOTA D.C."/>
    <s v="M7110"/>
    <s v="2016-dic-31"/>
    <x v="3"/>
    <m/>
    <m/>
    <s v="Pasivos corrientes"/>
    <x v="30"/>
    <x v="5"/>
    <n v="5335180"/>
  </r>
  <r>
    <x v="60"/>
    <s v="INGETEC INGENIERIA &amp; DISEÑO S.A."/>
    <s v="40 NIIF Pymes - Individuales"/>
    <s v="BOGOTA D.C."/>
    <s v="M7110"/>
    <s v="2017-dic-31"/>
    <x v="3"/>
    <m/>
    <m/>
    <s v="Pasivos corrientes"/>
    <x v="30"/>
    <x v="5"/>
    <n v="4306178"/>
  </r>
  <r>
    <x v="55"/>
    <s v="FAJARDO MORENO Y CIA. S.A."/>
    <s v="40 NIIF Pymes - Individuales"/>
    <s v="ANTIOQUIA"/>
    <s v="M7110"/>
    <s v="2016-dic-31"/>
    <x v="3"/>
    <m/>
    <m/>
    <s v="Pasivos corrientes"/>
    <x v="30"/>
    <x v="5"/>
    <n v="55551618"/>
  </r>
  <r>
    <x v="55"/>
    <s v="FAJARDO MORENO Y CIA. S.A."/>
    <s v="40 NIIF Pymes - Individuales"/>
    <s v="ANTIOQUIA"/>
    <s v="M7110"/>
    <s v="2017-dic-31"/>
    <x v="3"/>
    <m/>
    <m/>
    <s v="Pasivos corrientes"/>
    <x v="30"/>
    <x v="5"/>
    <n v="64647920"/>
  </r>
  <r>
    <x v="26"/>
    <s v="GUTIERREZ DIAZ Y CIA  S.A."/>
    <s v="40 NIIF Pymes - Individuales"/>
    <s v="BOGOTA D.C."/>
    <s v="M7110"/>
    <s v="2016-dic-31"/>
    <x v="3"/>
    <m/>
    <m/>
    <s v="Pasivos corrientes"/>
    <x v="30"/>
    <x v="5"/>
    <n v="2173047"/>
  </r>
  <r>
    <x v="26"/>
    <s v="GUTIERREZ DIAZ Y CIA  S.A."/>
    <s v="40 NIIF Pymes - Individuales"/>
    <s v="BOGOTA D.C."/>
    <s v="M7110"/>
    <s v="2017-dic-31"/>
    <x v="3"/>
    <m/>
    <m/>
    <s v="Pasivos corrientes"/>
    <x v="30"/>
    <x v="5"/>
    <n v="2036146"/>
  </r>
  <r>
    <x v="69"/>
    <s v="JMV CONSTRUKTORA SAS"/>
    <s v="40 NIIF Pymes - Individuales"/>
    <s v="RISARALDA"/>
    <s v="F4290"/>
    <s v="2016-dic-31"/>
    <x v="3"/>
    <m/>
    <m/>
    <s v="Pasivos corrientes"/>
    <x v="30"/>
    <x v="5"/>
    <n v="17207463"/>
  </r>
  <r>
    <x v="69"/>
    <s v="JMV CONSTRUKTORA SAS"/>
    <s v="40 NIIF Pymes - Individuales"/>
    <s v="RISARALDA"/>
    <s v="F4290"/>
    <s v="2017-dic-31"/>
    <x v="3"/>
    <m/>
    <m/>
    <s v="Pasivos corrientes"/>
    <x v="30"/>
    <x v="5"/>
    <n v="61817636"/>
  </r>
  <r>
    <x v="5"/>
    <s v="CYG INGENIERIA Y CONSTRUCCIONES S A S"/>
    <s v="40 NIIF Pymes - Individuales"/>
    <s v="BOGOTA D.C."/>
    <s v="F4290"/>
    <s v="2016-dic-31"/>
    <x v="3"/>
    <m/>
    <m/>
    <s v="Pasivos corrientes"/>
    <x v="30"/>
    <x v="5"/>
    <n v="47230120"/>
  </r>
  <r>
    <x v="5"/>
    <s v="CYG INGENIERIA Y CONSTRUCCIONES S A S"/>
    <s v="40 NIIF Pymes - Individuales"/>
    <s v="BOGOTA D.C."/>
    <s v="F4290"/>
    <s v="2017-dic-31"/>
    <x v="3"/>
    <m/>
    <m/>
    <s v="Pasivos corrientes"/>
    <x v="30"/>
    <x v="5"/>
    <n v="28369984"/>
  </r>
  <r>
    <x v="70"/>
    <s v="TROPICAL ING S.A.S."/>
    <s v="40 NIIF Pymes - Individuales"/>
    <s v="BOGOTA D.C."/>
    <s v="M7110"/>
    <s v="2016-dic-31"/>
    <x v="3"/>
    <m/>
    <m/>
    <s v="Pasivos corrientes"/>
    <x v="30"/>
    <x v="5"/>
    <n v="60063701"/>
  </r>
  <r>
    <x v="70"/>
    <s v="TROPICAL ING S.A.S."/>
    <s v="40 NIIF Pymes - Individuales"/>
    <s v="BOGOTA D.C."/>
    <s v="M7110"/>
    <s v="2017-dic-31"/>
    <x v="3"/>
    <m/>
    <m/>
    <s v="Pasivos corrientes"/>
    <x v="30"/>
    <x v="5"/>
    <n v="76570976"/>
  </r>
  <r>
    <x v="0"/>
    <s v="ESTYMA ESTUDIOS Y MANEJOS S.A"/>
    <s v="40 NIIF Pymes - Individuales"/>
    <s v="ANTIOQUIA"/>
    <s v="F4210"/>
    <s v="2016-dic-31"/>
    <x v="3"/>
    <m/>
    <m/>
    <s v="Pasivos corrientes"/>
    <x v="30"/>
    <x v="5"/>
    <n v="79832696"/>
  </r>
  <r>
    <x v="0"/>
    <s v="ESTYMA ESTUDIOS Y MANEJOS S.A"/>
    <s v="40 NIIF Pymes - Individuales"/>
    <s v="ANTIOQUIA"/>
    <s v="F4210"/>
    <s v="2017-dic-31"/>
    <x v="3"/>
    <m/>
    <m/>
    <s v="Pasivos corrientes"/>
    <x v="30"/>
    <x v="5"/>
    <n v="64881745"/>
  </r>
  <r>
    <x v="7"/>
    <s v="VALORES Y CONTRATOS S.A. VALORCON S.A."/>
    <s v="40 NIIF Pymes - Individuales"/>
    <s v="ATLANTICO"/>
    <s v="F4210"/>
    <s v="2016-dic-31"/>
    <x v="3"/>
    <m/>
    <m/>
    <s v="Pasivos corrientes"/>
    <x v="30"/>
    <x v="5"/>
    <n v="260017121"/>
  </r>
  <r>
    <x v="7"/>
    <s v="VALORES Y CONTRATOS S.A. VALORCON S.A."/>
    <s v="40 NIIF Pymes - Individuales"/>
    <s v="ATLANTICO"/>
    <s v="F4210"/>
    <s v="2017-dic-31"/>
    <x v="3"/>
    <m/>
    <m/>
    <s v="Pasivos corrientes"/>
    <x v="30"/>
    <x v="5"/>
    <n v="256909378"/>
  </r>
  <r>
    <x v="21"/>
    <s v="INVERSIONES Y CONSTRUCCIONES GAVIRIA VALLEJO INVERCO S A S"/>
    <s v="40 NIIF Pymes - Individuales"/>
    <s v="BOGOTA D.C."/>
    <s v="L6820"/>
    <s v="2016-dic-31"/>
    <x v="3"/>
    <m/>
    <m/>
    <s v="Pasivos corrientes"/>
    <x v="30"/>
    <x v="5"/>
    <n v="3274056"/>
  </r>
  <r>
    <x v="21"/>
    <s v="INVERSIONES Y CONSTRUCCIONES GAVIRIA VALLEJO INVERCO S A S"/>
    <s v="40 NIIF Pymes - Individuales"/>
    <s v="BOGOTA D.C."/>
    <s v="L6820"/>
    <s v="2017-dic-31"/>
    <x v="3"/>
    <m/>
    <m/>
    <s v="Pasivos corrientes"/>
    <x v="30"/>
    <x v="5"/>
    <n v="2676790"/>
  </r>
  <r>
    <x v="17"/>
    <s v="ALDEA PROYECTOS INMOBILIARIOS S.A."/>
    <s v="40 NIIF Pymes - Individuales"/>
    <s v="BOGOTA D.C."/>
    <s v="M7110"/>
    <s v="2016-dic-31"/>
    <x v="3"/>
    <m/>
    <m/>
    <s v="Pasivos corrientes"/>
    <x v="30"/>
    <x v="5"/>
    <n v="263930329"/>
  </r>
  <r>
    <x v="17"/>
    <s v="ALDEA PROYECTOS INMOBILIARIOS S.A."/>
    <s v="40 NIIF Pymes - Individuales"/>
    <s v="BOGOTA D.C."/>
    <s v="M7110"/>
    <s v="2017-dic-31"/>
    <x v="3"/>
    <m/>
    <m/>
    <s v="Pasivos corrientes"/>
    <x v="30"/>
    <x v="5"/>
    <n v="22981046"/>
  </r>
  <r>
    <x v="4"/>
    <s v="JMV INGENIEROS S A S"/>
    <s v="40 NIIF Pymes - Individuales"/>
    <s v="BOGOTA D.C."/>
    <s v="F4290"/>
    <s v="2016-dic-31"/>
    <x v="3"/>
    <m/>
    <m/>
    <s v="Pasivos corrientes"/>
    <x v="30"/>
    <x v="5"/>
    <n v="2493370"/>
  </r>
  <r>
    <x v="4"/>
    <s v="JMV INGENIEROS S A S"/>
    <s v="40 NIIF Pymes - Individuales"/>
    <s v="BOGOTA D.C."/>
    <s v="F4290"/>
    <s v="2017-dic-31"/>
    <x v="3"/>
    <m/>
    <m/>
    <s v="Pasivos corrientes"/>
    <x v="30"/>
    <x v="5"/>
    <n v="26567325"/>
  </r>
  <r>
    <x v="25"/>
    <s v="J FELIPE ARDILA V &amp; CIA SAS"/>
    <s v="40 NIIF Pymes - Individuales"/>
    <s v="BOGOTA D.C."/>
    <s v="M7110"/>
    <s v="2016-dic-31"/>
    <x v="3"/>
    <m/>
    <m/>
    <s v="Pasivos corrientes"/>
    <x v="30"/>
    <x v="5"/>
    <n v="5757372"/>
  </r>
  <r>
    <x v="25"/>
    <s v="J FELIPE ARDILA V &amp; CIA SAS"/>
    <s v="40 NIIF Pymes - Individuales"/>
    <s v="BOGOTA D.C."/>
    <s v="M7110"/>
    <s v="2017-dic-31"/>
    <x v="3"/>
    <m/>
    <m/>
    <s v="Pasivos corrientes"/>
    <x v="30"/>
    <x v="5"/>
    <n v="13462547"/>
  </r>
  <r>
    <x v="60"/>
    <s v="INGETEC INGENIERIA &amp; DISEÑO S.A."/>
    <s v="40 NIIF Pymes - Individuales"/>
    <s v="BOGOTA D.C."/>
    <s v="M7110"/>
    <s v="2016-dic-31"/>
    <x v="3"/>
    <m/>
    <m/>
    <s v="Provisiones no corrientes por beneficios a los empleados"/>
    <x v="40"/>
    <x v="0"/>
    <n v="161258"/>
  </r>
  <r>
    <x v="60"/>
    <s v="INGETEC INGENIERIA &amp; DISEÑO S.A."/>
    <s v="40 NIIF Pymes - Individuales"/>
    <s v="BOGOTA D.C."/>
    <s v="M7110"/>
    <s v="2017-dic-31"/>
    <x v="3"/>
    <m/>
    <m/>
    <s v="Provisiones no corrientes por beneficios a los empleados"/>
    <x v="40"/>
    <x v="0"/>
    <n v="256173"/>
  </r>
  <r>
    <x v="21"/>
    <s v="INVERSIONES Y CONSTRUCCIONES GAVIRIA VALLEJO INVERCO S A S"/>
    <s v="40 NIIF Pymes - Individuales"/>
    <s v="BOGOTA D.C."/>
    <s v="L6820"/>
    <s v="2016-dic-31"/>
    <x v="3"/>
    <m/>
    <m/>
    <s v="Provisiones no corrientes por beneficios a los empleados"/>
    <x v="40"/>
    <x v="0"/>
    <n v="4658"/>
  </r>
  <r>
    <x v="60"/>
    <s v="INGETEC INGENIERIA &amp; DISEÑO S.A."/>
    <s v="40 NIIF Pymes - Individuales"/>
    <s v="BOGOTA D.C."/>
    <s v="M7110"/>
    <s v="2016-dic-31"/>
    <x v="3"/>
    <m/>
    <m/>
    <s v="Provisiones no corrientes"/>
    <x v="68"/>
    <x v="0"/>
    <n v="161258"/>
  </r>
  <r>
    <x v="60"/>
    <s v="INGETEC INGENIERIA &amp; DISEÑO S.A."/>
    <s v="40 NIIF Pymes - Individuales"/>
    <s v="BOGOTA D.C."/>
    <s v="M7110"/>
    <s v="2017-dic-31"/>
    <x v="3"/>
    <m/>
    <m/>
    <s v="Provisiones no corrientes"/>
    <x v="68"/>
    <x v="0"/>
    <n v="256173"/>
  </r>
  <r>
    <x v="21"/>
    <s v="INVERSIONES Y CONSTRUCCIONES GAVIRIA VALLEJO INVERCO S A S"/>
    <s v="40 NIIF Pymes - Individuales"/>
    <s v="BOGOTA D.C."/>
    <s v="L6820"/>
    <s v="2016-dic-31"/>
    <x v="3"/>
    <m/>
    <m/>
    <s v="Provisiones no corrientes"/>
    <x v="68"/>
    <x v="0"/>
    <n v="4658"/>
  </r>
  <r>
    <x v="52"/>
    <s v="SANEAR S.A."/>
    <s v="40 NIIF Pymes - Individuales"/>
    <s v="ANTIOQUIA"/>
    <s v="M7110"/>
    <s v="2016-dic-31"/>
    <x v="3"/>
    <m/>
    <m/>
    <s v="Cuentas comerciales por pagar y otras cuentas por pagar no corrientes"/>
    <x v="43"/>
    <x v="0"/>
    <n v="3085865"/>
  </r>
  <r>
    <x v="52"/>
    <s v="SANEAR S.A."/>
    <s v="40 NIIF Pymes - Individuales"/>
    <s v="ANTIOQUIA"/>
    <s v="M7110"/>
    <s v="2017-dic-31"/>
    <x v="3"/>
    <m/>
    <m/>
    <s v="Cuentas comerciales por pagar y otras cuentas por pagar no corrientes"/>
    <x v="43"/>
    <x v="0"/>
    <n v="5036458"/>
  </r>
  <r>
    <x v="61"/>
    <s v="INGETEC GERENCIA &amp; SUPERVISION S.A."/>
    <s v="40 NIIF Pymes - Individuales"/>
    <s v="BOGOTA D.C."/>
    <s v="M7110"/>
    <s v="2016-dic-31"/>
    <x v="3"/>
    <m/>
    <m/>
    <s v="Cuentas comerciales por pagar y otras cuentas por pagar no corrientes"/>
    <x v="43"/>
    <x v="0"/>
    <n v="4153262"/>
  </r>
  <r>
    <x v="61"/>
    <s v="INGETEC GERENCIA &amp; SUPERVISION S.A."/>
    <s v="40 NIIF Pymes - Individuales"/>
    <s v="BOGOTA D.C."/>
    <s v="M7110"/>
    <s v="2017-dic-31"/>
    <x v="3"/>
    <m/>
    <m/>
    <s v="Cuentas comerciales por pagar y otras cuentas por pagar no corrientes"/>
    <x v="43"/>
    <x v="0"/>
    <n v="457318"/>
  </r>
  <r>
    <x v="60"/>
    <s v="INGETEC INGENIERIA &amp; DISEÑO S.A."/>
    <s v="40 NIIF Pymes - Individuales"/>
    <s v="BOGOTA D.C."/>
    <s v="M7110"/>
    <s v="2016-dic-31"/>
    <x v="3"/>
    <m/>
    <m/>
    <s v="Cuentas comerciales por pagar y otras cuentas por pagar no corrientes"/>
    <x v="43"/>
    <x v="0"/>
    <n v="7225518"/>
  </r>
  <r>
    <x v="60"/>
    <s v="INGETEC INGENIERIA &amp; DISEÑO S.A."/>
    <s v="40 NIIF Pymes - Individuales"/>
    <s v="BOGOTA D.C."/>
    <s v="M7110"/>
    <s v="2017-dic-31"/>
    <x v="3"/>
    <m/>
    <m/>
    <s v="Cuentas comerciales por pagar y otras cuentas por pagar no corrientes"/>
    <x v="43"/>
    <x v="0"/>
    <n v="5151195"/>
  </r>
  <r>
    <x v="5"/>
    <s v="CYG INGENIERIA Y CONSTRUCCIONES S A S"/>
    <s v="40 NIIF Pymes - Individuales"/>
    <s v="BOGOTA D.C."/>
    <s v="F4290"/>
    <s v="2016-dic-31"/>
    <x v="3"/>
    <m/>
    <m/>
    <s v="Cuentas comerciales por pagar y otras cuentas por pagar no corrientes"/>
    <x v="43"/>
    <x v="0"/>
    <n v="13995207"/>
  </r>
  <r>
    <x v="5"/>
    <s v="CYG INGENIERIA Y CONSTRUCCIONES S A S"/>
    <s v="40 NIIF Pymes - Individuales"/>
    <s v="BOGOTA D.C."/>
    <s v="F4290"/>
    <s v="2017-dic-31"/>
    <x v="3"/>
    <m/>
    <m/>
    <s v="Cuentas comerciales por pagar y otras cuentas por pagar no corrientes"/>
    <x v="43"/>
    <x v="0"/>
    <n v="10358470"/>
  </r>
  <r>
    <x v="0"/>
    <s v="ESTYMA ESTUDIOS Y MANEJOS S.A"/>
    <s v="40 NIIF Pymes - Individuales"/>
    <s v="ANTIOQUIA"/>
    <s v="F4210"/>
    <s v="2016-dic-31"/>
    <x v="3"/>
    <m/>
    <m/>
    <s v="Cuentas comerciales por pagar y otras cuentas por pagar no corrientes"/>
    <x v="43"/>
    <x v="0"/>
    <n v="13874389"/>
  </r>
  <r>
    <x v="0"/>
    <s v="ESTYMA ESTUDIOS Y MANEJOS S.A"/>
    <s v="40 NIIF Pymes - Individuales"/>
    <s v="ANTIOQUIA"/>
    <s v="F4210"/>
    <s v="2017-dic-31"/>
    <x v="3"/>
    <m/>
    <m/>
    <s v="Cuentas comerciales por pagar y otras cuentas por pagar no corrientes"/>
    <x v="43"/>
    <x v="0"/>
    <n v="3708789"/>
  </r>
  <r>
    <x v="7"/>
    <s v="VALORES Y CONTRATOS S.A. VALORCON S.A."/>
    <s v="40 NIIF Pymes - Individuales"/>
    <s v="ATLANTICO"/>
    <s v="F4210"/>
    <s v="2016-dic-31"/>
    <x v="3"/>
    <m/>
    <m/>
    <s v="Cuentas comerciales por pagar y otras cuentas por pagar no corrientes"/>
    <x v="43"/>
    <x v="0"/>
    <n v="133224289"/>
  </r>
  <r>
    <x v="7"/>
    <s v="VALORES Y CONTRATOS S.A. VALORCON S.A."/>
    <s v="40 NIIF Pymes - Individuales"/>
    <s v="ATLANTICO"/>
    <s v="F4210"/>
    <s v="2017-dic-31"/>
    <x v="3"/>
    <m/>
    <m/>
    <s v="Cuentas comerciales por pagar y otras cuentas por pagar no corrientes"/>
    <x v="43"/>
    <x v="0"/>
    <n v="185775285"/>
  </r>
  <r>
    <x v="4"/>
    <s v="JMV INGENIEROS S A S"/>
    <s v="40 NIIF Pymes - Individuales"/>
    <s v="BOGOTA D.C."/>
    <s v="F4290"/>
    <s v="2016-dic-31"/>
    <x v="3"/>
    <m/>
    <m/>
    <s v="Cuentas comerciales por pagar y otras cuentas por pagar no corrientes"/>
    <x v="43"/>
    <x v="0"/>
    <n v="2488514"/>
  </r>
  <r>
    <x v="47"/>
    <s v="COMPAÑIA COLOMBIANA DE CONSULTORES S AS"/>
    <s v="40 NIIF Pymes - Individuales"/>
    <s v="ANTIOQUIA"/>
    <s v="M7110"/>
    <s v="2016-dic-31"/>
    <x v="3"/>
    <m/>
    <m/>
    <s v="Pasivo por impuestos diferidos"/>
    <x v="44"/>
    <x v="0"/>
    <n v="1971692"/>
  </r>
  <r>
    <x v="47"/>
    <s v="COMPAÑIA COLOMBIANA DE CONSULTORES S AS"/>
    <s v="40 NIIF Pymes - Individuales"/>
    <s v="ANTIOQUIA"/>
    <s v="M7110"/>
    <s v="2017-dic-31"/>
    <x v="3"/>
    <m/>
    <m/>
    <s v="Pasivo por impuestos diferidos"/>
    <x v="44"/>
    <x v="0"/>
    <n v="501527"/>
  </r>
  <r>
    <x v="61"/>
    <s v="INGETEC GERENCIA &amp; SUPERVISION S.A."/>
    <s v="40 NIIF Pymes - Individuales"/>
    <s v="BOGOTA D.C."/>
    <s v="M7110"/>
    <s v="2016-dic-31"/>
    <x v="3"/>
    <m/>
    <m/>
    <s v="Pasivo por impuestos diferidos"/>
    <x v="44"/>
    <x v="0"/>
    <n v="124573"/>
  </r>
  <r>
    <x v="61"/>
    <s v="INGETEC GERENCIA &amp; SUPERVISION S.A."/>
    <s v="40 NIIF Pymes - Individuales"/>
    <s v="BOGOTA D.C."/>
    <s v="M7110"/>
    <s v="2017-dic-31"/>
    <x v="3"/>
    <m/>
    <m/>
    <s v="Pasivo por impuestos diferidos"/>
    <x v="44"/>
    <x v="0"/>
    <n v="192242"/>
  </r>
  <r>
    <x v="60"/>
    <s v="INGETEC INGENIERIA &amp; DISEÑO S.A."/>
    <s v="40 NIIF Pymes - Individuales"/>
    <s v="BOGOTA D.C."/>
    <s v="M7110"/>
    <s v="2016-dic-31"/>
    <x v="3"/>
    <m/>
    <m/>
    <s v="Pasivo por impuestos diferidos"/>
    <x v="44"/>
    <x v="0"/>
    <n v="1405988"/>
  </r>
  <r>
    <x v="60"/>
    <s v="INGETEC INGENIERIA &amp; DISEÑO S.A."/>
    <s v="40 NIIF Pymes - Individuales"/>
    <s v="BOGOTA D.C."/>
    <s v="M7110"/>
    <s v="2017-dic-31"/>
    <x v="3"/>
    <m/>
    <m/>
    <s v="Pasivo por impuestos diferidos"/>
    <x v="44"/>
    <x v="0"/>
    <n v="1371672"/>
  </r>
  <r>
    <x v="69"/>
    <s v="JMV CONSTRUKTORA SAS"/>
    <s v="40 NIIF Pymes - Individuales"/>
    <s v="RISARALDA"/>
    <s v="F4290"/>
    <s v="2016-dic-31"/>
    <x v="3"/>
    <m/>
    <m/>
    <s v="Pasivo por impuestos diferidos"/>
    <x v="44"/>
    <x v="0"/>
    <n v="644894"/>
  </r>
  <r>
    <x v="5"/>
    <s v="CYG INGENIERIA Y CONSTRUCCIONES S A S"/>
    <s v="40 NIIF Pymes - Individuales"/>
    <s v="BOGOTA D.C."/>
    <s v="F4290"/>
    <s v="2016-dic-31"/>
    <x v="3"/>
    <m/>
    <m/>
    <s v="Pasivo por impuestos diferidos"/>
    <x v="44"/>
    <x v="0"/>
    <n v="36745"/>
  </r>
  <r>
    <x v="5"/>
    <s v="CYG INGENIERIA Y CONSTRUCCIONES S A S"/>
    <s v="40 NIIF Pymes - Individuales"/>
    <s v="BOGOTA D.C."/>
    <s v="F4290"/>
    <s v="2017-dic-31"/>
    <x v="3"/>
    <m/>
    <m/>
    <s v="Pasivo por impuestos diferidos"/>
    <x v="44"/>
    <x v="0"/>
    <n v="30536"/>
  </r>
  <r>
    <x v="0"/>
    <s v="ESTYMA ESTUDIOS Y MANEJOS S.A"/>
    <s v="40 NIIF Pymes - Individuales"/>
    <s v="ANTIOQUIA"/>
    <s v="F4210"/>
    <s v="2016-dic-31"/>
    <x v="3"/>
    <m/>
    <m/>
    <s v="Pasivo por impuestos diferidos"/>
    <x v="44"/>
    <x v="0"/>
    <n v="1642657"/>
  </r>
  <r>
    <x v="17"/>
    <s v="ALDEA PROYECTOS INMOBILIARIOS S.A."/>
    <s v="40 NIIF Pymes - Individuales"/>
    <s v="BOGOTA D.C."/>
    <s v="M7110"/>
    <s v="2017-dic-31"/>
    <x v="3"/>
    <m/>
    <m/>
    <s v="Pasivo por impuestos diferidos"/>
    <x v="44"/>
    <x v="0"/>
    <n v="263374"/>
  </r>
  <r>
    <x v="38"/>
    <s v="P  A  Y  C   S. A.S."/>
    <s v="40 NIIF Pymes - Individuales"/>
    <s v="BOGOTA D.C."/>
    <s v="M7110"/>
    <s v="2016-dic-31"/>
    <x v="3"/>
    <m/>
    <m/>
    <s v="Pasivos por impuestos corrientes, no corriente"/>
    <x v="45"/>
    <x v="0"/>
    <n v="1941074"/>
  </r>
  <r>
    <x v="38"/>
    <s v="P  A  Y  C   S. A.S."/>
    <s v="40 NIIF Pymes - Individuales"/>
    <s v="BOGOTA D.C."/>
    <s v="M7110"/>
    <s v="2017-dic-31"/>
    <x v="3"/>
    <m/>
    <m/>
    <s v="Pasivos por impuestos corrientes, no corriente"/>
    <x v="45"/>
    <x v="0"/>
    <n v="60455"/>
  </r>
  <r>
    <x v="43"/>
    <s v="GUSTAVO PERRY ARQUITECTOS S.A.S."/>
    <s v="40 NIIF Pymes - Individuales"/>
    <s v="BOGOTA D.C."/>
    <s v="M7110"/>
    <s v="2017-dic-31"/>
    <x v="3"/>
    <m/>
    <m/>
    <s v="Pasivos por impuestos corrientes, no corriente"/>
    <x v="45"/>
    <x v="0"/>
    <n v="88885"/>
  </r>
  <r>
    <x v="21"/>
    <s v="INVERSIONES Y CONSTRUCCIONES GAVIRIA VALLEJO INVERCO S A S"/>
    <s v="40 NIIF Pymes - Individuales"/>
    <s v="BOGOTA D.C."/>
    <s v="L6820"/>
    <s v="2016-dic-31"/>
    <x v="3"/>
    <m/>
    <m/>
    <s v="Pasivos por impuestos corrientes, no corriente"/>
    <x v="45"/>
    <x v="0"/>
    <n v="100702"/>
  </r>
  <r>
    <x v="47"/>
    <s v="COMPAÑIA COLOMBIANA DE CONSULTORES S AS"/>
    <s v="40 NIIF Pymes - Individuales"/>
    <s v="ANTIOQUIA"/>
    <s v="M7110"/>
    <s v="2016-dic-31"/>
    <x v="3"/>
    <m/>
    <m/>
    <s v="Otros pasivos financieros no corrientes"/>
    <x v="46"/>
    <x v="0"/>
    <n v="450360"/>
  </r>
  <r>
    <x v="47"/>
    <s v="COMPAÑIA COLOMBIANA DE CONSULTORES S AS"/>
    <s v="40 NIIF Pymes - Individuales"/>
    <s v="ANTIOQUIA"/>
    <s v="M7110"/>
    <s v="2017-dic-31"/>
    <x v="3"/>
    <m/>
    <m/>
    <s v="Otros pasivos financieros no corrientes"/>
    <x v="46"/>
    <x v="0"/>
    <n v="362562"/>
  </r>
  <r>
    <x v="43"/>
    <s v="GUSTAVO PERRY ARQUITECTOS S.A.S."/>
    <s v="40 NIIF Pymes - Individuales"/>
    <s v="BOGOTA D.C."/>
    <s v="M7110"/>
    <s v="2016-dic-31"/>
    <x v="3"/>
    <m/>
    <m/>
    <s v="Otros pasivos financieros no corrientes"/>
    <x v="46"/>
    <x v="0"/>
    <n v="239470"/>
  </r>
  <r>
    <x v="43"/>
    <s v="GUSTAVO PERRY ARQUITECTOS S.A.S."/>
    <s v="40 NIIF Pymes - Individuales"/>
    <s v="BOGOTA D.C."/>
    <s v="M7110"/>
    <s v="2017-dic-31"/>
    <x v="3"/>
    <m/>
    <m/>
    <s v="Otros pasivos financieros no corrientes"/>
    <x v="46"/>
    <x v="0"/>
    <n v="143607"/>
  </r>
  <r>
    <x v="52"/>
    <s v="SANEAR S.A."/>
    <s v="40 NIIF Pymes - Individuales"/>
    <s v="ANTIOQUIA"/>
    <s v="M7110"/>
    <s v="2016-dic-31"/>
    <x v="3"/>
    <m/>
    <m/>
    <s v="Otros pasivos financieros no corrientes"/>
    <x v="46"/>
    <x v="0"/>
    <n v="1603424"/>
  </r>
  <r>
    <x v="55"/>
    <s v="FAJARDO MORENO Y CIA. S.A."/>
    <s v="40 NIIF Pymes - Individuales"/>
    <s v="ANTIOQUIA"/>
    <s v="M7110"/>
    <s v="2016-dic-31"/>
    <x v="3"/>
    <m/>
    <m/>
    <s v="Otros pasivos financieros no corrientes"/>
    <x v="46"/>
    <x v="0"/>
    <n v="527674"/>
  </r>
  <r>
    <x v="55"/>
    <s v="FAJARDO MORENO Y CIA. S.A."/>
    <s v="40 NIIF Pymes - Individuales"/>
    <s v="ANTIOQUIA"/>
    <s v="M7110"/>
    <s v="2017-dic-31"/>
    <x v="3"/>
    <m/>
    <m/>
    <s v="Otros pasivos financieros no corrientes"/>
    <x v="46"/>
    <x v="0"/>
    <n v="489601"/>
  </r>
  <r>
    <x v="69"/>
    <s v="JMV CONSTRUKTORA SAS"/>
    <s v="40 NIIF Pymes - Individuales"/>
    <s v="RISARALDA"/>
    <s v="F4290"/>
    <s v="2016-dic-31"/>
    <x v="3"/>
    <m/>
    <m/>
    <s v="Otros pasivos financieros no corrientes"/>
    <x v="46"/>
    <x v="0"/>
    <n v="379048"/>
  </r>
  <r>
    <x v="69"/>
    <s v="JMV CONSTRUKTORA SAS"/>
    <s v="40 NIIF Pymes - Individuales"/>
    <s v="RISARALDA"/>
    <s v="F4290"/>
    <s v="2017-dic-31"/>
    <x v="3"/>
    <m/>
    <m/>
    <s v="Otros pasivos financieros no corrientes"/>
    <x v="46"/>
    <x v="0"/>
    <n v="253279"/>
  </r>
  <r>
    <x v="0"/>
    <s v="ESTYMA ESTUDIOS Y MANEJOS S.A"/>
    <s v="40 NIIF Pymes - Individuales"/>
    <s v="ANTIOQUIA"/>
    <s v="F4210"/>
    <s v="2016-dic-31"/>
    <x v="3"/>
    <m/>
    <m/>
    <s v="Otros pasivos financieros no corrientes"/>
    <x v="46"/>
    <x v="0"/>
    <n v="91124520"/>
  </r>
  <r>
    <x v="0"/>
    <s v="ESTYMA ESTUDIOS Y MANEJOS S.A"/>
    <s v="40 NIIF Pymes - Individuales"/>
    <s v="ANTIOQUIA"/>
    <s v="F4210"/>
    <s v="2017-dic-31"/>
    <x v="3"/>
    <m/>
    <m/>
    <s v="Otros pasivos financieros no corrientes"/>
    <x v="46"/>
    <x v="0"/>
    <n v="71411135"/>
  </r>
  <r>
    <x v="21"/>
    <s v="INVERSIONES Y CONSTRUCCIONES GAVIRIA VALLEJO INVERCO S A S"/>
    <s v="40 NIIF Pymes - Individuales"/>
    <s v="BOGOTA D.C."/>
    <s v="L6820"/>
    <s v="2016-dic-31"/>
    <x v="3"/>
    <m/>
    <m/>
    <s v="Otros pasivos financieros no corrientes"/>
    <x v="46"/>
    <x v="0"/>
    <n v="4597179"/>
  </r>
  <r>
    <x v="21"/>
    <s v="INVERSIONES Y CONSTRUCCIONES GAVIRIA VALLEJO INVERCO S A S"/>
    <s v="40 NIIF Pymes - Individuales"/>
    <s v="BOGOTA D.C."/>
    <s v="L6820"/>
    <s v="2017-dic-31"/>
    <x v="3"/>
    <m/>
    <m/>
    <s v="Otros pasivos financieros no corrientes"/>
    <x v="46"/>
    <x v="0"/>
    <n v="5148961"/>
  </r>
  <r>
    <x v="17"/>
    <s v="ALDEA PROYECTOS INMOBILIARIOS S.A."/>
    <s v="40 NIIF Pymes - Individuales"/>
    <s v="BOGOTA D.C."/>
    <s v="M7110"/>
    <s v="2016-dic-31"/>
    <x v="3"/>
    <m/>
    <m/>
    <s v="Otros pasivos financieros no corrientes"/>
    <x v="46"/>
    <x v="0"/>
    <n v="59303987"/>
  </r>
  <r>
    <x v="17"/>
    <s v="ALDEA PROYECTOS INMOBILIARIOS S.A."/>
    <s v="40 NIIF Pymes - Individuales"/>
    <s v="BOGOTA D.C."/>
    <s v="M7110"/>
    <s v="2017-dic-31"/>
    <x v="3"/>
    <m/>
    <m/>
    <s v="Otros pasivos financieros no corrientes"/>
    <x v="46"/>
    <x v="0"/>
    <n v="48968966"/>
  </r>
  <r>
    <x v="4"/>
    <s v="JMV INGENIEROS S A S"/>
    <s v="40 NIIF Pymes - Individuales"/>
    <s v="BOGOTA D.C."/>
    <s v="F4290"/>
    <s v="2016-dic-31"/>
    <x v="3"/>
    <m/>
    <m/>
    <s v="Otros pasivos financieros no corrientes"/>
    <x v="46"/>
    <x v="0"/>
    <n v="2269487"/>
  </r>
  <r>
    <x v="47"/>
    <s v="COMPAÑIA COLOMBIANA DE CONSULTORES S AS"/>
    <s v="40 NIIF Pymes - Individuales"/>
    <s v="ANTIOQUIA"/>
    <s v="M7110"/>
    <s v="2016-dic-31"/>
    <x v="3"/>
    <m/>
    <m/>
    <s v="Otros pasivos no financieros no corrientes"/>
    <x v="48"/>
    <x v="0"/>
    <n v="871897"/>
  </r>
  <r>
    <x v="47"/>
    <s v="COMPAÑIA COLOMBIANA DE CONSULTORES S AS"/>
    <s v="40 NIIF Pymes - Individuales"/>
    <s v="ANTIOQUIA"/>
    <s v="M7110"/>
    <s v="2017-dic-31"/>
    <x v="3"/>
    <m/>
    <m/>
    <s v="Otros pasivos no financieros no corrientes"/>
    <x v="48"/>
    <x v="0"/>
    <n v="203277"/>
  </r>
  <r>
    <x v="38"/>
    <s v="P  A  Y  C   S. A.S."/>
    <s v="40 NIIF Pymes - Individuales"/>
    <s v="BOGOTA D.C."/>
    <s v="M7110"/>
    <s v="2016-dic-31"/>
    <x v="3"/>
    <m/>
    <m/>
    <s v="Otros pasivos no financieros no corrientes"/>
    <x v="48"/>
    <x v="0"/>
    <n v="705026"/>
  </r>
  <r>
    <x v="43"/>
    <s v="GUSTAVO PERRY ARQUITECTOS S.A.S."/>
    <s v="40 NIIF Pymes - Individuales"/>
    <s v="BOGOTA D.C."/>
    <s v="M7110"/>
    <s v="2016-dic-31"/>
    <x v="3"/>
    <m/>
    <m/>
    <s v="Otros pasivos no financieros no corrientes"/>
    <x v="48"/>
    <x v="0"/>
    <n v="2774424"/>
  </r>
  <r>
    <x v="43"/>
    <s v="GUSTAVO PERRY ARQUITECTOS S.A.S."/>
    <s v="40 NIIF Pymes - Individuales"/>
    <s v="BOGOTA D.C."/>
    <s v="M7110"/>
    <s v="2017-dic-31"/>
    <x v="3"/>
    <m/>
    <m/>
    <s v="Otros pasivos no financieros no corrientes"/>
    <x v="48"/>
    <x v="0"/>
    <n v="2336229"/>
  </r>
  <r>
    <x v="61"/>
    <s v="INGETEC GERENCIA &amp; SUPERVISION S.A."/>
    <s v="40 NIIF Pymes - Individuales"/>
    <s v="BOGOTA D.C."/>
    <s v="M7110"/>
    <s v="2016-dic-31"/>
    <x v="3"/>
    <m/>
    <m/>
    <s v="Otros pasivos no financieros no corrientes"/>
    <x v="48"/>
    <x v="0"/>
    <n v="348788"/>
  </r>
  <r>
    <x v="61"/>
    <s v="INGETEC GERENCIA &amp; SUPERVISION S.A."/>
    <s v="40 NIIF Pymes - Individuales"/>
    <s v="BOGOTA D.C."/>
    <s v="M7110"/>
    <s v="2017-dic-31"/>
    <x v="3"/>
    <m/>
    <m/>
    <s v="Otros pasivos no financieros no corrientes"/>
    <x v="48"/>
    <x v="0"/>
    <n v="723763"/>
  </r>
  <r>
    <x v="60"/>
    <s v="INGETEC INGENIERIA &amp; DISEÑO S.A."/>
    <s v="40 NIIF Pymes - Individuales"/>
    <s v="BOGOTA D.C."/>
    <s v="M7110"/>
    <s v="2016-dic-31"/>
    <x v="3"/>
    <m/>
    <m/>
    <s v="Otros pasivos no financieros no corrientes"/>
    <x v="48"/>
    <x v="0"/>
    <n v="1039326"/>
  </r>
  <r>
    <x v="60"/>
    <s v="INGETEC INGENIERIA &amp; DISEÑO S.A."/>
    <s v="40 NIIF Pymes - Individuales"/>
    <s v="BOGOTA D.C."/>
    <s v="M7110"/>
    <s v="2017-dic-31"/>
    <x v="3"/>
    <m/>
    <m/>
    <s v="Otros pasivos no financieros no corrientes"/>
    <x v="48"/>
    <x v="0"/>
    <n v="1509538"/>
  </r>
  <r>
    <x v="0"/>
    <s v="ESTYMA ESTUDIOS Y MANEJOS S.A"/>
    <s v="40 NIIF Pymes - Individuales"/>
    <s v="ANTIOQUIA"/>
    <s v="F4210"/>
    <s v="2016-dic-31"/>
    <x v="3"/>
    <m/>
    <m/>
    <s v="Otros pasivos no financieros no corrientes"/>
    <x v="48"/>
    <x v="0"/>
    <n v="21896145"/>
  </r>
  <r>
    <x v="0"/>
    <s v="ESTYMA ESTUDIOS Y MANEJOS S.A"/>
    <s v="40 NIIF Pymes - Individuales"/>
    <s v="ANTIOQUIA"/>
    <s v="F4210"/>
    <s v="2017-dic-31"/>
    <x v="3"/>
    <m/>
    <m/>
    <s v="Otros pasivos no financieros no corrientes"/>
    <x v="48"/>
    <x v="0"/>
    <n v="17333575"/>
  </r>
  <r>
    <x v="21"/>
    <s v="INVERSIONES Y CONSTRUCCIONES GAVIRIA VALLEJO INVERCO S A S"/>
    <s v="40 NIIF Pymes - Individuales"/>
    <s v="BOGOTA D.C."/>
    <s v="L6820"/>
    <s v="2016-dic-31"/>
    <x v="3"/>
    <m/>
    <m/>
    <s v="Otros pasivos no financieros no corrientes"/>
    <x v="48"/>
    <x v="0"/>
    <n v="1039745"/>
  </r>
  <r>
    <x v="21"/>
    <s v="INVERSIONES Y CONSTRUCCIONES GAVIRIA VALLEJO INVERCO S A S"/>
    <s v="40 NIIF Pymes - Individuales"/>
    <s v="BOGOTA D.C."/>
    <s v="L6820"/>
    <s v="2017-dic-31"/>
    <x v="3"/>
    <m/>
    <m/>
    <s v="Otros pasivos no financieros no corrientes"/>
    <x v="48"/>
    <x v="0"/>
    <n v="402381"/>
  </r>
  <r>
    <x v="4"/>
    <s v="JMV INGENIEROS S A S"/>
    <s v="40 NIIF Pymes - Individuales"/>
    <s v="BOGOTA D.C."/>
    <s v="F4290"/>
    <s v="2016-dic-31"/>
    <x v="3"/>
    <m/>
    <m/>
    <s v="Otros pasivos no financieros no corrientes"/>
    <x v="48"/>
    <x v="0"/>
    <n v="3161815"/>
  </r>
  <r>
    <x v="47"/>
    <s v="COMPAÑIA COLOMBIANA DE CONSULTORES S AS"/>
    <s v="40 NIIF Pymes - Individuales"/>
    <s v="ANTIOQUIA"/>
    <s v="M7110"/>
    <s v="2016-dic-31"/>
    <x v="3"/>
    <m/>
    <m/>
    <s v="Pasivos no corrientes"/>
    <x v="42"/>
    <x v="6"/>
    <n v="3293949"/>
  </r>
  <r>
    <x v="47"/>
    <s v="COMPAÑIA COLOMBIANA DE CONSULTORES S AS"/>
    <s v="40 NIIF Pymes - Individuales"/>
    <s v="ANTIOQUIA"/>
    <s v="M7110"/>
    <s v="2017-dic-31"/>
    <x v="3"/>
    <m/>
    <m/>
    <s v="Pasivos no corrientes"/>
    <x v="42"/>
    <x v="6"/>
    <n v="1067366"/>
  </r>
  <r>
    <x v="38"/>
    <s v="P  A  Y  C   S. A.S."/>
    <s v="40 NIIF Pymes - Individuales"/>
    <s v="BOGOTA D.C."/>
    <s v="M7110"/>
    <s v="2016-dic-31"/>
    <x v="3"/>
    <m/>
    <m/>
    <s v="Pasivos no corrientes"/>
    <x v="42"/>
    <x v="6"/>
    <n v="2646100"/>
  </r>
  <r>
    <x v="38"/>
    <s v="P  A  Y  C   S. A.S."/>
    <s v="40 NIIF Pymes - Individuales"/>
    <s v="BOGOTA D.C."/>
    <s v="M7110"/>
    <s v="2017-dic-31"/>
    <x v="3"/>
    <m/>
    <m/>
    <s v="Pasivos no corrientes"/>
    <x v="42"/>
    <x v="6"/>
    <n v="60455"/>
  </r>
  <r>
    <x v="43"/>
    <s v="GUSTAVO PERRY ARQUITECTOS S.A.S."/>
    <s v="40 NIIF Pymes - Individuales"/>
    <s v="BOGOTA D.C."/>
    <s v="M7110"/>
    <s v="2016-dic-31"/>
    <x v="3"/>
    <m/>
    <m/>
    <s v="Pasivos no corrientes"/>
    <x v="42"/>
    <x v="6"/>
    <n v="3013894"/>
  </r>
  <r>
    <x v="43"/>
    <s v="GUSTAVO PERRY ARQUITECTOS S.A.S."/>
    <s v="40 NIIF Pymes - Individuales"/>
    <s v="BOGOTA D.C."/>
    <s v="M7110"/>
    <s v="2017-dic-31"/>
    <x v="3"/>
    <m/>
    <m/>
    <s v="Pasivos no corrientes"/>
    <x v="42"/>
    <x v="6"/>
    <n v="2568721"/>
  </r>
  <r>
    <x v="52"/>
    <s v="SANEAR S.A."/>
    <s v="40 NIIF Pymes - Individuales"/>
    <s v="ANTIOQUIA"/>
    <s v="M7110"/>
    <s v="2016-dic-31"/>
    <x v="3"/>
    <m/>
    <m/>
    <s v="Pasivos no corrientes"/>
    <x v="42"/>
    <x v="6"/>
    <n v="4689289"/>
  </r>
  <r>
    <x v="52"/>
    <s v="SANEAR S.A."/>
    <s v="40 NIIF Pymes - Individuales"/>
    <s v="ANTIOQUIA"/>
    <s v="M7110"/>
    <s v="2017-dic-31"/>
    <x v="3"/>
    <m/>
    <m/>
    <s v="Pasivos no corrientes"/>
    <x v="42"/>
    <x v="6"/>
    <n v="5036458"/>
  </r>
  <r>
    <x v="61"/>
    <s v="INGETEC GERENCIA &amp; SUPERVISION S.A."/>
    <s v="40 NIIF Pymes - Individuales"/>
    <s v="BOGOTA D.C."/>
    <s v="M7110"/>
    <s v="2016-dic-31"/>
    <x v="3"/>
    <m/>
    <m/>
    <s v="Pasivos no corrientes"/>
    <x v="42"/>
    <x v="6"/>
    <n v="4626623"/>
  </r>
  <r>
    <x v="61"/>
    <s v="INGETEC GERENCIA &amp; SUPERVISION S.A."/>
    <s v="40 NIIF Pymes - Individuales"/>
    <s v="BOGOTA D.C."/>
    <s v="M7110"/>
    <s v="2017-dic-31"/>
    <x v="3"/>
    <m/>
    <m/>
    <s v="Pasivos no corrientes"/>
    <x v="42"/>
    <x v="6"/>
    <n v="1373323"/>
  </r>
  <r>
    <x v="60"/>
    <s v="INGETEC INGENIERIA &amp; DISEÑO S.A."/>
    <s v="40 NIIF Pymes - Individuales"/>
    <s v="BOGOTA D.C."/>
    <s v="M7110"/>
    <s v="2016-dic-31"/>
    <x v="3"/>
    <m/>
    <m/>
    <s v="Pasivos no corrientes"/>
    <x v="42"/>
    <x v="6"/>
    <n v="9832090"/>
  </r>
  <r>
    <x v="60"/>
    <s v="INGETEC INGENIERIA &amp; DISEÑO S.A."/>
    <s v="40 NIIF Pymes - Individuales"/>
    <s v="BOGOTA D.C."/>
    <s v="M7110"/>
    <s v="2017-dic-31"/>
    <x v="3"/>
    <m/>
    <m/>
    <s v="Pasivos no corrientes"/>
    <x v="42"/>
    <x v="6"/>
    <n v="8288578"/>
  </r>
  <r>
    <x v="55"/>
    <s v="FAJARDO MORENO Y CIA. S.A."/>
    <s v="40 NIIF Pymes - Individuales"/>
    <s v="ANTIOQUIA"/>
    <s v="M7110"/>
    <s v="2016-dic-31"/>
    <x v="3"/>
    <m/>
    <m/>
    <s v="Pasivos no corrientes"/>
    <x v="42"/>
    <x v="6"/>
    <n v="527674"/>
  </r>
  <r>
    <x v="55"/>
    <s v="FAJARDO MORENO Y CIA. S.A."/>
    <s v="40 NIIF Pymes - Individuales"/>
    <s v="ANTIOQUIA"/>
    <s v="M7110"/>
    <s v="2017-dic-31"/>
    <x v="3"/>
    <m/>
    <m/>
    <s v="Pasivos no corrientes"/>
    <x v="42"/>
    <x v="6"/>
    <n v="489601"/>
  </r>
  <r>
    <x v="69"/>
    <s v="JMV CONSTRUKTORA SAS"/>
    <s v="40 NIIF Pymes - Individuales"/>
    <s v="RISARALDA"/>
    <s v="F4290"/>
    <s v="2016-dic-31"/>
    <x v="3"/>
    <m/>
    <m/>
    <s v="Pasivos no corrientes"/>
    <x v="42"/>
    <x v="6"/>
    <n v="1023942"/>
  </r>
  <r>
    <x v="69"/>
    <s v="JMV CONSTRUKTORA SAS"/>
    <s v="40 NIIF Pymes - Individuales"/>
    <s v="RISARALDA"/>
    <s v="F4290"/>
    <s v="2017-dic-31"/>
    <x v="3"/>
    <m/>
    <m/>
    <s v="Pasivos no corrientes"/>
    <x v="42"/>
    <x v="6"/>
    <n v="253279"/>
  </r>
  <r>
    <x v="5"/>
    <s v="CYG INGENIERIA Y CONSTRUCCIONES S A S"/>
    <s v="40 NIIF Pymes - Individuales"/>
    <s v="BOGOTA D.C."/>
    <s v="F4290"/>
    <s v="2016-dic-31"/>
    <x v="3"/>
    <m/>
    <m/>
    <s v="Pasivos no corrientes"/>
    <x v="42"/>
    <x v="6"/>
    <n v="14031952"/>
  </r>
  <r>
    <x v="5"/>
    <s v="CYG INGENIERIA Y CONSTRUCCIONES S A S"/>
    <s v="40 NIIF Pymes - Individuales"/>
    <s v="BOGOTA D.C."/>
    <s v="F4290"/>
    <s v="2017-dic-31"/>
    <x v="3"/>
    <m/>
    <m/>
    <s v="Pasivos no corrientes"/>
    <x v="42"/>
    <x v="6"/>
    <n v="10389006"/>
  </r>
  <r>
    <x v="0"/>
    <s v="ESTYMA ESTUDIOS Y MANEJOS S.A"/>
    <s v="40 NIIF Pymes - Individuales"/>
    <s v="ANTIOQUIA"/>
    <s v="F4210"/>
    <s v="2016-dic-31"/>
    <x v="3"/>
    <m/>
    <m/>
    <s v="Pasivos no corrientes"/>
    <x v="42"/>
    <x v="6"/>
    <n v="128537711"/>
  </r>
  <r>
    <x v="0"/>
    <s v="ESTYMA ESTUDIOS Y MANEJOS S.A"/>
    <s v="40 NIIF Pymes - Individuales"/>
    <s v="ANTIOQUIA"/>
    <s v="F4210"/>
    <s v="2017-dic-31"/>
    <x v="3"/>
    <m/>
    <m/>
    <s v="Pasivos no corrientes"/>
    <x v="42"/>
    <x v="6"/>
    <n v="92453499"/>
  </r>
  <r>
    <x v="7"/>
    <s v="VALORES Y CONTRATOS S.A. VALORCON S.A."/>
    <s v="40 NIIF Pymes - Individuales"/>
    <s v="ATLANTICO"/>
    <s v="F4210"/>
    <s v="2016-dic-31"/>
    <x v="3"/>
    <m/>
    <m/>
    <s v="Pasivos no corrientes"/>
    <x v="42"/>
    <x v="6"/>
    <n v="133224289"/>
  </r>
  <r>
    <x v="7"/>
    <s v="VALORES Y CONTRATOS S.A. VALORCON S.A."/>
    <s v="40 NIIF Pymes - Individuales"/>
    <s v="ATLANTICO"/>
    <s v="F4210"/>
    <s v="2017-dic-31"/>
    <x v="3"/>
    <m/>
    <m/>
    <s v="Pasivos no corrientes"/>
    <x v="42"/>
    <x v="6"/>
    <n v="185775285"/>
  </r>
  <r>
    <x v="21"/>
    <s v="INVERSIONES Y CONSTRUCCIONES GAVIRIA VALLEJO INVERCO S A S"/>
    <s v="40 NIIF Pymes - Individuales"/>
    <s v="BOGOTA D.C."/>
    <s v="L6820"/>
    <s v="2016-dic-31"/>
    <x v="3"/>
    <m/>
    <m/>
    <s v="Pasivos no corrientes"/>
    <x v="42"/>
    <x v="6"/>
    <n v="5742284"/>
  </r>
  <r>
    <x v="21"/>
    <s v="INVERSIONES Y CONSTRUCCIONES GAVIRIA VALLEJO INVERCO S A S"/>
    <s v="40 NIIF Pymes - Individuales"/>
    <s v="BOGOTA D.C."/>
    <s v="L6820"/>
    <s v="2017-dic-31"/>
    <x v="3"/>
    <m/>
    <m/>
    <s v="Pasivos no corrientes"/>
    <x v="42"/>
    <x v="6"/>
    <n v="5551342"/>
  </r>
  <r>
    <x v="17"/>
    <s v="ALDEA PROYECTOS INMOBILIARIOS S.A."/>
    <s v="40 NIIF Pymes - Individuales"/>
    <s v="BOGOTA D.C."/>
    <s v="M7110"/>
    <s v="2016-dic-31"/>
    <x v="3"/>
    <m/>
    <m/>
    <s v="Pasivos no corrientes"/>
    <x v="42"/>
    <x v="6"/>
    <n v="59303987"/>
  </r>
  <r>
    <x v="17"/>
    <s v="ALDEA PROYECTOS INMOBILIARIOS S.A."/>
    <s v="40 NIIF Pymes - Individuales"/>
    <s v="BOGOTA D.C."/>
    <s v="M7110"/>
    <s v="2017-dic-31"/>
    <x v="3"/>
    <m/>
    <m/>
    <s v="Pasivos no corrientes"/>
    <x v="42"/>
    <x v="6"/>
    <n v="49232340"/>
  </r>
  <r>
    <x v="4"/>
    <s v="JMV INGENIEROS S A S"/>
    <s v="40 NIIF Pymes - Individuales"/>
    <s v="BOGOTA D.C."/>
    <s v="F4290"/>
    <s v="2016-dic-31"/>
    <x v="3"/>
    <m/>
    <m/>
    <s v="Pasivos no corrientes"/>
    <x v="42"/>
    <x v="6"/>
    <n v="7919816"/>
  </r>
  <r>
    <x v="47"/>
    <s v="COMPAÑIA COLOMBIANA DE CONSULTORES S AS"/>
    <s v="40 NIIF Pymes - Individuales"/>
    <s v="ANTIOQUIA"/>
    <s v="M7110"/>
    <s v="2016-dic-31"/>
    <x v="3"/>
    <m/>
    <m/>
    <s v="Pasivos"/>
    <x v="49"/>
    <x v="7"/>
    <n v="10735483"/>
  </r>
  <r>
    <x v="47"/>
    <s v="COMPAÑIA COLOMBIANA DE CONSULTORES S AS"/>
    <s v="40 NIIF Pymes - Individuales"/>
    <s v="ANTIOQUIA"/>
    <s v="M7110"/>
    <s v="2017-dic-31"/>
    <x v="3"/>
    <m/>
    <m/>
    <s v="Pasivos"/>
    <x v="49"/>
    <x v="7"/>
    <n v="8945665"/>
  </r>
  <r>
    <x v="38"/>
    <s v="P  A  Y  C   S. A.S."/>
    <s v="40 NIIF Pymes - Individuales"/>
    <s v="BOGOTA D.C."/>
    <s v="M7110"/>
    <s v="2016-dic-31"/>
    <x v="3"/>
    <m/>
    <m/>
    <s v="Pasivos"/>
    <x v="49"/>
    <x v="7"/>
    <n v="13876044"/>
  </r>
  <r>
    <x v="38"/>
    <s v="P  A  Y  C   S. A.S."/>
    <s v="40 NIIF Pymes - Individuales"/>
    <s v="BOGOTA D.C."/>
    <s v="M7110"/>
    <s v="2017-dic-31"/>
    <x v="3"/>
    <m/>
    <m/>
    <s v="Pasivos"/>
    <x v="49"/>
    <x v="7"/>
    <n v="7259657"/>
  </r>
  <r>
    <x v="43"/>
    <s v="GUSTAVO PERRY ARQUITECTOS S.A.S."/>
    <s v="40 NIIF Pymes - Individuales"/>
    <s v="BOGOTA D.C."/>
    <s v="M7110"/>
    <s v="2016-dic-31"/>
    <x v="3"/>
    <m/>
    <m/>
    <s v="Pasivos"/>
    <x v="49"/>
    <x v="7"/>
    <n v="7218630"/>
  </r>
  <r>
    <x v="43"/>
    <s v="GUSTAVO PERRY ARQUITECTOS S.A.S."/>
    <s v="40 NIIF Pymes - Individuales"/>
    <s v="BOGOTA D.C."/>
    <s v="M7110"/>
    <s v="2017-dic-31"/>
    <x v="3"/>
    <m/>
    <m/>
    <s v="Pasivos"/>
    <x v="49"/>
    <x v="7"/>
    <n v="6105898"/>
  </r>
  <r>
    <x v="52"/>
    <s v="SANEAR S.A."/>
    <s v="40 NIIF Pymes - Individuales"/>
    <s v="ANTIOQUIA"/>
    <s v="M7110"/>
    <s v="2016-dic-31"/>
    <x v="3"/>
    <m/>
    <m/>
    <s v="Pasivos"/>
    <x v="49"/>
    <x v="7"/>
    <n v="10565545"/>
  </r>
  <r>
    <x v="52"/>
    <s v="SANEAR S.A."/>
    <s v="40 NIIF Pymes - Individuales"/>
    <s v="ANTIOQUIA"/>
    <s v="M7110"/>
    <s v="2017-dic-31"/>
    <x v="3"/>
    <m/>
    <m/>
    <s v="Pasivos"/>
    <x v="49"/>
    <x v="7"/>
    <n v="10941940"/>
  </r>
  <r>
    <x v="61"/>
    <s v="INGETEC GERENCIA &amp; SUPERVISION S.A."/>
    <s v="40 NIIF Pymes - Individuales"/>
    <s v="BOGOTA D.C."/>
    <s v="M7110"/>
    <s v="2016-dic-31"/>
    <x v="3"/>
    <m/>
    <m/>
    <s v="Pasivos"/>
    <x v="49"/>
    <x v="7"/>
    <n v="6641161"/>
  </r>
  <r>
    <x v="61"/>
    <s v="INGETEC GERENCIA &amp; SUPERVISION S.A."/>
    <s v="40 NIIF Pymes - Individuales"/>
    <s v="BOGOTA D.C."/>
    <s v="M7110"/>
    <s v="2017-dic-31"/>
    <x v="3"/>
    <m/>
    <m/>
    <s v="Pasivos"/>
    <x v="49"/>
    <x v="7"/>
    <n v="2312927"/>
  </r>
  <r>
    <x v="60"/>
    <s v="INGETEC INGENIERIA &amp; DISEÑO S.A."/>
    <s v="40 NIIF Pymes - Individuales"/>
    <s v="BOGOTA D.C."/>
    <s v="M7110"/>
    <s v="2016-dic-31"/>
    <x v="3"/>
    <m/>
    <m/>
    <s v="Pasivos"/>
    <x v="49"/>
    <x v="7"/>
    <n v="15167270"/>
  </r>
  <r>
    <x v="60"/>
    <s v="INGETEC INGENIERIA &amp; DISEÑO S.A."/>
    <s v="40 NIIF Pymes - Individuales"/>
    <s v="BOGOTA D.C."/>
    <s v="M7110"/>
    <s v="2017-dic-31"/>
    <x v="3"/>
    <m/>
    <m/>
    <s v="Pasivos"/>
    <x v="49"/>
    <x v="7"/>
    <n v="12594756"/>
  </r>
  <r>
    <x v="55"/>
    <s v="FAJARDO MORENO Y CIA. S.A."/>
    <s v="40 NIIF Pymes - Individuales"/>
    <s v="ANTIOQUIA"/>
    <s v="M7110"/>
    <s v="2016-dic-31"/>
    <x v="3"/>
    <m/>
    <m/>
    <s v="Pasivos"/>
    <x v="49"/>
    <x v="7"/>
    <n v="56079292"/>
  </r>
  <r>
    <x v="55"/>
    <s v="FAJARDO MORENO Y CIA. S.A."/>
    <s v="40 NIIF Pymes - Individuales"/>
    <s v="ANTIOQUIA"/>
    <s v="M7110"/>
    <s v="2017-dic-31"/>
    <x v="3"/>
    <m/>
    <m/>
    <s v="Pasivos"/>
    <x v="49"/>
    <x v="7"/>
    <n v="65137521"/>
  </r>
  <r>
    <x v="26"/>
    <s v="GUTIERREZ DIAZ Y CIA  S.A."/>
    <s v="40 NIIF Pymes - Individuales"/>
    <s v="BOGOTA D.C."/>
    <s v="M7110"/>
    <s v="2016-dic-31"/>
    <x v="3"/>
    <m/>
    <m/>
    <s v="Pasivos"/>
    <x v="49"/>
    <x v="7"/>
    <n v="2173047"/>
  </r>
  <r>
    <x v="26"/>
    <s v="GUTIERREZ DIAZ Y CIA  S.A."/>
    <s v="40 NIIF Pymes - Individuales"/>
    <s v="BOGOTA D.C."/>
    <s v="M7110"/>
    <s v="2017-dic-31"/>
    <x v="3"/>
    <m/>
    <m/>
    <s v="Pasivos"/>
    <x v="49"/>
    <x v="7"/>
    <n v="2036146"/>
  </r>
  <r>
    <x v="69"/>
    <s v="JMV CONSTRUKTORA SAS"/>
    <s v="40 NIIF Pymes - Individuales"/>
    <s v="RISARALDA"/>
    <s v="F4290"/>
    <s v="2016-dic-31"/>
    <x v="3"/>
    <m/>
    <m/>
    <s v="Pasivos"/>
    <x v="49"/>
    <x v="7"/>
    <n v="18231405"/>
  </r>
  <r>
    <x v="69"/>
    <s v="JMV CONSTRUKTORA SAS"/>
    <s v="40 NIIF Pymes - Individuales"/>
    <s v="RISARALDA"/>
    <s v="F4290"/>
    <s v="2017-dic-31"/>
    <x v="3"/>
    <m/>
    <m/>
    <s v="Pasivos"/>
    <x v="49"/>
    <x v="7"/>
    <n v="62070915"/>
  </r>
  <r>
    <x v="5"/>
    <s v="CYG INGENIERIA Y CONSTRUCCIONES S A S"/>
    <s v="40 NIIF Pymes - Individuales"/>
    <s v="BOGOTA D.C."/>
    <s v="F4290"/>
    <s v="2016-dic-31"/>
    <x v="3"/>
    <m/>
    <m/>
    <s v="Pasivos"/>
    <x v="49"/>
    <x v="7"/>
    <n v="61262072"/>
  </r>
  <r>
    <x v="5"/>
    <s v="CYG INGENIERIA Y CONSTRUCCIONES S A S"/>
    <s v="40 NIIF Pymes - Individuales"/>
    <s v="BOGOTA D.C."/>
    <s v="F4290"/>
    <s v="2017-dic-31"/>
    <x v="3"/>
    <m/>
    <m/>
    <s v="Pasivos"/>
    <x v="49"/>
    <x v="7"/>
    <n v="38758990"/>
  </r>
  <r>
    <x v="70"/>
    <s v="TROPICAL ING S.A.S."/>
    <s v="40 NIIF Pymes - Individuales"/>
    <s v="BOGOTA D.C."/>
    <s v="M7110"/>
    <s v="2016-dic-31"/>
    <x v="3"/>
    <m/>
    <m/>
    <s v="Pasivos"/>
    <x v="49"/>
    <x v="7"/>
    <n v="60063701"/>
  </r>
  <r>
    <x v="70"/>
    <s v="TROPICAL ING S.A.S."/>
    <s v="40 NIIF Pymes - Individuales"/>
    <s v="BOGOTA D.C."/>
    <s v="M7110"/>
    <s v="2017-dic-31"/>
    <x v="3"/>
    <m/>
    <m/>
    <s v="Pasivos"/>
    <x v="49"/>
    <x v="7"/>
    <n v="76570976"/>
  </r>
  <r>
    <x v="0"/>
    <s v="ESTYMA ESTUDIOS Y MANEJOS S.A"/>
    <s v="40 NIIF Pymes - Individuales"/>
    <s v="ANTIOQUIA"/>
    <s v="F4210"/>
    <s v="2016-dic-31"/>
    <x v="3"/>
    <m/>
    <m/>
    <s v="Pasivos"/>
    <x v="49"/>
    <x v="7"/>
    <n v="208370407"/>
  </r>
  <r>
    <x v="0"/>
    <s v="ESTYMA ESTUDIOS Y MANEJOS S.A"/>
    <s v="40 NIIF Pymes - Individuales"/>
    <s v="ANTIOQUIA"/>
    <s v="F4210"/>
    <s v="2017-dic-31"/>
    <x v="3"/>
    <m/>
    <m/>
    <s v="Pasivos"/>
    <x v="49"/>
    <x v="7"/>
    <n v="157335244"/>
  </r>
  <r>
    <x v="7"/>
    <s v="VALORES Y CONTRATOS S.A. VALORCON S.A."/>
    <s v="40 NIIF Pymes - Individuales"/>
    <s v="ATLANTICO"/>
    <s v="F4210"/>
    <s v="2016-dic-31"/>
    <x v="3"/>
    <m/>
    <m/>
    <s v="Pasivos"/>
    <x v="49"/>
    <x v="7"/>
    <n v="393241410"/>
  </r>
  <r>
    <x v="7"/>
    <s v="VALORES Y CONTRATOS S.A. VALORCON S.A."/>
    <s v="40 NIIF Pymes - Individuales"/>
    <s v="ATLANTICO"/>
    <s v="F4210"/>
    <s v="2017-dic-31"/>
    <x v="3"/>
    <m/>
    <m/>
    <s v="Pasivos"/>
    <x v="49"/>
    <x v="7"/>
    <n v="442684663"/>
  </r>
  <r>
    <x v="21"/>
    <s v="INVERSIONES Y CONSTRUCCIONES GAVIRIA VALLEJO INVERCO S A S"/>
    <s v="40 NIIF Pymes - Individuales"/>
    <s v="BOGOTA D.C."/>
    <s v="L6820"/>
    <s v="2016-dic-31"/>
    <x v="3"/>
    <m/>
    <m/>
    <s v="Pasivos"/>
    <x v="49"/>
    <x v="7"/>
    <n v="9016340"/>
  </r>
  <r>
    <x v="21"/>
    <s v="INVERSIONES Y CONSTRUCCIONES GAVIRIA VALLEJO INVERCO S A S"/>
    <s v="40 NIIF Pymes - Individuales"/>
    <s v="BOGOTA D.C."/>
    <s v="L6820"/>
    <s v="2017-dic-31"/>
    <x v="3"/>
    <m/>
    <m/>
    <s v="Pasivos"/>
    <x v="49"/>
    <x v="7"/>
    <n v="8228132"/>
  </r>
  <r>
    <x v="17"/>
    <s v="ALDEA PROYECTOS INMOBILIARIOS S.A."/>
    <s v="40 NIIF Pymes - Individuales"/>
    <s v="BOGOTA D.C."/>
    <s v="M7110"/>
    <s v="2016-dic-31"/>
    <x v="3"/>
    <m/>
    <m/>
    <s v="Pasivos"/>
    <x v="49"/>
    <x v="7"/>
    <n v="323234316"/>
  </r>
  <r>
    <x v="17"/>
    <s v="ALDEA PROYECTOS INMOBILIARIOS S.A."/>
    <s v="40 NIIF Pymes - Individuales"/>
    <s v="BOGOTA D.C."/>
    <s v="M7110"/>
    <s v="2017-dic-31"/>
    <x v="3"/>
    <m/>
    <m/>
    <s v="Pasivos"/>
    <x v="49"/>
    <x v="7"/>
    <n v="72213386"/>
  </r>
  <r>
    <x v="4"/>
    <s v="JMV INGENIEROS S A S"/>
    <s v="40 NIIF Pymes - Individuales"/>
    <s v="BOGOTA D.C."/>
    <s v="F4290"/>
    <s v="2016-dic-31"/>
    <x v="3"/>
    <m/>
    <m/>
    <s v="Pasivos"/>
    <x v="49"/>
    <x v="7"/>
    <n v="10413186"/>
  </r>
  <r>
    <x v="4"/>
    <s v="JMV INGENIEROS S A S"/>
    <s v="40 NIIF Pymes - Individuales"/>
    <s v="BOGOTA D.C."/>
    <s v="F4290"/>
    <s v="2017-dic-31"/>
    <x v="3"/>
    <m/>
    <m/>
    <s v="Pasivos"/>
    <x v="49"/>
    <x v="7"/>
    <n v="26567325"/>
  </r>
  <r>
    <x v="25"/>
    <s v="J FELIPE ARDILA V &amp; CIA SAS"/>
    <s v="40 NIIF Pymes - Individuales"/>
    <s v="BOGOTA D.C."/>
    <s v="M7110"/>
    <s v="2016-dic-31"/>
    <x v="3"/>
    <m/>
    <m/>
    <s v="Pasivos"/>
    <x v="49"/>
    <x v="7"/>
    <n v="5757372"/>
  </r>
  <r>
    <x v="25"/>
    <s v="J FELIPE ARDILA V &amp; CIA SAS"/>
    <s v="40 NIIF Pymes - Individuales"/>
    <s v="BOGOTA D.C."/>
    <s v="M7110"/>
    <s v="2017-dic-31"/>
    <x v="3"/>
    <m/>
    <m/>
    <s v="Pasivos"/>
    <x v="49"/>
    <x v="7"/>
    <n v="13462547"/>
  </r>
  <r>
    <x v="47"/>
    <s v="COMPAÑIA COLOMBIANA DE CONSULTORES S AS"/>
    <s v="40 NIIF Pymes - Individuales"/>
    <s v="ANTIOQUIA"/>
    <s v="M7110"/>
    <s v="2016-dic-31"/>
    <x v="3"/>
    <m/>
    <m/>
    <s v="Capital emitido"/>
    <x v="50"/>
    <x v="0"/>
    <n v="500000"/>
  </r>
  <r>
    <x v="47"/>
    <s v="COMPAÑIA COLOMBIANA DE CONSULTORES S AS"/>
    <s v="40 NIIF Pymes - Individuales"/>
    <s v="ANTIOQUIA"/>
    <s v="M7110"/>
    <s v="2017-dic-31"/>
    <x v="3"/>
    <m/>
    <m/>
    <s v="Capital emitido"/>
    <x v="50"/>
    <x v="0"/>
    <n v="500000"/>
  </r>
  <r>
    <x v="38"/>
    <s v="P  A  Y  C   S. A.S."/>
    <s v="40 NIIF Pymes - Individuales"/>
    <s v="BOGOTA D.C."/>
    <s v="M7110"/>
    <s v="2016-dic-31"/>
    <x v="3"/>
    <m/>
    <m/>
    <s v="Capital emitido"/>
    <x v="50"/>
    <x v="0"/>
    <n v="200000"/>
  </r>
  <r>
    <x v="38"/>
    <s v="P  A  Y  C   S. A.S."/>
    <s v="40 NIIF Pymes - Individuales"/>
    <s v="BOGOTA D.C."/>
    <s v="M7110"/>
    <s v="2017-dic-31"/>
    <x v="3"/>
    <m/>
    <m/>
    <s v="Capital emitido"/>
    <x v="50"/>
    <x v="0"/>
    <n v="200000"/>
  </r>
  <r>
    <x v="43"/>
    <s v="GUSTAVO PERRY ARQUITECTOS S.A.S."/>
    <s v="40 NIIF Pymes - Individuales"/>
    <s v="BOGOTA D.C."/>
    <s v="M7110"/>
    <s v="2016-dic-31"/>
    <x v="3"/>
    <m/>
    <m/>
    <s v="Capital emitido"/>
    <x v="50"/>
    <x v="0"/>
    <n v="400000"/>
  </r>
  <r>
    <x v="43"/>
    <s v="GUSTAVO PERRY ARQUITECTOS S.A.S."/>
    <s v="40 NIIF Pymes - Individuales"/>
    <s v="BOGOTA D.C."/>
    <s v="M7110"/>
    <s v="2017-dic-31"/>
    <x v="3"/>
    <m/>
    <m/>
    <s v="Capital emitido"/>
    <x v="50"/>
    <x v="0"/>
    <n v="400000"/>
  </r>
  <r>
    <x v="52"/>
    <s v="SANEAR S.A."/>
    <s v="40 NIIF Pymes - Individuales"/>
    <s v="ANTIOQUIA"/>
    <s v="M7110"/>
    <s v="2016-dic-31"/>
    <x v="3"/>
    <m/>
    <m/>
    <s v="Capital emitido"/>
    <x v="50"/>
    <x v="0"/>
    <n v="5000000"/>
  </r>
  <r>
    <x v="52"/>
    <s v="SANEAR S.A."/>
    <s v="40 NIIF Pymes - Individuales"/>
    <s v="ANTIOQUIA"/>
    <s v="M7110"/>
    <s v="2017-dic-31"/>
    <x v="3"/>
    <m/>
    <m/>
    <s v="Capital emitido"/>
    <x v="50"/>
    <x v="0"/>
    <n v="5000000"/>
  </r>
  <r>
    <x v="61"/>
    <s v="INGETEC GERENCIA &amp; SUPERVISION S.A."/>
    <s v="40 NIIF Pymes - Individuales"/>
    <s v="BOGOTA D.C."/>
    <s v="M7110"/>
    <s v="2016-dic-31"/>
    <x v="3"/>
    <m/>
    <m/>
    <s v="Capital emitido"/>
    <x v="50"/>
    <x v="0"/>
    <n v="79998"/>
  </r>
  <r>
    <x v="61"/>
    <s v="INGETEC GERENCIA &amp; SUPERVISION S.A."/>
    <s v="40 NIIF Pymes - Individuales"/>
    <s v="BOGOTA D.C."/>
    <s v="M7110"/>
    <s v="2017-dic-31"/>
    <x v="3"/>
    <m/>
    <m/>
    <s v="Capital emitido"/>
    <x v="50"/>
    <x v="0"/>
    <n v="79998"/>
  </r>
  <r>
    <x v="60"/>
    <s v="INGETEC INGENIERIA &amp; DISEÑO S.A."/>
    <s v="40 NIIF Pymes - Individuales"/>
    <s v="BOGOTA D.C."/>
    <s v="M7110"/>
    <s v="2016-dic-31"/>
    <x v="3"/>
    <m/>
    <m/>
    <s v="Capital emitido"/>
    <x v="50"/>
    <x v="0"/>
    <n v="79998"/>
  </r>
  <r>
    <x v="60"/>
    <s v="INGETEC INGENIERIA &amp; DISEÑO S.A."/>
    <s v="40 NIIF Pymes - Individuales"/>
    <s v="BOGOTA D.C."/>
    <s v="M7110"/>
    <s v="2017-dic-31"/>
    <x v="3"/>
    <m/>
    <m/>
    <s v="Capital emitido"/>
    <x v="50"/>
    <x v="0"/>
    <n v="79998"/>
  </r>
  <r>
    <x v="55"/>
    <s v="FAJARDO MORENO Y CIA. S.A."/>
    <s v="40 NIIF Pymes - Individuales"/>
    <s v="ANTIOQUIA"/>
    <s v="M7110"/>
    <s v="2016-dic-31"/>
    <x v="3"/>
    <m/>
    <m/>
    <s v="Capital emitido"/>
    <x v="50"/>
    <x v="0"/>
    <n v="200000"/>
  </r>
  <r>
    <x v="55"/>
    <s v="FAJARDO MORENO Y CIA. S.A."/>
    <s v="40 NIIF Pymes - Individuales"/>
    <s v="ANTIOQUIA"/>
    <s v="M7110"/>
    <s v="2017-dic-31"/>
    <x v="3"/>
    <m/>
    <m/>
    <s v="Capital emitido"/>
    <x v="50"/>
    <x v="0"/>
    <n v="200000"/>
  </r>
  <r>
    <x v="26"/>
    <s v="GUTIERREZ DIAZ Y CIA  S.A."/>
    <s v="40 NIIF Pymes - Individuales"/>
    <s v="BOGOTA D.C."/>
    <s v="M7110"/>
    <s v="2016-dic-31"/>
    <x v="3"/>
    <m/>
    <m/>
    <s v="Capital emitido"/>
    <x v="50"/>
    <x v="0"/>
    <n v="1032995"/>
  </r>
  <r>
    <x v="26"/>
    <s v="GUTIERREZ DIAZ Y CIA  S.A."/>
    <s v="40 NIIF Pymes - Individuales"/>
    <s v="BOGOTA D.C."/>
    <s v="M7110"/>
    <s v="2017-dic-31"/>
    <x v="3"/>
    <m/>
    <m/>
    <s v="Capital emitido"/>
    <x v="50"/>
    <x v="0"/>
    <n v="1032995"/>
  </r>
  <r>
    <x v="69"/>
    <s v="JMV CONSTRUKTORA SAS"/>
    <s v="40 NIIF Pymes - Individuales"/>
    <s v="RISARALDA"/>
    <s v="F4290"/>
    <s v="2016-dic-31"/>
    <x v="3"/>
    <m/>
    <m/>
    <s v="Capital emitido"/>
    <x v="50"/>
    <x v="0"/>
    <n v="200000"/>
  </r>
  <r>
    <x v="69"/>
    <s v="JMV CONSTRUKTORA SAS"/>
    <s v="40 NIIF Pymes - Individuales"/>
    <s v="RISARALDA"/>
    <s v="F4290"/>
    <s v="2017-dic-31"/>
    <x v="3"/>
    <m/>
    <m/>
    <s v="Capital emitido"/>
    <x v="50"/>
    <x v="0"/>
    <n v="200000"/>
  </r>
  <r>
    <x v="5"/>
    <s v="CYG INGENIERIA Y CONSTRUCCIONES S A S"/>
    <s v="40 NIIF Pymes - Individuales"/>
    <s v="BOGOTA D.C."/>
    <s v="F4290"/>
    <s v="2016-dic-31"/>
    <x v="3"/>
    <m/>
    <m/>
    <s v="Capital emitido"/>
    <x v="50"/>
    <x v="0"/>
    <n v="2400000"/>
  </r>
  <r>
    <x v="5"/>
    <s v="CYG INGENIERIA Y CONSTRUCCIONES S A S"/>
    <s v="40 NIIF Pymes - Individuales"/>
    <s v="BOGOTA D.C."/>
    <s v="F4290"/>
    <s v="2017-dic-31"/>
    <x v="3"/>
    <m/>
    <m/>
    <s v="Capital emitido"/>
    <x v="50"/>
    <x v="0"/>
    <n v="2400000"/>
  </r>
  <r>
    <x v="70"/>
    <s v="TROPICAL ING S.A.S."/>
    <s v="40 NIIF Pymes - Individuales"/>
    <s v="BOGOTA D.C."/>
    <s v="M7110"/>
    <s v="2016-dic-31"/>
    <x v="3"/>
    <m/>
    <m/>
    <s v="Capital emitido"/>
    <x v="50"/>
    <x v="0"/>
    <n v="40000"/>
  </r>
  <r>
    <x v="70"/>
    <s v="TROPICAL ING S.A.S."/>
    <s v="40 NIIF Pymes - Individuales"/>
    <s v="BOGOTA D.C."/>
    <s v="M7110"/>
    <s v="2017-dic-31"/>
    <x v="3"/>
    <m/>
    <m/>
    <s v="Capital emitido"/>
    <x v="50"/>
    <x v="0"/>
    <n v="40000"/>
  </r>
  <r>
    <x v="0"/>
    <s v="ESTYMA ESTUDIOS Y MANEJOS S.A"/>
    <s v="40 NIIF Pymes - Individuales"/>
    <s v="ANTIOQUIA"/>
    <s v="F4210"/>
    <s v="2016-dic-31"/>
    <x v="3"/>
    <m/>
    <m/>
    <s v="Capital emitido"/>
    <x v="50"/>
    <x v="0"/>
    <n v="647000"/>
  </r>
  <r>
    <x v="0"/>
    <s v="ESTYMA ESTUDIOS Y MANEJOS S.A"/>
    <s v="40 NIIF Pymes - Individuales"/>
    <s v="ANTIOQUIA"/>
    <s v="F4210"/>
    <s v="2017-dic-31"/>
    <x v="3"/>
    <m/>
    <m/>
    <s v="Capital emitido"/>
    <x v="50"/>
    <x v="0"/>
    <n v="647000"/>
  </r>
  <r>
    <x v="7"/>
    <s v="VALORES Y CONTRATOS S.A. VALORCON S.A."/>
    <s v="40 NIIF Pymes - Individuales"/>
    <s v="ATLANTICO"/>
    <s v="F4210"/>
    <s v="2016-dic-31"/>
    <x v="3"/>
    <m/>
    <m/>
    <s v="Capital emitido"/>
    <x v="50"/>
    <x v="0"/>
    <n v="23261250"/>
  </r>
  <r>
    <x v="7"/>
    <s v="VALORES Y CONTRATOS S.A. VALORCON S.A."/>
    <s v="40 NIIF Pymes - Individuales"/>
    <s v="ATLANTICO"/>
    <s v="F4210"/>
    <s v="2017-dic-31"/>
    <x v="3"/>
    <m/>
    <m/>
    <s v="Capital emitido"/>
    <x v="50"/>
    <x v="0"/>
    <n v="23611250"/>
  </r>
  <r>
    <x v="21"/>
    <s v="INVERSIONES Y CONSTRUCCIONES GAVIRIA VALLEJO INVERCO S A S"/>
    <s v="40 NIIF Pymes - Individuales"/>
    <s v="BOGOTA D.C."/>
    <s v="L6820"/>
    <s v="2016-dic-31"/>
    <x v="3"/>
    <m/>
    <m/>
    <s v="Capital emitido"/>
    <x v="50"/>
    <x v="0"/>
    <n v="105000"/>
  </r>
  <r>
    <x v="21"/>
    <s v="INVERSIONES Y CONSTRUCCIONES GAVIRIA VALLEJO INVERCO S A S"/>
    <s v="40 NIIF Pymes - Individuales"/>
    <s v="BOGOTA D.C."/>
    <s v="L6820"/>
    <s v="2017-dic-31"/>
    <x v="3"/>
    <m/>
    <m/>
    <s v="Capital emitido"/>
    <x v="50"/>
    <x v="0"/>
    <n v="105000"/>
  </r>
  <r>
    <x v="17"/>
    <s v="ALDEA PROYECTOS INMOBILIARIOS S.A."/>
    <s v="40 NIIF Pymes - Individuales"/>
    <s v="BOGOTA D.C."/>
    <s v="M7110"/>
    <s v="2016-dic-31"/>
    <x v="3"/>
    <m/>
    <m/>
    <s v="Capital emitido"/>
    <x v="50"/>
    <x v="0"/>
    <n v="20000"/>
  </r>
  <r>
    <x v="17"/>
    <s v="ALDEA PROYECTOS INMOBILIARIOS S.A."/>
    <s v="40 NIIF Pymes - Individuales"/>
    <s v="BOGOTA D.C."/>
    <s v="M7110"/>
    <s v="2017-dic-31"/>
    <x v="3"/>
    <m/>
    <m/>
    <s v="Capital emitido"/>
    <x v="50"/>
    <x v="0"/>
    <n v="28500"/>
  </r>
  <r>
    <x v="4"/>
    <s v="JMV INGENIEROS S A S"/>
    <s v="40 NIIF Pymes - Individuales"/>
    <s v="BOGOTA D.C."/>
    <s v="F4290"/>
    <s v="2016-dic-31"/>
    <x v="3"/>
    <m/>
    <m/>
    <s v="Capital emitido"/>
    <x v="50"/>
    <x v="0"/>
    <n v="761168"/>
  </r>
  <r>
    <x v="4"/>
    <s v="JMV INGENIEROS S A S"/>
    <s v="40 NIIF Pymes - Individuales"/>
    <s v="BOGOTA D.C."/>
    <s v="F4290"/>
    <s v="2017-dic-31"/>
    <x v="3"/>
    <m/>
    <m/>
    <s v="Capital emitido"/>
    <x v="50"/>
    <x v="0"/>
    <n v="761168"/>
  </r>
  <r>
    <x v="25"/>
    <s v="J FELIPE ARDILA V &amp; CIA SAS"/>
    <s v="40 NIIF Pymes - Individuales"/>
    <s v="BOGOTA D.C."/>
    <s v="M7110"/>
    <s v="2016-dic-31"/>
    <x v="3"/>
    <m/>
    <m/>
    <s v="Capital emitido"/>
    <x v="50"/>
    <x v="0"/>
    <n v="1027684"/>
  </r>
  <r>
    <x v="25"/>
    <s v="J FELIPE ARDILA V &amp; CIA SAS"/>
    <s v="40 NIIF Pymes - Individuales"/>
    <s v="BOGOTA D.C."/>
    <s v="M7110"/>
    <s v="2017-dic-31"/>
    <x v="3"/>
    <m/>
    <m/>
    <s v="Capital emitido"/>
    <x v="50"/>
    <x v="0"/>
    <n v="1027684"/>
  </r>
  <r>
    <x v="55"/>
    <s v="FAJARDO MORENO Y CIA. S.A."/>
    <s v="40 NIIF Pymes - Individuales"/>
    <s v="ANTIOQUIA"/>
    <s v="M7110"/>
    <s v="2016-dic-31"/>
    <x v="3"/>
    <m/>
    <m/>
    <s v="Prima de emisión"/>
    <x v="51"/>
    <x v="0"/>
    <n v="6880000"/>
  </r>
  <r>
    <x v="55"/>
    <s v="FAJARDO MORENO Y CIA. S.A."/>
    <s v="40 NIIF Pymes - Individuales"/>
    <s v="ANTIOQUIA"/>
    <s v="M7110"/>
    <s v="2017-dic-31"/>
    <x v="3"/>
    <m/>
    <m/>
    <s v="Prima de emisión"/>
    <x v="51"/>
    <x v="0"/>
    <n v="6880000"/>
  </r>
  <r>
    <x v="7"/>
    <s v="VALORES Y CONTRATOS S.A. VALORCON S.A."/>
    <s v="40 NIIF Pymes - Individuales"/>
    <s v="ATLANTICO"/>
    <s v="F4210"/>
    <s v="2017-dic-31"/>
    <x v="3"/>
    <m/>
    <m/>
    <s v="Prima de emisión"/>
    <x v="51"/>
    <x v="0"/>
    <n v="3150000"/>
  </r>
  <r>
    <x v="47"/>
    <s v="COMPAÑIA COLOMBIANA DE CONSULTORES S AS"/>
    <s v="40 NIIF Pymes - Individuales"/>
    <s v="ANTIOQUIA"/>
    <s v="M7110"/>
    <s v="2016-dic-31"/>
    <x v="3"/>
    <m/>
    <m/>
    <s v="Acciones propias en cartera"/>
    <x v="52"/>
    <x v="0"/>
    <n v="265545"/>
  </r>
  <r>
    <x v="47"/>
    <s v="COMPAÑIA COLOMBIANA DE CONSULTORES S AS"/>
    <s v="40 NIIF Pymes - Individuales"/>
    <s v="ANTIOQUIA"/>
    <s v="M7110"/>
    <s v="2017-dic-31"/>
    <x v="3"/>
    <m/>
    <m/>
    <s v="Acciones propias en cartera"/>
    <x v="52"/>
    <x v="0"/>
    <n v="265545"/>
  </r>
  <r>
    <x v="26"/>
    <s v="GUTIERREZ DIAZ Y CIA  S.A."/>
    <s v="40 NIIF Pymes - Individuales"/>
    <s v="BOGOTA D.C."/>
    <s v="M7110"/>
    <s v="2016-dic-31"/>
    <x v="3"/>
    <m/>
    <m/>
    <s v="Otras participaciones en el patrimonio"/>
    <x v="54"/>
    <x v="0"/>
    <n v="3352944"/>
  </r>
  <r>
    <x v="26"/>
    <s v="GUTIERREZ DIAZ Y CIA  S.A."/>
    <s v="40 NIIF Pymes - Individuales"/>
    <s v="BOGOTA D.C."/>
    <s v="M7110"/>
    <s v="2017-dic-31"/>
    <x v="3"/>
    <m/>
    <m/>
    <s v="Otras participaciones en el patrimonio"/>
    <x v="54"/>
    <x v="0"/>
    <n v="3495555"/>
  </r>
  <r>
    <x v="69"/>
    <s v="JMV CONSTRUKTORA SAS"/>
    <s v="40 NIIF Pymes - Individuales"/>
    <s v="RISARALDA"/>
    <s v="F4290"/>
    <s v="2017-dic-31"/>
    <x v="3"/>
    <m/>
    <m/>
    <s v="Otras participaciones en el patrimonio"/>
    <x v="54"/>
    <x v="0"/>
    <n v="2083003"/>
  </r>
  <r>
    <x v="7"/>
    <s v="VALORES Y CONTRATOS S.A. VALORCON S.A."/>
    <s v="40 NIIF Pymes - Individuales"/>
    <s v="ATLANTICO"/>
    <s v="F4210"/>
    <s v="2016-dic-31"/>
    <x v="3"/>
    <m/>
    <m/>
    <s v="Otras participaciones en el patrimonio"/>
    <x v="54"/>
    <x v="0"/>
    <n v="211440865"/>
  </r>
  <r>
    <x v="7"/>
    <s v="VALORES Y CONTRATOS S.A. VALORCON S.A."/>
    <s v="40 NIIF Pymes - Individuales"/>
    <s v="ATLANTICO"/>
    <s v="F4210"/>
    <s v="2017-dic-31"/>
    <x v="3"/>
    <m/>
    <m/>
    <s v="Otras participaciones en el patrimonio"/>
    <x v="54"/>
    <x v="0"/>
    <n v="126633837"/>
  </r>
  <r>
    <x v="17"/>
    <s v="ALDEA PROYECTOS INMOBILIARIOS S.A."/>
    <s v="40 NIIF Pymes - Individuales"/>
    <s v="BOGOTA D.C."/>
    <s v="M7110"/>
    <s v="2017-dic-31"/>
    <x v="3"/>
    <m/>
    <m/>
    <s v="Otras participaciones en el patrimonio"/>
    <x v="54"/>
    <x v="0"/>
    <n v="161640694"/>
  </r>
  <r>
    <x v="43"/>
    <s v="GUSTAVO PERRY ARQUITECTOS S.A.S."/>
    <s v="40 NIIF Pymes - Individuales"/>
    <s v="BOGOTA D.C."/>
    <s v="M7110"/>
    <s v="2016-dic-31"/>
    <x v="3"/>
    <m/>
    <m/>
    <s v="Superavit por revaluación"/>
    <x v="55"/>
    <x v="0"/>
    <n v="420757"/>
  </r>
  <r>
    <x v="43"/>
    <s v="GUSTAVO PERRY ARQUITECTOS S.A.S."/>
    <s v="40 NIIF Pymes - Individuales"/>
    <s v="BOGOTA D.C."/>
    <s v="M7110"/>
    <s v="2017-dic-31"/>
    <x v="3"/>
    <m/>
    <m/>
    <s v="Superavit por revaluación"/>
    <x v="55"/>
    <x v="0"/>
    <n v="1203891"/>
  </r>
  <r>
    <x v="52"/>
    <s v="SANEAR S.A."/>
    <s v="40 NIIF Pymes - Individuales"/>
    <s v="ANTIOQUIA"/>
    <s v="M7110"/>
    <s v="2016-dic-31"/>
    <x v="3"/>
    <m/>
    <m/>
    <s v="Superavit por revaluación"/>
    <x v="55"/>
    <x v="0"/>
    <n v="272163"/>
  </r>
  <r>
    <x v="52"/>
    <s v="SANEAR S.A."/>
    <s v="40 NIIF Pymes - Individuales"/>
    <s v="ANTIOQUIA"/>
    <s v="M7110"/>
    <s v="2017-dic-31"/>
    <x v="3"/>
    <m/>
    <m/>
    <s v="Superavit por revaluación"/>
    <x v="55"/>
    <x v="0"/>
    <n v="272163"/>
  </r>
  <r>
    <x v="5"/>
    <s v="CYG INGENIERIA Y CONSTRUCCIONES S A S"/>
    <s v="40 NIIF Pymes - Individuales"/>
    <s v="BOGOTA D.C."/>
    <s v="F4290"/>
    <s v="2017-dic-31"/>
    <x v="3"/>
    <m/>
    <m/>
    <s v="Superavit por revaluación"/>
    <x v="55"/>
    <x v="0"/>
    <n v="6680000"/>
  </r>
  <r>
    <x v="7"/>
    <s v="VALORES Y CONTRATOS S.A. VALORCON S.A."/>
    <s v="40 NIIF Pymes - Individuales"/>
    <s v="ATLANTICO"/>
    <s v="F4210"/>
    <s v="2016-dic-31"/>
    <x v="3"/>
    <m/>
    <m/>
    <s v="Superavit por revaluación"/>
    <x v="55"/>
    <x v="0"/>
    <n v="70917200"/>
  </r>
  <r>
    <x v="7"/>
    <s v="VALORES Y CONTRATOS S.A. VALORCON S.A."/>
    <s v="40 NIIF Pymes - Individuales"/>
    <s v="ATLANTICO"/>
    <s v="F4210"/>
    <s v="2017-dic-31"/>
    <x v="3"/>
    <m/>
    <m/>
    <s v="Superavit por revaluación"/>
    <x v="55"/>
    <x v="0"/>
    <n v="70917200"/>
  </r>
  <r>
    <x v="21"/>
    <s v="INVERSIONES Y CONSTRUCCIONES GAVIRIA VALLEJO INVERCO S A S"/>
    <s v="40 NIIF Pymes - Individuales"/>
    <s v="BOGOTA D.C."/>
    <s v="L6820"/>
    <s v="2017-dic-31"/>
    <x v="3"/>
    <m/>
    <m/>
    <s v="Superavit por revaluación"/>
    <x v="55"/>
    <x v="0"/>
    <n v="11263"/>
  </r>
  <r>
    <x v="4"/>
    <s v="JMV INGENIEROS S A S"/>
    <s v="40 NIIF Pymes - Individuales"/>
    <s v="BOGOTA D.C."/>
    <s v="F4290"/>
    <s v="2016-dic-31"/>
    <x v="3"/>
    <m/>
    <m/>
    <s v="Superavit por revaluación"/>
    <x v="55"/>
    <x v="0"/>
    <n v="4754339"/>
  </r>
  <r>
    <x v="4"/>
    <s v="JMV INGENIEROS S A S"/>
    <s v="40 NIIF Pymes - Individuales"/>
    <s v="BOGOTA D.C."/>
    <s v="F4290"/>
    <s v="2017-dic-31"/>
    <x v="3"/>
    <m/>
    <m/>
    <s v="Superavit por revaluación"/>
    <x v="55"/>
    <x v="0"/>
    <n v="4754339"/>
  </r>
  <r>
    <x v="47"/>
    <s v="COMPAÑIA COLOMBIANA DE CONSULTORES S AS"/>
    <s v="40 NIIF Pymes - Individuales"/>
    <s v="ANTIOQUIA"/>
    <s v="M7110"/>
    <s v="2016-dic-31"/>
    <x v="3"/>
    <m/>
    <m/>
    <s v="Otras reservas"/>
    <x v="56"/>
    <x v="0"/>
    <n v="4461306"/>
  </r>
  <r>
    <x v="47"/>
    <s v="COMPAÑIA COLOMBIANA DE CONSULTORES S AS"/>
    <s v="40 NIIF Pymes - Individuales"/>
    <s v="ANTIOQUIA"/>
    <s v="M7110"/>
    <s v="2017-dic-31"/>
    <x v="3"/>
    <m/>
    <m/>
    <s v="Otras reservas"/>
    <x v="56"/>
    <x v="0"/>
    <n v="4821261"/>
  </r>
  <r>
    <x v="38"/>
    <s v="P  A  Y  C   S. A.S."/>
    <s v="40 NIIF Pymes - Individuales"/>
    <s v="BOGOTA D.C."/>
    <s v="M7110"/>
    <s v="2016-dic-31"/>
    <x v="3"/>
    <m/>
    <m/>
    <s v="Otras reservas"/>
    <x v="56"/>
    <x v="0"/>
    <n v="252550"/>
  </r>
  <r>
    <x v="38"/>
    <s v="P  A  Y  C   S. A.S."/>
    <s v="40 NIIF Pymes - Individuales"/>
    <s v="BOGOTA D.C."/>
    <s v="M7110"/>
    <s v="2017-dic-31"/>
    <x v="3"/>
    <m/>
    <m/>
    <s v="Otras reservas"/>
    <x v="56"/>
    <x v="0"/>
    <n v="252550"/>
  </r>
  <r>
    <x v="43"/>
    <s v="GUSTAVO PERRY ARQUITECTOS S.A.S."/>
    <s v="40 NIIF Pymes - Individuales"/>
    <s v="BOGOTA D.C."/>
    <s v="M7110"/>
    <s v="2016-dic-31"/>
    <x v="3"/>
    <m/>
    <m/>
    <s v="Otras reservas"/>
    <x v="56"/>
    <x v="0"/>
    <n v="278814"/>
  </r>
  <r>
    <x v="43"/>
    <s v="GUSTAVO PERRY ARQUITECTOS S.A.S."/>
    <s v="40 NIIF Pymes - Individuales"/>
    <s v="BOGOTA D.C."/>
    <s v="M7110"/>
    <s v="2017-dic-31"/>
    <x v="3"/>
    <m/>
    <m/>
    <s v="Otras reservas"/>
    <x v="56"/>
    <x v="0"/>
    <n v="278814"/>
  </r>
  <r>
    <x v="52"/>
    <s v="SANEAR S.A."/>
    <s v="40 NIIF Pymes - Individuales"/>
    <s v="ANTIOQUIA"/>
    <s v="M7110"/>
    <s v="2016-dic-31"/>
    <x v="3"/>
    <m/>
    <m/>
    <s v="Otras reservas"/>
    <x v="56"/>
    <x v="0"/>
    <n v="954555"/>
  </r>
  <r>
    <x v="52"/>
    <s v="SANEAR S.A."/>
    <s v="40 NIIF Pymes - Individuales"/>
    <s v="ANTIOQUIA"/>
    <s v="M7110"/>
    <s v="2017-dic-31"/>
    <x v="3"/>
    <m/>
    <m/>
    <s v="Otras reservas"/>
    <x v="56"/>
    <x v="0"/>
    <n v="1171643"/>
  </r>
  <r>
    <x v="61"/>
    <s v="INGETEC GERENCIA &amp; SUPERVISION S.A."/>
    <s v="40 NIIF Pymes - Individuales"/>
    <s v="BOGOTA D.C."/>
    <s v="M7110"/>
    <s v="2016-dic-31"/>
    <x v="3"/>
    <m/>
    <m/>
    <s v="Otras reservas"/>
    <x v="56"/>
    <x v="0"/>
    <n v="7761"/>
  </r>
  <r>
    <x v="61"/>
    <s v="INGETEC GERENCIA &amp; SUPERVISION S.A."/>
    <s v="40 NIIF Pymes - Individuales"/>
    <s v="BOGOTA D.C."/>
    <s v="M7110"/>
    <s v="2017-dic-31"/>
    <x v="3"/>
    <m/>
    <m/>
    <s v="Otras reservas"/>
    <x v="56"/>
    <x v="0"/>
    <n v="40000"/>
  </r>
  <r>
    <x v="60"/>
    <s v="INGETEC INGENIERIA &amp; DISEÑO S.A."/>
    <s v="40 NIIF Pymes - Individuales"/>
    <s v="BOGOTA D.C."/>
    <s v="M7110"/>
    <s v="2016-dic-31"/>
    <x v="3"/>
    <m/>
    <m/>
    <s v="Otras reservas"/>
    <x v="56"/>
    <x v="0"/>
    <n v="3758"/>
  </r>
  <r>
    <x v="60"/>
    <s v="INGETEC INGENIERIA &amp; DISEÑO S.A."/>
    <s v="40 NIIF Pymes - Individuales"/>
    <s v="BOGOTA D.C."/>
    <s v="M7110"/>
    <s v="2017-dic-31"/>
    <x v="3"/>
    <m/>
    <m/>
    <s v="Otras reservas"/>
    <x v="56"/>
    <x v="0"/>
    <n v="39999"/>
  </r>
  <r>
    <x v="55"/>
    <s v="FAJARDO MORENO Y CIA. S.A."/>
    <s v="40 NIIF Pymes - Individuales"/>
    <s v="ANTIOQUIA"/>
    <s v="M7110"/>
    <s v="2016-dic-31"/>
    <x v="3"/>
    <m/>
    <m/>
    <s v="Otras reservas"/>
    <x v="56"/>
    <x v="0"/>
    <n v="50000"/>
  </r>
  <r>
    <x v="55"/>
    <s v="FAJARDO MORENO Y CIA. S.A."/>
    <s v="40 NIIF Pymes - Individuales"/>
    <s v="ANTIOQUIA"/>
    <s v="M7110"/>
    <s v="2017-dic-31"/>
    <x v="3"/>
    <m/>
    <m/>
    <s v="Otras reservas"/>
    <x v="56"/>
    <x v="0"/>
    <n v="50000"/>
  </r>
  <r>
    <x v="26"/>
    <s v="GUTIERREZ DIAZ Y CIA  S.A."/>
    <s v="40 NIIF Pymes - Individuales"/>
    <s v="BOGOTA D.C."/>
    <s v="M7110"/>
    <s v="2016-dic-31"/>
    <x v="3"/>
    <m/>
    <m/>
    <s v="Otras reservas"/>
    <x v="56"/>
    <x v="0"/>
    <n v="2603390"/>
  </r>
  <r>
    <x v="26"/>
    <s v="GUTIERREZ DIAZ Y CIA  S.A."/>
    <s v="40 NIIF Pymes - Individuales"/>
    <s v="BOGOTA D.C."/>
    <s v="M7110"/>
    <s v="2017-dic-31"/>
    <x v="3"/>
    <m/>
    <m/>
    <s v="Otras reservas"/>
    <x v="56"/>
    <x v="0"/>
    <n v="2651756"/>
  </r>
  <r>
    <x v="69"/>
    <s v="JMV CONSTRUKTORA SAS"/>
    <s v="40 NIIF Pymes - Individuales"/>
    <s v="RISARALDA"/>
    <s v="F4290"/>
    <s v="2016-dic-31"/>
    <x v="3"/>
    <m/>
    <m/>
    <s v="Otras reservas"/>
    <x v="56"/>
    <x v="0"/>
    <n v="721106"/>
  </r>
  <r>
    <x v="69"/>
    <s v="JMV CONSTRUKTORA SAS"/>
    <s v="40 NIIF Pymes - Individuales"/>
    <s v="RISARALDA"/>
    <s v="F4290"/>
    <s v="2017-dic-31"/>
    <x v="3"/>
    <m/>
    <m/>
    <s v="Otras reservas"/>
    <x v="56"/>
    <x v="0"/>
    <n v="1054726"/>
  </r>
  <r>
    <x v="5"/>
    <s v="CYG INGENIERIA Y CONSTRUCCIONES S A S"/>
    <s v="40 NIIF Pymes - Individuales"/>
    <s v="BOGOTA D.C."/>
    <s v="F4290"/>
    <s v="2016-dic-31"/>
    <x v="3"/>
    <m/>
    <m/>
    <s v="Otras reservas"/>
    <x v="56"/>
    <x v="0"/>
    <n v="868359"/>
  </r>
  <r>
    <x v="5"/>
    <s v="CYG INGENIERIA Y CONSTRUCCIONES S A S"/>
    <s v="40 NIIF Pymes - Individuales"/>
    <s v="BOGOTA D.C."/>
    <s v="F4290"/>
    <s v="2017-dic-31"/>
    <x v="3"/>
    <m/>
    <m/>
    <s v="Otras reservas"/>
    <x v="56"/>
    <x v="0"/>
    <n v="1070107"/>
  </r>
  <r>
    <x v="70"/>
    <s v="TROPICAL ING S.A.S."/>
    <s v="40 NIIF Pymes - Individuales"/>
    <s v="BOGOTA D.C."/>
    <s v="M7110"/>
    <s v="2016-dic-31"/>
    <x v="3"/>
    <m/>
    <m/>
    <s v="Otras reservas"/>
    <x v="56"/>
    <x v="0"/>
    <n v="1288"/>
  </r>
  <r>
    <x v="70"/>
    <s v="TROPICAL ING S.A.S."/>
    <s v="40 NIIF Pymes - Individuales"/>
    <s v="BOGOTA D.C."/>
    <s v="M7110"/>
    <s v="2017-dic-31"/>
    <x v="3"/>
    <m/>
    <m/>
    <s v="Otras reservas"/>
    <x v="56"/>
    <x v="0"/>
    <n v="1288"/>
  </r>
  <r>
    <x v="0"/>
    <s v="ESTYMA ESTUDIOS Y MANEJOS S.A"/>
    <s v="40 NIIF Pymes - Individuales"/>
    <s v="ANTIOQUIA"/>
    <s v="F4210"/>
    <s v="2016-dic-31"/>
    <x v="3"/>
    <m/>
    <m/>
    <s v="Otras reservas"/>
    <x v="56"/>
    <x v="0"/>
    <n v="16108863"/>
  </r>
  <r>
    <x v="0"/>
    <s v="ESTYMA ESTUDIOS Y MANEJOS S.A"/>
    <s v="40 NIIF Pymes - Individuales"/>
    <s v="ANTIOQUIA"/>
    <s v="F4210"/>
    <s v="2017-dic-31"/>
    <x v="3"/>
    <m/>
    <m/>
    <s v="Otras reservas"/>
    <x v="56"/>
    <x v="0"/>
    <n v="16108863"/>
  </r>
  <r>
    <x v="7"/>
    <s v="VALORES Y CONTRATOS S.A. VALORCON S.A."/>
    <s v="40 NIIF Pymes - Individuales"/>
    <s v="ATLANTICO"/>
    <s v="F4210"/>
    <s v="2016-dic-31"/>
    <x v="3"/>
    <m/>
    <m/>
    <s v="Otras reservas"/>
    <x v="56"/>
    <x v="0"/>
    <n v="53069910"/>
  </r>
  <r>
    <x v="7"/>
    <s v="VALORES Y CONTRATOS S.A. VALORCON S.A."/>
    <s v="40 NIIF Pymes - Individuales"/>
    <s v="ATLANTICO"/>
    <s v="F4210"/>
    <s v="2017-dic-31"/>
    <x v="3"/>
    <m/>
    <m/>
    <s v="Otras reservas"/>
    <x v="56"/>
    <x v="0"/>
    <n v="60292528"/>
  </r>
  <r>
    <x v="21"/>
    <s v="INVERSIONES Y CONSTRUCCIONES GAVIRIA VALLEJO INVERCO S A S"/>
    <s v="40 NIIF Pymes - Individuales"/>
    <s v="BOGOTA D.C."/>
    <s v="L6820"/>
    <s v="2016-dic-31"/>
    <x v="3"/>
    <m/>
    <m/>
    <s v="Otras reservas"/>
    <x v="56"/>
    <x v="0"/>
    <n v="186800"/>
  </r>
  <r>
    <x v="21"/>
    <s v="INVERSIONES Y CONSTRUCCIONES GAVIRIA VALLEJO INVERCO S A S"/>
    <s v="40 NIIF Pymes - Individuales"/>
    <s v="BOGOTA D.C."/>
    <s v="L6820"/>
    <s v="2017-dic-31"/>
    <x v="3"/>
    <m/>
    <m/>
    <s v="Otras reservas"/>
    <x v="56"/>
    <x v="0"/>
    <n v="186800"/>
  </r>
  <r>
    <x v="17"/>
    <s v="ALDEA PROYECTOS INMOBILIARIOS S.A."/>
    <s v="40 NIIF Pymes - Individuales"/>
    <s v="BOGOTA D.C."/>
    <s v="M7110"/>
    <s v="2016-dic-31"/>
    <x v="3"/>
    <m/>
    <m/>
    <s v="Otras reservas"/>
    <x v="56"/>
    <x v="0"/>
    <n v="10000"/>
  </r>
  <r>
    <x v="17"/>
    <s v="ALDEA PROYECTOS INMOBILIARIOS S.A."/>
    <s v="40 NIIF Pymes - Individuales"/>
    <s v="BOGOTA D.C."/>
    <s v="M7110"/>
    <s v="2017-dic-31"/>
    <x v="3"/>
    <m/>
    <m/>
    <s v="Otras reservas"/>
    <x v="56"/>
    <x v="0"/>
    <n v="14250"/>
  </r>
  <r>
    <x v="4"/>
    <s v="JMV INGENIEROS S A S"/>
    <s v="40 NIIF Pymes - Individuales"/>
    <s v="BOGOTA D.C."/>
    <s v="F4290"/>
    <s v="2016-dic-31"/>
    <x v="3"/>
    <m/>
    <m/>
    <s v="Otras reservas"/>
    <x v="56"/>
    <x v="0"/>
    <n v="5917811"/>
  </r>
  <r>
    <x v="4"/>
    <s v="JMV INGENIEROS S A S"/>
    <s v="40 NIIF Pymes - Individuales"/>
    <s v="BOGOTA D.C."/>
    <s v="F4290"/>
    <s v="2017-dic-31"/>
    <x v="3"/>
    <m/>
    <m/>
    <s v="Otras reservas"/>
    <x v="56"/>
    <x v="0"/>
    <n v="10009767"/>
  </r>
  <r>
    <x v="25"/>
    <s v="J FELIPE ARDILA V &amp; CIA SAS"/>
    <s v="40 NIIF Pymes - Individuales"/>
    <s v="BOGOTA D.C."/>
    <s v="M7110"/>
    <s v="2016-dic-31"/>
    <x v="3"/>
    <m/>
    <m/>
    <s v="Otras reservas"/>
    <x v="56"/>
    <x v="0"/>
    <n v="399411"/>
  </r>
  <r>
    <x v="25"/>
    <s v="J FELIPE ARDILA V &amp; CIA SAS"/>
    <s v="40 NIIF Pymes - Individuales"/>
    <s v="BOGOTA D.C."/>
    <s v="M7110"/>
    <s v="2017-dic-31"/>
    <x v="3"/>
    <m/>
    <m/>
    <s v="Otras reservas"/>
    <x v="56"/>
    <x v="0"/>
    <n v="399411"/>
  </r>
  <r>
    <x v="47"/>
    <s v="COMPAÑIA COLOMBIANA DE CONSULTORES S AS"/>
    <s v="40 NIIF Pymes - Individuales"/>
    <s v="ANTIOQUIA"/>
    <s v="M7110"/>
    <s v="2016-dic-31"/>
    <x v="3"/>
    <m/>
    <m/>
    <s v="Ganancias acumuladas"/>
    <x v="57"/>
    <x v="0"/>
    <n v="5226558"/>
  </r>
  <r>
    <x v="47"/>
    <s v="COMPAÑIA COLOMBIANA DE CONSULTORES S AS"/>
    <s v="40 NIIF Pymes - Individuales"/>
    <s v="ANTIOQUIA"/>
    <s v="M7110"/>
    <s v="2017-dic-31"/>
    <x v="3"/>
    <m/>
    <m/>
    <s v="Ganancias acumuladas"/>
    <x v="57"/>
    <x v="0"/>
    <n v="6805392"/>
  </r>
  <r>
    <x v="38"/>
    <s v="P  A  Y  C   S. A.S."/>
    <s v="40 NIIF Pymes - Individuales"/>
    <s v="BOGOTA D.C."/>
    <s v="M7110"/>
    <s v="2016-dic-31"/>
    <x v="3"/>
    <m/>
    <m/>
    <s v="Ganancias acumuladas"/>
    <x v="57"/>
    <x v="0"/>
    <n v="10119184"/>
  </r>
  <r>
    <x v="38"/>
    <s v="P  A  Y  C   S. A.S."/>
    <s v="40 NIIF Pymes - Individuales"/>
    <s v="BOGOTA D.C."/>
    <s v="M7110"/>
    <s v="2017-dic-31"/>
    <x v="3"/>
    <m/>
    <m/>
    <s v="Ganancias acumuladas"/>
    <x v="57"/>
    <x v="0"/>
    <n v="13725931"/>
  </r>
  <r>
    <x v="43"/>
    <s v="GUSTAVO PERRY ARQUITECTOS S.A.S."/>
    <s v="40 NIIF Pymes - Individuales"/>
    <s v="BOGOTA D.C."/>
    <s v="M7110"/>
    <s v="2016-dic-31"/>
    <x v="3"/>
    <m/>
    <m/>
    <s v="Ganancias acumuladas"/>
    <x v="57"/>
    <x v="0"/>
    <n v="1499629"/>
  </r>
  <r>
    <x v="43"/>
    <s v="GUSTAVO PERRY ARQUITECTOS S.A.S."/>
    <s v="40 NIIF Pymes - Individuales"/>
    <s v="BOGOTA D.C."/>
    <s v="M7110"/>
    <s v="2017-dic-31"/>
    <x v="3"/>
    <m/>
    <m/>
    <s v="Ganancias acumuladas"/>
    <x v="57"/>
    <x v="0"/>
    <n v="1928161"/>
  </r>
  <r>
    <x v="52"/>
    <s v="SANEAR S.A."/>
    <s v="40 NIIF Pymes - Individuales"/>
    <s v="ANTIOQUIA"/>
    <s v="M7110"/>
    <s v="2016-dic-31"/>
    <x v="3"/>
    <m/>
    <m/>
    <s v="Ganancias acumuladas"/>
    <x v="57"/>
    <x v="0"/>
    <n v="5294475"/>
  </r>
  <r>
    <x v="52"/>
    <s v="SANEAR S.A."/>
    <s v="40 NIIF Pymes - Individuales"/>
    <s v="ANTIOQUIA"/>
    <s v="M7110"/>
    <s v="2017-dic-31"/>
    <x v="3"/>
    <m/>
    <m/>
    <s v="Ganancias acumuladas"/>
    <x v="57"/>
    <x v="0"/>
    <n v="5789492"/>
  </r>
  <r>
    <x v="61"/>
    <s v="INGETEC GERENCIA &amp; SUPERVISION S.A."/>
    <s v="40 NIIF Pymes - Individuales"/>
    <s v="BOGOTA D.C."/>
    <s v="M7110"/>
    <s v="2016-dic-31"/>
    <x v="3"/>
    <m/>
    <m/>
    <s v="Ganancias acumuladas"/>
    <x v="57"/>
    <x v="0"/>
    <n v="575154"/>
  </r>
  <r>
    <x v="61"/>
    <s v="INGETEC GERENCIA &amp; SUPERVISION S.A."/>
    <s v="40 NIIF Pymes - Individuales"/>
    <s v="BOGOTA D.C."/>
    <s v="M7110"/>
    <s v="2017-dic-31"/>
    <x v="3"/>
    <m/>
    <m/>
    <s v="Ganancias acumuladas"/>
    <x v="57"/>
    <x v="0"/>
    <n v="988205"/>
  </r>
  <r>
    <x v="60"/>
    <s v="INGETEC INGENIERIA &amp; DISEÑO S.A."/>
    <s v="40 NIIF Pymes - Individuales"/>
    <s v="BOGOTA D.C."/>
    <s v="M7110"/>
    <s v="2016-dic-31"/>
    <x v="3"/>
    <m/>
    <m/>
    <s v="Ganancias acumuladas"/>
    <x v="57"/>
    <x v="0"/>
    <n v="6603645"/>
  </r>
  <r>
    <x v="60"/>
    <s v="INGETEC INGENIERIA &amp; DISEÑO S.A."/>
    <s v="40 NIIF Pymes - Individuales"/>
    <s v="BOGOTA D.C."/>
    <s v="M7110"/>
    <s v="2017-dic-31"/>
    <x v="3"/>
    <m/>
    <m/>
    <s v="Ganancias acumuladas"/>
    <x v="57"/>
    <x v="0"/>
    <n v="8615876"/>
  </r>
  <r>
    <x v="55"/>
    <s v="FAJARDO MORENO Y CIA. S.A."/>
    <s v="40 NIIF Pymes - Individuales"/>
    <s v="ANTIOQUIA"/>
    <s v="M7110"/>
    <s v="2016-dic-31"/>
    <x v="3"/>
    <m/>
    <m/>
    <s v="Ganancias acumuladas"/>
    <x v="57"/>
    <x v="0"/>
    <n v="2075307"/>
  </r>
  <r>
    <x v="55"/>
    <s v="FAJARDO MORENO Y CIA. S.A."/>
    <s v="40 NIIF Pymes - Individuales"/>
    <s v="ANTIOQUIA"/>
    <s v="M7110"/>
    <s v="2017-dic-31"/>
    <x v="3"/>
    <m/>
    <m/>
    <s v="Ganancias acumuladas"/>
    <x v="57"/>
    <x v="0"/>
    <n v="-897365"/>
  </r>
  <r>
    <x v="26"/>
    <s v="GUTIERREZ DIAZ Y CIA  S.A."/>
    <s v="40 NIIF Pymes - Individuales"/>
    <s v="BOGOTA D.C."/>
    <s v="M7110"/>
    <s v="2016-dic-31"/>
    <x v="3"/>
    <m/>
    <m/>
    <s v="Ganancias acumuladas"/>
    <x v="57"/>
    <x v="0"/>
    <n v="621010"/>
  </r>
  <r>
    <x v="26"/>
    <s v="GUTIERREZ DIAZ Y CIA  S.A."/>
    <s v="40 NIIF Pymes - Individuales"/>
    <s v="BOGOTA D.C."/>
    <s v="M7110"/>
    <s v="2017-dic-31"/>
    <x v="3"/>
    <m/>
    <m/>
    <s v="Ganancias acumuladas"/>
    <x v="57"/>
    <x v="0"/>
    <n v="753132"/>
  </r>
  <r>
    <x v="69"/>
    <s v="JMV CONSTRUKTORA SAS"/>
    <s v="40 NIIF Pymes - Individuales"/>
    <s v="RISARALDA"/>
    <s v="F4290"/>
    <s v="2016-dic-31"/>
    <x v="3"/>
    <m/>
    <m/>
    <s v="Ganancias acumuladas"/>
    <x v="57"/>
    <x v="0"/>
    <n v="4604255"/>
  </r>
  <r>
    <x v="69"/>
    <s v="JMV CONSTRUKTORA SAS"/>
    <s v="40 NIIF Pymes - Individuales"/>
    <s v="RISARALDA"/>
    <s v="F4290"/>
    <s v="2017-dic-31"/>
    <x v="3"/>
    <m/>
    <m/>
    <s v="Ganancias acumuladas"/>
    <x v="57"/>
    <x v="0"/>
    <n v="12034278"/>
  </r>
  <r>
    <x v="5"/>
    <s v="CYG INGENIERIA Y CONSTRUCCIONES S A S"/>
    <s v="40 NIIF Pymes - Individuales"/>
    <s v="BOGOTA D.C."/>
    <s v="F4290"/>
    <s v="2016-dic-31"/>
    <x v="3"/>
    <m/>
    <m/>
    <s v="Ganancias acumuladas"/>
    <x v="57"/>
    <x v="0"/>
    <n v="5404376"/>
  </r>
  <r>
    <x v="5"/>
    <s v="CYG INGENIERIA Y CONSTRUCCIONES S A S"/>
    <s v="40 NIIF Pymes - Individuales"/>
    <s v="BOGOTA D.C."/>
    <s v="F4290"/>
    <s v="2017-dic-31"/>
    <x v="3"/>
    <m/>
    <m/>
    <s v="Ganancias acumuladas"/>
    <x v="57"/>
    <x v="0"/>
    <n v="7553521"/>
  </r>
  <r>
    <x v="70"/>
    <s v="TROPICAL ING S.A.S."/>
    <s v="40 NIIF Pymes - Individuales"/>
    <s v="BOGOTA D.C."/>
    <s v="M7110"/>
    <s v="2016-dic-31"/>
    <x v="3"/>
    <m/>
    <m/>
    <s v="Ganancias acumuladas"/>
    <x v="57"/>
    <x v="0"/>
    <n v="11238"/>
  </r>
  <r>
    <x v="70"/>
    <s v="TROPICAL ING S.A.S."/>
    <s v="40 NIIF Pymes - Individuales"/>
    <s v="BOGOTA D.C."/>
    <s v="M7110"/>
    <s v="2017-dic-31"/>
    <x v="3"/>
    <m/>
    <m/>
    <s v="Ganancias acumuladas"/>
    <x v="57"/>
    <x v="0"/>
    <n v="2575"/>
  </r>
  <r>
    <x v="0"/>
    <s v="ESTYMA ESTUDIOS Y MANEJOS S.A"/>
    <s v="40 NIIF Pymes - Individuales"/>
    <s v="ANTIOQUIA"/>
    <s v="F4210"/>
    <s v="2016-dic-31"/>
    <x v="3"/>
    <m/>
    <m/>
    <s v="Ganancias acumuladas"/>
    <x v="57"/>
    <x v="0"/>
    <n v="68633980"/>
  </r>
  <r>
    <x v="0"/>
    <s v="ESTYMA ESTUDIOS Y MANEJOS S.A"/>
    <s v="40 NIIF Pymes - Individuales"/>
    <s v="ANTIOQUIA"/>
    <s v="F4210"/>
    <s v="2017-dic-31"/>
    <x v="3"/>
    <m/>
    <m/>
    <s v="Ganancias acumuladas"/>
    <x v="57"/>
    <x v="0"/>
    <n v="41598861"/>
  </r>
  <r>
    <x v="7"/>
    <s v="VALORES Y CONTRATOS S.A. VALORCON S.A."/>
    <s v="40 NIIF Pymes - Individuales"/>
    <s v="ATLANTICO"/>
    <s v="F4210"/>
    <s v="2016-dic-31"/>
    <x v="3"/>
    <m/>
    <m/>
    <s v="Ganancias acumuladas"/>
    <x v="57"/>
    <x v="0"/>
    <n v="7222618"/>
  </r>
  <r>
    <x v="7"/>
    <s v="VALORES Y CONTRATOS S.A. VALORCON S.A."/>
    <s v="40 NIIF Pymes - Individuales"/>
    <s v="ATLANTICO"/>
    <s v="F4210"/>
    <s v="2017-dic-31"/>
    <x v="3"/>
    <m/>
    <m/>
    <s v="Ganancias acumuladas"/>
    <x v="57"/>
    <x v="0"/>
    <n v="6217672"/>
  </r>
  <r>
    <x v="21"/>
    <s v="INVERSIONES Y CONSTRUCCIONES GAVIRIA VALLEJO INVERCO S A S"/>
    <s v="40 NIIF Pymes - Individuales"/>
    <s v="BOGOTA D.C."/>
    <s v="L6820"/>
    <s v="2016-dic-31"/>
    <x v="3"/>
    <m/>
    <m/>
    <s v="Ganancias acumuladas"/>
    <x v="57"/>
    <x v="0"/>
    <n v="1512741"/>
  </r>
  <r>
    <x v="21"/>
    <s v="INVERSIONES Y CONSTRUCCIONES GAVIRIA VALLEJO INVERCO S A S"/>
    <s v="40 NIIF Pymes - Individuales"/>
    <s v="BOGOTA D.C."/>
    <s v="L6820"/>
    <s v="2017-dic-31"/>
    <x v="3"/>
    <m/>
    <m/>
    <s v="Ganancias acumuladas"/>
    <x v="57"/>
    <x v="0"/>
    <n v="2052652"/>
  </r>
  <r>
    <x v="17"/>
    <s v="ALDEA PROYECTOS INMOBILIARIOS S.A."/>
    <s v="40 NIIF Pymes - Individuales"/>
    <s v="BOGOTA D.C."/>
    <s v="M7110"/>
    <s v="2016-dic-31"/>
    <x v="3"/>
    <m/>
    <m/>
    <s v="Ganancias acumuladas"/>
    <x v="57"/>
    <x v="0"/>
    <n v="2392076"/>
  </r>
  <r>
    <x v="17"/>
    <s v="ALDEA PROYECTOS INMOBILIARIOS S.A."/>
    <s v="40 NIIF Pymes - Individuales"/>
    <s v="BOGOTA D.C."/>
    <s v="M7110"/>
    <s v="2017-dic-31"/>
    <x v="3"/>
    <m/>
    <m/>
    <s v="Ganancias acumuladas"/>
    <x v="57"/>
    <x v="0"/>
    <n v="3153904"/>
  </r>
  <r>
    <x v="4"/>
    <s v="JMV INGENIEROS S A S"/>
    <s v="40 NIIF Pymes - Individuales"/>
    <s v="BOGOTA D.C."/>
    <s v="F4290"/>
    <s v="2016-dic-31"/>
    <x v="3"/>
    <m/>
    <m/>
    <s v="Ganancias acumuladas"/>
    <x v="57"/>
    <x v="0"/>
    <n v="1646616"/>
  </r>
  <r>
    <x v="4"/>
    <s v="JMV INGENIEROS S A S"/>
    <s v="40 NIIF Pymes - Individuales"/>
    <s v="BOGOTA D.C."/>
    <s v="F4290"/>
    <s v="2017-dic-31"/>
    <x v="3"/>
    <m/>
    <m/>
    <s v="Ganancias acumuladas"/>
    <x v="57"/>
    <x v="0"/>
    <n v="2758165"/>
  </r>
  <r>
    <x v="25"/>
    <s v="J FELIPE ARDILA V &amp; CIA SAS"/>
    <s v="40 NIIF Pymes - Individuales"/>
    <s v="BOGOTA D.C."/>
    <s v="M7110"/>
    <s v="2016-dic-31"/>
    <x v="3"/>
    <m/>
    <m/>
    <s v="Ganancias acumuladas"/>
    <x v="57"/>
    <x v="0"/>
    <n v="2590825"/>
  </r>
  <r>
    <x v="25"/>
    <s v="J FELIPE ARDILA V &amp; CIA SAS"/>
    <s v="40 NIIF Pymes - Individuales"/>
    <s v="BOGOTA D.C."/>
    <s v="M7110"/>
    <s v="2017-dic-31"/>
    <x v="3"/>
    <m/>
    <m/>
    <s v="Ganancias acumuladas"/>
    <x v="57"/>
    <x v="0"/>
    <n v="3045674"/>
  </r>
  <r>
    <x v="47"/>
    <s v="COMPAÑIA COLOMBIANA DE CONSULTORES S AS"/>
    <s v="40 NIIF Pymes - Individuales"/>
    <s v="ANTIOQUIA"/>
    <s v="M7110"/>
    <s v="2016-dic-31"/>
    <x v="3"/>
    <m/>
    <m/>
    <s v="Patrimonio"/>
    <x v="58"/>
    <x v="8"/>
    <n v="9922319"/>
  </r>
  <r>
    <x v="47"/>
    <s v="COMPAÑIA COLOMBIANA DE CONSULTORES S AS"/>
    <s v="40 NIIF Pymes - Individuales"/>
    <s v="ANTIOQUIA"/>
    <s v="M7110"/>
    <s v="2017-dic-31"/>
    <x v="3"/>
    <m/>
    <m/>
    <s v="Patrimonio"/>
    <x v="58"/>
    <x v="8"/>
    <n v="11861108"/>
  </r>
  <r>
    <x v="38"/>
    <s v="P  A  Y  C   S. A.S."/>
    <s v="40 NIIF Pymes - Individuales"/>
    <s v="BOGOTA D.C."/>
    <s v="M7110"/>
    <s v="2016-dic-31"/>
    <x v="3"/>
    <m/>
    <m/>
    <s v="Patrimonio"/>
    <x v="58"/>
    <x v="8"/>
    <n v="10571734"/>
  </r>
  <r>
    <x v="38"/>
    <s v="P  A  Y  C   S. A.S."/>
    <s v="40 NIIF Pymes - Individuales"/>
    <s v="BOGOTA D.C."/>
    <s v="M7110"/>
    <s v="2017-dic-31"/>
    <x v="3"/>
    <m/>
    <m/>
    <s v="Patrimonio"/>
    <x v="58"/>
    <x v="8"/>
    <n v="14178481"/>
  </r>
  <r>
    <x v="43"/>
    <s v="GUSTAVO PERRY ARQUITECTOS S.A.S."/>
    <s v="40 NIIF Pymes - Individuales"/>
    <s v="BOGOTA D.C."/>
    <s v="M7110"/>
    <s v="2016-dic-31"/>
    <x v="3"/>
    <m/>
    <m/>
    <s v="Patrimonio"/>
    <x v="58"/>
    <x v="8"/>
    <n v="2599200"/>
  </r>
  <r>
    <x v="43"/>
    <s v="GUSTAVO PERRY ARQUITECTOS S.A.S."/>
    <s v="40 NIIF Pymes - Individuales"/>
    <s v="BOGOTA D.C."/>
    <s v="M7110"/>
    <s v="2017-dic-31"/>
    <x v="3"/>
    <m/>
    <m/>
    <s v="Patrimonio"/>
    <x v="58"/>
    <x v="8"/>
    <n v="3810866"/>
  </r>
  <r>
    <x v="52"/>
    <s v="SANEAR S.A."/>
    <s v="40 NIIF Pymes - Individuales"/>
    <s v="ANTIOQUIA"/>
    <s v="M7110"/>
    <s v="2016-dic-31"/>
    <x v="3"/>
    <m/>
    <m/>
    <s v="Patrimonio"/>
    <x v="58"/>
    <x v="8"/>
    <n v="11521193"/>
  </r>
  <r>
    <x v="52"/>
    <s v="SANEAR S.A."/>
    <s v="40 NIIF Pymes - Individuales"/>
    <s v="ANTIOQUIA"/>
    <s v="M7110"/>
    <s v="2017-dic-31"/>
    <x v="3"/>
    <m/>
    <m/>
    <s v="Patrimonio"/>
    <x v="58"/>
    <x v="8"/>
    <n v="12233298"/>
  </r>
  <r>
    <x v="61"/>
    <s v="INGETEC GERENCIA &amp; SUPERVISION S.A."/>
    <s v="40 NIIF Pymes - Individuales"/>
    <s v="BOGOTA D.C."/>
    <s v="M7110"/>
    <s v="2016-dic-31"/>
    <x v="3"/>
    <m/>
    <m/>
    <s v="Patrimonio"/>
    <x v="58"/>
    <x v="8"/>
    <n v="662913"/>
  </r>
  <r>
    <x v="61"/>
    <s v="INGETEC GERENCIA &amp; SUPERVISION S.A."/>
    <s v="40 NIIF Pymes - Individuales"/>
    <s v="BOGOTA D.C."/>
    <s v="M7110"/>
    <s v="2017-dic-31"/>
    <x v="3"/>
    <m/>
    <m/>
    <s v="Patrimonio"/>
    <x v="58"/>
    <x v="8"/>
    <n v="1108203"/>
  </r>
  <r>
    <x v="60"/>
    <s v="INGETEC INGENIERIA &amp; DISEÑO S.A."/>
    <s v="40 NIIF Pymes - Individuales"/>
    <s v="BOGOTA D.C."/>
    <s v="M7110"/>
    <s v="2016-dic-31"/>
    <x v="3"/>
    <m/>
    <m/>
    <s v="Patrimonio"/>
    <x v="58"/>
    <x v="8"/>
    <n v="6687401"/>
  </r>
  <r>
    <x v="60"/>
    <s v="INGETEC INGENIERIA &amp; DISEÑO S.A."/>
    <s v="40 NIIF Pymes - Individuales"/>
    <s v="BOGOTA D.C."/>
    <s v="M7110"/>
    <s v="2017-dic-31"/>
    <x v="3"/>
    <m/>
    <m/>
    <s v="Patrimonio"/>
    <x v="58"/>
    <x v="8"/>
    <n v="8735873"/>
  </r>
  <r>
    <x v="55"/>
    <s v="FAJARDO MORENO Y CIA. S.A."/>
    <s v="40 NIIF Pymes - Individuales"/>
    <s v="ANTIOQUIA"/>
    <s v="M7110"/>
    <s v="2016-dic-31"/>
    <x v="3"/>
    <m/>
    <m/>
    <s v="Patrimonio"/>
    <x v="58"/>
    <x v="8"/>
    <n v="9205307"/>
  </r>
  <r>
    <x v="55"/>
    <s v="FAJARDO MORENO Y CIA. S.A."/>
    <s v="40 NIIF Pymes - Individuales"/>
    <s v="ANTIOQUIA"/>
    <s v="M7110"/>
    <s v="2017-dic-31"/>
    <x v="3"/>
    <m/>
    <m/>
    <s v="Patrimonio"/>
    <x v="58"/>
    <x v="8"/>
    <n v="6232635"/>
  </r>
  <r>
    <x v="26"/>
    <s v="GUTIERREZ DIAZ Y CIA  S.A."/>
    <s v="40 NIIF Pymes - Individuales"/>
    <s v="BOGOTA D.C."/>
    <s v="M7110"/>
    <s v="2016-dic-31"/>
    <x v="3"/>
    <m/>
    <m/>
    <s v="Patrimonio"/>
    <x v="58"/>
    <x v="8"/>
    <n v="7610339"/>
  </r>
  <r>
    <x v="26"/>
    <s v="GUTIERREZ DIAZ Y CIA  S.A."/>
    <s v="40 NIIF Pymes - Individuales"/>
    <s v="BOGOTA D.C."/>
    <s v="M7110"/>
    <s v="2017-dic-31"/>
    <x v="3"/>
    <m/>
    <m/>
    <s v="Patrimonio"/>
    <x v="58"/>
    <x v="8"/>
    <n v="7933438"/>
  </r>
  <r>
    <x v="69"/>
    <s v="JMV CONSTRUKTORA SAS"/>
    <s v="40 NIIF Pymes - Individuales"/>
    <s v="RISARALDA"/>
    <s v="F4290"/>
    <s v="2016-dic-31"/>
    <x v="3"/>
    <m/>
    <m/>
    <s v="Patrimonio"/>
    <x v="58"/>
    <x v="8"/>
    <n v="5525361"/>
  </r>
  <r>
    <x v="69"/>
    <s v="JMV CONSTRUKTORA SAS"/>
    <s v="40 NIIF Pymes - Individuales"/>
    <s v="RISARALDA"/>
    <s v="F4290"/>
    <s v="2017-dic-31"/>
    <x v="3"/>
    <m/>
    <m/>
    <s v="Patrimonio"/>
    <x v="58"/>
    <x v="8"/>
    <n v="15372007"/>
  </r>
  <r>
    <x v="5"/>
    <s v="CYG INGENIERIA Y CONSTRUCCIONES S A S"/>
    <s v="40 NIIF Pymes - Individuales"/>
    <s v="BOGOTA D.C."/>
    <s v="F4290"/>
    <s v="2016-dic-31"/>
    <x v="3"/>
    <m/>
    <m/>
    <s v="Patrimonio"/>
    <x v="58"/>
    <x v="8"/>
    <n v="8672735"/>
  </r>
  <r>
    <x v="5"/>
    <s v="CYG INGENIERIA Y CONSTRUCCIONES S A S"/>
    <s v="40 NIIF Pymes - Individuales"/>
    <s v="BOGOTA D.C."/>
    <s v="F4290"/>
    <s v="2017-dic-31"/>
    <x v="3"/>
    <m/>
    <m/>
    <s v="Patrimonio"/>
    <x v="58"/>
    <x v="8"/>
    <n v="17703628"/>
  </r>
  <r>
    <x v="70"/>
    <s v="TROPICAL ING S.A.S."/>
    <s v="40 NIIF Pymes - Individuales"/>
    <s v="BOGOTA D.C."/>
    <s v="M7110"/>
    <s v="2016-dic-31"/>
    <x v="3"/>
    <m/>
    <m/>
    <s v="Patrimonio"/>
    <x v="58"/>
    <x v="8"/>
    <n v="52526"/>
  </r>
  <r>
    <x v="70"/>
    <s v="TROPICAL ING S.A.S."/>
    <s v="40 NIIF Pymes - Individuales"/>
    <s v="BOGOTA D.C."/>
    <s v="M7110"/>
    <s v="2017-dic-31"/>
    <x v="3"/>
    <m/>
    <m/>
    <s v="Patrimonio"/>
    <x v="58"/>
    <x v="8"/>
    <n v="43863"/>
  </r>
  <r>
    <x v="0"/>
    <s v="ESTYMA ESTUDIOS Y MANEJOS S.A"/>
    <s v="40 NIIF Pymes - Individuales"/>
    <s v="ANTIOQUIA"/>
    <s v="F4210"/>
    <s v="2016-dic-31"/>
    <x v="3"/>
    <m/>
    <m/>
    <s v="Patrimonio"/>
    <x v="58"/>
    <x v="8"/>
    <n v="85389843"/>
  </r>
  <r>
    <x v="0"/>
    <s v="ESTYMA ESTUDIOS Y MANEJOS S.A"/>
    <s v="40 NIIF Pymes - Individuales"/>
    <s v="ANTIOQUIA"/>
    <s v="F4210"/>
    <s v="2017-dic-31"/>
    <x v="3"/>
    <m/>
    <m/>
    <s v="Patrimonio"/>
    <x v="58"/>
    <x v="8"/>
    <n v="58354724"/>
  </r>
  <r>
    <x v="7"/>
    <s v="VALORES Y CONTRATOS S.A. VALORCON S.A."/>
    <s v="40 NIIF Pymes - Individuales"/>
    <s v="ATLANTICO"/>
    <s v="F4210"/>
    <s v="2016-dic-31"/>
    <x v="3"/>
    <m/>
    <m/>
    <s v="Patrimonio"/>
    <x v="58"/>
    <x v="8"/>
    <n v="365911843"/>
  </r>
  <r>
    <x v="7"/>
    <s v="VALORES Y CONTRATOS S.A. VALORCON S.A."/>
    <s v="40 NIIF Pymes - Individuales"/>
    <s v="ATLANTICO"/>
    <s v="F4210"/>
    <s v="2017-dic-31"/>
    <x v="3"/>
    <m/>
    <m/>
    <s v="Patrimonio"/>
    <x v="58"/>
    <x v="8"/>
    <n v="290822487"/>
  </r>
  <r>
    <x v="21"/>
    <s v="INVERSIONES Y CONSTRUCCIONES GAVIRIA VALLEJO INVERCO S A S"/>
    <s v="40 NIIF Pymes - Individuales"/>
    <s v="BOGOTA D.C."/>
    <s v="L6820"/>
    <s v="2016-dic-31"/>
    <x v="3"/>
    <m/>
    <m/>
    <s v="Patrimonio"/>
    <x v="58"/>
    <x v="8"/>
    <n v="1804541"/>
  </r>
  <r>
    <x v="21"/>
    <s v="INVERSIONES Y CONSTRUCCIONES GAVIRIA VALLEJO INVERCO S A S"/>
    <s v="40 NIIF Pymes - Individuales"/>
    <s v="BOGOTA D.C."/>
    <s v="L6820"/>
    <s v="2017-dic-31"/>
    <x v="3"/>
    <m/>
    <m/>
    <s v="Patrimonio"/>
    <x v="58"/>
    <x v="8"/>
    <n v="2355715"/>
  </r>
  <r>
    <x v="17"/>
    <s v="ALDEA PROYECTOS INMOBILIARIOS S.A."/>
    <s v="40 NIIF Pymes - Individuales"/>
    <s v="BOGOTA D.C."/>
    <s v="M7110"/>
    <s v="2016-dic-31"/>
    <x v="3"/>
    <m/>
    <m/>
    <s v="Patrimonio"/>
    <x v="58"/>
    <x v="8"/>
    <n v="2422076"/>
  </r>
  <r>
    <x v="17"/>
    <s v="ALDEA PROYECTOS INMOBILIARIOS S.A."/>
    <s v="40 NIIF Pymes - Individuales"/>
    <s v="BOGOTA D.C."/>
    <s v="M7110"/>
    <s v="2017-dic-31"/>
    <x v="3"/>
    <m/>
    <m/>
    <s v="Patrimonio"/>
    <x v="58"/>
    <x v="8"/>
    <n v="164837348"/>
  </r>
  <r>
    <x v="4"/>
    <s v="JMV INGENIEROS S A S"/>
    <s v="40 NIIF Pymes - Individuales"/>
    <s v="BOGOTA D.C."/>
    <s v="F4290"/>
    <s v="2016-dic-31"/>
    <x v="3"/>
    <m/>
    <m/>
    <s v="Patrimonio"/>
    <x v="58"/>
    <x v="8"/>
    <n v="13079934"/>
  </r>
  <r>
    <x v="4"/>
    <s v="JMV INGENIEROS S A S"/>
    <s v="40 NIIF Pymes - Individuales"/>
    <s v="BOGOTA D.C."/>
    <s v="F4290"/>
    <s v="2017-dic-31"/>
    <x v="3"/>
    <m/>
    <m/>
    <s v="Patrimonio"/>
    <x v="58"/>
    <x v="8"/>
    <n v="18283439"/>
  </r>
  <r>
    <x v="25"/>
    <s v="J FELIPE ARDILA V &amp; CIA SAS"/>
    <s v="40 NIIF Pymes - Individuales"/>
    <s v="BOGOTA D.C."/>
    <s v="M7110"/>
    <s v="2016-dic-31"/>
    <x v="3"/>
    <m/>
    <m/>
    <s v="Patrimonio"/>
    <x v="58"/>
    <x v="8"/>
    <n v="4017920"/>
  </r>
  <r>
    <x v="25"/>
    <s v="J FELIPE ARDILA V &amp; CIA SAS"/>
    <s v="40 NIIF Pymes - Individuales"/>
    <s v="BOGOTA D.C."/>
    <s v="M7110"/>
    <s v="2017-dic-31"/>
    <x v="3"/>
    <m/>
    <m/>
    <s v="Patrimonio"/>
    <x v="58"/>
    <x v="8"/>
    <n v="4472769"/>
  </r>
  <r>
    <x v="47"/>
    <s v="COMPAÑIA COLOMBIANA DE CONSULTORES S AS"/>
    <s v="40 NIIF Pymes - Individuales"/>
    <s v="ANTIOQUIA"/>
    <s v="M7110"/>
    <s v="2016-dic-31"/>
    <x v="3"/>
    <m/>
    <m/>
    <s v="Patrimonio y pasivos"/>
    <x v="69"/>
    <x v="0"/>
    <n v="20657802"/>
  </r>
  <r>
    <x v="47"/>
    <s v="COMPAÑIA COLOMBIANA DE CONSULTORES S AS"/>
    <s v="40 NIIF Pymes - Individuales"/>
    <s v="ANTIOQUIA"/>
    <s v="M7110"/>
    <s v="2017-dic-31"/>
    <x v="3"/>
    <m/>
    <m/>
    <s v="Patrimonio y pasivos"/>
    <x v="69"/>
    <x v="0"/>
    <n v="20806773"/>
  </r>
  <r>
    <x v="38"/>
    <s v="P  A  Y  C   S. A.S."/>
    <s v="40 NIIF Pymes - Individuales"/>
    <s v="BOGOTA D.C."/>
    <s v="M7110"/>
    <s v="2016-dic-31"/>
    <x v="3"/>
    <m/>
    <m/>
    <s v="Patrimonio y pasivos"/>
    <x v="69"/>
    <x v="0"/>
    <n v="24447778"/>
  </r>
  <r>
    <x v="38"/>
    <s v="P  A  Y  C   S. A.S."/>
    <s v="40 NIIF Pymes - Individuales"/>
    <s v="BOGOTA D.C."/>
    <s v="M7110"/>
    <s v="2017-dic-31"/>
    <x v="3"/>
    <m/>
    <m/>
    <s v="Patrimonio y pasivos"/>
    <x v="69"/>
    <x v="0"/>
    <n v="21438138"/>
  </r>
  <r>
    <x v="43"/>
    <s v="GUSTAVO PERRY ARQUITECTOS S.A.S."/>
    <s v="40 NIIF Pymes - Individuales"/>
    <s v="BOGOTA D.C."/>
    <s v="M7110"/>
    <s v="2016-dic-31"/>
    <x v="3"/>
    <m/>
    <m/>
    <s v="Patrimonio y pasivos"/>
    <x v="69"/>
    <x v="0"/>
    <n v="9817830"/>
  </r>
  <r>
    <x v="43"/>
    <s v="GUSTAVO PERRY ARQUITECTOS S.A.S."/>
    <s v="40 NIIF Pymes - Individuales"/>
    <s v="BOGOTA D.C."/>
    <s v="M7110"/>
    <s v="2017-dic-31"/>
    <x v="3"/>
    <m/>
    <m/>
    <s v="Patrimonio y pasivos"/>
    <x v="69"/>
    <x v="0"/>
    <n v="9916764"/>
  </r>
  <r>
    <x v="52"/>
    <s v="SANEAR S.A."/>
    <s v="40 NIIF Pymes - Individuales"/>
    <s v="ANTIOQUIA"/>
    <s v="M7110"/>
    <s v="2016-dic-31"/>
    <x v="3"/>
    <m/>
    <m/>
    <s v="Patrimonio y pasivos"/>
    <x v="69"/>
    <x v="0"/>
    <n v="22086738"/>
  </r>
  <r>
    <x v="52"/>
    <s v="SANEAR S.A."/>
    <s v="40 NIIF Pymes - Individuales"/>
    <s v="ANTIOQUIA"/>
    <s v="M7110"/>
    <s v="2017-dic-31"/>
    <x v="3"/>
    <m/>
    <m/>
    <s v="Patrimonio y pasivos"/>
    <x v="69"/>
    <x v="0"/>
    <n v="23175238"/>
  </r>
  <r>
    <x v="61"/>
    <s v="INGETEC GERENCIA &amp; SUPERVISION S.A."/>
    <s v="40 NIIF Pymes - Individuales"/>
    <s v="BOGOTA D.C."/>
    <s v="M7110"/>
    <s v="2016-dic-31"/>
    <x v="3"/>
    <m/>
    <m/>
    <s v="Patrimonio y pasivos"/>
    <x v="69"/>
    <x v="0"/>
    <n v="7304074"/>
  </r>
  <r>
    <x v="61"/>
    <s v="INGETEC GERENCIA &amp; SUPERVISION S.A."/>
    <s v="40 NIIF Pymes - Individuales"/>
    <s v="BOGOTA D.C."/>
    <s v="M7110"/>
    <s v="2017-dic-31"/>
    <x v="3"/>
    <m/>
    <m/>
    <s v="Patrimonio y pasivos"/>
    <x v="69"/>
    <x v="0"/>
    <n v="3421130"/>
  </r>
  <r>
    <x v="60"/>
    <s v="INGETEC INGENIERIA &amp; DISEÑO S.A."/>
    <s v="40 NIIF Pymes - Individuales"/>
    <s v="BOGOTA D.C."/>
    <s v="M7110"/>
    <s v="2016-dic-31"/>
    <x v="3"/>
    <m/>
    <m/>
    <s v="Patrimonio y pasivos"/>
    <x v="69"/>
    <x v="0"/>
    <n v="21854671"/>
  </r>
  <r>
    <x v="60"/>
    <s v="INGETEC INGENIERIA &amp; DISEÑO S.A."/>
    <s v="40 NIIF Pymes - Individuales"/>
    <s v="BOGOTA D.C."/>
    <s v="M7110"/>
    <s v="2017-dic-31"/>
    <x v="3"/>
    <m/>
    <m/>
    <s v="Patrimonio y pasivos"/>
    <x v="69"/>
    <x v="0"/>
    <n v="21330629"/>
  </r>
  <r>
    <x v="55"/>
    <s v="FAJARDO MORENO Y CIA. S.A."/>
    <s v="40 NIIF Pymes - Individuales"/>
    <s v="ANTIOQUIA"/>
    <s v="M7110"/>
    <s v="2016-dic-31"/>
    <x v="3"/>
    <m/>
    <m/>
    <s v="Patrimonio y pasivos"/>
    <x v="69"/>
    <x v="0"/>
    <n v="65284599"/>
  </r>
  <r>
    <x v="55"/>
    <s v="FAJARDO MORENO Y CIA. S.A."/>
    <s v="40 NIIF Pymes - Individuales"/>
    <s v="ANTIOQUIA"/>
    <s v="M7110"/>
    <s v="2017-dic-31"/>
    <x v="3"/>
    <m/>
    <m/>
    <s v="Patrimonio y pasivos"/>
    <x v="69"/>
    <x v="0"/>
    <n v="71370156"/>
  </r>
  <r>
    <x v="26"/>
    <s v="GUTIERREZ DIAZ Y CIA  S.A."/>
    <s v="40 NIIF Pymes - Individuales"/>
    <s v="BOGOTA D.C."/>
    <s v="M7110"/>
    <s v="2016-dic-31"/>
    <x v="3"/>
    <m/>
    <m/>
    <s v="Patrimonio y pasivos"/>
    <x v="69"/>
    <x v="0"/>
    <n v="9783386"/>
  </r>
  <r>
    <x v="26"/>
    <s v="GUTIERREZ DIAZ Y CIA  S.A."/>
    <s v="40 NIIF Pymes - Individuales"/>
    <s v="BOGOTA D.C."/>
    <s v="M7110"/>
    <s v="2017-dic-31"/>
    <x v="3"/>
    <m/>
    <m/>
    <s v="Patrimonio y pasivos"/>
    <x v="69"/>
    <x v="0"/>
    <n v="9969584"/>
  </r>
  <r>
    <x v="69"/>
    <s v="JMV CONSTRUKTORA SAS"/>
    <s v="40 NIIF Pymes - Individuales"/>
    <s v="RISARALDA"/>
    <s v="F4290"/>
    <s v="2016-dic-31"/>
    <x v="3"/>
    <m/>
    <m/>
    <s v="Patrimonio y pasivos"/>
    <x v="69"/>
    <x v="0"/>
    <n v="23756766"/>
  </r>
  <r>
    <x v="69"/>
    <s v="JMV CONSTRUKTORA SAS"/>
    <s v="40 NIIF Pymes - Individuales"/>
    <s v="RISARALDA"/>
    <s v="F4290"/>
    <s v="2017-dic-31"/>
    <x v="3"/>
    <m/>
    <m/>
    <s v="Patrimonio y pasivos"/>
    <x v="69"/>
    <x v="0"/>
    <n v="77442922"/>
  </r>
  <r>
    <x v="5"/>
    <s v="CYG INGENIERIA Y CONSTRUCCIONES S A S"/>
    <s v="40 NIIF Pymes - Individuales"/>
    <s v="BOGOTA D.C."/>
    <s v="F4290"/>
    <s v="2016-dic-31"/>
    <x v="3"/>
    <m/>
    <m/>
    <s v="Patrimonio y pasivos"/>
    <x v="69"/>
    <x v="0"/>
    <n v="69934807"/>
  </r>
  <r>
    <x v="5"/>
    <s v="CYG INGENIERIA Y CONSTRUCCIONES S A S"/>
    <s v="40 NIIF Pymes - Individuales"/>
    <s v="BOGOTA D.C."/>
    <s v="F4290"/>
    <s v="2017-dic-31"/>
    <x v="3"/>
    <m/>
    <m/>
    <s v="Patrimonio y pasivos"/>
    <x v="69"/>
    <x v="0"/>
    <n v="56462618"/>
  </r>
  <r>
    <x v="70"/>
    <s v="TROPICAL ING S.A.S."/>
    <s v="40 NIIF Pymes - Individuales"/>
    <s v="BOGOTA D.C."/>
    <s v="M7110"/>
    <s v="2016-dic-31"/>
    <x v="3"/>
    <m/>
    <m/>
    <s v="Patrimonio y pasivos"/>
    <x v="69"/>
    <x v="0"/>
    <n v="60116227"/>
  </r>
  <r>
    <x v="70"/>
    <s v="TROPICAL ING S.A.S."/>
    <s v="40 NIIF Pymes - Individuales"/>
    <s v="BOGOTA D.C."/>
    <s v="M7110"/>
    <s v="2017-dic-31"/>
    <x v="3"/>
    <m/>
    <m/>
    <s v="Patrimonio y pasivos"/>
    <x v="69"/>
    <x v="0"/>
    <n v="76614839"/>
  </r>
  <r>
    <x v="0"/>
    <s v="ESTYMA ESTUDIOS Y MANEJOS S.A"/>
    <s v="40 NIIF Pymes - Individuales"/>
    <s v="ANTIOQUIA"/>
    <s v="F4210"/>
    <s v="2016-dic-31"/>
    <x v="3"/>
    <m/>
    <m/>
    <s v="Patrimonio y pasivos"/>
    <x v="69"/>
    <x v="0"/>
    <n v="293760250"/>
  </r>
  <r>
    <x v="0"/>
    <s v="ESTYMA ESTUDIOS Y MANEJOS S.A"/>
    <s v="40 NIIF Pymes - Individuales"/>
    <s v="ANTIOQUIA"/>
    <s v="F4210"/>
    <s v="2017-dic-31"/>
    <x v="3"/>
    <m/>
    <m/>
    <s v="Patrimonio y pasivos"/>
    <x v="69"/>
    <x v="0"/>
    <n v="215689968"/>
  </r>
  <r>
    <x v="7"/>
    <s v="VALORES Y CONTRATOS S.A. VALORCON S.A."/>
    <s v="40 NIIF Pymes - Individuales"/>
    <s v="ATLANTICO"/>
    <s v="F4210"/>
    <s v="2016-dic-31"/>
    <x v="3"/>
    <m/>
    <m/>
    <s v="Patrimonio y pasivos"/>
    <x v="69"/>
    <x v="0"/>
    <n v="759153253"/>
  </r>
  <r>
    <x v="7"/>
    <s v="VALORES Y CONTRATOS S.A. VALORCON S.A."/>
    <s v="40 NIIF Pymes - Individuales"/>
    <s v="ATLANTICO"/>
    <s v="F4210"/>
    <s v="2017-dic-31"/>
    <x v="3"/>
    <m/>
    <m/>
    <s v="Patrimonio y pasivos"/>
    <x v="69"/>
    <x v="0"/>
    <n v="733507150"/>
  </r>
  <r>
    <x v="21"/>
    <s v="INVERSIONES Y CONSTRUCCIONES GAVIRIA VALLEJO INVERCO S A S"/>
    <s v="40 NIIF Pymes - Individuales"/>
    <s v="BOGOTA D.C."/>
    <s v="L6820"/>
    <s v="2016-dic-31"/>
    <x v="3"/>
    <m/>
    <m/>
    <s v="Patrimonio y pasivos"/>
    <x v="69"/>
    <x v="0"/>
    <n v="10820881"/>
  </r>
  <r>
    <x v="21"/>
    <s v="INVERSIONES Y CONSTRUCCIONES GAVIRIA VALLEJO INVERCO S A S"/>
    <s v="40 NIIF Pymes - Individuales"/>
    <s v="BOGOTA D.C."/>
    <s v="L6820"/>
    <s v="2017-dic-31"/>
    <x v="3"/>
    <m/>
    <m/>
    <s v="Patrimonio y pasivos"/>
    <x v="69"/>
    <x v="0"/>
    <n v="10583847"/>
  </r>
  <r>
    <x v="17"/>
    <s v="ALDEA PROYECTOS INMOBILIARIOS S.A."/>
    <s v="40 NIIF Pymes - Individuales"/>
    <s v="BOGOTA D.C."/>
    <s v="M7110"/>
    <s v="2016-dic-31"/>
    <x v="3"/>
    <m/>
    <m/>
    <s v="Patrimonio y pasivos"/>
    <x v="69"/>
    <x v="0"/>
    <n v="325656392"/>
  </r>
  <r>
    <x v="17"/>
    <s v="ALDEA PROYECTOS INMOBILIARIOS S.A."/>
    <s v="40 NIIF Pymes - Individuales"/>
    <s v="BOGOTA D.C."/>
    <s v="M7110"/>
    <s v="2017-dic-31"/>
    <x v="3"/>
    <m/>
    <m/>
    <s v="Patrimonio y pasivos"/>
    <x v="69"/>
    <x v="0"/>
    <n v="237050734"/>
  </r>
  <r>
    <x v="4"/>
    <s v="JMV INGENIEROS S A S"/>
    <s v="40 NIIF Pymes - Individuales"/>
    <s v="BOGOTA D.C."/>
    <s v="F4290"/>
    <s v="2016-dic-31"/>
    <x v="3"/>
    <m/>
    <m/>
    <s v="Patrimonio y pasivos"/>
    <x v="69"/>
    <x v="0"/>
    <n v="23493120"/>
  </r>
  <r>
    <x v="4"/>
    <s v="JMV INGENIEROS S A S"/>
    <s v="40 NIIF Pymes - Individuales"/>
    <s v="BOGOTA D.C."/>
    <s v="F4290"/>
    <s v="2017-dic-31"/>
    <x v="3"/>
    <m/>
    <m/>
    <s v="Patrimonio y pasivos"/>
    <x v="69"/>
    <x v="0"/>
    <n v="44850764"/>
  </r>
  <r>
    <x v="25"/>
    <s v="J FELIPE ARDILA V &amp; CIA SAS"/>
    <s v="40 NIIF Pymes - Individuales"/>
    <s v="BOGOTA D.C."/>
    <s v="M7110"/>
    <s v="2016-dic-31"/>
    <x v="3"/>
    <m/>
    <m/>
    <s v="Patrimonio y pasivos"/>
    <x v="69"/>
    <x v="0"/>
    <n v="9775292"/>
  </r>
  <r>
    <x v="25"/>
    <s v="J FELIPE ARDILA V &amp; CIA SAS"/>
    <s v="40 NIIF Pymes - Individuales"/>
    <s v="BOGOTA D.C."/>
    <s v="M7110"/>
    <s v="2017-dic-31"/>
    <x v="3"/>
    <m/>
    <m/>
    <s v="Patrimonio y pasivos"/>
    <x v="69"/>
    <x v="0"/>
    <n v="17935316"/>
  </r>
  <r>
    <x v="24"/>
    <s v="ARPRO ARQUITECTOS INGENIEROS S.A."/>
    <s v="50 NIIF Pymes - Separados"/>
    <s v="BOGOTA D.C."/>
    <s v="F4112"/>
    <s v="2016-dic-31"/>
    <x v="3"/>
    <m/>
    <m/>
    <s v="Efectivo y equivalentes al efectivo"/>
    <x v="0"/>
    <x v="0"/>
    <n v="536700"/>
  </r>
  <r>
    <x v="24"/>
    <s v="ARPRO ARQUITECTOS INGENIEROS S.A."/>
    <s v="50 NIIF Pymes - Separados"/>
    <s v="BOGOTA D.C."/>
    <s v="F4112"/>
    <s v="2017-dic-31"/>
    <x v="3"/>
    <m/>
    <m/>
    <s v="Efectivo y equivalentes al efectivo"/>
    <x v="0"/>
    <x v="0"/>
    <n v="193373"/>
  </r>
  <r>
    <x v="67"/>
    <s v="INGENIERIA Y SOLUCIONES ESPECIALIZADAS S.A.S. (ISES S.A.S.)"/>
    <s v="50 NIIF Pymes - Separados"/>
    <s v="ATLANTICO"/>
    <s v="M7110"/>
    <s v="2016-dic-31"/>
    <x v="3"/>
    <m/>
    <m/>
    <s v="Efectivo y equivalentes al efectivo"/>
    <x v="0"/>
    <x v="0"/>
    <n v="1188211"/>
  </r>
  <r>
    <x v="67"/>
    <s v="INGENIERIA Y SOLUCIONES ESPECIALIZADAS S.A.S. (ISES S.A.S.)"/>
    <s v="50 NIIF Pymes - Separados"/>
    <s v="ATLANTICO"/>
    <s v="M7110"/>
    <s v="2017-dic-31"/>
    <x v="3"/>
    <m/>
    <m/>
    <s v="Efectivo y equivalentes al efectivo"/>
    <x v="0"/>
    <x v="0"/>
    <n v="3079720"/>
  </r>
  <r>
    <x v="19"/>
    <s v="INGENIEROS CONSULTORES CIVILES Y ELECTRICOS S A"/>
    <s v="50 NIIF Pymes - Separados"/>
    <s v="BOGOTA D.C."/>
    <s v="M7110"/>
    <s v="2016-dic-31"/>
    <x v="3"/>
    <m/>
    <m/>
    <s v="Efectivo y equivalentes al efectivo"/>
    <x v="0"/>
    <x v="0"/>
    <n v="4511931"/>
  </r>
  <r>
    <x v="19"/>
    <s v="INGENIEROS CONSULTORES CIVILES Y ELECTRICOS S A"/>
    <s v="50 NIIF Pymes - Separados"/>
    <s v="BOGOTA D.C."/>
    <s v="M7110"/>
    <s v="2017-dic-31"/>
    <x v="3"/>
    <m/>
    <m/>
    <s v="Efectivo y equivalentes al efectivo"/>
    <x v="0"/>
    <x v="0"/>
    <n v="3507069"/>
  </r>
  <r>
    <x v="22"/>
    <s v="CONSULTORES TECNICOS Y ECONOMICOS S.A CONSULTECNICOS"/>
    <s v="50 NIIF Pymes - Separados"/>
    <s v="BOGOTA D.C."/>
    <s v="M7110"/>
    <s v="2016-dic-31"/>
    <x v="3"/>
    <m/>
    <m/>
    <s v="Efectivo y equivalentes al efectivo"/>
    <x v="0"/>
    <x v="0"/>
    <n v="40200"/>
  </r>
  <r>
    <x v="22"/>
    <s v="CONSULTORES TECNICOS Y ECONOMICOS S.A CONSULTECNICOS"/>
    <s v="50 NIIF Pymes - Separados"/>
    <s v="BOGOTA D.C."/>
    <s v="M7110"/>
    <s v="2017-dic-31"/>
    <x v="3"/>
    <m/>
    <m/>
    <s v="Efectivo y equivalentes al efectivo"/>
    <x v="0"/>
    <x v="0"/>
    <n v="161555"/>
  </r>
  <r>
    <x v="68"/>
    <s v="CONCOL INGENIERIA SAS"/>
    <s v="50 NIIF Pymes - Separados"/>
    <s v="BOGOTA D.C."/>
    <s v="M7110"/>
    <s v="2016-dic-31"/>
    <x v="3"/>
    <m/>
    <m/>
    <s v="Efectivo y equivalentes al efectivo"/>
    <x v="0"/>
    <x v="0"/>
    <n v="10073"/>
  </r>
  <r>
    <x v="68"/>
    <s v="CONCOL INGENIERIA SAS"/>
    <s v="50 NIIF Pymes - Separados"/>
    <s v="BOGOTA D.C."/>
    <s v="M7110"/>
    <s v="2017-dic-31"/>
    <x v="3"/>
    <m/>
    <m/>
    <s v="Efectivo y equivalentes al efectivo"/>
    <x v="0"/>
    <x v="0"/>
    <n v="537"/>
  </r>
  <r>
    <x v="63"/>
    <s v="CONSTRUCTORA FUREL S.A"/>
    <s v="50 NIIF Pymes - Separados"/>
    <s v="ANTIOQUIA"/>
    <s v="F4390"/>
    <s v="2016-dic-31"/>
    <x v="3"/>
    <m/>
    <m/>
    <s v="Efectivo y equivalentes al efectivo"/>
    <x v="0"/>
    <x v="0"/>
    <n v="79181"/>
  </r>
  <r>
    <x v="63"/>
    <s v="CONSTRUCTORA FUREL S.A"/>
    <s v="50 NIIF Pymes - Separados"/>
    <s v="ANTIOQUIA"/>
    <s v="F4390"/>
    <s v="2017-dic-31"/>
    <x v="3"/>
    <m/>
    <m/>
    <s v="Efectivo y equivalentes al efectivo"/>
    <x v="0"/>
    <x v="0"/>
    <n v="198110"/>
  </r>
  <r>
    <x v="51"/>
    <s v="INGENIERIA ESTRUCTURAL S.A."/>
    <s v="50 NIIF Pymes - Separados"/>
    <s v="ANTIOQUIA"/>
    <s v="M7110"/>
    <s v="2016-dic-31"/>
    <x v="3"/>
    <m/>
    <m/>
    <s v="Efectivo y equivalentes al efectivo"/>
    <x v="0"/>
    <x v="0"/>
    <n v="1501027"/>
  </r>
  <r>
    <x v="51"/>
    <s v="INGENIERIA ESTRUCTURAL S.A."/>
    <s v="50 NIIF Pymes - Separados"/>
    <s v="ANTIOQUIA"/>
    <s v="M7110"/>
    <s v="2017-dic-31"/>
    <x v="3"/>
    <m/>
    <m/>
    <s v="Efectivo y equivalentes al efectivo"/>
    <x v="0"/>
    <x v="0"/>
    <n v="2155291"/>
  </r>
  <r>
    <x v="46"/>
    <s v="PROKSOL S A S"/>
    <s v="50 NIIF Pymes - Separados"/>
    <s v="CUNDINAMARCA"/>
    <s v="M7110"/>
    <s v="2016-dic-31"/>
    <x v="3"/>
    <m/>
    <m/>
    <s v="Efectivo y equivalentes al efectivo"/>
    <x v="0"/>
    <x v="0"/>
    <n v="3040986"/>
  </r>
  <r>
    <x v="46"/>
    <s v="PROKSOL S A S"/>
    <s v="50 NIIF Pymes - Separados"/>
    <s v="CUNDINAMARCA"/>
    <s v="M7110"/>
    <s v="2017-dic-31"/>
    <x v="3"/>
    <m/>
    <m/>
    <s v="Efectivo y equivalentes al efectivo"/>
    <x v="0"/>
    <x v="0"/>
    <n v="1987760"/>
  </r>
  <r>
    <x v="59"/>
    <s v="CMS + GMP ASOCIADOS S A S EN REORGANIZACION"/>
    <s v="50 NIIF Pymes - Separados"/>
    <s v="BOGOTA D.C."/>
    <s v="M7110"/>
    <s v="2016-dic-31"/>
    <x v="3"/>
    <m/>
    <m/>
    <s v="Efectivo y equivalentes al efectivo"/>
    <x v="0"/>
    <x v="0"/>
    <n v="177222"/>
  </r>
  <r>
    <x v="59"/>
    <s v="CMS + GMP ASOCIADOS S A S EN REORGANIZACION"/>
    <s v="50 NIIF Pymes - Separados"/>
    <s v="BOGOTA D.C."/>
    <s v="M7110"/>
    <s v="2017-dic-31"/>
    <x v="3"/>
    <m/>
    <m/>
    <s v="Efectivo y equivalentes al efectivo"/>
    <x v="0"/>
    <x v="0"/>
    <n v="121173"/>
  </r>
  <r>
    <x v="10"/>
    <s v="INVERSIONES ALCABAMA S.A."/>
    <s v="50 NIIF Pymes - Separados"/>
    <s v="BOGOTA D.C."/>
    <s v="F4321"/>
    <s v="2016-dic-31"/>
    <x v="3"/>
    <m/>
    <m/>
    <s v="Efectivo y equivalentes al efectivo"/>
    <x v="0"/>
    <x v="0"/>
    <n v="37507794"/>
  </r>
  <r>
    <x v="10"/>
    <s v="INVERSIONES ALCABAMA S.A."/>
    <s v="50 NIIF Pymes - Separados"/>
    <s v="BOGOTA D.C."/>
    <s v="F4321"/>
    <s v="2017-dic-31"/>
    <x v="3"/>
    <m/>
    <m/>
    <s v="Efectivo y equivalentes al efectivo"/>
    <x v="0"/>
    <x v="0"/>
    <n v="49511095"/>
  </r>
  <r>
    <x v="28"/>
    <s v="RESTREPO Y URIBE S A S"/>
    <s v="50 NIIF Pymes - Separados"/>
    <s v="BOGOTA D.C."/>
    <s v="M7110"/>
    <s v="2016-dic-31"/>
    <x v="3"/>
    <m/>
    <m/>
    <s v="Efectivo y equivalentes al efectivo"/>
    <x v="0"/>
    <x v="0"/>
    <n v="1486215"/>
  </r>
  <r>
    <x v="28"/>
    <s v="RESTREPO Y URIBE S A S"/>
    <s v="50 NIIF Pymes - Separados"/>
    <s v="BOGOTA D.C."/>
    <s v="M7110"/>
    <s v="2017-dic-31"/>
    <x v="3"/>
    <m/>
    <m/>
    <s v="Efectivo y equivalentes al efectivo"/>
    <x v="0"/>
    <x v="0"/>
    <n v="890893"/>
  </r>
  <r>
    <x v="58"/>
    <s v="ARCO CONSTRUCTORES S.A.S"/>
    <s v="50 NIIF Pymes - Separados"/>
    <s v="CUNDINAMARCA"/>
    <s v="F4210"/>
    <s v="2016-dic-31"/>
    <x v="3"/>
    <m/>
    <m/>
    <s v="Efectivo y equivalentes al efectivo"/>
    <x v="0"/>
    <x v="0"/>
    <n v="1640902"/>
  </r>
  <r>
    <x v="58"/>
    <s v="ARCO CONSTRUCTORES S.A.S"/>
    <s v="50 NIIF Pymes - Separados"/>
    <s v="CUNDINAMARCA"/>
    <s v="F4210"/>
    <s v="2017-dic-31"/>
    <x v="3"/>
    <m/>
    <m/>
    <s v="Efectivo y equivalentes al efectivo"/>
    <x v="0"/>
    <x v="0"/>
    <n v="903851"/>
  </r>
  <r>
    <x v="50"/>
    <s v="MAB INGENIERIA DE VALOR S.A."/>
    <s v="50 NIIF Pymes - Separados"/>
    <s v="BOGOTA D.C."/>
    <s v="M7110"/>
    <s v="2016-dic-31"/>
    <x v="3"/>
    <m/>
    <m/>
    <s v="Efectivo y equivalentes al efectivo"/>
    <x v="0"/>
    <x v="0"/>
    <n v="10017484"/>
  </r>
  <r>
    <x v="50"/>
    <s v="MAB INGENIERIA DE VALOR S.A."/>
    <s v="50 NIIF Pymes - Separados"/>
    <s v="BOGOTA D.C."/>
    <s v="M7110"/>
    <s v="2017-dic-31"/>
    <x v="3"/>
    <m/>
    <m/>
    <s v="Efectivo y equivalentes al efectivo"/>
    <x v="0"/>
    <x v="0"/>
    <n v="10381063"/>
  </r>
  <r>
    <x v="24"/>
    <s v="ARPRO ARQUITECTOS INGENIEROS S.A."/>
    <s v="50 NIIF Pymes - Separados"/>
    <s v="BOGOTA D.C."/>
    <s v="F4112"/>
    <s v="2016-dic-31"/>
    <x v="3"/>
    <m/>
    <m/>
    <s v="Cuentas comerciales por cobrar y otras cuentas por cobrar corrientes"/>
    <x v="1"/>
    <x v="0"/>
    <n v="1810401"/>
  </r>
  <r>
    <x v="24"/>
    <s v="ARPRO ARQUITECTOS INGENIEROS S.A."/>
    <s v="50 NIIF Pymes - Separados"/>
    <s v="BOGOTA D.C."/>
    <s v="F4112"/>
    <s v="2017-dic-31"/>
    <x v="3"/>
    <m/>
    <m/>
    <s v="Cuentas comerciales por cobrar y otras cuentas por cobrar corrientes"/>
    <x v="1"/>
    <x v="0"/>
    <n v="4419968"/>
  </r>
  <r>
    <x v="67"/>
    <s v="INGENIERIA Y SOLUCIONES ESPECIALIZADAS S.A.S. (ISES S.A.S.)"/>
    <s v="50 NIIF Pymes - Separados"/>
    <s v="ATLANTICO"/>
    <s v="M7110"/>
    <s v="2016-dic-31"/>
    <x v="3"/>
    <m/>
    <m/>
    <s v="Cuentas comerciales por cobrar y otras cuentas por cobrar corrientes"/>
    <x v="1"/>
    <x v="0"/>
    <n v="3631035"/>
  </r>
  <r>
    <x v="67"/>
    <s v="INGENIERIA Y SOLUCIONES ESPECIALIZADAS S.A.S. (ISES S.A.S.)"/>
    <s v="50 NIIF Pymes - Separados"/>
    <s v="ATLANTICO"/>
    <s v="M7110"/>
    <s v="2017-dic-31"/>
    <x v="3"/>
    <m/>
    <m/>
    <s v="Cuentas comerciales por cobrar y otras cuentas por cobrar corrientes"/>
    <x v="1"/>
    <x v="0"/>
    <n v="5297150"/>
  </r>
  <r>
    <x v="19"/>
    <s v="INGENIEROS CONSULTORES CIVILES Y ELECTRICOS S A"/>
    <s v="50 NIIF Pymes - Separados"/>
    <s v="BOGOTA D.C."/>
    <s v="M7110"/>
    <s v="2016-dic-31"/>
    <x v="3"/>
    <m/>
    <m/>
    <s v="Cuentas comerciales por cobrar y otras cuentas por cobrar corrientes"/>
    <x v="1"/>
    <x v="0"/>
    <n v="23916476"/>
  </r>
  <r>
    <x v="19"/>
    <s v="INGENIEROS CONSULTORES CIVILES Y ELECTRICOS S A"/>
    <s v="50 NIIF Pymes - Separados"/>
    <s v="BOGOTA D.C."/>
    <s v="M7110"/>
    <s v="2017-dic-31"/>
    <x v="3"/>
    <m/>
    <m/>
    <s v="Cuentas comerciales por cobrar y otras cuentas por cobrar corrientes"/>
    <x v="1"/>
    <x v="0"/>
    <n v="16767746"/>
  </r>
  <r>
    <x v="22"/>
    <s v="CONSULTORES TECNICOS Y ECONOMICOS S.A CONSULTECNICOS"/>
    <s v="50 NIIF Pymes - Separados"/>
    <s v="BOGOTA D.C."/>
    <s v="M7110"/>
    <s v="2016-dic-31"/>
    <x v="3"/>
    <m/>
    <m/>
    <s v="Cuentas comerciales por cobrar y otras cuentas por cobrar corrientes"/>
    <x v="1"/>
    <x v="0"/>
    <n v="2590215"/>
  </r>
  <r>
    <x v="22"/>
    <s v="CONSULTORES TECNICOS Y ECONOMICOS S.A CONSULTECNICOS"/>
    <s v="50 NIIF Pymes - Separados"/>
    <s v="BOGOTA D.C."/>
    <s v="M7110"/>
    <s v="2017-dic-31"/>
    <x v="3"/>
    <m/>
    <m/>
    <s v="Cuentas comerciales por cobrar y otras cuentas por cobrar corrientes"/>
    <x v="1"/>
    <x v="0"/>
    <n v="2651432"/>
  </r>
  <r>
    <x v="68"/>
    <s v="CONCOL INGENIERIA SAS"/>
    <s v="50 NIIF Pymes - Separados"/>
    <s v="BOGOTA D.C."/>
    <s v="M7110"/>
    <s v="2016-dic-31"/>
    <x v="3"/>
    <m/>
    <m/>
    <s v="Cuentas comerciales por cobrar y otras cuentas por cobrar corrientes"/>
    <x v="1"/>
    <x v="0"/>
    <n v="7268900"/>
  </r>
  <r>
    <x v="68"/>
    <s v="CONCOL INGENIERIA SAS"/>
    <s v="50 NIIF Pymes - Separados"/>
    <s v="BOGOTA D.C."/>
    <s v="M7110"/>
    <s v="2017-dic-31"/>
    <x v="3"/>
    <m/>
    <m/>
    <s v="Cuentas comerciales por cobrar y otras cuentas por cobrar corrientes"/>
    <x v="1"/>
    <x v="0"/>
    <n v="8478726"/>
  </r>
  <r>
    <x v="63"/>
    <s v="CONSTRUCTORA FUREL S.A"/>
    <s v="50 NIIF Pymes - Separados"/>
    <s v="ANTIOQUIA"/>
    <s v="F4390"/>
    <s v="2016-dic-31"/>
    <x v="3"/>
    <m/>
    <m/>
    <s v="Cuentas comerciales por cobrar y otras cuentas por cobrar corrientes"/>
    <x v="1"/>
    <x v="0"/>
    <n v="28347448"/>
  </r>
  <r>
    <x v="63"/>
    <s v="CONSTRUCTORA FUREL S.A"/>
    <s v="50 NIIF Pymes - Separados"/>
    <s v="ANTIOQUIA"/>
    <s v="F4390"/>
    <s v="2017-dic-31"/>
    <x v="3"/>
    <m/>
    <m/>
    <s v="Cuentas comerciales por cobrar y otras cuentas por cobrar corrientes"/>
    <x v="1"/>
    <x v="0"/>
    <n v="20083415"/>
  </r>
  <r>
    <x v="51"/>
    <s v="INGENIERIA ESTRUCTURAL S.A."/>
    <s v="50 NIIF Pymes - Separados"/>
    <s v="ANTIOQUIA"/>
    <s v="M7110"/>
    <s v="2016-dic-31"/>
    <x v="3"/>
    <m/>
    <m/>
    <s v="Cuentas comerciales por cobrar y otras cuentas por cobrar corrientes"/>
    <x v="1"/>
    <x v="0"/>
    <n v="1176624"/>
  </r>
  <r>
    <x v="51"/>
    <s v="INGENIERIA ESTRUCTURAL S.A."/>
    <s v="50 NIIF Pymes - Separados"/>
    <s v="ANTIOQUIA"/>
    <s v="M7110"/>
    <s v="2017-dic-31"/>
    <x v="3"/>
    <m/>
    <m/>
    <s v="Cuentas comerciales por cobrar y otras cuentas por cobrar corrientes"/>
    <x v="1"/>
    <x v="0"/>
    <n v="1585325"/>
  </r>
  <r>
    <x v="46"/>
    <s v="PROKSOL S A S"/>
    <s v="50 NIIF Pymes - Separados"/>
    <s v="CUNDINAMARCA"/>
    <s v="M7110"/>
    <s v="2016-dic-31"/>
    <x v="3"/>
    <m/>
    <m/>
    <s v="Cuentas comerciales por cobrar y otras cuentas por cobrar corrientes"/>
    <x v="1"/>
    <x v="0"/>
    <n v="6488640"/>
  </r>
  <r>
    <x v="46"/>
    <s v="PROKSOL S A S"/>
    <s v="50 NIIF Pymes - Separados"/>
    <s v="CUNDINAMARCA"/>
    <s v="M7110"/>
    <s v="2017-dic-31"/>
    <x v="3"/>
    <m/>
    <m/>
    <s v="Cuentas comerciales por cobrar y otras cuentas por cobrar corrientes"/>
    <x v="1"/>
    <x v="0"/>
    <n v="5025368"/>
  </r>
  <r>
    <x v="59"/>
    <s v="CMS + GMP ASOCIADOS S A S EN REORGANIZACION"/>
    <s v="50 NIIF Pymes - Separados"/>
    <s v="BOGOTA D.C."/>
    <s v="M7110"/>
    <s v="2016-dic-31"/>
    <x v="3"/>
    <m/>
    <m/>
    <s v="Cuentas comerciales por cobrar y otras cuentas por cobrar corrientes"/>
    <x v="1"/>
    <x v="0"/>
    <n v="50457"/>
  </r>
  <r>
    <x v="59"/>
    <s v="CMS + GMP ASOCIADOS S A S EN REORGANIZACION"/>
    <s v="50 NIIF Pymes - Separados"/>
    <s v="BOGOTA D.C."/>
    <s v="M7110"/>
    <s v="2017-dic-31"/>
    <x v="3"/>
    <m/>
    <m/>
    <s v="Cuentas comerciales por cobrar y otras cuentas por cobrar corrientes"/>
    <x v="1"/>
    <x v="0"/>
    <n v="329752"/>
  </r>
  <r>
    <x v="10"/>
    <s v="INVERSIONES ALCABAMA S.A."/>
    <s v="50 NIIF Pymes - Separados"/>
    <s v="BOGOTA D.C."/>
    <s v="F4321"/>
    <s v="2016-dic-31"/>
    <x v="3"/>
    <m/>
    <m/>
    <s v="Cuentas comerciales por cobrar y otras cuentas por cobrar corrientes"/>
    <x v="1"/>
    <x v="0"/>
    <n v="84151131"/>
  </r>
  <r>
    <x v="10"/>
    <s v="INVERSIONES ALCABAMA S.A."/>
    <s v="50 NIIF Pymes - Separados"/>
    <s v="BOGOTA D.C."/>
    <s v="F4321"/>
    <s v="2017-dic-31"/>
    <x v="3"/>
    <m/>
    <m/>
    <s v="Cuentas comerciales por cobrar y otras cuentas por cobrar corrientes"/>
    <x v="1"/>
    <x v="0"/>
    <n v="109121955"/>
  </r>
  <r>
    <x v="28"/>
    <s v="RESTREPO Y URIBE S A S"/>
    <s v="50 NIIF Pymes - Separados"/>
    <s v="BOGOTA D.C."/>
    <s v="M7110"/>
    <s v="2016-dic-31"/>
    <x v="3"/>
    <m/>
    <m/>
    <s v="Cuentas comerciales por cobrar y otras cuentas por cobrar corrientes"/>
    <x v="1"/>
    <x v="0"/>
    <n v="1782065"/>
  </r>
  <r>
    <x v="28"/>
    <s v="RESTREPO Y URIBE S A S"/>
    <s v="50 NIIF Pymes - Separados"/>
    <s v="BOGOTA D.C."/>
    <s v="M7110"/>
    <s v="2017-dic-31"/>
    <x v="3"/>
    <m/>
    <m/>
    <s v="Cuentas comerciales por cobrar y otras cuentas por cobrar corrientes"/>
    <x v="1"/>
    <x v="0"/>
    <n v="2455572"/>
  </r>
  <r>
    <x v="58"/>
    <s v="ARCO CONSTRUCTORES S.A.S"/>
    <s v="50 NIIF Pymes - Separados"/>
    <s v="CUNDINAMARCA"/>
    <s v="F4210"/>
    <s v="2016-dic-31"/>
    <x v="3"/>
    <m/>
    <m/>
    <s v="Cuentas comerciales por cobrar y otras cuentas por cobrar corrientes"/>
    <x v="1"/>
    <x v="0"/>
    <n v="1963585"/>
  </r>
  <r>
    <x v="58"/>
    <s v="ARCO CONSTRUCTORES S.A.S"/>
    <s v="50 NIIF Pymes - Separados"/>
    <s v="CUNDINAMARCA"/>
    <s v="F4210"/>
    <s v="2017-dic-31"/>
    <x v="3"/>
    <m/>
    <m/>
    <s v="Cuentas comerciales por cobrar y otras cuentas por cobrar corrientes"/>
    <x v="1"/>
    <x v="0"/>
    <n v="2958469"/>
  </r>
  <r>
    <x v="50"/>
    <s v="MAB INGENIERIA DE VALOR S.A."/>
    <s v="50 NIIF Pymes - Separados"/>
    <s v="BOGOTA D.C."/>
    <s v="M7110"/>
    <s v="2016-dic-31"/>
    <x v="3"/>
    <m/>
    <m/>
    <s v="Cuentas comerciales por cobrar y otras cuentas por cobrar corrientes"/>
    <x v="1"/>
    <x v="0"/>
    <n v="6062327"/>
  </r>
  <r>
    <x v="50"/>
    <s v="MAB INGENIERIA DE VALOR S.A."/>
    <s v="50 NIIF Pymes - Separados"/>
    <s v="BOGOTA D.C."/>
    <s v="M7110"/>
    <s v="2017-dic-31"/>
    <x v="3"/>
    <m/>
    <m/>
    <s v="Cuentas comerciales por cobrar y otras cuentas por cobrar corrientes"/>
    <x v="1"/>
    <x v="0"/>
    <n v="7250931"/>
  </r>
  <r>
    <x v="24"/>
    <s v="ARPRO ARQUITECTOS INGENIEROS S.A."/>
    <s v="50 NIIF Pymes - Separados"/>
    <s v="BOGOTA D.C."/>
    <s v="F4112"/>
    <s v="2016-dic-31"/>
    <x v="3"/>
    <m/>
    <m/>
    <s v="Inventarios corrientes"/>
    <x v="2"/>
    <x v="1"/>
    <n v="2069513"/>
  </r>
  <r>
    <x v="24"/>
    <s v="ARPRO ARQUITECTOS INGENIEROS S.A."/>
    <s v="50 NIIF Pymes - Separados"/>
    <s v="BOGOTA D.C."/>
    <s v="F4112"/>
    <s v="2017-dic-31"/>
    <x v="3"/>
    <m/>
    <m/>
    <s v="Inventarios corrientes"/>
    <x v="2"/>
    <x v="1"/>
    <n v="1137698"/>
  </r>
  <r>
    <x v="19"/>
    <s v="INGENIEROS CONSULTORES CIVILES Y ELECTRICOS S A"/>
    <s v="50 NIIF Pymes - Separados"/>
    <s v="BOGOTA D.C."/>
    <s v="M7110"/>
    <s v="2016-dic-31"/>
    <x v="3"/>
    <m/>
    <m/>
    <s v="Inventarios corrientes"/>
    <x v="2"/>
    <x v="1"/>
    <n v="2864454"/>
  </r>
  <r>
    <x v="19"/>
    <s v="INGENIEROS CONSULTORES CIVILES Y ELECTRICOS S A"/>
    <s v="50 NIIF Pymes - Separados"/>
    <s v="BOGOTA D.C."/>
    <s v="M7110"/>
    <s v="2017-dic-31"/>
    <x v="3"/>
    <m/>
    <m/>
    <s v="Inventarios corrientes"/>
    <x v="2"/>
    <x v="1"/>
    <n v="17690846"/>
  </r>
  <r>
    <x v="22"/>
    <s v="CONSULTORES TECNICOS Y ECONOMICOS S.A CONSULTECNICOS"/>
    <s v="50 NIIF Pymes - Separados"/>
    <s v="BOGOTA D.C."/>
    <s v="M7110"/>
    <s v="2016-dic-31"/>
    <x v="3"/>
    <m/>
    <m/>
    <s v="Inventarios corrientes"/>
    <x v="2"/>
    <x v="1"/>
    <n v="425258"/>
  </r>
  <r>
    <x v="22"/>
    <s v="CONSULTORES TECNICOS Y ECONOMICOS S.A CONSULTECNICOS"/>
    <s v="50 NIIF Pymes - Separados"/>
    <s v="BOGOTA D.C."/>
    <s v="M7110"/>
    <s v="2017-dic-31"/>
    <x v="3"/>
    <m/>
    <m/>
    <s v="Inventarios corrientes"/>
    <x v="2"/>
    <x v="1"/>
    <n v="606041"/>
  </r>
  <r>
    <x v="63"/>
    <s v="CONSTRUCTORA FUREL S.A"/>
    <s v="50 NIIF Pymes - Separados"/>
    <s v="ANTIOQUIA"/>
    <s v="F4390"/>
    <s v="2016-dic-31"/>
    <x v="3"/>
    <m/>
    <m/>
    <s v="Inventarios corrientes"/>
    <x v="2"/>
    <x v="1"/>
    <n v="19455500"/>
  </r>
  <r>
    <x v="63"/>
    <s v="CONSTRUCTORA FUREL S.A"/>
    <s v="50 NIIF Pymes - Separados"/>
    <s v="ANTIOQUIA"/>
    <s v="F4390"/>
    <s v="2017-dic-31"/>
    <x v="3"/>
    <m/>
    <m/>
    <s v="Inventarios corrientes"/>
    <x v="2"/>
    <x v="1"/>
    <n v="41892221"/>
  </r>
  <r>
    <x v="51"/>
    <s v="INGENIERIA ESTRUCTURAL S.A."/>
    <s v="50 NIIF Pymes - Separados"/>
    <s v="ANTIOQUIA"/>
    <s v="M7110"/>
    <s v="2016-dic-31"/>
    <x v="3"/>
    <m/>
    <m/>
    <s v="Inventarios corrientes"/>
    <x v="2"/>
    <x v="1"/>
    <n v="300"/>
  </r>
  <r>
    <x v="46"/>
    <s v="PROKSOL S A S"/>
    <s v="50 NIIF Pymes - Separados"/>
    <s v="CUNDINAMARCA"/>
    <s v="M7110"/>
    <s v="2016-dic-31"/>
    <x v="3"/>
    <m/>
    <m/>
    <s v="Inventarios corrientes"/>
    <x v="2"/>
    <x v="1"/>
    <n v="74068286"/>
  </r>
  <r>
    <x v="46"/>
    <s v="PROKSOL S A S"/>
    <s v="50 NIIF Pymes - Separados"/>
    <s v="CUNDINAMARCA"/>
    <s v="M7110"/>
    <s v="2017-dic-31"/>
    <x v="3"/>
    <m/>
    <m/>
    <s v="Inventarios corrientes"/>
    <x v="2"/>
    <x v="1"/>
    <n v="53549594"/>
  </r>
  <r>
    <x v="59"/>
    <s v="CMS + GMP ASOCIADOS S A S EN REORGANIZACION"/>
    <s v="50 NIIF Pymes - Separados"/>
    <s v="BOGOTA D.C."/>
    <s v="M7110"/>
    <s v="2017-dic-31"/>
    <x v="3"/>
    <m/>
    <m/>
    <s v="Inventarios corrientes"/>
    <x v="2"/>
    <x v="1"/>
    <n v="8837837"/>
  </r>
  <r>
    <x v="10"/>
    <s v="INVERSIONES ALCABAMA S.A."/>
    <s v="50 NIIF Pymes - Separados"/>
    <s v="BOGOTA D.C."/>
    <s v="F4321"/>
    <s v="2016-dic-31"/>
    <x v="3"/>
    <m/>
    <m/>
    <s v="Inventarios corrientes"/>
    <x v="2"/>
    <x v="1"/>
    <n v="47768773"/>
  </r>
  <r>
    <x v="10"/>
    <s v="INVERSIONES ALCABAMA S.A."/>
    <s v="50 NIIF Pymes - Separados"/>
    <s v="BOGOTA D.C."/>
    <s v="F4321"/>
    <s v="2017-dic-31"/>
    <x v="3"/>
    <m/>
    <m/>
    <s v="Inventarios corrientes"/>
    <x v="2"/>
    <x v="1"/>
    <n v="51646956"/>
  </r>
  <r>
    <x v="58"/>
    <s v="ARCO CONSTRUCTORES S.A.S"/>
    <s v="50 NIIF Pymes - Separados"/>
    <s v="CUNDINAMARCA"/>
    <s v="F4210"/>
    <s v="2016-dic-31"/>
    <x v="3"/>
    <m/>
    <m/>
    <s v="Inventarios corrientes"/>
    <x v="2"/>
    <x v="1"/>
    <n v="203782"/>
  </r>
  <r>
    <x v="58"/>
    <s v="ARCO CONSTRUCTORES S.A.S"/>
    <s v="50 NIIF Pymes - Separados"/>
    <s v="CUNDINAMARCA"/>
    <s v="F4210"/>
    <s v="2017-dic-31"/>
    <x v="3"/>
    <m/>
    <m/>
    <s v="Inventarios corrientes"/>
    <x v="2"/>
    <x v="1"/>
    <n v="1057970"/>
  </r>
  <r>
    <x v="24"/>
    <s v="ARPRO ARQUITECTOS INGENIEROS S.A."/>
    <s v="50 NIIF Pymes - Separados"/>
    <s v="BOGOTA D.C."/>
    <s v="F4112"/>
    <s v="2016-dic-31"/>
    <x v="3"/>
    <m/>
    <m/>
    <s v="Activos por impuestos corrientes, corriente"/>
    <x v="3"/>
    <x v="0"/>
    <n v="2933601"/>
  </r>
  <r>
    <x v="24"/>
    <s v="ARPRO ARQUITECTOS INGENIEROS S.A."/>
    <s v="50 NIIF Pymes - Separados"/>
    <s v="BOGOTA D.C."/>
    <s v="F4112"/>
    <s v="2017-dic-31"/>
    <x v="3"/>
    <m/>
    <m/>
    <s v="Activos por impuestos corrientes, corriente"/>
    <x v="3"/>
    <x v="0"/>
    <n v="3279217"/>
  </r>
  <r>
    <x v="67"/>
    <s v="INGENIERIA Y SOLUCIONES ESPECIALIZADAS S.A.S. (ISES S.A.S.)"/>
    <s v="50 NIIF Pymes - Separados"/>
    <s v="ATLANTICO"/>
    <s v="M7110"/>
    <s v="2016-dic-31"/>
    <x v="3"/>
    <m/>
    <m/>
    <s v="Activos por impuestos corrientes, corriente"/>
    <x v="3"/>
    <x v="0"/>
    <n v="585435"/>
  </r>
  <r>
    <x v="67"/>
    <s v="INGENIERIA Y SOLUCIONES ESPECIALIZADAS S.A.S. (ISES S.A.S.)"/>
    <s v="50 NIIF Pymes - Separados"/>
    <s v="ATLANTICO"/>
    <s v="M7110"/>
    <s v="2017-dic-31"/>
    <x v="3"/>
    <m/>
    <m/>
    <s v="Activos por impuestos corrientes, corriente"/>
    <x v="3"/>
    <x v="0"/>
    <n v="1272742"/>
  </r>
  <r>
    <x v="19"/>
    <s v="INGENIEROS CONSULTORES CIVILES Y ELECTRICOS S A"/>
    <s v="50 NIIF Pymes - Separados"/>
    <s v="BOGOTA D.C."/>
    <s v="M7110"/>
    <s v="2016-dic-31"/>
    <x v="3"/>
    <m/>
    <m/>
    <s v="Activos por impuestos corrientes, corriente"/>
    <x v="3"/>
    <x v="0"/>
    <n v="3075060"/>
  </r>
  <r>
    <x v="19"/>
    <s v="INGENIEROS CONSULTORES CIVILES Y ELECTRICOS S A"/>
    <s v="50 NIIF Pymes - Separados"/>
    <s v="BOGOTA D.C."/>
    <s v="M7110"/>
    <s v="2017-dic-31"/>
    <x v="3"/>
    <m/>
    <m/>
    <s v="Activos por impuestos corrientes, corriente"/>
    <x v="3"/>
    <x v="0"/>
    <n v="2073458"/>
  </r>
  <r>
    <x v="22"/>
    <s v="CONSULTORES TECNICOS Y ECONOMICOS S.A CONSULTECNICOS"/>
    <s v="50 NIIF Pymes - Separados"/>
    <s v="BOGOTA D.C."/>
    <s v="M7110"/>
    <s v="2016-dic-31"/>
    <x v="3"/>
    <m/>
    <m/>
    <s v="Activos por impuestos corrientes, corriente"/>
    <x v="3"/>
    <x v="0"/>
    <n v="373674"/>
  </r>
  <r>
    <x v="22"/>
    <s v="CONSULTORES TECNICOS Y ECONOMICOS S.A CONSULTECNICOS"/>
    <s v="50 NIIF Pymes - Separados"/>
    <s v="BOGOTA D.C."/>
    <s v="M7110"/>
    <s v="2017-dic-31"/>
    <x v="3"/>
    <m/>
    <m/>
    <s v="Activos por impuestos corrientes, corriente"/>
    <x v="3"/>
    <x v="0"/>
    <n v="59962"/>
  </r>
  <r>
    <x v="68"/>
    <s v="CONCOL INGENIERIA SAS"/>
    <s v="50 NIIF Pymes - Separados"/>
    <s v="BOGOTA D.C."/>
    <s v="M7110"/>
    <s v="2016-dic-31"/>
    <x v="3"/>
    <m/>
    <m/>
    <s v="Activos por impuestos corrientes, corriente"/>
    <x v="3"/>
    <x v="0"/>
    <n v="84"/>
  </r>
  <r>
    <x v="68"/>
    <s v="CONCOL INGENIERIA SAS"/>
    <s v="50 NIIF Pymes - Separados"/>
    <s v="BOGOTA D.C."/>
    <s v="M7110"/>
    <s v="2017-dic-31"/>
    <x v="3"/>
    <m/>
    <m/>
    <s v="Activos por impuestos corrientes, corriente"/>
    <x v="3"/>
    <x v="0"/>
    <n v="25083"/>
  </r>
  <r>
    <x v="63"/>
    <s v="CONSTRUCTORA FUREL S.A"/>
    <s v="50 NIIF Pymes - Separados"/>
    <s v="ANTIOQUIA"/>
    <s v="F4390"/>
    <s v="2016-dic-31"/>
    <x v="3"/>
    <m/>
    <m/>
    <s v="Activos por impuestos corrientes, corriente"/>
    <x v="3"/>
    <x v="0"/>
    <n v="296549"/>
  </r>
  <r>
    <x v="63"/>
    <s v="CONSTRUCTORA FUREL S.A"/>
    <s v="50 NIIF Pymes - Separados"/>
    <s v="ANTIOQUIA"/>
    <s v="F4390"/>
    <s v="2017-dic-31"/>
    <x v="3"/>
    <m/>
    <m/>
    <s v="Activos por impuestos corrientes, corriente"/>
    <x v="3"/>
    <x v="0"/>
    <n v="279754"/>
  </r>
  <r>
    <x v="51"/>
    <s v="INGENIERIA ESTRUCTURAL S.A."/>
    <s v="50 NIIF Pymes - Separados"/>
    <s v="ANTIOQUIA"/>
    <s v="M7110"/>
    <s v="2016-dic-31"/>
    <x v="3"/>
    <m/>
    <m/>
    <s v="Activos por impuestos corrientes, corriente"/>
    <x v="3"/>
    <x v="0"/>
    <n v="404583"/>
  </r>
  <r>
    <x v="51"/>
    <s v="INGENIERIA ESTRUCTURAL S.A."/>
    <s v="50 NIIF Pymes - Separados"/>
    <s v="ANTIOQUIA"/>
    <s v="M7110"/>
    <s v="2017-dic-31"/>
    <x v="3"/>
    <m/>
    <m/>
    <s v="Activos por impuestos corrientes, corriente"/>
    <x v="3"/>
    <x v="0"/>
    <n v="624363"/>
  </r>
  <r>
    <x v="46"/>
    <s v="PROKSOL S A S"/>
    <s v="50 NIIF Pymes - Separados"/>
    <s v="CUNDINAMARCA"/>
    <s v="M7110"/>
    <s v="2016-dic-31"/>
    <x v="3"/>
    <m/>
    <m/>
    <s v="Activos por impuestos corrientes, corriente"/>
    <x v="3"/>
    <x v="0"/>
    <n v="173944"/>
  </r>
  <r>
    <x v="46"/>
    <s v="PROKSOL S A S"/>
    <s v="50 NIIF Pymes - Separados"/>
    <s v="CUNDINAMARCA"/>
    <s v="M7110"/>
    <s v="2017-dic-31"/>
    <x v="3"/>
    <m/>
    <m/>
    <s v="Activos por impuestos corrientes, corriente"/>
    <x v="3"/>
    <x v="0"/>
    <n v="223575"/>
  </r>
  <r>
    <x v="59"/>
    <s v="CMS + GMP ASOCIADOS S A S EN REORGANIZACION"/>
    <s v="50 NIIF Pymes - Separados"/>
    <s v="BOGOTA D.C."/>
    <s v="M7110"/>
    <s v="2016-dic-31"/>
    <x v="3"/>
    <m/>
    <m/>
    <s v="Activos por impuestos corrientes, corriente"/>
    <x v="3"/>
    <x v="0"/>
    <n v="1009478"/>
  </r>
  <r>
    <x v="59"/>
    <s v="CMS + GMP ASOCIADOS S A S EN REORGANIZACION"/>
    <s v="50 NIIF Pymes - Separados"/>
    <s v="BOGOTA D.C."/>
    <s v="M7110"/>
    <s v="2017-dic-31"/>
    <x v="3"/>
    <m/>
    <m/>
    <s v="Activos por impuestos corrientes, corriente"/>
    <x v="3"/>
    <x v="0"/>
    <n v="809490"/>
  </r>
  <r>
    <x v="10"/>
    <s v="INVERSIONES ALCABAMA S.A."/>
    <s v="50 NIIF Pymes - Separados"/>
    <s v="BOGOTA D.C."/>
    <s v="F4321"/>
    <s v="2016-dic-31"/>
    <x v="3"/>
    <m/>
    <m/>
    <s v="Activos por impuestos corrientes, corriente"/>
    <x v="3"/>
    <x v="0"/>
    <n v="2888365"/>
  </r>
  <r>
    <x v="10"/>
    <s v="INVERSIONES ALCABAMA S.A."/>
    <s v="50 NIIF Pymes - Separados"/>
    <s v="BOGOTA D.C."/>
    <s v="F4321"/>
    <s v="2017-dic-31"/>
    <x v="3"/>
    <m/>
    <m/>
    <s v="Activos por impuestos corrientes, corriente"/>
    <x v="3"/>
    <x v="0"/>
    <n v="3519374"/>
  </r>
  <r>
    <x v="28"/>
    <s v="RESTREPO Y URIBE S A S"/>
    <s v="50 NIIF Pymes - Separados"/>
    <s v="BOGOTA D.C."/>
    <s v="M7110"/>
    <s v="2016-dic-31"/>
    <x v="3"/>
    <m/>
    <m/>
    <s v="Activos por impuestos corrientes, corriente"/>
    <x v="3"/>
    <x v="0"/>
    <n v="1885080"/>
  </r>
  <r>
    <x v="28"/>
    <s v="RESTREPO Y URIBE S A S"/>
    <s v="50 NIIF Pymes - Separados"/>
    <s v="BOGOTA D.C."/>
    <s v="M7110"/>
    <s v="2017-dic-31"/>
    <x v="3"/>
    <m/>
    <m/>
    <s v="Activos por impuestos corrientes, corriente"/>
    <x v="3"/>
    <x v="0"/>
    <n v="2902167"/>
  </r>
  <r>
    <x v="58"/>
    <s v="ARCO CONSTRUCTORES S.A.S"/>
    <s v="50 NIIF Pymes - Separados"/>
    <s v="CUNDINAMARCA"/>
    <s v="F4210"/>
    <s v="2017-dic-31"/>
    <x v="3"/>
    <m/>
    <m/>
    <s v="Activos por impuestos corrientes, corriente"/>
    <x v="3"/>
    <x v="0"/>
    <n v="463390"/>
  </r>
  <r>
    <x v="50"/>
    <s v="MAB INGENIERIA DE VALOR S.A."/>
    <s v="50 NIIF Pymes - Separados"/>
    <s v="BOGOTA D.C."/>
    <s v="M7110"/>
    <s v="2016-dic-31"/>
    <x v="3"/>
    <m/>
    <m/>
    <s v="Activos por impuestos corrientes, corriente"/>
    <x v="3"/>
    <x v="0"/>
    <n v="481536"/>
  </r>
  <r>
    <x v="50"/>
    <s v="MAB INGENIERIA DE VALOR S.A."/>
    <s v="50 NIIF Pymes - Separados"/>
    <s v="BOGOTA D.C."/>
    <s v="M7110"/>
    <s v="2017-dic-31"/>
    <x v="3"/>
    <m/>
    <m/>
    <s v="Activos por impuestos corrientes, corriente"/>
    <x v="3"/>
    <x v="0"/>
    <n v="1182789"/>
  </r>
  <r>
    <x v="24"/>
    <s v="ARPRO ARQUITECTOS INGENIEROS S.A."/>
    <s v="50 NIIF Pymes - Separados"/>
    <s v="BOGOTA D.C."/>
    <s v="F4112"/>
    <s v="2016-dic-31"/>
    <x v="3"/>
    <m/>
    <m/>
    <s v="Otros activos financieros corrientes"/>
    <x v="4"/>
    <x v="0"/>
    <n v="2041635"/>
  </r>
  <r>
    <x v="24"/>
    <s v="ARPRO ARQUITECTOS INGENIEROS S.A."/>
    <s v="50 NIIF Pymes - Separados"/>
    <s v="BOGOTA D.C."/>
    <s v="F4112"/>
    <s v="2017-dic-31"/>
    <x v="3"/>
    <m/>
    <m/>
    <s v="Otros activos financieros corrientes"/>
    <x v="4"/>
    <x v="0"/>
    <n v="1822989"/>
  </r>
  <r>
    <x v="19"/>
    <s v="INGENIEROS CONSULTORES CIVILES Y ELECTRICOS S A"/>
    <s v="50 NIIF Pymes - Separados"/>
    <s v="BOGOTA D.C."/>
    <s v="M7110"/>
    <s v="2016-dic-31"/>
    <x v="3"/>
    <m/>
    <m/>
    <s v="Otros activos financieros corrientes"/>
    <x v="4"/>
    <x v="0"/>
    <n v="535430"/>
  </r>
  <r>
    <x v="59"/>
    <s v="CMS + GMP ASOCIADOS S A S EN REORGANIZACION"/>
    <s v="50 NIIF Pymes - Separados"/>
    <s v="BOGOTA D.C."/>
    <s v="M7110"/>
    <s v="2016-dic-31"/>
    <x v="3"/>
    <m/>
    <m/>
    <s v="Otros activos financieros corrientes"/>
    <x v="4"/>
    <x v="0"/>
    <n v="10541606"/>
  </r>
  <r>
    <x v="59"/>
    <s v="CMS + GMP ASOCIADOS S A S EN REORGANIZACION"/>
    <s v="50 NIIF Pymes - Separados"/>
    <s v="BOGOTA D.C."/>
    <s v="M7110"/>
    <s v="2017-dic-31"/>
    <x v="3"/>
    <m/>
    <m/>
    <s v="Otros activos financieros corrientes"/>
    <x v="4"/>
    <x v="0"/>
    <n v="7484972"/>
  </r>
  <r>
    <x v="10"/>
    <s v="INVERSIONES ALCABAMA S.A."/>
    <s v="50 NIIF Pymes - Separados"/>
    <s v="BOGOTA D.C."/>
    <s v="F4321"/>
    <s v="2016-dic-31"/>
    <x v="3"/>
    <m/>
    <m/>
    <s v="Otros activos financieros corrientes"/>
    <x v="4"/>
    <x v="0"/>
    <n v="9138991"/>
  </r>
  <r>
    <x v="10"/>
    <s v="INVERSIONES ALCABAMA S.A."/>
    <s v="50 NIIF Pymes - Separados"/>
    <s v="BOGOTA D.C."/>
    <s v="F4321"/>
    <s v="2017-dic-31"/>
    <x v="3"/>
    <m/>
    <m/>
    <s v="Otros activos financieros corrientes"/>
    <x v="4"/>
    <x v="0"/>
    <n v="10311592"/>
  </r>
  <r>
    <x v="28"/>
    <s v="RESTREPO Y URIBE S A S"/>
    <s v="50 NIIF Pymes - Separados"/>
    <s v="BOGOTA D.C."/>
    <s v="M7110"/>
    <s v="2016-dic-31"/>
    <x v="3"/>
    <m/>
    <m/>
    <s v="Otros activos financieros corrientes"/>
    <x v="4"/>
    <x v="0"/>
    <n v="9486097"/>
  </r>
  <r>
    <x v="28"/>
    <s v="RESTREPO Y URIBE S A S"/>
    <s v="50 NIIF Pymes - Separados"/>
    <s v="BOGOTA D.C."/>
    <s v="M7110"/>
    <s v="2017-dic-31"/>
    <x v="3"/>
    <m/>
    <m/>
    <s v="Otros activos financieros corrientes"/>
    <x v="4"/>
    <x v="0"/>
    <n v="11064839"/>
  </r>
  <r>
    <x v="50"/>
    <s v="MAB INGENIERIA DE VALOR S.A."/>
    <s v="50 NIIF Pymes - Separados"/>
    <s v="BOGOTA D.C."/>
    <s v="M7110"/>
    <s v="2016-dic-31"/>
    <x v="3"/>
    <m/>
    <m/>
    <s v="Otros activos financieros corrientes"/>
    <x v="4"/>
    <x v="0"/>
    <n v="2800"/>
  </r>
  <r>
    <x v="50"/>
    <s v="MAB INGENIERIA DE VALOR S.A."/>
    <s v="50 NIIF Pymes - Separados"/>
    <s v="BOGOTA D.C."/>
    <s v="M7110"/>
    <s v="2017-dic-31"/>
    <x v="3"/>
    <m/>
    <m/>
    <s v="Otros activos financieros corrientes"/>
    <x v="4"/>
    <x v="0"/>
    <n v="995497"/>
  </r>
  <r>
    <x v="67"/>
    <s v="INGENIERIA Y SOLUCIONES ESPECIALIZADAS S.A.S. (ISES S.A.S.)"/>
    <s v="50 NIIF Pymes - Separados"/>
    <s v="ATLANTICO"/>
    <s v="M7110"/>
    <s v="2016-dic-31"/>
    <x v="3"/>
    <m/>
    <m/>
    <s v="Otros activos no financieros corrientes"/>
    <x v="5"/>
    <x v="0"/>
    <n v="85524"/>
  </r>
  <r>
    <x v="67"/>
    <s v="INGENIERIA Y SOLUCIONES ESPECIALIZADAS S.A.S. (ISES S.A.S.)"/>
    <s v="50 NIIF Pymes - Separados"/>
    <s v="ATLANTICO"/>
    <s v="M7110"/>
    <s v="2017-dic-31"/>
    <x v="3"/>
    <m/>
    <m/>
    <s v="Otros activos no financieros corrientes"/>
    <x v="5"/>
    <x v="0"/>
    <n v="146398"/>
  </r>
  <r>
    <x v="19"/>
    <s v="INGENIEROS CONSULTORES CIVILES Y ELECTRICOS S A"/>
    <s v="50 NIIF Pymes - Separados"/>
    <s v="BOGOTA D.C."/>
    <s v="M7110"/>
    <s v="2016-dic-31"/>
    <x v="3"/>
    <m/>
    <m/>
    <s v="Otros activos no financieros corrientes"/>
    <x v="5"/>
    <x v="0"/>
    <n v="1380658"/>
  </r>
  <r>
    <x v="19"/>
    <s v="INGENIEROS CONSULTORES CIVILES Y ELECTRICOS S A"/>
    <s v="50 NIIF Pymes - Separados"/>
    <s v="BOGOTA D.C."/>
    <s v="M7110"/>
    <s v="2017-dic-31"/>
    <x v="3"/>
    <m/>
    <m/>
    <s v="Otros activos no financieros corrientes"/>
    <x v="5"/>
    <x v="0"/>
    <n v="3447565"/>
  </r>
  <r>
    <x v="63"/>
    <s v="CONSTRUCTORA FUREL S.A"/>
    <s v="50 NIIF Pymes - Separados"/>
    <s v="ANTIOQUIA"/>
    <s v="F4390"/>
    <s v="2016-dic-31"/>
    <x v="3"/>
    <m/>
    <m/>
    <s v="Otros activos no financieros corrientes"/>
    <x v="5"/>
    <x v="0"/>
    <n v="153270"/>
  </r>
  <r>
    <x v="51"/>
    <s v="INGENIERIA ESTRUCTURAL S.A."/>
    <s v="50 NIIF Pymes - Separados"/>
    <s v="ANTIOQUIA"/>
    <s v="M7110"/>
    <s v="2016-dic-31"/>
    <x v="3"/>
    <m/>
    <m/>
    <s v="Otros activos no financieros corrientes"/>
    <x v="5"/>
    <x v="0"/>
    <n v="30500"/>
  </r>
  <r>
    <x v="51"/>
    <s v="INGENIERIA ESTRUCTURAL S.A."/>
    <s v="50 NIIF Pymes - Separados"/>
    <s v="ANTIOQUIA"/>
    <s v="M7110"/>
    <s v="2017-dic-31"/>
    <x v="3"/>
    <m/>
    <m/>
    <s v="Otros activos no financieros corrientes"/>
    <x v="5"/>
    <x v="0"/>
    <n v="1800"/>
  </r>
  <r>
    <x v="46"/>
    <s v="PROKSOL S A S"/>
    <s v="50 NIIF Pymes - Separados"/>
    <s v="CUNDINAMARCA"/>
    <s v="M7110"/>
    <s v="2016-dic-31"/>
    <x v="3"/>
    <m/>
    <m/>
    <s v="Otros activos no financieros corrientes"/>
    <x v="5"/>
    <x v="0"/>
    <n v="5167519"/>
  </r>
  <r>
    <x v="46"/>
    <s v="PROKSOL S A S"/>
    <s v="50 NIIF Pymes - Separados"/>
    <s v="CUNDINAMARCA"/>
    <s v="M7110"/>
    <s v="2017-dic-31"/>
    <x v="3"/>
    <m/>
    <m/>
    <s v="Otros activos no financieros corrientes"/>
    <x v="5"/>
    <x v="0"/>
    <n v="3743087"/>
  </r>
  <r>
    <x v="28"/>
    <s v="RESTREPO Y URIBE S A S"/>
    <s v="50 NIIF Pymes - Separados"/>
    <s v="BOGOTA D.C."/>
    <s v="M7110"/>
    <s v="2016-dic-31"/>
    <x v="3"/>
    <m/>
    <m/>
    <s v="Otros activos no financieros corrientes"/>
    <x v="5"/>
    <x v="0"/>
    <n v="135679"/>
  </r>
  <r>
    <x v="28"/>
    <s v="RESTREPO Y URIBE S A S"/>
    <s v="50 NIIF Pymes - Separados"/>
    <s v="BOGOTA D.C."/>
    <s v="M7110"/>
    <s v="2017-dic-31"/>
    <x v="3"/>
    <m/>
    <m/>
    <s v="Otros activos no financieros corrientes"/>
    <x v="5"/>
    <x v="0"/>
    <n v="6329"/>
  </r>
  <r>
    <x v="24"/>
    <s v="ARPRO ARQUITECTOS INGENIEROS S.A."/>
    <s v="50 NIIF Pymes - Separados"/>
    <s v="BOGOTA D.C."/>
    <s v="F4112"/>
    <s v="2016-dic-31"/>
    <x v="3"/>
    <m/>
    <m/>
    <s v="Total activos corrientes distintos de los activos no corrientes o grupo de activos para su disposición clasificados como mantenidos para la venta o como mantenidos para distribuir a los propietarios"/>
    <x v="70"/>
    <x v="0"/>
    <n v="9391850"/>
  </r>
  <r>
    <x v="24"/>
    <s v="ARPRO ARQUITECTOS INGENIEROS S.A."/>
    <s v="50 NIIF Pymes - Separados"/>
    <s v="BOGOTA D.C."/>
    <s v="F4112"/>
    <s v="2017-dic-31"/>
    <x v="3"/>
    <m/>
    <m/>
    <s v="Total activos corrientes distintos de los activos no corrientes o grupo de activos para su disposición clasificados como mantenidos para la venta o como mantenidos para distribuir a los propietarios"/>
    <x v="70"/>
    <x v="0"/>
    <n v="10853245"/>
  </r>
  <r>
    <x v="67"/>
    <s v="INGENIERIA Y SOLUCIONES ESPECIALIZADAS S.A.S. (ISES S.A.S.)"/>
    <s v="50 NIIF Pymes - Separados"/>
    <s v="ATLANTICO"/>
    <s v="M7110"/>
    <s v="2016-dic-31"/>
    <x v="3"/>
    <m/>
    <m/>
    <s v="Total activos corrientes distintos de los activos no corrientes o grupo de activos para su disposición clasificados como mantenidos para la venta o como mantenidos para distribuir a los propietarios"/>
    <x v="70"/>
    <x v="0"/>
    <n v="5490205"/>
  </r>
  <r>
    <x v="67"/>
    <s v="INGENIERIA Y SOLUCIONES ESPECIALIZADAS S.A.S. (ISES S.A.S.)"/>
    <s v="50 NIIF Pymes - Separados"/>
    <s v="ATLANTICO"/>
    <s v="M7110"/>
    <s v="2017-dic-31"/>
    <x v="3"/>
    <m/>
    <m/>
    <s v="Total activos corrientes distintos de los activos no corrientes o grupo de activos para su disposición clasificados como mantenidos para la venta o como mantenidos para distribuir a los propietarios"/>
    <x v="70"/>
    <x v="0"/>
    <n v="9796010"/>
  </r>
  <r>
    <x v="19"/>
    <s v="INGENIEROS CONSULTORES CIVILES Y ELECTRICOS S A"/>
    <s v="50 NIIF Pymes - Separados"/>
    <s v="BOGOTA D.C."/>
    <s v="M7110"/>
    <s v="2016-dic-31"/>
    <x v="3"/>
    <m/>
    <m/>
    <s v="Total activos corrientes distintos de los activos no corrientes o grupo de activos para su disposición clasificados como mantenidos para la venta o como mantenidos para distribuir a los propietarios"/>
    <x v="70"/>
    <x v="0"/>
    <n v="36284009"/>
  </r>
  <r>
    <x v="19"/>
    <s v="INGENIEROS CONSULTORES CIVILES Y ELECTRICOS S A"/>
    <s v="50 NIIF Pymes - Separados"/>
    <s v="BOGOTA D.C."/>
    <s v="M7110"/>
    <s v="2017-dic-31"/>
    <x v="3"/>
    <m/>
    <m/>
    <s v="Total activos corrientes distintos de los activos no corrientes o grupo de activos para su disposición clasificados como mantenidos para la venta o como mantenidos para distribuir a los propietarios"/>
    <x v="70"/>
    <x v="0"/>
    <n v="43486684"/>
  </r>
  <r>
    <x v="22"/>
    <s v="CONSULTORES TECNICOS Y ECONOMICOS S.A CONSULTECNICOS"/>
    <s v="50 NIIF Pymes - Separados"/>
    <s v="BOGOTA D.C."/>
    <s v="M7110"/>
    <s v="2016-dic-31"/>
    <x v="3"/>
    <m/>
    <m/>
    <s v="Total activos corrientes distintos de los activos no corrientes o grupo de activos para su disposición clasificados como mantenidos para la venta o como mantenidos para distribuir a los propietarios"/>
    <x v="70"/>
    <x v="0"/>
    <n v="3429347"/>
  </r>
  <r>
    <x v="22"/>
    <s v="CONSULTORES TECNICOS Y ECONOMICOS S.A CONSULTECNICOS"/>
    <s v="50 NIIF Pymes - Separados"/>
    <s v="BOGOTA D.C."/>
    <s v="M7110"/>
    <s v="2017-dic-31"/>
    <x v="3"/>
    <m/>
    <m/>
    <s v="Total activos corrientes distintos de los activos no corrientes o grupo de activos para su disposición clasificados como mantenidos para la venta o como mantenidos para distribuir a los propietarios"/>
    <x v="70"/>
    <x v="0"/>
    <n v="3478990"/>
  </r>
  <r>
    <x v="68"/>
    <s v="CONCOL INGENIERIA SAS"/>
    <s v="50 NIIF Pymes - Separados"/>
    <s v="BOGOTA D.C."/>
    <s v="M7110"/>
    <s v="2016-dic-31"/>
    <x v="3"/>
    <m/>
    <m/>
    <s v="Total activos corrientes distintos de los activos no corrientes o grupo de activos para su disposición clasificados como mantenidos para la venta o como mantenidos para distribuir a los propietarios"/>
    <x v="70"/>
    <x v="0"/>
    <n v="7279057"/>
  </r>
  <r>
    <x v="68"/>
    <s v="CONCOL INGENIERIA SAS"/>
    <s v="50 NIIF Pymes - Separados"/>
    <s v="BOGOTA D.C."/>
    <s v="M7110"/>
    <s v="2017-dic-31"/>
    <x v="3"/>
    <m/>
    <m/>
    <s v="Total activos corrientes distintos de los activos no corrientes o grupo de activos para su disposición clasificados como mantenidos para la venta o como mantenidos para distribuir a los propietarios"/>
    <x v="70"/>
    <x v="0"/>
    <n v="8504346"/>
  </r>
  <r>
    <x v="63"/>
    <s v="CONSTRUCTORA FUREL S.A"/>
    <s v="50 NIIF Pymes - Separados"/>
    <s v="ANTIOQUIA"/>
    <s v="F4390"/>
    <s v="2016-dic-31"/>
    <x v="3"/>
    <m/>
    <m/>
    <s v="Total activos corrientes distintos de los activos no corrientes o grupo de activos para su disposición clasificados como mantenidos para la venta o como mantenidos para distribuir a los propietarios"/>
    <x v="70"/>
    <x v="0"/>
    <n v="48331948"/>
  </r>
  <r>
    <x v="63"/>
    <s v="CONSTRUCTORA FUREL S.A"/>
    <s v="50 NIIF Pymes - Separados"/>
    <s v="ANTIOQUIA"/>
    <s v="F4390"/>
    <s v="2017-dic-31"/>
    <x v="3"/>
    <m/>
    <m/>
    <s v="Total activos corrientes distintos de los activos no corrientes o grupo de activos para su disposición clasificados como mantenidos para la venta o como mantenidos para distribuir a los propietarios"/>
    <x v="70"/>
    <x v="0"/>
    <n v="62453500"/>
  </r>
  <r>
    <x v="51"/>
    <s v="INGENIERIA ESTRUCTURAL S.A."/>
    <s v="50 NIIF Pymes - Separados"/>
    <s v="ANTIOQUIA"/>
    <s v="M7110"/>
    <s v="2016-dic-31"/>
    <x v="3"/>
    <m/>
    <m/>
    <s v="Total activos corrientes distintos de los activos no corrientes o grupo de activos para su disposición clasificados como mantenidos para la venta o como mantenidos para distribuir a los propietarios"/>
    <x v="70"/>
    <x v="0"/>
    <n v="3113034"/>
  </r>
  <r>
    <x v="51"/>
    <s v="INGENIERIA ESTRUCTURAL S.A."/>
    <s v="50 NIIF Pymes - Separados"/>
    <s v="ANTIOQUIA"/>
    <s v="M7110"/>
    <s v="2017-dic-31"/>
    <x v="3"/>
    <m/>
    <m/>
    <s v="Total activos corrientes distintos de los activos no corrientes o grupo de activos para su disposición clasificados como mantenidos para la venta o como mantenidos para distribuir a los propietarios"/>
    <x v="70"/>
    <x v="0"/>
    <n v="4366779"/>
  </r>
  <r>
    <x v="46"/>
    <s v="PROKSOL S A S"/>
    <s v="50 NIIF Pymes - Separados"/>
    <s v="CUNDINAMARCA"/>
    <s v="M7110"/>
    <s v="2016-dic-31"/>
    <x v="3"/>
    <m/>
    <m/>
    <s v="Total activos corrientes distintos de los activos no corrientes o grupo de activos para su disposición clasificados como mantenidos para la venta o como mantenidos para distribuir a los propietarios"/>
    <x v="70"/>
    <x v="0"/>
    <n v="88939375"/>
  </r>
  <r>
    <x v="46"/>
    <s v="PROKSOL S A S"/>
    <s v="50 NIIF Pymes - Separados"/>
    <s v="CUNDINAMARCA"/>
    <s v="M7110"/>
    <s v="2017-dic-31"/>
    <x v="3"/>
    <m/>
    <m/>
    <s v="Total activos corrientes distintos de los activos no corrientes o grupo de activos para su disposición clasificados como mantenidos para la venta o como mantenidos para distribuir a los propietarios"/>
    <x v="70"/>
    <x v="0"/>
    <n v="64529384"/>
  </r>
  <r>
    <x v="59"/>
    <s v="CMS + GMP ASOCIADOS S A S EN REORGANIZACION"/>
    <s v="50 NIIF Pymes - Separados"/>
    <s v="BOGOTA D.C."/>
    <s v="M7110"/>
    <s v="2016-dic-31"/>
    <x v="3"/>
    <m/>
    <m/>
    <s v="Total activos corrientes distintos de los activos no corrientes o grupo de activos para su disposición clasificados como mantenidos para la venta o como mantenidos para distribuir a los propietarios"/>
    <x v="70"/>
    <x v="0"/>
    <n v="11778763"/>
  </r>
  <r>
    <x v="59"/>
    <s v="CMS + GMP ASOCIADOS S A S EN REORGANIZACION"/>
    <s v="50 NIIF Pymes - Separados"/>
    <s v="BOGOTA D.C."/>
    <s v="M7110"/>
    <s v="2017-dic-31"/>
    <x v="3"/>
    <m/>
    <m/>
    <s v="Total activos corrientes distintos de los activos no corrientes o grupo de activos para su disposición clasificados como mantenidos para la venta o como mantenidos para distribuir a los propietarios"/>
    <x v="70"/>
    <x v="0"/>
    <n v="17583224"/>
  </r>
  <r>
    <x v="10"/>
    <s v="INVERSIONES ALCABAMA S.A."/>
    <s v="50 NIIF Pymes - Separados"/>
    <s v="BOGOTA D.C."/>
    <s v="F4321"/>
    <s v="2016-dic-31"/>
    <x v="3"/>
    <m/>
    <m/>
    <s v="Total activos corrientes distintos de los activos no corrientes o grupo de activos para su disposición clasificados como mantenidos para la venta o como mantenidos para distribuir a los propietarios"/>
    <x v="70"/>
    <x v="0"/>
    <n v="181455054"/>
  </r>
  <r>
    <x v="10"/>
    <s v="INVERSIONES ALCABAMA S.A."/>
    <s v="50 NIIF Pymes - Separados"/>
    <s v="BOGOTA D.C."/>
    <s v="F4321"/>
    <s v="2017-dic-31"/>
    <x v="3"/>
    <m/>
    <m/>
    <s v="Total activos corrientes distintos de los activos no corrientes o grupo de activos para su disposición clasificados como mantenidos para la venta o como mantenidos para distribuir a los propietarios"/>
    <x v="70"/>
    <x v="0"/>
    <n v="224110972"/>
  </r>
  <r>
    <x v="28"/>
    <s v="RESTREPO Y URIBE S A S"/>
    <s v="50 NIIF Pymes - Separados"/>
    <s v="BOGOTA D.C."/>
    <s v="M7110"/>
    <s v="2016-dic-31"/>
    <x v="3"/>
    <m/>
    <m/>
    <s v="Total activos corrientes distintos de los activos no corrientes o grupo de activos para su disposición clasificados como mantenidos para la venta o como mantenidos para distribuir a los propietarios"/>
    <x v="70"/>
    <x v="0"/>
    <n v="14775136"/>
  </r>
  <r>
    <x v="28"/>
    <s v="RESTREPO Y URIBE S A S"/>
    <s v="50 NIIF Pymes - Separados"/>
    <s v="BOGOTA D.C."/>
    <s v="M7110"/>
    <s v="2017-dic-31"/>
    <x v="3"/>
    <m/>
    <m/>
    <s v="Total activos corrientes distintos de los activos no corrientes o grupo de activos para su disposición clasificados como mantenidos para la venta o como mantenidos para distribuir a los propietarios"/>
    <x v="70"/>
    <x v="0"/>
    <n v="17319800"/>
  </r>
  <r>
    <x v="58"/>
    <s v="ARCO CONSTRUCTORES S.A.S"/>
    <s v="50 NIIF Pymes - Separados"/>
    <s v="CUNDINAMARCA"/>
    <s v="F4210"/>
    <s v="2016-dic-31"/>
    <x v="3"/>
    <m/>
    <m/>
    <s v="Total activos corrientes distintos de los activos no corrientes o grupo de activos para su disposición clasificados como mantenidos para la venta o como mantenidos para distribuir a los propietarios"/>
    <x v="70"/>
    <x v="0"/>
    <n v="3808269"/>
  </r>
  <r>
    <x v="58"/>
    <s v="ARCO CONSTRUCTORES S.A.S"/>
    <s v="50 NIIF Pymes - Separados"/>
    <s v="CUNDINAMARCA"/>
    <s v="F4210"/>
    <s v="2017-dic-31"/>
    <x v="3"/>
    <m/>
    <m/>
    <s v="Total activos corrientes distintos de los activos no corrientes o grupo de activos para su disposición clasificados como mantenidos para la venta o como mantenidos para distribuir a los propietarios"/>
    <x v="70"/>
    <x v="0"/>
    <n v="5383680"/>
  </r>
  <r>
    <x v="50"/>
    <s v="MAB INGENIERIA DE VALOR S.A."/>
    <s v="50 NIIF Pymes - Separados"/>
    <s v="BOGOTA D.C."/>
    <s v="M7110"/>
    <s v="2016-dic-31"/>
    <x v="3"/>
    <m/>
    <m/>
    <s v="Total activos corrientes distintos de los activos no corrientes o grupo de activos para su disposición clasificados como mantenidos para la venta o como mantenidos para distribuir a los propietarios"/>
    <x v="70"/>
    <x v="0"/>
    <n v="16564147"/>
  </r>
  <r>
    <x v="50"/>
    <s v="MAB INGENIERIA DE VALOR S.A."/>
    <s v="50 NIIF Pymes - Separados"/>
    <s v="BOGOTA D.C."/>
    <s v="M7110"/>
    <s v="2017-dic-31"/>
    <x v="3"/>
    <m/>
    <m/>
    <s v="Total activos corrientes distintos de los activos no corrientes o grupo de activos para su disposición clasificados como mantenidos para la venta o como mantenidos para distribuir a los propietarios"/>
    <x v="70"/>
    <x v="0"/>
    <n v="19810280"/>
  </r>
  <r>
    <x v="50"/>
    <s v="MAB INGENIERIA DE VALOR S.A."/>
    <s v="50 NIIF Pymes - Separados"/>
    <s v="BOGOTA D.C."/>
    <s v="M7110"/>
    <s v="2016-dic-31"/>
    <x v="3"/>
    <m/>
    <m/>
    <s v="Activos no corrientes o grupos de activos para su disposición clasificados como mantenidos para la venta o como mantenidos para distribuir a los propietarios"/>
    <x v="64"/>
    <x v="0"/>
    <n v="2255020"/>
  </r>
  <r>
    <x v="24"/>
    <s v="ARPRO ARQUITECTOS INGENIEROS S.A."/>
    <s v="50 NIIF Pymes - Separados"/>
    <s v="BOGOTA D.C."/>
    <s v="F4112"/>
    <s v="2016-dic-31"/>
    <x v="3"/>
    <m/>
    <m/>
    <s v="Activos corrientes"/>
    <x v="8"/>
    <x v="2"/>
    <n v="9391850"/>
  </r>
  <r>
    <x v="24"/>
    <s v="ARPRO ARQUITECTOS INGENIEROS S.A."/>
    <s v="50 NIIF Pymes - Separados"/>
    <s v="BOGOTA D.C."/>
    <s v="F4112"/>
    <s v="2017-dic-31"/>
    <x v="3"/>
    <m/>
    <m/>
    <s v="Activos corrientes"/>
    <x v="8"/>
    <x v="2"/>
    <n v="10853245"/>
  </r>
  <r>
    <x v="67"/>
    <s v="INGENIERIA Y SOLUCIONES ESPECIALIZADAS S.A.S. (ISES S.A.S.)"/>
    <s v="50 NIIF Pymes - Separados"/>
    <s v="ATLANTICO"/>
    <s v="M7110"/>
    <s v="2016-dic-31"/>
    <x v="3"/>
    <m/>
    <m/>
    <s v="Activos corrientes"/>
    <x v="8"/>
    <x v="2"/>
    <n v="5490205"/>
  </r>
  <r>
    <x v="67"/>
    <s v="INGENIERIA Y SOLUCIONES ESPECIALIZADAS S.A.S. (ISES S.A.S.)"/>
    <s v="50 NIIF Pymes - Separados"/>
    <s v="ATLANTICO"/>
    <s v="M7110"/>
    <s v="2017-dic-31"/>
    <x v="3"/>
    <m/>
    <m/>
    <s v="Activos corrientes"/>
    <x v="8"/>
    <x v="2"/>
    <n v="9796010"/>
  </r>
  <r>
    <x v="19"/>
    <s v="INGENIEROS CONSULTORES CIVILES Y ELECTRICOS S A"/>
    <s v="50 NIIF Pymes - Separados"/>
    <s v="BOGOTA D.C."/>
    <s v="M7110"/>
    <s v="2016-dic-31"/>
    <x v="3"/>
    <m/>
    <m/>
    <s v="Activos corrientes"/>
    <x v="8"/>
    <x v="2"/>
    <n v="36284009"/>
  </r>
  <r>
    <x v="19"/>
    <s v="INGENIEROS CONSULTORES CIVILES Y ELECTRICOS S A"/>
    <s v="50 NIIF Pymes - Separados"/>
    <s v="BOGOTA D.C."/>
    <s v="M7110"/>
    <s v="2017-dic-31"/>
    <x v="3"/>
    <m/>
    <m/>
    <s v="Activos corrientes"/>
    <x v="8"/>
    <x v="2"/>
    <n v="43486684"/>
  </r>
  <r>
    <x v="22"/>
    <s v="CONSULTORES TECNICOS Y ECONOMICOS S.A CONSULTECNICOS"/>
    <s v="50 NIIF Pymes - Separados"/>
    <s v="BOGOTA D.C."/>
    <s v="M7110"/>
    <s v="2016-dic-31"/>
    <x v="3"/>
    <m/>
    <m/>
    <s v="Activos corrientes"/>
    <x v="8"/>
    <x v="2"/>
    <n v="3429347"/>
  </r>
  <r>
    <x v="22"/>
    <s v="CONSULTORES TECNICOS Y ECONOMICOS S.A CONSULTECNICOS"/>
    <s v="50 NIIF Pymes - Separados"/>
    <s v="BOGOTA D.C."/>
    <s v="M7110"/>
    <s v="2017-dic-31"/>
    <x v="3"/>
    <m/>
    <m/>
    <s v="Activos corrientes"/>
    <x v="8"/>
    <x v="2"/>
    <n v="3478990"/>
  </r>
  <r>
    <x v="68"/>
    <s v="CONCOL INGENIERIA SAS"/>
    <s v="50 NIIF Pymes - Separados"/>
    <s v="BOGOTA D.C."/>
    <s v="M7110"/>
    <s v="2016-dic-31"/>
    <x v="3"/>
    <m/>
    <m/>
    <s v="Activos corrientes"/>
    <x v="8"/>
    <x v="2"/>
    <n v="7279057"/>
  </r>
  <r>
    <x v="68"/>
    <s v="CONCOL INGENIERIA SAS"/>
    <s v="50 NIIF Pymes - Separados"/>
    <s v="BOGOTA D.C."/>
    <s v="M7110"/>
    <s v="2017-dic-31"/>
    <x v="3"/>
    <m/>
    <m/>
    <s v="Activos corrientes"/>
    <x v="8"/>
    <x v="2"/>
    <n v="8504346"/>
  </r>
  <r>
    <x v="63"/>
    <s v="CONSTRUCTORA FUREL S.A"/>
    <s v="50 NIIF Pymes - Separados"/>
    <s v="ANTIOQUIA"/>
    <s v="F4390"/>
    <s v="2016-dic-31"/>
    <x v="3"/>
    <m/>
    <m/>
    <s v="Activos corrientes"/>
    <x v="8"/>
    <x v="2"/>
    <n v="48331948"/>
  </r>
  <r>
    <x v="63"/>
    <s v="CONSTRUCTORA FUREL S.A"/>
    <s v="50 NIIF Pymes - Separados"/>
    <s v="ANTIOQUIA"/>
    <s v="F4390"/>
    <s v="2017-dic-31"/>
    <x v="3"/>
    <m/>
    <m/>
    <s v="Activos corrientes"/>
    <x v="8"/>
    <x v="2"/>
    <n v="62453500"/>
  </r>
  <r>
    <x v="51"/>
    <s v="INGENIERIA ESTRUCTURAL S.A."/>
    <s v="50 NIIF Pymes - Separados"/>
    <s v="ANTIOQUIA"/>
    <s v="M7110"/>
    <s v="2016-dic-31"/>
    <x v="3"/>
    <m/>
    <m/>
    <s v="Activos corrientes"/>
    <x v="8"/>
    <x v="2"/>
    <n v="3113034"/>
  </r>
  <r>
    <x v="51"/>
    <s v="INGENIERIA ESTRUCTURAL S.A."/>
    <s v="50 NIIF Pymes - Separados"/>
    <s v="ANTIOQUIA"/>
    <s v="M7110"/>
    <s v="2017-dic-31"/>
    <x v="3"/>
    <m/>
    <m/>
    <s v="Activos corrientes"/>
    <x v="8"/>
    <x v="2"/>
    <n v="4366779"/>
  </r>
  <r>
    <x v="46"/>
    <s v="PROKSOL S A S"/>
    <s v="50 NIIF Pymes - Separados"/>
    <s v="CUNDINAMARCA"/>
    <s v="M7110"/>
    <s v="2016-dic-31"/>
    <x v="3"/>
    <m/>
    <m/>
    <s v="Activos corrientes"/>
    <x v="8"/>
    <x v="2"/>
    <n v="88939375"/>
  </r>
  <r>
    <x v="46"/>
    <s v="PROKSOL S A S"/>
    <s v="50 NIIF Pymes - Separados"/>
    <s v="CUNDINAMARCA"/>
    <s v="M7110"/>
    <s v="2017-dic-31"/>
    <x v="3"/>
    <m/>
    <m/>
    <s v="Activos corrientes"/>
    <x v="8"/>
    <x v="2"/>
    <n v="64529384"/>
  </r>
  <r>
    <x v="59"/>
    <s v="CMS + GMP ASOCIADOS S A S EN REORGANIZACION"/>
    <s v="50 NIIF Pymes - Separados"/>
    <s v="BOGOTA D.C."/>
    <s v="M7110"/>
    <s v="2016-dic-31"/>
    <x v="3"/>
    <m/>
    <m/>
    <s v="Activos corrientes"/>
    <x v="8"/>
    <x v="2"/>
    <n v="11778763"/>
  </r>
  <r>
    <x v="59"/>
    <s v="CMS + GMP ASOCIADOS S A S EN REORGANIZACION"/>
    <s v="50 NIIF Pymes - Separados"/>
    <s v="BOGOTA D.C."/>
    <s v="M7110"/>
    <s v="2017-dic-31"/>
    <x v="3"/>
    <m/>
    <m/>
    <s v="Activos corrientes"/>
    <x v="8"/>
    <x v="2"/>
    <n v="17583224"/>
  </r>
  <r>
    <x v="10"/>
    <s v="INVERSIONES ALCABAMA S.A."/>
    <s v="50 NIIF Pymes - Separados"/>
    <s v="BOGOTA D.C."/>
    <s v="F4321"/>
    <s v="2016-dic-31"/>
    <x v="3"/>
    <m/>
    <m/>
    <s v="Activos corrientes"/>
    <x v="8"/>
    <x v="2"/>
    <n v="181455054"/>
  </r>
  <r>
    <x v="10"/>
    <s v="INVERSIONES ALCABAMA S.A."/>
    <s v="50 NIIF Pymes - Separados"/>
    <s v="BOGOTA D.C."/>
    <s v="F4321"/>
    <s v="2017-dic-31"/>
    <x v="3"/>
    <m/>
    <m/>
    <s v="Activos corrientes"/>
    <x v="8"/>
    <x v="2"/>
    <n v="224110972"/>
  </r>
  <r>
    <x v="28"/>
    <s v="RESTREPO Y URIBE S A S"/>
    <s v="50 NIIF Pymes - Separados"/>
    <s v="BOGOTA D.C."/>
    <s v="M7110"/>
    <s v="2016-dic-31"/>
    <x v="3"/>
    <m/>
    <m/>
    <s v="Activos corrientes"/>
    <x v="8"/>
    <x v="2"/>
    <n v="14775136"/>
  </r>
  <r>
    <x v="28"/>
    <s v="RESTREPO Y URIBE S A S"/>
    <s v="50 NIIF Pymes - Separados"/>
    <s v="BOGOTA D.C."/>
    <s v="M7110"/>
    <s v="2017-dic-31"/>
    <x v="3"/>
    <m/>
    <m/>
    <s v="Activos corrientes"/>
    <x v="8"/>
    <x v="2"/>
    <n v="17319800"/>
  </r>
  <r>
    <x v="58"/>
    <s v="ARCO CONSTRUCTORES S.A.S"/>
    <s v="50 NIIF Pymes - Separados"/>
    <s v="CUNDINAMARCA"/>
    <s v="F4210"/>
    <s v="2016-dic-31"/>
    <x v="3"/>
    <m/>
    <m/>
    <s v="Activos corrientes"/>
    <x v="8"/>
    <x v="2"/>
    <n v="3808269"/>
  </r>
  <r>
    <x v="58"/>
    <s v="ARCO CONSTRUCTORES S.A.S"/>
    <s v="50 NIIF Pymes - Separados"/>
    <s v="CUNDINAMARCA"/>
    <s v="F4210"/>
    <s v="2017-dic-31"/>
    <x v="3"/>
    <m/>
    <m/>
    <s v="Activos corrientes"/>
    <x v="8"/>
    <x v="2"/>
    <n v="5383680"/>
  </r>
  <r>
    <x v="50"/>
    <s v="MAB INGENIERIA DE VALOR S.A."/>
    <s v="50 NIIF Pymes - Separados"/>
    <s v="BOGOTA D.C."/>
    <s v="M7110"/>
    <s v="2016-dic-31"/>
    <x v="3"/>
    <m/>
    <m/>
    <s v="Activos corrientes"/>
    <x v="8"/>
    <x v="2"/>
    <n v="18819167"/>
  </r>
  <r>
    <x v="50"/>
    <s v="MAB INGENIERIA DE VALOR S.A."/>
    <s v="50 NIIF Pymes - Separados"/>
    <s v="BOGOTA D.C."/>
    <s v="M7110"/>
    <s v="2017-dic-31"/>
    <x v="3"/>
    <m/>
    <m/>
    <s v="Activos corrientes"/>
    <x v="8"/>
    <x v="2"/>
    <n v="19810280"/>
  </r>
  <r>
    <x v="24"/>
    <s v="ARPRO ARQUITECTOS INGENIEROS S.A."/>
    <s v="50 NIIF Pymes - Separados"/>
    <s v="BOGOTA D.C."/>
    <s v="F4112"/>
    <s v="2016-dic-31"/>
    <x v="3"/>
    <m/>
    <m/>
    <s v="Propiedades, planta y equipo"/>
    <x v="9"/>
    <x v="0"/>
    <n v="9654471"/>
  </r>
  <r>
    <x v="24"/>
    <s v="ARPRO ARQUITECTOS INGENIEROS S.A."/>
    <s v="50 NIIF Pymes - Separados"/>
    <s v="BOGOTA D.C."/>
    <s v="F4112"/>
    <s v="2017-dic-31"/>
    <x v="3"/>
    <m/>
    <m/>
    <s v="Propiedades, planta y equipo"/>
    <x v="9"/>
    <x v="0"/>
    <n v="9312158"/>
  </r>
  <r>
    <x v="67"/>
    <s v="INGENIERIA Y SOLUCIONES ESPECIALIZADAS S.A.S. (ISES S.A.S.)"/>
    <s v="50 NIIF Pymes - Separados"/>
    <s v="ATLANTICO"/>
    <s v="M7110"/>
    <s v="2016-dic-31"/>
    <x v="3"/>
    <m/>
    <m/>
    <s v="Propiedades, planta y equipo"/>
    <x v="9"/>
    <x v="0"/>
    <n v="503998"/>
  </r>
  <r>
    <x v="67"/>
    <s v="INGENIERIA Y SOLUCIONES ESPECIALIZADAS S.A.S. (ISES S.A.S.)"/>
    <s v="50 NIIF Pymes - Separados"/>
    <s v="ATLANTICO"/>
    <s v="M7110"/>
    <s v="2017-dic-31"/>
    <x v="3"/>
    <m/>
    <m/>
    <s v="Propiedades, planta y equipo"/>
    <x v="9"/>
    <x v="0"/>
    <n v="660976"/>
  </r>
  <r>
    <x v="19"/>
    <s v="INGENIEROS CONSULTORES CIVILES Y ELECTRICOS S A"/>
    <s v="50 NIIF Pymes - Separados"/>
    <s v="BOGOTA D.C."/>
    <s v="M7110"/>
    <s v="2016-dic-31"/>
    <x v="3"/>
    <m/>
    <m/>
    <s v="Propiedades, planta y equipo"/>
    <x v="9"/>
    <x v="0"/>
    <n v="4641221"/>
  </r>
  <r>
    <x v="19"/>
    <s v="INGENIEROS CONSULTORES CIVILES Y ELECTRICOS S A"/>
    <s v="50 NIIF Pymes - Separados"/>
    <s v="BOGOTA D.C."/>
    <s v="M7110"/>
    <s v="2017-dic-31"/>
    <x v="3"/>
    <m/>
    <m/>
    <s v="Propiedades, planta y equipo"/>
    <x v="9"/>
    <x v="0"/>
    <n v="6322419"/>
  </r>
  <r>
    <x v="22"/>
    <s v="CONSULTORES TECNICOS Y ECONOMICOS S.A CONSULTECNICOS"/>
    <s v="50 NIIF Pymes - Separados"/>
    <s v="BOGOTA D.C."/>
    <s v="M7110"/>
    <s v="2016-dic-31"/>
    <x v="3"/>
    <m/>
    <m/>
    <s v="Propiedades, planta y equipo"/>
    <x v="9"/>
    <x v="0"/>
    <n v="164112"/>
  </r>
  <r>
    <x v="22"/>
    <s v="CONSULTORES TECNICOS Y ECONOMICOS S.A CONSULTECNICOS"/>
    <s v="50 NIIF Pymes - Separados"/>
    <s v="BOGOTA D.C."/>
    <s v="M7110"/>
    <s v="2017-dic-31"/>
    <x v="3"/>
    <m/>
    <m/>
    <s v="Propiedades, planta y equipo"/>
    <x v="9"/>
    <x v="0"/>
    <n v="167093"/>
  </r>
  <r>
    <x v="63"/>
    <s v="CONSTRUCTORA FUREL S.A"/>
    <s v="50 NIIF Pymes - Separados"/>
    <s v="ANTIOQUIA"/>
    <s v="F4390"/>
    <s v="2016-dic-31"/>
    <x v="3"/>
    <m/>
    <m/>
    <s v="Propiedades, planta y equipo"/>
    <x v="9"/>
    <x v="0"/>
    <n v="988981"/>
  </r>
  <r>
    <x v="63"/>
    <s v="CONSTRUCTORA FUREL S.A"/>
    <s v="50 NIIF Pymes - Separados"/>
    <s v="ANTIOQUIA"/>
    <s v="F4390"/>
    <s v="2017-dic-31"/>
    <x v="3"/>
    <m/>
    <m/>
    <s v="Propiedades, planta y equipo"/>
    <x v="9"/>
    <x v="0"/>
    <n v="12464404"/>
  </r>
  <r>
    <x v="51"/>
    <s v="INGENIERIA ESTRUCTURAL S.A."/>
    <s v="50 NIIF Pymes - Separados"/>
    <s v="ANTIOQUIA"/>
    <s v="M7110"/>
    <s v="2016-dic-31"/>
    <x v="3"/>
    <m/>
    <m/>
    <s v="Propiedades, planta y equipo"/>
    <x v="9"/>
    <x v="0"/>
    <n v="1256419"/>
  </r>
  <r>
    <x v="51"/>
    <s v="INGENIERIA ESTRUCTURAL S.A."/>
    <s v="50 NIIF Pymes - Separados"/>
    <s v="ANTIOQUIA"/>
    <s v="M7110"/>
    <s v="2017-dic-31"/>
    <x v="3"/>
    <m/>
    <m/>
    <s v="Propiedades, planta y equipo"/>
    <x v="9"/>
    <x v="0"/>
    <n v="1156695"/>
  </r>
  <r>
    <x v="46"/>
    <s v="PROKSOL S A S"/>
    <s v="50 NIIF Pymes - Separados"/>
    <s v="CUNDINAMARCA"/>
    <s v="M7110"/>
    <s v="2016-dic-31"/>
    <x v="3"/>
    <m/>
    <m/>
    <s v="Propiedades, planta y equipo"/>
    <x v="9"/>
    <x v="0"/>
    <n v="2694189"/>
  </r>
  <r>
    <x v="46"/>
    <s v="PROKSOL S A S"/>
    <s v="50 NIIF Pymes - Separados"/>
    <s v="CUNDINAMARCA"/>
    <s v="M7110"/>
    <s v="2017-dic-31"/>
    <x v="3"/>
    <m/>
    <m/>
    <s v="Propiedades, planta y equipo"/>
    <x v="9"/>
    <x v="0"/>
    <n v="2634485"/>
  </r>
  <r>
    <x v="59"/>
    <s v="CMS + GMP ASOCIADOS S A S EN REORGANIZACION"/>
    <s v="50 NIIF Pymes - Separados"/>
    <s v="BOGOTA D.C."/>
    <s v="M7110"/>
    <s v="2016-dic-31"/>
    <x v="3"/>
    <m/>
    <m/>
    <s v="Propiedades, planta y equipo"/>
    <x v="9"/>
    <x v="0"/>
    <n v="1950820"/>
  </r>
  <r>
    <x v="59"/>
    <s v="CMS + GMP ASOCIADOS S A S EN REORGANIZACION"/>
    <s v="50 NIIF Pymes - Separados"/>
    <s v="BOGOTA D.C."/>
    <s v="M7110"/>
    <s v="2017-dic-31"/>
    <x v="3"/>
    <m/>
    <m/>
    <s v="Propiedades, planta y equipo"/>
    <x v="9"/>
    <x v="0"/>
    <n v="687366"/>
  </r>
  <r>
    <x v="10"/>
    <s v="INVERSIONES ALCABAMA S.A."/>
    <s v="50 NIIF Pymes - Separados"/>
    <s v="BOGOTA D.C."/>
    <s v="F4321"/>
    <s v="2016-dic-31"/>
    <x v="3"/>
    <m/>
    <m/>
    <s v="Propiedades, planta y equipo"/>
    <x v="9"/>
    <x v="0"/>
    <n v="770661"/>
  </r>
  <r>
    <x v="10"/>
    <s v="INVERSIONES ALCABAMA S.A."/>
    <s v="50 NIIF Pymes - Separados"/>
    <s v="BOGOTA D.C."/>
    <s v="F4321"/>
    <s v="2017-dic-31"/>
    <x v="3"/>
    <m/>
    <m/>
    <s v="Propiedades, planta y equipo"/>
    <x v="9"/>
    <x v="0"/>
    <n v="962944"/>
  </r>
  <r>
    <x v="28"/>
    <s v="RESTREPO Y URIBE S A S"/>
    <s v="50 NIIF Pymes - Separados"/>
    <s v="BOGOTA D.C."/>
    <s v="M7110"/>
    <s v="2016-dic-31"/>
    <x v="3"/>
    <m/>
    <m/>
    <s v="Propiedades, planta y equipo"/>
    <x v="9"/>
    <x v="0"/>
    <n v="1134721"/>
  </r>
  <r>
    <x v="28"/>
    <s v="RESTREPO Y URIBE S A S"/>
    <s v="50 NIIF Pymes - Separados"/>
    <s v="BOGOTA D.C."/>
    <s v="M7110"/>
    <s v="2017-dic-31"/>
    <x v="3"/>
    <m/>
    <m/>
    <s v="Propiedades, planta y equipo"/>
    <x v="9"/>
    <x v="0"/>
    <n v="1162230"/>
  </r>
  <r>
    <x v="58"/>
    <s v="ARCO CONSTRUCTORES S.A.S"/>
    <s v="50 NIIF Pymes - Separados"/>
    <s v="CUNDINAMARCA"/>
    <s v="F4210"/>
    <s v="2016-dic-31"/>
    <x v="3"/>
    <m/>
    <m/>
    <s v="Propiedades, planta y equipo"/>
    <x v="9"/>
    <x v="0"/>
    <n v="1763372"/>
  </r>
  <r>
    <x v="58"/>
    <s v="ARCO CONSTRUCTORES S.A.S"/>
    <s v="50 NIIF Pymes - Separados"/>
    <s v="CUNDINAMARCA"/>
    <s v="F4210"/>
    <s v="2017-dic-31"/>
    <x v="3"/>
    <m/>
    <m/>
    <s v="Propiedades, planta y equipo"/>
    <x v="9"/>
    <x v="0"/>
    <n v="2212835"/>
  </r>
  <r>
    <x v="50"/>
    <s v="MAB INGENIERIA DE VALOR S.A."/>
    <s v="50 NIIF Pymes - Separados"/>
    <s v="BOGOTA D.C."/>
    <s v="M7110"/>
    <s v="2016-dic-31"/>
    <x v="3"/>
    <m/>
    <m/>
    <s v="Propiedades, planta y equipo"/>
    <x v="9"/>
    <x v="0"/>
    <n v="1127799"/>
  </r>
  <r>
    <x v="50"/>
    <s v="MAB INGENIERIA DE VALOR S.A."/>
    <s v="50 NIIF Pymes - Separados"/>
    <s v="BOGOTA D.C."/>
    <s v="M7110"/>
    <s v="2017-dic-31"/>
    <x v="3"/>
    <m/>
    <m/>
    <s v="Propiedades, planta y equipo"/>
    <x v="9"/>
    <x v="0"/>
    <n v="1234294"/>
  </r>
  <r>
    <x v="46"/>
    <s v="PROKSOL S A S"/>
    <s v="50 NIIF Pymes - Separados"/>
    <s v="CUNDINAMARCA"/>
    <s v="M7110"/>
    <s v="2016-dic-31"/>
    <x v="3"/>
    <m/>
    <m/>
    <s v="Propiedades de inversión a valor razonable con cambios en resultados"/>
    <x v="11"/>
    <x v="0"/>
    <n v="4076582"/>
  </r>
  <r>
    <x v="46"/>
    <s v="PROKSOL S A S"/>
    <s v="50 NIIF Pymes - Separados"/>
    <s v="CUNDINAMARCA"/>
    <s v="M7110"/>
    <s v="2017-dic-31"/>
    <x v="3"/>
    <m/>
    <m/>
    <s v="Propiedades de inversión a valor razonable con cambios en resultados"/>
    <x v="11"/>
    <x v="0"/>
    <n v="6485283"/>
  </r>
  <r>
    <x v="24"/>
    <s v="ARPRO ARQUITECTOS INGENIEROS S.A."/>
    <s v="50 NIIF Pymes - Separados"/>
    <s v="BOGOTA D.C."/>
    <s v="F4112"/>
    <s v="2016-dic-31"/>
    <x v="3"/>
    <m/>
    <m/>
    <s v="Activos intangibles distintos de la plusvalía"/>
    <x v="13"/>
    <x v="0"/>
    <n v="248578"/>
  </r>
  <r>
    <x v="24"/>
    <s v="ARPRO ARQUITECTOS INGENIEROS S.A."/>
    <s v="50 NIIF Pymes - Separados"/>
    <s v="BOGOTA D.C."/>
    <s v="F4112"/>
    <s v="2017-dic-31"/>
    <x v="3"/>
    <m/>
    <m/>
    <s v="Activos intangibles distintos de la plusvalía"/>
    <x v="13"/>
    <x v="0"/>
    <n v="220899"/>
  </r>
  <r>
    <x v="67"/>
    <s v="INGENIERIA Y SOLUCIONES ESPECIALIZADAS S.A.S. (ISES S.A.S.)"/>
    <s v="50 NIIF Pymes - Separados"/>
    <s v="ATLANTICO"/>
    <s v="M7110"/>
    <s v="2016-dic-31"/>
    <x v="3"/>
    <m/>
    <m/>
    <s v="Activos intangibles distintos de la plusvalía"/>
    <x v="13"/>
    <x v="0"/>
    <n v="104498"/>
  </r>
  <r>
    <x v="67"/>
    <s v="INGENIERIA Y SOLUCIONES ESPECIALIZADAS S.A.S. (ISES S.A.S.)"/>
    <s v="50 NIIF Pymes - Separados"/>
    <s v="ATLANTICO"/>
    <s v="M7110"/>
    <s v="2017-dic-31"/>
    <x v="3"/>
    <m/>
    <m/>
    <s v="Activos intangibles distintos de la plusvalía"/>
    <x v="13"/>
    <x v="0"/>
    <n v="185852"/>
  </r>
  <r>
    <x v="19"/>
    <s v="INGENIEROS CONSULTORES CIVILES Y ELECTRICOS S A"/>
    <s v="50 NIIF Pymes - Separados"/>
    <s v="BOGOTA D.C."/>
    <s v="M7110"/>
    <s v="2016-dic-31"/>
    <x v="3"/>
    <m/>
    <m/>
    <s v="Activos intangibles distintos de la plusvalía"/>
    <x v="13"/>
    <x v="0"/>
    <n v="2369219"/>
  </r>
  <r>
    <x v="19"/>
    <s v="INGENIEROS CONSULTORES CIVILES Y ELECTRICOS S A"/>
    <s v="50 NIIF Pymes - Separados"/>
    <s v="BOGOTA D.C."/>
    <s v="M7110"/>
    <s v="2017-dic-31"/>
    <x v="3"/>
    <m/>
    <m/>
    <s v="Activos intangibles distintos de la plusvalía"/>
    <x v="13"/>
    <x v="0"/>
    <n v="2445293"/>
  </r>
  <r>
    <x v="22"/>
    <s v="CONSULTORES TECNICOS Y ECONOMICOS S.A CONSULTECNICOS"/>
    <s v="50 NIIF Pymes - Separados"/>
    <s v="BOGOTA D.C."/>
    <s v="M7110"/>
    <s v="2016-dic-31"/>
    <x v="3"/>
    <m/>
    <m/>
    <s v="Activos intangibles distintos de la plusvalía"/>
    <x v="13"/>
    <x v="0"/>
    <n v="31423"/>
  </r>
  <r>
    <x v="22"/>
    <s v="CONSULTORES TECNICOS Y ECONOMICOS S.A CONSULTECNICOS"/>
    <s v="50 NIIF Pymes - Separados"/>
    <s v="BOGOTA D.C."/>
    <s v="M7110"/>
    <s v="2017-dic-31"/>
    <x v="3"/>
    <m/>
    <m/>
    <s v="Activos intangibles distintos de la plusvalía"/>
    <x v="13"/>
    <x v="0"/>
    <n v="31423"/>
  </r>
  <r>
    <x v="51"/>
    <s v="INGENIERIA ESTRUCTURAL S.A."/>
    <s v="50 NIIF Pymes - Separados"/>
    <s v="ANTIOQUIA"/>
    <s v="M7110"/>
    <s v="2016-dic-31"/>
    <x v="3"/>
    <m/>
    <m/>
    <s v="Activos intangibles distintos de la plusvalía"/>
    <x v="13"/>
    <x v="0"/>
    <n v="67138"/>
  </r>
  <r>
    <x v="51"/>
    <s v="INGENIERIA ESTRUCTURAL S.A."/>
    <s v="50 NIIF Pymes - Separados"/>
    <s v="ANTIOQUIA"/>
    <s v="M7110"/>
    <s v="2017-dic-31"/>
    <x v="3"/>
    <m/>
    <m/>
    <s v="Activos intangibles distintos de la plusvalía"/>
    <x v="13"/>
    <x v="0"/>
    <n v="31985"/>
  </r>
  <r>
    <x v="46"/>
    <s v="PROKSOL S A S"/>
    <s v="50 NIIF Pymes - Separados"/>
    <s v="CUNDINAMARCA"/>
    <s v="M7110"/>
    <s v="2016-dic-31"/>
    <x v="3"/>
    <m/>
    <m/>
    <s v="Activos intangibles distintos de la plusvalía"/>
    <x v="13"/>
    <x v="0"/>
    <n v="517121"/>
  </r>
  <r>
    <x v="46"/>
    <s v="PROKSOL S A S"/>
    <s v="50 NIIF Pymes - Separados"/>
    <s v="CUNDINAMARCA"/>
    <s v="M7110"/>
    <s v="2017-dic-31"/>
    <x v="3"/>
    <m/>
    <m/>
    <s v="Activos intangibles distintos de la plusvalía"/>
    <x v="13"/>
    <x v="0"/>
    <n v="510000"/>
  </r>
  <r>
    <x v="59"/>
    <s v="CMS + GMP ASOCIADOS S A S EN REORGANIZACION"/>
    <s v="50 NIIF Pymes - Separados"/>
    <s v="BOGOTA D.C."/>
    <s v="M7110"/>
    <s v="2016-dic-31"/>
    <x v="3"/>
    <m/>
    <m/>
    <s v="Activos intangibles distintos de la plusvalía"/>
    <x v="13"/>
    <x v="0"/>
    <n v="101036"/>
  </r>
  <r>
    <x v="59"/>
    <s v="CMS + GMP ASOCIADOS S A S EN REORGANIZACION"/>
    <s v="50 NIIF Pymes - Separados"/>
    <s v="BOGOTA D.C."/>
    <s v="M7110"/>
    <s v="2017-dic-31"/>
    <x v="3"/>
    <m/>
    <m/>
    <s v="Activos intangibles distintos de la plusvalía"/>
    <x v="13"/>
    <x v="0"/>
    <n v="106527"/>
  </r>
  <r>
    <x v="10"/>
    <s v="INVERSIONES ALCABAMA S.A."/>
    <s v="50 NIIF Pymes - Separados"/>
    <s v="BOGOTA D.C."/>
    <s v="F4321"/>
    <s v="2016-dic-31"/>
    <x v="3"/>
    <m/>
    <m/>
    <s v="Activos intangibles distintos de la plusvalía"/>
    <x v="13"/>
    <x v="0"/>
    <n v="56306888"/>
  </r>
  <r>
    <x v="10"/>
    <s v="INVERSIONES ALCABAMA S.A."/>
    <s v="50 NIIF Pymes - Separados"/>
    <s v="BOGOTA D.C."/>
    <s v="F4321"/>
    <s v="2017-dic-31"/>
    <x v="3"/>
    <m/>
    <m/>
    <s v="Activos intangibles distintos de la plusvalía"/>
    <x v="13"/>
    <x v="0"/>
    <n v="21805748"/>
  </r>
  <r>
    <x v="22"/>
    <s v="CONSULTORES TECNICOS Y ECONOMICOS S.A CONSULTECNICOS"/>
    <s v="50 NIIF Pymes - Separados"/>
    <s v="BOGOTA D.C."/>
    <s v="M7110"/>
    <s v="2016-dic-31"/>
    <x v="3"/>
    <m/>
    <m/>
    <s v="Inversiones en subsidiarias"/>
    <x v="16"/>
    <x v="0"/>
    <n v="30000"/>
  </r>
  <r>
    <x v="22"/>
    <s v="CONSULTORES TECNICOS Y ECONOMICOS S.A CONSULTECNICOS"/>
    <s v="50 NIIF Pymes - Separados"/>
    <s v="BOGOTA D.C."/>
    <s v="M7110"/>
    <s v="2017-dic-31"/>
    <x v="3"/>
    <m/>
    <m/>
    <s v="Inversiones en subsidiarias"/>
    <x v="16"/>
    <x v="0"/>
    <n v="30000"/>
  </r>
  <r>
    <x v="63"/>
    <s v="CONSTRUCTORA FUREL S.A"/>
    <s v="50 NIIF Pymes - Separados"/>
    <s v="ANTIOQUIA"/>
    <s v="F4390"/>
    <s v="2016-dic-31"/>
    <x v="3"/>
    <m/>
    <m/>
    <s v="Inversiones en subsidiarias"/>
    <x v="16"/>
    <x v="0"/>
    <n v="17479820"/>
  </r>
  <r>
    <x v="63"/>
    <s v="CONSTRUCTORA FUREL S.A"/>
    <s v="50 NIIF Pymes - Separados"/>
    <s v="ANTIOQUIA"/>
    <s v="F4390"/>
    <s v="2017-dic-31"/>
    <x v="3"/>
    <m/>
    <m/>
    <s v="Inversiones en subsidiarias"/>
    <x v="16"/>
    <x v="0"/>
    <n v="15848101"/>
  </r>
  <r>
    <x v="51"/>
    <s v="INGENIERIA ESTRUCTURAL S.A."/>
    <s v="50 NIIF Pymes - Separados"/>
    <s v="ANTIOQUIA"/>
    <s v="M7110"/>
    <s v="2016-dic-31"/>
    <x v="3"/>
    <m/>
    <m/>
    <s v="Inversiones en subsidiarias"/>
    <x v="16"/>
    <x v="0"/>
    <n v="3000"/>
  </r>
  <r>
    <x v="51"/>
    <s v="INGENIERIA ESTRUCTURAL S.A."/>
    <s v="50 NIIF Pymes - Separados"/>
    <s v="ANTIOQUIA"/>
    <s v="M7110"/>
    <s v="2017-dic-31"/>
    <x v="3"/>
    <m/>
    <m/>
    <s v="Inversiones en subsidiarias"/>
    <x v="16"/>
    <x v="0"/>
    <n v="3000"/>
  </r>
  <r>
    <x v="24"/>
    <s v="ARPRO ARQUITECTOS INGENIEROS S.A."/>
    <s v="50 NIIF Pymes - Separados"/>
    <s v="BOGOTA D.C."/>
    <s v="F4112"/>
    <s v="2016-dic-31"/>
    <x v="3"/>
    <m/>
    <m/>
    <s v="Inversiones en negocios conjuntos"/>
    <x v="21"/>
    <x v="0"/>
    <n v="41344697"/>
  </r>
  <r>
    <x v="24"/>
    <s v="ARPRO ARQUITECTOS INGENIEROS S.A."/>
    <s v="50 NIIF Pymes - Separados"/>
    <s v="BOGOTA D.C."/>
    <s v="F4112"/>
    <s v="2017-dic-31"/>
    <x v="3"/>
    <m/>
    <m/>
    <s v="Inversiones en negocios conjuntos"/>
    <x v="21"/>
    <x v="0"/>
    <n v="53694374"/>
  </r>
  <r>
    <x v="67"/>
    <s v="INGENIERIA Y SOLUCIONES ESPECIALIZADAS S.A.S. (ISES S.A.S.)"/>
    <s v="50 NIIF Pymes - Separados"/>
    <s v="ATLANTICO"/>
    <s v="M7110"/>
    <s v="2016-dic-31"/>
    <x v="3"/>
    <m/>
    <m/>
    <s v="Inversiones en negocios conjuntos"/>
    <x v="21"/>
    <x v="0"/>
    <n v="4308766"/>
  </r>
  <r>
    <x v="67"/>
    <s v="INGENIERIA Y SOLUCIONES ESPECIALIZADAS S.A.S. (ISES S.A.S.)"/>
    <s v="50 NIIF Pymes - Separados"/>
    <s v="ATLANTICO"/>
    <s v="M7110"/>
    <s v="2017-dic-31"/>
    <x v="3"/>
    <m/>
    <m/>
    <s v="Inversiones en negocios conjuntos"/>
    <x v="21"/>
    <x v="0"/>
    <n v="4270283"/>
  </r>
  <r>
    <x v="22"/>
    <s v="CONSULTORES TECNICOS Y ECONOMICOS S.A CONSULTECNICOS"/>
    <s v="50 NIIF Pymes - Separados"/>
    <s v="BOGOTA D.C."/>
    <s v="M7110"/>
    <s v="2016-dic-31"/>
    <x v="3"/>
    <m/>
    <m/>
    <s v="Inversiones en negocios conjuntos"/>
    <x v="21"/>
    <x v="0"/>
    <n v="11210"/>
  </r>
  <r>
    <x v="22"/>
    <s v="CONSULTORES TECNICOS Y ECONOMICOS S.A CONSULTECNICOS"/>
    <s v="50 NIIF Pymes - Separados"/>
    <s v="BOGOTA D.C."/>
    <s v="M7110"/>
    <s v="2017-dic-31"/>
    <x v="3"/>
    <m/>
    <m/>
    <s v="Inversiones en negocios conjuntos"/>
    <x v="21"/>
    <x v="0"/>
    <n v="1607600"/>
  </r>
  <r>
    <x v="50"/>
    <s v="MAB INGENIERIA DE VALOR S.A."/>
    <s v="50 NIIF Pymes - Separados"/>
    <s v="BOGOTA D.C."/>
    <s v="M7110"/>
    <s v="2016-dic-31"/>
    <x v="3"/>
    <m/>
    <m/>
    <s v="Inversiones en negocios conjuntos"/>
    <x v="21"/>
    <x v="0"/>
    <n v="251826"/>
  </r>
  <r>
    <x v="50"/>
    <s v="MAB INGENIERIA DE VALOR S.A."/>
    <s v="50 NIIF Pymes - Separados"/>
    <s v="BOGOTA D.C."/>
    <s v="M7110"/>
    <s v="2017-dic-31"/>
    <x v="3"/>
    <m/>
    <m/>
    <s v="Inversiones en negocios conjuntos"/>
    <x v="21"/>
    <x v="0"/>
    <n v="243342"/>
  </r>
  <r>
    <x v="24"/>
    <s v="ARPRO ARQUITECTOS INGENIEROS S.A."/>
    <s v="50 NIIF Pymes - Separados"/>
    <s v="BOGOTA D.C."/>
    <s v="F4112"/>
    <s v="2016-dic-31"/>
    <x v="3"/>
    <m/>
    <m/>
    <s v="Cuentas comerciales por cobrar y otras cuentas por cobrar no corrientes"/>
    <x v="18"/>
    <x v="0"/>
    <n v="2528508"/>
  </r>
  <r>
    <x v="24"/>
    <s v="ARPRO ARQUITECTOS INGENIEROS S.A."/>
    <s v="50 NIIF Pymes - Separados"/>
    <s v="BOGOTA D.C."/>
    <s v="F4112"/>
    <s v="2017-dic-31"/>
    <x v="3"/>
    <m/>
    <m/>
    <s v="Cuentas comerciales por cobrar y otras cuentas por cobrar no corrientes"/>
    <x v="18"/>
    <x v="0"/>
    <n v="1927705"/>
  </r>
  <r>
    <x v="22"/>
    <s v="CONSULTORES TECNICOS Y ECONOMICOS S.A CONSULTECNICOS"/>
    <s v="50 NIIF Pymes - Separados"/>
    <s v="BOGOTA D.C."/>
    <s v="M7110"/>
    <s v="2016-dic-31"/>
    <x v="3"/>
    <m/>
    <m/>
    <s v="Cuentas comerciales por cobrar y otras cuentas por cobrar no corrientes"/>
    <x v="18"/>
    <x v="0"/>
    <n v="29611"/>
  </r>
  <r>
    <x v="22"/>
    <s v="CONSULTORES TECNICOS Y ECONOMICOS S.A CONSULTECNICOS"/>
    <s v="50 NIIF Pymes - Separados"/>
    <s v="BOGOTA D.C."/>
    <s v="M7110"/>
    <s v="2017-dic-31"/>
    <x v="3"/>
    <m/>
    <m/>
    <s v="Cuentas comerciales por cobrar y otras cuentas por cobrar no corrientes"/>
    <x v="18"/>
    <x v="0"/>
    <n v="52446"/>
  </r>
  <r>
    <x v="59"/>
    <s v="CMS + GMP ASOCIADOS S A S EN REORGANIZACION"/>
    <s v="50 NIIF Pymes - Separados"/>
    <s v="BOGOTA D.C."/>
    <s v="M7110"/>
    <s v="2016-dic-31"/>
    <x v="3"/>
    <m/>
    <m/>
    <s v="Cuentas comerciales por cobrar y otras cuentas por cobrar no corrientes"/>
    <x v="18"/>
    <x v="0"/>
    <n v="23150965"/>
  </r>
  <r>
    <x v="59"/>
    <s v="CMS + GMP ASOCIADOS S A S EN REORGANIZACION"/>
    <s v="50 NIIF Pymes - Separados"/>
    <s v="BOGOTA D.C."/>
    <s v="M7110"/>
    <s v="2017-dic-31"/>
    <x v="3"/>
    <m/>
    <m/>
    <s v="Cuentas comerciales por cobrar y otras cuentas por cobrar no corrientes"/>
    <x v="18"/>
    <x v="0"/>
    <n v="21979425"/>
  </r>
  <r>
    <x v="46"/>
    <s v="PROKSOL S A S"/>
    <s v="50 NIIF Pymes - Separados"/>
    <s v="CUNDINAMARCA"/>
    <s v="M7110"/>
    <s v="2016-dic-31"/>
    <x v="3"/>
    <m/>
    <m/>
    <s v="Inventarios no corrientes"/>
    <x v="19"/>
    <x v="0"/>
    <n v="19631337"/>
  </r>
  <r>
    <x v="46"/>
    <s v="PROKSOL S A S"/>
    <s v="50 NIIF Pymes - Separados"/>
    <s v="CUNDINAMARCA"/>
    <s v="M7110"/>
    <s v="2017-dic-31"/>
    <x v="3"/>
    <m/>
    <m/>
    <s v="Inventarios no corrientes"/>
    <x v="19"/>
    <x v="0"/>
    <n v="12538906"/>
  </r>
  <r>
    <x v="59"/>
    <s v="CMS + GMP ASOCIADOS S A S EN REORGANIZACION"/>
    <s v="50 NIIF Pymes - Separados"/>
    <s v="BOGOTA D.C."/>
    <s v="M7110"/>
    <s v="2016-dic-31"/>
    <x v="3"/>
    <m/>
    <m/>
    <s v="Inventarios no corrientes"/>
    <x v="19"/>
    <x v="0"/>
    <n v="23354619"/>
  </r>
  <r>
    <x v="24"/>
    <s v="ARPRO ARQUITECTOS INGENIEROS S.A."/>
    <s v="50 NIIF Pymes - Separados"/>
    <s v="BOGOTA D.C."/>
    <s v="F4112"/>
    <s v="2016-dic-31"/>
    <x v="3"/>
    <m/>
    <m/>
    <s v="Activos por impuestos diferidos"/>
    <x v="22"/>
    <x v="0"/>
    <n v="392877"/>
  </r>
  <r>
    <x v="24"/>
    <s v="ARPRO ARQUITECTOS INGENIEROS S.A."/>
    <s v="50 NIIF Pymes - Separados"/>
    <s v="BOGOTA D.C."/>
    <s v="F4112"/>
    <s v="2017-dic-31"/>
    <x v="3"/>
    <m/>
    <m/>
    <s v="Activos por impuestos diferidos"/>
    <x v="22"/>
    <x v="0"/>
    <n v="70698"/>
  </r>
  <r>
    <x v="22"/>
    <s v="CONSULTORES TECNICOS Y ECONOMICOS S.A CONSULTECNICOS"/>
    <s v="50 NIIF Pymes - Separados"/>
    <s v="BOGOTA D.C."/>
    <s v="M7110"/>
    <s v="2016-dic-31"/>
    <x v="3"/>
    <m/>
    <m/>
    <s v="Activos por impuestos diferidos"/>
    <x v="22"/>
    <x v="0"/>
    <n v="24132"/>
  </r>
  <r>
    <x v="63"/>
    <s v="CONSTRUCTORA FUREL S.A"/>
    <s v="50 NIIF Pymes - Separados"/>
    <s v="ANTIOQUIA"/>
    <s v="F4390"/>
    <s v="2016-dic-31"/>
    <x v="3"/>
    <m/>
    <m/>
    <s v="Activos por impuestos diferidos"/>
    <x v="22"/>
    <x v="0"/>
    <n v="273894"/>
  </r>
  <r>
    <x v="63"/>
    <s v="CONSTRUCTORA FUREL S.A"/>
    <s v="50 NIIF Pymes - Separados"/>
    <s v="ANTIOQUIA"/>
    <s v="F4390"/>
    <s v="2017-dic-31"/>
    <x v="3"/>
    <m/>
    <m/>
    <s v="Activos por impuestos diferidos"/>
    <x v="22"/>
    <x v="0"/>
    <n v="146353"/>
  </r>
  <r>
    <x v="51"/>
    <s v="INGENIERIA ESTRUCTURAL S.A."/>
    <s v="50 NIIF Pymes - Separados"/>
    <s v="ANTIOQUIA"/>
    <s v="M7110"/>
    <s v="2016-dic-31"/>
    <x v="3"/>
    <m/>
    <m/>
    <s v="Activos por impuestos diferidos"/>
    <x v="22"/>
    <x v="0"/>
    <n v="52264"/>
  </r>
  <r>
    <x v="51"/>
    <s v="INGENIERIA ESTRUCTURAL S.A."/>
    <s v="50 NIIF Pymes - Separados"/>
    <s v="ANTIOQUIA"/>
    <s v="M7110"/>
    <s v="2017-dic-31"/>
    <x v="3"/>
    <m/>
    <m/>
    <s v="Activos por impuestos diferidos"/>
    <x v="22"/>
    <x v="0"/>
    <n v="293671"/>
  </r>
  <r>
    <x v="46"/>
    <s v="PROKSOL S A S"/>
    <s v="50 NIIF Pymes - Separados"/>
    <s v="CUNDINAMARCA"/>
    <s v="M7110"/>
    <s v="2016-dic-31"/>
    <x v="3"/>
    <m/>
    <m/>
    <s v="Activos por impuestos diferidos"/>
    <x v="22"/>
    <x v="0"/>
    <n v="7778159"/>
  </r>
  <r>
    <x v="46"/>
    <s v="PROKSOL S A S"/>
    <s v="50 NIIF Pymes - Separados"/>
    <s v="CUNDINAMARCA"/>
    <s v="M7110"/>
    <s v="2017-dic-31"/>
    <x v="3"/>
    <m/>
    <m/>
    <s v="Activos por impuestos diferidos"/>
    <x v="22"/>
    <x v="0"/>
    <n v="74645"/>
  </r>
  <r>
    <x v="58"/>
    <s v="ARCO CONSTRUCTORES S.A.S"/>
    <s v="50 NIIF Pymes - Separados"/>
    <s v="CUNDINAMARCA"/>
    <s v="F4210"/>
    <s v="2016-dic-31"/>
    <x v="3"/>
    <m/>
    <m/>
    <s v="Activos por impuestos corrientes, no corriente"/>
    <x v="23"/>
    <x v="0"/>
    <n v="470274"/>
  </r>
  <r>
    <x v="19"/>
    <s v="INGENIEROS CONSULTORES CIVILES Y ELECTRICOS S A"/>
    <s v="50 NIIF Pymes - Separados"/>
    <s v="BOGOTA D.C."/>
    <s v="M7110"/>
    <s v="2016-dic-31"/>
    <x v="3"/>
    <m/>
    <m/>
    <s v="Otros activos financieros no corrientes"/>
    <x v="24"/>
    <x v="0"/>
    <n v="318829"/>
  </r>
  <r>
    <x v="19"/>
    <s v="INGENIEROS CONSULTORES CIVILES Y ELECTRICOS S A"/>
    <s v="50 NIIF Pymes - Separados"/>
    <s v="BOGOTA D.C."/>
    <s v="M7110"/>
    <s v="2017-dic-31"/>
    <x v="3"/>
    <m/>
    <m/>
    <s v="Otros activos financieros no corrientes"/>
    <x v="24"/>
    <x v="0"/>
    <n v="456636"/>
  </r>
  <r>
    <x v="63"/>
    <s v="CONSTRUCTORA FUREL S.A"/>
    <s v="50 NIIF Pymes - Separados"/>
    <s v="ANTIOQUIA"/>
    <s v="F4390"/>
    <s v="2016-dic-31"/>
    <x v="3"/>
    <m/>
    <m/>
    <s v="Otros activos financieros no corrientes"/>
    <x v="24"/>
    <x v="0"/>
    <n v="1194744"/>
  </r>
  <r>
    <x v="46"/>
    <s v="PROKSOL S A S"/>
    <s v="50 NIIF Pymes - Separados"/>
    <s v="CUNDINAMARCA"/>
    <s v="M7110"/>
    <s v="2016-dic-31"/>
    <x v="3"/>
    <m/>
    <m/>
    <s v="Otros activos financieros no corrientes"/>
    <x v="24"/>
    <x v="0"/>
    <n v="1903978"/>
  </r>
  <r>
    <x v="19"/>
    <s v="INGENIEROS CONSULTORES CIVILES Y ELECTRICOS S A"/>
    <s v="50 NIIF Pymes - Separados"/>
    <s v="BOGOTA D.C."/>
    <s v="M7110"/>
    <s v="2016-dic-31"/>
    <x v="3"/>
    <m/>
    <m/>
    <s v="Otros activos no financieros no corrientes"/>
    <x v="25"/>
    <x v="0"/>
    <n v="3075692"/>
  </r>
  <r>
    <x v="19"/>
    <s v="INGENIEROS CONSULTORES CIVILES Y ELECTRICOS S A"/>
    <s v="50 NIIF Pymes - Separados"/>
    <s v="BOGOTA D.C."/>
    <s v="M7110"/>
    <s v="2017-dic-31"/>
    <x v="3"/>
    <m/>
    <m/>
    <s v="Otros activos no financieros no corrientes"/>
    <x v="25"/>
    <x v="0"/>
    <n v="3075692"/>
  </r>
  <r>
    <x v="58"/>
    <s v="ARCO CONSTRUCTORES S.A.S"/>
    <s v="50 NIIF Pymes - Separados"/>
    <s v="CUNDINAMARCA"/>
    <s v="F4210"/>
    <s v="2016-dic-31"/>
    <x v="3"/>
    <m/>
    <m/>
    <s v="Otros activos no financieros no corrientes"/>
    <x v="25"/>
    <x v="0"/>
    <n v="973660"/>
  </r>
  <r>
    <x v="58"/>
    <s v="ARCO CONSTRUCTORES S.A.S"/>
    <s v="50 NIIF Pymes - Separados"/>
    <s v="CUNDINAMARCA"/>
    <s v="F4210"/>
    <s v="2017-dic-31"/>
    <x v="3"/>
    <m/>
    <m/>
    <s v="Otros activos no financieros no corrientes"/>
    <x v="25"/>
    <x v="0"/>
    <n v="1050850"/>
  </r>
  <r>
    <x v="50"/>
    <s v="MAB INGENIERIA DE VALOR S.A."/>
    <s v="50 NIIF Pymes - Separados"/>
    <s v="BOGOTA D.C."/>
    <s v="M7110"/>
    <s v="2016-dic-31"/>
    <x v="3"/>
    <m/>
    <m/>
    <s v="Otros activos no financieros no corrientes"/>
    <x v="25"/>
    <x v="0"/>
    <n v="5741"/>
  </r>
  <r>
    <x v="50"/>
    <s v="MAB INGENIERIA DE VALOR S.A."/>
    <s v="50 NIIF Pymes - Separados"/>
    <s v="BOGOTA D.C."/>
    <s v="M7110"/>
    <s v="2017-dic-31"/>
    <x v="3"/>
    <m/>
    <m/>
    <s v="Otros activos no financieros no corrientes"/>
    <x v="25"/>
    <x v="0"/>
    <n v="35461"/>
  </r>
  <r>
    <x v="24"/>
    <s v="ARPRO ARQUITECTOS INGENIEROS S.A."/>
    <s v="50 NIIF Pymes - Separados"/>
    <s v="BOGOTA D.C."/>
    <s v="F4112"/>
    <s v="2016-dic-31"/>
    <x v="3"/>
    <m/>
    <m/>
    <s v="Activos no corrientes"/>
    <x v="26"/>
    <x v="3"/>
    <n v="54169131"/>
  </r>
  <r>
    <x v="24"/>
    <s v="ARPRO ARQUITECTOS INGENIEROS S.A."/>
    <s v="50 NIIF Pymes - Separados"/>
    <s v="BOGOTA D.C."/>
    <s v="F4112"/>
    <s v="2017-dic-31"/>
    <x v="3"/>
    <m/>
    <m/>
    <s v="Activos no corrientes"/>
    <x v="26"/>
    <x v="3"/>
    <n v="65225834"/>
  </r>
  <r>
    <x v="67"/>
    <s v="INGENIERIA Y SOLUCIONES ESPECIALIZADAS S.A.S. (ISES S.A.S.)"/>
    <s v="50 NIIF Pymes - Separados"/>
    <s v="ATLANTICO"/>
    <s v="M7110"/>
    <s v="2016-dic-31"/>
    <x v="3"/>
    <m/>
    <m/>
    <s v="Activos no corrientes"/>
    <x v="26"/>
    <x v="3"/>
    <n v="4917262"/>
  </r>
  <r>
    <x v="67"/>
    <s v="INGENIERIA Y SOLUCIONES ESPECIALIZADAS S.A.S. (ISES S.A.S.)"/>
    <s v="50 NIIF Pymes - Separados"/>
    <s v="ATLANTICO"/>
    <s v="M7110"/>
    <s v="2017-dic-31"/>
    <x v="3"/>
    <m/>
    <m/>
    <s v="Activos no corrientes"/>
    <x v="26"/>
    <x v="3"/>
    <n v="5117111"/>
  </r>
  <r>
    <x v="19"/>
    <s v="INGENIEROS CONSULTORES CIVILES Y ELECTRICOS S A"/>
    <s v="50 NIIF Pymes - Separados"/>
    <s v="BOGOTA D.C."/>
    <s v="M7110"/>
    <s v="2016-dic-31"/>
    <x v="3"/>
    <m/>
    <m/>
    <s v="Activos no corrientes"/>
    <x v="26"/>
    <x v="3"/>
    <n v="10404961"/>
  </r>
  <r>
    <x v="19"/>
    <s v="INGENIEROS CONSULTORES CIVILES Y ELECTRICOS S A"/>
    <s v="50 NIIF Pymes - Separados"/>
    <s v="BOGOTA D.C."/>
    <s v="M7110"/>
    <s v="2017-dic-31"/>
    <x v="3"/>
    <m/>
    <m/>
    <s v="Activos no corrientes"/>
    <x v="26"/>
    <x v="3"/>
    <n v="12300040"/>
  </r>
  <r>
    <x v="22"/>
    <s v="CONSULTORES TECNICOS Y ECONOMICOS S.A CONSULTECNICOS"/>
    <s v="50 NIIF Pymes - Separados"/>
    <s v="BOGOTA D.C."/>
    <s v="M7110"/>
    <s v="2016-dic-31"/>
    <x v="3"/>
    <m/>
    <m/>
    <s v="Activos no corrientes"/>
    <x v="26"/>
    <x v="3"/>
    <n v="290488"/>
  </r>
  <r>
    <x v="22"/>
    <s v="CONSULTORES TECNICOS Y ECONOMICOS S.A CONSULTECNICOS"/>
    <s v="50 NIIF Pymes - Separados"/>
    <s v="BOGOTA D.C."/>
    <s v="M7110"/>
    <s v="2017-dic-31"/>
    <x v="3"/>
    <m/>
    <m/>
    <s v="Activos no corrientes"/>
    <x v="26"/>
    <x v="3"/>
    <n v="1888562"/>
  </r>
  <r>
    <x v="63"/>
    <s v="CONSTRUCTORA FUREL S.A"/>
    <s v="50 NIIF Pymes - Separados"/>
    <s v="ANTIOQUIA"/>
    <s v="F4390"/>
    <s v="2016-dic-31"/>
    <x v="3"/>
    <m/>
    <m/>
    <s v="Activos no corrientes"/>
    <x v="26"/>
    <x v="3"/>
    <n v="19937439"/>
  </r>
  <r>
    <x v="63"/>
    <s v="CONSTRUCTORA FUREL S.A"/>
    <s v="50 NIIF Pymes - Separados"/>
    <s v="ANTIOQUIA"/>
    <s v="F4390"/>
    <s v="2017-dic-31"/>
    <x v="3"/>
    <m/>
    <m/>
    <s v="Activos no corrientes"/>
    <x v="26"/>
    <x v="3"/>
    <n v="28458858"/>
  </r>
  <r>
    <x v="51"/>
    <s v="INGENIERIA ESTRUCTURAL S.A."/>
    <s v="50 NIIF Pymes - Separados"/>
    <s v="ANTIOQUIA"/>
    <s v="M7110"/>
    <s v="2016-dic-31"/>
    <x v="3"/>
    <m/>
    <m/>
    <s v="Activos no corrientes"/>
    <x v="26"/>
    <x v="3"/>
    <n v="1378821"/>
  </r>
  <r>
    <x v="51"/>
    <s v="INGENIERIA ESTRUCTURAL S.A."/>
    <s v="50 NIIF Pymes - Separados"/>
    <s v="ANTIOQUIA"/>
    <s v="M7110"/>
    <s v="2017-dic-31"/>
    <x v="3"/>
    <m/>
    <m/>
    <s v="Activos no corrientes"/>
    <x v="26"/>
    <x v="3"/>
    <n v="1485351"/>
  </r>
  <r>
    <x v="46"/>
    <s v="PROKSOL S A S"/>
    <s v="50 NIIF Pymes - Separados"/>
    <s v="CUNDINAMARCA"/>
    <s v="M7110"/>
    <s v="2016-dic-31"/>
    <x v="3"/>
    <m/>
    <m/>
    <s v="Activos no corrientes"/>
    <x v="26"/>
    <x v="3"/>
    <n v="36601366"/>
  </r>
  <r>
    <x v="46"/>
    <s v="PROKSOL S A S"/>
    <s v="50 NIIF Pymes - Separados"/>
    <s v="CUNDINAMARCA"/>
    <s v="M7110"/>
    <s v="2017-dic-31"/>
    <x v="3"/>
    <m/>
    <m/>
    <s v="Activos no corrientes"/>
    <x v="26"/>
    <x v="3"/>
    <n v="22243319"/>
  </r>
  <r>
    <x v="59"/>
    <s v="CMS + GMP ASOCIADOS S A S EN REORGANIZACION"/>
    <s v="50 NIIF Pymes - Separados"/>
    <s v="BOGOTA D.C."/>
    <s v="M7110"/>
    <s v="2016-dic-31"/>
    <x v="3"/>
    <m/>
    <m/>
    <s v="Activos no corrientes"/>
    <x v="26"/>
    <x v="3"/>
    <n v="48557440"/>
  </r>
  <r>
    <x v="59"/>
    <s v="CMS + GMP ASOCIADOS S A S EN REORGANIZACION"/>
    <s v="50 NIIF Pymes - Separados"/>
    <s v="BOGOTA D.C."/>
    <s v="M7110"/>
    <s v="2017-dic-31"/>
    <x v="3"/>
    <m/>
    <m/>
    <s v="Activos no corrientes"/>
    <x v="26"/>
    <x v="3"/>
    <n v="22773318"/>
  </r>
  <r>
    <x v="10"/>
    <s v="INVERSIONES ALCABAMA S.A."/>
    <s v="50 NIIF Pymes - Separados"/>
    <s v="BOGOTA D.C."/>
    <s v="F4321"/>
    <s v="2016-dic-31"/>
    <x v="3"/>
    <m/>
    <m/>
    <s v="Activos no corrientes"/>
    <x v="26"/>
    <x v="3"/>
    <n v="57077549"/>
  </r>
  <r>
    <x v="10"/>
    <s v="INVERSIONES ALCABAMA S.A."/>
    <s v="50 NIIF Pymes - Separados"/>
    <s v="BOGOTA D.C."/>
    <s v="F4321"/>
    <s v="2017-dic-31"/>
    <x v="3"/>
    <m/>
    <m/>
    <s v="Activos no corrientes"/>
    <x v="26"/>
    <x v="3"/>
    <n v="22768692"/>
  </r>
  <r>
    <x v="28"/>
    <s v="RESTREPO Y URIBE S A S"/>
    <s v="50 NIIF Pymes - Separados"/>
    <s v="BOGOTA D.C."/>
    <s v="M7110"/>
    <s v="2016-dic-31"/>
    <x v="3"/>
    <m/>
    <m/>
    <s v="Activos no corrientes"/>
    <x v="26"/>
    <x v="3"/>
    <n v="1134721"/>
  </r>
  <r>
    <x v="28"/>
    <s v="RESTREPO Y URIBE S A S"/>
    <s v="50 NIIF Pymes - Separados"/>
    <s v="BOGOTA D.C."/>
    <s v="M7110"/>
    <s v="2017-dic-31"/>
    <x v="3"/>
    <m/>
    <m/>
    <s v="Activos no corrientes"/>
    <x v="26"/>
    <x v="3"/>
    <n v="1162230"/>
  </r>
  <r>
    <x v="58"/>
    <s v="ARCO CONSTRUCTORES S.A.S"/>
    <s v="50 NIIF Pymes - Separados"/>
    <s v="CUNDINAMARCA"/>
    <s v="F4210"/>
    <s v="2016-dic-31"/>
    <x v="3"/>
    <m/>
    <m/>
    <s v="Activos no corrientes"/>
    <x v="26"/>
    <x v="3"/>
    <n v="3207306"/>
  </r>
  <r>
    <x v="58"/>
    <s v="ARCO CONSTRUCTORES S.A.S"/>
    <s v="50 NIIF Pymes - Separados"/>
    <s v="CUNDINAMARCA"/>
    <s v="F4210"/>
    <s v="2017-dic-31"/>
    <x v="3"/>
    <m/>
    <m/>
    <s v="Activos no corrientes"/>
    <x v="26"/>
    <x v="3"/>
    <n v="3263685"/>
  </r>
  <r>
    <x v="50"/>
    <s v="MAB INGENIERIA DE VALOR S.A."/>
    <s v="50 NIIF Pymes - Separados"/>
    <s v="BOGOTA D.C."/>
    <s v="M7110"/>
    <s v="2016-dic-31"/>
    <x v="3"/>
    <m/>
    <m/>
    <s v="Activos no corrientes"/>
    <x v="26"/>
    <x v="3"/>
    <n v="1385366"/>
  </r>
  <r>
    <x v="50"/>
    <s v="MAB INGENIERIA DE VALOR S.A."/>
    <s v="50 NIIF Pymes - Separados"/>
    <s v="BOGOTA D.C."/>
    <s v="M7110"/>
    <s v="2017-dic-31"/>
    <x v="3"/>
    <m/>
    <m/>
    <s v="Activos no corrientes"/>
    <x v="26"/>
    <x v="3"/>
    <n v="1513097"/>
  </r>
  <r>
    <x v="24"/>
    <s v="ARPRO ARQUITECTOS INGENIEROS S.A."/>
    <s v="50 NIIF Pymes - Separados"/>
    <s v="BOGOTA D.C."/>
    <s v="F4112"/>
    <s v="2016-dic-31"/>
    <x v="3"/>
    <m/>
    <m/>
    <s v="Activos"/>
    <x v="27"/>
    <x v="4"/>
    <n v="63560981"/>
  </r>
  <r>
    <x v="24"/>
    <s v="ARPRO ARQUITECTOS INGENIEROS S.A."/>
    <s v="50 NIIF Pymes - Separados"/>
    <s v="BOGOTA D.C."/>
    <s v="F4112"/>
    <s v="2017-dic-31"/>
    <x v="3"/>
    <m/>
    <m/>
    <s v="Activos"/>
    <x v="27"/>
    <x v="4"/>
    <n v="76079079"/>
  </r>
  <r>
    <x v="67"/>
    <s v="INGENIERIA Y SOLUCIONES ESPECIALIZADAS S.A.S. (ISES S.A.S.)"/>
    <s v="50 NIIF Pymes - Separados"/>
    <s v="ATLANTICO"/>
    <s v="M7110"/>
    <s v="2016-dic-31"/>
    <x v="3"/>
    <m/>
    <m/>
    <s v="Activos"/>
    <x v="27"/>
    <x v="4"/>
    <n v="10407467"/>
  </r>
  <r>
    <x v="67"/>
    <s v="INGENIERIA Y SOLUCIONES ESPECIALIZADAS S.A.S. (ISES S.A.S.)"/>
    <s v="50 NIIF Pymes - Separados"/>
    <s v="ATLANTICO"/>
    <s v="M7110"/>
    <s v="2017-dic-31"/>
    <x v="3"/>
    <m/>
    <m/>
    <s v="Activos"/>
    <x v="27"/>
    <x v="4"/>
    <n v="14913121"/>
  </r>
  <r>
    <x v="19"/>
    <s v="INGENIEROS CONSULTORES CIVILES Y ELECTRICOS S A"/>
    <s v="50 NIIF Pymes - Separados"/>
    <s v="BOGOTA D.C."/>
    <s v="M7110"/>
    <s v="2016-dic-31"/>
    <x v="3"/>
    <m/>
    <m/>
    <s v="Activos"/>
    <x v="27"/>
    <x v="4"/>
    <n v="46688970"/>
  </r>
  <r>
    <x v="19"/>
    <s v="INGENIEROS CONSULTORES CIVILES Y ELECTRICOS S A"/>
    <s v="50 NIIF Pymes - Separados"/>
    <s v="BOGOTA D.C."/>
    <s v="M7110"/>
    <s v="2017-dic-31"/>
    <x v="3"/>
    <m/>
    <m/>
    <s v="Activos"/>
    <x v="27"/>
    <x v="4"/>
    <n v="55786724"/>
  </r>
  <r>
    <x v="22"/>
    <s v="CONSULTORES TECNICOS Y ECONOMICOS S.A CONSULTECNICOS"/>
    <s v="50 NIIF Pymes - Separados"/>
    <s v="BOGOTA D.C."/>
    <s v="M7110"/>
    <s v="2016-dic-31"/>
    <x v="3"/>
    <m/>
    <m/>
    <s v="Activos"/>
    <x v="27"/>
    <x v="4"/>
    <n v="3719835"/>
  </r>
  <r>
    <x v="22"/>
    <s v="CONSULTORES TECNICOS Y ECONOMICOS S.A CONSULTECNICOS"/>
    <s v="50 NIIF Pymes - Separados"/>
    <s v="BOGOTA D.C."/>
    <s v="M7110"/>
    <s v="2017-dic-31"/>
    <x v="3"/>
    <m/>
    <m/>
    <s v="Activos"/>
    <x v="27"/>
    <x v="4"/>
    <n v="5367552"/>
  </r>
  <r>
    <x v="68"/>
    <s v="CONCOL INGENIERIA SAS"/>
    <s v="50 NIIF Pymes - Separados"/>
    <s v="BOGOTA D.C."/>
    <s v="M7110"/>
    <s v="2016-dic-31"/>
    <x v="3"/>
    <m/>
    <m/>
    <s v="Activos"/>
    <x v="27"/>
    <x v="4"/>
    <n v="7279057"/>
  </r>
  <r>
    <x v="68"/>
    <s v="CONCOL INGENIERIA SAS"/>
    <s v="50 NIIF Pymes - Separados"/>
    <s v="BOGOTA D.C."/>
    <s v="M7110"/>
    <s v="2017-dic-31"/>
    <x v="3"/>
    <m/>
    <m/>
    <s v="Activos"/>
    <x v="27"/>
    <x v="4"/>
    <n v="8504346"/>
  </r>
  <r>
    <x v="63"/>
    <s v="CONSTRUCTORA FUREL S.A"/>
    <s v="50 NIIF Pymes - Separados"/>
    <s v="ANTIOQUIA"/>
    <s v="F4390"/>
    <s v="2016-dic-31"/>
    <x v="3"/>
    <m/>
    <m/>
    <s v="Activos"/>
    <x v="27"/>
    <x v="4"/>
    <n v="68269387"/>
  </r>
  <r>
    <x v="63"/>
    <s v="CONSTRUCTORA FUREL S.A"/>
    <s v="50 NIIF Pymes - Separados"/>
    <s v="ANTIOQUIA"/>
    <s v="F4390"/>
    <s v="2017-dic-31"/>
    <x v="3"/>
    <m/>
    <m/>
    <s v="Activos"/>
    <x v="27"/>
    <x v="4"/>
    <n v="90912358"/>
  </r>
  <r>
    <x v="51"/>
    <s v="INGENIERIA ESTRUCTURAL S.A."/>
    <s v="50 NIIF Pymes - Separados"/>
    <s v="ANTIOQUIA"/>
    <s v="M7110"/>
    <s v="2016-dic-31"/>
    <x v="3"/>
    <m/>
    <m/>
    <s v="Activos"/>
    <x v="27"/>
    <x v="4"/>
    <n v="4491855"/>
  </r>
  <r>
    <x v="51"/>
    <s v="INGENIERIA ESTRUCTURAL S.A."/>
    <s v="50 NIIF Pymes - Separados"/>
    <s v="ANTIOQUIA"/>
    <s v="M7110"/>
    <s v="2017-dic-31"/>
    <x v="3"/>
    <m/>
    <m/>
    <s v="Activos"/>
    <x v="27"/>
    <x v="4"/>
    <n v="5852130"/>
  </r>
  <r>
    <x v="46"/>
    <s v="PROKSOL S A S"/>
    <s v="50 NIIF Pymes - Separados"/>
    <s v="CUNDINAMARCA"/>
    <s v="M7110"/>
    <s v="2016-dic-31"/>
    <x v="3"/>
    <m/>
    <m/>
    <s v="Activos"/>
    <x v="27"/>
    <x v="4"/>
    <n v="125540741"/>
  </r>
  <r>
    <x v="46"/>
    <s v="PROKSOL S A S"/>
    <s v="50 NIIF Pymes - Separados"/>
    <s v="CUNDINAMARCA"/>
    <s v="M7110"/>
    <s v="2017-dic-31"/>
    <x v="3"/>
    <m/>
    <m/>
    <s v="Activos"/>
    <x v="27"/>
    <x v="4"/>
    <n v="86772703"/>
  </r>
  <r>
    <x v="59"/>
    <s v="CMS + GMP ASOCIADOS S A S EN REORGANIZACION"/>
    <s v="50 NIIF Pymes - Separados"/>
    <s v="BOGOTA D.C."/>
    <s v="M7110"/>
    <s v="2016-dic-31"/>
    <x v="3"/>
    <m/>
    <m/>
    <s v="Activos"/>
    <x v="27"/>
    <x v="4"/>
    <n v="60336203"/>
  </r>
  <r>
    <x v="59"/>
    <s v="CMS + GMP ASOCIADOS S A S EN REORGANIZACION"/>
    <s v="50 NIIF Pymes - Separados"/>
    <s v="BOGOTA D.C."/>
    <s v="M7110"/>
    <s v="2017-dic-31"/>
    <x v="3"/>
    <m/>
    <m/>
    <s v="Activos"/>
    <x v="27"/>
    <x v="4"/>
    <n v="40356542"/>
  </r>
  <r>
    <x v="10"/>
    <s v="INVERSIONES ALCABAMA S.A."/>
    <s v="50 NIIF Pymes - Separados"/>
    <s v="BOGOTA D.C."/>
    <s v="F4321"/>
    <s v="2016-dic-31"/>
    <x v="3"/>
    <m/>
    <m/>
    <s v="Activos"/>
    <x v="27"/>
    <x v="4"/>
    <n v="238532603"/>
  </r>
  <r>
    <x v="10"/>
    <s v="INVERSIONES ALCABAMA S.A."/>
    <s v="50 NIIF Pymes - Separados"/>
    <s v="BOGOTA D.C."/>
    <s v="F4321"/>
    <s v="2017-dic-31"/>
    <x v="3"/>
    <m/>
    <m/>
    <s v="Activos"/>
    <x v="27"/>
    <x v="4"/>
    <n v="246879664"/>
  </r>
  <r>
    <x v="28"/>
    <s v="RESTREPO Y URIBE S A S"/>
    <s v="50 NIIF Pymes - Separados"/>
    <s v="BOGOTA D.C."/>
    <s v="M7110"/>
    <s v="2016-dic-31"/>
    <x v="3"/>
    <m/>
    <m/>
    <s v="Activos"/>
    <x v="27"/>
    <x v="4"/>
    <n v="15909857"/>
  </r>
  <r>
    <x v="28"/>
    <s v="RESTREPO Y URIBE S A S"/>
    <s v="50 NIIF Pymes - Separados"/>
    <s v="BOGOTA D.C."/>
    <s v="M7110"/>
    <s v="2017-dic-31"/>
    <x v="3"/>
    <m/>
    <m/>
    <s v="Activos"/>
    <x v="27"/>
    <x v="4"/>
    <n v="18482030"/>
  </r>
  <r>
    <x v="58"/>
    <s v="ARCO CONSTRUCTORES S.A.S"/>
    <s v="50 NIIF Pymes - Separados"/>
    <s v="CUNDINAMARCA"/>
    <s v="F4210"/>
    <s v="2016-dic-31"/>
    <x v="3"/>
    <m/>
    <m/>
    <s v="Activos"/>
    <x v="27"/>
    <x v="4"/>
    <n v="7015575"/>
  </r>
  <r>
    <x v="58"/>
    <s v="ARCO CONSTRUCTORES S.A.S"/>
    <s v="50 NIIF Pymes - Separados"/>
    <s v="CUNDINAMARCA"/>
    <s v="F4210"/>
    <s v="2017-dic-31"/>
    <x v="3"/>
    <m/>
    <m/>
    <s v="Activos"/>
    <x v="27"/>
    <x v="4"/>
    <n v="8647365"/>
  </r>
  <r>
    <x v="50"/>
    <s v="MAB INGENIERIA DE VALOR S.A."/>
    <s v="50 NIIF Pymes - Separados"/>
    <s v="BOGOTA D.C."/>
    <s v="M7110"/>
    <s v="2016-dic-31"/>
    <x v="3"/>
    <m/>
    <m/>
    <s v="Activos"/>
    <x v="27"/>
    <x v="4"/>
    <n v="20204533"/>
  </r>
  <r>
    <x v="50"/>
    <s v="MAB INGENIERIA DE VALOR S.A."/>
    <s v="50 NIIF Pymes - Separados"/>
    <s v="BOGOTA D.C."/>
    <s v="M7110"/>
    <s v="2017-dic-31"/>
    <x v="3"/>
    <m/>
    <m/>
    <s v="Activos"/>
    <x v="27"/>
    <x v="4"/>
    <n v="21323377"/>
  </r>
  <r>
    <x v="24"/>
    <s v="ARPRO ARQUITECTOS INGENIEROS S.A."/>
    <s v="50 NIIF Pymes - Separados"/>
    <s v="BOGOTA D.C."/>
    <s v="F4112"/>
    <s v="2016-dic-31"/>
    <x v="3"/>
    <m/>
    <m/>
    <s v="Provisiones corrientes por beneficios a los empleados"/>
    <x v="28"/>
    <x v="0"/>
    <n v="800746"/>
  </r>
  <r>
    <x v="24"/>
    <s v="ARPRO ARQUITECTOS INGENIEROS S.A."/>
    <s v="50 NIIF Pymes - Separados"/>
    <s v="BOGOTA D.C."/>
    <s v="F4112"/>
    <s v="2017-dic-31"/>
    <x v="3"/>
    <m/>
    <m/>
    <s v="Provisiones corrientes por beneficios a los empleados"/>
    <x v="28"/>
    <x v="0"/>
    <n v="985677"/>
  </r>
  <r>
    <x v="19"/>
    <s v="INGENIEROS CONSULTORES CIVILES Y ELECTRICOS S A"/>
    <s v="50 NIIF Pymes - Separados"/>
    <s v="BOGOTA D.C."/>
    <s v="M7110"/>
    <s v="2016-dic-31"/>
    <x v="3"/>
    <m/>
    <m/>
    <s v="Provisiones corrientes por beneficios a los empleados"/>
    <x v="28"/>
    <x v="0"/>
    <n v="4526482"/>
  </r>
  <r>
    <x v="19"/>
    <s v="INGENIEROS CONSULTORES CIVILES Y ELECTRICOS S A"/>
    <s v="50 NIIF Pymes - Separados"/>
    <s v="BOGOTA D.C."/>
    <s v="M7110"/>
    <s v="2017-dic-31"/>
    <x v="3"/>
    <m/>
    <m/>
    <s v="Provisiones corrientes por beneficios a los empleados"/>
    <x v="28"/>
    <x v="0"/>
    <n v="5693341"/>
  </r>
  <r>
    <x v="22"/>
    <s v="CONSULTORES TECNICOS Y ECONOMICOS S.A CONSULTECNICOS"/>
    <s v="50 NIIF Pymes - Separados"/>
    <s v="BOGOTA D.C."/>
    <s v="M7110"/>
    <s v="2016-dic-31"/>
    <x v="3"/>
    <m/>
    <m/>
    <s v="Provisiones corrientes por beneficios a los empleados"/>
    <x v="28"/>
    <x v="0"/>
    <n v="20084"/>
  </r>
  <r>
    <x v="22"/>
    <s v="CONSULTORES TECNICOS Y ECONOMICOS S.A CONSULTECNICOS"/>
    <s v="50 NIIF Pymes - Separados"/>
    <s v="BOGOTA D.C."/>
    <s v="M7110"/>
    <s v="2017-dic-31"/>
    <x v="3"/>
    <m/>
    <m/>
    <s v="Provisiones corrientes por beneficios a los empleados"/>
    <x v="28"/>
    <x v="0"/>
    <n v="62732"/>
  </r>
  <r>
    <x v="46"/>
    <s v="PROKSOL S A S"/>
    <s v="50 NIIF Pymes - Separados"/>
    <s v="CUNDINAMARCA"/>
    <s v="M7110"/>
    <s v="2016-dic-31"/>
    <x v="3"/>
    <m/>
    <m/>
    <s v="Provisiones corrientes por beneficios a los empleados"/>
    <x v="28"/>
    <x v="0"/>
    <n v="361704"/>
  </r>
  <r>
    <x v="46"/>
    <s v="PROKSOL S A S"/>
    <s v="50 NIIF Pymes - Separados"/>
    <s v="CUNDINAMARCA"/>
    <s v="M7110"/>
    <s v="2017-dic-31"/>
    <x v="3"/>
    <m/>
    <m/>
    <s v="Provisiones corrientes por beneficios a los empleados"/>
    <x v="28"/>
    <x v="0"/>
    <n v="276925"/>
  </r>
  <r>
    <x v="10"/>
    <s v="INVERSIONES ALCABAMA S.A."/>
    <s v="50 NIIF Pymes - Separados"/>
    <s v="BOGOTA D.C."/>
    <s v="F4321"/>
    <s v="2016-dic-31"/>
    <x v="3"/>
    <m/>
    <m/>
    <s v="Provisiones corrientes por beneficios a los empleados"/>
    <x v="28"/>
    <x v="0"/>
    <n v="956513"/>
  </r>
  <r>
    <x v="10"/>
    <s v="INVERSIONES ALCABAMA S.A."/>
    <s v="50 NIIF Pymes - Separados"/>
    <s v="BOGOTA D.C."/>
    <s v="F4321"/>
    <s v="2017-dic-31"/>
    <x v="3"/>
    <m/>
    <m/>
    <s v="Provisiones corrientes por beneficios a los empleados"/>
    <x v="28"/>
    <x v="0"/>
    <n v="1218428"/>
  </r>
  <r>
    <x v="28"/>
    <s v="RESTREPO Y URIBE S A S"/>
    <s v="50 NIIF Pymes - Separados"/>
    <s v="BOGOTA D.C."/>
    <s v="M7110"/>
    <s v="2016-dic-31"/>
    <x v="3"/>
    <m/>
    <m/>
    <s v="Provisiones corrientes por beneficios a los empleados"/>
    <x v="28"/>
    <x v="0"/>
    <n v="106395"/>
  </r>
  <r>
    <x v="28"/>
    <s v="RESTREPO Y URIBE S A S"/>
    <s v="50 NIIF Pymes - Separados"/>
    <s v="BOGOTA D.C."/>
    <s v="M7110"/>
    <s v="2017-dic-31"/>
    <x v="3"/>
    <m/>
    <m/>
    <s v="Provisiones corrientes por beneficios a los empleados"/>
    <x v="28"/>
    <x v="0"/>
    <n v="194358"/>
  </r>
  <r>
    <x v="58"/>
    <s v="ARCO CONSTRUCTORES S.A.S"/>
    <s v="50 NIIF Pymes - Separados"/>
    <s v="CUNDINAMARCA"/>
    <s v="F4210"/>
    <s v="2016-dic-31"/>
    <x v="3"/>
    <m/>
    <m/>
    <s v="Provisiones corrientes por beneficios a los empleados"/>
    <x v="28"/>
    <x v="0"/>
    <n v="39628"/>
  </r>
  <r>
    <x v="58"/>
    <s v="ARCO CONSTRUCTORES S.A.S"/>
    <s v="50 NIIF Pymes - Separados"/>
    <s v="CUNDINAMARCA"/>
    <s v="F4210"/>
    <s v="2017-dic-31"/>
    <x v="3"/>
    <m/>
    <m/>
    <s v="Provisiones corrientes por beneficios a los empleados"/>
    <x v="28"/>
    <x v="0"/>
    <n v="75607"/>
  </r>
  <r>
    <x v="46"/>
    <s v="PROKSOL S A S"/>
    <s v="50 NIIF Pymes - Separados"/>
    <s v="CUNDINAMARCA"/>
    <s v="M7110"/>
    <s v="2016-dic-31"/>
    <x v="3"/>
    <m/>
    <m/>
    <s v="Otras provisiones corrientes"/>
    <x v="29"/>
    <x v="0"/>
    <n v="64000"/>
  </r>
  <r>
    <x v="46"/>
    <s v="PROKSOL S A S"/>
    <s v="50 NIIF Pymes - Separados"/>
    <s v="CUNDINAMARCA"/>
    <s v="M7110"/>
    <s v="2017-dic-31"/>
    <x v="3"/>
    <m/>
    <m/>
    <s v="Otras provisiones corrientes"/>
    <x v="29"/>
    <x v="0"/>
    <n v="202365"/>
  </r>
  <r>
    <x v="10"/>
    <s v="INVERSIONES ALCABAMA S.A."/>
    <s v="50 NIIF Pymes - Separados"/>
    <s v="BOGOTA D.C."/>
    <s v="F4321"/>
    <s v="2016-dic-31"/>
    <x v="3"/>
    <m/>
    <m/>
    <s v="Otras provisiones corrientes"/>
    <x v="29"/>
    <x v="0"/>
    <n v="13589"/>
  </r>
  <r>
    <x v="10"/>
    <s v="INVERSIONES ALCABAMA S.A."/>
    <s v="50 NIIF Pymes - Separados"/>
    <s v="BOGOTA D.C."/>
    <s v="F4321"/>
    <s v="2017-dic-31"/>
    <x v="3"/>
    <m/>
    <m/>
    <s v="Otras provisiones corrientes"/>
    <x v="29"/>
    <x v="0"/>
    <n v="13589"/>
  </r>
  <r>
    <x v="28"/>
    <s v="RESTREPO Y URIBE S A S"/>
    <s v="50 NIIF Pymes - Separados"/>
    <s v="BOGOTA D.C."/>
    <s v="M7110"/>
    <s v="2017-dic-31"/>
    <x v="3"/>
    <m/>
    <m/>
    <s v="Otras provisiones corrientes"/>
    <x v="29"/>
    <x v="0"/>
    <n v="97600"/>
  </r>
  <r>
    <x v="24"/>
    <s v="ARPRO ARQUITECTOS INGENIEROS S.A."/>
    <s v="50 NIIF Pymes - Separados"/>
    <s v="BOGOTA D.C."/>
    <s v="F4112"/>
    <s v="2016-dic-31"/>
    <x v="3"/>
    <m/>
    <m/>
    <s v="Disposiciones actuales"/>
    <x v="66"/>
    <x v="0"/>
    <n v="800746"/>
  </r>
  <r>
    <x v="24"/>
    <s v="ARPRO ARQUITECTOS INGENIEROS S.A."/>
    <s v="50 NIIF Pymes - Separados"/>
    <s v="BOGOTA D.C."/>
    <s v="F4112"/>
    <s v="2017-dic-31"/>
    <x v="3"/>
    <m/>
    <m/>
    <s v="Disposiciones actuales"/>
    <x v="66"/>
    <x v="0"/>
    <n v="985677"/>
  </r>
  <r>
    <x v="19"/>
    <s v="INGENIEROS CONSULTORES CIVILES Y ELECTRICOS S A"/>
    <s v="50 NIIF Pymes - Separados"/>
    <s v="BOGOTA D.C."/>
    <s v="M7110"/>
    <s v="2016-dic-31"/>
    <x v="3"/>
    <m/>
    <m/>
    <s v="Disposiciones actuales"/>
    <x v="66"/>
    <x v="0"/>
    <n v="4526482"/>
  </r>
  <r>
    <x v="19"/>
    <s v="INGENIEROS CONSULTORES CIVILES Y ELECTRICOS S A"/>
    <s v="50 NIIF Pymes - Separados"/>
    <s v="BOGOTA D.C."/>
    <s v="M7110"/>
    <s v="2017-dic-31"/>
    <x v="3"/>
    <m/>
    <m/>
    <s v="Disposiciones actuales"/>
    <x v="66"/>
    <x v="0"/>
    <n v="5693341"/>
  </r>
  <r>
    <x v="22"/>
    <s v="CONSULTORES TECNICOS Y ECONOMICOS S.A CONSULTECNICOS"/>
    <s v="50 NIIF Pymes - Separados"/>
    <s v="BOGOTA D.C."/>
    <s v="M7110"/>
    <s v="2016-dic-31"/>
    <x v="3"/>
    <m/>
    <m/>
    <s v="Disposiciones actuales"/>
    <x v="66"/>
    <x v="0"/>
    <n v="20084"/>
  </r>
  <r>
    <x v="22"/>
    <s v="CONSULTORES TECNICOS Y ECONOMICOS S.A CONSULTECNICOS"/>
    <s v="50 NIIF Pymes - Separados"/>
    <s v="BOGOTA D.C."/>
    <s v="M7110"/>
    <s v="2017-dic-31"/>
    <x v="3"/>
    <m/>
    <m/>
    <s v="Disposiciones actuales"/>
    <x v="66"/>
    <x v="0"/>
    <n v="62732"/>
  </r>
  <r>
    <x v="46"/>
    <s v="PROKSOL S A S"/>
    <s v="50 NIIF Pymes - Separados"/>
    <s v="CUNDINAMARCA"/>
    <s v="M7110"/>
    <s v="2016-dic-31"/>
    <x v="3"/>
    <m/>
    <m/>
    <s v="Disposiciones actuales"/>
    <x v="66"/>
    <x v="0"/>
    <n v="425704"/>
  </r>
  <r>
    <x v="46"/>
    <s v="PROKSOL S A S"/>
    <s v="50 NIIF Pymes - Separados"/>
    <s v="CUNDINAMARCA"/>
    <s v="M7110"/>
    <s v="2017-dic-31"/>
    <x v="3"/>
    <m/>
    <m/>
    <s v="Disposiciones actuales"/>
    <x v="66"/>
    <x v="0"/>
    <n v="479290"/>
  </r>
  <r>
    <x v="10"/>
    <s v="INVERSIONES ALCABAMA S.A."/>
    <s v="50 NIIF Pymes - Separados"/>
    <s v="BOGOTA D.C."/>
    <s v="F4321"/>
    <s v="2016-dic-31"/>
    <x v="3"/>
    <m/>
    <m/>
    <s v="Disposiciones actuales"/>
    <x v="66"/>
    <x v="0"/>
    <n v="970102"/>
  </r>
  <r>
    <x v="10"/>
    <s v="INVERSIONES ALCABAMA S.A."/>
    <s v="50 NIIF Pymes - Separados"/>
    <s v="BOGOTA D.C."/>
    <s v="F4321"/>
    <s v="2017-dic-31"/>
    <x v="3"/>
    <m/>
    <m/>
    <s v="Disposiciones actuales"/>
    <x v="66"/>
    <x v="0"/>
    <n v="1232017"/>
  </r>
  <r>
    <x v="28"/>
    <s v="RESTREPO Y URIBE S A S"/>
    <s v="50 NIIF Pymes - Separados"/>
    <s v="BOGOTA D.C."/>
    <s v="M7110"/>
    <s v="2016-dic-31"/>
    <x v="3"/>
    <m/>
    <m/>
    <s v="Disposiciones actuales"/>
    <x v="66"/>
    <x v="0"/>
    <n v="106395"/>
  </r>
  <r>
    <x v="28"/>
    <s v="RESTREPO Y URIBE S A S"/>
    <s v="50 NIIF Pymes - Separados"/>
    <s v="BOGOTA D.C."/>
    <s v="M7110"/>
    <s v="2017-dic-31"/>
    <x v="3"/>
    <m/>
    <m/>
    <s v="Disposiciones actuales"/>
    <x v="66"/>
    <x v="0"/>
    <n v="291958"/>
  </r>
  <r>
    <x v="58"/>
    <s v="ARCO CONSTRUCTORES S.A.S"/>
    <s v="50 NIIF Pymes - Separados"/>
    <s v="CUNDINAMARCA"/>
    <s v="F4210"/>
    <s v="2016-dic-31"/>
    <x v="3"/>
    <m/>
    <m/>
    <s v="Disposiciones actuales"/>
    <x v="66"/>
    <x v="0"/>
    <n v="39628"/>
  </r>
  <r>
    <x v="58"/>
    <s v="ARCO CONSTRUCTORES S.A.S"/>
    <s v="50 NIIF Pymes - Separados"/>
    <s v="CUNDINAMARCA"/>
    <s v="F4210"/>
    <s v="2017-dic-31"/>
    <x v="3"/>
    <m/>
    <m/>
    <s v="Disposiciones actuales"/>
    <x v="66"/>
    <x v="0"/>
    <n v="75607"/>
  </r>
  <r>
    <x v="24"/>
    <s v="ARPRO ARQUITECTOS INGENIEROS S.A."/>
    <s v="50 NIIF Pymes - Separados"/>
    <s v="BOGOTA D.C."/>
    <s v="F4112"/>
    <s v="2016-dic-31"/>
    <x v="3"/>
    <m/>
    <m/>
    <s v="Cuentas por pagar comerciales y otras cuentas por pagar"/>
    <x v="31"/>
    <x v="0"/>
    <n v="330671"/>
  </r>
  <r>
    <x v="24"/>
    <s v="ARPRO ARQUITECTOS INGENIEROS S.A."/>
    <s v="50 NIIF Pymes - Separados"/>
    <s v="BOGOTA D.C."/>
    <s v="F4112"/>
    <s v="2017-dic-31"/>
    <x v="3"/>
    <m/>
    <m/>
    <s v="Cuentas por pagar comerciales y otras cuentas por pagar"/>
    <x v="31"/>
    <x v="0"/>
    <n v="1305006"/>
  </r>
  <r>
    <x v="67"/>
    <s v="INGENIERIA Y SOLUCIONES ESPECIALIZADAS S.A.S. (ISES S.A.S.)"/>
    <s v="50 NIIF Pymes - Separados"/>
    <s v="ATLANTICO"/>
    <s v="M7110"/>
    <s v="2016-dic-31"/>
    <x v="3"/>
    <m/>
    <m/>
    <s v="Cuentas por pagar comerciales y otras cuentas por pagar"/>
    <x v="31"/>
    <x v="0"/>
    <n v="1585892"/>
  </r>
  <r>
    <x v="67"/>
    <s v="INGENIERIA Y SOLUCIONES ESPECIALIZADAS S.A.S. (ISES S.A.S.)"/>
    <s v="50 NIIF Pymes - Separados"/>
    <s v="ATLANTICO"/>
    <s v="M7110"/>
    <s v="2017-dic-31"/>
    <x v="3"/>
    <m/>
    <m/>
    <s v="Cuentas por pagar comerciales y otras cuentas por pagar"/>
    <x v="31"/>
    <x v="0"/>
    <n v="3927829"/>
  </r>
  <r>
    <x v="19"/>
    <s v="INGENIEROS CONSULTORES CIVILES Y ELECTRICOS S A"/>
    <s v="50 NIIF Pymes - Separados"/>
    <s v="BOGOTA D.C."/>
    <s v="M7110"/>
    <s v="2016-dic-31"/>
    <x v="3"/>
    <m/>
    <m/>
    <s v="Cuentas por pagar comerciales y otras cuentas por pagar"/>
    <x v="31"/>
    <x v="0"/>
    <n v="10839371"/>
  </r>
  <r>
    <x v="19"/>
    <s v="INGENIEROS CONSULTORES CIVILES Y ELECTRICOS S A"/>
    <s v="50 NIIF Pymes - Separados"/>
    <s v="BOGOTA D.C."/>
    <s v="M7110"/>
    <s v="2017-dic-31"/>
    <x v="3"/>
    <m/>
    <m/>
    <s v="Cuentas por pagar comerciales y otras cuentas por pagar"/>
    <x v="31"/>
    <x v="0"/>
    <n v="9669958"/>
  </r>
  <r>
    <x v="22"/>
    <s v="CONSULTORES TECNICOS Y ECONOMICOS S.A CONSULTECNICOS"/>
    <s v="50 NIIF Pymes - Separados"/>
    <s v="BOGOTA D.C."/>
    <s v="M7110"/>
    <s v="2016-dic-31"/>
    <x v="3"/>
    <m/>
    <m/>
    <s v="Cuentas por pagar comerciales y otras cuentas por pagar"/>
    <x v="31"/>
    <x v="0"/>
    <n v="57686"/>
  </r>
  <r>
    <x v="22"/>
    <s v="CONSULTORES TECNICOS Y ECONOMICOS S.A CONSULTECNICOS"/>
    <s v="50 NIIF Pymes - Separados"/>
    <s v="BOGOTA D.C."/>
    <s v="M7110"/>
    <s v="2017-dic-31"/>
    <x v="3"/>
    <m/>
    <m/>
    <s v="Cuentas por pagar comerciales y otras cuentas por pagar"/>
    <x v="31"/>
    <x v="0"/>
    <n v="470484"/>
  </r>
  <r>
    <x v="68"/>
    <s v="CONCOL INGENIERIA SAS"/>
    <s v="50 NIIF Pymes - Separados"/>
    <s v="BOGOTA D.C."/>
    <s v="M7110"/>
    <s v="2016-dic-31"/>
    <x v="3"/>
    <m/>
    <m/>
    <s v="Cuentas por pagar comerciales y otras cuentas por pagar"/>
    <x v="31"/>
    <x v="0"/>
    <n v="12083"/>
  </r>
  <r>
    <x v="68"/>
    <s v="CONCOL INGENIERIA SAS"/>
    <s v="50 NIIF Pymes - Separados"/>
    <s v="BOGOTA D.C."/>
    <s v="M7110"/>
    <s v="2017-dic-31"/>
    <x v="3"/>
    <m/>
    <m/>
    <s v="Cuentas por pagar comerciales y otras cuentas por pagar"/>
    <x v="31"/>
    <x v="0"/>
    <n v="2182787"/>
  </r>
  <r>
    <x v="63"/>
    <s v="CONSTRUCTORA FUREL S.A"/>
    <s v="50 NIIF Pymes - Separados"/>
    <s v="ANTIOQUIA"/>
    <s v="F4390"/>
    <s v="2016-dic-31"/>
    <x v="3"/>
    <m/>
    <m/>
    <s v="Cuentas por pagar comerciales y otras cuentas por pagar"/>
    <x v="31"/>
    <x v="0"/>
    <n v="7826215"/>
  </r>
  <r>
    <x v="63"/>
    <s v="CONSTRUCTORA FUREL S.A"/>
    <s v="50 NIIF Pymes - Separados"/>
    <s v="ANTIOQUIA"/>
    <s v="F4390"/>
    <s v="2017-dic-31"/>
    <x v="3"/>
    <m/>
    <m/>
    <s v="Cuentas por pagar comerciales y otras cuentas por pagar"/>
    <x v="31"/>
    <x v="0"/>
    <n v="10384468"/>
  </r>
  <r>
    <x v="51"/>
    <s v="INGENIERIA ESTRUCTURAL S.A."/>
    <s v="50 NIIF Pymes - Separados"/>
    <s v="ANTIOQUIA"/>
    <s v="M7110"/>
    <s v="2016-dic-31"/>
    <x v="3"/>
    <m/>
    <m/>
    <s v="Cuentas por pagar comerciales y otras cuentas por pagar"/>
    <x v="31"/>
    <x v="0"/>
    <n v="1478394"/>
  </r>
  <r>
    <x v="51"/>
    <s v="INGENIERIA ESTRUCTURAL S.A."/>
    <s v="50 NIIF Pymes - Separados"/>
    <s v="ANTIOQUIA"/>
    <s v="M7110"/>
    <s v="2017-dic-31"/>
    <x v="3"/>
    <m/>
    <m/>
    <s v="Cuentas por pagar comerciales y otras cuentas por pagar"/>
    <x v="31"/>
    <x v="0"/>
    <n v="1986717"/>
  </r>
  <r>
    <x v="46"/>
    <s v="PROKSOL S A S"/>
    <s v="50 NIIF Pymes - Separados"/>
    <s v="CUNDINAMARCA"/>
    <s v="M7110"/>
    <s v="2016-dic-31"/>
    <x v="3"/>
    <m/>
    <m/>
    <s v="Cuentas por pagar comerciales y otras cuentas por pagar"/>
    <x v="31"/>
    <x v="0"/>
    <n v="8126969"/>
  </r>
  <r>
    <x v="46"/>
    <s v="PROKSOL S A S"/>
    <s v="50 NIIF Pymes - Separados"/>
    <s v="CUNDINAMARCA"/>
    <s v="M7110"/>
    <s v="2017-dic-31"/>
    <x v="3"/>
    <m/>
    <m/>
    <s v="Cuentas por pagar comerciales y otras cuentas por pagar"/>
    <x v="31"/>
    <x v="0"/>
    <n v="42939326"/>
  </r>
  <r>
    <x v="59"/>
    <s v="CMS + GMP ASOCIADOS S A S EN REORGANIZACION"/>
    <s v="50 NIIF Pymes - Separados"/>
    <s v="BOGOTA D.C."/>
    <s v="M7110"/>
    <s v="2016-dic-31"/>
    <x v="3"/>
    <m/>
    <m/>
    <s v="Cuentas por pagar comerciales y otras cuentas por pagar"/>
    <x v="31"/>
    <x v="0"/>
    <n v="6556133"/>
  </r>
  <r>
    <x v="59"/>
    <s v="CMS + GMP ASOCIADOS S A S EN REORGANIZACION"/>
    <s v="50 NIIF Pymes - Separados"/>
    <s v="BOGOTA D.C."/>
    <s v="M7110"/>
    <s v="2017-dic-31"/>
    <x v="3"/>
    <m/>
    <m/>
    <s v="Cuentas por pagar comerciales y otras cuentas por pagar"/>
    <x v="31"/>
    <x v="0"/>
    <n v="8043247"/>
  </r>
  <r>
    <x v="10"/>
    <s v="INVERSIONES ALCABAMA S.A."/>
    <s v="50 NIIF Pymes - Separados"/>
    <s v="BOGOTA D.C."/>
    <s v="F4321"/>
    <s v="2016-dic-31"/>
    <x v="3"/>
    <m/>
    <m/>
    <s v="Cuentas por pagar comerciales y otras cuentas por pagar"/>
    <x v="31"/>
    <x v="0"/>
    <n v="74594458"/>
  </r>
  <r>
    <x v="10"/>
    <s v="INVERSIONES ALCABAMA S.A."/>
    <s v="50 NIIF Pymes - Separados"/>
    <s v="BOGOTA D.C."/>
    <s v="F4321"/>
    <s v="2017-dic-31"/>
    <x v="3"/>
    <m/>
    <m/>
    <s v="Cuentas por pagar comerciales y otras cuentas por pagar"/>
    <x v="31"/>
    <x v="0"/>
    <n v="74781007"/>
  </r>
  <r>
    <x v="28"/>
    <s v="RESTREPO Y URIBE S A S"/>
    <s v="50 NIIF Pymes - Separados"/>
    <s v="BOGOTA D.C."/>
    <s v="M7110"/>
    <s v="2016-dic-31"/>
    <x v="3"/>
    <m/>
    <m/>
    <s v="Cuentas por pagar comerciales y otras cuentas por pagar"/>
    <x v="31"/>
    <x v="0"/>
    <n v="4870269"/>
  </r>
  <r>
    <x v="28"/>
    <s v="RESTREPO Y URIBE S A S"/>
    <s v="50 NIIF Pymes - Separados"/>
    <s v="BOGOTA D.C."/>
    <s v="M7110"/>
    <s v="2017-dic-31"/>
    <x v="3"/>
    <m/>
    <m/>
    <s v="Cuentas por pagar comerciales y otras cuentas por pagar"/>
    <x v="31"/>
    <x v="0"/>
    <n v="4898212"/>
  </r>
  <r>
    <x v="58"/>
    <s v="ARCO CONSTRUCTORES S.A.S"/>
    <s v="50 NIIF Pymes - Separados"/>
    <s v="CUNDINAMARCA"/>
    <s v="F4210"/>
    <s v="2017-dic-31"/>
    <x v="3"/>
    <m/>
    <m/>
    <s v="Cuentas por pagar comerciales y otras cuentas por pagar"/>
    <x v="31"/>
    <x v="0"/>
    <n v="320516"/>
  </r>
  <r>
    <x v="50"/>
    <s v="MAB INGENIERIA DE VALOR S.A."/>
    <s v="50 NIIF Pymes - Separados"/>
    <s v="BOGOTA D.C."/>
    <s v="M7110"/>
    <s v="2016-dic-31"/>
    <x v="3"/>
    <m/>
    <m/>
    <s v="Cuentas por pagar comerciales y otras cuentas por pagar"/>
    <x v="31"/>
    <x v="0"/>
    <n v="1299692"/>
  </r>
  <r>
    <x v="50"/>
    <s v="MAB INGENIERIA DE VALOR S.A."/>
    <s v="50 NIIF Pymes - Separados"/>
    <s v="BOGOTA D.C."/>
    <s v="M7110"/>
    <s v="2017-dic-31"/>
    <x v="3"/>
    <m/>
    <m/>
    <s v="Cuentas por pagar comerciales y otras cuentas por pagar"/>
    <x v="31"/>
    <x v="0"/>
    <n v="540992"/>
  </r>
  <r>
    <x v="24"/>
    <s v="ARPRO ARQUITECTOS INGENIEROS S.A."/>
    <s v="50 NIIF Pymes - Separados"/>
    <s v="BOGOTA D.C."/>
    <s v="F4112"/>
    <s v="2016-dic-31"/>
    <x v="3"/>
    <m/>
    <m/>
    <s v="Pasivos por impuestos corrientes, corriente"/>
    <x v="32"/>
    <x v="0"/>
    <n v="267245"/>
  </r>
  <r>
    <x v="24"/>
    <s v="ARPRO ARQUITECTOS INGENIEROS S.A."/>
    <s v="50 NIIF Pymes - Separados"/>
    <s v="BOGOTA D.C."/>
    <s v="F4112"/>
    <s v="2017-dic-31"/>
    <x v="3"/>
    <m/>
    <m/>
    <s v="Pasivos por impuestos corrientes, corriente"/>
    <x v="32"/>
    <x v="0"/>
    <n v="1937087"/>
  </r>
  <r>
    <x v="67"/>
    <s v="INGENIERIA Y SOLUCIONES ESPECIALIZADAS S.A.S. (ISES S.A.S.)"/>
    <s v="50 NIIF Pymes - Separados"/>
    <s v="ATLANTICO"/>
    <s v="M7110"/>
    <s v="2016-dic-31"/>
    <x v="3"/>
    <m/>
    <m/>
    <s v="Pasivos por impuestos corrientes, corriente"/>
    <x v="32"/>
    <x v="0"/>
    <n v="822349"/>
  </r>
  <r>
    <x v="67"/>
    <s v="INGENIERIA Y SOLUCIONES ESPECIALIZADAS S.A.S. (ISES S.A.S.)"/>
    <s v="50 NIIF Pymes - Separados"/>
    <s v="ATLANTICO"/>
    <s v="M7110"/>
    <s v="2017-dic-31"/>
    <x v="3"/>
    <m/>
    <m/>
    <s v="Pasivos por impuestos corrientes, corriente"/>
    <x v="32"/>
    <x v="0"/>
    <n v="1819707"/>
  </r>
  <r>
    <x v="19"/>
    <s v="INGENIEROS CONSULTORES CIVILES Y ELECTRICOS S A"/>
    <s v="50 NIIF Pymes - Separados"/>
    <s v="BOGOTA D.C."/>
    <s v="M7110"/>
    <s v="2016-dic-31"/>
    <x v="3"/>
    <m/>
    <m/>
    <s v="Pasivos por impuestos corrientes, corriente"/>
    <x v="32"/>
    <x v="0"/>
    <n v="2260281"/>
  </r>
  <r>
    <x v="19"/>
    <s v="INGENIEROS CONSULTORES CIVILES Y ELECTRICOS S A"/>
    <s v="50 NIIF Pymes - Separados"/>
    <s v="BOGOTA D.C."/>
    <s v="M7110"/>
    <s v="2017-dic-31"/>
    <x v="3"/>
    <m/>
    <m/>
    <s v="Pasivos por impuestos corrientes, corriente"/>
    <x v="32"/>
    <x v="0"/>
    <n v="989165"/>
  </r>
  <r>
    <x v="22"/>
    <s v="CONSULTORES TECNICOS Y ECONOMICOS S.A CONSULTECNICOS"/>
    <s v="50 NIIF Pymes - Separados"/>
    <s v="BOGOTA D.C."/>
    <s v="M7110"/>
    <s v="2016-dic-31"/>
    <x v="3"/>
    <m/>
    <m/>
    <s v="Pasivos por impuestos corrientes, corriente"/>
    <x v="32"/>
    <x v="0"/>
    <n v="284217"/>
  </r>
  <r>
    <x v="22"/>
    <s v="CONSULTORES TECNICOS Y ECONOMICOS S.A CONSULTECNICOS"/>
    <s v="50 NIIF Pymes - Separados"/>
    <s v="BOGOTA D.C."/>
    <s v="M7110"/>
    <s v="2017-dic-31"/>
    <x v="3"/>
    <m/>
    <m/>
    <s v="Pasivos por impuestos corrientes, corriente"/>
    <x v="32"/>
    <x v="0"/>
    <n v="25187"/>
  </r>
  <r>
    <x v="68"/>
    <s v="CONCOL INGENIERIA SAS"/>
    <s v="50 NIIF Pymes - Separados"/>
    <s v="BOGOTA D.C."/>
    <s v="M7110"/>
    <s v="2016-dic-31"/>
    <x v="3"/>
    <m/>
    <m/>
    <s v="Pasivos por impuestos corrientes, corriente"/>
    <x v="32"/>
    <x v="0"/>
    <n v="624723"/>
  </r>
  <r>
    <x v="68"/>
    <s v="CONCOL INGENIERIA SAS"/>
    <s v="50 NIIF Pymes - Separados"/>
    <s v="BOGOTA D.C."/>
    <s v="M7110"/>
    <s v="2017-dic-31"/>
    <x v="3"/>
    <m/>
    <m/>
    <s v="Pasivos por impuestos corrientes, corriente"/>
    <x v="32"/>
    <x v="0"/>
    <n v="31248"/>
  </r>
  <r>
    <x v="63"/>
    <s v="CONSTRUCTORA FUREL S.A"/>
    <s v="50 NIIF Pymes - Separados"/>
    <s v="ANTIOQUIA"/>
    <s v="F4390"/>
    <s v="2016-dic-31"/>
    <x v="3"/>
    <m/>
    <m/>
    <s v="Pasivos por impuestos corrientes, corriente"/>
    <x v="32"/>
    <x v="0"/>
    <n v="235238"/>
  </r>
  <r>
    <x v="63"/>
    <s v="CONSTRUCTORA FUREL S.A"/>
    <s v="50 NIIF Pymes - Separados"/>
    <s v="ANTIOQUIA"/>
    <s v="F4390"/>
    <s v="2017-dic-31"/>
    <x v="3"/>
    <m/>
    <m/>
    <s v="Pasivos por impuestos corrientes, corriente"/>
    <x v="32"/>
    <x v="0"/>
    <n v="26850"/>
  </r>
  <r>
    <x v="46"/>
    <s v="PROKSOL S A S"/>
    <s v="50 NIIF Pymes - Separados"/>
    <s v="CUNDINAMARCA"/>
    <s v="M7110"/>
    <s v="2016-dic-31"/>
    <x v="3"/>
    <m/>
    <m/>
    <s v="Pasivos por impuestos corrientes, corriente"/>
    <x v="32"/>
    <x v="0"/>
    <n v="109446"/>
  </r>
  <r>
    <x v="46"/>
    <s v="PROKSOL S A S"/>
    <s v="50 NIIF Pymes - Separados"/>
    <s v="CUNDINAMARCA"/>
    <s v="M7110"/>
    <s v="2017-dic-31"/>
    <x v="3"/>
    <m/>
    <m/>
    <s v="Pasivos por impuestos corrientes, corriente"/>
    <x v="32"/>
    <x v="0"/>
    <n v="205977"/>
  </r>
  <r>
    <x v="59"/>
    <s v="CMS + GMP ASOCIADOS S A S EN REORGANIZACION"/>
    <s v="50 NIIF Pymes - Separados"/>
    <s v="BOGOTA D.C."/>
    <s v="M7110"/>
    <s v="2016-dic-31"/>
    <x v="3"/>
    <m/>
    <m/>
    <s v="Pasivos por impuestos corrientes, corriente"/>
    <x v="32"/>
    <x v="0"/>
    <n v="781655"/>
  </r>
  <r>
    <x v="59"/>
    <s v="CMS + GMP ASOCIADOS S A S EN REORGANIZACION"/>
    <s v="50 NIIF Pymes - Separados"/>
    <s v="BOGOTA D.C."/>
    <s v="M7110"/>
    <s v="2017-dic-31"/>
    <x v="3"/>
    <m/>
    <m/>
    <s v="Pasivos por impuestos corrientes, corriente"/>
    <x v="32"/>
    <x v="0"/>
    <n v="1068760"/>
  </r>
  <r>
    <x v="10"/>
    <s v="INVERSIONES ALCABAMA S.A."/>
    <s v="50 NIIF Pymes - Separados"/>
    <s v="BOGOTA D.C."/>
    <s v="F4321"/>
    <s v="2016-dic-31"/>
    <x v="3"/>
    <m/>
    <m/>
    <s v="Pasivos por impuestos corrientes, corriente"/>
    <x v="32"/>
    <x v="0"/>
    <n v="1427107"/>
  </r>
  <r>
    <x v="10"/>
    <s v="INVERSIONES ALCABAMA S.A."/>
    <s v="50 NIIF Pymes - Separados"/>
    <s v="BOGOTA D.C."/>
    <s v="F4321"/>
    <s v="2017-dic-31"/>
    <x v="3"/>
    <m/>
    <m/>
    <s v="Pasivos por impuestos corrientes, corriente"/>
    <x v="32"/>
    <x v="0"/>
    <n v="5312062"/>
  </r>
  <r>
    <x v="28"/>
    <s v="RESTREPO Y URIBE S A S"/>
    <s v="50 NIIF Pymes - Separados"/>
    <s v="BOGOTA D.C."/>
    <s v="M7110"/>
    <s v="2016-dic-31"/>
    <x v="3"/>
    <m/>
    <m/>
    <s v="Pasivos por impuestos corrientes, corriente"/>
    <x v="32"/>
    <x v="0"/>
    <n v="1338343"/>
  </r>
  <r>
    <x v="28"/>
    <s v="RESTREPO Y URIBE S A S"/>
    <s v="50 NIIF Pymes - Separados"/>
    <s v="BOGOTA D.C."/>
    <s v="M7110"/>
    <s v="2017-dic-31"/>
    <x v="3"/>
    <m/>
    <m/>
    <s v="Pasivos por impuestos corrientes, corriente"/>
    <x v="32"/>
    <x v="0"/>
    <n v="2745250"/>
  </r>
  <r>
    <x v="58"/>
    <s v="ARCO CONSTRUCTORES S.A.S"/>
    <s v="50 NIIF Pymes - Separados"/>
    <s v="CUNDINAMARCA"/>
    <s v="F4210"/>
    <s v="2016-dic-31"/>
    <x v="3"/>
    <m/>
    <m/>
    <s v="Pasivos por impuestos corrientes, corriente"/>
    <x v="32"/>
    <x v="0"/>
    <n v="5893"/>
  </r>
  <r>
    <x v="58"/>
    <s v="ARCO CONSTRUCTORES S.A.S"/>
    <s v="50 NIIF Pymes - Separados"/>
    <s v="CUNDINAMARCA"/>
    <s v="F4210"/>
    <s v="2017-dic-31"/>
    <x v="3"/>
    <m/>
    <m/>
    <s v="Pasivos por impuestos corrientes, corriente"/>
    <x v="32"/>
    <x v="0"/>
    <n v="11045"/>
  </r>
  <r>
    <x v="50"/>
    <s v="MAB INGENIERIA DE VALOR S.A."/>
    <s v="50 NIIF Pymes - Separados"/>
    <s v="BOGOTA D.C."/>
    <s v="M7110"/>
    <s v="2016-dic-31"/>
    <x v="3"/>
    <m/>
    <m/>
    <s v="Pasivos por impuestos corrientes, corriente"/>
    <x v="32"/>
    <x v="0"/>
    <n v="2754692"/>
  </r>
  <r>
    <x v="50"/>
    <s v="MAB INGENIERIA DE VALOR S.A."/>
    <s v="50 NIIF Pymes - Separados"/>
    <s v="BOGOTA D.C."/>
    <s v="M7110"/>
    <s v="2017-dic-31"/>
    <x v="3"/>
    <m/>
    <m/>
    <s v="Pasivos por impuestos corrientes, corriente"/>
    <x v="32"/>
    <x v="0"/>
    <n v="2320756"/>
  </r>
  <r>
    <x v="24"/>
    <s v="ARPRO ARQUITECTOS INGENIEROS S.A."/>
    <s v="50 NIIF Pymes - Separados"/>
    <s v="BOGOTA D.C."/>
    <s v="F4112"/>
    <s v="2016-dic-31"/>
    <x v="3"/>
    <m/>
    <m/>
    <s v="Otros pasivos financieros corrientes"/>
    <x v="33"/>
    <x v="0"/>
    <n v="9378751"/>
  </r>
  <r>
    <x v="24"/>
    <s v="ARPRO ARQUITECTOS INGENIEROS S.A."/>
    <s v="50 NIIF Pymes - Separados"/>
    <s v="BOGOTA D.C."/>
    <s v="F4112"/>
    <s v="2017-dic-31"/>
    <x v="3"/>
    <m/>
    <m/>
    <s v="Otros pasivos financieros corrientes"/>
    <x v="33"/>
    <x v="0"/>
    <n v="6271244"/>
  </r>
  <r>
    <x v="67"/>
    <s v="INGENIERIA Y SOLUCIONES ESPECIALIZADAS S.A.S. (ISES S.A.S.)"/>
    <s v="50 NIIF Pymes - Separados"/>
    <s v="ATLANTICO"/>
    <s v="M7110"/>
    <s v="2016-dic-31"/>
    <x v="3"/>
    <m/>
    <m/>
    <s v="Otros pasivos financieros corrientes"/>
    <x v="33"/>
    <x v="0"/>
    <n v="83318"/>
  </r>
  <r>
    <x v="67"/>
    <s v="INGENIERIA Y SOLUCIONES ESPECIALIZADAS S.A.S. (ISES S.A.S.)"/>
    <s v="50 NIIF Pymes - Separados"/>
    <s v="ATLANTICO"/>
    <s v="M7110"/>
    <s v="2017-dic-31"/>
    <x v="3"/>
    <m/>
    <m/>
    <s v="Otros pasivos financieros corrientes"/>
    <x v="33"/>
    <x v="0"/>
    <n v="112389"/>
  </r>
  <r>
    <x v="19"/>
    <s v="INGENIEROS CONSULTORES CIVILES Y ELECTRICOS S A"/>
    <s v="50 NIIF Pymes - Separados"/>
    <s v="BOGOTA D.C."/>
    <s v="M7110"/>
    <s v="2016-dic-31"/>
    <x v="3"/>
    <m/>
    <m/>
    <s v="Otros pasivos financieros corrientes"/>
    <x v="33"/>
    <x v="0"/>
    <n v="1007300"/>
  </r>
  <r>
    <x v="19"/>
    <s v="INGENIEROS CONSULTORES CIVILES Y ELECTRICOS S A"/>
    <s v="50 NIIF Pymes - Separados"/>
    <s v="BOGOTA D.C."/>
    <s v="M7110"/>
    <s v="2017-dic-31"/>
    <x v="3"/>
    <m/>
    <m/>
    <s v="Otros pasivos financieros corrientes"/>
    <x v="33"/>
    <x v="0"/>
    <n v="1730976"/>
  </r>
  <r>
    <x v="22"/>
    <s v="CONSULTORES TECNICOS Y ECONOMICOS S.A CONSULTECNICOS"/>
    <s v="50 NIIF Pymes - Separados"/>
    <s v="BOGOTA D.C."/>
    <s v="M7110"/>
    <s v="2016-dic-31"/>
    <x v="3"/>
    <m/>
    <m/>
    <s v="Otros pasivos financieros corrientes"/>
    <x v="33"/>
    <x v="0"/>
    <n v="1429"/>
  </r>
  <r>
    <x v="22"/>
    <s v="CONSULTORES TECNICOS Y ECONOMICOS S.A CONSULTECNICOS"/>
    <s v="50 NIIF Pymes - Separados"/>
    <s v="BOGOTA D.C."/>
    <s v="M7110"/>
    <s v="2017-dic-31"/>
    <x v="3"/>
    <m/>
    <m/>
    <s v="Otros pasivos financieros corrientes"/>
    <x v="33"/>
    <x v="0"/>
    <n v="1835"/>
  </r>
  <r>
    <x v="68"/>
    <s v="CONCOL INGENIERIA SAS"/>
    <s v="50 NIIF Pymes - Separados"/>
    <s v="BOGOTA D.C."/>
    <s v="M7110"/>
    <s v="2016-dic-31"/>
    <x v="3"/>
    <m/>
    <m/>
    <s v="Otros pasivos financieros corrientes"/>
    <x v="33"/>
    <x v="0"/>
    <n v="760755"/>
  </r>
  <r>
    <x v="63"/>
    <s v="CONSTRUCTORA FUREL S.A"/>
    <s v="50 NIIF Pymes - Separados"/>
    <s v="ANTIOQUIA"/>
    <s v="F4390"/>
    <s v="2016-dic-31"/>
    <x v="3"/>
    <m/>
    <m/>
    <s v="Otros pasivos financieros corrientes"/>
    <x v="33"/>
    <x v="0"/>
    <n v="4242249"/>
  </r>
  <r>
    <x v="63"/>
    <s v="CONSTRUCTORA FUREL S.A"/>
    <s v="50 NIIF Pymes - Separados"/>
    <s v="ANTIOQUIA"/>
    <s v="F4390"/>
    <s v="2017-dic-31"/>
    <x v="3"/>
    <m/>
    <m/>
    <s v="Otros pasivos financieros corrientes"/>
    <x v="33"/>
    <x v="0"/>
    <n v="3070035"/>
  </r>
  <r>
    <x v="51"/>
    <s v="INGENIERIA ESTRUCTURAL S.A."/>
    <s v="50 NIIF Pymes - Separados"/>
    <s v="ANTIOQUIA"/>
    <s v="M7110"/>
    <s v="2016-dic-31"/>
    <x v="3"/>
    <m/>
    <m/>
    <s v="Otros pasivos financieros corrientes"/>
    <x v="33"/>
    <x v="0"/>
    <n v="6207"/>
  </r>
  <r>
    <x v="51"/>
    <s v="INGENIERIA ESTRUCTURAL S.A."/>
    <s v="50 NIIF Pymes - Separados"/>
    <s v="ANTIOQUIA"/>
    <s v="M7110"/>
    <s v="2017-dic-31"/>
    <x v="3"/>
    <m/>
    <m/>
    <s v="Otros pasivos financieros corrientes"/>
    <x v="33"/>
    <x v="0"/>
    <n v="15302"/>
  </r>
  <r>
    <x v="46"/>
    <s v="PROKSOL S A S"/>
    <s v="50 NIIF Pymes - Separados"/>
    <s v="CUNDINAMARCA"/>
    <s v="M7110"/>
    <s v="2016-dic-31"/>
    <x v="3"/>
    <m/>
    <m/>
    <s v="Otros pasivos financieros corrientes"/>
    <x v="33"/>
    <x v="0"/>
    <n v="4124894"/>
  </r>
  <r>
    <x v="46"/>
    <s v="PROKSOL S A S"/>
    <s v="50 NIIF Pymes - Separados"/>
    <s v="CUNDINAMARCA"/>
    <s v="M7110"/>
    <s v="2017-dic-31"/>
    <x v="3"/>
    <m/>
    <m/>
    <s v="Otros pasivos financieros corrientes"/>
    <x v="33"/>
    <x v="0"/>
    <n v="17247642"/>
  </r>
  <r>
    <x v="59"/>
    <s v="CMS + GMP ASOCIADOS S A S EN REORGANIZACION"/>
    <s v="50 NIIF Pymes - Separados"/>
    <s v="BOGOTA D.C."/>
    <s v="M7110"/>
    <s v="2016-dic-31"/>
    <x v="3"/>
    <m/>
    <m/>
    <s v="Otros pasivos financieros corrientes"/>
    <x v="33"/>
    <x v="0"/>
    <n v="19064025"/>
  </r>
  <r>
    <x v="59"/>
    <s v="CMS + GMP ASOCIADOS S A S EN REORGANIZACION"/>
    <s v="50 NIIF Pymes - Separados"/>
    <s v="BOGOTA D.C."/>
    <s v="M7110"/>
    <s v="2017-dic-31"/>
    <x v="3"/>
    <m/>
    <m/>
    <s v="Otros pasivos financieros corrientes"/>
    <x v="33"/>
    <x v="0"/>
    <n v="11613768"/>
  </r>
  <r>
    <x v="10"/>
    <s v="INVERSIONES ALCABAMA S.A."/>
    <s v="50 NIIF Pymes - Separados"/>
    <s v="BOGOTA D.C."/>
    <s v="F4321"/>
    <s v="2016-dic-31"/>
    <x v="3"/>
    <m/>
    <m/>
    <s v="Otros pasivos financieros corrientes"/>
    <x v="33"/>
    <x v="0"/>
    <n v="9010914"/>
  </r>
  <r>
    <x v="10"/>
    <s v="INVERSIONES ALCABAMA S.A."/>
    <s v="50 NIIF Pymes - Separados"/>
    <s v="BOGOTA D.C."/>
    <s v="F4321"/>
    <s v="2017-dic-31"/>
    <x v="3"/>
    <m/>
    <m/>
    <s v="Otros pasivos financieros corrientes"/>
    <x v="33"/>
    <x v="0"/>
    <n v="4765951"/>
  </r>
  <r>
    <x v="50"/>
    <s v="MAB INGENIERIA DE VALOR S.A."/>
    <s v="50 NIIF Pymes - Separados"/>
    <s v="BOGOTA D.C."/>
    <s v="M7110"/>
    <s v="2016-dic-31"/>
    <x v="3"/>
    <m/>
    <m/>
    <s v="Otros pasivos financieros corrientes"/>
    <x v="33"/>
    <x v="0"/>
    <n v="29423"/>
  </r>
  <r>
    <x v="50"/>
    <s v="MAB INGENIERIA DE VALOR S.A."/>
    <s v="50 NIIF Pymes - Separados"/>
    <s v="BOGOTA D.C."/>
    <s v="M7110"/>
    <s v="2017-dic-31"/>
    <x v="3"/>
    <m/>
    <m/>
    <s v="Otros pasivos financieros corrientes"/>
    <x v="33"/>
    <x v="0"/>
    <n v="3276"/>
  </r>
  <r>
    <x v="24"/>
    <s v="ARPRO ARQUITECTOS INGENIEROS S.A."/>
    <s v="50 NIIF Pymes - Separados"/>
    <s v="BOGOTA D.C."/>
    <s v="F4112"/>
    <s v="2016-dic-31"/>
    <x v="3"/>
    <m/>
    <m/>
    <s v="Préstamos corrientes"/>
    <x v="34"/>
    <x v="0"/>
    <n v="9378751"/>
  </r>
  <r>
    <x v="24"/>
    <s v="ARPRO ARQUITECTOS INGENIEROS S.A."/>
    <s v="50 NIIF Pymes - Separados"/>
    <s v="BOGOTA D.C."/>
    <s v="F4112"/>
    <s v="2017-dic-31"/>
    <x v="3"/>
    <m/>
    <m/>
    <s v="Préstamos corrientes"/>
    <x v="34"/>
    <x v="0"/>
    <n v="6271244"/>
  </r>
  <r>
    <x v="67"/>
    <s v="INGENIERIA Y SOLUCIONES ESPECIALIZADAS S.A.S. (ISES S.A.S.)"/>
    <s v="50 NIIF Pymes - Separados"/>
    <s v="ATLANTICO"/>
    <s v="M7110"/>
    <s v="2016-dic-31"/>
    <x v="3"/>
    <m/>
    <m/>
    <s v="Préstamos corrientes"/>
    <x v="34"/>
    <x v="0"/>
    <n v="54840"/>
  </r>
  <r>
    <x v="67"/>
    <s v="INGENIERIA Y SOLUCIONES ESPECIALIZADAS S.A.S. (ISES S.A.S.)"/>
    <s v="50 NIIF Pymes - Separados"/>
    <s v="ATLANTICO"/>
    <s v="M7110"/>
    <s v="2017-dic-31"/>
    <x v="3"/>
    <m/>
    <m/>
    <s v="Préstamos corrientes"/>
    <x v="34"/>
    <x v="0"/>
    <n v="20623"/>
  </r>
  <r>
    <x v="19"/>
    <s v="INGENIEROS CONSULTORES CIVILES Y ELECTRICOS S A"/>
    <s v="50 NIIF Pymes - Separados"/>
    <s v="BOGOTA D.C."/>
    <s v="M7110"/>
    <s v="2016-dic-31"/>
    <x v="3"/>
    <m/>
    <m/>
    <s v="Préstamos corrientes"/>
    <x v="34"/>
    <x v="0"/>
    <n v="1007300"/>
  </r>
  <r>
    <x v="19"/>
    <s v="INGENIEROS CONSULTORES CIVILES Y ELECTRICOS S A"/>
    <s v="50 NIIF Pymes - Separados"/>
    <s v="BOGOTA D.C."/>
    <s v="M7110"/>
    <s v="2017-dic-31"/>
    <x v="3"/>
    <m/>
    <m/>
    <s v="Préstamos corrientes"/>
    <x v="34"/>
    <x v="0"/>
    <n v="1730976"/>
  </r>
  <r>
    <x v="22"/>
    <s v="CONSULTORES TECNICOS Y ECONOMICOS S.A CONSULTECNICOS"/>
    <s v="50 NIIF Pymes - Separados"/>
    <s v="BOGOTA D.C."/>
    <s v="M7110"/>
    <s v="2016-dic-31"/>
    <x v="3"/>
    <m/>
    <m/>
    <s v="Préstamos corrientes"/>
    <x v="34"/>
    <x v="0"/>
    <n v="1429"/>
  </r>
  <r>
    <x v="22"/>
    <s v="CONSULTORES TECNICOS Y ECONOMICOS S.A CONSULTECNICOS"/>
    <s v="50 NIIF Pymes - Separados"/>
    <s v="BOGOTA D.C."/>
    <s v="M7110"/>
    <s v="2017-dic-31"/>
    <x v="3"/>
    <m/>
    <m/>
    <s v="Préstamos corrientes"/>
    <x v="34"/>
    <x v="0"/>
    <n v="1835"/>
  </r>
  <r>
    <x v="68"/>
    <s v="CONCOL INGENIERIA SAS"/>
    <s v="50 NIIF Pymes - Separados"/>
    <s v="BOGOTA D.C."/>
    <s v="M7110"/>
    <s v="2016-dic-31"/>
    <x v="3"/>
    <m/>
    <m/>
    <s v="Préstamos corrientes"/>
    <x v="34"/>
    <x v="0"/>
    <n v="736212"/>
  </r>
  <r>
    <x v="63"/>
    <s v="CONSTRUCTORA FUREL S.A"/>
    <s v="50 NIIF Pymes - Separados"/>
    <s v="ANTIOQUIA"/>
    <s v="F4390"/>
    <s v="2016-dic-31"/>
    <x v="3"/>
    <m/>
    <m/>
    <s v="Préstamos corrientes"/>
    <x v="34"/>
    <x v="0"/>
    <n v="4242249"/>
  </r>
  <r>
    <x v="63"/>
    <s v="CONSTRUCTORA FUREL S.A"/>
    <s v="50 NIIF Pymes - Separados"/>
    <s v="ANTIOQUIA"/>
    <s v="F4390"/>
    <s v="2017-dic-31"/>
    <x v="3"/>
    <m/>
    <m/>
    <s v="Préstamos corrientes"/>
    <x v="34"/>
    <x v="0"/>
    <n v="3070035"/>
  </r>
  <r>
    <x v="51"/>
    <s v="INGENIERIA ESTRUCTURAL S.A."/>
    <s v="50 NIIF Pymes - Separados"/>
    <s v="ANTIOQUIA"/>
    <s v="M7110"/>
    <s v="2016-dic-31"/>
    <x v="3"/>
    <m/>
    <m/>
    <s v="Préstamos corrientes"/>
    <x v="34"/>
    <x v="0"/>
    <n v="6207"/>
  </r>
  <r>
    <x v="51"/>
    <s v="INGENIERIA ESTRUCTURAL S.A."/>
    <s v="50 NIIF Pymes - Separados"/>
    <s v="ANTIOQUIA"/>
    <s v="M7110"/>
    <s v="2017-dic-31"/>
    <x v="3"/>
    <m/>
    <m/>
    <s v="Préstamos corrientes"/>
    <x v="34"/>
    <x v="0"/>
    <n v="15302"/>
  </r>
  <r>
    <x v="46"/>
    <s v="PROKSOL S A S"/>
    <s v="50 NIIF Pymes - Separados"/>
    <s v="CUNDINAMARCA"/>
    <s v="M7110"/>
    <s v="2016-dic-31"/>
    <x v="3"/>
    <m/>
    <m/>
    <s v="Préstamos corrientes"/>
    <x v="34"/>
    <x v="0"/>
    <n v="4124894"/>
  </r>
  <r>
    <x v="46"/>
    <s v="PROKSOL S A S"/>
    <s v="50 NIIF Pymes - Separados"/>
    <s v="CUNDINAMARCA"/>
    <s v="M7110"/>
    <s v="2017-dic-31"/>
    <x v="3"/>
    <m/>
    <m/>
    <s v="Préstamos corrientes"/>
    <x v="34"/>
    <x v="0"/>
    <n v="17247642"/>
  </r>
  <r>
    <x v="59"/>
    <s v="CMS + GMP ASOCIADOS S A S EN REORGANIZACION"/>
    <s v="50 NIIF Pymes - Separados"/>
    <s v="BOGOTA D.C."/>
    <s v="M7110"/>
    <s v="2016-dic-31"/>
    <x v="3"/>
    <m/>
    <m/>
    <s v="Préstamos corrientes"/>
    <x v="34"/>
    <x v="0"/>
    <n v="19064025"/>
  </r>
  <r>
    <x v="59"/>
    <s v="CMS + GMP ASOCIADOS S A S EN REORGANIZACION"/>
    <s v="50 NIIF Pymes - Separados"/>
    <s v="BOGOTA D.C."/>
    <s v="M7110"/>
    <s v="2017-dic-31"/>
    <x v="3"/>
    <m/>
    <m/>
    <s v="Préstamos corrientes"/>
    <x v="34"/>
    <x v="0"/>
    <n v="11613768"/>
  </r>
  <r>
    <x v="10"/>
    <s v="INVERSIONES ALCABAMA S.A."/>
    <s v="50 NIIF Pymes - Separados"/>
    <s v="BOGOTA D.C."/>
    <s v="F4321"/>
    <s v="2016-dic-31"/>
    <x v="3"/>
    <m/>
    <m/>
    <s v="Préstamos corrientes"/>
    <x v="34"/>
    <x v="0"/>
    <n v="9010914"/>
  </r>
  <r>
    <x v="10"/>
    <s v="INVERSIONES ALCABAMA S.A."/>
    <s v="50 NIIF Pymes - Separados"/>
    <s v="BOGOTA D.C."/>
    <s v="F4321"/>
    <s v="2017-dic-31"/>
    <x v="3"/>
    <m/>
    <m/>
    <s v="Préstamos corrientes"/>
    <x v="34"/>
    <x v="0"/>
    <n v="4765951"/>
  </r>
  <r>
    <x v="50"/>
    <s v="MAB INGENIERIA DE VALOR S.A."/>
    <s v="50 NIIF Pymes - Separados"/>
    <s v="BOGOTA D.C."/>
    <s v="M7110"/>
    <s v="2016-dic-31"/>
    <x v="3"/>
    <m/>
    <m/>
    <s v="Préstamos corrientes"/>
    <x v="34"/>
    <x v="0"/>
    <n v="29423"/>
  </r>
  <r>
    <x v="50"/>
    <s v="MAB INGENIERIA DE VALOR S.A."/>
    <s v="50 NIIF Pymes - Separados"/>
    <s v="BOGOTA D.C."/>
    <s v="M7110"/>
    <s v="2017-dic-31"/>
    <x v="3"/>
    <m/>
    <m/>
    <s v="Préstamos corrientes"/>
    <x v="34"/>
    <x v="0"/>
    <n v="3276"/>
  </r>
  <r>
    <x v="67"/>
    <s v="INGENIERIA Y SOLUCIONES ESPECIALIZADAS S.A.S. (ISES S.A.S.)"/>
    <s v="50 NIIF Pymes - Separados"/>
    <s v="ATLANTICO"/>
    <s v="M7110"/>
    <s v="2016-dic-31"/>
    <x v="3"/>
    <m/>
    <m/>
    <s v="Parte corriente de préstamos no corrientes"/>
    <x v="35"/>
    <x v="0"/>
    <n v="28478"/>
  </r>
  <r>
    <x v="67"/>
    <s v="INGENIERIA Y SOLUCIONES ESPECIALIZADAS S.A.S. (ISES S.A.S.)"/>
    <s v="50 NIIF Pymes - Separados"/>
    <s v="ATLANTICO"/>
    <s v="M7110"/>
    <s v="2017-dic-31"/>
    <x v="3"/>
    <m/>
    <m/>
    <s v="Parte corriente de préstamos no corrientes"/>
    <x v="35"/>
    <x v="0"/>
    <n v="91766"/>
  </r>
  <r>
    <x v="68"/>
    <s v="CONCOL INGENIERIA SAS"/>
    <s v="50 NIIF Pymes - Separados"/>
    <s v="BOGOTA D.C."/>
    <s v="M7110"/>
    <s v="2016-dic-31"/>
    <x v="3"/>
    <m/>
    <m/>
    <s v="Parte corriente de préstamos no corrientes"/>
    <x v="35"/>
    <x v="0"/>
    <n v="24543"/>
  </r>
  <r>
    <x v="67"/>
    <s v="INGENIERIA Y SOLUCIONES ESPECIALIZADAS S.A.S. (ISES S.A.S.)"/>
    <s v="50 NIIF Pymes - Separados"/>
    <s v="ATLANTICO"/>
    <s v="M7110"/>
    <s v="2016-dic-31"/>
    <x v="3"/>
    <m/>
    <m/>
    <s v="Otros pasivos no financieros corrientes"/>
    <x v="36"/>
    <x v="0"/>
    <n v="467897"/>
  </r>
  <r>
    <x v="67"/>
    <s v="INGENIERIA Y SOLUCIONES ESPECIALIZADAS S.A.S. (ISES S.A.S.)"/>
    <s v="50 NIIF Pymes - Separados"/>
    <s v="ATLANTICO"/>
    <s v="M7110"/>
    <s v="2017-dic-31"/>
    <x v="3"/>
    <m/>
    <m/>
    <s v="Otros pasivos no financieros corrientes"/>
    <x v="36"/>
    <x v="0"/>
    <n v="21356"/>
  </r>
  <r>
    <x v="19"/>
    <s v="INGENIEROS CONSULTORES CIVILES Y ELECTRICOS S A"/>
    <s v="50 NIIF Pymes - Separados"/>
    <s v="BOGOTA D.C."/>
    <s v="M7110"/>
    <s v="2016-dic-31"/>
    <x v="3"/>
    <m/>
    <m/>
    <s v="Otros pasivos no financieros corrientes"/>
    <x v="36"/>
    <x v="0"/>
    <n v="1616641"/>
  </r>
  <r>
    <x v="19"/>
    <s v="INGENIEROS CONSULTORES CIVILES Y ELECTRICOS S A"/>
    <s v="50 NIIF Pymes - Separados"/>
    <s v="BOGOTA D.C."/>
    <s v="M7110"/>
    <s v="2017-dic-31"/>
    <x v="3"/>
    <m/>
    <m/>
    <s v="Otros pasivos no financieros corrientes"/>
    <x v="36"/>
    <x v="0"/>
    <n v="599063"/>
  </r>
  <r>
    <x v="46"/>
    <s v="PROKSOL S A S"/>
    <s v="50 NIIF Pymes - Separados"/>
    <s v="CUNDINAMARCA"/>
    <s v="M7110"/>
    <s v="2016-dic-31"/>
    <x v="3"/>
    <m/>
    <m/>
    <s v="Otros pasivos no financieros corrientes"/>
    <x v="36"/>
    <x v="0"/>
    <n v="53250003"/>
  </r>
  <r>
    <x v="10"/>
    <s v="INVERSIONES ALCABAMA S.A."/>
    <s v="50 NIIF Pymes - Separados"/>
    <s v="BOGOTA D.C."/>
    <s v="F4321"/>
    <s v="2016-dic-31"/>
    <x v="3"/>
    <m/>
    <m/>
    <s v="Otros pasivos no financieros corrientes"/>
    <x v="36"/>
    <x v="0"/>
    <n v="111222498"/>
  </r>
  <r>
    <x v="10"/>
    <s v="INVERSIONES ALCABAMA S.A."/>
    <s v="50 NIIF Pymes - Separados"/>
    <s v="BOGOTA D.C."/>
    <s v="F4321"/>
    <s v="2017-dic-31"/>
    <x v="3"/>
    <m/>
    <m/>
    <s v="Otros pasivos no financieros corrientes"/>
    <x v="36"/>
    <x v="0"/>
    <n v="89849509"/>
  </r>
  <r>
    <x v="50"/>
    <s v="MAB INGENIERIA DE VALOR S.A."/>
    <s v="50 NIIF Pymes - Separados"/>
    <s v="BOGOTA D.C."/>
    <s v="M7110"/>
    <s v="2016-dic-31"/>
    <x v="3"/>
    <m/>
    <m/>
    <s v="Otros pasivos no financieros corrientes"/>
    <x v="36"/>
    <x v="0"/>
    <n v="952599"/>
  </r>
  <r>
    <x v="50"/>
    <s v="MAB INGENIERIA DE VALOR S.A."/>
    <s v="50 NIIF Pymes - Separados"/>
    <s v="BOGOTA D.C."/>
    <s v="M7110"/>
    <s v="2017-dic-31"/>
    <x v="3"/>
    <m/>
    <m/>
    <s v="Otros pasivos no financieros corrientes"/>
    <x v="36"/>
    <x v="0"/>
    <n v="638440"/>
  </r>
  <r>
    <x v="24"/>
    <s v="ARPRO ARQUITECTOS INGENIEROS S.A."/>
    <s v="50 NIIF Pymes - Separados"/>
    <s v="BOGOTA D.C."/>
    <s v="F4112"/>
    <s v="2016-dic-31"/>
    <x v="3"/>
    <m/>
    <m/>
    <s v="Total pasivos corrientes distintos de los pasivos incluidos en grupos de activos para su disposición clasificados como mantenidos para la venta"/>
    <x v="72"/>
    <x v="0"/>
    <n v="10777413"/>
  </r>
  <r>
    <x v="24"/>
    <s v="ARPRO ARQUITECTOS INGENIEROS S.A."/>
    <s v="50 NIIF Pymes - Separados"/>
    <s v="BOGOTA D.C."/>
    <s v="F4112"/>
    <s v="2017-dic-31"/>
    <x v="3"/>
    <m/>
    <m/>
    <s v="Total pasivos corrientes distintos de los pasivos incluidos en grupos de activos para su disposición clasificados como mantenidos para la venta"/>
    <x v="72"/>
    <x v="0"/>
    <n v="10499014"/>
  </r>
  <r>
    <x v="67"/>
    <s v="INGENIERIA Y SOLUCIONES ESPECIALIZADAS S.A.S. (ISES S.A.S.)"/>
    <s v="50 NIIF Pymes - Separados"/>
    <s v="ATLANTICO"/>
    <s v="M7110"/>
    <s v="2016-dic-31"/>
    <x v="3"/>
    <m/>
    <m/>
    <s v="Total pasivos corrientes distintos de los pasivos incluidos en grupos de activos para su disposición clasificados como mantenidos para la venta"/>
    <x v="72"/>
    <x v="0"/>
    <n v="2959456"/>
  </r>
  <r>
    <x v="67"/>
    <s v="INGENIERIA Y SOLUCIONES ESPECIALIZADAS S.A.S. (ISES S.A.S.)"/>
    <s v="50 NIIF Pymes - Separados"/>
    <s v="ATLANTICO"/>
    <s v="M7110"/>
    <s v="2017-dic-31"/>
    <x v="3"/>
    <m/>
    <m/>
    <s v="Total pasivos corrientes distintos de los pasivos incluidos en grupos de activos para su disposición clasificados como mantenidos para la venta"/>
    <x v="72"/>
    <x v="0"/>
    <n v="5881281"/>
  </r>
  <r>
    <x v="19"/>
    <s v="INGENIEROS CONSULTORES CIVILES Y ELECTRICOS S A"/>
    <s v="50 NIIF Pymes - Separados"/>
    <s v="BOGOTA D.C."/>
    <s v="M7110"/>
    <s v="2016-dic-31"/>
    <x v="3"/>
    <m/>
    <m/>
    <s v="Total pasivos corrientes distintos de los pasivos incluidos en grupos de activos para su disposición clasificados como mantenidos para la venta"/>
    <x v="72"/>
    <x v="0"/>
    <n v="20250075"/>
  </r>
  <r>
    <x v="19"/>
    <s v="INGENIEROS CONSULTORES CIVILES Y ELECTRICOS S A"/>
    <s v="50 NIIF Pymes - Separados"/>
    <s v="BOGOTA D.C."/>
    <s v="M7110"/>
    <s v="2017-dic-31"/>
    <x v="3"/>
    <m/>
    <m/>
    <s v="Total pasivos corrientes distintos de los pasivos incluidos en grupos de activos para su disposición clasificados como mantenidos para la venta"/>
    <x v="72"/>
    <x v="0"/>
    <n v="18682503"/>
  </r>
  <r>
    <x v="22"/>
    <s v="CONSULTORES TECNICOS Y ECONOMICOS S.A CONSULTECNICOS"/>
    <s v="50 NIIF Pymes - Separados"/>
    <s v="BOGOTA D.C."/>
    <s v="M7110"/>
    <s v="2016-dic-31"/>
    <x v="3"/>
    <m/>
    <m/>
    <s v="Total pasivos corrientes distintos de los pasivos incluidos en grupos de activos para su disposición clasificados como mantenidos para la venta"/>
    <x v="72"/>
    <x v="0"/>
    <n v="363416"/>
  </r>
  <r>
    <x v="22"/>
    <s v="CONSULTORES TECNICOS Y ECONOMICOS S.A CONSULTECNICOS"/>
    <s v="50 NIIF Pymes - Separados"/>
    <s v="BOGOTA D.C."/>
    <s v="M7110"/>
    <s v="2017-dic-31"/>
    <x v="3"/>
    <m/>
    <m/>
    <s v="Total pasivos corrientes distintos de los pasivos incluidos en grupos de activos para su disposición clasificados como mantenidos para la venta"/>
    <x v="72"/>
    <x v="0"/>
    <n v="560238"/>
  </r>
  <r>
    <x v="68"/>
    <s v="CONCOL INGENIERIA SAS"/>
    <s v="50 NIIF Pymes - Separados"/>
    <s v="BOGOTA D.C."/>
    <s v="M7110"/>
    <s v="2016-dic-31"/>
    <x v="3"/>
    <m/>
    <m/>
    <s v="Total pasivos corrientes distintos de los pasivos incluidos en grupos de activos para su disposición clasificados como mantenidos para la venta"/>
    <x v="72"/>
    <x v="0"/>
    <n v="1397561"/>
  </r>
  <r>
    <x v="68"/>
    <s v="CONCOL INGENIERIA SAS"/>
    <s v="50 NIIF Pymes - Separados"/>
    <s v="BOGOTA D.C."/>
    <s v="M7110"/>
    <s v="2017-dic-31"/>
    <x v="3"/>
    <m/>
    <m/>
    <s v="Total pasivos corrientes distintos de los pasivos incluidos en grupos de activos para su disposición clasificados como mantenidos para la venta"/>
    <x v="72"/>
    <x v="0"/>
    <n v="2214035"/>
  </r>
  <r>
    <x v="63"/>
    <s v="CONSTRUCTORA FUREL S.A"/>
    <s v="50 NIIF Pymes - Separados"/>
    <s v="ANTIOQUIA"/>
    <s v="F4390"/>
    <s v="2016-dic-31"/>
    <x v="3"/>
    <m/>
    <m/>
    <s v="Total pasivos corrientes distintos de los pasivos incluidos en grupos de activos para su disposición clasificados como mantenidos para la venta"/>
    <x v="72"/>
    <x v="0"/>
    <n v="12303702"/>
  </r>
  <r>
    <x v="63"/>
    <s v="CONSTRUCTORA FUREL S.A"/>
    <s v="50 NIIF Pymes - Separados"/>
    <s v="ANTIOQUIA"/>
    <s v="F4390"/>
    <s v="2017-dic-31"/>
    <x v="3"/>
    <m/>
    <m/>
    <s v="Total pasivos corrientes distintos de los pasivos incluidos en grupos de activos para su disposición clasificados como mantenidos para la venta"/>
    <x v="72"/>
    <x v="0"/>
    <n v="13481353"/>
  </r>
  <r>
    <x v="51"/>
    <s v="INGENIERIA ESTRUCTURAL S.A."/>
    <s v="50 NIIF Pymes - Separados"/>
    <s v="ANTIOQUIA"/>
    <s v="M7110"/>
    <s v="2016-dic-31"/>
    <x v="3"/>
    <m/>
    <m/>
    <s v="Total pasivos corrientes distintos de los pasivos incluidos en grupos de activos para su disposición clasificados como mantenidos para la venta"/>
    <x v="72"/>
    <x v="0"/>
    <n v="1484601"/>
  </r>
  <r>
    <x v="51"/>
    <s v="INGENIERIA ESTRUCTURAL S.A."/>
    <s v="50 NIIF Pymes - Separados"/>
    <s v="ANTIOQUIA"/>
    <s v="M7110"/>
    <s v="2017-dic-31"/>
    <x v="3"/>
    <m/>
    <m/>
    <s v="Total pasivos corrientes distintos de los pasivos incluidos en grupos de activos para su disposición clasificados como mantenidos para la venta"/>
    <x v="72"/>
    <x v="0"/>
    <n v="2002019"/>
  </r>
  <r>
    <x v="46"/>
    <s v="PROKSOL S A S"/>
    <s v="50 NIIF Pymes - Separados"/>
    <s v="CUNDINAMARCA"/>
    <s v="M7110"/>
    <s v="2016-dic-31"/>
    <x v="3"/>
    <m/>
    <m/>
    <s v="Total pasivos corrientes distintos de los pasivos incluidos en grupos de activos para su disposición clasificados como mantenidos para la venta"/>
    <x v="72"/>
    <x v="0"/>
    <n v="66037016"/>
  </r>
  <r>
    <x v="46"/>
    <s v="PROKSOL S A S"/>
    <s v="50 NIIF Pymes - Separados"/>
    <s v="CUNDINAMARCA"/>
    <s v="M7110"/>
    <s v="2017-dic-31"/>
    <x v="3"/>
    <m/>
    <m/>
    <s v="Total pasivos corrientes distintos de los pasivos incluidos en grupos de activos para su disposición clasificados como mantenidos para la venta"/>
    <x v="72"/>
    <x v="0"/>
    <n v="60872235"/>
  </r>
  <r>
    <x v="59"/>
    <s v="CMS + GMP ASOCIADOS S A S EN REORGANIZACION"/>
    <s v="50 NIIF Pymes - Separados"/>
    <s v="BOGOTA D.C."/>
    <s v="M7110"/>
    <s v="2016-dic-31"/>
    <x v="3"/>
    <m/>
    <m/>
    <s v="Total pasivos corrientes distintos de los pasivos incluidos en grupos de activos para su disposición clasificados como mantenidos para la venta"/>
    <x v="72"/>
    <x v="0"/>
    <n v="26401813"/>
  </r>
  <r>
    <x v="59"/>
    <s v="CMS + GMP ASOCIADOS S A S EN REORGANIZACION"/>
    <s v="50 NIIF Pymes - Separados"/>
    <s v="BOGOTA D.C."/>
    <s v="M7110"/>
    <s v="2017-dic-31"/>
    <x v="3"/>
    <m/>
    <m/>
    <s v="Total pasivos corrientes distintos de los pasivos incluidos en grupos de activos para su disposición clasificados como mantenidos para la venta"/>
    <x v="72"/>
    <x v="0"/>
    <n v="20725775"/>
  </r>
  <r>
    <x v="10"/>
    <s v="INVERSIONES ALCABAMA S.A."/>
    <s v="50 NIIF Pymes - Separados"/>
    <s v="BOGOTA D.C."/>
    <s v="F4321"/>
    <s v="2016-dic-31"/>
    <x v="3"/>
    <m/>
    <m/>
    <s v="Total pasivos corrientes distintos de los pasivos incluidos en grupos de activos para su disposición clasificados como mantenidos para la venta"/>
    <x v="72"/>
    <x v="0"/>
    <n v="197225079"/>
  </r>
  <r>
    <x v="10"/>
    <s v="INVERSIONES ALCABAMA S.A."/>
    <s v="50 NIIF Pymes - Separados"/>
    <s v="BOGOTA D.C."/>
    <s v="F4321"/>
    <s v="2017-dic-31"/>
    <x v="3"/>
    <m/>
    <m/>
    <s v="Total pasivos corrientes distintos de los pasivos incluidos en grupos de activos para su disposición clasificados como mantenidos para la venta"/>
    <x v="72"/>
    <x v="0"/>
    <n v="175940546"/>
  </r>
  <r>
    <x v="28"/>
    <s v="RESTREPO Y URIBE S A S"/>
    <s v="50 NIIF Pymes - Separados"/>
    <s v="BOGOTA D.C."/>
    <s v="M7110"/>
    <s v="2016-dic-31"/>
    <x v="3"/>
    <m/>
    <m/>
    <s v="Total pasivos corrientes distintos de los pasivos incluidos en grupos de activos para su disposición clasificados como mantenidos para la venta"/>
    <x v="72"/>
    <x v="0"/>
    <n v="6315007"/>
  </r>
  <r>
    <x v="28"/>
    <s v="RESTREPO Y URIBE S A S"/>
    <s v="50 NIIF Pymes - Separados"/>
    <s v="BOGOTA D.C."/>
    <s v="M7110"/>
    <s v="2017-dic-31"/>
    <x v="3"/>
    <m/>
    <m/>
    <s v="Total pasivos corrientes distintos de los pasivos incluidos en grupos de activos para su disposición clasificados como mantenidos para la venta"/>
    <x v="72"/>
    <x v="0"/>
    <n v="7935420"/>
  </r>
  <r>
    <x v="58"/>
    <s v="ARCO CONSTRUCTORES S.A.S"/>
    <s v="50 NIIF Pymes - Separados"/>
    <s v="CUNDINAMARCA"/>
    <s v="F4210"/>
    <s v="2016-dic-31"/>
    <x v="3"/>
    <m/>
    <m/>
    <s v="Total pasivos corrientes distintos de los pasivos incluidos en grupos de activos para su disposición clasificados como mantenidos para la venta"/>
    <x v="72"/>
    <x v="0"/>
    <n v="45521"/>
  </r>
  <r>
    <x v="58"/>
    <s v="ARCO CONSTRUCTORES S.A.S"/>
    <s v="50 NIIF Pymes - Separados"/>
    <s v="CUNDINAMARCA"/>
    <s v="F4210"/>
    <s v="2017-dic-31"/>
    <x v="3"/>
    <m/>
    <m/>
    <s v="Total pasivos corrientes distintos de los pasivos incluidos en grupos de activos para su disposición clasificados como mantenidos para la venta"/>
    <x v="72"/>
    <x v="0"/>
    <n v="407168"/>
  </r>
  <r>
    <x v="50"/>
    <s v="MAB INGENIERIA DE VALOR S.A."/>
    <s v="50 NIIF Pymes - Separados"/>
    <s v="BOGOTA D.C."/>
    <s v="M7110"/>
    <s v="2016-dic-31"/>
    <x v="3"/>
    <m/>
    <m/>
    <s v="Total pasivos corrientes distintos de los pasivos incluidos en grupos de activos para su disposición clasificados como mantenidos para la venta"/>
    <x v="72"/>
    <x v="0"/>
    <n v="5036406"/>
  </r>
  <r>
    <x v="50"/>
    <s v="MAB INGENIERIA DE VALOR S.A."/>
    <s v="50 NIIF Pymes - Separados"/>
    <s v="BOGOTA D.C."/>
    <s v="M7110"/>
    <s v="2017-dic-31"/>
    <x v="3"/>
    <m/>
    <m/>
    <s v="Total pasivos corrientes distintos de los pasivos incluidos en grupos de activos para su disposición clasificados como mantenidos para la venta"/>
    <x v="72"/>
    <x v="0"/>
    <n v="3503464"/>
  </r>
  <r>
    <x v="24"/>
    <s v="ARPRO ARQUITECTOS INGENIEROS S.A."/>
    <s v="50 NIIF Pymes - Separados"/>
    <s v="BOGOTA D.C."/>
    <s v="F4112"/>
    <s v="2016-dic-31"/>
    <x v="3"/>
    <m/>
    <m/>
    <s v="Pasivos corrientes"/>
    <x v="30"/>
    <x v="5"/>
    <n v="10777413"/>
  </r>
  <r>
    <x v="24"/>
    <s v="ARPRO ARQUITECTOS INGENIEROS S.A."/>
    <s v="50 NIIF Pymes - Separados"/>
    <s v="BOGOTA D.C."/>
    <s v="F4112"/>
    <s v="2017-dic-31"/>
    <x v="3"/>
    <m/>
    <m/>
    <s v="Pasivos corrientes"/>
    <x v="30"/>
    <x v="5"/>
    <n v="10499014"/>
  </r>
  <r>
    <x v="67"/>
    <s v="INGENIERIA Y SOLUCIONES ESPECIALIZADAS S.A.S. (ISES S.A.S.)"/>
    <s v="50 NIIF Pymes - Separados"/>
    <s v="ATLANTICO"/>
    <s v="M7110"/>
    <s v="2016-dic-31"/>
    <x v="3"/>
    <m/>
    <m/>
    <s v="Pasivos corrientes"/>
    <x v="30"/>
    <x v="5"/>
    <n v="2959456"/>
  </r>
  <r>
    <x v="67"/>
    <s v="INGENIERIA Y SOLUCIONES ESPECIALIZADAS S.A.S. (ISES S.A.S.)"/>
    <s v="50 NIIF Pymes - Separados"/>
    <s v="ATLANTICO"/>
    <s v="M7110"/>
    <s v="2017-dic-31"/>
    <x v="3"/>
    <m/>
    <m/>
    <s v="Pasivos corrientes"/>
    <x v="30"/>
    <x v="5"/>
    <n v="5881281"/>
  </r>
  <r>
    <x v="19"/>
    <s v="INGENIEROS CONSULTORES CIVILES Y ELECTRICOS S A"/>
    <s v="50 NIIF Pymes - Separados"/>
    <s v="BOGOTA D.C."/>
    <s v="M7110"/>
    <s v="2016-dic-31"/>
    <x v="3"/>
    <m/>
    <m/>
    <s v="Pasivos corrientes"/>
    <x v="30"/>
    <x v="5"/>
    <n v="20250075"/>
  </r>
  <r>
    <x v="19"/>
    <s v="INGENIEROS CONSULTORES CIVILES Y ELECTRICOS S A"/>
    <s v="50 NIIF Pymes - Separados"/>
    <s v="BOGOTA D.C."/>
    <s v="M7110"/>
    <s v="2017-dic-31"/>
    <x v="3"/>
    <m/>
    <m/>
    <s v="Pasivos corrientes"/>
    <x v="30"/>
    <x v="5"/>
    <n v="18682503"/>
  </r>
  <r>
    <x v="22"/>
    <s v="CONSULTORES TECNICOS Y ECONOMICOS S.A CONSULTECNICOS"/>
    <s v="50 NIIF Pymes - Separados"/>
    <s v="BOGOTA D.C."/>
    <s v="M7110"/>
    <s v="2016-dic-31"/>
    <x v="3"/>
    <m/>
    <m/>
    <s v="Pasivos corrientes"/>
    <x v="30"/>
    <x v="5"/>
    <n v="363416"/>
  </r>
  <r>
    <x v="22"/>
    <s v="CONSULTORES TECNICOS Y ECONOMICOS S.A CONSULTECNICOS"/>
    <s v="50 NIIF Pymes - Separados"/>
    <s v="BOGOTA D.C."/>
    <s v="M7110"/>
    <s v="2017-dic-31"/>
    <x v="3"/>
    <m/>
    <m/>
    <s v="Pasivos corrientes"/>
    <x v="30"/>
    <x v="5"/>
    <n v="560238"/>
  </r>
  <r>
    <x v="68"/>
    <s v="CONCOL INGENIERIA SAS"/>
    <s v="50 NIIF Pymes - Separados"/>
    <s v="BOGOTA D.C."/>
    <s v="M7110"/>
    <s v="2016-dic-31"/>
    <x v="3"/>
    <m/>
    <m/>
    <s v="Pasivos corrientes"/>
    <x v="30"/>
    <x v="5"/>
    <n v="1397561"/>
  </r>
  <r>
    <x v="68"/>
    <s v="CONCOL INGENIERIA SAS"/>
    <s v="50 NIIF Pymes - Separados"/>
    <s v="BOGOTA D.C."/>
    <s v="M7110"/>
    <s v="2017-dic-31"/>
    <x v="3"/>
    <m/>
    <m/>
    <s v="Pasivos corrientes"/>
    <x v="30"/>
    <x v="5"/>
    <n v="2214035"/>
  </r>
  <r>
    <x v="63"/>
    <s v="CONSTRUCTORA FUREL S.A"/>
    <s v="50 NIIF Pymes - Separados"/>
    <s v="ANTIOQUIA"/>
    <s v="F4390"/>
    <s v="2016-dic-31"/>
    <x v="3"/>
    <m/>
    <m/>
    <s v="Pasivos corrientes"/>
    <x v="30"/>
    <x v="5"/>
    <n v="12303702"/>
  </r>
  <r>
    <x v="63"/>
    <s v="CONSTRUCTORA FUREL S.A"/>
    <s v="50 NIIF Pymes - Separados"/>
    <s v="ANTIOQUIA"/>
    <s v="F4390"/>
    <s v="2017-dic-31"/>
    <x v="3"/>
    <m/>
    <m/>
    <s v="Pasivos corrientes"/>
    <x v="30"/>
    <x v="5"/>
    <n v="13481353"/>
  </r>
  <r>
    <x v="51"/>
    <s v="INGENIERIA ESTRUCTURAL S.A."/>
    <s v="50 NIIF Pymes - Separados"/>
    <s v="ANTIOQUIA"/>
    <s v="M7110"/>
    <s v="2016-dic-31"/>
    <x v="3"/>
    <m/>
    <m/>
    <s v="Pasivos corrientes"/>
    <x v="30"/>
    <x v="5"/>
    <n v="1484601"/>
  </r>
  <r>
    <x v="51"/>
    <s v="INGENIERIA ESTRUCTURAL S.A."/>
    <s v="50 NIIF Pymes - Separados"/>
    <s v="ANTIOQUIA"/>
    <s v="M7110"/>
    <s v="2017-dic-31"/>
    <x v="3"/>
    <m/>
    <m/>
    <s v="Pasivos corrientes"/>
    <x v="30"/>
    <x v="5"/>
    <n v="2002019"/>
  </r>
  <r>
    <x v="46"/>
    <s v="PROKSOL S A S"/>
    <s v="50 NIIF Pymes - Separados"/>
    <s v="CUNDINAMARCA"/>
    <s v="M7110"/>
    <s v="2016-dic-31"/>
    <x v="3"/>
    <m/>
    <m/>
    <s v="Pasivos corrientes"/>
    <x v="30"/>
    <x v="5"/>
    <n v="66037016"/>
  </r>
  <r>
    <x v="46"/>
    <s v="PROKSOL S A S"/>
    <s v="50 NIIF Pymes - Separados"/>
    <s v="CUNDINAMARCA"/>
    <s v="M7110"/>
    <s v="2017-dic-31"/>
    <x v="3"/>
    <m/>
    <m/>
    <s v="Pasivos corrientes"/>
    <x v="30"/>
    <x v="5"/>
    <n v="60872235"/>
  </r>
  <r>
    <x v="59"/>
    <s v="CMS + GMP ASOCIADOS S A S EN REORGANIZACION"/>
    <s v="50 NIIF Pymes - Separados"/>
    <s v="BOGOTA D.C."/>
    <s v="M7110"/>
    <s v="2016-dic-31"/>
    <x v="3"/>
    <m/>
    <m/>
    <s v="Pasivos corrientes"/>
    <x v="30"/>
    <x v="5"/>
    <n v="26401813"/>
  </r>
  <r>
    <x v="59"/>
    <s v="CMS + GMP ASOCIADOS S A S EN REORGANIZACION"/>
    <s v="50 NIIF Pymes - Separados"/>
    <s v="BOGOTA D.C."/>
    <s v="M7110"/>
    <s v="2017-dic-31"/>
    <x v="3"/>
    <m/>
    <m/>
    <s v="Pasivos corrientes"/>
    <x v="30"/>
    <x v="5"/>
    <n v="20725775"/>
  </r>
  <r>
    <x v="10"/>
    <s v="INVERSIONES ALCABAMA S.A."/>
    <s v="50 NIIF Pymes - Separados"/>
    <s v="BOGOTA D.C."/>
    <s v="F4321"/>
    <s v="2016-dic-31"/>
    <x v="3"/>
    <m/>
    <m/>
    <s v="Pasivos corrientes"/>
    <x v="30"/>
    <x v="5"/>
    <n v="197225079"/>
  </r>
  <r>
    <x v="10"/>
    <s v="INVERSIONES ALCABAMA S.A."/>
    <s v="50 NIIF Pymes - Separados"/>
    <s v="BOGOTA D.C."/>
    <s v="F4321"/>
    <s v="2017-dic-31"/>
    <x v="3"/>
    <m/>
    <m/>
    <s v="Pasivos corrientes"/>
    <x v="30"/>
    <x v="5"/>
    <n v="175940546"/>
  </r>
  <r>
    <x v="28"/>
    <s v="RESTREPO Y URIBE S A S"/>
    <s v="50 NIIF Pymes - Separados"/>
    <s v="BOGOTA D.C."/>
    <s v="M7110"/>
    <s v="2016-dic-31"/>
    <x v="3"/>
    <m/>
    <m/>
    <s v="Pasivos corrientes"/>
    <x v="30"/>
    <x v="5"/>
    <n v="6315007"/>
  </r>
  <r>
    <x v="28"/>
    <s v="RESTREPO Y URIBE S A S"/>
    <s v="50 NIIF Pymes - Separados"/>
    <s v="BOGOTA D.C."/>
    <s v="M7110"/>
    <s v="2017-dic-31"/>
    <x v="3"/>
    <m/>
    <m/>
    <s v="Pasivos corrientes"/>
    <x v="30"/>
    <x v="5"/>
    <n v="7935420"/>
  </r>
  <r>
    <x v="58"/>
    <s v="ARCO CONSTRUCTORES S.A.S"/>
    <s v="50 NIIF Pymes - Separados"/>
    <s v="CUNDINAMARCA"/>
    <s v="F4210"/>
    <s v="2016-dic-31"/>
    <x v="3"/>
    <m/>
    <m/>
    <s v="Pasivos corrientes"/>
    <x v="30"/>
    <x v="5"/>
    <n v="45521"/>
  </r>
  <r>
    <x v="58"/>
    <s v="ARCO CONSTRUCTORES S.A.S"/>
    <s v="50 NIIF Pymes - Separados"/>
    <s v="CUNDINAMARCA"/>
    <s v="F4210"/>
    <s v="2017-dic-31"/>
    <x v="3"/>
    <m/>
    <m/>
    <s v="Pasivos corrientes"/>
    <x v="30"/>
    <x v="5"/>
    <n v="407168"/>
  </r>
  <r>
    <x v="50"/>
    <s v="MAB INGENIERIA DE VALOR S.A."/>
    <s v="50 NIIF Pymes - Separados"/>
    <s v="BOGOTA D.C."/>
    <s v="M7110"/>
    <s v="2016-dic-31"/>
    <x v="3"/>
    <m/>
    <m/>
    <s v="Pasivos corrientes"/>
    <x v="30"/>
    <x v="5"/>
    <n v="5036406"/>
  </r>
  <r>
    <x v="50"/>
    <s v="MAB INGENIERIA DE VALOR S.A."/>
    <s v="50 NIIF Pymes - Separados"/>
    <s v="BOGOTA D.C."/>
    <s v="M7110"/>
    <s v="2017-dic-31"/>
    <x v="3"/>
    <m/>
    <m/>
    <s v="Pasivos corrientes"/>
    <x v="30"/>
    <x v="5"/>
    <n v="3503464"/>
  </r>
  <r>
    <x v="19"/>
    <s v="INGENIEROS CONSULTORES CIVILES Y ELECTRICOS S A"/>
    <s v="50 NIIF Pymes - Separados"/>
    <s v="BOGOTA D.C."/>
    <s v="M7110"/>
    <s v="2016-dic-31"/>
    <x v="3"/>
    <m/>
    <m/>
    <s v="Provisiones no corrientes por beneficios a los empleados"/>
    <x v="40"/>
    <x v="0"/>
    <n v="4581902"/>
  </r>
  <r>
    <x v="19"/>
    <s v="INGENIEROS CONSULTORES CIVILES Y ELECTRICOS S A"/>
    <s v="50 NIIF Pymes - Separados"/>
    <s v="BOGOTA D.C."/>
    <s v="M7110"/>
    <s v="2017-dic-31"/>
    <x v="3"/>
    <m/>
    <m/>
    <s v="Provisiones no corrientes por beneficios a los empleados"/>
    <x v="40"/>
    <x v="0"/>
    <n v="4977429"/>
  </r>
  <r>
    <x v="50"/>
    <s v="MAB INGENIERIA DE VALOR S.A."/>
    <s v="50 NIIF Pymes - Separados"/>
    <s v="BOGOTA D.C."/>
    <s v="M7110"/>
    <s v="2016-dic-31"/>
    <x v="3"/>
    <m/>
    <m/>
    <s v="Otras provisiones no corrientes"/>
    <x v="41"/>
    <x v="0"/>
    <n v="4269050"/>
  </r>
  <r>
    <x v="19"/>
    <s v="INGENIEROS CONSULTORES CIVILES Y ELECTRICOS S A"/>
    <s v="50 NIIF Pymes - Separados"/>
    <s v="BOGOTA D.C."/>
    <s v="M7110"/>
    <s v="2016-dic-31"/>
    <x v="3"/>
    <m/>
    <m/>
    <s v="Provisiones no corrientes"/>
    <x v="68"/>
    <x v="0"/>
    <n v="4581902"/>
  </r>
  <r>
    <x v="19"/>
    <s v="INGENIEROS CONSULTORES CIVILES Y ELECTRICOS S A"/>
    <s v="50 NIIF Pymes - Separados"/>
    <s v="BOGOTA D.C."/>
    <s v="M7110"/>
    <s v="2017-dic-31"/>
    <x v="3"/>
    <m/>
    <m/>
    <s v="Provisiones no corrientes"/>
    <x v="68"/>
    <x v="0"/>
    <n v="4977429"/>
  </r>
  <r>
    <x v="50"/>
    <s v="MAB INGENIERIA DE VALOR S.A."/>
    <s v="50 NIIF Pymes - Separados"/>
    <s v="BOGOTA D.C."/>
    <s v="M7110"/>
    <s v="2016-dic-31"/>
    <x v="3"/>
    <m/>
    <m/>
    <s v="Provisiones no corrientes"/>
    <x v="68"/>
    <x v="0"/>
    <n v="4269050"/>
  </r>
  <r>
    <x v="24"/>
    <s v="ARPRO ARQUITECTOS INGENIEROS S.A."/>
    <s v="50 NIIF Pymes - Separados"/>
    <s v="BOGOTA D.C."/>
    <s v="F4112"/>
    <s v="2016-dic-31"/>
    <x v="3"/>
    <m/>
    <m/>
    <s v="Cuentas comerciales por pagar y otras cuentas por pagar no corrientes"/>
    <x v="43"/>
    <x v="0"/>
    <n v="7812718"/>
  </r>
  <r>
    <x v="24"/>
    <s v="ARPRO ARQUITECTOS INGENIEROS S.A."/>
    <s v="50 NIIF Pymes - Separados"/>
    <s v="BOGOTA D.C."/>
    <s v="F4112"/>
    <s v="2017-dic-31"/>
    <x v="3"/>
    <m/>
    <m/>
    <s v="Cuentas comerciales por pagar y otras cuentas por pagar no corrientes"/>
    <x v="43"/>
    <x v="0"/>
    <n v="11716884"/>
  </r>
  <r>
    <x v="67"/>
    <s v="INGENIERIA Y SOLUCIONES ESPECIALIZADAS S.A.S. (ISES S.A.S.)"/>
    <s v="50 NIIF Pymes - Separados"/>
    <s v="ATLANTICO"/>
    <s v="M7110"/>
    <s v="2016-dic-31"/>
    <x v="3"/>
    <m/>
    <m/>
    <s v="Cuentas comerciales por pagar y otras cuentas por pagar no corrientes"/>
    <x v="43"/>
    <x v="0"/>
    <n v="2354490"/>
  </r>
  <r>
    <x v="67"/>
    <s v="INGENIERIA Y SOLUCIONES ESPECIALIZADAS S.A.S. (ISES S.A.S.)"/>
    <s v="50 NIIF Pymes - Separados"/>
    <s v="ATLANTICO"/>
    <s v="M7110"/>
    <s v="2017-dic-31"/>
    <x v="3"/>
    <m/>
    <m/>
    <s v="Cuentas comerciales por pagar y otras cuentas por pagar no corrientes"/>
    <x v="43"/>
    <x v="0"/>
    <n v="1679984"/>
  </r>
  <r>
    <x v="19"/>
    <s v="INGENIEROS CONSULTORES CIVILES Y ELECTRICOS S A"/>
    <s v="50 NIIF Pymes - Separados"/>
    <s v="BOGOTA D.C."/>
    <s v="M7110"/>
    <s v="2016-dic-31"/>
    <x v="3"/>
    <m/>
    <m/>
    <s v="Cuentas comerciales por pagar y otras cuentas por pagar no corrientes"/>
    <x v="43"/>
    <x v="0"/>
    <n v="4571680"/>
  </r>
  <r>
    <x v="19"/>
    <s v="INGENIEROS CONSULTORES CIVILES Y ELECTRICOS S A"/>
    <s v="50 NIIF Pymes - Separados"/>
    <s v="BOGOTA D.C."/>
    <s v="M7110"/>
    <s v="2017-dic-31"/>
    <x v="3"/>
    <m/>
    <m/>
    <s v="Cuentas comerciales por pagar y otras cuentas por pagar no corrientes"/>
    <x v="43"/>
    <x v="0"/>
    <n v="5245597"/>
  </r>
  <r>
    <x v="63"/>
    <s v="CONSTRUCTORA FUREL S.A"/>
    <s v="50 NIIF Pymes - Separados"/>
    <s v="ANTIOQUIA"/>
    <s v="F4390"/>
    <s v="2016-dic-31"/>
    <x v="3"/>
    <m/>
    <m/>
    <s v="Cuentas comerciales por pagar y otras cuentas por pagar no corrientes"/>
    <x v="43"/>
    <x v="0"/>
    <n v="36849142"/>
  </r>
  <r>
    <x v="63"/>
    <s v="CONSTRUCTORA FUREL S.A"/>
    <s v="50 NIIF Pymes - Separados"/>
    <s v="ANTIOQUIA"/>
    <s v="F4390"/>
    <s v="2017-dic-31"/>
    <x v="3"/>
    <m/>
    <m/>
    <s v="Cuentas comerciales por pagar y otras cuentas por pagar no corrientes"/>
    <x v="43"/>
    <x v="0"/>
    <n v="49510727"/>
  </r>
  <r>
    <x v="51"/>
    <s v="INGENIERIA ESTRUCTURAL S.A."/>
    <s v="50 NIIF Pymes - Separados"/>
    <s v="ANTIOQUIA"/>
    <s v="M7110"/>
    <s v="2016-dic-31"/>
    <x v="3"/>
    <m/>
    <m/>
    <s v="Cuentas comerciales por pagar y otras cuentas por pagar no corrientes"/>
    <x v="43"/>
    <x v="0"/>
    <n v="943026"/>
  </r>
  <r>
    <x v="51"/>
    <s v="INGENIERIA ESTRUCTURAL S.A."/>
    <s v="50 NIIF Pymes - Separados"/>
    <s v="ANTIOQUIA"/>
    <s v="M7110"/>
    <s v="2017-dic-31"/>
    <x v="3"/>
    <m/>
    <m/>
    <s v="Cuentas comerciales por pagar y otras cuentas por pagar no corrientes"/>
    <x v="43"/>
    <x v="0"/>
    <n v="742469"/>
  </r>
  <r>
    <x v="59"/>
    <s v="CMS + GMP ASOCIADOS S A S EN REORGANIZACION"/>
    <s v="50 NIIF Pymes - Separados"/>
    <s v="BOGOTA D.C."/>
    <s v="M7110"/>
    <s v="2016-dic-31"/>
    <x v="3"/>
    <m/>
    <m/>
    <s v="Cuentas comerciales por pagar y otras cuentas por pagar no corrientes"/>
    <x v="43"/>
    <x v="0"/>
    <n v="32279745"/>
  </r>
  <r>
    <x v="59"/>
    <s v="CMS + GMP ASOCIADOS S A S EN REORGANIZACION"/>
    <s v="50 NIIF Pymes - Separados"/>
    <s v="BOGOTA D.C."/>
    <s v="M7110"/>
    <s v="2017-dic-31"/>
    <x v="3"/>
    <m/>
    <m/>
    <s v="Cuentas comerciales por pagar y otras cuentas por pagar no corrientes"/>
    <x v="43"/>
    <x v="0"/>
    <n v="19084303"/>
  </r>
  <r>
    <x v="58"/>
    <s v="ARCO CONSTRUCTORES S.A.S"/>
    <s v="50 NIIF Pymes - Separados"/>
    <s v="CUNDINAMARCA"/>
    <s v="F4210"/>
    <s v="2016-dic-31"/>
    <x v="3"/>
    <m/>
    <m/>
    <s v="Cuentas comerciales por pagar y otras cuentas por pagar no corrientes"/>
    <x v="43"/>
    <x v="0"/>
    <n v="149954"/>
  </r>
  <r>
    <x v="58"/>
    <s v="ARCO CONSTRUCTORES S.A.S"/>
    <s v="50 NIIF Pymes - Separados"/>
    <s v="CUNDINAMARCA"/>
    <s v="F4210"/>
    <s v="2017-dic-31"/>
    <x v="3"/>
    <m/>
    <m/>
    <s v="Cuentas comerciales por pagar y otras cuentas por pagar no corrientes"/>
    <x v="43"/>
    <x v="0"/>
    <n v="606790"/>
  </r>
  <r>
    <x v="50"/>
    <s v="MAB INGENIERIA DE VALOR S.A."/>
    <s v="50 NIIF Pymes - Separados"/>
    <s v="BOGOTA D.C."/>
    <s v="M7110"/>
    <s v="2017-dic-31"/>
    <x v="3"/>
    <m/>
    <m/>
    <s v="Cuentas comerciales por pagar y otras cuentas por pagar no corrientes"/>
    <x v="43"/>
    <x v="0"/>
    <n v="6777124"/>
  </r>
  <r>
    <x v="24"/>
    <s v="ARPRO ARQUITECTOS INGENIEROS S.A."/>
    <s v="50 NIIF Pymes - Separados"/>
    <s v="BOGOTA D.C."/>
    <s v="F4112"/>
    <s v="2016-dic-31"/>
    <x v="3"/>
    <m/>
    <m/>
    <s v="Pasivo por impuestos diferidos"/>
    <x v="44"/>
    <x v="0"/>
    <n v="418345"/>
  </r>
  <r>
    <x v="24"/>
    <s v="ARPRO ARQUITECTOS INGENIEROS S.A."/>
    <s v="50 NIIF Pymes - Separados"/>
    <s v="BOGOTA D.C."/>
    <s v="F4112"/>
    <s v="2017-dic-31"/>
    <x v="3"/>
    <m/>
    <m/>
    <s v="Pasivo por impuestos diferidos"/>
    <x v="44"/>
    <x v="0"/>
    <n v="96167"/>
  </r>
  <r>
    <x v="67"/>
    <s v="INGENIERIA Y SOLUCIONES ESPECIALIZADAS S.A.S. (ISES S.A.S.)"/>
    <s v="50 NIIF Pymes - Separados"/>
    <s v="ATLANTICO"/>
    <s v="M7110"/>
    <s v="2016-dic-31"/>
    <x v="3"/>
    <m/>
    <m/>
    <s v="Pasivo por impuestos diferidos"/>
    <x v="44"/>
    <x v="0"/>
    <n v="72047"/>
  </r>
  <r>
    <x v="67"/>
    <s v="INGENIERIA Y SOLUCIONES ESPECIALIZADAS S.A.S. (ISES S.A.S.)"/>
    <s v="50 NIIF Pymes - Separados"/>
    <s v="ATLANTICO"/>
    <s v="M7110"/>
    <s v="2017-dic-31"/>
    <x v="3"/>
    <m/>
    <m/>
    <s v="Pasivo por impuestos diferidos"/>
    <x v="44"/>
    <x v="0"/>
    <n v="51408"/>
  </r>
  <r>
    <x v="19"/>
    <s v="INGENIEROS CONSULTORES CIVILES Y ELECTRICOS S A"/>
    <s v="50 NIIF Pymes - Separados"/>
    <s v="BOGOTA D.C."/>
    <s v="M7110"/>
    <s v="2016-dic-31"/>
    <x v="3"/>
    <m/>
    <m/>
    <s v="Pasivo por impuestos diferidos"/>
    <x v="44"/>
    <x v="0"/>
    <n v="643440"/>
  </r>
  <r>
    <x v="19"/>
    <s v="INGENIEROS CONSULTORES CIVILES Y ELECTRICOS S A"/>
    <s v="50 NIIF Pymes - Separados"/>
    <s v="BOGOTA D.C."/>
    <s v="M7110"/>
    <s v="2017-dic-31"/>
    <x v="3"/>
    <m/>
    <m/>
    <s v="Pasivo por impuestos diferidos"/>
    <x v="44"/>
    <x v="0"/>
    <n v="522050"/>
  </r>
  <r>
    <x v="63"/>
    <s v="CONSTRUCTORA FUREL S.A"/>
    <s v="50 NIIF Pymes - Separados"/>
    <s v="ANTIOQUIA"/>
    <s v="F4390"/>
    <s v="2016-dic-31"/>
    <x v="3"/>
    <m/>
    <m/>
    <s v="Pasivo por impuestos diferidos"/>
    <x v="44"/>
    <x v="0"/>
    <n v="5411"/>
  </r>
  <r>
    <x v="46"/>
    <s v="PROKSOL S A S"/>
    <s v="50 NIIF Pymes - Separados"/>
    <s v="CUNDINAMARCA"/>
    <s v="M7110"/>
    <s v="2016-dic-31"/>
    <x v="3"/>
    <m/>
    <m/>
    <s v="Pasivo por impuestos diferidos"/>
    <x v="44"/>
    <x v="0"/>
    <n v="7269613"/>
  </r>
  <r>
    <x v="46"/>
    <s v="PROKSOL S A S"/>
    <s v="50 NIIF Pymes - Separados"/>
    <s v="CUNDINAMARCA"/>
    <s v="M7110"/>
    <s v="2017-dic-31"/>
    <x v="3"/>
    <m/>
    <m/>
    <s v="Pasivo por impuestos diferidos"/>
    <x v="44"/>
    <x v="0"/>
    <n v="352133"/>
  </r>
  <r>
    <x v="58"/>
    <s v="ARCO CONSTRUCTORES S.A.S"/>
    <s v="50 NIIF Pymes - Separados"/>
    <s v="CUNDINAMARCA"/>
    <s v="F4210"/>
    <s v="2016-dic-31"/>
    <x v="3"/>
    <m/>
    <m/>
    <s v="Pasivo por impuestos diferidos"/>
    <x v="44"/>
    <x v="0"/>
    <n v="56218"/>
  </r>
  <r>
    <x v="58"/>
    <s v="ARCO CONSTRUCTORES S.A.S"/>
    <s v="50 NIIF Pymes - Separados"/>
    <s v="CUNDINAMARCA"/>
    <s v="F4210"/>
    <s v="2017-dic-31"/>
    <x v="3"/>
    <m/>
    <m/>
    <s v="Pasivo por impuestos diferidos"/>
    <x v="44"/>
    <x v="0"/>
    <n v="67893"/>
  </r>
  <r>
    <x v="50"/>
    <s v="MAB INGENIERIA DE VALOR S.A."/>
    <s v="50 NIIF Pymes - Separados"/>
    <s v="BOGOTA D.C."/>
    <s v="M7110"/>
    <s v="2016-dic-31"/>
    <x v="3"/>
    <m/>
    <m/>
    <s v="Pasivo por impuestos diferidos"/>
    <x v="44"/>
    <x v="0"/>
    <n v="60261"/>
  </r>
  <r>
    <x v="50"/>
    <s v="MAB INGENIERIA DE VALOR S.A."/>
    <s v="50 NIIF Pymes - Separados"/>
    <s v="BOGOTA D.C."/>
    <s v="M7110"/>
    <s v="2017-dic-31"/>
    <x v="3"/>
    <m/>
    <m/>
    <s v="Pasivo por impuestos diferidos"/>
    <x v="44"/>
    <x v="0"/>
    <n v="22228"/>
  </r>
  <r>
    <x v="24"/>
    <s v="ARPRO ARQUITECTOS INGENIEROS S.A."/>
    <s v="50 NIIF Pymes - Separados"/>
    <s v="BOGOTA D.C."/>
    <s v="F4112"/>
    <s v="2016-dic-31"/>
    <x v="3"/>
    <m/>
    <m/>
    <s v="Otros pasivos financieros no corrientes"/>
    <x v="46"/>
    <x v="0"/>
    <n v="1695484"/>
  </r>
  <r>
    <x v="24"/>
    <s v="ARPRO ARQUITECTOS INGENIEROS S.A."/>
    <s v="50 NIIF Pymes - Separados"/>
    <s v="BOGOTA D.C."/>
    <s v="F4112"/>
    <s v="2017-dic-31"/>
    <x v="3"/>
    <m/>
    <m/>
    <s v="Otros pasivos financieros no corrientes"/>
    <x v="46"/>
    <x v="0"/>
    <n v="5949176"/>
  </r>
  <r>
    <x v="67"/>
    <s v="INGENIERIA Y SOLUCIONES ESPECIALIZADAS S.A.S. (ISES S.A.S.)"/>
    <s v="50 NIIF Pymes - Separados"/>
    <s v="ATLANTICO"/>
    <s v="M7110"/>
    <s v="2016-dic-31"/>
    <x v="3"/>
    <m/>
    <m/>
    <s v="Otros pasivos financieros no corrientes"/>
    <x v="46"/>
    <x v="0"/>
    <n v="179316"/>
  </r>
  <r>
    <x v="67"/>
    <s v="INGENIERIA Y SOLUCIONES ESPECIALIZADAS S.A.S. (ISES S.A.S.)"/>
    <s v="50 NIIF Pymes - Separados"/>
    <s v="ATLANTICO"/>
    <s v="M7110"/>
    <s v="2017-dic-31"/>
    <x v="3"/>
    <m/>
    <m/>
    <s v="Otros pasivos financieros no corrientes"/>
    <x v="46"/>
    <x v="0"/>
    <n v="302673"/>
  </r>
  <r>
    <x v="19"/>
    <s v="INGENIEROS CONSULTORES CIVILES Y ELECTRICOS S A"/>
    <s v="50 NIIF Pymes - Separados"/>
    <s v="BOGOTA D.C."/>
    <s v="M7110"/>
    <s v="2016-dic-31"/>
    <x v="3"/>
    <m/>
    <m/>
    <s v="Otros pasivos financieros no corrientes"/>
    <x v="46"/>
    <x v="0"/>
    <n v="636745"/>
  </r>
  <r>
    <x v="19"/>
    <s v="INGENIEROS CONSULTORES CIVILES Y ELECTRICOS S A"/>
    <s v="50 NIIF Pymes - Separados"/>
    <s v="BOGOTA D.C."/>
    <s v="M7110"/>
    <s v="2017-dic-31"/>
    <x v="3"/>
    <m/>
    <m/>
    <s v="Otros pasivos financieros no corrientes"/>
    <x v="46"/>
    <x v="0"/>
    <n v="1094203"/>
  </r>
  <r>
    <x v="63"/>
    <s v="CONSTRUCTORA FUREL S.A"/>
    <s v="50 NIIF Pymes - Separados"/>
    <s v="ANTIOQUIA"/>
    <s v="F4390"/>
    <s v="2016-dic-31"/>
    <x v="3"/>
    <m/>
    <m/>
    <s v="Otros pasivos financieros no corrientes"/>
    <x v="46"/>
    <x v="0"/>
    <n v="11454945"/>
  </r>
  <r>
    <x v="63"/>
    <s v="CONSTRUCTORA FUREL S.A"/>
    <s v="50 NIIF Pymes - Separados"/>
    <s v="ANTIOQUIA"/>
    <s v="F4390"/>
    <s v="2017-dic-31"/>
    <x v="3"/>
    <m/>
    <m/>
    <s v="Otros pasivos financieros no corrientes"/>
    <x v="46"/>
    <x v="0"/>
    <n v="19805156"/>
  </r>
  <r>
    <x v="46"/>
    <s v="PROKSOL S A S"/>
    <s v="50 NIIF Pymes - Separados"/>
    <s v="CUNDINAMARCA"/>
    <s v="M7110"/>
    <s v="2016-dic-31"/>
    <x v="3"/>
    <m/>
    <m/>
    <s v="Otros pasivos financieros no corrientes"/>
    <x v="46"/>
    <x v="0"/>
    <n v="45934768"/>
  </r>
  <r>
    <x v="46"/>
    <s v="PROKSOL S A S"/>
    <s v="50 NIIF Pymes - Separados"/>
    <s v="CUNDINAMARCA"/>
    <s v="M7110"/>
    <s v="2017-dic-31"/>
    <x v="3"/>
    <m/>
    <m/>
    <s v="Otros pasivos financieros no corrientes"/>
    <x v="46"/>
    <x v="0"/>
    <n v="19330937"/>
  </r>
  <r>
    <x v="58"/>
    <s v="ARCO CONSTRUCTORES S.A.S"/>
    <s v="50 NIIF Pymes - Separados"/>
    <s v="CUNDINAMARCA"/>
    <s v="F4210"/>
    <s v="2016-dic-31"/>
    <x v="3"/>
    <m/>
    <m/>
    <s v="Otros pasivos financieros no corrientes"/>
    <x v="46"/>
    <x v="0"/>
    <n v="27425"/>
  </r>
  <r>
    <x v="58"/>
    <s v="ARCO CONSTRUCTORES S.A.S"/>
    <s v="50 NIIF Pymes - Separados"/>
    <s v="CUNDINAMARCA"/>
    <s v="F4210"/>
    <s v="2017-dic-31"/>
    <x v="3"/>
    <m/>
    <m/>
    <s v="Otros pasivos financieros no corrientes"/>
    <x v="46"/>
    <x v="0"/>
    <n v="579562"/>
  </r>
  <r>
    <x v="24"/>
    <s v="ARPRO ARQUITECTOS INGENIEROS S.A."/>
    <s v="50 NIIF Pymes - Separados"/>
    <s v="BOGOTA D.C."/>
    <s v="F4112"/>
    <s v="2016-dic-31"/>
    <x v="3"/>
    <m/>
    <m/>
    <s v="Parte no corriente de préstamos no corrientes"/>
    <x v="47"/>
    <x v="0"/>
    <n v="1695484"/>
  </r>
  <r>
    <x v="24"/>
    <s v="ARPRO ARQUITECTOS INGENIEROS S.A."/>
    <s v="50 NIIF Pymes - Separados"/>
    <s v="BOGOTA D.C."/>
    <s v="F4112"/>
    <s v="2017-dic-31"/>
    <x v="3"/>
    <m/>
    <m/>
    <s v="Parte no corriente de préstamos no corrientes"/>
    <x v="47"/>
    <x v="0"/>
    <n v="5949176"/>
  </r>
  <r>
    <x v="67"/>
    <s v="INGENIERIA Y SOLUCIONES ESPECIALIZADAS S.A.S. (ISES S.A.S.)"/>
    <s v="50 NIIF Pymes - Separados"/>
    <s v="ATLANTICO"/>
    <s v="M7110"/>
    <s v="2016-dic-31"/>
    <x v="3"/>
    <m/>
    <m/>
    <s v="Parte no corriente de préstamos no corrientes"/>
    <x v="47"/>
    <x v="0"/>
    <n v="179316"/>
  </r>
  <r>
    <x v="67"/>
    <s v="INGENIERIA Y SOLUCIONES ESPECIALIZADAS S.A.S. (ISES S.A.S.)"/>
    <s v="50 NIIF Pymes - Separados"/>
    <s v="ATLANTICO"/>
    <s v="M7110"/>
    <s v="2017-dic-31"/>
    <x v="3"/>
    <m/>
    <m/>
    <s v="Parte no corriente de préstamos no corrientes"/>
    <x v="47"/>
    <x v="0"/>
    <n v="302673"/>
  </r>
  <r>
    <x v="19"/>
    <s v="INGENIEROS CONSULTORES CIVILES Y ELECTRICOS S A"/>
    <s v="50 NIIF Pymes - Separados"/>
    <s v="BOGOTA D.C."/>
    <s v="M7110"/>
    <s v="2016-dic-31"/>
    <x v="3"/>
    <m/>
    <m/>
    <s v="Parte no corriente de préstamos no corrientes"/>
    <x v="47"/>
    <x v="0"/>
    <n v="636745"/>
  </r>
  <r>
    <x v="19"/>
    <s v="INGENIEROS CONSULTORES CIVILES Y ELECTRICOS S A"/>
    <s v="50 NIIF Pymes - Separados"/>
    <s v="BOGOTA D.C."/>
    <s v="M7110"/>
    <s v="2017-dic-31"/>
    <x v="3"/>
    <m/>
    <m/>
    <s v="Parte no corriente de préstamos no corrientes"/>
    <x v="47"/>
    <x v="0"/>
    <n v="1094203"/>
  </r>
  <r>
    <x v="63"/>
    <s v="CONSTRUCTORA FUREL S.A"/>
    <s v="50 NIIF Pymes - Separados"/>
    <s v="ANTIOQUIA"/>
    <s v="F4390"/>
    <s v="2016-dic-31"/>
    <x v="3"/>
    <m/>
    <m/>
    <s v="Parte no corriente de préstamos no corrientes"/>
    <x v="47"/>
    <x v="0"/>
    <n v="11454945"/>
  </r>
  <r>
    <x v="63"/>
    <s v="CONSTRUCTORA FUREL S.A"/>
    <s v="50 NIIF Pymes - Separados"/>
    <s v="ANTIOQUIA"/>
    <s v="F4390"/>
    <s v="2017-dic-31"/>
    <x v="3"/>
    <m/>
    <m/>
    <s v="Parte no corriente de préstamos no corrientes"/>
    <x v="47"/>
    <x v="0"/>
    <n v="19805156"/>
  </r>
  <r>
    <x v="46"/>
    <s v="PROKSOL S A S"/>
    <s v="50 NIIF Pymes - Separados"/>
    <s v="CUNDINAMARCA"/>
    <s v="M7110"/>
    <s v="2016-dic-31"/>
    <x v="3"/>
    <m/>
    <m/>
    <s v="Parte no corriente de préstamos no corrientes"/>
    <x v="47"/>
    <x v="0"/>
    <n v="45934768"/>
  </r>
  <r>
    <x v="46"/>
    <s v="PROKSOL S A S"/>
    <s v="50 NIIF Pymes - Separados"/>
    <s v="CUNDINAMARCA"/>
    <s v="M7110"/>
    <s v="2017-dic-31"/>
    <x v="3"/>
    <m/>
    <m/>
    <s v="Parte no corriente de préstamos no corrientes"/>
    <x v="47"/>
    <x v="0"/>
    <n v="19330937"/>
  </r>
  <r>
    <x v="19"/>
    <s v="INGENIEROS CONSULTORES CIVILES Y ELECTRICOS S A"/>
    <s v="50 NIIF Pymes - Separados"/>
    <s v="BOGOTA D.C."/>
    <s v="M7110"/>
    <s v="2016-dic-31"/>
    <x v="3"/>
    <m/>
    <m/>
    <s v="Otros pasivos no financieros no corrientes"/>
    <x v="48"/>
    <x v="0"/>
    <n v="1669143"/>
  </r>
  <r>
    <x v="19"/>
    <s v="INGENIEROS CONSULTORES CIVILES Y ELECTRICOS S A"/>
    <s v="50 NIIF Pymes - Separados"/>
    <s v="BOGOTA D.C."/>
    <s v="M7110"/>
    <s v="2017-dic-31"/>
    <x v="3"/>
    <m/>
    <m/>
    <s v="Otros pasivos no financieros no corrientes"/>
    <x v="48"/>
    <x v="0"/>
    <n v="4755026"/>
  </r>
  <r>
    <x v="22"/>
    <s v="CONSULTORES TECNICOS Y ECONOMICOS S.A CONSULTECNICOS"/>
    <s v="50 NIIF Pymes - Separados"/>
    <s v="BOGOTA D.C."/>
    <s v="M7110"/>
    <s v="2017-dic-31"/>
    <x v="3"/>
    <m/>
    <m/>
    <s v="Otros pasivos no financieros no corrientes"/>
    <x v="48"/>
    <x v="0"/>
    <n v="1486561"/>
  </r>
  <r>
    <x v="58"/>
    <s v="ARCO CONSTRUCTORES S.A.S"/>
    <s v="50 NIIF Pymes - Separados"/>
    <s v="CUNDINAMARCA"/>
    <s v="F4210"/>
    <s v="2016-dic-31"/>
    <x v="3"/>
    <m/>
    <m/>
    <s v="Otros pasivos no financieros no corrientes"/>
    <x v="48"/>
    <x v="0"/>
    <n v="802176"/>
  </r>
  <r>
    <x v="58"/>
    <s v="ARCO CONSTRUCTORES S.A.S"/>
    <s v="50 NIIF Pymes - Separados"/>
    <s v="CUNDINAMARCA"/>
    <s v="F4210"/>
    <s v="2017-dic-31"/>
    <x v="3"/>
    <m/>
    <m/>
    <s v="Otros pasivos no financieros no corrientes"/>
    <x v="48"/>
    <x v="0"/>
    <n v="778525"/>
  </r>
  <r>
    <x v="24"/>
    <s v="ARPRO ARQUITECTOS INGENIEROS S.A."/>
    <s v="50 NIIF Pymes - Separados"/>
    <s v="BOGOTA D.C."/>
    <s v="F4112"/>
    <s v="2016-dic-31"/>
    <x v="3"/>
    <m/>
    <m/>
    <s v="Pasivos no corrientes"/>
    <x v="42"/>
    <x v="6"/>
    <n v="9926547"/>
  </r>
  <r>
    <x v="24"/>
    <s v="ARPRO ARQUITECTOS INGENIEROS S.A."/>
    <s v="50 NIIF Pymes - Separados"/>
    <s v="BOGOTA D.C."/>
    <s v="F4112"/>
    <s v="2017-dic-31"/>
    <x v="3"/>
    <m/>
    <m/>
    <s v="Pasivos no corrientes"/>
    <x v="42"/>
    <x v="6"/>
    <n v="17762227"/>
  </r>
  <r>
    <x v="67"/>
    <s v="INGENIERIA Y SOLUCIONES ESPECIALIZADAS S.A.S. (ISES S.A.S.)"/>
    <s v="50 NIIF Pymes - Separados"/>
    <s v="ATLANTICO"/>
    <s v="M7110"/>
    <s v="2016-dic-31"/>
    <x v="3"/>
    <m/>
    <m/>
    <s v="Pasivos no corrientes"/>
    <x v="42"/>
    <x v="6"/>
    <n v="2605853"/>
  </r>
  <r>
    <x v="67"/>
    <s v="INGENIERIA Y SOLUCIONES ESPECIALIZADAS S.A.S. (ISES S.A.S.)"/>
    <s v="50 NIIF Pymes - Separados"/>
    <s v="ATLANTICO"/>
    <s v="M7110"/>
    <s v="2017-dic-31"/>
    <x v="3"/>
    <m/>
    <m/>
    <s v="Pasivos no corrientes"/>
    <x v="42"/>
    <x v="6"/>
    <n v="2034065"/>
  </r>
  <r>
    <x v="19"/>
    <s v="INGENIEROS CONSULTORES CIVILES Y ELECTRICOS S A"/>
    <s v="50 NIIF Pymes - Separados"/>
    <s v="BOGOTA D.C."/>
    <s v="M7110"/>
    <s v="2016-dic-31"/>
    <x v="3"/>
    <m/>
    <m/>
    <s v="Pasivos no corrientes"/>
    <x v="42"/>
    <x v="6"/>
    <n v="12102910"/>
  </r>
  <r>
    <x v="19"/>
    <s v="INGENIEROS CONSULTORES CIVILES Y ELECTRICOS S A"/>
    <s v="50 NIIF Pymes - Separados"/>
    <s v="BOGOTA D.C."/>
    <s v="M7110"/>
    <s v="2017-dic-31"/>
    <x v="3"/>
    <m/>
    <m/>
    <s v="Pasivos no corrientes"/>
    <x v="42"/>
    <x v="6"/>
    <n v="16594305"/>
  </r>
  <r>
    <x v="22"/>
    <s v="CONSULTORES TECNICOS Y ECONOMICOS S.A CONSULTECNICOS"/>
    <s v="50 NIIF Pymes - Separados"/>
    <s v="BOGOTA D.C."/>
    <s v="M7110"/>
    <s v="2017-dic-31"/>
    <x v="3"/>
    <m/>
    <m/>
    <s v="Pasivos no corrientes"/>
    <x v="42"/>
    <x v="6"/>
    <n v="1486561"/>
  </r>
  <r>
    <x v="63"/>
    <s v="CONSTRUCTORA FUREL S.A"/>
    <s v="50 NIIF Pymes - Separados"/>
    <s v="ANTIOQUIA"/>
    <s v="F4390"/>
    <s v="2016-dic-31"/>
    <x v="3"/>
    <m/>
    <m/>
    <s v="Pasivos no corrientes"/>
    <x v="42"/>
    <x v="6"/>
    <n v="48309498"/>
  </r>
  <r>
    <x v="63"/>
    <s v="CONSTRUCTORA FUREL S.A"/>
    <s v="50 NIIF Pymes - Separados"/>
    <s v="ANTIOQUIA"/>
    <s v="F4390"/>
    <s v="2017-dic-31"/>
    <x v="3"/>
    <m/>
    <m/>
    <s v="Pasivos no corrientes"/>
    <x v="42"/>
    <x v="6"/>
    <n v="69315883"/>
  </r>
  <r>
    <x v="51"/>
    <s v="INGENIERIA ESTRUCTURAL S.A."/>
    <s v="50 NIIF Pymes - Separados"/>
    <s v="ANTIOQUIA"/>
    <s v="M7110"/>
    <s v="2016-dic-31"/>
    <x v="3"/>
    <m/>
    <m/>
    <s v="Pasivos no corrientes"/>
    <x v="42"/>
    <x v="6"/>
    <n v="943026"/>
  </r>
  <r>
    <x v="51"/>
    <s v="INGENIERIA ESTRUCTURAL S.A."/>
    <s v="50 NIIF Pymes - Separados"/>
    <s v="ANTIOQUIA"/>
    <s v="M7110"/>
    <s v="2017-dic-31"/>
    <x v="3"/>
    <m/>
    <m/>
    <s v="Pasivos no corrientes"/>
    <x v="42"/>
    <x v="6"/>
    <n v="742469"/>
  </r>
  <r>
    <x v="46"/>
    <s v="PROKSOL S A S"/>
    <s v="50 NIIF Pymes - Separados"/>
    <s v="CUNDINAMARCA"/>
    <s v="M7110"/>
    <s v="2016-dic-31"/>
    <x v="3"/>
    <m/>
    <m/>
    <s v="Pasivos no corrientes"/>
    <x v="42"/>
    <x v="6"/>
    <n v="53204381"/>
  </r>
  <r>
    <x v="46"/>
    <s v="PROKSOL S A S"/>
    <s v="50 NIIF Pymes - Separados"/>
    <s v="CUNDINAMARCA"/>
    <s v="M7110"/>
    <s v="2017-dic-31"/>
    <x v="3"/>
    <m/>
    <m/>
    <s v="Pasivos no corrientes"/>
    <x v="42"/>
    <x v="6"/>
    <n v="19683070"/>
  </r>
  <r>
    <x v="59"/>
    <s v="CMS + GMP ASOCIADOS S A S EN REORGANIZACION"/>
    <s v="50 NIIF Pymes - Separados"/>
    <s v="BOGOTA D.C."/>
    <s v="M7110"/>
    <s v="2016-dic-31"/>
    <x v="3"/>
    <m/>
    <m/>
    <s v="Pasivos no corrientes"/>
    <x v="42"/>
    <x v="6"/>
    <n v="32279745"/>
  </r>
  <r>
    <x v="59"/>
    <s v="CMS + GMP ASOCIADOS S A S EN REORGANIZACION"/>
    <s v="50 NIIF Pymes - Separados"/>
    <s v="BOGOTA D.C."/>
    <s v="M7110"/>
    <s v="2017-dic-31"/>
    <x v="3"/>
    <m/>
    <m/>
    <s v="Pasivos no corrientes"/>
    <x v="42"/>
    <x v="6"/>
    <n v="19084303"/>
  </r>
  <r>
    <x v="58"/>
    <s v="ARCO CONSTRUCTORES S.A.S"/>
    <s v="50 NIIF Pymes - Separados"/>
    <s v="CUNDINAMARCA"/>
    <s v="F4210"/>
    <s v="2016-dic-31"/>
    <x v="3"/>
    <m/>
    <m/>
    <s v="Pasivos no corrientes"/>
    <x v="42"/>
    <x v="6"/>
    <n v="1035773"/>
  </r>
  <r>
    <x v="58"/>
    <s v="ARCO CONSTRUCTORES S.A.S"/>
    <s v="50 NIIF Pymes - Separados"/>
    <s v="CUNDINAMARCA"/>
    <s v="F4210"/>
    <s v="2017-dic-31"/>
    <x v="3"/>
    <m/>
    <m/>
    <s v="Pasivos no corrientes"/>
    <x v="42"/>
    <x v="6"/>
    <n v="2032770"/>
  </r>
  <r>
    <x v="50"/>
    <s v="MAB INGENIERIA DE VALOR S.A."/>
    <s v="50 NIIF Pymes - Separados"/>
    <s v="BOGOTA D.C."/>
    <s v="M7110"/>
    <s v="2016-dic-31"/>
    <x v="3"/>
    <m/>
    <m/>
    <s v="Pasivos no corrientes"/>
    <x v="42"/>
    <x v="6"/>
    <n v="4329311"/>
  </r>
  <r>
    <x v="50"/>
    <s v="MAB INGENIERIA DE VALOR S.A."/>
    <s v="50 NIIF Pymes - Separados"/>
    <s v="BOGOTA D.C."/>
    <s v="M7110"/>
    <s v="2017-dic-31"/>
    <x v="3"/>
    <m/>
    <m/>
    <s v="Pasivos no corrientes"/>
    <x v="42"/>
    <x v="6"/>
    <n v="6799352"/>
  </r>
  <r>
    <x v="24"/>
    <s v="ARPRO ARQUITECTOS INGENIEROS S.A."/>
    <s v="50 NIIF Pymes - Separados"/>
    <s v="BOGOTA D.C."/>
    <s v="F4112"/>
    <s v="2016-dic-31"/>
    <x v="3"/>
    <m/>
    <m/>
    <s v="Pasivos"/>
    <x v="49"/>
    <x v="7"/>
    <n v="20703960"/>
  </r>
  <r>
    <x v="24"/>
    <s v="ARPRO ARQUITECTOS INGENIEROS S.A."/>
    <s v="50 NIIF Pymes - Separados"/>
    <s v="BOGOTA D.C."/>
    <s v="F4112"/>
    <s v="2017-dic-31"/>
    <x v="3"/>
    <m/>
    <m/>
    <s v="Pasivos"/>
    <x v="49"/>
    <x v="7"/>
    <n v="28261241"/>
  </r>
  <r>
    <x v="67"/>
    <s v="INGENIERIA Y SOLUCIONES ESPECIALIZADAS S.A.S. (ISES S.A.S.)"/>
    <s v="50 NIIF Pymes - Separados"/>
    <s v="ATLANTICO"/>
    <s v="M7110"/>
    <s v="2016-dic-31"/>
    <x v="3"/>
    <m/>
    <m/>
    <s v="Pasivos"/>
    <x v="49"/>
    <x v="7"/>
    <n v="5565309"/>
  </r>
  <r>
    <x v="67"/>
    <s v="INGENIERIA Y SOLUCIONES ESPECIALIZADAS S.A.S. (ISES S.A.S.)"/>
    <s v="50 NIIF Pymes - Separados"/>
    <s v="ATLANTICO"/>
    <s v="M7110"/>
    <s v="2017-dic-31"/>
    <x v="3"/>
    <m/>
    <m/>
    <s v="Pasivos"/>
    <x v="49"/>
    <x v="7"/>
    <n v="7915346"/>
  </r>
  <r>
    <x v="19"/>
    <s v="INGENIEROS CONSULTORES CIVILES Y ELECTRICOS S A"/>
    <s v="50 NIIF Pymes - Separados"/>
    <s v="BOGOTA D.C."/>
    <s v="M7110"/>
    <s v="2016-dic-31"/>
    <x v="3"/>
    <m/>
    <m/>
    <s v="Pasivos"/>
    <x v="49"/>
    <x v="7"/>
    <n v="32352985"/>
  </r>
  <r>
    <x v="19"/>
    <s v="INGENIEROS CONSULTORES CIVILES Y ELECTRICOS S A"/>
    <s v="50 NIIF Pymes - Separados"/>
    <s v="BOGOTA D.C."/>
    <s v="M7110"/>
    <s v="2017-dic-31"/>
    <x v="3"/>
    <m/>
    <m/>
    <s v="Pasivos"/>
    <x v="49"/>
    <x v="7"/>
    <n v="35276808"/>
  </r>
  <r>
    <x v="22"/>
    <s v="CONSULTORES TECNICOS Y ECONOMICOS S.A CONSULTECNICOS"/>
    <s v="50 NIIF Pymes - Separados"/>
    <s v="BOGOTA D.C."/>
    <s v="M7110"/>
    <s v="2016-dic-31"/>
    <x v="3"/>
    <m/>
    <m/>
    <s v="Pasivos"/>
    <x v="49"/>
    <x v="7"/>
    <n v="363416"/>
  </r>
  <r>
    <x v="22"/>
    <s v="CONSULTORES TECNICOS Y ECONOMICOS S.A CONSULTECNICOS"/>
    <s v="50 NIIF Pymes - Separados"/>
    <s v="BOGOTA D.C."/>
    <s v="M7110"/>
    <s v="2017-dic-31"/>
    <x v="3"/>
    <m/>
    <m/>
    <s v="Pasivos"/>
    <x v="49"/>
    <x v="7"/>
    <n v="2046799"/>
  </r>
  <r>
    <x v="68"/>
    <s v="CONCOL INGENIERIA SAS"/>
    <s v="50 NIIF Pymes - Separados"/>
    <s v="BOGOTA D.C."/>
    <s v="M7110"/>
    <s v="2016-dic-31"/>
    <x v="3"/>
    <m/>
    <m/>
    <s v="Pasivos"/>
    <x v="49"/>
    <x v="7"/>
    <n v="1397561"/>
  </r>
  <r>
    <x v="68"/>
    <s v="CONCOL INGENIERIA SAS"/>
    <s v="50 NIIF Pymes - Separados"/>
    <s v="BOGOTA D.C."/>
    <s v="M7110"/>
    <s v="2017-dic-31"/>
    <x v="3"/>
    <m/>
    <m/>
    <s v="Pasivos"/>
    <x v="49"/>
    <x v="7"/>
    <n v="2214035"/>
  </r>
  <r>
    <x v="63"/>
    <s v="CONSTRUCTORA FUREL S.A"/>
    <s v="50 NIIF Pymes - Separados"/>
    <s v="ANTIOQUIA"/>
    <s v="F4390"/>
    <s v="2016-dic-31"/>
    <x v="3"/>
    <m/>
    <m/>
    <s v="Pasivos"/>
    <x v="49"/>
    <x v="7"/>
    <n v="60613200"/>
  </r>
  <r>
    <x v="63"/>
    <s v="CONSTRUCTORA FUREL S.A"/>
    <s v="50 NIIF Pymes - Separados"/>
    <s v="ANTIOQUIA"/>
    <s v="F4390"/>
    <s v="2017-dic-31"/>
    <x v="3"/>
    <m/>
    <m/>
    <s v="Pasivos"/>
    <x v="49"/>
    <x v="7"/>
    <n v="82797236"/>
  </r>
  <r>
    <x v="51"/>
    <s v="INGENIERIA ESTRUCTURAL S.A."/>
    <s v="50 NIIF Pymes - Separados"/>
    <s v="ANTIOQUIA"/>
    <s v="M7110"/>
    <s v="2016-dic-31"/>
    <x v="3"/>
    <m/>
    <m/>
    <s v="Pasivos"/>
    <x v="49"/>
    <x v="7"/>
    <n v="2427627"/>
  </r>
  <r>
    <x v="51"/>
    <s v="INGENIERIA ESTRUCTURAL S.A."/>
    <s v="50 NIIF Pymes - Separados"/>
    <s v="ANTIOQUIA"/>
    <s v="M7110"/>
    <s v="2017-dic-31"/>
    <x v="3"/>
    <m/>
    <m/>
    <s v="Pasivos"/>
    <x v="49"/>
    <x v="7"/>
    <n v="2744488"/>
  </r>
  <r>
    <x v="46"/>
    <s v="PROKSOL S A S"/>
    <s v="50 NIIF Pymes - Separados"/>
    <s v="CUNDINAMARCA"/>
    <s v="M7110"/>
    <s v="2016-dic-31"/>
    <x v="3"/>
    <m/>
    <m/>
    <s v="Pasivos"/>
    <x v="49"/>
    <x v="7"/>
    <n v="119241397"/>
  </r>
  <r>
    <x v="46"/>
    <s v="PROKSOL S A S"/>
    <s v="50 NIIF Pymes - Separados"/>
    <s v="CUNDINAMARCA"/>
    <s v="M7110"/>
    <s v="2017-dic-31"/>
    <x v="3"/>
    <m/>
    <m/>
    <s v="Pasivos"/>
    <x v="49"/>
    <x v="7"/>
    <n v="80555305"/>
  </r>
  <r>
    <x v="59"/>
    <s v="CMS + GMP ASOCIADOS S A S EN REORGANIZACION"/>
    <s v="50 NIIF Pymes - Separados"/>
    <s v="BOGOTA D.C."/>
    <s v="M7110"/>
    <s v="2016-dic-31"/>
    <x v="3"/>
    <m/>
    <m/>
    <s v="Pasivos"/>
    <x v="49"/>
    <x v="7"/>
    <n v="58681558"/>
  </r>
  <r>
    <x v="59"/>
    <s v="CMS + GMP ASOCIADOS S A S EN REORGANIZACION"/>
    <s v="50 NIIF Pymes - Separados"/>
    <s v="BOGOTA D.C."/>
    <s v="M7110"/>
    <s v="2017-dic-31"/>
    <x v="3"/>
    <m/>
    <m/>
    <s v="Pasivos"/>
    <x v="49"/>
    <x v="7"/>
    <n v="39810078"/>
  </r>
  <r>
    <x v="10"/>
    <s v="INVERSIONES ALCABAMA S.A."/>
    <s v="50 NIIF Pymes - Separados"/>
    <s v="BOGOTA D.C."/>
    <s v="F4321"/>
    <s v="2016-dic-31"/>
    <x v="3"/>
    <m/>
    <m/>
    <s v="Pasivos"/>
    <x v="49"/>
    <x v="7"/>
    <n v="197225079"/>
  </r>
  <r>
    <x v="10"/>
    <s v="INVERSIONES ALCABAMA S.A."/>
    <s v="50 NIIF Pymes - Separados"/>
    <s v="BOGOTA D.C."/>
    <s v="F4321"/>
    <s v="2017-dic-31"/>
    <x v="3"/>
    <m/>
    <m/>
    <s v="Pasivos"/>
    <x v="49"/>
    <x v="7"/>
    <n v="175940546"/>
  </r>
  <r>
    <x v="28"/>
    <s v="RESTREPO Y URIBE S A S"/>
    <s v="50 NIIF Pymes - Separados"/>
    <s v="BOGOTA D.C."/>
    <s v="M7110"/>
    <s v="2016-dic-31"/>
    <x v="3"/>
    <m/>
    <m/>
    <s v="Pasivos"/>
    <x v="49"/>
    <x v="7"/>
    <n v="6315007"/>
  </r>
  <r>
    <x v="28"/>
    <s v="RESTREPO Y URIBE S A S"/>
    <s v="50 NIIF Pymes - Separados"/>
    <s v="BOGOTA D.C."/>
    <s v="M7110"/>
    <s v="2017-dic-31"/>
    <x v="3"/>
    <m/>
    <m/>
    <s v="Pasivos"/>
    <x v="49"/>
    <x v="7"/>
    <n v="7935420"/>
  </r>
  <r>
    <x v="58"/>
    <s v="ARCO CONSTRUCTORES S.A.S"/>
    <s v="50 NIIF Pymes - Separados"/>
    <s v="CUNDINAMARCA"/>
    <s v="F4210"/>
    <s v="2016-dic-31"/>
    <x v="3"/>
    <m/>
    <m/>
    <s v="Pasivos"/>
    <x v="49"/>
    <x v="7"/>
    <n v="1081294"/>
  </r>
  <r>
    <x v="58"/>
    <s v="ARCO CONSTRUCTORES S.A.S"/>
    <s v="50 NIIF Pymes - Separados"/>
    <s v="CUNDINAMARCA"/>
    <s v="F4210"/>
    <s v="2017-dic-31"/>
    <x v="3"/>
    <m/>
    <m/>
    <s v="Pasivos"/>
    <x v="49"/>
    <x v="7"/>
    <n v="2439938"/>
  </r>
  <r>
    <x v="50"/>
    <s v="MAB INGENIERIA DE VALOR S.A."/>
    <s v="50 NIIF Pymes - Separados"/>
    <s v="BOGOTA D.C."/>
    <s v="M7110"/>
    <s v="2016-dic-31"/>
    <x v="3"/>
    <m/>
    <m/>
    <s v="Pasivos"/>
    <x v="49"/>
    <x v="7"/>
    <n v="9365717"/>
  </r>
  <r>
    <x v="50"/>
    <s v="MAB INGENIERIA DE VALOR S.A."/>
    <s v="50 NIIF Pymes - Separados"/>
    <s v="BOGOTA D.C."/>
    <s v="M7110"/>
    <s v="2017-dic-31"/>
    <x v="3"/>
    <m/>
    <m/>
    <s v="Pasivos"/>
    <x v="49"/>
    <x v="7"/>
    <n v="10302816"/>
  </r>
  <r>
    <x v="24"/>
    <s v="ARPRO ARQUITECTOS INGENIEROS S.A."/>
    <s v="50 NIIF Pymes - Separados"/>
    <s v="BOGOTA D.C."/>
    <s v="F4112"/>
    <s v="2016-dic-31"/>
    <x v="3"/>
    <m/>
    <m/>
    <s v="Capital emitido"/>
    <x v="50"/>
    <x v="0"/>
    <n v="1932000"/>
  </r>
  <r>
    <x v="24"/>
    <s v="ARPRO ARQUITECTOS INGENIEROS S.A."/>
    <s v="50 NIIF Pymes - Separados"/>
    <s v="BOGOTA D.C."/>
    <s v="F4112"/>
    <s v="2017-dic-31"/>
    <x v="3"/>
    <m/>
    <m/>
    <s v="Capital emitido"/>
    <x v="50"/>
    <x v="0"/>
    <n v="1932000"/>
  </r>
  <r>
    <x v="67"/>
    <s v="INGENIERIA Y SOLUCIONES ESPECIALIZADAS S.A.S. (ISES S.A.S.)"/>
    <s v="50 NIIF Pymes - Separados"/>
    <s v="ATLANTICO"/>
    <s v="M7110"/>
    <s v="2016-dic-31"/>
    <x v="3"/>
    <m/>
    <m/>
    <s v="Capital emitido"/>
    <x v="50"/>
    <x v="0"/>
    <n v="504000"/>
  </r>
  <r>
    <x v="67"/>
    <s v="INGENIERIA Y SOLUCIONES ESPECIALIZADAS S.A.S. (ISES S.A.S.)"/>
    <s v="50 NIIF Pymes - Separados"/>
    <s v="ATLANTICO"/>
    <s v="M7110"/>
    <s v="2017-dic-31"/>
    <x v="3"/>
    <m/>
    <m/>
    <s v="Capital emitido"/>
    <x v="50"/>
    <x v="0"/>
    <n v="504000"/>
  </r>
  <r>
    <x v="19"/>
    <s v="INGENIEROS CONSULTORES CIVILES Y ELECTRICOS S A"/>
    <s v="50 NIIF Pymes - Separados"/>
    <s v="BOGOTA D.C."/>
    <s v="M7110"/>
    <s v="2016-dic-31"/>
    <x v="3"/>
    <m/>
    <m/>
    <s v="Capital emitido"/>
    <x v="50"/>
    <x v="0"/>
    <n v="4000000"/>
  </r>
  <r>
    <x v="19"/>
    <s v="INGENIEROS CONSULTORES CIVILES Y ELECTRICOS S A"/>
    <s v="50 NIIF Pymes - Separados"/>
    <s v="BOGOTA D.C."/>
    <s v="M7110"/>
    <s v="2017-dic-31"/>
    <x v="3"/>
    <m/>
    <m/>
    <s v="Capital emitido"/>
    <x v="50"/>
    <x v="0"/>
    <n v="4000000"/>
  </r>
  <r>
    <x v="22"/>
    <s v="CONSULTORES TECNICOS Y ECONOMICOS S.A CONSULTECNICOS"/>
    <s v="50 NIIF Pymes - Separados"/>
    <s v="BOGOTA D.C."/>
    <s v="M7110"/>
    <s v="2016-dic-31"/>
    <x v="3"/>
    <m/>
    <m/>
    <s v="Capital emitido"/>
    <x v="50"/>
    <x v="0"/>
    <n v="1710000"/>
  </r>
  <r>
    <x v="22"/>
    <s v="CONSULTORES TECNICOS Y ECONOMICOS S.A CONSULTECNICOS"/>
    <s v="50 NIIF Pymes - Separados"/>
    <s v="BOGOTA D.C."/>
    <s v="M7110"/>
    <s v="2017-dic-31"/>
    <x v="3"/>
    <m/>
    <m/>
    <s v="Capital emitido"/>
    <x v="50"/>
    <x v="0"/>
    <n v="1710000"/>
  </r>
  <r>
    <x v="68"/>
    <s v="CONCOL INGENIERIA SAS"/>
    <s v="50 NIIF Pymes - Separados"/>
    <s v="BOGOTA D.C."/>
    <s v="M7110"/>
    <s v="2016-dic-31"/>
    <x v="3"/>
    <m/>
    <m/>
    <s v="Capital emitido"/>
    <x v="50"/>
    <x v="0"/>
    <n v="5000000"/>
  </r>
  <r>
    <x v="68"/>
    <s v="CONCOL INGENIERIA SAS"/>
    <s v="50 NIIF Pymes - Separados"/>
    <s v="BOGOTA D.C."/>
    <s v="M7110"/>
    <s v="2017-dic-31"/>
    <x v="3"/>
    <m/>
    <m/>
    <s v="Capital emitido"/>
    <x v="50"/>
    <x v="0"/>
    <n v="5000000"/>
  </r>
  <r>
    <x v="63"/>
    <s v="CONSTRUCTORA FUREL S.A"/>
    <s v="50 NIIF Pymes - Separados"/>
    <s v="ANTIOQUIA"/>
    <s v="F4390"/>
    <s v="2016-dic-31"/>
    <x v="3"/>
    <m/>
    <m/>
    <s v="Capital emitido"/>
    <x v="50"/>
    <x v="0"/>
    <n v="925000"/>
  </r>
  <r>
    <x v="63"/>
    <s v="CONSTRUCTORA FUREL S.A"/>
    <s v="50 NIIF Pymes - Separados"/>
    <s v="ANTIOQUIA"/>
    <s v="F4390"/>
    <s v="2017-dic-31"/>
    <x v="3"/>
    <m/>
    <m/>
    <s v="Capital emitido"/>
    <x v="50"/>
    <x v="0"/>
    <n v="925000"/>
  </r>
  <r>
    <x v="51"/>
    <s v="INGENIERIA ESTRUCTURAL S.A."/>
    <s v="50 NIIF Pymes - Separados"/>
    <s v="ANTIOQUIA"/>
    <s v="M7110"/>
    <s v="2016-dic-31"/>
    <x v="3"/>
    <m/>
    <m/>
    <s v="Capital emitido"/>
    <x v="50"/>
    <x v="0"/>
    <n v="20000"/>
  </r>
  <r>
    <x v="51"/>
    <s v="INGENIERIA ESTRUCTURAL S.A."/>
    <s v="50 NIIF Pymes - Separados"/>
    <s v="ANTIOQUIA"/>
    <s v="M7110"/>
    <s v="2017-dic-31"/>
    <x v="3"/>
    <m/>
    <m/>
    <s v="Capital emitido"/>
    <x v="50"/>
    <x v="0"/>
    <n v="20000"/>
  </r>
  <r>
    <x v="46"/>
    <s v="PROKSOL S A S"/>
    <s v="50 NIIF Pymes - Separados"/>
    <s v="CUNDINAMARCA"/>
    <s v="M7110"/>
    <s v="2016-dic-31"/>
    <x v="3"/>
    <m/>
    <m/>
    <s v="Capital emitido"/>
    <x v="50"/>
    <x v="0"/>
    <n v="2420000"/>
  </r>
  <r>
    <x v="46"/>
    <s v="PROKSOL S A S"/>
    <s v="50 NIIF Pymes - Separados"/>
    <s v="CUNDINAMARCA"/>
    <s v="M7110"/>
    <s v="2017-dic-31"/>
    <x v="3"/>
    <m/>
    <m/>
    <s v="Capital emitido"/>
    <x v="50"/>
    <x v="0"/>
    <n v="2420000"/>
  </r>
  <r>
    <x v="59"/>
    <s v="CMS + GMP ASOCIADOS S A S EN REORGANIZACION"/>
    <s v="50 NIIF Pymes - Separados"/>
    <s v="BOGOTA D.C."/>
    <s v="M7110"/>
    <s v="2016-dic-31"/>
    <x v="3"/>
    <m/>
    <m/>
    <s v="Capital emitido"/>
    <x v="50"/>
    <x v="0"/>
    <n v="1500000"/>
  </r>
  <r>
    <x v="59"/>
    <s v="CMS + GMP ASOCIADOS S A S EN REORGANIZACION"/>
    <s v="50 NIIF Pymes - Separados"/>
    <s v="BOGOTA D.C."/>
    <s v="M7110"/>
    <s v="2017-dic-31"/>
    <x v="3"/>
    <m/>
    <m/>
    <s v="Capital emitido"/>
    <x v="50"/>
    <x v="0"/>
    <n v="1500000"/>
  </r>
  <r>
    <x v="10"/>
    <s v="INVERSIONES ALCABAMA S.A."/>
    <s v="50 NIIF Pymes - Separados"/>
    <s v="BOGOTA D.C."/>
    <s v="F4321"/>
    <s v="2016-dic-31"/>
    <x v="3"/>
    <m/>
    <m/>
    <s v="Capital emitido"/>
    <x v="50"/>
    <x v="0"/>
    <n v="4240000"/>
  </r>
  <r>
    <x v="10"/>
    <s v="INVERSIONES ALCABAMA S.A."/>
    <s v="50 NIIF Pymes - Separados"/>
    <s v="BOGOTA D.C."/>
    <s v="F4321"/>
    <s v="2017-dic-31"/>
    <x v="3"/>
    <m/>
    <m/>
    <s v="Capital emitido"/>
    <x v="50"/>
    <x v="0"/>
    <n v="4240000"/>
  </r>
  <r>
    <x v="28"/>
    <s v="RESTREPO Y URIBE S A S"/>
    <s v="50 NIIF Pymes - Separados"/>
    <s v="BOGOTA D.C."/>
    <s v="M7110"/>
    <s v="2016-dic-31"/>
    <x v="3"/>
    <m/>
    <m/>
    <s v="Capital emitido"/>
    <x v="50"/>
    <x v="0"/>
    <n v="425000"/>
  </r>
  <r>
    <x v="28"/>
    <s v="RESTREPO Y URIBE S A S"/>
    <s v="50 NIIF Pymes - Separados"/>
    <s v="BOGOTA D.C."/>
    <s v="M7110"/>
    <s v="2017-dic-31"/>
    <x v="3"/>
    <m/>
    <m/>
    <s v="Capital emitido"/>
    <x v="50"/>
    <x v="0"/>
    <n v="425000"/>
  </r>
  <r>
    <x v="58"/>
    <s v="ARCO CONSTRUCTORES S.A.S"/>
    <s v="50 NIIF Pymes - Separados"/>
    <s v="CUNDINAMARCA"/>
    <s v="F4210"/>
    <s v="2016-dic-31"/>
    <x v="3"/>
    <m/>
    <m/>
    <s v="Capital emitido"/>
    <x v="50"/>
    <x v="0"/>
    <n v="4322200"/>
  </r>
  <r>
    <x v="58"/>
    <s v="ARCO CONSTRUCTORES S.A.S"/>
    <s v="50 NIIF Pymes - Separados"/>
    <s v="CUNDINAMARCA"/>
    <s v="F4210"/>
    <s v="2017-dic-31"/>
    <x v="3"/>
    <m/>
    <m/>
    <s v="Capital emitido"/>
    <x v="50"/>
    <x v="0"/>
    <n v="4322200"/>
  </r>
  <r>
    <x v="50"/>
    <s v="MAB INGENIERIA DE VALOR S.A."/>
    <s v="50 NIIF Pymes - Separados"/>
    <s v="BOGOTA D.C."/>
    <s v="M7110"/>
    <s v="2016-dic-31"/>
    <x v="3"/>
    <m/>
    <m/>
    <s v="Capital emitido"/>
    <x v="50"/>
    <x v="0"/>
    <n v="430000"/>
  </r>
  <r>
    <x v="50"/>
    <s v="MAB INGENIERIA DE VALOR S.A."/>
    <s v="50 NIIF Pymes - Separados"/>
    <s v="BOGOTA D.C."/>
    <s v="M7110"/>
    <s v="2017-dic-31"/>
    <x v="3"/>
    <m/>
    <m/>
    <s v="Capital emitido"/>
    <x v="50"/>
    <x v="0"/>
    <n v="430000"/>
  </r>
  <r>
    <x v="24"/>
    <s v="ARPRO ARQUITECTOS INGENIEROS S.A."/>
    <s v="50 NIIF Pymes - Separados"/>
    <s v="BOGOTA D.C."/>
    <s v="F4112"/>
    <s v="2016-dic-31"/>
    <x v="3"/>
    <m/>
    <m/>
    <s v="Prima de emisión"/>
    <x v="51"/>
    <x v="0"/>
    <n v="265980"/>
  </r>
  <r>
    <x v="24"/>
    <s v="ARPRO ARQUITECTOS INGENIEROS S.A."/>
    <s v="50 NIIF Pymes - Separados"/>
    <s v="BOGOTA D.C."/>
    <s v="F4112"/>
    <s v="2017-dic-31"/>
    <x v="3"/>
    <m/>
    <m/>
    <s v="Prima de emisión"/>
    <x v="51"/>
    <x v="0"/>
    <n v="265980"/>
  </r>
  <r>
    <x v="63"/>
    <s v="CONSTRUCTORA FUREL S.A"/>
    <s v="50 NIIF Pymes - Separados"/>
    <s v="ANTIOQUIA"/>
    <s v="F4390"/>
    <s v="2016-dic-31"/>
    <x v="3"/>
    <m/>
    <m/>
    <s v="Prima de emisión"/>
    <x v="51"/>
    <x v="0"/>
    <n v="6175000"/>
  </r>
  <r>
    <x v="63"/>
    <s v="CONSTRUCTORA FUREL S.A"/>
    <s v="50 NIIF Pymes - Separados"/>
    <s v="ANTIOQUIA"/>
    <s v="F4390"/>
    <s v="2017-dic-31"/>
    <x v="3"/>
    <m/>
    <m/>
    <s v="Prima de emisión"/>
    <x v="51"/>
    <x v="0"/>
    <n v="6175000"/>
  </r>
  <r>
    <x v="50"/>
    <s v="MAB INGENIERIA DE VALOR S.A."/>
    <s v="50 NIIF Pymes - Separados"/>
    <s v="BOGOTA D.C."/>
    <s v="M7110"/>
    <s v="2016-dic-31"/>
    <x v="3"/>
    <m/>
    <m/>
    <s v="Prima de emisión"/>
    <x v="51"/>
    <x v="0"/>
    <n v="2895040"/>
  </r>
  <r>
    <x v="50"/>
    <s v="MAB INGENIERIA DE VALOR S.A."/>
    <s v="50 NIIF Pymes - Separados"/>
    <s v="BOGOTA D.C."/>
    <s v="M7110"/>
    <s v="2017-dic-31"/>
    <x v="3"/>
    <m/>
    <m/>
    <s v="Prima de emisión"/>
    <x v="51"/>
    <x v="0"/>
    <n v="2895040"/>
  </r>
  <r>
    <x v="46"/>
    <s v="PROKSOL S A S"/>
    <s v="50 NIIF Pymes - Separados"/>
    <s v="CUNDINAMARCA"/>
    <s v="M7110"/>
    <s v="2016-dic-31"/>
    <x v="3"/>
    <m/>
    <m/>
    <s v="Otras participaciones en el patrimonio"/>
    <x v="54"/>
    <x v="0"/>
    <n v="2578373"/>
  </r>
  <r>
    <x v="46"/>
    <s v="PROKSOL S A S"/>
    <s v="50 NIIF Pymes - Separados"/>
    <s v="CUNDINAMARCA"/>
    <s v="M7110"/>
    <s v="2017-dic-31"/>
    <x v="3"/>
    <m/>
    <m/>
    <s v="Otras participaciones en el patrimonio"/>
    <x v="54"/>
    <x v="0"/>
    <n v="1936399"/>
  </r>
  <r>
    <x v="19"/>
    <s v="INGENIEROS CONSULTORES CIVILES Y ELECTRICOS S A"/>
    <s v="50 NIIF Pymes - Separados"/>
    <s v="BOGOTA D.C."/>
    <s v="M7110"/>
    <s v="2016-dic-31"/>
    <x v="3"/>
    <m/>
    <m/>
    <s v="Superavit por revaluación"/>
    <x v="55"/>
    <x v="0"/>
    <n v="199308"/>
  </r>
  <r>
    <x v="19"/>
    <s v="INGENIEROS CONSULTORES CIVILES Y ELECTRICOS S A"/>
    <s v="50 NIIF Pymes - Separados"/>
    <s v="BOGOTA D.C."/>
    <s v="M7110"/>
    <s v="2017-dic-31"/>
    <x v="3"/>
    <m/>
    <m/>
    <s v="Superavit por revaluación"/>
    <x v="55"/>
    <x v="0"/>
    <n v="199308"/>
  </r>
  <r>
    <x v="46"/>
    <s v="PROKSOL S A S"/>
    <s v="50 NIIF Pymes - Separados"/>
    <s v="CUNDINAMARCA"/>
    <s v="M7110"/>
    <s v="2016-dic-31"/>
    <x v="3"/>
    <m/>
    <m/>
    <s v="Superavit por revaluación"/>
    <x v="55"/>
    <x v="0"/>
    <n v="14685"/>
  </r>
  <r>
    <x v="46"/>
    <s v="PROKSOL S A S"/>
    <s v="50 NIIF Pymes - Separados"/>
    <s v="CUNDINAMARCA"/>
    <s v="M7110"/>
    <s v="2017-dic-31"/>
    <x v="3"/>
    <m/>
    <m/>
    <s v="Superavit por revaluación"/>
    <x v="55"/>
    <x v="0"/>
    <n v="14685"/>
  </r>
  <r>
    <x v="24"/>
    <s v="ARPRO ARQUITECTOS INGENIEROS S.A."/>
    <s v="50 NIIF Pymes - Separados"/>
    <s v="BOGOTA D.C."/>
    <s v="F4112"/>
    <s v="2016-dic-31"/>
    <x v="3"/>
    <m/>
    <m/>
    <s v="Otras reservas"/>
    <x v="56"/>
    <x v="0"/>
    <n v="15536552"/>
  </r>
  <r>
    <x v="24"/>
    <s v="ARPRO ARQUITECTOS INGENIEROS S.A."/>
    <s v="50 NIIF Pymes - Separados"/>
    <s v="BOGOTA D.C."/>
    <s v="F4112"/>
    <s v="2017-dic-31"/>
    <x v="3"/>
    <m/>
    <m/>
    <s v="Otras reservas"/>
    <x v="56"/>
    <x v="0"/>
    <n v="16888237"/>
  </r>
  <r>
    <x v="67"/>
    <s v="INGENIERIA Y SOLUCIONES ESPECIALIZADAS S.A.S. (ISES S.A.S.)"/>
    <s v="50 NIIF Pymes - Separados"/>
    <s v="ATLANTICO"/>
    <s v="M7110"/>
    <s v="2016-dic-31"/>
    <x v="3"/>
    <m/>
    <m/>
    <s v="Otras reservas"/>
    <x v="56"/>
    <x v="0"/>
    <n v="251858"/>
  </r>
  <r>
    <x v="67"/>
    <s v="INGENIERIA Y SOLUCIONES ESPECIALIZADAS S.A.S. (ISES S.A.S.)"/>
    <s v="50 NIIF Pymes - Separados"/>
    <s v="ATLANTICO"/>
    <s v="M7110"/>
    <s v="2017-dic-31"/>
    <x v="3"/>
    <m/>
    <m/>
    <s v="Otras reservas"/>
    <x v="56"/>
    <x v="0"/>
    <n v="252000"/>
  </r>
  <r>
    <x v="19"/>
    <s v="INGENIEROS CONSULTORES CIVILES Y ELECTRICOS S A"/>
    <s v="50 NIIF Pymes - Separados"/>
    <s v="BOGOTA D.C."/>
    <s v="M7110"/>
    <s v="2016-dic-31"/>
    <x v="3"/>
    <m/>
    <m/>
    <s v="Otras reservas"/>
    <x v="56"/>
    <x v="0"/>
    <n v="1858317"/>
  </r>
  <r>
    <x v="19"/>
    <s v="INGENIEROS CONSULTORES CIVILES Y ELECTRICOS S A"/>
    <s v="50 NIIF Pymes - Separados"/>
    <s v="BOGOTA D.C."/>
    <s v="M7110"/>
    <s v="2017-dic-31"/>
    <x v="3"/>
    <m/>
    <m/>
    <s v="Otras reservas"/>
    <x v="56"/>
    <x v="0"/>
    <n v="2000000"/>
  </r>
  <r>
    <x v="22"/>
    <s v="CONSULTORES TECNICOS Y ECONOMICOS S.A CONSULTECNICOS"/>
    <s v="50 NIIF Pymes - Separados"/>
    <s v="BOGOTA D.C."/>
    <s v="M7110"/>
    <s v="2016-dic-31"/>
    <x v="3"/>
    <m/>
    <m/>
    <s v="Otras reservas"/>
    <x v="56"/>
    <x v="0"/>
    <n v="487998"/>
  </r>
  <r>
    <x v="22"/>
    <s v="CONSULTORES TECNICOS Y ECONOMICOS S.A CONSULTECNICOS"/>
    <s v="50 NIIF Pymes - Separados"/>
    <s v="BOGOTA D.C."/>
    <s v="M7110"/>
    <s v="2017-dic-31"/>
    <x v="3"/>
    <m/>
    <m/>
    <s v="Otras reservas"/>
    <x v="56"/>
    <x v="0"/>
    <n v="608750"/>
  </r>
  <r>
    <x v="63"/>
    <s v="CONSTRUCTORA FUREL S.A"/>
    <s v="50 NIIF Pymes - Separados"/>
    <s v="ANTIOQUIA"/>
    <s v="F4390"/>
    <s v="2016-dic-31"/>
    <x v="3"/>
    <m/>
    <m/>
    <s v="Otras reservas"/>
    <x v="56"/>
    <x v="0"/>
    <n v="67262"/>
  </r>
  <r>
    <x v="63"/>
    <s v="CONSTRUCTORA FUREL S.A"/>
    <s v="50 NIIF Pymes - Separados"/>
    <s v="ANTIOQUIA"/>
    <s v="F4390"/>
    <s v="2017-dic-31"/>
    <x v="3"/>
    <m/>
    <m/>
    <s v="Otras reservas"/>
    <x v="56"/>
    <x v="0"/>
    <n v="97387"/>
  </r>
  <r>
    <x v="51"/>
    <s v="INGENIERIA ESTRUCTURAL S.A."/>
    <s v="50 NIIF Pymes - Separados"/>
    <s v="ANTIOQUIA"/>
    <s v="M7110"/>
    <s v="2016-dic-31"/>
    <x v="3"/>
    <m/>
    <m/>
    <s v="Otras reservas"/>
    <x v="56"/>
    <x v="0"/>
    <n v="11384"/>
  </r>
  <r>
    <x v="51"/>
    <s v="INGENIERIA ESTRUCTURAL S.A."/>
    <s v="50 NIIF Pymes - Separados"/>
    <s v="ANTIOQUIA"/>
    <s v="M7110"/>
    <s v="2017-dic-31"/>
    <x v="3"/>
    <m/>
    <m/>
    <s v="Otras reservas"/>
    <x v="56"/>
    <x v="0"/>
    <n v="11384"/>
  </r>
  <r>
    <x v="46"/>
    <s v="PROKSOL S A S"/>
    <s v="50 NIIF Pymes - Separados"/>
    <s v="CUNDINAMARCA"/>
    <s v="M7110"/>
    <s v="2016-dic-31"/>
    <x v="3"/>
    <m/>
    <m/>
    <s v="Otras reservas"/>
    <x v="56"/>
    <x v="0"/>
    <n v="194384"/>
  </r>
  <r>
    <x v="46"/>
    <s v="PROKSOL S A S"/>
    <s v="50 NIIF Pymes - Separados"/>
    <s v="CUNDINAMARCA"/>
    <s v="M7110"/>
    <s v="2017-dic-31"/>
    <x v="3"/>
    <m/>
    <m/>
    <s v="Otras reservas"/>
    <x v="56"/>
    <x v="0"/>
    <n v="235608"/>
  </r>
  <r>
    <x v="59"/>
    <s v="CMS + GMP ASOCIADOS S A S EN REORGANIZACION"/>
    <s v="50 NIIF Pymes - Separados"/>
    <s v="BOGOTA D.C."/>
    <s v="M7110"/>
    <s v="2016-dic-31"/>
    <x v="3"/>
    <m/>
    <m/>
    <s v="Otras reservas"/>
    <x v="56"/>
    <x v="0"/>
    <n v="50231"/>
  </r>
  <r>
    <x v="59"/>
    <s v="CMS + GMP ASOCIADOS S A S EN REORGANIZACION"/>
    <s v="50 NIIF Pymes - Separados"/>
    <s v="BOGOTA D.C."/>
    <s v="M7110"/>
    <s v="2017-dic-31"/>
    <x v="3"/>
    <m/>
    <m/>
    <s v="Otras reservas"/>
    <x v="56"/>
    <x v="0"/>
    <n v="50231"/>
  </r>
  <r>
    <x v="10"/>
    <s v="INVERSIONES ALCABAMA S.A."/>
    <s v="50 NIIF Pymes - Separados"/>
    <s v="BOGOTA D.C."/>
    <s v="F4321"/>
    <s v="2016-dic-31"/>
    <x v="3"/>
    <m/>
    <m/>
    <s v="Otras reservas"/>
    <x v="56"/>
    <x v="0"/>
    <n v="2120000"/>
  </r>
  <r>
    <x v="10"/>
    <s v="INVERSIONES ALCABAMA S.A."/>
    <s v="50 NIIF Pymes - Separados"/>
    <s v="BOGOTA D.C."/>
    <s v="F4321"/>
    <s v="2017-dic-31"/>
    <x v="3"/>
    <m/>
    <m/>
    <s v="Otras reservas"/>
    <x v="56"/>
    <x v="0"/>
    <n v="2120000"/>
  </r>
  <r>
    <x v="28"/>
    <s v="RESTREPO Y URIBE S A S"/>
    <s v="50 NIIF Pymes - Separados"/>
    <s v="BOGOTA D.C."/>
    <s v="M7110"/>
    <s v="2016-dic-31"/>
    <x v="3"/>
    <m/>
    <m/>
    <s v="Otras reservas"/>
    <x v="56"/>
    <x v="0"/>
    <n v="761150"/>
  </r>
  <r>
    <x v="28"/>
    <s v="RESTREPO Y URIBE S A S"/>
    <s v="50 NIIF Pymes - Separados"/>
    <s v="BOGOTA D.C."/>
    <s v="M7110"/>
    <s v="2017-dic-31"/>
    <x v="3"/>
    <m/>
    <m/>
    <s v="Otras reservas"/>
    <x v="56"/>
    <x v="0"/>
    <n v="761150"/>
  </r>
  <r>
    <x v="50"/>
    <s v="MAB INGENIERIA DE VALOR S.A."/>
    <s v="50 NIIF Pymes - Separados"/>
    <s v="BOGOTA D.C."/>
    <s v="M7110"/>
    <s v="2016-dic-31"/>
    <x v="3"/>
    <m/>
    <m/>
    <s v="Otras reservas"/>
    <x v="56"/>
    <x v="0"/>
    <n v="215000"/>
  </r>
  <r>
    <x v="50"/>
    <s v="MAB INGENIERIA DE VALOR S.A."/>
    <s v="50 NIIF Pymes - Separados"/>
    <s v="BOGOTA D.C."/>
    <s v="M7110"/>
    <s v="2017-dic-31"/>
    <x v="3"/>
    <m/>
    <m/>
    <s v="Otras reservas"/>
    <x v="56"/>
    <x v="0"/>
    <n v="215000"/>
  </r>
  <r>
    <x v="24"/>
    <s v="ARPRO ARQUITECTOS INGENIEROS S.A."/>
    <s v="50 NIIF Pymes - Separados"/>
    <s v="BOGOTA D.C."/>
    <s v="F4112"/>
    <s v="2016-dic-31"/>
    <x v="3"/>
    <m/>
    <m/>
    <s v="Ganancias acumuladas"/>
    <x v="57"/>
    <x v="0"/>
    <n v="25122489"/>
  </r>
  <r>
    <x v="24"/>
    <s v="ARPRO ARQUITECTOS INGENIEROS S.A."/>
    <s v="50 NIIF Pymes - Separados"/>
    <s v="BOGOTA D.C."/>
    <s v="F4112"/>
    <s v="2017-dic-31"/>
    <x v="3"/>
    <m/>
    <m/>
    <s v="Ganancias acumuladas"/>
    <x v="57"/>
    <x v="0"/>
    <n v="28731621"/>
  </r>
  <r>
    <x v="67"/>
    <s v="INGENIERIA Y SOLUCIONES ESPECIALIZADAS S.A.S. (ISES S.A.S.)"/>
    <s v="50 NIIF Pymes - Separados"/>
    <s v="ATLANTICO"/>
    <s v="M7110"/>
    <s v="2016-dic-31"/>
    <x v="3"/>
    <m/>
    <m/>
    <s v="Ganancias acumuladas"/>
    <x v="57"/>
    <x v="0"/>
    <n v="4086300"/>
  </r>
  <r>
    <x v="67"/>
    <s v="INGENIERIA Y SOLUCIONES ESPECIALIZADAS S.A.S. (ISES S.A.S.)"/>
    <s v="50 NIIF Pymes - Separados"/>
    <s v="ATLANTICO"/>
    <s v="M7110"/>
    <s v="2017-dic-31"/>
    <x v="3"/>
    <m/>
    <m/>
    <s v="Ganancias acumuladas"/>
    <x v="57"/>
    <x v="0"/>
    <n v="6241775"/>
  </r>
  <r>
    <x v="19"/>
    <s v="INGENIEROS CONSULTORES CIVILES Y ELECTRICOS S A"/>
    <s v="50 NIIF Pymes - Separados"/>
    <s v="BOGOTA D.C."/>
    <s v="M7110"/>
    <s v="2016-dic-31"/>
    <x v="3"/>
    <m/>
    <m/>
    <s v="Ganancias acumuladas"/>
    <x v="57"/>
    <x v="0"/>
    <n v="8278360"/>
  </r>
  <r>
    <x v="19"/>
    <s v="INGENIEROS CONSULTORES CIVILES Y ELECTRICOS S A"/>
    <s v="50 NIIF Pymes - Separados"/>
    <s v="BOGOTA D.C."/>
    <s v="M7110"/>
    <s v="2017-dic-31"/>
    <x v="3"/>
    <m/>
    <m/>
    <s v="Ganancias acumuladas"/>
    <x v="57"/>
    <x v="0"/>
    <n v="14310608"/>
  </r>
  <r>
    <x v="22"/>
    <s v="CONSULTORES TECNICOS Y ECONOMICOS S.A CONSULTECNICOS"/>
    <s v="50 NIIF Pymes - Separados"/>
    <s v="BOGOTA D.C."/>
    <s v="M7110"/>
    <s v="2016-dic-31"/>
    <x v="3"/>
    <m/>
    <m/>
    <s v="Ganancias acumuladas"/>
    <x v="57"/>
    <x v="0"/>
    <n v="1158421"/>
  </r>
  <r>
    <x v="22"/>
    <s v="CONSULTORES TECNICOS Y ECONOMICOS S.A CONSULTECNICOS"/>
    <s v="50 NIIF Pymes - Separados"/>
    <s v="BOGOTA D.C."/>
    <s v="M7110"/>
    <s v="2017-dic-31"/>
    <x v="3"/>
    <m/>
    <m/>
    <s v="Ganancias acumuladas"/>
    <x v="57"/>
    <x v="0"/>
    <n v="1002003"/>
  </r>
  <r>
    <x v="68"/>
    <s v="CONCOL INGENIERIA SAS"/>
    <s v="50 NIIF Pymes - Separados"/>
    <s v="BOGOTA D.C."/>
    <s v="M7110"/>
    <s v="2016-dic-31"/>
    <x v="3"/>
    <m/>
    <m/>
    <s v="Ganancias acumuladas"/>
    <x v="57"/>
    <x v="0"/>
    <n v="881496"/>
  </r>
  <r>
    <x v="68"/>
    <s v="CONCOL INGENIERIA SAS"/>
    <s v="50 NIIF Pymes - Separados"/>
    <s v="BOGOTA D.C."/>
    <s v="M7110"/>
    <s v="2017-dic-31"/>
    <x v="3"/>
    <m/>
    <m/>
    <s v="Ganancias acumuladas"/>
    <x v="57"/>
    <x v="0"/>
    <n v="1290311"/>
  </r>
  <r>
    <x v="63"/>
    <s v="CONSTRUCTORA FUREL S.A"/>
    <s v="50 NIIF Pymes - Separados"/>
    <s v="ANTIOQUIA"/>
    <s v="F4390"/>
    <s v="2016-dic-31"/>
    <x v="3"/>
    <m/>
    <m/>
    <s v="Ganancias acumuladas"/>
    <x v="57"/>
    <x v="0"/>
    <n v="488925"/>
  </r>
  <r>
    <x v="63"/>
    <s v="CONSTRUCTORA FUREL S.A"/>
    <s v="50 NIIF Pymes - Separados"/>
    <s v="ANTIOQUIA"/>
    <s v="F4390"/>
    <s v="2017-dic-31"/>
    <x v="3"/>
    <m/>
    <m/>
    <s v="Ganancias acumuladas"/>
    <x v="57"/>
    <x v="0"/>
    <n v="917735"/>
  </r>
  <r>
    <x v="51"/>
    <s v="INGENIERIA ESTRUCTURAL S.A."/>
    <s v="50 NIIF Pymes - Separados"/>
    <s v="ANTIOQUIA"/>
    <s v="M7110"/>
    <s v="2016-dic-31"/>
    <x v="3"/>
    <m/>
    <m/>
    <s v="Ganancias acumuladas"/>
    <x v="57"/>
    <x v="0"/>
    <n v="2032844"/>
  </r>
  <r>
    <x v="51"/>
    <s v="INGENIERIA ESTRUCTURAL S.A."/>
    <s v="50 NIIF Pymes - Separados"/>
    <s v="ANTIOQUIA"/>
    <s v="M7110"/>
    <s v="2017-dic-31"/>
    <x v="3"/>
    <m/>
    <m/>
    <s v="Ganancias acumuladas"/>
    <x v="57"/>
    <x v="0"/>
    <n v="3076258"/>
  </r>
  <r>
    <x v="46"/>
    <s v="PROKSOL S A S"/>
    <s v="50 NIIF Pymes - Separados"/>
    <s v="CUNDINAMARCA"/>
    <s v="M7110"/>
    <s v="2016-dic-31"/>
    <x v="3"/>
    <m/>
    <m/>
    <s v="Ganancias acumuladas"/>
    <x v="57"/>
    <x v="0"/>
    <n v="1091902"/>
  </r>
  <r>
    <x v="46"/>
    <s v="PROKSOL S A S"/>
    <s v="50 NIIF Pymes - Separados"/>
    <s v="CUNDINAMARCA"/>
    <s v="M7110"/>
    <s v="2017-dic-31"/>
    <x v="3"/>
    <m/>
    <m/>
    <s v="Ganancias acumuladas"/>
    <x v="57"/>
    <x v="0"/>
    <n v="1610706"/>
  </r>
  <r>
    <x v="59"/>
    <s v="CMS + GMP ASOCIADOS S A S EN REORGANIZACION"/>
    <s v="50 NIIF Pymes - Separados"/>
    <s v="BOGOTA D.C."/>
    <s v="M7110"/>
    <s v="2016-dic-31"/>
    <x v="3"/>
    <m/>
    <m/>
    <s v="Ganancias acumuladas"/>
    <x v="57"/>
    <x v="0"/>
    <n v="104414"/>
  </r>
  <r>
    <x v="59"/>
    <s v="CMS + GMP ASOCIADOS S A S EN REORGANIZACION"/>
    <s v="50 NIIF Pymes - Separados"/>
    <s v="BOGOTA D.C."/>
    <s v="M7110"/>
    <s v="2017-dic-31"/>
    <x v="3"/>
    <m/>
    <m/>
    <s v="Ganancias acumuladas"/>
    <x v="57"/>
    <x v="0"/>
    <n v="-1003767"/>
  </r>
  <r>
    <x v="10"/>
    <s v="INVERSIONES ALCABAMA S.A."/>
    <s v="50 NIIF Pymes - Separados"/>
    <s v="BOGOTA D.C."/>
    <s v="F4321"/>
    <s v="2016-dic-31"/>
    <x v="3"/>
    <m/>
    <m/>
    <s v="Ganancias acumuladas"/>
    <x v="57"/>
    <x v="0"/>
    <n v="34947524"/>
  </r>
  <r>
    <x v="10"/>
    <s v="INVERSIONES ALCABAMA S.A."/>
    <s v="50 NIIF Pymes - Separados"/>
    <s v="BOGOTA D.C."/>
    <s v="F4321"/>
    <s v="2017-dic-31"/>
    <x v="3"/>
    <m/>
    <m/>
    <s v="Ganancias acumuladas"/>
    <x v="57"/>
    <x v="0"/>
    <n v="64579118"/>
  </r>
  <r>
    <x v="28"/>
    <s v="RESTREPO Y URIBE S A S"/>
    <s v="50 NIIF Pymes - Separados"/>
    <s v="BOGOTA D.C."/>
    <s v="M7110"/>
    <s v="2016-dic-31"/>
    <x v="3"/>
    <m/>
    <m/>
    <s v="Ganancias acumuladas"/>
    <x v="57"/>
    <x v="0"/>
    <n v="8408700"/>
  </r>
  <r>
    <x v="28"/>
    <s v="RESTREPO Y URIBE S A S"/>
    <s v="50 NIIF Pymes - Separados"/>
    <s v="BOGOTA D.C."/>
    <s v="M7110"/>
    <s v="2017-dic-31"/>
    <x v="3"/>
    <m/>
    <m/>
    <s v="Ganancias acumuladas"/>
    <x v="57"/>
    <x v="0"/>
    <n v="9360460"/>
  </r>
  <r>
    <x v="58"/>
    <s v="ARCO CONSTRUCTORES S.A.S"/>
    <s v="50 NIIF Pymes - Separados"/>
    <s v="CUNDINAMARCA"/>
    <s v="F4210"/>
    <s v="2016-dic-31"/>
    <x v="3"/>
    <m/>
    <m/>
    <s v="Ganancias acumuladas"/>
    <x v="57"/>
    <x v="0"/>
    <n v="1612081"/>
  </r>
  <r>
    <x v="58"/>
    <s v="ARCO CONSTRUCTORES S.A.S"/>
    <s v="50 NIIF Pymes - Separados"/>
    <s v="CUNDINAMARCA"/>
    <s v="F4210"/>
    <s v="2017-dic-31"/>
    <x v="3"/>
    <m/>
    <m/>
    <s v="Ganancias acumuladas"/>
    <x v="57"/>
    <x v="0"/>
    <n v="1885227"/>
  </r>
  <r>
    <x v="50"/>
    <s v="MAB INGENIERIA DE VALOR S.A."/>
    <s v="50 NIIF Pymes - Separados"/>
    <s v="BOGOTA D.C."/>
    <s v="M7110"/>
    <s v="2016-dic-31"/>
    <x v="3"/>
    <m/>
    <m/>
    <s v="Ganancias acumuladas"/>
    <x v="57"/>
    <x v="0"/>
    <n v="7298776"/>
  </r>
  <r>
    <x v="50"/>
    <s v="MAB INGENIERIA DE VALOR S.A."/>
    <s v="50 NIIF Pymes - Separados"/>
    <s v="BOGOTA D.C."/>
    <s v="M7110"/>
    <s v="2017-dic-31"/>
    <x v="3"/>
    <m/>
    <m/>
    <s v="Ganancias acumuladas"/>
    <x v="57"/>
    <x v="0"/>
    <n v="7480521"/>
  </r>
  <r>
    <x v="24"/>
    <s v="ARPRO ARQUITECTOS INGENIEROS S.A."/>
    <s v="50 NIIF Pymes - Separados"/>
    <s v="BOGOTA D.C."/>
    <s v="F4112"/>
    <s v="2016-dic-31"/>
    <x v="3"/>
    <m/>
    <m/>
    <s v="Patrimonio"/>
    <x v="58"/>
    <x v="8"/>
    <n v="42857021"/>
  </r>
  <r>
    <x v="24"/>
    <s v="ARPRO ARQUITECTOS INGENIEROS S.A."/>
    <s v="50 NIIF Pymes - Separados"/>
    <s v="BOGOTA D.C."/>
    <s v="F4112"/>
    <s v="2017-dic-31"/>
    <x v="3"/>
    <m/>
    <m/>
    <s v="Patrimonio"/>
    <x v="58"/>
    <x v="8"/>
    <n v="47817838"/>
  </r>
  <r>
    <x v="67"/>
    <s v="INGENIERIA Y SOLUCIONES ESPECIALIZADAS S.A.S. (ISES S.A.S.)"/>
    <s v="50 NIIF Pymes - Separados"/>
    <s v="ATLANTICO"/>
    <s v="M7110"/>
    <s v="2016-dic-31"/>
    <x v="3"/>
    <m/>
    <m/>
    <s v="Patrimonio"/>
    <x v="58"/>
    <x v="8"/>
    <n v="4842158"/>
  </r>
  <r>
    <x v="67"/>
    <s v="INGENIERIA Y SOLUCIONES ESPECIALIZADAS S.A.S. (ISES S.A.S.)"/>
    <s v="50 NIIF Pymes - Separados"/>
    <s v="ATLANTICO"/>
    <s v="M7110"/>
    <s v="2017-dic-31"/>
    <x v="3"/>
    <m/>
    <m/>
    <s v="Patrimonio"/>
    <x v="58"/>
    <x v="8"/>
    <n v="6997775"/>
  </r>
  <r>
    <x v="19"/>
    <s v="INGENIEROS CONSULTORES CIVILES Y ELECTRICOS S A"/>
    <s v="50 NIIF Pymes - Separados"/>
    <s v="BOGOTA D.C."/>
    <s v="M7110"/>
    <s v="2016-dic-31"/>
    <x v="3"/>
    <m/>
    <m/>
    <s v="Patrimonio"/>
    <x v="58"/>
    <x v="8"/>
    <n v="14335985"/>
  </r>
  <r>
    <x v="19"/>
    <s v="INGENIEROS CONSULTORES CIVILES Y ELECTRICOS S A"/>
    <s v="50 NIIF Pymes - Separados"/>
    <s v="BOGOTA D.C."/>
    <s v="M7110"/>
    <s v="2017-dic-31"/>
    <x v="3"/>
    <m/>
    <m/>
    <s v="Patrimonio"/>
    <x v="58"/>
    <x v="8"/>
    <n v="20509916"/>
  </r>
  <r>
    <x v="22"/>
    <s v="CONSULTORES TECNICOS Y ECONOMICOS S.A CONSULTECNICOS"/>
    <s v="50 NIIF Pymes - Separados"/>
    <s v="BOGOTA D.C."/>
    <s v="M7110"/>
    <s v="2016-dic-31"/>
    <x v="3"/>
    <m/>
    <m/>
    <s v="Patrimonio"/>
    <x v="58"/>
    <x v="8"/>
    <n v="3356419"/>
  </r>
  <r>
    <x v="22"/>
    <s v="CONSULTORES TECNICOS Y ECONOMICOS S.A CONSULTECNICOS"/>
    <s v="50 NIIF Pymes - Separados"/>
    <s v="BOGOTA D.C."/>
    <s v="M7110"/>
    <s v="2017-dic-31"/>
    <x v="3"/>
    <m/>
    <m/>
    <s v="Patrimonio"/>
    <x v="58"/>
    <x v="8"/>
    <n v="3320753"/>
  </r>
  <r>
    <x v="68"/>
    <s v="CONCOL INGENIERIA SAS"/>
    <s v="50 NIIF Pymes - Separados"/>
    <s v="BOGOTA D.C."/>
    <s v="M7110"/>
    <s v="2016-dic-31"/>
    <x v="3"/>
    <m/>
    <m/>
    <s v="Patrimonio"/>
    <x v="58"/>
    <x v="8"/>
    <n v="5881496"/>
  </r>
  <r>
    <x v="68"/>
    <s v="CONCOL INGENIERIA SAS"/>
    <s v="50 NIIF Pymes - Separados"/>
    <s v="BOGOTA D.C."/>
    <s v="M7110"/>
    <s v="2017-dic-31"/>
    <x v="3"/>
    <m/>
    <m/>
    <s v="Patrimonio"/>
    <x v="58"/>
    <x v="8"/>
    <n v="6290311"/>
  </r>
  <r>
    <x v="63"/>
    <s v="CONSTRUCTORA FUREL S.A"/>
    <s v="50 NIIF Pymes - Separados"/>
    <s v="ANTIOQUIA"/>
    <s v="F4390"/>
    <s v="2016-dic-31"/>
    <x v="3"/>
    <m/>
    <m/>
    <s v="Patrimonio"/>
    <x v="58"/>
    <x v="8"/>
    <n v="7656187"/>
  </r>
  <r>
    <x v="63"/>
    <s v="CONSTRUCTORA FUREL S.A"/>
    <s v="50 NIIF Pymes - Separados"/>
    <s v="ANTIOQUIA"/>
    <s v="F4390"/>
    <s v="2017-dic-31"/>
    <x v="3"/>
    <m/>
    <m/>
    <s v="Patrimonio"/>
    <x v="58"/>
    <x v="8"/>
    <n v="8115122"/>
  </r>
  <r>
    <x v="51"/>
    <s v="INGENIERIA ESTRUCTURAL S.A."/>
    <s v="50 NIIF Pymes - Separados"/>
    <s v="ANTIOQUIA"/>
    <s v="M7110"/>
    <s v="2016-dic-31"/>
    <x v="3"/>
    <m/>
    <m/>
    <s v="Patrimonio"/>
    <x v="58"/>
    <x v="8"/>
    <n v="2064228"/>
  </r>
  <r>
    <x v="51"/>
    <s v="INGENIERIA ESTRUCTURAL S.A."/>
    <s v="50 NIIF Pymes - Separados"/>
    <s v="ANTIOQUIA"/>
    <s v="M7110"/>
    <s v="2017-dic-31"/>
    <x v="3"/>
    <m/>
    <m/>
    <s v="Patrimonio"/>
    <x v="58"/>
    <x v="8"/>
    <n v="3107642"/>
  </r>
  <r>
    <x v="46"/>
    <s v="PROKSOL S A S"/>
    <s v="50 NIIF Pymes - Separados"/>
    <s v="CUNDINAMARCA"/>
    <s v="M7110"/>
    <s v="2016-dic-31"/>
    <x v="3"/>
    <m/>
    <m/>
    <s v="Patrimonio"/>
    <x v="58"/>
    <x v="8"/>
    <n v="6299344"/>
  </r>
  <r>
    <x v="46"/>
    <s v="PROKSOL S A S"/>
    <s v="50 NIIF Pymes - Separados"/>
    <s v="CUNDINAMARCA"/>
    <s v="M7110"/>
    <s v="2017-dic-31"/>
    <x v="3"/>
    <m/>
    <m/>
    <s v="Patrimonio"/>
    <x v="58"/>
    <x v="8"/>
    <n v="6217398"/>
  </r>
  <r>
    <x v="59"/>
    <s v="CMS + GMP ASOCIADOS S A S EN REORGANIZACION"/>
    <s v="50 NIIF Pymes - Separados"/>
    <s v="BOGOTA D.C."/>
    <s v="M7110"/>
    <s v="2016-dic-31"/>
    <x v="3"/>
    <m/>
    <m/>
    <s v="Patrimonio"/>
    <x v="58"/>
    <x v="8"/>
    <n v="1654645"/>
  </r>
  <r>
    <x v="59"/>
    <s v="CMS + GMP ASOCIADOS S A S EN REORGANIZACION"/>
    <s v="50 NIIF Pymes - Separados"/>
    <s v="BOGOTA D.C."/>
    <s v="M7110"/>
    <s v="2017-dic-31"/>
    <x v="3"/>
    <m/>
    <m/>
    <s v="Patrimonio"/>
    <x v="58"/>
    <x v="8"/>
    <n v="546464"/>
  </r>
  <r>
    <x v="10"/>
    <s v="INVERSIONES ALCABAMA S.A."/>
    <s v="50 NIIF Pymes - Separados"/>
    <s v="BOGOTA D.C."/>
    <s v="F4321"/>
    <s v="2016-dic-31"/>
    <x v="3"/>
    <m/>
    <m/>
    <s v="Patrimonio"/>
    <x v="58"/>
    <x v="8"/>
    <n v="41307524"/>
  </r>
  <r>
    <x v="10"/>
    <s v="INVERSIONES ALCABAMA S.A."/>
    <s v="50 NIIF Pymes - Separados"/>
    <s v="BOGOTA D.C."/>
    <s v="F4321"/>
    <s v="2017-dic-31"/>
    <x v="3"/>
    <m/>
    <m/>
    <s v="Patrimonio"/>
    <x v="58"/>
    <x v="8"/>
    <n v="70939118"/>
  </r>
  <r>
    <x v="28"/>
    <s v="RESTREPO Y URIBE S A S"/>
    <s v="50 NIIF Pymes - Separados"/>
    <s v="BOGOTA D.C."/>
    <s v="M7110"/>
    <s v="2016-dic-31"/>
    <x v="3"/>
    <m/>
    <m/>
    <s v="Patrimonio"/>
    <x v="58"/>
    <x v="8"/>
    <n v="9594850"/>
  </r>
  <r>
    <x v="28"/>
    <s v="RESTREPO Y URIBE S A S"/>
    <s v="50 NIIF Pymes - Separados"/>
    <s v="BOGOTA D.C."/>
    <s v="M7110"/>
    <s v="2017-dic-31"/>
    <x v="3"/>
    <m/>
    <m/>
    <s v="Patrimonio"/>
    <x v="58"/>
    <x v="8"/>
    <n v="10546610"/>
  </r>
  <r>
    <x v="58"/>
    <s v="ARCO CONSTRUCTORES S.A.S"/>
    <s v="50 NIIF Pymes - Separados"/>
    <s v="CUNDINAMARCA"/>
    <s v="F4210"/>
    <s v="2016-dic-31"/>
    <x v="3"/>
    <m/>
    <m/>
    <s v="Patrimonio"/>
    <x v="58"/>
    <x v="8"/>
    <n v="5934281"/>
  </r>
  <r>
    <x v="58"/>
    <s v="ARCO CONSTRUCTORES S.A.S"/>
    <s v="50 NIIF Pymes - Separados"/>
    <s v="CUNDINAMARCA"/>
    <s v="F4210"/>
    <s v="2017-dic-31"/>
    <x v="3"/>
    <m/>
    <m/>
    <s v="Patrimonio"/>
    <x v="58"/>
    <x v="8"/>
    <n v="6207427"/>
  </r>
  <r>
    <x v="50"/>
    <s v="MAB INGENIERIA DE VALOR S.A."/>
    <s v="50 NIIF Pymes - Separados"/>
    <s v="BOGOTA D.C."/>
    <s v="M7110"/>
    <s v="2016-dic-31"/>
    <x v="3"/>
    <m/>
    <m/>
    <s v="Patrimonio"/>
    <x v="58"/>
    <x v="8"/>
    <n v="10838816"/>
  </r>
  <r>
    <x v="50"/>
    <s v="MAB INGENIERIA DE VALOR S.A."/>
    <s v="50 NIIF Pymes - Separados"/>
    <s v="BOGOTA D.C."/>
    <s v="M7110"/>
    <s v="2017-dic-31"/>
    <x v="3"/>
    <m/>
    <m/>
    <s v="Patrimonio"/>
    <x v="58"/>
    <x v="8"/>
    <n v="11020561"/>
  </r>
  <r>
    <x v="24"/>
    <s v="ARPRO ARQUITECTOS INGENIEROS S.A."/>
    <s v="50 NIIF Pymes - Separados"/>
    <s v="BOGOTA D.C."/>
    <s v="F4112"/>
    <s v="2016-dic-31"/>
    <x v="3"/>
    <m/>
    <m/>
    <s v="Patrimonio y pasivos"/>
    <x v="69"/>
    <x v="0"/>
    <n v="63560981"/>
  </r>
  <r>
    <x v="24"/>
    <s v="ARPRO ARQUITECTOS INGENIEROS S.A."/>
    <s v="50 NIIF Pymes - Separados"/>
    <s v="BOGOTA D.C."/>
    <s v="F4112"/>
    <s v="2017-dic-31"/>
    <x v="3"/>
    <m/>
    <m/>
    <s v="Patrimonio y pasivos"/>
    <x v="69"/>
    <x v="0"/>
    <n v="76079079"/>
  </r>
  <r>
    <x v="67"/>
    <s v="INGENIERIA Y SOLUCIONES ESPECIALIZADAS S.A.S. (ISES S.A.S.)"/>
    <s v="50 NIIF Pymes - Separados"/>
    <s v="ATLANTICO"/>
    <s v="M7110"/>
    <s v="2016-dic-31"/>
    <x v="3"/>
    <m/>
    <m/>
    <s v="Patrimonio y pasivos"/>
    <x v="69"/>
    <x v="0"/>
    <n v="10407467"/>
  </r>
  <r>
    <x v="67"/>
    <s v="INGENIERIA Y SOLUCIONES ESPECIALIZADAS S.A.S. (ISES S.A.S.)"/>
    <s v="50 NIIF Pymes - Separados"/>
    <s v="ATLANTICO"/>
    <s v="M7110"/>
    <s v="2017-dic-31"/>
    <x v="3"/>
    <m/>
    <m/>
    <s v="Patrimonio y pasivos"/>
    <x v="69"/>
    <x v="0"/>
    <n v="14913121"/>
  </r>
  <r>
    <x v="19"/>
    <s v="INGENIEROS CONSULTORES CIVILES Y ELECTRICOS S A"/>
    <s v="50 NIIF Pymes - Separados"/>
    <s v="BOGOTA D.C."/>
    <s v="M7110"/>
    <s v="2016-dic-31"/>
    <x v="3"/>
    <m/>
    <m/>
    <s v="Patrimonio y pasivos"/>
    <x v="69"/>
    <x v="0"/>
    <n v="46688970"/>
  </r>
  <r>
    <x v="19"/>
    <s v="INGENIEROS CONSULTORES CIVILES Y ELECTRICOS S A"/>
    <s v="50 NIIF Pymes - Separados"/>
    <s v="BOGOTA D.C."/>
    <s v="M7110"/>
    <s v="2017-dic-31"/>
    <x v="3"/>
    <m/>
    <m/>
    <s v="Patrimonio y pasivos"/>
    <x v="69"/>
    <x v="0"/>
    <n v="55786724"/>
  </r>
  <r>
    <x v="22"/>
    <s v="CONSULTORES TECNICOS Y ECONOMICOS S.A CONSULTECNICOS"/>
    <s v="50 NIIF Pymes - Separados"/>
    <s v="BOGOTA D.C."/>
    <s v="M7110"/>
    <s v="2016-dic-31"/>
    <x v="3"/>
    <m/>
    <m/>
    <s v="Patrimonio y pasivos"/>
    <x v="69"/>
    <x v="0"/>
    <n v="3719835"/>
  </r>
  <r>
    <x v="22"/>
    <s v="CONSULTORES TECNICOS Y ECONOMICOS S.A CONSULTECNICOS"/>
    <s v="50 NIIF Pymes - Separados"/>
    <s v="BOGOTA D.C."/>
    <s v="M7110"/>
    <s v="2017-dic-31"/>
    <x v="3"/>
    <m/>
    <m/>
    <s v="Patrimonio y pasivos"/>
    <x v="69"/>
    <x v="0"/>
    <n v="5367552"/>
  </r>
  <r>
    <x v="68"/>
    <s v="CONCOL INGENIERIA SAS"/>
    <s v="50 NIIF Pymes - Separados"/>
    <s v="BOGOTA D.C."/>
    <s v="M7110"/>
    <s v="2016-dic-31"/>
    <x v="3"/>
    <m/>
    <m/>
    <s v="Patrimonio y pasivos"/>
    <x v="69"/>
    <x v="0"/>
    <n v="7279057"/>
  </r>
  <r>
    <x v="68"/>
    <s v="CONCOL INGENIERIA SAS"/>
    <s v="50 NIIF Pymes - Separados"/>
    <s v="BOGOTA D.C."/>
    <s v="M7110"/>
    <s v="2017-dic-31"/>
    <x v="3"/>
    <m/>
    <m/>
    <s v="Patrimonio y pasivos"/>
    <x v="69"/>
    <x v="0"/>
    <n v="8504346"/>
  </r>
  <r>
    <x v="63"/>
    <s v="CONSTRUCTORA FUREL S.A"/>
    <s v="50 NIIF Pymes - Separados"/>
    <s v="ANTIOQUIA"/>
    <s v="F4390"/>
    <s v="2016-dic-31"/>
    <x v="3"/>
    <m/>
    <m/>
    <s v="Patrimonio y pasivos"/>
    <x v="69"/>
    <x v="0"/>
    <n v="68269387"/>
  </r>
  <r>
    <x v="63"/>
    <s v="CONSTRUCTORA FUREL S.A"/>
    <s v="50 NIIF Pymes - Separados"/>
    <s v="ANTIOQUIA"/>
    <s v="F4390"/>
    <s v="2017-dic-31"/>
    <x v="3"/>
    <m/>
    <m/>
    <s v="Patrimonio y pasivos"/>
    <x v="69"/>
    <x v="0"/>
    <n v="90912358"/>
  </r>
  <r>
    <x v="51"/>
    <s v="INGENIERIA ESTRUCTURAL S.A."/>
    <s v="50 NIIF Pymes - Separados"/>
    <s v="ANTIOQUIA"/>
    <s v="M7110"/>
    <s v="2016-dic-31"/>
    <x v="3"/>
    <m/>
    <m/>
    <s v="Patrimonio y pasivos"/>
    <x v="69"/>
    <x v="0"/>
    <n v="4491855"/>
  </r>
  <r>
    <x v="51"/>
    <s v="INGENIERIA ESTRUCTURAL S.A."/>
    <s v="50 NIIF Pymes - Separados"/>
    <s v="ANTIOQUIA"/>
    <s v="M7110"/>
    <s v="2017-dic-31"/>
    <x v="3"/>
    <m/>
    <m/>
    <s v="Patrimonio y pasivos"/>
    <x v="69"/>
    <x v="0"/>
    <n v="5852130"/>
  </r>
  <r>
    <x v="46"/>
    <s v="PROKSOL S A S"/>
    <s v="50 NIIF Pymes - Separados"/>
    <s v="CUNDINAMARCA"/>
    <s v="M7110"/>
    <s v="2016-dic-31"/>
    <x v="3"/>
    <m/>
    <m/>
    <s v="Patrimonio y pasivos"/>
    <x v="69"/>
    <x v="0"/>
    <n v="125540741"/>
  </r>
  <r>
    <x v="46"/>
    <s v="PROKSOL S A S"/>
    <s v="50 NIIF Pymes - Separados"/>
    <s v="CUNDINAMARCA"/>
    <s v="M7110"/>
    <s v="2017-dic-31"/>
    <x v="3"/>
    <m/>
    <m/>
    <s v="Patrimonio y pasivos"/>
    <x v="69"/>
    <x v="0"/>
    <n v="86772703"/>
  </r>
  <r>
    <x v="59"/>
    <s v="CMS + GMP ASOCIADOS S A S EN REORGANIZACION"/>
    <s v="50 NIIF Pymes - Separados"/>
    <s v="BOGOTA D.C."/>
    <s v="M7110"/>
    <s v="2016-dic-31"/>
    <x v="3"/>
    <m/>
    <m/>
    <s v="Patrimonio y pasivos"/>
    <x v="69"/>
    <x v="0"/>
    <n v="60336203"/>
  </r>
  <r>
    <x v="59"/>
    <s v="CMS + GMP ASOCIADOS S A S EN REORGANIZACION"/>
    <s v="50 NIIF Pymes - Separados"/>
    <s v="BOGOTA D.C."/>
    <s v="M7110"/>
    <s v="2017-dic-31"/>
    <x v="3"/>
    <m/>
    <m/>
    <s v="Patrimonio y pasivos"/>
    <x v="69"/>
    <x v="0"/>
    <n v="40356542"/>
  </r>
  <r>
    <x v="10"/>
    <s v="INVERSIONES ALCABAMA S.A."/>
    <s v="50 NIIF Pymes - Separados"/>
    <s v="BOGOTA D.C."/>
    <s v="F4321"/>
    <s v="2016-dic-31"/>
    <x v="3"/>
    <m/>
    <m/>
    <s v="Patrimonio y pasivos"/>
    <x v="69"/>
    <x v="0"/>
    <n v="238532603"/>
  </r>
  <r>
    <x v="10"/>
    <s v="INVERSIONES ALCABAMA S.A."/>
    <s v="50 NIIF Pymes - Separados"/>
    <s v="BOGOTA D.C."/>
    <s v="F4321"/>
    <s v="2017-dic-31"/>
    <x v="3"/>
    <m/>
    <m/>
    <s v="Patrimonio y pasivos"/>
    <x v="69"/>
    <x v="0"/>
    <n v="246879664"/>
  </r>
  <r>
    <x v="28"/>
    <s v="RESTREPO Y URIBE S A S"/>
    <s v="50 NIIF Pymes - Separados"/>
    <s v="BOGOTA D.C."/>
    <s v="M7110"/>
    <s v="2016-dic-31"/>
    <x v="3"/>
    <m/>
    <m/>
    <s v="Patrimonio y pasivos"/>
    <x v="69"/>
    <x v="0"/>
    <n v="15909857"/>
  </r>
  <r>
    <x v="28"/>
    <s v="RESTREPO Y URIBE S A S"/>
    <s v="50 NIIF Pymes - Separados"/>
    <s v="BOGOTA D.C."/>
    <s v="M7110"/>
    <s v="2017-dic-31"/>
    <x v="3"/>
    <m/>
    <m/>
    <s v="Patrimonio y pasivos"/>
    <x v="69"/>
    <x v="0"/>
    <n v="18482030"/>
  </r>
  <r>
    <x v="58"/>
    <s v="ARCO CONSTRUCTORES S.A.S"/>
    <s v="50 NIIF Pymes - Separados"/>
    <s v="CUNDINAMARCA"/>
    <s v="F4210"/>
    <s v="2016-dic-31"/>
    <x v="3"/>
    <m/>
    <m/>
    <s v="Patrimonio y pasivos"/>
    <x v="69"/>
    <x v="0"/>
    <n v="7015575"/>
  </r>
  <r>
    <x v="58"/>
    <s v="ARCO CONSTRUCTORES S.A.S"/>
    <s v="50 NIIF Pymes - Separados"/>
    <s v="CUNDINAMARCA"/>
    <s v="F4210"/>
    <s v="2017-dic-31"/>
    <x v="3"/>
    <m/>
    <m/>
    <s v="Patrimonio y pasivos"/>
    <x v="69"/>
    <x v="0"/>
    <n v="8647365"/>
  </r>
  <r>
    <x v="50"/>
    <s v="MAB INGENIERIA DE VALOR S.A."/>
    <s v="50 NIIF Pymes - Separados"/>
    <s v="BOGOTA D.C."/>
    <s v="M7110"/>
    <s v="2016-dic-31"/>
    <x v="3"/>
    <m/>
    <m/>
    <s v="Patrimonio y pasivos"/>
    <x v="69"/>
    <x v="0"/>
    <n v="20204533"/>
  </r>
  <r>
    <x v="50"/>
    <s v="MAB INGENIERIA DE VALOR S.A."/>
    <s v="50 NIIF Pymes - Separados"/>
    <s v="BOGOTA D.C."/>
    <s v="M7110"/>
    <s v="2017-dic-31"/>
    <x v="3"/>
    <m/>
    <m/>
    <s v="Patrimonio y pasivos"/>
    <x v="69"/>
    <x v="0"/>
    <n v="21323377"/>
  </r>
</pivotCacheRecords>
</file>

<file path=xl/pivotCache/pivotCacheRecords2.xml><?xml version="1.0" encoding="utf-8"?>
<pivotCacheRecords xmlns="http://schemas.openxmlformats.org/spreadsheetml/2006/main" xmlns:r="http://schemas.openxmlformats.org/officeDocument/2006/relationships" count="3189">
  <r>
    <x v="0"/>
    <x v="0"/>
    <s v="20 NIIF Plenas - Separados"/>
    <x v="0"/>
    <s v="M7110"/>
    <x v="0"/>
    <x v="0"/>
    <m/>
    <m/>
    <s v="Ingresos de actividades ordinarias"/>
    <x v="0"/>
    <x v="0"/>
    <n v="60891855"/>
  </r>
  <r>
    <x v="0"/>
    <x v="0"/>
    <s v="20 NIIF Plenas - Separados"/>
    <x v="0"/>
    <s v="M7110"/>
    <x v="1"/>
    <x v="0"/>
    <m/>
    <m/>
    <s v="Ingresos de actividades ordinarias"/>
    <x v="0"/>
    <x v="0"/>
    <n v="38654866"/>
  </r>
  <r>
    <x v="0"/>
    <x v="0"/>
    <s v="20 NIIF Plenas - Separados"/>
    <x v="0"/>
    <s v="M7110"/>
    <x v="0"/>
    <x v="0"/>
    <m/>
    <m/>
    <s v="Costo de ventas"/>
    <x v="1"/>
    <x v="1"/>
    <n v="46002040"/>
  </r>
  <r>
    <x v="0"/>
    <x v="0"/>
    <s v="20 NIIF Plenas - Separados"/>
    <x v="0"/>
    <s v="M7110"/>
    <x v="1"/>
    <x v="0"/>
    <m/>
    <m/>
    <s v="Costo de ventas"/>
    <x v="1"/>
    <x v="1"/>
    <n v="28168185"/>
  </r>
  <r>
    <x v="0"/>
    <x v="0"/>
    <s v="20 NIIF Plenas - Separados"/>
    <x v="0"/>
    <s v="M7110"/>
    <x v="0"/>
    <x v="0"/>
    <m/>
    <m/>
    <s v="Ganancia bruta"/>
    <x v="2"/>
    <x v="2"/>
    <n v="14889815"/>
  </r>
  <r>
    <x v="0"/>
    <x v="0"/>
    <s v="20 NIIF Plenas - Separados"/>
    <x v="0"/>
    <s v="M7110"/>
    <x v="1"/>
    <x v="0"/>
    <m/>
    <m/>
    <s v="Ganancia bruta"/>
    <x v="2"/>
    <x v="2"/>
    <n v="10486681"/>
  </r>
  <r>
    <x v="0"/>
    <x v="0"/>
    <s v="20 NIIF Plenas - Separados"/>
    <x v="0"/>
    <s v="M7110"/>
    <x v="0"/>
    <x v="0"/>
    <m/>
    <m/>
    <s v="Otros ingresos"/>
    <x v="3"/>
    <x v="3"/>
    <n v="1020179"/>
  </r>
  <r>
    <x v="0"/>
    <x v="0"/>
    <s v="20 NIIF Plenas - Separados"/>
    <x v="0"/>
    <s v="M7110"/>
    <x v="1"/>
    <x v="0"/>
    <m/>
    <m/>
    <s v="Otros ingresos"/>
    <x v="3"/>
    <x v="3"/>
    <n v="1100002"/>
  </r>
  <r>
    <x v="0"/>
    <x v="0"/>
    <s v="20 NIIF Plenas - Separados"/>
    <x v="0"/>
    <s v="M7110"/>
    <x v="0"/>
    <x v="0"/>
    <m/>
    <m/>
    <s v="Costos de distribución"/>
    <x v="4"/>
    <x v="4"/>
    <n v="1301570"/>
  </r>
  <r>
    <x v="0"/>
    <x v="0"/>
    <s v="20 NIIF Plenas - Separados"/>
    <x v="0"/>
    <s v="M7110"/>
    <x v="1"/>
    <x v="0"/>
    <m/>
    <m/>
    <s v="Costos de distribución"/>
    <x v="4"/>
    <x v="4"/>
    <n v="1313819"/>
  </r>
  <r>
    <x v="0"/>
    <x v="0"/>
    <s v="20 NIIF Plenas - Separados"/>
    <x v="0"/>
    <s v="M7110"/>
    <x v="0"/>
    <x v="0"/>
    <m/>
    <m/>
    <s v="Gastos de administración"/>
    <x v="5"/>
    <x v="5"/>
    <n v="10383270"/>
  </r>
  <r>
    <x v="0"/>
    <x v="0"/>
    <s v="20 NIIF Plenas - Separados"/>
    <x v="0"/>
    <s v="M7110"/>
    <x v="1"/>
    <x v="0"/>
    <m/>
    <m/>
    <s v="Gastos de administración"/>
    <x v="5"/>
    <x v="5"/>
    <n v="7835356"/>
  </r>
  <r>
    <x v="0"/>
    <x v="0"/>
    <s v="20 NIIF Plenas - Separados"/>
    <x v="0"/>
    <s v="M7110"/>
    <x v="0"/>
    <x v="0"/>
    <m/>
    <m/>
    <s v="Otros gastos, por función"/>
    <x v="6"/>
    <x v="6"/>
    <n v="808834"/>
  </r>
  <r>
    <x v="0"/>
    <x v="0"/>
    <s v="20 NIIF Plenas - Separados"/>
    <x v="0"/>
    <s v="M7110"/>
    <x v="1"/>
    <x v="0"/>
    <m/>
    <m/>
    <s v="Otros gastos, por función"/>
    <x v="6"/>
    <x v="6"/>
    <n v="398014"/>
  </r>
  <r>
    <x v="0"/>
    <x v="0"/>
    <s v="20 NIIF Plenas - Separados"/>
    <x v="0"/>
    <s v="M7110"/>
    <x v="0"/>
    <x v="0"/>
    <m/>
    <m/>
    <s v="Otras ganancias (pérdidas)"/>
    <x v="7"/>
    <x v="7"/>
    <n v="1603524"/>
  </r>
  <r>
    <x v="0"/>
    <x v="0"/>
    <s v="20 NIIF Plenas - Separados"/>
    <x v="0"/>
    <s v="M7110"/>
    <x v="1"/>
    <x v="0"/>
    <m/>
    <m/>
    <s v="Otras ganancias (pérdidas)"/>
    <x v="7"/>
    <x v="7"/>
    <n v="739960"/>
  </r>
  <r>
    <x v="0"/>
    <x v="0"/>
    <s v="20 NIIF Plenas - Separados"/>
    <x v="0"/>
    <s v="M7110"/>
    <x v="0"/>
    <x v="0"/>
    <m/>
    <m/>
    <s v="Ganancia (pérdida) por actividades de operación"/>
    <x v="8"/>
    <x v="8"/>
    <n v="5019844"/>
  </r>
  <r>
    <x v="0"/>
    <x v="0"/>
    <s v="20 NIIF Plenas - Separados"/>
    <x v="0"/>
    <s v="M7110"/>
    <x v="1"/>
    <x v="0"/>
    <m/>
    <m/>
    <s v="Ganancia (pérdida) por actividades de operación"/>
    <x v="8"/>
    <x v="8"/>
    <n v="2779454"/>
  </r>
  <r>
    <x v="0"/>
    <x v="0"/>
    <s v="20 NIIF Plenas - Separados"/>
    <x v="0"/>
    <s v="M7110"/>
    <x v="0"/>
    <x v="0"/>
    <m/>
    <m/>
    <s v="Ingresos financieros"/>
    <x v="9"/>
    <x v="9"/>
    <n v="555563"/>
  </r>
  <r>
    <x v="0"/>
    <x v="0"/>
    <s v="20 NIIF Plenas - Separados"/>
    <x v="0"/>
    <s v="M7110"/>
    <x v="1"/>
    <x v="0"/>
    <m/>
    <m/>
    <s v="Ingresos financieros"/>
    <x v="9"/>
    <x v="9"/>
    <n v="231984"/>
  </r>
  <r>
    <x v="0"/>
    <x v="0"/>
    <s v="20 NIIF Plenas - Separados"/>
    <x v="0"/>
    <s v="M7110"/>
    <x v="0"/>
    <x v="0"/>
    <m/>
    <m/>
    <s v="Costos financieros"/>
    <x v="10"/>
    <x v="10"/>
    <n v="1739839"/>
  </r>
  <r>
    <x v="0"/>
    <x v="0"/>
    <s v="20 NIIF Plenas - Separados"/>
    <x v="0"/>
    <s v="M7110"/>
    <x v="1"/>
    <x v="0"/>
    <m/>
    <m/>
    <s v="Costos financieros"/>
    <x v="10"/>
    <x v="10"/>
    <n v="926746"/>
  </r>
  <r>
    <x v="0"/>
    <x v="0"/>
    <s v="20 NIIF Plenas - Separados"/>
    <x v="0"/>
    <s v="M7110"/>
    <x v="0"/>
    <x v="0"/>
    <m/>
    <m/>
    <s v="Otros ingresos (gastos) procedentes de subsidiarias, entidades controladas de forma conjunta y asociadas"/>
    <x v="11"/>
    <x v="11"/>
    <n v="1687110"/>
  </r>
  <r>
    <x v="0"/>
    <x v="0"/>
    <s v="20 NIIF Plenas - Separados"/>
    <x v="0"/>
    <s v="M7110"/>
    <x v="1"/>
    <x v="0"/>
    <m/>
    <m/>
    <s v="Otros ingresos (gastos) procedentes de subsidiarias, entidades controladas de forma conjunta y asociadas"/>
    <x v="11"/>
    <x v="11"/>
    <n v="510401"/>
  </r>
  <r>
    <x v="0"/>
    <x v="0"/>
    <s v="20 NIIF Plenas - Separados"/>
    <x v="0"/>
    <s v="M7110"/>
    <x v="0"/>
    <x v="0"/>
    <m/>
    <m/>
    <s v="Ganancia (pérdida), antes de impuestos"/>
    <x v="12"/>
    <x v="12"/>
    <n v="5522678"/>
  </r>
  <r>
    <x v="0"/>
    <x v="0"/>
    <s v="20 NIIF Plenas - Separados"/>
    <x v="0"/>
    <s v="M7110"/>
    <x v="1"/>
    <x v="0"/>
    <m/>
    <m/>
    <s v="Ganancia (pérdida), antes de impuestos"/>
    <x v="12"/>
    <x v="12"/>
    <n v="2595093"/>
  </r>
  <r>
    <x v="0"/>
    <x v="0"/>
    <s v="20 NIIF Plenas - Separados"/>
    <x v="0"/>
    <s v="M7110"/>
    <x v="0"/>
    <x v="0"/>
    <m/>
    <m/>
    <s v="Gasto (ingreso) por impuestos, operaciones continuadas"/>
    <x v="13"/>
    <x v="13"/>
    <n v="1265080"/>
  </r>
  <r>
    <x v="0"/>
    <x v="0"/>
    <s v="20 NIIF Plenas - Separados"/>
    <x v="0"/>
    <s v="M7110"/>
    <x v="1"/>
    <x v="0"/>
    <m/>
    <m/>
    <s v="Gasto (ingreso) por impuestos, operaciones continuadas"/>
    <x v="13"/>
    <x v="13"/>
    <n v="527775"/>
  </r>
  <r>
    <x v="0"/>
    <x v="0"/>
    <s v="20 NIIF Plenas - Separados"/>
    <x v="0"/>
    <s v="M7110"/>
    <x v="0"/>
    <x v="0"/>
    <m/>
    <m/>
    <s v="Ganancia (pérdida) procedente de operaciones continuadas"/>
    <x v="14"/>
    <x v="14"/>
    <n v="4257598"/>
  </r>
  <r>
    <x v="0"/>
    <x v="0"/>
    <s v="20 NIIF Plenas - Separados"/>
    <x v="0"/>
    <s v="M7110"/>
    <x v="1"/>
    <x v="0"/>
    <m/>
    <m/>
    <s v="Ganancia (pérdida) procedente de operaciones continuadas"/>
    <x v="14"/>
    <x v="14"/>
    <n v="2067318"/>
  </r>
  <r>
    <x v="0"/>
    <x v="0"/>
    <s v="20 NIIF Plenas - Separados"/>
    <x v="0"/>
    <s v="M7110"/>
    <x v="0"/>
    <x v="0"/>
    <m/>
    <m/>
    <s v="Ganancia (pérdida)"/>
    <x v="15"/>
    <x v="15"/>
    <n v="4257598"/>
  </r>
  <r>
    <x v="0"/>
    <x v="0"/>
    <s v="20 NIIF Plenas - Separados"/>
    <x v="0"/>
    <s v="M7110"/>
    <x v="1"/>
    <x v="0"/>
    <m/>
    <m/>
    <s v="Ganancia (pérdida)"/>
    <x v="15"/>
    <x v="15"/>
    <n v="2067318"/>
  </r>
  <r>
    <x v="1"/>
    <x v="1"/>
    <s v="40 NIIF Pymes - Individuales"/>
    <x v="0"/>
    <s v="M7110"/>
    <x v="1"/>
    <x v="0"/>
    <m/>
    <m/>
    <s v="Ingresos de actividades ordinarias"/>
    <x v="0"/>
    <x v="0"/>
    <n v="10010383"/>
  </r>
  <r>
    <x v="1"/>
    <x v="1"/>
    <s v="40 NIIF Pymes - Individuales"/>
    <x v="0"/>
    <s v="M7110"/>
    <x v="0"/>
    <x v="0"/>
    <m/>
    <m/>
    <s v="Ingresos de actividades ordinarias"/>
    <x v="0"/>
    <x v="0"/>
    <n v="6980776"/>
  </r>
  <r>
    <x v="1"/>
    <x v="1"/>
    <s v="40 NIIF Pymes - Individuales"/>
    <x v="0"/>
    <s v="M7110"/>
    <x v="1"/>
    <x v="0"/>
    <m/>
    <m/>
    <s v="Costo de ventas"/>
    <x v="1"/>
    <x v="1"/>
    <n v="2860442"/>
  </r>
  <r>
    <x v="1"/>
    <x v="1"/>
    <s v="40 NIIF Pymes - Individuales"/>
    <x v="0"/>
    <s v="M7110"/>
    <x v="0"/>
    <x v="0"/>
    <m/>
    <m/>
    <s v="Costo de ventas"/>
    <x v="1"/>
    <x v="1"/>
    <n v="313193"/>
  </r>
  <r>
    <x v="1"/>
    <x v="1"/>
    <s v="40 NIIF Pymes - Individuales"/>
    <x v="0"/>
    <s v="M7110"/>
    <x v="1"/>
    <x v="0"/>
    <m/>
    <m/>
    <s v="Ganancia bruta"/>
    <x v="2"/>
    <x v="2"/>
    <n v="7149941"/>
  </r>
  <r>
    <x v="1"/>
    <x v="1"/>
    <s v="40 NIIF Pymes - Individuales"/>
    <x v="0"/>
    <s v="M7110"/>
    <x v="0"/>
    <x v="0"/>
    <m/>
    <m/>
    <s v="Ganancia bruta"/>
    <x v="2"/>
    <x v="2"/>
    <n v="6667583"/>
  </r>
  <r>
    <x v="1"/>
    <x v="1"/>
    <s v="40 NIIF Pymes - Individuales"/>
    <x v="0"/>
    <s v="M7110"/>
    <x v="1"/>
    <x v="0"/>
    <m/>
    <m/>
    <s v="Otros ingresos"/>
    <x v="3"/>
    <x v="3"/>
    <n v="851392"/>
  </r>
  <r>
    <x v="1"/>
    <x v="1"/>
    <s v="40 NIIF Pymes - Individuales"/>
    <x v="0"/>
    <s v="M7110"/>
    <x v="0"/>
    <x v="0"/>
    <m/>
    <m/>
    <s v="Otros ingresos"/>
    <x v="3"/>
    <x v="3"/>
    <n v="7484480"/>
  </r>
  <r>
    <x v="1"/>
    <x v="1"/>
    <s v="40 NIIF Pymes - Individuales"/>
    <x v="0"/>
    <s v="M7110"/>
    <x v="1"/>
    <x v="0"/>
    <m/>
    <m/>
    <s v="Gastos de administración"/>
    <x v="5"/>
    <x v="5"/>
    <n v="3936081"/>
  </r>
  <r>
    <x v="1"/>
    <x v="1"/>
    <s v="40 NIIF Pymes - Individuales"/>
    <x v="0"/>
    <s v="M7110"/>
    <x v="0"/>
    <x v="0"/>
    <m/>
    <m/>
    <s v="Gastos de administración"/>
    <x v="5"/>
    <x v="5"/>
    <n v="5596439"/>
  </r>
  <r>
    <x v="1"/>
    <x v="1"/>
    <s v="40 NIIF Pymes - Individuales"/>
    <x v="0"/>
    <s v="M7110"/>
    <x v="1"/>
    <x v="0"/>
    <m/>
    <m/>
    <s v="Otros gastos, por función"/>
    <x v="6"/>
    <x v="6"/>
    <n v="666882"/>
  </r>
  <r>
    <x v="1"/>
    <x v="1"/>
    <s v="40 NIIF Pymes - Individuales"/>
    <x v="0"/>
    <s v="M7110"/>
    <x v="0"/>
    <x v="0"/>
    <m/>
    <m/>
    <s v="Otros gastos, por función"/>
    <x v="6"/>
    <x v="6"/>
    <n v="7656043"/>
  </r>
  <r>
    <x v="1"/>
    <x v="1"/>
    <s v="40 NIIF Pymes - Individuales"/>
    <x v="0"/>
    <s v="M7110"/>
    <x v="1"/>
    <x v="0"/>
    <m/>
    <m/>
    <s v="Ganancia (pérdida) por actividades de operación"/>
    <x v="8"/>
    <x v="8"/>
    <n v="3398370"/>
  </r>
  <r>
    <x v="1"/>
    <x v="1"/>
    <s v="40 NIIF Pymes - Individuales"/>
    <x v="0"/>
    <s v="M7110"/>
    <x v="0"/>
    <x v="0"/>
    <m/>
    <m/>
    <s v="Ganancia (pérdida) por actividades de operación"/>
    <x v="8"/>
    <x v="8"/>
    <n v="899581"/>
  </r>
  <r>
    <x v="1"/>
    <x v="1"/>
    <s v="40 NIIF Pymes - Individuales"/>
    <x v="0"/>
    <s v="M7110"/>
    <x v="1"/>
    <x v="0"/>
    <m/>
    <m/>
    <s v="Ingresos financieros"/>
    <x v="9"/>
    <x v="9"/>
    <n v="502579"/>
  </r>
  <r>
    <x v="1"/>
    <x v="1"/>
    <s v="40 NIIF Pymes - Individuales"/>
    <x v="0"/>
    <s v="M7110"/>
    <x v="0"/>
    <x v="0"/>
    <m/>
    <m/>
    <s v="Ingresos financieros"/>
    <x v="9"/>
    <x v="9"/>
    <n v="1894947"/>
  </r>
  <r>
    <x v="1"/>
    <x v="1"/>
    <s v="40 NIIF Pymes - Individuales"/>
    <x v="0"/>
    <s v="M7110"/>
    <x v="1"/>
    <x v="0"/>
    <m/>
    <m/>
    <s v="Costos financieros"/>
    <x v="10"/>
    <x v="10"/>
    <n v="1652381"/>
  </r>
  <r>
    <x v="1"/>
    <x v="1"/>
    <s v="40 NIIF Pymes - Individuales"/>
    <x v="0"/>
    <s v="M7110"/>
    <x v="0"/>
    <x v="0"/>
    <m/>
    <m/>
    <s v="Costos financieros"/>
    <x v="10"/>
    <x v="10"/>
    <n v="1603145"/>
  </r>
  <r>
    <x v="1"/>
    <x v="1"/>
    <s v="40 NIIF Pymes - Individuales"/>
    <x v="0"/>
    <s v="M7110"/>
    <x v="1"/>
    <x v="0"/>
    <m/>
    <m/>
    <s v="Ganancia (pérdida), antes de impuestos"/>
    <x v="12"/>
    <x v="12"/>
    <n v="2248568"/>
  </r>
  <r>
    <x v="1"/>
    <x v="1"/>
    <s v="40 NIIF Pymes - Individuales"/>
    <x v="0"/>
    <s v="M7110"/>
    <x v="0"/>
    <x v="0"/>
    <m/>
    <m/>
    <s v="Ganancia (pérdida), antes de impuestos"/>
    <x v="12"/>
    <x v="12"/>
    <n v="1191383"/>
  </r>
  <r>
    <x v="1"/>
    <x v="1"/>
    <s v="40 NIIF Pymes - Individuales"/>
    <x v="0"/>
    <s v="M7110"/>
    <x v="1"/>
    <x v="0"/>
    <m/>
    <m/>
    <s v="Gasto (ingreso) por impuestos, operaciones continuadas"/>
    <x v="13"/>
    <x v="13"/>
    <n v="1602675"/>
  </r>
  <r>
    <x v="1"/>
    <x v="1"/>
    <s v="40 NIIF Pymes - Individuales"/>
    <x v="0"/>
    <s v="M7110"/>
    <x v="0"/>
    <x v="0"/>
    <m/>
    <m/>
    <s v="Gasto (ingreso) por impuestos, operaciones continuadas"/>
    <x v="13"/>
    <x v="13"/>
    <n v="1125577"/>
  </r>
  <r>
    <x v="1"/>
    <x v="1"/>
    <s v="40 NIIF Pymes - Individuales"/>
    <x v="0"/>
    <s v="M7110"/>
    <x v="1"/>
    <x v="0"/>
    <m/>
    <m/>
    <s v="Ganancia (pérdida) procedente de operaciones continuadas"/>
    <x v="14"/>
    <x v="14"/>
    <n v="645893"/>
  </r>
  <r>
    <x v="1"/>
    <x v="1"/>
    <s v="40 NIIF Pymes - Individuales"/>
    <x v="0"/>
    <s v="M7110"/>
    <x v="0"/>
    <x v="0"/>
    <m/>
    <m/>
    <s v="Ganancia (pérdida) procedente de operaciones continuadas"/>
    <x v="14"/>
    <x v="14"/>
    <n v="65806"/>
  </r>
  <r>
    <x v="1"/>
    <x v="1"/>
    <s v="40 NIIF Pymes - Individuales"/>
    <x v="0"/>
    <s v="M7110"/>
    <x v="1"/>
    <x v="0"/>
    <m/>
    <m/>
    <s v="Ganancia (pérdida)"/>
    <x v="15"/>
    <x v="15"/>
    <n v="645893"/>
  </r>
  <r>
    <x v="1"/>
    <x v="1"/>
    <s v="40 NIIF Pymes - Individuales"/>
    <x v="0"/>
    <s v="M7110"/>
    <x v="0"/>
    <x v="0"/>
    <m/>
    <m/>
    <s v="Ganancia (pérdida)"/>
    <x v="15"/>
    <x v="15"/>
    <n v="65806"/>
  </r>
  <r>
    <x v="2"/>
    <x v="2"/>
    <s v="20 NIIF Plenas - Separados"/>
    <x v="0"/>
    <s v="F4111"/>
    <x v="0"/>
    <x v="0"/>
    <m/>
    <m/>
    <s v="Ingresos de actividades ordinarias"/>
    <x v="0"/>
    <x v="0"/>
    <n v="939657832"/>
  </r>
  <r>
    <x v="2"/>
    <x v="2"/>
    <s v="20 NIIF Plenas - Separados"/>
    <x v="0"/>
    <s v="F4111"/>
    <x v="1"/>
    <x v="0"/>
    <m/>
    <m/>
    <s v="Ingresos de actividades ordinarias"/>
    <x v="0"/>
    <x v="0"/>
    <n v="1039937015"/>
  </r>
  <r>
    <x v="2"/>
    <x v="2"/>
    <s v="20 NIIF Plenas - Separados"/>
    <x v="0"/>
    <s v="F4111"/>
    <x v="0"/>
    <x v="0"/>
    <m/>
    <m/>
    <s v="Costo de ventas"/>
    <x v="1"/>
    <x v="1"/>
    <n v="822776813"/>
  </r>
  <r>
    <x v="2"/>
    <x v="2"/>
    <s v="20 NIIF Plenas - Separados"/>
    <x v="0"/>
    <s v="F4111"/>
    <x v="1"/>
    <x v="0"/>
    <m/>
    <m/>
    <s v="Costo de ventas"/>
    <x v="1"/>
    <x v="1"/>
    <n v="924323075"/>
  </r>
  <r>
    <x v="2"/>
    <x v="2"/>
    <s v="20 NIIF Plenas - Separados"/>
    <x v="0"/>
    <s v="F4111"/>
    <x v="0"/>
    <x v="0"/>
    <m/>
    <m/>
    <s v="Ganancia bruta"/>
    <x v="2"/>
    <x v="2"/>
    <n v="116881019"/>
  </r>
  <r>
    <x v="2"/>
    <x v="2"/>
    <s v="20 NIIF Plenas - Separados"/>
    <x v="0"/>
    <s v="F4111"/>
    <x v="1"/>
    <x v="0"/>
    <m/>
    <m/>
    <s v="Ganancia bruta"/>
    <x v="2"/>
    <x v="2"/>
    <n v="115613940"/>
  </r>
  <r>
    <x v="2"/>
    <x v="2"/>
    <s v="20 NIIF Plenas - Separados"/>
    <x v="0"/>
    <s v="F4111"/>
    <x v="0"/>
    <x v="0"/>
    <m/>
    <m/>
    <s v="Otros ingresos"/>
    <x v="3"/>
    <x v="3"/>
    <n v="3810218"/>
  </r>
  <r>
    <x v="2"/>
    <x v="2"/>
    <s v="20 NIIF Plenas - Separados"/>
    <x v="0"/>
    <s v="F4111"/>
    <x v="1"/>
    <x v="0"/>
    <m/>
    <m/>
    <s v="Otros ingresos"/>
    <x v="3"/>
    <x v="3"/>
    <n v="12821042"/>
  </r>
  <r>
    <x v="2"/>
    <x v="2"/>
    <s v="20 NIIF Plenas - Separados"/>
    <x v="0"/>
    <s v="F4111"/>
    <x v="0"/>
    <x v="0"/>
    <m/>
    <m/>
    <s v="Costos de distribución"/>
    <x v="4"/>
    <x v="4"/>
    <n v="520231"/>
  </r>
  <r>
    <x v="2"/>
    <x v="2"/>
    <s v="20 NIIF Plenas - Separados"/>
    <x v="0"/>
    <s v="F4111"/>
    <x v="1"/>
    <x v="0"/>
    <m/>
    <m/>
    <s v="Costos de distribución"/>
    <x v="4"/>
    <x v="4"/>
    <n v="263890"/>
  </r>
  <r>
    <x v="2"/>
    <x v="2"/>
    <s v="20 NIIF Plenas - Separados"/>
    <x v="0"/>
    <s v="F4111"/>
    <x v="0"/>
    <x v="0"/>
    <m/>
    <m/>
    <s v="Gastos de administración"/>
    <x v="5"/>
    <x v="5"/>
    <n v="40245938"/>
  </r>
  <r>
    <x v="2"/>
    <x v="2"/>
    <s v="20 NIIF Plenas - Separados"/>
    <x v="0"/>
    <s v="F4111"/>
    <x v="1"/>
    <x v="0"/>
    <m/>
    <m/>
    <s v="Gastos de administración"/>
    <x v="5"/>
    <x v="5"/>
    <n v="44943495"/>
  </r>
  <r>
    <x v="2"/>
    <x v="2"/>
    <s v="20 NIIF Plenas - Separados"/>
    <x v="0"/>
    <s v="F4111"/>
    <x v="0"/>
    <x v="0"/>
    <m/>
    <m/>
    <s v="Otros gastos, por función"/>
    <x v="6"/>
    <x v="6"/>
    <n v="1544534"/>
  </r>
  <r>
    <x v="2"/>
    <x v="2"/>
    <s v="20 NIIF Plenas - Separados"/>
    <x v="0"/>
    <s v="F4111"/>
    <x v="1"/>
    <x v="0"/>
    <m/>
    <m/>
    <s v="Otros gastos, por función"/>
    <x v="6"/>
    <x v="6"/>
    <n v="2779984"/>
  </r>
  <r>
    <x v="2"/>
    <x v="2"/>
    <s v="20 NIIF Plenas - Separados"/>
    <x v="0"/>
    <s v="F4111"/>
    <x v="0"/>
    <x v="0"/>
    <m/>
    <m/>
    <s v="Ganancia (pérdida) por actividades de operación"/>
    <x v="8"/>
    <x v="8"/>
    <n v="78380534"/>
  </r>
  <r>
    <x v="2"/>
    <x v="2"/>
    <s v="20 NIIF Plenas - Separados"/>
    <x v="0"/>
    <s v="F4111"/>
    <x v="1"/>
    <x v="0"/>
    <m/>
    <m/>
    <s v="Ganancia (pérdida) por actividades de operación"/>
    <x v="8"/>
    <x v="8"/>
    <n v="80447613"/>
  </r>
  <r>
    <x v="2"/>
    <x v="2"/>
    <s v="20 NIIF Plenas - Separados"/>
    <x v="0"/>
    <s v="F4111"/>
    <x v="0"/>
    <x v="0"/>
    <m/>
    <m/>
    <s v="Ingresos financieros"/>
    <x v="9"/>
    <x v="9"/>
    <n v="23863172"/>
  </r>
  <r>
    <x v="2"/>
    <x v="2"/>
    <s v="20 NIIF Plenas - Separados"/>
    <x v="0"/>
    <s v="F4111"/>
    <x v="1"/>
    <x v="0"/>
    <m/>
    <m/>
    <s v="Ingresos financieros"/>
    <x v="9"/>
    <x v="9"/>
    <n v="11589259"/>
  </r>
  <r>
    <x v="2"/>
    <x v="2"/>
    <s v="20 NIIF Plenas - Separados"/>
    <x v="0"/>
    <s v="F4111"/>
    <x v="0"/>
    <x v="0"/>
    <m/>
    <m/>
    <s v="Costos financieros"/>
    <x v="10"/>
    <x v="10"/>
    <n v="37622908"/>
  </r>
  <r>
    <x v="2"/>
    <x v="2"/>
    <s v="20 NIIF Plenas - Separados"/>
    <x v="0"/>
    <s v="F4111"/>
    <x v="1"/>
    <x v="0"/>
    <m/>
    <m/>
    <s v="Costos financieros"/>
    <x v="10"/>
    <x v="10"/>
    <n v="44272866"/>
  </r>
  <r>
    <x v="2"/>
    <x v="2"/>
    <s v="20 NIIF Plenas - Separados"/>
    <x v="0"/>
    <s v="F4111"/>
    <x v="0"/>
    <x v="0"/>
    <m/>
    <m/>
    <s v="Ganancia (pérdida), antes de impuestos"/>
    <x v="12"/>
    <x v="12"/>
    <n v="64620798"/>
  </r>
  <r>
    <x v="2"/>
    <x v="2"/>
    <s v="20 NIIF Plenas - Separados"/>
    <x v="0"/>
    <s v="F4111"/>
    <x v="1"/>
    <x v="0"/>
    <m/>
    <m/>
    <s v="Ganancia (pérdida), antes de impuestos"/>
    <x v="12"/>
    <x v="12"/>
    <n v="47764006"/>
  </r>
  <r>
    <x v="2"/>
    <x v="2"/>
    <s v="20 NIIF Plenas - Separados"/>
    <x v="0"/>
    <s v="F4111"/>
    <x v="0"/>
    <x v="0"/>
    <m/>
    <m/>
    <s v="Gasto (ingreso) por impuestos, operaciones continuadas"/>
    <x v="13"/>
    <x v="13"/>
    <n v="11531957"/>
  </r>
  <r>
    <x v="2"/>
    <x v="2"/>
    <s v="20 NIIF Plenas - Separados"/>
    <x v="0"/>
    <s v="F4111"/>
    <x v="1"/>
    <x v="0"/>
    <m/>
    <m/>
    <s v="Gasto (ingreso) por impuestos, operaciones continuadas"/>
    <x v="13"/>
    <x v="13"/>
    <n v="11739483"/>
  </r>
  <r>
    <x v="2"/>
    <x v="2"/>
    <s v="20 NIIF Plenas - Separados"/>
    <x v="0"/>
    <s v="F4111"/>
    <x v="0"/>
    <x v="0"/>
    <m/>
    <m/>
    <s v="Ganancia (pérdida) procedente de operaciones continuadas"/>
    <x v="14"/>
    <x v="14"/>
    <n v="53088841"/>
  </r>
  <r>
    <x v="2"/>
    <x v="2"/>
    <s v="20 NIIF Plenas - Separados"/>
    <x v="0"/>
    <s v="F4111"/>
    <x v="1"/>
    <x v="0"/>
    <m/>
    <m/>
    <s v="Ganancia (pérdida) procedente de operaciones continuadas"/>
    <x v="14"/>
    <x v="14"/>
    <n v="36024523"/>
  </r>
  <r>
    <x v="2"/>
    <x v="2"/>
    <s v="20 NIIF Plenas - Separados"/>
    <x v="0"/>
    <s v="F4111"/>
    <x v="0"/>
    <x v="0"/>
    <m/>
    <m/>
    <s v="Ganancia (pérdida)"/>
    <x v="15"/>
    <x v="15"/>
    <n v="53088841"/>
  </r>
  <r>
    <x v="2"/>
    <x v="2"/>
    <s v="20 NIIF Plenas - Separados"/>
    <x v="0"/>
    <s v="F4111"/>
    <x v="1"/>
    <x v="0"/>
    <m/>
    <m/>
    <s v="Ganancia (pérdida)"/>
    <x v="15"/>
    <x v="15"/>
    <n v="36024523"/>
  </r>
  <r>
    <x v="3"/>
    <x v="3"/>
    <s v="10 NIIF Plenas - Individuales"/>
    <x v="0"/>
    <s v="F4111"/>
    <x v="0"/>
    <x v="0"/>
    <m/>
    <m/>
    <s v="Ingresos de actividades ordinarias"/>
    <x v="0"/>
    <x v="0"/>
    <n v="199973687"/>
  </r>
  <r>
    <x v="3"/>
    <x v="3"/>
    <s v="10 NIIF Plenas - Individuales"/>
    <x v="0"/>
    <s v="F4111"/>
    <x v="1"/>
    <x v="0"/>
    <m/>
    <m/>
    <s v="Ingresos de actividades ordinarias"/>
    <x v="0"/>
    <x v="0"/>
    <n v="277019237"/>
  </r>
  <r>
    <x v="3"/>
    <x v="3"/>
    <s v="10 NIIF Plenas - Individuales"/>
    <x v="0"/>
    <s v="F4111"/>
    <x v="0"/>
    <x v="0"/>
    <m/>
    <m/>
    <s v="Costo de ventas"/>
    <x v="1"/>
    <x v="1"/>
    <n v="179640284"/>
  </r>
  <r>
    <x v="3"/>
    <x v="3"/>
    <s v="10 NIIF Plenas - Individuales"/>
    <x v="0"/>
    <s v="F4111"/>
    <x v="1"/>
    <x v="0"/>
    <m/>
    <m/>
    <s v="Costo de ventas"/>
    <x v="1"/>
    <x v="1"/>
    <n v="257896762"/>
  </r>
  <r>
    <x v="3"/>
    <x v="3"/>
    <s v="10 NIIF Plenas - Individuales"/>
    <x v="0"/>
    <s v="F4111"/>
    <x v="0"/>
    <x v="0"/>
    <m/>
    <m/>
    <s v="Ganancia bruta"/>
    <x v="2"/>
    <x v="2"/>
    <n v="20333403"/>
  </r>
  <r>
    <x v="3"/>
    <x v="3"/>
    <s v="10 NIIF Plenas - Individuales"/>
    <x v="0"/>
    <s v="F4111"/>
    <x v="1"/>
    <x v="0"/>
    <m/>
    <m/>
    <s v="Ganancia bruta"/>
    <x v="2"/>
    <x v="2"/>
    <n v="19122475"/>
  </r>
  <r>
    <x v="3"/>
    <x v="3"/>
    <s v="10 NIIF Plenas - Individuales"/>
    <x v="0"/>
    <s v="F4111"/>
    <x v="0"/>
    <x v="0"/>
    <m/>
    <m/>
    <s v="Otros ingresos"/>
    <x v="3"/>
    <x v="3"/>
    <n v="1707367"/>
  </r>
  <r>
    <x v="3"/>
    <x v="3"/>
    <s v="10 NIIF Plenas - Individuales"/>
    <x v="0"/>
    <s v="F4111"/>
    <x v="1"/>
    <x v="0"/>
    <m/>
    <m/>
    <s v="Otros ingresos"/>
    <x v="3"/>
    <x v="3"/>
    <n v="1725434"/>
  </r>
  <r>
    <x v="3"/>
    <x v="3"/>
    <s v="10 NIIF Plenas - Individuales"/>
    <x v="0"/>
    <s v="F4111"/>
    <x v="0"/>
    <x v="0"/>
    <m/>
    <m/>
    <s v="Gastos de administración"/>
    <x v="5"/>
    <x v="5"/>
    <n v="6632362"/>
  </r>
  <r>
    <x v="3"/>
    <x v="3"/>
    <s v="10 NIIF Plenas - Individuales"/>
    <x v="0"/>
    <s v="F4111"/>
    <x v="1"/>
    <x v="0"/>
    <m/>
    <m/>
    <s v="Gastos de administración"/>
    <x v="5"/>
    <x v="5"/>
    <n v="9545030"/>
  </r>
  <r>
    <x v="3"/>
    <x v="3"/>
    <s v="10 NIIF Plenas - Individuales"/>
    <x v="0"/>
    <s v="F4111"/>
    <x v="0"/>
    <x v="0"/>
    <m/>
    <m/>
    <s v="Otros gastos, por función"/>
    <x v="6"/>
    <x v="6"/>
    <n v="521379"/>
  </r>
  <r>
    <x v="3"/>
    <x v="3"/>
    <s v="10 NIIF Plenas - Individuales"/>
    <x v="0"/>
    <s v="F4111"/>
    <x v="1"/>
    <x v="0"/>
    <m/>
    <m/>
    <s v="Otros gastos, por función"/>
    <x v="6"/>
    <x v="6"/>
    <n v="809839"/>
  </r>
  <r>
    <x v="3"/>
    <x v="3"/>
    <s v="10 NIIF Plenas - Individuales"/>
    <x v="0"/>
    <s v="F4111"/>
    <x v="0"/>
    <x v="0"/>
    <m/>
    <m/>
    <s v="Ganancia (pérdida) por actividades de operación"/>
    <x v="8"/>
    <x v="8"/>
    <n v="14887029"/>
  </r>
  <r>
    <x v="3"/>
    <x v="3"/>
    <s v="10 NIIF Plenas - Individuales"/>
    <x v="0"/>
    <s v="F4111"/>
    <x v="1"/>
    <x v="0"/>
    <m/>
    <m/>
    <s v="Ganancia (pérdida) por actividades de operación"/>
    <x v="8"/>
    <x v="8"/>
    <n v="10493040"/>
  </r>
  <r>
    <x v="3"/>
    <x v="3"/>
    <s v="10 NIIF Plenas - Individuales"/>
    <x v="0"/>
    <s v="F4111"/>
    <x v="0"/>
    <x v="0"/>
    <m/>
    <m/>
    <s v="Ganancias (pérdidas) que surgen de la baja en cuentas de activos financieros medidos al costo amortizado"/>
    <x v="16"/>
    <x v="16"/>
    <n v="-40669"/>
  </r>
  <r>
    <x v="3"/>
    <x v="3"/>
    <s v="10 NIIF Plenas - Individuales"/>
    <x v="0"/>
    <s v="F4111"/>
    <x v="0"/>
    <x v="0"/>
    <m/>
    <m/>
    <s v="Costos financieros"/>
    <x v="10"/>
    <x v="10"/>
    <n v="1389443"/>
  </r>
  <r>
    <x v="3"/>
    <x v="3"/>
    <s v="10 NIIF Plenas - Individuales"/>
    <x v="0"/>
    <s v="F4111"/>
    <x v="1"/>
    <x v="0"/>
    <m/>
    <m/>
    <s v="Costos financieros"/>
    <x v="10"/>
    <x v="10"/>
    <n v="1667856"/>
  </r>
  <r>
    <x v="3"/>
    <x v="3"/>
    <s v="10 NIIF Plenas - Individuales"/>
    <x v="0"/>
    <s v="F4111"/>
    <x v="0"/>
    <x v="0"/>
    <m/>
    <m/>
    <s v="Ganancia (pérdida), antes de impuestos"/>
    <x v="12"/>
    <x v="12"/>
    <n v="13456917"/>
  </r>
  <r>
    <x v="3"/>
    <x v="3"/>
    <s v="10 NIIF Plenas - Individuales"/>
    <x v="0"/>
    <s v="F4111"/>
    <x v="1"/>
    <x v="0"/>
    <m/>
    <m/>
    <s v="Ganancia (pérdida), antes de impuestos"/>
    <x v="12"/>
    <x v="12"/>
    <n v="8825184"/>
  </r>
  <r>
    <x v="3"/>
    <x v="3"/>
    <s v="10 NIIF Plenas - Individuales"/>
    <x v="0"/>
    <s v="F4111"/>
    <x v="0"/>
    <x v="0"/>
    <m/>
    <m/>
    <s v="Gasto (ingreso) por impuestos, operaciones continuadas"/>
    <x v="13"/>
    <x v="13"/>
    <n v="688238"/>
  </r>
  <r>
    <x v="3"/>
    <x v="3"/>
    <s v="10 NIIF Plenas - Individuales"/>
    <x v="0"/>
    <s v="F4111"/>
    <x v="1"/>
    <x v="0"/>
    <m/>
    <m/>
    <s v="Gasto (ingreso) por impuestos, operaciones continuadas"/>
    <x v="13"/>
    <x v="13"/>
    <n v="101779"/>
  </r>
  <r>
    <x v="3"/>
    <x v="3"/>
    <s v="10 NIIF Plenas - Individuales"/>
    <x v="0"/>
    <s v="F4111"/>
    <x v="0"/>
    <x v="0"/>
    <m/>
    <m/>
    <s v="Ganancia (pérdida) procedente de operaciones continuadas"/>
    <x v="14"/>
    <x v="14"/>
    <n v="12768679"/>
  </r>
  <r>
    <x v="3"/>
    <x v="3"/>
    <s v="10 NIIF Plenas - Individuales"/>
    <x v="0"/>
    <s v="F4111"/>
    <x v="1"/>
    <x v="0"/>
    <m/>
    <m/>
    <s v="Ganancia (pérdida) procedente de operaciones continuadas"/>
    <x v="14"/>
    <x v="14"/>
    <n v="8723405"/>
  </r>
  <r>
    <x v="3"/>
    <x v="3"/>
    <s v="10 NIIF Plenas - Individuales"/>
    <x v="0"/>
    <s v="F4111"/>
    <x v="0"/>
    <x v="0"/>
    <m/>
    <m/>
    <s v="Ganancia (pérdida)"/>
    <x v="15"/>
    <x v="15"/>
    <n v="12768679"/>
  </r>
  <r>
    <x v="3"/>
    <x v="3"/>
    <s v="10 NIIF Plenas - Individuales"/>
    <x v="0"/>
    <s v="F4111"/>
    <x v="1"/>
    <x v="0"/>
    <m/>
    <m/>
    <s v="Ganancia (pérdida)"/>
    <x v="15"/>
    <x v="15"/>
    <n v="8723405"/>
  </r>
  <r>
    <x v="4"/>
    <x v="4"/>
    <s v="10 NIIF Plenas - Individuales"/>
    <x v="0"/>
    <s v="F4111"/>
    <x v="0"/>
    <x v="0"/>
    <m/>
    <m/>
    <s v="Ingresos de actividades ordinarias"/>
    <x v="0"/>
    <x v="0"/>
    <n v="230550481"/>
  </r>
  <r>
    <x v="4"/>
    <x v="4"/>
    <s v="10 NIIF Plenas - Individuales"/>
    <x v="0"/>
    <s v="F4111"/>
    <x v="1"/>
    <x v="0"/>
    <m/>
    <m/>
    <s v="Ingresos de actividades ordinarias"/>
    <x v="0"/>
    <x v="0"/>
    <n v="203061660"/>
  </r>
  <r>
    <x v="4"/>
    <x v="4"/>
    <s v="10 NIIF Plenas - Individuales"/>
    <x v="0"/>
    <s v="F4111"/>
    <x v="0"/>
    <x v="0"/>
    <m/>
    <m/>
    <s v="Costo de ventas"/>
    <x v="1"/>
    <x v="1"/>
    <n v="192984673"/>
  </r>
  <r>
    <x v="4"/>
    <x v="4"/>
    <s v="10 NIIF Plenas - Individuales"/>
    <x v="0"/>
    <s v="F4111"/>
    <x v="1"/>
    <x v="0"/>
    <m/>
    <m/>
    <s v="Costo de ventas"/>
    <x v="1"/>
    <x v="1"/>
    <n v="174006870"/>
  </r>
  <r>
    <x v="4"/>
    <x v="4"/>
    <s v="10 NIIF Plenas - Individuales"/>
    <x v="0"/>
    <s v="F4111"/>
    <x v="0"/>
    <x v="0"/>
    <m/>
    <m/>
    <s v="Ganancia bruta"/>
    <x v="2"/>
    <x v="2"/>
    <n v="37565808"/>
  </r>
  <r>
    <x v="4"/>
    <x v="4"/>
    <s v="10 NIIF Plenas - Individuales"/>
    <x v="0"/>
    <s v="F4111"/>
    <x v="1"/>
    <x v="0"/>
    <m/>
    <m/>
    <s v="Ganancia bruta"/>
    <x v="2"/>
    <x v="2"/>
    <n v="29054790"/>
  </r>
  <r>
    <x v="4"/>
    <x v="4"/>
    <s v="10 NIIF Plenas - Individuales"/>
    <x v="0"/>
    <s v="F4111"/>
    <x v="0"/>
    <x v="0"/>
    <m/>
    <m/>
    <s v="Otros ingresos"/>
    <x v="3"/>
    <x v="3"/>
    <n v="4270727"/>
  </r>
  <r>
    <x v="4"/>
    <x v="4"/>
    <s v="10 NIIF Plenas - Individuales"/>
    <x v="0"/>
    <s v="F4111"/>
    <x v="1"/>
    <x v="0"/>
    <m/>
    <m/>
    <s v="Otros ingresos"/>
    <x v="3"/>
    <x v="3"/>
    <n v="3560879"/>
  </r>
  <r>
    <x v="4"/>
    <x v="4"/>
    <s v="10 NIIF Plenas - Individuales"/>
    <x v="0"/>
    <s v="F4111"/>
    <x v="0"/>
    <x v="0"/>
    <m/>
    <m/>
    <s v="Costos de distribución"/>
    <x v="4"/>
    <x v="4"/>
    <n v="8658834"/>
  </r>
  <r>
    <x v="4"/>
    <x v="4"/>
    <s v="10 NIIF Plenas - Individuales"/>
    <x v="0"/>
    <s v="F4111"/>
    <x v="1"/>
    <x v="0"/>
    <m/>
    <m/>
    <s v="Costos de distribución"/>
    <x v="4"/>
    <x v="4"/>
    <n v="6260025"/>
  </r>
  <r>
    <x v="4"/>
    <x v="4"/>
    <s v="10 NIIF Plenas - Individuales"/>
    <x v="0"/>
    <s v="F4111"/>
    <x v="0"/>
    <x v="0"/>
    <m/>
    <m/>
    <s v="Gastos de administración"/>
    <x v="5"/>
    <x v="5"/>
    <n v="16932206"/>
  </r>
  <r>
    <x v="4"/>
    <x v="4"/>
    <s v="10 NIIF Plenas - Individuales"/>
    <x v="0"/>
    <s v="F4111"/>
    <x v="1"/>
    <x v="0"/>
    <m/>
    <m/>
    <s v="Gastos de administración"/>
    <x v="5"/>
    <x v="5"/>
    <n v="20998959"/>
  </r>
  <r>
    <x v="4"/>
    <x v="4"/>
    <s v="10 NIIF Plenas - Individuales"/>
    <x v="0"/>
    <s v="F4111"/>
    <x v="0"/>
    <x v="0"/>
    <m/>
    <m/>
    <s v="Otros gastos, por función"/>
    <x v="6"/>
    <x v="6"/>
    <n v="578620"/>
  </r>
  <r>
    <x v="4"/>
    <x v="4"/>
    <s v="10 NIIF Plenas - Individuales"/>
    <x v="0"/>
    <s v="F4111"/>
    <x v="1"/>
    <x v="0"/>
    <m/>
    <m/>
    <s v="Otros gastos, por función"/>
    <x v="6"/>
    <x v="6"/>
    <n v="359019"/>
  </r>
  <r>
    <x v="4"/>
    <x v="4"/>
    <s v="10 NIIF Plenas - Individuales"/>
    <x v="0"/>
    <s v="F4111"/>
    <x v="0"/>
    <x v="0"/>
    <m/>
    <m/>
    <s v="Ganancia (pérdida) por actividades de operación"/>
    <x v="8"/>
    <x v="8"/>
    <n v="15666875"/>
  </r>
  <r>
    <x v="4"/>
    <x v="4"/>
    <s v="10 NIIF Plenas - Individuales"/>
    <x v="0"/>
    <s v="F4111"/>
    <x v="1"/>
    <x v="0"/>
    <m/>
    <m/>
    <s v="Ganancia (pérdida) por actividades de operación"/>
    <x v="8"/>
    <x v="8"/>
    <n v="4997666"/>
  </r>
  <r>
    <x v="4"/>
    <x v="4"/>
    <s v="10 NIIF Plenas - Individuales"/>
    <x v="0"/>
    <s v="F4111"/>
    <x v="0"/>
    <x v="0"/>
    <m/>
    <m/>
    <s v="Ingresos financieros"/>
    <x v="9"/>
    <x v="9"/>
    <n v="2517888"/>
  </r>
  <r>
    <x v="4"/>
    <x v="4"/>
    <s v="10 NIIF Plenas - Individuales"/>
    <x v="0"/>
    <s v="F4111"/>
    <x v="1"/>
    <x v="0"/>
    <m/>
    <m/>
    <s v="Ingresos financieros"/>
    <x v="9"/>
    <x v="9"/>
    <n v="5605015"/>
  </r>
  <r>
    <x v="4"/>
    <x v="4"/>
    <s v="10 NIIF Plenas - Individuales"/>
    <x v="0"/>
    <s v="F4111"/>
    <x v="0"/>
    <x v="0"/>
    <m/>
    <m/>
    <s v="Costos financieros"/>
    <x v="10"/>
    <x v="10"/>
    <n v="2550989"/>
  </r>
  <r>
    <x v="4"/>
    <x v="4"/>
    <s v="10 NIIF Plenas - Individuales"/>
    <x v="0"/>
    <s v="F4111"/>
    <x v="1"/>
    <x v="0"/>
    <m/>
    <m/>
    <s v="Costos financieros"/>
    <x v="10"/>
    <x v="10"/>
    <n v="897020"/>
  </r>
  <r>
    <x v="4"/>
    <x v="4"/>
    <s v="10 NIIF Plenas - Individuales"/>
    <x v="0"/>
    <s v="F4111"/>
    <x v="0"/>
    <x v="0"/>
    <m/>
    <m/>
    <s v="Ganancia (pérdida), antes de impuestos"/>
    <x v="12"/>
    <x v="12"/>
    <n v="15633774"/>
  </r>
  <r>
    <x v="4"/>
    <x v="4"/>
    <s v="10 NIIF Plenas - Individuales"/>
    <x v="0"/>
    <s v="F4111"/>
    <x v="1"/>
    <x v="0"/>
    <m/>
    <m/>
    <s v="Ganancia (pérdida), antes de impuestos"/>
    <x v="12"/>
    <x v="12"/>
    <n v="9705661"/>
  </r>
  <r>
    <x v="4"/>
    <x v="4"/>
    <s v="10 NIIF Plenas - Individuales"/>
    <x v="0"/>
    <s v="F4111"/>
    <x v="1"/>
    <x v="0"/>
    <m/>
    <m/>
    <s v="Gasto (ingreso) por impuestos, operaciones continuadas"/>
    <x v="13"/>
    <x v="13"/>
    <n v="2314069"/>
  </r>
  <r>
    <x v="4"/>
    <x v="4"/>
    <s v="10 NIIF Plenas - Individuales"/>
    <x v="0"/>
    <s v="F4111"/>
    <x v="0"/>
    <x v="0"/>
    <m/>
    <m/>
    <s v="Ganancia (pérdida) procedente de operaciones continuadas"/>
    <x v="14"/>
    <x v="14"/>
    <n v="15633774"/>
  </r>
  <r>
    <x v="4"/>
    <x v="4"/>
    <s v="10 NIIF Plenas - Individuales"/>
    <x v="0"/>
    <s v="F4111"/>
    <x v="1"/>
    <x v="0"/>
    <m/>
    <m/>
    <s v="Ganancia (pérdida) procedente de operaciones continuadas"/>
    <x v="14"/>
    <x v="14"/>
    <n v="7391592"/>
  </r>
  <r>
    <x v="4"/>
    <x v="4"/>
    <s v="10 NIIF Plenas - Individuales"/>
    <x v="0"/>
    <s v="F4111"/>
    <x v="0"/>
    <x v="0"/>
    <m/>
    <m/>
    <s v="Ganancia (pérdida)"/>
    <x v="15"/>
    <x v="15"/>
    <n v="15633774"/>
  </r>
  <r>
    <x v="4"/>
    <x v="4"/>
    <s v="10 NIIF Plenas - Individuales"/>
    <x v="0"/>
    <s v="F4111"/>
    <x v="1"/>
    <x v="0"/>
    <m/>
    <m/>
    <s v="Ganancia (pérdida)"/>
    <x v="15"/>
    <x v="15"/>
    <n v="7391592"/>
  </r>
  <r>
    <x v="5"/>
    <x v="5"/>
    <s v="50 NIIF Pymes - Separados"/>
    <x v="1"/>
    <s v="F4210"/>
    <x v="0"/>
    <x v="0"/>
    <m/>
    <m/>
    <s v="Ingresos de actividades ordinarias"/>
    <x v="0"/>
    <x v="0"/>
    <n v="7086735"/>
  </r>
  <r>
    <x v="5"/>
    <x v="5"/>
    <s v="50 NIIF Pymes - Separados"/>
    <x v="1"/>
    <s v="F4210"/>
    <x v="1"/>
    <x v="0"/>
    <m/>
    <m/>
    <s v="Ingresos de actividades ordinarias"/>
    <x v="0"/>
    <x v="0"/>
    <n v="12908047"/>
  </r>
  <r>
    <x v="5"/>
    <x v="5"/>
    <s v="50 NIIF Pymes - Separados"/>
    <x v="1"/>
    <s v="F4210"/>
    <x v="0"/>
    <x v="0"/>
    <m/>
    <m/>
    <s v="Costo de ventas"/>
    <x v="1"/>
    <x v="1"/>
    <n v="4781495"/>
  </r>
  <r>
    <x v="5"/>
    <x v="5"/>
    <s v="50 NIIF Pymes - Separados"/>
    <x v="1"/>
    <s v="F4210"/>
    <x v="1"/>
    <x v="0"/>
    <m/>
    <m/>
    <s v="Costo de ventas"/>
    <x v="1"/>
    <x v="1"/>
    <n v="10414674"/>
  </r>
  <r>
    <x v="5"/>
    <x v="5"/>
    <s v="50 NIIF Pymes - Separados"/>
    <x v="1"/>
    <s v="F4210"/>
    <x v="0"/>
    <x v="0"/>
    <m/>
    <m/>
    <s v="Ganancia bruta"/>
    <x v="2"/>
    <x v="2"/>
    <n v="2305240"/>
  </r>
  <r>
    <x v="5"/>
    <x v="5"/>
    <s v="50 NIIF Pymes - Separados"/>
    <x v="1"/>
    <s v="F4210"/>
    <x v="1"/>
    <x v="0"/>
    <m/>
    <m/>
    <s v="Ganancia bruta"/>
    <x v="2"/>
    <x v="2"/>
    <n v="2493373"/>
  </r>
  <r>
    <x v="5"/>
    <x v="5"/>
    <s v="50 NIIF Pymes - Separados"/>
    <x v="1"/>
    <s v="F4210"/>
    <x v="0"/>
    <x v="0"/>
    <m/>
    <m/>
    <s v="Otros ingresos"/>
    <x v="3"/>
    <x v="3"/>
    <n v="96442"/>
  </r>
  <r>
    <x v="5"/>
    <x v="5"/>
    <s v="50 NIIF Pymes - Separados"/>
    <x v="1"/>
    <s v="F4210"/>
    <x v="1"/>
    <x v="0"/>
    <m/>
    <m/>
    <s v="Otros ingresos"/>
    <x v="3"/>
    <x v="3"/>
    <n v="34743"/>
  </r>
  <r>
    <x v="5"/>
    <x v="5"/>
    <s v="50 NIIF Pymes - Separados"/>
    <x v="1"/>
    <s v="F4210"/>
    <x v="0"/>
    <x v="0"/>
    <m/>
    <m/>
    <s v="Costos de distribución"/>
    <x v="4"/>
    <x v="4"/>
    <n v="1600596"/>
  </r>
  <r>
    <x v="5"/>
    <x v="5"/>
    <s v="50 NIIF Pymes - Separados"/>
    <x v="1"/>
    <s v="F4210"/>
    <x v="1"/>
    <x v="0"/>
    <m/>
    <m/>
    <s v="Costos de distribución"/>
    <x v="4"/>
    <x v="4"/>
    <n v="1371146"/>
  </r>
  <r>
    <x v="5"/>
    <x v="5"/>
    <s v="50 NIIF Pymes - Separados"/>
    <x v="1"/>
    <s v="F4210"/>
    <x v="0"/>
    <x v="0"/>
    <m/>
    <m/>
    <s v="Gastos de administración"/>
    <x v="5"/>
    <x v="5"/>
    <n v="73795"/>
  </r>
  <r>
    <x v="5"/>
    <x v="5"/>
    <s v="50 NIIF Pymes - Separados"/>
    <x v="1"/>
    <s v="F4210"/>
    <x v="1"/>
    <x v="0"/>
    <m/>
    <m/>
    <s v="Gastos de administración"/>
    <x v="5"/>
    <x v="5"/>
    <n v="56002"/>
  </r>
  <r>
    <x v="5"/>
    <x v="5"/>
    <s v="50 NIIF Pymes - Separados"/>
    <x v="1"/>
    <s v="F4210"/>
    <x v="0"/>
    <x v="0"/>
    <m/>
    <m/>
    <s v="Otros gastos, por función"/>
    <x v="6"/>
    <x v="6"/>
    <n v="453472"/>
  </r>
  <r>
    <x v="5"/>
    <x v="5"/>
    <s v="50 NIIF Pymes - Separados"/>
    <x v="1"/>
    <s v="F4210"/>
    <x v="1"/>
    <x v="0"/>
    <m/>
    <m/>
    <s v="Otros gastos, por función"/>
    <x v="6"/>
    <x v="6"/>
    <n v="273698"/>
  </r>
  <r>
    <x v="5"/>
    <x v="5"/>
    <s v="50 NIIF Pymes - Separados"/>
    <x v="1"/>
    <s v="F4210"/>
    <x v="0"/>
    <x v="0"/>
    <m/>
    <m/>
    <s v="Ganancia (pérdida) por actividades de operación"/>
    <x v="8"/>
    <x v="8"/>
    <n v="273819"/>
  </r>
  <r>
    <x v="5"/>
    <x v="5"/>
    <s v="50 NIIF Pymes - Separados"/>
    <x v="1"/>
    <s v="F4210"/>
    <x v="1"/>
    <x v="0"/>
    <m/>
    <m/>
    <s v="Ganancia (pérdida) por actividades de operación"/>
    <x v="8"/>
    <x v="8"/>
    <n v="827270"/>
  </r>
  <r>
    <x v="5"/>
    <x v="5"/>
    <s v="50 NIIF Pymes - Separados"/>
    <x v="1"/>
    <s v="F4210"/>
    <x v="0"/>
    <x v="0"/>
    <m/>
    <m/>
    <s v="Ganancia (pérdida), antes de impuestos"/>
    <x v="12"/>
    <x v="12"/>
    <n v="273819"/>
  </r>
  <r>
    <x v="5"/>
    <x v="5"/>
    <s v="50 NIIF Pymes - Separados"/>
    <x v="1"/>
    <s v="F4210"/>
    <x v="1"/>
    <x v="0"/>
    <m/>
    <m/>
    <s v="Ganancia (pérdida), antes de impuestos"/>
    <x v="12"/>
    <x v="12"/>
    <n v="827270"/>
  </r>
  <r>
    <x v="5"/>
    <x v="5"/>
    <s v="50 NIIF Pymes - Separados"/>
    <x v="1"/>
    <s v="F4210"/>
    <x v="0"/>
    <x v="0"/>
    <m/>
    <m/>
    <s v="Gasto (ingreso) por impuestos, operaciones continuadas"/>
    <x v="13"/>
    <x v="13"/>
    <n v="56218"/>
  </r>
  <r>
    <x v="5"/>
    <x v="5"/>
    <s v="50 NIIF Pymes - Separados"/>
    <x v="1"/>
    <s v="F4210"/>
    <x v="1"/>
    <x v="0"/>
    <m/>
    <m/>
    <s v="Gasto (ingreso) por impuestos, operaciones continuadas"/>
    <x v="13"/>
    <x v="13"/>
    <n v="554125"/>
  </r>
  <r>
    <x v="5"/>
    <x v="5"/>
    <s v="50 NIIF Pymes - Separados"/>
    <x v="1"/>
    <s v="F4210"/>
    <x v="0"/>
    <x v="0"/>
    <m/>
    <m/>
    <s v="Ganancia (pérdida) procedente de operaciones continuadas"/>
    <x v="14"/>
    <x v="14"/>
    <n v="217601"/>
  </r>
  <r>
    <x v="5"/>
    <x v="5"/>
    <s v="50 NIIF Pymes - Separados"/>
    <x v="1"/>
    <s v="F4210"/>
    <x v="1"/>
    <x v="0"/>
    <m/>
    <m/>
    <s v="Ganancia (pérdida) procedente de operaciones continuadas"/>
    <x v="14"/>
    <x v="14"/>
    <n v="273145"/>
  </r>
  <r>
    <x v="5"/>
    <x v="5"/>
    <s v="50 NIIF Pymes - Separados"/>
    <x v="1"/>
    <s v="F4210"/>
    <x v="0"/>
    <x v="0"/>
    <m/>
    <m/>
    <s v="Ganancia (pérdida)"/>
    <x v="15"/>
    <x v="15"/>
    <n v="217601"/>
  </r>
  <r>
    <x v="5"/>
    <x v="5"/>
    <s v="50 NIIF Pymes - Separados"/>
    <x v="1"/>
    <s v="F4210"/>
    <x v="1"/>
    <x v="0"/>
    <m/>
    <m/>
    <s v="Ganancia (pérdida)"/>
    <x v="15"/>
    <x v="15"/>
    <n v="273145"/>
  </r>
  <r>
    <x v="6"/>
    <x v="6"/>
    <s v="10 NIIF Plenas - Individuales"/>
    <x v="2"/>
    <s v="G4663"/>
    <x v="0"/>
    <x v="0"/>
    <m/>
    <m/>
    <s v="Ingresos de actividades ordinarias"/>
    <x v="0"/>
    <x v="0"/>
    <n v="154681716"/>
  </r>
  <r>
    <x v="6"/>
    <x v="6"/>
    <s v="10 NIIF Plenas - Individuales"/>
    <x v="2"/>
    <s v="G4663"/>
    <x v="1"/>
    <x v="0"/>
    <m/>
    <m/>
    <s v="Ingresos de actividades ordinarias"/>
    <x v="0"/>
    <x v="0"/>
    <n v="162236892"/>
  </r>
  <r>
    <x v="6"/>
    <x v="6"/>
    <s v="10 NIIF Plenas - Individuales"/>
    <x v="2"/>
    <s v="G4663"/>
    <x v="0"/>
    <x v="0"/>
    <m/>
    <m/>
    <s v="Costo de ventas"/>
    <x v="1"/>
    <x v="1"/>
    <n v="137176803"/>
  </r>
  <r>
    <x v="6"/>
    <x v="6"/>
    <s v="10 NIIF Plenas - Individuales"/>
    <x v="2"/>
    <s v="G4663"/>
    <x v="1"/>
    <x v="0"/>
    <m/>
    <m/>
    <s v="Costo de ventas"/>
    <x v="1"/>
    <x v="1"/>
    <n v="142643323"/>
  </r>
  <r>
    <x v="6"/>
    <x v="6"/>
    <s v="10 NIIF Plenas - Individuales"/>
    <x v="2"/>
    <s v="G4663"/>
    <x v="0"/>
    <x v="0"/>
    <m/>
    <m/>
    <s v="Ganancia bruta"/>
    <x v="2"/>
    <x v="2"/>
    <n v="17504913"/>
  </r>
  <r>
    <x v="6"/>
    <x v="6"/>
    <s v="10 NIIF Plenas - Individuales"/>
    <x v="2"/>
    <s v="G4663"/>
    <x v="1"/>
    <x v="0"/>
    <m/>
    <m/>
    <s v="Ganancia bruta"/>
    <x v="2"/>
    <x v="2"/>
    <n v="19593569"/>
  </r>
  <r>
    <x v="6"/>
    <x v="6"/>
    <s v="10 NIIF Plenas - Individuales"/>
    <x v="2"/>
    <s v="G4663"/>
    <x v="0"/>
    <x v="0"/>
    <m/>
    <m/>
    <s v="Otros ingresos"/>
    <x v="3"/>
    <x v="3"/>
    <n v="1747228"/>
  </r>
  <r>
    <x v="6"/>
    <x v="6"/>
    <s v="10 NIIF Plenas - Individuales"/>
    <x v="2"/>
    <s v="G4663"/>
    <x v="1"/>
    <x v="0"/>
    <m/>
    <m/>
    <s v="Otros ingresos"/>
    <x v="3"/>
    <x v="3"/>
    <n v="2016279"/>
  </r>
  <r>
    <x v="6"/>
    <x v="6"/>
    <s v="10 NIIF Plenas - Individuales"/>
    <x v="2"/>
    <s v="G4663"/>
    <x v="0"/>
    <x v="0"/>
    <m/>
    <m/>
    <s v="Costos de distribución"/>
    <x v="4"/>
    <x v="4"/>
    <n v="12525798"/>
  </r>
  <r>
    <x v="6"/>
    <x v="6"/>
    <s v="10 NIIF Plenas - Individuales"/>
    <x v="2"/>
    <s v="G4663"/>
    <x v="1"/>
    <x v="0"/>
    <m/>
    <m/>
    <s v="Costos de distribución"/>
    <x v="4"/>
    <x v="4"/>
    <n v="14262531"/>
  </r>
  <r>
    <x v="6"/>
    <x v="6"/>
    <s v="10 NIIF Plenas - Individuales"/>
    <x v="2"/>
    <s v="G4663"/>
    <x v="0"/>
    <x v="0"/>
    <m/>
    <m/>
    <s v="Gastos de administración"/>
    <x v="5"/>
    <x v="5"/>
    <n v="1809487"/>
  </r>
  <r>
    <x v="6"/>
    <x v="6"/>
    <s v="10 NIIF Plenas - Individuales"/>
    <x v="2"/>
    <s v="G4663"/>
    <x v="1"/>
    <x v="0"/>
    <m/>
    <m/>
    <s v="Gastos de administración"/>
    <x v="5"/>
    <x v="5"/>
    <n v="2163985"/>
  </r>
  <r>
    <x v="6"/>
    <x v="6"/>
    <s v="10 NIIF Plenas - Individuales"/>
    <x v="2"/>
    <s v="G4663"/>
    <x v="0"/>
    <x v="0"/>
    <m/>
    <m/>
    <s v="Otros gastos, por función"/>
    <x v="6"/>
    <x v="6"/>
    <n v="99284"/>
  </r>
  <r>
    <x v="6"/>
    <x v="6"/>
    <s v="10 NIIF Plenas - Individuales"/>
    <x v="2"/>
    <s v="G4663"/>
    <x v="1"/>
    <x v="0"/>
    <m/>
    <m/>
    <s v="Otros gastos, por función"/>
    <x v="6"/>
    <x v="6"/>
    <n v="500530"/>
  </r>
  <r>
    <x v="6"/>
    <x v="6"/>
    <s v="10 NIIF Plenas - Individuales"/>
    <x v="2"/>
    <s v="G4663"/>
    <x v="0"/>
    <x v="0"/>
    <m/>
    <m/>
    <s v="Ganancia (pérdida) por actividades de operación"/>
    <x v="8"/>
    <x v="8"/>
    <n v="4817572"/>
  </r>
  <r>
    <x v="6"/>
    <x v="6"/>
    <s v="10 NIIF Plenas - Individuales"/>
    <x v="2"/>
    <s v="G4663"/>
    <x v="1"/>
    <x v="0"/>
    <m/>
    <m/>
    <s v="Ganancia (pérdida) por actividades de operación"/>
    <x v="8"/>
    <x v="8"/>
    <n v="4682802"/>
  </r>
  <r>
    <x v="6"/>
    <x v="6"/>
    <s v="10 NIIF Plenas - Individuales"/>
    <x v="2"/>
    <s v="G4663"/>
    <x v="0"/>
    <x v="0"/>
    <m/>
    <m/>
    <s v="Ingresos financieros"/>
    <x v="9"/>
    <x v="9"/>
    <n v="73058"/>
  </r>
  <r>
    <x v="6"/>
    <x v="6"/>
    <s v="10 NIIF Plenas - Individuales"/>
    <x v="2"/>
    <s v="G4663"/>
    <x v="0"/>
    <x v="0"/>
    <m/>
    <m/>
    <s v="Costos financieros"/>
    <x v="10"/>
    <x v="10"/>
    <n v="3250472"/>
  </r>
  <r>
    <x v="6"/>
    <x v="6"/>
    <s v="10 NIIF Plenas - Individuales"/>
    <x v="2"/>
    <s v="G4663"/>
    <x v="1"/>
    <x v="0"/>
    <m/>
    <m/>
    <s v="Costos financieros"/>
    <x v="10"/>
    <x v="10"/>
    <n v="3548596"/>
  </r>
  <r>
    <x v="6"/>
    <x v="6"/>
    <s v="10 NIIF Plenas - Individuales"/>
    <x v="2"/>
    <s v="G4663"/>
    <x v="0"/>
    <x v="0"/>
    <m/>
    <m/>
    <s v="Ganancia (pérdida), antes de impuestos"/>
    <x v="12"/>
    <x v="12"/>
    <n v="1640158"/>
  </r>
  <r>
    <x v="6"/>
    <x v="6"/>
    <s v="10 NIIF Plenas - Individuales"/>
    <x v="2"/>
    <s v="G4663"/>
    <x v="1"/>
    <x v="0"/>
    <m/>
    <m/>
    <s v="Ganancia (pérdida), antes de impuestos"/>
    <x v="12"/>
    <x v="12"/>
    <n v="1134206"/>
  </r>
  <r>
    <x v="6"/>
    <x v="6"/>
    <s v="10 NIIF Plenas - Individuales"/>
    <x v="2"/>
    <s v="G4663"/>
    <x v="0"/>
    <x v="0"/>
    <m/>
    <m/>
    <s v="Gasto (ingreso) por impuestos, operaciones continuadas"/>
    <x v="13"/>
    <x v="13"/>
    <n v="687197"/>
  </r>
  <r>
    <x v="6"/>
    <x v="6"/>
    <s v="10 NIIF Plenas - Individuales"/>
    <x v="2"/>
    <s v="G4663"/>
    <x v="1"/>
    <x v="0"/>
    <m/>
    <m/>
    <s v="Gasto (ingreso) por impuestos, operaciones continuadas"/>
    <x v="13"/>
    <x v="13"/>
    <n v="654802"/>
  </r>
  <r>
    <x v="6"/>
    <x v="6"/>
    <s v="10 NIIF Plenas - Individuales"/>
    <x v="2"/>
    <s v="G4663"/>
    <x v="0"/>
    <x v="0"/>
    <m/>
    <m/>
    <s v="Ganancia (pérdida) procedente de operaciones continuadas"/>
    <x v="14"/>
    <x v="14"/>
    <n v="952961"/>
  </r>
  <r>
    <x v="6"/>
    <x v="6"/>
    <s v="10 NIIF Plenas - Individuales"/>
    <x v="2"/>
    <s v="G4663"/>
    <x v="1"/>
    <x v="0"/>
    <m/>
    <m/>
    <s v="Ganancia (pérdida) procedente de operaciones continuadas"/>
    <x v="14"/>
    <x v="14"/>
    <n v="479404"/>
  </r>
  <r>
    <x v="6"/>
    <x v="6"/>
    <s v="10 NIIF Plenas - Individuales"/>
    <x v="2"/>
    <s v="G4663"/>
    <x v="0"/>
    <x v="0"/>
    <m/>
    <m/>
    <s v="Ganancia (pérdida)"/>
    <x v="15"/>
    <x v="15"/>
    <n v="952961"/>
  </r>
  <r>
    <x v="6"/>
    <x v="6"/>
    <s v="10 NIIF Plenas - Individuales"/>
    <x v="2"/>
    <s v="G4663"/>
    <x v="1"/>
    <x v="0"/>
    <m/>
    <m/>
    <s v="Ganancia (pérdida)"/>
    <x v="15"/>
    <x v="15"/>
    <n v="479404"/>
  </r>
  <r>
    <x v="7"/>
    <x v="7"/>
    <s v="50 NIIF Pymes - Separados"/>
    <x v="0"/>
    <s v="F4112"/>
    <x v="0"/>
    <x v="0"/>
    <m/>
    <m/>
    <s v="Ingresos de actividades ordinarias"/>
    <x v="0"/>
    <x v="0"/>
    <n v="12930801"/>
  </r>
  <r>
    <x v="7"/>
    <x v="7"/>
    <s v="50 NIIF Pymes - Separados"/>
    <x v="0"/>
    <s v="F4112"/>
    <x v="1"/>
    <x v="0"/>
    <m/>
    <m/>
    <s v="Ingresos de actividades ordinarias"/>
    <x v="0"/>
    <x v="0"/>
    <n v="22640542"/>
  </r>
  <r>
    <x v="7"/>
    <x v="7"/>
    <s v="50 NIIF Pymes - Separados"/>
    <x v="0"/>
    <s v="F4112"/>
    <x v="0"/>
    <x v="0"/>
    <m/>
    <m/>
    <s v="Costo de ventas"/>
    <x v="1"/>
    <x v="1"/>
    <n v="2669186"/>
  </r>
  <r>
    <x v="7"/>
    <x v="7"/>
    <s v="50 NIIF Pymes - Separados"/>
    <x v="0"/>
    <s v="F4112"/>
    <x v="1"/>
    <x v="0"/>
    <m/>
    <m/>
    <s v="Costo de ventas"/>
    <x v="1"/>
    <x v="1"/>
    <n v="8022462"/>
  </r>
  <r>
    <x v="7"/>
    <x v="7"/>
    <s v="50 NIIF Pymes - Separados"/>
    <x v="0"/>
    <s v="F4112"/>
    <x v="0"/>
    <x v="0"/>
    <m/>
    <m/>
    <s v="Ganancia bruta"/>
    <x v="2"/>
    <x v="2"/>
    <n v="10261615"/>
  </r>
  <r>
    <x v="7"/>
    <x v="7"/>
    <s v="50 NIIF Pymes - Separados"/>
    <x v="0"/>
    <s v="F4112"/>
    <x v="1"/>
    <x v="0"/>
    <m/>
    <m/>
    <s v="Ganancia bruta"/>
    <x v="2"/>
    <x v="2"/>
    <n v="14618080"/>
  </r>
  <r>
    <x v="7"/>
    <x v="7"/>
    <s v="50 NIIF Pymes - Separados"/>
    <x v="0"/>
    <s v="F4112"/>
    <x v="0"/>
    <x v="0"/>
    <m/>
    <m/>
    <s v="Otros ingresos"/>
    <x v="3"/>
    <x v="3"/>
    <n v="119426"/>
  </r>
  <r>
    <x v="7"/>
    <x v="7"/>
    <s v="50 NIIF Pymes - Separados"/>
    <x v="0"/>
    <s v="F4112"/>
    <x v="1"/>
    <x v="0"/>
    <m/>
    <m/>
    <s v="Otros ingresos"/>
    <x v="3"/>
    <x v="3"/>
    <n v="266383"/>
  </r>
  <r>
    <x v="7"/>
    <x v="7"/>
    <s v="50 NIIF Pymes - Separados"/>
    <x v="0"/>
    <s v="F4112"/>
    <x v="0"/>
    <x v="0"/>
    <m/>
    <m/>
    <s v="Costos de distribución"/>
    <x v="4"/>
    <x v="4"/>
    <n v="337105"/>
  </r>
  <r>
    <x v="7"/>
    <x v="7"/>
    <s v="50 NIIF Pymes - Separados"/>
    <x v="0"/>
    <s v="F4112"/>
    <x v="1"/>
    <x v="0"/>
    <m/>
    <m/>
    <s v="Costos de distribución"/>
    <x v="4"/>
    <x v="4"/>
    <n v="490695"/>
  </r>
  <r>
    <x v="7"/>
    <x v="7"/>
    <s v="50 NIIF Pymes - Separados"/>
    <x v="0"/>
    <s v="F4112"/>
    <x v="0"/>
    <x v="0"/>
    <m/>
    <m/>
    <s v="Gastos de administración"/>
    <x v="5"/>
    <x v="5"/>
    <n v="6816258"/>
  </r>
  <r>
    <x v="7"/>
    <x v="7"/>
    <s v="50 NIIF Pymes - Separados"/>
    <x v="0"/>
    <s v="F4112"/>
    <x v="1"/>
    <x v="0"/>
    <m/>
    <m/>
    <s v="Gastos de administración"/>
    <x v="5"/>
    <x v="5"/>
    <n v="7631529"/>
  </r>
  <r>
    <x v="7"/>
    <x v="7"/>
    <s v="50 NIIF Pymes - Separados"/>
    <x v="0"/>
    <s v="F4112"/>
    <x v="0"/>
    <x v="0"/>
    <m/>
    <m/>
    <s v="Ganancia (pérdida) por actividades de operación"/>
    <x v="8"/>
    <x v="8"/>
    <n v="3227678"/>
  </r>
  <r>
    <x v="7"/>
    <x v="7"/>
    <s v="50 NIIF Pymes - Separados"/>
    <x v="0"/>
    <s v="F4112"/>
    <x v="1"/>
    <x v="0"/>
    <m/>
    <m/>
    <s v="Ganancia (pérdida) por actividades de operación"/>
    <x v="8"/>
    <x v="8"/>
    <n v="6762239"/>
  </r>
  <r>
    <x v="7"/>
    <x v="7"/>
    <s v="50 NIIF Pymes - Separados"/>
    <x v="0"/>
    <s v="F4112"/>
    <x v="0"/>
    <x v="0"/>
    <m/>
    <m/>
    <s v="Costos financieros"/>
    <x v="10"/>
    <x v="10"/>
    <n v="1736357"/>
  </r>
  <r>
    <x v="7"/>
    <x v="7"/>
    <s v="50 NIIF Pymes - Separados"/>
    <x v="0"/>
    <s v="F4112"/>
    <x v="1"/>
    <x v="0"/>
    <m/>
    <m/>
    <s v="Costos financieros"/>
    <x v="10"/>
    <x v="10"/>
    <n v="2392139"/>
  </r>
  <r>
    <x v="7"/>
    <x v="7"/>
    <s v="50 NIIF Pymes - Separados"/>
    <x v="0"/>
    <s v="F4112"/>
    <x v="0"/>
    <x v="0"/>
    <m/>
    <m/>
    <s v="Ganancia (pérdida), antes de impuestos"/>
    <x v="12"/>
    <x v="12"/>
    <n v="1491321"/>
  </r>
  <r>
    <x v="7"/>
    <x v="7"/>
    <s v="50 NIIF Pymes - Separados"/>
    <x v="0"/>
    <s v="F4112"/>
    <x v="1"/>
    <x v="0"/>
    <m/>
    <m/>
    <s v="Ganancia (pérdida), antes de impuestos"/>
    <x v="12"/>
    <x v="12"/>
    <n v="4370100"/>
  </r>
  <r>
    <x v="7"/>
    <x v="7"/>
    <s v="50 NIIF Pymes - Separados"/>
    <x v="0"/>
    <s v="F4112"/>
    <x v="0"/>
    <x v="0"/>
    <m/>
    <m/>
    <s v="Gasto (ingreso) por impuestos, operaciones continuadas"/>
    <x v="13"/>
    <x v="13"/>
    <n v="139636"/>
  </r>
  <r>
    <x v="7"/>
    <x v="7"/>
    <s v="50 NIIF Pymes - Separados"/>
    <x v="0"/>
    <s v="F4112"/>
    <x v="1"/>
    <x v="0"/>
    <m/>
    <m/>
    <s v="Gasto (ingreso) por impuestos, operaciones continuadas"/>
    <x v="13"/>
    <x v="13"/>
    <n v="1475451"/>
  </r>
  <r>
    <x v="7"/>
    <x v="7"/>
    <s v="50 NIIF Pymes - Separados"/>
    <x v="0"/>
    <s v="F4112"/>
    <x v="0"/>
    <x v="0"/>
    <m/>
    <m/>
    <s v="Ganancia (pérdida) procedente de operaciones continuadas"/>
    <x v="14"/>
    <x v="14"/>
    <n v="1351685"/>
  </r>
  <r>
    <x v="7"/>
    <x v="7"/>
    <s v="50 NIIF Pymes - Separados"/>
    <x v="0"/>
    <s v="F4112"/>
    <x v="1"/>
    <x v="0"/>
    <m/>
    <m/>
    <s v="Ganancia (pérdida) procedente de operaciones continuadas"/>
    <x v="14"/>
    <x v="14"/>
    <n v="2894649"/>
  </r>
  <r>
    <x v="7"/>
    <x v="7"/>
    <s v="50 NIIF Pymes - Separados"/>
    <x v="0"/>
    <s v="F4112"/>
    <x v="0"/>
    <x v="0"/>
    <m/>
    <m/>
    <s v="Ganancia (pérdida)"/>
    <x v="15"/>
    <x v="15"/>
    <n v="1351685"/>
  </r>
  <r>
    <x v="7"/>
    <x v="7"/>
    <s v="50 NIIF Pymes - Separados"/>
    <x v="0"/>
    <s v="F4112"/>
    <x v="1"/>
    <x v="0"/>
    <m/>
    <m/>
    <s v="Ganancia (pérdida)"/>
    <x v="15"/>
    <x v="15"/>
    <n v="2894649"/>
  </r>
  <r>
    <x v="8"/>
    <x v="8"/>
    <s v="20 NIIF Plenas - Separados"/>
    <x v="3"/>
    <s v="F4111"/>
    <x v="0"/>
    <x v="0"/>
    <m/>
    <m/>
    <s v="Ingresos de actividades ordinarias"/>
    <x v="0"/>
    <x v="0"/>
    <n v="305922010"/>
  </r>
  <r>
    <x v="8"/>
    <x v="8"/>
    <s v="20 NIIF Plenas - Separados"/>
    <x v="3"/>
    <s v="F4111"/>
    <x v="1"/>
    <x v="0"/>
    <m/>
    <m/>
    <s v="Ingresos de actividades ordinarias"/>
    <x v="0"/>
    <x v="0"/>
    <n v="435749560"/>
  </r>
  <r>
    <x v="8"/>
    <x v="8"/>
    <s v="20 NIIF Plenas - Separados"/>
    <x v="3"/>
    <s v="F4111"/>
    <x v="0"/>
    <x v="0"/>
    <m/>
    <m/>
    <s v="Costo de ventas"/>
    <x v="1"/>
    <x v="1"/>
    <n v="209379250"/>
  </r>
  <r>
    <x v="8"/>
    <x v="8"/>
    <s v="20 NIIF Plenas - Separados"/>
    <x v="3"/>
    <s v="F4111"/>
    <x v="1"/>
    <x v="0"/>
    <m/>
    <m/>
    <s v="Costo de ventas"/>
    <x v="1"/>
    <x v="1"/>
    <n v="326510142"/>
  </r>
  <r>
    <x v="8"/>
    <x v="8"/>
    <s v="20 NIIF Plenas - Separados"/>
    <x v="3"/>
    <s v="F4111"/>
    <x v="0"/>
    <x v="0"/>
    <m/>
    <m/>
    <s v="Ganancia bruta"/>
    <x v="2"/>
    <x v="2"/>
    <n v="96542760"/>
  </r>
  <r>
    <x v="8"/>
    <x v="8"/>
    <s v="20 NIIF Plenas - Separados"/>
    <x v="3"/>
    <s v="F4111"/>
    <x v="1"/>
    <x v="0"/>
    <m/>
    <m/>
    <s v="Ganancia bruta"/>
    <x v="2"/>
    <x v="2"/>
    <n v="109239418"/>
  </r>
  <r>
    <x v="8"/>
    <x v="8"/>
    <s v="20 NIIF Plenas - Separados"/>
    <x v="3"/>
    <s v="F4111"/>
    <x v="0"/>
    <x v="0"/>
    <m/>
    <m/>
    <s v="Gastos de administración"/>
    <x v="5"/>
    <x v="5"/>
    <n v="38004272"/>
  </r>
  <r>
    <x v="8"/>
    <x v="8"/>
    <s v="20 NIIF Plenas - Separados"/>
    <x v="3"/>
    <s v="F4111"/>
    <x v="1"/>
    <x v="0"/>
    <m/>
    <m/>
    <s v="Gastos de administración"/>
    <x v="5"/>
    <x v="5"/>
    <n v="36352809"/>
  </r>
  <r>
    <x v="8"/>
    <x v="8"/>
    <s v="20 NIIF Plenas - Separados"/>
    <x v="3"/>
    <s v="F4111"/>
    <x v="0"/>
    <x v="0"/>
    <m/>
    <m/>
    <s v="Otros gastos, por función"/>
    <x v="6"/>
    <x v="6"/>
    <n v="5416378"/>
  </r>
  <r>
    <x v="8"/>
    <x v="8"/>
    <s v="20 NIIF Plenas - Separados"/>
    <x v="3"/>
    <s v="F4111"/>
    <x v="1"/>
    <x v="0"/>
    <m/>
    <m/>
    <s v="Otros gastos, por función"/>
    <x v="6"/>
    <x v="6"/>
    <n v="4787456"/>
  </r>
  <r>
    <x v="8"/>
    <x v="8"/>
    <s v="20 NIIF Plenas - Separados"/>
    <x v="3"/>
    <s v="F4111"/>
    <x v="0"/>
    <x v="0"/>
    <m/>
    <m/>
    <s v="Ganancia (pérdida) por actividades de operación"/>
    <x v="8"/>
    <x v="8"/>
    <n v="53122110"/>
  </r>
  <r>
    <x v="8"/>
    <x v="8"/>
    <s v="20 NIIF Plenas - Separados"/>
    <x v="3"/>
    <s v="F4111"/>
    <x v="1"/>
    <x v="0"/>
    <m/>
    <m/>
    <s v="Ganancia (pérdida) por actividades de operación"/>
    <x v="8"/>
    <x v="8"/>
    <n v="68099153"/>
  </r>
  <r>
    <x v="8"/>
    <x v="8"/>
    <s v="20 NIIF Plenas - Separados"/>
    <x v="3"/>
    <s v="F4111"/>
    <x v="0"/>
    <x v="0"/>
    <m/>
    <m/>
    <s v="Ganancia (pérdida), antes de impuestos"/>
    <x v="12"/>
    <x v="12"/>
    <n v="53122110"/>
  </r>
  <r>
    <x v="8"/>
    <x v="8"/>
    <s v="20 NIIF Plenas - Separados"/>
    <x v="3"/>
    <s v="F4111"/>
    <x v="1"/>
    <x v="0"/>
    <m/>
    <m/>
    <s v="Ganancia (pérdida), antes de impuestos"/>
    <x v="12"/>
    <x v="12"/>
    <n v="68099153"/>
  </r>
  <r>
    <x v="8"/>
    <x v="8"/>
    <s v="20 NIIF Plenas - Separados"/>
    <x v="3"/>
    <s v="F4111"/>
    <x v="0"/>
    <x v="0"/>
    <m/>
    <m/>
    <s v="Gasto (ingreso) por impuestos, operaciones continuadas"/>
    <x v="13"/>
    <x v="13"/>
    <n v="20094526"/>
  </r>
  <r>
    <x v="8"/>
    <x v="8"/>
    <s v="20 NIIF Plenas - Separados"/>
    <x v="3"/>
    <s v="F4111"/>
    <x v="1"/>
    <x v="0"/>
    <m/>
    <m/>
    <s v="Gasto (ingreso) por impuestos, operaciones continuadas"/>
    <x v="13"/>
    <x v="13"/>
    <n v="31427380"/>
  </r>
  <r>
    <x v="8"/>
    <x v="8"/>
    <s v="20 NIIF Plenas - Separados"/>
    <x v="3"/>
    <s v="F4111"/>
    <x v="0"/>
    <x v="0"/>
    <m/>
    <m/>
    <s v="Ganancia (pérdida) procedente de operaciones continuadas"/>
    <x v="14"/>
    <x v="14"/>
    <n v="33027584"/>
  </r>
  <r>
    <x v="8"/>
    <x v="8"/>
    <s v="20 NIIF Plenas - Separados"/>
    <x v="3"/>
    <s v="F4111"/>
    <x v="1"/>
    <x v="0"/>
    <m/>
    <m/>
    <s v="Ganancia (pérdida) procedente de operaciones continuadas"/>
    <x v="14"/>
    <x v="14"/>
    <n v="36671773"/>
  </r>
  <r>
    <x v="8"/>
    <x v="8"/>
    <s v="20 NIIF Plenas - Separados"/>
    <x v="3"/>
    <s v="F4111"/>
    <x v="0"/>
    <x v="0"/>
    <m/>
    <m/>
    <s v="Ganancia (pérdida)"/>
    <x v="15"/>
    <x v="15"/>
    <n v="33027584"/>
  </r>
  <r>
    <x v="8"/>
    <x v="8"/>
    <s v="20 NIIF Plenas - Separados"/>
    <x v="3"/>
    <s v="F4111"/>
    <x v="1"/>
    <x v="0"/>
    <m/>
    <m/>
    <s v="Ganancia (pérdida)"/>
    <x v="15"/>
    <x v="15"/>
    <n v="36671773"/>
  </r>
  <r>
    <x v="9"/>
    <x v="9"/>
    <s v="20 NIIF Plenas - Separados"/>
    <x v="0"/>
    <s v="N8299"/>
    <x v="0"/>
    <x v="0"/>
    <m/>
    <m/>
    <s v="Ingresos de actividades ordinarias"/>
    <x v="0"/>
    <x v="0"/>
    <n v="184768446"/>
  </r>
  <r>
    <x v="9"/>
    <x v="9"/>
    <s v="20 NIIF Plenas - Separados"/>
    <x v="0"/>
    <s v="N8299"/>
    <x v="1"/>
    <x v="0"/>
    <m/>
    <m/>
    <s v="Ingresos de actividades ordinarias"/>
    <x v="0"/>
    <x v="0"/>
    <n v="216160770"/>
  </r>
  <r>
    <x v="9"/>
    <x v="9"/>
    <s v="20 NIIF Plenas - Separados"/>
    <x v="0"/>
    <s v="N8299"/>
    <x v="0"/>
    <x v="0"/>
    <m/>
    <m/>
    <s v="Costo de ventas"/>
    <x v="1"/>
    <x v="1"/>
    <n v="171131728"/>
  </r>
  <r>
    <x v="9"/>
    <x v="9"/>
    <s v="20 NIIF Plenas - Separados"/>
    <x v="0"/>
    <s v="N8299"/>
    <x v="1"/>
    <x v="0"/>
    <m/>
    <m/>
    <s v="Costo de ventas"/>
    <x v="1"/>
    <x v="1"/>
    <n v="210445853"/>
  </r>
  <r>
    <x v="9"/>
    <x v="9"/>
    <s v="20 NIIF Plenas - Separados"/>
    <x v="0"/>
    <s v="N8299"/>
    <x v="0"/>
    <x v="0"/>
    <m/>
    <m/>
    <s v="Ganancia bruta"/>
    <x v="2"/>
    <x v="2"/>
    <n v="13636718"/>
  </r>
  <r>
    <x v="9"/>
    <x v="9"/>
    <s v="20 NIIF Plenas - Separados"/>
    <x v="0"/>
    <s v="N8299"/>
    <x v="1"/>
    <x v="0"/>
    <m/>
    <m/>
    <s v="Ganancia bruta"/>
    <x v="2"/>
    <x v="2"/>
    <n v="5714917"/>
  </r>
  <r>
    <x v="9"/>
    <x v="9"/>
    <s v="20 NIIF Plenas - Separados"/>
    <x v="0"/>
    <s v="N8299"/>
    <x v="0"/>
    <x v="0"/>
    <m/>
    <m/>
    <s v="Otros ingresos"/>
    <x v="3"/>
    <x v="3"/>
    <n v="17594"/>
  </r>
  <r>
    <x v="9"/>
    <x v="9"/>
    <s v="20 NIIF Plenas - Separados"/>
    <x v="0"/>
    <s v="N8299"/>
    <x v="0"/>
    <x v="0"/>
    <m/>
    <m/>
    <s v="Gastos de administración"/>
    <x v="5"/>
    <x v="5"/>
    <n v="10739463"/>
  </r>
  <r>
    <x v="9"/>
    <x v="9"/>
    <s v="20 NIIF Plenas - Separados"/>
    <x v="0"/>
    <s v="N8299"/>
    <x v="1"/>
    <x v="0"/>
    <m/>
    <m/>
    <s v="Gastos de administración"/>
    <x v="5"/>
    <x v="5"/>
    <n v="12130856"/>
  </r>
  <r>
    <x v="9"/>
    <x v="9"/>
    <s v="20 NIIF Plenas - Separados"/>
    <x v="0"/>
    <s v="N8299"/>
    <x v="0"/>
    <x v="0"/>
    <m/>
    <m/>
    <s v="Otros gastos, por función"/>
    <x v="6"/>
    <x v="6"/>
    <n v="16345"/>
  </r>
  <r>
    <x v="9"/>
    <x v="9"/>
    <s v="20 NIIF Plenas - Separados"/>
    <x v="0"/>
    <s v="N8299"/>
    <x v="0"/>
    <x v="0"/>
    <m/>
    <m/>
    <s v="Ganancia (pérdida) por actividades de operación"/>
    <x v="8"/>
    <x v="8"/>
    <n v="2898504"/>
  </r>
  <r>
    <x v="9"/>
    <x v="9"/>
    <s v="20 NIIF Plenas - Separados"/>
    <x v="0"/>
    <s v="N8299"/>
    <x v="1"/>
    <x v="0"/>
    <m/>
    <m/>
    <s v="Ganancia (pérdida) por actividades de operación"/>
    <x v="8"/>
    <x v="8"/>
    <n v="-6415939"/>
  </r>
  <r>
    <x v="9"/>
    <x v="9"/>
    <s v="20 NIIF Plenas - Separados"/>
    <x v="0"/>
    <s v="N8299"/>
    <x v="0"/>
    <x v="0"/>
    <m/>
    <m/>
    <s v="Ingresos financieros"/>
    <x v="9"/>
    <x v="9"/>
    <n v="245454"/>
  </r>
  <r>
    <x v="9"/>
    <x v="9"/>
    <s v="20 NIIF Plenas - Separados"/>
    <x v="0"/>
    <s v="N8299"/>
    <x v="1"/>
    <x v="0"/>
    <m/>
    <m/>
    <s v="Ingresos financieros"/>
    <x v="9"/>
    <x v="9"/>
    <n v="210162"/>
  </r>
  <r>
    <x v="9"/>
    <x v="9"/>
    <s v="20 NIIF Plenas - Separados"/>
    <x v="0"/>
    <s v="N8299"/>
    <x v="0"/>
    <x v="0"/>
    <m/>
    <m/>
    <s v="Costos financieros"/>
    <x v="10"/>
    <x v="10"/>
    <n v="5052419"/>
  </r>
  <r>
    <x v="9"/>
    <x v="9"/>
    <s v="20 NIIF Plenas - Separados"/>
    <x v="0"/>
    <s v="N8299"/>
    <x v="1"/>
    <x v="0"/>
    <m/>
    <m/>
    <s v="Costos financieros"/>
    <x v="10"/>
    <x v="10"/>
    <n v="8017066"/>
  </r>
  <r>
    <x v="9"/>
    <x v="9"/>
    <s v="20 NIIF Plenas - Separados"/>
    <x v="0"/>
    <s v="N8299"/>
    <x v="0"/>
    <x v="0"/>
    <m/>
    <m/>
    <s v="Ganancia (pérdida), antes de impuestos"/>
    <x v="12"/>
    <x v="12"/>
    <n v="-1908461"/>
  </r>
  <r>
    <x v="9"/>
    <x v="9"/>
    <s v="20 NIIF Plenas - Separados"/>
    <x v="0"/>
    <s v="N8299"/>
    <x v="1"/>
    <x v="0"/>
    <m/>
    <m/>
    <s v="Ganancia (pérdida), antes de impuestos"/>
    <x v="12"/>
    <x v="12"/>
    <n v="-14222843"/>
  </r>
  <r>
    <x v="9"/>
    <x v="9"/>
    <s v="20 NIIF Plenas - Separados"/>
    <x v="0"/>
    <s v="N8299"/>
    <x v="0"/>
    <x v="0"/>
    <m/>
    <m/>
    <s v="Gasto (ingreso) por impuestos, operaciones continuadas"/>
    <x v="13"/>
    <x v="13"/>
    <n v="87186"/>
  </r>
  <r>
    <x v="9"/>
    <x v="9"/>
    <s v="20 NIIF Plenas - Separados"/>
    <x v="0"/>
    <s v="N8299"/>
    <x v="1"/>
    <x v="0"/>
    <m/>
    <m/>
    <s v="Gasto (ingreso) por impuestos, operaciones continuadas"/>
    <x v="13"/>
    <x v="13"/>
    <n v="-2833851"/>
  </r>
  <r>
    <x v="9"/>
    <x v="9"/>
    <s v="20 NIIF Plenas - Separados"/>
    <x v="0"/>
    <s v="N8299"/>
    <x v="0"/>
    <x v="0"/>
    <m/>
    <m/>
    <s v="Ganancia (pérdida) procedente de operaciones continuadas"/>
    <x v="14"/>
    <x v="14"/>
    <n v="-1995647"/>
  </r>
  <r>
    <x v="9"/>
    <x v="9"/>
    <s v="20 NIIF Plenas - Separados"/>
    <x v="0"/>
    <s v="N8299"/>
    <x v="1"/>
    <x v="0"/>
    <m/>
    <m/>
    <s v="Ganancia (pérdida) procedente de operaciones continuadas"/>
    <x v="14"/>
    <x v="14"/>
    <n v="-11388992"/>
  </r>
  <r>
    <x v="9"/>
    <x v="9"/>
    <s v="20 NIIF Plenas - Separados"/>
    <x v="0"/>
    <s v="N8299"/>
    <x v="0"/>
    <x v="0"/>
    <m/>
    <m/>
    <s v="Ganancia (pérdida)"/>
    <x v="15"/>
    <x v="15"/>
    <n v="-1995647"/>
  </r>
  <r>
    <x v="9"/>
    <x v="9"/>
    <s v="20 NIIF Plenas - Separados"/>
    <x v="0"/>
    <s v="N8299"/>
    <x v="1"/>
    <x v="0"/>
    <m/>
    <m/>
    <s v="Ganancia (pérdida)"/>
    <x v="15"/>
    <x v="15"/>
    <n v="-11388992"/>
  </r>
  <r>
    <x v="10"/>
    <x v="10"/>
    <s v="20 NIIF Plenas - Separados"/>
    <x v="4"/>
    <s v="L6810"/>
    <x v="0"/>
    <x v="0"/>
    <m/>
    <m/>
    <s v="Ingresos de actividades ordinarias"/>
    <x v="0"/>
    <x v="0"/>
    <n v="1637052"/>
  </r>
  <r>
    <x v="10"/>
    <x v="10"/>
    <s v="20 NIIF Plenas - Separados"/>
    <x v="4"/>
    <s v="L6810"/>
    <x v="1"/>
    <x v="0"/>
    <m/>
    <m/>
    <s v="Ingresos de actividades ordinarias"/>
    <x v="0"/>
    <x v="0"/>
    <n v="1731182"/>
  </r>
  <r>
    <x v="10"/>
    <x v="10"/>
    <s v="20 NIIF Plenas - Separados"/>
    <x v="4"/>
    <s v="L6810"/>
    <x v="0"/>
    <x v="0"/>
    <m/>
    <m/>
    <s v="Ganancia bruta"/>
    <x v="2"/>
    <x v="2"/>
    <n v="1637052"/>
  </r>
  <r>
    <x v="10"/>
    <x v="10"/>
    <s v="20 NIIF Plenas - Separados"/>
    <x v="4"/>
    <s v="L6810"/>
    <x v="1"/>
    <x v="0"/>
    <m/>
    <m/>
    <s v="Ganancia bruta"/>
    <x v="2"/>
    <x v="2"/>
    <n v="1731182"/>
  </r>
  <r>
    <x v="10"/>
    <x v="10"/>
    <s v="20 NIIF Plenas - Separados"/>
    <x v="4"/>
    <s v="L6810"/>
    <x v="0"/>
    <x v="0"/>
    <m/>
    <m/>
    <s v="Otros ingresos"/>
    <x v="3"/>
    <x v="3"/>
    <n v="80000"/>
  </r>
  <r>
    <x v="10"/>
    <x v="10"/>
    <s v="20 NIIF Plenas - Separados"/>
    <x v="4"/>
    <s v="L6810"/>
    <x v="1"/>
    <x v="0"/>
    <m/>
    <m/>
    <s v="Otros ingresos"/>
    <x v="3"/>
    <x v="3"/>
    <n v="33333"/>
  </r>
  <r>
    <x v="10"/>
    <x v="10"/>
    <s v="20 NIIF Plenas - Separados"/>
    <x v="4"/>
    <s v="L6810"/>
    <x v="0"/>
    <x v="0"/>
    <m/>
    <m/>
    <s v="Gastos de administración"/>
    <x v="5"/>
    <x v="5"/>
    <n v="1289587"/>
  </r>
  <r>
    <x v="10"/>
    <x v="10"/>
    <s v="20 NIIF Plenas - Separados"/>
    <x v="4"/>
    <s v="L6810"/>
    <x v="1"/>
    <x v="0"/>
    <m/>
    <m/>
    <s v="Gastos de administración"/>
    <x v="5"/>
    <x v="5"/>
    <n v="1119363"/>
  </r>
  <r>
    <x v="10"/>
    <x v="10"/>
    <s v="20 NIIF Plenas - Separados"/>
    <x v="4"/>
    <s v="L6810"/>
    <x v="0"/>
    <x v="0"/>
    <m/>
    <m/>
    <s v="Otros gastos, por función"/>
    <x v="6"/>
    <x v="6"/>
    <n v="5986402"/>
  </r>
  <r>
    <x v="10"/>
    <x v="10"/>
    <s v="20 NIIF Plenas - Separados"/>
    <x v="4"/>
    <s v="L6810"/>
    <x v="1"/>
    <x v="0"/>
    <m/>
    <m/>
    <s v="Otros gastos, por función"/>
    <x v="6"/>
    <x v="6"/>
    <n v="23648"/>
  </r>
  <r>
    <x v="10"/>
    <x v="10"/>
    <s v="20 NIIF Plenas - Separados"/>
    <x v="4"/>
    <s v="L6810"/>
    <x v="0"/>
    <x v="0"/>
    <m/>
    <m/>
    <s v="Ganancia (pérdida) por actividades de operación"/>
    <x v="8"/>
    <x v="8"/>
    <n v="-5558937"/>
  </r>
  <r>
    <x v="10"/>
    <x v="10"/>
    <s v="20 NIIF Plenas - Separados"/>
    <x v="4"/>
    <s v="L6810"/>
    <x v="1"/>
    <x v="0"/>
    <m/>
    <m/>
    <s v="Ganancia (pérdida) por actividades de operación"/>
    <x v="8"/>
    <x v="8"/>
    <n v="621504"/>
  </r>
  <r>
    <x v="10"/>
    <x v="10"/>
    <s v="20 NIIF Plenas - Separados"/>
    <x v="4"/>
    <s v="L6810"/>
    <x v="0"/>
    <x v="0"/>
    <m/>
    <m/>
    <s v="Ingresos financieros"/>
    <x v="9"/>
    <x v="9"/>
    <n v="100798"/>
  </r>
  <r>
    <x v="10"/>
    <x v="10"/>
    <s v="20 NIIF Plenas - Separados"/>
    <x v="4"/>
    <s v="L6810"/>
    <x v="1"/>
    <x v="0"/>
    <m/>
    <m/>
    <s v="Ingresos financieros"/>
    <x v="9"/>
    <x v="9"/>
    <n v="73294"/>
  </r>
  <r>
    <x v="10"/>
    <x v="10"/>
    <s v="20 NIIF Plenas - Separados"/>
    <x v="4"/>
    <s v="L6810"/>
    <x v="0"/>
    <x v="0"/>
    <m/>
    <m/>
    <s v="Costos financieros"/>
    <x v="10"/>
    <x v="10"/>
    <n v="18439489"/>
  </r>
  <r>
    <x v="10"/>
    <x v="10"/>
    <s v="20 NIIF Plenas - Separados"/>
    <x v="4"/>
    <s v="L6810"/>
    <x v="1"/>
    <x v="0"/>
    <m/>
    <m/>
    <s v="Costos financieros"/>
    <x v="10"/>
    <x v="10"/>
    <n v="26443185"/>
  </r>
  <r>
    <x v="10"/>
    <x v="10"/>
    <s v="20 NIIF Plenas - Separados"/>
    <x v="4"/>
    <s v="L6810"/>
    <x v="0"/>
    <x v="0"/>
    <m/>
    <m/>
    <s v="Participación en las ganancias (pérdidas) de asociadas y negocios conjuntos que se contabilicen utilizando el método de la participación"/>
    <x v="17"/>
    <x v="17"/>
    <n v="232158627"/>
  </r>
  <r>
    <x v="10"/>
    <x v="10"/>
    <s v="20 NIIF Plenas - Separados"/>
    <x v="4"/>
    <s v="L6810"/>
    <x v="1"/>
    <x v="0"/>
    <m/>
    <m/>
    <s v="Participación en las ganancias (pérdidas) de asociadas y negocios conjuntos que se contabilicen utilizando el método de la participación"/>
    <x v="17"/>
    <x v="17"/>
    <n v="210916764"/>
  </r>
  <r>
    <x v="10"/>
    <x v="10"/>
    <s v="20 NIIF Plenas - Separados"/>
    <x v="4"/>
    <s v="L6810"/>
    <x v="0"/>
    <x v="0"/>
    <m/>
    <m/>
    <s v="Ganancia (pérdida), antes de impuestos"/>
    <x v="12"/>
    <x v="12"/>
    <n v="208260999"/>
  </r>
  <r>
    <x v="10"/>
    <x v="10"/>
    <s v="20 NIIF Plenas - Separados"/>
    <x v="4"/>
    <s v="L6810"/>
    <x v="1"/>
    <x v="0"/>
    <m/>
    <m/>
    <s v="Ganancia (pérdida), antes de impuestos"/>
    <x v="12"/>
    <x v="12"/>
    <n v="185168377"/>
  </r>
  <r>
    <x v="10"/>
    <x v="10"/>
    <s v="20 NIIF Plenas - Separados"/>
    <x v="4"/>
    <s v="L6810"/>
    <x v="0"/>
    <x v="0"/>
    <m/>
    <m/>
    <s v="Gasto (ingreso) por impuestos, operaciones continuadas"/>
    <x v="13"/>
    <x v="13"/>
    <n v="-382154"/>
  </r>
  <r>
    <x v="10"/>
    <x v="10"/>
    <s v="20 NIIF Plenas - Separados"/>
    <x v="4"/>
    <s v="L6810"/>
    <x v="1"/>
    <x v="0"/>
    <m/>
    <m/>
    <s v="Gasto (ingreso) por impuestos, operaciones continuadas"/>
    <x v="13"/>
    <x v="13"/>
    <n v="469807"/>
  </r>
  <r>
    <x v="10"/>
    <x v="10"/>
    <s v="20 NIIF Plenas - Separados"/>
    <x v="4"/>
    <s v="L6810"/>
    <x v="0"/>
    <x v="0"/>
    <m/>
    <m/>
    <s v="Ganancia (pérdida) procedente de operaciones continuadas"/>
    <x v="14"/>
    <x v="14"/>
    <n v="208643153"/>
  </r>
  <r>
    <x v="10"/>
    <x v="10"/>
    <s v="20 NIIF Plenas - Separados"/>
    <x v="4"/>
    <s v="L6810"/>
    <x v="1"/>
    <x v="0"/>
    <m/>
    <m/>
    <s v="Ganancia (pérdida) procedente de operaciones continuadas"/>
    <x v="14"/>
    <x v="14"/>
    <n v="184698570"/>
  </r>
  <r>
    <x v="10"/>
    <x v="10"/>
    <s v="20 NIIF Plenas - Separados"/>
    <x v="4"/>
    <s v="L6810"/>
    <x v="0"/>
    <x v="0"/>
    <m/>
    <m/>
    <s v="Ganancia (pérdida)"/>
    <x v="15"/>
    <x v="15"/>
    <n v="208643153"/>
  </r>
  <r>
    <x v="10"/>
    <x v="10"/>
    <s v="20 NIIF Plenas - Separados"/>
    <x v="4"/>
    <s v="L6810"/>
    <x v="1"/>
    <x v="0"/>
    <m/>
    <m/>
    <s v="Ganancia (pérdida)"/>
    <x v="15"/>
    <x v="15"/>
    <n v="184698570"/>
  </r>
  <r>
    <x v="11"/>
    <x v="11"/>
    <s v="10 NIIF Plenas - Individuales"/>
    <x v="1"/>
    <s v="F4210"/>
    <x v="0"/>
    <x v="0"/>
    <m/>
    <m/>
    <s v="Ingresos de actividades ordinarias"/>
    <x v="0"/>
    <x v="0"/>
    <n v="188400977"/>
  </r>
  <r>
    <x v="11"/>
    <x v="11"/>
    <s v="10 NIIF Plenas - Individuales"/>
    <x v="1"/>
    <s v="F4210"/>
    <x v="1"/>
    <x v="0"/>
    <m/>
    <m/>
    <s v="Ingresos de actividades ordinarias"/>
    <x v="0"/>
    <x v="0"/>
    <n v="196044986"/>
  </r>
  <r>
    <x v="11"/>
    <x v="11"/>
    <s v="10 NIIF Plenas - Individuales"/>
    <x v="1"/>
    <s v="F4210"/>
    <x v="0"/>
    <x v="0"/>
    <m/>
    <m/>
    <s v="Costo de ventas"/>
    <x v="1"/>
    <x v="1"/>
    <n v="152682185"/>
  </r>
  <r>
    <x v="11"/>
    <x v="11"/>
    <s v="10 NIIF Plenas - Individuales"/>
    <x v="1"/>
    <s v="F4210"/>
    <x v="1"/>
    <x v="0"/>
    <m/>
    <m/>
    <s v="Costo de ventas"/>
    <x v="1"/>
    <x v="1"/>
    <n v="167712115"/>
  </r>
  <r>
    <x v="11"/>
    <x v="11"/>
    <s v="10 NIIF Plenas - Individuales"/>
    <x v="1"/>
    <s v="F4210"/>
    <x v="0"/>
    <x v="0"/>
    <m/>
    <m/>
    <s v="Ganancia bruta"/>
    <x v="2"/>
    <x v="2"/>
    <n v="35718792"/>
  </r>
  <r>
    <x v="11"/>
    <x v="11"/>
    <s v="10 NIIF Plenas - Individuales"/>
    <x v="1"/>
    <s v="F4210"/>
    <x v="1"/>
    <x v="0"/>
    <m/>
    <m/>
    <s v="Ganancia bruta"/>
    <x v="2"/>
    <x v="2"/>
    <n v="28332871"/>
  </r>
  <r>
    <x v="11"/>
    <x v="11"/>
    <s v="10 NIIF Plenas - Individuales"/>
    <x v="1"/>
    <s v="F4210"/>
    <x v="0"/>
    <x v="0"/>
    <m/>
    <m/>
    <s v="Otros ingresos"/>
    <x v="3"/>
    <x v="3"/>
    <n v="4373736"/>
  </r>
  <r>
    <x v="11"/>
    <x v="11"/>
    <s v="10 NIIF Plenas - Individuales"/>
    <x v="1"/>
    <s v="F4210"/>
    <x v="1"/>
    <x v="0"/>
    <m/>
    <m/>
    <s v="Otros ingresos"/>
    <x v="3"/>
    <x v="3"/>
    <n v="1612511"/>
  </r>
  <r>
    <x v="11"/>
    <x v="11"/>
    <s v="10 NIIF Plenas - Individuales"/>
    <x v="1"/>
    <s v="F4210"/>
    <x v="0"/>
    <x v="0"/>
    <m/>
    <m/>
    <s v="Gastos de administración"/>
    <x v="5"/>
    <x v="5"/>
    <n v="22153145"/>
  </r>
  <r>
    <x v="11"/>
    <x v="11"/>
    <s v="10 NIIF Plenas - Individuales"/>
    <x v="1"/>
    <s v="F4210"/>
    <x v="1"/>
    <x v="0"/>
    <m/>
    <m/>
    <s v="Gastos de administración"/>
    <x v="5"/>
    <x v="5"/>
    <n v="20370525"/>
  </r>
  <r>
    <x v="11"/>
    <x v="11"/>
    <s v="10 NIIF Plenas - Individuales"/>
    <x v="1"/>
    <s v="F4210"/>
    <x v="0"/>
    <x v="0"/>
    <m/>
    <m/>
    <s v="Otros gastos, por función"/>
    <x v="6"/>
    <x v="6"/>
    <n v="824628"/>
  </r>
  <r>
    <x v="11"/>
    <x v="11"/>
    <s v="10 NIIF Plenas - Individuales"/>
    <x v="1"/>
    <s v="F4210"/>
    <x v="1"/>
    <x v="0"/>
    <m/>
    <m/>
    <s v="Otros gastos, por función"/>
    <x v="6"/>
    <x v="6"/>
    <n v="5242781"/>
  </r>
  <r>
    <x v="11"/>
    <x v="11"/>
    <s v="10 NIIF Plenas - Individuales"/>
    <x v="1"/>
    <s v="F4210"/>
    <x v="0"/>
    <x v="0"/>
    <m/>
    <m/>
    <s v="Ganancia (pérdida) por actividades de operación"/>
    <x v="8"/>
    <x v="8"/>
    <n v="17114755"/>
  </r>
  <r>
    <x v="11"/>
    <x v="11"/>
    <s v="10 NIIF Plenas - Individuales"/>
    <x v="1"/>
    <s v="F4210"/>
    <x v="1"/>
    <x v="0"/>
    <m/>
    <m/>
    <s v="Ganancia (pérdida) por actividades de operación"/>
    <x v="8"/>
    <x v="8"/>
    <n v="4332076"/>
  </r>
  <r>
    <x v="11"/>
    <x v="11"/>
    <s v="10 NIIF Plenas - Individuales"/>
    <x v="1"/>
    <s v="F4210"/>
    <x v="0"/>
    <x v="0"/>
    <m/>
    <m/>
    <s v="Ingresos financieros"/>
    <x v="9"/>
    <x v="9"/>
    <n v="12328398"/>
  </r>
  <r>
    <x v="11"/>
    <x v="11"/>
    <s v="10 NIIF Plenas - Individuales"/>
    <x v="1"/>
    <s v="F4210"/>
    <x v="1"/>
    <x v="0"/>
    <m/>
    <m/>
    <s v="Ingresos financieros"/>
    <x v="9"/>
    <x v="9"/>
    <n v="27623186"/>
  </r>
  <r>
    <x v="11"/>
    <x v="11"/>
    <s v="10 NIIF Plenas - Individuales"/>
    <x v="1"/>
    <s v="F4210"/>
    <x v="0"/>
    <x v="0"/>
    <m/>
    <m/>
    <s v="Costos financieros"/>
    <x v="10"/>
    <x v="10"/>
    <n v="14486623"/>
  </r>
  <r>
    <x v="11"/>
    <x v="11"/>
    <s v="10 NIIF Plenas - Individuales"/>
    <x v="1"/>
    <s v="F4210"/>
    <x v="1"/>
    <x v="0"/>
    <m/>
    <m/>
    <s v="Costos financieros"/>
    <x v="10"/>
    <x v="10"/>
    <n v="26914131"/>
  </r>
  <r>
    <x v="11"/>
    <x v="11"/>
    <s v="10 NIIF Plenas - Individuales"/>
    <x v="1"/>
    <s v="F4210"/>
    <x v="0"/>
    <x v="0"/>
    <m/>
    <m/>
    <s v="Ganancia (pérdida), antes de impuestos"/>
    <x v="12"/>
    <x v="12"/>
    <n v="14956530"/>
  </r>
  <r>
    <x v="11"/>
    <x v="11"/>
    <s v="10 NIIF Plenas - Individuales"/>
    <x v="1"/>
    <s v="F4210"/>
    <x v="1"/>
    <x v="0"/>
    <m/>
    <m/>
    <s v="Ganancia (pérdida), antes de impuestos"/>
    <x v="12"/>
    <x v="12"/>
    <n v="5041131"/>
  </r>
  <r>
    <x v="11"/>
    <x v="11"/>
    <s v="10 NIIF Plenas - Individuales"/>
    <x v="1"/>
    <s v="F4210"/>
    <x v="0"/>
    <x v="0"/>
    <m/>
    <m/>
    <s v="Gasto (ingreso) por impuestos, operaciones continuadas"/>
    <x v="13"/>
    <x v="13"/>
    <n v="5359188"/>
  </r>
  <r>
    <x v="11"/>
    <x v="11"/>
    <s v="10 NIIF Plenas - Individuales"/>
    <x v="1"/>
    <s v="F4210"/>
    <x v="1"/>
    <x v="0"/>
    <m/>
    <m/>
    <s v="Gasto (ingreso) por impuestos, operaciones continuadas"/>
    <x v="13"/>
    <x v="13"/>
    <n v="974380"/>
  </r>
  <r>
    <x v="11"/>
    <x v="11"/>
    <s v="10 NIIF Plenas - Individuales"/>
    <x v="1"/>
    <s v="F4210"/>
    <x v="0"/>
    <x v="0"/>
    <m/>
    <m/>
    <s v="Ganancia (pérdida) procedente de operaciones continuadas"/>
    <x v="14"/>
    <x v="14"/>
    <n v="9597342"/>
  </r>
  <r>
    <x v="11"/>
    <x v="11"/>
    <s v="10 NIIF Plenas - Individuales"/>
    <x v="1"/>
    <s v="F4210"/>
    <x v="1"/>
    <x v="0"/>
    <m/>
    <m/>
    <s v="Ganancia (pérdida) procedente de operaciones continuadas"/>
    <x v="14"/>
    <x v="14"/>
    <n v="4066751"/>
  </r>
  <r>
    <x v="11"/>
    <x v="11"/>
    <s v="10 NIIF Plenas - Individuales"/>
    <x v="1"/>
    <s v="F4210"/>
    <x v="0"/>
    <x v="0"/>
    <m/>
    <m/>
    <s v="Ganancia (pérdida)"/>
    <x v="15"/>
    <x v="15"/>
    <n v="9597342"/>
  </r>
  <r>
    <x v="11"/>
    <x v="11"/>
    <s v="10 NIIF Plenas - Individuales"/>
    <x v="1"/>
    <s v="F4210"/>
    <x v="1"/>
    <x v="0"/>
    <m/>
    <m/>
    <s v="Ganancia (pérdida)"/>
    <x v="15"/>
    <x v="15"/>
    <n v="4066751"/>
  </r>
  <r>
    <x v="12"/>
    <x v="12"/>
    <s v="10 NIIF Plenas - Individuales"/>
    <x v="4"/>
    <s v="F4290"/>
    <x v="0"/>
    <x v="0"/>
    <m/>
    <m/>
    <s v="Ingresos de actividades ordinarias"/>
    <x v="0"/>
    <x v="0"/>
    <n v="4582337"/>
  </r>
  <r>
    <x v="12"/>
    <x v="12"/>
    <s v="10 NIIF Plenas - Individuales"/>
    <x v="4"/>
    <s v="F4290"/>
    <x v="1"/>
    <x v="0"/>
    <m/>
    <m/>
    <s v="Ingresos de actividades ordinarias"/>
    <x v="0"/>
    <x v="0"/>
    <n v="1516098"/>
  </r>
  <r>
    <x v="12"/>
    <x v="12"/>
    <s v="10 NIIF Plenas - Individuales"/>
    <x v="4"/>
    <s v="F4290"/>
    <x v="0"/>
    <x v="0"/>
    <m/>
    <m/>
    <s v="Costo de ventas"/>
    <x v="1"/>
    <x v="1"/>
    <n v="24767462"/>
  </r>
  <r>
    <x v="12"/>
    <x v="12"/>
    <s v="10 NIIF Plenas - Individuales"/>
    <x v="4"/>
    <s v="F4290"/>
    <x v="1"/>
    <x v="0"/>
    <m/>
    <m/>
    <s v="Costo de ventas"/>
    <x v="1"/>
    <x v="1"/>
    <n v="15287293"/>
  </r>
  <r>
    <x v="12"/>
    <x v="12"/>
    <s v="10 NIIF Plenas - Individuales"/>
    <x v="4"/>
    <s v="F4290"/>
    <x v="0"/>
    <x v="0"/>
    <m/>
    <m/>
    <s v="Ganancia bruta"/>
    <x v="2"/>
    <x v="2"/>
    <n v="-20185125"/>
  </r>
  <r>
    <x v="12"/>
    <x v="12"/>
    <s v="10 NIIF Plenas - Individuales"/>
    <x v="4"/>
    <s v="F4290"/>
    <x v="1"/>
    <x v="0"/>
    <m/>
    <m/>
    <s v="Ganancia bruta"/>
    <x v="2"/>
    <x v="2"/>
    <n v="-13771195"/>
  </r>
  <r>
    <x v="12"/>
    <x v="12"/>
    <s v="10 NIIF Plenas - Individuales"/>
    <x v="4"/>
    <s v="F4290"/>
    <x v="0"/>
    <x v="0"/>
    <m/>
    <m/>
    <s v="Otros ingresos"/>
    <x v="3"/>
    <x v="3"/>
    <n v="439095"/>
  </r>
  <r>
    <x v="12"/>
    <x v="12"/>
    <s v="10 NIIF Plenas - Individuales"/>
    <x v="4"/>
    <s v="F4290"/>
    <x v="1"/>
    <x v="0"/>
    <m/>
    <m/>
    <s v="Otros ingresos"/>
    <x v="3"/>
    <x v="3"/>
    <n v="31598"/>
  </r>
  <r>
    <x v="12"/>
    <x v="12"/>
    <s v="10 NIIF Plenas - Individuales"/>
    <x v="4"/>
    <s v="F4290"/>
    <x v="0"/>
    <x v="0"/>
    <m/>
    <m/>
    <s v="Gastos de administración"/>
    <x v="5"/>
    <x v="5"/>
    <n v="1973533"/>
  </r>
  <r>
    <x v="12"/>
    <x v="12"/>
    <s v="10 NIIF Plenas - Individuales"/>
    <x v="4"/>
    <s v="F4290"/>
    <x v="1"/>
    <x v="0"/>
    <m/>
    <m/>
    <s v="Gastos de administración"/>
    <x v="5"/>
    <x v="5"/>
    <n v="638913"/>
  </r>
  <r>
    <x v="12"/>
    <x v="12"/>
    <s v="10 NIIF Plenas - Individuales"/>
    <x v="4"/>
    <s v="F4290"/>
    <x v="0"/>
    <x v="0"/>
    <m/>
    <m/>
    <s v="Otros gastos, por función"/>
    <x v="6"/>
    <x v="6"/>
    <n v="5603823"/>
  </r>
  <r>
    <x v="12"/>
    <x v="12"/>
    <s v="10 NIIF Plenas - Individuales"/>
    <x v="4"/>
    <s v="F4290"/>
    <x v="1"/>
    <x v="0"/>
    <m/>
    <m/>
    <s v="Otros gastos, por función"/>
    <x v="6"/>
    <x v="6"/>
    <n v="6485750"/>
  </r>
  <r>
    <x v="12"/>
    <x v="12"/>
    <s v="10 NIIF Plenas - Individuales"/>
    <x v="4"/>
    <s v="F4290"/>
    <x v="0"/>
    <x v="0"/>
    <m/>
    <m/>
    <s v="Ganancia (pérdida) por actividades de operación"/>
    <x v="8"/>
    <x v="8"/>
    <n v="-27323386"/>
  </r>
  <r>
    <x v="12"/>
    <x v="12"/>
    <s v="10 NIIF Plenas - Individuales"/>
    <x v="4"/>
    <s v="F4290"/>
    <x v="1"/>
    <x v="0"/>
    <m/>
    <m/>
    <s v="Ganancia (pérdida) por actividades de operación"/>
    <x v="8"/>
    <x v="8"/>
    <n v="-20864260"/>
  </r>
  <r>
    <x v="12"/>
    <x v="12"/>
    <s v="10 NIIF Plenas - Individuales"/>
    <x v="4"/>
    <s v="F4290"/>
    <x v="0"/>
    <x v="0"/>
    <m/>
    <m/>
    <s v="Ingresos financieros"/>
    <x v="9"/>
    <x v="9"/>
    <n v="131793958"/>
  </r>
  <r>
    <x v="12"/>
    <x v="12"/>
    <s v="10 NIIF Plenas - Individuales"/>
    <x v="4"/>
    <s v="F4290"/>
    <x v="1"/>
    <x v="0"/>
    <m/>
    <m/>
    <s v="Ingresos financieros"/>
    <x v="9"/>
    <x v="9"/>
    <n v="54159964"/>
  </r>
  <r>
    <x v="12"/>
    <x v="12"/>
    <s v="10 NIIF Plenas - Individuales"/>
    <x v="4"/>
    <s v="F4290"/>
    <x v="0"/>
    <x v="0"/>
    <m/>
    <m/>
    <s v="Costos financieros"/>
    <x v="10"/>
    <x v="10"/>
    <n v="153441069"/>
  </r>
  <r>
    <x v="12"/>
    <x v="12"/>
    <s v="10 NIIF Plenas - Individuales"/>
    <x v="4"/>
    <s v="F4290"/>
    <x v="1"/>
    <x v="0"/>
    <m/>
    <m/>
    <s v="Costos financieros"/>
    <x v="10"/>
    <x v="10"/>
    <n v="88689772"/>
  </r>
  <r>
    <x v="12"/>
    <x v="12"/>
    <s v="10 NIIF Plenas - Individuales"/>
    <x v="4"/>
    <s v="F4290"/>
    <x v="0"/>
    <x v="0"/>
    <m/>
    <m/>
    <s v="Ganancia (pérdida), antes de impuestos"/>
    <x v="12"/>
    <x v="12"/>
    <n v="-48970497"/>
  </r>
  <r>
    <x v="12"/>
    <x v="12"/>
    <s v="10 NIIF Plenas - Individuales"/>
    <x v="4"/>
    <s v="F4290"/>
    <x v="1"/>
    <x v="0"/>
    <m/>
    <m/>
    <s v="Ganancia (pérdida), antes de impuestos"/>
    <x v="12"/>
    <x v="12"/>
    <n v="-55394068"/>
  </r>
  <r>
    <x v="12"/>
    <x v="12"/>
    <s v="10 NIIF Plenas - Individuales"/>
    <x v="4"/>
    <s v="F4290"/>
    <x v="1"/>
    <x v="0"/>
    <m/>
    <m/>
    <s v="Gasto (ingreso) por impuestos, operaciones continuadas"/>
    <x v="13"/>
    <x v="13"/>
    <n v="93431"/>
  </r>
  <r>
    <x v="12"/>
    <x v="12"/>
    <s v="10 NIIF Plenas - Individuales"/>
    <x v="4"/>
    <s v="F4290"/>
    <x v="0"/>
    <x v="0"/>
    <m/>
    <m/>
    <s v="Ganancia (pérdida) procedente de operaciones continuadas"/>
    <x v="14"/>
    <x v="14"/>
    <n v="-48970497"/>
  </r>
  <r>
    <x v="12"/>
    <x v="12"/>
    <s v="10 NIIF Plenas - Individuales"/>
    <x v="4"/>
    <s v="F4290"/>
    <x v="1"/>
    <x v="0"/>
    <m/>
    <m/>
    <s v="Ganancia (pérdida) procedente de operaciones continuadas"/>
    <x v="14"/>
    <x v="14"/>
    <n v="-55487499"/>
  </r>
  <r>
    <x v="12"/>
    <x v="12"/>
    <s v="10 NIIF Plenas - Individuales"/>
    <x v="4"/>
    <s v="F4290"/>
    <x v="0"/>
    <x v="0"/>
    <m/>
    <m/>
    <s v="Ganancia (pérdida)"/>
    <x v="15"/>
    <x v="15"/>
    <n v="-48970497"/>
  </r>
  <r>
    <x v="12"/>
    <x v="12"/>
    <s v="10 NIIF Plenas - Individuales"/>
    <x v="4"/>
    <s v="F4290"/>
    <x v="1"/>
    <x v="0"/>
    <m/>
    <m/>
    <s v="Ganancia (pérdida)"/>
    <x v="15"/>
    <x v="15"/>
    <n v="-55487499"/>
  </r>
  <r>
    <x v="13"/>
    <x v="13"/>
    <s v="50 NIIF Pymes - Separados"/>
    <x v="0"/>
    <s v="M7110"/>
    <x v="0"/>
    <x v="0"/>
    <m/>
    <m/>
    <s v="Ingresos de actividades ordinarias"/>
    <x v="0"/>
    <x v="0"/>
    <n v="20489976"/>
  </r>
  <r>
    <x v="13"/>
    <x v="13"/>
    <s v="50 NIIF Pymes - Separados"/>
    <x v="0"/>
    <s v="M7110"/>
    <x v="1"/>
    <x v="0"/>
    <m/>
    <m/>
    <s v="Ingresos de actividades ordinarias"/>
    <x v="0"/>
    <x v="0"/>
    <n v="5353916"/>
  </r>
  <r>
    <x v="13"/>
    <x v="13"/>
    <s v="50 NIIF Pymes - Separados"/>
    <x v="0"/>
    <s v="M7110"/>
    <x v="0"/>
    <x v="0"/>
    <m/>
    <m/>
    <s v="Costo de ventas"/>
    <x v="1"/>
    <x v="1"/>
    <n v="11995849"/>
  </r>
  <r>
    <x v="13"/>
    <x v="13"/>
    <s v="50 NIIF Pymes - Separados"/>
    <x v="0"/>
    <s v="M7110"/>
    <x v="1"/>
    <x v="0"/>
    <m/>
    <m/>
    <s v="Costo de ventas"/>
    <x v="1"/>
    <x v="1"/>
    <n v="1050434"/>
  </r>
  <r>
    <x v="13"/>
    <x v="13"/>
    <s v="50 NIIF Pymes - Separados"/>
    <x v="0"/>
    <s v="M7110"/>
    <x v="0"/>
    <x v="0"/>
    <m/>
    <m/>
    <s v="Ganancia bruta"/>
    <x v="2"/>
    <x v="2"/>
    <n v="8494127"/>
  </r>
  <r>
    <x v="13"/>
    <x v="13"/>
    <s v="50 NIIF Pymes - Separados"/>
    <x v="0"/>
    <s v="M7110"/>
    <x v="1"/>
    <x v="0"/>
    <m/>
    <m/>
    <s v="Ganancia bruta"/>
    <x v="2"/>
    <x v="2"/>
    <n v="4303482"/>
  </r>
  <r>
    <x v="13"/>
    <x v="13"/>
    <s v="50 NIIF Pymes - Separados"/>
    <x v="0"/>
    <s v="M7110"/>
    <x v="0"/>
    <x v="0"/>
    <m/>
    <m/>
    <s v="Otros ingresos"/>
    <x v="3"/>
    <x v="3"/>
    <n v="933600"/>
  </r>
  <r>
    <x v="13"/>
    <x v="13"/>
    <s v="50 NIIF Pymes - Separados"/>
    <x v="0"/>
    <s v="M7110"/>
    <x v="1"/>
    <x v="0"/>
    <m/>
    <m/>
    <s v="Otros ingresos"/>
    <x v="3"/>
    <x v="3"/>
    <n v="2126041"/>
  </r>
  <r>
    <x v="13"/>
    <x v="13"/>
    <s v="50 NIIF Pymes - Separados"/>
    <x v="0"/>
    <s v="M7110"/>
    <x v="0"/>
    <x v="0"/>
    <m/>
    <m/>
    <s v="Costos de distribución"/>
    <x v="4"/>
    <x v="4"/>
    <n v="75390"/>
  </r>
  <r>
    <x v="13"/>
    <x v="13"/>
    <s v="50 NIIF Pymes - Separados"/>
    <x v="0"/>
    <s v="M7110"/>
    <x v="1"/>
    <x v="0"/>
    <m/>
    <m/>
    <s v="Costos de distribución"/>
    <x v="4"/>
    <x v="4"/>
    <n v="485060"/>
  </r>
  <r>
    <x v="13"/>
    <x v="13"/>
    <s v="50 NIIF Pymes - Separados"/>
    <x v="0"/>
    <s v="M7110"/>
    <x v="0"/>
    <x v="0"/>
    <m/>
    <m/>
    <s v="Gastos de administración"/>
    <x v="5"/>
    <x v="5"/>
    <n v="6876670"/>
  </r>
  <r>
    <x v="13"/>
    <x v="13"/>
    <s v="50 NIIF Pymes - Separados"/>
    <x v="0"/>
    <s v="M7110"/>
    <x v="1"/>
    <x v="0"/>
    <m/>
    <m/>
    <s v="Gastos de administración"/>
    <x v="5"/>
    <x v="5"/>
    <n v="4459552"/>
  </r>
  <r>
    <x v="13"/>
    <x v="13"/>
    <s v="50 NIIF Pymes - Separados"/>
    <x v="0"/>
    <s v="M7110"/>
    <x v="0"/>
    <x v="0"/>
    <m/>
    <m/>
    <s v="Otros gastos, por función"/>
    <x v="6"/>
    <x v="6"/>
    <n v="2007196"/>
  </r>
  <r>
    <x v="13"/>
    <x v="13"/>
    <s v="50 NIIF Pymes - Separados"/>
    <x v="0"/>
    <s v="M7110"/>
    <x v="1"/>
    <x v="0"/>
    <m/>
    <m/>
    <s v="Otros gastos, por función"/>
    <x v="6"/>
    <x v="6"/>
    <n v="2592373"/>
  </r>
  <r>
    <x v="13"/>
    <x v="13"/>
    <s v="50 NIIF Pymes - Separados"/>
    <x v="0"/>
    <s v="M7110"/>
    <x v="0"/>
    <x v="0"/>
    <m/>
    <m/>
    <s v="Ganancia (pérdida) por actividades de operación"/>
    <x v="8"/>
    <x v="8"/>
    <n v="468471"/>
  </r>
  <r>
    <x v="13"/>
    <x v="13"/>
    <s v="50 NIIF Pymes - Separados"/>
    <x v="0"/>
    <s v="M7110"/>
    <x v="1"/>
    <x v="0"/>
    <m/>
    <m/>
    <s v="Ganancia (pérdida) por actividades de operación"/>
    <x v="8"/>
    <x v="8"/>
    <n v="-1107462"/>
  </r>
  <r>
    <x v="13"/>
    <x v="13"/>
    <s v="50 NIIF Pymes - Separados"/>
    <x v="0"/>
    <s v="M7110"/>
    <x v="0"/>
    <x v="0"/>
    <m/>
    <m/>
    <s v="Ganancia (pérdida), antes de impuestos"/>
    <x v="12"/>
    <x v="12"/>
    <n v="468471"/>
  </r>
  <r>
    <x v="13"/>
    <x v="13"/>
    <s v="50 NIIF Pymes - Separados"/>
    <x v="0"/>
    <s v="M7110"/>
    <x v="1"/>
    <x v="0"/>
    <m/>
    <m/>
    <s v="Ganancia (pérdida), antes de impuestos"/>
    <x v="12"/>
    <x v="12"/>
    <n v="-1107462"/>
  </r>
  <r>
    <x v="13"/>
    <x v="13"/>
    <s v="50 NIIF Pymes - Separados"/>
    <x v="0"/>
    <s v="M7110"/>
    <x v="0"/>
    <x v="0"/>
    <m/>
    <m/>
    <s v="Gasto (ingreso) por impuestos, operaciones continuadas"/>
    <x v="13"/>
    <x v="13"/>
    <n v="366052"/>
  </r>
  <r>
    <x v="13"/>
    <x v="13"/>
    <s v="50 NIIF Pymes - Separados"/>
    <x v="0"/>
    <s v="M7110"/>
    <x v="0"/>
    <x v="0"/>
    <m/>
    <m/>
    <s v="Ganancia (pérdida) procedente de operaciones continuadas"/>
    <x v="14"/>
    <x v="14"/>
    <n v="102419"/>
  </r>
  <r>
    <x v="13"/>
    <x v="13"/>
    <s v="50 NIIF Pymes - Separados"/>
    <x v="0"/>
    <s v="M7110"/>
    <x v="1"/>
    <x v="0"/>
    <m/>
    <m/>
    <s v="Ganancia (pérdida) procedente de operaciones continuadas"/>
    <x v="14"/>
    <x v="14"/>
    <n v="-1107462"/>
  </r>
  <r>
    <x v="13"/>
    <x v="13"/>
    <s v="50 NIIF Pymes - Separados"/>
    <x v="0"/>
    <s v="M7110"/>
    <x v="0"/>
    <x v="0"/>
    <m/>
    <m/>
    <s v="Ganancia (pérdida)"/>
    <x v="15"/>
    <x v="15"/>
    <n v="102419"/>
  </r>
  <r>
    <x v="13"/>
    <x v="13"/>
    <s v="50 NIIF Pymes - Separados"/>
    <x v="0"/>
    <s v="M7110"/>
    <x v="1"/>
    <x v="0"/>
    <m/>
    <m/>
    <s v="Ganancia (pérdida)"/>
    <x v="15"/>
    <x v="15"/>
    <n v="-1107462"/>
  </r>
  <r>
    <x v="14"/>
    <x v="14"/>
    <s v="40 NIIF Pymes - Individuales"/>
    <x v="3"/>
    <s v="M7110"/>
    <x v="1"/>
    <x v="0"/>
    <m/>
    <m/>
    <s v="Ingresos de actividades ordinarias"/>
    <x v="0"/>
    <x v="0"/>
    <n v="21936699"/>
  </r>
  <r>
    <x v="14"/>
    <x v="14"/>
    <s v="40 NIIF Pymes - Individuales"/>
    <x v="3"/>
    <s v="M7110"/>
    <x v="0"/>
    <x v="0"/>
    <m/>
    <m/>
    <s v="Ingresos de actividades ordinarias"/>
    <x v="0"/>
    <x v="0"/>
    <n v="20135366"/>
  </r>
  <r>
    <x v="14"/>
    <x v="14"/>
    <s v="40 NIIF Pymes - Individuales"/>
    <x v="3"/>
    <s v="M7110"/>
    <x v="1"/>
    <x v="0"/>
    <m/>
    <m/>
    <s v="Costo de ventas"/>
    <x v="1"/>
    <x v="1"/>
    <n v="17081435"/>
  </r>
  <r>
    <x v="14"/>
    <x v="14"/>
    <s v="40 NIIF Pymes - Individuales"/>
    <x v="3"/>
    <s v="M7110"/>
    <x v="0"/>
    <x v="0"/>
    <m/>
    <m/>
    <s v="Costo de ventas"/>
    <x v="1"/>
    <x v="1"/>
    <n v="15457157"/>
  </r>
  <r>
    <x v="14"/>
    <x v="14"/>
    <s v="40 NIIF Pymes - Individuales"/>
    <x v="3"/>
    <s v="M7110"/>
    <x v="1"/>
    <x v="0"/>
    <m/>
    <m/>
    <s v="Ganancia bruta"/>
    <x v="2"/>
    <x v="2"/>
    <n v="4855264"/>
  </r>
  <r>
    <x v="14"/>
    <x v="14"/>
    <s v="40 NIIF Pymes - Individuales"/>
    <x v="3"/>
    <s v="M7110"/>
    <x v="0"/>
    <x v="0"/>
    <m/>
    <m/>
    <s v="Ganancia bruta"/>
    <x v="2"/>
    <x v="2"/>
    <n v="4678209"/>
  </r>
  <r>
    <x v="14"/>
    <x v="14"/>
    <s v="40 NIIF Pymes - Individuales"/>
    <x v="3"/>
    <s v="M7110"/>
    <x v="1"/>
    <x v="0"/>
    <m/>
    <m/>
    <s v="Otros ingresos"/>
    <x v="3"/>
    <x v="3"/>
    <n v="576990"/>
  </r>
  <r>
    <x v="14"/>
    <x v="14"/>
    <s v="40 NIIF Pymes - Individuales"/>
    <x v="3"/>
    <s v="M7110"/>
    <x v="0"/>
    <x v="0"/>
    <m/>
    <m/>
    <s v="Otros ingresos"/>
    <x v="3"/>
    <x v="3"/>
    <n v="647379"/>
  </r>
  <r>
    <x v="14"/>
    <x v="14"/>
    <s v="40 NIIF Pymes - Individuales"/>
    <x v="3"/>
    <s v="M7110"/>
    <x v="1"/>
    <x v="0"/>
    <m/>
    <m/>
    <s v="Gastos de administración"/>
    <x v="5"/>
    <x v="5"/>
    <n v="3004803"/>
  </r>
  <r>
    <x v="14"/>
    <x v="14"/>
    <s v="40 NIIF Pymes - Individuales"/>
    <x v="3"/>
    <s v="M7110"/>
    <x v="0"/>
    <x v="0"/>
    <m/>
    <m/>
    <s v="Gastos de administración"/>
    <x v="5"/>
    <x v="5"/>
    <n v="3330124"/>
  </r>
  <r>
    <x v="14"/>
    <x v="14"/>
    <s v="40 NIIF Pymes - Individuales"/>
    <x v="3"/>
    <s v="M7110"/>
    <x v="1"/>
    <x v="0"/>
    <m/>
    <m/>
    <s v="Otros gastos, por función"/>
    <x v="6"/>
    <x v="6"/>
    <n v="94303"/>
  </r>
  <r>
    <x v="14"/>
    <x v="14"/>
    <s v="40 NIIF Pymes - Individuales"/>
    <x v="3"/>
    <s v="M7110"/>
    <x v="0"/>
    <x v="0"/>
    <m/>
    <m/>
    <s v="Otros gastos, por función"/>
    <x v="6"/>
    <x v="6"/>
    <n v="48648"/>
  </r>
  <r>
    <x v="14"/>
    <x v="14"/>
    <s v="40 NIIF Pymes - Individuales"/>
    <x v="3"/>
    <s v="M7110"/>
    <x v="1"/>
    <x v="0"/>
    <m/>
    <m/>
    <s v="Otras ganancias (pérdidas)"/>
    <x v="7"/>
    <x v="7"/>
    <n v="1193237"/>
  </r>
  <r>
    <x v="14"/>
    <x v="14"/>
    <s v="40 NIIF Pymes - Individuales"/>
    <x v="3"/>
    <s v="M7110"/>
    <x v="0"/>
    <x v="0"/>
    <m/>
    <m/>
    <s v="Otras ganancias (pérdidas)"/>
    <x v="7"/>
    <x v="7"/>
    <n v="-690917"/>
  </r>
  <r>
    <x v="14"/>
    <x v="14"/>
    <s v="40 NIIF Pymes - Individuales"/>
    <x v="3"/>
    <s v="M7110"/>
    <x v="1"/>
    <x v="0"/>
    <m/>
    <m/>
    <s v="Ganancia (pérdida) por actividades de operación"/>
    <x v="8"/>
    <x v="8"/>
    <n v="3526385"/>
  </r>
  <r>
    <x v="14"/>
    <x v="14"/>
    <s v="40 NIIF Pymes - Individuales"/>
    <x v="3"/>
    <s v="M7110"/>
    <x v="0"/>
    <x v="0"/>
    <m/>
    <m/>
    <s v="Ganancia (pérdida) por actividades de operación"/>
    <x v="8"/>
    <x v="8"/>
    <n v="1255899"/>
  </r>
  <r>
    <x v="14"/>
    <x v="14"/>
    <s v="40 NIIF Pymes - Individuales"/>
    <x v="3"/>
    <s v="M7110"/>
    <x v="0"/>
    <x v="0"/>
    <m/>
    <m/>
    <s v="Ingresos financieros"/>
    <x v="9"/>
    <x v="9"/>
    <n v="27257"/>
  </r>
  <r>
    <x v="14"/>
    <x v="14"/>
    <s v="40 NIIF Pymes - Individuales"/>
    <x v="3"/>
    <s v="M7110"/>
    <x v="1"/>
    <x v="0"/>
    <m/>
    <m/>
    <s v="Costos financieros"/>
    <x v="10"/>
    <x v="10"/>
    <n v="59769"/>
  </r>
  <r>
    <x v="14"/>
    <x v="14"/>
    <s v="40 NIIF Pymes - Individuales"/>
    <x v="3"/>
    <s v="M7110"/>
    <x v="0"/>
    <x v="0"/>
    <m/>
    <m/>
    <s v="Costos financieros"/>
    <x v="10"/>
    <x v="10"/>
    <n v="71114"/>
  </r>
  <r>
    <x v="14"/>
    <x v="14"/>
    <s v="40 NIIF Pymes - Individuales"/>
    <x v="3"/>
    <s v="M7110"/>
    <x v="1"/>
    <x v="0"/>
    <m/>
    <m/>
    <s v="Ganancia (pérdida), antes de impuestos"/>
    <x v="12"/>
    <x v="12"/>
    <n v="3466616"/>
  </r>
  <r>
    <x v="14"/>
    <x v="14"/>
    <s v="40 NIIF Pymes - Individuales"/>
    <x v="3"/>
    <s v="M7110"/>
    <x v="0"/>
    <x v="0"/>
    <m/>
    <m/>
    <s v="Ganancia (pérdida), antes de impuestos"/>
    <x v="12"/>
    <x v="12"/>
    <n v="1212042"/>
  </r>
  <r>
    <x v="14"/>
    <x v="14"/>
    <s v="40 NIIF Pymes - Individuales"/>
    <x v="3"/>
    <s v="M7110"/>
    <x v="1"/>
    <x v="0"/>
    <m/>
    <m/>
    <s v="Gasto (ingreso) por impuestos, operaciones continuadas"/>
    <x v="13"/>
    <x v="13"/>
    <n v="1227827"/>
  </r>
  <r>
    <x v="14"/>
    <x v="14"/>
    <s v="40 NIIF Pymes - Individuales"/>
    <x v="3"/>
    <s v="M7110"/>
    <x v="0"/>
    <x v="0"/>
    <m/>
    <m/>
    <s v="Gasto (ingreso) por impuestos, operaciones continuadas"/>
    <x v="13"/>
    <x v="13"/>
    <n v="552087"/>
  </r>
  <r>
    <x v="14"/>
    <x v="14"/>
    <s v="40 NIIF Pymes - Individuales"/>
    <x v="3"/>
    <s v="M7110"/>
    <x v="1"/>
    <x v="0"/>
    <m/>
    <m/>
    <s v="Ganancia (pérdida) procedente de operaciones continuadas"/>
    <x v="14"/>
    <x v="14"/>
    <n v="2238789"/>
  </r>
  <r>
    <x v="14"/>
    <x v="14"/>
    <s v="40 NIIF Pymes - Individuales"/>
    <x v="3"/>
    <s v="M7110"/>
    <x v="0"/>
    <x v="0"/>
    <m/>
    <m/>
    <s v="Ganancia (pérdida) procedente de operaciones continuadas"/>
    <x v="14"/>
    <x v="14"/>
    <n v="659955"/>
  </r>
  <r>
    <x v="14"/>
    <x v="14"/>
    <s v="40 NIIF Pymes - Individuales"/>
    <x v="3"/>
    <s v="M7110"/>
    <x v="1"/>
    <x v="0"/>
    <m/>
    <m/>
    <s v="Ganancia (pérdida)"/>
    <x v="15"/>
    <x v="15"/>
    <n v="2238789"/>
  </r>
  <r>
    <x v="14"/>
    <x v="14"/>
    <s v="40 NIIF Pymes - Individuales"/>
    <x v="3"/>
    <s v="M7110"/>
    <x v="0"/>
    <x v="0"/>
    <m/>
    <m/>
    <s v="Ganancia (pérdida)"/>
    <x v="15"/>
    <x v="15"/>
    <n v="659955"/>
  </r>
  <r>
    <x v="15"/>
    <x v="15"/>
    <s v="50 NIIF Pymes - Separados"/>
    <x v="0"/>
    <s v="M7110"/>
    <x v="0"/>
    <x v="0"/>
    <m/>
    <m/>
    <s v="Ingresos de actividades ordinarias"/>
    <x v="0"/>
    <x v="0"/>
    <n v="2630336"/>
  </r>
  <r>
    <x v="15"/>
    <x v="15"/>
    <s v="50 NIIF Pymes - Separados"/>
    <x v="0"/>
    <s v="M7110"/>
    <x v="1"/>
    <x v="0"/>
    <m/>
    <m/>
    <s v="Ingresos de actividades ordinarias"/>
    <x v="0"/>
    <x v="0"/>
    <n v="2766141"/>
  </r>
  <r>
    <x v="15"/>
    <x v="15"/>
    <s v="50 NIIF Pymes - Separados"/>
    <x v="0"/>
    <s v="M7110"/>
    <x v="0"/>
    <x v="0"/>
    <m/>
    <m/>
    <s v="Costo de ventas"/>
    <x v="1"/>
    <x v="1"/>
    <n v="913137"/>
  </r>
  <r>
    <x v="15"/>
    <x v="15"/>
    <s v="50 NIIF Pymes - Separados"/>
    <x v="0"/>
    <s v="M7110"/>
    <x v="1"/>
    <x v="0"/>
    <m/>
    <m/>
    <s v="Costo de ventas"/>
    <x v="1"/>
    <x v="1"/>
    <n v="1740167"/>
  </r>
  <r>
    <x v="15"/>
    <x v="15"/>
    <s v="50 NIIF Pymes - Separados"/>
    <x v="0"/>
    <s v="M7110"/>
    <x v="0"/>
    <x v="0"/>
    <m/>
    <m/>
    <s v="Ganancia bruta"/>
    <x v="2"/>
    <x v="2"/>
    <n v="1717199"/>
  </r>
  <r>
    <x v="15"/>
    <x v="15"/>
    <s v="50 NIIF Pymes - Separados"/>
    <x v="0"/>
    <s v="M7110"/>
    <x v="1"/>
    <x v="0"/>
    <m/>
    <m/>
    <s v="Ganancia bruta"/>
    <x v="2"/>
    <x v="2"/>
    <n v="1025974"/>
  </r>
  <r>
    <x v="15"/>
    <x v="15"/>
    <s v="50 NIIF Pymes - Separados"/>
    <x v="0"/>
    <s v="M7110"/>
    <x v="0"/>
    <x v="0"/>
    <m/>
    <m/>
    <s v="Otros ingresos"/>
    <x v="3"/>
    <x v="3"/>
    <n v="1198"/>
  </r>
  <r>
    <x v="15"/>
    <x v="15"/>
    <s v="50 NIIF Pymes - Separados"/>
    <x v="0"/>
    <s v="M7110"/>
    <x v="1"/>
    <x v="0"/>
    <m/>
    <m/>
    <s v="Otros ingresos"/>
    <x v="3"/>
    <x v="3"/>
    <n v="2710"/>
  </r>
  <r>
    <x v="15"/>
    <x v="15"/>
    <s v="50 NIIF Pymes - Separados"/>
    <x v="0"/>
    <s v="M7110"/>
    <x v="0"/>
    <x v="0"/>
    <m/>
    <m/>
    <s v="Costos de distribución"/>
    <x v="4"/>
    <x v="4"/>
    <n v="852"/>
  </r>
  <r>
    <x v="15"/>
    <x v="15"/>
    <s v="50 NIIF Pymes - Separados"/>
    <x v="0"/>
    <s v="M7110"/>
    <x v="1"/>
    <x v="0"/>
    <m/>
    <m/>
    <s v="Costos de distribución"/>
    <x v="4"/>
    <x v="4"/>
    <n v="3692"/>
  </r>
  <r>
    <x v="15"/>
    <x v="15"/>
    <s v="50 NIIF Pymes - Separados"/>
    <x v="0"/>
    <s v="M7110"/>
    <x v="0"/>
    <x v="0"/>
    <m/>
    <m/>
    <s v="Gastos de administración"/>
    <x v="5"/>
    <x v="5"/>
    <n v="103815"/>
  </r>
  <r>
    <x v="15"/>
    <x v="15"/>
    <s v="50 NIIF Pymes - Separados"/>
    <x v="0"/>
    <s v="M7110"/>
    <x v="1"/>
    <x v="0"/>
    <m/>
    <m/>
    <s v="Gastos de administración"/>
    <x v="5"/>
    <x v="5"/>
    <n v="82466"/>
  </r>
  <r>
    <x v="15"/>
    <x v="15"/>
    <s v="50 NIIF Pymes - Separados"/>
    <x v="0"/>
    <s v="M7110"/>
    <x v="0"/>
    <x v="0"/>
    <m/>
    <m/>
    <s v="Otros gastos, por función"/>
    <x v="6"/>
    <x v="6"/>
    <n v="139349"/>
  </r>
  <r>
    <x v="15"/>
    <x v="15"/>
    <s v="50 NIIF Pymes - Separados"/>
    <x v="0"/>
    <s v="M7110"/>
    <x v="1"/>
    <x v="0"/>
    <m/>
    <m/>
    <s v="Otros gastos, por función"/>
    <x v="6"/>
    <x v="6"/>
    <n v="40926"/>
  </r>
  <r>
    <x v="15"/>
    <x v="15"/>
    <s v="50 NIIF Pymes - Separados"/>
    <x v="0"/>
    <s v="M7110"/>
    <x v="0"/>
    <x v="0"/>
    <m/>
    <m/>
    <s v="Ganancia (pérdida) por actividades de operación"/>
    <x v="8"/>
    <x v="8"/>
    <n v="1474381"/>
  </r>
  <r>
    <x v="15"/>
    <x v="15"/>
    <s v="50 NIIF Pymes - Separados"/>
    <x v="0"/>
    <s v="M7110"/>
    <x v="1"/>
    <x v="0"/>
    <m/>
    <m/>
    <s v="Ganancia (pérdida) por actividades de operación"/>
    <x v="8"/>
    <x v="8"/>
    <n v="901600"/>
  </r>
  <r>
    <x v="15"/>
    <x v="15"/>
    <s v="50 NIIF Pymes - Separados"/>
    <x v="0"/>
    <s v="M7110"/>
    <x v="0"/>
    <x v="0"/>
    <m/>
    <m/>
    <s v="Costos financieros"/>
    <x v="10"/>
    <x v="10"/>
    <n v="6484"/>
  </r>
  <r>
    <x v="15"/>
    <x v="15"/>
    <s v="50 NIIF Pymes - Separados"/>
    <x v="0"/>
    <s v="M7110"/>
    <x v="1"/>
    <x v="0"/>
    <m/>
    <m/>
    <s v="Costos financieros"/>
    <x v="10"/>
    <x v="10"/>
    <n v="11864"/>
  </r>
  <r>
    <x v="15"/>
    <x v="15"/>
    <s v="50 NIIF Pymes - Separados"/>
    <x v="0"/>
    <s v="M7110"/>
    <x v="0"/>
    <x v="0"/>
    <m/>
    <m/>
    <s v="Ganancia (pérdida), antes de impuestos"/>
    <x v="12"/>
    <x v="12"/>
    <n v="1467897"/>
  </r>
  <r>
    <x v="15"/>
    <x v="15"/>
    <s v="50 NIIF Pymes - Separados"/>
    <x v="0"/>
    <s v="M7110"/>
    <x v="1"/>
    <x v="0"/>
    <m/>
    <m/>
    <s v="Ganancia (pérdida), antes de impuestos"/>
    <x v="12"/>
    <x v="12"/>
    <n v="889736"/>
  </r>
  <r>
    <x v="15"/>
    <x v="15"/>
    <s v="50 NIIF Pymes - Separados"/>
    <x v="0"/>
    <s v="M7110"/>
    <x v="0"/>
    <x v="0"/>
    <m/>
    <m/>
    <s v="Gasto (ingreso) por impuestos, operaciones continuadas"/>
    <x v="13"/>
    <x v="13"/>
    <n v="611220"/>
  </r>
  <r>
    <x v="15"/>
    <x v="15"/>
    <s v="50 NIIF Pymes - Separados"/>
    <x v="0"/>
    <s v="M7110"/>
    <x v="1"/>
    <x v="0"/>
    <m/>
    <m/>
    <s v="Gasto (ingreso) por impuestos, operaciones continuadas"/>
    <x v="13"/>
    <x v="13"/>
    <n v="480922"/>
  </r>
  <r>
    <x v="15"/>
    <x v="15"/>
    <s v="50 NIIF Pymes - Separados"/>
    <x v="0"/>
    <s v="M7110"/>
    <x v="0"/>
    <x v="0"/>
    <m/>
    <m/>
    <s v="Ganancia (pérdida) procedente de operaciones continuadas"/>
    <x v="14"/>
    <x v="14"/>
    <n v="856677"/>
  </r>
  <r>
    <x v="15"/>
    <x v="15"/>
    <s v="50 NIIF Pymes - Separados"/>
    <x v="0"/>
    <s v="M7110"/>
    <x v="1"/>
    <x v="0"/>
    <m/>
    <m/>
    <s v="Ganancia (pérdida) procedente de operaciones continuadas"/>
    <x v="14"/>
    <x v="14"/>
    <n v="408814"/>
  </r>
  <r>
    <x v="15"/>
    <x v="15"/>
    <s v="50 NIIF Pymes - Separados"/>
    <x v="0"/>
    <s v="M7110"/>
    <x v="0"/>
    <x v="0"/>
    <m/>
    <m/>
    <s v="Ganancia (pérdida)"/>
    <x v="15"/>
    <x v="15"/>
    <n v="856677"/>
  </r>
  <r>
    <x v="15"/>
    <x v="15"/>
    <s v="50 NIIF Pymes - Separados"/>
    <x v="0"/>
    <s v="M7110"/>
    <x v="1"/>
    <x v="0"/>
    <m/>
    <m/>
    <s v="Ganancia (pérdida)"/>
    <x v="15"/>
    <x v="15"/>
    <n v="408814"/>
  </r>
  <r>
    <x v="16"/>
    <x v="16"/>
    <s v="20 NIIF Plenas - Separados"/>
    <x v="3"/>
    <s v="F4290"/>
    <x v="0"/>
    <x v="0"/>
    <m/>
    <m/>
    <s v="Ingresos de actividades ordinarias"/>
    <x v="0"/>
    <x v="0"/>
    <n v="260874307"/>
  </r>
  <r>
    <x v="16"/>
    <x v="16"/>
    <s v="20 NIIF Plenas - Separados"/>
    <x v="3"/>
    <s v="F4290"/>
    <x v="1"/>
    <x v="0"/>
    <m/>
    <m/>
    <s v="Ingresos de actividades ordinarias"/>
    <x v="0"/>
    <x v="0"/>
    <n v="188103877"/>
  </r>
  <r>
    <x v="16"/>
    <x v="16"/>
    <s v="20 NIIF Plenas - Separados"/>
    <x v="3"/>
    <s v="F4290"/>
    <x v="0"/>
    <x v="0"/>
    <m/>
    <m/>
    <s v="Costo de ventas"/>
    <x v="1"/>
    <x v="1"/>
    <n v="160624810"/>
  </r>
  <r>
    <x v="16"/>
    <x v="16"/>
    <s v="20 NIIF Plenas - Separados"/>
    <x v="3"/>
    <s v="F4290"/>
    <x v="1"/>
    <x v="0"/>
    <m/>
    <m/>
    <s v="Costo de ventas"/>
    <x v="1"/>
    <x v="1"/>
    <n v="112446982"/>
  </r>
  <r>
    <x v="16"/>
    <x v="16"/>
    <s v="20 NIIF Plenas - Separados"/>
    <x v="3"/>
    <s v="F4290"/>
    <x v="0"/>
    <x v="0"/>
    <m/>
    <m/>
    <s v="Ganancia bruta"/>
    <x v="2"/>
    <x v="2"/>
    <n v="100249497"/>
  </r>
  <r>
    <x v="16"/>
    <x v="16"/>
    <s v="20 NIIF Plenas - Separados"/>
    <x v="3"/>
    <s v="F4290"/>
    <x v="1"/>
    <x v="0"/>
    <m/>
    <m/>
    <s v="Ganancia bruta"/>
    <x v="2"/>
    <x v="2"/>
    <n v="75656895"/>
  </r>
  <r>
    <x v="16"/>
    <x v="16"/>
    <s v="20 NIIF Plenas - Separados"/>
    <x v="3"/>
    <s v="F4290"/>
    <x v="0"/>
    <x v="0"/>
    <m/>
    <m/>
    <s v="Otros ingresos"/>
    <x v="3"/>
    <x v="3"/>
    <n v="14551951"/>
  </r>
  <r>
    <x v="16"/>
    <x v="16"/>
    <s v="20 NIIF Plenas - Separados"/>
    <x v="3"/>
    <s v="F4290"/>
    <x v="1"/>
    <x v="0"/>
    <m/>
    <m/>
    <s v="Otros ingresos"/>
    <x v="3"/>
    <x v="3"/>
    <n v="17304522"/>
  </r>
  <r>
    <x v="16"/>
    <x v="16"/>
    <s v="20 NIIF Plenas - Separados"/>
    <x v="3"/>
    <s v="F4290"/>
    <x v="0"/>
    <x v="0"/>
    <m/>
    <m/>
    <s v="Costos de distribución"/>
    <x v="4"/>
    <x v="4"/>
    <n v="45792588"/>
  </r>
  <r>
    <x v="16"/>
    <x v="16"/>
    <s v="20 NIIF Plenas - Separados"/>
    <x v="3"/>
    <s v="F4290"/>
    <x v="1"/>
    <x v="0"/>
    <m/>
    <m/>
    <s v="Costos de distribución"/>
    <x v="4"/>
    <x v="4"/>
    <n v="52792279"/>
  </r>
  <r>
    <x v="16"/>
    <x v="16"/>
    <s v="20 NIIF Plenas - Separados"/>
    <x v="3"/>
    <s v="F4290"/>
    <x v="0"/>
    <x v="0"/>
    <m/>
    <m/>
    <s v="Gastos de administración"/>
    <x v="5"/>
    <x v="5"/>
    <n v="11724354"/>
  </r>
  <r>
    <x v="16"/>
    <x v="16"/>
    <s v="20 NIIF Plenas - Separados"/>
    <x v="3"/>
    <s v="F4290"/>
    <x v="1"/>
    <x v="0"/>
    <m/>
    <m/>
    <s v="Gastos de administración"/>
    <x v="5"/>
    <x v="5"/>
    <n v="11578966"/>
  </r>
  <r>
    <x v="16"/>
    <x v="16"/>
    <s v="20 NIIF Plenas - Separados"/>
    <x v="3"/>
    <s v="F4290"/>
    <x v="0"/>
    <x v="0"/>
    <m/>
    <m/>
    <s v="Otros gastos, por función"/>
    <x v="6"/>
    <x v="6"/>
    <n v="7589161"/>
  </r>
  <r>
    <x v="16"/>
    <x v="16"/>
    <s v="20 NIIF Plenas - Separados"/>
    <x v="3"/>
    <s v="F4290"/>
    <x v="1"/>
    <x v="0"/>
    <m/>
    <m/>
    <s v="Otros gastos, por función"/>
    <x v="6"/>
    <x v="6"/>
    <n v="5471288"/>
  </r>
  <r>
    <x v="16"/>
    <x v="16"/>
    <s v="20 NIIF Plenas - Separados"/>
    <x v="3"/>
    <s v="F4290"/>
    <x v="0"/>
    <x v="0"/>
    <m/>
    <m/>
    <s v="Ganancia (pérdida) por actividades de operación"/>
    <x v="8"/>
    <x v="8"/>
    <n v="49695345"/>
  </r>
  <r>
    <x v="16"/>
    <x v="16"/>
    <s v="20 NIIF Plenas - Separados"/>
    <x v="3"/>
    <s v="F4290"/>
    <x v="1"/>
    <x v="0"/>
    <m/>
    <m/>
    <s v="Ganancia (pérdida) por actividades de operación"/>
    <x v="8"/>
    <x v="8"/>
    <n v="23118884"/>
  </r>
  <r>
    <x v="16"/>
    <x v="16"/>
    <s v="20 NIIF Plenas - Separados"/>
    <x v="3"/>
    <s v="F4290"/>
    <x v="0"/>
    <x v="0"/>
    <m/>
    <m/>
    <s v="Costos financieros"/>
    <x v="10"/>
    <x v="10"/>
    <n v="10223653"/>
  </r>
  <r>
    <x v="16"/>
    <x v="16"/>
    <s v="20 NIIF Plenas - Separados"/>
    <x v="3"/>
    <s v="F4290"/>
    <x v="1"/>
    <x v="0"/>
    <m/>
    <m/>
    <s v="Costos financieros"/>
    <x v="10"/>
    <x v="10"/>
    <n v="9343174"/>
  </r>
  <r>
    <x v="16"/>
    <x v="16"/>
    <s v="20 NIIF Plenas - Separados"/>
    <x v="3"/>
    <s v="F4290"/>
    <x v="0"/>
    <x v="0"/>
    <m/>
    <m/>
    <s v="Ganancia (pérdida), antes de impuestos"/>
    <x v="12"/>
    <x v="12"/>
    <n v="39471692"/>
  </r>
  <r>
    <x v="16"/>
    <x v="16"/>
    <s v="20 NIIF Plenas - Separados"/>
    <x v="3"/>
    <s v="F4290"/>
    <x v="1"/>
    <x v="0"/>
    <m/>
    <m/>
    <s v="Ganancia (pérdida), antes de impuestos"/>
    <x v="12"/>
    <x v="12"/>
    <n v="13775710"/>
  </r>
  <r>
    <x v="16"/>
    <x v="16"/>
    <s v="20 NIIF Plenas - Separados"/>
    <x v="3"/>
    <s v="F4290"/>
    <x v="0"/>
    <x v="0"/>
    <m/>
    <m/>
    <s v="Gasto (ingreso) por impuestos, operaciones continuadas"/>
    <x v="13"/>
    <x v="13"/>
    <n v="7775111"/>
  </r>
  <r>
    <x v="16"/>
    <x v="16"/>
    <s v="20 NIIF Plenas - Separados"/>
    <x v="3"/>
    <s v="F4290"/>
    <x v="1"/>
    <x v="0"/>
    <m/>
    <m/>
    <s v="Gasto (ingreso) por impuestos, operaciones continuadas"/>
    <x v="13"/>
    <x v="13"/>
    <n v="2629521"/>
  </r>
  <r>
    <x v="16"/>
    <x v="16"/>
    <s v="20 NIIF Plenas - Separados"/>
    <x v="3"/>
    <s v="F4290"/>
    <x v="0"/>
    <x v="0"/>
    <m/>
    <m/>
    <s v="Ganancia (pérdida) procedente de operaciones continuadas"/>
    <x v="14"/>
    <x v="14"/>
    <n v="31696581"/>
  </r>
  <r>
    <x v="16"/>
    <x v="16"/>
    <s v="20 NIIF Plenas - Separados"/>
    <x v="3"/>
    <s v="F4290"/>
    <x v="1"/>
    <x v="0"/>
    <m/>
    <m/>
    <s v="Ganancia (pérdida) procedente de operaciones continuadas"/>
    <x v="14"/>
    <x v="14"/>
    <n v="11146189"/>
  </r>
  <r>
    <x v="16"/>
    <x v="16"/>
    <s v="20 NIIF Plenas - Separados"/>
    <x v="3"/>
    <s v="F4290"/>
    <x v="0"/>
    <x v="0"/>
    <m/>
    <m/>
    <s v="Ganancia (pérdida)"/>
    <x v="15"/>
    <x v="15"/>
    <n v="31696581"/>
  </r>
  <r>
    <x v="16"/>
    <x v="16"/>
    <s v="20 NIIF Plenas - Separados"/>
    <x v="3"/>
    <s v="F4290"/>
    <x v="1"/>
    <x v="0"/>
    <m/>
    <m/>
    <s v="Ganancia (pérdida)"/>
    <x v="15"/>
    <x v="15"/>
    <n v="11146189"/>
  </r>
  <r>
    <x v="17"/>
    <x v="17"/>
    <s v="10 NIIF Plenas - Individuales"/>
    <x v="0"/>
    <s v="F4210"/>
    <x v="0"/>
    <x v="0"/>
    <m/>
    <m/>
    <s v="Ingresos de actividades ordinarias"/>
    <x v="0"/>
    <x v="0"/>
    <n v="74531955"/>
  </r>
  <r>
    <x v="17"/>
    <x v="17"/>
    <s v="10 NIIF Plenas - Individuales"/>
    <x v="0"/>
    <s v="F4210"/>
    <x v="1"/>
    <x v="0"/>
    <m/>
    <m/>
    <s v="Ingresos de actividades ordinarias"/>
    <x v="0"/>
    <x v="0"/>
    <n v="197124083"/>
  </r>
  <r>
    <x v="17"/>
    <x v="17"/>
    <s v="10 NIIF Plenas - Individuales"/>
    <x v="0"/>
    <s v="F4210"/>
    <x v="0"/>
    <x v="0"/>
    <m/>
    <m/>
    <s v="Costo de ventas"/>
    <x v="1"/>
    <x v="1"/>
    <n v="67034509"/>
  </r>
  <r>
    <x v="17"/>
    <x v="17"/>
    <s v="10 NIIF Plenas - Individuales"/>
    <x v="0"/>
    <s v="F4210"/>
    <x v="1"/>
    <x v="0"/>
    <m/>
    <m/>
    <s v="Costo de ventas"/>
    <x v="1"/>
    <x v="1"/>
    <n v="169302084"/>
  </r>
  <r>
    <x v="17"/>
    <x v="17"/>
    <s v="10 NIIF Plenas - Individuales"/>
    <x v="0"/>
    <s v="F4210"/>
    <x v="0"/>
    <x v="0"/>
    <m/>
    <m/>
    <s v="Ganancia bruta"/>
    <x v="2"/>
    <x v="2"/>
    <n v="7497446"/>
  </r>
  <r>
    <x v="17"/>
    <x v="17"/>
    <s v="10 NIIF Plenas - Individuales"/>
    <x v="0"/>
    <s v="F4210"/>
    <x v="1"/>
    <x v="0"/>
    <m/>
    <m/>
    <s v="Ganancia bruta"/>
    <x v="2"/>
    <x v="2"/>
    <n v="27821999"/>
  </r>
  <r>
    <x v="17"/>
    <x v="17"/>
    <s v="10 NIIF Plenas - Individuales"/>
    <x v="0"/>
    <s v="F4210"/>
    <x v="0"/>
    <x v="0"/>
    <m/>
    <m/>
    <s v="Otros ingresos"/>
    <x v="3"/>
    <x v="3"/>
    <n v="222251"/>
  </r>
  <r>
    <x v="17"/>
    <x v="17"/>
    <s v="10 NIIF Plenas - Individuales"/>
    <x v="0"/>
    <s v="F4210"/>
    <x v="1"/>
    <x v="0"/>
    <m/>
    <m/>
    <s v="Otros ingresos"/>
    <x v="3"/>
    <x v="3"/>
    <n v="924651"/>
  </r>
  <r>
    <x v="17"/>
    <x v="17"/>
    <s v="10 NIIF Plenas - Individuales"/>
    <x v="0"/>
    <s v="F4210"/>
    <x v="0"/>
    <x v="0"/>
    <m/>
    <m/>
    <s v="Gastos de administración"/>
    <x v="5"/>
    <x v="5"/>
    <n v="1144426"/>
  </r>
  <r>
    <x v="17"/>
    <x v="17"/>
    <s v="10 NIIF Plenas - Individuales"/>
    <x v="0"/>
    <s v="F4210"/>
    <x v="1"/>
    <x v="0"/>
    <m/>
    <m/>
    <s v="Gastos de administración"/>
    <x v="5"/>
    <x v="5"/>
    <n v="7149414"/>
  </r>
  <r>
    <x v="17"/>
    <x v="17"/>
    <s v="10 NIIF Plenas - Individuales"/>
    <x v="0"/>
    <s v="F4210"/>
    <x v="1"/>
    <x v="0"/>
    <m/>
    <m/>
    <s v="Otros gastos, por función"/>
    <x v="6"/>
    <x v="6"/>
    <n v="2671"/>
  </r>
  <r>
    <x v="17"/>
    <x v="17"/>
    <s v="10 NIIF Plenas - Individuales"/>
    <x v="0"/>
    <s v="F4210"/>
    <x v="0"/>
    <x v="0"/>
    <m/>
    <m/>
    <s v="Ganancia (pérdida) por actividades de operación"/>
    <x v="8"/>
    <x v="8"/>
    <n v="6575271"/>
  </r>
  <r>
    <x v="17"/>
    <x v="17"/>
    <s v="10 NIIF Plenas - Individuales"/>
    <x v="0"/>
    <s v="F4210"/>
    <x v="1"/>
    <x v="0"/>
    <m/>
    <m/>
    <s v="Ganancia (pérdida) por actividades de operación"/>
    <x v="8"/>
    <x v="8"/>
    <n v="21594565"/>
  </r>
  <r>
    <x v="17"/>
    <x v="17"/>
    <s v="10 NIIF Plenas - Individuales"/>
    <x v="0"/>
    <s v="F4210"/>
    <x v="0"/>
    <x v="0"/>
    <m/>
    <m/>
    <s v="Costos financieros"/>
    <x v="10"/>
    <x v="10"/>
    <n v="15740"/>
  </r>
  <r>
    <x v="17"/>
    <x v="17"/>
    <s v="10 NIIF Plenas - Individuales"/>
    <x v="0"/>
    <s v="F4210"/>
    <x v="1"/>
    <x v="0"/>
    <m/>
    <m/>
    <s v="Costos financieros"/>
    <x v="10"/>
    <x v="10"/>
    <n v="138768"/>
  </r>
  <r>
    <x v="17"/>
    <x v="17"/>
    <s v="10 NIIF Plenas - Individuales"/>
    <x v="0"/>
    <s v="F4210"/>
    <x v="0"/>
    <x v="0"/>
    <m/>
    <m/>
    <s v="Ganancia (pérdida), antes de impuestos"/>
    <x v="12"/>
    <x v="12"/>
    <n v="6559531"/>
  </r>
  <r>
    <x v="17"/>
    <x v="17"/>
    <s v="10 NIIF Plenas - Individuales"/>
    <x v="0"/>
    <s v="F4210"/>
    <x v="1"/>
    <x v="0"/>
    <m/>
    <m/>
    <s v="Ganancia (pérdida), antes de impuestos"/>
    <x v="12"/>
    <x v="12"/>
    <n v="21455797"/>
  </r>
  <r>
    <x v="17"/>
    <x v="17"/>
    <s v="10 NIIF Plenas - Individuales"/>
    <x v="0"/>
    <s v="F4210"/>
    <x v="0"/>
    <x v="0"/>
    <m/>
    <m/>
    <s v="Gasto (ingreso) por impuestos, operaciones continuadas"/>
    <x v="13"/>
    <x v="13"/>
    <n v="754524"/>
  </r>
  <r>
    <x v="17"/>
    <x v="17"/>
    <s v="10 NIIF Plenas - Individuales"/>
    <x v="0"/>
    <s v="F4210"/>
    <x v="1"/>
    <x v="0"/>
    <m/>
    <m/>
    <s v="Gasto (ingreso) por impuestos, operaciones continuadas"/>
    <x v="13"/>
    <x v="13"/>
    <n v="7280852"/>
  </r>
  <r>
    <x v="17"/>
    <x v="17"/>
    <s v="10 NIIF Plenas - Individuales"/>
    <x v="0"/>
    <s v="F4210"/>
    <x v="0"/>
    <x v="0"/>
    <m/>
    <m/>
    <s v="Ganancia (pérdida) procedente de operaciones continuadas"/>
    <x v="14"/>
    <x v="14"/>
    <n v="5805007"/>
  </r>
  <r>
    <x v="17"/>
    <x v="17"/>
    <s v="10 NIIF Plenas - Individuales"/>
    <x v="0"/>
    <s v="F4210"/>
    <x v="1"/>
    <x v="0"/>
    <m/>
    <m/>
    <s v="Ganancia (pérdida) procedente de operaciones continuadas"/>
    <x v="14"/>
    <x v="14"/>
    <n v="14174945"/>
  </r>
  <r>
    <x v="17"/>
    <x v="17"/>
    <s v="10 NIIF Plenas - Individuales"/>
    <x v="0"/>
    <s v="F4210"/>
    <x v="0"/>
    <x v="0"/>
    <m/>
    <m/>
    <s v="Ganancia (pérdida)"/>
    <x v="15"/>
    <x v="15"/>
    <n v="5805007"/>
  </r>
  <r>
    <x v="17"/>
    <x v="17"/>
    <s v="10 NIIF Plenas - Individuales"/>
    <x v="0"/>
    <s v="F4210"/>
    <x v="1"/>
    <x v="0"/>
    <m/>
    <m/>
    <s v="Ganancia (pérdida)"/>
    <x v="15"/>
    <x v="15"/>
    <n v="14174945"/>
  </r>
  <r>
    <x v="18"/>
    <x v="18"/>
    <s v="20 NIIF Plenas - Separados"/>
    <x v="0"/>
    <s v="M7110"/>
    <x v="0"/>
    <x v="0"/>
    <m/>
    <m/>
    <s v="Ingresos de actividades ordinarias"/>
    <x v="0"/>
    <x v="0"/>
    <n v="68756978"/>
  </r>
  <r>
    <x v="18"/>
    <x v="18"/>
    <s v="20 NIIF Plenas - Separados"/>
    <x v="0"/>
    <s v="M7110"/>
    <x v="1"/>
    <x v="0"/>
    <m/>
    <m/>
    <s v="Ingresos de actividades ordinarias"/>
    <x v="0"/>
    <x v="0"/>
    <n v="110415466"/>
  </r>
  <r>
    <x v="18"/>
    <x v="18"/>
    <s v="20 NIIF Plenas - Separados"/>
    <x v="0"/>
    <s v="M7110"/>
    <x v="0"/>
    <x v="0"/>
    <m/>
    <m/>
    <s v="Costo de ventas"/>
    <x v="1"/>
    <x v="1"/>
    <n v="57808200"/>
  </r>
  <r>
    <x v="18"/>
    <x v="18"/>
    <s v="20 NIIF Plenas - Separados"/>
    <x v="0"/>
    <s v="M7110"/>
    <x v="1"/>
    <x v="0"/>
    <m/>
    <m/>
    <s v="Costo de ventas"/>
    <x v="1"/>
    <x v="1"/>
    <n v="102433116"/>
  </r>
  <r>
    <x v="18"/>
    <x v="18"/>
    <s v="20 NIIF Plenas - Separados"/>
    <x v="0"/>
    <s v="M7110"/>
    <x v="0"/>
    <x v="0"/>
    <m/>
    <m/>
    <s v="Ganancia bruta"/>
    <x v="2"/>
    <x v="2"/>
    <n v="10948778"/>
  </r>
  <r>
    <x v="18"/>
    <x v="18"/>
    <s v="20 NIIF Plenas - Separados"/>
    <x v="0"/>
    <s v="M7110"/>
    <x v="1"/>
    <x v="0"/>
    <m/>
    <m/>
    <s v="Ganancia bruta"/>
    <x v="2"/>
    <x v="2"/>
    <n v="7982350"/>
  </r>
  <r>
    <x v="18"/>
    <x v="18"/>
    <s v="20 NIIF Plenas - Separados"/>
    <x v="0"/>
    <s v="M7110"/>
    <x v="0"/>
    <x v="0"/>
    <m/>
    <m/>
    <s v="Otros ingresos"/>
    <x v="3"/>
    <x v="3"/>
    <n v="932243"/>
  </r>
  <r>
    <x v="18"/>
    <x v="18"/>
    <s v="20 NIIF Plenas - Separados"/>
    <x v="0"/>
    <s v="M7110"/>
    <x v="1"/>
    <x v="0"/>
    <m/>
    <m/>
    <s v="Otros ingresos"/>
    <x v="3"/>
    <x v="3"/>
    <n v="5331548"/>
  </r>
  <r>
    <x v="18"/>
    <x v="18"/>
    <s v="20 NIIF Plenas - Separados"/>
    <x v="0"/>
    <s v="M7110"/>
    <x v="0"/>
    <x v="0"/>
    <m/>
    <m/>
    <s v="Gastos de administración"/>
    <x v="5"/>
    <x v="5"/>
    <n v="2506240"/>
  </r>
  <r>
    <x v="18"/>
    <x v="18"/>
    <s v="20 NIIF Plenas - Separados"/>
    <x v="0"/>
    <s v="M7110"/>
    <x v="1"/>
    <x v="0"/>
    <m/>
    <m/>
    <s v="Gastos de administración"/>
    <x v="5"/>
    <x v="5"/>
    <n v="3503297"/>
  </r>
  <r>
    <x v="18"/>
    <x v="18"/>
    <s v="20 NIIF Plenas - Separados"/>
    <x v="0"/>
    <s v="M7110"/>
    <x v="0"/>
    <x v="0"/>
    <m/>
    <m/>
    <s v="Otros gastos, por función"/>
    <x v="6"/>
    <x v="6"/>
    <n v="1729874"/>
  </r>
  <r>
    <x v="18"/>
    <x v="18"/>
    <s v="20 NIIF Plenas - Separados"/>
    <x v="0"/>
    <s v="M7110"/>
    <x v="1"/>
    <x v="0"/>
    <m/>
    <m/>
    <s v="Otros gastos, por función"/>
    <x v="6"/>
    <x v="6"/>
    <n v="2896825"/>
  </r>
  <r>
    <x v="18"/>
    <x v="18"/>
    <s v="20 NIIF Plenas - Separados"/>
    <x v="0"/>
    <s v="M7110"/>
    <x v="0"/>
    <x v="0"/>
    <m/>
    <m/>
    <s v="Ganancia (pérdida) por actividades de operación"/>
    <x v="8"/>
    <x v="8"/>
    <n v="7644907"/>
  </r>
  <r>
    <x v="18"/>
    <x v="18"/>
    <s v="20 NIIF Plenas - Separados"/>
    <x v="0"/>
    <s v="M7110"/>
    <x v="1"/>
    <x v="0"/>
    <m/>
    <m/>
    <s v="Ganancia (pérdida) por actividades de operación"/>
    <x v="8"/>
    <x v="8"/>
    <n v="6913776"/>
  </r>
  <r>
    <x v="18"/>
    <x v="18"/>
    <s v="20 NIIF Plenas - Separados"/>
    <x v="0"/>
    <s v="M7110"/>
    <x v="0"/>
    <x v="0"/>
    <m/>
    <m/>
    <s v="Ingresos financieros"/>
    <x v="9"/>
    <x v="9"/>
    <n v="447067"/>
  </r>
  <r>
    <x v="18"/>
    <x v="18"/>
    <s v="20 NIIF Plenas - Separados"/>
    <x v="0"/>
    <s v="M7110"/>
    <x v="1"/>
    <x v="0"/>
    <m/>
    <m/>
    <s v="Ingresos financieros"/>
    <x v="9"/>
    <x v="9"/>
    <n v="599764"/>
  </r>
  <r>
    <x v="18"/>
    <x v="18"/>
    <s v="20 NIIF Plenas - Separados"/>
    <x v="0"/>
    <s v="M7110"/>
    <x v="0"/>
    <x v="0"/>
    <m/>
    <m/>
    <s v="Costos financieros"/>
    <x v="10"/>
    <x v="10"/>
    <n v="187242"/>
  </r>
  <r>
    <x v="18"/>
    <x v="18"/>
    <s v="20 NIIF Plenas - Separados"/>
    <x v="0"/>
    <s v="M7110"/>
    <x v="1"/>
    <x v="0"/>
    <m/>
    <m/>
    <s v="Costos financieros"/>
    <x v="10"/>
    <x v="10"/>
    <n v="1185248"/>
  </r>
  <r>
    <x v="18"/>
    <x v="18"/>
    <s v="20 NIIF Plenas - Separados"/>
    <x v="0"/>
    <s v="M7110"/>
    <x v="0"/>
    <x v="0"/>
    <m/>
    <m/>
    <s v="Ganancia (pérdida), antes de impuestos"/>
    <x v="12"/>
    <x v="12"/>
    <n v="7904732"/>
  </r>
  <r>
    <x v="18"/>
    <x v="18"/>
    <s v="20 NIIF Plenas - Separados"/>
    <x v="0"/>
    <s v="M7110"/>
    <x v="1"/>
    <x v="0"/>
    <m/>
    <m/>
    <s v="Ganancia (pérdida), antes de impuestos"/>
    <x v="12"/>
    <x v="12"/>
    <n v="6328292"/>
  </r>
  <r>
    <x v="18"/>
    <x v="18"/>
    <s v="20 NIIF Plenas - Separados"/>
    <x v="0"/>
    <s v="M7110"/>
    <x v="0"/>
    <x v="0"/>
    <m/>
    <m/>
    <s v="Gasto (ingreso) por impuestos, operaciones continuadas"/>
    <x v="13"/>
    <x v="13"/>
    <n v="127536"/>
  </r>
  <r>
    <x v="18"/>
    <x v="18"/>
    <s v="20 NIIF Plenas - Separados"/>
    <x v="0"/>
    <s v="M7110"/>
    <x v="1"/>
    <x v="0"/>
    <m/>
    <m/>
    <s v="Gasto (ingreso) por impuestos, operaciones continuadas"/>
    <x v="13"/>
    <x v="13"/>
    <n v="168936"/>
  </r>
  <r>
    <x v="18"/>
    <x v="18"/>
    <s v="20 NIIF Plenas - Separados"/>
    <x v="0"/>
    <s v="M7110"/>
    <x v="0"/>
    <x v="0"/>
    <m/>
    <m/>
    <s v="Ganancia (pérdida) procedente de operaciones continuadas"/>
    <x v="14"/>
    <x v="14"/>
    <n v="7777196"/>
  </r>
  <r>
    <x v="18"/>
    <x v="18"/>
    <s v="20 NIIF Plenas - Separados"/>
    <x v="0"/>
    <s v="M7110"/>
    <x v="1"/>
    <x v="0"/>
    <m/>
    <m/>
    <s v="Ganancia (pérdida) procedente de operaciones continuadas"/>
    <x v="14"/>
    <x v="14"/>
    <n v="6159356"/>
  </r>
  <r>
    <x v="18"/>
    <x v="18"/>
    <s v="20 NIIF Plenas - Separados"/>
    <x v="0"/>
    <s v="M7110"/>
    <x v="0"/>
    <x v="0"/>
    <m/>
    <m/>
    <s v="Ganancia (pérdida)"/>
    <x v="15"/>
    <x v="15"/>
    <n v="7777196"/>
  </r>
  <r>
    <x v="18"/>
    <x v="18"/>
    <s v="20 NIIF Plenas - Separados"/>
    <x v="0"/>
    <s v="M7110"/>
    <x v="1"/>
    <x v="0"/>
    <m/>
    <m/>
    <s v="Ganancia (pérdida)"/>
    <x v="15"/>
    <x v="15"/>
    <n v="6159356"/>
  </r>
  <r>
    <x v="19"/>
    <x v="19"/>
    <s v="10 NIIF Plenas - Individuales"/>
    <x v="3"/>
    <s v="F4112"/>
    <x v="0"/>
    <x v="0"/>
    <m/>
    <m/>
    <s v="Ingresos de actividades ordinarias"/>
    <x v="0"/>
    <x v="0"/>
    <n v="195627426"/>
  </r>
  <r>
    <x v="19"/>
    <x v="19"/>
    <s v="10 NIIF Plenas - Individuales"/>
    <x v="3"/>
    <s v="F4112"/>
    <x v="1"/>
    <x v="0"/>
    <m/>
    <m/>
    <s v="Ingresos de actividades ordinarias"/>
    <x v="0"/>
    <x v="0"/>
    <n v="178339479"/>
  </r>
  <r>
    <x v="19"/>
    <x v="19"/>
    <s v="10 NIIF Plenas - Individuales"/>
    <x v="3"/>
    <s v="F4112"/>
    <x v="0"/>
    <x v="0"/>
    <m/>
    <m/>
    <s v="Costo de ventas"/>
    <x v="1"/>
    <x v="1"/>
    <n v="181768962"/>
  </r>
  <r>
    <x v="19"/>
    <x v="19"/>
    <s v="10 NIIF Plenas - Individuales"/>
    <x v="3"/>
    <s v="F4112"/>
    <x v="1"/>
    <x v="0"/>
    <m/>
    <m/>
    <s v="Costo de ventas"/>
    <x v="1"/>
    <x v="1"/>
    <n v="165007520"/>
  </r>
  <r>
    <x v="19"/>
    <x v="19"/>
    <s v="10 NIIF Plenas - Individuales"/>
    <x v="3"/>
    <s v="F4112"/>
    <x v="0"/>
    <x v="0"/>
    <m/>
    <m/>
    <s v="Ganancia bruta"/>
    <x v="2"/>
    <x v="2"/>
    <n v="13858464"/>
  </r>
  <r>
    <x v="19"/>
    <x v="19"/>
    <s v="10 NIIF Plenas - Individuales"/>
    <x v="3"/>
    <s v="F4112"/>
    <x v="1"/>
    <x v="0"/>
    <m/>
    <m/>
    <s v="Ganancia bruta"/>
    <x v="2"/>
    <x v="2"/>
    <n v="13331959"/>
  </r>
  <r>
    <x v="19"/>
    <x v="19"/>
    <s v="10 NIIF Plenas - Individuales"/>
    <x v="3"/>
    <s v="F4112"/>
    <x v="0"/>
    <x v="0"/>
    <m/>
    <m/>
    <s v="Otros ingresos"/>
    <x v="3"/>
    <x v="3"/>
    <n v="5622575"/>
  </r>
  <r>
    <x v="19"/>
    <x v="19"/>
    <s v="10 NIIF Plenas - Individuales"/>
    <x v="3"/>
    <s v="F4112"/>
    <x v="1"/>
    <x v="0"/>
    <m/>
    <m/>
    <s v="Otros ingresos"/>
    <x v="3"/>
    <x v="3"/>
    <n v="1341930"/>
  </r>
  <r>
    <x v="19"/>
    <x v="19"/>
    <s v="10 NIIF Plenas - Individuales"/>
    <x v="3"/>
    <s v="F4112"/>
    <x v="0"/>
    <x v="0"/>
    <m/>
    <m/>
    <s v="Gastos de administración"/>
    <x v="5"/>
    <x v="5"/>
    <n v="6216982"/>
  </r>
  <r>
    <x v="19"/>
    <x v="19"/>
    <s v="10 NIIF Plenas - Individuales"/>
    <x v="3"/>
    <s v="F4112"/>
    <x v="1"/>
    <x v="0"/>
    <m/>
    <m/>
    <s v="Gastos de administración"/>
    <x v="5"/>
    <x v="5"/>
    <n v="6975466"/>
  </r>
  <r>
    <x v="19"/>
    <x v="19"/>
    <s v="10 NIIF Plenas - Individuales"/>
    <x v="3"/>
    <s v="F4112"/>
    <x v="0"/>
    <x v="0"/>
    <m/>
    <m/>
    <s v="Otros gastos, por función"/>
    <x v="6"/>
    <x v="6"/>
    <n v="1202953"/>
  </r>
  <r>
    <x v="19"/>
    <x v="19"/>
    <s v="10 NIIF Plenas - Individuales"/>
    <x v="3"/>
    <s v="F4112"/>
    <x v="1"/>
    <x v="0"/>
    <m/>
    <m/>
    <s v="Otros gastos, por función"/>
    <x v="6"/>
    <x v="6"/>
    <n v="816482"/>
  </r>
  <r>
    <x v="19"/>
    <x v="19"/>
    <s v="10 NIIF Plenas - Individuales"/>
    <x v="3"/>
    <s v="F4112"/>
    <x v="0"/>
    <x v="0"/>
    <m/>
    <m/>
    <s v="Ganancia (pérdida) por actividades de operación"/>
    <x v="8"/>
    <x v="8"/>
    <n v="12061104"/>
  </r>
  <r>
    <x v="19"/>
    <x v="19"/>
    <s v="10 NIIF Plenas - Individuales"/>
    <x v="3"/>
    <s v="F4112"/>
    <x v="1"/>
    <x v="0"/>
    <m/>
    <m/>
    <s v="Ganancia (pérdida) por actividades de operación"/>
    <x v="8"/>
    <x v="8"/>
    <n v="6881941"/>
  </r>
  <r>
    <x v="19"/>
    <x v="19"/>
    <s v="10 NIIF Plenas - Individuales"/>
    <x v="3"/>
    <s v="F4112"/>
    <x v="0"/>
    <x v="0"/>
    <m/>
    <m/>
    <s v="Ingresos financieros"/>
    <x v="9"/>
    <x v="9"/>
    <n v="1425245"/>
  </r>
  <r>
    <x v="19"/>
    <x v="19"/>
    <s v="10 NIIF Plenas - Individuales"/>
    <x v="3"/>
    <s v="F4112"/>
    <x v="1"/>
    <x v="0"/>
    <m/>
    <m/>
    <s v="Ingresos financieros"/>
    <x v="9"/>
    <x v="9"/>
    <n v="1490941"/>
  </r>
  <r>
    <x v="19"/>
    <x v="19"/>
    <s v="10 NIIF Plenas - Individuales"/>
    <x v="3"/>
    <s v="F4112"/>
    <x v="0"/>
    <x v="0"/>
    <m/>
    <m/>
    <s v="Ganancia (pérdida), antes de impuestos"/>
    <x v="12"/>
    <x v="12"/>
    <n v="13486349"/>
  </r>
  <r>
    <x v="19"/>
    <x v="19"/>
    <s v="10 NIIF Plenas - Individuales"/>
    <x v="3"/>
    <s v="F4112"/>
    <x v="1"/>
    <x v="0"/>
    <m/>
    <m/>
    <s v="Ganancia (pérdida), antes de impuestos"/>
    <x v="12"/>
    <x v="12"/>
    <n v="8372882"/>
  </r>
  <r>
    <x v="19"/>
    <x v="19"/>
    <s v="10 NIIF Plenas - Individuales"/>
    <x v="3"/>
    <s v="F4112"/>
    <x v="0"/>
    <x v="0"/>
    <m/>
    <m/>
    <s v="Gasto (ingreso) por impuestos, operaciones continuadas"/>
    <x v="13"/>
    <x v="13"/>
    <n v="3754410"/>
  </r>
  <r>
    <x v="19"/>
    <x v="19"/>
    <s v="10 NIIF Plenas - Individuales"/>
    <x v="3"/>
    <s v="F4112"/>
    <x v="1"/>
    <x v="0"/>
    <m/>
    <m/>
    <s v="Gasto (ingreso) por impuestos, operaciones continuadas"/>
    <x v="13"/>
    <x v="13"/>
    <n v="3285873"/>
  </r>
  <r>
    <x v="19"/>
    <x v="19"/>
    <s v="10 NIIF Plenas - Individuales"/>
    <x v="3"/>
    <s v="F4112"/>
    <x v="0"/>
    <x v="0"/>
    <m/>
    <m/>
    <s v="Ganancia (pérdida) procedente de operaciones continuadas"/>
    <x v="14"/>
    <x v="14"/>
    <n v="9731939"/>
  </r>
  <r>
    <x v="19"/>
    <x v="19"/>
    <s v="10 NIIF Plenas - Individuales"/>
    <x v="3"/>
    <s v="F4112"/>
    <x v="1"/>
    <x v="0"/>
    <m/>
    <m/>
    <s v="Ganancia (pérdida) procedente de operaciones continuadas"/>
    <x v="14"/>
    <x v="14"/>
    <n v="5087009"/>
  </r>
  <r>
    <x v="19"/>
    <x v="19"/>
    <s v="10 NIIF Plenas - Individuales"/>
    <x v="3"/>
    <s v="F4112"/>
    <x v="0"/>
    <x v="0"/>
    <m/>
    <m/>
    <s v="Ganancia (pérdida)"/>
    <x v="15"/>
    <x v="15"/>
    <n v="9731939"/>
  </r>
  <r>
    <x v="19"/>
    <x v="19"/>
    <s v="10 NIIF Plenas - Individuales"/>
    <x v="3"/>
    <s v="F4112"/>
    <x v="1"/>
    <x v="0"/>
    <m/>
    <m/>
    <s v="Ganancia (pérdida)"/>
    <x v="15"/>
    <x v="15"/>
    <n v="5087009"/>
  </r>
  <r>
    <x v="20"/>
    <x v="20"/>
    <s v="10 NIIF Plenas - Individuales"/>
    <x v="3"/>
    <s v="F4290"/>
    <x v="0"/>
    <x v="0"/>
    <m/>
    <m/>
    <s v="Ingresos de actividades ordinarias"/>
    <x v="0"/>
    <x v="0"/>
    <n v="396078392"/>
  </r>
  <r>
    <x v="20"/>
    <x v="20"/>
    <s v="10 NIIF Plenas - Individuales"/>
    <x v="3"/>
    <s v="F4290"/>
    <x v="1"/>
    <x v="0"/>
    <m/>
    <m/>
    <s v="Ingresos de actividades ordinarias"/>
    <x v="0"/>
    <x v="0"/>
    <n v="489875376"/>
  </r>
  <r>
    <x v="20"/>
    <x v="20"/>
    <s v="10 NIIF Plenas - Individuales"/>
    <x v="3"/>
    <s v="F4290"/>
    <x v="0"/>
    <x v="0"/>
    <m/>
    <m/>
    <s v="Costo de ventas"/>
    <x v="1"/>
    <x v="1"/>
    <n v="350646295"/>
  </r>
  <r>
    <x v="20"/>
    <x v="20"/>
    <s v="10 NIIF Plenas - Individuales"/>
    <x v="3"/>
    <s v="F4290"/>
    <x v="1"/>
    <x v="0"/>
    <m/>
    <m/>
    <s v="Costo de ventas"/>
    <x v="1"/>
    <x v="1"/>
    <n v="441679739"/>
  </r>
  <r>
    <x v="20"/>
    <x v="20"/>
    <s v="10 NIIF Plenas - Individuales"/>
    <x v="3"/>
    <s v="F4290"/>
    <x v="0"/>
    <x v="0"/>
    <m/>
    <m/>
    <s v="Ganancia bruta"/>
    <x v="2"/>
    <x v="2"/>
    <n v="45432097"/>
  </r>
  <r>
    <x v="20"/>
    <x v="20"/>
    <s v="10 NIIF Plenas - Individuales"/>
    <x v="3"/>
    <s v="F4290"/>
    <x v="1"/>
    <x v="0"/>
    <m/>
    <m/>
    <s v="Ganancia bruta"/>
    <x v="2"/>
    <x v="2"/>
    <n v="48195637"/>
  </r>
  <r>
    <x v="20"/>
    <x v="20"/>
    <s v="10 NIIF Plenas - Individuales"/>
    <x v="3"/>
    <s v="F4290"/>
    <x v="0"/>
    <x v="0"/>
    <m/>
    <m/>
    <s v="Otros ingresos"/>
    <x v="3"/>
    <x v="3"/>
    <n v="1431726"/>
  </r>
  <r>
    <x v="20"/>
    <x v="20"/>
    <s v="10 NIIF Plenas - Individuales"/>
    <x v="3"/>
    <s v="F4290"/>
    <x v="1"/>
    <x v="0"/>
    <m/>
    <m/>
    <s v="Otros ingresos"/>
    <x v="3"/>
    <x v="3"/>
    <n v="2252954"/>
  </r>
  <r>
    <x v="20"/>
    <x v="20"/>
    <s v="10 NIIF Plenas - Individuales"/>
    <x v="3"/>
    <s v="F4290"/>
    <x v="0"/>
    <x v="0"/>
    <m/>
    <m/>
    <s v="Gastos de administración"/>
    <x v="5"/>
    <x v="5"/>
    <n v="3997778"/>
  </r>
  <r>
    <x v="20"/>
    <x v="20"/>
    <s v="10 NIIF Plenas - Individuales"/>
    <x v="3"/>
    <s v="F4290"/>
    <x v="1"/>
    <x v="0"/>
    <m/>
    <m/>
    <s v="Gastos de administración"/>
    <x v="5"/>
    <x v="5"/>
    <n v="4031690"/>
  </r>
  <r>
    <x v="20"/>
    <x v="20"/>
    <s v="10 NIIF Plenas - Individuales"/>
    <x v="3"/>
    <s v="F4290"/>
    <x v="0"/>
    <x v="0"/>
    <m/>
    <m/>
    <s v="Otros gastos, por función"/>
    <x v="6"/>
    <x v="6"/>
    <n v="748085"/>
  </r>
  <r>
    <x v="20"/>
    <x v="20"/>
    <s v="10 NIIF Plenas - Individuales"/>
    <x v="3"/>
    <s v="F4290"/>
    <x v="1"/>
    <x v="0"/>
    <m/>
    <m/>
    <s v="Otros gastos, por función"/>
    <x v="6"/>
    <x v="6"/>
    <n v="1435809"/>
  </r>
  <r>
    <x v="20"/>
    <x v="20"/>
    <s v="10 NIIF Plenas - Individuales"/>
    <x v="3"/>
    <s v="F4290"/>
    <x v="0"/>
    <x v="0"/>
    <m/>
    <m/>
    <s v="Ganancia (pérdida) por actividades de operación"/>
    <x v="8"/>
    <x v="8"/>
    <n v="42117960"/>
  </r>
  <r>
    <x v="20"/>
    <x v="20"/>
    <s v="10 NIIF Plenas - Individuales"/>
    <x v="3"/>
    <s v="F4290"/>
    <x v="1"/>
    <x v="0"/>
    <m/>
    <m/>
    <s v="Ganancia (pérdida) por actividades de operación"/>
    <x v="8"/>
    <x v="8"/>
    <n v="44981092"/>
  </r>
  <r>
    <x v="20"/>
    <x v="20"/>
    <s v="10 NIIF Plenas - Individuales"/>
    <x v="3"/>
    <s v="F4290"/>
    <x v="0"/>
    <x v="0"/>
    <m/>
    <m/>
    <s v="Ingresos financieros"/>
    <x v="9"/>
    <x v="9"/>
    <n v="1687935"/>
  </r>
  <r>
    <x v="20"/>
    <x v="20"/>
    <s v="10 NIIF Plenas - Individuales"/>
    <x v="3"/>
    <s v="F4290"/>
    <x v="1"/>
    <x v="0"/>
    <m/>
    <m/>
    <s v="Ingresos financieros"/>
    <x v="9"/>
    <x v="9"/>
    <n v="1952190"/>
  </r>
  <r>
    <x v="20"/>
    <x v="20"/>
    <s v="10 NIIF Plenas - Individuales"/>
    <x v="3"/>
    <s v="F4290"/>
    <x v="0"/>
    <x v="0"/>
    <m/>
    <m/>
    <s v="Costos financieros"/>
    <x v="10"/>
    <x v="10"/>
    <n v="15038425"/>
  </r>
  <r>
    <x v="20"/>
    <x v="20"/>
    <s v="10 NIIF Plenas - Individuales"/>
    <x v="3"/>
    <s v="F4290"/>
    <x v="1"/>
    <x v="0"/>
    <m/>
    <m/>
    <s v="Costos financieros"/>
    <x v="10"/>
    <x v="10"/>
    <n v="10922921"/>
  </r>
  <r>
    <x v="20"/>
    <x v="20"/>
    <s v="10 NIIF Plenas - Individuales"/>
    <x v="3"/>
    <s v="F4290"/>
    <x v="0"/>
    <x v="0"/>
    <m/>
    <m/>
    <s v="Ganancia (pérdida), antes de impuestos"/>
    <x v="12"/>
    <x v="12"/>
    <n v="28767470"/>
  </r>
  <r>
    <x v="20"/>
    <x v="20"/>
    <s v="10 NIIF Plenas - Individuales"/>
    <x v="3"/>
    <s v="F4290"/>
    <x v="1"/>
    <x v="0"/>
    <m/>
    <m/>
    <s v="Ganancia (pérdida), antes de impuestos"/>
    <x v="12"/>
    <x v="12"/>
    <n v="36010361"/>
  </r>
  <r>
    <x v="20"/>
    <x v="20"/>
    <s v="10 NIIF Plenas - Individuales"/>
    <x v="3"/>
    <s v="F4290"/>
    <x v="0"/>
    <x v="0"/>
    <m/>
    <m/>
    <s v="Gasto (ingreso) por impuestos, operaciones continuadas"/>
    <x v="13"/>
    <x v="13"/>
    <n v="13682312"/>
  </r>
  <r>
    <x v="20"/>
    <x v="20"/>
    <s v="10 NIIF Plenas - Individuales"/>
    <x v="3"/>
    <s v="F4290"/>
    <x v="1"/>
    <x v="0"/>
    <m/>
    <m/>
    <s v="Gasto (ingreso) por impuestos, operaciones continuadas"/>
    <x v="13"/>
    <x v="13"/>
    <n v="14858870"/>
  </r>
  <r>
    <x v="20"/>
    <x v="20"/>
    <s v="10 NIIF Plenas - Individuales"/>
    <x v="3"/>
    <s v="F4290"/>
    <x v="0"/>
    <x v="0"/>
    <m/>
    <m/>
    <s v="Ganancia (pérdida) procedente de operaciones continuadas"/>
    <x v="14"/>
    <x v="14"/>
    <n v="15085158"/>
  </r>
  <r>
    <x v="20"/>
    <x v="20"/>
    <s v="10 NIIF Plenas - Individuales"/>
    <x v="3"/>
    <s v="F4290"/>
    <x v="1"/>
    <x v="0"/>
    <m/>
    <m/>
    <s v="Ganancia (pérdida) procedente de operaciones continuadas"/>
    <x v="14"/>
    <x v="14"/>
    <n v="21151491"/>
  </r>
  <r>
    <x v="20"/>
    <x v="20"/>
    <s v="10 NIIF Plenas - Individuales"/>
    <x v="3"/>
    <s v="F4290"/>
    <x v="0"/>
    <x v="0"/>
    <m/>
    <m/>
    <s v="Ganancia (pérdida) procedente de operaciones discontinuadas"/>
    <x v="18"/>
    <x v="18"/>
    <n v="6035"/>
  </r>
  <r>
    <x v="20"/>
    <x v="20"/>
    <s v="10 NIIF Plenas - Individuales"/>
    <x v="3"/>
    <s v="F4290"/>
    <x v="1"/>
    <x v="0"/>
    <m/>
    <m/>
    <s v="Ganancia (pérdida) procedente de operaciones discontinuadas"/>
    <x v="18"/>
    <x v="18"/>
    <n v="626"/>
  </r>
  <r>
    <x v="20"/>
    <x v="20"/>
    <s v="10 NIIF Plenas - Individuales"/>
    <x v="3"/>
    <s v="F4290"/>
    <x v="0"/>
    <x v="0"/>
    <m/>
    <m/>
    <s v="Ganancia (pérdida)"/>
    <x v="15"/>
    <x v="15"/>
    <n v="15091193"/>
  </r>
  <r>
    <x v="20"/>
    <x v="20"/>
    <s v="10 NIIF Plenas - Individuales"/>
    <x v="3"/>
    <s v="F4290"/>
    <x v="1"/>
    <x v="0"/>
    <m/>
    <m/>
    <s v="Ganancia (pérdida)"/>
    <x v="15"/>
    <x v="15"/>
    <n v="21152117"/>
  </r>
  <r>
    <x v="21"/>
    <x v="21"/>
    <s v="20 NIIF Plenas - Separados"/>
    <x v="0"/>
    <s v="F4111"/>
    <x v="0"/>
    <x v="0"/>
    <m/>
    <m/>
    <s v="Ingresos de actividades ordinarias"/>
    <x v="0"/>
    <x v="0"/>
    <n v="704461196"/>
  </r>
  <r>
    <x v="21"/>
    <x v="21"/>
    <s v="20 NIIF Plenas - Separados"/>
    <x v="0"/>
    <s v="F4111"/>
    <x v="1"/>
    <x v="0"/>
    <m/>
    <m/>
    <s v="Ingresos de actividades ordinarias"/>
    <x v="0"/>
    <x v="0"/>
    <n v="712593440"/>
  </r>
  <r>
    <x v="21"/>
    <x v="21"/>
    <s v="20 NIIF Plenas - Separados"/>
    <x v="0"/>
    <s v="F4111"/>
    <x v="0"/>
    <x v="0"/>
    <m/>
    <m/>
    <s v="Costo de ventas"/>
    <x v="1"/>
    <x v="1"/>
    <n v="526993021"/>
  </r>
  <r>
    <x v="21"/>
    <x v="21"/>
    <s v="20 NIIF Plenas - Separados"/>
    <x v="0"/>
    <s v="F4111"/>
    <x v="1"/>
    <x v="0"/>
    <m/>
    <m/>
    <s v="Costo de ventas"/>
    <x v="1"/>
    <x v="1"/>
    <n v="540857819"/>
  </r>
  <r>
    <x v="21"/>
    <x v="21"/>
    <s v="20 NIIF Plenas - Separados"/>
    <x v="0"/>
    <s v="F4111"/>
    <x v="0"/>
    <x v="0"/>
    <m/>
    <m/>
    <s v="Ganancia bruta"/>
    <x v="2"/>
    <x v="2"/>
    <n v="177468175"/>
  </r>
  <r>
    <x v="21"/>
    <x v="21"/>
    <s v="20 NIIF Plenas - Separados"/>
    <x v="0"/>
    <s v="F4111"/>
    <x v="1"/>
    <x v="0"/>
    <m/>
    <m/>
    <s v="Ganancia bruta"/>
    <x v="2"/>
    <x v="2"/>
    <n v="171735621"/>
  </r>
  <r>
    <x v="21"/>
    <x v="21"/>
    <s v="20 NIIF Plenas - Separados"/>
    <x v="0"/>
    <s v="F4111"/>
    <x v="0"/>
    <x v="0"/>
    <m/>
    <m/>
    <s v="Costos de distribución"/>
    <x v="4"/>
    <x v="4"/>
    <n v="19683749"/>
  </r>
  <r>
    <x v="21"/>
    <x v="21"/>
    <s v="20 NIIF Plenas - Separados"/>
    <x v="0"/>
    <s v="F4111"/>
    <x v="1"/>
    <x v="0"/>
    <m/>
    <m/>
    <s v="Costos de distribución"/>
    <x v="4"/>
    <x v="4"/>
    <n v="20005226"/>
  </r>
  <r>
    <x v="21"/>
    <x v="21"/>
    <s v="20 NIIF Plenas - Separados"/>
    <x v="0"/>
    <s v="F4111"/>
    <x v="0"/>
    <x v="0"/>
    <m/>
    <m/>
    <s v="Gastos de administración"/>
    <x v="5"/>
    <x v="5"/>
    <n v="43698054"/>
  </r>
  <r>
    <x v="21"/>
    <x v="21"/>
    <s v="20 NIIF Plenas - Separados"/>
    <x v="0"/>
    <s v="F4111"/>
    <x v="1"/>
    <x v="0"/>
    <m/>
    <m/>
    <s v="Gastos de administración"/>
    <x v="5"/>
    <x v="5"/>
    <n v="49820952"/>
  </r>
  <r>
    <x v="21"/>
    <x v="21"/>
    <s v="20 NIIF Plenas - Separados"/>
    <x v="0"/>
    <s v="F4111"/>
    <x v="0"/>
    <x v="0"/>
    <m/>
    <m/>
    <s v="Ganancia (pérdida) por actividades de operación"/>
    <x v="8"/>
    <x v="8"/>
    <n v="114086372"/>
  </r>
  <r>
    <x v="21"/>
    <x v="21"/>
    <s v="20 NIIF Plenas - Separados"/>
    <x v="0"/>
    <s v="F4111"/>
    <x v="1"/>
    <x v="0"/>
    <m/>
    <m/>
    <s v="Ganancia (pérdida) por actividades de operación"/>
    <x v="8"/>
    <x v="8"/>
    <n v="101909443"/>
  </r>
  <r>
    <x v="21"/>
    <x v="21"/>
    <s v="20 NIIF Plenas - Separados"/>
    <x v="0"/>
    <s v="F4111"/>
    <x v="0"/>
    <x v="0"/>
    <m/>
    <m/>
    <s v="Ingresos financieros"/>
    <x v="9"/>
    <x v="9"/>
    <n v="35431428"/>
  </r>
  <r>
    <x v="21"/>
    <x v="21"/>
    <s v="20 NIIF Plenas - Separados"/>
    <x v="0"/>
    <s v="F4111"/>
    <x v="1"/>
    <x v="0"/>
    <m/>
    <m/>
    <s v="Ingresos financieros"/>
    <x v="9"/>
    <x v="9"/>
    <n v="13188485"/>
  </r>
  <r>
    <x v="21"/>
    <x v="21"/>
    <s v="20 NIIF Plenas - Separados"/>
    <x v="0"/>
    <s v="F4111"/>
    <x v="0"/>
    <x v="0"/>
    <m/>
    <m/>
    <s v="Costos financieros"/>
    <x v="10"/>
    <x v="10"/>
    <n v="28599393"/>
  </r>
  <r>
    <x v="21"/>
    <x v="21"/>
    <s v="20 NIIF Plenas - Separados"/>
    <x v="0"/>
    <s v="F4111"/>
    <x v="1"/>
    <x v="0"/>
    <m/>
    <m/>
    <s v="Costos financieros"/>
    <x v="10"/>
    <x v="10"/>
    <n v="29402053"/>
  </r>
  <r>
    <x v="21"/>
    <x v="21"/>
    <s v="20 NIIF Plenas - Separados"/>
    <x v="0"/>
    <s v="F4111"/>
    <x v="0"/>
    <x v="0"/>
    <m/>
    <m/>
    <s v="Ganancia (pérdida), antes de impuestos"/>
    <x v="12"/>
    <x v="12"/>
    <n v="120918407"/>
  </r>
  <r>
    <x v="21"/>
    <x v="21"/>
    <s v="20 NIIF Plenas - Separados"/>
    <x v="0"/>
    <s v="F4111"/>
    <x v="1"/>
    <x v="0"/>
    <m/>
    <m/>
    <s v="Ganancia (pérdida), antes de impuestos"/>
    <x v="12"/>
    <x v="12"/>
    <n v="85695875"/>
  </r>
  <r>
    <x v="21"/>
    <x v="21"/>
    <s v="20 NIIF Plenas - Separados"/>
    <x v="0"/>
    <s v="F4111"/>
    <x v="0"/>
    <x v="0"/>
    <m/>
    <m/>
    <s v="Gasto (ingreso) por impuestos, operaciones continuadas"/>
    <x v="13"/>
    <x v="13"/>
    <n v="48941675"/>
  </r>
  <r>
    <x v="21"/>
    <x v="21"/>
    <s v="20 NIIF Plenas - Separados"/>
    <x v="0"/>
    <s v="F4111"/>
    <x v="1"/>
    <x v="0"/>
    <m/>
    <m/>
    <s v="Gasto (ingreso) por impuestos, operaciones continuadas"/>
    <x v="13"/>
    <x v="13"/>
    <n v="19656984"/>
  </r>
  <r>
    <x v="21"/>
    <x v="21"/>
    <s v="20 NIIF Plenas - Separados"/>
    <x v="0"/>
    <s v="F4111"/>
    <x v="0"/>
    <x v="0"/>
    <m/>
    <m/>
    <s v="Ganancia (pérdida) procedente de operaciones continuadas"/>
    <x v="14"/>
    <x v="14"/>
    <n v="71976732"/>
  </r>
  <r>
    <x v="21"/>
    <x v="21"/>
    <s v="20 NIIF Plenas - Separados"/>
    <x v="0"/>
    <s v="F4111"/>
    <x v="1"/>
    <x v="0"/>
    <m/>
    <m/>
    <s v="Ganancia (pérdida) procedente de operaciones continuadas"/>
    <x v="14"/>
    <x v="14"/>
    <n v="66038891"/>
  </r>
  <r>
    <x v="21"/>
    <x v="21"/>
    <s v="20 NIIF Plenas - Separados"/>
    <x v="0"/>
    <s v="F4111"/>
    <x v="0"/>
    <x v="0"/>
    <m/>
    <m/>
    <s v="Ganancia (pérdida)"/>
    <x v="15"/>
    <x v="15"/>
    <n v="71976732"/>
  </r>
  <r>
    <x v="21"/>
    <x v="21"/>
    <s v="20 NIIF Plenas - Separados"/>
    <x v="0"/>
    <s v="F4111"/>
    <x v="1"/>
    <x v="0"/>
    <m/>
    <m/>
    <s v="Ganancia (pérdida)"/>
    <x v="15"/>
    <x v="15"/>
    <n v="66038891"/>
  </r>
  <r>
    <x v="22"/>
    <x v="22"/>
    <s v="20 NIIF Plenas - Separados"/>
    <x v="3"/>
    <s v="F4111"/>
    <x v="0"/>
    <x v="0"/>
    <m/>
    <m/>
    <s v="Ingresos de actividades ordinarias"/>
    <x v="0"/>
    <x v="0"/>
    <n v="244169715"/>
  </r>
  <r>
    <x v="22"/>
    <x v="22"/>
    <s v="20 NIIF Plenas - Separados"/>
    <x v="3"/>
    <s v="F4111"/>
    <x v="1"/>
    <x v="0"/>
    <m/>
    <m/>
    <s v="Ingresos de actividades ordinarias"/>
    <x v="0"/>
    <x v="0"/>
    <n v="275700945"/>
  </r>
  <r>
    <x v="22"/>
    <x v="22"/>
    <s v="20 NIIF Plenas - Separados"/>
    <x v="3"/>
    <s v="F4111"/>
    <x v="0"/>
    <x v="0"/>
    <m/>
    <m/>
    <s v="Costo de ventas"/>
    <x v="1"/>
    <x v="1"/>
    <n v="195932169"/>
  </r>
  <r>
    <x v="22"/>
    <x v="22"/>
    <s v="20 NIIF Plenas - Separados"/>
    <x v="3"/>
    <s v="F4111"/>
    <x v="1"/>
    <x v="0"/>
    <m/>
    <m/>
    <s v="Costo de ventas"/>
    <x v="1"/>
    <x v="1"/>
    <n v="232015046"/>
  </r>
  <r>
    <x v="22"/>
    <x v="22"/>
    <s v="20 NIIF Plenas - Separados"/>
    <x v="3"/>
    <s v="F4111"/>
    <x v="0"/>
    <x v="0"/>
    <m/>
    <m/>
    <s v="Ganancia bruta"/>
    <x v="2"/>
    <x v="2"/>
    <n v="48237546"/>
  </r>
  <r>
    <x v="22"/>
    <x v="22"/>
    <s v="20 NIIF Plenas - Separados"/>
    <x v="3"/>
    <s v="F4111"/>
    <x v="1"/>
    <x v="0"/>
    <m/>
    <m/>
    <s v="Ganancia bruta"/>
    <x v="2"/>
    <x v="2"/>
    <n v="43685899"/>
  </r>
  <r>
    <x v="22"/>
    <x v="22"/>
    <s v="20 NIIF Plenas - Separados"/>
    <x v="3"/>
    <s v="F4111"/>
    <x v="0"/>
    <x v="0"/>
    <m/>
    <m/>
    <s v="Otros ingresos"/>
    <x v="3"/>
    <x v="3"/>
    <n v="1279928"/>
  </r>
  <r>
    <x v="22"/>
    <x v="22"/>
    <s v="20 NIIF Plenas - Separados"/>
    <x v="3"/>
    <s v="F4111"/>
    <x v="1"/>
    <x v="0"/>
    <m/>
    <m/>
    <s v="Otros ingresos"/>
    <x v="3"/>
    <x v="3"/>
    <n v="4460602"/>
  </r>
  <r>
    <x v="22"/>
    <x v="22"/>
    <s v="20 NIIF Plenas - Separados"/>
    <x v="3"/>
    <s v="F4111"/>
    <x v="0"/>
    <x v="0"/>
    <m/>
    <m/>
    <s v="Costos de distribución"/>
    <x v="4"/>
    <x v="4"/>
    <n v="6442690"/>
  </r>
  <r>
    <x v="22"/>
    <x v="22"/>
    <s v="20 NIIF Plenas - Separados"/>
    <x v="3"/>
    <s v="F4111"/>
    <x v="1"/>
    <x v="0"/>
    <m/>
    <m/>
    <s v="Costos de distribución"/>
    <x v="4"/>
    <x v="4"/>
    <n v="6200732"/>
  </r>
  <r>
    <x v="22"/>
    <x v="22"/>
    <s v="20 NIIF Plenas - Separados"/>
    <x v="3"/>
    <s v="F4111"/>
    <x v="0"/>
    <x v="0"/>
    <m/>
    <m/>
    <s v="Gastos de administración"/>
    <x v="5"/>
    <x v="5"/>
    <n v="9916731"/>
  </r>
  <r>
    <x v="22"/>
    <x v="22"/>
    <s v="20 NIIF Plenas - Separados"/>
    <x v="3"/>
    <s v="F4111"/>
    <x v="1"/>
    <x v="0"/>
    <m/>
    <m/>
    <s v="Gastos de administración"/>
    <x v="5"/>
    <x v="5"/>
    <n v="14087876"/>
  </r>
  <r>
    <x v="22"/>
    <x v="22"/>
    <s v="20 NIIF Plenas - Separados"/>
    <x v="3"/>
    <s v="F4111"/>
    <x v="0"/>
    <x v="0"/>
    <m/>
    <m/>
    <s v="Otros gastos, por función"/>
    <x v="6"/>
    <x v="6"/>
    <n v="370656"/>
  </r>
  <r>
    <x v="22"/>
    <x v="22"/>
    <s v="20 NIIF Plenas - Separados"/>
    <x v="3"/>
    <s v="F4111"/>
    <x v="1"/>
    <x v="0"/>
    <m/>
    <m/>
    <s v="Otros gastos, por función"/>
    <x v="6"/>
    <x v="6"/>
    <n v="3427141"/>
  </r>
  <r>
    <x v="22"/>
    <x v="22"/>
    <s v="20 NIIF Plenas - Separados"/>
    <x v="3"/>
    <s v="F4111"/>
    <x v="0"/>
    <x v="0"/>
    <m/>
    <m/>
    <s v="Ganancia (pérdida) por actividades de operación"/>
    <x v="8"/>
    <x v="8"/>
    <n v="32787397"/>
  </r>
  <r>
    <x v="22"/>
    <x v="22"/>
    <s v="20 NIIF Plenas - Separados"/>
    <x v="3"/>
    <s v="F4111"/>
    <x v="1"/>
    <x v="0"/>
    <m/>
    <m/>
    <s v="Ganancia (pérdida) por actividades de operación"/>
    <x v="8"/>
    <x v="8"/>
    <n v="24430752"/>
  </r>
  <r>
    <x v="22"/>
    <x v="22"/>
    <s v="20 NIIF Plenas - Separados"/>
    <x v="3"/>
    <s v="F4111"/>
    <x v="0"/>
    <x v="0"/>
    <m/>
    <m/>
    <s v="Ingresos financieros"/>
    <x v="9"/>
    <x v="9"/>
    <n v="26674113"/>
  </r>
  <r>
    <x v="22"/>
    <x v="22"/>
    <s v="20 NIIF Plenas - Separados"/>
    <x v="3"/>
    <s v="F4111"/>
    <x v="1"/>
    <x v="0"/>
    <m/>
    <m/>
    <s v="Ingresos financieros"/>
    <x v="9"/>
    <x v="9"/>
    <n v="13040796"/>
  </r>
  <r>
    <x v="22"/>
    <x v="22"/>
    <s v="20 NIIF Plenas - Separados"/>
    <x v="3"/>
    <s v="F4111"/>
    <x v="0"/>
    <x v="0"/>
    <m/>
    <m/>
    <s v="Costos financieros"/>
    <x v="10"/>
    <x v="10"/>
    <n v="28389007"/>
  </r>
  <r>
    <x v="22"/>
    <x v="22"/>
    <s v="20 NIIF Plenas - Separados"/>
    <x v="3"/>
    <s v="F4111"/>
    <x v="1"/>
    <x v="0"/>
    <m/>
    <m/>
    <s v="Costos financieros"/>
    <x v="10"/>
    <x v="10"/>
    <n v="9758390"/>
  </r>
  <r>
    <x v="22"/>
    <x v="22"/>
    <s v="20 NIIF Plenas - Separados"/>
    <x v="3"/>
    <s v="F4111"/>
    <x v="0"/>
    <x v="0"/>
    <m/>
    <m/>
    <s v="Ganancia (pérdida), antes de impuestos"/>
    <x v="12"/>
    <x v="12"/>
    <n v="31072503"/>
  </r>
  <r>
    <x v="22"/>
    <x v="22"/>
    <s v="20 NIIF Plenas - Separados"/>
    <x v="3"/>
    <s v="F4111"/>
    <x v="1"/>
    <x v="0"/>
    <m/>
    <m/>
    <s v="Ganancia (pérdida), antes de impuestos"/>
    <x v="12"/>
    <x v="12"/>
    <n v="27713158"/>
  </r>
  <r>
    <x v="22"/>
    <x v="22"/>
    <s v="20 NIIF Plenas - Separados"/>
    <x v="3"/>
    <s v="F4111"/>
    <x v="0"/>
    <x v="0"/>
    <m/>
    <m/>
    <s v="Gasto (ingreso) por impuestos, operaciones continuadas"/>
    <x v="13"/>
    <x v="13"/>
    <n v="13068621"/>
  </r>
  <r>
    <x v="22"/>
    <x v="22"/>
    <s v="20 NIIF Plenas - Separados"/>
    <x v="3"/>
    <s v="F4111"/>
    <x v="1"/>
    <x v="0"/>
    <m/>
    <m/>
    <s v="Gasto (ingreso) por impuestos, operaciones continuadas"/>
    <x v="13"/>
    <x v="13"/>
    <n v="8148146"/>
  </r>
  <r>
    <x v="22"/>
    <x v="22"/>
    <s v="20 NIIF Plenas - Separados"/>
    <x v="3"/>
    <s v="F4111"/>
    <x v="0"/>
    <x v="0"/>
    <m/>
    <m/>
    <s v="Ganancia (pérdida) procedente de operaciones continuadas"/>
    <x v="14"/>
    <x v="14"/>
    <n v="18003882"/>
  </r>
  <r>
    <x v="22"/>
    <x v="22"/>
    <s v="20 NIIF Plenas - Separados"/>
    <x v="3"/>
    <s v="F4111"/>
    <x v="1"/>
    <x v="0"/>
    <m/>
    <m/>
    <s v="Ganancia (pérdida) procedente de operaciones continuadas"/>
    <x v="14"/>
    <x v="14"/>
    <n v="19565012"/>
  </r>
  <r>
    <x v="22"/>
    <x v="22"/>
    <s v="20 NIIF Plenas - Separados"/>
    <x v="3"/>
    <s v="F4111"/>
    <x v="0"/>
    <x v="0"/>
    <m/>
    <m/>
    <s v="Ganancia (pérdida)"/>
    <x v="15"/>
    <x v="15"/>
    <n v="18003882"/>
  </r>
  <r>
    <x v="22"/>
    <x v="22"/>
    <s v="20 NIIF Plenas - Separados"/>
    <x v="3"/>
    <s v="F4111"/>
    <x v="1"/>
    <x v="0"/>
    <m/>
    <m/>
    <s v="Ganancia (pérdida)"/>
    <x v="15"/>
    <x v="15"/>
    <n v="19565012"/>
  </r>
  <r>
    <x v="23"/>
    <x v="23"/>
    <s v="10 NIIF Plenas - Individuales"/>
    <x v="0"/>
    <s v="F4210"/>
    <x v="0"/>
    <x v="0"/>
    <m/>
    <m/>
    <s v="Ingresos de actividades ordinarias"/>
    <x v="0"/>
    <x v="0"/>
    <n v="380369790"/>
  </r>
  <r>
    <x v="23"/>
    <x v="23"/>
    <s v="10 NIIF Plenas - Individuales"/>
    <x v="0"/>
    <s v="F4210"/>
    <x v="1"/>
    <x v="0"/>
    <m/>
    <m/>
    <s v="Ingresos de actividades ordinarias"/>
    <x v="0"/>
    <x v="0"/>
    <n v="173092123"/>
  </r>
  <r>
    <x v="23"/>
    <x v="23"/>
    <s v="10 NIIF Plenas - Individuales"/>
    <x v="0"/>
    <s v="F4210"/>
    <x v="0"/>
    <x v="0"/>
    <m/>
    <m/>
    <s v="Costo de ventas"/>
    <x v="1"/>
    <x v="1"/>
    <n v="294566765"/>
  </r>
  <r>
    <x v="23"/>
    <x v="23"/>
    <s v="10 NIIF Plenas - Individuales"/>
    <x v="0"/>
    <s v="F4210"/>
    <x v="1"/>
    <x v="0"/>
    <m/>
    <m/>
    <s v="Costo de ventas"/>
    <x v="1"/>
    <x v="1"/>
    <n v="166362077"/>
  </r>
  <r>
    <x v="23"/>
    <x v="23"/>
    <s v="10 NIIF Plenas - Individuales"/>
    <x v="0"/>
    <s v="F4210"/>
    <x v="0"/>
    <x v="0"/>
    <m/>
    <m/>
    <s v="Ganancia bruta"/>
    <x v="2"/>
    <x v="2"/>
    <n v="85803025"/>
  </r>
  <r>
    <x v="23"/>
    <x v="23"/>
    <s v="10 NIIF Plenas - Individuales"/>
    <x v="0"/>
    <s v="F4210"/>
    <x v="1"/>
    <x v="0"/>
    <m/>
    <m/>
    <s v="Ganancia bruta"/>
    <x v="2"/>
    <x v="2"/>
    <n v="6730046"/>
  </r>
  <r>
    <x v="23"/>
    <x v="23"/>
    <s v="10 NIIF Plenas - Individuales"/>
    <x v="0"/>
    <s v="F4210"/>
    <x v="0"/>
    <x v="0"/>
    <m/>
    <m/>
    <s v="Otros ingresos"/>
    <x v="3"/>
    <x v="3"/>
    <n v="294170"/>
  </r>
  <r>
    <x v="23"/>
    <x v="23"/>
    <s v="10 NIIF Plenas - Individuales"/>
    <x v="0"/>
    <s v="F4210"/>
    <x v="1"/>
    <x v="0"/>
    <m/>
    <m/>
    <s v="Otros ingresos"/>
    <x v="3"/>
    <x v="3"/>
    <n v="6227008"/>
  </r>
  <r>
    <x v="23"/>
    <x v="23"/>
    <s v="10 NIIF Plenas - Individuales"/>
    <x v="0"/>
    <s v="F4210"/>
    <x v="0"/>
    <x v="0"/>
    <m/>
    <m/>
    <s v="Gastos de administración"/>
    <x v="5"/>
    <x v="5"/>
    <n v="8687705"/>
  </r>
  <r>
    <x v="23"/>
    <x v="23"/>
    <s v="10 NIIF Plenas - Individuales"/>
    <x v="0"/>
    <s v="F4210"/>
    <x v="1"/>
    <x v="0"/>
    <m/>
    <m/>
    <s v="Gastos de administración"/>
    <x v="5"/>
    <x v="5"/>
    <n v="4926247"/>
  </r>
  <r>
    <x v="23"/>
    <x v="23"/>
    <s v="10 NIIF Plenas - Individuales"/>
    <x v="0"/>
    <s v="F4210"/>
    <x v="1"/>
    <x v="0"/>
    <m/>
    <m/>
    <s v="Otros gastos, por función"/>
    <x v="6"/>
    <x v="6"/>
    <n v="192755"/>
  </r>
  <r>
    <x v="23"/>
    <x v="23"/>
    <s v="10 NIIF Plenas - Individuales"/>
    <x v="0"/>
    <s v="F4210"/>
    <x v="0"/>
    <x v="0"/>
    <m/>
    <m/>
    <s v="Ganancia (pérdida) por actividades de operación"/>
    <x v="8"/>
    <x v="8"/>
    <n v="77409490"/>
  </r>
  <r>
    <x v="23"/>
    <x v="23"/>
    <s v="10 NIIF Plenas - Individuales"/>
    <x v="0"/>
    <s v="F4210"/>
    <x v="1"/>
    <x v="0"/>
    <m/>
    <m/>
    <s v="Ganancia (pérdida) por actividades de operación"/>
    <x v="8"/>
    <x v="8"/>
    <n v="7838052"/>
  </r>
  <r>
    <x v="23"/>
    <x v="23"/>
    <s v="10 NIIF Plenas - Individuales"/>
    <x v="0"/>
    <s v="F4210"/>
    <x v="0"/>
    <x v="0"/>
    <m/>
    <m/>
    <s v="Ingresos financieros"/>
    <x v="9"/>
    <x v="9"/>
    <n v="1351458"/>
  </r>
  <r>
    <x v="23"/>
    <x v="23"/>
    <s v="10 NIIF Plenas - Individuales"/>
    <x v="0"/>
    <s v="F4210"/>
    <x v="0"/>
    <x v="0"/>
    <m/>
    <m/>
    <s v="Costos financieros"/>
    <x v="10"/>
    <x v="10"/>
    <n v="50954"/>
  </r>
  <r>
    <x v="23"/>
    <x v="23"/>
    <s v="10 NIIF Plenas - Individuales"/>
    <x v="0"/>
    <s v="F4210"/>
    <x v="1"/>
    <x v="0"/>
    <m/>
    <m/>
    <s v="Costos financieros"/>
    <x v="10"/>
    <x v="10"/>
    <n v="7828"/>
  </r>
  <r>
    <x v="23"/>
    <x v="23"/>
    <s v="10 NIIF Plenas - Individuales"/>
    <x v="0"/>
    <s v="F4210"/>
    <x v="0"/>
    <x v="0"/>
    <m/>
    <m/>
    <s v="Ganancia (pérdida), antes de impuestos"/>
    <x v="12"/>
    <x v="12"/>
    <n v="78709994"/>
  </r>
  <r>
    <x v="23"/>
    <x v="23"/>
    <s v="10 NIIF Plenas - Individuales"/>
    <x v="0"/>
    <s v="F4210"/>
    <x v="1"/>
    <x v="0"/>
    <m/>
    <m/>
    <s v="Ganancia (pérdida), antes de impuestos"/>
    <x v="12"/>
    <x v="12"/>
    <n v="7830224"/>
  </r>
  <r>
    <x v="23"/>
    <x v="23"/>
    <s v="10 NIIF Plenas - Individuales"/>
    <x v="0"/>
    <s v="F4210"/>
    <x v="0"/>
    <x v="0"/>
    <m/>
    <m/>
    <s v="Gasto (ingreso) por impuestos, operaciones continuadas"/>
    <x v="13"/>
    <x v="13"/>
    <n v="31799515"/>
  </r>
  <r>
    <x v="23"/>
    <x v="23"/>
    <s v="10 NIIF Plenas - Individuales"/>
    <x v="0"/>
    <s v="F4210"/>
    <x v="1"/>
    <x v="0"/>
    <m/>
    <m/>
    <s v="Gasto (ingreso) por impuestos, operaciones continuadas"/>
    <x v="13"/>
    <x v="13"/>
    <n v="2814253"/>
  </r>
  <r>
    <x v="23"/>
    <x v="23"/>
    <s v="10 NIIF Plenas - Individuales"/>
    <x v="0"/>
    <s v="F4210"/>
    <x v="0"/>
    <x v="0"/>
    <m/>
    <m/>
    <s v="Ganancia (pérdida) procedente de operaciones continuadas"/>
    <x v="14"/>
    <x v="14"/>
    <n v="46910479"/>
  </r>
  <r>
    <x v="23"/>
    <x v="23"/>
    <s v="10 NIIF Plenas - Individuales"/>
    <x v="0"/>
    <s v="F4210"/>
    <x v="1"/>
    <x v="0"/>
    <m/>
    <m/>
    <s v="Ganancia (pérdida) procedente de operaciones continuadas"/>
    <x v="14"/>
    <x v="14"/>
    <n v="5015971"/>
  </r>
  <r>
    <x v="23"/>
    <x v="23"/>
    <s v="10 NIIF Plenas - Individuales"/>
    <x v="0"/>
    <s v="F4210"/>
    <x v="0"/>
    <x v="0"/>
    <m/>
    <m/>
    <s v="Ganancia (pérdida)"/>
    <x v="15"/>
    <x v="15"/>
    <n v="46910479"/>
  </r>
  <r>
    <x v="23"/>
    <x v="23"/>
    <s v="10 NIIF Plenas - Individuales"/>
    <x v="0"/>
    <s v="F4210"/>
    <x v="1"/>
    <x v="0"/>
    <m/>
    <m/>
    <s v="Ganancia (pérdida)"/>
    <x v="15"/>
    <x v="15"/>
    <n v="5015971"/>
  </r>
  <r>
    <x v="24"/>
    <x v="24"/>
    <s v="50 NIIF Pymes - Separados"/>
    <x v="3"/>
    <s v="F4390"/>
    <x v="0"/>
    <x v="0"/>
    <m/>
    <m/>
    <s v="Ingresos de actividades ordinarias"/>
    <x v="0"/>
    <x v="0"/>
    <n v="22916120"/>
  </r>
  <r>
    <x v="24"/>
    <x v="24"/>
    <s v="50 NIIF Pymes - Separados"/>
    <x v="3"/>
    <s v="F4390"/>
    <x v="1"/>
    <x v="0"/>
    <m/>
    <m/>
    <s v="Ingresos de actividades ordinarias"/>
    <x v="0"/>
    <x v="0"/>
    <n v="3364138"/>
  </r>
  <r>
    <x v="24"/>
    <x v="24"/>
    <s v="50 NIIF Pymes - Separados"/>
    <x v="3"/>
    <s v="F4390"/>
    <x v="0"/>
    <x v="0"/>
    <m/>
    <m/>
    <s v="Costo de ventas"/>
    <x v="1"/>
    <x v="1"/>
    <n v="18834963"/>
  </r>
  <r>
    <x v="24"/>
    <x v="24"/>
    <s v="50 NIIF Pymes - Separados"/>
    <x v="3"/>
    <s v="F4390"/>
    <x v="1"/>
    <x v="0"/>
    <m/>
    <m/>
    <s v="Costo de ventas"/>
    <x v="1"/>
    <x v="1"/>
    <n v="2749167"/>
  </r>
  <r>
    <x v="24"/>
    <x v="24"/>
    <s v="50 NIIF Pymes - Separados"/>
    <x v="3"/>
    <s v="F4390"/>
    <x v="0"/>
    <x v="0"/>
    <m/>
    <m/>
    <s v="Ganancia bruta"/>
    <x v="2"/>
    <x v="2"/>
    <n v="4081157"/>
  </r>
  <r>
    <x v="24"/>
    <x v="24"/>
    <s v="50 NIIF Pymes - Separados"/>
    <x v="3"/>
    <s v="F4390"/>
    <x v="1"/>
    <x v="0"/>
    <m/>
    <m/>
    <s v="Ganancia bruta"/>
    <x v="2"/>
    <x v="2"/>
    <n v="614971"/>
  </r>
  <r>
    <x v="24"/>
    <x v="24"/>
    <s v="50 NIIF Pymes - Separados"/>
    <x v="3"/>
    <s v="F4390"/>
    <x v="0"/>
    <x v="0"/>
    <m/>
    <m/>
    <s v="Otros ingresos"/>
    <x v="3"/>
    <x v="3"/>
    <n v="692827"/>
  </r>
  <r>
    <x v="24"/>
    <x v="24"/>
    <s v="50 NIIF Pymes - Separados"/>
    <x v="3"/>
    <s v="F4390"/>
    <x v="1"/>
    <x v="0"/>
    <m/>
    <m/>
    <s v="Otros ingresos"/>
    <x v="3"/>
    <x v="3"/>
    <n v="2286225"/>
  </r>
  <r>
    <x v="24"/>
    <x v="24"/>
    <s v="50 NIIF Pymes - Separados"/>
    <x v="3"/>
    <s v="F4390"/>
    <x v="0"/>
    <x v="0"/>
    <m/>
    <m/>
    <s v="Costos de distribución"/>
    <x v="4"/>
    <x v="4"/>
    <n v="431362"/>
  </r>
  <r>
    <x v="24"/>
    <x v="24"/>
    <s v="50 NIIF Pymes - Separados"/>
    <x v="3"/>
    <s v="F4390"/>
    <x v="1"/>
    <x v="0"/>
    <m/>
    <m/>
    <s v="Costos de distribución"/>
    <x v="4"/>
    <x v="4"/>
    <n v="59477"/>
  </r>
  <r>
    <x v="24"/>
    <x v="24"/>
    <s v="50 NIIF Pymes - Separados"/>
    <x v="3"/>
    <s v="F4390"/>
    <x v="0"/>
    <x v="0"/>
    <m/>
    <m/>
    <s v="Gastos de administración"/>
    <x v="5"/>
    <x v="5"/>
    <n v="752277"/>
  </r>
  <r>
    <x v="24"/>
    <x v="24"/>
    <s v="50 NIIF Pymes - Separados"/>
    <x v="3"/>
    <s v="F4390"/>
    <x v="1"/>
    <x v="0"/>
    <m/>
    <m/>
    <s v="Gastos de administración"/>
    <x v="5"/>
    <x v="5"/>
    <n v="992286"/>
  </r>
  <r>
    <x v="24"/>
    <x v="24"/>
    <s v="50 NIIF Pymes - Separados"/>
    <x v="3"/>
    <s v="F4390"/>
    <x v="0"/>
    <x v="0"/>
    <m/>
    <m/>
    <s v="Otros gastos, por función"/>
    <x v="6"/>
    <x v="6"/>
    <n v="35751"/>
  </r>
  <r>
    <x v="24"/>
    <x v="24"/>
    <s v="50 NIIF Pymes - Separados"/>
    <x v="3"/>
    <s v="F4390"/>
    <x v="1"/>
    <x v="0"/>
    <m/>
    <m/>
    <s v="Otros gastos, por función"/>
    <x v="6"/>
    <x v="6"/>
    <n v="34248"/>
  </r>
  <r>
    <x v="24"/>
    <x v="24"/>
    <s v="50 NIIF Pymes - Separados"/>
    <x v="3"/>
    <s v="F4390"/>
    <x v="0"/>
    <x v="0"/>
    <m/>
    <m/>
    <s v="Ganancia (pérdida) por actividades de operación"/>
    <x v="8"/>
    <x v="8"/>
    <n v="3554594"/>
  </r>
  <r>
    <x v="24"/>
    <x v="24"/>
    <s v="50 NIIF Pymes - Separados"/>
    <x v="3"/>
    <s v="F4390"/>
    <x v="1"/>
    <x v="0"/>
    <m/>
    <m/>
    <s v="Ganancia (pérdida) por actividades de operación"/>
    <x v="8"/>
    <x v="8"/>
    <n v="1815185"/>
  </r>
  <r>
    <x v="24"/>
    <x v="24"/>
    <s v="50 NIIF Pymes - Separados"/>
    <x v="3"/>
    <s v="F4390"/>
    <x v="0"/>
    <x v="0"/>
    <m/>
    <m/>
    <s v="Ingresos financieros"/>
    <x v="9"/>
    <x v="9"/>
    <n v="8998"/>
  </r>
  <r>
    <x v="24"/>
    <x v="24"/>
    <s v="50 NIIF Pymes - Separados"/>
    <x v="3"/>
    <s v="F4390"/>
    <x v="1"/>
    <x v="0"/>
    <m/>
    <m/>
    <s v="Ingresos financieros"/>
    <x v="9"/>
    <x v="9"/>
    <n v="471404"/>
  </r>
  <r>
    <x v="24"/>
    <x v="24"/>
    <s v="50 NIIF Pymes - Separados"/>
    <x v="3"/>
    <s v="F4390"/>
    <x v="0"/>
    <x v="0"/>
    <m/>
    <m/>
    <s v="Costos financieros"/>
    <x v="10"/>
    <x v="10"/>
    <n v="3226867"/>
  </r>
  <r>
    <x v="24"/>
    <x v="24"/>
    <s v="50 NIIF Pymes - Separados"/>
    <x v="3"/>
    <s v="F4390"/>
    <x v="1"/>
    <x v="0"/>
    <m/>
    <m/>
    <s v="Costos financieros"/>
    <x v="10"/>
    <x v="10"/>
    <n v="1564141"/>
  </r>
  <r>
    <x v="24"/>
    <x v="24"/>
    <s v="50 NIIF Pymes - Separados"/>
    <x v="3"/>
    <s v="F4390"/>
    <x v="0"/>
    <x v="0"/>
    <m/>
    <m/>
    <s v="Ganancia (pérdida), antes de impuestos"/>
    <x v="12"/>
    <x v="12"/>
    <n v="336725"/>
  </r>
  <r>
    <x v="24"/>
    <x v="24"/>
    <s v="50 NIIF Pymes - Separados"/>
    <x v="3"/>
    <s v="F4390"/>
    <x v="1"/>
    <x v="0"/>
    <m/>
    <m/>
    <s v="Ganancia (pérdida), antes de impuestos"/>
    <x v="12"/>
    <x v="12"/>
    <n v="722448"/>
  </r>
  <r>
    <x v="24"/>
    <x v="24"/>
    <s v="50 NIIF Pymes - Separados"/>
    <x v="3"/>
    <s v="F4390"/>
    <x v="0"/>
    <x v="0"/>
    <m/>
    <m/>
    <s v="Gasto (ingreso) por impuestos, operaciones continuadas"/>
    <x v="13"/>
    <x v="13"/>
    <n v="35472"/>
  </r>
  <r>
    <x v="24"/>
    <x v="24"/>
    <s v="50 NIIF Pymes - Separados"/>
    <x v="3"/>
    <s v="F4390"/>
    <x v="1"/>
    <x v="0"/>
    <m/>
    <m/>
    <s v="Gasto (ingreso) por impuestos, operaciones continuadas"/>
    <x v="13"/>
    <x v="13"/>
    <n v="263513"/>
  </r>
  <r>
    <x v="24"/>
    <x v="24"/>
    <s v="50 NIIF Pymes - Separados"/>
    <x v="3"/>
    <s v="F4390"/>
    <x v="0"/>
    <x v="0"/>
    <m/>
    <m/>
    <s v="Ganancia (pérdida) procedente de operaciones continuadas"/>
    <x v="14"/>
    <x v="14"/>
    <n v="301253"/>
  </r>
  <r>
    <x v="24"/>
    <x v="24"/>
    <s v="50 NIIF Pymes - Separados"/>
    <x v="3"/>
    <s v="F4390"/>
    <x v="1"/>
    <x v="0"/>
    <m/>
    <m/>
    <s v="Ganancia (pérdida) procedente de operaciones continuadas"/>
    <x v="14"/>
    <x v="14"/>
    <n v="458935"/>
  </r>
  <r>
    <x v="24"/>
    <x v="24"/>
    <s v="50 NIIF Pymes - Separados"/>
    <x v="3"/>
    <s v="F4390"/>
    <x v="0"/>
    <x v="0"/>
    <m/>
    <m/>
    <s v="Ganancia (pérdida)"/>
    <x v="15"/>
    <x v="15"/>
    <n v="301253"/>
  </r>
  <r>
    <x v="24"/>
    <x v="24"/>
    <s v="50 NIIF Pymes - Separados"/>
    <x v="3"/>
    <s v="F4390"/>
    <x v="1"/>
    <x v="0"/>
    <m/>
    <m/>
    <s v="Ganancia (pérdida)"/>
    <x v="15"/>
    <x v="15"/>
    <n v="458935"/>
  </r>
  <r>
    <x v="25"/>
    <x v="25"/>
    <s v="50 NIIF Pymes - Separados"/>
    <x v="0"/>
    <s v="M7110"/>
    <x v="0"/>
    <x v="0"/>
    <m/>
    <m/>
    <s v="Ingresos de actividades ordinarias"/>
    <x v="0"/>
    <x v="0"/>
    <n v="10681423"/>
  </r>
  <r>
    <x v="25"/>
    <x v="25"/>
    <s v="50 NIIF Pymes - Separados"/>
    <x v="0"/>
    <s v="M7110"/>
    <x v="1"/>
    <x v="0"/>
    <m/>
    <m/>
    <s v="Ingresos de actividades ordinarias"/>
    <x v="0"/>
    <x v="0"/>
    <n v="12800976"/>
  </r>
  <r>
    <x v="25"/>
    <x v="25"/>
    <s v="50 NIIF Pymes - Separados"/>
    <x v="0"/>
    <s v="M7110"/>
    <x v="0"/>
    <x v="0"/>
    <m/>
    <m/>
    <s v="Costo de ventas"/>
    <x v="1"/>
    <x v="1"/>
    <n v="8249948"/>
  </r>
  <r>
    <x v="25"/>
    <x v="25"/>
    <s v="50 NIIF Pymes - Separados"/>
    <x v="0"/>
    <s v="M7110"/>
    <x v="1"/>
    <x v="0"/>
    <m/>
    <m/>
    <s v="Costo de ventas"/>
    <x v="1"/>
    <x v="1"/>
    <n v="10682678"/>
  </r>
  <r>
    <x v="25"/>
    <x v="25"/>
    <s v="50 NIIF Pymes - Separados"/>
    <x v="0"/>
    <s v="M7110"/>
    <x v="0"/>
    <x v="0"/>
    <m/>
    <m/>
    <s v="Ganancia bruta"/>
    <x v="2"/>
    <x v="2"/>
    <n v="2431475"/>
  </r>
  <r>
    <x v="25"/>
    <x v="25"/>
    <s v="50 NIIF Pymes - Separados"/>
    <x v="0"/>
    <s v="M7110"/>
    <x v="1"/>
    <x v="0"/>
    <m/>
    <m/>
    <s v="Ganancia bruta"/>
    <x v="2"/>
    <x v="2"/>
    <n v="2118298"/>
  </r>
  <r>
    <x v="25"/>
    <x v="25"/>
    <s v="50 NIIF Pymes - Separados"/>
    <x v="0"/>
    <s v="M7110"/>
    <x v="0"/>
    <x v="0"/>
    <m/>
    <m/>
    <s v="Otros ingresos"/>
    <x v="3"/>
    <x v="3"/>
    <n v="41190"/>
  </r>
  <r>
    <x v="25"/>
    <x v="25"/>
    <s v="50 NIIF Pymes - Separados"/>
    <x v="0"/>
    <s v="M7110"/>
    <x v="1"/>
    <x v="0"/>
    <m/>
    <m/>
    <s v="Otros ingresos"/>
    <x v="3"/>
    <x v="3"/>
    <n v="29807"/>
  </r>
  <r>
    <x v="25"/>
    <x v="25"/>
    <s v="50 NIIF Pymes - Separados"/>
    <x v="0"/>
    <s v="M7110"/>
    <x v="0"/>
    <x v="0"/>
    <m/>
    <m/>
    <s v="Costos de distribución"/>
    <x v="4"/>
    <x v="4"/>
    <n v="88589"/>
  </r>
  <r>
    <x v="25"/>
    <x v="25"/>
    <s v="50 NIIF Pymes - Separados"/>
    <x v="0"/>
    <s v="M7110"/>
    <x v="1"/>
    <x v="0"/>
    <m/>
    <m/>
    <s v="Costos de distribución"/>
    <x v="4"/>
    <x v="4"/>
    <n v="91353"/>
  </r>
  <r>
    <x v="25"/>
    <x v="25"/>
    <s v="50 NIIF Pymes - Separados"/>
    <x v="0"/>
    <s v="M7110"/>
    <x v="0"/>
    <x v="0"/>
    <m/>
    <m/>
    <s v="Gastos de administración"/>
    <x v="5"/>
    <x v="5"/>
    <n v="306586"/>
  </r>
  <r>
    <x v="25"/>
    <x v="25"/>
    <s v="50 NIIF Pymes - Separados"/>
    <x v="0"/>
    <s v="M7110"/>
    <x v="1"/>
    <x v="0"/>
    <m/>
    <m/>
    <s v="Gastos de administración"/>
    <x v="5"/>
    <x v="5"/>
    <n v="224053"/>
  </r>
  <r>
    <x v="25"/>
    <x v="25"/>
    <s v="50 NIIF Pymes - Separados"/>
    <x v="0"/>
    <s v="M7110"/>
    <x v="0"/>
    <x v="0"/>
    <m/>
    <m/>
    <s v="Otros gastos, por función"/>
    <x v="6"/>
    <x v="6"/>
    <n v="72492"/>
  </r>
  <r>
    <x v="25"/>
    <x v="25"/>
    <s v="50 NIIF Pymes - Separados"/>
    <x v="0"/>
    <s v="M7110"/>
    <x v="1"/>
    <x v="0"/>
    <m/>
    <m/>
    <s v="Otros gastos, por función"/>
    <x v="6"/>
    <x v="6"/>
    <n v="32916"/>
  </r>
  <r>
    <x v="25"/>
    <x v="25"/>
    <s v="50 NIIF Pymes - Separados"/>
    <x v="0"/>
    <s v="M7110"/>
    <x v="0"/>
    <x v="0"/>
    <m/>
    <m/>
    <s v="Ganancia (pérdida) por actividades de operación"/>
    <x v="8"/>
    <x v="8"/>
    <n v="2004998"/>
  </r>
  <r>
    <x v="25"/>
    <x v="25"/>
    <s v="50 NIIF Pymes - Separados"/>
    <x v="0"/>
    <s v="M7110"/>
    <x v="1"/>
    <x v="0"/>
    <m/>
    <m/>
    <s v="Ganancia (pérdida) por actividades de operación"/>
    <x v="8"/>
    <x v="8"/>
    <n v="1799783"/>
  </r>
  <r>
    <x v="25"/>
    <x v="25"/>
    <s v="50 NIIF Pymes - Separados"/>
    <x v="0"/>
    <s v="M7110"/>
    <x v="0"/>
    <x v="0"/>
    <m/>
    <m/>
    <s v="Ingresos financieros"/>
    <x v="9"/>
    <x v="9"/>
    <n v="13339"/>
  </r>
  <r>
    <x v="25"/>
    <x v="25"/>
    <s v="50 NIIF Pymes - Separados"/>
    <x v="0"/>
    <s v="M7110"/>
    <x v="1"/>
    <x v="0"/>
    <m/>
    <m/>
    <s v="Ingresos financieros"/>
    <x v="9"/>
    <x v="9"/>
    <n v="18695"/>
  </r>
  <r>
    <x v="25"/>
    <x v="25"/>
    <s v="50 NIIF Pymes - Separados"/>
    <x v="0"/>
    <s v="M7110"/>
    <x v="0"/>
    <x v="0"/>
    <m/>
    <m/>
    <s v="Costos financieros"/>
    <x v="10"/>
    <x v="10"/>
    <n v="51927"/>
  </r>
  <r>
    <x v="25"/>
    <x v="25"/>
    <s v="50 NIIF Pymes - Separados"/>
    <x v="0"/>
    <s v="M7110"/>
    <x v="1"/>
    <x v="0"/>
    <m/>
    <m/>
    <s v="Costos financieros"/>
    <x v="10"/>
    <x v="10"/>
    <n v="82063"/>
  </r>
  <r>
    <x v="25"/>
    <x v="25"/>
    <s v="50 NIIF Pymes - Separados"/>
    <x v="0"/>
    <s v="M7110"/>
    <x v="0"/>
    <x v="0"/>
    <m/>
    <m/>
    <s v="Ganancia (pérdida), antes de impuestos"/>
    <x v="12"/>
    <x v="12"/>
    <n v="1966410"/>
  </r>
  <r>
    <x v="25"/>
    <x v="25"/>
    <s v="50 NIIF Pymes - Separados"/>
    <x v="0"/>
    <s v="M7110"/>
    <x v="1"/>
    <x v="0"/>
    <m/>
    <m/>
    <s v="Ganancia (pérdida), antes de impuestos"/>
    <x v="12"/>
    <x v="12"/>
    <n v="1736415"/>
  </r>
  <r>
    <x v="25"/>
    <x v="25"/>
    <s v="50 NIIF Pymes - Separados"/>
    <x v="0"/>
    <s v="M7110"/>
    <x v="0"/>
    <x v="0"/>
    <m/>
    <m/>
    <s v="Gasto (ingreso) por impuestos, operaciones continuadas"/>
    <x v="13"/>
    <x v="13"/>
    <n v="758891"/>
  </r>
  <r>
    <x v="25"/>
    <x v="25"/>
    <s v="50 NIIF Pymes - Separados"/>
    <x v="0"/>
    <s v="M7110"/>
    <x v="1"/>
    <x v="0"/>
    <m/>
    <m/>
    <s v="Gasto (ingreso) por impuestos, operaciones continuadas"/>
    <x v="13"/>
    <x v="13"/>
    <n v="685314"/>
  </r>
  <r>
    <x v="25"/>
    <x v="25"/>
    <s v="50 NIIF Pymes - Separados"/>
    <x v="0"/>
    <s v="M7110"/>
    <x v="0"/>
    <x v="0"/>
    <m/>
    <m/>
    <s v="Ganancia (pérdida) procedente de operaciones continuadas"/>
    <x v="14"/>
    <x v="14"/>
    <n v="1207519"/>
  </r>
  <r>
    <x v="25"/>
    <x v="25"/>
    <s v="50 NIIF Pymes - Separados"/>
    <x v="0"/>
    <s v="M7110"/>
    <x v="1"/>
    <x v="0"/>
    <m/>
    <m/>
    <s v="Ganancia (pérdida) procedente de operaciones continuadas"/>
    <x v="14"/>
    <x v="14"/>
    <n v="1051101"/>
  </r>
  <r>
    <x v="25"/>
    <x v="25"/>
    <s v="50 NIIF Pymes - Separados"/>
    <x v="0"/>
    <s v="M7110"/>
    <x v="0"/>
    <x v="0"/>
    <m/>
    <m/>
    <s v="Ganancia (pérdida)"/>
    <x v="15"/>
    <x v="15"/>
    <n v="1207519"/>
  </r>
  <r>
    <x v="25"/>
    <x v="25"/>
    <s v="50 NIIF Pymes - Separados"/>
    <x v="0"/>
    <s v="M7110"/>
    <x v="1"/>
    <x v="0"/>
    <m/>
    <m/>
    <s v="Ganancia (pérdida)"/>
    <x v="15"/>
    <x v="15"/>
    <n v="1051101"/>
  </r>
  <r>
    <x v="26"/>
    <x v="26"/>
    <s v="20 NIIF Plenas - Separados"/>
    <x v="0"/>
    <s v="M7110"/>
    <x v="0"/>
    <x v="0"/>
    <m/>
    <m/>
    <s v="Ingresos de actividades ordinarias"/>
    <x v="0"/>
    <x v="0"/>
    <n v="90550578"/>
  </r>
  <r>
    <x v="26"/>
    <x v="26"/>
    <s v="20 NIIF Plenas - Separados"/>
    <x v="0"/>
    <s v="M7110"/>
    <x v="1"/>
    <x v="0"/>
    <m/>
    <m/>
    <s v="Ingresos de actividades ordinarias"/>
    <x v="0"/>
    <x v="0"/>
    <n v="88277408"/>
  </r>
  <r>
    <x v="26"/>
    <x v="26"/>
    <s v="20 NIIF Plenas - Separados"/>
    <x v="0"/>
    <s v="M7110"/>
    <x v="0"/>
    <x v="0"/>
    <m/>
    <m/>
    <s v="Costo de ventas"/>
    <x v="1"/>
    <x v="1"/>
    <n v="72200647"/>
  </r>
  <r>
    <x v="26"/>
    <x v="26"/>
    <s v="20 NIIF Plenas - Separados"/>
    <x v="0"/>
    <s v="M7110"/>
    <x v="1"/>
    <x v="0"/>
    <m/>
    <m/>
    <s v="Costo de ventas"/>
    <x v="1"/>
    <x v="1"/>
    <n v="70343147"/>
  </r>
  <r>
    <x v="26"/>
    <x v="26"/>
    <s v="20 NIIF Plenas - Separados"/>
    <x v="0"/>
    <s v="M7110"/>
    <x v="0"/>
    <x v="0"/>
    <m/>
    <m/>
    <s v="Ganancia bruta"/>
    <x v="2"/>
    <x v="2"/>
    <n v="18349931"/>
  </r>
  <r>
    <x v="26"/>
    <x v="26"/>
    <s v="20 NIIF Plenas - Separados"/>
    <x v="0"/>
    <s v="M7110"/>
    <x v="1"/>
    <x v="0"/>
    <m/>
    <m/>
    <s v="Ganancia bruta"/>
    <x v="2"/>
    <x v="2"/>
    <n v="17934261"/>
  </r>
  <r>
    <x v="26"/>
    <x v="26"/>
    <s v="20 NIIF Plenas - Separados"/>
    <x v="0"/>
    <s v="M7110"/>
    <x v="0"/>
    <x v="0"/>
    <m/>
    <m/>
    <s v="Otros ingresos"/>
    <x v="3"/>
    <x v="3"/>
    <n v="2082356"/>
  </r>
  <r>
    <x v="26"/>
    <x v="26"/>
    <s v="20 NIIF Plenas - Separados"/>
    <x v="0"/>
    <s v="M7110"/>
    <x v="0"/>
    <x v="0"/>
    <m/>
    <m/>
    <s v="Costos de distribución"/>
    <x v="4"/>
    <x v="4"/>
    <n v="1854490"/>
  </r>
  <r>
    <x v="26"/>
    <x v="26"/>
    <s v="20 NIIF Plenas - Separados"/>
    <x v="0"/>
    <s v="M7110"/>
    <x v="1"/>
    <x v="0"/>
    <m/>
    <m/>
    <s v="Costos de distribución"/>
    <x v="4"/>
    <x v="4"/>
    <n v="2880683"/>
  </r>
  <r>
    <x v="26"/>
    <x v="26"/>
    <s v="20 NIIF Plenas - Separados"/>
    <x v="0"/>
    <s v="M7110"/>
    <x v="0"/>
    <x v="0"/>
    <m/>
    <m/>
    <s v="Gastos de administración"/>
    <x v="5"/>
    <x v="5"/>
    <n v="11475232"/>
  </r>
  <r>
    <x v="26"/>
    <x v="26"/>
    <s v="20 NIIF Plenas - Separados"/>
    <x v="0"/>
    <s v="M7110"/>
    <x v="1"/>
    <x v="0"/>
    <m/>
    <m/>
    <s v="Gastos de administración"/>
    <x v="5"/>
    <x v="5"/>
    <n v="9690374"/>
  </r>
  <r>
    <x v="26"/>
    <x v="26"/>
    <s v="20 NIIF Plenas - Separados"/>
    <x v="0"/>
    <s v="M7110"/>
    <x v="0"/>
    <x v="0"/>
    <m/>
    <m/>
    <s v="Otros gastos, por función"/>
    <x v="6"/>
    <x v="6"/>
    <n v="161832"/>
  </r>
  <r>
    <x v="26"/>
    <x v="26"/>
    <s v="20 NIIF Plenas - Separados"/>
    <x v="0"/>
    <s v="M7110"/>
    <x v="1"/>
    <x v="0"/>
    <m/>
    <m/>
    <s v="Otros gastos, por función"/>
    <x v="6"/>
    <x v="6"/>
    <n v="1777278"/>
  </r>
  <r>
    <x v="26"/>
    <x v="26"/>
    <s v="20 NIIF Plenas - Separados"/>
    <x v="0"/>
    <s v="M7110"/>
    <x v="0"/>
    <x v="0"/>
    <m/>
    <m/>
    <s v="Ganancia (pérdida) por actividades de operación"/>
    <x v="8"/>
    <x v="8"/>
    <n v="6940733"/>
  </r>
  <r>
    <x v="26"/>
    <x v="26"/>
    <s v="20 NIIF Plenas - Separados"/>
    <x v="0"/>
    <s v="M7110"/>
    <x v="1"/>
    <x v="0"/>
    <m/>
    <m/>
    <s v="Ganancia (pérdida) por actividades de operación"/>
    <x v="8"/>
    <x v="8"/>
    <n v="3585926"/>
  </r>
  <r>
    <x v="26"/>
    <x v="26"/>
    <s v="20 NIIF Plenas - Separados"/>
    <x v="0"/>
    <s v="M7110"/>
    <x v="0"/>
    <x v="0"/>
    <m/>
    <m/>
    <s v="Ingresos financieros"/>
    <x v="9"/>
    <x v="9"/>
    <n v="2465654"/>
  </r>
  <r>
    <x v="26"/>
    <x v="26"/>
    <s v="20 NIIF Plenas - Separados"/>
    <x v="0"/>
    <s v="M7110"/>
    <x v="1"/>
    <x v="0"/>
    <m/>
    <m/>
    <s v="Ingresos financieros"/>
    <x v="9"/>
    <x v="9"/>
    <n v="4187238"/>
  </r>
  <r>
    <x v="26"/>
    <x v="26"/>
    <s v="20 NIIF Plenas - Separados"/>
    <x v="0"/>
    <s v="M7110"/>
    <x v="0"/>
    <x v="0"/>
    <m/>
    <m/>
    <s v="Costos financieros"/>
    <x v="10"/>
    <x v="10"/>
    <n v="5619388"/>
  </r>
  <r>
    <x v="26"/>
    <x v="26"/>
    <s v="20 NIIF Plenas - Separados"/>
    <x v="0"/>
    <s v="M7110"/>
    <x v="1"/>
    <x v="0"/>
    <m/>
    <m/>
    <s v="Costos financieros"/>
    <x v="10"/>
    <x v="10"/>
    <n v="6977046"/>
  </r>
  <r>
    <x v="26"/>
    <x v="26"/>
    <s v="20 NIIF Plenas - Separados"/>
    <x v="0"/>
    <s v="M7110"/>
    <x v="0"/>
    <x v="0"/>
    <m/>
    <m/>
    <s v="Pérdidas por deterioro de valor (ganancias por deterioro de valor y reversión de pérdidas por deterioro de valor) determinadas de acuerdo con la NIIF 9"/>
    <x v="19"/>
    <x v="19"/>
    <n v="145438"/>
  </r>
  <r>
    <x v="26"/>
    <x v="26"/>
    <s v="20 NIIF Plenas - Separados"/>
    <x v="0"/>
    <s v="M7110"/>
    <x v="0"/>
    <x v="0"/>
    <m/>
    <m/>
    <s v="Participación en las ganancias (pérdidas) de asociadas y negocios conjuntos que se contabilicen utilizando el método de la participación"/>
    <x v="17"/>
    <x v="17"/>
    <n v="-7194"/>
  </r>
  <r>
    <x v="26"/>
    <x v="26"/>
    <s v="20 NIIF Plenas - Separados"/>
    <x v="0"/>
    <s v="M7110"/>
    <x v="1"/>
    <x v="0"/>
    <m/>
    <m/>
    <s v="Participación en las ganancias (pérdidas) de asociadas y negocios conjuntos que se contabilicen utilizando el método de la participación"/>
    <x v="17"/>
    <x v="17"/>
    <n v="-211159"/>
  </r>
  <r>
    <x v="26"/>
    <x v="26"/>
    <s v="20 NIIF Plenas - Separados"/>
    <x v="0"/>
    <s v="M7110"/>
    <x v="0"/>
    <x v="0"/>
    <m/>
    <m/>
    <s v="Otros ingresos (gastos) procedentes de subsidiarias, entidades controladas de forma conjunta y asociadas"/>
    <x v="11"/>
    <x v="11"/>
    <n v="1946370"/>
  </r>
  <r>
    <x v="26"/>
    <x v="26"/>
    <s v="20 NIIF Plenas - Separados"/>
    <x v="0"/>
    <s v="M7110"/>
    <x v="1"/>
    <x v="0"/>
    <m/>
    <m/>
    <s v="Otros ingresos (gastos) procedentes de subsidiarias, entidades controladas de forma conjunta y asociadas"/>
    <x v="11"/>
    <x v="11"/>
    <n v="930601"/>
  </r>
  <r>
    <x v="26"/>
    <x v="26"/>
    <s v="20 NIIF Plenas - Separados"/>
    <x v="0"/>
    <s v="M7110"/>
    <x v="0"/>
    <x v="0"/>
    <m/>
    <m/>
    <s v="Ganancia (pérdida), antes de impuestos"/>
    <x v="12"/>
    <x v="12"/>
    <n v="5580737"/>
  </r>
  <r>
    <x v="26"/>
    <x v="26"/>
    <s v="20 NIIF Plenas - Separados"/>
    <x v="0"/>
    <s v="M7110"/>
    <x v="1"/>
    <x v="0"/>
    <m/>
    <m/>
    <s v="Ganancia (pérdida), antes de impuestos"/>
    <x v="12"/>
    <x v="12"/>
    <n v="1515560"/>
  </r>
  <r>
    <x v="26"/>
    <x v="26"/>
    <s v="20 NIIF Plenas - Separados"/>
    <x v="0"/>
    <s v="M7110"/>
    <x v="0"/>
    <x v="0"/>
    <m/>
    <m/>
    <s v="Gasto (ingreso) por impuestos, operaciones continuadas"/>
    <x v="13"/>
    <x v="13"/>
    <n v="531042"/>
  </r>
  <r>
    <x v="26"/>
    <x v="26"/>
    <s v="20 NIIF Plenas - Separados"/>
    <x v="0"/>
    <s v="M7110"/>
    <x v="1"/>
    <x v="0"/>
    <m/>
    <m/>
    <s v="Gasto (ingreso) por impuestos, operaciones continuadas"/>
    <x v="13"/>
    <x v="13"/>
    <n v="876836"/>
  </r>
  <r>
    <x v="26"/>
    <x v="26"/>
    <s v="20 NIIF Plenas - Separados"/>
    <x v="0"/>
    <s v="M7110"/>
    <x v="0"/>
    <x v="0"/>
    <m/>
    <m/>
    <s v="Ganancia (pérdida) procedente de operaciones continuadas"/>
    <x v="14"/>
    <x v="14"/>
    <n v="5049695"/>
  </r>
  <r>
    <x v="26"/>
    <x v="26"/>
    <s v="20 NIIF Plenas - Separados"/>
    <x v="0"/>
    <s v="M7110"/>
    <x v="1"/>
    <x v="0"/>
    <m/>
    <m/>
    <s v="Ganancia (pérdida) procedente de operaciones continuadas"/>
    <x v="14"/>
    <x v="14"/>
    <n v="638724"/>
  </r>
  <r>
    <x v="26"/>
    <x v="26"/>
    <s v="20 NIIF Plenas - Separados"/>
    <x v="0"/>
    <s v="M7110"/>
    <x v="0"/>
    <x v="0"/>
    <m/>
    <m/>
    <s v="Ganancia (pérdida)"/>
    <x v="15"/>
    <x v="15"/>
    <n v="5049695"/>
  </r>
  <r>
    <x v="26"/>
    <x v="26"/>
    <s v="20 NIIF Plenas - Separados"/>
    <x v="0"/>
    <s v="M7110"/>
    <x v="1"/>
    <x v="0"/>
    <m/>
    <m/>
    <s v="Ganancia (pérdida)"/>
    <x v="15"/>
    <x v="15"/>
    <n v="638724"/>
  </r>
  <r>
    <x v="27"/>
    <x v="27"/>
    <s v="40 NIIF Pymes - Individuales"/>
    <x v="0"/>
    <s v="F4290"/>
    <x v="1"/>
    <x v="0"/>
    <m/>
    <m/>
    <s v="Ingresos de actividades ordinarias"/>
    <x v="0"/>
    <x v="0"/>
    <n v="40904491"/>
  </r>
  <r>
    <x v="27"/>
    <x v="27"/>
    <s v="40 NIIF Pymes - Individuales"/>
    <x v="0"/>
    <s v="F4290"/>
    <x v="0"/>
    <x v="0"/>
    <m/>
    <m/>
    <s v="Ingresos de actividades ordinarias"/>
    <x v="0"/>
    <x v="0"/>
    <n v="41317259"/>
  </r>
  <r>
    <x v="27"/>
    <x v="27"/>
    <s v="40 NIIF Pymes - Individuales"/>
    <x v="0"/>
    <s v="F4290"/>
    <x v="1"/>
    <x v="0"/>
    <m/>
    <m/>
    <s v="Costo de ventas"/>
    <x v="1"/>
    <x v="1"/>
    <n v="31506705"/>
  </r>
  <r>
    <x v="27"/>
    <x v="27"/>
    <s v="40 NIIF Pymes - Individuales"/>
    <x v="0"/>
    <s v="F4290"/>
    <x v="0"/>
    <x v="0"/>
    <m/>
    <m/>
    <s v="Costo de ventas"/>
    <x v="1"/>
    <x v="1"/>
    <n v="32911170"/>
  </r>
  <r>
    <x v="27"/>
    <x v="27"/>
    <s v="40 NIIF Pymes - Individuales"/>
    <x v="0"/>
    <s v="F4290"/>
    <x v="1"/>
    <x v="0"/>
    <m/>
    <m/>
    <s v="Ganancia bruta"/>
    <x v="2"/>
    <x v="2"/>
    <n v="9397786"/>
  </r>
  <r>
    <x v="27"/>
    <x v="27"/>
    <s v="40 NIIF Pymes - Individuales"/>
    <x v="0"/>
    <s v="F4290"/>
    <x v="0"/>
    <x v="0"/>
    <m/>
    <m/>
    <s v="Ganancia bruta"/>
    <x v="2"/>
    <x v="2"/>
    <n v="8406089"/>
  </r>
  <r>
    <x v="27"/>
    <x v="27"/>
    <s v="40 NIIF Pymes - Individuales"/>
    <x v="0"/>
    <s v="F4290"/>
    <x v="1"/>
    <x v="0"/>
    <m/>
    <m/>
    <s v="Otros ingresos"/>
    <x v="3"/>
    <x v="3"/>
    <n v="488160"/>
  </r>
  <r>
    <x v="27"/>
    <x v="27"/>
    <s v="40 NIIF Pymes - Individuales"/>
    <x v="0"/>
    <s v="F4290"/>
    <x v="0"/>
    <x v="0"/>
    <m/>
    <m/>
    <s v="Otros ingresos"/>
    <x v="3"/>
    <x v="3"/>
    <n v="462072"/>
  </r>
  <r>
    <x v="27"/>
    <x v="27"/>
    <s v="40 NIIF Pymes - Individuales"/>
    <x v="0"/>
    <s v="F4290"/>
    <x v="1"/>
    <x v="0"/>
    <m/>
    <m/>
    <s v="Gastos de administración"/>
    <x v="5"/>
    <x v="5"/>
    <n v="2468624"/>
  </r>
  <r>
    <x v="27"/>
    <x v="27"/>
    <s v="40 NIIF Pymes - Individuales"/>
    <x v="0"/>
    <s v="F4290"/>
    <x v="0"/>
    <x v="0"/>
    <m/>
    <m/>
    <s v="Gastos de administración"/>
    <x v="5"/>
    <x v="5"/>
    <n v="3538447"/>
  </r>
  <r>
    <x v="27"/>
    <x v="27"/>
    <s v="40 NIIF Pymes - Individuales"/>
    <x v="0"/>
    <s v="F4290"/>
    <x v="1"/>
    <x v="0"/>
    <m/>
    <m/>
    <s v="Otros gastos, por función"/>
    <x v="6"/>
    <x v="6"/>
    <n v="710360"/>
  </r>
  <r>
    <x v="27"/>
    <x v="27"/>
    <s v="40 NIIF Pymes - Individuales"/>
    <x v="0"/>
    <s v="F4290"/>
    <x v="0"/>
    <x v="0"/>
    <m/>
    <m/>
    <s v="Otros gastos, por función"/>
    <x v="6"/>
    <x v="6"/>
    <n v="935822"/>
  </r>
  <r>
    <x v="27"/>
    <x v="27"/>
    <s v="40 NIIF Pymes - Individuales"/>
    <x v="0"/>
    <s v="F4290"/>
    <x v="1"/>
    <x v="0"/>
    <m/>
    <m/>
    <s v="Ganancia (pérdida) por actividades de operación"/>
    <x v="8"/>
    <x v="8"/>
    <n v="6706962"/>
  </r>
  <r>
    <x v="27"/>
    <x v="27"/>
    <s v="40 NIIF Pymes - Individuales"/>
    <x v="0"/>
    <s v="F4290"/>
    <x v="0"/>
    <x v="0"/>
    <m/>
    <m/>
    <s v="Ganancia (pérdida) por actividades de operación"/>
    <x v="8"/>
    <x v="8"/>
    <n v="4393892"/>
  </r>
  <r>
    <x v="27"/>
    <x v="27"/>
    <s v="40 NIIF Pymes - Individuales"/>
    <x v="0"/>
    <s v="F4290"/>
    <x v="1"/>
    <x v="0"/>
    <m/>
    <m/>
    <s v="Ingresos financieros"/>
    <x v="9"/>
    <x v="9"/>
    <n v="128237"/>
  </r>
  <r>
    <x v="27"/>
    <x v="27"/>
    <s v="40 NIIF Pymes - Individuales"/>
    <x v="0"/>
    <s v="F4290"/>
    <x v="0"/>
    <x v="0"/>
    <m/>
    <m/>
    <s v="Ingresos financieros"/>
    <x v="9"/>
    <x v="9"/>
    <n v="48064"/>
  </r>
  <r>
    <x v="27"/>
    <x v="27"/>
    <s v="40 NIIF Pymes - Individuales"/>
    <x v="0"/>
    <s v="F4290"/>
    <x v="1"/>
    <x v="0"/>
    <m/>
    <m/>
    <s v="Costos financieros"/>
    <x v="10"/>
    <x v="10"/>
    <n v="1674577"/>
  </r>
  <r>
    <x v="27"/>
    <x v="27"/>
    <s v="40 NIIF Pymes - Individuales"/>
    <x v="0"/>
    <s v="F4290"/>
    <x v="0"/>
    <x v="0"/>
    <m/>
    <m/>
    <s v="Costos financieros"/>
    <x v="10"/>
    <x v="10"/>
    <n v="1187077"/>
  </r>
  <r>
    <x v="27"/>
    <x v="27"/>
    <s v="40 NIIF Pymes - Individuales"/>
    <x v="0"/>
    <s v="F4290"/>
    <x v="1"/>
    <x v="0"/>
    <m/>
    <m/>
    <s v="Ganancia (pérdida), antes de impuestos"/>
    <x v="12"/>
    <x v="12"/>
    <n v="5160622"/>
  </r>
  <r>
    <x v="27"/>
    <x v="27"/>
    <s v="40 NIIF Pymes - Individuales"/>
    <x v="0"/>
    <s v="F4290"/>
    <x v="0"/>
    <x v="0"/>
    <m/>
    <m/>
    <s v="Ganancia (pérdida), antes de impuestos"/>
    <x v="12"/>
    <x v="12"/>
    <n v="3254879"/>
  </r>
  <r>
    <x v="27"/>
    <x v="27"/>
    <s v="40 NIIF Pymes - Individuales"/>
    <x v="0"/>
    <s v="F4290"/>
    <x v="1"/>
    <x v="0"/>
    <m/>
    <m/>
    <s v="Gasto (ingreso) por impuestos, operaciones continuadas"/>
    <x v="13"/>
    <x v="13"/>
    <n v="2187866"/>
  </r>
  <r>
    <x v="27"/>
    <x v="27"/>
    <s v="40 NIIF Pymes - Individuales"/>
    <x v="0"/>
    <s v="F4290"/>
    <x v="0"/>
    <x v="0"/>
    <m/>
    <m/>
    <s v="Gasto (ingreso) por impuestos, operaciones continuadas"/>
    <x v="13"/>
    <x v="13"/>
    <n v="1237403"/>
  </r>
  <r>
    <x v="27"/>
    <x v="27"/>
    <s v="40 NIIF Pymes - Individuales"/>
    <x v="0"/>
    <s v="F4290"/>
    <x v="1"/>
    <x v="0"/>
    <m/>
    <m/>
    <s v="Ganancia (pérdida) procedente de operaciones continuadas"/>
    <x v="14"/>
    <x v="14"/>
    <n v="2972756"/>
  </r>
  <r>
    <x v="27"/>
    <x v="27"/>
    <s v="40 NIIF Pymes - Individuales"/>
    <x v="0"/>
    <s v="F4290"/>
    <x v="0"/>
    <x v="0"/>
    <m/>
    <m/>
    <s v="Ganancia (pérdida) procedente de operaciones continuadas"/>
    <x v="14"/>
    <x v="14"/>
    <n v="2017476"/>
  </r>
  <r>
    <x v="27"/>
    <x v="27"/>
    <s v="40 NIIF Pymes - Individuales"/>
    <x v="0"/>
    <s v="F4290"/>
    <x v="1"/>
    <x v="0"/>
    <m/>
    <m/>
    <s v="Ganancia (pérdida)"/>
    <x v="15"/>
    <x v="15"/>
    <n v="2972756"/>
  </r>
  <r>
    <x v="27"/>
    <x v="27"/>
    <s v="40 NIIF Pymes - Individuales"/>
    <x v="0"/>
    <s v="F4290"/>
    <x v="0"/>
    <x v="0"/>
    <m/>
    <m/>
    <s v="Ganancia (pérdida)"/>
    <x v="15"/>
    <x v="15"/>
    <n v="2017476"/>
  </r>
  <r>
    <x v="28"/>
    <x v="28"/>
    <s v="20 NIIF Plenas - Separados"/>
    <x v="0"/>
    <s v="F4210"/>
    <x v="0"/>
    <x v="0"/>
    <m/>
    <m/>
    <s v="Ingresos de actividades ordinarias"/>
    <x v="0"/>
    <x v="0"/>
    <n v="360737580"/>
  </r>
  <r>
    <x v="28"/>
    <x v="28"/>
    <s v="20 NIIF Plenas - Separados"/>
    <x v="0"/>
    <s v="F4210"/>
    <x v="1"/>
    <x v="0"/>
    <m/>
    <m/>
    <s v="Ingresos de actividades ordinarias"/>
    <x v="0"/>
    <x v="0"/>
    <n v="240461623"/>
  </r>
  <r>
    <x v="28"/>
    <x v="28"/>
    <s v="20 NIIF Plenas - Separados"/>
    <x v="0"/>
    <s v="F4210"/>
    <x v="0"/>
    <x v="0"/>
    <m/>
    <m/>
    <s v="Costo de ventas"/>
    <x v="1"/>
    <x v="1"/>
    <n v="314640305"/>
  </r>
  <r>
    <x v="28"/>
    <x v="28"/>
    <s v="20 NIIF Plenas - Separados"/>
    <x v="0"/>
    <s v="F4210"/>
    <x v="1"/>
    <x v="0"/>
    <m/>
    <m/>
    <s v="Costo de ventas"/>
    <x v="1"/>
    <x v="1"/>
    <n v="209874029"/>
  </r>
  <r>
    <x v="28"/>
    <x v="28"/>
    <s v="20 NIIF Plenas - Separados"/>
    <x v="0"/>
    <s v="F4210"/>
    <x v="0"/>
    <x v="0"/>
    <m/>
    <m/>
    <s v="Ganancia bruta"/>
    <x v="2"/>
    <x v="2"/>
    <n v="46097275"/>
  </r>
  <r>
    <x v="28"/>
    <x v="28"/>
    <s v="20 NIIF Plenas - Separados"/>
    <x v="0"/>
    <s v="F4210"/>
    <x v="1"/>
    <x v="0"/>
    <m/>
    <m/>
    <s v="Ganancia bruta"/>
    <x v="2"/>
    <x v="2"/>
    <n v="30587594"/>
  </r>
  <r>
    <x v="28"/>
    <x v="28"/>
    <s v="20 NIIF Plenas - Separados"/>
    <x v="0"/>
    <s v="F4210"/>
    <x v="0"/>
    <x v="0"/>
    <m/>
    <m/>
    <s v="Gastos de administración"/>
    <x v="5"/>
    <x v="5"/>
    <n v="20171269"/>
  </r>
  <r>
    <x v="28"/>
    <x v="28"/>
    <s v="20 NIIF Plenas - Separados"/>
    <x v="0"/>
    <s v="F4210"/>
    <x v="1"/>
    <x v="0"/>
    <m/>
    <m/>
    <s v="Gastos de administración"/>
    <x v="5"/>
    <x v="5"/>
    <n v="21927210"/>
  </r>
  <r>
    <x v="28"/>
    <x v="28"/>
    <s v="20 NIIF Plenas - Separados"/>
    <x v="0"/>
    <s v="F4210"/>
    <x v="0"/>
    <x v="0"/>
    <m/>
    <m/>
    <s v="Otras ganancias (pérdidas)"/>
    <x v="7"/>
    <x v="7"/>
    <n v="11819462"/>
  </r>
  <r>
    <x v="28"/>
    <x v="28"/>
    <s v="20 NIIF Plenas - Separados"/>
    <x v="0"/>
    <s v="F4210"/>
    <x v="1"/>
    <x v="0"/>
    <m/>
    <m/>
    <s v="Otras ganancias (pérdidas)"/>
    <x v="7"/>
    <x v="7"/>
    <n v="3748859"/>
  </r>
  <r>
    <x v="28"/>
    <x v="28"/>
    <s v="20 NIIF Plenas - Separados"/>
    <x v="0"/>
    <s v="F4210"/>
    <x v="0"/>
    <x v="0"/>
    <m/>
    <m/>
    <s v="Ganancia (pérdida) por actividades de operación"/>
    <x v="8"/>
    <x v="8"/>
    <n v="37745468"/>
  </r>
  <r>
    <x v="28"/>
    <x v="28"/>
    <s v="20 NIIF Plenas - Separados"/>
    <x v="0"/>
    <s v="F4210"/>
    <x v="1"/>
    <x v="0"/>
    <m/>
    <m/>
    <s v="Ganancia (pérdida) por actividades de operación"/>
    <x v="8"/>
    <x v="8"/>
    <n v="12409243"/>
  </r>
  <r>
    <x v="28"/>
    <x v="28"/>
    <s v="20 NIIF Plenas - Separados"/>
    <x v="0"/>
    <s v="F4210"/>
    <x v="0"/>
    <x v="0"/>
    <m/>
    <m/>
    <s v="Ingresos financieros"/>
    <x v="9"/>
    <x v="9"/>
    <n v="5820329"/>
  </r>
  <r>
    <x v="28"/>
    <x v="28"/>
    <s v="20 NIIF Plenas - Separados"/>
    <x v="0"/>
    <s v="F4210"/>
    <x v="1"/>
    <x v="0"/>
    <m/>
    <m/>
    <s v="Ingresos financieros"/>
    <x v="9"/>
    <x v="9"/>
    <n v="24008126"/>
  </r>
  <r>
    <x v="28"/>
    <x v="28"/>
    <s v="20 NIIF Plenas - Separados"/>
    <x v="0"/>
    <s v="F4210"/>
    <x v="0"/>
    <x v="0"/>
    <m/>
    <m/>
    <s v="Pérdidas por deterioro de valor (ganancias por deterioro de valor y reversión de pérdidas por deterioro de valor) determinadas de acuerdo con la NIIF 9"/>
    <x v="19"/>
    <x v="19"/>
    <n v="64409280"/>
  </r>
  <r>
    <x v="28"/>
    <x v="28"/>
    <s v="20 NIIF Plenas - Separados"/>
    <x v="0"/>
    <s v="F4210"/>
    <x v="1"/>
    <x v="0"/>
    <m/>
    <m/>
    <s v="Pérdidas por deterioro de valor (ganancias por deterioro de valor y reversión de pérdidas por deterioro de valor) determinadas de acuerdo con la NIIF 9"/>
    <x v="19"/>
    <x v="19"/>
    <n v="142588577"/>
  </r>
  <r>
    <x v="28"/>
    <x v="28"/>
    <s v="20 NIIF Plenas - Separados"/>
    <x v="0"/>
    <s v="F4210"/>
    <x v="0"/>
    <x v="0"/>
    <m/>
    <m/>
    <s v="Participación en las ganancias (pérdidas) de asociadas y negocios conjuntos que se contabilicen utilizando el método de la participación"/>
    <x v="17"/>
    <x v="17"/>
    <n v="89978560"/>
  </r>
  <r>
    <x v="28"/>
    <x v="28"/>
    <s v="20 NIIF Plenas - Separados"/>
    <x v="0"/>
    <s v="F4210"/>
    <x v="1"/>
    <x v="0"/>
    <m/>
    <m/>
    <s v="Participación en las ganancias (pérdidas) de asociadas y negocios conjuntos que se contabilicen utilizando el método de la participación"/>
    <x v="17"/>
    <x v="17"/>
    <n v="48075263"/>
  </r>
  <r>
    <x v="28"/>
    <x v="28"/>
    <s v="20 NIIF Plenas - Separados"/>
    <x v="0"/>
    <s v="F4210"/>
    <x v="0"/>
    <x v="0"/>
    <m/>
    <m/>
    <s v="Ganancia (pérdida), antes de impuestos"/>
    <x v="12"/>
    <x v="12"/>
    <n v="69135077"/>
  </r>
  <r>
    <x v="28"/>
    <x v="28"/>
    <s v="20 NIIF Plenas - Separados"/>
    <x v="0"/>
    <s v="F4210"/>
    <x v="1"/>
    <x v="0"/>
    <m/>
    <m/>
    <s v="Ganancia (pérdida), antes de impuestos"/>
    <x v="12"/>
    <x v="12"/>
    <n v="-58095945"/>
  </r>
  <r>
    <x v="28"/>
    <x v="28"/>
    <s v="20 NIIF Plenas - Separados"/>
    <x v="0"/>
    <s v="F4210"/>
    <x v="0"/>
    <x v="0"/>
    <m/>
    <m/>
    <s v="Gasto (ingreso) por impuestos, operaciones continuadas"/>
    <x v="13"/>
    <x v="13"/>
    <n v="14551495"/>
  </r>
  <r>
    <x v="28"/>
    <x v="28"/>
    <s v="20 NIIF Plenas - Separados"/>
    <x v="0"/>
    <s v="F4210"/>
    <x v="1"/>
    <x v="0"/>
    <m/>
    <m/>
    <s v="Gasto (ingreso) por impuestos, operaciones continuadas"/>
    <x v="13"/>
    <x v="13"/>
    <n v="19207698"/>
  </r>
  <r>
    <x v="28"/>
    <x v="28"/>
    <s v="20 NIIF Plenas - Separados"/>
    <x v="0"/>
    <s v="F4210"/>
    <x v="0"/>
    <x v="0"/>
    <m/>
    <m/>
    <s v="Ganancia (pérdida) procedente de operaciones continuadas"/>
    <x v="14"/>
    <x v="14"/>
    <n v="54583582"/>
  </r>
  <r>
    <x v="28"/>
    <x v="28"/>
    <s v="20 NIIF Plenas - Separados"/>
    <x v="0"/>
    <s v="F4210"/>
    <x v="1"/>
    <x v="0"/>
    <m/>
    <m/>
    <s v="Ganancia (pérdida) procedente de operaciones continuadas"/>
    <x v="14"/>
    <x v="14"/>
    <n v="-77303643"/>
  </r>
  <r>
    <x v="28"/>
    <x v="28"/>
    <s v="20 NIIF Plenas - Separados"/>
    <x v="0"/>
    <s v="F4210"/>
    <x v="0"/>
    <x v="0"/>
    <m/>
    <m/>
    <s v="Ganancia (pérdida)"/>
    <x v="15"/>
    <x v="15"/>
    <n v="54583582"/>
  </r>
  <r>
    <x v="28"/>
    <x v="28"/>
    <s v="20 NIIF Plenas - Separados"/>
    <x v="0"/>
    <s v="F4210"/>
    <x v="1"/>
    <x v="0"/>
    <m/>
    <m/>
    <s v="Ganancia (pérdida)"/>
    <x v="15"/>
    <x v="15"/>
    <n v="-77303643"/>
  </r>
  <r>
    <x v="29"/>
    <x v="29"/>
    <s v="40 NIIF Pymes - Individuales"/>
    <x v="3"/>
    <s v="F4210"/>
    <x v="1"/>
    <x v="0"/>
    <m/>
    <m/>
    <s v="Ingresos de actividades ordinarias"/>
    <x v="0"/>
    <x v="0"/>
    <n v="165014068"/>
  </r>
  <r>
    <x v="29"/>
    <x v="29"/>
    <s v="40 NIIF Pymes - Individuales"/>
    <x v="3"/>
    <s v="F4210"/>
    <x v="0"/>
    <x v="0"/>
    <m/>
    <m/>
    <s v="Ingresos de actividades ordinarias"/>
    <x v="0"/>
    <x v="0"/>
    <n v="198973235"/>
  </r>
  <r>
    <x v="29"/>
    <x v="29"/>
    <s v="40 NIIF Pymes - Individuales"/>
    <x v="3"/>
    <s v="F4210"/>
    <x v="1"/>
    <x v="0"/>
    <m/>
    <m/>
    <s v="Costo de ventas"/>
    <x v="1"/>
    <x v="1"/>
    <n v="153664553"/>
  </r>
  <r>
    <x v="29"/>
    <x v="29"/>
    <s v="40 NIIF Pymes - Individuales"/>
    <x v="3"/>
    <s v="F4210"/>
    <x v="0"/>
    <x v="0"/>
    <m/>
    <m/>
    <s v="Costo de ventas"/>
    <x v="1"/>
    <x v="1"/>
    <n v="185456265"/>
  </r>
  <r>
    <x v="29"/>
    <x v="29"/>
    <s v="40 NIIF Pymes - Individuales"/>
    <x v="3"/>
    <s v="F4210"/>
    <x v="1"/>
    <x v="0"/>
    <m/>
    <m/>
    <s v="Ganancia bruta"/>
    <x v="2"/>
    <x v="2"/>
    <n v="11349515"/>
  </r>
  <r>
    <x v="29"/>
    <x v="29"/>
    <s v="40 NIIF Pymes - Individuales"/>
    <x v="3"/>
    <s v="F4210"/>
    <x v="0"/>
    <x v="0"/>
    <m/>
    <m/>
    <s v="Ganancia bruta"/>
    <x v="2"/>
    <x v="2"/>
    <n v="13516970"/>
  </r>
  <r>
    <x v="29"/>
    <x v="29"/>
    <s v="40 NIIF Pymes - Individuales"/>
    <x v="3"/>
    <s v="F4210"/>
    <x v="1"/>
    <x v="0"/>
    <m/>
    <m/>
    <s v="Otros ingresos"/>
    <x v="3"/>
    <x v="3"/>
    <n v="17133516"/>
  </r>
  <r>
    <x v="29"/>
    <x v="29"/>
    <s v="40 NIIF Pymes - Individuales"/>
    <x v="3"/>
    <s v="F4210"/>
    <x v="0"/>
    <x v="0"/>
    <m/>
    <m/>
    <s v="Otros ingresos"/>
    <x v="3"/>
    <x v="3"/>
    <n v="4278798"/>
  </r>
  <r>
    <x v="29"/>
    <x v="29"/>
    <s v="40 NIIF Pymes - Individuales"/>
    <x v="3"/>
    <s v="F4210"/>
    <x v="1"/>
    <x v="0"/>
    <m/>
    <m/>
    <s v="Costos de distribución"/>
    <x v="4"/>
    <x v="4"/>
    <n v="11449"/>
  </r>
  <r>
    <x v="29"/>
    <x v="29"/>
    <s v="40 NIIF Pymes - Individuales"/>
    <x v="3"/>
    <s v="F4210"/>
    <x v="0"/>
    <x v="0"/>
    <m/>
    <m/>
    <s v="Costos de distribución"/>
    <x v="4"/>
    <x v="4"/>
    <n v="230818"/>
  </r>
  <r>
    <x v="29"/>
    <x v="29"/>
    <s v="40 NIIF Pymes - Individuales"/>
    <x v="3"/>
    <s v="F4210"/>
    <x v="1"/>
    <x v="0"/>
    <m/>
    <m/>
    <s v="Gastos de administración"/>
    <x v="5"/>
    <x v="5"/>
    <n v="7484976"/>
  </r>
  <r>
    <x v="29"/>
    <x v="29"/>
    <s v="40 NIIF Pymes - Individuales"/>
    <x v="3"/>
    <s v="F4210"/>
    <x v="0"/>
    <x v="0"/>
    <m/>
    <m/>
    <s v="Gastos de administración"/>
    <x v="5"/>
    <x v="5"/>
    <n v="5809870"/>
  </r>
  <r>
    <x v="29"/>
    <x v="29"/>
    <s v="40 NIIF Pymes - Individuales"/>
    <x v="3"/>
    <s v="F4210"/>
    <x v="1"/>
    <x v="0"/>
    <m/>
    <m/>
    <s v="Otros gastos, por función"/>
    <x v="6"/>
    <x v="6"/>
    <n v="4691681"/>
  </r>
  <r>
    <x v="29"/>
    <x v="29"/>
    <s v="40 NIIF Pymes - Individuales"/>
    <x v="3"/>
    <s v="F4210"/>
    <x v="0"/>
    <x v="0"/>
    <m/>
    <m/>
    <s v="Otros gastos, por función"/>
    <x v="6"/>
    <x v="6"/>
    <n v="7372779"/>
  </r>
  <r>
    <x v="29"/>
    <x v="29"/>
    <s v="40 NIIF Pymes - Individuales"/>
    <x v="3"/>
    <s v="F4210"/>
    <x v="1"/>
    <x v="0"/>
    <m/>
    <m/>
    <s v="Ganancia (pérdida) por actividades de operación"/>
    <x v="8"/>
    <x v="8"/>
    <n v="16294925"/>
  </r>
  <r>
    <x v="29"/>
    <x v="29"/>
    <s v="40 NIIF Pymes - Individuales"/>
    <x v="3"/>
    <s v="F4210"/>
    <x v="0"/>
    <x v="0"/>
    <m/>
    <m/>
    <s v="Ganancia (pérdida) por actividades de operación"/>
    <x v="8"/>
    <x v="8"/>
    <n v="4382301"/>
  </r>
  <r>
    <x v="29"/>
    <x v="29"/>
    <s v="40 NIIF Pymes - Individuales"/>
    <x v="3"/>
    <s v="F4210"/>
    <x v="1"/>
    <x v="0"/>
    <m/>
    <m/>
    <s v="Ingresos financieros"/>
    <x v="9"/>
    <x v="9"/>
    <n v="721409"/>
  </r>
  <r>
    <x v="29"/>
    <x v="29"/>
    <s v="40 NIIF Pymes - Individuales"/>
    <x v="3"/>
    <s v="F4210"/>
    <x v="0"/>
    <x v="0"/>
    <m/>
    <m/>
    <s v="Ingresos financieros"/>
    <x v="9"/>
    <x v="9"/>
    <n v="500768"/>
  </r>
  <r>
    <x v="29"/>
    <x v="29"/>
    <s v="40 NIIF Pymes - Individuales"/>
    <x v="3"/>
    <s v="F4210"/>
    <x v="1"/>
    <x v="0"/>
    <m/>
    <m/>
    <s v="Costos financieros"/>
    <x v="10"/>
    <x v="10"/>
    <n v="8386332"/>
  </r>
  <r>
    <x v="29"/>
    <x v="29"/>
    <s v="40 NIIF Pymes - Individuales"/>
    <x v="3"/>
    <s v="F4210"/>
    <x v="0"/>
    <x v="0"/>
    <m/>
    <m/>
    <s v="Costos financieros"/>
    <x v="10"/>
    <x v="10"/>
    <n v="8412584"/>
  </r>
  <r>
    <x v="29"/>
    <x v="29"/>
    <s v="40 NIIF Pymes - Individuales"/>
    <x v="3"/>
    <s v="F4210"/>
    <x v="1"/>
    <x v="0"/>
    <m/>
    <m/>
    <s v="Ganancia (pérdida), antes de impuestos"/>
    <x v="12"/>
    <x v="12"/>
    <n v="8630002"/>
  </r>
  <r>
    <x v="29"/>
    <x v="29"/>
    <s v="40 NIIF Pymes - Individuales"/>
    <x v="3"/>
    <s v="F4210"/>
    <x v="0"/>
    <x v="0"/>
    <m/>
    <m/>
    <s v="Ganancia (pérdida), antes de impuestos"/>
    <x v="12"/>
    <x v="12"/>
    <n v="-3529515"/>
  </r>
  <r>
    <x v="29"/>
    <x v="29"/>
    <s v="40 NIIF Pymes - Individuales"/>
    <x v="3"/>
    <s v="F4210"/>
    <x v="1"/>
    <x v="0"/>
    <m/>
    <m/>
    <s v="Gasto (ingreso) por impuestos, operaciones continuadas"/>
    <x v="13"/>
    <x v="13"/>
    <n v="898671"/>
  </r>
  <r>
    <x v="29"/>
    <x v="29"/>
    <s v="40 NIIF Pymes - Individuales"/>
    <x v="3"/>
    <s v="F4210"/>
    <x v="0"/>
    <x v="0"/>
    <m/>
    <m/>
    <s v="Gasto (ingreso) por impuestos, operaciones continuadas"/>
    <x v="13"/>
    <x v="13"/>
    <n v="3235629"/>
  </r>
  <r>
    <x v="29"/>
    <x v="29"/>
    <s v="40 NIIF Pymes - Individuales"/>
    <x v="3"/>
    <s v="F4210"/>
    <x v="1"/>
    <x v="0"/>
    <m/>
    <m/>
    <s v="Ganancia (pérdida) procedente de operaciones continuadas"/>
    <x v="14"/>
    <x v="14"/>
    <n v="7731331"/>
  </r>
  <r>
    <x v="29"/>
    <x v="29"/>
    <s v="40 NIIF Pymes - Individuales"/>
    <x v="3"/>
    <s v="F4210"/>
    <x v="0"/>
    <x v="0"/>
    <m/>
    <m/>
    <s v="Ganancia (pérdida) procedente de operaciones continuadas"/>
    <x v="14"/>
    <x v="14"/>
    <n v="-6765144"/>
  </r>
  <r>
    <x v="29"/>
    <x v="29"/>
    <s v="40 NIIF Pymes - Individuales"/>
    <x v="3"/>
    <s v="F4210"/>
    <x v="1"/>
    <x v="0"/>
    <m/>
    <m/>
    <s v="Ganancia (pérdida)"/>
    <x v="15"/>
    <x v="15"/>
    <n v="7731331"/>
  </r>
  <r>
    <x v="29"/>
    <x v="29"/>
    <s v="40 NIIF Pymes - Individuales"/>
    <x v="3"/>
    <s v="F4210"/>
    <x v="0"/>
    <x v="0"/>
    <m/>
    <m/>
    <s v="Ganancia (pérdida)"/>
    <x v="15"/>
    <x v="15"/>
    <n v="-6765144"/>
  </r>
  <r>
    <x v="30"/>
    <x v="30"/>
    <s v="40 NIIF Pymes - Individuales"/>
    <x v="3"/>
    <s v="M7110"/>
    <x v="1"/>
    <x v="0"/>
    <m/>
    <m/>
    <s v="Ingresos de actividades ordinarias"/>
    <x v="0"/>
    <x v="0"/>
    <n v="402389"/>
  </r>
  <r>
    <x v="30"/>
    <x v="30"/>
    <s v="40 NIIF Pymes - Individuales"/>
    <x v="3"/>
    <s v="M7110"/>
    <x v="0"/>
    <x v="0"/>
    <m/>
    <m/>
    <s v="Ingresos de actividades ordinarias"/>
    <x v="0"/>
    <x v="0"/>
    <n v="202539"/>
  </r>
  <r>
    <x v="30"/>
    <x v="30"/>
    <s v="40 NIIF Pymes - Individuales"/>
    <x v="3"/>
    <s v="M7110"/>
    <x v="0"/>
    <x v="0"/>
    <m/>
    <m/>
    <s v="Costo de ventas"/>
    <x v="1"/>
    <x v="1"/>
    <n v="47505"/>
  </r>
  <r>
    <x v="30"/>
    <x v="30"/>
    <s v="40 NIIF Pymes - Individuales"/>
    <x v="3"/>
    <s v="M7110"/>
    <x v="1"/>
    <x v="0"/>
    <m/>
    <m/>
    <s v="Ganancia bruta"/>
    <x v="2"/>
    <x v="2"/>
    <n v="402389"/>
  </r>
  <r>
    <x v="30"/>
    <x v="30"/>
    <s v="40 NIIF Pymes - Individuales"/>
    <x v="3"/>
    <s v="M7110"/>
    <x v="0"/>
    <x v="0"/>
    <m/>
    <m/>
    <s v="Ganancia bruta"/>
    <x v="2"/>
    <x v="2"/>
    <n v="155034"/>
  </r>
  <r>
    <x v="30"/>
    <x v="30"/>
    <s v="40 NIIF Pymes - Individuales"/>
    <x v="3"/>
    <s v="M7110"/>
    <x v="1"/>
    <x v="0"/>
    <m/>
    <m/>
    <s v="Otros ingresos"/>
    <x v="3"/>
    <x v="3"/>
    <n v="16713"/>
  </r>
  <r>
    <x v="30"/>
    <x v="30"/>
    <s v="40 NIIF Pymes - Individuales"/>
    <x v="3"/>
    <s v="M7110"/>
    <x v="1"/>
    <x v="0"/>
    <m/>
    <m/>
    <s v="Gastos de administración"/>
    <x v="5"/>
    <x v="5"/>
    <n v="1133313"/>
  </r>
  <r>
    <x v="30"/>
    <x v="30"/>
    <s v="40 NIIF Pymes - Individuales"/>
    <x v="3"/>
    <s v="M7110"/>
    <x v="0"/>
    <x v="0"/>
    <m/>
    <m/>
    <s v="Gastos de administración"/>
    <x v="5"/>
    <x v="5"/>
    <n v="2890416"/>
  </r>
  <r>
    <x v="30"/>
    <x v="30"/>
    <s v="40 NIIF Pymes - Individuales"/>
    <x v="3"/>
    <s v="M7110"/>
    <x v="1"/>
    <x v="0"/>
    <m/>
    <m/>
    <s v="Otros gastos, por función"/>
    <x v="6"/>
    <x v="6"/>
    <n v="421471"/>
  </r>
  <r>
    <x v="30"/>
    <x v="30"/>
    <s v="40 NIIF Pymes - Individuales"/>
    <x v="3"/>
    <s v="M7110"/>
    <x v="0"/>
    <x v="0"/>
    <m/>
    <m/>
    <s v="Otros gastos, por función"/>
    <x v="6"/>
    <x v="6"/>
    <n v="831766"/>
  </r>
  <r>
    <x v="30"/>
    <x v="30"/>
    <s v="40 NIIF Pymes - Individuales"/>
    <x v="3"/>
    <s v="M7110"/>
    <x v="0"/>
    <x v="0"/>
    <m/>
    <m/>
    <s v="Otras ganancias (pérdidas)"/>
    <x v="7"/>
    <x v="7"/>
    <n v="5154336"/>
  </r>
  <r>
    <x v="30"/>
    <x v="30"/>
    <s v="40 NIIF Pymes - Individuales"/>
    <x v="3"/>
    <s v="M7110"/>
    <x v="1"/>
    <x v="0"/>
    <m/>
    <m/>
    <s v="Ganancia (pérdida) por actividades de operación"/>
    <x v="8"/>
    <x v="8"/>
    <n v="-1135682"/>
  </r>
  <r>
    <x v="30"/>
    <x v="30"/>
    <s v="40 NIIF Pymes - Individuales"/>
    <x v="3"/>
    <s v="M7110"/>
    <x v="0"/>
    <x v="0"/>
    <m/>
    <m/>
    <s v="Ganancia (pérdida) por actividades de operación"/>
    <x v="8"/>
    <x v="8"/>
    <n v="1587188"/>
  </r>
  <r>
    <x v="30"/>
    <x v="30"/>
    <s v="40 NIIF Pymes - Individuales"/>
    <x v="3"/>
    <s v="M7110"/>
    <x v="1"/>
    <x v="0"/>
    <m/>
    <m/>
    <s v="Ganancia (pérdida), antes de impuestos"/>
    <x v="12"/>
    <x v="12"/>
    <n v="-1135682"/>
  </r>
  <r>
    <x v="30"/>
    <x v="30"/>
    <s v="40 NIIF Pymes - Individuales"/>
    <x v="3"/>
    <s v="M7110"/>
    <x v="0"/>
    <x v="0"/>
    <m/>
    <m/>
    <s v="Ganancia (pérdida), antes de impuestos"/>
    <x v="12"/>
    <x v="12"/>
    <n v="1587188"/>
  </r>
  <r>
    <x v="30"/>
    <x v="30"/>
    <s v="40 NIIF Pymes - Individuales"/>
    <x v="3"/>
    <s v="M7110"/>
    <x v="1"/>
    <x v="0"/>
    <m/>
    <m/>
    <s v="Gasto (ingreso) por impuestos, operaciones continuadas"/>
    <x v="13"/>
    <x v="13"/>
    <n v="-169489"/>
  </r>
  <r>
    <x v="30"/>
    <x v="30"/>
    <s v="40 NIIF Pymes - Individuales"/>
    <x v="3"/>
    <s v="M7110"/>
    <x v="0"/>
    <x v="0"/>
    <m/>
    <m/>
    <s v="Gasto (ingreso) por impuestos, operaciones continuadas"/>
    <x v="13"/>
    <x v="13"/>
    <n v="63689"/>
  </r>
  <r>
    <x v="30"/>
    <x v="30"/>
    <s v="40 NIIF Pymes - Individuales"/>
    <x v="3"/>
    <s v="M7110"/>
    <x v="1"/>
    <x v="0"/>
    <m/>
    <m/>
    <s v="Ganancia (pérdida) procedente de operaciones continuadas"/>
    <x v="14"/>
    <x v="14"/>
    <n v="-966193"/>
  </r>
  <r>
    <x v="30"/>
    <x v="30"/>
    <s v="40 NIIF Pymes - Individuales"/>
    <x v="3"/>
    <s v="M7110"/>
    <x v="0"/>
    <x v="0"/>
    <m/>
    <m/>
    <s v="Ganancia (pérdida) procedente de operaciones continuadas"/>
    <x v="14"/>
    <x v="14"/>
    <n v="1523499"/>
  </r>
  <r>
    <x v="30"/>
    <x v="30"/>
    <s v="40 NIIF Pymes - Individuales"/>
    <x v="3"/>
    <s v="M7110"/>
    <x v="1"/>
    <x v="0"/>
    <m/>
    <m/>
    <s v="Ganancia (pérdida)"/>
    <x v="15"/>
    <x v="15"/>
    <n v="-966193"/>
  </r>
  <r>
    <x v="30"/>
    <x v="30"/>
    <s v="40 NIIF Pymes - Individuales"/>
    <x v="3"/>
    <s v="M7110"/>
    <x v="0"/>
    <x v="0"/>
    <m/>
    <m/>
    <s v="Ganancia (pérdida)"/>
    <x v="15"/>
    <x v="15"/>
    <n v="1523499"/>
  </r>
  <r>
    <x v="31"/>
    <x v="31"/>
    <s v="40 NIIF Pymes - Individuales"/>
    <x v="0"/>
    <s v="M7110"/>
    <x v="1"/>
    <x v="0"/>
    <m/>
    <m/>
    <s v="Ingresos de actividades ordinarias"/>
    <x v="0"/>
    <x v="0"/>
    <n v="5502664"/>
  </r>
  <r>
    <x v="31"/>
    <x v="31"/>
    <s v="40 NIIF Pymes - Individuales"/>
    <x v="0"/>
    <s v="M7110"/>
    <x v="0"/>
    <x v="0"/>
    <m/>
    <m/>
    <s v="Ingresos de actividades ordinarias"/>
    <x v="0"/>
    <x v="0"/>
    <n v="3750368"/>
  </r>
  <r>
    <x v="31"/>
    <x v="31"/>
    <s v="40 NIIF Pymes - Individuales"/>
    <x v="0"/>
    <s v="M7110"/>
    <x v="1"/>
    <x v="0"/>
    <m/>
    <m/>
    <s v="Costo de ventas"/>
    <x v="1"/>
    <x v="1"/>
    <n v="4173833"/>
  </r>
  <r>
    <x v="31"/>
    <x v="31"/>
    <s v="40 NIIF Pymes - Individuales"/>
    <x v="0"/>
    <s v="M7110"/>
    <x v="0"/>
    <x v="0"/>
    <m/>
    <m/>
    <s v="Costo de ventas"/>
    <x v="1"/>
    <x v="1"/>
    <n v="2507570"/>
  </r>
  <r>
    <x v="31"/>
    <x v="31"/>
    <s v="40 NIIF Pymes - Individuales"/>
    <x v="0"/>
    <s v="M7110"/>
    <x v="1"/>
    <x v="0"/>
    <m/>
    <m/>
    <s v="Ganancia bruta"/>
    <x v="2"/>
    <x v="2"/>
    <n v="1328831"/>
  </r>
  <r>
    <x v="31"/>
    <x v="31"/>
    <s v="40 NIIF Pymes - Individuales"/>
    <x v="0"/>
    <s v="M7110"/>
    <x v="0"/>
    <x v="0"/>
    <m/>
    <m/>
    <s v="Ganancia bruta"/>
    <x v="2"/>
    <x v="2"/>
    <n v="1242798"/>
  </r>
  <r>
    <x v="31"/>
    <x v="31"/>
    <s v="40 NIIF Pymes - Individuales"/>
    <x v="0"/>
    <s v="M7110"/>
    <x v="1"/>
    <x v="0"/>
    <m/>
    <m/>
    <s v="Otros ingresos"/>
    <x v="3"/>
    <x v="3"/>
    <n v="335538"/>
  </r>
  <r>
    <x v="31"/>
    <x v="31"/>
    <s v="40 NIIF Pymes - Individuales"/>
    <x v="0"/>
    <s v="M7110"/>
    <x v="0"/>
    <x v="0"/>
    <m/>
    <m/>
    <s v="Otros ingresos"/>
    <x v="3"/>
    <x v="3"/>
    <n v="319187"/>
  </r>
  <r>
    <x v="31"/>
    <x v="31"/>
    <s v="40 NIIF Pymes - Individuales"/>
    <x v="0"/>
    <s v="M7110"/>
    <x v="1"/>
    <x v="0"/>
    <m/>
    <m/>
    <s v="Gastos de administración"/>
    <x v="5"/>
    <x v="5"/>
    <n v="770215"/>
  </r>
  <r>
    <x v="31"/>
    <x v="31"/>
    <s v="40 NIIF Pymes - Individuales"/>
    <x v="0"/>
    <s v="M7110"/>
    <x v="0"/>
    <x v="0"/>
    <m/>
    <m/>
    <s v="Gastos de administración"/>
    <x v="5"/>
    <x v="5"/>
    <n v="692706"/>
  </r>
  <r>
    <x v="31"/>
    <x v="31"/>
    <s v="40 NIIF Pymes - Individuales"/>
    <x v="0"/>
    <s v="M7110"/>
    <x v="1"/>
    <x v="0"/>
    <m/>
    <m/>
    <s v="Otros gastos, por función"/>
    <x v="6"/>
    <x v="6"/>
    <n v="63670"/>
  </r>
  <r>
    <x v="31"/>
    <x v="31"/>
    <s v="40 NIIF Pymes - Individuales"/>
    <x v="0"/>
    <s v="M7110"/>
    <x v="0"/>
    <x v="0"/>
    <m/>
    <m/>
    <s v="Otros gastos, por función"/>
    <x v="6"/>
    <x v="6"/>
    <n v="77065"/>
  </r>
  <r>
    <x v="31"/>
    <x v="31"/>
    <s v="40 NIIF Pymes - Individuales"/>
    <x v="0"/>
    <s v="M7110"/>
    <x v="1"/>
    <x v="0"/>
    <m/>
    <m/>
    <s v="Otras ganancias (pérdidas)"/>
    <x v="7"/>
    <x v="7"/>
    <n v="42921"/>
  </r>
  <r>
    <x v="31"/>
    <x v="31"/>
    <s v="40 NIIF Pymes - Individuales"/>
    <x v="0"/>
    <s v="M7110"/>
    <x v="0"/>
    <x v="0"/>
    <m/>
    <m/>
    <s v="Otras ganancias (pérdidas)"/>
    <x v="7"/>
    <x v="7"/>
    <n v="178530"/>
  </r>
  <r>
    <x v="31"/>
    <x v="31"/>
    <s v="40 NIIF Pymes - Individuales"/>
    <x v="0"/>
    <s v="M7110"/>
    <x v="1"/>
    <x v="0"/>
    <m/>
    <m/>
    <s v="Ganancia (pérdida) por actividades de operación"/>
    <x v="8"/>
    <x v="8"/>
    <n v="873405"/>
  </r>
  <r>
    <x v="31"/>
    <x v="31"/>
    <s v="40 NIIF Pymes - Individuales"/>
    <x v="0"/>
    <s v="M7110"/>
    <x v="0"/>
    <x v="0"/>
    <m/>
    <m/>
    <s v="Ganancia (pérdida) por actividades de operación"/>
    <x v="8"/>
    <x v="8"/>
    <n v="970744"/>
  </r>
  <r>
    <x v="31"/>
    <x v="31"/>
    <s v="40 NIIF Pymes - Individuales"/>
    <x v="0"/>
    <s v="M7110"/>
    <x v="1"/>
    <x v="0"/>
    <m/>
    <m/>
    <s v="Ingresos financieros"/>
    <x v="9"/>
    <x v="9"/>
    <n v="45717"/>
  </r>
  <r>
    <x v="31"/>
    <x v="31"/>
    <s v="40 NIIF Pymes - Individuales"/>
    <x v="0"/>
    <s v="M7110"/>
    <x v="0"/>
    <x v="0"/>
    <m/>
    <m/>
    <s v="Ingresos financieros"/>
    <x v="9"/>
    <x v="9"/>
    <n v="61290"/>
  </r>
  <r>
    <x v="31"/>
    <x v="31"/>
    <s v="40 NIIF Pymes - Individuales"/>
    <x v="0"/>
    <s v="M7110"/>
    <x v="1"/>
    <x v="0"/>
    <m/>
    <m/>
    <s v="Costos financieros"/>
    <x v="10"/>
    <x v="10"/>
    <n v="50444"/>
  </r>
  <r>
    <x v="31"/>
    <x v="31"/>
    <s v="40 NIIF Pymes - Individuales"/>
    <x v="0"/>
    <s v="M7110"/>
    <x v="0"/>
    <x v="0"/>
    <m/>
    <m/>
    <s v="Costos financieros"/>
    <x v="10"/>
    <x v="10"/>
    <n v="68151"/>
  </r>
  <r>
    <x v="31"/>
    <x v="31"/>
    <s v="40 NIIF Pymes - Individuales"/>
    <x v="0"/>
    <s v="M7110"/>
    <x v="1"/>
    <x v="0"/>
    <m/>
    <m/>
    <s v="Ganancia (pérdida), antes de impuestos"/>
    <x v="12"/>
    <x v="12"/>
    <n v="868678"/>
  </r>
  <r>
    <x v="31"/>
    <x v="31"/>
    <s v="40 NIIF Pymes - Individuales"/>
    <x v="0"/>
    <s v="M7110"/>
    <x v="0"/>
    <x v="0"/>
    <m/>
    <m/>
    <s v="Ganancia (pérdida), antes de impuestos"/>
    <x v="12"/>
    <x v="12"/>
    <n v="963883"/>
  </r>
  <r>
    <x v="31"/>
    <x v="31"/>
    <s v="40 NIIF Pymes - Individuales"/>
    <x v="0"/>
    <s v="M7110"/>
    <x v="1"/>
    <x v="0"/>
    <m/>
    <m/>
    <s v="Gasto (ingreso) por impuestos, operaciones continuadas"/>
    <x v="13"/>
    <x v="13"/>
    <n v="367094"/>
  </r>
  <r>
    <x v="31"/>
    <x v="31"/>
    <s v="40 NIIF Pymes - Individuales"/>
    <x v="0"/>
    <s v="M7110"/>
    <x v="0"/>
    <x v="0"/>
    <m/>
    <m/>
    <s v="Gasto (ingreso) por impuestos, operaciones continuadas"/>
    <x v="13"/>
    <x v="13"/>
    <n v="314837"/>
  </r>
  <r>
    <x v="31"/>
    <x v="31"/>
    <s v="40 NIIF Pymes - Individuales"/>
    <x v="0"/>
    <s v="M7110"/>
    <x v="1"/>
    <x v="0"/>
    <m/>
    <m/>
    <s v="Ganancia (pérdida) procedente de operaciones continuadas"/>
    <x v="14"/>
    <x v="14"/>
    <n v="501584"/>
  </r>
  <r>
    <x v="31"/>
    <x v="31"/>
    <s v="40 NIIF Pymes - Individuales"/>
    <x v="0"/>
    <s v="M7110"/>
    <x v="0"/>
    <x v="0"/>
    <m/>
    <m/>
    <s v="Ganancia (pérdida) procedente de operaciones continuadas"/>
    <x v="14"/>
    <x v="14"/>
    <n v="649046"/>
  </r>
  <r>
    <x v="31"/>
    <x v="31"/>
    <s v="40 NIIF Pymes - Individuales"/>
    <x v="0"/>
    <s v="M7110"/>
    <x v="1"/>
    <x v="0"/>
    <m/>
    <m/>
    <s v="Ganancia (pérdida)"/>
    <x v="15"/>
    <x v="15"/>
    <n v="501584"/>
  </r>
  <r>
    <x v="31"/>
    <x v="31"/>
    <s v="40 NIIF Pymes - Individuales"/>
    <x v="0"/>
    <s v="M7110"/>
    <x v="0"/>
    <x v="0"/>
    <m/>
    <m/>
    <s v="Ganancia (pérdida)"/>
    <x v="15"/>
    <x v="15"/>
    <n v="649046"/>
  </r>
  <r>
    <x v="32"/>
    <x v="32"/>
    <s v="40 NIIF Pymes - Individuales"/>
    <x v="0"/>
    <s v="M7110"/>
    <x v="1"/>
    <x v="0"/>
    <m/>
    <m/>
    <s v="Ingresos de actividades ordinarias"/>
    <x v="0"/>
    <x v="0"/>
    <n v="14767301"/>
  </r>
  <r>
    <x v="32"/>
    <x v="32"/>
    <s v="40 NIIF Pymes - Individuales"/>
    <x v="0"/>
    <s v="M7110"/>
    <x v="0"/>
    <x v="0"/>
    <m/>
    <m/>
    <s v="Ingresos de actividades ordinarias"/>
    <x v="0"/>
    <x v="0"/>
    <n v="15713841"/>
  </r>
  <r>
    <x v="32"/>
    <x v="32"/>
    <s v="40 NIIF Pymes - Individuales"/>
    <x v="0"/>
    <s v="M7110"/>
    <x v="1"/>
    <x v="0"/>
    <m/>
    <m/>
    <s v="Costo de ventas"/>
    <x v="1"/>
    <x v="1"/>
    <n v="11057196"/>
  </r>
  <r>
    <x v="32"/>
    <x v="32"/>
    <s v="40 NIIF Pymes - Individuales"/>
    <x v="0"/>
    <s v="M7110"/>
    <x v="0"/>
    <x v="0"/>
    <m/>
    <m/>
    <s v="Costo de ventas"/>
    <x v="1"/>
    <x v="1"/>
    <n v="11978221"/>
  </r>
  <r>
    <x v="32"/>
    <x v="32"/>
    <s v="40 NIIF Pymes - Individuales"/>
    <x v="0"/>
    <s v="M7110"/>
    <x v="1"/>
    <x v="0"/>
    <m/>
    <m/>
    <s v="Ganancia bruta"/>
    <x v="2"/>
    <x v="2"/>
    <n v="3710105"/>
  </r>
  <r>
    <x v="32"/>
    <x v="32"/>
    <s v="40 NIIF Pymes - Individuales"/>
    <x v="0"/>
    <s v="M7110"/>
    <x v="0"/>
    <x v="0"/>
    <m/>
    <m/>
    <s v="Ganancia bruta"/>
    <x v="2"/>
    <x v="2"/>
    <n v="3735620"/>
  </r>
  <r>
    <x v="32"/>
    <x v="32"/>
    <s v="40 NIIF Pymes - Individuales"/>
    <x v="0"/>
    <s v="M7110"/>
    <x v="1"/>
    <x v="0"/>
    <m/>
    <m/>
    <s v="Otros ingresos"/>
    <x v="3"/>
    <x v="3"/>
    <n v="306175"/>
  </r>
  <r>
    <x v="32"/>
    <x v="32"/>
    <s v="40 NIIF Pymes - Individuales"/>
    <x v="0"/>
    <s v="M7110"/>
    <x v="0"/>
    <x v="0"/>
    <m/>
    <m/>
    <s v="Otros ingresos"/>
    <x v="3"/>
    <x v="3"/>
    <n v="136992"/>
  </r>
  <r>
    <x v="32"/>
    <x v="32"/>
    <s v="40 NIIF Pymes - Individuales"/>
    <x v="0"/>
    <s v="M7110"/>
    <x v="1"/>
    <x v="0"/>
    <m/>
    <m/>
    <s v="Gastos de administración"/>
    <x v="5"/>
    <x v="5"/>
    <n v="2946832"/>
  </r>
  <r>
    <x v="32"/>
    <x v="32"/>
    <s v="40 NIIF Pymes - Individuales"/>
    <x v="0"/>
    <s v="M7110"/>
    <x v="0"/>
    <x v="0"/>
    <m/>
    <m/>
    <s v="Gastos de administración"/>
    <x v="5"/>
    <x v="5"/>
    <n v="2974407"/>
  </r>
  <r>
    <x v="32"/>
    <x v="32"/>
    <s v="40 NIIF Pymes - Individuales"/>
    <x v="0"/>
    <s v="M7110"/>
    <x v="1"/>
    <x v="0"/>
    <m/>
    <m/>
    <s v="Otros gastos, por función"/>
    <x v="6"/>
    <x v="6"/>
    <n v="247287"/>
  </r>
  <r>
    <x v="32"/>
    <x v="32"/>
    <s v="40 NIIF Pymes - Individuales"/>
    <x v="0"/>
    <s v="M7110"/>
    <x v="0"/>
    <x v="0"/>
    <m/>
    <m/>
    <s v="Otros gastos, por función"/>
    <x v="6"/>
    <x v="6"/>
    <n v="121260"/>
  </r>
  <r>
    <x v="32"/>
    <x v="32"/>
    <s v="40 NIIF Pymes - Individuales"/>
    <x v="0"/>
    <s v="M7110"/>
    <x v="1"/>
    <x v="0"/>
    <m/>
    <m/>
    <s v="Ganancia (pérdida) por actividades de operación"/>
    <x v="8"/>
    <x v="8"/>
    <n v="822161"/>
  </r>
  <r>
    <x v="32"/>
    <x v="32"/>
    <s v="40 NIIF Pymes - Individuales"/>
    <x v="0"/>
    <s v="M7110"/>
    <x v="0"/>
    <x v="0"/>
    <m/>
    <m/>
    <s v="Ganancia (pérdida) por actividades de operación"/>
    <x v="8"/>
    <x v="8"/>
    <n v="776945"/>
  </r>
  <r>
    <x v="32"/>
    <x v="32"/>
    <s v="40 NIIF Pymes - Individuales"/>
    <x v="0"/>
    <s v="M7110"/>
    <x v="1"/>
    <x v="0"/>
    <m/>
    <m/>
    <s v="Ganancia (pérdida), antes de impuestos"/>
    <x v="12"/>
    <x v="12"/>
    <n v="822161"/>
  </r>
  <r>
    <x v="32"/>
    <x v="32"/>
    <s v="40 NIIF Pymes - Individuales"/>
    <x v="0"/>
    <s v="M7110"/>
    <x v="0"/>
    <x v="0"/>
    <m/>
    <m/>
    <s v="Ganancia (pérdida), antes de impuestos"/>
    <x v="12"/>
    <x v="12"/>
    <n v="776945"/>
  </r>
  <r>
    <x v="32"/>
    <x v="32"/>
    <s v="40 NIIF Pymes - Individuales"/>
    <x v="0"/>
    <s v="M7110"/>
    <x v="1"/>
    <x v="0"/>
    <m/>
    <m/>
    <s v="Gasto (ingreso) por impuestos, operaciones continuadas"/>
    <x v="13"/>
    <x v="13"/>
    <n v="332272"/>
  </r>
  <r>
    <x v="32"/>
    <x v="32"/>
    <s v="40 NIIF Pymes - Individuales"/>
    <x v="0"/>
    <s v="M7110"/>
    <x v="0"/>
    <x v="0"/>
    <m/>
    <m/>
    <s v="Gasto (ingreso) por impuestos, operaciones continuadas"/>
    <x v="13"/>
    <x v="13"/>
    <n v="293288"/>
  </r>
  <r>
    <x v="32"/>
    <x v="32"/>
    <s v="40 NIIF Pymes - Individuales"/>
    <x v="0"/>
    <s v="M7110"/>
    <x v="1"/>
    <x v="0"/>
    <m/>
    <m/>
    <s v="Ganancia (pérdida) procedente de operaciones continuadas"/>
    <x v="14"/>
    <x v="14"/>
    <n v="489889"/>
  </r>
  <r>
    <x v="32"/>
    <x v="32"/>
    <s v="40 NIIF Pymes - Individuales"/>
    <x v="0"/>
    <s v="M7110"/>
    <x v="0"/>
    <x v="0"/>
    <m/>
    <m/>
    <s v="Ganancia (pérdida) procedente de operaciones continuadas"/>
    <x v="14"/>
    <x v="14"/>
    <n v="483657"/>
  </r>
  <r>
    <x v="32"/>
    <x v="32"/>
    <s v="40 NIIF Pymes - Individuales"/>
    <x v="0"/>
    <s v="M7110"/>
    <x v="1"/>
    <x v="0"/>
    <m/>
    <m/>
    <s v="Ganancia (pérdida)"/>
    <x v="15"/>
    <x v="15"/>
    <n v="489889"/>
  </r>
  <r>
    <x v="32"/>
    <x v="32"/>
    <s v="40 NIIF Pymes - Individuales"/>
    <x v="0"/>
    <s v="M7110"/>
    <x v="0"/>
    <x v="0"/>
    <m/>
    <m/>
    <s v="Ganancia (pérdida)"/>
    <x v="15"/>
    <x v="15"/>
    <n v="483657"/>
  </r>
  <r>
    <x v="33"/>
    <x v="33"/>
    <s v="20 NIIF Plenas - Separados"/>
    <x v="3"/>
    <s v="M7110"/>
    <x v="0"/>
    <x v="0"/>
    <m/>
    <m/>
    <s v="Ingresos de actividades ordinarias"/>
    <x v="0"/>
    <x v="0"/>
    <n v="161023348"/>
  </r>
  <r>
    <x v="33"/>
    <x v="33"/>
    <s v="20 NIIF Plenas - Separados"/>
    <x v="3"/>
    <s v="M7110"/>
    <x v="1"/>
    <x v="0"/>
    <m/>
    <m/>
    <s v="Ingresos de actividades ordinarias"/>
    <x v="0"/>
    <x v="0"/>
    <n v="192585925"/>
  </r>
  <r>
    <x v="33"/>
    <x v="33"/>
    <s v="20 NIIF Plenas - Separados"/>
    <x v="3"/>
    <s v="M7110"/>
    <x v="0"/>
    <x v="0"/>
    <m/>
    <m/>
    <s v="Costo de ventas"/>
    <x v="1"/>
    <x v="1"/>
    <n v="125328936"/>
  </r>
  <r>
    <x v="33"/>
    <x v="33"/>
    <s v="20 NIIF Plenas - Separados"/>
    <x v="3"/>
    <s v="M7110"/>
    <x v="1"/>
    <x v="0"/>
    <m/>
    <m/>
    <s v="Costo de ventas"/>
    <x v="1"/>
    <x v="1"/>
    <n v="157400297"/>
  </r>
  <r>
    <x v="33"/>
    <x v="33"/>
    <s v="20 NIIF Plenas - Separados"/>
    <x v="3"/>
    <s v="M7110"/>
    <x v="0"/>
    <x v="0"/>
    <m/>
    <m/>
    <s v="Ganancia bruta"/>
    <x v="2"/>
    <x v="2"/>
    <n v="35694412"/>
  </r>
  <r>
    <x v="33"/>
    <x v="33"/>
    <s v="20 NIIF Plenas - Separados"/>
    <x v="3"/>
    <s v="M7110"/>
    <x v="1"/>
    <x v="0"/>
    <m/>
    <m/>
    <s v="Ganancia bruta"/>
    <x v="2"/>
    <x v="2"/>
    <n v="35185628"/>
  </r>
  <r>
    <x v="33"/>
    <x v="33"/>
    <s v="20 NIIF Plenas - Separados"/>
    <x v="3"/>
    <s v="M7110"/>
    <x v="0"/>
    <x v="0"/>
    <m/>
    <m/>
    <s v="Otros ingresos"/>
    <x v="3"/>
    <x v="3"/>
    <n v="5422925"/>
  </r>
  <r>
    <x v="33"/>
    <x v="33"/>
    <s v="20 NIIF Plenas - Separados"/>
    <x v="3"/>
    <s v="M7110"/>
    <x v="1"/>
    <x v="0"/>
    <m/>
    <m/>
    <s v="Otros ingresos"/>
    <x v="3"/>
    <x v="3"/>
    <n v="7122950"/>
  </r>
  <r>
    <x v="33"/>
    <x v="33"/>
    <s v="20 NIIF Plenas - Separados"/>
    <x v="3"/>
    <s v="M7110"/>
    <x v="0"/>
    <x v="0"/>
    <m/>
    <m/>
    <s v="Costos de distribución"/>
    <x v="4"/>
    <x v="4"/>
    <n v="22696"/>
  </r>
  <r>
    <x v="33"/>
    <x v="33"/>
    <s v="20 NIIF Plenas - Separados"/>
    <x v="3"/>
    <s v="M7110"/>
    <x v="0"/>
    <x v="0"/>
    <m/>
    <m/>
    <s v="Gastos de administración"/>
    <x v="5"/>
    <x v="5"/>
    <n v="31189990"/>
  </r>
  <r>
    <x v="33"/>
    <x v="33"/>
    <s v="20 NIIF Plenas - Separados"/>
    <x v="3"/>
    <s v="M7110"/>
    <x v="1"/>
    <x v="0"/>
    <m/>
    <m/>
    <s v="Gastos de administración"/>
    <x v="5"/>
    <x v="5"/>
    <n v="31800374"/>
  </r>
  <r>
    <x v="33"/>
    <x v="33"/>
    <s v="20 NIIF Plenas - Separados"/>
    <x v="3"/>
    <s v="M7110"/>
    <x v="0"/>
    <x v="0"/>
    <m/>
    <m/>
    <s v="Otros gastos, por función"/>
    <x v="6"/>
    <x v="6"/>
    <n v="200778"/>
  </r>
  <r>
    <x v="33"/>
    <x v="33"/>
    <s v="20 NIIF Plenas - Separados"/>
    <x v="3"/>
    <s v="M7110"/>
    <x v="1"/>
    <x v="0"/>
    <m/>
    <m/>
    <s v="Otros gastos, por función"/>
    <x v="6"/>
    <x v="6"/>
    <n v="846872"/>
  </r>
  <r>
    <x v="33"/>
    <x v="33"/>
    <s v="20 NIIF Plenas - Separados"/>
    <x v="3"/>
    <s v="M7110"/>
    <x v="0"/>
    <x v="0"/>
    <m/>
    <m/>
    <s v="Ganancia (pérdida) por actividades de operación"/>
    <x v="8"/>
    <x v="8"/>
    <n v="9703873"/>
  </r>
  <r>
    <x v="33"/>
    <x v="33"/>
    <s v="20 NIIF Plenas - Separados"/>
    <x v="3"/>
    <s v="M7110"/>
    <x v="1"/>
    <x v="0"/>
    <m/>
    <m/>
    <s v="Ganancia (pérdida) por actividades de operación"/>
    <x v="8"/>
    <x v="8"/>
    <n v="9661332"/>
  </r>
  <r>
    <x v="33"/>
    <x v="33"/>
    <s v="20 NIIF Plenas - Separados"/>
    <x v="3"/>
    <s v="M7110"/>
    <x v="0"/>
    <x v="0"/>
    <m/>
    <m/>
    <s v="Ingresos financieros"/>
    <x v="9"/>
    <x v="9"/>
    <n v="4440044"/>
  </r>
  <r>
    <x v="33"/>
    <x v="33"/>
    <s v="20 NIIF Plenas - Separados"/>
    <x v="3"/>
    <s v="M7110"/>
    <x v="1"/>
    <x v="0"/>
    <m/>
    <m/>
    <s v="Ingresos financieros"/>
    <x v="9"/>
    <x v="9"/>
    <n v="2257115"/>
  </r>
  <r>
    <x v="33"/>
    <x v="33"/>
    <s v="20 NIIF Plenas - Separados"/>
    <x v="3"/>
    <s v="M7110"/>
    <x v="0"/>
    <x v="0"/>
    <m/>
    <m/>
    <s v="Costos financieros"/>
    <x v="10"/>
    <x v="10"/>
    <n v="6415394"/>
  </r>
  <r>
    <x v="33"/>
    <x v="33"/>
    <s v="20 NIIF Plenas - Separados"/>
    <x v="3"/>
    <s v="M7110"/>
    <x v="1"/>
    <x v="0"/>
    <m/>
    <m/>
    <s v="Costos financieros"/>
    <x v="10"/>
    <x v="10"/>
    <n v="5264387"/>
  </r>
  <r>
    <x v="33"/>
    <x v="33"/>
    <s v="20 NIIF Plenas - Separados"/>
    <x v="3"/>
    <s v="M7110"/>
    <x v="0"/>
    <x v="0"/>
    <m/>
    <m/>
    <s v="Participación en las ganancias (pérdidas) de asociadas y negocios conjuntos que se contabilicen utilizando el método de la participación"/>
    <x v="17"/>
    <x v="17"/>
    <n v="3483988"/>
  </r>
  <r>
    <x v="33"/>
    <x v="33"/>
    <s v="20 NIIF Plenas - Separados"/>
    <x v="3"/>
    <s v="M7110"/>
    <x v="1"/>
    <x v="0"/>
    <m/>
    <m/>
    <s v="Participación en las ganancias (pérdidas) de asociadas y negocios conjuntos que se contabilicen utilizando el método de la participación"/>
    <x v="17"/>
    <x v="17"/>
    <n v="5714425"/>
  </r>
  <r>
    <x v="33"/>
    <x v="33"/>
    <s v="20 NIIF Plenas - Separados"/>
    <x v="3"/>
    <s v="M7110"/>
    <x v="0"/>
    <x v="0"/>
    <m/>
    <m/>
    <s v="Ganancia (pérdida), antes de impuestos"/>
    <x v="12"/>
    <x v="12"/>
    <n v="11212511"/>
  </r>
  <r>
    <x v="33"/>
    <x v="33"/>
    <s v="20 NIIF Plenas - Separados"/>
    <x v="3"/>
    <s v="M7110"/>
    <x v="1"/>
    <x v="0"/>
    <m/>
    <m/>
    <s v="Ganancia (pérdida), antes de impuestos"/>
    <x v="12"/>
    <x v="12"/>
    <n v="12368485"/>
  </r>
  <r>
    <x v="33"/>
    <x v="33"/>
    <s v="20 NIIF Plenas - Separados"/>
    <x v="3"/>
    <s v="M7110"/>
    <x v="0"/>
    <x v="0"/>
    <m/>
    <m/>
    <s v="Gasto (ingreso) por impuestos, operaciones continuadas"/>
    <x v="13"/>
    <x v="13"/>
    <n v="1280667"/>
  </r>
  <r>
    <x v="33"/>
    <x v="33"/>
    <s v="20 NIIF Plenas - Separados"/>
    <x v="3"/>
    <s v="M7110"/>
    <x v="1"/>
    <x v="0"/>
    <m/>
    <m/>
    <s v="Gasto (ingreso) por impuestos, operaciones continuadas"/>
    <x v="13"/>
    <x v="13"/>
    <n v="2117096"/>
  </r>
  <r>
    <x v="33"/>
    <x v="33"/>
    <s v="20 NIIF Plenas - Separados"/>
    <x v="3"/>
    <s v="M7110"/>
    <x v="0"/>
    <x v="0"/>
    <m/>
    <m/>
    <s v="Ganancia (pérdida) procedente de operaciones continuadas"/>
    <x v="14"/>
    <x v="14"/>
    <n v="9931844"/>
  </r>
  <r>
    <x v="33"/>
    <x v="33"/>
    <s v="20 NIIF Plenas - Separados"/>
    <x v="3"/>
    <s v="M7110"/>
    <x v="1"/>
    <x v="0"/>
    <m/>
    <m/>
    <s v="Ganancia (pérdida) procedente de operaciones continuadas"/>
    <x v="14"/>
    <x v="14"/>
    <n v="10251389"/>
  </r>
  <r>
    <x v="33"/>
    <x v="33"/>
    <s v="20 NIIF Plenas - Separados"/>
    <x v="3"/>
    <s v="M7110"/>
    <x v="0"/>
    <x v="0"/>
    <m/>
    <m/>
    <s v="Ganancia (pérdida)"/>
    <x v="15"/>
    <x v="15"/>
    <n v="9931844"/>
  </r>
  <r>
    <x v="33"/>
    <x v="33"/>
    <s v="20 NIIF Plenas - Separados"/>
    <x v="3"/>
    <s v="M7110"/>
    <x v="1"/>
    <x v="0"/>
    <m/>
    <m/>
    <s v="Ganancia (pérdida)"/>
    <x v="15"/>
    <x v="15"/>
    <n v="10251389"/>
  </r>
  <r>
    <x v="34"/>
    <x v="34"/>
    <s v="20 NIIF Plenas - Separados"/>
    <x v="3"/>
    <s v="F4290"/>
    <x v="0"/>
    <x v="0"/>
    <m/>
    <m/>
    <s v="Ingresos de actividades ordinarias"/>
    <x v="0"/>
    <x v="0"/>
    <n v="75129386"/>
  </r>
  <r>
    <x v="34"/>
    <x v="34"/>
    <s v="20 NIIF Plenas - Separados"/>
    <x v="3"/>
    <s v="F4290"/>
    <x v="1"/>
    <x v="0"/>
    <m/>
    <m/>
    <s v="Ingresos de actividades ordinarias"/>
    <x v="0"/>
    <x v="0"/>
    <n v="70994181"/>
  </r>
  <r>
    <x v="34"/>
    <x v="34"/>
    <s v="20 NIIF Plenas - Separados"/>
    <x v="3"/>
    <s v="F4290"/>
    <x v="0"/>
    <x v="0"/>
    <m/>
    <m/>
    <s v="Costo de ventas"/>
    <x v="1"/>
    <x v="1"/>
    <n v="62571069"/>
  </r>
  <r>
    <x v="34"/>
    <x v="34"/>
    <s v="20 NIIF Plenas - Separados"/>
    <x v="3"/>
    <s v="F4290"/>
    <x v="1"/>
    <x v="0"/>
    <m/>
    <m/>
    <s v="Costo de ventas"/>
    <x v="1"/>
    <x v="1"/>
    <n v="58228897"/>
  </r>
  <r>
    <x v="34"/>
    <x v="34"/>
    <s v="20 NIIF Plenas - Separados"/>
    <x v="3"/>
    <s v="F4290"/>
    <x v="0"/>
    <x v="0"/>
    <m/>
    <m/>
    <s v="Ganancia bruta"/>
    <x v="2"/>
    <x v="2"/>
    <n v="12558317"/>
  </r>
  <r>
    <x v="34"/>
    <x v="34"/>
    <s v="20 NIIF Plenas - Separados"/>
    <x v="3"/>
    <s v="F4290"/>
    <x v="1"/>
    <x v="0"/>
    <m/>
    <m/>
    <s v="Ganancia bruta"/>
    <x v="2"/>
    <x v="2"/>
    <n v="12765284"/>
  </r>
  <r>
    <x v="34"/>
    <x v="34"/>
    <s v="20 NIIF Plenas - Separados"/>
    <x v="3"/>
    <s v="F4290"/>
    <x v="0"/>
    <x v="0"/>
    <m/>
    <m/>
    <s v="Otros ingresos"/>
    <x v="3"/>
    <x v="3"/>
    <n v="1422044"/>
  </r>
  <r>
    <x v="34"/>
    <x v="34"/>
    <s v="20 NIIF Plenas - Separados"/>
    <x v="3"/>
    <s v="F4290"/>
    <x v="1"/>
    <x v="0"/>
    <m/>
    <m/>
    <s v="Otros ingresos"/>
    <x v="3"/>
    <x v="3"/>
    <n v="2451541"/>
  </r>
  <r>
    <x v="34"/>
    <x v="34"/>
    <s v="20 NIIF Plenas - Separados"/>
    <x v="3"/>
    <s v="F4290"/>
    <x v="0"/>
    <x v="0"/>
    <m/>
    <m/>
    <s v="Costos de distribución"/>
    <x v="4"/>
    <x v="4"/>
    <n v="2530558"/>
  </r>
  <r>
    <x v="34"/>
    <x v="34"/>
    <s v="20 NIIF Plenas - Separados"/>
    <x v="3"/>
    <s v="F4290"/>
    <x v="1"/>
    <x v="0"/>
    <m/>
    <m/>
    <s v="Costos de distribución"/>
    <x v="4"/>
    <x v="4"/>
    <n v="2488757"/>
  </r>
  <r>
    <x v="34"/>
    <x v="34"/>
    <s v="20 NIIF Plenas - Separados"/>
    <x v="3"/>
    <s v="F4290"/>
    <x v="0"/>
    <x v="0"/>
    <m/>
    <m/>
    <s v="Gastos de administración"/>
    <x v="5"/>
    <x v="5"/>
    <n v="4970045"/>
  </r>
  <r>
    <x v="34"/>
    <x v="34"/>
    <s v="20 NIIF Plenas - Separados"/>
    <x v="3"/>
    <s v="F4290"/>
    <x v="1"/>
    <x v="0"/>
    <m/>
    <m/>
    <s v="Gastos de administración"/>
    <x v="5"/>
    <x v="5"/>
    <n v="4338195"/>
  </r>
  <r>
    <x v="34"/>
    <x v="34"/>
    <s v="20 NIIF Plenas - Separados"/>
    <x v="3"/>
    <s v="F4290"/>
    <x v="0"/>
    <x v="0"/>
    <m/>
    <m/>
    <s v="Otros gastos, por función"/>
    <x v="6"/>
    <x v="6"/>
    <n v="463480"/>
  </r>
  <r>
    <x v="34"/>
    <x v="34"/>
    <s v="20 NIIF Plenas - Separados"/>
    <x v="3"/>
    <s v="F4290"/>
    <x v="1"/>
    <x v="0"/>
    <m/>
    <m/>
    <s v="Otros gastos, por función"/>
    <x v="6"/>
    <x v="6"/>
    <n v="1351705"/>
  </r>
  <r>
    <x v="34"/>
    <x v="34"/>
    <s v="20 NIIF Plenas - Separados"/>
    <x v="3"/>
    <s v="F4290"/>
    <x v="0"/>
    <x v="0"/>
    <m/>
    <m/>
    <s v="Ganancia (pérdida) por actividades de operación"/>
    <x v="8"/>
    <x v="8"/>
    <n v="6016278"/>
  </r>
  <r>
    <x v="34"/>
    <x v="34"/>
    <s v="20 NIIF Plenas - Separados"/>
    <x v="3"/>
    <s v="F4290"/>
    <x v="1"/>
    <x v="0"/>
    <m/>
    <m/>
    <s v="Ganancia (pérdida) por actividades de operación"/>
    <x v="8"/>
    <x v="8"/>
    <n v="7038168"/>
  </r>
  <r>
    <x v="34"/>
    <x v="34"/>
    <s v="20 NIIF Plenas - Separados"/>
    <x v="3"/>
    <s v="F4290"/>
    <x v="0"/>
    <x v="0"/>
    <m/>
    <m/>
    <s v="Ingresos financieros"/>
    <x v="9"/>
    <x v="9"/>
    <n v="245076"/>
  </r>
  <r>
    <x v="34"/>
    <x v="34"/>
    <s v="20 NIIF Plenas - Separados"/>
    <x v="3"/>
    <s v="F4290"/>
    <x v="1"/>
    <x v="0"/>
    <m/>
    <m/>
    <s v="Ingresos financieros"/>
    <x v="9"/>
    <x v="9"/>
    <n v="1162874"/>
  </r>
  <r>
    <x v="34"/>
    <x v="34"/>
    <s v="20 NIIF Plenas - Separados"/>
    <x v="3"/>
    <s v="F4290"/>
    <x v="0"/>
    <x v="0"/>
    <m/>
    <m/>
    <s v="Costos financieros"/>
    <x v="10"/>
    <x v="10"/>
    <n v="1467173"/>
  </r>
  <r>
    <x v="34"/>
    <x v="34"/>
    <s v="20 NIIF Plenas - Separados"/>
    <x v="3"/>
    <s v="F4290"/>
    <x v="1"/>
    <x v="0"/>
    <m/>
    <m/>
    <s v="Costos financieros"/>
    <x v="10"/>
    <x v="10"/>
    <n v="1962305"/>
  </r>
  <r>
    <x v="34"/>
    <x v="34"/>
    <s v="20 NIIF Plenas - Separados"/>
    <x v="3"/>
    <s v="F4290"/>
    <x v="0"/>
    <x v="0"/>
    <m/>
    <m/>
    <s v="Participación en las ganancias (pérdidas) de asociadas y negocios conjuntos que se contabilicen utilizando el método de la participación"/>
    <x v="17"/>
    <x v="17"/>
    <n v="1442868"/>
  </r>
  <r>
    <x v="34"/>
    <x v="34"/>
    <s v="20 NIIF Plenas - Separados"/>
    <x v="3"/>
    <s v="F4290"/>
    <x v="1"/>
    <x v="0"/>
    <m/>
    <m/>
    <s v="Participación en las ganancias (pérdidas) de asociadas y negocios conjuntos que se contabilicen utilizando el método de la participación"/>
    <x v="17"/>
    <x v="17"/>
    <n v="779720"/>
  </r>
  <r>
    <x v="34"/>
    <x v="34"/>
    <s v="20 NIIF Plenas - Separados"/>
    <x v="3"/>
    <s v="F4290"/>
    <x v="0"/>
    <x v="0"/>
    <m/>
    <m/>
    <s v="Ganancias (pérdidas) de cobertura por cobertura de un grupo de partidas con posiciones de riesgo compensadoras"/>
    <x v="20"/>
    <x v="20"/>
    <n v="-154532"/>
  </r>
  <r>
    <x v="34"/>
    <x v="34"/>
    <s v="20 NIIF Plenas - Separados"/>
    <x v="3"/>
    <s v="F4290"/>
    <x v="1"/>
    <x v="0"/>
    <m/>
    <m/>
    <s v="Ganancias (pérdidas) de cobertura por cobertura de un grupo de partidas con posiciones de riesgo compensadoras"/>
    <x v="20"/>
    <x v="20"/>
    <n v="-6575"/>
  </r>
  <r>
    <x v="34"/>
    <x v="34"/>
    <s v="20 NIIF Plenas - Separados"/>
    <x v="3"/>
    <s v="F4290"/>
    <x v="0"/>
    <x v="0"/>
    <m/>
    <m/>
    <s v="Ganancia (pérdida), antes de impuestos"/>
    <x v="12"/>
    <x v="12"/>
    <n v="6082517"/>
  </r>
  <r>
    <x v="34"/>
    <x v="34"/>
    <s v="20 NIIF Plenas - Separados"/>
    <x v="3"/>
    <s v="F4290"/>
    <x v="1"/>
    <x v="0"/>
    <m/>
    <m/>
    <s v="Ganancia (pérdida), antes de impuestos"/>
    <x v="12"/>
    <x v="12"/>
    <n v="7011882"/>
  </r>
  <r>
    <x v="34"/>
    <x v="34"/>
    <s v="20 NIIF Plenas - Separados"/>
    <x v="3"/>
    <s v="F4290"/>
    <x v="0"/>
    <x v="0"/>
    <m/>
    <m/>
    <s v="Gasto (ingreso) por impuestos, operaciones continuadas"/>
    <x v="13"/>
    <x v="13"/>
    <n v="2201332"/>
  </r>
  <r>
    <x v="34"/>
    <x v="34"/>
    <s v="20 NIIF Plenas - Separados"/>
    <x v="3"/>
    <s v="F4290"/>
    <x v="1"/>
    <x v="0"/>
    <m/>
    <m/>
    <s v="Gasto (ingreso) por impuestos, operaciones continuadas"/>
    <x v="13"/>
    <x v="13"/>
    <n v="2599119"/>
  </r>
  <r>
    <x v="34"/>
    <x v="34"/>
    <s v="20 NIIF Plenas - Separados"/>
    <x v="3"/>
    <s v="F4290"/>
    <x v="0"/>
    <x v="0"/>
    <m/>
    <m/>
    <s v="Ganancia (pérdida) procedente de operaciones continuadas"/>
    <x v="14"/>
    <x v="14"/>
    <n v="3881185"/>
  </r>
  <r>
    <x v="34"/>
    <x v="34"/>
    <s v="20 NIIF Plenas - Separados"/>
    <x v="3"/>
    <s v="F4290"/>
    <x v="1"/>
    <x v="0"/>
    <m/>
    <m/>
    <s v="Ganancia (pérdida) procedente de operaciones continuadas"/>
    <x v="14"/>
    <x v="14"/>
    <n v="4412763"/>
  </r>
  <r>
    <x v="34"/>
    <x v="34"/>
    <s v="20 NIIF Plenas - Separados"/>
    <x v="3"/>
    <s v="F4290"/>
    <x v="0"/>
    <x v="0"/>
    <m/>
    <m/>
    <s v="Ganancia (pérdida)"/>
    <x v="15"/>
    <x v="15"/>
    <n v="3881185"/>
  </r>
  <r>
    <x v="34"/>
    <x v="34"/>
    <s v="20 NIIF Plenas - Separados"/>
    <x v="3"/>
    <s v="F4290"/>
    <x v="1"/>
    <x v="0"/>
    <m/>
    <m/>
    <s v="Ganancia (pérdida)"/>
    <x v="15"/>
    <x v="15"/>
    <n v="4412763"/>
  </r>
  <r>
    <x v="35"/>
    <x v="35"/>
    <s v="50 NIIF Pymes - Separados"/>
    <x v="3"/>
    <s v="M7110"/>
    <x v="0"/>
    <x v="0"/>
    <m/>
    <m/>
    <s v="Ingresos de actividades ordinarias"/>
    <x v="0"/>
    <x v="0"/>
    <n v="11587778"/>
  </r>
  <r>
    <x v="35"/>
    <x v="35"/>
    <s v="50 NIIF Pymes - Separados"/>
    <x v="3"/>
    <s v="M7110"/>
    <x v="1"/>
    <x v="0"/>
    <m/>
    <m/>
    <s v="Ingresos de actividades ordinarias"/>
    <x v="0"/>
    <x v="0"/>
    <n v="11109524"/>
  </r>
  <r>
    <x v="35"/>
    <x v="35"/>
    <s v="50 NIIF Pymes - Separados"/>
    <x v="3"/>
    <s v="M7110"/>
    <x v="0"/>
    <x v="0"/>
    <m/>
    <m/>
    <s v="Ganancia bruta"/>
    <x v="2"/>
    <x v="2"/>
    <n v="11587778"/>
  </r>
  <r>
    <x v="35"/>
    <x v="35"/>
    <s v="50 NIIF Pymes - Separados"/>
    <x v="3"/>
    <s v="M7110"/>
    <x v="1"/>
    <x v="0"/>
    <m/>
    <m/>
    <s v="Ganancia bruta"/>
    <x v="2"/>
    <x v="2"/>
    <n v="11109524"/>
  </r>
  <r>
    <x v="35"/>
    <x v="35"/>
    <s v="50 NIIF Pymes - Separados"/>
    <x v="3"/>
    <s v="M7110"/>
    <x v="0"/>
    <x v="0"/>
    <m/>
    <m/>
    <s v="Otros ingresos"/>
    <x v="3"/>
    <x v="3"/>
    <n v="83782"/>
  </r>
  <r>
    <x v="35"/>
    <x v="35"/>
    <s v="50 NIIF Pymes - Separados"/>
    <x v="3"/>
    <s v="M7110"/>
    <x v="1"/>
    <x v="0"/>
    <m/>
    <m/>
    <s v="Otros ingresos"/>
    <x v="3"/>
    <x v="3"/>
    <n v="221579"/>
  </r>
  <r>
    <x v="35"/>
    <x v="35"/>
    <s v="50 NIIF Pymes - Separados"/>
    <x v="3"/>
    <s v="M7110"/>
    <x v="0"/>
    <x v="0"/>
    <m/>
    <m/>
    <s v="Gastos de administración"/>
    <x v="5"/>
    <x v="5"/>
    <n v="8898790"/>
  </r>
  <r>
    <x v="35"/>
    <x v="35"/>
    <s v="50 NIIF Pymes - Separados"/>
    <x v="3"/>
    <s v="M7110"/>
    <x v="1"/>
    <x v="0"/>
    <m/>
    <m/>
    <s v="Gastos de administración"/>
    <x v="5"/>
    <x v="5"/>
    <n v="9330602"/>
  </r>
  <r>
    <x v="35"/>
    <x v="35"/>
    <s v="50 NIIF Pymes - Separados"/>
    <x v="3"/>
    <s v="M7110"/>
    <x v="0"/>
    <x v="0"/>
    <m/>
    <m/>
    <s v="Otros gastos, por función"/>
    <x v="6"/>
    <x v="6"/>
    <n v="68758"/>
  </r>
  <r>
    <x v="35"/>
    <x v="35"/>
    <s v="50 NIIF Pymes - Separados"/>
    <x v="3"/>
    <s v="M7110"/>
    <x v="1"/>
    <x v="0"/>
    <m/>
    <m/>
    <s v="Otros gastos, por función"/>
    <x v="6"/>
    <x v="6"/>
    <n v="90446"/>
  </r>
  <r>
    <x v="35"/>
    <x v="35"/>
    <s v="50 NIIF Pymes - Separados"/>
    <x v="3"/>
    <s v="M7110"/>
    <x v="0"/>
    <x v="0"/>
    <m/>
    <m/>
    <s v="Ganancia (pérdida) por actividades de operación"/>
    <x v="8"/>
    <x v="8"/>
    <n v="2704012"/>
  </r>
  <r>
    <x v="35"/>
    <x v="35"/>
    <s v="50 NIIF Pymes - Separados"/>
    <x v="3"/>
    <s v="M7110"/>
    <x v="1"/>
    <x v="0"/>
    <m/>
    <m/>
    <s v="Ganancia (pérdida) por actividades de operación"/>
    <x v="8"/>
    <x v="8"/>
    <n v="1910055"/>
  </r>
  <r>
    <x v="35"/>
    <x v="35"/>
    <s v="50 NIIF Pymes - Separados"/>
    <x v="3"/>
    <s v="M7110"/>
    <x v="0"/>
    <x v="0"/>
    <m/>
    <m/>
    <s v="Ingresos financieros"/>
    <x v="9"/>
    <x v="9"/>
    <n v="107174"/>
  </r>
  <r>
    <x v="35"/>
    <x v="35"/>
    <s v="50 NIIF Pymes - Separados"/>
    <x v="3"/>
    <s v="M7110"/>
    <x v="0"/>
    <x v="0"/>
    <m/>
    <m/>
    <s v="Costos financieros"/>
    <x v="10"/>
    <x v="10"/>
    <n v="127978"/>
  </r>
  <r>
    <x v="35"/>
    <x v="35"/>
    <s v="50 NIIF Pymes - Separados"/>
    <x v="3"/>
    <s v="M7110"/>
    <x v="1"/>
    <x v="0"/>
    <m/>
    <m/>
    <s v="Costos financieros"/>
    <x v="10"/>
    <x v="10"/>
    <n v="187388"/>
  </r>
  <r>
    <x v="35"/>
    <x v="35"/>
    <s v="50 NIIF Pymes - Separados"/>
    <x v="3"/>
    <s v="M7110"/>
    <x v="0"/>
    <x v="0"/>
    <m/>
    <m/>
    <s v="Ganancia (pérdida), antes de impuestos"/>
    <x v="12"/>
    <x v="12"/>
    <n v="2683208"/>
  </r>
  <r>
    <x v="35"/>
    <x v="35"/>
    <s v="50 NIIF Pymes - Separados"/>
    <x v="3"/>
    <s v="M7110"/>
    <x v="1"/>
    <x v="0"/>
    <m/>
    <m/>
    <s v="Ganancia (pérdida), antes de impuestos"/>
    <x v="12"/>
    <x v="12"/>
    <n v="1722667"/>
  </r>
  <r>
    <x v="35"/>
    <x v="35"/>
    <s v="50 NIIF Pymes - Separados"/>
    <x v="3"/>
    <s v="M7110"/>
    <x v="0"/>
    <x v="0"/>
    <m/>
    <m/>
    <s v="Gasto (ingreso) por impuestos, operaciones continuadas"/>
    <x v="13"/>
    <x v="13"/>
    <n v="1118209"/>
  </r>
  <r>
    <x v="35"/>
    <x v="35"/>
    <s v="50 NIIF Pymes - Separados"/>
    <x v="3"/>
    <s v="M7110"/>
    <x v="1"/>
    <x v="0"/>
    <m/>
    <m/>
    <s v="Gasto (ingreso) por impuestos, operaciones continuadas"/>
    <x v="13"/>
    <x v="13"/>
    <n v="678363"/>
  </r>
  <r>
    <x v="35"/>
    <x v="35"/>
    <s v="50 NIIF Pymes - Separados"/>
    <x v="3"/>
    <s v="M7110"/>
    <x v="0"/>
    <x v="0"/>
    <m/>
    <m/>
    <s v="Ganancia (pérdida) procedente de operaciones continuadas"/>
    <x v="14"/>
    <x v="14"/>
    <n v="1564999"/>
  </r>
  <r>
    <x v="35"/>
    <x v="35"/>
    <s v="50 NIIF Pymes - Separados"/>
    <x v="3"/>
    <s v="M7110"/>
    <x v="1"/>
    <x v="0"/>
    <m/>
    <m/>
    <s v="Ganancia (pérdida) procedente de operaciones continuadas"/>
    <x v="14"/>
    <x v="14"/>
    <n v="1044304"/>
  </r>
  <r>
    <x v="35"/>
    <x v="35"/>
    <s v="50 NIIF Pymes - Separados"/>
    <x v="3"/>
    <s v="M7110"/>
    <x v="0"/>
    <x v="0"/>
    <m/>
    <m/>
    <s v="Ganancia (pérdida)"/>
    <x v="15"/>
    <x v="15"/>
    <n v="1564999"/>
  </r>
  <r>
    <x v="35"/>
    <x v="35"/>
    <s v="50 NIIF Pymes - Separados"/>
    <x v="3"/>
    <s v="M7110"/>
    <x v="1"/>
    <x v="0"/>
    <m/>
    <m/>
    <s v="Ganancia (pérdida)"/>
    <x v="15"/>
    <x v="15"/>
    <n v="1044304"/>
  </r>
  <r>
    <x v="36"/>
    <x v="36"/>
    <s v="50 NIIF Pymes - Separados"/>
    <x v="5"/>
    <s v="M7110"/>
    <x v="0"/>
    <x v="0"/>
    <m/>
    <m/>
    <s v="Ingresos de actividades ordinarias"/>
    <x v="0"/>
    <x v="0"/>
    <n v="10211639"/>
  </r>
  <r>
    <x v="36"/>
    <x v="36"/>
    <s v="50 NIIF Pymes - Separados"/>
    <x v="5"/>
    <s v="M7110"/>
    <x v="1"/>
    <x v="0"/>
    <m/>
    <m/>
    <s v="Ingresos de actividades ordinarias"/>
    <x v="0"/>
    <x v="0"/>
    <n v="26886852"/>
  </r>
  <r>
    <x v="36"/>
    <x v="36"/>
    <s v="50 NIIF Pymes - Separados"/>
    <x v="5"/>
    <s v="M7110"/>
    <x v="0"/>
    <x v="0"/>
    <m/>
    <m/>
    <s v="Costo de ventas"/>
    <x v="1"/>
    <x v="1"/>
    <n v="7322737"/>
  </r>
  <r>
    <x v="36"/>
    <x v="36"/>
    <s v="50 NIIF Pymes - Separados"/>
    <x v="5"/>
    <s v="M7110"/>
    <x v="1"/>
    <x v="0"/>
    <m/>
    <m/>
    <s v="Costo de ventas"/>
    <x v="1"/>
    <x v="1"/>
    <n v="17470837"/>
  </r>
  <r>
    <x v="36"/>
    <x v="36"/>
    <s v="50 NIIF Pymes - Separados"/>
    <x v="5"/>
    <s v="M7110"/>
    <x v="0"/>
    <x v="0"/>
    <m/>
    <m/>
    <s v="Ganancia bruta"/>
    <x v="2"/>
    <x v="2"/>
    <n v="2888902"/>
  </r>
  <r>
    <x v="36"/>
    <x v="36"/>
    <s v="50 NIIF Pymes - Separados"/>
    <x v="5"/>
    <s v="M7110"/>
    <x v="1"/>
    <x v="0"/>
    <m/>
    <m/>
    <s v="Ganancia bruta"/>
    <x v="2"/>
    <x v="2"/>
    <n v="9416015"/>
  </r>
  <r>
    <x v="36"/>
    <x v="36"/>
    <s v="50 NIIF Pymes - Separados"/>
    <x v="5"/>
    <s v="M7110"/>
    <x v="0"/>
    <x v="0"/>
    <m/>
    <m/>
    <s v="Otros ingresos"/>
    <x v="3"/>
    <x v="3"/>
    <n v="80429"/>
  </r>
  <r>
    <x v="36"/>
    <x v="36"/>
    <s v="50 NIIF Pymes - Separados"/>
    <x v="5"/>
    <s v="M7110"/>
    <x v="1"/>
    <x v="0"/>
    <m/>
    <m/>
    <s v="Otros ingresos"/>
    <x v="3"/>
    <x v="3"/>
    <n v="45227"/>
  </r>
  <r>
    <x v="36"/>
    <x v="36"/>
    <s v="50 NIIF Pymes - Separados"/>
    <x v="5"/>
    <s v="M7110"/>
    <x v="0"/>
    <x v="0"/>
    <m/>
    <m/>
    <s v="Costos de distribución"/>
    <x v="4"/>
    <x v="4"/>
    <n v="68064"/>
  </r>
  <r>
    <x v="36"/>
    <x v="36"/>
    <s v="50 NIIF Pymes - Separados"/>
    <x v="5"/>
    <s v="M7110"/>
    <x v="1"/>
    <x v="0"/>
    <m/>
    <m/>
    <s v="Costos de distribución"/>
    <x v="4"/>
    <x v="4"/>
    <n v="88369"/>
  </r>
  <r>
    <x v="36"/>
    <x v="36"/>
    <s v="50 NIIF Pymes - Separados"/>
    <x v="5"/>
    <s v="M7110"/>
    <x v="0"/>
    <x v="0"/>
    <m/>
    <m/>
    <s v="Gastos de administración"/>
    <x v="5"/>
    <x v="5"/>
    <n v="995092"/>
  </r>
  <r>
    <x v="36"/>
    <x v="36"/>
    <s v="50 NIIF Pymes - Separados"/>
    <x v="5"/>
    <s v="M7110"/>
    <x v="1"/>
    <x v="0"/>
    <m/>
    <m/>
    <s v="Gastos de administración"/>
    <x v="5"/>
    <x v="5"/>
    <n v="5378882"/>
  </r>
  <r>
    <x v="36"/>
    <x v="36"/>
    <s v="50 NIIF Pymes - Separados"/>
    <x v="5"/>
    <s v="M7110"/>
    <x v="0"/>
    <x v="0"/>
    <m/>
    <m/>
    <s v="Otros gastos, por función"/>
    <x v="6"/>
    <x v="6"/>
    <n v="119610"/>
  </r>
  <r>
    <x v="36"/>
    <x v="36"/>
    <s v="50 NIIF Pymes - Separados"/>
    <x v="5"/>
    <s v="M7110"/>
    <x v="1"/>
    <x v="0"/>
    <m/>
    <m/>
    <s v="Otros gastos, por función"/>
    <x v="6"/>
    <x v="6"/>
    <n v="54550"/>
  </r>
  <r>
    <x v="36"/>
    <x v="36"/>
    <s v="50 NIIF Pymes - Separados"/>
    <x v="5"/>
    <s v="M7110"/>
    <x v="0"/>
    <x v="0"/>
    <m/>
    <m/>
    <s v="Ganancia (pérdida) por actividades de operación"/>
    <x v="8"/>
    <x v="8"/>
    <n v="1786565"/>
  </r>
  <r>
    <x v="36"/>
    <x v="36"/>
    <s v="50 NIIF Pymes - Separados"/>
    <x v="5"/>
    <s v="M7110"/>
    <x v="1"/>
    <x v="0"/>
    <m/>
    <m/>
    <s v="Ganancia (pérdida) por actividades de operación"/>
    <x v="8"/>
    <x v="8"/>
    <n v="3939441"/>
  </r>
  <r>
    <x v="36"/>
    <x v="36"/>
    <s v="50 NIIF Pymes - Separados"/>
    <x v="5"/>
    <s v="M7110"/>
    <x v="0"/>
    <x v="0"/>
    <m/>
    <m/>
    <s v="Ingresos financieros"/>
    <x v="9"/>
    <x v="9"/>
    <n v="264045"/>
  </r>
  <r>
    <x v="36"/>
    <x v="36"/>
    <s v="50 NIIF Pymes - Separados"/>
    <x v="5"/>
    <s v="M7110"/>
    <x v="1"/>
    <x v="0"/>
    <m/>
    <m/>
    <s v="Ingresos financieros"/>
    <x v="9"/>
    <x v="9"/>
    <n v="205758"/>
  </r>
  <r>
    <x v="36"/>
    <x v="36"/>
    <s v="50 NIIF Pymes - Separados"/>
    <x v="5"/>
    <s v="M7110"/>
    <x v="0"/>
    <x v="0"/>
    <m/>
    <m/>
    <s v="Costos financieros"/>
    <x v="10"/>
    <x v="10"/>
    <n v="285103"/>
  </r>
  <r>
    <x v="36"/>
    <x v="36"/>
    <s v="50 NIIF Pymes - Separados"/>
    <x v="5"/>
    <s v="M7110"/>
    <x v="1"/>
    <x v="0"/>
    <m/>
    <m/>
    <s v="Costos financieros"/>
    <x v="10"/>
    <x v="10"/>
    <n v="328843"/>
  </r>
  <r>
    <x v="36"/>
    <x v="36"/>
    <s v="50 NIIF Pymes - Separados"/>
    <x v="5"/>
    <s v="M7110"/>
    <x v="0"/>
    <x v="0"/>
    <m/>
    <m/>
    <s v="Participación en las ganancias (pérdidas) de asociadas y negocios conjuntos que se contabilicen utilizando el método de la participación"/>
    <x v="17"/>
    <x v="17"/>
    <n v="3222444"/>
  </r>
  <r>
    <x v="36"/>
    <x v="36"/>
    <s v="50 NIIF Pymes - Separados"/>
    <x v="5"/>
    <s v="M7110"/>
    <x v="1"/>
    <x v="0"/>
    <m/>
    <m/>
    <s v="Participación en las ganancias (pérdidas) de asociadas y negocios conjuntos que se contabilicen utilizando el método de la participación"/>
    <x v="17"/>
    <x v="17"/>
    <n v="400669"/>
  </r>
  <r>
    <x v="36"/>
    <x v="36"/>
    <s v="50 NIIF Pymes - Separados"/>
    <x v="5"/>
    <s v="M7110"/>
    <x v="0"/>
    <x v="0"/>
    <m/>
    <m/>
    <s v="Ganancia (pérdida), antes de impuestos"/>
    <x v="12"/>
    <x v="12"/>
    <n v="4987951"/>
  </r>
  <r>
    <x v="36"/>
    <x v="36"/>
    <s v="50 NIIF Pymes - Separados"/>
    <x v="5"/>
    <s v="M7110"/>
    <x v="1"/>
    <x v="0"/>
    <m/>
    <m/>
    <s v="Ganancia (pérdida), antes de impuestos"/>
    <x v="12"/>
    <x v="12"/>
    <n v="4217025"/>
  </r>
  <r>
    <x v="36"/>
    <x v="36"/>
    <s v="50 NIIF Pymes - Separados"/>
    <x v="5"/>
    <s v="M7110"/>
    <x v="0"/>
    <x v="0"/>
    <m/>
    <m/>
    <s v="Gasto (ingreso) por impuestos, operaciones continuadas"/>
    <x v="13"/>
    <x v="13"/>
    <n v="1925042"/>
  </r>
  <r>
    <x v="36"/>
    <x v="36"/>
    <s v="50 NIIF Pymes - Separados"/>
    <x v="5"/>
    <s v="M7110"/>
    <x v="1"/>
    <x v="0"/>
    <m/>
    <m/>
    <s v="Gasto (ingreso) por impuestos, operaciones continuadas"/>
    <x v="13"/>
    <x v="13"/>
    <n v="2061408"/>
  </r>
  <r>
    <x v="36"/>
    <x v="36"/>
    <s v="50 NIIF Pymes - Separados"/>
    <x v="5"/>
    <s v="M7110"/>
    <x v="0"/>
    <x v="0"/>
    <m/>
    <m/>
    <s v="Ganancia (pérdida) procedente de operaciones continuadas"/>
    <x v="14"/>
    <x v="14"/>
    <n v="3062909"/>
  </r>
  <r>
    <x v="36"/>
    <x v="36"/>
    <s v="50 NIIF Pymes - Separados"/>
    <x v="5"/>
    <s v="M7110"/>
    <x v="1"/>
    <x v="0"/>
    <m/>
    <m/>
    <s v="Ganancia (pérdida) procedente de operaciones continuadas"/>
    <x v="14"/>
    <x v="14"/>
    <n v="2155617"/>
  </r>
  <r>
    <x v="36"/>
    <x v="36"/>
    <s v="50 NIIF Pymes - Separados"/>
    <x v="5"/>
    <s v="M7110"/>
    <x v="0"/>
    <x v="0"/>
    <m/>
    <m/>
    <s v="Ganancia (pérdida)"/>
    <x v="15"/>
    <x v="15"/>
    <n v="3062909"/>
  </r>
  <r>
    <x v="36"/>
    <x v="36"/>
    <s v="50 NIIF Pymes - Separados"/>
    <x v="5"/>
    <s v="M7110"/>
    <x v="1"/>
    <x v="0"/>
    <m/>
    <m/>
    <s v="Ganancia (pérdida)"/>
    <x v="15"/>
    <x v="15"/>
    <n v="2155617"/>
  </r>
  <r>
    <x v="37"/>
    <x v="37"/>
    <s v="50 NIIF Pymes - Separados"/>
    <x v="0"/>
    <s v="M7110"/>
    <x v="0"/>
    <x v="0"/>
    <m/>
    <m/>
    <s v="Ingresos de actividades ordinarias"/>
    <x v="0"/>
    <x v="0"/>
    <n v="92077426"/>
  </r>
  <r>
    <x v="37"/>
    <x v="37"/>
    <s v="50 NIIF Pymes - Separados"/>
    <x v="0"/>
    <s v="M7110"/>
    <x v="1"/>
    <x v="0"/>
    <m/>
    <m/>
    <s v="Ingresos de actividades ordinarias"/>
    <x v="0"/>
    <x v="0"/>
    <n v="106066758"/>
  </r>
  <r>
    <x v="37"/>
    <x v="37"/>
    <s v="50 NIIF Pymes - Separados"/>
    <x v="0"/>
    <s v="M7110"/>
    <x v="0"/>
    <x v="0"/>
    <m/>
    <m/>
    <s v="Costo de ventas"/>
    <x v="1"/>
    <x v="1"/>
    <n v="53818041"/>
  </r>
  <r>
    <x v="37"/>
    <x v="37"/>
    <s v="50 NIIF Pymes - Separados"/>
    <x v="0"/>
    <s v="M7110"/>
    <x v="1"/>
    <x v="0"/>
    <m/>
    <m/>
    <s v="Costo de ventas"/>
    <x v="1"/>
    <x v="1"/>
    <n v="69470467"/>
  </r>
  <r>
    <x v="37"/>
    <x v="37"/>
    <s v="50 NIIF Pymes - Separados"/>
    <x v="0"/>
    <s v="M7110"/>
    <x v="0"/>
    <x v="0"/>
    <m/>
    <m/>
    <s v="Ganancia bruta"/>
    <x v="2"/>
    <x v="2"/>
    <n v="38259385"/>
  </r>
  <r>
    <x v="37"/>
    <x v="37"/>
    <s v="50 NIIF Pymes - Separados"/>
    <x v="0"/>
    <s v="M7110"/>
    <x v="1"/>
    <x v="0"/>
    <m/>
    <m/>
    <s v="Ganancia bruta"/>
    <x v="2"/>
    <x v="2"/>
    <n v="36596291"/>
  </r>
  <r>
    <x v="37"/>
    <x v="37"/>
    <s v="50 NIIF Pymes - Separados"/>
    <x v="0"/>
    <s v="M7110"/>
    <x v="0"/>
    <x v="0"/>
    <m/>
    <m/>
    <s v="Otros ingresos"/>
    <x v="3"/>
    <x v="3"/>
    <n v="488662"/>
  </r>
  <r>
    <x v="37"/>
    <x v="37"/>
    <s v="50 NIIF Pymes - Separados"/>
    <x v="0"/>
    <s v="M7110"/>
    <x v="1"/>
    <x v="0"/>
    <m/>
    <m/>
    <s v="Otros ingresos"/>
    <x v="3"/>
    <x v="3"/>
    <n v="286484"/>
  </r>
  <r>
    <x v="37"/>
    <x v="37"/>
    <s v="50 NIIF Pymes - Separados"/>
    <x v="0"/>
    <s v="M7110"/>
    <x v="0"/>
    <x v="0"/>
    <m/>
    <m/>
    <s v="Gastos de administración"/>
    <x v="5"/>
    <x v="5"/>
    <n v="31418058"/>
  </r>
  <r>
    <x v="37"/>
    <x v="37"/>
    <s v="50 NIIF Pymes - Separados"/>
    <x v="0"/>
    <s v="M7110"/>
    <x v="1"/>
    <x v="0"/>
    <m/>
    <m/>
    <s v="Gastos de administración"/>
    <x v="5"/>
    <x v="5"/>
    <n v="26944031"/>
  </r>
  <r>
    <x v="37"/>
    <x v="37"/>
    <s v="50 NIIF Pymes - Separados"/>
    <x v="0"/>
    <s v="M7110"/>
    <x v="0"/>
    <x v="0"/>
    <m/>
    <m/>
    <s v="Otros gastos, por función"/>
    <x v="6"/>
    <x v="6"/>
    <n v="1140845"/>
  </r>
  <r>
    <x v="37"/>
    <x v="37"/>
    <s v="50 NIIF Pymes - Separados"/>
    <x v="0"/>
    <s v="M7110"/>
    <x v="1"/>
    <x v="0"/>
    <m/>
    <m/>
    <s v="Otros gastos, por función"/>
    <x v="6"/>
    <x v="6"/>
    <n v="552653"/>
  </r>
  <r>
    <x v="37"/>
    <x v="37"/>
    <s v="50 NIIF Pymes - Separados"/>
    <x v="0"/>
    <s v="M7110"/>
    <x v="0"/>
    <x v="0"/>
    <m/>
    <m/>
    <s v="Ganancia (pérdida) por actividades de operación"/>
    <x v="8"/>
    <x v="8"/>
    <n v="6189144"/>
  </r>
  <r>
    <x v="37"/>
    <x v="37"/>
    <s v="50 NIIF Pymes - Separados"/>
    <x v="0"/>
    <s v="M7110"/>
    <x v="1"/>
    <x v="0"/>
    <m/>
    <m/>
    <s v="Ganancia (pérdida) por actividades de operación"/>
    <x v="8"/>
    <x v="8"/>
    <n v="9386091"/>
  </r>
  <r>
    <x v="37"/>
    <x v="37"/>
    <s v="50 NIIF Pymes - Separados"/>
    <x v="0"/>
    <s v="M7110"/>
    <x v="0"/>
    <x v="0"/>
    <m/>
    <m/>
    <s v="Ingresos financieros"/>
    <x v="9"/>
    <x v="9"/>
    <n v="70511"/>
  </r>
  <r>
    <x v="37"/>
    <x v="37"/>
    <s v="50 NIIF Pymes - Separados"/>
    <x v="0"/>
    <s v="M7110"/>
    <x v="1"/>
    <x v="0"/>
    <m/>
    <m/>
    <s v="Ingresos financieros"/>
    <x v="9"/>
    <x v="9"/>
    <n v="100520"/>
  </r>
  <r>
    <x v="37"/>
    <x v="37"/>
    <s v="50 NIIF Pymes - Separados"/>
    <x v="0"/>
    <s v="M7110"/>
    <x v="0"/>
    <x v="0"/>
    <m/>
    <m/>
    <s v="Costos financieros"/>
    <x v="10"/>
    <x v="10"/>
    <n v="274348"/>
  </r>
  <r>
    <x v="37"/>
    <x v="37"/>
    <s v="50 NIIF Pymes - Separados"/>
    <x v="0"/>
    <s v="M7110"/>
    <x v="1"/>
    <x v="0"/>
    <m/>
    <m/>
    <s v="Costos financieros"/>
    <x v="10"/>
    <x v="10"/>
    <n v="591951"/>
  </r>
  <r>
    <x v="37"/>
    <x v="37"/>
    <s v="50 NIIF Pymes - Separados"/>
    <x v="0"/>
    <s v="M7110"/>
    <x v="0"/>
    <x v="0"/>
    <m/>
    <m/>
    <s v="Participación en las ganancias (pérdidas) de asociadas y negocios conjuntos que se contabilicen utilizando el método de la participación"/>
    <x v="17"/>
    <x v="17"/>
    <n v="121962"/>
  </r>
  <r>
    <x v="37"/>
    <x v="37"/>
    <s v="50 NIIF Pymes - Separados"/>
    <x v="0"/>
    <s v="M7110"/>
    <x v="1"/>
    <x v="0"/>
    <m/>
    <m/>
    <s v="Participación en las ganancias (pérdidas) de asociadas y negocios conjuntos que se contabilicen utilizando el método de la participación"/>
    <x v="17"/>
    <x v="17"/>
    <n v="137808"/>
  </r>
  <r>
    <x v="37"/>
    <x v="37"/>
    <s v="50 NIIF Pymes - Separados"/>
    <x v="0"/>
    <s v="M7110"/>
    <x v="0"/>
    <x v="0"/>
    <m/>
    <m/>
    <s v="Ganancia (pérdida), antes de impuestos"/>
    <x v="12"/>
    <x v="12"/>
    <n v="6107269"/>
  </r>
  <r>
    <x v="37"/>
    <x v="37"/>
    <s v="50 NIIF Pymes - Separados"/>
    <x v="0"/>
    <s v="M7110"/>
    <x v="1"/>
    <x v="0"/>
    <m/>
    <m/>
    <s v="Ganancia (pérdida), antes de impuestos"/>
    <x v="12"/>
    <x v="12"/>
    <n v="9032468"/>
  </r>
  <r>
    <x v="37"/>
    <x v="37"/>
    <s v="50 NIIF Pymes - Separados"/>
    <x v="0"/>
    <s v="M7110"/>
    <x v="0"/>
    <x v="0"/>
    <m/>
    <m/>
    <s v="Gasto (ingreso) por impuestos, operaciones continuadas"/>
    <x v="13"/>
    <x v="13"/>
    <n v="2710250"/>
  </r>
  <r>
    <x v="37"/>
    <x v="37"/>
    <s v="50 NIIF Pymes - Separados"/>
    <x v="0"/>
    <s v="M7110"/>
    <x v="1"/>
    <x v="0"/>
    <m/>
    <m/>
    <s v="Gasto (ingreso) por impuestos, operaciones continuadas"/>
    <x v="13"/>
    <x v="13"/>
    <n v="2804309"/>
  </r>
  <r>
    <x v="37"/>
    <x v="37"/>
    <s v="50 NIIF Pymes - Separados"/>
    <x v="0"/>
    <s v="M7110"/>
    <x v="0"/>
    <x v="0"/>
    <m/>
    <m/>
    <s v="Ganancia (pérdida) procedente de operaciones continuadas"/>
    <x v="14"/>
    <x v="14"/>
    <n v="3397019"/>
  </r>
  <r>
    <x v="37"/>
    <x v="37"/>
    <s v="50 NIIF Pymes - Separados"/>
    <x v="0"/>
    <s v="M7110"/>
    <x v="1"/>
    <x v="0"/>
    <m/>
    <m/>
    <s v="Ganancia (pérdida) procedente de operaciones continuadas"/>
    <x v="14"/>
    <x v="14"/>
    <n v="6228159"/>
  </r>
  <r>
    <x v="37"/>
    <x v="37"/>
    <s v="50 NIIF Pymes - Separados"/>
    <x v="0"/>
    <s v="M7110"/>
    <x v="0"/>
    <x v="0"/>
    <m/>
    <m/>
    <s v="Ganancia (pérdida)"/>
    <x v="15"/>
    <x v="15"/>
    <n v="3397019"/>
  </r>
  <r>
    <x v="37"/>
    <x v="37"/>
    <s v="50 NIIF Pymes - Separados"/>
    <x v="0"/>
    <s v="M7110"/>
    <x v="1"/>
    <x v="0"/>
    <m/>
    <m/>
    <s v="Ganancia (pérdida)"/>
    <x v="15"/>
    <x v="15"/>
    <n v="6228159"/>
  </r>
  <r>
    <x v="38"/>
    <x v="38"/>
    <s v="40 NIIF Pymes - Individuales"/>
    <x v="0"/>
    <s v="M7110"/>
    <x v="1"/>
    <x v="0"/>
    <m/>
    <m/>
    <s v="Ingresos de actividades ordinarias"/>
    <x v="0"/>
    <x v="0"/>
    <n v="5510343"/>
  </r>
  <r>
    <x v="38"/>
    <x v="38"/>
    <s v="40 NIIF Pymes - Individuales"/>
    <x v="0"/>
    <s v="M7110"/>
    <x v="0"/>
    <x v="0"/>
    <m/>
    <m/>
    <s v="Ingresos de actividades ordinarias"/>
    <x v="0"/>
    <x v="0"/>
    <n v="5543293"/>
  </r>
  <r>
    <x v="38"/>
    <x v="38"/>
    <s v="40 NIIF Pymes - Individuales"/>
    <x v="0"/>
    <s v="M7110"/>
    <x v="1"/>
    <x v="0"/>
    <m/>
    <m/>
    <s v="Costo de ventas"/>
    <x v="1"/>
    <x v="1"/>
    <n v="454476"/>
  </r>
  <r>
    <x v="38"/>
    <x v="38"/>
    <s v="40 NIIF Pymes - Individuales"/>
    <x v="0"/>
    <s v="M7110"/>
    <x v="0"/>
    <x v="0"/>
    <m/>
    <m/>
    <s v="Costo de ventas"/>
    <x v="1"/>
    <x v="1"/>
    <n v="3248458"/>
  </r>
  <r>
    <x v="38"/>
    <x v="38"/>
    <s v="40 NIIF Pymes - Individuales"/>
    <x v="0"/>
    <s v="M7110"/>
    <x v="1"/>
    <x v="0"/>
    <m/>
    <m/>
    <s v="Ganancia bruta"/>
    <x v="2"/>
    <x v="2"/>
    <n v="5055867"/>
  </r>
  <r>
    <x v="38"/>
    <x v="38"/>
    <s v="40 NIIF Pymes - Individuales"/>
    <x v="0"/>
    <s v="M7110"/>
    <x v="0"/>
    <x v="0"/>
    <m/>
    <m/>
    <s v="Ganancia bruta"/>
    <x v="2"/>
    <x v="2"/>
    <n v="2294835"/>
  </r>
  <r>
    <x v="38"/>
    <x v="38"/>
    <s v="40 NIIF Pymes - Individuales"/>
    <x v="0"/>
    <s v="M7110"/>
    <x v="1"/>
    <x v="0"/>
    <m/>
    <m/>
    <s v="Otros ingresos"/>
    <x v="3"/>
    <x v="3"/>
    <n v="8220"/>
  </r>
  <r>
    <x v="38"/>
    <x v="38"/>
    <s v="40 NIIF Pymes - Individuales"/>
    <x v="0"/>
    <s v="M7110"/>
    <x v="0"/>
    <x v="0"/>
    <m/>
    <m/>
    <s v="Otros ingresos"/>
    <x v="3"/>
    <x v="3"/>
    <n v="161768"/>
  </r>
  <r>
    <x v="38"/>
    <x v="38"/>
    <s v="40 NIIF Pymes - Individuales"/>
    <x v="0"/>
    <s v="M7110"/>
    <x v="1"/>
    <x v="0"/>
    <m/>
    <m/>
    <s v="Gastos de administración"/>
    <x v="5"/>
    <x v="5"/>
    <n v="4138152"/>
  </r>
  <r>
    <x v="38"/>
    <x v="38"/>
    <s v="40 NIIF Pymes - Individuales"/>
    <x v="0"/>
    <s v="M7110"/>
    <x v="0"/>
    <x v="0"/>
    <m/>
    <m/>
    <s v="Gastos de administración"/>
    <x v="5"/>
    <x v="5"/>
    <n v="1456312"/>
  </r>
  <r>
    <x v="38"/>
    <x v="38"/>
    <s v="40 NIIF Pymes - Individuales"/>
    <x v="0"/>
    <s v="M7110"/>
    <x v="1"/>
    <x v="0"/>
    <m/>
    <m/>
    <s v="Otros gastos, por función"/>
    <x v="6"/>
    <x v="6"/>
    <n v="179202"/>
  </r>
  <r>
    <x v="38"/>
    <x v="38"/>
    <s v="40 NIIF Pymes - Individuales"/>
    <x v="0"/>
    <s v="M7110"/>
    <x v="0"/>
    <x v="0"/>
    <m/>
    <m/>
    <s v="Otros gastos, por función"/>
    <x v="6"/>
    <x v="6"/>
    <n v="364761"/>
  </r>
  <r>
    <x v="38"/>
    <x v="38"/>
    <s v="40 NIIF Pymes - Individuales"/>
    <x v="0"/>
    <s v="M7110"/>
    <x v="1"/>
    <x v="0"/>
    <m/>
    <m/>
    <s v="Ganancia (pérdida) por actividades de operación"/>
    <x v="8"/>
    <x v="8"/>
    <n v="746733"/>
  </r>
  <r>
    <x v="38"/>
    <x v="38"/>
    <s v="40 NIIF Pymes - Individuales"/>
    <x v="0"/>
    <s v="M7110"/>
    <x v="0"/>
    <x v="0"/>
    <m/>
    <m/>
    <s v="Ganancia (pérdida) por actividades de operación"/>
    <x v="8"/>
    <x v="8"/>
    <n v="635530"/>
  </r>
  <r>
    <x v="38"/>
    <x v="38"/>
    <s v="40 NIIF Pymes - Individuales"/>
    <x v="0"/>
    <s v="M7110"/>
    <x v="1"/>
    <x v="0"/>
    <m/>
    <m/>
    <s v="Ganancia (pérdida), antes de impuestos"/>
    <x v="12"/>
    <x v="12"/>
    <n v="746733"/>
  </r>
  <r>
    <x v="38"/>
    <x v="38"/>
    <s v="40 NIIF Pymes - Individuales"/>
    <x v="0"/>
    <s v="M7110"/>
    <x v="0"/>
    <x v="0"/>
    <m/>
    <m/>
    <s v="Ganancia (pérdida), antes de impuestos"/>
    <x v="12"/>
    <x v="12"/>
    <n v="635530"/>
  </r>
  <r>
    <x v="38"/>
    <x v="38"/>
    <s v="40 NIIF Pymes - Individuales"/>
    <x v="0"/>
    <s v="M7110"/>
    <x v="1"/>
    <x v="0"/>
    <m/>
    <m/>
    <s v="Gasto (ingreso) por impuestos, operaciones continuadas"/>
    <x v="13"/>
    <x v="13"/>
    <n v="301443"/>
  </r>
  <r>
    <x v="38"/>
    <x v="38"/>
    <s v="40 NIIF Pymes - Individuales"/>
    <x v="0"/>
    <s v="M7110"/>
    <x v="0"/>
    <x v="0"/>
    <m/>
    <m/>
    <s v="Gasto (ingreso) por impuestos, operaciones continuadas"/>
    <x v="13"/>
    <x v="13"/>
    <n v="241441"/>
  </r>
  <r>
    <x v="38"/>
    <x v="38"/>
    <s v="40 NIIF Pymes - Individuales"/>
    <x v="0"/>
    <s v="M7110"/>
    <x v="1"/>
    <x v="0"/>
    <m/>
    <m/>
    <s v="Ganancia (pérdida) procedente de operaciones continuadas"/>
    <x v="14"/>
    <x v="14"/>
    <n v="445290"/>
  </r>
  <r>
    <x v="38"/>
    <x v="38"/>
    <s v="40 NIIF Pymes - Individuales"/>
    <x v="0"/>
    <s v="M7110"/>
    <x v="0"/>
    <x v="0"/>
    <m/>
    <m/>
    <s v="Ganancia (pérdida) procedente de operaciones continuadas"/>
    <x v="14"/>
    <x v="14"/>
    <n v="394089"/>
  </r>
  <r>
    <x v="38"/>
    <x v="38"/>
    <s v="40 NIIF Pymes - Individuales"/>
    <x v="0"/>
    <s v="M7110"/>
    <x v="1"/>
    <x v="0"/>
    <m/>
    <m/>
    <s v="Ganancia (pérdida)"/>
    <x v="15"/>
    <x v="15"/>
    <n v="445290"/>
  </r>
  <r>
    <x v="38"/>
    <x v="38"/>
    <s v="40 NIIF Pymes - Individuales"/>
    <x v="0"/>
    <s v="M7110"/>
    <x v="0"/>
    <x v="0"/>
    <m/>
    <m/>
    <s v="Ganancia (pérdida)"/>
    <x v="15"/>
    <x v="15"/>
    <n v="394089"/>
  </r>
  <r>
    <x v="39"/>
    <x v="39"/>
    <s v="40 NIIF Pymes - Individuales"/>
    <x v="0"/>
    <s v="M7110"/>
    <x v="1"/>
    <x v="0"/>
    <m/>
    <m/>
    <s v="Ingresos de actividades ordinarias"/>
    <x v="0"/>
    <x v="0"/>
    <n v="13733377"/>
  </r>
  <r>
    <x v="39"/>
    <x v="39"/>
    <s v="40 NIIF Pymes - Individuales"/>
    <x v="0"/>
    <s v="M7110"/>
    <x v="0"/>
    <x v="0"/>
    <m/>
    <m/>
    <s v="Ingresos de actividades ordinarias"/>
    <x v="0"/>
    <x v="0"/>
    <n v="18721046"/>
  </r>
  <r>
    <x v="39"/>
    <x v="39"/>
    <s v="40 NIIF Pymes - Individuales"/>
    <x v="0"/>
    <s v="M7110"/>
    <x v="1"/>
    <x v="0"/>
    <m/>
    <m/>
    <s v="Costo de ventas"/>
    <x v="1"/>
    <x v="1"/>
    <n v="7991423"/>
  </r>
  <r>
    <x v="39"/>
    <x v="39"/>
    <s v="40 NIIF Pymes - Individuales"/>
    <x v="0"/>
    <s v="M7110"/>
    <x v="0"/>
    <x v="0"/>
    <m/>
    <m/>
    <s v="Costo de ventas"/>
    <x v="1"/>
    <x v="1"/>
    <n v="5951805"/>
  </r>
  <r>
    <x v="39"/>
    <x v="39"/>
    <s v="40 NIIF Pymes - Individuales"/>
    <x v="0"/>
    <s v="M7110"/>
    <x v="1"/>
    <x v="0"/>
    <m/>
    <m/>
    <s v="Ganancia bruta"/>
    <x v="2"/>
    <x v="2"/>
    <n v="5741954"/>
  </r>
  <r>
    <x v="39"/>
    <x v="39"/>
    <s v="40 NIIF Pymes - Individuales"/>
    <x v="0"/>
    <s v="M7110"/>
    <x v="0"/>
    <x v="0"/>
    <m/>
    <m/>
    <s v="Ganancia bruta"/>
    <x v="2"/>
    <x v="2"/>
    <n v="12769241"/>
  </r>
  <r>
    <x v="39"/>
    <x v="39"/>
    <s v="40 NIIF Pymes - Individuales"/>
    <x v="0"/>
    <s v="M7110"/>
    <x v="1"/>
    <x v="0"/>
    <m/>
    <m/>
    <s v="Otros ingresos"/>
    <x v="3"/>
    <x v="3"/>
    <n v="639983"/>
  </r>
  <r>
    <x v="39"/>
    <x v="39"/>
    <s v="40 NIIF Pymes - Individuales"/>
    <x v="0"/>
    <s v="M7110"/>
    <x v="0"/>
    <x v="0"/>
    <m/>
    <m/>
    <s v="Otros ingresos"/>
    <x v="3"/>
    <x v="3"/>
    <n v="139984"/>
  </r>
  <r>
    <x v="39"/>
    <x v="39"/>
    <s v="40 NIIF Pymes - Individuales"/>
    <x v="0"/>
    <s v="M7110"/>
    <x v="1"/>
    <x v="0"/>
    <m/>
    <m/>
    <s v="Gastos de administración"/>
    <x v="5"/>
    <x v="5"/>
    <n v="2488826"/>
  </r>
  <r>
    <x v="39"/>
    <x v="39"/>
    <s v="40 NIIF Pymes - Individuales"/>
    <x v="0"/>
    <s v="M7110"/>
    <x v="0"/>
    <x v="0"/>
    <m/>
    <m/>
    <s v="Gastos de administración"/>
    <x v="5"/>
    <x v="5"/>
    <n v="9222233"/>
  </r>
  <r>
    <x v="39"/>
    <x v="39"/>
    <s v="40 NIIF Pymes - Individuales"/>
    <x v="0"/>
    <s v="M7110"/>
    <x v="1"/>
    <x v="0"/>
    <m/>
    <m/>
    <s v="Otros gastos, por función"/>
    <x v="6"/>
    <x v="6"/>
    <n v="346760"/>
  </r>
  <r>
    <x v="39"/>
    <x v="39"/>
    <s v="40 NIIF Pymes - Individuales"/>
    <x v="0"/>
    <s v="M7110"/>
    <x v="0"/>
    <x v="0"/>
    <m/>
    <m/>
    <s v="Otros gastos, por función"/>
    <x v="6"/>
    <x v="6"/>
    <n v="257913"/>
  </r>
  <r>
    <x v="39"/>
    <x v="39"/>
    <s v="40 NIIF Pymes - Individuales"/>
    <x v="0"/>
    <s v="M7110"/>
    <x v="1"/>
    <x v="0"/>
    <m/>
    <m/>
    <s v="Ganancia (pérdida) por actividades de operación"/>
    <x v="8"/>
    <x v="8"/>
    <n v="3546351"/>
  </r>
  <r>
    <x v="39"/>
    <x v="39"/>
    <s v="40 NIIF Pymes - Individuales"/>
    <x v="0"/>
    <s v="M7110"/>
    <x v="0"/>
    <x v="0"/>
    <m/>
    <m/>
    <s v="Ganancia (pérdida) por actividades de operación"/>
    <x v="8"/>
    <x v="8"/>
    <n v="3429079"/>
  </r>
  <r>
    <x v="39"/>
    <x v="39"/>
    <s v="40 NIIF Pymes - Individuales"/>
    <x v="0"/>
    <s v="M7110"/>
    <x v="1"/>
    <x v="0"/>
    <m/>
    <m/>
    <s v="Ingresos financieros"/>
    <x v="9"/>
    <x v="9"/>
    <n v="12235"/>
  </r>
  <r>
    <x v="39"/>
    <x v="39"/>
    <s v="40 NIIF Pymes - Individuales"/>
    <x v="0"/>
    <s v="M7110"/>
    <x v="0"/>
    <x v="0"/>
    <m/>
    <m/>
    <s v="Ingresos financieros"/>
    <x v="9"/>
    <x v="9"/>
    <n v="60706"/>
  </r>
  <r>
    <x v="39"/>
    <x v="39"/>
    <s v="40 NIIF Pymes - Individuales"/>
    <x v="0"/>
    <s v="M7110"/>
    <x v="1"/>
    <x v="0"/>
    <m/>
    <m/>
    <s v="Costos financieros"/>
    <x v="10"/>
    <x v="10"/>
    <n v="50774"/>
  </r>
  <r>
    <x v="39"/>
    <x v="39"/>
    <s v="40 NIIF Pymes - Individuales"/>
    <x v="0"/>
    <s v="M7110"/>
    <x v="0"/>
    <x v="0"/>
    <m/>
    <m/>
    <s v="Costos financieros"/>
    <x v="10"/>
    <x v="10"/>
    <n v="43767"/>
  </r>
  <r>
    <x v="39"/>
    <x v="39"/>
    <s v="40 NIIF Pymes - Individuales"/>
    <x v="0"/>
    <s v="M7110"/>
    <x v="1"/>
    <x v="0"/>
    <m/>
    <m/>
    <s v="Ganancia (pérdida), antes de impuestos"/>
    <x v="12"/>
    <x v="12"/>
    <n v="3507812"/>
  </r>
  <r>
    <x v="39"/>
    <x v="39"/>
    <s v="40 NIIF Pymes - Individuales"/>
    <x v="0"/>
    <s v="M7110"/>
    <x v="0"/>
    <x v="0"/>
    <m/>
    <m/>
    <s v="Ganancia (pérdida), antes de impuestos"/>
    <x v="12"/>
    <x v="12"/>
    <n v="3446018"/>
  </r>
  <r>
    <x v="39"/>
    <x v="39"/>
    <s v="40 NIIF Pymes - Individuales"/>
    <x v="0"/>
    <s v="M7110"/>
    <x v="1"/>
    <x v="0"/>
    <m/>
    <m/>
    <s v="Gasto (ingreso) por impuestos, operaciones continuadas"/>
    <x v="13"/>
    <x v="13"/>
    <n v="1459340"/>
  </r>
  <r>
    <x v="39"/>
    <x v="39"/>
    <s v="40 NIIF Pymes - Individuales"/>
    <x v="0"/>
    <s v="M7110"/>
    <x v="0"/>
    <x v="0"/>
    <m/>
    <m/>
    <s v="Gasto (ingreso) por impuestos, operaciones continuadas"/>
    <x v="13"/>
    <x v="13"/>
    <n v="1451191"/>
  </r>
  <r>
    <x v="39"/>
    <x v="39"/>
    <s v="40 NIIF Pymes - Individuales"/>
    <x v="0"/>
    <s v="M7110"/>
    <x v="1"/>
    <x v="0"/>
    <m/>
    <m/>
    <s v="Ganancia (pérdida) procedente de operaciones continuadas"/>
    <x v="14"/>
    <x v="14"/>
    <n v="2048472"/>
  </r>
  <r>
    <x v="39"/>
    <x v="39"/>
    <s v="40 NIIF Pymes - Individuales"/>
    <x v="0"/>
    <s v="M7110"/>
    <x v="0"/>
    <x v="0"/>
    <m/>
    <m/>
    <s v="Ganancia (pérdida) procedente de operaciones continuadas"/>
    <x v="14"/>
    <x v="14"/>
    <n v="1994827"/>
  </r>
  <r>
    <x v="39"/>
    <x v="39"/>
    <s v="40 NIIF Pymes - Individuales"/>
    <x v="0"/>
    <s v="M7110"/>
    <x v="1"/>
    <x v="0"/>
    <m/>
    <m/>
    <s v="Ganancia (pérdida)"/>
    <x v="15"/>
    <x v="15"/>
    <n v="2048472"/>
  </r>
  <r>
    <x v="39"/>
    <x v="39"/>
    <s v="40 NIIF Pymes - Individuales"/>
    <x v="0"/>
    <s v="M7110"/>
    <x v="0"/>
    <x v="0"/>
    <m/>
    <m/>
    <s v="Ganancia (pérdida)"/>
    <x v="15"/>
    <x v="15"/>
    <n v="1994827"/>
  </r>
  <r>
    <x v="40"/>
    <x v="40"/>
    <s v="20 NIIF Plenas - Separados"/>
    <x v="3"/>
    <s v="F4111"/>
    <x v="0"/>
    <x v="0"/>
    <m/>
    <m/>
    <s v="Ingresos de actividades ordinarias"/>
    <x v="0"/>
    <x v="0"/>
    <n v="6355492"/>
  </r>
  <r>
    <x v="40"/>
    <x v="40"/>
    <s v="20 NIIF Plenas - Separados"/>
    <x v="3"/>
    <s v="F4111"/>
    <x v="1"/>
    <x v="0"/>
    <m/>
    <m/>
    <s v="Ingresos de actividades ordinarias"/>
    <x v="0"/>
    <x v="0"/>
    <n v="4477465"/>
  </r>
  <r>
    <x v="40"/>
    <x v="40"/>
    <s v="20 NIIF Plenas - Separados"/>
    <x v="3"/>
    <s v="F4111"/>
    <x v="0"/>
    <x v="0"/>
    <m/>
    <m/>
    <s v="Costo de ventas"/>
    <x v="1"/>
    <x v="1"/>
    <n v="1947070"/>
  </r>
  <r>
    <x v="40"/>
    <x v="40"/>
    <s v="20 NIIF Plenas - Separados"/>
    <x v="3"/>
    <s v="F4111"/>
    <x v="1"/>
    <x v="0"/>
    <m/>
    <m/>
    <s v="Costo de ventas"/>
    <x v="1"/>
    <x v="1"/>
    <n v="3163680"/>
  </r>
  <r>
    <x v="40"/>
    <x v="40"/>
    <s v="20 NIIF Plenas - Separados"/>
    <x v="3"/>
    <s v="F4111"/>
    <x v="0"/>
    <x v="0"/>
    <m/>
    <m/>
    <s v="Ganancia bruta"/>
    <x v="2"/>
    <x v="2"/>
    <n v="4408422"/>
  </r>
  <r>
    <x v="40"/>
    <x v="40"/>
    <s v="20 NIIF Plenas - Separados"/>
    <x v="3"/>
    <s v="F4111"/>
    <x v="1"/>
    <x v="0"/>
    <m/>
    <m/>
    <s v="Ganancia bruta"/>
    <x v="2"/>
    <x v="2"/>
    <n v="1313785"/>
  </r>
  <r>
    <x v="40"/>
    <x v="40"/>
    <s v="20 NIIF Plenas - Separados"/>
    <x v="3"/>
    <s v="F4111"/>
    <x v="0"/>
    <x v="0"/>
    <m/>
    <m/>
    <s v="Otros ingresos"/>
    <x v="3"/>
    <x v="3"/>
    <n v="3359753"/>
  </r>
  <r>
    <x v="40"/>
    <x v="40"/>
    <s v="20 NIIF Plenas - Separados"/>
    <x v="3"/>
    <s v="F4111"/>
    <x v="1"/>
    <x v="0"/>
    <m/>
    <m/>
    <s v="Otros ingresos"/>
    <x v="3"/>
    <x v="3"/>
    <n v="119977"/>
  </r>
  <r>
    <x v="40"/>
    <x v="40"/>
    <s v="20 NIIF Plenas - Separados"/>
    <x v="3"/>
    <s v="F4111"/>
    <x v="0"/>
    <x v="0"/>
    <m/>
    <m/>
    <s v="Gastos de administración"/>
    <x v="5"/>
    <x v="5"/>
    <n v="1568091"/>
  </r>
  <r>
    <x v="40"/>
    <x v="40"/>
    <s v="20 NIIF Plenas - Separados"/>
    <x v="3"/>
    <s v="F4111"/>
    <x v="1"/>
    <x v="0"/>
    <m/>
    <m/>
    <s v="Gastos de administración"/>
    <x v="5"/>
    <x v="5"/>
    <n v="1008495"/>
  </r>
  <r>
    <x v="40"/>
    <x v="40"/>
    <s v="20 NIIF Plenas - Separados"/>
    <x v="3"/>
    <s v="F4111"/>
    <x v="0"/>
    <x v="0"/>
    <m/>
    <m/>
    <s v="Otros gastos, por función"/>
    <x v="6"/>
    <x v="6"/>
    <n v="1122794"/>
  </r>
  <r>
    <x v="40"/>
    <x v="40"/>
    <s v="20 NIIF Plenas - Separados"/>
    <x v="3"/>
    <s v="F4111"/>
    <x v="1"/>
    <x v="0"/>
    <m/>
    <m/>
    <s v="Otros gastos, por función"/>
    <x v="6"/>
    <x v="6"/>
    <n v="1128176"/>
  </r>
  <r>
    <x v="40"/>
    <x v="40"/>
    <s v="20 NIIF Plenas - Separados"/>
    <x v="3"/>
    <s v="F4111"/>
    <x v="1"/>
    <x v="0"/>
    <m/>
    <m/>
    <s v="Otras ganancias (pérdidas)"/>
    <x v="7"/>
    <x v="7"/>
    <n v="1026305"/>
  </r>
  <r>
    <x v="40"/>
    <x v="40"/>
    <s v="20 NIIF Plenas - Separados"/>
    <x v="3"/>
    <s v="F4111"/>
    <x v="0"/>
    <x v="0"/>
    <m/>
    <m/>
    <s v="Ganancia (pérdida) por actividades de operación"/>
    <x v="8"/>
    <x v="8"/>
    <n v="5077290"/>
  </r>
  <r>
    <x v="40"/>
    <x v="40"/>
    <s v="20 NIIF Plenas - Separados"/>
    <x v="3"/>
    <s v="F4111"/>
    <x v="1"/>
    <x v="0"/>
    <m/>
    <m/>
    <s v="Ganancia (pérdida) por actividades de operación"/>
    <x v="8"/>
    <x v="8"/>
    <n v="323396"/>
  </r>
  <r>
    <x v="40"/>
    <x v="40"/>
    <s v="20 NIIF Plenas - Separados"/>
    <x v="3"/>
    <s v="F4111"/>
    <x v="0"/>
    <x v="0"/>
    <m/>
    <m/>
    <s v="Ingresos financieros"/>
    <x v="9"/>
    <x v="9"/>
    <n v="159034"/>
  </r>
  <r>
    <x v="40"/>
    <x v="40"/>
    <s v="20 NIIF Plenas - Separados"/>
    <x v="3"/>
    <s v="F4111"/>
    <x v="1"/>
    <x v="0"/>
    <m/>
    <m/>
    <s v="Ingresos financieros"/>
    <x v="9"/>
    <x v="9"/>
    <n v="53491"/>
  </r>
  <r>
    <x v="40"/>
    <x v="40"/>
    <s v="20 NIIF Plenas - Separados"/>
    <x v="3"/>
    <s v="F4111"/>
    <x v="0"/>
    <x v="0"/>
    <m/>
    <m/>
    <s v="Costos financieros"/>
    <x v="10"/>
    <x v="10"/>
    <n v="27289"/>
  </r>
  <r>
    <x v="40"/>
    <x v="40"/>
    <s v="20 NIIF Plenas - Separados"/>
    <x v="3"/>
    <s v="F4111"/>
    <x v="1"/>
    <x v="0"/>
    <m/>
    <m/>
    <s v="Costos financieros"/>
    <x v="10"/>
    <x v="10"/>
    <n v="171753"/>
  </r>
  <r>
    <x v="40"/>
    <x v="40"/>
    <s v="20 NIIF Plenas - Separados"/>
    <x v="3"/>
    <s v="F4111"/>
    <x v="0"/>
    <x v="0"/>
    <m/>
    <m/>
    <s v="Participación en las ganancias (pérdidas) de asociadas y negocios conjuntos que se contabilicen utilizando el método de la participación"/>
    <x v="17"/>
    <x v="17"/>
    <n v="561983"/>
  </r>
  <r>
    <x v="40"/>
    <x v="40"/>
    <s v="20 NIIF Plenas - Separados"/>
    <x v="3"/>
    <s v="F4111"/>
    <x v="0"/>
    <x v="0"/>
    <m/>
    <m/>
    <s v="Ganancia (pérdida), antes de impuestos"/>
    <x v="12"/>
    <x v="12"/>
    <n v="5771018"/>
  </r>
  <r>
    <x v="40"/>
    <x v="40"/>
    <s v="20 NIIF Plenas - Separados"/>
    <x v="3"/>
    <s v="F4111"/>
    <x v="1"/>
    <x v="0"/>
    <m/>
    <m/>
    <s v="Ganancia (pérdida), antes de impuestos"/>
    <x v="12"/>
    <x v="12"/>
    <n v="205134"/>
  </r>
  <r>
    <x v="40"/>
    <x v="40"/>
    <s v="20 NIIF Plenas - Separados"/>
    <x v="3"/>
    <s v="F4111"/>
    <x v="0"/>
    <x v="0"/>
    <m/>
    <m/>
    <s v="Gasto (ingreso) por impuestos, operaciones continuadas"/>
    <x v="13"/>
    <x v="13"/>
    <n v="2192266"/>
  </r>
  <r>
    <x v="40"/>
    <x v="40"/>
    <s v="20 NIIF Plenas - Separados"/>
    <x v="3"/>
    <s v="F4111"/>
    <x v="1"/>
    <x v="0"/>
    <m/>
    <m/>
    <s v="Gasto (ingreso) por impuestos, operaciones continuadas"/>
    <x v="13"/>
    <x v="13"/>
    <n v="-671786"/>
  </r>
  <r>
    <x v="40"/>
    <x v="40"/>
    <s v="20 NIIF Plenas - Separados"/>
    <x v="3"/>
    <s v="F4111"/>
    <x v="0"/>
    <x v="0"/>
    <m/>
    <m/>
    <s v="Ganancia (pérdida) procedente de operaciones continuadas"/>
    <x v="14"/>
    <x v="14"/>
    <n v="3578752"/>
  </r>
  <r>
    <x v="40"/>
    <x v="40"/>
    <s v="20 NIIF Plenas - Separados"/>
    <x v="3"/>
    <s v="F4111"/>
    <x v="1"/>
    <x v="0"/>
    <m/>
    <m/>
    <s v="Ganancia (pérdida) procedente de operaciones continuadas"/>
    <x v="14"/>
    <x v="14"/>
    <n v="876920"/>
  </r>
  <r>
    <x v="40"/>
    <x v="40"/>
    <s v="20 NIIF Plenas - Separados"/>
    <x v="3"/>
    <s v="F4111"/>
    <x v="0"/>
    <x v="0"/>
    <m/>
    <m/>
    <s v="Ganancia (pérdida)"/>
    <x v="15"/>
    <x v="15"/>
    <n v="3578752"/>
  </r>
  <r>
    <x v="40"/>
    <x v="40"/>
    <s v="20 NIIF Plenas - Separados"/>
    <x v="3"/>
    <s v="F4111"/>
    <x v="1"/>
    <x v="0"/>
    <m/>
    <m/>
    <s v="Ganancia (pérdida)"/>
    <x v="15"/>
    <x v="15"/>
    <n v="876920"/>
  </r>
  <r>
    <x v="41"/>
    <x v="41"/>
    <s v="20 NIIF Plenas - Separados"/>
    <x v="3"/>
    <s v="M7110"/>
    <x v="0"/>
    <x v="0"/>
    <m/>
    <m/>
    <s v="Ingresos de actividades ordinarias"/>
    <x v="0"/>
    <x v="0"/>
    <n v="80679068"/>
  </r>
  <r>
    <x v="41"/>
    <x v="41"/>
    <s v="20 NIIF Plenas - Separados"/>
    <x v="3"/>
    <s v="M7110"/>
    <x v="1"/>
    <x v="0"/>
    <m/>
    <m/>
    <s v="Ingresos de actividades ordinarias"/>
    <x v="0"/>
    <x v="0"/>
    <n v="78990330"/>
  </r>
  <r>
    <x v="41"/>
    <x v="41"/>
    <s v="20 NIIF Plenas - Separados"/>
    <x v="3"/>
    <s v="M7110"/>
    <x v="0"/>
    <x v="0"/>
    <m/>
    <m/>
    <s v="Costo de ventas"/>
    <x v="1"/>
    <x v="1"/>
    <n v="64683463"/>
  </r>
  <r>
    <x v="41"/>
    <x v="41"/>
    <s v="20 NIIF Plenas - Separados"/>
    <x v="3"/>
    <s v="M7110"/>
    <x v="1"/>
    <x v="0"/>
    <m/>
    <m/>
    <s v="Costo de ventas"/>
    <x v="1"/>
    <x v="1"/>
    <n v="62496480"/>
  </r>
  <r>
    <x v="41"/>
    <x v="41"/>
    <s v="20 NIIF Plenas - Separados"/>
    <x v="3"/>
    <s v="M7110"/>
    <x v="0"/>
    <x v="0"/>
    <m/>
    <m/>
    <s v="Ganancia bruta"/>
    <x v="2"/>
    <x v="2"/>
    <n v="15995605"/>
  </r>
  <r>
    <x v="41"/>
    <x v="41"/>
    <s v="20 NIIF Plenas - Separados"/>
    <x v="3"/>
    <s v="M7110"/>
    <x v="1"/>
    <x v="0"/>
    <m/>
    <m/>
    <s v="Ganancia bruta"/>
    <x v="2"/>
    <x v="2"/>
    <n v="16493850"/>
  </r>
  <r>
    <x v="41"/>
    <x v="41"/>
    <s v="20 NIIF Plenas - Separados"/>
    <x v="3"/>
    <s v="M7110"/>
    <x v="0"/>
    <x v="0"/>
    <m/>
    <m/>
    <s v="Otros ingresos"/>
    <x v="3"/>
    <x v="3"/>
    <n v="1124139"/>
  </r>
  <r>
    <x v="41"/>
    <x v="41"/>
    <s v="20 NIIF Plenas - Separados"/>
    <x v="3"/>
    <s v="M7110"/>
    <x v="1"/>
    <x v="0"/>
    <m/>
    <m/>
    <s v="Otros ingresos"/>
    <x v="3"/>
    <x v="3"/>
    <n v="4010226"/>
  </r>
  <r>
    <x v="41"/>
    <x v="41"/>
    <s v="20 NIIF Plenas - Separados"/>
    <x v="3"/>
    <s v="M7110"/>
    <x v="0"/>
    <x v="0"/>
    <m/>
    <m/>
    <s v="Costos de distribución"/>
    <x v="4"/>
    <x v="4"/>
    <n v="3447682"/>
  </r>
  <r>
    <x v="41"/>
    <x v="41"/>
    <s v="20 NIIF Plenas - Separados"/>
    <x v="3"/>
    <s v="M7110"/>
    <x v="1"/>
    <x v="0"/>
    <m/>
    <m/>
    <s v="Costos de distribución"/>
    <x v="4"/>
    <x v="4"/>
    <n v="4334128"/>
  </r>
  <r>
    <x v="41"/>
    <x v="41"/>
    <s v="20 NIIF Plenas - Separados"/>
    <x v="3"/>
    <s v="M7110"/>
    <x v="0"/>
    <x v="0"/>
    <m/>
    <m/>
    <s v="Gastos de administración"/>
    <x v="5"/>
    <x v="5"/>
    <n v="11545944"/>
  </r>
  <r>
    <x v="41"/>
    <x v="41"/>
    <s v="20 NIIF Plenas - Separados"/>
    <x v="3"/>
    <s v="M7110"/>
    <x v="1"/>
    <x v="0"/>
    <m/>
    <m/>
    <s v="Gastos de administración"/>
    <x v="5"/>
    <x v="5"/>
    <n v="11728717"/>
  </r>
  <r>
    <x v="41"/>
    <x v="41"/>
    <s v="20 NIIF Plenas - Separados"/>
    <x v="3"/>
    <s v="M7110"/>
    <x v="0"/>
    <x v="0"/>
    <m/>
    <m/>
    <s v="Otros gastos, por función"/>
    <x v="6"/>
    <x v="6"/>
    <n v="4529688"/>
  </r>
  <r>
    <x v="41"/>
    <x v="41"/>
    <s v="20 NIIF Plenas - Separados"/>
    <x v="3"/>
    <s v="M7110"/>
    <x v="1"/>
    <x v="0"/>
    <m/>
    <m/>
    <s v="Otros gastos, por función"/>
    <x v="6"/>
    <x v="6"/>
    <n v="2522800"/>
  </r>
  <r>
    <x v="41"/>
    <x v="41"/>
    <s v="20 NIIF Plenas - Separados"/>
    <x v="3"/>
    <s v="M7110"/>
    <x v="0"/>
    <x v="0"/>
    <m/>
    <m/>
    <s v="Ganancia (pérdida) por actividades de operación"/>
    <x v="8"/>
    <x v="8"/>
    <n v="-2403570"/>
  </r>
  <r>
    <x v="41"/>
    <x v="41"/>
    <s v="20 NIIF Plenas - Separados"/>
    <x v="3"/>
    <s v="M7110"/>
    <x v="1"/>
    <x v="0"/>
    <m/>
    <m/>
    <s v="Ganancia (pérdida) por actividades de operación"/>
    <x v="8"/>
    <x v="8"/>
    <n v="1918431"/>
  </r>
  <r>
    <x v="41"/>
    <x v="41"/>
    <s v="20 NIIF Plenas - Separados"/>
    <x v="3"/>
    <s v="M7110"/>
    <x v="0"/>
    <x v="0"/>
    <m/>
    <m/>
    <s v="Ingresos financieros"/>
    <x v="9"/>
    <x v="9"/>
    <n v="11267859"/>
  </r>
  <r>
    <x v="41"/>
    <x v="41"/>
    <s v="20 NIIF Plenas - Separados"/>
    <x v="3"/>
    <s v="M7110"/>
    <x v="1"/>
    <x v="0"/>
    <m/>
    <m/>
    <s v="Ingresos financieros"/>
    <x v="9"/>
    <x v="9"/>
    <n v="5910417"/>
  </r>
  <r>
    <x v="41"/>
    <x v="41"/>
    <s v="20 NIIF Plenas - Separados"/>
    <x v="3"/>
    <s v="M7110"/>
    <x v="0"/>
    <x v="0"/>
    <m/>
    <m/>
    <s v="Costos financieros"/>
    <x v="10"/>
    <x v="10"/>
    <n v="1523031"/>
  </r>
  <r>
    <x v="41"/>
    <x v="41"/>
    <s v="20 NIIF Plenas - Separados"/>
    <x v="3"/>
    <s v="M7110"/>
    <x v="1"/>
    <x v="0"/>
    <m/>
    <m/>
    <s v="Costos financieros"/>
    <x v="10"/>
    <x v="10"/>
    <n v="1550981"/>
  </r>
  <r>
    <x v="41"/>
    <x v="41"/>
    <s v="20 NIIF Plenas - Separados"/>
    <x v="3"/>
    <s v="M7110"/>
    <x v="0"/>
    <x v="0"/>
    <m/>
    <m/>
    <s v="Ganancia (pérdida), antes de impuestos"/>
    <x v="12"/>
    <x v="12"/>
    <n v="7341258"/>
  </r>
  <r>
    <x v="41"/>
    <x v="41"/>
    <s v="20 NIIF Plenas - Separados"/>
    <x v="3"/>
    <s v="M7110"/>
    <x v="1"/>
    <x v="0"/>
    <m/>
    <m/>
    <s v="Ganancia (pérdida), antes de impuestos"/>
    <x v="12"/>
    <x v="12"/>
    <n v="6277867"/>
  </r>
  <r>
    <x v="41"/>
    <x v="41"/>
    <s v="20 NIIF Plenas - Separados"/>
    <x v="3"/>
    <s v="M7110"/>
    <x v="0"/>
    <x v="0"/>
    <m/>
    <m/>
    <s v="Gasto (ingreso) por impuestos, operaciones continuadas"/>
    <x v="13"/>
    <x v="13"/>
    <n v="3135374"/>
  </r>
  <r>
    <x v="41"/>
    <x v="41"/>
    <s v="20 NIIF Plenas - Separados"/>
    <x v="3"/>
    <s v="M7110"/>
    <x v="1"/>
    <x v="0"/>
    <m/>
    <m/>
    <s v="Gasto (ingreso) por impuestos, operaciones continuadas"/>
    <x v="13"/>
    <x v="13"/>
    <n v="1164138"/>
  </r>
  <r>
    <x v="41"/>
    <x v="41"/>
    <s v="20 NIIF Plenas - Separados"/>
    <x v="3"/>
    <s v="M7110"/>
    <x v="0"/>
    <x v="0"/>
    <m/>
    <m/>
    <s v="Ganancia (pérdida) procedente de operaciones continuadas"/>
    <x v="14"/>
    <x v="14"/>
    <n v="4205884"/>
  </r>
  <r>
    <x v="41"/>
    <x v="41"/>
    <s v="20 NIIF Plenas - Separados"/>
    <x v="3"/>
    <s v="M7110"/>
    <x v="1"/>
    <x v="0"/>
    <m/>
    <m/>
    <s v="Ganancia (pérdida) procedente de operaciones continuadas"/>
    <x v="14"/>
    <x v="14"/>
    <n v="5113729"/>
  </r>
  <r>
    <x v="41"/>
    <x v="41"/>
    <s v="20 NIIF Plenas - Separados"/>
    <x v="3"/>
    <s v="M7110"/>
    <x v="0"/>
    <x v="0"/>
    <m/>
    <m/>
    <s v="Ganancia (pérdida)"/>
    <x v="15"/>
    <x v="15"/>
    <n v="4205884"/>
  </r>
  <r>
    <x v="41"/>
    <x v="41"/>
    <s v="20 NIIF Plenas - Separados"/>
    <x v="3"/>
    <s v="M7110"/>
    <x v="1"/>
    <x v="0"/>
    <m/>
    <m/>
    <s v="Ganancia (pérdida)"/>
    <x v="15"/>
    <x v="15"/>
    <n v="5113729"/>
  </r>
  <r>
    <x v="42"/>
    <x v="42"/>
    <s v="50 NIIF Pymes - Separados"/>
    <x v="0"/>
    <s v="F4321"/>
    <x v="0"/>
    <x v="0"/>
    <m/>
    <m/>
    <s v="Ingresos de actividades ordinarias"/>
    <x v="0"/>
    <x v="0"/>
    <n v="98611697"/>
  </r>
  <r>
    <x v="42"/>
    <x v="42"/>
    <s v="50 NIIF Pymes - Separados"/>
    <x v="0"/>
    <s v="F4321"/>
    <x v="1"/>
    <x v="0"/>
    <m/>
    <m/>
    <s v="Ingresos de actividades ordinarias"/>
    <x v="0"/>
    <x v="0"/>
    <n v="196929491"/>
  </r>
  <r>
    <x v="42"/>
    <x v="42"/>
    <s v="50 NIIF Pymes - Separados"/>
    <x v="0"/>
    <s v="F4321"/>
    <x v="0"/>
    <x v="0"/>
    <m/>
    <m/>
    <s v="Costo de ventas"/>
    <x v="1"/>
    <x v="1"/>
    <n v="68993951"/>
  </r>
  <r>
    <x v="42"/>
    <x v="42"/>
    <s v="50 NIIF Pymes - Separados"/>
    <x v="0"/>
    <s v="F4321"/>
    <x v="1"/>
    <x v="0"/>
    <m/>
    <m/>
    <s v="Costo de ventas"/>
    <x v="1"/>
    <x v="1"/>
    <n v="143772735"/>
  </r>
  <r>
    <x v="42"/>
    <x v="42"/>
    <s v="50 NIIF Pymes - Separados"/>
    <x v="0"/>
    <s v="F4321"/>
    <x v="0"/>
    <x v="0"/>
    <m/>
    <m/>
    <s v="Ganancia bruta"/>
    <x v="2"/>
    <x v="2"/>
    <n v="29617746"/>
  </r>
  <r>
    <x v="42"/>
    <x v="42"/>
    <s v="50 NIIF Pymes - Separados"/>
    <x v="0"/>
    <s v="F4321"/>
    <x v="1"/>
    <x v="0"/>
    <m/>
    <m/>
    <s v="Ganancia bruta"/>
    <x v="2"/>
    <x v="2"/>
    <n v="53156756"/>
  </r>
  <r>
    <x v="42"/>
    <x v="42"/>
    <s v="50 NIIF Pymes - Separados"/>
    <x v="0"/>
    <s v="F4321"/>
    <x v="0"/>
    <x v="0"/>
    <m/>
    <m/>
    <s v="Otros ingresos"/>
    <x v="3"/>
    <x v="3"/>
    <n v="3918458"/>
  </r>
  <r>
    <x v="42"/>
    <x v="42"/>
    <s v="50 NIIF Pymes - Separados"/>
    <x v="0"/>
    <s v="F4321"/>
    <x v="1"/>
    <x v="0"/>
    <m/>
    <m/>
    <s v="Otros ingresos"/>
    <x v="3"/>
    <x v="3"/>
    <n v="1993215"/>
  </r>
  <r>
    <x v="42"/>
    <x v="42"/>
    <s v="50 NIIF Pymes - Separados"/>
    <x v="0"/>
    <s v="F4321"/>
    <x v="0"/>
    <x v="0"/>
    <m/>
    <m/>
    <s v="Costos de distribución"/>
    <x v="4"/>
    <x v="4"/>
    <n v="595860"/>
  </r>
  <r>
    <x v="42"/>
    <x v="42"/>
    <s v="50 NIIF Pymes - Separados"/>
    <x v="0"/>
    <s v="F4321"/>
    <x v="1"/>
    <x v="0"/>
    <m/>
    <m/>
    <s v="Costos de distribución"/>
    <x v="4"/>
    <x v="4"/>
    <n v="632965"/>
  </r>
  <r>
    <x v="42"/>
    <x v="42"/>
    <s v="50 NIIF Pymes - Separados"/>
    <x v="0"/>
    <s v="F4321"/>
    <x v="0"/>
    <x v="0"/>
    <m/>
    <m/>
    <s v="Gastos de administración"/>
    <x v="5"/>
    <x v="5"/>
    <n v="9530155"/>
  </r>
  <r>
    <x v="42"/>
    <x v="42"/>
    <s v="50 NIIF Pymes - Separados"/>
    <x v="0"/>
    <s v="F4321"/>
    <x v="1"/>
    <x v="0"/>
    <m/>
    <m/>
    <s v="Gastos de administración"/>
    <x v="5"/>
    <x v="5"/>
    <n v="12697065"/>
  </r>
  <r>
    <x v="42"/>
    <x v="42"/>
    <s v="50 NIIF Pymes - Separados"/>
    <x v="0"/>
    <s v="F4321"/>
    <x v="1"/>
    <x v="0"/>
    <m/>
    <m/>
    <s v="Otros gastos, por función"/>
    <x v="6"/>
    <x v="6"/>
    <n v="574451"/>
  </r>
  <r>
    <x v="42"/>
    <x v="42"/>
    <s v="50 NIIF Pymes - Separados"/>
    <x v="0"/>
    <s v="F4321"/>
    <x v="0"/>
    <x v="0"/>
    <m/>
    <m/>
    <s v="Ganancia (pérdida) por actividades de operación"/>
    <x v="8"/>
    <x v="8"/>
    <n v="23410189"/>
  </r>
  <r>
    <x v="42"/>
    <x v="42"/>
    <s v="50 NIIF Pymes - Separados"/>
    <x v="0"/>
    <s v="F4321"/>
    <x v="1"/>
    <x v="0"/>
    <m/>
    <m/>
    <s v="Ganancia (pérdida) por actividades de operación"/>
    <x v="8"/>
    <x v="8"/>
    <n v="41245490"/>
  </r>
  <r>
    <x v="42"/>
    <x v="42"/>
    <s v="50 NIIF Pymes - Separados"/>
    <x v="0"/>
    <s v="F4321"/>
    <x v="0"/>
    <x v="0"/>
    <m/>
    <m/>
    <s v="Ingresos financieros"/>
    <x v="9"/>
    <x v="9"/>
    <n v="2252196"/>
  </r>
  <r>
    <x v="42"/>
    <x v="42"/>
    <s v="50 NIIF Pymes - Separados"/>
    <x v="0"/>
    <s v="F4321"/>
    <x v="1"/>
    <x v="0"/>
    <m/>
    <m/>
    <s v="Ingresos financieros"/>
    <x v="9"/>
    <x v="9"/>
    <n v="1338235"/>
  </r>
  <r>
    <x v="42"/>
    <x v="42"/>
    <s v="50 NIIF Pymes - Separados"/>
    <x v="0"/>
    <s v="F4321"/>
    <x v="0"/>
    <x v="0"/>
    <m/>
    <m/>
    <s v="Costos financieros"/>
    <x v="10"/>
    <x v="10"/>
    <n v="559495"/>
  </r>
  <r>
    <x v="42"/>
    <x v="42"/>
    <s v="50 NIIF Pymes - Separados"/>
    <x v="0"/>
    <s v="F4321"/>
    <x v="1"/>
    <x v="0"/>
    <m/>
    <m/>
    <s v="Costos financieros"/>
    <x v="10"/>
    <x v="10"/>
    <n v="4170146"/>
  </r>
  <r>
    <x v="42"/>
    <x v="42"/>
    <s v="50 NIIF Pymes - Separados"/>
    <x v="0"/>
    <s v="F4321"/>
    <x v="0"/>
    <x v="0"/>
    <m/>
    <m/>
    <s v="Ganancia (pérdida), antes de impuestos"/>
    <x v="12"/>
    <x v="12"/>
    <n v="25102890"/>
  </r>
  <r>
    <x v="42"/>
    <x v="42"/>
    <s v="50 NIIF Pymes - Separados"/>
    <x v="0"/>
    <s v="F4321"/>
    <x v="1"/>
    <x v="0"/>
    <m/>
    <m/>
    <s v="Ganancia (pérdida), antes de impuestos"/>
    <x v="12"/>
    <x v="12"/>
    <n v="38413579"/>
  </r>
  <r>
    <x v="42"/>
    <x v="42"/>
    <s v="50 NIIF Pymes - Separados"/>
    <x v="0"/>
    <s v="F4321"/>
    <x v="0"/>
    <x v="0"/>
    <m/>
    <m/>
    <s v="Gasto (ingreso) por impuestos, operaciones continuadas"/>
    <x v="13"/>
    <x v="13"/>
    <n v="3315591"/>
  </r>
  <r>
    <x v="42"/>
    <x v="42"/>
    <s v="50 NIIF Pymes - Separados"/>
    <x v="0"/>
    <s v="F4321"/>
    <x v="1"/>
    <x v="0"/>
    <m/>
    <m/>
    <s v="Gasto (ingreso) por impuestos, operaciones continuadas"/>
    <x v="13"/>
    <x v="13"/>
    <n v="7152408"/>
  </r>
  <r>
    <x v="42"/>
    <x v="42"/>
    <s v="50 NIIF Pymes - Separados"/>
    <x v="0"/>
    <s v="F4321"/>
    <x v="0"/>
    <x v="0"/>
    <m/>
    <m/>
    <s v="Ganancia (pérdida) procedente de operaciones continuadas"/>
    <x v="14"/>
    <x v="14"/>
    <n v="21787299"/>
  </r>
  <r>
    <x v="42"/>
    <x v="42"/>
    <s v="50 NIIF Pymes - Separados"/>
    <x v="0"/>
    <s v="F4321"/>
    <x v="1"/>
    <x v="0"/>
    <m/>
    <m/>
    <s v="Ganancia (pérdida) procedente de operaciones continuadas"/>
    <x v="14"/>
    <x v="14"/>
    <n v="31261171"/>
  </r>
  <r>
    <x v="42"/>
    <x v="42"/>
    <s v="50 NIIF Pymes - Separados"/>
    <x v="0"/>
    <s v="F4321"/>
    <x v="0"/>
    <x v="0"/>
    <m/>
    <m/>
    <s v="Ganancia (pérdida)"/>
    <x v="15"/>
    <x v="15"/>
    <n v="21787299"/>
  </r>
  <r>
    <x v="42"/>
    <x v="42"/>
    <s v="50 NIIF Pymes - Separados"/>
    <x v="0"/>
    <s v="F4321"/>
    <x v="1"/>
    <x v="0"/>
    <m/>
    <m/>
    <s v="Ganancia (pérdida)"/>
    <x v="15"/>
    <x v="15"/>
    <n v="31261171"/>
  </r>
  <r>
    <x v="43"/>
    <x v="43"/>
    <s v="40 NIIF Pymes - Individuales"/>
    <x v="0"/>
    <s v="L6820"/>
    <x v="1"/>
    <x v="0"/>
    <m/>
    <m/>
    <s v="Ingresos de actividades ordinarias"/>
    <x v="0"/>
    <x v="0"/>
    <n v="1017846"/>
  </r>
  <r>
    <x v="43"/>
    <x v="43"/>
    <s v="40 NIIF Pymes - Individuales"/>
    <x v="0"/>
    <s v="L6820"/>
    <x v="0"/>
    <x v="0"/>
    <m/>
    <m/>
    <s v="Ingresos de actividades ordinarias"/>
    <x v="0"/>
    <x v="0"/>
    <n v="1113882"/>
  </r>
  <r>
    <x v="43"/>
    <x v="43"/>
    <s v="40 NIIF Pymes - Individuales"/>
    <x v="0"/>
    <s v="L6820"/>
    <x v="1"/>
    <x v="0"/>
    <m/>
    <m/>
    <s v="Ganancia bruta"/>
    <x v="2"/>
    <x v="2"/>
    <n v="1017846"/>
  </r>
  <r>
    <x v="43"/>
    <x v="43"/>
    <s v="40 NIIF Pymes - Individuales"/>
    <x v="0"/>
    <s v="L6820"/>
    <x v="0"/>
    <x v="0"/>
    <m/>
    <m/>
    <s v="Ganancia bruta"/>
    <x v="2"/>
    <x v="2"/>
    <n v="1113882"/>
  </r>
  <r>
    <x v="43"/>
    <x v="43"/>
    <s v="40 NIIF Pymes - Individuales"/>
    <x v="0"/>
    <s v="L6820"/>
    <x v="1"/>
    <x v="0"/>
    <m/>
    <m/>
    <s v="Otros ingresos"/>
    <x v="3"/>
    <x v="3"/>
    <n v="44577"/>
  </r>
  <r>
    <x v="43"/>
    <x v="43"/>
    <s v="40 NIIF Pymes - Individuales"/>
    <x v="0"/>
    <s v="L6820"/>
    <x v="0"/>
    <x v="0"/>
    <m/>
    <m/>
    <s v="Otros ingresos"/>
    <x v="3"/>
    <x v="3"/>
    <n v="119153"/>
  </r>
  <r>
    <x v="43"/>
    <x v="43"/>
    <s v="40 NIIF Pymes - Individuales"/>
    <x v="0"/>
    <s v="L6820"/>
    <x v="1"/>
    <x v="0"/>
    <m/>
    <m/>
    <s v="Gastos de administración"/>
    <x v="5"/>
    <x v="5"/>
    <n v="705044"/>
  </r>
  <r>
    <x v="43"/>
    <x v="43"/>
    <s v="40 NIIF Pymes - Individuales"/>
    <x v="0"/>
    <s v="L6820"/>
    <x v="0"/>
    <x v="0"/>
    <m/>
    <m/>
    <s v="Gastos de administración"/>
    <x v="5"/>
    <x v="5"/>
    <n v="616380"/>
  </r>
  <r>
    <x v="43"/>
    <x v="43"/>
    <s v="40 NIIF Pymes - Individuales"/>
    <x v="0"/>
    <s v="L6820"/>
    <x v="1"/>
    <x v="0"/>
    <m/>
    <m/>
    <s v="Otros gastos, por función"/>
    <x v="6"/>
    <x v="6"/>
    <n v="71991"/>
  </r>
  <r>
    <x v="43"/>
    <x v="43"/>
    <s v="40 NIIF Pymes - Individuales"/>
    <x v="0"/>
    <s v="L6820"/>
    <x v="0"/>
    <x v="0"/>
    <m/>
    <m/>
    <s v="Otros gastos, por función"/>
    <x v="6"/>
    <x v="6"/>
    <n v="81316"/>
  </r>
  <r>
    <x v="43"/>
    <x v="43"/>
    <s v="40 NIIF Pymes - Individuales"/>
    <x v="0"/>
    <s v="L6820"/>
    <x v="1"/>
    <x v="0"/>
    <m/>
    <m/>
    <s v="Ganancia (pérdida) por actividades de operación"/>
    <x v="8"/>
    <x v="8"/>
    <n v="285388"/>
  </r>
  <r>
    <x v="43"/>
    <x v="43"/>
    <s v="40 NIIF Pymes - Individuales"/>
    <x v="0"/>
    <s v="L6820"/>
    <x v="0"/>
    <x v="0"/>
    <m/>
    <m/>
    <s v="Ganancia (pérdida) por actividades de operación"/>
    <x v="8"/>
    <x v="8"/>
    <n v="535339"/>
  </r>
  <r>
    <x v="43"/>
    <x v="43"/>
    <s v="40 NIIF Pymes - Individuales"/>
    <x v="0"/>
    <s v="L6820"/>
    <x v="1"/>
    <x v="0"/>
    <m/>
    <m/>
    <s v="Ingresos financieros"/>
    <x v="9"/>
    <x v="9"/>
    <n v="7122"/>
  </r>
  <r>
    <x v="43"/>
    <x v="43"/>
    <s v="40 NIIF Pymes - Individuales"/>
    <x v="0"/>
    <s v="L6820"/>
    <x v="0"/>
    <x v="0"/>
    <m/>
    <m/>
    <s v="Ingresos financieros"/>
    <x v="9"/>
    <x v="9"/>
    <n v="10125"/>
  </r>
  <r>
    <x v="43"/>
    <x v="43"/>
    <s v="40 NIIF Pymes - Individuales"/>
    <x v="0"/>
    <s v="L6820"/>
    <x v="1"/>
    <x v="0"/>
    <m/>
    <m/>
    <s v="Costos financieros"/>
    <x v="10"/>
    <x v="10"/>
    <n v="238093"/>
  </r>
  <r>
    <x v="43"/>
    <x v="43"/>
    <s v="40 NIIF Pymes - Individuales"/>
    <x v="0"/>
    <s v="L6820"/>
    <x v="0"/>
    <x v="0"/>
    <m/>
    <m/>
    <s v="Costos financieros"/>
    <x v="10"/>
    <x v="10"/>
    <n v="224347"/>
  </r>
  <r>
    <x v="43"/>
    <x v="43"/>
    <s v="40 NIIF Pymes - Individuales"/>
    <x v="0"/>
    <s v="L6820"/>
    <x v="1"/>
    <x v="0"/>
    <m/>
    <m/>
    <s v="Ganancia (pérdida), antes de impuestos"/>
    <x v="12"/>
    <x v="12"/>
    <n v="54417"/>
  </r>
  <r>
    <x v="43"/>
    <x v="43"/>
    <s v="40 NIIF Pymes - Individuales"/>
    <x v="0"/>
    <s v="L6820"/>
    <x v="0"/>
    <x v="0"/>
    <m/>
    <m/>
    <s v="Ganancia (pérdida), antes de impuestos"/>
    <x v="12"/>
    <x v="12"/>
    <n v="321117"/>
  </r>
  <r>
    <x v="43"/>
    <x v="43"/>
    <s v="40 NIIF Pymes - Individuales"/>
    <x v="0"/>
    <s v="L6820"/>
    <x v="1"/>
    <x v="0"/>
    <m/>
    <m/>
    <s v="Gasto (ingreso) por impuestos, operaciones continuadas"/>
    <x v="13"/>
    <x v="13"/>
    <n v="54801"/>
  </r>
  <r>
    <x v="43"/>
    <x v="43"/>
    <s v="40 NIIF Pymes - Individuales"/>
    <x v="0"/>
    <s v="L6820"/>
    <x v="0"/>
    <x v="0"/>
    <m/>
    <m/>
    <s v="Gasto (ingreso) por impuestos, operaciones continuadas"/>
    <x v="13"/>
    <x v="13"/>
    <n v="106165"/>
  </r>
  <r>
    <x v="43"/>
    <x v="43"/>
    <s v="40 NIIF Pymes - Individuales"/>
    <x v="0"/>
    <s v="L6820"/>
    <x v="1"/>
    <x v="0"/>
    <m/>
    <m/>
    <s v="Ganancia (pérdida) procedente de operaciones continuadas"/>
    <x v="14"/>
    <x v="14"/>
    <n v="-384"/>
  </r>
  <r>
    <x v="43"/>
    <x v="43"/>
    <s v="40 NIIF Pymes - Individuales"/>
    <x v="0"/>
    <s v="L6820"/>
    <x v="0"/>
    <x v="0"/>
    <m/>
    <m/>
    <s v="Ganancia (pérdida) procedente de operaciones continuadas"/>
    <x v="14"/>
    <x v="14"/>
    <n v="214952"/>
  </r>
  <r>
    <x v="43"/>
    <x v="43"/>
    <s v="40 NIIF Pymes - Individuales"/>
    <x v="0"/>
    <s v="L6820"/>
    <x v="1"/>
    <x v="0"/>
    <m/>
    <m/>
    <s v="Ganancia (pérdida)"/>
    <x v="15"/>
    <x v="15"/>
    <n v="-384"/>
  </r>
  <r>
    <x v="43"/>
    <x v="43"/>
    <s v="40 NIIF Pymes - Individuales"/>
    <x v="0"/>
    <s v="L6820"/>
    <x v="0"/>
    <x v="0"/>
    <m/>
    <m/>
    <s v="Ganancia (pérdida)"/>
    <x v="15"/>
    <x v="15"/>
    <n v="214952"/>
  </r>
  <r>
    <x v="44"/>
    <x v="44"/>
    <s v="40 NIIF Pymes - Individuales"/>
    <x v="0"/>
    <s v="M7110"/>
    <x v="1"/>
    <x v="0"/>
    <m/>
    <m/>
    <s v="Ingresos de actividades ordinarias"/>
    <x v="0"/>
    <x v="0"/>
    <n v="8035522"/>
  </r>
  <r>
    <x v="44"/>
    <x v="44"/>
    <s v="40 NIIF Pymes - Individuales"/>
    <x v="0"/>
    <s v="M7110"/>
    <x v="0"/>
    <x v="0"/>
    <m/>
    <m/>
    <s v="Ingresos de actividades ordinarias"/>
    <x v="0"/>
    <x v="0"/>
    <n v="5945672"/>
  </r>
  <r>
    <x v="44"/>
    <x v="44"/>
    <s v="40 NIIF Pymes - Individuales"/>
    <x v="0"/>
    <s v="M7110"/>
    <x v="1"/>
    <x v="0"/>
    <m/>
    <m/>
    <s v="Costo de ventas"/>
    <x v="1"/>
    <x v="1"/>
    <n v="3009584"/>
  </r>
  <r>
    <x v="44"/>
    <x v="44"/>
    <s v="40 NIIF Pymes - Individuales"/>
    <x v="0"/>
    <s v="M7110"/>
    <x v="0"/>
    <x v="0"/>
    <m/>
    <m/>
    <s v="Costo de ventas"/>
    <x v="1"/>
    <x v="1"/>
    <n v="2077779"/>
  </r>
  <r>
    <x v="44"/>
    <x v="44"/>
    <s v="40 NIIF Pymes - Individuales"/>
    <x v="0"/>
    <s v="M7110"/>
    <x v="1"/>
    <x v="0"/>
    <m/>
    <m/>
    <s v="Ganancia bruta"/>
    <x v="2"/>
    <x v="2"/>
    <n v="5025938"/>
  </r>
  <r>
    <x v="44"/>
    <x v="44"/>
    <s v="40 NIIF Pymes - Individuales"/>
    <x v="0"/>
    <s v="M7110"/>
    <x v="0"/>
    <x v="0"/>
    <m/>
    <m/>
    <s v="Ganancia bruta"/>
    <x v="2"/>
    <x v="2"/>
    <n v="3867893"/>
  </r>
  <r>
    <x v="44"/>
    <x v="44"/>
    <s v="40 NIIF Pymes - Individuales"/>
    <x v="0"/>
    <s v="M7110"/>
    <x v="1"/>
    <x v="0"/>
    <m/>
    <m/>
    <s v="Otros ingresos"/>
    <x v="3"/>
    <x v="3"/>
    <n v="17731"/>
  </r>
  <r>
    <x v="44"/>
    <x v="44"/>
    <s v="40 NIIF Pymes - Individuales"/>
    <x v="0"/>
    <s v="M7110"/>
    <x v="0"/>
    <x v="0"/>
    <m/>
    <m/>
    <s v="Otros ingresos"/>
    <x v="3"/>
    <x v="3"/>
    <n v="1099737"/>
  </r>
  <r>
    <x v="44"/>
    <x v="44"/>
    <s v="40 NIIF Pymes - Individuales"/>
    <x v="0"/>
    <s v="M7110"/>
    <x v="1"/>
    <x v="0"/>
    <m/>
    <m/>
    <s v="Costos de distribución"/>
    <x v="4"/>
    <x v="4"/>
    <n v="120"/>
  </r>
  <r>
    <x v="44"/>
    <x v="44"/>
    <s v="40 NIIF Pymes - Individuales"/>
    <x v="0"/>
    <s v="M7110"/>
    <x v="1"/>
    <x v="0"/>
    <m/>
    <m/>
    <s v="Gastos de administración"/>
    <x v="5"/>
    <x v="5"/>
    <n v="3811081"/>
  </r>
  <r>
    <x v="44"/>
    <x v="44"/>
    <s v="40 NIIF Pymes - Individuales"/>
    <x v="0"/>
    <s v="M7110"/>
    <x v="0"/>
    <x v="0"/>
    <m/>
    <m/>
    <s v="Gastos de administración"/>
    <x v="5"/>
    <x v="5"/>
    <n v="3617894"/>
  </r>
  <r>
    <x v="44"/>
    <x v="44"/>
    <s v="40 NIIF Pymes - Individuales"/>
    <x v="0"/>
    <s v="M7110"/>
    <x v="1"/>
    <x v="0"/>
    <m/>
    <m/>
    <s v="Otros gastos, por función"/>
    <x v="6"/>
    <x v="6"/>
    <n v="34800"/>
  </r>
  <r>
    <x v="44"/>
    <x v="44"/>
    <s v="40 NIIF Pymes - Individuales"/>
    <x v="0"/>
    <s v="M7110"/>
    <x v="0"/>
    <x v="0"/>
    <m/>
    <m/>
    <s v="Otros gastos, por función"/>
    <x v="6"/>
    <x v="6"/>
    <n v="5789"/>
  </r>
  <r>
    <x v="44"/>
    <x v="44"/>
    <s v="40 NIIF Pymes - Individuales"/>
    <x v="0"/>
    <s v="M7110"/>
    <x v="1"/>
    <x v="0"/>
    <m/>
    <m/>
    <s v="Ganancia (pérdida) por actividades de operación"/>
    <x v="8"/>
    <x v="8"/>
    <n v="1197668"/>
  </r>
  <r>
    <x v="44"/>
    <x v="44"/>
    <s v="40 NIIF Pymes - Individuales"/>
    <x v="0"/>
    <s v="M7110"/>
    <x v="0"/>
    <x v="0"/>
    <m/>
    <m/>
    <s v="Ganancia (pérdida) por actividades de operación"/>
    <x v="8"/>
    <x v="8"/>
    <n v="1343947"/>
  </r>
  <r>
    <x v="44"/>
    <x v="44"/>
    <s v="40 NIIF Pymes - Individuales"/>
    <x v="0"/>
    <s v="M7110"/>
    <x v="1"/>
    <x v="0"/>
    <m/>
    <m/>
    <s v="Ingresos financieros"/>
    <x v="9"/>
    <x v="9"/>
    <n v="440"/>
  </r>
  <r>
    <x v="44"/>
    <x v="44"/>
    <s v="40 NIIF Pymes - Individuales"/>
    <x v="0"/>
    <s v="M7110"/>
    <x v="0"/>
    <x v="0"/>
    <m/>
    <m/>
    <s v="Ingresos financieros"/>
    <x v="9"/>
    <x v="9"/>
    <n v="874"/>
  </r>
  <r>
    <x v="44"/>
    <x v="44"/>
    <s v="40 NIIF Pymes - Individuales"/>
    <x v="0"/>
    <s v="M7110"/>
    <x v="1"/>
    <x v="0"/>
    <m/>
    <m/>
    <s v="Costos financieros"/>
    <x v="10"/>
    <x v="10"/>
    <n v="322557"/>
  </r>
  <r>
    <x v="44"/>
    <x v="44"/>
    <s v="40 NIIF Pymes - Individuales"/>
    <x v="0"/>
    <s v="M7110"/>
    <x v="0"/>
    <x v="0"/>
    <m/>
    <m/>
    <s v="Costos financieros"/>
    <x v="10"/>
    <x v="10"/>
    <n v="217720"/>
  </r>
  <r>
    <x v="44"/>
    <x v="44"/>
    <s v="40 NIIF Pymes - Individuales"/>
    <x v="0"/>
    <s v="M7110"/>
    <x v="1"/>
    <x v="0"/>
    <m/>
    <m/>
    <s v="Ganancia (pérdida), antes de impuestos"/>
    <x v="12"/>
    <x v="12"/>
    <n v="875551"/>
  </r>
  <r>
    <x v="44"/>
    <x v="44"/>
    <s v="40 NIIF Pymes - Individuales"/>
    <x v="0"/>
    <s v="M7110"/>
    <x v="0"/>
    <x v="0"/>
    <m/>
    <m/>
    <s v="Ganancia (pérdida), antes de impuestos"/>
    <x v="12"/>
    <x v="12"/>
    <n v="1127101"/>
  </r>
  <r>
    <x v="44"/>
    <x v="44"/>
    <s v="40 NIIF Pymes - Individuales"/>
    <x v="0"/>
    <s v="M7110"/>
    <x v="1"/>
    <x v="0"/>
    <m/>
    <m/>
    <s v="Gasto (ingreso) por impuestos, operaciones continuadas"/>
    <x v="13"/>
    <x v="13"/>
    <n v="420702"/>
  </r>
  <r>
    <x v="44"/>
    <x v="44"/>
    <s v="40 NIIF Pymes - Individuales"/>
    <x v="0"/>
    <s v="M7110"/>
    <x v="0"/>
    <x v="0"/>
    <m/>
    <m/>
    <s v="Gasto (ingreso) por impuestos, operaciones continuadas"/>
    <x v="13"/>
    <x v="13"/>
    <n v="459345"/>
  </r>
  <r>
    <x v="44"/>
    <x v="44"/>
    <s v="40 NIIF Pymes - Individuales"/>
    <x v="0"/>
    <s v="M7110"/>
    <x v="1"/>
    <x v="0"/>
    <m/>
    <m/>
    <s v="Ganancia (pérdida) procedente de operaciones continuadas"/>
    <x v="14"/>
    <x v="14"/>
    <n v="454849"/>
  </r>
  <r>
    <x v="44"/>
    <x v="44"/>
    <s v="40 NIIF Pymes - Individuales"/>
    <x v="0"/>
    <s v="M7110"/>
    <x v="0"/>
    <x v="0"/>
    <m/>
    <m/>
    <s v="Ganancia (pérdida) procedente de operaciones continuadas"/>
    <x v="14"/>
    <x v="14"/>
    <n v="667756"/>
  </r>
  <r>
    <x v="44"/>
    <x v="44"/>
    <s v="40 NIIF Pymes - Individuales"/>
    <x v="0"/>
    <s v="M7110"/>
    <x v="1"/>
    <x v="0"/>
    <m/>
    <m/>
    <s v="Ganancia (pérdida)"/>
    <x v="15"/>
    <x v="15"/>
    <n v="454849"/>
  </r>
  <r>
    <x v="44"/>
    <x v="44"/>
    <s v="40 NIIF Pymes - Individuales"/>
    <x v="0"/>
    <s v="M7110"/>
    <x v="0"/>
    <x v="0"/>
    <m/>
    <m/>
    <s v="Ganancia (pérdida)"/>
    <x v="15"/>
    <x v="15"/>
    <n v="667756"/>
  </r>
  <r>
    <x v="45"/>
    <x v="45"/>
    <s v="20 NIIF Plenas - Separados"/>
    <x v="6"/>
    <s v="F4111"/>
    <x v="0"/>
    <x v="0"/>
    <m/>
    <m/>
    <s v="Ingresos de actividades ordinarias"/>
    <x v="0"/>
    <x v="0"/>
    <n v="292941988"/>
  </r>
  <r>
    <x v="45"/>
    <x v="45"/>
    <s v="20 NIIF Plenas - Separados"/>
    <x v="6"/>
    <s v="F4111"/>
    <x v="1"/>
    <x v="0"/>
    <m/>
    <m/>
    <s v="Ingresos de actividades ordinarias"/>
    <x v="0"/>
    <x v="0"/>
    <n v="280543985"/>
  </r>
  <r>
    <x v="45"/>
    <x v="45"/>
    <s v="20 NIIF Plenas - Separados"/>
    <x v="6"/>
    <s v="F4111"/>
    <x v="0"/>
    <x v="0"/>
    <m/>
    <m/>
    <s v="Costo de ventas"/>
    <x v="1"/>
    <x v="1"/>
    <n v="200163573"/>
  </r>
  <r>
    <x v="45"/>
    <x v="45"/>
    <s v="20 NIIF Plenas - Separados"/>
    <x v="6"/>
    <s v="F4111"/>
    <x v="1"/>
    <x v="0"/>
    <m/>
    <m/>
    <s v="Costo de ventas"/>
    <x v="1"/>
    <x v="1"/>
    <n v="204308470"/>
  </r>
  <r>
    <x v="45"/>
    <x v="45"/>
    <s v="20 NIIF Plenas - Separados"/>
    <x v="6"/>
    <s v="F4111"/>
    <x v="0"/>
    <x v="0"/>
    <m/>
    <m/>
    <s v="Ganancia bruta"/>
    <x v="2"/>
    <x v="2"/>
    <n v="92778415"/>
  </r>
  <r>
    <x v="45"/>
    <x v="45"/>
    <s v="20 NIIF Plenas - Separados"/>
    <x v="6"/>
    <s v="F4111"/>
    <x v="1"/>
    <x v="0"/>
    <m/>
    <m/>
    <s v="Ganancia bruta"/>
    <x v="2"/>
    <x v="2"/>
    <n v="76235515"/>
  </r>
  <r>
    <x v="45"/>
    <x v="45"/>
    <s v="20 NIIF Plenas - Separados"/>
    <x v="6"/>
    <s v="F4111"/>
    <x v="0"/>
    <x v="0"/>
    <m/>
    <m/>
    <s v="Otros ingresos"/>
    <x v="3"/>
    <x v="3"/>
    <n v="931527"/>
  </r>
  <r>
    <x v="45"/>
    <x v="45"/>
    <s v="20 NIIF Plenas - Separados"/>
    <x v="6"/>
    <s v="F4111"/>
    <x v="1"/>
    <x v="0"/>
    <m/>
    <m/>
    <s v="Otros ingresos"/>
    <x v="3"/>
    <x v="3"/>
    <n v="1298772"/>
  </r>
  <r>
    <x v="45"/>
    <x v="45"/>
    <s v="20 NIIF Plenas - Separados"/>
    <x v="6"/>
    <s v="F4111"/>
    <x v="0"/>
    <x v="0"/>
    <m/>
    <m/>
    <s v="Costos de distribución"/>
    <x v="4"/>
    <x v="4"/>
    <n v="24734846"/>
  </r>
  <r>
    <x v="45"/>
    <x v="45"/>
    <s v="20 NIIF Plenas - Separados"/>
    <x v="6"/>
    <s v="F4111"/>
    <x v="1"/>
    <x v="0"/>
    <m/>
    <m/>
    <s v="Costos de distribución"/>
    <x v="4"/>
    <x v="4"/>
    <n v="25780953"/>
  </r>
  <r>
    <x v="45"/>
    <x v="45"/>
    <s v="20 NIIF Plenas - Separados"/>
    <x v="6"/>
    <s v="F4111"/>
    <x v="0"/>
    <x v="0"/>
    <m/>
    <m/>
    <s v="Gastos de administración"/>
    <x v="5"/>
    <x v="5"/>
    <n v="9042794"/>
  </r>
  <r>
    <x v="45"/>
    <x v="45"/>
    <s v="20 NIIF Plenas - Separados"/>
    <x v="6"/>
    <s v="F4111"/>
    <x v="1"/>
    <x v="0"/>
    <m/>
    <m/>
    <s v="Gastos de administración"/>
    <x v="5"/>
    <x v="5"/>
    <n v="9579936"/>
  </r>
  <r>
    <x v="45"/>
    <x v="45"/>
    <s v="20 NIIF Plenas - Separados"/>
    <x v="6"/>
    <s v="F4111"/>
    <x v="0"/>
    <x v="0"/>
    <m/>
    <m/>
    <s v="Otros gastos, por función"/>
    <x v="6"/>
    <x v="6"/>
    <n v="5491872"/>
  </r>
  <r>
    <x v="45"/>
    <x v="45"/>
    <s v="20 NIIF Plenas - Separados"/>
    <x v="6"/>
    <s v="F4111"/>
    <x v="1"/>
    <x v="0"/>
    <m/>
    <m/>
    <s v="Otros gastos, por función"/>
    <x v="6"/>
    <x v="6"/>
    <n v="5129866"/>
  </r>
  <r>
    <x v="45"/>
    <x v="45"/>
    <s v="20 NIIF Plenas - Separados"/>
    <x v="6"/>
    <s v="F4111"/>
    <x v="0"/>
    <x v="0"/>
    <m/>
    <m/>
    <s v="Ganancia (pérdida) por actividades de operación"/>
    <x v="8"/>
    <x v="8"/>
    <n v="54440430"/>
  </r>
  <r>
    <x v="45"/>
    <x v="45"/>
    <s v="20 NIIF Plenas - Separados"/>
    <x v="6"/>
    <s v="F4111"/>
    <x v="1"/>
    <x v="0"/>
    <m/>
    <m/>
    <s v="Ganancia (pérdida) por actividades de operación"/>
    <x v="8"/>
    <x v="8"/>
    <n v="37043532"/>
  </r>
  <r>
    <x v="45"/>
    <x v="45"/>
    <s v="20 NIIF Plenas - Separados"/>
    <x v="6"/>
    <s v="F4111"/>
    <x v="0"/>
    <x v="0"/>
    <m/>
    <m/>
    <s v="Ingresos financieros"/>
    <x v="9"/>
    <x v="9"/>
    <n v="2348642"/>
  </r>
  <r>
    <x v="45"/>
    <x v="45"/>
    <s v="20 NIIF Plenas - Separados"/>
    <x v="6"/>
    <s v="F4111"/>
    <x v="1"/>
    <x v="0"/>
    <m/>
    <m/>
    <s v="Ingresos financieros"/>
    <x v="9"/>
    <x v="9"/>
    <n v="4010632"/>
  </r>
  <r>
    <x v="45"/>
    <x v="45"/>
    <s v="20 NIIF Plenas - Separados"/>
    <x v="6"/>
    <s v="F4111"/>
    <x v="0"/>
    <x v="0"/>
    <m/>
    <m/>
    <s v="Costos financieros"/>
    <x v="10"/>
    <x v="10"/>
    <n v="8191458"/>
  </r>
  <r>
    <x v="45"/>
    <x v="45"/>
    <s v="20 NIIF Plenas - Separados"/>
    <x v="6"/>
    <s v="F4111"/>
    <x v="1"/>
    <x v="0"/>
    <m/>
    <m/>
    <s v="Costos financieros"/>
    <x v="10"/>
    <x v="10"/>
    <n v="7569389"/>
  </r>
  <r>
    <x v="45"/>
    <x v="45"/>
    <s v="20 NIIF Plenas - Separados"/>
    <x v="6"/>
    <s v="F4111"/>
    <x v="0"/>
    <x v="0"/>
    <m/>
    <m/>
    <s v="Ganancia (pérdida), antes de impuestos"/>
    <x v="12"/>
    <x v="12"/>
    <n v="48597614"/>
  </r>
  <r>
    <x v="45"/>
    <x v="45"/>
    <s v="20 NIIF Plenas - Separados"/>
    <x v="6"/>
    <s v="F4111"/>
    <x v="1"/>
    <x v="0"/>
    <m/>
    <m/>
    <s v="Ganancia (pérdida), antes de impuestos"/>
    <x v="12"/>
    <x v="12"/>
    <n v="33484775"/>
  </r>
  <r>
    <x v="45"/>
    <x v="45"/>
    <s v="20 NIIF Plenas - Separados"/>
    <x v="6"/>
    <s v="F4111"/>
    <x v="0"/>
    <x v="0"/>
    <m/>
    <m/>
    <s v="Gasto (ingreso) por impuestos, operaciones continuadas"/>
    <x v="13"/>
    <x v="13"/>
    <n v="11139529"/>
  </r>
  <r>
    <x v="45"/>
    <x v="45"/>
    <s v="20 NIIF Plenas - Separados"/>
    <x v="6"/>
    <s v="F4111"/>
    <x v="1"/>
    <x v="0"/>
    <m/>
    <m/>
    <s v="Gasto (ingreso) por impuestos, operaciones continuadas"/>
    <x v="13"/>
    <x v="13"/>
    <n v="8870793"/>
  </r>
  <r>
    <x v="45"/>
    <x v="45"/>
    <s v="20 NIIF Plenas - Separados"/>
    <x v="6"/>
    <s v="F4111"/>
    <x v="0"/>
    <x v="0"/>
    <m/>
    <m/>
    <s v="Ganancia (pérdida) procedente de operaciones continuadas"/>
    <x v="14"/>
    <x v="14"/>
    <n v="37458085"/>
  </r>
  <r>
    <x v="45"/>
    <x v="45"/>
    <s v="20 NIIF Plenas - Separados"/>
    <x v="6"/>
    <s v="F4111"/>
    <x v="1"/>
    <x v="0"/>
    <m/>
    <m/>
    <s v="Ganancia (pérdida) procedente de operaciones continuadas"/>
    <x v="14"/>
    <x v="14"/>
    <n v="24613982"/>
  </r>
  <r>
    <x v="45"/>
    <x v="45"/>
    <s v="20 NIIF Plenas - Separados"/>
    <x v="6"/>
    <s v="F4111"/>
    <x v="0"/>
    <x v="0"/>
    <m/>
    <m/>
    <s v="Ganancia (pérdida)"/>
    <x v="15"/>
    <x v="15"/>
    <n v="37458085"/>
  </r>
  <r>
    <x v="45"/>
    <x v="45"/>
    <s v="20 NIIF Plenas - Separados"/>
    <x v="6"/>
    <s v="F4111"/>
    <x v="1"/>
    <x v="0"/>
    <m/>
    <m/>
    <s v="Ganancia (pérdida)"/>
    <x v="15"/>
    <x v="15"/>
    <n v="24613982"/>
  </r>
  <r>
    <x v="46"/>
    <x v="46"/>
    <s v="40 NIIF Pymes - Individuales"/>
    <x v="7"/>
    <s v="F4290"/>
    <x v="1"/>
    <x v="0"/>
    <m/>
    <m/>
    <s v="Ingresos de actividades ordinarias"/>
    <x v="0"/>
    <x v="0"/>
    <n v="177555585"/>
  </r>
  <r>
    <x v="46"/>
    <x v="46"/>
    <s v="40 NIIF Pymes - Individuales"/>
    <x v="7"/>
    <s v="F4290"/>
    <x v="0"/>
    <x v="0"/>
    <m/>
    <m/>
    <s v="Ingresos de actividades ordinarias"/>
    <x v="0"/>
    <x v="0"/>
    <n v="93559915"/>
  </r>
  <r>
    <x v="46"/>
    <x v="46"/>
    <s v="40 NIIF Pymes - Individuales"/>
    <x v="7"/>
    <s v="F4290"/>
    <x v="1"/>
    <x v="0"/>
    <m/>
    <m/>
    <s v="Costo de ventas"/>
    <x v="1"/>
    <x v="1"/>
    <n v="153275099"/>
  </r>
  <r>
    <x v="46"/>
    <x v="46"/>
    <s v="40 NIIF Pymes - Individuales"/>
    <x v="7"/>
    <s v="F4290"/>
    <x v="0"/>
    <x v="0"/>
    <m/>
    <m/>
    <s v="Costo de ventas"/>
    <x v="1"/>
    <x v="1"/>
    <n v="82340030"/>
  </r>
  <r>
    <x v="46"/>
    <x v="46"/>
    <s v="40 NIIF Pymes - Individuales"/>
    <x v="7"/>
    <s v="F4290"/>
    <x v="1"/>
    <x v="0"/>
    <m/>
    <m/>
    <s v="Ganancia bruta"/>
    <x v="2"/>
    <x v="2"/>
    <n v="24280486"/>
  </r>
  <r>
    <x v="46"/>
    <x v="46"/>
    <s v="40 NIIF Pymes - Individuales"/>
    <x v="7"/>
    <s v="F4290"/>
    <x v="0"/>
    <x v="0"/>
    <m/>
    <m/>
    <s v="Ganancia bruta"/>
    <x v="2"/>
    <x v="2"/>
    <n v="11219885"/>
  </r>
  <r>
    <x v="46"/>
    <x v="46"/>
    <s v="40 NIIF Pymes - Individuales"/>
    <x v="7"/>
    <s v="F4290"/>
    <x v="1"/>
    <x v="0"/>
    <m/>
    <m/>
    <s v="Otros ingresos"/>
    <x v="3"/>
    <x v="3"/>
    <n v="1623605"/>
  </r>
  <r>
    <x v="46"/>
    <x v="46"/>
    <s v="40 NIIF Pymes - Individuales"/>
    <x v="7"/>
    <s v="F4290"/>
    <x v="0"/>
    <x v="0"/>
    <m/>
    <m/>
    <s v="Otros ingresos"/>
    <x v="3"/>
    <x v="3"/>
    <n v="505270"/>
  </r>
  <r>
    <x v="46"/>
    <x v="46"/>
    <s v="40 NIIF Pymes - Individuales"/>
    <x v="7"/>
    <s v="F4290"/>
    <x v="1"/>
    <x v="0"/>
    <m/>
    <m/>
    <s v="Gastos de administración"/>
    <x v="5"/>
    <x v="5"/>
    <n v="3445085"/>
  </r>
  <r>
    <x v="46"/>
    <x v="46"/>
    <s v="40 NIIF Pymes - Individuales"/>
    <x v="7"/>
    <s v="F4290"/>
    <x v="0"/>
    <x v="0"/>
    <m/>
    <m/>
    <s v="Gastos de administración"/>
    <x v="5"/>
    <x v="5"/>
    <n v="684394"/>
  </r>
  <r>
    <x v="46"/>
    <x v="46"/>
    <s v="40 NIIF Pymes - Individuales"/>
    <x v="7"/>
    <s v="F4290"/>
    <x v="1"/>
    <x v="0"/>
    <m/>
    <m/>
    <s v="Otros gastos, por función"/>
    <x v="6"/>
    <x v="6"/>
    <n v="2143169"/>
  </r>
  <r>
    <x v="46"/>
    <x v="46"/>
    <s v="40 NIIF Pymes - Individuales"/>
    <x v="7"/>
    <s v="F4290"/>
    <x v="0"/>
    <x v="0"/>
    <m/>
    <m/>
    <s v="Otros gastos, por función"/>
    <x v="6"/>
    <x v="6"/>
    <n v="1343479"/>
  </r>
  <r>
    <x v="46"/>
    <x v="46"/>
    <s v="40 NIIF Pymes - Individuales"/>
    <x v="7"/>
    <s v="F4290"/>
    <x v="1"/>
    <x v="0"/>
    <m/>
    <m/>
    <s v="Ganancia (pérdida) por actividades de operación"/>
    <x v="8"/>
    <x v="8"/>
    <n v="20315837"/>
  </r>
  <r>
    <x v="46"/>
    <x v="46"/>
    <s v="40 NIIF Pymes - Individuales"/>
    <x v="7"/>
    <s v="F4290"/>
    <x v="0"/>
    <x v="0"/>
    <m/>
    <m/>
    <s v="Ganancia (pérdida) por actividades de operación"/>
    <x v="8"/>
    <x v="8"/>
    <n v="9697282"/>
  </r>
  <r>
    <x v="46"/>
    <x v="46"/>
    <s v="40 NIIF Pymes - Individuales"/>
    <x v="7"/>
    <s v="F4290"/>
    <x v="1"/>
    <x v="0"/>
    <m/>
    <m/>
    <s v="Costos financieros"/>
    <x v="10"/>
    <x v="10"/>
    <n v="2307733"/>
  </r>
  <r>
    <x v="46"/>
    <x v="46"/>
    <s v="40 NIIF Pymes - Individuales"/>
    <x v="7"/>
    <s v="F4290"/>
    <x v="0"/>
    <x v="0"/>
    <m/>
    <m/>
    <s v="Costos financieros"/>
    <x v="10"/>
    <x v="10"/>
    <n v="1791211"/>
  </r>
  <r>
    <x v="46"/>
    <x v="46"/>
    <s v="40 NIIF Pymes - Individuales"/>
    <x v="7"/>
    <s v="F4290"/>
    <x v="1"/>
    <x v="0"/>
    <m/>
    <m/>
    <s v="Ganancia (pérdida), antes de impuestos"/>
    <x v="12"/>
    <x v="12"/>
    <n v="18008104"/>
  </r>
  <r>
    <x v="46"/>
    <x v="46"/>
    <s v="40 NIIF Pymes - Individuales"/>
    <x v="7"/>
    <s v="F4290"/>
    <x v="0"/>
    <x v="0"/>
    <m/>
    <m/>
    <s v="Ganancia (pérdida), antes de impuestos"/>
    <x v="12"/>
    <x v="12"/>
    <n v="7906071"/>
  </r>
  <r>
    <x v="46"/>
    <x v="46"/>
    <s v="40 NIIF Pymes - Individuales"/>
    <x v="7"/>
    <s v="F4290"/>
    <x v="1"/>
    <x v="0"/>
    <m/>
    <m/>
    <s v="Gasto (ingreso) por impuestos, operaciones continuadas"/>
    <x v="13"/>
    <x v="13"/>
    <n v="7240896"/>
  </r>
  <r>
    <x v="46"/>
    <x v="46"/>
    <s v="40 NIIF Pymes - Individuales"/>
    <x v="7"/>
    <s v="F4290"/>
    <x v="0"/>
    <x v="0"/>
    <m/>
    <m/>
    <s v="Gasto (ingreso) por impuestos, operaciones continuadas"/>
    <x v="13"/>
    <x v="13"/>
    <n v="3582619"/>
  </r>
  <r>
    <x v="46"/>
    <x v="46"/>
    <s v="40 NIIF Pymes - Individuales"/>
    <x v="7"/>
    <s v="F4290"/>
    <x v="1"/>
    <x v="0"/>
    <m/>
    <m/>
    <s v="Ganancia (pérdida) procedente de operaciones continuadas"/>
    <x v="14"/>
    <x v="14"/>
    <n v="10767208"/>
  </r>
  <r>
    <x v="46"/>
    <x v="46"/>
    <s v="40 NIIF Pymes - Individuales"/>
    <x v="7"/>
    <s v="F4290"/>
    <x v="0"/>
    <x v="0"/>
    <m/>
    <m/>
    <s v="Ganancia (pérdida) procedente de operaciones continuadas"/>
    <x v="14"/>
    <x v="14"/>
    <n v="4323452"/>
  </r>
  <r>
    <x v="46"/>
    <x v="46"/>
    <s v="40 NIIF Pymes - Individuales"/>
    <x v="7"/>
    <s v="F4290"/>
    <x v="1"/>
    <x v="0"/>
    <m/>
    <m/>
    <s v="Ganancia (pérdida)"/>
    <x v="15"/>
    <x v="15"/>
    <n v="10767208"/>
  </r>
  <r>
    <x v="46"/>
    <x v="46"/>
    <s v="40 NIIF Pymes - Individuales"/>
    <x v="7"/>
    <s v="F4290"/>
    <x v="0"/>
    <x v="0"/>
    <m/>
    <m/>
    <s v="Ganancia (pérdida)"/>
    <x v="15"/>
    <x v="15"/>
    <n v="4323452"/>
  </r>
  <r>
    <x v="47"/>
    <x v="47"/>
    <s v="40 NIIF Pymes - Individuales"/>
    <x v="0"/>
    <s v="F4290"/>
    <x v="1"/>
    <x v="0"/>
    <m/>
    <m/>
    <s v="Ingresos de actividades ordinarias"/>
    <x v="0"/>
    <x v="0"/>
    <n v="43064536"/>
  </r>
  <r>
    <x v="47"/>
    <x v="47"/>
    <s v="40 NIIF Pymes - Individuales"/>
    <x v="0"/>
    <s v="F4290"/>
    <x v="0"/>
    <x v="0"/>
    <m/>
    <m/>
    <s v="Ingresos de actividades ordinarias"/>
    <x v="0"/>
    <x v="0"/>
    <n v="21492705"/>
  </r>
  <r>
    <x v="47"/>
    <x v="47"/>
    <s v="40 NIIF Pymes - Individuales"/>
    <x v="0"/>
    <s v="F4290"/>
    <x v="1"/>
    <x v="0"/>
    <m/>
    <m/>
    <s v="Costo de ventas"/>
    <x v="1"/>
    <x v="1"/>
    <n v="33668799"/>
  </r>
  <r>
    <x v="47"/>
    <x v="47"/>
    <s v="40 NIIF Pymes - Individuales"/>
    <x v="0"/>
    <s v="F4290"/>
    <x v="0"/>
    <x v="0"/>
    <m/>
    <m/>
    <s v="Costo de ventas"/>
    <x v="1"/>
    <x v="1"/>
    <n v="15786774"/>
  </r>
  <r>
    <x v="47"/>
    <x v="47"/>
    <s v="40 NIIF Pymes - Individuales"/>
    <x v="0"/>
    <s v="F4290"/>
    <x v="1"/>
    <x v="0"/>
    <m/>
    <m/>
    <s v="Ganancia bruta"/>
    <x v="2"/>
    <x v="2"/>
    <n v="9395737"/>
  </r>
  <r>
    <x v="47"/>
    <x v="47"/>
    <s v="40 NIIF Pymes - Individuales"/>
    <x v="0"/>
    <s v="F4290"/>
    <x v="0"/>
    <x v="0"/>
    <m/>
    <m/>
    <s v="Ganancia bruta"/>
    <x v="2"/>
    <x v="2"/>
    <n v="5705931"/>
  </r>
  <r>
    <x v="47"/>
    <x v="47"/>
    <s v="40 NIIF Pymes - Individuales"/>
    <x v="0"/>
    <s v="F4290"/>
    <x v="1"/>
    <x v="0"/>
    <m/>
    <m/>
    <s v="Otros ingresos"/>
    <x v="3"/>
    <x v="3"/>
    <n v="78936"/>
  </r>
  <r>
    <x v="47"/>
    <x v="47"/>
    <s v="40 NIIF Pymes - Individuales"/>
    <x v="0"/>
    <s v="F4290"/>
    <x v="0"/>
    <x v="0"/>
    <m/>
    <m/>
    <s v="Otros ingresos"/>
    <x v="3"/>
    <x v="3"/>
    <n v="220323"/>
  </r>
  <r>
    <x v="47"/>
    <x v="47"/>
    <s v="40 NIIF Pymes - Individuales"/>
    <x v="0"/>
    <s v="F4290"/>
    <x v="1"/>
    <x v="0"/>
    <m/>
    <m/>
    <s v="Costos de distribución"/>
    <x v="4"/>
    <x v="4"/>
    <n v="5321636"/>
  </r>
  <r>
    <x v="47"/>
    <x v="47"/>
    <s v="40 NIIF Pymes - Individuales"/>
    <x v="0"/>
    <s v="F4290"/>
    <x v="0"/>
    <x v="0"/>
    <m/>
    <m/>
    <s v="Costos de distribución"/>
    <x v="4"/>
    <x v="4"/>
    <n v="3160146"/>
  </r>
  <r>
    <x v="47"/>
    <x v="47"/>
    <s v="40 NIIF Pymes - Individuales"/>
    <x v="0"/>
    <s v="F4290"/>
    <x v="1"/>
    <x v="0"/>
    <m/>
    <m/>
    <s v="Ganancia (pérdida) por actividades de operación"/>
    <x v="8"/>
    <x v="8"/>
    <n v="4153037"/>
  </r>
  <r>
    <x v="47"/>
    <x v="47"/>
    <s v="40 NIIF Pymes - Individuales"/>
    <x v="0"/>
    <s v="F4290"/>
    <x v="0"/>
    <x v="0"/>
    <m/>
    <m/>
    <s v="Ganancia (pérdida) por actividades de operación"/>
    <x v="8"/>
    <x v="8"/>
    <n v="2766108"/>
  </r>
  <r>
    <x v="47"/>
    <x v="47"/>
    <s v="40 NIIF Pymes - Individuales"/>
    <x v="0"/>
    <s v="F4290"/>
    <x v="1"/>
    <x v="0"/>
    <m/>
    <m/>
    <s v="Costos financieros"/>
    <x v="10"/>
    <x v="10"/>
    <n v="663793"/>
  </r>
  <r>
    <x v="47"/>
    <x v="47"/>
    <s v="40 NIIF Pymes - Individuales"/>
    <x v="0"/>
    <s v="F4290"/>
    <x v="0"/>
    <x v="0"/>
    <m/>
    <m/>
    <s v="Costos financieros"/>
    <x v="10"/>
    <x v="10"/>
    <n v="205217"/>
  </r>
  <r>
    <x v="47"/>
    <x v="47"/>
    <s v="40 NIIF Pymes - Individuales"/>
    <x v="0"/>
    <s v="F4290"/>
    <x v="1"/>
    <x v="0"/>
    <m/>
    <m/>
    <s v="Ganancia (pérdida), antes de impuestos"/>
    <x v="12"/>
    <x v="12"/>
    <n v="3489244"/>
  </r>
  <r>
    <x v="47"/>
    <x v="47"/>
    <s v="40 NIIF Pymes - Individuales"/>
    <x v="0"/>
    <s v="F4290"/>
    <x v="0"/>
    <x v="0"/>
    <m/>
    <m/>
    <s v="Ganancia (pérdida), antes de impuestos"/>
    <x v="12"/>
    <x v="12"/>
    <n v="2560891"/>
  </r>
  <r>
    <x v="47"/>
    <x v="47"/>
    <s v="40 NIIF Pymes - Individuales"/>
    <x v="0"/>
    <s v="F4290"/>
    <x v="1"/>
    <x v="0"/>
    <m/>
    <m/>
    <s v="Gasto (ingreso) por impuestos, operaciones continuadas"/>
    <x v="13"/>
    <x v="13"/>
    <n v="731079"/>
  </r>
  <r>
    <x v="47"/>
    <x v="47"/>
    <s v="40 NIIF Pymes - Individuales"/>
    <x v="0"/>
    <s v="F4290"/>
    <x v="0"/>
    <x v="0"/>
    <m/>
    <m/>
    <s v="Gasto (ingreso) por impuestos, operaciones continuadas"/>
    <x v="13"/>
    <x v="13"/>
    <n v="914275"/>
  </r>
  <r>
    <x v="47"/>
    <x v="47"/>
    <s v="40 NIIF Pymes - Individuales"/>
    <x v="0"/>
    <s v="F4290"/>
    <x v="1"/>
    <x v="0"/>
    <m/>
    <m/>
    <s v="Ganancia (pérdida) procedente de operaciones continuadas"/>
    <x v="14"/>
    <x v="14"/>
    <n v="2758165"/>
  </r>
  <r>
    <x v="47"/>
    <x v="47"/>
    <s v="40 NIIF Pymes - Individuales"/>
    <x v="0"/>
    <s v="F4290"/>
    <x v="0"/>
    <x v="0"/>
    <m/>
    <m/>
    <s v="Ganancia (pérdida) procedente de operaciones continuadas"/>
    <x v="14"/>
    <x v="14"/>
    <n v="1646616"/>
  </r>
  <r>
    <x v="47"/>
    <x v="47"/>
    <s v="40 NIIF Pymes - Individuales"/>
    <x v="0"/>
    <s v="F4290"/>
    <x v="1"/>
    <x v="0"/>
    <m/>
    <m/>
    <s v="Ganancia (pérdida)"/>
    <x v="15"/>
    <x v="15"/>
    <n v="2758165"/>
  </r>
  <r>
    <x v="47"/>
    <x v="47"/>
    <s v="40 NIIF Pymes - Individuales"/>
    <x v="0"/>
    <s v="F4290"/>
    <x v="0"/>
    <x v="0"/>
    <m/>
    <m/>
    <s v="Ganancia (pérdida)"/>
    <x v="15"/>
    <x v="15"/>
    <n v="1646616"/>
  </r>
  <r>
    <x v="48"/>
    <x v="48"/>
    <s v="20 NIIF Plenas - Separados"/>
    <x v="4"/>
    <s v="F4290"/>
    <x v="0"/>
    <x v="0"/>
    <m/>
    <m/>
    <s v="Ingresos de actividades ordinarias"/>
    <x v="0"/>
    <x v="0"/>
    <n v="263221240"/>
  </r>
  <r>
    <x v="48"/>
    <x v="48"/>
    <s v="20 NIIF Plenas - Separados"/>
    <x v="4"/>
    <s v="F4290"/>
    <x v="1"/>
    <x v="0"/>
    <m/>
    <m/>
    <s v="Ingresos de actividades ordinarias"/>
    <x v="0"/>
    <x v="0"/>
    <n v="173640302"/>
  </r>
  <r>
    <x v="48"/>
    <x v="48"/>
    <s v="20 NIIF Plenas - Separados"/>
    <x v="4"/>
    <s v="F4290"/>
    <x v="0"/>
    <x v="0"/>
    <m/>
    <m/>
    <s v="Costo de ventas"/>
    <x v="1"/>
    <x v="1"/>
    <n v="154246917"/>
  </r>
  <r>
    <x v="48"/>
    <x v="48"/>
    <s v="20 NIIF Plenas - Separados"/>
    <x v="4"/>
    <s v="F4290"/>
    <x v="1"/>
    <x v="0"/>
    <m/>
    <m/>
    <s v="Costo de ventas"/>
    <x v="1"/>
    <x v="1"/>
    <n v="122100524"/>
  </r>
  <r>
    <x v="48"/>
    <x v="48"/>
    <s v="20 NIIF Plenas - Separados"/>
    <x v="4"/>
    <s v="F4290"/>
    <x v="0"/>
    <x v="0"/>
    <m/>
    <m/>
    <s v="Ganancia bruta"/>
    <x v="2"/>
    <x v="2"/>
    <n v="108974323"/>
  </r>
  <r>
    <x v="48"/>
    <x v="48"/>
    <s v="20 NIIF Plenas - Separados"/>
    <x v="4"/>
    <s v="F4290"/>
    <x v="1"/>
    <x v="0"/>
    <m/>
    <m/>
    <s v="Ganancia bruta"/>
    <x v="2"/>
    <x v="2"/>
    <n v="51539778"/>
  </r>
  <r>
    <x v="48"/>
    <x v="48"/>
    <s v="20 NIIF Plenas - Separados"/>
    <x v="4"/>
    <s v="F4290"/>
    <x v="0"/>
    <x v="0"/>
    <m/>
    <m/>
    <s v="Otros ingresos"/>
    <x v="3"/>
    <x v="3"/>
    <n v="15077335"/>
  </r>
  <r>
    <x v="48"/>
    <x v="48"/>
    <s v="20 NIIF Plenas - Separados"/>
    <x v="4"/>
    <s v="F4290"/>
    <x v="1"/>
    <x v="0"/>
    <m/>
    <m/>
    <s v="Otros ingresos"/>
    <x v="3"/>
    <x v="3"/>
    <n v="6468199"/>
  </r>
  <r>
    <x v="48"/>
    <x v="48"/>
    <s v="20 NIIF Plenas - Separados"/>
    <x v="4"/>
    <s v="F4290"/>
    <x v="0"/>
    <x v="0"/>
    <m/>
    <m/>
    <s v="Costos de distribución"/>
    <x v="4"/>
    <x v="4"/>
    <n v="2076660"/>
  </r>
  <r>
    <x v="48"/>
    <x v="48"/>
    <s v="20 NIIF Plenas - Separados"/>
    <x v="4"/>
    <s v="F4290"/>
    <x v="1"/>
    <x v="0"/>
    <m/>
    <m/>
    <s v="Costos de distribución"/>
    <x v="4"/>
    <x v="4"/>
    <n v="1661536"/>
  </r>
  <r>
    <x v="48"/>
    <x v="48"/>
    <s v="20 NIIF Plenas - Separados"/>
    <x v="4"/>
    <s v="F4290"/>
    <x v="0"/>
    <x v="0"/>
    <m/>
    <m/>
    <s v="Gastos de administración"/>
    <x v="5"/>
    <x v="5"/>
    <n v="39426080"/>
  </r>
  <r>
    <x v="48"/>
    <x v="48"/>
    <s v="20 NIIF Plenas - Separados"/>
    <x v="4"/>
    <s v="F4290"/>
    <x v="1"/>
    <x v="0"/>
    <m/>
    <m/>
    <s v="Gastos de administración"/>
    <x v="5"/>
    <x v="5"/>
    <n v="29193833"/>
  </r>
  <r>
    <x v="48"/>
    <x v="48"/>
    <s v="20 NIIF Plenas - Separados"/>
    <x v="4"/>
    <s v="F4290"/>
    <x v="0"/>
    <x v="0"/>
    <m/>
    <m/>
    <s v="Otros gastos, por función"/>
    <x v="6"/>
    <x v="6"/>
    <n v="16226847"/>
  </r>
  <r>
    <x v="48"/>
    <x v="48"/>
    <s v="20 NIIF Plenas - Separados"/>
    <x v="4"/>
    <s v="F4290"/>
    <x v="1"/>
    <x v="0"/>
    <m/>
    <m/>
    <s v="Otros gastos, por función"/>
    <x v="6"/>
    <x v="6"/>
    <n v="6005765"/>
  </r>
  <r>
    <x v="48"/>
    <x v="48"/>
    <s v="20 NIIF Plenas - Separados"/>
    <x v="4"/>
    <s v="F4290"/>
    <x v="0"/>
    <x v="0"/>
    <m/>
    <m/>
    <s v="Ganancia (pérdida) por actividades de operación"/>
    <x v="8"/>
    <x v="8"/>
    <n v="66322071"/>
  </r>
  <r>
    <x v="48"/>
    <x v="48"/>
    <s v="20 NIIF Plenas - Separados"/>
    <x v="4"/>
    <s v="F4290"/>
    <x v="1"/>
    <x v="0"/>
    <m/>
    <m/>
    <s v="Ganancia (pérdida) por actividades de operación"/>
    <x v="8"/>
    <x v="8"/>
    <n v="21146843"/>
  </r>
  <r>
    <x v="48"/>
    <x v="48"/>
    <s v="20 NIIF Plenas - Separados"/>
    <x v="4"/>
    <s v="F4290"/>
    <x v="0"/>
    <x v="0"/>
    <m/>
    <m/>
    <s v="Ingresos financieros"/>
    <x v="9"/>
    <x v="9"/>
    <n v="5949111"/>
  </r>
  <r>
    <x v="48"/>
    <x v="48"/>
    <s v="20 NIIF Plenas - Separados"/>
    <x v="4"/>
    <s v="F4290"/>
    <x v="1"/>
    <x v="0"/>
    <m/>
    <m/>
    <s v="Ingresos financieros"/>
    <x v="9"/>
    <x v="9"/>
    <n v="11097081"/>
  </r>
  <r>
    <x v="48"/>
    <x v="48"/>
    <s v="20 NIIF Plenas - Separados"/>
    <x v="4"/>
    <s v="F4290"/>
    <x v="0"/>
    <x v="0"/>
    <m/>
    <m/>
    <s v="Costos financieros"/>
    <x v="10"/>
    <x v="10"/>
    <n v="6649012"/>
  </r>
  <r>
    <x v="48"/>
    <x v="48"/>
    <s v="20 NIIF Plenas - Separados"/>
    <x v="4"/>
    <s v="F4290"/>
    <x v="1"/>
    <x v="0"/>
    <m/>
    <m/>
    <s v="Costos financieros"/>
    <x v="10"/>
    <x v="10"/>
    <n v="6992681"/>
  </r>
  <r>
    <x v="48"/>
    <x v="48"/>
    <s v="20 NIIF Plenas - Separados"/>
    <x v="4"/>
    <s v="F4290"/>
    <x v="0"/>
    <x v="0"/>
    <m/>
    <m/>
    <s v="Participación en las ganancias (pérdidas) de asociadas y negocios conjuntos que se contabilicen utilizando el método de la participación"/>
    <x v="17"/>
    <x v="17"/>
    <n v="25620406"/>
  </r>
  <r>
    <x v="48"/>
    <x v="48"/>
    <s v="20 NIIF Plenas - Separados"/>
    <x v="4"/>
    <s v="F4290"/>
    <x v="1"/>
    <x v="0"/>
    <m/>
    <m/>
    <s v="Participación en las ganancias (pérdidas) de asociadas y negocios conjuntos que se contabilicen utilizando el método de la participación"/>
    <x v="17"/>
    <x v="17"/>
    <n v="30555644"/>
  </r>
  <r>
    <x v="48"/>
    <x v="48"/>
    <s v="20 NIIF Plenas - Separados"/>
    <x v="4"/>
    <s v="F4290"/>
    <x v="0"/>
    <x v="0"/>
    <m/>
    <m/>
    <s v="Ganancia (pérdida), antes de impuestos"/>
    <x v="12"/>
    <x v="12"/>
    <n v="91242576"/>
  </r>
  <r>
    <x v="48"/>
    <x v="48"/>
    <s v="20 NIIF Plenas - Separados"/>
    <x v="4"/>
    <s v="F4290"/>
    <x v="1"/>
    <x v="0"/>
    <m/>
    <m/>
    <s v="Ganancia (pérdida), antes de impuestos"/>
    <x v="12"/>
    <x v="12"/>
    <n v="55806887"/>
  </r>
  <r>
    <x v="48"/>
    <x v="48"/>
    <s v="20 NIIF Plenas - Separados"/>
    <x v="4"/>
    <s v="F4290"/>
    <x v="0"/>
    <x v="0"/>
    <m/>
    <m/>
    <s v="Gasto (ingreso) por impuestos, operaciones continuadas"/>
    <x v="13"/>
    <x v="13"/>
    <n v="22816548"/>
  </r>
  <r>
    <x v="48"/>
    <x v="48"/>
    <s v="20 NIIF Plenas - Separados"/>
    <x v="4"/>
    <s v="F4290"/>
    <x v="1"/>
    <x v="0"/>
    <m/>
    <m/>
    <s v="Gasto (ingreso) por impuestos, operaciones continuadas"/>
    <x v="13"/>
    <x v="13"/>
    <n v="9548962"/>
  </r>
  <r>
    <x v="48"/>
    <x v="48"/>
    <s v="20 NIIF Plenas - Separados"/>
    <x v="4"/>
    <s v="F4290"/>
    <x v="0"/>
    <x v="0"/>
    <m/>
    <m/>
    <s v="Ganancia (pérdida) procedente de operaciones continuadas"/>
    <x v="14"/>
    <x v="14"/>
    <n v="68426028"/>
  </r>
  <r>
    <x v="48"/>
    <x v="48"/>
    <s v="20 NIIF Plenas - Separados"/>
    <x v="4"/>
    <s v="F4290"/>
    <x v="1"/>
    <x v="0"/>
    <m/>
    <m/>
    <s v="Ganancia (pérdida) procedente de operaciones continuadas"/>
    <x v="14"/>
    <x v="14"/>
    <n v="46257925"/>
  </r>
  <r>
    <x v="48"/>
    <x v="48"/>
    <s v="20 NIIF Plenas - Separados"/>
    <x v="4"/>
    <s v="F4290"/>
    <x v="0"/>
    <x v="0"/>
    <m/>
    <m/>
    <s v="Ganancia (pérdida)"/>
    <x v="15"/>
    <x v="15"/>
    <n v="68426028"/>
  </r>
  <r>
    <x v="48"/>
    <x v="48"/>
    <s v="20 NIIF Plenas - Separados"/>
    <x v="4"/>
    <s v="F4290"/>
    <x v="1"/>
    <x v="0"/>
    <m/>
    <m/>
    <s v="Ganancia (pérdida)"/>
    <x v="15"/>
    <x v="15"/>
    <n v="46257925"/>
  </r>
  <r>
    <x v="49"/>
    <x v="49"/>
    <s v="20 NIIF Plenas - Separados"/>
    <x v="3"/>
    <s v="F4210"/>
    <x v="0"/>
    <x v="0"/>
    <m/>
    <m/>
    <s v="Ingresos de actividades ordinarias"/>
    <x v="0"/>
    <x v="0"/>
    <n v="287662536"/>
  </r>
  <r>
    <x v="49"/>
    <x v="49"/>
    <s v="20 NIIF Plenas - Separados"/>
    <x v="3"/>
    <s v="F4210"/>
    <x v="1"/>
    <x v="0"/>
    <m/>
    <m/>
    <s v="Ingresos de actividades ordinarias"/>
    <x v="0"/>
    <x v="0"/>
    <n v="234345709"/>
  </r>
  <r>
    <x v="49"/>
    <x v="49"/>
    <s v="20 NIIF Plenas - Separados"/>
    <x v="3"/>
    <s v="F4210"/>
    <x v="0"/>
    <x v="0"/>
    <m/>
    <m/>
    <s v="Costo de ventas"/>
    <x v="1"/>
    <x v="1"/>
    <n v="248952043"/>
  </r>
  <r>
    <x v="49"/>
    <x v="49"/>
    <s v="20 NIIF Plenas - Separados"/>
    <x v="3"/>
    <s v="F4210"/>
    <x v="1"/>
    <x v="0"/>
    <m/>
    <m/>
    <s v="Costo de ventas"/>
    <x v="1"/>
    <x v="1"/>
    <n v="226342955"/>
  </r>
  <r>
    <x v="49"/>
    <x v="49"/>
    <s v="20 NIIF Plenas - Separados"/>
    <x v="3"/>
    <s v="F4210"/>
    <x v="0"/>
    <x v="0"/>
    <m/>
    <m/>
    <s v="Ganancia bruta"/>
    <x v="2"/>
    <x v="2"/>
    <n v="38710493"/>
  </r>
  <r>
    <x v="49"/>
    <x v="49"/>
    <s v="20 NIIF Plenas - Separados"/>
    <x v="3"/>
    <s v="F4210"/>
    <x v="1"/>
    <x v="0"/>
    <m/>
    <m/>
    <s v="Ganancia bruta"/>
    <x v="2"/>
    <x v="2"/>
    <n v="8002754"/>
  </r>
  <r>
    <x v="49"/>
    <x v="49"/>
    <s v="20 NIIF Plenas - Separados"/>
    <x v="3"/>
    <s v="F4210"/>
    <x v="0"/>
    <x v="0"/>
    <m/>
    <m/>
    <s v="Otros ingresos"/>
    <x v="3"/>
    <x v="3"/>
    <n v="14943423"/>
  </r>
  <r>
    <x v="49"/>
    <x v="49"/>
    <s v="20 NIIF Plenas - Separados"/>
    <x v="3"/>
    <s v="F4210"/>
    <x v="1"/>
    <x v="0"/>
    <m/>
    <m/>
    <s v="Otros ingresos"/>
    <x v="3"/>
    <x v="3"/>
    <n v="8220217"/>
  </r>
  <r>
    <x v="49"/>
    <x v="49"/>
    <s v="20 NIIF Plenas - Separados"/>
    <x v="3"/>
    <s v="F4210"/>
    <x v="0"/>
    <x v="0"/>
    <m/>
    <m/>
    <s v="Gastos de administración"/>
    <x v="5"/>
    <x v="5"/>
    <n v="15195504"/>
  </r>
  <r>
    <x v="49"/>
    <x v="49"/>
    <s v="20 NIIF Plenas - Separados"/>
    <x v="3"/>
    <s v="F4210"/>
    <x v="1"/>
    <x v="0"/>
    <m/>
    <m/>
    <s v="Gastos de administración"/>
    <x v="5"/>
    <x v="5"/>
    <n v="17057058"/>
  </r>
  <r>
    <x v="49"/>
    <x v="49"/>
    <s v="20 NIIF Plenas - Separados"/>
    <x v="3"/>
    <s v="F4210"/>
    <x v="0"/>
    <x v="0"/>
    <m/>
    <m/>
    <s v="Otros gastos, por función"/>
    <x v="6"/>
    <x v="6"/>
    <n v="5927367"/>
  </r>
  <r>
    <x v="49"/>
    <x v="49"/>
    <s v="20 NIIF Plenas - Separados"/>
    <x v="3"/>
    <s v="F4210"/>
    <x v="1"/>
    <x v="0"/>
    <m/>
    <m/>
    <s v="Otros gastos, por función"/>
    <x v="6"/>
    <x v="6"/>
    <n v="10109552"/>
  </r>
  <r>
    <x v="49"/>
    <x v="49"/>
    <s v="20 NIIF Plenas - Separados"/>
    <x v="3"/>
    <s v="F4210"/>
    <x v="0"/>
    <x v="0"/>
    <m/>
    <m/>
    <s v="Ganancia (pérdida) por actividades de operación"/>
    <x v="8"/>
    <x v="8"/>
    <n v="32531045"/>
  </r>
  <r>
    <x v="49"/>
    <x v="49"/>
    <s v="20 NIIF Plenas - Separados"/>
    <x v="3"/>
    <s v="F4210"/>
    <x v="1"/>
    <x v="0"/>
    <m/>
    <m/>
    <s v="Ganancia (pérdida) por actividades de operación"/>
    <x v="8"/>
    <x v="8"/>
    <n v="-10943639"/>
  </r>
  <r>
    <x v="49"/>
    <x v="49"/>
    <s v="20 NIIF Plenas - Separados"/>
    <x v="3"/>
    <s v="F4210"/>
    <x v="0"/>
    <x v="0"/>
    <m/>
    <m/>
    <s v="Ingresos financieros"/>
    <x v="9"/>
    <x v="9"/>
    <n v="1231191"/>
  </r>
  <r>
    <x v="49"/>
    <x v="49"/>
    <s v="20 NIIF Plenas - Separados"/>
    <x v="3"/>
    <s v="F4210"/>
    <x v="1"/>
    <x v="0"/>
    <m/>
    <m/>
    <s v="Ingresos financieros"/>
    <x v="9"/>
    <x v="9"/>
    <n v="1710765"/>
  </r>
  <r>
    <x v="49"/>
    <x v="49"/>
    <s v="20 NIIF Plenas - Separados"/>
    <x v="3"/>
    <s v="F4210"/>
    <x v="0"/>
    <x v="0"/>
    <m/>
    <m/>
    <s v="Costos financieros"/>
    <x v="10"/>
    <x v="10"/>
    <n v="12053374"/>
  </r>
  <r>
    <x v="49"/>
    <x v="49"/>
    <s v="20 NIIF Plenas - Separados"/>
    <x v="3"/>
    <s v="F4210"/>
    <x v="1"/>
    <x v="0"/>
    <m/>
    <m/>
    <s v="Costos financieros"/>
    <x v="10"/>
    <x v="10"/>
    <n v="18887090"/>
  </r>
  <r>
    <x v="49"/>
    <x v="49"/>
    <s v="20 NIIF Plenas - Separados"/>
    <x v="3"/>
    <s v="F4210"/>
    <x v="0"/>
    <x v="0"/>
    <m/>
    <m/>
    <s v="Participación en las ganancias (pérdidas) de asociadas y negocios conjuntos que se contabilicen utilizando el método de la participación"/>
    <x v="17"/>
    <x v="17"/>
    <n v="-426640"/>
  </r>
  <r>
    <x v="49"/>
    <x v="49"/>
    <s v="20 NIIF Plenas - Separados"/>
    <x v="3"/>
    <s v="F4210"/>
    <x v="1"/>
    <x v="0"/>
    <m/>
    <m/>
    <s v="Participación en las ganancias (pérdidas) de asociadas y negocios conjuntos que se contabilicen utilizando el método de la participación"/>
    <x v="17"/>
    <x v="17"/>
    <n v="-539693"/>
  </r>
  <r>
    <x v="49"/>
    <x v="49"/>
    <s v="20 NIIF Plenas - Separados"/>
    <x v="3"/>
    <s v="F4210"/>
    <x v="0"/>
    <x v="0"/>
    <m/>
    <m/>
    <s v="Ganancia (pérdida) acumulada anteriormente reconocida en otro resultado integral que surge de la reclasificación de activos financieros de la categoría de medición de valor razonable con cambios en otro resultado integral a la de valor razonable con cambios en resultados"/>
    <x v="21"/>
    <x v="21"/>
    <n v="-371161"/>
  </r>
  <r>
    <x v="49"/>
    <x v="49"/>
    <s v="20 NIIF Plenas - Separados"/>
    <x v="3"/>
    <s v="F4210"/>
    <x v="1"/>
    <x v="0"/>
    <m/>
    <m/>
    <s v="Ganancia (pérdida) acumulada anteriormente reconocida en otro resultado integral que surge de la reclasificación de activos financieros de la categoría de medición de valor razonable con cambios en otro resultado integral a la de valor razonable con cambios en resultados"/>
    <x v="21"/>
    <x v="21"/>
    <n v="-167219"/>
  </r>
  <r>
    <x v="49"/>
    <x v="49"/>
    <s v="20 NIIF Plenas - Separados"/>
    <x v="3"/>
    <s v="F4210"/>
    <x v="0"/>
    <x v="0"/>
    <m/>
    <m/>
    <s v="Ganancia (pérdida), antes de impuestos"/>
    <x v="12"/>
    <x v="12"/>
    <n v="20911061"/>
  </r>
  <r>
    <x v="49"/>
    <x v="49"/>
    <s v="20 NIIF Plenas - Separados"/>
    <x v="3"/>
    <s v="F4210"/>
    <x v="1"/>
    <x v="0"/>
    <m/>
    <m/>
    <s v="Ganancia (pérdida), antes de impuestos"/>
    <x v="12"/>
    <x v="12"/>
    <n v="-28826876"/>
  </r>
  <r>
    <x v="49"/>
    <x v="49"/>
    <s v="20 NIIF Plenas - Separados"/>
    <x v="3"/>
    <s v="F4210"/>
    <x v="0"/>
    <x v="0"/>
    <m/>
    <m/>
    <s v="Gasto (ingreso) por impuestos, operaciones continuadas"/>
    <x v="13"/>
    <x v="13"/>
    <n v="5336365"/>
  </r>
  <r>
    <x v="49"/>
    <x v="49"/>
    <s v="20 NIIF Plenas - Separados"/>
    <x v="3"/>
    <s v="F4210"/>
    <x v="1"/>
    <x v="0"/>
    <m/>
    <m/>
    <s v="Gasto (ingreso) por impuestos, operaciones continuadas"/>
    <x v="13"/>
    <x v="13"/>
    <n v="-1009437"/>
  </r>
  <r>
    <x v="49"/>
    <x v="49"/>
    <s v="20 NIIF Plenas - Separados"/>
    <x v="3"/>
    <s v="F4210"/>
    <x v="0"/>
    <x v="0"/>
    <m/>
    <m/>
    <s v="Ganancia (pérdida) procedente de operaciones continuadas"/>
    <x v="14"/>
    <x v="14"/>
    <n v="15574696"/>
  </r>
  <r>
    <x v="49"/>
    <x v="49"/>
    <s v="20 NIIF Plenas - Separados"/>
    <x v="3"/>
    <s v="F4210"/>
    <x v="1"/>
    <x v="0"/>
    <m/>
    <m/>
    <s v="Ganancia (pérdida) procedente de operaciones continuadas"/>
    <x v="14"/>
    <x v="14"/>
    <n v="-27817439"/>
  </r>
  <r>
    <x v="49"/>
    <x v="49"/>
    <s v="20 NIIF Plenas - Separados"/>
    <x v="3"/>
    <s v="F4210"/>
    <x v="0"/>
    <x v="0"/>
    <m/>
    <m/>
    <s v="Ganancia (pérdida)"/>
    <x v="15"/>
    <x v="15"/>
    <n v="15574696"/>
  </r>
  <r>
    <x v="49"/>
    <x v="49"/>
    <s v="20 NIIF Plenas - Separados"/>
    <x v="3"/>
    <s v="F4210"/>
    <x v="1"/>
    <x v="0"/>
    <m/>
    <m/>
    <s v="Ganancia (pérdida)"/>
    <x v="15"/>
    <x v="15"/>
    <n v="-27817439"/>
  </r>
  <r>
    <x v="50"/>
    <x v="50"/>
    <s v="50 NIIF Pymes - Separados"/>
    <x v="0"/>
    <s v="M7110"/>
    <x v="0"/>
    <x v="0"/>
    <m/>
    <m/>
    <s v="Ingresos de actividades ordinarias"/>
    <x v="0"/>
    <x v="0"/>
    <n v="34288285"/>
  </r>
  <r>
    <x v="50"/>
    <x v="50"/>
    <s v="50 NIIF Pymes - Separados"/>
    <x v="0"/>
    <s v="M7110"/>
    <x v="1"/>
    <x v="0"/>
    <m/>
    <m/>
    <s v="Ingresos de actividades ordinarias"/>
    <x v="0"/>
    <x v="0"/>
    <n v="36393188"/>
  </r>
  <r>
    <x v="50"/>
    <x v="50"/>
    <s v="50 NIIF Pymes - Separados"/>
    <x v="0"/>
    <s v="M7110"/>
    <x v="0"/>
    <x v="0"/>
    <m/>
    <m/>
    <s v="Costo de ventas"/>
    <x v="1"/>
    <x v="1"/>
    <n v="25473622"/>
  </r>
  <r>
    <x v="50"/>
    <x v="50"/>
    <s v="50 NIIF Pymes - Separados"/>
    <x v="0"/>
    <s v="M7110"/>
    <x v="1"/>
    <x v="0"/>
    <m/>
    <m/>
    <s v="Costo de ventas"/>
    <x v="1"/>
    <x v="1"/>
    <n v="26215143"/>
  </r>
  <r>
    <x v="50"/>
    <x v="50"/>
    <s v="50 NIIF Pymes - Separados"/>
    <x v="0"/>
    <s v="M7110"/>
    <x v="0"/>
    <x v="0"/>
    <m/>
    <m/>
    <s v="Ganancia bruta"/>
    <x v="2"/>
    <x v="2"/>
    <n v="8814663"/>
  </r>
  <r>
    <x v="50"/>
    <x v="50"/>
    <s v="50 NIIF Pymes - Separados"/>
    <x v="0"/>
    <s v="M7110"/>
    <x v="1"/>
    <x v="0"/>
    <m/>
    <m/>
    <s v="Ganancia bruta"/>
    <x v="2"/>
    <x v="2"/>
    <n v="10178045"/>
  </r>
  <r>
    <x v="50"/>
    <x v="50"/>
    <s v="50 NIIF Pymes - Separados"/>
    <x v="0"/>
    <s v="M7110"/>
    <x v="0"/>
    <x v="0"/>
    <m/>
    <m/>
    <s v="Otros ingresos"/>
    <x v="3"/>
    <x v="3"/>
    <n v="488020"/>
  </r>
  <r>
    <x v="50"/>
    <x v="50"/>
    <s v="50 NIIF Pymes - Separados"/>
    <x v="0"/>
    <s v="M7110"/>
    <x v="1"/>
    <x v="0"/>
    <m/>
    <m/>
    <s v="Otros ingresos"/>
    <x v="3"/>
    <x v="3"/>
    <n v="1737381"/>
  </r>
  <r>
    <x v="50"/>
    <x v="50"/>
    <s v="50 NIIF Pymes - Separados"/>
    <x v="0"/>
    <s v="M7110"/>
    <x v="0"/>
    <x v="0"/>
    <m/>
    <m/>
    <s v="Gastos de administración"/>
    <x v="5"/>
    <x v="5"/>
    <n v="3862747"/>
  </r>
  <r>
    <x v="50"/>
    <x v="50"/>
    <s v="50 NIIF Pymes - Separados"/>
    <x v="0"/>
    <s v="M7110"/>
    <x v="1"/>
    <x v="0"/>
    <m/>
    <m/>
    <s v="Gastos de administración"/>
    <x v="5"/>
    <x v="5"/>
    <n v="5466565"/>
  </r>
  <r>
    <x v="50"/>
    <x v="50"/>
    <s v="50 NIIF Pymes - Separados"/>
    <x v="0"/>
    <s v="M7110"/>
    <x v="0"/>
    <x v="0"/>
    <m/>
    <m/>
    <s v="Otros gastos, por función"/>
    <x v="6"/>
    <x v="6"/>
    <n v="339905"/>
  </r>
  <r>
    <x v="50"/>
    <x v="50"/>
    <s v="50 NIIF Pymes - Separados"/>
    <x v="0"/>
    <s v="M7110"/>
    <x v="1"/>
    <x v="0"/>
    <m/>
    <m/>
    <s v="Otros gastos, por función"/>
    <x v="6"/>
    <x v="6"/>
    <n v="456522"/>
  </r>
  <r>
    <x v="50"/>
    <x v="50"/>
    <s v="50 NIIF Pymes - Separados"/>
    <x v="0"/>
    <s v="M7110"/>
    <x v="0"/>
    <x v="0"/>
    <m/>
    <m/>
    <s v="Ganancia (pérdida) por actividades de operación"/>
    <x v="8"/>
    <x v="8"/>
    <n v="5100031"/>
  </r>
  <r>
    <x v="50"/>
    <x v="50"/>
    <s v="50 NIIF Pymes - Separados"/>
    <x v="0"/>
    <s v="M7110"/>
    <x v="1"/>
    <x v="0"/>
    <m/>
    <m/>
    <s v="Ganancia (pérdida) por actividades de operación"/>
    <x v="8"/>
    <x v="8"/>
    <n v="5992339"/>
  </r>
  <r>
    <x v="50"/>
    <x v="50"/>
    <s v="50 NIIF Pymes - Separados"/>
    <x v="0"/>
    <s v="M7110"/>
    <x v="0"/>
    <x v="0"/>
    <m/>
    <m/>
    <s v="Ingresos financieros"/>
    <x v="9"/>
    <x v="9"/>
    <n v="439947"/>
  </r>
  <r>
    <x v="50"/>
    <x v="50"/>
    <s v="50 NIIF Pymes - Separados"/>
    <x v="0"/>
    <s v="M7110"/>
    <x v="1"/>
    <x v="0"/>
    <m/>
    <m/>
    <s v="Ingresos financieros"/>
    <x v="9"/>
    <x v="9"/>
    <n v="619794"/>
  </r>
  <r>
    <x v="50"/>
    <x v="50"/>
    <s v="50 NIIF Pymes - Separados"/>
    <x v="0"/>
    <s v="M7110"/>
    <x v="0"/>
    <x v="0"/>
    <m/>
    <m/>
    <s v="Costos financieros"/>
    <x v="10"/>
    <x v="10"/>
    <n v="28487"/>
  </r>
  <r>
    <x v="50"/>
    <x v="50"/>
    <s v="50 NIIF Pymes - Separados"/>
    <x v="0"/>
    <s v="M7110"/>
    <x v="1"/>
    <x v="0"/>
    <m/>
    <m/>
    <s v="Costos financieros"/>
    <x v="10"/>
    <x v="10"/>
    <n v="66308"/>
  </r>
  <r>
    <x v="50"/>
    <x v="50"/>
    <s v="50 NIIF Pymes - Separados"/>
    <x v="0"/>
    <s v="M7110"/>
    <x v="0"/>
    <x v="0"/>
    <m/>
    <m/>
    <s v="Ganancia (pérdida), antes de impuestos"/>
    <x v="12"/>
    <x v="12"/>
    <n v="5511491"/>
  </r>
  <r>
    <x v="50"/>
    <x v="50"/>
    <s v="50 NIIF Pymes - Separados"/>
    <x v="0"/>
    <s v="M7110"/>
    <x v="1"/>
    <x v="0"/>
    <m/>
    <m/>
    <s v="Ganancia (pérdida), antes de impuestos"/>
    <x v="12"/>
    <x v="12"/>
    <n v="6545825"/>
  </r>
  <r>
    <x v="50"/>
    <x v="50"/>
    <s v="50 NIIF Pymes - Separados"/>
    <x v="0"/>
    <s v="M7110"/>
    <x v="0"/>
    <x v="0"/>
    <m/>
    <m/>
    <s v="Gasto (ingreso) por impuestos, operaciones continuadas"/>
    <x v="13"/>
    <x v="13"/>
    <n v="3410127"/>
  </r>
  <r>
    <x v="50"/>
    <x v="50"/>
    <s v="50 NIIF Pymes - Separados"/>
    <x v="0"/>
    <s v="M7110"/>
    <x v="1"/>
    <x v="0"/>
    <m/>
    <m/>
    <s v="Gasto (ingreso) por impuestos, operaciones continuadas"/>
    <x v="13"/>
    <x v="13"/>
    <n v="2655355"/>
  </r>
  <r>
    <x v="50"/>
    <x v="50"/>
    <s v="50 NIIF Pymes - Separados"/>
    <x v="0"/>
    <s v="M7110"/>
    <x v="0"/>
    <x v="0"/>
    <m/>
    <m/>
    <s v="Ganancia (pérdida) procedente de operaciones continuadas"/>
    <x v="14"/>
    <x v="14"/>
    <n v="2101364"/>
  </r>
  <r>
    <x v="50"/>
    <x v="50"/>
    <s v="50 NIIF Pymes - Separados"/>
    <x v="0"/>
    <s v="M7110"/>
    <x v="1"/>
    <x v="0"/>
    <m/>
    <m/>
    <s v="Ganancia (pérdida) procedente de operaciones continuadas"/>
    <x v="14"/>
    <x v="14"/>
    <n v="3890470"/>
  </r>
  <r>
    <x v="50"/>
    <x v="50"/>
    <s v="50 NIIF Pymes - Separados"/>
    <x v="0"/>
    <s v="M7110"/>
    <x v="0"/>
    <x v="0"/>
    <m/>
    <m/>
    <s v="Ganancia (pérdida)"/>
    <x v="15"/>
    <x v="15"/>
    <n v="2101364"/>
  </r>
  <r>
    <x v="50"/>
    <x v="50"/>
    <s v="50 NIIF Pymes - Separados"/>
    <x v="0"/>
    <s v="M7110"/>
    <x v="1"/>
    <x v="0"/>
    <m/>
    <m/>
    <s v="Ganancia (pérdida)"/>
    <x v="15"/>
    <x v="15"/>
    <n v="3890470"/>
  </r>
  <r>
    <x v="51"/>
    <x v="51"/>
    <s v="20 NIIF Plenas - Separados"/>
    <x v="8"/>
    <s v="F4111"/>
    <x v="0"/>
    <x v="0"/>
    <m/>
    <m/>
    <s v="Ingresos de actividades ordinarias"/>
    <x v="0"/>
    <x v="0"/>
    <n v="282275394"/>
  </r>
  <r>
    <x v="51"/>
    <x v="51"/>
    <s v="20 NIIF Plenas - Separados"/>
    <x v="8"/>
    <s v="F4111"/>
    <x v="1"/>
    <x v="0"/>
    <m/>
    <m/>
    <s v="Ingresos de actividades ordinarias"/>
    <x v="0"/>
    <x v="0"/>
    <n v="401550860"/>
  </r>
  <r>
    <x v="51"/>
    <x v="51"/>
    <s v="20 NIIF Plenas - Separados"/>
    <x v="8"/>
    <s v="F4111"/>
    <x v="0"/>
    <x v="0"/>
    <m/>
    <m/>
    <s v="Costo de ventas"/>
    <x v="1"/>
    <x v="1"/>
    <n v="201058059"/>
  </r>
  <r>
    <x v="51"/>
    <x v="51"/>
    <s v="20 NIIF Plenas - Separados"/>
    <x v="8"/>
    <s v="F4111"/>
    <x v="1"/>
    <x v="0"/>
    <m/>
    <m/>
    <s v="Costo de ventas"/>
    <x v="1"/>
    <x v="1"/>
    <n v="154713248"/>
  </r>
  <r>
    <x v="51"/>
    <x v="51"/>
    <s v="20 NIIF Plenas - Separados"/>
    <x v="8"/>
    <s v="F4111"/>
    <x v="0"/>
    <x v="0"/>
    <m/>
    <m/>
    <s v="Ganancia bruta"/>
    <x v="2"/>
    <x v="2"/>
    <n v="81217335"/>
  </r>
  <r>
    <x v="51"/>
    <x v="51"/>
    <s v="20 NIIF Plenas - Separados"/>
    <x v="8"/>
    <s v="F4111"/>
    <x v="1"/>
    <x v="0"/>
    <m/>
    <m/>
    <s v="Ganancia bruta"/>
    <x v="2"/>
    <x v="2"/>
    <n v="246837612"/>
  </r>
  <r>
    <x v="51"/>
    <x v="51"/>
    <s v="20 NIIF Plenas - Separados"/>
    <x v="8"/>
    <s v="F4111"/>
    <x v="0"/>
    <x v="0"/>
    <m/>
    <m/>
    <s v="Costos de distribución"/>
    <x v="4"/>
    <x v="4"/>
    <n v="11593044"/>
  </r>
  <r>
    <x v="51"/>
    <x v="51"/>
    <s v="20 NIIF Plenas - Separados"/>
    <x v="8"/>
    <s v="F4111"/>
    <x v="1"/>
    <x v="0"/>
    <m/>
    <m/>
    <s v="Costos de distribución"/>
    <x v="4"/>
    <x v="4"/>
    <n v="10235166"/>
  </r>
  <r>
    <x v="51"/>
    <x v="51"/>
    <s v="20 NIIF Plenas - Separados"/>
    <x v="8"/>
    <s v="F4111"/>
    <x v="0"/>
    <x v="0"/>
    <m/>
    <m/>
    <s v="Gastos de administración"/>
    <x v="5"/>
    <x v="5"/>
    <n v="8723604"/>
  </r>
  <r>
    <x v="51"/>
    <x v="51"/>
    <s v="20 NIIF Plenas - Separados"/>
    <x v="8"/>
    <s v="F4111"/>
    <x v="1"/>
    <x v="0"/>
    <m/>
    <m/>
    <s v="Gastos de administración"/>
    <x v="5"/>
    <x v="5"/>
    <n v="16789784"/>
  </r>
  <r>
    <x v="51"/>
    <x v="51"/>
    <s v="20 NIIF Plenas - Separados"/>
    <x v="8"/>
    <s v="F4111"/>
    <x v="0"/>
    <x v="0"/>
    <m/>
    <m/>
    <s v="Otros gastos, por función"/>
    <x v="6"/>
    <x v="6"/>
    <n v="26289416"/>
  </r>
  <r>
    <x v="51"/>
    <x v="51"/>
    <s v="20 NIIF Plenas - Separados"/>
    <x v="8"/>
    <s v="F4111"/>
    <x v="1"/>
    <x v="0"/>
    <m/>
    <m/>
    <s v="Otros gastos, por función"/>
    <x v="6"/>
    <x v="6"/>
    <n v="35095004"/>
  </r>
  <r>
    <x v="51"/>
    <x v="51"/>
    <s v="20 NIIF Plenas - Separados"/>
    <x v="8"/>
    <s v="F4111"/>
    <x v="0"/>
    <x v="0"/>
    <m/>
    <m/>
    <s v="Ganancia (pérdida) por actividades de operación"/>
    <x v="8"/>
    <x v="8"/>
    <n v="34611271"/>
  </r>
  <r>
    <x v="51"/>
    <x v="51"/>
    <s v="20 NIIF Plenas - Separados"/>
    <x v="8"/>
    <s v="F4111"/>
    <x v="1"/>
    <x v="0"/>
    <m/>
    <m/>
    <s v="Ganancia (pérdida) por actividades de operación"/>
    <x v="8"/>
    <x v="8"/>
    <n v="184717658"/>
  </r>
  <r>
    <x v="51"/>
    <x v="51"/>
    <s v="20 NIIF Plenas - Separados"/>
    <x v="8"/>
    <s v="F4111"/>
    <x v="0"/>
    <x v="0"/>
    <m/>
    <m/>
    <s v="Pérdidas por deterioro de valor (ganancias por deterioro de valor y reversión de pérdidas por deterioro de valor) determinadas de acuerdo con la NIIF 9"/>
    <x v="19"/>
    <x v="19"/>
    <n v="-66531"/>
  </r>
  <r>
    <x v="51"/>
    <x v="51"/>
    <s v="20 NIIF Plenas - Separados"/>
    <x v="8"/>
    <s v="F4111"/>
    <x v="1"/>
    <x v="0"/>
    <m/>
    <m/>
    <s v="Pérdidas por deterioro de valor (ganancias por deterioro de valor y reversión de pérdidas por deterioro de valor) determinadas de acuerdo con la NIIF 9"/>
    <x v="19"/>
    <x v="19"/>
    <n v="120474"/>
  </r>
  <r>
    <x v="51"/>
    <x v="51"/>
    <s v="20 NIIF Plenas - Separados"/>
    <x v="8"/>
    <s v="F4111"/>
    <x v="0"/>
    <x v="0"/>
    <m/>
    <m/>
    <s v="Ganancia (pérdida), antes de impuestos"/>
    <x v="12"/>
    <x v="12"/>
    <n v="34677802"/>
  </r>
  <r>
    <x v="51"/>
    <x v="51"/>
    <s v="20 NIIF Plenas - Separados"/>
    <x v="8"/>
    <s v="F4111"/>
    <x v="1"/>
    <x v="0"/>
    <m/>
    <m/>
    <s v="Ganancia (pérdida), antes de impuestos"/>
    <x v="12"/>
    <x v="12"/>
    <n v="184597184"/>
  </r>
  <r>
    <x v="51"/>
    <x v="51"/>
    <s v="20 NIIF Plenas - Separados"/>
    <x v="8"/>
    <s v="F4111"/>
    <x v="0"/>
    <x v="0"/>
    <m/>
    <m/>
    <s v="Gasto (ingreso) por impuestos, operaciones continuadas"/>
    <x v="13"/>
    <x v="13"/>
    <n v="21564360"/>
  </r>
  <r>
    <x v="51"/>
    <x v="51"/>
    <s v="20 NIIF Plenas - Separados"/>
    <x v="8"/>
    <s v="F4111"/>
    <x v="1"/>
    <x v="0"/>
    <m/>
    <m/>
    <s v="Gasto (ingreso) por impuestos, operaciones continuadas"/>
    <x v="13"/>
    <x v="13"/>
    <n v="-19897437"/>
  </r>
  <r>
    <x v="51"/>
    <x v="51"/>
    <s v="20 NIIF Plenas - Separados"/>
    <x v="8"/>
    <s v="F4111"/>
    <x v="0"/>
    <x v="0"/>
    <m/>
    <m/>
    <s v="Ganancia (pérdida) procedente de operaciones continuadas"/>
    <x v="14"/>
    <x v="14"/>
    <n v="13113442"/>
  </r>
  <r>
    <x v="51"/>
    <x v="51"/>
    <s v="20 NIIF Plenas - Separados"/>
    <x v="8"/>
    <s v="F4111"/>
    <x v="1"/>
    <x v="0"/>
    <m/>
    <m/>
    <s v="Ganancia (pérdida) procedente de operaciones continuadas"/>
    <x v="14"/>
    <x v="14"/>
    <n v="204494621"/>
  </r>
  <r>
    <x v="51"/>
    <x v="51"/>
    <s v="20 NIIF Plenas - Separados"/>
    <x v="8"/>
    <s v="F4111"/>
    <x v="0"/>
    <x v="0"/>
    <m/>
    <m/>
    <s v="Ganancia (pérdida)"/>
    <x v="15"/>
    <x v="15"/>
    <n v="13113442"/>
  </r>
  <r>
    <x v="51"/>
    <x v="51"/>
    <s v="20 NIIF Plenas - Separados"/>
    <x v="8"/>
    <s v="F4111"/>
    <x v="1"/>
    <x v="0"/>
    <m/>
    <m/>
    <s v="Ganancia (pérdida)"/>
    <x v="15"/>
    <x v="15"/>
    <n v="204494621"/>
  </r>
  <r>
    <x v="52"/>
    <x v="52"/>
    <s v="10 NIIF Plenas - Individuales"/>
    <x v="0"/>
    <s v="F4210"/>
    <x v="0"/>
    <x v="0"/>
    <m/>
    <m/>
    <s v="Ingresos de actividades ordinarias"/>
    <x v="0"/>
    <x v="0"/>
    <n v="260150150"/>
  </r>
  <r>
    <x v="52"/>
    <x v="52"/>
    <s v="10 NIIF Plenas - Individuales"/>
    <x v="0"/>
    <s v="F4210"/>
    <x v="1"/>
    <x v="0"/>
    <m/>
    <m/>
    <s v="Ingresos de actividades ordinarias"/>
    <x v="0"/>
    <x v="0"/>
    <n v="303767298"/>
  </r>
  <r>
    <x v="52"/>
    <x v="52"/>
    <s v="10 NIIF Plenas - Individuales"/>
    <x v="0"/>
    <s v="F4210"/>
    <x v="0"/>
    <x v="0"/>
    <m/>
    <m/>
    <s v="Costo de ventas"/>
    <x v="1"/>
    <x v="1"/>
    <n v="228543918"/>
  </r>
  <r>
    <x v="52"/>
    <x v="52"/>
    <s v="10 NIIF Plenas - Individuales"/>
    <x v="0"/>
    <s v="F4210"/>
    <x v="1"/>
    <x v="0"/>
    <m/>
    <m/>
    <s v="Costo de ventas"/>
    <x v="1"/>
    <x v="1"/>
    <n v="288106955"/>
  </r>
  <r>
    <x v="52"/>
    <x v="52"/>
    <s v="10 NIIF Plenas - Individuales"/>
    <x v="0"/>
    <s v="F4210"/>
    <x v="0"/>
    <x v="0"/>
    <m/>
    <m/>
    <s v="Ganancia bruta"/>
    <x v="2"/>
    <x v="2"/>
    <n v="31606232"/>
  </r>
  <r>
    <x v="52"/>
    <x v="52"/>
    <s v="10 NIIF Plenas - Individuales"/>
    <x v="0"/>
    <s v="F4210"/>
    <x v="1"/>
    <x v="0"/>
    <m/>
    <m/>
    <s v="Ganancia bruta"/>
    <x v="2"/>
    <x v="2"/>
    <n v="15660343"/>
  </r>
  <r>
    <x v="52"/>
    <x v="52"/>
    <s v="10 NIIF Plenas - Individuales"/>
    <x v="0"/>
    <s v="F4210"/>
    <x v="0"/>
    <x v="0"/>
    <m/>
    <m/>
    <s v="Otros ingresos"/>
    <x v="3"/>
    <x v="3"/>
    <n v="765185"/>
  </r>
  <r>
    <x v="52"/>
    <x v="52"/>
    <s v="10 NIIF Plenas - Individuales"/>
    <x v="0"/>
    <s v="F4210"/>
    <x v="1"/>
    <x v="0"/>
    <m/>
    <m/>
    <s v="Otros ingresos"/>
    <x v="3"/>
    <x v="3"/>
    <n v="3681887"/>
  </r>
  <r>
    <x v="52"/>
    <x v="52"/>
    <s v="10 NIIF Plenas - Individuales"/>
    <x v="0"/>
    <s v="F4210"/>
    <x v="0"/>
    <x v="0"/>
    <m/>
    <m/>
    <s v="Gastos de administración"/>
    <x v="5"/>
    <x v="5"/>
    <n v="8172749"/>
  </r>
  <r>
    <x v="52"/>
    <x v="52"/>
    <s v="10 NIIF Plenas - Individuales"/>
    <x v="0"/>
    <s v="F4210"/>
    <x v="1"/>
    <x v="0"/>
    <m/>
    <m/>
    <s v="Gastos de administración"/>
    <x v="5"/>
    <x v="5"/>
    <n v="9408854"/>
  </r>
  <r>
    <x v="52"/>
    <x v="52"/>
    <s v="10 NIIF Plenas - Individuales"/>
    <x v="0"/>
    <s v="F4210"/>
    <x v="0"/>
    <x v="0"/>
    <m/>
    <m/>
    <s v="Otros gastos, por función"/>
    <x v="6"/>
    <x v="6"/>
    <n v="521581"/>
  </r>
  <r>
    <x v="52"/>
    <x v="52"/>
    <s v="10 NIIF Plenas - Individuales"/>
    <x v="0"/>
    <s v="F4210"/>
    <x v="1"/>
    <x v="0"/>
    <m/>
    <m/>
    <s v="Otros gastos, por función"/>
    <x v="6"/>
    <x v="6"/>
    <n v="1186554"/>
  </r>
  <r>
    <x v="52"/>
    <x v="52"/>
    <s v="10 NIIF Plenas - Individuales"/>
    <x v="0"/>
    <s v="F4210"/>
    <x v="0"/>
    <x v="0"/>
    <m/>
    <m/>
    <s v="Ganancia (pérdida) por actividades de operación"/>
    <x v="8"/>
    <x v="8"/>
    <n v="23677087"/>
  </r>
  <r>
    <x v="52"/>
    <x v="52"/>
    <s v="10 NIIF Plenas - Individuales"/>
    <x v="0"/>
    <s v="F4210"/>
    <x v="1"/>
    <x v="0"/>
    <m/>
    <m/>
    <s v="Ganancia (pérdida) por actividades de operación"/>
    <x v="8"/>
    <x v="8"/>
    <n v="8746822"/>
  </r>
  <r>
    <x v="52"/>
    <x v="52"/>
    <s v="10 NIIF Plenas - Individuales"/>
    <x v="0"/>
    <s v="F4210"/>
    <x v="0"/>
    <x v="0"/>
    <m/>
    <m/>
    <s v="Ingresos financieros"/>
    <x v="9"/>
    <x v="9"/>
    <n v="9032993"/>
  </r>
  <r>
    <x v="52"/>
    <x v="52"/>
    <s v="10 NIIF Plenas - Individuales"/>
    <x v="0"/>
    <s v="F4210"/>
    <x v="1"/>
    <x v="0"/>
    <m/>
    <m/>
    <s v="Ingresos financieros"/>
    <x v="9"/>
    <x v="9"/>
    <n v="4304940"/>
  </r>
  <r>
    <x v="52"/>
    <x v="52"/>
    <s v="10 NIIF Plenas - Individuales"/>
    <x v="0"/>
    <s v="F4210"/>
    <x v="0"/>
    <x v="0"/>
    <m/>
    <m/>
    <s v="Costos financieros"/>
    <x v="10"/>
    <x v="10"/>
    <n v="5120653"/>
  </r>
  <r>
    <x v="52"/>
    <x v="52"/>
    <s v="10 NIIF Plenas - Individuales"/>
    <x v="0"/>
    <s v="F4210"/>
    <x v="1"/>
    <x v="0"/>
    <m/>
    <m/>
    <s v="Costos financieros"/>
    <x v="10"/>
    <x v="10"/>
    <n v="10130677"/>
  </r>
  <r>
    <x v="52"/>
    <x v="52"/>
    <s v="10 NIIF Plenas - Individuales"/>
    <x v="0"/>
    <s v="F4210"/>
    <x v="0"/>
    <x v="0"/>
    <m/>
    <m/>
    <s v="Ganancia (pérdida), antes de impuestos"/>
    <x v="12"/>
    <x v="12"/>
    <n v="27589427"/>
  </r>
  <r>
    <x v="52"/>
    <x v="52"/>
    <s v="10 NIIF Plenas - Individuales"/>
    <x v="0"/>
    <s v="F4210"/>
    <x v="1"/>
    <x v="0"/>
    <m/>
    <m/>
    <s v="Ganancia (pérdida), antes de impuestos"/>
    <x v="12"/>
    <x v="12"/>
    <n v="2921085"/>
  </r>
  <r>
    <x v="52"/>
    <x v="52"/>
    <s v="10 NIIF Plenas - Individuales"/>
    <x v="0"/>
    <s v="F4210"/>
    <x v="0"/>
    <x v="0"/>
    <m/>
    <m/>
    <s v="Gasto (ingreso) por impuestos, operaciones continuadas"/>
    <x v="13"/>
    <x v="13"/>
    <n v="10722856"/>
  </r>
  <r>
    <x v="52"/>
    <x v="52"/>
    <s v="10 NIIF Plenas - Individuales"/>
    <x v="0"/>
    <s v="F4210"/>
    <x v="1"/>
    <x v="0"/>
    <m/>
    <m/>
    <s v="Gasto (ingreso) por impuestos, operaciones continuadas"/>
    <x v="13"/>
    <x v="13"/>
    <n v="3720878"/>
  </r>
  <r>
    <x v="52"/>
    <x v="52"/>
    <s v="10 NIIF Plenas - Individuales"/>
    <x v="0"/>
    <s v="F4210"/>
    <x v="0"/>
    <x v="0"/>
    <m/>
    <m/>
    <s v="Ganancia (pérdida) procedente de operaciones continuadas"/>
    <x v="14"/>
    <x v="14"/>
    <n v="16866571"/>
  </r>
  <r>
    <x v="52"/>
    <x v="52"/>
    <s v="10 NIIF Plenas - Individuales"/>
    <x v="0"/>
    <s v="F4210"/>
    <x v="1"/>
    <x v="0"/>
    <m/>
    <m/>
    <s v="Ganancia (pérdida) procedente de operaciones continuadas"/>
    <x v="14"/>
    <x v="14"/>
    <n v="-799793"/>
  </r>
  <r>
    <x v="52"/>
    <x v="52"/>
    <s v="10 NIIF Plenas - Individuales"/>
    <x v="0"/>
    <s v="F4210"/>
    <x v="0"/>
    <x v="0"/>
    <m/>
    <m/>
    <s v="Ganancia (pérdida)"/>
    <x v="15"/>
    <x v="15"/>
    <n v="16866571"/>
  </r>
  <r>
    <x v="52"/>
    <x v="52"/>
    <s v="10 NIIF Plenas - Individuales"/>
    <x v="0"/>
    <s v="F4210"/>
    <x v="1"/>
    <x v="0"/>
    <m/>
    <m/>
    <s v="Ganancia (pérdida)"/>
    <x v="15"/>
    <x v="15"/>
    <n v="-799793"/>
  </r>
  <r>
    <x v="53"/>
    <x v="53"/>
    <s v="20 NIIF Plenas - Separados"/>
    <x v="0"/>
    <s v="F4290"/>
    <x v="0"/>
    <x v="0"/>
    <m/>
    <m/>
    <s v="Ingresos de actividades ordinarias"/>
    <x v="0"/>
    <x v="0"/>
    <n v="291716685"/>
  </r>
  <r>
    <x v="53"/>
    <x v="53"/>
    <s v="20 NIIF Plenas - Separados"/>
    <x v="0"/>
    <s v="F4290"/>
    <x v="1"/>
    <x v="0"/>
    <m/>
    <m/>
    <s v="Ingresos de actividades ordinarias"/>
    <x v="0"/>
    <x v="0"/>
    <n v="214519599"/>
  </r>
  <r>
    <x v="53"/>
    <x v="53"/>
    <s v="20 NIIF Plenas - Separados"/>
    <x v="0"/>
    <s v="F4290"/>
    <x v="0"/>
    <x v="0"/>
    <m/>
    <m/>
    <s v="Costo de ventas"/>
    <x v="1"/>
    <x v="1"/>
    <n v="289307792"/>
  </r>
  <r>
    <x v="53"/>
    <x v="53"/>
    <s v="20 NIIF Plenas - Separados"/>
    <x v="0"/>
    <s v="F4290"/>
    <x v="1"/>
    <x v="0"/>
    <m/>
    <m/>
    <s v="Costo de ventas"/>
    <x v="1"/>
    <x v="1"/>
    <n v="188580172"/>
  </r>
  <r>
    <x v="53"/>
    <x v="53"/>
    <s v="20 NIIF Plenas - Separados"/>
    <x v="0"/>
    <s v="F4290"/>
    <x v="0"/>
    <x v="0"/>
    <m/>
    <m/>
    <s v="Ganancia bruta"/>
    <x v="2"/>
    <x v="2"/>
    <n v="2408893"/>
  </r>
  <r>
    <x v="53"/>
    <x v="53"/>
    <s v="20 NIIF Plenas - Separados"/>
    <x v="0"/>
    <s v="F4290"/>
    <x v="1"/>
    <x v="0"/>
    <m/>
    <m/>
    <s v="Ganancia bruta"/>
    <x v="2"/>
    <x v="2"/>
    <n v="25939427"/>
  </r>
  <r>
    <x v="53"/>
    <x v="53"/>
    <s v="20 NIIF Plenas - Separados"/>
    <x v="0"/>
    <s v="F4290"/>
    <x v="0"/>
    <x v="0"/>
    <m/>
    <m/>
    <s v="Otros ingresos"/>
    <x v="3"/>
    <x v="3"/>
    <n v="1898249"/>
  </r>
  <r>
    <x v="53"/>
    <x v="53"/>
    <s v="20 NIIF Plenas - Separados"/>
    <x v="0"/>
    <s v="F4290"/>
    <x v="1"/>
    <x v="0"/>
    <m/>
    <m/>
    <s v="Otros ingresos"/>
    <x v="3"/>
    <x v="3"/>
    <n v="888119"/>
  </r>
  <r>
    <x v="53"/>
    <x v="53"/>
    <s v="20 NIIF Plenas - Separados"/>
    <x v="0"/>
    <s v="F4290"/>
    <x v="0"/>
    <x v="0"/>
    <m/>
    <m/>
    <s v="Gastos de administración"/>
    <x v="5"/>
    <x v="5"/>
    <n v="26613050"/>
  </r>
  <r>
    <x v="53"/>
    <x v="53"/>
    <s v="20 NIIF Plenas - Separados"/>
    <x v="0"/>
    <s v="F4290"/>
    <x v="1"/>
    <x v="0"/>
    <m/>
    <m/>
    <s v="Gastos de administración"/>
    <x v="5"/>
    <x v="5"/>
    <n v="20135012"/>
  </r>
  <r>
    <x v="53"/>
    <x v="53"/>
    <s v="20 NIIF Plenas - Separados"/>
    <x v="0"/>
    <s v="F4290"/>
    <x v="0"/>
    <x v="0"/>
    <m/>
    <m/>
    <s v="Otros gastos, por función"/>
    <x v="6"/>
    <x v="6"/>
    <n v="486366"/>
  </r>
  <r>
    <x v="53"/>
    <x v="53"/>
    <s v="20 NIIF Plenas - Separados"/>
    <x v="0"/>
    <s v="F4290"/>
    <x v="1"/>
    <x v="0"/>
    <m/>
    <m/>
    <s v="Otros gastos, por función"/>
    <x v="6"/>
    <x v="6"/>
    <n v="230393"/>
  </r>
  <r>
    <x v="53"/>
    <x v="53"/>
    <s v="20 NIIF Plenas - Separados"/>
    <x v="0"/>
    <s v="F4290"/>
    <x v="0"/>
    <x v="0"/>
    <m/>
    <m/>
    <s v="Otras ganancias (pérdidas)"/>
    <x v="7"/>
    <x v="7"/>
    <n v="-1838893"/>
  </r>
  <r>
    <x v="53"/>
    <x v="53"/>
    <s v="20 NIIF Plenas - Separados"/>
    <x v="0"/>
    <s v="F4290"/>
    <x v="1"/>
    <x v="0"/>
    <m/>
    <m/>
    <s v="Otras ganancias (pérdidas)"/>
    <x v="7"/>
    <x v="7"/>
    <n v="-86025"/>
  </r>
  <r>
    <x v="53"/>
    <x v="53"/>
    <s v="20 NIIF Plenas - Separados"/>
    <x v="0"/>
    <s v="F4290"/>
    <x v="0"/>
    <x v="0"/>
    <m/>
    <m/>
    <s v="Ganancia (pérdida) por actividades de operación"/>
    <x v="8"/>
    <x v="8"/>
    <n v="-24631167"/>
  </r>
  <r>
    <x v="53"/>
    <x v="53"/>
    <s v="20 NIIF Plenas - Separados"/>
    <x v="0"/>
    <s v="F4290"/>
    <x v="1"/>
    <x v="0"/>
    <m/>
    <m/>
    <s v="Ganancia (pérdida) por actividades de operación"/>
    <x v="8"/>
    <x v="8"/>
    <n v="6376116"/>
  </r>
  <r>
    <x v="53"/>
    <x v="53"/>
    <s v="20 NIIF Plenas - Separados"/>
    <x v="0"/>
    <s v="F4290"/>
    <x v="0"/>
    <x v="0"/>
    <m/>
    <m/>
    <s v="Ingresos financieros"/>
    <x v="9"/>
    <x v="9"/>
    <n v="332700"/>
  </r>
  <r>
    <x v="53"/>
    <x v="53"/>
    <s v="20 NIIF Plenas - Separados"/>
    <x v="0"/>
    <s v="F4290"/>
    <x v="1"/>
    <x v="0"/>
    <m/>
    <m/>
    <s v="Ingresos financieros"/>
    <x v="9"/>
    <x v="9"/>
    <n v="962623"/>
  </r>
  <r>
    <x v="53"/>
    <x v="53"/>
    <s v="20 NIIF Plenas - Separados"/>
    <x v="0"/>
    <s v="F4290"/>
    <x v="0"/>
    <x v="0"/>
    <m/>
    <m/>
    <s v="Costos financieros"/>
    <x v="10"/>
    <x v="10"/>
    <n v="8836005"/>
  </r>
  <r>
    <x v="53"/>
    <x v="53"/>
    <s v="20 NIIF Plenas - Separados"/>
    <x v="0"/>
    <s v="F4290"/>
    <x v="1"/>
    <x v="0"/>
    <m/>
    <m/>
    <s v="Costos financieros"/>
    <x v="10"/>
    <x v="10"/>
    <n v="3335459"/>
  </r>
  <r>
    <x v="53"/>
    <x v="53"/>
    <s v="20 NIIF Plenas - Separados"/>
    <x v="0"/>
    <s v="F4290"/>
    <x v="0"/>
    <x v="0"/>
    <m/>
    <m/>
    <s v="Ganancia (pérdida), antes de impuestos"/>
    <x v="12"/>
    <x v="12"/>
    <n v="-33134472"/>
  </r>
  <r>
    <x v="53"/>
    <x v="53"/>
    <s v="20 NIIF Plenas - Separados"/>
    <x v="0"/>
    <s v="F4290"/>
    <x v="1"/>
    <x v="0"/>
    <m/>
    <m/>
    <s v="Ganancia (pérdida), antes de impuestos"/>
    <x v="12"/>
    <x v="12"/>
    <n v="4003280"/>
  </r>
  <r>
    <x v="53"/>
    <x v="53"/>
    <s v="20 NIIF Plenas - Separados"/>
    <x v="0"/>
    <s v="F4290"/>
    <x v="0"/>
    <x v="0"/>
    <m/>
    <m/>
    <s v="Gasto (ingreso) por impuestos, operaciones continuadas"/>
    <x v="13"/>
    <x v="13"/>
    <n v="-5832378"/>
  </r>
  <r>
    <x v="53"/>
    <x v="53"/>
    <s v="20 NIIF Plenas - Separados"/>
    <x v="0"/>
    <s v="F4290"/>
    <x v="1"/>
    <x v="0"/>
    <m/>
    <m/>
    <s v="Gasto (ingreso) por impuestos, operaciones continuadas"/>
    <x v="13"/>
    <x v="13"/>
    <n v="11295722"/>
  </r>
  <r>
    <x v="53"/>
    <x v="53"/>
    <s v="20 NIIF Plenas - Separados"/>
    <x v="0"/>
    <s v="F4290"/>
    <x v="0"/>
    <x v="0"/>
    <m/>
    <m/>
    <s v="Ganancia (pérdida) procedente de operaciones continuadas"/>
    <x v="14"/>
    <x v="14"/>
    <n v="-27302094"/>
  </r>
  <r>
    <x v="53"/>
    <x v="53"/>
    <s v="20 NIIF Plenas - Separados"/>
    <x v="0"/>
    <s v="F4290"/>
    <x v="1"/>
    <x v="0"/>
    <m/>
    <m/>
    <s v="Ganancia (pérdida) procedente de operaciones continuadas"/>
    <x v="14"/>
    <x v="14"/>
    <n v="-7292442"/>
  </r>
  <r>
    <x v="53"/>
    <x v="53"/>
    <s v="20 NIIF Plenas - Separados"/>
    <x v="0"/>
    <s v="F4290"/>
    <x v="0"/>
    <x v="0"/>
    <m/>
    <m/>
    <s v="Ganancia (pérdida)"/>
    <x v="15"/>
    <x v="15"/>
    <n v="-27302094"/>
  </r>
  <r>
    <x v="53"/>
    <x v="53"/>
    <s v="20 NIIF Plenas - Separados"/>
    <x v="0"/>
    <s v="F4290"/>
    <x v="1"/>
    <x v="0"/>
    <m/>
    <m/>
    <s v="Ganancia (pérdida)"/>
    <x v="15"/>
    <x v="15"/>
    <n v="-7292442"/>
  </r>
  <r>
    <x v="54"/>
    <x v="54"/>
    <s v="10 NIIF Plenas - Individuales"/>
    <x v="0"/>
    <s v="N8299"/>
    <x v="0"/>
    <x v="0"/>
    <m/>
    <m/>
    <s v="Ingresos de actividades ordinarias"/>
    <x v="0"/>
    <x v="0"/>
    <n v="46891297"/>
  </r>
  <r>
    <x v="54"/>
    <x v="54"/>
    <s v="10 NIIF Plenas - Individuales"/>
    <x v="0"/>
    <s v="N8299"/>
    <x v="1"/>
    <x v="0"/>
    <m/>
    <m/>
    <s v="Ingresos de actividades ordinarias"/>
    <x v="0"/>
    <x v="0"/>
    <n v="7408534"/>
  </r>
  <r>
    <x v="54"/>
    <x v="54"/>
    <s v="10 NIIF Plenas - Individuales"/>
    <x v="0"/>
    <s v="N8299"/>
    <x v="0"/>
    <x v="0"/>
    <m/>
    <m/>
    <s v="Costo de ventas"/>
    <x v="1"/>
    <x v="1"/>
    <n v="27399224"/>
  </r>
  <r>
    <x v="54"/>
    <x v="54"/>
    <s v="10 NIIF Plenas - Individuales"/>
    <x v="0"/>
    <s v="N8299"/>
    <x v="1"/>
    <x v="0"/>
    <m/>
    <m/>
    <s v="Costo de ventas"/>
    <x v="1"/>
    <x v="1"/>
    <n v="1217763"/>
  </r>
  <r>
    <x v="54"/>
    <x v="54"/>
    <s v="10 NIIF Plenas - Individuales"/>
    <x v="0"/>
    <s v="N8299"/>
    <x v="0"/>
    <x v="0"/>
    <m/>
    <m/>
    <s v="Ganancia bruta"/>
    <x v="2"/>
    <x v="2"/>
    <n v="19492073"/>
  </r>
  <r>
    <x v="54"/>
    <x v="54"/>
    <s v="10 NIIF Plenas - Individuales"/>
    <x v="0"/>
    <s v="N8299"/>
    <x v="1"/>
    <x v="0"/>
    <m/>
    <m/>
    <s v="Ganancia bruta"/>
    <x v="2"/>
    <x v="2"/>
    <n v="6190771"/>
  </r>
  <r>
    <x v="54"/>
    <x v="54"/>
    <s v="10 NIIF Plenas - Individuales"/>
    <x v="0"/>
    <s v="N8299"/>
    <x v="0"/>
    <x v="0"/>
    <m/>
    <m/>
    <s v="Otros ingresos"/>
    <x v="3"/>
    <x v="3"/>
    <n v="695365"/>
  </r>
  <r>
    <x v="54"/>
    <x v="54"/>
    <s v="10 NIIF Plenas - Individuales"/>
    <x v="0"/>
    <s v="N8299"/>
    <x v="1"/>
    <x v="0"/>
    <m/>
    <m/>
    <s v="Otros ingresos"/>
    <x v="3"/>
    <x v="3"/>
    <n v="552014"/>
  </r>
  <r>
    <x v="54"/>
    <x v="54"/>
    <s v="10 NIIF Plenas - Individuales"/>
    <x v="0"/>
    <s v="N8299"/>
    <x v="0"/>
    <x v="0"/>
    <m/>
    <m/>
    <s v="Gastos de administración"/>
    <x v="5"/>
    <x v="5"/>
    <n v="5540427"/>
  </r>
  <r>
    <x v="54"/>
    <x v="54"/>
    <s v="10 NIIF Plenas - Individuales"/>
    <x v="0"/>
    <s v="N8299"/>
    <x v="1"/>
    <x v="0"/>
    <m/>
    <m/>
    <s v="Gastos de administración"/>
    <x v="5"/>
    <x v="5"/>
    <n v="905885"/>
  </r>
  <r>
    <x v="54"/>
    <x v="54"/>
    <s v="10 NIIF Plenas - Individuales"/>
    <x v="0"/>
    <s v="N8299"/>
    <x v="0"/>
    <x v="0"/>
    <m/>
    <m/>
    <s v="Otros gastos, por función"/>
    <x v="6"/>
    <x v="6"/>
    <n v="726718"/>
  </r>
  <r>
    <x v="54"/>
    <x v="54"/>
    <s v="10 NIIF Plenas - Individuales"/>
    <x v="0"/>
    <s v="N8299"/>
    <x v="1"/>
    <x v="0"/>
    <m/>
    <m/>
    <s v="Otros gastos, por función"/>
    <x v="6"/>
    <x v="6"/>
    <n v="359251"/>
  </r>
  <r>
    <x v="54"/>
    <x v="54"/>
    <s v="10 NIIF Plenas - Individuales"/>
    <x v="0"/>
    <s v="N8299"/>
    <x v="0"/>
    <x v="0"/>
    <m/>
    <m/>
    <s v="Ganancia (pérdida) por actividades de operación"/>
    <x v="8"/>
    <x v="8"/>
    <n v="13920293"/>
  </r>
  <r>
    <x v="54"/>
    <x v="54"/>
    <s v="10 NIIF Plenas - Individuales"/>
    <x v="0"/>
    <s v="N8299"/>
    <x v="1"/>
    <x v="0"/>
    <m/>
    <m/>
    <s v="Ganancia (pérdida) por actividades de operación"/>
    <x v="8"/>
    <x v="8"/>
    <n v="5477649"/>
  </r>
  <r>
    <x v="54"/>
    <x v="54"/>
    <s v="10 NIIF Plenas - Individuales"/>
    <x v="0"/>
    <s v="N8299"/>
    <x v="0"/>
    <x v="0"/>
    <m/>
    <m/>
    <s v="Ingresos financieros"/>
    <x v="9"/>
    <x v="9"/>
    <n v="4304539"/>
  </r>
  <r>
    <x v="54"/>
    <x v="54"/>
    <s v="10 NIIF Plenas - Individuales"/>
    <x v="0"/>
    <s v="N8299"/>
    <x v="1"/>
    <x v="0"/>
    <m/>
    <m/>
    <s v="Ingresos financieros"/>
    <x v="9"/>
    <x v="9"/>
    <n v="7163830"/>
  </r>
  <r>
    <x v="54"/>
    <x v="54"/>
    <s v="10 NIIF Plenas - Individuales"/>
    <x v="0"/>
    <s v="N8299"/>
    <x v="0"/>
    <x v="0"/>
    <m/>
    <m/>
    <s v="Costos financieros"/>
    <x v="10"/>
    <x v="10"/>
    <n v="93354"/>
  </r>
  <r>
    <x v="54"/>
    <x v="54"/>
    <s v="10 NIIF Plenas - Individuales"/>
    <x v="0"/>
    <s v="N8299"/>
    <x v="1"/>
    <x v="0"/>
    <m/>
    <m/>
    <s v="Costos financieros"/>
    <x v="10"/>
    <x v="10"/>
    <n v="36058"/>
  </r>
  <r>
    <x v="54"/>
    <x v="54"/>
    <s v="10 NIIF Plenas - Individuales"/>
    <x v="0"/>
    <s v="N8299"/>
    <x v="0"/>
    <x v="0"/>
    <m/>
    <m/>
    <s v="Ganancia (pérdida), antes de impuestos"/>
    <x v="12"/>
    <x v="12"/>
    <n v="18131478"/>
  </r>
  <r>
    <x v="54"/>
    <x v="54"/>
    <s v="10 NIIF Plenas - Individuales"/>
    <x v="0"/>
    <s v="N8299"/>
    <x v="1"/>
    <x v="0"/>
    <m/>
    <m/>
    <s v="Ganancia (pérdida), antes de impuestos"/>
    <x v="12"/>
    <x v="12"/>
    <n v="12605421"/>
  </r>
  <r>
    <x v="54"/>
    <x v="54"/>
    <s v="10 NIIF Plenas - Individuales"/>
    <x v="0"/>
    <s v="N8299"/>
    <x v="0"/>
    <x v="0"/>
    <m/>
    <m/>
    <s v="Gasto (ingreso) por impuestos, operaciones continuadas"/>
    <x v="13"/>
    <x v="13"/>
    <n v="6110350"/>
  </r>
  <r>
    <x v="54"/>
    <x v="54"/>
    <s v="10 NIIF Plenas - Individuales"/>
    <x v="0"/>
    <s v="N8299"/>
    <x v="1"/>
    <x v="0"/>
    <m/>
    <m/>
    <s v="Gasto (ingreso) por impuestos, operaciones continuadas"/>
    <x v="13"/>
    <x v="13"/>
    <n v="3017564"/>
  </r>
  <r>
    <x v="54"/>
    <x v="54"/>
    <s v="10 NIIF Plenas - Individuales"/>
    <x v="0"/>
    <s v="N8299"/>
    <x v="0"/>
    <x v="0"/>
    <m/>
    <m/>
    <s v="Ganancia (pérdida) procedente de operaciones continuadas"/>
    <x v="14"/>
    <x v="14"/>
    <n v="12021128"/>
  </r>
  <r>
    <x v="54"/>
    <x v="54"/>
    <s v="10 NIIF Plenas - Individuales"/>
    <x v="0"/>
    <s v="N8299"/>
    <x v="1"/>
    <x v="0"/>
    <m/>
    <m/>
    <s v="Ganancia (pérdida) procedente de operaciones continuadas"/>
    <x v="14"/>
    <x v="14"/>
    <n v="9587857"/>
  </r>
  <r>
    <x v="54"/>
    <x v="54"/>
    <s v="10 NIIF Plenas - Individuales"/>
    <x v="0"/>
    <s v="N8299"/>
    <x v="0"/>
    <x v="0"/>
    <m/>
    <m/>
    <s v="Ganancia (pérdida) procedente de operaciones discontinuadas"/>
    <x v="18"/>
    <x v="18"/>
    <n v="-10692385"/>
  </r>
  <r>
    <x v="54"/>
    <x v="54"/>
    <s v="10 NIIF Plenas - Individuales"/>
    <x v="0"/>
    <s v="N8299"/>
    <x v="1"/>
    <x v="0"/>
    <m/>
    <m/>
    <s v="Ganancia (pérdida) procedente de operaciones discontinuadas"/>
    <x v="18"/>
    <x v="18"/>
    <n v="32669"/>
  </r>
  <r>
    <x v="54"/>
    <x v="54"/>
    <s v="10 NIIF Plenas - Individuales"/>
    <x v="0"/>
    <s v="N8299"/>
    <x v="0"/>
    <x v="0"/>
    <m/>
    <m/>
    <s v="Ganancia (pérdida)"/>
    <x v="15"/>
    <x v="15"/>
    <n v="1328743"/>
  </r>
  <r>
    <x v="54"/>
    <x v="54"/>
    <s v="10 NIIF Plenas - Individuales"/>
    <x v="0"/>
    <s v="N8299"/>
    <x v="1"/>
    <x v="0"/>
    <m/>
    <m/>
    <s v="Ganancia (pérdida)"/>
    <x v="15"/>
    <x v="15"/>
    <n v="9620526"/>
  </r>
  <r>
    <x v="55"/>
    <x v="55"/>
    <s v="20 NIIF Plenas - Separados"/>
    <x v="0"/>
    <s v="F4390"/>
    <x v="0"/>
    <x v="0"/>
    <m/>
    <m/>
    <s v="Ingresos de actividades ordinarias"/>
    <x v="0"/>
    <x v="0"/>
    <n v="2315516"/>
  </r>
  <r>
    <x v="55"/>
    <x v="55"/>
    <s v="20 NIIF Plenas - Separados"/>
    <x v="0"/>
    <s v="F4390"/>
    <x v="1"/>
    <x v="0"/>
    <m/>
    <m/>
    <s v="Ingresos de actividades ordinarias"/>
    <x v="0"/>
    <x v="0"/>
    <n v="117959"/>
  </r>
  <r>
    <x v="55"/>
    <x v="55"/>
    <s v="20 NIIF Plenas - Separados"/>
    <x v="0"/>
    <s v="F4390"/>
    <x v="0"/>
    <x v="0"/>
    <m/>
    <m/>
    <s v="Costo de ventas"/>
    <x v="1"/>
    <x v="1"/>
    <n v="1521921"/>
  </r>
  <r>
    <x v="55"/>
    <x v="55"/>
    <s v="20 NIIF Plenas - Separados"/>
    <x v="0"/>
    <s v="F4390"/>
    <x v="1"/>
    <x v="0"/>
    <m/>
    <m/>
    <s v="Costo de ventas"/>
    <x v="1"/>
    <x v="1"/>
    <n v="18050"/>
  </r>
  <r>
    <x v="55"/>
    <x v="55"/>
    <s v="20 NIIF Plenas - Separados"/>
    <x v="0"/>
    <s v="F4390"/>
    <x v="0"/>
    <x v="0"/>
    <m/>
    <m/>
    <s v="Ganancia bruta"/>
    <x v="2"/>
    <x v="2"/>
    <n v="793595"/>
  </r>
  <r>
    <x v="55"/>
    <x v="55"/>
    <s v="20 NIIF Plenas - Separados"/>
    <x v="0"/>
    <s v="F4390"/>
    <x v="1"/>
    <x v="0"/>
    <m/>
    <m/>
    <s v="Ganancia bruta"/>
    <x v="2"/>
    <x v="2"/>
    <n v="99909"/>
  </r>
  <r>
    <x v="55"/>
    <x v="55"/>
    <s v="20 NIIF Plenas - Separados"/>
    <x v="0"/>
    <s v="F4390"/>
    <x v="0"/>
    <x v="0"/>
    <m/>
    <m/>
    <s v="Otros ingresos"/>
    <x v="3"/>
    <x v="3"/>
    <n v="126872"/>
  </r>
  <r>
    <x v="55"/>
    <x v="55"/>
    <s v="20 NIIF Plenas - Separados"/>
    <x v="0"/>
    <s v="F4390"/>
    <x v="1"/>
    <x v="0"/>
    <m/>
    <m/>
    <s v="Otros ingresos"/>
    <x v="3"/>
    <x v="3"/>
    <n v="145860"/>
  </r>
  <r>
    <x v="55"/>
    <x v="55"/>
    <s v="20 NIIF Plenas - Separados"/>
    <x v="0"/>
    <s v="F4390"/>
    <x v="0"/>
    <x v="0"/>
    <m/>
    <m/>
    <s v="Gastos de administración"/>
    <x v="5"/>
    <x v="5"/>
    <n v="722345"/>
  </r>
  <r>
    <x v="55"/>
    <x v="55"/>
    <s v="20 NIIF Plenas - Separados"/>
    <x v="0"/>
    <s v="F4390"/>
    <x v="1"/>
    <x v="0"/>
    <m/>
    <m/>
    <s v="Gastos de administración"/>
    <x v="5"/>
    <x v="5"/>
    <n v="35720"/>
  </r>
  <r>
    <x v="55"/>
    <x v="55"/>
    <s v="20 NIIF Plenas - Separados"/>
    <x v="0"/>
    <s v="F4390"/>
    <x v="0"/>
    <x v="0"/>
    <m/>
    <m/>
    <s v="Otros gastos, por función"/>
    <x v="6"/>
    <x v="6"/>
    <n v="164806"/>
  </r>
  <r>
    <x v="55"/>
    <x v="55"/>
    <s v="20 NIIF Plenas - Separados"/>
    <x v="0"/>
    <s v="F4390"/>
    <x v="1"/>
    <x v="0"/>
    <m/>
    <m/>
    <s v="Otros gastos, por función"/>
    <x v="6"/>
    <x v="6"/>
    <n v="129721"/>
  </r>
  <r>
    <x v="55"/>
    <x v="55"/>
    <s v="20 NIIF Plenas - Separados"/>
    <x v="0"/>
    <s v="F4390"/>
    <x v="0"/>
    <x v="0"/>
    <m/>
    <m/>
    <s v="Ganancia (pérdida) por actividades de operación"/>
    <x v="8"/>
    <x v="8"/>
    <n v="33316"/>
  </r>
  <r>
    <x v="55"/>
    <x v="55"/>
    <s v="20 NIIF Plenas - Separados"/>
    <x v="0"/>
    <s v="F4390"/>
    <x v="1"/>
    <x v="0"/>
    <m/>
    <m/>
    <s v="Ganancia (pérdida) por actividades de operación"/>
    <x v="8"/>
    <x v="8"/>
    <n v="80328"/>
  </r>
  <r>
    <x v="55"/>
    <x v="55"/>
    <s v="20 NIIF Plenas - Separados"/>
    <x v="0"/>
    <s v="F4390"/>
    <x v="0"/>
    <x v="0"/>
    <m/>
    <m/>
    <s v="Ingresos financieros"/>
    <x v="9"/>
    <x v="9"/>
    <n v="120432"/>
  </r>
  <r>
    <x v="55"/>
    <x v="55"/>
    <s v="20 NIIF Plenas - Separados"/>
    <x v="0"/>
    <s v="F4390"/>
    <x v="1"/>
    <x v="0"/>
    <m/>
    <m/>
    <s v="Ingresos financieros"/>
    <x v="9"/>
    <x v="9"/>
    <n v="18875"/>
  </r>
  <r>
    <x v="55"/>
    <x v="55"/>
    <s v="20 NIIF Plenas - Separados"/>
    <x v="0"/>
    <s v="F4390"/>
    <x v="0"/>
    <x v="0"/>
    <m/>
    <m/>
    <s v="Costos financieros"/>
    <x v="10"/>
    <x v="10"/>
    <n v="1989"/>
  </r>
  <r>
    <x v="55"/>
    <x v="55"/>
    <s v="20 NIIF Plenas - Separados"/>
    <x v="0"/>
    <s v="F4390"/>
    <x v="1"/>
    <x v="0"/>
    <m/>
    <m/>
    <s v="Costos financieros"/>
    <x v="10"/>
    <x v="10"/>
    <n v="394"/>
  </r>
  <r>
    <x v="55"/>
    <x v="55"/>
    <s v="20 NIIF Plenas - Separados"/>
    <x v="0"/>
    <s v="F4390"/>
    <x v="0"/>
    <x v="0"/>
    <m/>
    <m/>
    <s v="Participación en las ganancias (pérdidas) de asociadas y negocios conjuntos que se contabilicen utilizando el método de la participación"/>
    <x v="17"/>
    <x v="17"/>
    <n v="133073"/>
  </r>
  <r>
    <x v="55"/>
    <x v="55"/>
    <s v="20 NIIF Plenas - Separados"/>
    <x v="0"/>
    <s v="F4390"/>
    <x v="1"/>
    <x v="0"/>
    <m/>
    <m/>
    <s v="Participación en las ganancias (pérdidas) de asociadas y negocios conjuntos que se contabilicen utilizando el método de la participación"/>
    <x v="17"/>
    <x v="17"/>
    <n v="963489"/>
  </r>
  <r>
    <x v="55"/>
    <x v="55"/>
    <s v="20 NIIF Plenas - Separados"/>
    <x v="0"/>
    <s v="F4390"/>
    <x v="0"/>
    <x v="0"/>
    <m/>
    <m/>
    <s v="Ganancia (pérdida), antes de impuestos"/>
    <x v="12"/>
    <x v="12"/>
    <n v="284832"/>
  </r>
  <r>
    <x v="55"/>
    <x v="55"/>
    <s v="20 NIIF Plenas - Separados"/>
    <x v="0"/>
    <s v="F4390"/>
    <x v="1"/>
    <x v="0"/>
    <m/>
    <m/>
    <s v="Ganancia (pérdida), antes de impuestos"/>
    <x v="12"/>
    <x v="12"/>
    <n v="1062298"/>
  </r>
  <r>
    <x v="55"/>
    <x v="55"/>
    <s v="20 NIIF Plenas - Separados"/>
    <x v="0"/>
    <s v="F4390"/>
    <x v="0"/>
    <x v="0"/>
    <m/>
    <m/>
    <s v="Gasto (ingreso) por impuestos, operaciones continuadas"/>
    <x v="13"/>
    <x v="13"/>
    <n v="161787"/>
  </r>
  <r>
    <x v="55"/>
    <x v="55"/>
    <s v="20 NIIF Plenas - Separados"/>
    <x v="0"/>
    <s v="F4390"/>
    <x v="1"/>
    <x v="0"/>
    <m/>
    <m/>
    <s v="Gasto (ingreso) por impuestos, operaciones continuadas"/>
    <x v="13"/>
    <x v="13"/>
    <n v="-95845"/>
  </r>
  <r>
    <x v="55"/>
    <x v="55"/>
    <s v="20 NIIF Plenas - Separados"/>
    <x v="0"/>
    <s v="F4390"/>
    <x v="0"/>
    <x v="0"/>
    <m/>
    <m/>
    <s v="Ganancia (pérdida) procedente de operaciones continuadas"/>
    <x v="14"/>
    <x v="14"/>
    <n v="123045"/>
  </r>
  <r>
    <x v="55"/>
    <x v="55"/>
    <s v="20 NIIF Plenas - Separados"/>
    <x v="0"/>
    <s v="F4390"/>
    <x v="1"/>
    <x v="0"/>
    <m/>
    <m/>
    <s v="Ganancia (pérdida) procedente de operaciones continuadas"/>
    <x v="14"/>
    <x v="14"/>
    <n v="1158143"/>
  </r>
  <r>
    <x v="55"/>
    <x v="55"/>
    <s v="20 NIIF Plenas - Separados"/>
    <x v="0"/>
    <s v="F4390"/>
    <x v="0"/>
    <x v="0"/>
    <m/>
    <m/>
    <s v="Ganancia (pérdida)"/>
    <x v="15"/>
    <x v="15"/>
    <n v="123045"/>
  </r>
  <r>
    <x v="55"/>
    <x v="55"/>
    <s v="20 NIIF Plenas - Separados"/>
    <x v="0"/>
    <s v="F4390"/>
    <x v="1"/>
    <x v="0"/>
    <m/>
    <m/>
    <s v="Ganancia (pérdida)"/>
    <x v="15"/>
    <x v="15"/>
    <n v="1158143"/>
  </r>
  <r>
    <x v="56"/>
    <x v="56"/>
    <s v="20 NIIF Plenas - Separados"/>
    <x v="0"/>
    <s v="M7110"/>
    <x v="0"/>
    <x v="0"/>
    <m/>
    <m/>
    <s v="Ingresos de actividades ordinarias"/>
    <x v="0"/>
    <x v="0"/>
    <n v="76902810"/>
  </r>
  <r>
    <x v="56"/>
    <x v="56"/>
    <s v="20 NIIF Plenas - Separados"/>
    <x v="0"/>
    <s v="M7110"/>
    <x v="1"/>
    <x v="0"/>
    <m/>
    <m/>
    <s v="Ingresos de actividades ordinarias"/>
    <x v="0"/>
    <x v="0"/>
    <n v="109414875"/>
  </r>
  <r>
    <x v="56"/>
    <x v="56"/>
    <s v="20 NIIF Plenas - Separados"/>
    <x v="0"/>
    <s v="M7110"/>
    <x v="0"/>
    <x v="0"/>
    <m/>
    <m/>
    <s v="Costo de ventas"/>
    <x v="1"/>
    <x v="1"/>
    <n v="57263154"/>
  </r>
  <r>
    <x v="56"/>
    <x v="56"/>
    <s v="20 NIIF Plenas - Separados"/>
    <x v="0"/>
    <s v="M7110"/>
    <x v="1"/>
    <x v="0"/>
    <m/>
    <m/>
    <s v="Costo de ventas"/>
    <x v="1"/>
    <x v="1"/>
    <n v="95010742"/>
  </r>
  <r>
    <x v="56"/>
    <x v="56"/>
    <s v="20 NIIF Plenas - Separados"/>
    <x v="0"/>
    <s v="M7110"/>
    <x v="0"/>
    <x v="0"/>
    <m/>
    <m/>
    <s v="Ganancia bruta"/>
    <x v="2"/>
    <x v="2"/>
    <n v="19639656"/>
  </r>
  <r>
    <x v="56"/>
    <x v="56"/>
    <s v="20 NIIF Plenas - Separados"/>
    <x v="0"/>
    <s v="M7110"/>
    <x v="1"/>
    <x v="0"/>
    <m/>
    <m/>
    <s v="Ganancia bruta"/>
    <x v="2"/>
    <x v="2"/>
    <n v="14404133"/>
  </r>
  <r>
    <x v="56"/>
    <x v="56"/>
    <s v="20 NIIF Plenas - Separados"/>
    <x v="0"/>
    <s v="M7110"/>
    <x v="0"/>
    <x v="0"/>
    <m/>
    <m/>
    <s v="Otros ingresos"/>
    <x v="3"/>
    <x v="3"/>
    <n v="16578"/>
  </r>
  <r>
    <x v="56"/>
    <x v="56"/>
    <s v="20 NIIF Plenas - Separados"/>
    <x v="0"/>
    <s v="M7110"/>
    <x v="1"/>
    <x v="0"/>
    <m/>
    <m/>
    <s v="Otros ingresos"/>
    <x v="3"/>
    <x v="3"/>
    <n v="579875"/>
  </r>
  <r>
    <x v="56"/>
    <x v="56"/>
    <s v="20 NIIF Plenas - Separados"/>
    <x v="0"/>
    <s v="M7110"/>
    <x v="0"/>
    <x v="0"/>
    <m/>
    <m/>
    <s v="Costos de distribución"/>
    <x v="4"/>
    <x v="4"/>
    <n v="2455311"/>
  </r>
  <r>
    <x v="56"/>
    <x v="56"/>
    <s v="20 NIIF Plenas - Separados"/>
    <x v="0"/>
    <s v="M7110"/>
    <x v="1"/>
    <x v="0"/>
    <m/>
    <m/>
    <s v="Costos de distribución"/>
    <x v="4"/>
    <x v="4"/>
    <n v="3969527"/>
  </r>
  <r>
    <x v="56"/>
    <x v="56"/>
    <s v="20 NIIF Plenas - Separados"/>
    <x v="0"/>
    <s v="M7110"/>
    <x v="0"/>
    <x v="0"/>
    <m/>
    <m/>
    <s v="Gastos de administración"/>
    <x v="5"/>
    <x v="5"/>
    <n v="17211510"/>
  </r>
  <r>
    <x v="56"/>
    <x v="56"/>
    <s v="20 NIIF Plenas - Separados"/>
    <x v="0"/>
    <s v="M7110"/>
    <x v="1"/>
    <x v="0"/>
    <m/>
    <m/>
    <s v="Gastos de administración"/>
    <x v="5"/>
    <x v="5"/>
    <n v="10900976"/>
  </r>
  <r>
    <x v="56"/>
    <x v="56"/>
    <s v="20 NIIF Plenas - Separados"/>
    <x v="0"/>
    <s v="M7110"/>
    <x v="0"/>
    <x v="0"/>
    <m/>
    <m/>
    <s v="Otros gastos, por función"/>
    <x v="6"/>
    <x v="6"/>
    <n v="1088441"/>
  </r>
  <r>
    <x v="56"/>
    <x v="56"/>
    <s v="20 NIIF Plenas - Separados"/>
    <x v="0"/>
    <s v="M7110"/>
    <x v="1"/>
    <x v="0"/>
    <m/>
    <m/>
    <s v="Otros gastos, por función"/>
    <x v="6"/>
    <x v="6"/>
    <n v="812382"/>
  </r>
  <r>
    <x v="56"/>
    <x v="56"/>
    <s v="20 NIIF Plenas - Separados"/>
    <x v="0"/>
    <s v="M7110"/>
    <x v="0"/>
    <x v="0"/>
    <m/>
    <m/>
    <s v="Ganancia (pérdida) por actividades de operación"/>
    <x v="8"/>
    <x v="8"/>
    <n v="-1099028"/>
  </r>
  <r>
    <x v="56"/>
    <x v="56"/>
    <s v="20 NIIF Plenas - Separados"/>
    <x v="0"/>
    <s v="M7110"/>
    <x v="1"/>
    <x v="0"/>
    <m/>
    <m/>
    <s v="Ganancia (pérdida) por actividades de operación"/>
    <x v="8"/>
    <x v="8"/>
    <n v="-698877"/>
  </r>
  <r>
    <x v="56"/>
    <x v="56"/>
    <s v="20 NIIF Plenas - Separados"/>
    <x v="0"/>
    <s v="M7110"/>
    <x v="0"/>
    <x v="0"/>
    <m/>
    <m/>
    <s v="Ingresos financieros"/>
    <x v="9"/>
    <x v="9"/>
    <n v="1150418"/>
  </r>
  <r>
    <x v="56"/>
    <x v="56"/>
    <s v="20 NIIF Plenas - Separados"/>
    <x v="0"/>
    <s v="M7110"/>
    <x v="1"/>
    <x v="0"/>
    <m/>
    <m/>
    <s v="Ingresos financieros"/>
    <x v="9"/>
    <x v="9"/>
    <n v="1061136"/>
  </r>
  <r>
    <x v="56"/>
    <x v="56"/>
    <s v="20 NIIF Plenas - Separados"/>
    <x v="0"/>
    <s v="M7110"/>
    <x v="0"/>
    <x v="0"/>
    <m/>
    <m/>
    <s v="Costos financieros"/>
    <x v="10"/>
    <x v="10"/>
    <n v="8310385"/>
  </r>
  <r>
    <x v="56"/>
    <x v="56"/>
    <s v="20 NIIF Plenas - Separados"/>
    <x v="0"/>
    <s v="M7110"/>
    <x v="1"/>
    <x v="0"/>
    <m/>
    <m/>
    <s v="Costos financieros"/>
    <x v="10"/>
    <x v="10"/>
    <n v="1417859"/>
  </r>
  <r>
    <x v="56"/>
    <x v="56"/>
    <s v="20 NIIF Plenas - Separados"/>
    <x v="0"/>
    <s v="M7110"/>
    <x v="0"/>
    <x v="0"/>
    <m/>
    <m/>
    <s v="Participación en las ganancias (pérdidas) de asociadas y negocios conjuntos que se contabilicen utilizando el método de la participación"/>
    <x v="17"/>
    <x v="17"/>
    <n v="-617"/>
  </r>
  <r>
    <x v="56"/>
    <x v="56"/>
    <s v="20 NIIF Plenas - Separados"/>
    <x v="0"/>
    <s v="M7110"/>
    <x v="1"/>
    <x v="0"/>
    <m/>
    <m/>
    <s v="Participación en las ganancias (pérdidas) de asociadas y negocios conjuntos que se contabilicen utilizando el método de la participación"/>
    <x v="17"/>
    <x v="17"/>
    <n v="149451"/>
  </r>
  <r>
    <x v="56"/>
    <x v="56"/>
    <s v="20 NIIF Plenas - Separados"/>
    <x v="0"/>
    <s v="M7110"/>
    <x v="0"/>
    <x v="0"/>
    <m/>
    <m/>
    <s v="Otros ingresos (gastos) procedentes de subsidiarias, entidades controladas de forma conjunta y asociadas"/>
    <x v="11"/>
    <x v="11"/>
    <n v="2959521"/>
  </r>
  <r>
    <x v="56"/>
    <x v="56"/>
    <s v="20 NIIF Plenas - Separados"/>
    <x v="0"/>
    <s v="M7110"/>
    <x v="1"/>
    <x v="0"/>
    <m/>
    <m/>
    <s v="Otros ingresos (gastos) procedentes de subsidiarias, entidades controladas de forma conjunta y asociadas"/>
    <x v="11"/>
    <x v="11"/>
    <n v="450662"/>
  </r>
  <r>
    <x v="56"/>
    <x v="56"/>
    <s v="20 NIIF Plenas - Separados"/>
    <x v="0"/>
    <s v="M7110"/>
    <x v="0"/>
    <x v="0"/>
    <m/>
    <m/>
    <s v="Ganancias (pérdidas) que surgen de diferencias entre el costo amortizado anterior y el valor razonable de activos financieros reclasificados de la categoría de medición costo amortizado a la categoría de medición de valor razonable con cambios en resultados"/>
    <x v="21"/>
    <x v="21"/>
    <n v="296517"/>
  </r>
  <r>
    <x v="56"/>
    <x v="56"/>
    <s v="20 NIIF Plenas - Separados"/>
    <x v="0"/>
    <s v="M7110"/>
    <x v="1"/>
    <x v="0"/>
    <m/>
    <m/>
    <s v="Ganancias (pérdidas) que surgen de diferencias entre el costo amortizado anterior y el valor razonable de activos financieros reclasificados de la categoría de medición costo amortizado a la categoría de medición de valor razonable con cambios en resultados"/>
    <x v="21"/>
    <x v="21"/>
    <n v="561345"/>
  </r>
  <r>
    <x v="56"/>
    <x v="56"/>
    <s v="20 NIIF Plenas - Separados"/>
    <x v="0"/>
    <s v="M7110"/>
    <x v="0"/>
    <x v="0"/>
    <m/>
    <m/>
    <s v="Ganancia (pérdida), antes de impuestos"/>
    <x v="12"/>
    <x v="12"/>
    <n v="-5003574"/>
  </r>
  <r>
    <x v="56"/>
    <x v="56"/>
    <s v="20 NIIF Plenas - Separados"/>
    <x v="0"/>
    <s v="M7110"/>
    <x v="1"/>
    <x v="0"/>
    <m/>
    <m/>
    <s v="Ganancia (pérdida), antes de impuestos"/>
    <x v="12"/>
    <x v="12"/>
    <n v="105858"/>
  </r>
  <r>
    <x v="56"/>
    <x v="56"/>
    <s v="20 NIIF Plenas - Separados"/>
    <x v="0"/>
    <s v="M7110"/>
    <x v="0"/>
    <x v="0"/>
    <m/>
    <m/>
    <s v="Gasto (ingreso) por impuestos, operaciones continuadas"/>
    <x v="13"/>
    <x v="13"/>
    <n v="-901676"/>
  </r>
  <r>
    <x v="56"/>
    <x v="56"/>
    <s v="20 NIIF Plenas - Separados"/>
    <x v="0"/>
    <s v="M7110"/>
    <x v="1"/>
    <x v="0"/>
    <m/>
    <m/>
    <s v="Gasto (ingreso) por impuestos, operaciones continuadas"/>
    <x v="13"/>
    <x v="13"/>
    <n v="-505056"/>
  </r>
  <r>
    <x v="56"/>
    <x v="56"/>
    <s v="20 NIIF Plenas - Separados"/>
    <x v="0"/>
    <s v="M7110"/>
    <x v="0"/>
    <x v="0"/>
    <m/>
    <m/>
    <s v="Ganancia (pérdida) procedente de operaciones continuadas"/>
    <x v="14"/>
    <x v="14"/>
    <n v="-4101898"/>
  </r>
  <r>
    <x v="56"/>
    <x v="56"/>
    <s v="20 NIIF Plenas - Separados"/>
    <x v="0"/>
    <s v="M7110"/>
    <x v="1"/>
    <x v="0"/>
    <m/>
    <m/>
    <s v="Ganancia (pérdida) procedente de operaciones continuadas"/>
    <x v="14"/>
    <x v="14"/>
    <n v="610914"/>
  </r>
  <r>
    <x v="56"/>
    <x v="56"/>
    <s v="20 NIIF Plenas - Separados"/>
    <x v="0"/>
    <s v="M7110"/>
    <x v="0"/>
    <x v="0"/>
    <m/>
    <m/>
    <s v="Ganancia (pérdida)"/>
    <x v="15"/>
    <x v="15"/>
    <n v="-4101898"/>
  </r>
  <r>
    <x v="56"/>
    <x v="56"/>
    <s v="20 NIIF Plenas - Separados"/>
    <x v="0"/>
    <s v="M7110"/>
    <x v="1"/>
    <x v="0"/>
    <m/>
    <m/>
    <s v="Ganancia (pérdida)"/>
    <x v="15"/>
    <x v="15"/>
    <n v="610914"/>
  </r>
  <r>
    <x v="57"/>
    <x v="57"/>
    <s v="40 NIIF Pymes - Individuales"/>
    <x v="0"/>
    <s v="M7110"/>
    <x v="1"/>
    <x v="0"/>
    <m/>
    <m/>
    <s v="Ingresos de actividades ordinarias"/>
    <x v="0"/>
    <x v="0"/>
    <n v="35959734"/>
  </r>
  <r>
    <x v="57"/>
    <x v="57"/>
    <s v="40 NIIF Pymes - Individuales"/>
    <x v="0"/>
    <s v="M7110"/>
    <x v="0"/>
    <x v="0"/>
    <m/>
    <m/>
    <s v="Ingresos de actividades ordinarias"/>
    <x v="0"/>
    <x v="0"/>
    <n v="33267952"/>
  </r>
  <r>
    <x v="57"/>
    <x v="57"/>
    <s v="40 NIIF Pymes - Individuales"/>
    <x v="0"/>
    <s v="M7110"/>
    <x v="1"/>
    <x v="0"/>
    <m/>
    <m/>
    <s v="Costo de ventas"/>
    <x v="1"/>
    <x v="1"/>
    <n v="25787729"/>
  </r>
  <r>
    <x v="57"/>
    <x v="57"/>
    <s v="40 NIIF Pymes - Individuales"/>
    <x v="0"/>
    <s v="M7110"/>
    <x v="0"/>
    <x v="0"/>
    <m/>
    <m/>
    <s v="Costo de ventas"/>
    <x v="1"/>
    <x v="1"/>
    <n v="23154468"/>
  </r>
  <r>
    <x v="57"/>
    <x v="57"/>
    <s v="40 NIIF Pymes - Individuales"/>
    <x v="0"/>
    <s v="M7110"/>
    <x v="1"/>
    <x v="0"/>
    <m/>
    <m/>
    <s v="Ganancia bruta"/>
    <x v="2"/>
    <x v="2"/>
    <n v="10172005"/>
  </r>
  <r>
    <x v="57"/>
    <x v="57"/>
    <s v="40 NIIF Pymes - Individuales"/>
    <x v="0"/>
    <s v="M7110"/>
    <x v="0"/>
    <x v="0"/>
    <m/>
    <m/>
    <s v="Ganancia bruta"/>
    <x v="2"/>
    <x v="2"/>
    <n v="10113484"/>
  </r>
  <r>
    <x v="57"/>
    <x v="57"/>
    <s v="40 NIIF Pymes - Individuales"/>
    <x v="0"/>
    <s v="M7110"/>
    <x v="1"/>
    <x v="0"/>
    <m/>
    <m/>
    <s v="Otros ingresos"/>
    <x v="3"/>
    <x v="3"/>
    <n v="312721"/>
  </r>
  <r>
    <x v="57"/>
    <x v="57"/>
    <s v="40 NIIF Pymes - Individuales"/>
    <x v="0"/>
    <s v="M7110"/>
    <x v="0"/>
    <x v="0"/>
    <m/>
    <m/>
    <s v="Otros ingresos"/>
    <x v="3"/>
    <x v="3"/>
    <n v="464776"/>
  </r>
  <r>
    <x v="57"/>
    <x v="57"/>
    <s v="40 NIIF Pymes - Individuales"/>
    <x v="0"/>
    <s v="M7110"/>
    <x v="1"/>
    <x v="0"/>
    <m/>
    <m/>
    <s v="Gastos de administración"/>
    <x v="5"/>
    <x v="5"/>
    <n v="4136331"/>
  </r>
  <r>
    <x v="57"/>
    <x v="57"/>
    <s v="40 NIIF Pymes - Individuales"/>
    <x v="0"/>
    <s v="M7110"/>
    <x v="0"/>
    <x v="0"/>
    <m/>
    <m/>
    <s v="Gastos de administración"/>
    <x v="5"/>
    <x v="5"/>
    <n v="3962920"/>
  </r>
  <r>
    <x v="57"/>
    <x v="57"/>
    <s v="40 NIIF Pymes - Individuales"/>
    <x v="0"/>
    <s v="M7110"/>
    <x v="1"/>
    <x v="0"/>
    <m/>
    <m/>
    <s v="Otros gastos, por función"/>
    <x v="6"/>
    <x v="6"/>
    <n v="444366"/>
  </r>
  <r>
    <x v="57"/>
    <x v="57"/>
    <s v="40 NIIF Pymes - Individuales"/>
    <x v="0"/>
    <s v="M7110"/>
    <x v="0"/>
    <x v="0"/>
    <m/>
    <m/>
    <s v="Otros gastos, por función"/>
    <x v="6"/>
    <x v="6"/>
    <n v="648940"/>
  </r>
  <r>
    <x v="57"/>
    <x v="57"/>
    <s v="40 NIIF Pymes - Individuales"/>
    <x v="0"/>
    <s v="M7110"/>
    <x v="1"/>
    <x v="0"/>
    <m/>
    <m/>
    <s v="Ganancia (pérdida) por actividades de operación"/>
    <x v="8"/>
    <x v="8"/>
    <n v="5904029"/>
  </r>
  <r>
    <x v="57"/>
    <x v="57"/>
    <s v="40 NIIF Pymes - Individuales"/>
    <x v="0"/>
    <s v="M7110"/>
    <x v="0"/>
    <x v="0"/>
    <m/>
    <m/>
    <s v="Ganancia (pérdida) por actividades de operación"/>
    <x v="8"/>
    <x v="8"/>
    <n v="5966400"/>
  </r>
  <r>
    <x v="57"/>
    <x v="57"/>
    <s v="40 NIIF Pymes - Individuales"/>
    <x v="0"/>
    <s v="M7110"/>
    <x v="1"/>
    <x v="0"/>
    <m/>
    <m/>
    <s v="Ingresos financieros"/>
    <x v="9"/>
    <x v="9"/>
    <n v="715227"/>
  </r>
  <r>
    <x v="57"/>
    <x v="57"/>
    <s v="40 NIIF Pymes - Individuales"/>
    <x v="0"/>
    <s v="M7110"/>
    <x v="0"/>
    <x v="0"/>
    <m/>
    <m/>
    <s v="Ingresos financieros"/>
    <x v="9"/>
    <x v="9"/>
    <n v="1161222"/>
  </r>
  <r>
    <x v="57"/>
    <x v="57"/>
    <s v="40 NIIF Pymes - Individuales"/>
    <x v="0"/>
    <s v="M7110"/>
    <x v="1"/>
    <x v="0"/>
    <m/>
    <m/>
    <s v="Costos financieros"/>
    <x v="10"/>
    <x v="10"/>
    <n v="209110"/>
  </r>
  <r>
    <x v="57"/>
    <x v="57"/>
    <s v="40 NIIF Pymes - Individuales"/>
    <x v="0"/>
    <s v="M7110"/>
    <x v="0"/>
    <x v="0"/>
    <m/>
    <m/>
    <s v="Costos financieros"/>
    <x v="10"/>
    <x v="10"/>
    <n v="164650"/>
  </r>
  <r>
    <x v="57"/>
    <x v="57"/>
    <s v="40 NIIF Pymes - Individuales"/>
    <x v="0"/>
    <s v="M7110"/>
    <x v="1"/>
    <x v="0"/>
    <m/>
    <m/>
    <s v="Ganancia (pérdida), antes de impuestos"/>
    <x v="12"/>
    <x v="12"/>
    <n v="6410146"/>
  </r>
  <r>
    <x v="57"/>
    <x v="57"/>
    <s v="40 NIIF Pymes - Individuales"/>
    <x v="0"/>
    <s v="M7110"/>
    <x v="0"/>
    <x v="0"/>
    <m/>
    <m/>
    <s v="Ganancia (pérdida), antes de impuestos"/>
    <x v="12"/>
    <x v="12"/>
    <n v="6962972"/>
  </r>
  <r>
    <x v="57"/>
    <x v="57"/>
    <s v="40 NIIF Pymes - Individuales"/>
    <x v="0"/>
    <s v="M7110"/>
    <x v="1"/>
    <x v="0"/>
    <m/>
    <m/>
    <s v="Gasto (ingreso) por impuestos, operaciones continuadas"/>
    <x v="13"/>
    <x v="13"/>
    <n v="1365494"/>
  </r>
  <r>
    <x v="57"/>
    <x v="57"/>
    <s v="40 NIIF Pymes - Individuales"/>
    <x v="0"/>
    <s v="M7110"/>
    <x v="0"/>
    <x v="0"/>
    <m/>
    <m/>
    <s v="Gasto (ingreso) por impuestos, operaciones continuadas"/>
    <x v="13"/>
    <x v="13"/>
    <n v="3039631"/>
  </r>
  <r>
    <x v="57"/>
    <x v="57"/>
    <s v="40 NIIF Pymes - Individuales"/>
    <x v="0"/>
    <s v="M7110"/>
    <x v="1"/>
    <x v="0"/>
    <m/>
    <m/>
    <s v="Ganancia (pérdida) procedente de operaciones continuadas"/>
    <x v="14"/>
    <x v="14"/>
    <n v="5044652"/>
  </r>
  <r>
    <x v="57"/>
    <x v="57"/>
    <s v="40 NIIF Pymes - Individuales"/>
    <x v="0"/>
    <s v="M7110"/>
    <x v="0"/>
    <x v="0"/>
    <m/>
    <m/>
    <s v="Ganancia (pérdida) procedente de operaciones continuadas"/>
    <x v="14"/>
    <x v="14"/>
    <n v="3923341"/>
  </r>
  <r>
    <x v="57"/>
    <x v="57"/>
    <s v="40 NIIF Pymes - Individuales"/>
    <x v="0"/>
    <s v="M7110"/>
    <x v="1"/>
    <x v="0"/>
    <m/>
    <m/>
    <s v="Ganancia (pérdida)"/>
    <x v="15"/>
    <x v="15"/>
    <n v="5044652"/>
  </r>
  <r>
    <x v="57"/>
    <x v="57"/>
    <s v="40 NIIF Pymes - Individuales"/>
    <x v="0"/>
    <s v="M7110"/>
    <x v="0"/>
    <x v="0"/>
    <m/>
    <m/>
    <s v="Ganancia (pérdida)"/>
    <x v="15"/>
    <x v="15"/>
    <n v="3923341"/>
  </r>
  <r>
    <x v="58"/>
    <x v="58"/>
    <s v="10 NIIF Plenas - Individuales"/>
    <x v="0"/>
    <s v="M7110"/>
    <x v="0"/>
    <x v="0"/>
    <m/>
    <m/>
    <s v="Ingresos de actividades ordinarias"/>
    <x v="0"/>
    <x v="0"/>
    <n v="8282165"/>
  </r>
  <r>
    <x v="58"/>
    <x v="58"/>
    <s v="10 NIIF Plenas - Individuales"/>
    <x v="0"/>
    <s v="M7110"/>
    <x v="1"/>
    <x v="0"/>
    <m/>
    <m/>
    <s v="Ingresos de actividades ordinarias"/>
    <x v="0"/>
    <x v="0"/>
    <n v="7600495"/>
  </r>
  <r>
    <x v="58"/>
    <x v="58"/>
    <s v="10 NIIF Plenas - Individuales"/>
    <x v="0"/>
    <s v="M7110"/>
    <x v="0"/>
    <x v="0"/>
    <m/>
    <m/>
    <s v="Costo de ventas"/>
    <x v="1"/>
    <x v="1"/>
    <n v="5231344"/>
  </r>
  <r>
    <x v="58"/>
    <x v="58"/>
    <s v="10 NIIF Plenas - Individuales"/>
    <x v="0"/>
    <s v="M7110"/>
    <x v="1"/>
    <x v="0"/>
    <m/>
    <m/>
    <s v="Costo de ventas"/>
    <x v="1"/>
    <x v="1"/>
    <n v="5194636"/>
  </r>
  <r>
    <x v="58"/>
    <x v="58"/>
    <s v="10 NIIF Plenas - Individuales"/>
    <x v="0"/>
    <s v="M7110"/>
    <x v="0"/>
    <x v="0"/>
    <m/>
    <m/>
    <s v="Ganancia bruta"/>
    <x v="2"/>
    <x v="2"/>
    <n v="3050821"/>
  </r>
  <r>
    <x v="58"/>
    <x v="58"/>
    <s v="10 NIIF Plenas - Individuales"/>
    <x v="0"/>
    <s v="M7110"/>
    <x v="1"/>
    <x v="0"/>
    <m/>
    <m/>
    <s v="Ganancia bruta"/>
    <x v="2"/>
    <x v="2"/>
    <n v="2405859"/>
  </r>
  <r>
    <x v="58"/>
    <x v="58"/>
    <s v="10 NIIF Plenas - Individuales"/>
    <x v="0"/>
    <s v="M7110"/>
    <x v="0"/>
    <x v="0"/>
    <m/>
    <m/>
    <s v="Otros ingresos"/>
    <x v="3"/>
    <x v="3"/>
    <n v="48580"/>
  </r>
  <r>
    <x v="58"/>
    <x v="58"/>
    <s v="10 NIIF Plenas - Individuales"/>
    <x v="0"/>
    <s v="M7110"/>
    <x v="1"/>
    <x v="0"/>
    <m/>
    <m/>
    <s v="Otros ingresos"/>
    <x v="3"/>
    <x v="3"/>
    <n v="64299"/>
  </r>
  <r>
    <x v="58"/>
    <x v="58"/>
    <s v="10 NIIF Plenas - Individuales"/>
    <x v="0"/>
    <s v="M7110"/>
    <x v="1"/>
    <x v="0"/>
    <m/>
    <m/>
    <s v="Costos de distribución"/>
    <x v="4"/>
    <x v="4"/>
    <n v="381128"/>
  </r>
  <r>
    <x v="58"/>
    <x v="58"/>
    <s v="10 NIIF Plenas - Individuales"/>
    <x v="0"/>
    <s v="M7110"/>
    <x v="0"/>
    <x v="0"/>
    <m/>
    <m/>
    <s v="Gastos de administración"/>
    <x v="5"/>
    <x v="5"/>
    <n v="2431298"/>
  </r>
  <r>
    <x v="58"/>
    <x v="58"/>
    <s v="10 NIIF Plenas - Individuales"/>
    <x v="0"/>
    <s v="M7110"/>
    <x v="1"/>
    <x v="0"/>
    <m/>
    <m/>
    <s v="Gastos de administración"/>
    <x v="5"/>
    <x v="5"/>
    <n v="2727112"/>
  </r>
  <r>
    <x v="58"/>
    <x v="58"/>
    <s v="10 NIIF Plenas - Individuales"/>
    <x v="0"/>
    <s v="M7110"/>
    <x v="0"/>
    <x v="0"/>
    <m/>
    <m/>
    <s v="Otras ganancias (pérdidas)"/>
    <x v="7"/>
    <x v="7"/>
    <n v="45616"/>
  </r>
  <r>
    <x v="58"/>
    <x v="58"/>
    <s v="10 NIIF Plenas - Individuales"/>
    <x v="0"/>
    <s v="M7110"/>
    <x v="1"/>
    <x v="0"/>
    <m/>
    <m/>
    <s v="Otras ganancias (pérdidas)"/>
    <x v="7"/>
    <x v="7"/>
    <n v="-24003"/>
  </r>
  <r>
    <x v="58"/>
    <x v="58"/>
    <s v="10 NIIF Plenas - Individuales"/>
    <x v="0"/>
    <s v="M7110"/>
    <x v="0"/>
    <x v="0"/>
    <m/>
    <m/>
    <s v="Ganancia (pérdida) por actividades de operación"/>
    <x v="8"/>
    <x v="8"/>
    <n v="713719"/>
  </r>
  <r>
    <x v="58"/>
    <x v="58"/>
    <s v="10 NIIF Plenas - Individuales"/>
    <x v="0"/>
    <s v="M7110"/>
    <x v="1"/>
    <x v="0"/>
    <m/>
    <m/>
    <s v="Ganancia (pérdida) por actividades de operación"/>
    <x v="8"/>
    <x v="8"/>
    <n v="-662085"/>
  </r>
  <r>
    <x v="58"/>
    <x v="58"/>
    <s v="10 NIIF Plenas - Individuales"/>
    <x v="0"/>
    <s v="M7110"/>
    <x v="0"/>
    <x v="0"/>
    <m/>
    <m/>
    <s v="Costos financieros"/>
    <x v="10"/>
    <x v="10"/>
    <n v="146526"/>
  </r>
  <r>
    <x v="58"/>
    <x v="58"/>
    <s v="10 NIIF Plenas - Individuales"/>
    <x v="0"/>
    <s v="M7110"/>
    <x v="1"/>
    <x v="0"/>
    <m/>
    <m/>
    <s v="Costos financieros"/>
    <x v="10"/>
    <x v="10"/>
    <n v="254655"/>
  </r>
  <r>
    <x v="58"/>
    <x v="58"/>
    <s v="10 NIIF Plenas - Individuales"/>
    <x v="0"/>
    <s v="M7110"/>
    <x v="0"/>
    <x v="0"/>
    <m/>
    <m/>
    <s v="Ganancia (pérdida), antes de impuestos"/>
    <x v="12"/>
    <x v="12"/>
    <n v="567193"/>
  </r>
  <r>
    <x v="58"/>
    <x v="58"/>
    <s v="10 NIIF Plenas - Individuales"/>
    <x v="0"/>
    <s v="M7110"/>
    <x v="1"/>
    <x v="0"/>
    <m/>
    <m/>
    <s v="Ganancia (pérdida), antes de impuestos"/>
    <x v="12"/>
    <x v="12"/>
    <n v="-916740"/>
  </r>
  <r>
    <x v="58"/>
    <x v="58"/>
    <s v="10 NIIF Plenas - Individuales"/>
    <x v="0"/>
    <s v="M7110"/>
    <x v="0"/>
    <x v="0"/>
    <m/>
    <m/>
    <s v="Gasto (ingreso) por impuestos, operaciones continuadas"/>
    <x v="13"/>
    <x v="13"/>
    <n v="244074"/>
  </r>
  <r>
    <x v="58"/>
    <x v="58"/>
    <s v="10 NIIF Plenas - Individuales"/>
    <x v="0"/>
    <s v="M7110"/>
    <x v="1"/>
    <x v="0"/>
    <m/>
    <m/>
    <s v="Gasto (ingreso) por impuestos, operaciones continuadas"/>
    <x v="13"/>
    <x v="13"/>
    <n v="-548009"/>
  </r>
  <r>
    <x v="58"/>
    <x v="58"/>
    <s v="10 NIIF Plenas - Individuales"/>
    <x v="0"/>
    <s v="M7110"/>
    <x v="0"/>
    <x v="0"/>
    <m/>
    <m/>
    <s v="Ganancia (pérdida) procedente de operaciones continuadas"/>
    <x v="14"/>
    <x v="14"/>
    <n v="323119"/>
  </r>
  <r>
    <x v="58"/>
    <x v="58"/>
    <s v="10 NIIF Plenas - Individuales"/>
    <x v="0"/>
    <s v="M7110"/>
    <x v="1"/>
    <x v="0"/>
    <m/>
    <m/>
    <s v="Ganancia (pérdida) procedente de operaciones continuadas"/>
    <x v="14"/>
    <x v="14"/>
    <n v="-368731"/>
  </r>
  <r>
    <x v="58"/>
    <x v="58"/>
    <s v="10 NIIF Plenas - Individuales"/>
    <x v="0"/>
    <s v="M7110"/>
    <x v="0"/>
    <x v="0"/>
    <m/>
    <m/>
    <s v="Ganancia (pérdida)"/>
    <x v="15"/>
    <x v="15"/>
    <n v="323119"/>
  </r>
  <r>
    <x v="58"/>
    <x v="58"/>
    <s v="10 NIIF Plenas - Individuales"/>
    <x v="0"/>
    <s v="M7110"/>
    <x v="1"/>
    <x v="0"/>
    <m/>
    <m/>
    <s v="Ganancia (pérdida)"/>
    <x v="15"/>
    <x v="15"/>
    <n v="-368731"/>
  </r>
  <r>
    <x v="59"/>
    <x v="59"/>
    <s v="20 NIIF Plenas - Separados"/>
    <x v="0"/>
    <s v="F4111"/>
    <x v="0"/>
    <x v="0"/>
    <m/>
    <m/>
    <s v="Ingresos de actividades ordinarias"/>
    <x v="0"/>
    <x v="0"/>
    <n v="244544592"/>
  </r>
  <r>
    <x v="59"/>
    <x v="59"/>
    <s v="20 NIIF Plenas - Separados"/>
    <x v="0"/>
    <s v="F4111"/>
    <x v="1"/>
    <x v="0"/>
    <m/>
    <m/>
    <s v="Ingresos de actividades ordinarias"/>
    <x v="0"/>
    <x v="0"/>
    <n v="465808536"/>
  </r>
  <r>
    <x v="59"/>
    <x v="59"/>
    <s v="20 NIIF Plenas - Separados"/>
    <x v="0"/>
    <s v="F4111"/>
    <x v="0"/>
    <x v="0"/>
    <m/>
    <m/>
    <s v="Costo de ventas"/>
    <x v="1"/>
    <x v="1"/>
    <n v="174765964"/>
  </r>
  <r>
    <x v="59"/>
    <x v="59"/>
    <s v="20 NIIF Plenas - Separados"/>
    <x v="0"/>
    <s v="F4111"/>
    <x v="1"/>
    <x v="0"/>
    <m/>
    <m/>
    <s v="Costo de ventas"/>
    <x v="1"/>
    <x v="1"/>
    <n v="395814122"/>
  </r>
  <r>
    <x v="59"/>
    <x v="59"/>
    <s v="20 NIIF Plenas - Separados"/>
    <x v="0"/>
    <s v="F4111"/>
    <x v="0"/>
    <x v="0"/>
    <m/>
    <m/>
    <s v="Ganancia bruta"/>
    <x v="2"/>
    <x v="2"/>
    <n v="69778628"/>
  </r>
  <r>
    <x v="59"/>
    <x v="59"/>
    <s v="20 NIIF Plenas - Separados"/>
    <x v="0"/>
    <s v="F4111"/>
    <x v="1"/>
    <x v="0"/>
    <m/>
    <m/>
    <s v="Ganancia bruta"/>
    <x v="2"/>
    <x v="2"/>
    <n v="69994414"/>
  </r>
  <r>
    <x v="59"/>
    <x v="59"/>
    <s v="20 NIIF Plenas - Separados"/>
    <x v="0"/>
    <s v="F4111"/>
    <x v="0"/>
    <x v="0"/>
    <m/>
    <m/>
    <s v="Otros ingresos"/>
    <x v="3"/>
    <x v="3"/>
    <n v="4348149"/>
  </r>
  <r>
    <x v="59"/>
    <x v="59"/>
    <s v="20 NIIF Plenas - Separados"/>
    <x v="0"/>
    <s v="F4111"/>
    <x v="1"/>
    <x v="0"/>
    <m/>
    <m/>
    <s v="Otros ingresos"/>
    <x v="3"/>
    <x v="3"/>
    <n v="5937752"/>
  </r>
  <r>
    <x v="59"/>
    <x v="59"/>
    <s v="20 NIIF Plenas - Separados"/>
    <x v="0"/>
    <s v="F4111"/>
    <x v="0"/>
    <x v="0"/>
    <m/>
    <m/>
    <s v="Costos de distribución"/>
    <x v="4"/>
    <x v="4"/>
    <n v="4666475"/>
  </r>
  <r>
    <x v="59"/>
    <x v="59"/>
    <s v="20 NIIF Plenas - Separados"/>
    <x v="0"/>
    <s v="F4111"/>
    <x v="1"/>
    <x v="0"/>
    <m/>
    <m/>
    <s v="Costos de distribución"/>
    <x v="4"/>
    <x v="4"/>
    <n v="4323064"/>
  </r>
  <r>
    <x v="59"/>
    <x v="59"/>
    <s v="20 NIIF Plenas - Separados"/>
    <x v="0"/>
    <s v="F4111"/>
    <x v="0"/>
    <x v="0"/>
    <m/>
    <m/>
    <s v="Gastos de administración"/>
    <x v="5"/>
    <x v="5"/>
    <n v="18940740"/>
  </r>
  <r>
    <x v="59"/>
    <x v="59"/>
    <s v="20 NIIF Plenas - Separados"/>
    <x v="0"/>
    <s v="F4111"/>
    <x v="1"/>
    <x v="0"/>
    <m/>
    <m/>
    <s v="Gastos de administración"/>
    <x v="5"/>
    <x v="5"/>
    <n v="14100429"/>
  </r>
  <r>
    <x v="59"/>
    <x v="59"/>
    <s v="20 NIIF Plenas - Separados"/>
    <x v="0"/>
    <s v="F4111"/>
    <x v="0"/>
    <x v="0"/>
    <m/>
    <m/>
    <s v="Otros gastos, por función"/>
    <x v="6"/>
    <x v="6"/>
    <n v="8720032"/>
  </r>
  <r>
    <x v="59"/>
    <x v="59"/>
    <s v="20 NIIF Plenas - Separados"/>
    <x v="0"/>
    <s v="F4111"/>
    <x v="1"/>
    <x v="0"/>
    <m/>
    <m/>
    <s v="Otros gastos, por función"/>
    <x v="6"/>
    <x v="6"/>
    <n v="3354712"/>
  </r>
  <r>
    <x v="59"/>
    <x v="59"/>
    <s v="20 NIIF Plenas - Separados"/>
    <x v="0"/>
    <s v="F4111"/>
    <x v="0"/>
    <x v="0"/>
    <m/>
    <m/>
    <s v="Ganancia (pérdida) por actividades de operación"/>
    <x v="8"/>
    <x v="8"/>
    <n v="41799530"/>
  </r>
  <r>
    <x v="59"/>
    <x v="59"/>
    <s v="20 NIIF Plenas - Separados"/>
    <x v="0"/>
    <s v="F4111"/>
    <x v="1"/>
    <x v="0"/>
    <m/>
    <m/>
    <s v="Ganancia (pérdida) por actividades de operación"/>
    <x v="8"/>
    <x v="8"/>
    <n v="54153961"/>
  </r>
  <r>
    <x v="59"/>
    <x v="59"/>
    <s v="20 NIIF Plenas - Separados"/>
    <x v="0"/>
    <s v="F4111"/>
    <x v="0"/>
    <x v="0"/>
    <m/>
    <m/>
    <s v="Costos financieros"/>
    <x v="10"/>
    <x v="10"/>
    <n v="5147925"/>
  </r>
  <r>
    <x v="59"/>
    <x v="59"/>
    <s v="20 NIIF Plenas - Separados"/>
    <x v="0"/>
    <s v="F4111"/>
    <x v="1"/>
    <x v="0"/>
    <m/>
    <m/>
    <s v="Costos financieros"/>
    <x v="10"/>
    <x v="10"/>
    <n v="5829693"/>
  </r>
  <r>
    <x v="59"/>
    <x v="59"/>
    <s v="20 NIIF Plenas - Separados"/>
    <x v="0"/>
    <s v="F4111"/>
    <x v="0"/>
    <x v="0"/>
    <m/>
    <m/>
    <s v="Ganancia (pérdida), antes de impuestos"/>
    <x v="12"/>
    <x v="12"/>
    <n v="36651605"/>
  </r>
  <r>
    <x v="59"/>
    <x v="59"/>
    <s v="20 NIIF Plenas - Separados"/>
    <x v="0"/>
    <s v="F4111"/>
    <x v="1"/>
    <x v="0"/>
    <m/>
    <m/>
    <s v="Ganancia (pérdida), antes de impuestos"/>
    <x v="12"/>
    <x v="12"/>
    <n v="48324268"/>
  </r>
  <r>
    <x v="59"/>
    <x v="59"/>
    <s v="20 NIIF Plenas - Separados"/>
    <x v="0"/>
    <s v="F4111"/>
    <x v="0"/>
    <x v="0"/>
    <m/>
    <m/>
    <s v="Gasto (ingreso) por impuestos, operaciones continuadas"/>
    <x v="13"/>
    <x v="13"/>
    <n v="13751994"/>
  </r>
  <r>
    <x v="59"/>
    <x v="59"/>
    <s v="20 NIIF Plenas - Separados"/>
    <x v="0"/>
    <s v="F4111"/>
    <x v="1"/>
    <x v="0"/>
    <m/>
    <m/>
    <s v="Gasto (ingreso) por impuestos, operaciones continuadas"/>
    <x v="13"/>
    <x v="13"/>
    <n v="19172500"/>
  </r>
  <r>
    <x v="59"/>
    <x v="59"/>
    <s v="20 NIIF Plenas - Separados"/>
    <x v="0"/>
    <s v="F4111"/>
    <x v="0"/>
    <x v="0"/>
    <m/>
    <m/>
    <s v="Ganancia (pérdida) procedente de operaciones continuadas"/>
    <x v="14"/>
    <x v="14"/>
    <n v="22899611"/>
  </r>
  <r>
    <x v="59"/>
    <x v="59"/>
    <s v="20 NIIF Plenas - Separados"/>
    <x v="0"/>
    <s v="F4111"/>
    <x v="1"/>
    <x v="0"/>
    <m/>
    <m/>
    <s v="Ganancia (pérdida) procedente de operaciones continuadas"/>
    <x v="14"/>
    <x v="14"/>
    <n v="29151768"/>
  </r>
  <r>
    <x v="59"/>
    <x v="59"/>
    <s v="20 NIIF Plenas - Separados"/>
    <x v="0"/>
    <s v="F4111"/>
    <x v="0"/>
    <x v="0"/>
    <m/>
    <m/>
    <s v="Ganancia (pérdida)"/>
    <x v="15"/>
    <x v="15"/>
    <n v="22899611"/>
  </r>
  <r>
    <x v="59"/>
    <x v="59"/>
    <s v="20 NIIF Plenas - Separados"/>
    <x v="0"/>
    <s v="F4111"/>
    <x v="1"/>
    <x v="0"/>
    <m/>
    <m/>
    <s v="Ganancia (pérdida)"/>
    <x v="15"/>
    <x v="15"/>
    <n v="29151768"/>
  </r>
  <r>
    <x v="60"/>
    <x v="60"/>
    <s v="10 NIIF Plenas - Individuales"/>
    <x v="0"/>
    <s v="F4111"/>
    <x v="0"/>
    <x v="0"/>
    <m/>
    <m/>
    <s v="Ingresos de actividades ordinarias"/>
    <x v="0"/>
    <x v="0"/>
    <n v="248359290"/>
  </r>
  <r>
    <x v="60"/>
    <x v="60"/>
    <s v="10 NIIF Plenas - Individuales"/>
    <x v="0"/>
    <s v="F4111"/>
    <x v="1"/>
    <x v="0"/>
    <m/>
    <m/>
    <s v="Ingresos de actividades ordinarias"/>
    <x v="0"/>
    <x v="0"/>
    <n v="270865703"/>
  </r>
  <r>
    <x v="60"/>
    <x v="60"/>
    <s v="10 NIIF Plenas - Individuales"/>
    <x v="0"/>
    <s v="F4111"/>
    <x v="0"/>
    <x v="0"/>
    <m/>
    <m/>
    <s v="Costo de ventas"/>
    <x v="1"/>
    <x v="1"/>
    <n v="211366830"/>
  </r>
  <r>
    <x v="60"/>
    <x v="60"/>
    <s v="10 NIIF Plenas - Individuales"/>
    <x v="0"/>
    <s v="F4111"/>
    <x v="1"/>
    <x v="0"/>
    <m/>
    <m/>
    <s v="Costo de ventas"/>
    <x v="1"/>
    <x v="1"/>
    <n v="231002862"/>
  </r>
  <r>
    <x v="60"/>
    <x v="60"/>
    <s v="10 NIIF Plenas - Individuales"/>
    <x v="0"/>
    <s v="F4111"/>
    <x v="0"/>
    <x v="0"/>
    <m/>
    <m/>
    <s v="Ganancia bruta"/>
    <x v="2"/>
    <x v="2"/>
    <n v="36992460"/>
  </r>
  <r>
    <x v="60"/>
    <x v="60"/>
    <s v="10 NIIF Plenas - Individuales"/>
    <x v="0"/>
    <s v="F4111"/>
    <x v="1"/>
    <x v="0"/>
    <m/>
    <m/>
    <s v="Ganancia bruta"/>
    <x v="2"/>
    <x v="2"/>
    <n v="39862841"/>
  </r>
  <r>
    <x v="60"/>
    <x v="60"/>
    <s v="10 NIIF Plenas - Individuales"/>
    <x v="0"/>
    <s v="F4111"/>
    <x v="0"/>
    <x v="0"/>
    <m/>
    <m/>
    <s v="Otros ingresos"/>
    <x v="3"/>
    <x v="3"/>
    <n v="299326"/>
  </r>
  <r>
    <x v="60"/>
    <x v="60"/>
    <s v="10 NIIF Plenas - Individuales"/>
    <x v="0"/>
    <s v="F4111"/>
    <x v="1"/>
    <x v="0"/>
    <m/>
    <m/>
    <s v="Otros ingresos"/>
    <x v="3"/>
    <x v="3"/>
    <n v="975814"/>
  </r>
  <r>
    <x v="60"/>
    <x v="60"/>
    <s v="10 NIIF Plenas - Individuales"/>
    <x v="0"/>
    <s v="F4111"/>
    <x v="0"/>
    <x v="0"/>
    <m/>
    <m/>
    <s v="Gastos de administración"/>
    <x v="5"/>
    <x v="5"/>
    <n v="19372302"/>
  </r>
  <r>
    <x v="60"/>
    <x v="60"/>
    <s v="10 NIIF Plenas - Individuales"/>
    <x v="0"/>
    <s v="F4111"/>
    <x v="1"/>
    <x v="0"/>
    <m/>
    <m/>
    <s v="Gastos de administración"/>
    <x v="5"/>
    <x v="5"/>
    <n v="18538477"/>
  </r>
  <r>
    <x v="60"/>
    <x v="60"/>
    <s v="10 NIIF Plenas - Individuales"/>
    <x v="0"/>
    <s v="F4111"/>
    <x v="0"/>
    <x v="0"/>
    <m/>
    <m/>
    <s v="Otros gastos, por función"/>
    <x v="6"/>
    <x v="6"/>
    <n v="542564"/>
  </r>
  <r>
    <x v="60"/>
    <x v="60"/>
    <s v="10 NIIF Plenas - Individuales"/>
    <x v="0"/>
    <s v="F4111"/>
    <x v="1"/>
    <x v="0"/>
    <m/>
    <m/>
    <s v="Otros gastos, por función"/>
    <x v="6"/>
    <x v="6"/>
    <n v="502973"/>
  </r>
  <r>
    <x v="60"/>
    <x v="60"/>
    <s v="10 NIIF Plenas - Individuales"/>
    <x v="0"/>
    <s v="F4111"/>
    <x v="0"/>
    <x v="0"/>
    <m/>
    <m/>
    <s v="Otras ganancias (pérdidas)"/>
    <x v="7"/>
    <x v="7"/>
    <n v="-305502"/>
  </r>
  <r>
    <x v="60"/>
    <x v="60"/>
    <s v="10 NIIF Plenas - Individuales"/>
    <x v="0"/>
    <s v="F4111"/>
    <x v="1"/>
    <x v="0"/>
    <m/>
    <m/>
    <s v="Otras ganancias (pérdidas)"/>
    <x v="7"/>
    <x v="7"/>
    <n v="69345"/>
  </r>
  <r>
    <x v="60"/>
    <x v="60"/>
    <s v="10 NIIF Plenas - Individuales"/>
    <x v="0"/>
    <s v="F4111"/>
    <x v="0"/>
    <x v="0"/>
    <m/>
    <m/>
    <s v="Ganancia (pérdida) por actividades de operación"/>
    <x v="8"/>
    <x v="8"/>
    <n v="17071418"/>
  </r>
  <r>
    <x v="60"/>
    <x v="60"/>
    <s v="10 NIIF Plenas - Individuales"/>
    <x v="0"/>
    <s v="F4111"/>
    <x v="1"/>
    <x v="0"/>
    <m/>
    <m/>
    <s v="Ganancia (pérdida) por actividades de operación"/>
    <x v="8"/>
    <x v="8"/>
    <n v="21866550"/>
  </r>
  <r>
    <x v="60"/>
    <x v="60"/>
    <s v="10 NIIF Plenas - Individuales"/>
    <x v="0"/>
    <s v="F4111"/>
    <x v="0"/>
    <x v="0"/>
    <m/>
    <m/>
    <s v="Costos financieros"/>
    <x v="10"/>
    <x v="10"/>
    <n v="2848691"/>
  </r>
  <r>
    <x v="60"/>
    <x v="60"/>
    <s v="10 NIIF Plenas - Individuales"/>
    <x v="0"/>
    <s v="F4111"/>
    <x v="1"/>
    <x v="0"/>
    <m/>
    <m/>
    <s v="Costos financieros"/>
    <x v="10"/>
    <x v="10"/>
    <n v="3265894"/>
  </r>
  <r>
    <x v="60"/>
    <x v="60"/>
    <s v="10 NIIF Plenas - Individuales"/>
    <x v="0"/>
    <s v="F4111"/>
    <x v="0"/>
    <x v="0"/>
    <m/>
    <m/>
    <s v="Ganancia (pérdida), antes de impuestos"/>
    <x v="12"/>
    <x v="12"/>
    <n v="14222727"/>
  </r>
  <r>
    <x v="60"/>
    <x v="60"/>
    <s v="10 NIIF Plenas - Individuales"/>
    <x v="0"/>
    <s v="F4111"/>
    <x v="1"/>
    <x v="0"/>
    <m/>
    <m/>
    <s v="Ganancia (pérdida), antes de impuestos"/>
    <x v="12"/>
    <x v="12"/>
    <n v="18600656"/>
  </r>
  <r>
    <x v="60"/>
    <x v="60"/>
    <s v="10 NIIF Plenas - Individuales"/>
    <x v="0"/>
    <s v="F4111"/>
    <x v="0"/>
    <x v="0"/>
    <m/>
    <m/>
    <s v="Gasto (ingreso) por impuestos, operaciones continuadas"/>
    <x v="13"/>
    <x v="13"/>
    <n v="1664782"/>
  </r>
  <r>
    <x v="60"/>
    <x v="60"/>
    <s v="10 NIIF Plenas - Individuales"/>
    <x v="0"/>
    <s v="F4111"/>
    <x v="1"/>
    <x v="0"/>
    <m/>
    <m/>
    <s v="Gasto (ingreso) por impuestos, operaciones continuadas"/>
    <x v="13"/>
    <x v="13"/>
    <n v="-3778"/>
  </r>
  <r>
    <x v="60"/>
    <x v="60"/>
    <s v="10 NIIF Plenas - Individuales"/>
    <x v="0"/>
    <s v="F4111"/>
    <x v="0"/>
    <x v="0"/>
    <m/>
    <m/>
    <s v="Ganancia (pérdida) procedente de operaciones continuadas"/>
    <x v="14"/>
    <x v="14"/>
    <n v="12557945"/>
  </r>
  <r>
    <x v="60"/>
    <x v="60"/>
    <s v="10 NIIF Plenas - Individuales"/>
    <x v="0"/>
    <s v="F4111"/>
    <x v="1"/>
    <x v="0"/>
    <m/>
    <m/>
    <s v="Ganancia (pérdida) procedente de operaciones continuadas"/>
    <x v="14"/>
    <x v="14"/>
    <n v="18604434"/>
  </r>
  <r>
    <x v="60"/>
    <x v="60"/>
    <s v="10 NIIF Plenas - Individuales"/>
    <x v="0"/>
    <s v="F4111"/>
    <x v="0"/>
    <x v="0"/>
    <m/>
    <m/>
    <s v="Ganancia (pérdida)"/>
    <x v="15"/>
    <x v="15"/>
    <n v="12557945"/>
  </r>
  <r>
    <x v="60"/>
    <x v="60"/>
    <s v="10 NIIF Plenas - Individuales"/>
    <x v="0"/>
    <s v="F4111"/>
    <x v="1"/>
    <x v="0"/>
    <m/>
    <m/>
    <s v="Ganancia (pérdida)"/>
    <x v="15"/>
    <x v="15"/>
    <n v="18604434"/>
  </r>
  <r>
    <x v="61"/>
    <x v="61"/>
    <s v="50 NIIF Pymes - Separados"/>
    <x v="1"/>
    <s v="M7110"/>
    <x v="0"/>
    <x v="0"/>
    <m/>
    <m/>
    <s v="Ingresos de actividades ordinarias"/>
    <x v="0"/>
    <x v="0"/>
    <n v="84067952"/>
  </r>
  <r>
    <x v="61"/>
    <x v="61"/>
    <s v="50 NIIF Pymes - Separados"/>
    <x v="1"/>
    <s v="M7110"/>
    <x v="1"/>
    <x v="0"/>
    <m/>
    <m/>
    <s v="Ingresos de actividades ordinarias"/>
    <x v="0"/>
    <x v="0"/>
    <n v="74551806"/>
  </r>
  <r>
    <x v="61"/>
    <x v="61"/>
    <s v="50 NIIF Pymes - Separados"/>
    <x v="1"/>
    <s v="M7110"/>
    <x v="0"/>
    <x v="0"/>
    <m/>
    <m/>
    <s v="Costo de ventas"/>
    <x v="1"/>
    <x v="1"/>
    <n v="77258378"/>
  </r>
  <r>
    <x v="61"/>
    <x v="61"/>
    <s v="50 NIIF Pymes - Separados"/>
    <x v="1"/>
    <s v="M7110"/>
    <x v="1"/>
    <x v="0"/>
    <m/>
    <m/>
    <s v="Costo de ventas"/>
    <x v="1"/>
    <x v="1"/>
    <n v="69565693"/>
  </r>
  <r>
    <x v="61"/>
    <x v="61"/>
    <s v="50 NIIF Pymes - Separados"/>
    <x v="1"/>
    <s v="M7110"/>
    <x v="0"/>
    <x v="0"/>
    <m/>
    <m/>
    <s v="Ganancia bruta"/>
    <x v="2"/>
    <x v="2"/>
    <n v="6809574"/>
  </r>
  <r>
    <x v="61"/>
    <x v="61"/>
    <s v="50 NIIF Pymes - Separados"/>
    <x v="1"/>
    <s v="M7110"/>
    <x v="1"/>
    <x v="0"/>
    <m/>
    <m/>
    <s v="Ganancia bruta"/>
    <x v="2"/>
    <x v="2"/>
    <n v="4986113"/>
  </r>
  <r>
    <x v="61"/>
    <x v="61"/>
    <s v="50 NIIF Pymes - Separados"/>
    <x v="1"/>
    <s v="M7110"/>
    <x v="0"/>
    <x v="0"/>
    <m/>
    <m/>
    <s v="Otros ingresos"/>
    <x v="3"/>
    <x v="3"/>
    <n v="235412"/>
  </r>
  <r>
    <x v="61"/>
    <x v="61"/>
    <s v="50 NIIF Pymes - Separados"/>
    <x v="1"/>
    <s v="M7110"/>
    <x v="1"/>
    <x v="0"/>
    <m/>
    <m/>
    <s v="Otros ingresos"/>
    <x v="3"/>
    <x v="3"/>
    <n v="1015559"/>
  </r>
  <r>
    <x v="61"/>
    <x v="61"/>
    <s v="50 NIIF Pymes - Separados"/>
    <x v="1"/>
    <s v="M7110"/>
    <x v="0"/>
    <x v="0"/>
    <m/>
    <m/>
    <s v="Costos de distribución"/>
    <x v="4"/>
    <x v="4"/>
    <n v="465265"/>
  </r>
  <r>
    <x v="61"/>
    <x v="61"/>
    <s v="50 NIIF Pymes - Separados"/>
    <x v="1"/>
    <s v="M7110"/>
    <x v="1"/>
    <x v="0"/>
    <m/>
    <m/>
    <s v="Costos de distribución"/>
    <x v="4"/>
    <x v="4"/>
    <n v="507604"/>
  </r>
  <r>
    <x v="61"/>
    <x v="61"/>
    <s v="50 NIIF Pymes - Separados"/>
    <x v="1"/>
    <s v="M7110"/>
    <x v="0"/>
    <x v="0"/>
    <m/>
    <m/>
    <s v="Gastos de administración"/>
    <x v="5"/>
    <x v="5"/>
    <n v="4365211"/>
  </r>
  <r>
    <x v="61"/>
    <x v="61"/>
    <s v="50 NIIF Pymes - Separados"/>
    <x v="1"/>
    <s v="M7110"/>
    <x v="1"/>
    <x v="0"/>
    <m/>
    <m/>
    <s v="Gastos de administración"/>
    <x v="5"/>
    <x v="5"/>
    <n v="3640400"/>
  </r>
  <r>
    <x v="61"/>
    <x v="61"/>
    <s v="50 NIIF Pymes - Separados"/>
    <x v="1"/>
    <s v="M7110"/>
    <x v="0"/>
    <x v="0"/>
    <m/>
    <m/>
    <s v="Otros gastos, por función"/>
    <x v="6"/>
    <x v="6"/>
    <n v="2236"/>
  </r>
  <r>
    <x v="61"/>
    <x v="61"/>
    <s v="50 NIIF Pymes - Separados"/>
    <x v="1"/>
    <s v="M7110"/>
    <x v="1"/>
    <x v="0"/>
    <m/>
    <m/>
    <s v="Otros gastos, por función"/>
    <x v="6"/>
    <x v="6"/>
    <n v="98866"/>
  </r>
  <r>
    <x v="61"/>
    <x v="61"/>
    <s v="50 NIIF Pymes - Separados"/>
    <x v="1"/>
    <s v="M7110"/>
    <x v="0"/>
    <x v="0"/>
    <m/>
    <m/>
    <s v="Ganancia (pérdida) por actividades de operación"/>
    <x v="8"/>
    <x v="8"/>
    <n v="2212274"/>
  </r>
  <r>
    <x v="61"/>
    <x v="61"/>
    <s v="50 NIIF Pymes - Separados"/>
    <x v="1"/>
    <s v="M7110"/>
    <x v="1"/>
    <x v="0"/>
    <m/>
    <m/>
    <s v="Ganancia (pérdida) por actividades de operación"/>
    <x v="8"/>
    <x v="8"/>
    <n v="1754802"/>
  </r>
  <r>
    <x v="61"/>
    <x v="61"/>
    <s v="50 NIIF Pymes - Separados"/>
    <x v="1"/>
    <s v="M7110"/>
    <x v="0"/>
    <x v="0"/>
    <m/>
    <m/>
    <s v="Ingresos financieros"/>
    <x v="9"/>
    <x v="9"/>
    <n v="1505051"/>
  </r>
  <r>
    <x v="61"/>
    <x v="61"/>
    <s v="50 NIIF Pymes - Separados"/>
    <x v="1"/>
    <s v="M7110"/>
    <x v="1"/>
    <x v="0"/>
    <m/>
    <m/>
    <s v="Ingresos financieros"/>
    <x v="9"/>
    <x v="9"/>
    <n v="182771"/>
  </r>
  <r>
    <x v="61"/>
    <x v="61"/>
    <s v="50 NIIF Pymes - Separados"/>
    <x v="1"/>
    <s v="M7110"/>
    <x v="0"/>
    <x v="0"/>
    <m/>
    <m/>
    <s v="Costos financieros"/>
    <x v="10"/>
    <x v="10"/>
    <n v="2856302"/>
  </r>
  <r>
    <x v="61"/>
    <x v="61"/>
    <s v="50 NIIF Pymes - Separados"/>
    <x v="1"/>
    <s v="M7110"/>
    <x v="1"/>
    <x v="0"/>
    <m/>
    <m/>
    <s v="Costos financieros"/>
    <x v="10"/>
    <x v="10"/>
    <n v="1287545"/>
  </r>
  <r>
    <x v="61"/>
    <x v="61"/>
    <s v="50 NIIF Pymes - Separados"/>
    <x v="1"/>
    <s v="M7110"/>
    <x v="0"/>
    <x v="0"/>
    <m/>
    <m/>
    <s v="Ganancia (pérdida), antes de impuestos"/>
    <x v="12"/>
    <x v="12"/>
    <n v="861023"/>
  </r>
  <r>
    <x v="61"/>
    <x v="61"/>
    <s v="50 NIIF Pymes - Separados"/>
    <x v="1"/>
    <s v="M7110"/>
    <x v="1"/>
    <x v="0"/>
    <m/>
    <m/>
    <s v="Ganancia (pérdida), antes de impuestos"/>
    <x v="12"/>
    <x v="12"/>
    <n v="650028"/>
  </r>
  <r>
    <x v="61"/>
    <x v="61"/>
    <s v="50 NIIF Pymes - Separados"/>
    <x v="1"/>
    <s v="M7110"/>
    <x v="0"/>
    <x v="0"/>
    <m/>
    <m/>
    <s v="Gasto (ingreso) por impuestos, operaciones continuadas"/>
    <x v="13"/>
    <x v="13"/>
    <n v="258799"/>
  </r>
  <r>
    <x v="61"/>
    <x v="61"/>
    <s v="50 NIIF Pymes - Separados"/>
    <x v="1"/>
    <s v="M7110"/>
    <x v="1"/>
    <x v="0"/>
    <m/>
    <m/>
    <s v="Gasto (ingreso) por impuestos, operaciones continuadas"/>
    <x v="13"/>
    <x v="13"/>
    <n v="188138"/>
  </r>
  <r>
    <x v="61"/>
    <x v="61"/>
    <s v="50 NIIF Pymes - Separados"/>
    <x v="1"/>
    <s v="M7110"/>
    <x v="0"/>
    <x v="0"/>
    <m/>
    <m/>
    <s v="Ganancia (pérdida) procedente de operaciones continuadas"/>
    <x v="14"/>
    <x v="14"/>
    <n v="602224"/>
  </r>
  <r>
    <x v="61"/>
    <x v="61"/>
    <s v="50 NIIF Pymes - Separados"/>
    <x v="1"/>
    <s v="M7110"/>
    <x v="1"/>
    <x v="0"/>
    <m/>
    <m/>
    <s v="Ganancia (pérdida) procedente de operaciones continuadas"/>
    <x v="14"/>
    <x v="14"/>
    <n v="461890"/>
  </r>
  <r>
    <x v="61"/>
    <x v="61"/>
    <s v="50 NIIF Pymes - Separados"/>
    <x v="1"/>
    <s v="M7110"/>
    <x v="0"/>
    <x v="0"/>
    <m/>
    <m/>
    <s v="Ganancia (pérdida)"/>
    <x v="15"/>
    <x v="15"/>
    <n v="602224"/>
  </r>
  <r>
    <x v="61"/>
    <x v="61"/>
    <s v="50 NIIF Pymes - Separados"/>
    <x v="1"/>
    <s v="M7110"/>
    <x v="1"/>
    <x v="0"/>
    <m/>
    <m/>
    <s v="Ganancia (pérdida)"/>
    <x v="15"/>
    <x v="15"/>
    <n v="461890"/>
  </r>
  <r>
    <x v="62"/>
    <x v="62"/>
    <s v="20 NIIF Plenas - Separados"/>
    <x v="0"/>
    <s v="M7110"/>
    <x v="0"/>
    <x v="0"/>
    <m/>
    <m/>
    <s v="Ingresos de actividades ordinarias"/>
    <x v="0"/>
    <x v="0"/>
    <n v="25057292"/>
  </r>
  <r>
    <x v="62"/>
    <x v="62"/>
    <s v="20 NIIF Plenas - Separados"/>
    <x v="0"/>
    <s v="M7110"/>
    <x v="1"/>
    <x v="0"/>
    <m/>
    <m/>
    <s v="Ingresos de actividades ordinarias"/>
    <x v="0"/>
    <x v="0"/>
    <n v="9461825"/>
  </r>
  <r>
    <x v="62"/>
    <x v="62"/>
    <s v="20 NIIF Plenas - Separados"/>
    <x v="0"/>
    <s v="M7110"/>
    <x v="0"/>
    <x v="0"/>
    <m/>
    <m/>
    <s v="Costo de ventas"/>
    <x v="1"/>
    <x v="1"/>
    <n v="8045966"/>
  </r>
  <r>
    <x v="62"/>
    <x v="62"/>
    <s v="20 NIIF Plenas - Separados"/>
    <x v="0"/>
    <s v="M7110"/>
    <x v="1"/>
    <x v="0"/>
    <m/>
    <m/>
    <s v="Costo de ventas"/>
    <x v="1"/>
    <x v="1"/>
    <n v="1783040"/>
  </r>
  <r>
    <x v="62"/>
    <x v="62"/>
    <s v="20 NIIF Plenas - Separados"/>
    <x v="0"/>
    <s v="M7110"/>
    <x v="0"/>
    <x v="0"/>
    <m/>
    <m/>
    <s v="Ganancia bruta"/>
    <x v="2"/>
    <x v="2"/>
    <n v="17011326"/>
  </r>
  <r>
    <x v="62"/>
    <x v="62"/>
    <s v="20 NIIF Plenas - Separados"/>
    <x v="0"/>
    <s v="M7110"/>
    <x v="1"/>
    <x v="0"/>
    <m/>
    <m/>
    <s v="Ganancia bruta"/>
    <x v="2"/>
    <x v="2"/>
    <n v="7678785"/>
  </r>
  <r>
    <x v="62"/>
    <x v="62"/>
    <s v="20 NIIF Plenas - Separados"/>
    <x v="0"/>
    <s v="M7110"/>
    <x v="0"/>
    <x v="0"/>
    <m/>
    <m/>
    <s v="Otros ingresos"/>
    <x v="3"/>
    <x v="3"/>
    <n v="368929"/>
  </r>
  <r>
    <x v="62"/>
    <x v="62"/>
    <s v="20 NIIF Plenas - Separados"/>
    <x v="0"/>
    <s v="M7110"/>
    <x v="1"/>
    <x v="0"/>
    <m/>
    <m/>
    <s v="Otros ingresos"/>
    <x v="3"/>
    <x v="3"/>
    <n v="570090"/>
  </r>
  <r>
    <x v="62"/>
    <x v="62"/>
    <s v="20 NIIF Plenas - Separados"/>
    <x v="0"/>
    <s v="M7110"/>
    <x v="1"/>
    <x v="0"/>
    <m/>
    <m/>
    <s v="Costos de distribución"/>
    <x v="4"/>
    <x v="4"/>
    <n v="58041"/>
  </r>
  <r>
    <x v="62"/>
    <x v="62"/>
    <s v="20 NIIF Plenas - Separados"/>
    <x v="0"/>
    <s v="M7110"/>
    <x v="0"/>
    <x v="0"/>
    <m/>
    <m/>
    <s v="Gastos de administración"/>
    <x v="5"/>
    <x v="5"/>
    <n v="16057576"/>
  </r>
  <r>
    <x v="62"/>
    <x v="62"/>
    <s v="20 NIIF Plenas - Separados"/>
    <x v="0"/>
    <s v="M7110"/>
    <x v="1"/>
    <x v="0"/>
    <m/>
    <m/>
    <s v="Gastos de administración"/>
    <x v="5"/>
    <x v="5"/>
    <n v="6262718"/>
  </r>
  <r>
    <x v="62"/>
    <x v="62"/>
    <s v="20 NIIF Plenas - Separados"/>
    <x v="0"/>
    <s v="M7110"/>
    <x v="0"/>
    <x v="0"/>
    <m/>
    <m/>
    <s v="Otros gastos, por función"/>
    <x v="6"/>
    <x v="6"/>
    <n v="208211"/>
  </r>
  <r>
    <x v="62"/>
    <x v="62"/>
    <s v="20 NIIF Plenas - Separados"/>
    <x v="0"/>
    <s v="M7110"/>
    <x v="1"/>
    <x v="0"/>
    <m/>
    <m/>
    <s v="Otros gastos, por función"/>
    <x v="6"/>
    <x v="6"/>
    <n v="90929"/>
  </r>
  <r>
    <x v="62"/>
    <x v="62"/>
    <s v="20 NIIF Plenas - Separados"/>
    <x v="0"/>
    <s v="M7110"/>
    <x v="0"/>
    <x v="0"/>
    <m/>
    <m/>
    <s v="Ganancia (pérdida) por actividades de operación"/>
    <x v="8"/>
    <x v="8"/>
    <n v="1114468"/>
  </r>
  <r>
    <x v="62"/>
    <x v="62"/>
    <s v="20 NIIF Plenas - Separados"/>
    <x v="0"/>
    <s v="M7110"/>
    <x v="1"/>
    <x v="0"/>
    <m/>
    <m/>
    <s v="Ganancia (pérdida) por actividades de operación"/>
    <x v="8"/>
    <x v="8"/>
    <n v="1837187"/>
  </r>
  <r>
    <x v="62"/>
    <x v="62"/>
    <s v="20 NIIF Plenas - Separados"/>
    <x v="0"/>
    <s v="M7110"/>
    <x v="0"/>
    <x v="0"/>
    <m/>
    <m/>
    <s v="Ganancias (pérdidas) que surgen de la baja en cuentas de activos financieros medidos al costo amortizado"/>
    <x v="16"/>
    <x v="16"/>
    <n v="292540"/>
  </r>
  <r>
    <x v="62"/>
    <x v="62"/>
    <s v="20 NIIF Plenas - Separados"/>
    <x v="0"/>
    <s v="M7110"/>
    <x v="0"/>
    <x v="0"/>
    <m/>
    <m/>
    <s v="Ingresos financieros"/>
    <x v="9"/>
    <x v="9"/>
    <n v="23517"/>
  </r>
  <r>
    <x v="62"/>
    <x v="62"/>
    <s v="20 NIIF Plenas - Separados"/>
    <x v="0"/>
    <s v="M7110"/>
    <x v="1"/>
    <x v="0"/>
    <m/>
    <m/>
    <s v="Ingresos financieros"/>
    <x v="9"/>
    <x v="9"/>
    <n v="62766"/>
  </r>
  <r>
    <x v="62"/>
    <x v="62"/>
    <s v="20 NIIF Plenas - Separados"/>
    <x v="0"/>
    <s v="M7110"/>
    <x v="0"/>
    <x v="0"/>
    <m/>
    <m/>
    <s v="Costos financieros"/>
    <x v="10"/>
    <x v="10"/>
    <n v="362206"/>
  </r>
  <r>
    <x v="62"/>
    <x v="62"/>
    <s v="20 NIIF Plenas - Separados"/>
    <x v="0"/>
    <s v="M7110"/>
    <x v="1"/>
    <x v="0"/>
    <m/>
    <m/>
    <s v="Costos financieros"/>
    <x v="10"/>
    <x v="10"/>
    <n v="569855"/>
  </r>
  <r>
    <x v="62"/>
    <x v="62"/>
    <s v="20 NIIF Plenas - Separados"/>
    <x v="0"/>
    <s v="M7110"/>
    <x v="0"/>
    <x v="0"/>
    <m/>
    <m/>
    <s v="Ganancia (pérdida), antes de impuestos"/>
    <x v="12"/>
    <x v="12"/>
    <n v="1068319"/>
  </r>
  <r>
    <x v="62"/>
    <x v="62"/>
    <s v="20 NIIF Plenas - Separados"/>
    <x v="0"/>
    <s v="M7110"/>
    <x v="1"/>
    <x v="0"/>
    <m/>
    <m/>
    <s v="Ganancia (pérdida), antes de impuestos"/>
    <x v="12"/>
    <x v="12"/>
    <n v="1330098"/>
  </r>
  <r>
    <x v="62"/>
    <x v="62"/>
    <s v="20 NIIF Plenas - Separados"/>
    <x v="0"/>
    <s v="M7110"/>
    <x v="0"/>
    <x v="0"/>
    <m/>
    <m/>
    <s v="Gasto (ingreso) por impuestos, operaciones continuadas"/>
    <x v="13"/>
    <x v="13"/>
    <n v="452422"/>
  </r>
  <r>
    <x v="62"/>
    <x v="62"/>
    <s v="20 NIIF Plenas - Separados"/>
    <x v="0"/>
    <s v="M7110"/>
    <x v="1"/>
    <x v="0"/>
    <m/>
    <m/>
    <s v="Gasto (ingreso) por impuestos, operaciones continuadas"/>
    <x v="13"/>
    <x v="13"/>
    <n v="496808"/>
  </r>
  <r>
    <x v="62"/>
    <x v="62"/>
    <s v="20 NIIF Plenas - Separados"/>
    <x v="0"/>
    <s v="M7110"/>
    <x v="0"/>
    <x v="0"/>
    <m/>
    <m/>
    <s v="Ganancia (pérdida) procedente de operaciones continuadas"/>
    <x v="14"/>
    <x v="14"/>
    <n v="615897"/>
  </r>
  <r>
    <x v="62"/>
    <x v="62"/>
    <s v="20 NIIF Plenas - Separados"/>
    <x v="0"/>
    <s v="M7110"/>
    <x v="1"/>
    <x v="0"/>
    <m/>
    <m/>
    <s v="Ganancia (pérdida) procedente de operaciones continuadas"/>
    <x v="14"/>
    <x v="14"/>
    <n v="833290"/>
  </r>
  <r>
    <x v="62"/>
    <x v="62"/>
    <s v="20 NIIF Plenas - Separados"/>
    <x v="0"/>
    <s v="M7110"/>
    <x v="0"/>
    <x v="0"/>
    <m/>
    <m/>
    <s v="Ganancia (pérdida)"/>
    <x v="15"/>
    <x v="15"/>
    <n v="615897"/>
  </r>
  <r>
    <x v="62"/>
    <x v="62"/>
    <s v="20 NIIF Plenas - Separados"/>
    <x v="0"/>
    <s v="M7110"/>
    <x v="1"/>
    <x v="0"/>
    <m/>
    <m/>
    <s v="Ganancia (pérdida)"/>
    <x v="15"/>
    <x v="15"/>
    <n v="833290"/>
  </r>
  <r>
    <x v="63"/>
    <x v="63"/>
    <s v="50 NIIF Pymes - Separados"/>
    <x v="0"/>
    <s v="M7110"/>
    <x v="0"/>
    <x v="0"/>
    <m/>
    <m/>
    <s v="Ingresos de actividades ordinarias"/>
    <x v="0"/>
    <x v="0"/>
    <n v="18533857"/>
  </r>
  <r>
    <x v="63"/>
    <x v="63"/>
    <s v="50 NIIF Pymes - Separados"/>
    <x v="0"/>
    <s v="M7110"/>
    <x v="1"/>
    <x v="0"/>
    <m/>
    <m/>
    <s v="Ingresos de actividades ordinarias"/>
    <x v="0"/>
    <x v="0"/>
    <n v="24805150"/>
  </r>
  <r>
    <x v="63"/>
    <x v="63"/>
    <s v="50 NIIF Pymes - Separados"/>
    <x v="0"/>
    <s v="M7110"/>
    <x v="0"/>
    <x v="0"/>
    <m/>
    <m/>
    <s v="Costo de ventas"/>
    <x v="1"/>
    <x v="1"/>
    <n v="13803970"/>
  </r>
  <r>
    <x v="63"/>
    <x v="63"/>
    <s v="50 NIIF Pymes - Separados"/>
    <x v="0"/>
    <s v="M7110"/>
    <x v="1"/>
    <x v="0"/>
    <m/>
    <m/>
    <s v="Costo de ventas"/>
    <x v="1"/>
    <x v="1"/>
    <n v="16017838"/>
  </r>
  <r>
    <x v="63"/>
    <x v="63"/>
    <s v="50 NIIF Pymes - Separados"/>
    <x v="0"/>
    <s v="M7110"/>
    <x v="0"/>
    <x v="0"/>
    <m/>
    <m/>
    <s v="Ganancia bruta"/>
    <x v="2"/>
    <x v="2"/>
    <n v="4729887"/>
  </r>
  <r>
    <x v="63"/>
    <x v="63"/>
    <s v="50 NIIF Pymes - Separados"/>
    <x v="0"/>
    <s v="M7110"/>
    <x v="1"/>
    <x v="0"/>
    <m/>
    <m/>
    <s v="Ganancia bruta"/>
    <x v="2"/>
    <x v="2"/>
    <n v="8787312"/>
  </r>
  <r>
    <x v="63"/>
    <x v="63"/>
    <s v="50 NIIF Pymes - Separados"/>
    <x v="0"/>
    <s v="M7110"/>
    <x v="0"/>
    <x v="0"/>
    <m/>
    <m/>
    <s v="Otros ingresos"/>
    <x v="3"/>
    <x v="3"/>
    <n v="79041"/>
  </r>
  <r>
    <x v="63"/>
    <x v="63"/>
    <s v="50 NIIF Pymes - Separados"/>
    <x v="0"/>
    <s v="M7110"/>
    <x v="1"/>
    <x v="0"/>
    <m/>
    <m/>
    <s v="Otros ingresos"/>
    <x v="3"/>
    <x v="3"/>
    <n v="13871"/>
  </r>
  <r>
    <x v="63"/>
    <x v="63"/>
    <s v="50 NIIF Pymes - Separados"/>
    <x v="0"/>
    <s v="M7110"/>
    <x v="0"/>
    <x v="0"/>
    <m/>
    <m/>
    <s v="Gastos de administración"/>
    <x v="5"/>
    <x v="5"/>
    <n v="3581051"/>
  </r>
  <r>
    <x v="63"/>
    <x v="63"/>
    <s v="50 NIIF Pymes - Separados"/>
    <x v="0"/>
    <s v="M7110"/>
    <x v="1"/>
    <x v="0"/>
    <m/>
    <m/>
    <s v="Gastos de administración"/>
    <x v="5"/>
    <x v="5"/>
    <n v="3556825"/>
  </r>
  <r>
    <x v="63"/>
    <x v="63"/>
    <s v="50 NIIF Pymes - Separados"/>
    <x v="0"/>
    <s v="M7110"/>
    <x v="0"/>
    <x v="0"/>
    <m/>
    <m/>
    <s v="Otros gastos, por función"/>
    <x v="6"/>
    <x v="6"/>
    <n v="69696"/>
  </r>
  <r>
    <x v="63"/>
    <x v="63"/>
    <s v="50 NIIF Pymes - Separados"/>
    <x v="0"/>
    <s v="M7110"/>
    <x v="1"/>
    <x v="0"/>
    <m/>
    <m/>
    <s v="Otros gastos, por función"/>
    <x v="6"/>
    <x v="6"/>
    <n v="68732"/>
  </r>
  <r>
    <x v="63"/>
    <x v="63"/>
    <s v="50 NIIF Pymes - Separados"/>
    <x v="0"/>
    <s v="M7110"/>
    <x v="0"/>
    <x v="0"/>
    <m/>
    <m/>
    <s v="Ganancia (pérdida) por actividades de operación"/>
    <x v="8"/>
    <x v="8"/>
    <n v="1158181"/>
  </r>
  <r>
    <x v="63"/>
    <x v="63"/>
    <s v="50 NIIF Pymes - Separados"/>
    <x v="0"/>
    <s v="M7110"/>
    <x v="1"/>
    <x v="0"/>
    <m/>
    <m/>
    <s v="Ganancia (pérdida) por actividades de operación"/>
    <x v="8"/>
    <x v="8"/>
    <n v="5175626"/>
  </r>
  <r>
    <x v="63"/>
    <x v="63"/>
    <s v="50 NIIF Pymes - Separados"/>
    <x v="0"/>
    <s v="M7110"/>
    <x v="0"/>
    <x v="0"/>
    <m/>
    <m/>
    <s v="Ingresos financieros"/>
    <x v="9"/>
    <x v="9"/>
    <n v="187046"/>
  </r>
  <r>
    <x v="63"/>
    <x v="63"/>
    <s v="50 NIIF Pymes - Separados"/>
    <x v="0"/>
    <s v="M7110"/>
    <x v="1"/>
    <x v="0"/>
    <m/>
    <m/>
    <s v="Ingresos financieros"/>
    <x v="9"/>
    <x v="9"/>
    <n v="175231"/>
  </r>
  <r>
    <x v="63"/>
    <x v="63"/>
    <s v="50 NIIF Pymes - Separados"/>
    <x v="0"/>
    <s v="M7110"/>
    <x v="0"/>
    <x v="0"/>
    <m/>
    <m/>
    <s v="Costos financieros"/>
    <x v="10"/>
    <x v="10"/>
    <n v="45467"/>
  </r>
  <r>
    <x v="63"/>
    <x v="63"/>
    <s v="50 NIIF Pymes - Separados"/>
    <x v="0"/>
    <s v="M7110"/>
    <x v="1"/>
    <x v="0"/>
    <m/>
    <m/>
    <s v="Costos financieros"/>
    <x v="10"/>
    <x v="10"/>
    <n v="41106"/>
  </r>
  <r>
    <x v="63"/>
    <x v="63"/>
    <s v="50 NIIF Pymes - Separados"/>
    <x v="0"/>
    <s v="M7110"/>
    <x v="0"/>
    <x v="0"/>
    <m/>
    <m/>
    <s v="Participación en las ganancias (pérdidas) de asociadas y negocios conjuntos que se contabilicen utilizando el método de la participación"/>
    <x v="17"/>
    <x v="17"/>
    <n v="1528843"/>
  </r>
  <r>
    <x v="63"/>
    <x v="63"/>
    <s v="50 NIIF Pymes - Separados"/>
    <x v="0"/>
    <s v="M7110"/>
    <x v="1"/>
    <x v="0"/>
    <m/>
    <m/>
    <s v="Participación en las ganancias (pérdidas) de asociadas y negocios conjuntos que se contabilicen utilizando el método de la participación"/>
    <x v="17"/>
    <x v="17"/>
    <n v="1176381"/>
  </r>
  <r>
    <x v="63"/>
    <x v="63"/>
    <s v="50 NIIF Pymes - Separados"/>
    <x v="0"/>
    <s v="M7110"/>
    <x v="0"/>
    <x v="0"/>
    <m/>
    <m/>
    <s v="Ganancia (pérdida), antes de impuestos"/>
    <x v="12"/>
    <x v="12"/>
    <n v="2828603"/>
  </r>
  <r>
    <x v="63"/>
    <x v="63"/>
    <s v="50 NIIF Pymes - Separados"/>
    <x v="0"/>
    <s v="M7110"/>
    <x v="1"/>
    <x v="0"/>
    <m/>
    <m/>
    <s v="Ganancia (pérdida), antes de impuestos"/>
    <x v="12"/>
    <x v="12"/>
    <n v="6486132"/>
  </r>
  <r>
    <x v="63"/>
    <x v="63"/>
    <s v="50 NIIF Pymes - Separados"/>
    <x v="0"/>
    <s v="M7110"/>
    <x v="0"/>
    <x v="0"/>
    <m/>
    <m/>
    <s v="Gasto (ingreso) por impuestos, operaciones continuadas"/>
    <x v="13"/>
    <x v="13"/>
    <n v="622687"/>
  </r>
  <r>
    <x v="63"/>
    <x v="63"/>
    <s v="50 NIIF Pymes - Separados"/>
    <x v="0"/>
    <s v="M7110"/>
    <x v="1"/>
    <x v="0"/>
    <m/>
    <m/>
    <s v="Gasto (ingreso) por impuestos, operaciones continuadas"/>
    <x v="13"/>
    <x v="13"/>
    <n v="2520677"/>
  </r>
  <r>
    <x v="63"/>
    <x v="63"/>
    <s v="50 NIIF Pymes - Separados"/>
    <x v="0"/>
    <s v="M7110"/>
    <x v="0"/>
    <x v="0"/>
    <m/>
    <m/>
    <s v="Ganancia (pérdida) procedente de operaciones continuadas"/>
    <x v="14"/>
    <x v="14"/>
    <n v="2205916"/>
  </r>
  <r>
    <x v="63"/>
    <x v="63"/>
    <s v="50 NIIF Pymes - Separados"/>
    <x v="0"/>
    <s v="M7110"/>
    <x v="1"/>
    <x v="0"/>
    <m/>
    <m/>
    <s v="Ganancia (pérdida) procedente de operaciones continuadas"/>
    <x v="14"/>
    <x v="14"/>
    <n v="3965455"/>
  </r>
  <r>
    <x v="63"/>
    <x v="63"/>
    <s v="50 NIIF Pymes - Separados"/>
    <x v="0"/>
    <s v="M7110"/>
    <x v="0"/>
    <x v="0"/>
    <m/>
    <m/>
    <s v="Ganancia (pérdida)"/>
    <x v="15"/>
    <x v="15"/>
    <n v="2205916"/>
  </r>
  <r>
    <x v="63"/>
    <x v="63"/>
    <s v="50 NIIF Pymes - Separados"/>
    <x v="0"/>
    <s v="M7110"/>
    <x v="1"/>
    <x v="0"/>
    <m/>
    <m/>
    <s v="Ganancia (pérdida)"/>
    <x v="15"/>
    <x v="15"/>
    <n v="3965455"/>
  </r>
  <r>
    <x v="64"/>
    <x v="64"/>
    <s v="40 NIIF Pymes - Individuales"/>
    <x v="3"/>
    <s v="M7110"/>
    <x v="1"/>
    <x v="0"/>
    <m/>
    <m/>
    <s v="Ingresos de actividades ordinarias"/>
    <x v="0"/>
    <x v="0"/>
    <n v="51687793"/>
  </r>
  <r>
    <x v="64"/>
    <x v="64"/>
    <s v="40 NIIF Pymes - Individuales"/>
    <x v="3"/>
    <s v="M7110"/>
    <x v="0"/>
    <x v="0"/>
    <m/>
    <m/>
    <s v="Ingresos de actividades ordinarias"/>
    <x v="0"/>
    <x v="0"/>
    <n v="60209054"/>
  </r>
  <r>
    <x v="64"/>
    <x v="64"/>
    <s v="40 NIIF Pymes - Individuales"/>
    <x v="3"/>
    <s v="M7110"/>
    <x v="1"/>
    <x v="0"/>
    <m/>
    <m/>
    <s v="Costo de ventas"/>
    <x v="1"/>
    <x v="1"/>
    <n v="42184825"/>
  </r>
  <r>
    <x v="64"/>
    <x v="64"/>
    <s v="40 NIIF Pymes - Individuales"/>
    <x v="3"/>
    <s v="M7110"/>
    <x v="0"/>
    <x v="0"/>
    <m/>
    <m/>
    <s v="Costo de ventas"/>
    <x v="1"/>
    <x v="1"/>
    <n v="48650332"/>
  </r>
  <r>
    <x v="64"/>
    <x v="64"/>
    <s v="40 NIIF Pymes - Individuales"/>
    <x v="3"/>
    <s v="M7110"/>
    <x v="1"/>
    <x v="0"/>
    <m/>
    <m/>
    <s v="Ganancia bruta"/>
    <x v="2"/>
    <x v="2"/>
    <n v="9502968"/>
  </r>
  <r>
    <x v="64"/>
    <x v="64"/>
    <s v="40 NIIF Pymes - Individuales"/>
    <x v="3"/>
    <s v="M7110"/>
    <x v="0"/>
    <x v="0"/>
    <m/>
    <m/>
    <s v="Ganancia bruta"/>
    <x v="2"/>
    <x v="2"/>
    <n v="11558722"/>
  </r>
  <r>
    <x v="64"/>
    <x v="64"/>
    <s v="40 NIIF Pymes - Individuales"/>
    <x v="3"/>
    <s v="M7110"/>
    <x v="1"/>
    <x v="0"/>
    <m/>
    <m/>
    <s v="Otros ingresos"/>
    <x v="3"/>
    <x v="3"/>
    <n v="85279"/>
  </r>
  <r>
    <x v="64"/>
    <x v="64"/>
    <s v="40 NIIF Pymes - Individuales"/>
    <x v="3"/>
    <s v="M7110"/>
    <x v="0"/>
    <x v="0"/>
    <m/>
    <m/>
    <s v="Otros ingresos"/>
    <x v="3"/>
    <x v="3"/>
    <n v="357136"/>
  </r>
  <r>
    <x v="64"/>
    <x v="64"/>
    <s v="40 NIIF Pymes - Individuales"/>
    <x v="3"/>
    <s v="M7110"/>
    <x v="1"/>
    <x v="0"/>
    <m/>
    <m/>
    <s v="Gastos de administración"/>
    <x v="5"/>
    <x v="5"/>
    <n v="5595068"/>
  </r>
  <r>
    <x v="64"/>
    <x v="64"/>
    <s v="40 NIIF Pymes - Individuales"/>
    <x v="3"/>
    <s v="M7110"/>
    <x v="0"/>
    <x v="0"/>
    <m/>
    <m/>
    <s v="Gastos de administración"/>
    <x v="5"/>
    <x v="5"/>
    <n v="6537942"/>
  </r>
  <r>
    <x v="64"/>
    <x v="64"/>
    <s v="40 NIIF Pymes - Individuales"/>
    <x v="3"/>
    <s v="M7110"/>
    <x v="1"/>
    <x v="0"/>
    <m/>
    <m/>
    <s v="Otros gastos, por función"/>
    <x v="6"/>
    <x v="6"/>
    <n v="605644"/>
  </r>
  <r>
    <x v="64"/>
    <x v="64"/>
    <s v="40 NIIF Pymes - Individuales"/>
    <x v="3"/>
    <s v="M7110"/>
    <x v="0"/>
    <x v="0"/>
    <m/>
    <m/>
    <s v="Otros gastos, por función"/>
    <x v="6"/>
    <x v="6"/>
    <n v="748838"/>
  </r>
  <r>
    <x v="64"/>
    <x v="64"/>
    <s v="40 NIIF Pymes - Individuales"/>
    <x v="3"/>
    <s v="M7110"/>
    <x v="1"/>
    <x v="0"/>
    <m/>
    <m/>
    <s v="Ganancia (pérdida) por actividades de operación"/>
    <x v="8"/>
    <x v="8"/>
    <n v="3387535"/>
  </r>
  <r>
    <x v="64"/>
    <x v="64"/>
    <s v="40 NIIF Pymes - Individuales"/>
    <x v="3"/>
    <s v="M7110"/>
    <x v="0"/>
    <x v="0"/>
    <m/>
    <m/>
    <s v="Ganancia (pérdida) por actividades de operación"/>
    <x v="8"/>
    <x v="8"/>
    <n v="4629078"/>
  </r>
  <r>
    <x v="64"/>
    <x v="64"/>
    <s v="40 NIIF Pymes - Individuales"/>
    <x v="3"/>
    <s v="M7110"/>
    <x v="1"/>
    <x v="0"/>
    <m/>
    <m/>
    <s v="Ganancia (pérdida), antes de impuestos"/>
    <x v="12"/>
    <x v="12"/>
    <n v="3387535"/>
  </r>
  <r>
    <x v="64"/>
    <x v="64"/>
    <s v="40 NIIF Pymes - Individuales"/>
    <x v="3"/>
    <s v="M7110"/>
    <x v="0"/>
    <x v="0"/>
    <m/>
    <m/>
    <s v="Ganancia (pérdida), antes de impuestos"/>
    <x v="12"/>
    <x v="12"/>
    <n v="4629078"/>
  </r>
  <r>
    <x v="64"/>
    <x v="64"/>
    <s v="40 NIIF Pymes - Individuales"/>
    <x v="3"/>
    <s v="M7110"/>
    <x v="1"/>
    <x v="0"/>
    <m/>
    <m/>
    <s v="Gasto (ingreso) por impuestos, operaciones continuadas"/>
    <x v="13"/>
    <x v="13"/>
    <n v="223690"/>
  </r>
  <r>
    <x v="64"/>
    <x v="64"/>
    <s v="40 NIIF Pymes - Individuales"/>
    <x v="3"/>
    <s v="M7110"/>
    <x v="0"/>
    <x v="0"/>
    <m/>
    <m/>
    <s v="Gasto (ingreso) por impuestos, operaciones continuadas"/>
    <x v="13"/>
    <x v="13"/>
    <n v="527420"/>
  </r>
  <r>
    <x v="64"/>
    <x v="64"/>
    <s v="40 NIIF Pymes - Individuales"/>
    <x v="3"/>
    <s v="M7110"/>
    <x v="1"/>
    <x v="0"/>
    <m/>
    <m/>
    <s v="Ganancia (pérdida) procedente de operaciones continuadas"/>
    <x v="14"/>
    <x v="14"/>
    <n v="3163845"/>
  </r>
  <r>
    <x v="64"/>
    <x v="64"/>
    <s v="40 NIIF Pymes - Individuales"/>
    <x v="3"/>
    <s v="M7110"/>
    <x v="0"/>
    <x v="0"/>
    <m/>
    <m/>
    <s v="Ganancia (pérdida) procedente de operaciones continuadas"/>
    <x v="14"/>
    <x v="14"/>
    <n v="4101658"/>
  </r>
  <r>
    <x v="64"/>
    <x v="64"/>
    <s v="40 NIIF Pymes - Individuales"/>
    <x v="3"/>
    <s v="M7110"/>
    <x v="1"/>
    <x v="0"/>
    <m/>
    <m/>
    <s v="Ganancia (pérdida)"/>
    <x v="15"/>
    <x v="15"/>
    <n v="3163845"/>
  </r>
  <r>
    <x v="64"/>
    <x v="64"/>
    <s v="40 NIIF Pymes - Individuales"/>
    <x v="3"/>
    <s v="M7110"/>
    <x v="0"/>
    <x v="0"/>
    <m/>
    <m/>
    <s v="Ganancia (pérdida)"/>
    <x v="15"/>
    <x v="15"/>
    <n v="4101658"/>
  </r>
  <r>
    <x v="65"/>
    <x v="65"/>
    <s v="10 NIIF Plenas - Individuales"/>
    <x v="0"/>
    <s v="F4112"/>
    <x v="0"/>
    <x v="0"/>
    <m/>
    <m/>
    <s v="Ingresos de actividades ordinarias"/>
    <x v="0"/>
    <x v="0"/>
    <n v="60477828"/>
  </r>
  <r>
    <x v="65"/>
    <x v="65"/>
    <s v="10 NIIF Plenas - Individuales"/>
    <x v="0"/>
    <s v="F4112"/>
    <x v="1"/>
    <x v="0"/>
    <m/>
    <m/>
    <s v="Ingresos de actividades ordinarias"/>
    <x v="0"/>
    <x v="0"/>
    <n v="154082964"/>
  </r>
  <r>
    <x v="65"/>
    <x v="65"/>
    <s v="10 NIIF Plenas - Individuales"/>
    <x v="0"/>
    <s v="F4112"/>
    <x v="0"/>
    <x v="0"/>
    <m/>
    <m/>
    <s v="Costo de ventas"/>
    <x v="1"/>
    <x v="1"/>
    <n v="52511914"/>
  </r>
  <r>
    <x v="65"/>
    <x v="65"/>
    <s v="10 NIIF Plenas - Individuales"/>
    <x v="0"/>
    <s v="F4112"/>
    <x v="1"/>
    <x v="0"/>
    <m/>
    <m/>
    <s v="Costo de ventas"/>
    <x v="1"/>
    <x v="1"/>
    <n v="167124425"/>
  </r>
  <r>
    <x v="65"/>
    <x v="65"/>
    <s v="10 NIIF Plenas - Individuales"/>
    <x v="0"/>
    <s v="F4112"/>
    <x v="0"/>
    <x v="0"/>
    <m/>
    <m/>
    <s v="Ganancia bruta"/>
    <x v="2"/>
    <x v="2"/>
    <n v="7965914"/>
  </r>
  <r>
    <x v="65"/>
    <x v="65"/>
    <s v="10 NIIF Plenas - Individuales"/>
    <x v="0"/>
    <s v="F4112"/>
    <x v="1"/>
    <x v="0"/>
    <m/>
    <m/>
    <s v="Ganancia bruta"/>
    <x v="2"/>
    <x v="2"/>
    <n v="-13041461"/>
  </r>
  <r>
    <x v="65"/>
    <x v="65"/>
    <s v="10 NIIF Plenas - Individuales"/>
    <x v="0"/>
    <s v="F4112"/>
    <x v="0"/>
    <x v="0"/>
    <m/>
    <m/>
    <s v="Otros ingresos"/>
    <x v="3"/>
    <x v="3"/>
    <n v="246230"/>
  </r>
  <r>
    <x v="65"/>
    <x v="65"/>
    <s v="10 NIIF Plenas - Individuales"/>
    <x v="0"/>
    <s v="F4112"/>
    <x v="1"/>
    <x v="0"/>
    <m/>
    <m/>
    <s v="Otros ingresos"/>
    <x v="3"/>
    <x v="3"/>
    <n v="47936"/>
  </r>
  <r>
    <x v="65"/>
    <x v="65"/>
    <s v="10 NIIF Plenas - Individuales"/>
    <x v="0"/>
    <s v="F4112"/>
    <x v="0"/>
    <x v="0"/>
    <m/>
    <m/>
    <s v="Gastos de administración"/>
    <x v="5"/>
    <x v="5"/>
    <n v="1031519"/>
  </r>
  <r>
    <x v="65"/>
    <x v="65"/>
    <s v="10 NIIF Plenas - Individuales"/>
    <x v="0"/>
    <s v="F4112"/>
    <x v="1"/>
    <x v="0"/>
    <m/>
    <m/>
    <s v="Gastos de administración"/>
    <x v="5"/>
    <x v="5"/>
    <n v="1359274"/>
  </r>
  <r>
    <x v="65"/>
    <x v="65"/>
    <s v="10 NIIF Plenas - Individuales"/>
    <x v="0"/>
    <s v="F4112"/>
    <x v="0"/>
    <x v="0"/>
    <m/>
    <m/>
    <s v="Ganancia (pérdida) por actividades de operación"/>
    <x v="8"/>
    <x v="8"/>
    <n v="7180625"/>
  </r>
  <r>
    <x v="65"/>
    <x v="65"/>
    <s v="10 NIIF Plenas - Individuales"/>
    <x v="0"/>
    <s v="F4112"/>
    <x v="1"/>
    <x v="0"/>
    <m/>
    <m/>
    <s v="Ganancia (pérdida) por actividades de operación"/>
    <x v="8"/>
    <x v="8"/>
    <n v="-14352799"/>
  </r>
  <r>
    <x v="65"/>
    <x v="65"/>
    <s v="10 NIIF Plenas - Individuales"/>
    <x v="0"/>
    <s v="F4112"/>
    <x v="0"/>
    <x v="0"/>
    <m/>
    <m/>
    <s v="Ingresos financieros"/>
    <x v="9"/>
    <x v="9"/>
    <n v="10080068"/>
  </r>
  <r>
    <x v="65"/>
    <x v="65"/>
    <s v="10 NIIF Plenas - Individuales"/>
    <x v="0"/>
    <s v="F4112"/>
    <x v="1"/>
    <x v="0"/>
    <m/>
    <m/>
    <s v="Ingresos financieros"/>
    <x v="9"/>
    <x v="9"/>
    <n v="6691749"/>
  </r>
  <r>
    <x v="65"/>
    <x v="65"/>
    <s v="10 NIIF Plenas - Individuales"/>
    <x v="0"/>
    <s v="F4112"/>
    <x v="0"/>
    <x v="0"/>
    <m/>
    <m/>
    <s v="Costos financieros"/>
    <x v="10"/>
    <x v="10"/>
    <n v="8731966"/>
  </r>
  <r>
    <x v="65"/>
    <x v="65"/>
    <s v="10 NIIF Plenas - Individuales"/>
    <x v="0"/>
    <s v="F4112"/>
    <x v="1"/>
    <x v="0"/>
    <m/>
    <m/>
    <s v="Costos financieros"/>
    <x v="10"/>
    <x v="10"/>
    <n v="8449561"/>
  </r>
  <r>
    <x v="65"/>
    <x v="65"/>
    <s v="10 NIIF Plenas - Individuales"/>
    <x v="0"/>
    <s v="F4112"/>
    <x v="0"/>
    <x v="0"/>
    <m/>
    <m/>
    <s v="Ganancia (pérdida), antes de impuestos"/>
    <x v="12"/>
    <x v="12"/>
    <n v="8528727"/>
  </r>
  <r>
    <x v="65"/>
    <x v="65"/>
    <s v="10 NIIF Plenas - Individuales"/>
    <x v="0"/>
    <s v="F4112"/>
    <x v="1"/>
    <x v="0"/>
    <m/>
    <m/>
    <s v="Ganancia (pérdida), antes de impuestos"/>
    <x v="12"/>
    <x v="12"/>
    <n v="-16110611"/>
  </r>
  <r>
    <x v="65"/>
    <x v="65"/>
    <s v="10 NIIF Plenas - Individuales"/>
    <x v="0"/>
    <s v="F4112"/>
    <x v="0"/>
    <x v="0"/>
    <m/>
    <m/>
    <s v="Gasto (ingreso) por impuestos, operaciones continuadas"/>
    <x v="13"/>
    <x v="13"/>
    <n v="1538335"/>
  </r>
  <r>
    <x v="65"/>
    <x v="65"/>
    <s v="10 NIIF Plenas - Individuales"/>
    <x v="0"/>
    <s v="F4112"/>
    <x v="1"/>
    <x v="0"/>
    <m/>
    <m/>
    <s v="Gasto (ingreso) por impuestos, operaciones continuadas"/>
    <x v="13"/>
    <x v="13"/>
    <n v="-4805612"/>
  </r>
  <r>
    <x v="65"/>
    <x v="65"/>
    <s v="10 NIIF Plenas - Individuales"/>
    <x v="0"/>
    <s v="F4112"/>
    <x v="0"/>
    <x v="0"/>
    <m/>
    <m/>
    <s v="Ganancia (pérdida) procedente de operaciones continuadas"/>
    <x v="14"/>
    <x v="14"/>
    <n v="6990392"/>
  </r>
  <r>
    <x v="65"/>
    <x v="65"/>
    <s v="10 NIIF Plenas - Individuales"/>
    <x v="0"/>
    <s v="F4112"/>
    <x v="1"/>
    <x v="0"/>
    <m/>
    <m/>
    <s v="Ganancia (pérdida) procedente de operaciones continuadas"/>
    <x v="14"/>
    <x v="14"/>
    <n v="-11304999"/>
  </r>
  <r>
    <x v="65"/>
    <x v="65"/>
    <s v="10 NIIF Plenas - Individuales"/>
    <x v="0"/>
    <s v="F4112"/>
    <x v="0"/>
    <x v="0"/>
    <m/>
    <m/>
    <s v="Ganancia (pérdida)"/>
    <x v="15"/>
    <x v="15"/>
    <n v="6990392"/>
  </r>
  <r>
    <x v="65"/>
    <x v="65"/>
    <s v="10 NIIF Plenas - Individuales"/>
    <x v="0"/>
    <s v="F4112"/>
    <x v="1"/>
    <x v="0"/>
    <m/>
    <m/>
    <s v="Ganancia (pérdida)"/>
    <x v="15"/>
    <x v="15"/>
    <n v="-11304999"/>
  </r>
  <r>
    <x v="66"/>
    <x v="66"/>
    <s v="20 NIIF Plenas - Separados"/>
    <x v="3"/>
    <s v="M7110"/>
    <x v="0"/>
    <x v="0"/>
    <m/>
    <m/>
    <s v="Ingresos de actividades ordinarias"/>
    <x v="0"/>
    <x v="0"/>
    <n v="30487566"/>
  </r>
  <r>
    <x v="66"/>
    <x v="66"/>
    <s v="20 NIIF Plenas - Separados"/>
    <x v="3"/>
    <s v="M7110"/>
    <x v="1"/>
    <x v="0"/>
    <m/>
    <m/>
    <s v="Ingresos de actividades ordinarias"/>
    <x v="0"/>
    <x v="0"/>
    <n v="37955937"/>
  </r>
  <r>
    <x v="66"/>
    <x v="66"/>
    <s v="20 NIIF Plenas - Separados"/>
    <x v="3"/>
    <s v="M7110"/>
    <x v="0"/>
    <x v="0"/>
    <m/>
    <m/>
    <s v="Costo de ventas"/>
    <x v="1"/>
    <x v="1"/>
    <n v="26557841"/>
  </r>
  <r>
    <x v="66"/>
    <x v="66"/>
    <s v="20 NIIF Plenas - Separados"/>
    <x v="3"/>
    <s v="M7110"/>
    <x v="1"/>
    <x v="0"/>
    <m/>
    <m/>
    <s v="Costo de ventas"/>
    <x v="1"/>
    <x v="1"/>
    <n v="33875467"/>
  </r>
  <r>
    <x v="66"/>
    <x v="66"/>
    <s v="20 NIIF Plenas - Separados"/>
    <x v="3"/>
    <s v="M7110"/>
    <x v="0"/>
    <x v="0"/>
    <m/>
    <m/>
    <s v="Ganancia bruta"/>
    <x v="2"/>
    <x v="2"/>
    <n v="3929725"/>
  </r>
  <r>
    <x v="66"/>
    <x v="66"/>
    <s v="20 NIIF Plenas - Separados"/>
    <x v="3"/>
    <s v="M7110"/>
    <x v="1"/>
    <x v="0"/>
    <m/>
    <m/>
    <s v="Ganancia bruta"/>
    <x v="2"/>
    <x v="2"/>
    <n v="4080470"/>
  </r>
  <r>
    <x v="66"/>
    <x v="66"/>
    <s v="20 NIIF Plenas - Separados"/>
    <x v="3"/>
    <s v="M7110"/>
    <x v="0"/>
    <x v="0"/>
    <m/>
    <m/>
    <s v="Otros ingresos"/>
    <x v="3"/>
    <x v="3"/>
    <n v="8426"/>
  </r>
  <r>
    <x v="66"/>
    <x v="66"/>
    <s v="20 NIIF Plenas - Separados"/>
    <x v="3"/>
    <s v="M7110"/>
    <x v="1"/>
    <x v="0"/>
    <m/>
    <m/>
    <s v="Otros ingresos"/>
    <x v="3"/>
    <x v="3"/>
    <n v="5037"/>
  </r>
  <r>
    <x v="66"/>
    <x v="66"/>
    <s v="20 NIIF Plenas - Separados"/>
    <x v="3"/>
    <s v="M7110"/>
    <x v="0"/>
    <x v="0"/>
    <m/>
    <m/>
    <s v="Costos de distribución"/>
    <x v="4"/>
    <x v="4"/>
    <n v="779307"/>
  </r>
  <r>
    <x v="66"/>
    <x v="66"/>
    <s v="20 NIIF Plenas - Separados"/>
    <x v="3"/>
    <s v="M7110"/>
    <x v="1"/>
    <x v="0"/>
    <m/>
    <m/>
    <s v="Costos de distribución"/>
    <x v="4"/>
    <x v="4"/>
    <n v="850898"/>
  </r>
  <r>
    <x v="66"/>
    <x v="66"/>
    <s v="20 NIIF Plenas - Separados"/>
    <x v="3"/>
    <s v="M7110"/>
    <x v="0"/>
    <x v="0"/>
    <m/>
    <m/>
    <s v="Gastos de administración"/>
    <x v="5"/>
    <x v="5"/>
    <n v="1856241"/>
  </r>
  <r>
    <x v="66"/>
    <x v="66"/>
    <s v="20 NIIF Plenas - Separados"/>
    <x v="3"/>
    <s v="M7110"/>
    <x v="1"/>
    <x v="0"/>
    <m/>
    <m/>
    <s v="Gastos de administración"/>
    <x v="5"/>
    <x v="5"/>
    <n v="1976859"/>
  </r>
  <r>
    <x v="66"/>
    <x v="66"/>
    <s v="20 NIIF Plenas - Separados"/>
    <x v="3"/>
    <s v="M7110"/>
    <x v="0"/>
    <x v="0"/>
    <m/>
    <m/>
    <s v="Otros gastos, por función"/>
    <x v="6"/>
    <x v="6"/>
    <n v="663140"/>
  </r>
  <r>
    <x v="66"/>
    <x v="66"/>
    <s v="20 NIIF Plenas - Separados"/>
    <x v="3"/>
    <s v="M7110"/>
    <x v="1"/>
    <x v="0"/>
    <m/>
    <m/>
    <s v="Otros gastos, por función"/>
    <x v="6"/>
    <x v="6"/>
    <n v="1000050"/>
  </r>
  <r>
    <x v="66"/>
    <x v="66"/>
    <s v="20 NIIF Plenas - Separados"/>
    <x v="3"/>
    <s v="M7110"/>
    <x v="0"/>
    <x v="0"/>
    <m/>
    <m/>
    <s v="Ganancia (pérdida) por actividades de operación"/>
    <x v="8"/>
    <x v="8"/>
    <n v="639463"/>
  </r>
  <r>
    <x v="66"/>
    <x v="66"/>
    <s v="20 NIIF Plenas - Separados"/>
    <x v="3"/>
    <s v="M7110"/>
    <x v="1"/>
    <x v="0"/>
    <m/>
    <m/>
    <s v="Ganancia (pérdida) por actividades de operación"/>
    <x v="8"/>
    <x v="8"/>
    <n v="257700"/>
  </r>
  <r>
    <x v="66"/>
    <x v="66"/>
    <s v="20 NIIF Plenas - Separados"/>
    <x v="3"/>
    <s v="M7110"/>
    <x v="0"/>
    <x v="0"/>
    <m/>
    <m/>
    <s v="Ganancia (pérdida), antes de impuestos"/>
    <x v="12"/>
    <x v="12"/>
    <n v="639463"/>
  </r>
  <r>
    <x v="66"/>
    <x v="66"/>
    <s v="20 NIIF Plenas - Separados"/>
    <x v="3"/>
    <s v="M7110"/>
    <x v="1"/>
    <x v="0"/>
    <m/>
    <m/>
    <s v="Ganancia (pérdida), antes de impuestos"/>
    <x v="12"/>
    <x v="12"/>
    <n v="257700"/>
  </r>
  <r>
    <x v="66"/>
    <x v="66"/>
    <s v="20 NIIF Plenas - Separados"/>
    <x v="3"/>
    <s v="M7110"/>
    <x v="1"/>
    <x v="0"/>
    <m/>
    <m/>
    <s v="Gasto (ingreso) por impuestos, operaciones continuadas"/>
    <x v="13"/>
    <x v="13"/>
    <n v="-158314"/>
  </r>
  <r>
    <x v="66"/>
    <x v="66"/>
    <s v="20 NIIF Plenas - Separados"/>
    <x v="3"/>
    <s v="M7110"/>
    <x v="0"/>
    <x v="0"/>
    <m/>
    <m/>
    <s v="Ganancia (pérdida) procedente de operaciones continuadas"/>
    <x v="14"/>
    <x v="14"/>
    <n v="639463"/>
  </r>
  <r>
    <x v="66"/>
    <x v="66"/>
    <s v="20 NIIF Plenas - Separados"/>
    <x v="3"/>
    <s v="M7110"/>
    <x v="1"/>
    <x v="0"/>
    <m/>
    <m/>
    <s v="Ganancia (pérdida) procedente de operaciones continuadas"/>
    <x v="14"/>
    <x v="14"/>
    <n v="416014"/>
  </r>
  <r>
    <x v="66"/>
    <x v="66"/>
    <s v="20 NIIF Plenas - Separados"/>
    <x v="3"/>
    <s v="M7110"/>
    <x v="0"/>
    <x v="0"/>
    <m/>
    <m/>
    <s v="Ganancia (pérdida)"/>
    <x v="15"/>
    <x v="15"/>
    <n v="639463"/>
  </r>
  <r>
    <x v="66"/>
    <x v="66"/>
    <s v="20 NIIF Plenas - Separados"/>
    <x v="3"/>
    <s v="M7110"/>
    <x v="1"/>
    <x v="0"/>
    <m/>
    <m/>
    <s v="Ganancia (pérdida)"/>
    <x v="15"/>
    <x v="15"/>
    <n v="416014"/>
  </r>
  <r>
    <x v="67"/>
    <x v="67"/>
    <s v="20 NIIF Plenas - Separados"/>
    <x v="3"/>
    <s v="F4210"/>
    <x v="0"/>
    <x v="0"/>
    <m/>
    <m/>
    <s v="Ingresos de actividades ordinarias"/>
    <x v="0"/>
    <x v="0"/>
    <n v="201481483"/>
  </r>
  <r>
    <x v="67"/>
    <x v="67"/>
    <s v="20 NIIF Plenas - Separados"/>
    <x v="3"/>
    <s v="F4210"/>
    <x v="1"/>
    <x v="0"/>
    <m/>
    <m/>
    <s v="Ingresos de actividades ordinarias"/>
    <x v="0"/>
    <x v="0"/>
    <n v="209516041"/>
  </r>
  <r>
    <x v="67"/>
    <x v="67"/>
    <s v="20 NIIF Plenas - Separados"/>
    <x v="3"/>
    <s v="F4210"/>
    <x v="0"/>
    <x v="0"/>
    <m/>
    <m/>
    <s v="Costo de ventas"/>
    <x v="1"/>
    <x v="1"/>
    <n v="170867393"/>
  </r>
  <r>
    <x v="67"/>
    <x v="67"/>
    <s v="20 NIIF Plenas - Separados"/>
    <x v="3"/>
    <s v="F4210"/>
    <x v="1"/>
    <x v="0"/>
    <m/>
    <m/>
    <s v="Costo de ventas"/>
    <x v="1"/>
    <x v="1"/>
    <n v="185356246"/>
  </r>
  <r>
    <x v="67"/>
    <x v="67"/>
    <s v="20 NIIF Plenas - Separados"/>
    <x v="3"/>
    <s v="F4210"/>
    <x v="0"/>
    <x v="0"/>
    <m/>
    <m/>
    <s v="Ganancia bruta"/>
    <x v="2"/>
    <x v="2"/>
    <n v="30614090"/>
  </r>
  <r>
    <x v="67"/>
    <x v="67"/>
    <s v="20 NIIF Plenas - Separados"/>
    <x v="3"/>
    <s v="F4210"/>
    <x v="1"/>
    <x v="0"/>
    <m/>
    <m/>
    <s v="Ganancia bruta"/>
    <x v="2"/>
    <x v="2"/>
    <n v="24159795"/>
  </r>
  <r>
    <x v="67"/>
    <x v="67"/>
    <s v="20 NIIF Plenas - Separados"/>
    <x v="3"/>
    <s v="F4210"/>
    <x v="0"/>
    <x v="0"/>
    <m/>
    <m/>
    <s v="Otros ingresos"/>
    <x v="3"/>
    <x v="3"/>
    <n v="5075510"/>
  </r>
  <r>
    <x v="67"/>
    <x v="67"/>
    <s v="20 NIIF Plenas - Separados"/>
    <x v="3"/>
    <s v="F4210"/>
    <x v="1"/>
    <x v="0"/>
    <m/>
    <m/>
    <s v="Otros ingresos"/>
    <x v="3"/>
    <x v="3"/>
    <n v="2184744"/>
  </r>
  <r>
    <x v="67"/>
    <x v="67"/>
    <s v="20 NIIF Plenas - Separados"/>
    <x v="3"/>
    <s v="F4210"/>
    <x v="0"/>
    <x v="0"/>
    <m/>
    <m/>
    <s v="Gastos de administración"/>
    <x v="5"/>
    <x v="5"/>
    <n v="8559928"/>
  </r>
  <r>
    <x v="67"/>
    <x v="67"/>
    <s v="20 NIIF Plenas - Separados"/>
    <x v="3"/>
    <s v="F4210"/>
    <x v="1"/>
    <x v="0"/>
    <m/>
    <m/>
    <s v="Gastos de administración"/>
    <x v="5"/>
    <x v="5"/>
    <n v="9056628"/>
  </r>
  <r>
    <x v="67"/>
    <x v="67"/>
    <s v="20 NIIF Plenas - Separados"/>
    <x v="3"/>
    <s v="F4210"/>
    <x v="0"/>
    <x v="0"/>
    <m/>
    <m/>
    <s v="Otros gastos, por función"/>
    <x v="6"/>
    <x v="6"/>
    <n v="3295839"/>
  </r>
  <r>
    <x v="67"/>
    <x v="67"/>
    <s v="20 NIIF Plenas - Separados"/>
    <x v="3"/>
    <s v="F4210"/>
    <x v="1"/>
    <x v="0"/>
    <m/>
    <m/>
    <s v="Otros gastos, por función"/>
    <x v="6"/>
    <x v="6"/>
    <n v="619011"/>
  </r>
  <r>
    <x v="67"/>
    <x v="67"/>
    <s v="20 NIIF Plenas - Separados"/>
    <x v="3"/>
    <s v="F4210"/>
    <x v="0"/>
    <x v="0"/>
    <m/>
    <m/>
    <s v="Otras ganancias (pérdidas)"/>
    <x v="7"/>
    <x v="7"/>
    <n v="9787405"/>
  </r>
  <r>
    <x v="67"/>
    <x v="67"/>
    <s v="20 NIIF Plenas - Separados"/>
    <x v="3"/>
    <s v="F4210"/>
    <x v="1"/>
    <x v="0"/>
    <m/>
    <m/>
    <s v="Otras ganancias (pérdidas)"/>
    <x v="7"/>
    <x v="7"/>
    <n v="758830"/>
  </r>
  <r>
    <x v="67"/>
    <x v="67"/>
    <s v="20 NIIF Plenas - Separados"/>
    <x v="3"/>
    <s v="F4210"/>
    <x v="0"/>
    <x v="0"/>
    <m/>
    <m/>
    <s v="Ganancia (pérdida) por actividades de operación"/>
    <x v="8"/>
    <x v="8"/>
    <n v="33621238"/>
  </r>
  <r>
    <x v="67"/>
    <x v="67"/>
    <s v="20 NIIF Plenas - Separados"/>
    <x v="3"/>
    <s v="F4210"/>
    <x v="1"/>
    <x v="0"/>
    <m/>
    <m/>
    <s v="Ganancia (pérdida) por actividades de operación"/>
    <x v="8"/>
    <x v="8"/>
    <n v="17427730"/>
  </r>
  <r>
    <x v="67"/>
    <x v="67"/>
    <s v="20 NIIF Plenas - Separados"/>
    <x v="3"/>
    <s v="F4210"/>
    <x v="0"/>
    <x v="0"/>
    <m/>
    <m/>
    <s v="Ingresos financieros"/>
    <x v="9"/>
    <x v="9"/>
    <n v="4614760"/>
  </r>
  <r>
    <x v="67"/>
    <x v="67"/>
    <s v="20 NIIF Plenas - Separados"/>
    <x v="3"/>
    <s v="F4210"/>
    <x v="1"/>
    <x v="0"/>
    <m/>
    <m/>
    <s v="Ingresos financieros"/>
    <x v="9"/>
    <x v="9"/>
    <n v="10326194"/>
  </r>
  <r>
    <x v="67"/>
    <x v="67"/>
    <s v="20 NIIF Plenas - Separados"/>
    <x v="3"/>
    <s v="F4210"/>
    <x v="0"/>
    <x v="0"/>
    <m/>
    <m/>
    <s v="Costos financieros"/>
    <x v="10"/>
    <x v="10"/>
    <n v="3898042"/>
  </r>
  <r>
    <x v="67"/>
    <x v="67"/>
    <s v="20 NIIF Plenas - Separados"/>
    <x v="3"/>
    <s v="F4210"/>
    <x v="1"/>
    <x v="0"/>
    <m/>
    <m/>
    <s v="Costos financieros"/>
    <x v="10"/>
    <x v="10"/>
    <n v="6630550"/>
  </r>
  <r>
    <x v="67"/>
    <x v="67"/>
    <s v="20 NIIF Plenas - Separados"/>
    <x v="3"/>
    <s v="F4210"/>
    <x v="0"/>
    <x v="0"/>
    <m/>
    <m/>
    <s v="Ganancia (pérdida), antes de impuestos"/>
    <x v="12"/>
    <x v="12"/>
    <n v="34337956"/>
  </r>
  <r>
    <x v="67"/>
    <x v="67"/>
    <s v="20 NIIF Plenas - Separados"/>
    <x v="3"/>
    <s v="F4210"/>
    <x v="1"/>
    <x v="0"/>
    <m/>
    <m/>
    <s v="Ganancia (pérdida), antes de impuestos"/>
    <x v="12"/>
    <x v="12"/>
    <n v="21123374"/>
  </r>
  <r>
    <x v="67"/>
    <x v="67"/>
    <s v="20 NIIF Plenas - Separados"/>
    <x v="3"/>
    <s v="F4210"/>
    <x v="0"/>
    <x v="0"/>
    <m/>
    <m/>
    <s v="Gasto (ingreso) por impuestos, operaciones continuadas"/>
    <x v="13"/>
    <x v="13"/>
    <n v="9606652"/>
  </r>
  <r>
    <x v="67"/>
    <x v="67"/>
    <s v="20 NIIF Plenas - Separados"/>
    <x v="3"/>
    <s v="F4210"/>
    <x v="1"/>
    <x v="0"/>
    <m/>
    <m/>
    <s v="Gasto (ingreso) por impuestos, operaciones continuadas"/>
    <x v="13"/>
    <x v="13"/>
    <n v="12427254"/>
  </r>
  <r>
    <x v="67"/>
    <x v="67"/>
    <s v="20 NIIF Plenas - Separados"/>
    <x v="3"/>
    <s v="F4210"/>
    <x v="0"/>
    <x v="0"/>
    <m/>
    <m/>
    <s v="Ganancia (pérdida) procedente de operaciones continuadas"/>
    <x v="14"/>
    <x v="14"/>
    <n v="24731304"/>
  </r>
  <r>
    <x v="67"/>
    <x v="67"/>
    <s v="20 NIIF Plenas - Separados"/>
    <x v="3"/>
    <s v="F4210"/>
    <x v="1"/>
    <x v="0"/>
    <m/>
    <m/>
    <s v="Ganancia (pérdida) procedente de operaciones continuadas"/>
    <x v="14"/>
    <x v="14"/>
    <n v="8696120"/>
  </r>
  <r>
    <x v="67"/>
    <x v="67"/>
    <s v="20 NIIF Plenas - Separados"/>
    <x v="3"/>
    <s v="F4210"/>
    <x v="0"/>
    <x v="0"/>
    <m/>
    <m/>
    <s v="Ganancia (pérdida)"/>
    <x v="15"/>
    <x v="15"/>
    <n v="24731304"/>
  </r>
  <r>
    <x v="67"/>
    <x v="67"/>
    <s v="20 NIIF Plenas - Separados"/>
    <x v="3"/>
    <s v="F4210"/>
    <x v="1"/>
    <x v="0"/>
    <m/>
    <m/>
    <s v="Ganancia (pérdida)"/>
    <x v="15"/>
    <x v="15"/>
    <n v="8696120"/>
  </r>
  <r>
    <x v="68"/>
    <x v="68"/>
    <s v="20 NIIF Plenas - Separados"/>
    <x v="0"/>
    <s v="M7110"/>
    <x v="0"/>
    <x v="0"/>
    <m/>
    <m/>
    <s v="Ingresos de actividades ordinarias"/>
    <x v="0"/>
    <x v="0"/>
    <n v="51410776"/>
  </r>
  <r>
    <x v="68"/>
    <x v="68"/>
    <s v="20 NIIF Plenas - Separados"/>
    <x v="0"/>
    <s v="M7110"/>
    <x v="1"/>
    <x v="0"/>
    <m/>
    <m/>
    <s v="Ingresos de actividades ordinarias"/>
    <x v="0"/>
    <x v="0"/>
    <n v="43553802"/>
  </r>
  <r>
    <x v="68"/>
    <x v="68"/>
    <s v="20 NIIF Plenas - Separados"/>
    <x v="0"/>
    <s v="M7110"/>
    <x v="0"/>
    <x v="0"/>
    <m/>
    <m/>
    <s v="Costo de ventas"/>
    <x v="1"/>
    <x v="1"/>
    <n v="41921054"/>
  </r>
  <r>
    <x v="68"/>
    <x v="68"/>
    <s v="20 NIIF Plenas - Separados"/>
    <x v="0"/>
    <s v="M7110"/>
    <x v="1"/>
    <x v="0"/>
    <m/>
    <m/>
    <s v="Costo de ventas"/>
    <x v="1"/>
    <x v="1"/>
    <n v="29685437"/>
  </r>
  <r>
    <x v="68"/>
    <x v="68"/>
    <s v="20 NIIF Plenas - Separados"/>
    <x v="0"/>
    <s v="M7110"/>
    <x v="0"/>
    <x v="0"/>
    <m/>
    <m/>
    <s v="Ganancia bruta"/>
    <x v="2"/>
    <x v="2"/>
    <n v="9489722"/>
  </r>
  <r>
    <x v="68"/>
    <x v="68"/>
    <s v="20 NIIF Plenas - Separados"/>
    <x v="0"/>
    <s v="M7110"/>
    <x v="1"/>
    <x v="0"/>
    <m/>
    <m/>
    <s v="Ganancia bruta"/>
    <x v="2"/>
    <x v="2"/>
    <n v="13868365"/>
  </r>
  <r>
    <x v="68"/>
    <x v="68"/>
    <s v="20 NIIF Plenas - Separados"/>
    <x v="0"/>
    <s v="M7110"/>
    <x v="0"/>
    <x v="0"/>
    <m/>
    <m/>
    <s v="Gastos de administración"/>
    <x v="5"/>
    <x v="5"/>
    <n v="10353959"/>
  </r>
  <r>
    <x v="68"/>
    <x v="68"/>
    <s v="20 NIIF Plenas - Separados"/>
    <x v="0"/>
    <s v="M7110"/>
    <x v="1"/>
    <x v="0"/>
    <m/>
    <m/>
    <s v="Gastos de administración"/>
    <x v="5"/>
    <x v="5"/>
    <n v="10519255"/>
  </r>
  <r>
    <x v="68"/>
    <x v="68"/>
    <s v="20 NIIF Plenas - Separados"/>
    <x v="0"/>
    <s v="M7110"/>
    <x v="0"/>
    <x v="0"/>
    <m/>
    <m/>
    <s v="Ganancia (pérdida) por actividades de operación"/>
    <x v="8"/>
    <x v="8"/>
    <n v="-864237"/>
  </r>
  <r>
    <x v="68"/>
    <x v="68"/>
    <s v="20 NIIF Plenas - Separados"/>
    <x v="0"/>
    <s v="M7110"/>
    <x v="1"/>
    <x v="0"/>
    <m/>
    <m/>
    <s v="Ganancia (pérdida) por actividades de operación"/>
    <x v="8"/>
    <x v="8"/>
    <n v="3349110"/>
  </r>
  <r>
    <x v="68"/>
    <x v="68"/>
    <s v="20 NIIF Plenas - Separados"/>
    <x v="0"/>
    <s v="M7110"/>
    <x v="0"/>
    <x v="0"/>
    <m/>
    <m/>
    <s v="Ingresos financieros"/>
    <x v="9"/>
    <x v="9"/>
    <n v="1039710"/>
  </r>
  <r>
    <x v="68"/>
    <x v="68"/>
    <s v="20 NIIF Plenas - Separados"/>
    <x v="0"/>
    <s v="M7110"/>
    <x v="1"/>
    <x v="0"/>
    <m/>
    <m/>
    <s v="Ingresos financieros"/>
    <x v="9"/>
    <x v="9"/>
    <n v="2503664"/>
  </r>
  <r>
    <x v="68"/>
    <x v="68"/>
    <s v="20 NIIF Plenas - Separados"/>
    <x v="0"/>
    <s v="M7110"/>
    <x v="0"/>
    <x v="0"/>
    <m/>
    <m/>
    <s v="Costos financieros"/>
    <x v="10"/>
    <x v="10"/>
    <n v="2459668"/>
  </r>
  <r>
    <x v="68"/>
    <x v="68"/>
    <s v="20 NIIF Plenas - Separados"/>
    <x v="0"/>
    <s v="M7110"/>
    <x v="1"/>
    <x v="0"/>
    <m/>
    <m/>
    <s v="Costos financieros"/>
    <x v="10"/>
    <x v="10"/>
    <n v="1418261"/>
  </r>
  <r>
    <x v="68"/>
    <x v="68"/>
    <s v="20 NIIF Plenas - Separados"/>
    <x v="0"/>
    <s v="M7110"/>
    <x v="0"/>
    <x v="0"/>
    <m/>
    <m/>
    <s v="Ganancia (pérdida), antes de impuestos"/>
    <x v="12"/>
    <x v="12"/>
    <n v="-2284195"/>
  </r>
  <r>
    <x v="68"/>
    <x v="68"/>
    <s v="20 NIIF Plenas - Separados"/>
    <x v="0"/>
    <s v="M7110"/>
    <x v="1"/>
    <x v="0"/>
    <m/>
    <m/>
    <s v="Ganancia (pérdida), antes de impuestos"/>
    <x v="12"/>
    <x v="12"/>
    <n v="4434513"/>
  </r>
  <r>
    <x v="68"/>
    <x v="68"/>
    <s v="20 NIIF Plenas - Separados"/>
    <x v="0"/>
    <s v="M7110"/>
    <x v="0"/>
    <x v="0"/>
    <m/>
    <m/>
    <s v="Gasto (ingreso) por impuestos, operaciones continuadas"/>
    <x v="13"/>
    <x v="13"/>
    <n v="2638820"/>
  </r>
  <r>
    <x v="68"/>
    <x v="68"/>
    <s v="20 NIIF Plenas - Separados"/>
    <x v="0"/>
    <s v="M7110"/>
    <x v="1"/>
    <x v="0"/>
    <m/>
    <m/>
    <s v="Gasto (ingreso) por impuestos, operaciones continuadas"/>
    <x v="13"/>
    <x v="13"/>
    <n v="780185"/>
  </r>
  <r>
    <x v="68"/>
    <x v="68"/>
    <s v="20 NIIF Plenas - Separados"/>
    <x v="0"/>
    <s v="M7110"/>
    <x v="0"/>
    <x v="0"/>
    <m/>
    <m/>
    <s v="Ganancia (pérdida) procedente de operaciones continuadas"/>
    <x v="14"/>
    <x v="14"/>
    <n v="-4923015"/>
  </r>
  <r>
    <x v="68"/>
    <x v="68"/>
    <s v="20 NIIF Plenas - Separados"/>
    <x v="0"/>
    <s v="M7110"/>
    <x v="1"/>
    <x v="0"/>
    <m/>
    <m/>
    <s v="Ganancia (pérdida) procedente de operaciones continuadas"/>
    <x v="14"/>
    <x v="14"/>
    <n v="3654328"/>
  </r>
  <r>
    <x v="68"/>
    <x v="68"/>
    <s v="20 NIIF Plenas - Separados"/>
    <x v="0"/>
    <s v="M7110"/>
    <x v="0"/>
    <x v="0"/>
    <m/>
    <m/>
    <s v="Ganancia (pérdida)"/>
    <x v="15"/>
    <x v="15"/>
    <n v="-4923015"/>
  </r>
  <r>
    <x v="68"/>
    <x v="68"/>
    <s v="20 NIIF Plenas - Separados"/>
    <x v="0"/>
    <s v="M7110"/>
    <x v="1"/>
    <x v="0"/>
    <m/>
    <m/>
    <s v="Ganancia (pérdida)"/>
    <x v="15"/>
    <x v="15"/>
    <n v="3654328"/>
  </r>
  <r>
    <x v="69"/>
    <x v="69"/>
    <s v="20 NIIF Plenas - Separados"/>
    <x v="0"/>
    <s v="F4290"/>
    <x v="0"/>
    <x v="0"/>
    <m/>
    <m/>
    <s v="Ingresos de actividades ordinarias"/>
    <x v="0"/>
    <x v="0"/>
    <n v="316511329"/>
  </r>
  <r>
    <x v="69"/>
    <x v="69"/>
    <s v="20 NIIF Plenas - Separados"/>
    <x v="0"/>
    <s v="F4290"/>
    <x v="1"/>
    <x v="0"/>
    <m/>
    <m/>
    <s v="Ingresos de actividades ordinarias"/>
    <x v="0"/>
    <x v="0"/>
    <n v="213986869"/>
  </r>
  <r>
    <x v="69"/>
    <x v="69"/>
    <s v="20 NIIF Plenas - Separados"/>
    <x v="0"/>
    <s v="F4290"/>
    <x v="0"/>
    <x v="0"/>
    <m/>
    <m/>
    <s v="Costo de ventas"/>
    <x v="1"/>
    <x v="1"/>
    <n v="258616423"/>
  </r>
  <r>
    <x v="69"/>
    <x v="69"/>
    <s v="20 NIIF Plenas - Separados"/>
    <x v="0"/>
    <s v="F4290"/>
    <x v="1"/>
    <x v="0"/>
    <m/>
    <m/>
    <s v="Costo de ventas"/>
    <x v="1"/>
    <x v="1"/>
    <n v="185984927"/>
  </r>
  <r>
    <x v="69"/>
    <x v="69"/>
    <s v="20 NIIF Plenas - Separados"/>
    <x v="0"/>
    <s v="F4290"/>
    <x v="0"/>
    <x v="0"/>
    <m/>
    <m/>
    <s v="Ganancia bruta"/>
    <x v="2"/>
    <x v="2"/>
    <n v="57894906"/>
  </r>
  <r>
    <x v="69"/>
    <x v="69"/>
    <s v="20 NIIF Plenas - Separados"/>
    <x v="0"/>
    <s v="F4290"/>
    <x v="1"/>
    <x v="0"/>
    <m/>
    <m/>
    <s v="Ganancia bruta"/>
    <x v="2"/>
    <x v="2"/>
    <n v="28001942"/>
  </r>
  <r>
    <x v="69"/>
    <x v="69"/>
    <s v="20 NIIF Plenas - Separados"/>
    <x v="0"/>
    <s v="F4290"/>
    <x v="0"/>
    <x v="0"/>
    <m/>
    <m/>
    <s v="Otros ingresos"/>
    <x v="3"/>
    <x v="3"/>
    <n v="43347275"/>
  </r>
  <r>
    <x v="69"/>
    <x v="69"/>
    <s v="20 NIIF Plenas - Separados"/>
    <x v="0"/>
    <s v="F4290"/>
    <x v="1"/>
    <x v="0"/>
    <m/>
    <m/>
    <s v="Otros ingresos"/>
    <x v="3"/>
    <x v="3"/>
    <n v="82854406"/>
  </r>
  <r>
    <x v="69"/>
    <x v="69"/>
    <s v="20 NIIF Plenas - Separados"/>
    <x v="0"/>
    <s v="F4290"/>
    <x v="0"/>
    <x v="0"/>
    <m/>
    <m/>
    <s v="Gastos de administración"/>
    <x v="5"/>
    <x v="5"/>
    <n v="12180714"/>
  </r>
  <r>
    <x v="69"/>
    <x v="69"/>
    <s v="20 NIIF Plenas - Separados"/>
    <x v="0"/>
    <s v="F4290"/>
    <x v="1"/>
    <x v="0"/>
    <m/>
    <m/>
    <s v="Gastos de administración"/>
    <x v="5"/>
    <x v="5"/>
    <n v="12054488"/>
  </r>
  <r>
    <x v="69"/>
    <x v="69"/>
    <s v="20 NIIF Plenas - Separados"/>
    <x v="0"/>
    <s v="F4290"/>
    <x v="0"/>
    <x v="0"/>
    <m/>
    <m/>
    <s v="Otros gastos, por función"/>
    <x v="6"/>
    <x v="6"/>
    <n v="28074302"/>
  </r>
  <r>
    <x v="69"/>
    <x v="69"/>
    <s v="20 NIIF Plenas - Separados"/>
    <x v="0"/>
    <s v="F4290"/>
    <x v="1"/>
    <x v="0"/>
    <m/>
    <m/>
    <s v="Otros gastos, por función"/>
    <x v="6"/>
    <x v="6"/>
    <n v="34503349"/>
  </r>
  <r>
    <x v="69"/>
    <x v="69"/>
    <s v="20 NIIF Plenas - Separados"/>
    <x v="0"/>
    <s v="F4290"/>
    <x v="0"/>
    <x v="0"/>
    <m/>
    <m/>
    <s v="Ganancia (pérdida) por actividades de operación"/>
    <x v="8"/>
    <x v="8"/>
    <n v="60987165"/>
  </r>
  <r>
    <x v="69"/>
    <x v="69"/>
    <s v="20 NIIF Plenas - Separados"/>
    <x v="0"/>
    <s v="F4290"/>
    <x v="1"/>
    <x v="0"/>
    <m/>
    <m/>
    <s v="Ganancia (pérdida) por actividades de operación"/>
    <x v="8"/>
    <x v="8"/>
    <n v="64298511"/>
  </r>
  <r>
    <x v="69"/>
    <x v="69"/>
    <s v="20 NIIF Plenas - Separados"/>
    <x v="0"/>
    <s v="F4290"/>
    <x v="0"/>
    <x v="0"/>
    <m/>
    <m/>
    <s v="Ganancia (pérdida), antes de impuestos"/>
    <x v="12"/>
    <x v="12"/>
    <n v="60987165"/>
  </r>
  <r>
    <x v="69"/>
    <x v="69"/>
    <s v="20 NIIF Plenas - Separados"/>
    <x v="0"/>
    <s v="F4290"/>
    <x v="1"/>
    <x v="0"/>
    <m/>
    <m/>
    <s v="Ganancia (pérdida), antes de impuestos"/>
    <x v="12"/>
    <x v="12"/>
    <n v="64298511"/>
  </r>
  <r>
    <x v="69"/>
    <x v="69"/>
    <s v="20 NIIF Plenas - Separados"/>
    <x v="0"/>
    <s v="F4290"/>
    <x v="0"/>
    <x v="0"/>
    <m/>
    <m/>
    <s v="Gasto (ingreso) por impuestos, operaciones continuadas"/>
    <x v="13"/>
    <x v="13"/>
    <n v="13481249"/>
  </r>
  <r>
    <x v="69"/>
    <x v="69"/>
    <s v="20 NIIF Plenas - Separados"/>
    <x v="0"/>
    <s v="F4290"/>
    <x v="1"/>
    <x v="0"/>
    <m/>
    <m/>
    <s v="Gasto (ingreso) por impuestos, operaciones continuadas"/>
    <x v="13"/>
    <x v="13"/>
    <n v="11487408"/>
  </r>
  <r>
    <x v="69"/>
    <x v="69"/>
    <s v="20 NIIF Plenas - Separados"/>
    <x v="0"/>
    <s v="F4290"/>
    <x v="0"/>
    <x v="0"/>
    <m/>
    <m/>
    <s v="Ganancia (pérdida) procedente de operaciones continuadas"/>
    <x v="14"/>
    <x v="14"/>
    <n v="47505916"/>
  </r>
  <r>
    <x v="69"/>
    <x v="69"/>
    <s v="20 NIIF Plenas - Separados"/>
    <x v="0"/>
    <s v="F4290"/>
    <x v="1"/>
    <x v="0"/>
    <m/>
    <m/>
    <s v="Ganancia (pérdida) procedente de operaciones continuadas"/>
    <x v="14"/>
    <x v="14"/>
    <n v="52811103"/>
  </r>
  <r>
    <x v="69"/>
    <x v="69"/>
    <s v="20 NIIF Plenas - Separados"/>
    <x v="0"/>
    <s v="F4290"/>
    <x v="0"/>
    <x v="0"/>
    <m/>
    <m/>
    <s v="Ganancia (pérdida)"/>
    <x v="15"/>
    <x v="15"/>
    <n v="47505916"/>
  </r>
  <r>
    <x v="69"/>
    <x v="69"/>
    <s v="20 NIIF Plenas - Separados"/>
    <x v="0"/>
    <s v="F4290"/>
    <x v="1"/>
    <x v="0"/>
    <m/>
    <m/>
    <s v="Ganancia (pérdida)"/>
    <x v="15"/>
    <x v="15"/>
    <n v="52811103"/>
  </r>
  <r>
    <x v="70"/>
    <x v="70"/>
    <s v="40 NIIF Pymes - Individuales"/>
    <x v="0"/>
    <s v="M7110"/>
    <x v="1"/>
    <x v="0"/>
    <m/>
    <m/>
    <s v="Ingresos de actividades ordinarias"/>
    <x v="0"/>
    <x v="0"/>
    <n v="17286283"/>
  </r>
  <r>
    <x v="70"/>
    <x v="70"/>
    <s v="40 NIIF Pymes - Individuales"/>
    <x v="0"/>
    <s v="M7110"/>
    <x v="0"/>
    <x v="0"/>
    <m/>
    <m/>
    <s v="Ingresos de actividades ordinarias"/>
    <x v="0"/>
    <x v="0"/>
    <n v="21259"/>
  </r>
  <r>
    <x v="70"/>
    <x v="70"/>
    <s v="40 NIIF Pymes - Individuales"/>
    <x v="0"/>
    <s v="M7110"/>
    <x v="1"/>
    <x v="0"/>
    <m/>
    <m/>
    <s v="Costo de ventas"/>
    <x v="1"/>
    <x v="1"/>
    <n v="17281086"/>
  </r>
  <r>
    <x v="70"/>
    <x v="70"/>
    <s v="40 NIIF Pymes - Individuales"/>
    <x v="0"/>
    <s v="M7110"/>
    <x v="1"/>
    <x v="0"/>
    <m/>
    <m/>
    <s v="Ganancia bruta"/>
    <x v="2"/>
    <x v="2"/>
    <n v="5197"/>
  </r>
  <r>
    <x v="70"/>
    <x v="70"/>
    <s v="40 NIIF Pymes - Individuales"/>
    <x v="0"/>
    <s v="M7110"/>
    <x v="0"/>
    <x v="0"/>
    <m/>
    <m/>
    <s v="Ganancia bruta"/>
    <x v="2"/>
    <x v="2"/>
    <n v="21259"/>
  </r>
  <r>
    <x v="70"/>
    <x v="70"/>
    <s v="40 NIIF Pymes - Individuales"/>
    <x v="0"/>
    <s v="M7110"/>
    <x v="1"/>
    <x v="0"/>
    <m/>
    <m/>
    <s v="Otros ingresos"/>
    <x v="3"/>
    <x v="3"/>
    <n v="388160"/>
  </r>
  <r>
    <x v="70"/>
    <x v="70"/>
    <s v="40 NIIF Pymes - Individuales"/>
    <x v="0"/>
    <s v="M7110"/>
    <x v="0"/>
    <x v="0"/>
    <m/>
    <m/>
    <s v="Otros ingresos"/>
    <x v="3"/>
    <x v="3"/>
    <n v="685478"/>
  </r>
  <r>
    <x v="70"/>
    <x v="70"/>
    <s v="40 NIIF Pymes - Individuales"/>
    <x v="0"/>
    <s v="M7110"/>
    <x v="1"/>
    <x v="0"/>
    <m/>
    <m/>
    <s v="Gastos de administración"/>
    <x v="5"/>
    <x v="5"/>
    <n v="283326"/>
  </r>
  <r>
    <x v="70"/>
    <x v="70"/>
    <s v="40 NIIF Pymes - Individuales"/>
    <x v="0"/>
    <s v="M7110"/>
    <x v="0"/>
    <x v="0"/>
    <m/>
    <m/>
    <s v="Gastos de administración"/>
    <x v="5"/>
    <x v="5"/>
    <n v="14913"/>
  </r>
  <r>
    <x v="70"/>
    <x v="70"/>
    <s v="40 NIIF Pymes - Individuales"/>
    <x v="0"/>
    <s v="M7110"/>
    <x v="1"/>
    <x v="0"/>
    <m/>
    <m/>
    <s v="Otros gastos, por función"/>
    <x v="6"/>
    <x v="6"/>
    <n v="101817"/>
  </r>
  <r>
    <x v="70"/>
    <x v="70"/>
    <s v="40 NIIF Pymes - Individuales"/>
    <x v="0"/>
    <s v="M7110"/>
    <x v="0"/>
    <x v="0"/>
    <m/>
    <m/>
    <s v="Otros gastos, por función"/>
    <x v="6"/>
    <x v="6"/>
    <n v="690742"/>
  </r>
  <r>
    <x v="70"/>
    <x v="70"/>
    <s v="40 NIIF Pymes - Individuales"/>
    <x v="0"/>
    <s v="M7110"/>
    <x v="1"/>
    <x v="0"/>
    <m/>
    <m/>
    <s v="Ganancia (pérdida) por actividades de operación"/>
    <x v="8"/>
    <x v="8"/>
    <n v="8214"/>
  </r>
  <r>
    <x v="70"/>
    <x v="70"/>
    <s v="40 NIIF Pymes - Individuales"/>
    <x v="0"/>
    <s v="M7110"/>
    <x v="0"/>
    <x v="0"/>
    <m/>
    <m/>
    <s v="Ganancia (pérdida) por actividades de operación"/>
    <x v="8"/>
    <x v="8"/>
    <n v="1082"/>
  </r>
  <r>
    <x v="70"/>
    <x v="70"/>
    <s v="40 NIIF Pymes - Individuales"/>
    <x v="0"/>
    <s v="M7110"/>
    <x v="1"/>
    <x v="0"/>
    <m/>
    <m/>
    <s v="Ganancia (pérdida), antes de impuestos"/>
    <x v="12"/>
    <x v="12"/>
    <n v="8214"/>
  </r>
  <r>
    <x v="70"/>
    <x v="70"/>
    <s v="40 NIIF Pymes - Individuales"/>
    <x v="0"/>
    <s v="M7110"/>
    <x v="0"/>
    <x v="0"/>
    <m/>
    <m/>
    <s v="Ganancia (pérdida), antes de impuestos"/>
    <x v="12"/>
    <x v="12"/>
    <n v="1082"/>
  </r>
  <r>
    <x v="70"/>
    <x v="70"/>
    <s v="40 NIIF Pymes - Individuales"/>
    <x v="0"/>
    <s v="M7110"/>
    <x v="1"/>
    <x v="0"/>
    <m/>
    <m/>
    <s v="Gasto (ingreso) por impuestos, operaciones continuadas"/>
    <x v="13"/>
    <x v="13"/>
    <n v="16877"/>
  </r>
  <r>
    <x v="70"/>
    <x v="70"/>
    <s v="40 NIIF Pymes - Individuales"/>
    <x v="0"/>
    <s v="M7110"/>
    <x v="0"/>
    <x v="0"/>
    <m/>
    <m/>
    <s v="Gasto (ingreso) por impuestos, operaciones continuadas"/>
    <x v="13"/>
    <x v="13"/>
    <n v="1388"/>
  </r>
  <r>
    <x v="70"/>
    <x v="70"/>
    <s v="40 NIIF Pymes - Individuales"/>
    <x v="0"/>
    <s v="M7110"/>
    <x v="1"/>
    <x v="0"/>
    <m/>
    <m/>
    <s v="Ganancia (pérdida) procedente de operaciones continuadas"/>
    <x v="14"/>
    <x v="14"/>
    <n v="-8663"/>
  </r>
  <r>
    <x v="70"/>
    <x v="70"/>
    <s v="40 NIIF Pymes - Individuales"/>
    <x v="0"/>
    <s v="M7110"/>
    <x v="0"/>
    <x v="0"/>
    <m/>
    <m/>
    <s v="Ganancia (pérdida) procedente de operaciones continuadas"/>
    <x v="14"/>
    <x v="14"/>
    <n v="-306"/>
  </r>
  <r>
    <x v="70"/>
    <x v="70"/>
    <s v="40 NIIF Pymes - Individuales"/>
    <x v="0"/>
    <s v="M7110"/>
    <x v="1"/>
    <x v="0"/>
    <m/>
    <m/>
    <s v="Ganancia (pérdida)"/>
    <x v="15"/>
    <x v="15"/>
    <n v="-8663"/>
  </r>
  <r>
    <x v="70"/>
    <x v="70"/>
    <s v="40 NIIF Pymes - Individuales"/>
    <x v="0"/>
    <s v="M7110"/>
    <x v="0"/>
    <x v="0"/>
    <m/>
    <m/>
    <s v="Ganancia (pérdida)"/>
    <x v="15"/>
    <x v="15"/>
    <n v="-306"/>
  </r>
  <r>
    <x v="71"/>
    <x v="71"/>
    <s v="40 NIIF Pymes - Individuales"/>
    <x v="5"/>
    <s v="F4210"/>
    <x v="1"/>
    <x v="0"/>
    <m/>
    <m/>
    <s v="Ingresos de actividades ordinarias"/>
    <x v="0"/>
    <x v="0"/>
    <n v="249328351"/>
  </r>
  <r>
    <x v="71"/>
    <x v="71"/>
    <s v="40 NIIF Pymes - Individuales"/>
    <x v="5"/>
    <s v="F4210"/>
    <x v="0"/>
    <x v="0"/>
    <m/>
    <m/>
    <s v="Ingresos de actividades ordinarias"/>
    <x v="0"/>
    <x v="0"/>
    <n v="222048316"/>
  </r>
  <r>
    <x v="71"/>
    <x v="71"/>
    <s v="40 NIIF Pymes - Individuales"/>
    <x v="5"/>
    <s v="F4210"/>
    <x v="1"/>
    <x v="0"/>
    <m/>
    <m/>
    <s v="Costo de ventas"/>
    <x v="1"/>
    <x v="1"/>
    <n v="197353847"/>
  </r>
  <r>
    <x v="71"/>
    <x v="71"/>
    <s v="40 NIIF Pymes - Individuales"/>
    <x v="5"/>
    <s v="F4210"/>
    <x v="0"/>
    <x v="0"/>
    <m/>
    <m/>
    <s v="Costo de ventas"/>
    <x v="1"/>
    <x v="1"/>
    <n v="166895824"/>
  </r>
  <r>
    <x v="71"/>
    <x v="71"/>
    <s v="40 NIIF Pymes - Individuales"/>
    <x v="5"/>
    <s v="F4210"/>
    <x v="1"/>
    <x v="0"/>
    <m/>
    <m/>
    <s v="Ganancia bruta"/>
    <x v="2"/>
    <x v="2"/>
    <n v="51974504"/>
  </r>
  <r>
    <x v="71"/>
    <x v="71"/>
    <s v="40 NIIF Pymes - Individuales"/>
    <x v="5"/>
    <s v="F4210"/>
    <x v="0"/>
    <x v="0"/>
    <m/>
    <m/>
    <s v="Ganancia bruta"/>
    <x v="2"/>
    <x v="2"/>
    <n v="55152492"/>
  </r>
  <r>
    <x v="71"/>
    <x v="71"/>
    <s v="40 NIIF Pymes - Individuales"/>
    <x v="5"/>
    <s v="F4210"/>
    <x v="1"/>
    <x v="0"/>
    <m/>
    <m/>
    <s v="Otros ingresos"/>
    <x v="3"/>
    <x v="3"/>
    <n v="5872958"/>
  </r>
  <r>
    <x v="71"/>
    <x v="71"/>
    <s v="40 NIIF Pymes - Individuales"/>
    <x v="5"/>
    <s v="F4210"/>
    <x v="0"/>
    <x v="0"/>
    <m/>
    <m/>
    <s v="Otros ingresos"/>
    <x v="3"/>
    <x v="3"/>
    <n v="6066729"/>
  </r>
  <r>
    <x v="71"/>
    <x v="71"/>
    <s v="40 NIIF Pymes - Individuales"/>
    <x v="5"/>
    <s v="F4210"/>
    <x v="1"/>
    <x v="0"/>
    <m/>
    <m/>
    <s v="Costos de distribución"/>
    <x v="4"/>
    <x v="4"/>
    <n v="800098"/>
  </r>
  <r>
    <x v="71"/>
    <x v="71"/>
    <s v="40 NIIF Pymes - Individuales"/>
    <x v="5"/>
    <s v="F4210"/>
    <x v="0"/>
    <x v="0"/>
    <m/>
    <m/>
    <s v="Costos de distribución"/>
    <x v="4"/>
    <x v="4"/>
    <n v="883416"/>
  </r>
  <r>
    <x v="71"/>
    <x v="71"/>
    <s v="40 NIIF Pymes - Individuales"/>
    <x v="5"/>
    <s v="F4210"/>
    <x v="1"/>
    <x v="0"/>
    <m/>
    <m/>
    <s v="Gastos de administración"/>
    <x v="5"/>
    <x v="5"/>
    <n v="12955692"/>
  </r>
  <r>
    <x v="71"/>
    <x v="71"/>
    <s v="40 NIIF Pymes - Individuales"/>
    <x v="5"/>
    <s v="F4210"/>
    <x v="0"/>
    <x v="0"/>
    <m/>
    <m/>
    <s v="Gastos de administración"/>
    <x v="5"/>
    <x v="5"/>
    <n v="15421472"/>
  </r>
  <r>
    <x v="71"/>
    <x v="71"/>
    <s v="40 NIIF Pymes - Individuales"/>
    <x v="5"/>
    <s v="F4210"/>
    <x v="1"/>
    <x v="0"/>
    <m/>
    <m/>
    <s v="Otros gastos, por función"/>
    <x v="6"/>
    <x v="6"/>
    <n v="1457856"/>
  </r>
  <r>
    <x v="71"/>
    <x v="71"/>
    <s v="40 NIIF Pymes - Individuales"/>
    <x v="5"/>
    <s v="F4210"/>
    <x v="0"/>
    <x v="0"/>
    <m/>
    <m/>
    <s v="Otros gastos, por función"/>
    <x v="6"/>
    <x v="6"/>
    <n v="12456737"/>
  </r>
  <r>
    <x v="71"/>
    <x v="71"/>
    <s v="40 NIIF Pymes - Individuales"/>
    <x v="5"/>
    <s v="F4210"/>
    <x v="1"/>
    <x v="0"/>
    <m/>
    <m/>
    <s v="Ganancia (pérdida) por actividades de operación"/>
    <x v="8"/>
    <x v="8"/>
    <n v="42633816"/>
  </r>
  <r>
    <x v="71"/>
    <x v="71"/>
    <s v="40 NIIF Pymes - Individuales"/>
    <x v="5"/>
    <s v="F4210"/>
    <x v="0"/>
    <x v="0"/>
    <m/>
    <m/>
    <s v="Ganancia (pérdida) por actividades de operación"/>
    <x v="8"/>
    <x v="8"/>
    <n v="32457596"/>
  </r>
  <r>
    <x v="71"/>
    <x v="71"/>
    <s v="40 NIIF Pymes - Individuales"/>
    <x v="5"/>
    <s v="F4210"/>
    <x v="1"/>
    <x v="0"/>
    <m/>
    <m/>
    <s v="Ingresos financieros"/>
    <x v="9"/>
    <x v="9"/>
    <n v="2398221"/>
  </r>
  <r>
    <x v="71"/>
    <x v="71"/>
    <s v="40 NIIF Pymes - Individuales"/>
    <x v="5"/>
    <s v="F4210"/>
    <x v="0"/>
    <x v="0"/>
    <m/>
    <m/>
    <s v="Ingresos financieros"/>
    <x v="9"/>
    <x v="9"/>
    <n v="6453442"/>
  </r>
  <r>
    <x v="71"/>
    <x v="71"/>
    <s v="40 NIIF Pymes - Individuales"/>
    <x v="5"/>
    <s v="F4210"/>
    <x v="1"/>
    <x v="0"/>
    <m/>
    <m/>
    <s v="Costos financieros"/>
    <x v="10"/>
    <x v="10"/>
    <n v="33032751"/>
  </r>
  <r>
    <x v="71"/>
    <x v="71"/>
    <s v="40 NIIF Pymes - Individuales"/>
    <x v="5"/>
    <s v="F4210"/>
    <x v="0"/>
    <x v="0"/>
    <m/>
    <m/>
    <s v="Costos financieros"/>
    <x v="10"/>
    <x v="10"/>
    <n v="26738394"/>
  </r>
  <r>
    <x v="71"/>
    <x v="71"/>
    <s v="40 NIIF Pymes - Individuales"/>
    <x v="5"/>
    <s v="F4210"/>
    <x v="1"/>
    <x v="0"/>
    <m/>
    <m/>
    <s v="Ganancia (pérdida), antes de impuestos"/>
    <x v="12"/>
    <x v="12"/>
    <n v="11999286"/>
  </r>
  <r>
    <x v="71"/>
    <x v="71"/>
    <s v="40 NIIF Pymes - Individuales"/>
    <x v="5"/>
    <s v="F4210"/>
    <x v="0"/>
    <x v="0"/>
    <m/>
    <m/>
    <s v="Ganancia (pérdida), antes de impuestos"/>
    <x v="12"/>
    <x v="12"/>
    <n v="12172644"/>
  </r>
  <r>
    <x v="71"/>
    <x v="71"/>
    <s v="40 NIIF Pymes - Individuales"/>
    <x v="5"/>
    <s v="F4210"/>
    <x v="1"/>
    <x v="0"/>
    <m/>
    <m/>
    <s v="Gasto (ingreso) por impuestos, operaciones continuadas"/>
    <x v="13"/>
    <x v="13"/>
    <n v="5781614"/>
  </r>
  <r>
    <x v="71"/>
    <x v="71"/>
    <s v="40 NIIF Pymes - Individuales"/>
    <x v="5"/>
    <s v="F4210"/>
    <x v="0"/>
    <x v="0"/>
    <m/>
    <m/>
    <s v="Gasto (ingreso) por impuestos, operaciones continuadas"/>
    <x v="13"/>
    <x v="13"/>
    <n v="4950026"/>
  </r>
  <r>
    <x v="71"/>
    <x v="71"/>
    <s v="40 NIIF Pymes - Individuales"/>
    <x v="5"/>
    <s v="F4210"/>
    <x v="1"/>
    <x v="0"/>
    <m/>
    <m/>
    <s v="Ganancia (pérdida) procedente de operaciones continuadas"/>
    <x v="14"/>
    <x v="14"/>
    <n v="6217672"/>
  </r>
  <r>
    <x v="71"/>
    <x v="71"/>
    <s v="40 NIIF Pymes - Individuales"/>
    <x v="5"/>
    <s v="F4210"/>
    <x v="0"/>
    <x v="0"/>
    <m/>
    <m/>
    <s v="Ganancia (pérdida) procedente de operaciones continuadas"/>
    <x v="14"/>
    <x v="14"/>
    <n v="7222618"/>
  </r>
  <r>
    <x v="71"/>
    <x v="71"/>
    <s v="40 NIIF Pymes - Individuales"/>
    <x v="5"/>
    <s v="F4210"/>
    <x v="1"/>
    <x v="0"/>
    <m/>
    <m/>
    <s v="Ganancia (pérdida)"/>
    <x v="15"/>
    <x v="15"/>
    <n v="6217672"/>
  </r>
  <r>
    <x v="71"/>
    <x v="71"/>
    <s v="40 NIIF Pymes - Individuales"/>
    <x v="5"/>
    <s v="F4210"/>
    <x v="0"/>
    <x v="0"/>
    <m/>
    <m/>
    <s v="Ganancia (pérdida)"/>
    <x v="15"/>
    <x v="15"/>
    <n v="7222618"/>
  </r>
  <r>
    <x v="59"/>
    <x v="59"/>
    <s v="20 NIIF Plenas - Separados"/>
    <x v="0"/>
    <s v="F4111"/>
    <x v="2"/>
    <x v="1"/>
    <n v="20160710"/>
    <n v="0"/>
    <s v="Ingresos de actividades ordinarias"/>
    <x v="0"/>
    <x v="0"/>
    <n v="112855481"/>
  </r>
  <r>
    <x v="2"/>
    <x v="2"/>
    <s v="20 NIIF Plenas - Separados"/>
    <x v="0"/>
    <s v="F4111"/>
    <x v="2"/>
    <x v="1"/>
    <n v="20160429"/>
    <n v="0"/>
    <s v="Ingresos de actividades ordinarias"/>
    <x v="0"/>
    <x v="0"/>
    <n v="762806445"/>
  </r>
  <r>
    <x v="20"/>
    <x v="20"/>
    <s v="10 NIIF Plenas - Individuales"/>
    <x v="3"/>
    <s v="F4290"/>
    <x v="2"/>
    <x v="1"/>
    <n v="20160426"/>
    <n v="0"/>
    <s v="Ingresos de actividades ordinarias"/>
    <x v="0"/>
    <x v="0"/>
    <n v="264999106"/>
  </r>
  <r>
    <x v="9"/>
    <x v="9"/>
    <s v="10 NIIF Plenas - Individuales"/>
    <x v="0"/>
    <s v="N8299"/>
    <x v="2"/>
    <x v="1"/>
    <n v="20160710"/>
    <n v="0"/>
    <s v="Ingresos de actividades ordinarias"/>
    <x v="0"/>
    <x v="0"/>
    <n v="121489272"/>
  </r>
  <r>
    <x v="55"/>
    <x v="55"/>
    <s v="10 NIIF Plenas - Individuales"/>
    <x v="0"/>
    <s v="F4390"/>
    <x v="2"/>
    <x v="1"/>
    <n v="20160429"/>
    <n v="0"/>
    <s v="Ingresos de actividades ordinarias"/>
    <x v="0"/>
    <x v="0"/>
    <n v="3254862"/>
  </r>
  <r>
    <x v="33"/>
    <x v="33"/>
    <s v="20 NIIF Plenas - Separados"/>
    <x v="3"/>
    <s v="M7110"/>
    <x v="2"/>
    <x v="1"/>
    <n v="20160426"/>
    <n v="0"/>
    <s v="Ingresos de actividades ordinarias"/>
    <x v="0"/>
    <x v="0"/>
    <n v="183088359"/>
  </r>
  <r>
    <x v="56"/>
    <x v="56"/>
    <s v="20 NIIF Plenas - Separados"/>
    <x v="0"/>
    <s v="M7110"/>
    <x v="2"/>
    <x v="1"/>
    <n v="20160426"/>
    <n v="0"/>
    <s v="Ingresos de actividades ordinarias"/>
    <x v="0"/>
    <x v="0"/>
    <n v="49772711"/>
  </r>
  <r>
    <x v="68"/>
    <x v="68"/>
    <s v="10 NIIF Plenas - Individuales"/>
    <x v="0"/>
    <s v="M7110"/>
    <x v="2"/>
    <x v="1"/>
    <n v="20160428"/>
    <n v="0"/>
    <s v="Ingresos de actividades ordinarias"/>
    <x v="0"/>
    <x v="0"/>
    <n v="100267568"/>
  </r>
  <r>
    <x v="21"/>
    <x v="21"/>
    <s v="20 NIIF Plenas - Separados"/>
    <x v="0"/>
    <s v="F4111"/>
    <x v="2"/>
    <x v="1"/>
    <n v="20160427"/>
    <n v="0"/>
    <s v="Ingresos de actividades ordinarias"/>
    <x v="0"/>
    <x v="0"/>
    <n v="459059639"/>
  </r>
  <r>
    <x v="0"/>
    <x v="0"/>
    <s v="20 NIIF Plenas - Separados"/>
    <x v="0"/>
    <s v="M7110"/>
    <x v="2"/>
    <x v="1"/>
    <n v="20160729"/>
    <n v="-1"/>
    <s v="Ingresos de actividades ordinarias"/>
    <x v="0"/>
    <x v="0"/>
    <n v="130303884"/>
  </r>
  <r>
    <x v="54"/>
    <x v="54"/>
    <s v="10 NIIF Plenas - Individuales"/>
    <x v="0"/>
    <s v="N8299"/>
    <x v="2"/>
    <x v="1"/>
    <n v="20160729"/>
    <n v="-1"/>
    <s v="Ingresos de actividades ordinarias"/>
    <x v="0"/>
    <x v="0"/>
    <n v="62626594"/>
  </r>
  <r>
    <x v="62"/>
    <x v="62"/>
    <s v="10 NIIF Plenas - Individuales"/>
    <x v="0"/>
    <s v="M7110"/>
    <x v="2"/>
    <x v="1"/>
    <n v="20160429"/>
    <n v="0"/>
    <s v="Ingresos de actividades ordinarias"/>
    <x v="0"/>
    <x v="0"/>
    <n v="9169510"/>
  </r>
  <r>
    <x v="69"/>
    <x v="69"/>
    <s v="10 NIIF Plenas - Individuales"/>
    <x v="0"/>
    <s v="F4290"/>
    <x v="2"/>
    <x v="1"/>
    <n v="20160426"/>
    <n v="0"/>
    <s v="Ingresos de actividades ordinarias"/>
    <x v="0"/>
    <x v="0"/>
    <n v="306701012"/>
  </r>
  <r>
    <x v="41"/>
    <x v="41"/>
    <s v="20 NIIF Plenas - Separados"/>
    <x v="3"/>
    <s v="M7110"/>
    <x v="2"/>
    <x v="1"/>
    <n v="20160729"/>
    <n v="-1"/>
    <s v="Ingresos de actividades ordinarias"/>
    <x v="0"/>
    <x v="0"/>
    <n v="106496000"/>
  </r>
  <r>
    <x v="19"/>
    <x v="19"/>
    <s v="10 NIIF Plenas - Individuales"/>
    <x v="3"/>
    <s v="F4112"/>
    <x v="2"/>
    <x v="1"/>
    <n v="20160802"/>
    <n v="0"/>
    <s v="Ingresos de actividades ordinarias"/>
    <x v="0"/>
    <x v="0"/>
    <n v="170286509"/>
  </r>
  <r>
    <x v="34"/>
    <x v="34"/>
    <s v="20 NIIF Plenas - Separados"/>
    <x v="3"/>
    <s v="F4290"/>
    <x v="2"/>
    <x v="1"/>
    <n v="20160426"/>
    <n v="0"/>
    <s v="Ingresos de actividades ordinarias"/>
    <x v="0"/>
    <x v="0"/>
    <n v="64723879"/>
  </r>
  <r>
    <x v="40"/>
    <x v="40"/>
    <s v="20 NIIF Plenas - Separados"/>
    <x v="3"/>
    <s v="F4111"/>
    <x v="2"/>
    <x v="1"/>
    <n v="20160427"/>
    <n v="0"/>
    <s v="Ingresos de actividades ordinarias"/>
    <x v="0"/>
    <x v="0"/>
    <n v="5577905"/>
  </r>
  <r>
    <x v="11"/>
    <x v="11"/>
    <s v="10 NIIF Plenas - Individuales"/>
    <x v="1"/>
    <s v="F4210"/>
    <x v="2"/>
    <x v="1"/>
    <n v="20160428"/>
    <n v="0"/>
    <s v="Ingresos de actividades ordinarias"/>
    <x v="0"/>
    <x v="0"/>
    <n v="203414925"/>
  </r>
  <r>
    <x v="12"/>
    <x v="12"/>
    <s v="10 NIIF Plenas - Individuales"/>
    <x v="4"/>
    <s v="F4290"/>
    <x v="2"/>
    <x v="1"/>
    <n v="20160429"/>
    <n v="0"/>
    <s v="Ingresos de actividades ordinarias"/>
    <x v="0"/>
    <x v="0"/>
    <n v="445084571"/>
  </r>
  <r>
    <x v="28"/>
    <x v="28"/>
    <s v="20 NIIF Plenas - Separados"/>
    <x v="0"/>
    <s v="F4210"/>
    <x v="3"/>
    <x v="2"/>
    <n v="20160428"/>
    <n v="0"/>
    <s v="Ingresos de actividades ordinarias"/>
    <x v="0"/>
    <x v="0"/>
    <n v="131659120"/>
  </r>
  <r>
    <x v="28"/>
    <x v="28"/>
    <s v="20 NIIF Plenas - Separados"/>
    <x v="0"/>
    <s v="F4210"/>
    <x v="4"/>
    <x v="1"/>
    <n v="20160427"/>
    <n v="0"/>
    <s v="Ingresos de actividades ordinarias"/>
    <x v="0"/>
    <x v="0"/>
    <n v="139577635"/>
  </r>
  <r>
    <x v="58"/>
    <x v="58"/>
    <s v="10 NIIF Plenas - Individuales"/>
    <x v="0"/>
    <s v="M7110"/>
    <x v="2"/>
    <x v="1"/>
    <n v="20160710"/>
    <n v="0"/>
    <s v="Ingresos de actividades ordinarias"/>
    <x v="0"/>
    <x v="0"/>
    <n v="5965502"/>
  </r>
  <r>
    <x v="4"/>
    <x v="4"/>
    <s v="10 NIIF Plenas - Individuales"/>
    <x v="0"/>
    <s v="F4111"/>
    <x v="2"/>
    <x v="1"/>
    <n v="20160729"/>
    <n v="-1"/>
    <s v="Ingresos de actividades ordinarias"/>
    <x v="0"/>
    <x v="0"/>
    <n v="307244359"/>
  </r>
  <r>
    <x v="23"/>
    <x v="23"/>
    <s v="10 NIIF Plenas - Individuales"/>
    <x v="0"/>
    <s v="F4210"/>
    <x v="3"/>
    <x v="2"/>
    <n v="20160421"/>
    <n v="0"/>
    <s v="Ingresos de actividades ordinarias"/>
    <x v="0"/>
    <x v="0"/>
    <n v="167416966"/>
  </r>
  <r>
    <x v="23"/>
    <x v="23"/>
    <s v="10 NIIF Plenas - Individuales"/>
    <x v="0"/>
    <s v="F4210"/>
    <x v="4"/>
    <x v="1"/>
    <n v="20160421"/>
    <n v="0"/>
    <s v="Ingresos de actividades ordinarias"/>
    <x v="0"/>
    <x v="0"/>
    <n v="213786800"/>
  </r>
  <r>
    <x v="59"/>
    <x v="59"/>
    <s v="20 NIIF Plenas - Separados"/>
    <x v="0"/>
    <s v="F4111"/>
    <x v="2"/>
    <x v="1"/>
    <n v="20160710"/>
    <n v="0"/>
    <s v="Costo de ventas"/>
    <x v="1"/>
    <x v="1"/>
    <n v="22462313"/>
  </r>
  <r>
    <x v="2"/>
    <x v="2"/>
    <s v="20 NIIF Plenas - Separados"/>
    <x v="0"/>
    <s v="F4111"/>
    <x v="2"/>
    <x v="1"/>
    <n v="20160429"/>
    <n v="0"/>
    <s v="Costo de ventas"/>
    <x v="1"/>
    <x v="1"/>
    <n v="651899801"/>
  </r>
  <r>
    <x v="20"/>
    <x v="20"/>
    <s v="10 NIIF Plenas - Individuales"/>
    <x v="3"/>
    <s v="F4290"/>
    <x v="2"/>
    <x v="1"/>
    <n v="20160426"/>
    <n v="0"/>
    <s v="Costo de ventas"/>
    <x v="1"/>
    <x v="1"/>
    <n v="225941544"/>
  </r>
  <r>
    <x v="9"/>
    <x v="9"/>
    <s v="10 NIIF Plenas - Individuales"/>
    <x v="0"/>
    <s v="N8299"/>
    <x v="2"/>
    <x v="1"/>
    <n v="20160710"/>
    <n v="0"/>
    <s v="Costo de ventas"/>
    <x v="1"/>
    <x v="1"/>
    <n v="111287575"/>
  </r>
  <r>
    <x v="55"/>
    <x v="55"/>
    <s v="10 NIIF Plenas - Individuales"/>
    <x v="0"/>
    <s v="F4390"/>
    <x v="2"/>
    <x v="1"/>
    <n v="20160429"/>
    <n v="0"/>
    <s v="Costo de ventas"/>
    <x v="1"/>
    <x v="1"/>
    <n v="2297979"/>
  </r>
  <r>
    <x v="33"/>
    <x v="33"/>
    <s v="20 NIIF Plenas - Separados"/>
    <x v="3"/>
    <s v="M7110"/>
    <x v="2"/>
    <x v="1"/>
    <n v="20160426"/>
    <n v="0"/>
    <s v="Costo de ventas"/>
    <x v="1"/>
    <x v="1"/>
    <n v="142827145"/>
  </r>
  <r>
    <x v="56"/>
    <x v="56"/>
    <s v="20 NIIF Plenas - Separados"/>
    <x v="0"/>
    <s v="M7110"/>
    <x v="2"/>
    <x v="1"/>
    <n v="20160426"/>
    <n v="0"/>
    <s v="Costo de ventas"/>
    <x v="1"/>
    <x v="1"/>
    <n v="38885225"/>
  </r>
  <r>
    <x v="68"/>
    <x v="68"/>
    <s v="10 NIIF Plenas - Individuales"/>
    <x v="0"/>
    <s v="M7110"/>
    <x v="2"/>
    <x v="1"/>
    <n v="20160428"/>
    <n v="0"/>
    <s v="Costo de ventas"/>
    <x v="1"/>
    <x v="1"/>
    <n v="82484051"/>
  </r>
  <r>
    <x v="21"/>
    <x v="21"/>
    <s v="20 NIIF Plenas - Separados"/>
    <x v="0"/>
    <s v="F4111"/>
    <x v="2"/>
    <x v="1"/>
    <n v="20160427"/>
    <n v="0"/>
    <s v="Costo de ventas"/>
    <x v="1"/>
    <x v="1"/>
    <n v="299732717"/>
  </r>
  <r>
    <x v="0"/>
    <x v="0"/>
    <s v="20 NIIF Plenas - Separados"/>
    <x v="0"/>
    <s v="M7110"/>
    <x v="2"/>
    <x v="1"/>
    <n v="20160729"/>
    <n v="-1"/>
    <s v="Costo de ventas"/>
    <x v="1"/>
    <x v="1"/>
    <n v="109331340"/>
  </r>
  <r>
    <x v="54"/>
    <x v="54"/>
    <s v="10 NIIF Plenas - Individuales"/>
    <x v="0"/>
    <s v="N8299"/>
    <x v="2"/>
    <x v="1"/>
    <n v="20160729"/>
    <n v="-1"/>
    <s v="Costo de ventas"/>
    <x v="1"/>
    <x v="1"/>
    <n v="38676241"/>
  </r>
  <r>
    <x v="62"/>
    <x v="62"/>
    <s v="10 NIIF Plenas - Individuales"/>
    <x v="0"/>
    <s v="M7110"/>
    <x v="2"/>
    <x v="1"/>
    <n v="20160429"/>
    <n v="0"/>
    <s v="Costo de ventas"/>
    <x v="1"/>
    <x v="1"/>
    <n v="1144002"/>
  </r>
  <r>
    <x v="69"/>
    <x v="69"/>
    <s v="10 NIIF Plenas - Individuales"/>
    <x v="0"/>
    <s v="F4290"/>
    <x v="2"/>
    <x v="1"/>
    <n v="20160426"/>
    <n v="0"/>
    <s v="Costo de ventas"/>
    <x v="1"/>
    <x v="1"/>
    <n v="258920386"/>
  </r>
  <r>
    <x v="41"/>
    <x v="41"/>
    <s v="20 NIIF Plenas - Separados"/>
    <x v="3"/>
    <s v="M7110"/>
    <x v="2"/>
    <x v="1"/>
    <n v="20160729"/>
    <n v="-1"/>
    <s v="Costo de ventas"/>
    <x v="1"/>
    <x v="1"/>
    <n v="89337501"/>
  </r>
  <r>
    <x v="19"/>
    <x v="19"/>
    <s v="10 NIIF Plenas - Individuales"/>
    <x v="3"/>
    <s v="F4112"/>
    <x v="2"/>
    <x v="1"/>
    <n v="20160802"/>
    <n v="0"/>
    <s v="Costo de ventas"/>
    <x v="1"/>
    <x v="1"/>
    <n v="159995128"/>
  </r>
  <r>
    <x v="34"/>
    <x v="34"/>
    <s v="20 NIIF Plenas - Separados"/>
    <x v="3"/>
    <s v="F4290"/>
    <x v="2"/>
    <x v="1"/>
    <n v="20160426"/>
    <n v="0"/>
    <s v="Costo de ventas"/>
    <x v="1"/>
    <x v="1"/>
    <n v="54504030"/>
  </r>
  <r>
    <x v="40"/>
    <x v="40"/>
    <s v="20 NIIF Plenas - Separados"/>
    <x v="3"/>
    <s v="F4111"/>
    <x v="2"/>
    <x v="1"/>
    <n v="20160427"/>
    <n v="0"/>
    <s v="Costo de ventas"/>
    <x v="1"/>
    <x v="1"/>
    <n v="1588880"/>
  </r>
  <r>
    <x v="11"/>
    <x v="11"/>
    <s v="10 NIIF Plenas - Individuales"/>
    <x v="1"/>
    <s v="F4210"/>
    <x v="2"/>
    <x v="1"/>
    <n v="20160428"/>
    <n v="0"/>
    <s v="Costo de ventas"/>
    <x v="1"/>
    <x v="1"/>
    <n v="168963916"/>
  </r>
  <r>
    <x v="12"/>
    <x v="12"/>
    <s v="10 NIIF Plenas - Individuales"/>
    <x v="4"/>
    <s v="F4290"/>
    <x v="2"/>
    <x v="1"/>
    <n v="20160429"/>
    <n v="0"/>
    <s v="Costo de ventas"/>
    <x v="1"/>
    <x v="1"/>
    <n v="429748507"/>
  </r>
  <r>
    <x v="28"/>
    <x v="28"/>
    <s v="20 NIIF Plenas - Separados"/>
    <x v="0"/>
    <s v="F4210"/>
    <x v="3"/>
    <x v="2"/>
    <n v="20160428"/>
    <n v="0"/>
    <s v="Costo de ventas"/>
    <x v="1"/>
    <x v="1"/>
    <n v="110246002"/>
  </r>
  <r>
    <x v="28"/>
    <x v="28"/>
    <s v="20 NIIF Plenas - Separados"/>
    <x v="0"/>
    <s v="F4210"/>
    <x v="4"/>
    <x v="1"/>
    <n v="20160427"/>
    <n v="0"/>
    <s v="Costo de ventas"/>
    <x v="1"/>
    <x v="1"/>
    <n v="133185935"/>
  </r>
  <r>
    <x v="58"/>
    <x v="58"/>
    <s v="10 NIIF Plenas - Individuales"/>
    <x v="0"/>
    <s v="M7110"/>
    <x v="2"/>
    <x v="1"/>
    <n v="20160710"/>
    <n v="0"/>
    <s v="Costo de ventas"/>
    <x v="1"/>
    <x v="1"/>
    <n v="4431525"/>
  </r>
  <r>
    <x v="4"/>
    <x v="4"/>
    <s v="10 NIIF Plenas - Individuales"/>
    <x v="0"/>
    <s v="F4111"/>
    <x v="2"/>
    <x v="1"/>
    <n v="20160729"/>
    <n v="-1"/>
    <s v="Costo de ventas"/>
    <x v="1"/>
    <x v="1"/>
    <n v="271232901"/>
  </r>
  <r>
    <x v="23"/>
    <x v="23"/>
    <s v="10 NIIF Plenas - Individuales"/>
    <x v="0"/>
    <s v="F4210"/>
    <x v="3"/>
    <x v="2"/>
    <n v="20160421"/>
    <n v="0"/>
    <s v="Costo de ventas"/>
    <x v="1"/>
    <x v="1"/>
    <n v="129236789"/>
  </r>
  <r>
    <x v="23"/>
    <x v="23"/>
    <s v="10 NIIF Plenas - Individuales"/>
    <x v="0"/>
    <s v="F4210"/>
    <x v="4"/>
    <x v="1"/>
    <n v="20160421"/>
    <n v="0"/>
    <s v="Costo de ventas"/>
    <x v="1"/>
    <x v="1"/>
    <n v="171823806"/>
  </r>
  <r>
    <x v="59"/>
    <x v="59"/>
    <s v="20 NIIF Plenas - Separados"/>
    <x v="0"/>
    <s v="F4111"/>
    <x v="2"/>
    <x v="1"/>
    <n v="20160710"/>
    <n v="0"/>
    <s v="Ganancia bruta"/>
    <x v="2"/>
    <x v="2"/>
    <n v="90393168"/>
  </r>
  <r>
    <x v="2"/>
    <x v="2"/>
    <s v="20 NIIF Plenas - Separados"/>
    <x v="0"/>
    <s v="F4111"/>
    <x v="2"/>
    <x v="1"/>
    <n v="20160429"/>
    <n v="0"/>
    <s v="Ganancia bruta"/>
    <x v="2"/>
    <x v="2"/>
    <n v="110906644"/>
  </r>
  <r>
    <x v="20"/>
    <x v="20"/>
    <s v="10 NIIF Plenas - Individuales"/>
    <x v="3"/>
    <s v="F4290"/>
    <x v="2"/>
    <x v="1"/>
    <n v="20160426"/>
    <n v="0"/>
    <s v="Ganancia bruta"/>
    <x v="2"/>
    <x v="2"/>
    <n v="39057562"/>
  </r>
  <r>
    <x v="9"/>
    <x v="9"/>
    <s v="10 NIIF Plenas - Individuales"/>
    <x v="0"/>
    <s v="N8299"/>
    <x v="2"/>
    <x v="1"/>
    <n v="20160710"/>
    <n v="0"/>
    <s v="Ganancia bruta"/>
    <x v="2"/>
    <x v="2"/>
    <n v="10201697"/>
  </r>
  <r>
    <x v="55"/>
    <x v="55"/>
    <s v="10 NIIF Plenas - Individuales"/>
    <x v="0"/>
    <s v="F4390"/>
    <x v="2"/>
    <x v="1"/>
    <n v="20160429"/>
    <n v="0"/>
    <s v="Ganancia bruta"/>
    <x v="2"/>
    <x v="2"/>
    <n v="956883"/>
  </r>
  <r>
    <x v="33"/>
    <x v="33"/>
    <s v="20 NIIF Plenas - Separados"/>
    <x v="3"/>
    <s v="M7110"/>
    <x v="2"/>
    <x v="1"/>
    <n v="20160426"/>
    <n v="0"/>
    <s v="Ganancia bruta"/>
    <x v="2"/>
    <x v="2"/>
    <n v="40261214"/>
  </r>
  <r>
    <x v="56"/>
    <x v="56"/>
    <s v="20 NIIF Plenas - Separados"/>
    <x v="0"/>
    <s v="M7110"/>
    <x v="2"/>
    <x v="1"/>
    <n v="20160426"/>
    <n v="0"/>
    <s v="Ganancia bruta"/>
    <x v="2"/>
    <x v="2"/>
    <n v="10887486"/>
  </r>
  <r>
    <x v="68"/>
    <x v="68"/>
    <s v="10 NIIF Plenas - Individuales"/>
    <x v="0"/>
    <s v="M7110"/>
    <x v="2"/>
    <x v="1"/>
    <n v="20160428"/>
    <n v="0"/>
    <s v="Ganancia bruta"/>
    <x v="2"/>
    <x v="2"/>
    <n v="17783517"/>
  </r>
  <r>
    <x v="21"/>
    <x v="21"/>
    <s v="20 NIIF Plenas - Separados"/>
    <x v="0"/>
    <s v="F4111"/>
    <x v="2"/>
    <x v="1"/>
    <n v="20160427"/>
    <n v="0"/>
    <s v="Ganancia bruta"/>
    <x v="2"/>
    <x v="2"/>
    <n v="159326922"/>
  </r>
  <r>
    <x v="0"/>
    <x v="0"/>
    <s v="20 NIIF Plenas - Separados"/>
    <x v="0"/>
    <s v="M7110"/>
    <x v="2"/>
    <x v="1"/>
    <n v="20160729"/>
    <n v="-1"/>
    <s v="Ganancia bruta"/>
    <x v="2"/>
    <x v="2"/>
    <n v="20972544"/>
  </r>
  <r>
    <x v="54"/>
    <x v="54"/>
    <s v="10 NIIF Plenas - Individuales"/>
    <x v="0"/>
    <s v="N8299"/>
    <x v="2"/>
    <x v="1"/>
    <n v="20160729"/>
    <n v="-1"/>
    <s v="Ganancia bruta"/>
    <x v="2"/>
    <x v="2"/>
    <n v="23950353"/>
  </r>
  <r>
    <x v="62"/>
    <x v="62"/>
    <s v="10 NIIF Plenas - Individuales"/>
    <x v="0"/>
    <s v="M7110"/>
    <x v="2"/>
    <x v="1"/>
    <n v="20160429"/>
    <n v="0"/>
    <s v="Ganancia bruta"/>
    <x v="2"/>
    <x v="2"/>
    <n v="8025508"/>
  </r>
  <r>
    <x v="69"/>
    <x v="69"/>
    <s v="10 NIIF Plenas - Individuales"/>
    <x v="0"/>
    <s v="F4290"/>
    <x v="2"/>
    <x v="1"/>
    <n v="20160426"/>
    <n v="0"/>
    <s v="Ganancia bruta"/>
    <x v="2"/>
    <x v="2"/>
    <n v="47780626"/>
  </r>
  <r>
    <x v="41"/>
    <x v="41"/>
    <s v="20 NIIF Plenas - Separados"/>
    <x v="3"/>
    <s v="M7110"/>
    <x v="2"/>
    <x v="1"/>
    <n v="20160729"/>
    <n v="-1"/>
    <s v="Ganancia bruta"/>
    <x v="2"/>
    <x v="2"/>
    <n v="17158499"/>
  </r>
  <r>
    <x v="19"/>
    <x v="19"/>
    <s v="10 NIIF Plenas - Individuales"/>
    <x v="3"/>
    <s v="F4112"/>
    <x v="2"/>
    <x v="1"/>
    <n v="20160802"/>
    <n v="0"/>
    <s v="Ganancia bruta"/>
    <x v="2"/>
    <x v="2"/>
    <n v="10291381"/>
  </r>
  <r>
    <x v="34"/>
    <x v="34"/>
    <s v="20 NIIF Plenas - Separados"/>
    <x v="3"/>
    <s v="F4290"/>
    <x v="2"/>
    <x v="1"/>
    <n v="20160426"/>
    <n v="0"/>
    <s v="Ganancia bruta"/>
    <x v="2"/>
    <x v="2"/>
    <n v="10219849"/>
  </r>
  <r>
    <x v="40"/>
    <x v="40"/>
    <s v="20 NIIF Plenas - Separados"/>
    <x v="3"/>
    <s v="F4111"/>
    <x v="2"/>
    <x v="1"/>
    <n v="20160427"/>
    <n v="0"/>
    <s v="Ganancia bruta"/>
    <x v="2"/>
    <x v="2"/>
    <n v="3989025"/>
  </r>
  <r>
    <x v="11"/>
    <x v="11"/>
    <s v="10 NIIF Plenas - Individuales"/>
    <x v="1"/>
    <s v="F4210"/>
    <x v="2"/>
    <x v="1"/>
    <n v="20160428"/>
    <n v="0"/>
    <s v="Ganancia bruta"/>
    <x v="2"/>
    <x v="2"/>
    <n v="34451009"/>
  </r>
  <r>
    <x v="12"/>
    <x v="12"/>
    <s v="10 NIIF Plenas - Individuales"/>
    <x v="4"/>
    <s v="F4290"/>
    <x v="2"/>
    <x v="1"/>
    <n v="20160429"/>
    <n v="0"/>
    <s v="Ganancia bruta"/>
    <x v="2"/>
    <x v="2"/>
    <n v="15336064"/>
  </r>
  <r>
    <x v="28"/>
    <x v="28"/>
    <s v="20 NIIF Plenas - Separados"/>
    <x v="0"/>
    <s v="F4210"/>
    <x v="3"/>
    <x v="2"/>
    <n v="20160428"/>
    <n v="0"/>
    <s v="Ganancia bruta"/>
    <x v="2"/>
    <x v="2"/>
    <n v="21413118"/>
  </r>
  <r>
    <x v="28"/>
    <x v="28"/>
    <s v="20 NIIF Plenas - Separados"/>
    <x v="0"/>
    <s v="F4210"/>
    <x v="4"/>
    <x v="1"/>
    <n v="20160427"/>
    <n v="0"/>
    <s v="Ganancia bruta"/>
    <x v="2"/>
    <x v="2"/>
    <n v="6391700"/>
  </r>
  <r>
    <x v="58"/>
    <x v="58"/>
    <s v="10 NIIF Plenas - Individuales"/>
    <x v="0"/>
    <s v="M7110"/>
    <x v="2"/>
    <x v="1"/>
    <n v="20160710"/>
    <n v="0"/>
    <s v="Ganancia bruta"/>
    <x v="2"/>
    <x v="2"/>
    <n v="1533977"/>
  </r>
  <r>
    <x v="4"/>
    <x v="4"/>
    <s v="10 NIIF Plenas - Individuales"/>
    <x v="0"/>
    <s v="F4111"/>
    <x v="2"/>
    <x v="1"/>
    <n v="20160729"/>
    <n v="-1"/>
    <s v="Ganancia bruta"/>
    <x v="2"/>
    <x v="2"/>
    <n v="36011458"/>
  </r>
  <r>
    <x v="23"/>
    <x v="23"/>
    <s v="10 NIIF Plenas - Individuales"/>
    <x v="0"/>
    <s v="F4210"/>
    <x v="3"/>
    <x v="2"/>
    <n v="20160421"/>
    <n v="0"/>
    <s v="Ganancia bruta"/>
    <x v="2"/>
    <x v="2"/>
    <n v="38180177"/>
  </r>
  <r>
    <x v="23"/>
    <x v="23"/>
    <s v="10 NIIF Plenas - Individuales"/>
    <x v="0"/>
    <s v="F4210"/>
    <x v="4"/>
    <x v="1"/>
    <n v="20160421"/>
    <n v="0"/>
    <s v="Ganancia bruta"/>
    <x v="2"/>
    <x v="2"/>
    <n v="41962994"/>
  </r>
  <r>
    <x v="59"/>
    <x v="59"/>
    <s v="20 NIIF Plenas - Separados"/>
    <x v="0"/>
    <s v="F4111"/>
    <x v="2"/>
    <x v="1"/>
    <n v="20160710"/>
    <n v="0"/>
    <s v="Otros ingresos"/>
    <x v="3"/>
    <x v="3"/>
    <n v="29588448"/>
  </r>
  <r>
    <x v="2"/>
    <x v="2"/>
    <s v="20 NIIF Plenas - Separados"/>
    <x v="0"/>
    <s v="F4111"/>
    <x v="2"/>
    <x v="1"/>
    <n v="20160429"/>
    <n v="0"/>
    <s v="Otros ingresos"/>
    <x v="3"/>
    <x v="3"/>
    <n v="249167"/>
  </r>
  <r>
    <x v="20"/>
    <x v="20"/>
    <s v="10 NIIF Plenas - Individuales"/>
    <x v="3"/>
    <s v="F4290"/>
    <x v="2"/>
    <x v="1"/>
    <n v="20160426"/>
    <n v="0"/>
    <s v="Otros ingresos"/>
    <x v="3"/>
    <x v="3"/>
    <n v="3074206"/>
  </r>
  <r>
    <x v="9"/>
    <x v="9"/>
    <s v="10 NIIF Plenas - Individuales"/>
    <x v="0"/>
    <s v="N8299"/>
    <x v="2"/>
    <x v="1"/>
    <n v="20160710"/>
    <n v="0"/>
    <s v="Otros ingresos"/>
    <x v="3"/>
    <x v="3"/>
    <n v="84483"/>
  </r>
  <r>
    <x v="55"/>
    <x v="55"/>
    <s v="10 NIIF Plenas - Individuales"/>
    <x v="0"/>
    <s v="F4390"/>
    <x v="2"/>
    <x v="1"/>
    <n v="20160429"/>
    <n v="0"/>
    <s v="Otros ingresos"/>
    <x v="3"/>
    <x v="3"/>
    <n v="2786"/>
  </r>
  <r>
    <x v="33"/>
    <x v="33"/>
    <s v="20 NIIF Plenas - Separados"/>
    <x v="3"/>
    <s v="M7110"/>
    <x v="2"/>
    <x v="1"/>
    <n v="20160426"/>
    <n v="0"/>
    <s v="Otros ingresos"/>
    <x v="3"/>
    <x v="3"/>
    <n v="8598591"/>
  </r>
  <r>
    <x v="56"/>
    <x v="56"/>
    <s v="20 NIIF Plenas - Separados"/>
    <x v="0"/>
    <s v="M7110"/>
    <x v="2"/>
    <x v="1"/>
    <n v="20160426"/>
    <n v="0"/>
    <s v="Otros ingresos"/>
    <x v="3"/>
    <x v="3"/>
    <n v="37440"/>
  </r>
  <r>
    <x v="21"/>
    <x v="21"/>
    <s v="20 NIIF Plenas - Separados"/>
    <x v="0"/>
    <s v="F4111"/>
    <x v="2"/>
    <x v="1"/>
    <n v="20160427"/>
    <n v="0"/>
    <s v="Otros ingresos"/>
    <x v="3"/>
    <x v="3"/>
    <n v="50514509"/>
  </r>
  <r>
    <x v="0"/>
    <x v="0"/>
    <s v="20 NIIF Plenas - Separados"/>
    <x v="0"/>
    <s v="M7110"/>
    <x v="2"/>
    <x v="1"/>
    <n v="20160729"/>
    <n v="-1"/>
    <s v="Otros ingresos"/>
    <x v="3"/>
    <x v="3"/>
    <n v="2354847"/>
  </r>
  <r>
    <x v="62"/>
    <x v="62"/>
    <s v="10 NIIF Plenas - Individuales"/>
    <x v="0"/>
    <s v="M7110"/>
    <x v="2"/>
    <x v="1"/>
    <n v="20160429"/>
    <n v="0"/>
    <s v="Otros ingresos"/>
    <x v="3"/>
    <x v="3"/>
    <n v="12912"/>
  </r>
  <r>
    <x v="69"/>
    <x v="69"/>
    <s v="10 NIIF Plenas - Individuales"/>
    <x v="0"/>
    <s v="F4290"/>
    <x v="2"/>
    <x v="1"/>
    <n v="20160426"/>
    <n v="0"/>
    <s v="Otros ingresos"/>
    <x v="3"/>
    <x v="3"/>
    <n v="43170495"/>
  </r>
  <r>
    <x v="41"/>
    <x v="41"/>
    <s v="20 NIIF Plenas - Separados"/>
    <x v="3"/>
    <s v="M7110"/>
    <x v="2"/>
    <x v="1"/>
    <n v="20160729"/>
    <n v="-1"/>
    <s v="Otros ingresos"/>
    <x v="3"/>
    <x v="3"/>
    <n v="725820"/>
  </r>
  <r>
    <x v="19"/>
    <x v="19"/>
    <s v="10 NIIF Plenas - Individuales"/>
    <x v="3"/>
    <s v="F4112"/>
    <x v="2"/>
    <x v="1"/>
    <n v="20160802"/>
    <n v="0"/>
    <s v="Otros ingresos"/>
    <x v="3"/>
    <x v="3"/>
    <n v="1178006"/>
  </r>
  <r>
    <x v="34"/>
    <x v="34"/>
    <s v="20 NIIF Plenas - Separados"/>
    <x v="3"/>
    <s v="F4290"/>
    <x v="2"/>
    <x v="1"/>
    <n v="20160426"/>
    <n v="0"/>
    <s v="Otros ingresos"/>
    <x v="3"/>
    <x v="3"/>
    <n v="1652533"/>
  </r>
  <r>
    <x v="40"/>
    <x v="40"/>
    <s v="20 NIIF Plenas - Separados"/>
    <x v="3"/>
    <s v="F4111"/>
    <x v="2"/>
    <x v="1"/>
    <n v="20160427"/>
    <n v="0"/>
    <s v="Otros ingresos"/>
    <x v="3"/>
    <x v="3"/>
    <n v="1273491"/>
  </r>
  <r>
    <x v="11"/>
    <x v="11"/>
    <s v="10 NIIF Plenas - Individuales"/>
    <x v="1"/>
    <s v="F4210"/>
    <x v="2"/>
    <x v="1"/>
    <n v="20160428"/>
    <n v="0"/>
    <s v="Otros ingresos"/>
    <x v="3"/>
    <x v="3"/>
    <n v="8016915"/>
  </r>
  <r>
    <x v="12"/>
    <x v="12"/>
    <s v="10 NIIF Plenas - Individuales"/>
    <x v="4"/>
    <s v="F4290"/>
    <x v="2"/>
    <x v="1"/>
    <n v="20160429"/>
    <n v="0"/>
    <s v="Otros ingresos"/>
    <x v="3"/>
    <x v="3"/>
    <n v="19329376"/>
  </r>
  <r>
    <x v="28"/>
    <x v="28"/>
    <s v="20 NIIF Plenas - Separados"/>
    <x v="0"/>
    <s v="F4210"/>
    <x v="3"/>
    <x v="2"/>
    <n v="20160428"/>
    <n v="0"/>
    <s v="Otros ingresos"/>
    <x v="3"/>
    <x v="3"/>
    <n v="1554237"/>
  </r>
  <r>
    <x v="28"/>
    <x v="28"/>
    <s v="20 NIIF Plenas - Separados"/>
    <x v="0"/>
    <s v="F4210"/>
    <x v="4"/>
    <x v="1"/>
    <n v="20160427"/>
    <n v="0"/>
    <s v="Otros ingresos"/>
    <x v="3"/>
    <x v="3"/>
    <n v="9820831"/>
  </r>
  <r>
    <x v="58"/>
    <x v="58"/>
    <s v="10 NIIF Plenas - Individuales"/>
    <x v="0"/>
    <s v="M7110"/>
    <x v="2"/>
    <x v="1"/>
    <n v="20160710"/>
    <n v="0"/>
    <s v="Otros ingresos"/>
    <x v="3"/>
    <x v="3"/>
    <n v="70701"/>
  </r>
  <r>
    <x v="23"/>
    <x v="23"/>
    <s v="10 NIIF Plenas - Individuales"/>
    <x v="0"/>
    <s v="F4210"/>
    <x v="3"/>
    <x v="2"/>
    <n v="20160421"/>
    <n v="0"/>
    <s v="Otros ingresos"/>
    <x v="3"/>
    <x v="3"/>
    <n v="868559"/>
  </r>
  <r>
    <x v="23"/>
    <x v="23"/>
    <s v="10 NIIF Plenas - Individuales"/>
    <x v="0"/>
    <s v="F4210"/>
    <x v="4"/>
    <x v="1"/>
    <n v="20160421"/>
    <n v="0"/>
    <s v="Otros ingresos"/>
    <x v="3"/>
    <x v="3"/>
    <n v="153676"/>
  </r>
  <r>
    <x v="65"/>
    <x v="65"/>
    <s v="10 NIIF Plenas - Individuales"/>
    <x v="0"/>
    <s v="F4112"/>
    <x v="2"/>
    <x v="1"/>
    <n v="20160710"/>
    <n v="-1"/>
    <s v="Otros ingresos"/>
    <x v="3"/>
    <x v="3"/>
    <n v="4159"/>
  </r>
  <r>
    <x v="59"/>
    <x v="59"/>
    <s v="20 NIIF Plenas - Separados"/>
    <x v="0"/>
    <s v="F4111"/>
    <x v="2"/>
    <x v="1"/>
    <n v="20160710"/>
    <n v="0"/>
    <s v="Gastos de ventas"/>
    <x v="22"/>
    <x v="22"/>
    <n v="2451493"/>
  </r>
  <r>
    <x v="2"/>
    <x v="2"/>
    <s v="20 NIIF Plenas - Separados"/>
    <x v="0"/>
    <s v="F4111"/>
    <x v="2"/>
    <x v="1"/>
    <n v="20160429"/>
    <n v="0"/>
    <s v="Gastos de ventas"/>
    <x v="22"/>
    <x v="22"/>
    <n v="6129201"/>
  </r>
  <r>
    <x v="33"/>
    <x v="33"/>
    <s v="20 NIIF Plenas - Separados"/>
    <x v="3"/>
    <s v="M7110"/>
    <x v="2"/>
    <x v="1"/>
    <n v="20160426"/>
    <n v="0"/>
    <s v="Gastos de ventas"/>
    <x v="22"/>
    <x v="22"/>
    <n v="20050"/>
  </r>
  <r>
    <x v="56"/>
    <x v="56"/>
    <s v="20 NIIF Plenas - Separados"/>
    <x v="0"/>
    <s v="M7110"/>
    <x v="2"/>
    <x v="1"/>
    <n v="20160426"/>
    <n v="0"/>
    <s v="Gastos de ventas"/>
    <x v="22"/>
    <x v="22"/>
    <n v="3007656"/>
  </r>
  <r>
    <x v="68"/>
    <x v="68"/>
    <s v="10 NIIF Plenas - Individuales"/>
    <x v="0"/>
    <s v="M7110"/>
    <x v="2"/>
    <x v="1"/>
    <n v="20160428"/>
    <n v="0"/>
    <s v="Gastos de ventas"/>
    <x v="22"/>
    <x v="22"/>
    <n v="778944"/>
  </r>
  <r>
    <x v="21"/>
    <x v="21"/>
    <s v="20 NIIF Plenas - Separados"/>
    <x v="0"/>
    <s v="F4111"/>
    <x v="2"/>
    <x v="1"/>
    <n v="20160427"/>
    <n v="0"/>
    <s v="Gastos de ventas"/>
    <x v="22"/>
    <x v="22"/>
    <n v="14972393"/>
  </r>
  <r>
    <x v="0"/>
    <x v="0"/>
    <s v="20 NIIF Plenas - Separados"/>
    <x v="0"/>
    <s v="M7110"/>
    <x v="2"/>
    <x v="1"/>
    <n v="20160729"/>
    <n v="-1"/>
    <s v="Gastos de ventas"/>
    <x v="22"/>
    <x v="22"/>
    <n v="1251773"/>
  </r>
  <r>
    <x v="62"/>
    <x v="62"/>
    <s v="10 NIIF Plenas - Individuales"/>
    <x v="0"/>
    <s v="M7110"/>
    <x v="2"/>
    <x v="1"/>
    <n v="20160429"/>
    <n v="0"/>
    <s v="Gastos de ventas"/>
    <x v="22"/>
    <x v="22"/>
    <n v="21779"/>
  </r>
  <r>
    <x v="41"/>
    <x v="41"/>
    <s v="20 NIIF Plenas - Separados"/>
    <x v="3"/>
    <s v="M7110"/>
    <x v="2"/>
    <x v="1"/>
    <n v="20160729"/>
    <n v="-1"/>
    <s v="Gastos de ventas"/>
    <x v="22"/>
    <x v="22"/>
    <n v="3115012"/>
  </r>
  <r>
    <x v="28"/>
    <x v="28"/>
    <s v="20 NIIF Plenas - Separados"/>
    <x v="0"/>
    <s v="F4210"/>
    <x v="3"/>
    <x v="2"/>
    <n v="20160428"/>
    <n v="0"/>
    <s v="Gastos de ventas"/>
    <x v="22"/>
    <x v="22"/>
    <n v="828352"/>
  </r>
  <r>
    <x v="28"/>
    <x v="28"/>
    <s v="20 NIIF Plenas - Separados"/>
    <x v="0"/>
    <s v="F4210"/>
    <x v="4"/>
    <x v="1"/>
    <n v="20160427"/>
    <n v="0"/>
    <s v="Gastos de ventas"/>
    <x v="22"/>
    <x v="22"/>
    <n v="1265878"/>
  </r>
  <r>
    <x v="58"/>
    <x v="58"/>
    <s v="10 NIIF Plenas - Individuales"/>
    <x v="0"/>
    <s v="M7110"/>
    <x v="2"/>
    <x v="1"/>
    <n v="20160710"/>
    <n v="0"/>
    <s v="Gastos de ventas"/>
    <x v="22"/>
    <x v="22"/>
    <n v="117"/>
  </r>
  <r>
    <x v="4"/>
    <x v="4"/>
    <s v="10 NIIF Plenas - Individuales"/>
    <x v="0"/>
    <s v="F4111"/>
    <x v="2"/>
    <x v="1"/>
    <n v="20160729"/>
    <n v="-1"/>
    <s v="Gastos de ventas"/>
    <x v="22"/>
    <x v="22"/>
    <n v="8606094"/>
  </r>
  <r>
    <x v="59"/>
    <x v="59"/>
    <s v="20 NIIF Plenas - Separados"/>
    <x v="0"/>
    <s v="F4111"/>
    <x v="2"/>
    <x v="1"/>
    <n v="20160710"/>
    <n v="0"/>
    <s v="Gastos de administración"/>
    <x v="5"/>
    <x v="5"/>
    <n v="13676240"/>
  </r>
  <r>
    <x v="2"/>
    <x v="2"/>
    <s v="20 NIIF Plenas - Separados"/>
    <x v="0"/>
    <s v="F4111"/>
    <x v="2"/>
    <x v="1"/>
    <n v="20160429"/>
    <n v="0"/>
    <s v="Gastos de administración"/>
    <x v="5"/>
    <x v="5"/>
    <n v="29342911"/>
  </r>
  <r>
    <x v="20"/>
    <x v="20"/>
    <s v="10 NIIF Plenas - Individuales"/>
    <x v="3"/>
    <s v="F4290"/>
    <x v="2"/>
    <x v="1"/>
    <n v="20160426"/>
    <n v="0"/>
    <s v="Gastos de administración"/>
    <x v="5"/>
    <x v="5"/>
    <n v="4800879"/>
  </r>
  <r>
    <x v="9"/>
    <x v="9"/>
    <s v="10 NIIF Plenas - Individuales"/>
    <x v="0"/>
    <s v="N8299"/>
    <x v="2"/>
    <x v="1"/>
    <n v="20160710"/>
    <n v="0"/>
    <s v="Gastos de administración"/>
    <x v="5"/>
    <x v="5"/>
    <n v="7524168"/>
  </r>
  <r>
    <x v="55"/>
    <x v="55"/>
    <s v="10 NIIF Plenas - Individuales"/>
    <x v="0"/>
    <s v="F4390"/>
    <x v="2"/>
    <x v="1"/>
    <n v="20160429"/>
    <n v="0"/>
    <s v="Gastos de administración"/>
    <x v="5"/>
    <x v="5"/>
    <n v="647948"/>
  </r>
  <r>
    <x v="33"/>
    <x v="33"/>
    <s v="20 NIIF Plenas - Separados"/>
    <x v="3"/>
    <s v="M7110"/>
    <x v="2"/>
    <x v="1"/>
    <n v="20160426"/>
    <n v="0"/>
    <s v="Gastos de administración"/>
    <x v="5"/>
    <x v="5"/>
    <n v="26052689"/>
  </r>
  <r>
    <x v="56"/>
    <x v="56"/>
    <s v="20 NIIF Plenas - Separados"/>
    <x v="0"/>
    <s v="M7110"/>
    <x v="2"/>
    <x v="1"/>
    <n v="20160426"/>
    <n v="0"/>
    <s v="Gastos de administración"/>
    <x v="5"/>
    <x v="5"/>
    <n v="13069004"/>
  </r>
  <r>
    <x v="68"/>
    <x v="68"/>
    <s v="10 NIIF Plenas - Individuales"/>
    <x v="0"/>
    <s v="M7110"/>
    <x v="2"/>
    <x v="1"/>
    <n v="20160428"/>
    <n v="0"/>
    <s v="Gastos de administración"/>
    <x v="5"/>
    <x v="5"/>
    <n v="6735666"/>
  </r>
  <r>
    <x v="21"/>
    <x v="21"/>
    <s v="20 NIIF Plenas - Separados"/>
    <x v="0"/>
    <s v="F4111"/>
    <x v="2"/>
    <x v="1"/>
    <n v="20160427"/>
    <n v="0"/>
    <s v="Gastos de administración"/>
    <x v="5"/>
    <x v="5"/>
    <n v="39389142"/>
  </r>
  <r>
    <x v="0"/>
    <x v="0"/>
    <s v="20 NIIF Plenas - Separados"/>
    <x v="0"/>
    <s v="M7110"/>
    <x v="2"/>
    <x v="1"/>
    <n v="20160729"/>
    <n v="-1"/>
    <s v="Gastos de administración"/>
    <x v="5"/>
    <x v="5"/>
    <n v="9400578"/>
  </r>
  <r>
    <x v="54"/>
    <x v="54"/>
    <s v="10 NIIF Plenas - Individuales"/>
    <x v="0"/>
    <s v="N8299"/>
    <x v="2"/>
    <x v="1"/>
    <n v="20160729"/>
    <n v="-1"/>
    <s v="Gastos de administración"/>
    <x v="5"/>
    <x v="5"/>
    <n v="10941298"/>
  </r>
  <r>
    <x v="62"/>
    <x v="62"/>
    <s v="10 NIIF Plenas - Individuales"/>
    <x v="0"/>
    <s v="M7110"/>
    <x v="2"/>
    <x v="1"/>
    <n v="20160429"/>
    <n v="0"/>
    <s v="Gastos de administración"/>
    <x v="5"/>
    <x v="5"/>
    <n v="6616639"/>
  </r>
  <r>
    <x v="69"/>
    <x v="69"/>
    <s v="10 NIIF Plenas - Individuales"/>
    <x v="0"/>
    <s v="F4290"/>
    <x v="2"/>
    <x v="1"/>
    <n v="20160426"/>
    <n v="0"/>
    <s v="Gastos de administración"/>
    <x v="5"/>
    <x v="5"/>
    <n v="10239730"/>
  </r>
  <r>
    <x v="41"/>
    <x v="41"/>
    <s v="20 NIIF Plenas - Separados"/>
    <x v="3"/>
    <s v="M7110"/>
    <x v="2"/>
    <x v="1"/>
    <n v="20160729"/>
    <n v="-1"/>
    <s v="Gastos de administración"/>
    <x v="5"/>
    <x v="5"/>
    <n v="12382841"/>
  </r>
  <r>
    <x v="19"/>
    <x v="19"/>
    <s v="10 NIIF Plenas - Individuales"/>
    <x v="3"/>
    <s v="F4112"/>
    <x v="2"/>
    <x v="1"/>
    <n v="20160802"/>
    <n v="0"/>
    <s v="Gastos de administración"/>
    <x v="5"/>
    <x v="5"/>
    <n v="5083807"/>
  </r>
  <r>
    <x v="34"/>
    <x v="34"/>
    <s v="20 NIIF Plenas - Separados"/>
    <x v="3"/>
    <s v="F4290"/>
    <x v="2"/>
    <x v="1"/>
    <n v="20160426"/>
    <n v="0"/>
    <s v="Gastos de administración"/>
    <x v="5"/>
    <x v="5"/>
    <n v="3083583"/>
  </r>
  <r>
    <x v="40"/>
    <x v="40"/>
    <s v="20 NIIF Plenas - Separados"/>
    <x v="3"/>
    <s v="F4111"/>
    <x v="2"/>
    <x v="1"/>
    <n v="20160427"/>
    <n v="0"/>
    <s v="Gastos de administración"/>
    <x v="5"/>
    <x v="5"/>
    <n v="1498228"/>
  </r>
  <r>
    <x v="11"/>
    <x v="11"/>
    <s v="10 NIIF Plenas - Individuales"/>
    <x v="1"/>
    <s v="F4210"/>
    <x v="2"/>
    <x v="1"/>
    <n v="20160428"/>
    <n v="0"/>
    <s v="Gastos de administración"/>
    <x v="5"/>
    <x v="5"/>
    <n v="18338243"/>
  </r>
  <r>
    <x v="12"/>
    <x v="12"/>
    <s v="10 NIIF Plenas - Individuales"/>
    <x v="4"/>
    <s v="F4290"/>
    <x v="2"/>
    <x v="1"/>
    <n v="20160429"/>
    <n v="0"/>
    <s v="Gastos de administración"/>
    <x v="5"/>
    <x v="5"/>
    <n v="40879556"/>
  </r>
  <r>
    <x v="28"/>
    <x v="28"/>
    <s v="20 NIIF Plenas - Separados"/>
    <x v="0"/>
    <s v="F4210"/>
    <x v="3"/>
    <x v="2"/>
    <n v="20160428"/>
    <n v="0"/>
    <s v="Gastos de administración"/>
    <x v="5"/>
    <x v="5"/>
    <n v="7947291"/>
  </r>
  <r>
    <x v="28"/>
    <x v="28"/>
    <s v="20 NIIF Plenas - Separados"/>
    <x v="0"/>
    <s v="F4210"/>
    <x v="4"/>
    <x v="1"/>
    <n v="20160427"/>
    <n v="0"/>
    <s v="Gastos de administración"/>
    <x v="5"/>
    <x v="5"/>
    <n v="7674526"/>
  </r>
  <r>
    <x v="58"/>
    <x v="58"/>
    <s v="10 NIIF Plenas - Individuales"/>
    <x v="0"/>
    <s v="M7110"/>
    <x v="2"/>
    <x v="1"/>
    <n v="20160710"/>
    <n v="0"/>
    <s v="Gastos de administración"/>
    <x v="5"/>
    <x v="5"/>
    <n v="2511754"/>
  </r>
  <r>
    <x v="4"/>
    <x v="4"/>
    <s v="10 NIIF Plenas - Individuales"/>
    <x v="0"/>
    <s v="F4111"/>
    <x v="2"/>
    <x v="1"/>
    <n v="20160729"/>
    <n v="-1"/>
    <s v="Gastos de administración"/>
    <x v="5"/>
    <x v="5"/>
    <n v="15850941"/>
  </r>
  <r>
    <x v="23"/>
    <x v="23"/>
    <s v="10 NIIF Plenas - Individuales"/>
    <x v="0"/>
    <s v="F4210"/>
    <x v="3"/>
    <x v="2"/>
    <n v="20160421"/>
    <n v="0"/>
    <s v="Gastos de administración"/>
    <x v="5"/>
    <x v="5"/>
    <n v="4462544"/>
  </r>
  <r>
    <x v="23"/>
    <x v="23"/>
    <s v="10 NIIF Plenas - Individuales"/>
    <x v="0"/>
    <s v="F4210"/>
    <x v="4"/>
    <x v="1"/>
    <n v="20160421"/>
    <n v="0"/>
    <s v="Gastos de administración"/>
    <x v="5"/>
    <x v="5"/>
    <n v="4302507"/>
  </r>
  <r>
    <x v="65"/>
    <x v="65"/>
    <s v="10 NIIF Plenas - Individuales"/>
    <x v="0"/>
    <s v="F4112"/>
    <x v="2"/>
    <x v="1"/>
    <n v="20160710"/>
    <n v="-1"/>
    <s v="Gastos de administración"/>
    <x v="5"/>
    <x v="5"/>
    <n v="486804"/>
  </r>
  <r>
    <x v="59"/>
    <x v="59"/>
    <s v="20 NIIF Plenas - Separados"/>
    <x v="0"/>
    <s v="F4111"/>
    <x v="2"/>
    <x v="1"/>
    <n v="20160710"/>
    <n v="0"/>
    <s v="Otros gastos"/>
    <x v="23"/>
    <x v="23"/>
    <n v="6029999"/>
  </r>
  <r>
    <x v="20"/>
    <x v="20"/>
    <s v="10 NIIF Plenas - Individuales"/>
    <x v="3"/>
    <s v="F4290"/>
    <x v="2"/>
    <x v="1"/>
    <n v="20160426"/>
    <n v="0"/>
    <s v="Otros gastos"/>
    <x v="23"/>
    <x v="23"/>
    <n v="2296181"/>
  </r>
  <r>
    <x v="9"/>
    <x v="9"/>
    <s v="10 NIIF Plenas - Individuales"/>
    <x v="0"/>
    <s v="N8299"/>
    <x v="2"/>
    <x v="1"/>
    <n v="20160710"/>
    <n v="0"/>
    <s v="Otros gastos"/>
    <x v="23"/>
    <x v="23"/>
    <n v="9675"/>
  </r>
  <r>
    <x v="55"/>
    <x v="55"/>
    <s v="10 NIIF Plenas - Individuales"/>
    <x v="0"/>
    <s v="F4390"/>
    <x v="2"/>
    <x v="1"/>
    <n v="20160429"/>
    <n v="0"/>
    <s v="Otros gastos"/>
    <x v="23"/>
    <x v="23"/>
    <n v="3186"/>
  </r>
  <r>
    <x v="33"/>
    <x v="33"/>
    <s v="20 NIIF Plenas - Separados"/>
    <x v="3"/>
    <s v="M7110"/>
    <x v="2"/>
    <x v="1"/>
    <n v="20160426"/>
    <n v="0"/>
    <s v="Otros gastos"/>
    <x v="23"/>
    <x v="23"/>
    <n v="2747043"/>
  </r>
  <r>
    <x v="56"/>
    <x v="56"/>
    <s v="20 NIIF Plenas - Separados"/>
    <x v="0"/>
    <s v="M7110"/>
    <x v="2"/>
    <x v="1"/>
    <n v="20160426"/>
    <n v="0"/>
    <s v="Otros gastos"/>
    <x v="23"/>
    <x v="23"/>
    <n v="1691300"/>
  </r>
  <r>
    <x v="21"/>
    <x v="21"/>
    <s v="20 NIIF Plenas - Separados"/>
    <x v="0"/>
    <s v="F4111"/>
    <x v="2"/>
    <x v="1"/>
    <n v="20160427"/>
    <n v="0"/>
    <s v="Otros gastos"/>
    <x v="23"/>
    <x v="23"/>
    <n v="10847662"/>
  </r>
  <r>
    <x v="0"/>
    <x v="0"/>
    <s v="20 NIIF Plenas - Separados"/>
    <x v="0"/>
    <s v="M7110"/>
    <x v="2"/>
    <x v="1"/>
    <n v="20160729"/>
    <n v="-1"/>
    <s v="Otros gastos"/>
    <x v="23"/>
    <x v="23"/>
    <n v="2598120"/>
  </r>
  <r>
    <x v="54"/>
    <x v="54"/>
    <s v="10 NIIF Plenas - Individuales"/>
    <x v="0"/>
    <s v="N8299"/>
    <x v="2"/>
    <x v="1"/>
    <n v="20160729"/>
    <n v="-1"/>
    <s v="Otros gastos"/>
    <x v="23"/>
    <x v="23"/>
    <n v="398086"/>
  </r>
  <r>
    <x v="62"/>
    <x v="62"/>
    <s v="10 NIIF Plenas - Individuales"/>
    <x v="0"/>
    <s v="M7110"/>
    <x v="2"/>
    <x v="1"/>
    <n v="20160429"/>
    <n v="0"/>
    <s v="Otros gastos"/>
    <x v="23"/>
    <x v="23"/>
    <n v="126004"/>
  </r>
  <r>
    <x v="69"/>
    <x v="69"/>
    <s v="10 NIIF Plenas - Individuales"/>
    <x v="0"/>
    <s v="F4290"/>
    <x v="2"/>
    <x v="1"/>
    <n v="20160426"/>
    <n v="0"/>
    <s v="Otros gastos"/>
    <x v="23"/>
    <x v="23"/>
    <n v="15752636"/>
  </r>
  <r>
    <x v="41"/>
    <x v="41"/>
    <s v="20 NIIF Plenas - Separados"/>
    <x v="3"/>
    <s v="M7110"/>
    <x v="2"/>
    <x v="1"/>
    <n v="20160729"/>
    <n v="-1"/>
    <s v="Otros gastos"/>
    <x v="23"/>
    <x v="23"/>
    <n v="2497774"/>
  </r>
  <r>
    <x v="19"/>
    <x v="19"/>
    <s v="10 NIIF Plenas - Individuales"/>
    <x v="3"/>
    <s v="F4112"/>
    <x v="2"/>
    <x v="1"/>
    <n v="20160802"/>
    <n v="0"/>
    <s v="Otros gastos"/>
    <x v="23"/>
    <x v="23"/>
    <n v="1822838"/>
  </r>
  <r>
    <x v="34"/>
    <x v="34"/>
    <s v="20 NIIF Plenas - Separados"/>
    <x v="3"/>
    <s v="F4290"/>
    <x v="2"/>
    <x v="1"/>
    <n v="20160426"/>
    <n v="0"/>
    <s v="Otros gastos"/>
    <x v="23"/>
    <x v="23"/>
    <n v="4201078"/>
  </r>
  <r>
    <x v="40"/>
    <x v="40"/>
    <s v="20 NIIF Plenas - Separados"/>
    <x v="3"/>
    <s v="F4111"/>
    <x v="2"/>
    <x v="1"/>
    <n v="20160427"/>
    <n v="0"/>
    <s v="Otros gastos"/>
    <x v="23"/>
    <x v="23"/>
    <n v="1801860"/>
  </r>
  <r>
    <x v="11"/>
    <x v="11"/>
    <s v="10 NIIF Plenas - Individuales"/>
    <x v="1"/>
    <s v="F4210"/>
    <x v="2"/>
    <x v="1"/>
    <n v="20160428"/>
    <n v="0"/>
    <s v="Otros gastos"/>
    <x v="23"/>
    <x v="23"/>
    <n v="413482"/>
  </r>
  <r>
    <x v="12"/>
    <x v="12"/>
    <s v="10 NIIF Plenas - Individuales"/>
    <x v="4"/>
    <s v="F4290"/>
    <x v="2"/>
    <x v="1"/>
    <n v="20160429"/>
    <n v="0"/>
    <s v="Otros gastos"/>
    <x v="23"/>
    <x v="23"/>
    <n v="16603335"/>
  </r>
  <r>
    <x v="28"/>
    <x v="28"/>
    <s v="20 NIIF Plenas - Separados"/>
    <x v="0"/>
    <s v="F4210"/>
    <x v="3"/>
    <x v="2"/>
    <n v="20160428"/>
    <n v="0"/>
    <s v="Otros gastos"/>
    <x v="23"/>
    <x v="23"/>
    <n v="175779"/>
  </r>
  <r>
    <x v="28"/>
    <x v="28"/>
    <s v="20 NIIF Plenas - Separados"/>
    <x v="0"/>
    <s v="F4210"/>
    <x v="4"/>
    <x v="1"/>
    <n v="20160427"/>
    <n v="0"/>
    <s v="Otros gastos"/>
    <x v="23"/>
    <x v="23"/>
    <n v="879148"/>
  </r>
  <r>
    <x v="23"/>
    <x v="23"/>
    <s v="10 NIIF Plenas - Individuales"/>
    <x v="0"/>
    <s v="F4210"/>
    <x v="3"/>
    <x v="2"/>
    <n v="20160421"/>
    <n v="0"/>
    <s v="Otros gastos"/>
    <x v="23"/>
    <x v="23"/>
    <n v="1311"/>
  </r>
  <r>
    <x v="23"/>
    <x v="23"/>
    <s v="10 NIIF Plenas - Individuales"/>
    <x v="0"/>
    <s v="F4210"/>
    <x v="4"/>
    <x v="1"/>
    <n v="20160421"/>
    <n v="0"/>
    <s v="Otros gastos"/>
    <x v="23"/>
    <x v="23"/>
    <n v="45892"/>
  </r>
  <r>
    <x v="65"/>
    <x v="65"/>
    <s v="10 NIIF Plenas - Individuales"/>
    <x v="0"/>
    <s v="F4112"/>
    <x v="2"/>
    <x v="1"/>
    <n v="20160710"/>
    <n v="-1"/>
    <s v="Otros gastos"/>
    <x v="23"/>
    <x v="23"/>
    <n v="2619720"/>
  </r>
  <r>
    <x v="34"/>
    <x v="34"/>
    <s v="20 NIIF Plenas - Separados"/>
    <x v="3"/>
    <s v="F4290"/>
    <x v="2"/>
    <x v="1"/>
    <n v="20160426"/>
    <n v="0"/>
    <s v="Otras ganancias (pérdidas)"/>
    <x v="7"/>
    <x v="7"/>
    <n v="3922011"/>
  </r>
  <r>
    <x v="12"/>
    <x v="12"/>
    <s v="10 NIIF Plenas - Individuales"/>
    <x v="4"/>
    <s v="F4290"/>
    <x v="2"/>
    <x v="1"/>
    <n v="20160429"/>
    <n v="0"/>
    <s v="Otras ganancias (pérdidas)"/>
    <x v="7"/>
    <x v="7"/>
    <n v="9048560"/>
  </r>
  <r>
    <x v="59"/>
    <x v="59"/>
    <s v="20 NIIF Plenas - Separados"/>
    <x v="0"/>
    <s v="F4111"/>
    <x v="2"/>
    <x v="1"/>
    <n v="20160710"/>
    <n v="0"/>
    <s v="Ganancia (pérdida) por actividades de operación"/>
    <x v="8"/>
    <x v="8"/>
    <n v="97823884"/>
  </r>
  <r>
    <x v="2"/>
    <x v="2"/>
    <s v="20 NIIF Plenas - Separados"/>
    <x v="0"/>
    <s v="F4111"/>
    <x v="2"/>
    <x v="1"/>
    <n v="20160429"/>
    <n v="0"/>
    <s v="Ganancia (pérdida) por actividades de operación"/>
    <x v="8"/>
    <x v="8"/>
    <n v="75683699"/>
  </r>
  <r>
    <x v="20"/>
    <x v="20"/>
    <s v="10 NIIF Plenas - Individuales"/>
    <x v="3"/>
    <s v="F4290"/>
    <x v="2"/>
    <x v="1"/>
    <n v="20160426"/>
    <n v="0"/>
    <s v="Ganancia (pérdida) por actividades de operación"/>
    <x v="8"/>
    <x v="8"/>
    <n v="35034708"/>
  </r>
  <r>
    <x v="9"/>
    <x v="9"/>
    <s v="10 NIIF Plenas - Individuales"/>
    <x v="0"/>
    <s v="N8299"/>
    <x v="2"/>
    <x v="1"/>
    <n v="20160710"/>
    <n v="0"/>
    <s v="Ganancia (pérdida) por actividades de operación"/>
    <x v="8"/>
    <x v="8"/>
    <n v="2752337"/>
  </r>
  <r>
    <x v="55"/>
    <x v="55"/>
    <s v="10 NIIF Plenas - Individuales"/>
    <x v="0"/>
    <s v="F4390"/>
    <x v="2"/>
    <x v="1"/>
    <n v="20160429"/>
    <n v="0"/>
    <s v="Ganancia (pérdida) por actividades de operación"/>
    <x v="8"/>
    <x v="8"/>
    <n v="308535"/>
  </r>
  <r>
    <x v="33"/>
    <x v="33"/>
    <s v="20 NIIF Plenas - Separados"/>
    <x v="3"/>
    <s v="M7110"/>
    <x v="2"/>
    <x v="1"/>
    <n v="20160426"/>
    <n v="0"/>
    <s v="Ganancia (pérdida) por actividades de operación"/>
    <x v="8"/>
    <x v="8"/>
    <n v="20040023"/>
  </r>
  <r>
    <x v="56"/>
    <x v="56"/>
    <s v="20 NIIF Plenas - Separados"/>
    <x v="0"/>
    <s v="M7110"/>
    <x v="2"/>
    <x v="1"/>
    <n v="20160426"/>
    <n v="0"/>
    <s v="Ganancia (pérdida) por actividades de operación"/>
    <x v="8"/>
    <x v="8"/>
    <n v="-6843034"/>
  </r>
  <r>
    <x v="68"/>
    <x v="68"/>
    <s v="10 NIIF Plenas - Individuales"/>
    <x v="0"/>
    <s v="M7110"/>
    <x v="2"/>
    <x v="1"/>
    <n v="20160428"/>
    <n v="0"/>
    <s v="Ganancia (pérdida) por actividades de operación"/>
    <x v="8"/>
    <x v="8"/>
    <n v="10268907"/>
  </r>
  <r>
    <x v="21"/>
    <x v="21"/>
    <s v="20 NIIF Plenas - Separados"/>
    <x v="0"/>
    <s v="F4111"/>
    <x v="2"/>
    <x v="1"/>
    <n v="20160427"/>
    <n v="0"/>
    <s v="Ganancia (pérdida) por actividades de operación"/>
    <x v="8"/>
    <x v="8"/>
    <n v="144632234"/>
  </r>
  <r>
    <x v="0"/>
    <x v="0"/>
    <s v="20 NIIF Plenas - Separados"/>
    <x v="0"/>
    <s v="M7110"/>
    <x v="2"/>
    <x v="1"/>
    <n v="20160729"/>
    <n v="-1"/>
    <s v="Ganancia (pérdida) por actividades de operación"/>
    <x v="8"/>
    <x v="8"/>
    <n v="10076920"/>
  </r>
  <r>
    <x v="54"/>
    <x v="54"/>
    <s v="10 NIIF Plenas - Individuales"/>
    <x v="0"/>
    <s v="N8299"/>
    <x v="2"/>
    <x v="1"/>
    <n v="20160729"/>
    <n v="-1"/>
    <s v="Ganancia (pérdida) por actividades de operación"/>
    <x v="8"/>
    <x v="8"/>
    <n v="12610969"/>
  </r>
  <r>
    <x v="62"/>
    <x v="62"/>
    <s v="10 NIIF Plenas - Individuales"/>
    <x v="0"/>
    <s v="M7110"/>
    <x v="2"/>
    <x v="1"/>
    <n v="20160429"/>
    <n v="0"/>
    <s v="Ganancia (pérdida) por actividades de operación"/>
    <x v="8"/>
    <x v="8"/>
    <n v="1273998"/>
  </r>
  <r>
    <x v="69"/>
    <x v="69"/>
    <s v="10 NIIF Plenas - Individuales"/>
    <x v="0"/>
    <s v="F4290"/>
    <x v="2"/>
    <x v="1"/>
    <n v="20160426"/>
    <n v="0"/>
    <s v="Ganancia (pérdida) por actividades de operación"/>
    <x v="8"/>
    <x v="8"/>
    <n v="64958755"/>
  </r>
  <r>
    <x v="41"/>
    <x v="41"/>
    <s v="20 NIIF Plenas - Separados"/>
    <x v="3"/>
    <s v="M7110"/>
    <x v="2"/>
    <x v="1"/>
    <n v="20160729"/>
    <n v="-1"/>
    <s v="Ganancia (pérdida) por actividades de operación"/>
    <x v="8"/>
    <x v="8"/>
    <n v="-111308"/>
  </r>
  <r>
    <x v="19"/>
    <x v="19"/>
    <s v="10 NIIF Plenas - Individuales"/>
    <x v="3"/>
    <s v="F4112"/>
    <x v="2"/>
    <x v="1"/>
    <n v="20160802"/>
    <n v="0"/>
    <s v="Ganancia (pérdida) por actividades de operación"/>
    <x v="8"/>
    <x v="8"/>
    <n v="4562742"/>
  </r>
  <r>
    <x v="34"/>
    <x v="34"/>
    <s v="20 NIIF Plenas - Separados"/>
    <x v="3"/>
    <s v="F4290"/>
    <x v="2"/>
    <x v="1"/>
    <n v="20160426"/>
    <n v="0"/>
    <s v="Ganancia (pérdida) por actividades de operación"/>
    <x v="8"/>
    <x v="8"/>
    <n v="8509732"/>
  </r>
  <r>
    <x v="40"/>
    <x v="40"/>
    <s v="20 NIIF Plenas - Separados"/>
    <x v="3"/>
    <s v="F4111"/>
    <x v="2"/>
    <x v="1"/>
    <n v="20160427"/>
    <n v="0"/>
    <s v="Ganancia (pérdida) por actividades de operación"/>
    <x v="8"/>
    <x v="8"/>
    <n v="1962428"/>
  </r>
  <r>
    <x v="11"/>
    <x v="11"/>
    <s v="10 NIIF Plenas - Individuales"/>
    <x v="1"/>
    <s v="F4210"/>
    <x v="2"/>
    <x v="1"/>
    <n v="20160428"/>
    <n v="0"/>
    <s v="Ganancia (pérdida) por actividades de operación"/>
    <x v="8"/>
    <x v="8"/>
    <n v="23716199"/>
  </r>
  <r>
    <x v="12"/>
    <x v="12"/>
    <s v="10 NIIF Plenas - Individuales"/>
    <x v="4"/>
    <s v="F4290"/>
    <x v="2"/>
    <x v="1"/>
    <n v="20160429"/>
    <n v="0"/>
    <s v="Ganancia (pérdida) por actividades de operación"/>
    <x v="8"/>
    <x v="8"/>
    <n v="-13768891"/>
  </r>
  <r>
    <x v="28"/>
    <x v="28"/>
    <s v="20 NIIF Plenas - Separados"/>
    <x v="0"/>
    <s v="F4210"/>
    <x v="3"/>
    <x v="2"/>
    <n v="20160428"/>
    <n v="0"/>
    <s v="Ganancia (pérdida) por actividades de operación"/>
    <x v="8"/>
    <x v="8"/>
    <n v="14015933"/>
  </r>
  <r>
    <x v="28"/>
    <x v="28"/>
    <s v="20 NIIF Plenas - Separados"/>
    <x v="0"/>
    <s v="F4210"/>
    <x v="4"/>
    <x v="1"/>
    <n v="20160427"/>
    <n v="0"/>
    <s v="Ganancia (pérdida) por actividades de operación"/>
    <x v="8"/>
    <x v="8"/>
    <n v="6392979"/>
  </r>
  <r>
    <x v="58"/>
    <x v="58"/>
    <s v="10 NIIF Plenas - Individuales"/>
    <x v="0"/>
    <s v="M7110"/>
    <x v="2"/>
    <x v="1"/>
    <n v="20160710"/>
    <n v="0"/>
    <s v="Ganancia (pérdida) por actividades de operación"/>
    <x v="8"/>
    <x v="8"/>
    <n v="-907193"/>
  </r>
  <r>
    <x v="4"/>
    <x v="4"/>
    <s v="10 NIIF Plenas - Individuales"/>
    <x v="0"/>
    <s v="F4111"/>
    <x v="2"/>
    <x v="1"/>
    <n v="20160729"/>
    <n v="-1"/>
    <s v="Ganancia (pérdida) por actividades de operación"/>
    <x v="8"/>
    <x v="8"/>
    <n v="11554423"/>
  </r>
  <r>
    <x v="23"/>
    <x v="23"/>
    <s v="10 NIIF Plenas - Individuales"/>
    <x v="0"/>
    <s v="F4210"/>
    <x v="3"/>
    <x v="2"/>
    <n v="20160421"/>
    <n v="0"/>
    <s v="Ganancia (pérdida) por actividades de operación"/>
    <x v="8"/>
    <x v="8"/>
    <n v="34584881"/>
  </r>
  <r>
    <x v="23"/>
    <x v="23"/>
    <s v="10 NIIF Plenas - Individuales"/>
    <x v="0"/>
    <s v="F4210"/>
    <x v="4"/>
    <x v="1"/>
    <n v="20160421"/>
    <n v="0"/>
    <s v="Ganancia (pérdida) por actividades de operación"/>
    <x v="8"/>
    <x v="8"/>
    <n v="37768271"/>
  </r>
  <r>
    <x v="65"/>
    <x v="65"/>
    <s v="10 NIIF Plenas - Individuales"/>
    <x v="0"/>
    <s v="F4112"/>
    <x v="2"/>
    <x v="1"/>
    <n v="20160710"/>
    <n v="-1"/>
    <s v="Ganancia (pérdida) por actividades de operación"/>
    <x v="8"/>
    <x v="8"/>
    <n v="-3102365"/>
  </r>
  <r>
    <x v="2"/>
    <x v="2"/>
    <s v="20 NIIF Plenas - Separados"/>
    <x v="0"/>
    <s v="F4111"/>
    <x v="2"/>
    <x v="1"/>
    <n v="20160429"/>
    <n v="0"/>
    <s v="Ingresos financieros"/>
    <x v="9"/>
    <x v="9"/>
    <n v="6964180"/>
  </r>
  <r>
    <x v="20"/>
    <x v="20"/>
    <s v="10 NIIF Plenas - Individuales"/>
    <x v="3"/>
    <s v="F4290"/>
    <x v="2"/>
    <x v="1"/>
    <n v="20160426"/>
    <n v="0"/>
    <s v="Ingresos financieros"/>
    <x v="9"/>
    <x v="9"/>
    <n v="709922"/>
  </r>
  <r>
    <x v="9"/>
    <x v="9"/>
    <s v="10 NIIF Plenas - Individuales"/>
    <x v="0"/>
    <s v="N8299"/>
    <x v="2"/>
    <x v="1"/>
    <n v="20160710"/>
    <n v="0"/>
    <s v="Ingresos financieros"/>
    <x v="9"/>
    <x v="9"/>
    <n v="192906"/>
  </r>
  <r>
    <x v="55"/>
    <x v="55"/>
    <s v="10 NIIF Plenas - Individuales"/>
    <x v="0"/>
    <s v="F4390"/>
    <x v="2"/>
    <x v="1"/>
    <n v="20160429"/>
    <n v="0"/>
    <s v="Ingresos financieros"/>
    <x v="9"/>
    <x v="9"/>
    <n v="78357"/>
  </r>
  <r>
    <x v="33"/>
    <x v="33"/>
    <s v="20 NIIF Plenas - Separados"/>
    <x v="3"/>
    <s v="M7110"/>
    <x v="2"/>
    <x v="1"/>
    <n v="20160426"/>
    <n v="0"/>
    <s v="Ingresos financieros"/>
    <x v="9"/>
    <x v="9"/>
    <n v="10070399"/>
  </r>
  <r>
    <x v="56"/>
    <x v="56"/>
    <s v="20 NIIF Plenas - Separados"/>
    <x v="0"/>
    <s v="M7110"/>
    <x v="2"/>
    <x v="1"/>
    <n v="20160426"/>
    <n v="0"/>
    <s v="Ingresos financieros"/>
    <x v="9"/>
    <x v="9"/>
    <n v="977746"/>
  </r>
  <r>
    <x v="68"/>
    <x v="68"/>
    <s v="10 NIIF Plenas - Individuales"/>
    <x v="0"/>
    <s v="M7110"/>
    <x v="2"/>
    <x v="1"/>
    <n v="20160428"/>
    <n v="0"/>
    <s v="Ingresos financieros"/>
    <x v="9"/>
    <x v="9"/>
    <n v="2305027"/>
  </r>
  <r>
    <x v="21"/>
    <x v="21"/>
    <s v="20 NIIF Plenas - Separados"/>
    <x v="0"/>
    <s v="F4111"/>
    <x v="2"/>
    <x v="1"/>
    <n v="20160427"/>
    <n v="0"/>
    <s v="Ingresos financieros"/>
    <x v="9"/>
    <x v="9"/>
    <n v="3240347"/>
  </r>
  <r>
    <x v="0"/>
    <x v="0"/>
    <s v="20 NIIF Plenas - Separados"/>
    <x v="0"/>
    <s v="M7110"/>
    <x v="2"/>
    <x v="1"/>
    <n v="20160729"/>
    <n v="-1"/>
    <s v="Ingresos financieros"/>
    <x v="9"/>
    <x v="9"/>
    <n v="259977"/>
  </r>
  <r>
    <x v="54"/>
    <x v="54"/>
    <s v="10 NIIF Plenas - Individuales"/>
    <x v="0"/>
    <s v="N8299"/>
    <x v="2"/>
    <x v="1"/>
    <n v="20160729"/>
    <n v="-1"/>
    <s v="Ingresos financieros"/>
    <x v="9"/>
    <x v="9"/>
    <n v="3816982"/>
  </r>
  <r>
    <x v="62"/>
    <x v="62"/>
    <s v="10 NIIF Plenas - Individuales"/>
    <x v="0"/>
    <s v="M7110"/>
    <x v="2"/>
    <x v="1"/>
    <n v="20160429"/>
    <n v="0"/>
    <s v="Ingresos financieros"/>
    <x v="9"/>
    <x v="9"/>
    <n v="58030"/>
  </r>
  <r>
    <x v="41"/>
    <x v="41"/>
    <s v="20 NIIF Plenas - Separados"/>
    <x v="3"/>
    <s v="M7110"/>
    <x v="2"/>
    <x v="1"/>
    <n v="20160729"/>
    <n v="-1"/>
    <s v="Ingresos financieros"/>
    <x v="9"/>
    <x v="9"/>
    <n v="2359633"/>
  </r>
  <r>
    <x v="19"/>
    <x v="19"/>
    <s v="10 NIIF Plenas - Individuales"/>
    <x v="3"/>
    <s v="F4112"/>
    <x v="2"/>
    <x v="1"/>
    <n v="20160802"/>
    <n v="0"/>
    <s v="Ingresos financieros"/>
    <x v="9"/>
    <x v="9"/>
    <n v="672091"/>
  </r>
  <r>
    <x v="34"/>
    <x v="34"/>
    <s v="20 NIIF Plenas - Separados"/>
    <x v="3"/>
    <s v="F4290"/>
    <x v="2"/>
    <x v="1"/>
    <n v="20160426"/>
    <n v="0"/>
    <s v="Ingresos financieros"/>
    <x v="9"/>
    <x v="9"/>
    <n v="115681"/>
  </r>
  <r>
    <x v="40"/>
    <x v="40"/>
    <s v="20 NIIF Plenas - Separados"/>
    <x v="3"/>
    <s v="F4111"/>
    <x v="2"/>
    <x v="1"/>
    <n v="20160427"/>
    <n v="0"/>
    <s v="Ingresos financieros"/>
    <x v="9"/>
    <x v="9"/>
    <n v="137187"/>
  </r>
  <r>
    <x v="11"/>
    <x v="11"/>
    <s v="10 NIIF Plenas - Individuales"/>
    <x v="1"/>
    <s v="F4210"/>
    <x v="2"/>
    <x v="1"/>
    <n v="20160428"/>
    <n v="0"/>
    <s v="Ingresos financieros"/>
    <x v="9"/>
    <x v="9"/>
    <n v="1547391"/>
  </r>
  <r>
    <x v="12"/>
    <x v="12"/>
    <s v="10 NIIF Plenas - Individuales"/>
    <x v="4"/>
    <s v="F4290"/>
    <x v="2"/>
    <x v="1"/>
    <n v="20160429"/>
    <n v="0"/>
    <s v="Ingresos financieros"/>
    <x v="9"/>
    <x v="9"/>
    <n v="117655227"/>
  </r>
  <r>
    <x v="28"/>
    <x v="28"/>
    <s v="20 NIIF Plenas - Separados"/>
    <x v="0"/>
    <s v="F4210"/>
    <x v="3"/>
    <x v="2"/>
    <n v="20160428"/>
    <n v="0"/>
    <s v="Ingresos financieros"/>
    <x v="9"/>
    <x v="9"/>
    <n v="6336978"/>
  </r>
  <r>
    <x v="28"/>
    <x v="28"/>
    <s v="20 NIIF Plenas - Separados"/>
    <x v="0"/>
    <s v="F4210"/>
    <x v="4"/>
    <x v="1"/>
    <n v="20160427"/>
    <n v="0"/>
    <s v="Ingresos financieros"/>
    <x v="9"/>
    <x v="9"/>
    <n v="3453652"/>
  </r>
  <r>
    <x v="4"/>
    <x v="4"/>
    <s v="10 NIIF Plenas - Individuales"/>
    <x v="0"/>
    <s v="F4111"/>
    <x v="2"/>
    <x v="1"/>
    <n v="20160729"/>
    <n v="-1"/>
    <s v="Ingresos financieros"/>
    <x v="9"/>
    <x v="9"/>
    <n v="963238"/>
  </r>
  <r>
    <x v="23"/>
    <x v="23"/>
    <s v="10 NIIF Plenas - Individuales"/>
    <x v="0"/>
    <s v="F4210"/>
    <x v="4"/>
    <x v="1"/>
    <n v="20160421"/>
    <n v="0"/>
    <s v="Ingresos financieros"/>
    <x v="9"/>
    <x v="9"/>
    <n v="18585"/>
  </r>
  <r>
    <x v="59"/>
    <x v="59"/>
    <s v="20 NIIF Plenas - Separados"/>
    <x v="0"/>
    <s v="F4111"/>
    <x v="2"/>
    <x v="1"/>
    <n v="20160710"/>
    <n v="0"/>
    <s v="Costos financieros"/>
    <x v="10"/>
    <x v="10"/>
    <n v="3129285"/>
  </r>
  <r>
    <x v="2"/>
    <x v="2"/>
    <s v="20 NIIF Plenas - Separados"/>
    <x v="0"/>
    <s v="F4111"/>
    <x v="2"/>
    <x v="1"/>
    <n v="20160429"/>
    <n v="0"/>
    <s v="Costos financieros"/>
    <x v="10"/>
    <x v="10"/>
    <n v="21996339"/>
  </r>
  <r>
    <x v="20"/>
    <x v="20"/>
    <s v="10 NIIF Plenas - Individuales"/>
    <x v="3"/>
    <s v="F4290"/>
    <x v="2"/>
    <x v="1"/>
    <n v="20160426"/>
    <n v="0"/>
    <s v="Costos financieros"/>
    <x v="10"/>
    <x v="10"/>
    <n v="13182513"/>
  </r>
  <r>
    <x v="9"/>
    <x v="9"/>
    <s v="10 NIIF Plenas - Individuales"/>
    <x v="0"/>
    <s v="N8299"/>
    <x v="2"/>
    <x v="1"/>
    <n v="20160710"/>
    <n v="0"/>
    <s v="Costos financieros"/>
    <x v="10"/>
    <x v="10"/>
    <n v="2272603"/>
  </r>
  <r>
    <x v="55"/>
    <x v="55"/>
    <s v="10 NIIF Plenas - Individuales"/>
    <x v="0"/>
    <s v="F4390"/>
    <x v="2"/>
    <x v="1"/>
    <n v="20160429"/>
    <n v="0"/>
    <s v="Costos financieros"/>
    <x v="10"/>
    <x v="10"/>
    <n v="12255"/>
  </r>
  <r>
    <x v="33"/>
    <x v="33"/>
    <s v="20 NIIF Plenas - Separados"/>
    <x v="3"/>
    <s v="M7110"/>
    <x v="2"/>
    <x v="1"/>
    <n v="20160426"/>
    <n v="0"/>
    <s v="Costos financieros"/>
    <x v="10"/>
    <x v="10"/>
    <n v="6945118"/>
  </r>
  <r>
    <x v="56"/>
    <x v="56"/>
    <s v="20 NIIF Plenas - Separados"/>
    <x v="0"/>
    <s v="M7110"/>
    <x v="2"/>
    <x v="1"/>
    <n v="20160426"/>
    <n v="0"/>
    <s v="Costos financieros"/>
    <x v="10"/>
    <x v="10"/>
    <n v="6357873"/>
  </r>
  <r>
    <x v="68"/>
    <x v="68"/>
    <s v="10 NIIF Plenas - Individuales"/>
    <x v="0"/>
    <s v="M7110"/>
    <x v="2"/>
    <x v="1"/>
    <n v="20160428"/>
    <n v="0"/>
    <s v="Costos financieros"/>
    <x v="10"/>
    <x v="10"/>
    <n v="1945836"/>
  </r>
  <r>
    <x v="21"/>
    <x v="21"/>
    <s v="20 NIIF Plenas - Separados"/>
    <x v="0"/>
    <s v="F4111"/>
    <x v="2"/>
    <x v="1"/>
    <n v="20160427"/>
    <n v="0"/>
    <s v="Costos financieros"/>
    <x v="10"/>
    <x v="10"/>
    <n v="8721023"/>
  </r>
  <r>
    <x v="0"/>
    <x v="0"/>
    <s v="20 NIIF Plenas - Separados"/>
    <x v="0"/>
    <s v="M7110"/>
    <x v="2"/>
    <x v="1"/>
    <n v="20160729"/>
    <n v="-1"/>
    <s v="Costos financieros"/>
    <x v="10"/>
    <x v="10"/>
    <n v="2312817"/>
  </r>
  <r>
    <x v="54"/>
    <x v="54"/>
    <s v="10 NIIF Plenas - Individuales"/>
    <x v="0"/>
    <s v="N8299"/>
    <x v="2"/>
    <x v="1"/>
    <n v="20160729"/>
    <n v="-1"/>
    <s v="Costos financieros"/>
    <x v="10"/>
    <x v="10"/>
    <n v="250218"/>
  </r>
  <r>
    <x v="62"/>
    <x v="62"/>
    <s v="10 NIIF Plenas - Individuales"/>
    <x v="0"/>
    <s v="M7110"/>
    <x v="2"/>
    <x v="1"/>
    <n v="20160429"/>
    <n v="0"/>
    <s v="Costos financieros"/>
    <x v="10"/>
    <x v="10"/>
    <n v="948138"/>
  </r>
  <r>
    <x v="41"/>
    <x v="41"/>
    <s v="20 NIIF Plenas - Separados"/>
    <x v="3"/>
    <s v="M7110"/>
    <x v="2"/>
    <x v="1"/>
    <n v="20160729"/>
    <n v="-1"/>
    <s v="Costos financieros"/>
    <x v="10"/>
    <x v="10"/>
    <n v="54450956"/>
  </r>
  <r>
    <x v="34"/>
    <x v="34"/>
    <s v="20 NIIF Plenas - Separados"/>
    <x v="3"/>
    <s v="F4290"/>
    <x v="2"/>
    <x v="1"/>
    <n v="20160426"/>
    <n v="0"/>
    <s v="Costos financieros"/>
    <x v="10"/>
    <x v="10"/>
    <n v="1264817"/>
  </r>
  <r>
    <x v="40"/>
    <x v="40"/>
    <s v="20 NIIF Plenas - Separados"/>
    <x v="3"/>
    <s v="F4111"/>
    <x v="2"/>
    <x v="1"/>
    <n v="20160427"/>
    <n v="0"/>
    <s v="Costos financieros"/>
    <x v="10"/>
    <x v="10"/>
    <n v="57320"/>
  </r>
  <r>
    <x v="11"/>
    <x v="11"/>
    <s v="10 NIIF Plenas - Individuales"/>
    <x v="1"/>
    <s v="F4210"/>
    <x v="2"/>
    <x v="1"/>
    <n v="20160428"/>
    <n v="0"/>
    <s v="Costos financieros"/>
    <x v="10"/>
    <x v="10"/>
    <n v="4148007"/>
  </r>
  <r>
    <x v="12"/>
    <x v="12"/>
    <s v="10 NIIF Plenas - Individuales"/>
    <x v="4"/>
    <s v="F4290"/>
    <x v="2"/>
    <x v="1"/>
    <n v="20160429"/>
    <n v="0"/>
    <s v="Costos financieros"/>
    <x v="10"/>
    <x v="10"/>
    <n v="133035743"/>
  </r>
  <r>
    <x v="28"/>
    <x v="28"/>
    <s v="20 NIIF Plenas - Separados"/>
    <x v="0"/>
    <s v="F4210"/>
    <x v="3"/>
    <x v="2"/>
    <n v="20160428"/>
    <n v="0"/>
    <s v="Costos financieros"/>
    <x v="10"/>
    <x v="10"/>
    <n v="9004402"/>
  </r>
  <r>
    <x v="28"/>
    <x v="28"/>
    <s v="20 NIIF Plenas - Separados"/>
    <x v="0"/>
    <s v="F4210"/>
    <x v="4"/>
    <x v="1"/>
    <n v="20160427"/>
    <n v="0"/>
    <s v="Costos financieros"/>
    <x v="10"/>
    <x v="10"/>
    <n v="6783171"/>
  </r>
  <r>
    <x v="58"/>
    <x v="58"/>
    <s v="10 NIIF Plenas - Individuales"/>
    <x v="0"/>
    <s v="M7110"/>
    <x v="2"/>
    <x v="1"/>
    <n v="20160710"/>
    <n v="0"/>
    <s v="Costos financieros"/>
    <x v="10"/>
    <x v="10"/>
    <n v="93458"/>
  </r>
  <r>
    <x v="4"/>
    <x v="4"/>
    <s v="10 NIIF Plenas - Individuales"/>
    <x v="0"/>
    <s v="F4111"/>
    <x v="2"/>
    <x v="1"/>
    <n v="20160729"/>
    <n v="-1"/>
    <s v="Costos financieros"/>
    <x v="10"/>
    <x v="10"/>
    <n v="2285725"/>
  </r>
  <r>
    <x v="23"/>
    <x v="23"/>
    <s v="10 NIIF Plenas - Individuales"/>
    <x v="0"/>
    <s v="F4210"/>
    <x v="3"/>
    <x v="2"/>
    <n v="20160421"/>
    <n v="0"/>
    <s v="Costos financieros"/>
    <x v="10"/>
    <x v="10"/>
    <n v="258274"/>
  </r>
  <r>
    <x v="55"/>
    <x v="55"/>
    <s v="10 NIIF Plenas - Individuales"/>
    <x v="0"/>
    <s v="F4390"/>
    <x v="2"/>
    <x v="1"/>
    <n v="20160429"/>
    <n v="0"/>
    <s v="Participacion_Ganancias(pérdidas)_Asociadas_Y_NegociosConjuntos_Contabilicen_Utilizando_MetodoDeParticion"/>
    <x v="17"/>
    <x v="17"/>
    <n v="1115950"/>
  </r>
  <r>
    <x v="56"/>
    <x v="56"/>
    <s v="20 NIIF Plenas - Separados"/>
    <x v="0"/>
    <s v="M7110"/>
    <x v="2"/>
    <x v="1"/>
    <n v="20160426"/>
    <n v="0"/>
    <s v="Participacion_Ganancias(pérdidas)_Asociadas_Y_NegociosConjuntos_Contabilicen_Utilizando_MetodoDeParticion"/>
    <x v="17"/>
    <x v="17"/>
    <n v="-20111"/>
  </r>
  <r>
    <x v="54"/>
    <x v="54"/>
    <s v="10 NIIF Plenas - Individuales"/>
    <x v="0"/>
    <s v="N8299"/>
    <x v="2"/>
    <x v="1"/>
    <n v="20160729"/>
    <n v="-1"/>
    <s v="Participacion_Ganancias(pérdidas)_Asociadas_Y_NegociosConjuntos_Contabilicen_Utilizando_MetodoDeParticion"/>
    <x v="17"/>
    <x v="17"/>
    <n v="2576702"/>
  </r>
  <r>
    <x v="41"/>
    <x v="41"/>
    <s v="20 NIIF Plenas - Separados"/>
    <x v="3"/>
    <s v="M7110"/>
    <x v="2"/>
    <x v="1"/>
    <n v="20160729"/>
    <n v="-1"/>
    <s v="Participacion_Ganancias(pérdidas)_Asociadas_Y_NegociosConjuntos_Contabilicen_Utilizando_MetodoDeParticion"/>
    <x v="17"/>
    <x v="17"/>
    <n v="1839583"/>
  </r>
  <r>
    <x v="34"/>
    <x v="34"/>
    <s v="20 NIIF Plenas - Separados"/>
    <x v="3"/>
    <s v="F4290"/>
    <x v="2"/>
    <x v="1"/>
    <n v="20160426"/>
    <n v="0"/>
    <s v="Participacion_Ganancias(pérdidas)_Asociadas_Y_NegociosConjuntos_Contabilicen_Utilizando_MetodoDeParticion"/>
    <x v="17"/>
    <x v="17"/>
    <n v="-2682496"/>
  </r>
  <r>
    <x v="40"/>
    <x v="40"/>
    <s v="20 NIIF Plenas - Separados"/>
    <x v="3"/>
    <s v="F4111"/>
    <x v="2"/>
    <x v="1"/>
    <n v="20160427"/>
    <n v="0"/>
    <s v="Participacion_Ganancias(pérdidas)_Asociadas_Y_NegociosConjuntos_Contabilicen_Utilizando_MetodoDeParticion"/>
    <x v="17"/>
    <x v="17"/>
    <n v="68956"/>
  </r>
  <r>
    <x v="28"/>
    <x v="28"/>
    <s v="20 NIIF Plenas - Separados"/>
    <x v="0"/>
    <s v="F4210"/>
    <x v="3"/>
    <x v="2"/>
    <n v="20160428"/>
    <n v="0"/>
    <s v="Participacion_Ganancias(pérdidas)_Asociadas_Y_NegociosConjuntos_Contabilicen_Utilizando_MetodoDeParticion"/>
    <x v="17"/>
    <x v="17"/>
    <n v="11507601"/>
  </r>
  <r>
    <x v="28"/>
    <x v="28"/>
    <s v="20 NIIF Plenas - Separados"/>
    <x v="0"/>
    <s v="F4210"/>
    <x v="4"/>
    <x v="1"/>
    <n v="20160427"/>
    <n v="0"/>
    <s v="Participacion_Ganancias(pérdidas)_Asociadas_Y_NegociosConjuntos_Contabilicen_Utilizando_MetodoDeParticion"/>
    <x v="17"/>
    <x v="17"/>
    <n v="16564299"/>
  </r>
  <r>
    <x v="56"/>
    <x v="56"/>
    <s v="20 NIIF Plenas - Separados"/>
    <x v="0"/>
    <s v="M7110"/>
    <x v="2"/>
    <x v="1"/>
    <n v="20160426"/>
    <n v="0"/>
    <s v="Otros ingresos (gastos) procedentes de subsidiarias, entidades controladas de forma conjunta y asociadas"/>
    <x v="11"/>
    <x v="11"/>
    <n v="106905"/>
  </r>
  <r>
    <x v="54"/>
    <x v="54"/>
    <s v="10 NIIF Plenas - Individuales"/>
    <x v="0"/>
    <s v="N8299"/>
    <x v="2"/>
    <x v="1"/>
    <n v="20160729"/>
    <n v="-1"/>
    <s v="Otros ingresos (gastos) procedentes de subsidiarias, entidades controladas de forma conjunta y asociadas"/>
    <x v="11"/>
    <x v="11"/>
    <n v="153755"/>
  </r>
  <r>
    <x v="41"/>
    <x v="41"/>
    <s v="20 NIIF Plenas - Separados"/>
    <x v="3"/>
    <s v="M7110"/>
    <x v="2"/>
    <x v="1"/>
    <n v="20160729"/>
    <n v="-1"/>
    <s v="Otros ingresos (gastos) procedentes de subsidiarias, entidades controladas de forma conjunta y asociadas"/>
    <x v="11"/>
    <x v="11"/>
    <n v="167400647"/>
  </r>
  <r>
    <x v="4"/>
    <x v="4"/>
    <s v="10 NIIF Plenas - Individuales"/>
    <x v="0"/>
    <s v="F4111"/>
    <x v="2"/>
    <x v="1"/>
    <n v="20160729"/>
    <n v="-1"/>
    <s v="Otros ingresos (gastos) procedentes de subsidiarias, entidades controladas de forma conjunta y asociadas"/>
    <x v="11"/>
    <x v="11"/>
    <n v="2686007"/>
  </r>
  <r>
    <x v="56"/>
    <x v="56"/>
    <s v="20 NIIF Plenas - Separados"/>
    <x v="0"/>
    <s v="M7110"/>
    <x v="2"/>
    <x v="1"/>
    <n v="20160426"/>
    <n v="0"/>
    <s v="Ganancias(pérdidas)_surgen_diferencias_Entre_ImportesLibrosAnterioryValorRazonable_ActivosFinanciReclasific_MediosValorRazonabl"/>
    <x v="24"/>
    <x v="24"/>
    <n v="1624324"/>
  </r>
  <r>
    <x v="62"/>
    <x v="62"/>
    <s v="10 NIIF Plenas - Individuales"/>
    <x v="0"/>
    <s v="M7110"/>
    <x v="2"/>
    <x v="1"/>
    <n v="20160429"/>
    <n v="0"/>
    <s v="Ganancias(pérdidas)_surgen_diferencias_Entre_ImportesLibrosAnterioryValorRazonable_ActivosFinanciReclasific_MediosValorRazonabl"/>
    <x v="24"/>
    <x v="24"/>
    <n v="170113"/>
  </r>
  <r>
    <x v="34"/>
    <x v="34"/>
    <s v="20 NIIF Plenas - Separados"/>
    <x v="3"/>
    <s v="F4290"/>
    <x v="2"/>
    <x v="1"/>
    <n v="20160426"/>
    <n v="0"/>
    <s v="Ganancias(pérdidas)_surgen_diferencias_Entre_ImportesLibrosAnterioryValorRazonable_ActivosFinanciReclasific_MediosValorRazonabl"/>
    <x v="24"/>
    <x v="24"/>
    <n v="604766"/>
  </r>
  <r>
    <x v="40"/>
    <x v="40"/>
    <s v="20 NIIF Plenas - Separados"/>
    <x v="3"/>
    <s v="F4111"/>
    <x v="2"/>
    <x v="1"/>
    <n v="20160427"/>
    <n v="0"/>
    <s v="Ganancias(pérdidas)_surgen_diferencias_Entre_ImportesLibrosAnterioryValorRazonable_ActivosFinanciReclasific_MediosValorRazonabl"/>
    <x v="24"/>
    <x v="24"/>
    <n v="690"/>
  </r>
  <r>
    <x v="4"/>
    <x v="4"/>
    <s v="10 NIIF Plenas - Individuales"/>
    <x v="0"/>
    <s v="F4111"/>
    <x v="2"/>
    <x v="1"/>
    <n v="20160729"/>
    <n v="-1"/>
    <s v="Ganancias(pérdidas)_surgen_diferencias_Entre_ImportesLibrosAnterioryValorRazonable_ActivosFinanciReclasific_MediosValorRazonabl"/>
    <x v="24"/>
    <x v="24"/>
    <n v="-2420903"/>
  </r>
  <r>
    <x v="59"/>
    <x v="59"/>
    <s v="20 NIIF Plenas - Separados"/>
    <x v="0"/>
    <s v="F4111"/>
    <x v="2"/>
    <x v="1"/>
    <n v="20160710"/>
    <n v="0"/>
    <s v="Ganancia (pérdida), antes de impuestos"/>
    <x v="12"/>
    <x v="12"/>
    <n v="94694599"/>
  </r>
  <r>
    <x v="2"/>
    <x v="2"/>
    <s v="20 NIIF Plenas - Separados"/>
    <x v="0"/>
    <s v="F4111"/>
    <x v="2"/>
    <x v="1"/>
    <n v="20160429"/>
    <n v="0"/>
    <s v="Ganancia (pérdida), antes de impuestos"/>
    <x v="12"/>
    <x v="12"/>
    <n v="60651540"/>
  </r>
  <r>
    <x v="20"/>
    <x v="20"/>
    <s v="10 NIIF Plenas - Individuales"/>
    <x v="3"/>
    <s v="F4290"/>
    <x v="2"/>
    <x v="1"/>
    <n v="20160426"/>
    <n v="0"/>
    <s v="Ganancia (pérdida), antes de impuestos"/>
    <x v="12"/>
    <x v="12"/>
    <n v="22562117"/>
  </r>
  <r>
    <x v="9"/>
    <x v="9"/>
    <s v="10 NIIF Plenas - Individuales"/>
    <x v="0"/>
    <s v="N8299"/>
    <x v="2"/>
    <x v="1"/>
    <n v="20160710"/>
    <n v="0"/>
    <s v="Ganancia (pérdida), antes de impuestos"/>
    <x v="12"/>
    <x v="12"/>
    <n v="672640"/>
  </r>
  <r>
    <x v="55"/>
    <x v="55"/>
    <s v="10 NIIF Plenas - Individuales"/>
    <x v="0"/>
    <s v="F4390"/>
    <x v="2"/>
    <x v="1"/>
    <n v="20160429"/>
    <n v="0"/>
    <s v="Ganancia (pérdida), antes de impuestos"/>
    <x v="12"/>
    <x v="12"/>
    <n v="1490587"/>
  </r>
  <r>
    <x v="33"/>
    <x v="33"/>
    <s v="20 NIIF Plenas - Separados"/>
    <x v="3"/>
    <s v="M7110"/>
    <x v="2"/>
    <x v="1"/>
    <n v="20160426"/>
    <n v="0"/>
    <s v="Ganancia (pérdida), antes de impuestos"/>
    <x v="12"/>
    <x v="12"/>
    <n v="23165304"/>
  </r>
  <r>
    <x v="56"/>
    <x v="56"/>
    <s v="20 NIIF Plenas - Separados"/>
    <x v="0"/>
    <s v="M7110"/>
    <x v="2"/>
    <x v="1"/>
    <n v="20160426"/>
    <n v="0"/>
    <s v="Ganancia (pérdida), antes de impuestos"/>
    <x v="12"/>
    <x v="12"/>
    <n v="-10512043"/>
  </r>
  <r>
    <x v="68"/>
    <x v="68"/>
    <s v="10 NIIF Plenas - Individuales"/>
    <x v="0"/>
    <s v="M7110"/>
    <x v="2"/>
    <x v="1"/>
    <n v="20160428"/>
    <n v="0"/>
    <s v="Ganancia (pérdida), antes de impuestos"/>
    <x v="12"/>
    <x v="12"/>
    <n v="10628098"/>
  </r>
  <r>
    <x v="21"/>
    <x v="21"/>
    <s v="20 NIIF Plenas - Separados"/>
    <x v="0"/>
    <s v="F4111"/>
    <x v="2"/>
    <x v="1"/>
    <n v="20160427"/>
    <n v="0"/>
    <s v="Ganancia (pérdida), antes de impuestos"/>
    <x v="12"/>
    <x v="12"/>
    <n v="139151558"/>
  </r>
  <r>
    <x v="0"/>
    <x v="0"/>
    <s v="20 NIIF Plenas - Separados"/>
    <x v="0"/>
    <s v="M7110"/>
    <x v="2"/>
    <x v="1"/>
    <n v="20160729"/>
    <n v="-1"/>
    <s v="Ganancia (pérdida), antes de impuestos"/>
    <x v="12"/>
    <x v="12"/>
    <n v="8024080"/>
  </r>
  <r>
    <x v="54"/>
    <x v="54"/>
    <s v="10 NIIF Plenas - Individuales"/>
    <x v="0"/>
    <s v="N8299"/>
    <x v="2"/>
    <x v="1"/>
    <n v="20160729"/>
    <n v="-1"/>
    <s v="Ganancia (pérdida), antes de impuestos"/>
    <x v="12"/>
    <x v="12"/>
    <n v="18908190"/>
  </r>
  <r>
    <x v="62"/>
    <x v="62"/>
    <s v="10 NIIF Plenas - Individuales"/>
    <x v="0"/>
    <s v="M7110"/>
    <x v="2"/>
    <x v="1"/>
    <n v="20160429"/>
    <n v="0"/>
    <s v="Ganancia (pérdida), antes de impuestos"/>
    <x v="12"/>
    <x v="12"/>
    <n v="554003"/>
  </r>
  <r>
    <x v="69"/>
    <x v="69"/>
    <s v="10 NIIF Plenas - Individuales"/>
    <x v="0"/>
    <s v="F4290"/>
    <x v="2"/>
    <x v="1"/>
    <n v="20160426"/>
    <n v="0"/>
    <s v="Ganancia (pérdida), antes de impuestos"/>
    <x v="12"/>
    <x v="12"/>
    <n v="64958755"/>
  </r>
  <r>
    <x v="41"/>
    <x v="41"/>
    <s v="20 NIIF Plenas - Separados"/>
    <x v="3"/>
    <s v="M7110"/>
    <x v="2"/>
    <x v="1"/>
    <n v="20160729"/>
    <n v="-1"/>
    <s v="Ganancia (pérdida), antes de impuestos"/>
    <x v="12"/>
    <x v="12"/>
    <n v="117037599"/>
  </r>
  <r>
    <x v="19"/>
    <x v="19"/>
    <s v="10 NIIF Plenas - Individuales"/>
    <x v="3"/>
    <s v="F4112"/>
    <x v="2"/>
    <x v="1"/>
    <n v="20160802"/>
    <n v="0"/>
    <s v="Ganancia (pérdida), antes de impuestos"/>
    <x v="12"/>
    <x v="12"/>
    <n v="5234833"/>
  </r>
  <r>
    <x v="34"/>
    <x v="34"/>
    <s v="20 NIIF Plenas - Separados"/>
    <x v="3"/>
    <s v="F4290"/>
    <x v="2"/>
    <x v="1"/>
    <n v="20160426"/>
    <n v="0"/>
    <s v="Ganancia (pérdida), antes de impuestos"/>
    <x v="12"/>
    <x v="12"/>
    <n v="5282866"/>
  </r>
  <r>
    <x v="40"/>
    <x v="40"/>
    <s v="20 NIIF Plenas - Separados"/>
    <x v="3"/>
    <s v="F4111"/>
    <x v="2"/>
    <x v="1"/>
    <n v="20160427"/>
    <n v="0"/>
    <s v="Ganancia (pérdida), antes de impuestos"/>
    <x v="12"/>
    <x v="12"/>
    <n v="2111941"/>
  </r>
  <r>
    <x v="11"/>
    <x v="11"/>
    <s v="10 NIIF Plenas - Individuales"/>
    <x v="1"/>
    <s v="F4210"/>
    <x v="2"/>
    <x v="1"/>
    <n v="20160428"/>
    <n v="0"/>
    <s v="Ganancia (pérdida), antes de impuestos"/>
    <x v="12"/>
    <x v="12"/>
    <n v="21115583"/>
  </r>
  <r>
    <x v="12"/>
    <x v="12"/>
    <s v="10 NIIF Plenas - Individuales"/>
    <x v="4"/>
    <s v="F4290"/>
    <x v="2"/>
    <x v="1"/>
    <n v="20160429"/>
    <n v="0"/>
    <s v="Ganancia (pérdida), antes de impuestos"/>
    <x v="12"/>
    <x v="12"/>
    <n v="-29149407"/>
  </r>
  <r>
    <x v="28"/>
    <x v="28"/>
    <s v="20 NIIF Plenas - Separados"/>
    <x v="0"/>
    <s v="F4210"/>
    <x v="3"/>
    <x v="2"/>
    <n v="20160428"/>
    <n v="0"/>
    <s v="Ganancia (pérdida), antes de impuestos"/>
    <x v="12"/>
    <x v="12"/>
    <n v="22856110"/>
  </r>
  <r>
    <x v="28"/>
    <x v="28"/>
    <s v="20 NIIF Plenas - Separados"/>
    <x v="0"/>
    <s v="F4210"/>
    <x v="4"/>
    <x v="1"/>
    <n v="20160427"/>
    <n v="0"/>
    <s v="Ganancia (pérdida), antes de impuestos"/>
    <x v="12"/>
    <x v="12"/>
    <n v="19627759"/>
  </r>
  <r>
    <x v="58"/>
    <x v="58"/>
    <s v="10 NIIF Plenas - Individuales"/>
    <x v="0"/>
    <s v="M7110"/>
    <x v="2"/>
    <x v="1"/>
    <n v="20160710"/>
    <n v="0"/>
    <s v="Ganancia (pérdida), antes de impuestos"/>
    <x v="12"/>
    <x v="12"/>
    <n v="-1000651"/>
  </r>
  <r>
    <x v="4"/>
    <x v="4"/>
    <s v="10 NIIF Plenas - Individuales"/>
    <x v="0"/>
    <s v="F4111"/>
    <x v="2"/>
    <x v="1"/>
    <n v="20160729"/>
    <n v="-1"/>
    <s v="Ganancia (pérdida), antes de impuestos"/>
    <x v="12"/>
    <x v="12"/>
    <n v="10497040"/>
  </r>
  <r>
    <x v="23"/>
    <x v="23"/>
    <s v="10 NIIF Plenas - Individuales"/>
    <x v="0"/>
    <s v="F4210"/>
    <x v="3"/>
    <x v="2"/>
    <n v="20160421"/>
    <n v="0"/>
    <s v="Ganancia (pérdida), antes de impuestos"/>
    <x v="12"/>
    <x v="12"/>
    <n v="34326607"/>
  </r>
  <r>
    <x v="23"/>
    <x v="23"/>
    <s v="10 NIIF Plenas - Individuales"/>
    <x v="0"/>
    <s v="F4210"/>
    <x v="4"/>
    <x v="1"/>
    <n v="20160421"/>
    <n v="0"/>
    <s v="Ganancia (pérdida), antes de impuestos"/>
    <x v="12"/>
    <x v="12"/>
    <n v="37786856"/>
  </r>
  <r>
    <x v="65"/>
    <x v="65"/>
    <s v="10 NIIF Plenas - Individuales"/>
    <x v="0"/>
    <s v="F4112"/>
    <x v="2"/>
    <x v="1"/>
    <n v="20160710"/>
    <n v="-1"/>
    <s v="Ganancia (pérdida), antes de impuestos"/>
    <x v="12"/>
    <x v="12"/>
    <n v="-3102365"/>
  </r>
  <r>
    <x v="59"/>
    <x v="59"/>
    <s v="20 NIIF Plenas - Separados"/>
    <x v="0"/>
    <s v="F4111"/>
    <x v="2"/>
    <x v="1"/>
    <n v="20160710"/>
    <n v="0"/>
    <s v="Ingreso (gasto) por impuestos"/>
    <x v="25"/>
    <x v="25"/>
    <n v="16536273"/>
  </r>
  <r>
    <x v="2"/>
    <x v="2"/>
    <s v="20 NIIF Plenas - Separados"/>
    <x v="0"/>
    <s v="F4111"/>
    <x v="2"/>
    <x v="1"/>
    <n v="20160429"/>
    <n v="0"/>
    <s v="Ingreso (gasto) por impuestos"/>
    <x v="25"/>
    <x v="25"/>
    <n v="13185762"/>
  </r>
  <r>
    <x v="20"/>
    <x v="20"/>
    <s v="10 NIIF Plenas - Individuales"/>
    <x v="3"/>
    <s v="F4290"/>
    <x v="2"/>
    <x v="1"/>
    <n v="20160426"/>
    <n v="0"/>
    <s v="Ingreso (gasto) por impuestos"/>
    <x v="25"/>
    <x v="25"/>
    <n v="10621500"/>
  </r>
  <r>
    <x v="9"/>
    <x v="9"/>
    <s v="10 NIIF Plenas - Individuales"/>
    <x v="0"/>
    <s v="N8299"/>
    <x v="2"/>
    <x v="1"/>
    <n v="20160710"/>
    <n v="0"/>
    <s v="Ingreso (gasto) por impuestos"/>
    <x v="25"/>
    <x v="25"/>
    <n v="347191"/>
  </r>
  <r>
    <x v="55"/>
    <x v="55"/>
    <s v="10 NIIF Plenas - Individuales"/>
    <x v="0"/>
    <s v="F4390"/>
    <x v="2"/>
    <x v="1"/>
    <n v="20160429"/>
    <n v="0"/>
    <s v="Ingreso (gasto) por impuestos"/>
    <x v="25"/>
    <x v="25"/>
    <n v="200727"/>
  </r>
  <r>
    <x v="33"/>
    <x v="33"/>
    <s v="20 NIIF Plenas - Separados"/>
    <x v="3"/>
    <s v="M7110"/>
    <x v="2"/>
    <x v="1"/>
    <n v="20160426"/>
    <n v="0"/>
    <s v="Ingreso (gasto) por impuestos"/>
    <x v="25"/>
    <x v="25"/>
    <n v="9398706"/>
  </r>
  <r>
    <x v="56"/>
    <x v="56"/>
    <s v="20 NIIF Plenas - Separados"/>
    <x v="0"/>
    <s v="M7110"/>
    <x v="2"/>
    <x v="1"/>
    <n v="20160426"/>
    <n v="0"/>
    <s v="Ingreso (gasto) por impuestos"/>
    <x v="25"/>
    <x v="25"/>
    <n v="-1873113"/>
  </r>
  <r>
    <x v="68"/>
    <x v="68"/>
    <s v="10 NIIF Plenas - Individuales"/>
    <x v="0"/>
    <s v="M7110"/>
    <x v="2"/>
    <x v="1"/>
    <n v="20160428"/>
    <n v="0"/>
    <s v="Ingreso (gasto) por impuestos"/>
    <x v="25"/>
    <x v="25"/>
    <n v="11503497"/>
  </r>
  <r>
    <x v="21"/>
    <x v="21"/>
    <s v="20 NIIF Plenas - Separados"/>
    <x v="0"/>
    <s v="F4111"/>
    <x v="2"/>
    <x v="1"/>
    <n v="20160427"/>
    <n v="0"/>
    <s v="Ingreso (gasto) por impuestos"/>
    <x v="25"/>
    <x v="25"/>
    <n v="29307579"/>
  </r>
  <r>
    <x v="0"/>
    <x v="0"/>
    <s v="20 NIIF Plenas - Separados"/>
    <x v="0"/>
    <s v="M7110"/>
    <x v="2"/>
    <x v="1"/>
    <n v="20160729"/>
    <n v="-1"/>
    <s v="Ingreso (gasto) por impuestos"/>
    <x v="25"/>
    <x v="25"/>
    <n v="3725201"/>
  </r>
  <r>
    <x v="54"/>
    <x v="54"/>
    <s v="10 NIIF Plenas - Individuales"/>
    <x v="0"/>
    <s v="N8299"/>
    <x v="2"/>
    <x v="1"/>
    <n v="20160729"/>
    <n v="-1"/>
    <s v="Ingreso (gasto) por impuestos"/>
    <x v="25"/>
    <x v="25"/>
    <n v="7765329"/>
  </r>
  <r>
    <x v="62"/>
    <x v="62"/>
    <s v="10 NIIF Plenas - Individuales"/>
    <x v="0"/>
    <s v="M7110"/>
    <x v="2"/>
    <x v="1"/>
    <n v="20160429"/>
    <n v="0"/>
    <s v="Ingreso (gasto) por impuestos"/>
    <x v="25"/>
    <x v="25"/>
    <n v="217570"/>
  </r>
  <r>
    <x v="69"/>
    <x v="69"/>
    <s v="10 NIIF Plenas - Individuales"/>
    <x v="0"/>
    <s v="F4290"/>
    <x v="2"/>
    <x v="1"/>
    <n v="20160426"/>
    <n v="0"/>
    <s v="Ingreso (gasto) por impuestos"/>
    <x v="25"/>
    <x v="25"/>
    <n v="20669813"/>
  </r>
  <r>
    <x v="41"/>
    <x v="41"/>
    <s v="20 NIIF Plenas - Separados"/>
    <x v="3"/>
    <s v="M7110"/>
    <x v="2"/>
    <x v="1"/>
    <n v="20160729"/>
    <n v="-1"/>
    <s v="Ingreso (gasto) por impuestos"/>
    <x v="25"/>
    <x v="25"/>
    <n v="3430796"/>
  </r>
  <r>
    <x v="19"/>
    <x v="19"/>
    <s v="10 NIIF Plenas - Individuales"/>
    <x v="3"/>
    <s v="F4112"/>
    <x v="2"/>
    <x v="1"/>
    <n v="20160802"/>
    <n v="0"/>
    <s v="Ingreso (gasto) por impuestos"/>
    <x v="25"/>
    <x v="25"/>
    <n v="2505686"/>
  </r>
  <r>
    <x v="34"/>
    <x v="34"/>
    <s v="20 NIIF Plenas - Separados"/>
    <x v="3"/>
    <s v="F4290"/>
    <x v="2"/>
    <x v="1"/>
    <n v="20160426"/>
    <n v="0"/>
    <s v="Ingreso (gasto) por impuestos"/>
    <x v="25"/>
    <x v="25"/>
    <n v="746030"/>
  </r>
  <r>
    <x v="11"/>
    <x v="11"/>
    <s v="10 NIIF Plenas - Individuales"/>
    <x v="1"/>
    <s v="F4210"/>
    <x v="2"/>
    <x v="1"/>
    <n v="20160428"/>
    <n v="0"/>
    <s v="Ingreso (gasto) por impuestos"/>
    <x v="25"/>
    <x v="25"/>
    <n v="9126768"/>
  </r>
  <r>
    <x v="12"/>
    <x v="12"/>
    <s v="10 NIIF Plenas - Individuales"/>
    <x v="4"/>
    <s v="F4290"/>
    <x v="2"/>
    <x v="1"/>
    <n v="20160429"/>
    <n v="0"/>
    <s v="Ingreso (gasto) por impuestos"/>
    <x v="25"/>
    <x v="25"/>
    <n v="3929615"/>
  </r>
  <r>
    <x v="28"/>
    <x v="28"/>
    <s v="20 NIIF Plenas - Separados"/>
    <x v="0"/>
    <s v="F4210"/>
    <x v="3"/>
    <x v="2"/>
    <n v="20160428"/>
    <n v="0"/>
    <s v="Ingreso (gasto) por impuestos"/>
    <x v="25"/>
    <x v="25"/>
    <n v="5770795"/>
  </r>
  <r>
    <x v="28"/>
    <x v="28"/>
    <s v="20 NIIF Plenas - Separados"/>
    <x v="0"/>
    <s v="F4210"/>
    <x v="4"/>
    <x v="1"/>
    <n v="20160427"/>
    <n v="0"/>
    <s v="Ingreso (gasto) por impuestos"/>
    <x v="25"/>
    <x v="25"/>
    <n v="-4346608"/>
  </r>
  <r>
    <x v="58"/>
    <x v="58"/>
    <s v="10 NIIF Plenas - Individuales"/>
    <x v="0"/>
    <s v="M7110"/>
    <x v="2"/>
    <x v="1"/>
    <n v="20160710"/>
    <n v="0"/>
    <s v="Ingreso (gasto) por impuestos"/>
    <x v="25"/>
    <x v="25"/>
    <n v="14900"/>
  </r>
  <r>
    <x v="4"/>
    <x v="4"/>
    <s v="10 NIIF Plenas - Individuales"/>
    <x v="0"/>
    <s v="F4111"/>
    <x v="2"/>
    <x v="1"/>
    <n v="20160729"/>
    <n v="-1"/>
    <s v="Ingreso (gasto) por impuestos"/>
    <x v="25"/>
    <x v="25"/>
    <n v="4120626"/>
  </r>
  <r>
    <x v="23"/>
    <x v="23"/>
    <s v="10 NIIF Plenas - Individuales"/>
    <x v="0"/>
    <s v="F4210"/>
    <x v="3"/>
    <x v="2"/>
    <n v="20160421"/>
    <n v="0"/>
    <s v="Ingreso (gasto) por impuestos"/>
    <x v="25"/>
    <x v="25"/>
    <n v="13787385"/>
  </r>
  <r>
    <x v="23"/>
    <x v="23"/>
    <s v="10 NIIF Plenas - Individuales"/>
    <x v="0"/>
    <s v="F4210"/>
    <x v="4"/>
    <x v="1"/>
    <n v="20160421"/>
    <n v="0"/>
    <s v="Ingreso (gasto) por impuestos"/>
    <x v="25"/>
    <x v="25"/>
    <n v="14573195"/>
  </r>
  <r>
    <x v="59"/>
    <x v="59"/>
    <s v="20 NIIF Plenas - Separados"/>
    <x v="0"/>
    <s v="F4111"/>
    <x v="2"/>
    <x v="1"/>
    <n v="20160710"/>
    <n v="0"/>
    <s v="Ganancia (pérdida) procedente de operaciones continuadas"/>
    <x v="14"/>
    <x v="14"/>
    <n v="78158326"/>
  </r>
  <r>
    <x v="2"/>
    <x v="2"/>
    <s v="20 NIIF Plenas - Separados"/>
    <x v="0"/>
    <s v="F4111"/>
    <x v="2"/>
    <x v="1"/>
    <n v="20160429"/>
    <n v="0"/>
    <s v="Ganancia (pérdida) procedente de operaciones continuadas"/>
    <x v="14"/>
    <x v="14"/>
    <n v="47465778"/>
  </r>
  <r>
    <x v="20"/>
    <x v="20"/>
    <s v="10 NIIF Plenas - Individuales"/>
    <x v="3"/>
    <s v="F4290"/>
    <x v="2"/>
    <x v="1"/>
    <n v="20160426"/>
    <n v="0"/>
    <s v="Ganancia (pérdida) procedente de operaciones continuadas"/>
    <x v="14"/>
    <x v="14"/>
    <n v="11940617"/>
  </r>
  <r>
    <x v="9"/>
    <x v="9"/>
    <s v="10 NIIF Plenas - Individuales"/>
    <x v="0"/>
    <s v="N8299"/>
    <x v="2"/>
    <x v="1"/>
    <n v="20160710"/>
    <n v="0"/>
    <s v="Ganancia (pérdida) procedente de operaciones continuadas"/>
    <x v="14"/>
    <x v="14"/>
    <n v="325449"/>
  </r>
  <r>
    <x v="55"/>
    <x v="55"/>
    <s v="10 NIIF Plenas - Individuales"/>
    <x v="0"/>
    <s v="F4390"/>
    <x v="2"/>
    <x v="1"/>
    <n v="20160429"/>
    <n v="0"/>
    <s v="Ganancia (pérdida) procedente de operaciones continuadas"/>
    <x v="14"/>
    <x v="14"/>
    <n v="1289860"/>
  </r>
  <r>
    <x v="33"/>
    <x v="33"/>
    <s v="20 NIIF Plenas - Separados"/>
    <x v="3"/>
    <s v="M7110"/>
    <x v="2"/>
    <x v="1"/>
    <n v="20160426"/>
    <n v="0"/>
    <s v="Ganancia (pérdida) procedente de operaciones continuadas"/>
    <x v="14"/>
    <x v="14"/>
    <n v="13766598"/>
  </r>
  <r>
    <x v="56"/>
    <x v="56"/>
    <s v="20 NIIF Plenas - Separados"/>
    <x v="0"/>
    <s v="M7110"/>
    <x v="2"/>
    <x v="1"/>
    <n v="20160426"/>
    <n v="0"/>
    <s v="Ganancia (pérdida) procedente de operaciones continuadas"/>
    <x v="14"/>
    <x v="14"/>
    <n v="-8638930"/>
  </r>
  <r>
    <x v="68"/>
    <x v="68"/>
    <s v="10 NIIF Plenas - Individuales"/>
    <x v="0"/>
    <s v="M7110"/>
    <x v="2"/>
    <x v="1"/>
    <n v="20160428"/>
    <n v="0"/>
    <s v="Ganancia (pérdida) procedente de operaciones continuadas"/>
    <x v="14"/>
    <x v="14"/>
    <n v="-875399"/>
  </r>
  <r>
    <x v="21"/>
    <x v="21"/>
    <s v="20 NIIF Plenas - Separados"/>
    <x v="0"/>
    <s v="F4111"/>
    <x v="2"/>
    <x v="1"/>
    <n v="20160427"/>
    <n v="0"/>
    <s v="Ganancia (pérdida) procedente de operaciones continuadas"/>
    <x v="14"/>
    <x v="14"/>
    <n v="109843979"/>
  </r>
  <r>
    <x v="0"/>
    <x v="0"/>
    <s v="20 NIIF Plenas - Separados"/>
    <x v="0"/>
    <s v="M7110"/>
    <x v="2"/>
    <x v="1"/>
    <n v="20160729"/>
    <n v="-1"/>
    <s v="Ganancia (pérdida) procedente de operaciones continuadas"/>
    <x v="14"/>
    <x v="14"/>
    <n v="4298879"/>
  </r>
  <r>
    <x v="54"/>
    <x v="54"/>
    <s v="10 NIIF Plenas - Individuales"/>
    <x v="0"/>
    <s v="N8299"/>
    <x v="2"/>
    <x v="1"/>
    <n v="20160729"/>
    <n v="-1"/>
    <s v="Ganancia (pérdida) procedente de operaciones continuadas"/>
    <x v="14"/>
    <x v="14"/>
    <n v="11142861"/>
  </r>
  <r>
    <x v="62"/>
    <x v="62"/>
    <s v="10 NIIF Plenas - Individuales"/>
    <x v="0"/>
    <s v="M7110"/>
    <x v="2"/>
    <x v="1"/>
    <n v="20160429"/>
    <n v="0"/>
    <s v="Ganancia (pérdida) procedente de operaciones continuadas"/>
    <x v="14"/>
    <x v="14"/>
    <n v="336433"/>
  </r>
  <r>
    <x v="69"/>
    <x v="69"/>
    <s v="10 NIIF Plenas - Individuales"/>
    <x v="0"/>
    <s v="F4290"/>
    <x v="2"/>
    <x v="1"/>
    <n v="20160426"/>
    <n v="0"/>
    <s v="Ganancia (pérdida) procedente de operaciones continuadas"/>
    <x v="14"/>
    <x v="14"/>
    <n v="44288942"/>
  </r>
  <r>
    <x v="41"/>
    <x v="41"/>
    <s v="20 NIIF Plenas - Separados"/>
    <x v="3"/>
    <s v="M7110"/>
    <x v="2"/>
    <x v="1"/>
    <n v="20160729"/>
    <n v="-1"/>
    <s v="Ganancia (pérdida) procedente de operaciones continuadas"/>
    <x v="14"/>
    <x v="14"/>
    <n v="113606803"/>
  </r>
  <r>
    <x v="19"/>
    <x v="19"/>
    <s v="10 NIIF Plenas - Individuales"/>
    <x v="3"/>
    <s v="F4112"/>
    <x v="2"/>
    <x v="1"/>
    <n v="20160802"/>
    <n v="0"/>
    <s v="Ganancia (pérdida) procedente de operaciones continuadas"/>
    <x v="14"/>
    <x v="14"/>
    <n v="2729147"/>
  </r>
  <r>
    <x v="34"/>
    <x v="34"/>
    <s v="20 NIIF Plenas - Separados"/>
    <x v="3"/>
    <s v="F4290"/>
    <x v="2"/>
    <x v="1"/>
    <n v="20160426"/>
    <n v="0"/>
    <s v="Ganancia (pérdida) procedente de operaciones continuadas"/>
    <x v="14"/>
    <x v="14"/>
    <n v="4536836"/>
  </r>
  <r>
    <x v="40"/>
    <x v="40"/>
    <s v="20 NIIF Plenas - Separados"/>
    <x v="3"/>
    <s v="F4111"/>
    <x v="2"/>
    <x v="1"/>
    <n v="20160427"/>
    <n v="0"/>
    <s v="Ganancia (pérdida) procedente de operaciones continuadas"/>
    <x v="14"/>
    <x v="14"/>
    <n v="2111941"/>
  </r>
  <r>
    <x v="11"/>
    <x v="11"/>
    <s v="10 NIIF Plenas - Individuales"/>
    <x v="1"/>
    <s v="F4210"/>
    <x v="2"/>
    <x v="1"/>
    <n v="20160428"/>
    <n v="0"/>
    <s v="Ganancia (pérdida) procedente de operaciones continuadas"/>
    <x v="14"/>
    <x v="14"/>
    <n v="11988815"/>
  </r>
  <r>
    <x v="12"/>
    <x v="12"/>
    <s v="10 NIIF Plenas - Individuales"/>
    <x v="4"/>
    <s v="F4290"/>
    <x v="2"/>
    <x v="1"/>
    <n v="20160429"/>
    <n v="0"/>
    <s v="Ganancia (pérdida) procedente de operaciones continuadas"/>
    <x v="14"/>
    <x v="14"/>
    <n v="-33079022"/>
  </r>
  <r>
    <x v="28"/>
    <x v="28"/>
    <s v="20 NIIF Plenas - Separados"/>
    <x v="0"/>
    <s v="F4210"/>
    <x v="3"/>
    <x v="2"/>
    <n v="20160428"/>
    <n v="0"/>
    <s v="Ganancia (pérdida) procedente de operaciones continuadas"/>
    <x v="14"/>
    <x v="14"/>
    <n v="17085315"/>
  </r>
  <r>
    <x v="28"/>
    <x v="28"/>
    <s v="20 NIIF Plenas - Separados"/>
    <x v="0"/>
    <s v="F4210"/>
    <x v="4"/>
    <x v="1"/>
    <n v="20160427"/>
    <n v="0"/>
    <s v="Ganancia (pérdida) procedente de operaciones continuadas"/>
    <x v="14"/>
    <x v="14"/>
    <n v="23974367"/>
  </r>
  <r>
    <x v="58"/>
    <x v="58"/>
    <s v="10 NIIF Plenas - Individuales"/>
    <x v="0"/>
    <s v="M7110"/>
    <x v="2"/>
    <x v="1"/>
    <n v="20160710"/>
    <n v="0"/>
    <s v="Ganancia (pérdida) procedente de operaciones continuadas"/>
    <x v="14"/>
    <x v="14"/>
    <n v="-1015551"/>
  </r>
  <r>
    <x v="4"/>
    <x v="4"/>
    <s v="10 NIIF Plenas - Individuales"/>
    <x v="0"/>
    <s v="F4111"/>
    <x v="2"/>
    <x v="1"/>
    <n v="20160729"/>
    <n v="-1"/>
    <s v="Ganancia (pérdida) procedente de operaciones continuadas"/>
    <x v="14"/>
    <x v="14"/>
    <n v="6376414"/>
  </r>
  <r>
    <x v="23"/>
    <x v="23"/>
    <s v="10 NIIF Plenas - Individuales"/>
    <x v="0"/>
    <s v="F4210"/>
    <x v="3"/>
    <x v="2"/>
    <n v="20160421"/>
    <n v="0"/>
    <s v="Ganancia (pérdida) procedente de operaciones continuadas"/>
    <x v="14"/>
    <x v="14"/>
    <n v="20539222"/>
  </r>
  <r>
    <x v="23"/>
    <x v="23"/>
    <s v="10 NIIF Plenas - Individuales"/>
    <x v="0"/>
    <s v="F4210"/>
    <x v="4"/>
    <x v="1"/>
    <n v="20160421"/>
    <n v="0"/>
    <s v="Ganancia (pérdida) procedente de operaciones continuadas"/>
    <x v="14"/>
    <x v="14"/>
    <n v="23213661"/>
  </r>
  <r>
    <x v="65"/>
    <x v="65"/>
    <s v="10 NIIF Plenas - Individuales"/>
    <x v="0"/>
    <s v="F4112"/>
    <x v="2"/>
    <x v="1"/>
    <n v="20160710"/>
    <n v="-1"/>
    <s v="Ganancia (pérdida) procedente de operaciones continuadas"/>
    <x v="14"/>
    <x v="14"/>
    <n v="-3102365"/>
  </r>
  <r>
    <x v="20"/>
    <x v="20"/>
    <s v="10 NIIF Plenas - Individuales"/>
    <x v="3"/>
    <s v="F4290"/>
    <x v="2"/>
    <x v="1"/>
    <n v="20160426"/>
    <n v="0"/>
    <s v="Ganancia (pérdida) procedente de operaciones discontinuadas"/>
    <x v="18"/>
    <x v="18"/>
    <n v="-78698"/>
  </r>
  <r>
    <x v="40"/>
    <x v="40"/>
    <s v="20 NIIF Plenas - Separados"/>
    <x v="3"/>
    <s v="F4111"/>
    <x v="2"/>
    <x v="1"/>
    <n v="20160427"/>
    <n v="0"/>
    <s v="Ganancia (pérdida) procedente de operaciones discontinuadas"/>
    <x v="18"/>
    <x v="18"/>
    <n v="-1409538"/>
  </r>
  <r>
    <x v="59"/>
    <x v="59"/>
    <s v="20 NIIF Plenas - Separados"/>
    <x v="0"/>
    <s v="F4111"/>
    <x v="2"/>
    <x v="1"/>
    <n v="20160710"/>
    <n v="0"/>
    <s v="Ganancia (pérdida)"/>
    <x v="15"/>
    <x v="15"/>
    <n v="78158326"/>
  </r>
  <r>
    <x v="2"/>
    <x v="2"/>
    <s v="20 NIIF Plenas - Separados"/>
    <x v="0"/>
    <s v="F4111"/>
    <x v="2"/>
    <x v="1"/>
    <n v="20160429"/>
    <n v="0"/>
    <s v="Ganancia (pérdida)"/>
    <x v="15"/>
    <x v="15"/>
    <n v="47465778"/>
  </r>
  <r>
    <x v="20"/>
    <x v="20"/>
    <s v="10 NIIF Plenas - Individuales"/>
    <x v="3"/>
    <s v="F4290"/>
    <x v="2"/>
    <x v="1"/>
    <n v="20160426"/>
    <n v="0"/>
    <s v="Ganancia (pérdida)"/>
    <x v="15"/>
    <x v="15"/>
    <n v="11861919"/>
  </r>
  <r>
    <x v="9"/>
    <x v="9"/>
    <s v="10 NIIF Plenas - Individuales"/>
    <x v="0"/>
    <s v="N8299"/>
    <x v="2"/>
    <x v="1"/>
    <n v="20160710"/>
    <n v="0"/>
    <s v="Ganancia (pérdida)"/>
    <x v="15"/>
    <x v="15"/>
    <n v="325449"/>
  </r>
  <r>
    <x v="55"/>
    <x v="55"/>
    <s v="10 NIIF Plenas - Individuales"/>
    <x v="0"/>
    <s v="F4390"/>
    <x v="2"/>
    <x v="1"/>
    <n v="20160429"/>
    <n v="0"/>
    <s v="Ganancia (pérdida)"/>
    <x v="15"/>
    <x v="15"/>
    <n v="1289860"/>
  </r>
  <r>
    <x v="33"/>
    <x v="33"/>
    <s v="20 NIIF Plenas - Separados"/>
    <x v="3"/>
    <s v="M7110"/>
    <x v="2"/>
    <x v="1"/>
    <n v="20160426"/>
    <n v="0"/>
    <s v="Ganancia (pérdida)"/>
    <x v="15"/>
    <x v="15"/>
    <n v="13766598"/>
  </r>
  <r>
    <x v="56"/>
    <x v="56"/>
    <s v="20 NIIF Plenas - Separados"/>
    <x v="0"/>
    <s v="M7110"/>
    <x v="2"/>
    <x v="1"/>
    <n v="20160426"/>
    <n v="0"/>
    <s v="Ganancia (pérdida)"/>
    <x v="15"/>
    <x v="15"/>
    <n v="-8638930"/>
  </r>
  <r>
    <x v="68"/>
    <x v="68"/>
    <s v="10 NIIF Plenas - Individuales"/>
    <x v="0"/>
    <s v="M7110"/>
    <x v="2"/>
    <x v="1"/>
    <n v="20160428"/>
    <n v="0"/>
    <s v="Ganancia (pérdida)"/>
    <x v="15"/>
    <x v="15"/>
    <n v="-875399"/>
  </r>
  <r>
    <x v="21"/>
    <x v="21"/>
    <s v="20 NIIF Plenas - Separados"/>
    <x v="0"/>
    <s v="F4111"/>
    <x v="2"/>
    <x v="1"/>
    <n v="20160427"/>
    <n v="0"/>
    <s v="Ganancia (pérdida)"/>
    <x v="15"/>
    <x v="15"/>
    <n v="109843979"/>
  </r>
  <r>
    <x v="0"/>
    <x v="0"/>
    <s v="20 NIIF Plenas - Separados"/>
    <x v="0"/>
    <s v="M7110"/>
    <x v="2"/>
    <x v="1"/>
    <n v="20160729"/>
    <n v="-1"/>
    <s v="Ganancia (pérdida)"/>
    <x v="15"/>
    <x v="15"/>
    <n v="4298879"/>
  </r>
  <r>
    <x v="54"/>
    <x v="54"/>
    <s v="10 NIIF Plenas - Individuales"/>
    <x v="0"/>
    <s v="N8299"/>
    <x v="2"/>
    <x v="1"/>
    <n v="20160729"/>
    <n v="-1"/>
    <s v="Ganancia (pérdida)"/>
    <x v="15"/>
    <x v="15"/>
    <n v="11142861"/>
  </r>
  <r>
    <x v="62"/>
    <x v="62"/>
    <s v="10 NIIF Plenas - Individuales"/>
    <x v="0"/>
    <s v="M7110"/>
    <x v="2"/>
    <x v="1"/>
    <n v="20160429"/>
    <n v="0"/>
    <s v="Ganancia (pérdida)"/>
    <x v="15"/>
    <x v="15"/>
    <n v="336433"/>
  </r>
  <r>
    <x v="69"/>
    <x v="69"/>
    <s v="10 NIIF Plenas - Individuales"/>
    <x v="0"/>
    <s v="F4290"/>
    <x v="2"/>
    <x v="1"/>
    <n v="20160426"/>
    <n v="0"/>
    <s v="Ganancia (pérdida)"/>
    <x v="15"/>
    <x v="15"/>
    <n v="44288942"/>
  </r>
  <r>
    <x v="41"/>
    <x v="41"/>
    <s v="20 NIIF Plenas - Separados"/>
    <x v="3"/>
    <s v="M7110"/>
    <x v="2"/>
    <x v="1"/>
    <n v="20160729"/>
    <n v="-1"/>
    <s v="Ganancia (pérdida)"/>
    <x v="15"/>
    <x v="15"/>
    <n v="113606803"/>
  </r>
  <r>
    <x v="19"/>
    <x v="19"/>
    <s v="10 NIIF Plenas - Individuales"/>
    <x v="3"/>
    <s v="F4112"/>
    <x v="2"/>
    <x v="1"/>
    <n v="20160802"/>
    <n v="0"/>
    <s v="Ganancia (pérdida)"/>
    <x v="15"/>
    <x v="15"/>
    <n v="2729147"/>
  </r>
  <r>
    <x v="34"/>
    <x v="34"/>
    <s v="20 NIIF Plenas - Separados"/>
    <x v="3"/>
    <s v="F4290"/>
    <x v="2"/>
    <x v="1"/>
    <n v="20160426"/>
    <n v="0"/>
    <s v="Ganancia (pérdida)"/>
    <x v="15"/>
    <x v="15"/>
    <n v="4536836"/>
  </r>
  <r>
    <x v="40"/>
    <x v="40"/>
    <s v="20 NIIF Plenas - Separados"/>
    <x v="3"/>
    <s v="F4111"/>
    <x v="2"/>
    <x v="1"/>
    <n v="20160427"/>
    <n v="0"/>
    <s v="Ganancia (pérdida)"/>
    <x v="15"/>
    <x v="15"/>
    <n v="702403"/>
  </r>
  <r>
    <x v="11"/>
    <x v="11"/>
    <s v="10 NIIF Plenas - Individuales"/>
    <x v="1"/>
    <s v="F4210"/>
    <x v="2"/>
    <x v="1"/>
    <n v="20160428"/>
    <n v="0"/>
    <s v="Ganancia (pérdida)"/>
    <x v="15"/>
    <x v="15"/>
    <n v="11988815"/>
  </r>
  <r>
    <x v="12"/>
    <x v="12"/>
    <s v="10 NIIF Plenas - Individuales"/>
    <x v="4"/>
    <s v="F4290"/>
    <x v="2"/>
    <x v="1"/>
    <n v="20160429"/>
    <n v="0"/>
    <s v="Ganancia (pérdida)"/>
    <x v="15"/>
    <x v="15"/>
    <n v="-33079022"/>
  </r>
  <r>
    <x v="28"/>
    <x v="28"/>
    <s v="20 NIIF Plenas - Separados"/>
    <x v="0"/>
    <s v="F4210"/>
    <x v="3"/>
    <x v="2"/>
    <n v="20160428"/>
    <n v="0"/>
    <s v="Ganancia (pérdida)"/>
    <x v="15"/>
    <x v="15"/>
    <n v="17085315"/>
  </r>
  <r>
    <x v="28"/>
    <x v="28"/>
    <s v="20 NIIF Plenas - Separados"/>
    <x v="0"/>
    <s v="F4210"/>
    <x v="4"/>
    <x v="1"/>
    <n v="20160427"/>
    <n v="0"/>
    <s v="Ganancia (pérdida)"/>
    <x v="15"/>
    <x v="15"/>
    <n v="23974367"/>
  </r>
  <r>
    <x v="58"/>
    <x v="58"/>
    <s v="10 NIIF Plenas - Individuales"/>
    <x v="0"/>
    <s v="M7110"/>
    <x v="2"/>
    <x v="1"/>
    <n v="20160710"/>
    <n v="0"/>
    <s v="Ganancia (pérdida)"/>
    <x v="15"/>
    <x v="15"/>
    <n v="-1015551"/>
  </r>
  <r>
    <x v="4"/>
    <x v="4"/>
    <s v="10 NIIF Plenas - Individuales"/>
    <x v="0"/>
    <s v="F4111"/>
    <x v="2"/>
    <x v="1"/>
    <n v="20160729"/>
    <n v="-1"/>
    <s v="Ganancia (pérdida)"/>
    <x v="15"/>
    <x v="15"/>
    <n v="6376414"/>
  </r>
  <r>
    <x v="23"/>
    <x v="23"/>
    <s v="10 NIIF Plenas - Individuales"/>
    <x v="0"/>
    <s v="F4210"/>
    <x v="3"/>
    <x v="2"/>
    <n v="20160421"/>
    <n v="0"/>
    <s v="Ganancia (pérdida)"/>
    <x v="15"/>
    <x v="15"/>
    <n v="20539222"/>
  </r>
  <r>
    <x v="23"/>
    <x v="23"/>
    <s v="10 NIIF Plenas - Individuales"/>
    <x v="0"/>
    <s v="F4210"/>
    <x v="4"/>
    <x v="1"/>
    <n v="20160421"/>
    <n v="0"/>
    <s v="Ganancia (pérdida)"/>
    <x v="15"/>
    <x v="15"/>
    <n v="23213661"/>
  </r>
  <r>
    <x v="65"/>
    <x v="65"/>
    <s v="10 NIIF Plenas - Individuales"/>
    <x v="0"/>
    <s v="F4112"/>
    <x v="2"/>
    <x v="1"/>
    <n v="20160710"/>
    <n v="-1"/>
    <s v="Ganancia (pérdida)"/>
    <x v="15"/>
    <x v="15"/>
    <n v="-3102365"/>
  </r>
  <r>
    <x v="29"/>
    <x v="29"/>
    <s v="40 NIIF Pymes - Individuales"/>
    <x v="3"/>
    <s v="F4210"/>
    <x v="0"/>
    <x v="3"/>
    <n v="20170518"/>
    <n v="0"/>
    <s v="Ingresos de actividades ordinarias"/>
    <x v="0"/>
    <x v="0"/>
    <n v="198973235"/>
  </r>
  <r>
    <x v="72"/>
    <x v="72"/>
    <s v="40 NIIF Pymes - Individuales"/>
    <x v="0"/>
    <s v="M7110"/>
    <x v="0"/>
    <x v="3"/>
    <n v="20170503"/>
    <n v="0"/>
    <s v="Ingresos de actividades ordinarias"/>
    <x v="0"/>
    <x v="0"/>
    <n v="10797941"/>
  </r>
  <r>
    <x v="8"/>
    <x v="8"/>
    <s v="20 NIIF Plenas - Separados"/>
    <x v="3"/>
    <s v="F4111"/>
    <x v="0"/>
    <x v="3"/>
    <n v="20170328"/>
    <n v="0"/>
    <s v="Ingresos de actividades ordinarias"/>
    <x v="0"/>
    <x v="0"/>
    <n v="305922010"/>
  </r>
  <r>
    <x v="45"/>
    <x v="45"/>
    <s v="20 NIIF Plenas - Separados"/>
    <x v="6"/>
    <s v="F4111"/>
    <x v="0"/>
    <x v="3"/>
    <n v="20170403"/>
    <n v="0"/>
    <s v="Ingresos de actividades ordinarias"/>
    <x v="0"/>
    <x v="0"/>
    <n v="292941988"/>
  </r>
  <r>
    <x v="47"/>
    <x v="47"/>
    <s v="40 NIIF Pymes - Individuales"/>
    <x v="0"/>
    <s v="F4290"/>
    <x v="0"/>
    <x v="3"/>
    <n v="20170505"/>
    <n v="0"/>
    <s v="Ingresos de actividades ordinarias"/>
    <x v="0"/>
    <x v="0"/>
    <n v="21492705"/>
  </r>
  <r>
    <x v="27"/>
    <x v="27"/>
    <s v="40 NIIF Pymes - Individuales"/>
    <x v="0"/>
    <s v="F4290"/>
    <x v="0"/>
    <x v="3"/>
    <n v="20170503"/>
    <n v="0"/>
    <s v="Ingresos de actividades ordinarias"/>
    <x v="0"/>
    <x v="0"/>
    <n v="41317259"/>
  </r>
  <r>
    <x v="59"/>
    <x v="59"/>
    <s v="20 NIIF Plenas - Separados"/>
    <x v="0"/>
    <s v="F4111"/>
    <x v="0"/>
    <x v="3"/>
    <n v="20170403"/>
    <n v="0"/>
    <s v="Ingresos de actividades ordinarias"/>
    <x v="0"/>
    <x v="0"/>
    <n v="244544592"/>
  </r>
  <r>
    <x v="71"/>
    <x v="71"/>
    <s v="40 NIIF Pymes - Individuales"/>
    <x v="5"/>
    <s v="F4210"/>
    <x v="0"/>
    <x v="3"/>
    <n v="20170424"/>
    <n v="0"/>
    <s v="Ingresos de actividades ordinarias"/>
    <x v="0"/>
    <x v="0"/>
    <n v="222048316"/>
  </r>
  <r>
    <x v="2"/>
    <x v="2"/>
    <s v="20 NIIF Plenas - Separados"/>
    <x v="0"/>
    <s v="F4111"/>
    <x v="0"/>
    <x v="3"/>
    <n v="20170407"/>
    <n v="0"/>
    <s v="Ingresos de actividades ordinarias"/>
    <x v="0"/>
    <x v="0"/>
    <n v="939657832"/>
  </r>
  <r>
    <x v="60"/>
    <x v="60"/>
    <s v="10 NIIF Plenas - Individuales"/>
    <x v="0"/>
    <s v="F4111"/>
    <x v="0"/>
    <x v="3"/>
    <n v="20170509"/>
    <n v="0"/>
    <s v="Ingresos de actividades ordinarias"/>
    <x v="0"/>
    <x v="0"/>
    <n v="248359290"/>
  </r>
  <r>
    <x v="42"/>
    <x v="42"/>
    <s v="50 NIIF Pymes - Separados"/>
    <x v="0"/>
    <s v="F4321"/>
    <x v="0"/>
    <x v="3"/>
    <n v="20170428"/>
    <n v="0"/>
    <s v="Ingresos de actividades ordinarias"/>
    <x v="0"/>
    <x v="0"/>
    <n v="98611697"/>
  </r>
  <r>
    <x v="49"/>
    <x v="49"/>
    <s v="20 NIIF Plenas - Separados"/>
    <x v="3"/>
    <s v="F4210"/>
    <x v="0"/>
    <x v="3"/>
    <n v="20170406"/>
    <n v="0"/>
    <s v="Ingresos de actividades ordinarias"/>
    <x v="0"/>
    <x v="0"/>
    <n v="287662536"/>
  </r>
  <r>
    <x v="3"/>
    <x v="3"/>
    <s v="10 NIIF Plenas - Individuales"/>
    <x v="0"/>
    <s v="F4111"/>
    <x v="0"/>
    <x v="3"/>
    <n v="20170330"/>
    <n v="0"/>
    <s v="Ingresos de actividades ordinarias"/>
    <x v="0"/>
    <x v="0"/>
    <n v="199973688"/>
  </r>
  <r>
    <x v="22"/>
    <x v="22"/>
    <s v="20 NIIF Plenas - Separados"/>
    <x v="3"/>
    <s v="F4111"/>
    <x v="0"/>
    <x v="3"/>
    <n v="20170404"/>
    <n v="0"/>
    <s v="Ingresos de actividades ordinarias"/>
    <x v="0"/>
    <x v="0"/>
    <n v="244169715"/>
  </r>
  <r>
    <x v="20"/>
    <x v="20"/>
    <s v="10 NIIF Plenas - Individuales"/>
    <x v="3"/>
    <s v="F4290"/>
    <x v="0"/>
    <x v="3"/>
    <n v="20170328"/>
    <n v="0"/>
    <s v="Ingresos de actividades ordinarias"/>
    <x v="0"/>
    <x v="0"/>
    <n v="396078392"/>
  </r>
  <r>
    <x v="9"/>
    <x v="9"/>
    <s v="20 NIIF Plenas - Separados"/>
    <x v="0"/>
    <s v="N8299"/>
    <x v="0"/>
    <x v="3"/>
    <n v="20170405"/>
    <n v="0"/>
    <s v="Ingresos de actividades ordinarias"/>
    <x v="0"/>
    <x v="0"/>
    <n v="184768446"/>
  </r>
  <r>
    <x v="48"/>
    <x v="48"/>
    <s v="20 NIIF Plenas - Separados"/>
    <x v="4"/>
    <s v="F4290"/>
    <x v="0"/>
    <x v="3"/>
    <n v="20171004"/>
    <n v="0"/>
    <s v="Ingresos de actividades ordinarias"/>
    <x v="0"/>
    <x v="0"/>
    <n v="276456822"/>
  </r>
  <r>
    <x v="1"/>
    <x v="1"/>
    <s v="40 NIIF Pymes - Individuales"/>
    <x v="0"/>
    <s v="M7110"/>
    <x v="0"/>
    <x v="3"/>
    <n v="20170420"/>
    <n v="0"/>
    <s v="Ingresos de actividades ordinarias"/>
    <x v="0"/>
    <x v="0"/>
    <n v="6980776"/>
  </r>
  <r>
    <x v="43"/>
    <x v="43"/>
    <s v="40 NIIF Pymes - Individuales"/>
    <x v="0"/>
    <s v="L6820"/>
    <x v="0"/>
    <x v="3"/>
    <n v="20170424"/>
    <n v="0"/>
    <s v="Ingresos de actividades ordinarias"/>
    <x v="0"/>
    <x v="0"/>
    <n v="1113882"/>
  </r>
  <r>
    <x v="55"/>
    <x v="55"/>
    <s v="20 NIIF Plenas - Separados"/>
    <x v="0"/>
    <s v="F4390"/>
    <x v="0"/>
    <x v="3"/>
    <n v="20170406"/>
    <n v="0"/>
    <s v="Ingresos de actividades ordinarias"/>
    <x v="0"/>
    <x v="0"/>
    <n v="2315516"/>
  </r>
  <r>
    <x v="33"/>
    <x v="33"/>
    <s v="20 NIIF Plenas - Separados"/>
    <x v="3"/>
    <s v="M7110"/>
    <x v="0"/>
    <x v="3"/>
    <n v="20170401"/>
    <n v="0"/>
    <s v="Ingresos de actividades ordinarias"/>
    <x v="0"/>
    <x v="0"/>
    <n v="161023348"/>
  </r>
  <r>
    <x v="37"/>
    <x v="37"/>
    <s v="50 NIIF Pymes - Separados"/>
    <x v="0"/>
    <s v="M7110"/>
    <x v="0"/>
    <x v="3"/>
    <n v="20170510"/>
    <n v="0"/>
    <s v="Ingresos de actividades ordinarias"/>
    <x v="0"/>
    <x v="0"/>
    <n v="92077426"/>
  </r>
  <r>
    <x v="56"/>
    <x v="56"/>
    <s v="20 NIIF Plenas - Separados"/>
    <x v="0"/>
    <s v="M7110"/>
    <x v="0"/>
    <x v="3"/>
    <n v="20170330"/>
    <n v="0"/>
    <s v="Ingresos de actividades ordinarias"/>
    <x v="0"/>
    <x v="0"/>
    <n v="76902810"/>
  </r>
  <r>
    <x v="63"/>
    <x v="63"/>
    <s v="50 NIIF Pymes - Separados"/>
    <x v="0"/>
    <s v="M7110"/>
    <x v="0"/>
    <x v="3"/>
    <n v="20170502"/>
    <n v="0"/>
    <s v="Ingresos de actividades ordinarias"/>
    <x v="0"/>
    <x v="0"/>
    <n v="18533857"/>
  </r>
  <r>
    <x v="25"/>
    <x v="25"/>
    <s v="50 NIIF Pymes - Separados"/>
    <x v="0"/>
    <s v="M7110"/>
    <x v="0"/>
    <x v="3"/>
    <n v="20170510"/>
    <n v="0"/>
    <s v="Ingresos de actividades ordinarias"/>
    <x v="0"/>
    <x v="0"/>
    <n v="10681423"/>
  </r>
  <r>
    <x v="26"/>
    <x v="26"/>
    <s v="20 NIIF Plenas - Separados"/>
    <x v="0"/>
    <s v="M7110"/>
    <x v="0"/>
    <x v="3"/>
    <n v="20170405"/>
    <n v="0"/>
    <s v="Ingresos de actividades ordinarias"/>
    <x v="0"/>
    <x v="0"/>
    <n v="90550578"/>
  </r>
  <r>
    <x v="68"/>
    <x v="68"/>
    <s v="20 NIIF Plenas - Separados"/>
    <x v="0"/>
    <s v="M7110"/>
    <x v="0"/>
    <x v="3"/>
    <n v="20170407"/>
    <n v="0"/>
    <s v="Ingresos de actividades ordinarias"/>
    <x v="0"/>
    <x v="0"/>
    <n v="51410776"/>
  </r>
  <r>
    <x v="21"/>
    <x v="21"/>
    <s v="20 NIIF Plenas - Separados"/>
    <x v="0"/>
    <s v="F4111"/>
    <x v="0"/>
    <x v="3"/>
    <n v="20170404"/>
    <n v="0"/>
    <s v="Ingresos de actividades ordinarias"/>
    <x v="0"/>
    <x v="0"/>
    <n v="392739563"/>
  </r>
  <r>
    <x v="0"/>
    <x v="0"/>
    <s v="20 NIIF Plenas - Separados"/>
    <x v="0"/>
    <s v="M7110"/>
    <x v="0"/>
    <x v="3"/>
    <n v="20170403"/>
    <n v="0"/>
    <s v="Ingresos de actividades ordinarias"/>
    <x v="0"/>
    <x v="0"/>
    <n v="60891855"/>
  </r>
  <r>
    <x v="7"/>
    <x v="7"/>
    <s v="50 NIIF Pymes - Separados"/>
    <x v="0"/>
    <s v="F4112"/>
    <x v="0"/>
    <x v="3"/>
    <n v="20170515"/>
    <n v="0"/>
    <s v="Ingresos de actividades ordinarias"/>
    <x v="0"/>
    <x v="0"/>
    <n v="10623390"/>
  </r>
  <r>
    <x v="57"/>
    <x v="57"/>
    <s v="40 NIIF Pymes - Individuales"/>
    <x v="0"/>
    <s v="M7110"/>
    <x v="0"/>
    <x v="3"/>
    <n v="20170515"/>
    <n v="0"/>
    <s v="Ingresos de actividades ordinarias"/>
    <x v="0"/>
    <x v="0"/>
    <n v="33267952"/>
  </r>
  <r>
    <x v="44"/>
    <x v="44"/>
    <s v="40 NIIF Pymes - Individuales"/>
    <x v="0"/>
    <s v="M7110"/>
    <x v="0"/>
    <x v="3"/>
    <n v="20170417"/>
    <n v="0"/>
    <s v="Ingresos de actividades ordinarias"/>
    <x v="0"/>
    <x v="0"/>
    <n v="7029613"/>
  </r>
  <r>
    <x v="32"/>
    <x v="32"/>
    <s v="40 NIIF Pymes - Individuales"/>
    <x v="0"/>
    <s v="M7110"/>
    <x v="0"/>
    <x v="3"/>
    <n v="20170523"/>
    <n v="0"/>
    <s v="Ingresos de actividades ordinarias"/>
    <x v="0"/>
    <x v="0"/>
    <n v="15713841"/>
  </r>
  <r>
    <x v="54"/>
    <x v="54"/>
    <s v="20 NIIF Plenas - Separados"/>
    <x v="0"/>
    <s v="N8299"/>
    <x v="0"/>
    <x v="3"/>
    <n v="20170330"/>
    <n v="0"/>
    <s v="Ingresos de actividades ordinarias"/>
    <x v="0"/>
    <x v="0"/>
    <n v="46854605"/>
  </r>
  <r>
    <x v="62"/>
    <x v="62"/>
    <s v="20 NIIF Plenas - Separados"/>
    <x v="0"/>
    <s v="M7110"/>
    <x v="0"/>
    <x v="3"/>
    <n v="20170329"/>
    <n v="0"/>
    <s v="Ingresos de actividades ordinarias"/>
    <x v="0"/>
    <x v="0"/>
    <n v="25057292"/>
  </r>
  <r>
    <x v="18"/>
    <x v="18"/>
    <s v="20 NIIF Plenas - Separados"/>
    <x v="0"/>
    <s v="M7110"/>
    <x v="0"/>
    <x v="3"/>
    <n v="20170512"/>
    <n v="0"/>
    <s v="Ingresos de actividades ordinarias"/>
    <x v="0"/>
    <x v="0"/>
    <n v="68756978"/>
  </r>
  <r>
    <x v="31"/>
    <x v="31"/>
    <s v="40 NIIF Pymes - Individuales"/>
    <x v="0"/>
    <s v="M7110"/>
    <x v="0"/>
    <x v="3"/>
    <n v="20170504"/>
    <n v="0"/>
    <s v="Ingresos de actividades ordinarias"/>
    <x v="0"/>
    <x v="0"/>
    <n v="3750368"/>
  </r>
  <r>
    <x v="51"/>
    <x v="51"/>
    <s v="20 NIIF Plenas - Separados"/>
    <x v="8"/>
    <s v="F4111"/>
    <x v="0"/>
    <x v="3"/>
    <n v="20170331"/>
    <n v="0"/>
    <s v="Ingresos de actividades ordinarias"/>
    <x v="0"/>
    <x v="0"/>
    <n v="282275394"/>
  </r>
  <r>
    <x v="53"/>
    <x v="53"/>
    <s v="20 NIIF Plenas - Separados"/>
    <x v="0"/>
    <s v="F4290"/>
    <x v="0"/>
    <x v="3"/>
    <n v="20170405"/>
    <n v="0"/>
    <s v="Ingresos de actividades ordinarias"/>
    <x v="0"/>
    <x v="0"/>
    <n v="291716685"/>
  </r>
  <r>
    <x v="6"/>
    <x v="6"/>
    <s v="10 NIIF Plenas - Individuales"/>
    <x v="2"/>
    <s v="G4663"/>
    <x v="0"/>
    <x v="3"/>
    <n v="20170406"/>
    <n v="0"/>
    <s v="Ingresos de actividades ordinarias"/>
    <x v="0"/>
    <x v="0"/>
    <n v="154681716"/>
  </r>
  <r>
    <x v="69"/>
    <x v="69"/>
    <s v="20 NIIF Plenas - Separados"/>
    <x v="0"/>
    <s v="F4290"/>
    <x v="0"/>
    <x v="3"/>
    <n v="20170330"/>
    <n v="0"/>
    <s v="Ingresos de actividades ordinarias"/>
    <x v="0"/>
    <x v="0"/>
    <n v="318968167"/>
  </r>
  <r>
    <x v="41"/>
    <x v="41"/>
    <s v="20 NIIF Plenas - Separados"/>
    <x v="3"/>
    <s v="M7110"/>
    <x v="0"/>
    <x v="3"/>
    <n v="20170331"/>
    <n v="0"/>
    <s v="Ingresos de actividades ordinarias"/>
    <x v="0"/>
    <x v="0"/>
    <n v="80679068"/>
  </r>
  <r>
    <x v="19"/>
    <x v="19"/>
    <s v="10 NIIF Plenas - Individuales"/>
    <x v="3"/>
    <s v="F4112"/>
    <x v="0"/>
    <x v="3"/>
    <n v="20170503"/>
    <n v="0"/>
    <s v="Ingresos de actividades ordinarias"/>
    <x v="0"/>
    <x v="0"/>
    <n v="195627426"/>
  </r>
  <r>
    <x v="14"/>
    <x v="14"/>
    <s v="40 NIIF Pymes - Individuales"/>
    <x v="3"/>
    <s v="M7110"/>
    <x v="0"/>
    <x v="3"/>
    <n v="20170511"/>
    <n v="0"/>
    <s v="Ingresos de actividades ordinarias"/>
    <x v="0"/>
    <x v="0"/>
    <n v="20135366"/>
  </r>
  <r>
    <x v="34"/>
    <x v="34"/>
    <s v="20 NIIF Plenas - Separados"/>
    <x v="3"/>
    <s v="F4290"/>
    <x v="0"/>
    <x v="3"/>
    <n v="20170329"/>
    <n v="0"/>
    <s v="Ingresos de actividades ordinarias"/>
    <x v="0"/>
    <x v="0"/>
    <n v="75129386"/>
  </r>
  <r>
    <x v="66"/>
    <x v="66"/>
    <s v="20 NIIF Plenas - Separados"/>
    <x v="3"/>
    <s v="M7110"/>
    <x v="0"/>
    <x v="3"/>
    <n v="20170928"/>
    <n v="0"/>
    <s v="Ingresos de actividades ordinarias"/>
    <x v="0"/>
    <x v="0"/>
    <n v="30487566"/>
  </r>
  <r>
    <x v="16"/>
    <x v="16"/>
    <s v="20 NIIF Plenas - Separados"/>
    <x v="3"/>
    <s v="F4290"/>
    <x v="0"/>
    <x v="3"/>
    <n v="20170329"/>
    <n v="0"/>
    <s v="Ingresos de actividades ordinarias"/>
    <x v="0"/>
    <x v="0"/>
    <n v="260874307"/>
  </r>
  <r>
    <x v="35"/>
    <x v="35"/>
    <s v="40 NIIF Pymes - Individuales"/>
    <x v="3"/>
    <s v="M7110"/>
    <x v="0"/>
    <x v="3"/>
    <n v="20170503"/>
    <n v="0"/>
    <s v="Ingresos de actividades ordinarias"/>
    <x v="0"/>
    <x v="0"/>
    <n v="11587778"/>
  </r>
  <r>
    <x v="64"/>
    <x v="64"/>
    <s v="40 NIIF Pymes - Individuales"/>
    <x v="3"/>
    <s v="M7110"/>
    <x v="0"/>
    <x v="3"/>
    <n v="20170510"/>
    <n v="0"/>
    <s v="Ingresos de actividades ordinarias"/>
    <x v="0"/>
    <x v="0"/>
    <n v="60143242"/>
  </r>
  <r>
    <x v="67"/>
    <x v="67"/>
    <s v="20 NIIF Plenas - Separados"/>
    <x v="3"/>
    <s v="F4210"/>
    <x v="0"/>
    <x v="3"/>
    <n v="20170328"/>
    <n v="0"/>
    <s v="Ingresos de actividades ordinarias"/>
    <x v="0"/>
    <x v="0"/>
    <n v="207162952"/>
  </r>
  <r>
    <x v="40"/>
    <x v="40"/>
    <s v="20 NIIF Plenas - Separados"/>
    <x v="3"/>
    <s v="F4111"/>
    <x v="0"/>
    <x v="3"/>
    <n v="20170403"/>
    <n v="0"/>
    <s v="Ingresos de actividades ordinarias"/>
    <x v="0"/>
    <x v="0"/>
    <n v="6355492"/>
  </r>
  <r>
    <x v="30"/>
    <x v="30"/>
    <s v="40 NIIF Pymes - Individuales"/>
    <x v="3"/>
    <s v="M7110"/>
    <x v="0"/>
    <x v="3"/>
    <n v="20170424"/>
    <n v="0"/>
    <s v="Ingresos de actividades ordinarias"/>
    <x v="0"/>
    <x v="0"/>
    <n v="202539"/>
  </r>
  <r>
    <x v="11"/>
    <x v="11"/>
    <s v="10 NIIF Plenas - Individuales"/>
    <x v="1"/>
    <s v="F4210"/>
    <x v="0"/>
    <x v="3"/>
    <n v="20170405"/>
    <n v="0"/>
    <s v="Ingresos de actividades ordinarias"/>
    <x v="0"/>
    <x v="0"/>
    <n v="188400977"/>
  </r>
  <r>
    <x v="61"/>
    <x v="61"/>
    <s v="50 NIIF Pymes - Separados"/>
    <x v="1"/>
    <s v="M7110"/>
    <x v="0"/>
    <x v="3"/>
    <n v="20170421"/>
    <n v="0"/>
    <s v="Ingresos de actividades ordinarias"/>
    <x v="0"/>
    <x v="0"/>
    <n v="84067952"/>
  </r>
  <r>
    <x v="10"/>
    <x v="10"/>
    <s v="20 NIIF Plenas - Separados"/>
    <x v="4"/>
    <s v="L6810"/>
    <x v="0"/>
    <x v="3"/>
    <n v="20170509"/>
    <n v="0"/>
    <s v="Ingresos de actividades ordinarias"/>
    <x v="0"/>
    <x v="0"/>
    <n v="1717052"/>
  </r>
  <r>
    <x v="50"/>
    <x v="50"/>
    <s v="50 NIIF Pymes - Separados"/>
    <x v="0"/>
    <s v="M7110"/>
    <x v="0"/>
    <x v="3"/>
    <n v="20170419"/>
    <n v="0"/>
    <s v="Ingresos de actividades ordinarias"/>
    <x v="0"/>
    <x v="0"/>
    <n v="34288285"/>
  </r>
  <r>
    <x v="12"/>
    <x v="12"/>
    <s v="10 NIIF Plenas - Individuales"/>
    <x v="4"/>
    <s v="F4290"/>
    <x v="0"/>
    <x v="3"/>
    <n v="20170407"/>
    <n v="0"/>
    <s v="Ingresos de actividades ordinarias"/>
    <x v="0"/>
    <x v="0"/>
    <n v="4582337"/>
  </r>
  <r>
    <x v="28"/>
    <x v="28"/>
    <s v="20 NIIF Plenas - Separados"/>
    <x v="0"/>
    <s v="F4210"/>
    <x v="5"/>
    <x v="3"/>
    <n v="20170331"/>
    <n v="0"/>
    <s v="Ingresos de actividades ordinarias"/>
    <x v="0"/>
    <x v="0"/>
    <n v="192597395"/>
  </r>
  <r>
    <x v="5"/>
    <x v="5"/>
    <s v="50 NIIF Pymes - Separados"/>
    <x v="1"/>
    <s v="F4210"/>
    <x v="0"/>
    <x v="3"/>
    <n v="20170425"/>
    <n v="0"/>
    <s v="Ingresos de actividades ordinarias"/>
    <x v="0"/>
    <x v="0"/>
    <n v="7086735"/>
  </r>
  <r>
    <x v="13"/>
    <x v="13"/>
    <s v="50 NIIF Pymes - Separados"/>
    <x v="0"/>
    <s v="M7110"/>
    <x v="0"/>
    <x v="3"/>
    <n v="20170517"/>
    <n v="0"/>
    <s v="Ingresos de actividades ordinarias"/>
    <x v="0"/>
    <x v="0"/>
    <n v="20489976"/>
  </r>
  <r>
    <x v="58"/>
    <x v="58"/>
    <s v="10 NIIF Plenas - Individuales"/>
    <x v="0"/>
    <s v="M7110"/>
    <x v="0"/>
    <x v="3"/>
    <n v="20170330"/>
    <n v="0"/>
    <s v="Ingresos de actividades ordinarias"/>
    <x v="0"/>
    <x v="0"/>
    <n v="8282165"/>
  </r>
  <r>
    <x v="39"/>
    <x v="39"/>
    <s v="40 NIIF Pymes - Individuales"/>
    <x v="0"/>
    <s v="M7110"/>
    <x v="0"/>
    <x v="3"/>
    <n v="20170509"/>
    <n v="0"/>
    <s v="Ingresos de actividades ordinarias"/>
    <x v="0"/>
    <x v="0"/>
    <n v="18721046"/>
  </r>
  <r>
    <x v="38"/>
    <x v="38"/>
    <s v="40 NIIF Pymes - Individuales"/>
    <x v="0"/>
    <s v="M7110"/>
    <x v="0"/>
    <x v="3"/>
    <n v="20170510"/>
    <n v="0"/>
    <s v="Ingresos de actividades ordinarias"/>
    <x v="0"/>
    <x v="0"/>
    <n v="5543293"/>
  </r>
  <r>
    <x v="24"/>
    <x v="24"/>
    <s v="50 NIIF Pymes - Separados"/>
    <x v="3"/>
    <s v="F4390"/>
    <x v="0"/>
    <x v="3"/>
    <n v="20170504"/>
    <n v="0"/>
    <s v="Ingresos de actividades ordinarias"/>
    <x v="0"/>
    <x v="0"/>
    <n v="22916120"/>
  </r>
  <r>
    <x v="4"/>
    <x v="4"/>
    <s v="10 NIIF Plenas - Individuales"/>
    <x v="0"/>
    <s v="F4111"/>
    <x v="0"/>
    <x v="3"/>
    <n v="20170327"/>
    <n v="0"/>
    <s v="Ingresos de actividades ordinarias"/>
    <x v="0"/>
    <x v="0"/>
    <n v="230550481"/>
  </r>
  <r>
    <x v="23"/>
    <x v="23"/>
    <s v="10 NIIF Plenas - Individuales"/>
    <x v="0"/>
    <s v="F4210"/>
    <x v="5"/>
    <x v="3"/>
    <n v="20170330"/>
    <n v="0"/>
    <s v="Ingresos de actividades ordinarias"/>
    <x v="0"/>
    <x v="0"/>
    <n v="184739568"/>
  </r>
  <r>
    <x v="36"/>
    <x v="36"/>
    <s v="50 NIIF Pymes - Separados"/>
    <x v="5"/>
    <s v="M7110"/>
    <x v="0"/>
    <x v="3"/>
    <n v="20170511"/>
    <n v="0"/>
    <s v="Ingresos de actividades ordinarias"/>
    <x v="0"/>
    <x v="0"/>
    <n v="10211639"/>
  </r>
  <r>
    <x v="46"/>
    <x v="46"/>
    <s v="40 NIIF Pymes - Individuales"/>
    <x v="7"/>
    <s v="F4290"/>
    <x v="0"/>
    <x v="3"/>
    <n v="20170503"/>
    <n v="0"/>
    <s v="Ingresos de actividades ordinarias"/>
    <x v="0"/>
    <x v="0"/>
    <n v="93559915"/>
  </r>
  <r>
    <x v="70"/>
    <x v="70"/>
    <s v="40 NIIF Pymes - Individuales"/>
    <x v="0"/>
    <s v="M7110"/>
    <x v="0"/>
    <x v="3"/>
    <n v="20170426"/>
    <n v="0"/>
    <s v="Ingresos de actividades ordinarias"/>
    <x v="0"/>
    <x v="0"/>
    <n v="21259"/>
  </r>
  <r>
    <x v="15"/>
    <x v="15"/>
    <s v="50 NIIF Pymes - Separados"/>
    <x v="0"/>
    <s v="M7110"/>
    <x v="0"/>
    <x v="3"/>
    <n v="20170428"/>
    <n v="0"/>
    <s v="Ingresos de actividades ordinarias"/>
    <x v="0"/>
    <x v="0"/>
    <n v="2630336"/>
  </r>
  <r>
    <x v="52"/>
    <x v="52"/>
    <s v="10 NIIF Plenas - Individuales"/>
    <x v="0"/>
    <s v="F4210"/>
    <x v="0"/>
    <x v="3"/>
    <n v="20170404"/>
    <n v="0"/>
    <s v="Ingresos de actividades ordinarias"/>
    <x v="0"/>
    <x v="0"/>
    <n v="260150150"/>
  </r>
  <r>
    <x v="65"/>
    <x v="65"/>
    <s v="10 NIIF Plenas - Individuales"/>
    <x v="0"/>
    <s v="F4112"/>
    <x v="0"/>
    <x v="3"/>
    <n v="20170330"/>
    <n v="0"/>
    <s v="Ingresos de actividades ordinarias"/>
    <x v="0"/>
    <x v="0"/>
    <n v="60477828"/>
  </r>
  <r>
    <x v="17"/>
    <x v="17"/>
    <s v="10 NIIF Plenas - Individuales"/>
    <x v="0"/>
    <s v="F4210"/>
    <x v="0"/>
    <x v="3"/>
    <n v="20170410"/>
    <n v="0"/>
    <s v="Ingresos de actividades ordinarias"/>
    <x v="0"/>
    <x v="0"/>
    <n v="74531955"/>
  </r>
  <r>
    <x v="29"/>
    <x v="29"/>
    <s v="40 NIIF Pymes - Individuales"/>
    <x v="3"/>
    <s v="F4210"/>
    <x v="0"/>
    <x v="3"/>
    <n v="20170518"/>
    <n v="0"/>
    <s v="Costo de ventas"/>
    <x v="1"/>
    <x v="1"/>
    <n v="186545826"/>
  </r>
  <r>
    <x v="72"/>
    <x v="72"/>
    <s v="40 NIIF Pymes - Individuales"/>
    <x v="0"/>
    <s v="M7110"/>
    <x v="0"/>
    <x v="3"/>
    <n v="20170503"/>
    <n v="0"/>
    <s v="Costo de ventas"/>
    <x v="1"/>
    <x v="1"/>
    <n v="2"/>
  </r>
  <r>
    <x v="8"/>
    <x v="8"/>
    <s v="20 NIIF Plenas - Separados"/>
    <x v="3"/>
    <s v="F4111"/>
    <x v="0"/>
    <x v="3"/>
    <n v="20170328"/>
    <n v="0"/>
    <s v="Costo de ventas"/>
    <x v="1"/>
    <x v="1"/>
    <n v="209379250"/>
  </r>
  <r>
    <x v="45"/>
    <x v="45"/>
    <s v="20 NIIF Plenas - Separados"/>
    <x v="6"/>
    <s v="F4111"/>
    <x v="0"/>
    <x v="3"/>
    <n v="20170403"/>
    <n v="0"/>
    <s v="Costo de ventas"/>
    <x v="1"/>
    <x v="1"/>
    <n v="200163573"/>
  </r>
  <r>
    <x v="47"/>
    <x v="47"/>
    <s v="40 NIIF Pymes - Individuales"/>
    <x v="0"/>
    <s v="F4290"/>
    <x v="0"/>
    <x v="3"/>
    <n v="20170505"/>
    <n v="0"/>
    <s v="Costo de ventas"/>
    <x v="1"/>
    <x v="1"/>
    <n v="15786774"/>
  </r>
  <r>
    <x v="27"/>
    <x v="27"/>
    <s v="40 NIIF Pymes - Individuales"/>
    <x v="0"/>
    <s v="F4290"/>
    <x v="0"/>
    <x v="3"/>
    <n v="20170503"/>
    <n v="0"/>
    <s v="Costo de ventas"/>
    <x v="1"/>
    <x v="1"/>
    <n v="32911170"/>
  </r>
  <r>
    <x v="59"/>
    <x v="59"/>
    <s v="20 NIIF Plenas - Separados"/>
    <x v="0"/>
    <s v="F4111"/>
    <x v="0"/>
    <x v="3"/>
    <n v="20170403"/>
    <n v="0"/>
    <s v="Costo de ventas"/>
    <x v="1"/>
    <x v="1"/>
    <n v="174765964"/>
  </r>
  <r>
    <x v="71"/>
    <x v="71"/>
    <s v="40 NIIF Pymes - Individuales"/>
    <x v="5"/>
    <s v="F4210"/>
    <x v="0"/>
    <x v="3"/>
    <n v="20170424"/>
    <n v="0"/>
    <s v="Costo de ventas"/>
    <x v="1"/>
    <x v="1"/>
    <n v="166895824"/>
  </r>
  <r>
    <x v="2"/>
    <x v="2"/>
    <s v="20 NIIF Plenas - Separados"/>
    <x v="0"/>
    <s v="F4111"/>
    <x v="0"/>
    <x v="3"/>
    <n v="20170407"/>
    <n v="0"/>
    <s v="Costo de ventas"/>
    <x v="1"/>
    <x v="1"/>
    <n v="822776813"/>
  </r>
  <r>
    <x v="60"/>
    <x v="60"/>
    <s v="10 NIIF Plenas - Individuales"/>
    <x v="0"/>
    <s v="F4111"/>
    <x v="0"/>
    <x v="3"/>
    <n v="20170509"/>
    <n v="0"/>
    <s v="Costo de ventas"/>
    <x v="1"/>
    <x v="1"/>
    <n v="211366830"/>
  </r>
  <r>
    <x v="42"/>
    <x v="42"/>
    <s v="50 NIIF Pymes - Separados"/>
    <x v="0"/>
    <s v="F4321"/>
    <x v="0"/>
    <x v="3"/>
    <n v="20170428"/>
    <n v="0"/>
    <s v="Costo de ventas"/>
    <x v="1"/>
    <x v="1"/>
    <n v="68993951"/>
  </r>
  <r>
    <x v="49"/>
    <x v="49"/>
    <s v="20 NIIF Plenas - Separados"/>
    <x v="3"/>
    <s v="F4210"/>
    <x v="0"/>
    <x v="3"/>
    <n v="20170406"/>
    <n v="0"/>
    <s v="Costo de ventas"/>
    <x v="1"/>
    <x v="1"/>
    <n v="248952043"/>
  </r>
  <r>
    <x v="3"/>
    <x v="3"/>
    <s v="10 NIIF Plenas - Individuales"/>
    <x v="0"/>
    <s v="F4111"/>
    <x v="0"/>
    <x v="3"/>
    <n v="20170330"/>
    <n v="0"/>
    <s v="Costo de ventas"/>
    <x v="1"/>
    <x v="1"/>
    <n v="179640284"/>
  </r>
  <r>
    <x v="22"/>
    <x v="22"/>
    <s v="20 NIIF Plenas - Separados"/>
    <x v="3"/>
    <s v="F4111"/>
    <x v="0"/>
    <x v="3"/>
    <n v="20170404"/>
    <n v="0"/>
    <s v="Costo de ventas"/>
    <x v="1"/>
    <x v="1"/>
    <n v="195932169"/>
  </r>
  <r>
    <x v="20"/>
    <x v="20"/>
    <s v="10 NIIF Plenas - Individuales"/>
    <x v="3"/>
    <s v="F4290"/>
    <x v="0"/>
    <x v="3"/>
    <n v="20170328"/>
    <n v="0"/>
    <s v="Costo de ventas"/>
    <x v="1"/>
    <x v="1"/>
    <n v="350646295"/>
  </r>
  <r>
    <x v="9"/>
    <x v="9"/>
    <s v="20 NIIF Plenas - Separados"/>
    <x v="0"/>
    <s v="N8299"/>
    <x v="0"/>
    <x v="3"/>
    <n v="20170405"/>
    <n v="0"/>
    <s v="Costo de ventas"/>
    <x v="1"/>
    <x v="1"/>
    <n v="171131728"/>
  </r>
  <r>
    <x v="48"/>
    <x v="48"/>
    <s v="20 NIIF Plenas - Separados"/>
    <x v="4"/>
    <s v="F4290"/>
    <x v="0"/>
    <x v="3"/>
    <n v="20171004"/>
    <n v="0"/>
    <s v="Costo de ventas"/>
    <x v="1"/>
    <x v="1"/>
    <n v="155701000"/>
  </r>
  <r>
    <x v="1"/>
    <x v="1"/>
    <s v="40 NIIF Pymes - Individuales"/>
    <x v="0"/>
    <s v="M7110"/>
    <x v="0"/>
    <x v="3"/>
    <n v="20170420"/>
    <n v="0"/>
    <s v="Costo de ventas"/>
    <x v="1"/>
    <x v="1"/>
    <n v="313193"/>
  </r>
  <r>
    <x v="55"/>
    <x v="55"/>
    <s v="20 NIIF Plenas - Separados"/>
    <x v="0"/>
    <s v="F4390"/>
    <x v="0"/>
    <x v="3"/>
    <n v="20170406"/>
    <n v="0"/>
    <s v="Costo de ventas"/>
    <x v="1"/>
    <x v="1"/>
    <n v="1521921"/>
  </r>
  <r>
    <x v="33"/>
    <x v="33"/>
    <s v="20 NIIF Plenas - Separados"/>
    <x v="3"/>
    <s v="M7110"/>
    <x v="0"/>
    <x v="3"/>
    <n v="20170401"/>
    <n v="0"/>
    <s v="Costo de ventas"/>
    <x v="1"/>
    <x v="1"/>
    <n v="125328936"/>
  </r>
  <r>
    <x v="37"/>
    <x v="37"/>
    <s v="50 NIIF Pymes - Separados"/>
    <x v="0"/>
    <s v="M7110"/>
    <x v="0"/>
    <x v="3"/>
    <n v="20170510"/>
    <n v="0"/>
    <s v="Costo de ventas"/>
    <x v="1"/>
    <x v="1"/>
    <n v="53818041"/>
  </r>
  <r>
    <x v="56"/>
    <x v="56"/>
    <s v="20 NIIF Plenas - Separados"/>
    <x v="0"/>
    <s v="M7110"/>
    <x v="0"/>
    <x v="3"/>
    <n v="20170330"/>
    <n v="0"/>
    <s v="Costo de ventas"/>
    <x v="1"/>
    <x v="1"/>
    <n v="57263154"/>
  </r>
  <r>
    <x v="63"/>
    <x v="63"/>
    <s v="50 NIIF Pymes - Separados"/>
    <x v="0"/>
    <s v="M7110"/>
    <x v="0"/>
    <x v="3"/>
    <n v="20170502"/>
    <n v="0"/>
    <s v="Costo de ventas"/>
    <x v="1"/>
    <x v="1"/>
    <n v="13803970"/>
  </r>
  <r>
    <x v="25"/>
    <x v="25"/>
    <s v="50 NIIF Pymes - Separados"/>
    <x v="0"/>
    <s v="M7110"/>
    <x v="0"/>
    <x v="3"/>
    <n v="20170510"/>
    <n v="0"/>
    <s v="Costo de ventas"/>
    <x v="1"/>
    <x v="1"/>
    <n v="8249948"/>
  </r>
  <r>
    <x v="26"/>
    <x v="26"/>
    <s v="20 NIIF Plenas - Separados"/>
    <x v="0"/>
    <s v="M7110"/>
    <x v="0"/>
    <x v="3"/>
    <n v="20170405"/>
    <n v="0"/>
    <s v="Costo de ventas"/>
    <x v="1"/>
    <x v="1"/>
    <n v="72200647"/>
  </r>
  <r>
    <x v="68"/>
    <x v="68"/>
    <s v="20 NIIF Plenas - Separados"/>
    <x v="0"/>
    <s v="M7110"/>
    <x v="0"/>
    <x v="3"/>
    <n v="20170407"/>
    <n v="0"/>
    <s v="Costo de ventas"/>
    <x v="1"/>
    <x v="1"/>
    <n v="41921054"/>
  </r>
  <r>
    <x v="21"/>
    <x v="21"/>
    <s v="20 NIIF Plenas - Separados"/>
    <x v="0"/>
    <s v="F4111"/>
    <x v="0"/>
    <x v="3"/>
    <n v="20170404"/>
    <n v="0"/>
    <s v="Costo de ventas"/>
    <x v="1"/>
    <x v="1"/>
    <n v="241458893"/>
  </r>
  <r>
    <x v="0"/>
    <x v="0"/>
    <s v="20 NIIF Plenas - Separados"/>
    <x v="0"/>
    <s v="M7110"/>
    <x v="0"/>
    <x v="3"/>
    <n v="20170403"/>
    <n v="0"/>
    <s v="Costo de ventas"/>
    <x v="1"/>
    <x v="1"/>
    <n v="46002040"/>
  </r>
  <r>
    <x v="7"/>
    <x v="7"/>
    <s v="50 NIIF Pymes - Separados"/>
    <x v="0"/>
    <s v="F4112"/>
    <x v="0"/>
    <x v="3"/>
    <n v="20170515"/>
    <n v="0"/>
    <s v="Costo de ventas"/>
    <x v="1"/>
    <x v="1"/>
    <n v="2669186"/>
  </r>
  <r>
    <x v="57"/>
    <x v="57"/>
    <s v="40 NIIF Pymes - Individuales"/>
    <x v="0"/>
    <s v="M7110"/>
    <x v="0"/>
    <x v="3"/>
    <n v="20170515"/>
    <n v="0"/>
    <s v="Costo de ventas"/>
    <x v="1"/>
    <x v="1"/>
    <n v="23154468"/>
  </r>
  <r>
    <x v="44"/>
    <x v="44"/>
    <s v="40 NIIF Pymes - Individuales"/>
    <x v="0"/>
    <s v="M7110"/>
    <x v="0"/>
    <x v="3"/>
    <n v="20170417"/>
    <n v="0"/>
    <s v="Costo de ventas"/>
    <x v="1"/>
    <x v="1"/>
    <n v="2077779"/>
  </r>
  <r>
    <x v="32"/>
    <x v="32"/>
    <s v="40 NIIF Pymes - Individuales"/>
    <x v="0"/>
    <s v="M7110"/>
    <x v="0"/>
    <x v="3"/>
    <n v="20170523"/>
    <n v="0"/>
    <s v="Costo de ventas"/>
    <x v="1"/>
    <x v="1"/>
    <n v="11978221"/>
  </r>
  <r>
    <x v="54"/>
    <x v="54"/>
    <s v="20 NIIF Plenas - Separados"/>
    <x v="0"/>
    <s v="N8299"/>
    <x v="0"/>
    <x v="3"/>
    <n v="20170330"/>
    <n v="0"/>
    <s v="Costo de ventas"/>
    <x v="1"/>
    <x v="1"/>
    <n v="27399223"/>
  </r>
  <r>
    <x v="62"/>
    <x v="62"/>
    <s v="20 NIIF Plenas - Separados"/>
    <x v="0"/>
    <s v="M7110"/>
    <x v="0"/>
    <x v="3"/>
    <n v="20170329"/>
    <n v="0"/>
    <s v="Costo de ventas"/>
    <x v="1"/>
    <x v="1"/>
    <n v="8045966"/>
  </r>
  <r>
    <x v="18"/>
    <x v="18"/>
    <s v="20 NIIF Plenas - Separados"/>
    <x v="0"/>
    <s v="M7110"/>
    <x v="0"/>
    <x v="3"/>
    <n v="20170512"/>
    <n v="0"/>
    <s v="Costo de ventas"/>
    <x v="1"/>
    <x v="1"/>
    <n v="57808200"/>
  </r>
  <r>
    <x v="31"/>
    <x v="31"/>
    <s v="40 NIIF Pymes - Individuales"/>
    <x v="0"/>
    <s v="M7110"/>
    <x v="0"/>
    <x v="3"/>
    <n v="20170504"/>
    <n v="0"/>
    <s v="Costo de ventas"/>
    <x v="1"/>
    <x v="1"/>
    <n v="2507570"/>
  </r>
  <r>
    <x v="51"/>
    <x v="51"/>
    <s v="20 NIIF Plenas - Separados"/>
    <x v="8"/>
    <s v="F4111"/>
    <x v="0"/>
    <x v="3"/>
    <n v="20170331"/>
    <n v="0"/>
    <s v="Costo de ventas"/>
    <x v="1"/>
    <x v="1"/>
    <n v="201058059"/>
  </r>
  <r>
    <x v="53"/>
    <x v="53"/>
    <s v="20 NIIF Plenas - Separados"/>
    <x v="0"/>
    <s v="F4290"/>
    <x v="0"/>
    <x v="3"/>
    <n v="20170405"/>
    <n v="0"/>
    <s v="Costo de ventas"/>
    <x v="1"/>
    <x v="1"/>
    <n v="289307792"/>
  </r>
  <r>
    <x v="6"/>
    <x v="6"/>
    <s v="10 NIIF Plenas - Individuales"/>
    <x v="2"/>
    <s v="G4663"/>
    <x v="0"/>
    <x v="3"/>
    <n v="20170406"/>
    <n v="0"/>
    <s v="Costo de ventas"/>
    <x v="1"/>
    <x v="1"/>
    <n v="137176803"/>
  </r>
  <r>
    <x v="69"/>
    <x v="69"/>
    <s v="20 NIIF Plenas - Separados"/>
    <x v="0"/>
    <s v="F4290"/>
    <x v="0"/>
    <x v="3"/>
    <n v="20170330"/>
    <n v="0"/>
    <s v="Costo de ventas"/>
    <x v="1"/>
    <x v="1"/>
    <n v="258616423"/>
  </r>
  <r>
    <x v="41"/>
    <x v="41"/>
    <s v="20 NIIF Plenas - Separados"/>
    <x v="3"/>
    <s v="M7110"/>
    <x v="0"/>
    <x v="3"/>
    <n v="20170331"/>
    <n v="0"/>
    <s v="Costo de ventas"/>
    <x v="1"/>
    <x v="1"/>
    <n v="64683463"/>
  </r>
  <r>
    <x v="19"/>
    <x v="19"/>
    <s v="10 NIIF Plenas - Individuales"/>
    <x v="3"/>
    <s v="F4112"/>
    <x v="0"/>
    <x v="3"/>
    <n v="20170503"/>
    <n v="0"/>
    <s v="Costo de ventas"/>
    <x v="1"/>
    <x v="1"/>
    <n v="181768962"/>
  </r>
  <r>
    <x v="14"/>
    <x v="14"/>
    <s v="40 NIIF Pymes - Individuales"/>
    <x v="3"/>
    <s v="M7110"/>
    <x v="0"/>
    <x v="3"/>
    <n v="20170511"/>
    <n v="0"/>
    <s v="Costo de ventas"/>
    <x v="1"/>
    <x v="1"/>
    <n v="15457157"/>
  </r>
  <r>
    <x v="34"/>
    <x v="34"/>
    <s v="20 NIIF Plenas - Separados"/>
    <x v="3"/>
    <s v="F4290"/>
    <x v="0"/>
    <x v="3"/>
    <n v="20170329"/>
    <n v="0"/>
    <s v="Costo de ventas"/>
    <x v="1"/>
    <x v="1"/>
    <n v="62571069"/>
  </r>
  <r>
    <x v="66"/>
    <x v="66"/>
    <s v="20 NIIF Plenas - Separados"/>
    <x v="3"/>
    <s v="M7110"/>
    <x v="0"/>
    <x v="3"/>
    <n v="20170928"/>
    <n v="0"/>
    <s v="Costo de ventas"/>
    <x v="1"/>
    <x v="1"/>
    <n v="26557841"/>
  </r>
  <r>
    <x v="16"/>
    <x v="16"/>
    <s v="20 NIIF Plenas - Separados"/>
    <x v="3"/>
    <s v="F4290"/>
    <x v="0"/>
    <x v="3"/>
    <n v="20170329"/>
    <n v="0"/>
    <s v="Costo de ventas"/>
    <x v="1"/>
    <x v="1"/>
    <n v="160624810"/>
  </r>
  <r>
    <x v="64"/>
    <x v="64"/>
    <s v="40 NIIF Pymes - Individuales"/>
    <x v="3"/>
    <s v="M7110"/>
    <x v="0"/>
    <x v="3"/>
    <n v="20170510"/>
    <n v="0"/>
    <s v="Costo de ventas"/>
    <x v="1"/>
    <x v="1"/>
    <n v="48650332"/>
  </r>
  <r>
    <x v="67"/>
    <x v="67"/>
    <s v="20 NIIF Plenas - Separados"/>
    <x v="3"/>
    <s v="F4210"/>
    <x v="0"/>
    <x v="3"/>
    <n v="20170328"/>
    <n v="0"/>
    <s v="Costo de ventas"/>
    <x v="1"/>
    <x v="1"/>
    <n v="184740406"/>
  </r>
  <r>
    <x v="40"/>
    <x v="40"/>
    <s v="20 NIIF Plenas - Separados"/>
    <x v="3"/>
    <s v="F4111"/>
    <x v="0"/>
    <x v="3"/>
    <n v="20170403"/>
    <n v="0"/>
    <s v="Costo de ventas"/>
    <x v="1"/>
    <x v="1"/>
    <n v="1947070"/>
  </r>
  <r>
    <x v="30"/>
    <x v="30"/>
    <s v="40 NIIF Pymes - Individuales"/>
    <x v="3"/>
    <s v="M7110"/>
    <x v="0"/>
    <x v="3"/>
    <n v="20170424"/>
    <n v="0"/>
    <s v="Costo de ventas"/>
    <x v="1"/>
    <x v="1"/>
    <n v="47505"/>
  </r>
  <r>
    <x v="11"/>
    <x v="11"/>
    <s v="10 NIIF Plenas - Individuales"/>
    <x v="1"/>
    <s v="F4210"/>
    <x v="0"/>
    <x v="3"/>
    <n v="20170405"/>
    <n v="0"/>
    <s v="Costo de ventas"/>
    <x v="1"/>
    <x v="1"/>
    <n v="152682185"/>
  </r>
  <r>
    <x v="61"/>
    <x v="61"/>
    <s v="50 NIIF Pymes - Separados"/>
    <x v="1"/>
    <s v="M7110"/>
    <x v="0"/>
    <x v="3"/>
    <n v="20170421"/>
    <n v="0"/>
    <s v="Costo de ventas"/>
    <x v="1"/>
    <x v="1"/>
    <n v="77258377"/>
  </r>
  <r>
    <x v="50"/>
    <x v="50"/>
    <s v="50 NIIF Pymes - Separados"/>
    <x v="0"/>
    <s v="M7110"/>
    <x v="0"/>
    <x v="3"/>
    <n v="20170419"/>
    <n v="0"/>
    <s v="Costo de ventas"/>
    <x v="1"/>
    <x v="1"/>
    <n v="25473622"/>
  </r>
  <r>
    <x v="12"/>
    <x v="12"/>
    <s v="10 NIIF Plenas - Individuales"/>
    <x v="4"/>
    <s v="F4290"/>
    <x v="0"/>
    <x v="3"/>
    <n v="20170407"/>
    <n v="0"/>
    <s v="Costo de ventas"/>
    <x v="1"/>
    <x v="1"/>
    <n v="24767462"/>
  </r>
  <r>
    <x v="28"/>
    <x v="28"/>
    <s v="20 NIIF Plenas - Separados"/>
    <x v="0"/>
    <s v="F4210"/>
    <x v="5"/>
    <x v="3"/>
    <n v="20170331"/>
    <n v="0"/>
    <s v="Costo de ventas"/>
    <x v="1"/>
    <x v="1"/>
    <n v="172380754"/>
  </r>
  <r>
    <x v="5"/>
    <x v="5"/>
    <s v="50 NIIF Pymes - Separados"/>
    <x v="1"/>
    <s v="F4210"/>
    <x v="0"/>
    <x v="3"/>
    <n v="20170425"/>
    <n v="0"/>
    <s v="Costo de ventas"/>
    <x v="1"/>
    <x v="1"/>
    <n v="6455886"/>
  </r>
  <r>
    <x v="13"/>
    <x v="13"/>
    <s v="50 NIIF Pymes - Separados"/>
    <x v="0"/>
    <s v="M7110"/>
    <x v="0"/>
    <x v="3"/>
    <n v="20170517"/>
    <n v="0"/>
    <s v="Costo de ventas"/>
    <x v="1"/>
    <x v="1"/>
    <n v="11995849"/>
  </r>
  <r>
    <x v="58"/>
    <x v="58"/>
    <s v="10 NIIF Plenas - Individuales"/>
    <x v="0"/>
    <s v="M7110"/>
    <x v="0"/>
    <x v="3"/>
    <n v="20170330"/>
    <n v="0"/>
    <s v="Costo de ventas"/>
    <x v="1"/>
    <x v="1"/>
    <n v="5231344"/>
  </r>
  <r>
    <x v="39"/>
    <x v="39"/>
    <s v="40 NIIF Pymes - Individuales"/>
    <x v="0"/>
    <s v="M7110"/>
    <x v="0"/>
    <x v="3"/>
    <n v="20170509"/>
    <n v="0"/>
    <s v="Costo de ventas"/>
    <x v="1"/>
    <x v="1"/>
    <n v="5951805"/>
  </r>
  <r>
    <x v="38"/>
    <x v="38"/>
    <s v="40 NIIF Pymes - Individuales"/>
    <x v="0"/>
    <s v="M7110"/>
    <x v="0"/>
    <x v="3"/>
    <n v="20170510"/>
    <n v="0"/>
    <s v="Costo de ventas"/>
    <x v="1"/>
    <x v="1"/>
    <n v="3248458"/>
  </r>
  <r>
    <x v="24"/>
    <x v="24"/>
    <s v="50 NIIF Pymes - Separados"/>
    <x v="3"/>
    <s v="F4390"/>
    <x v="0"/>
    <x v="3"/>
    <n v="20170504"/>
    <n v="0"/>
    <s v="Costo de ventas"/>
    <x v="1"/>
    <x v="1"/>
    <n v="18834963"/>
  </r>
  <r>
    <x v="4"/>
    <x v="4"/>
    <s v="10 NIIF Plenas - Individuales"/>
    <x v="0"/>
    <s v="F4111"/>
    <x v="0"/>
    <x v="3"/>
    <n v="20170327"/>
    <n v="0"/>
    <s v="Costo de ventas"/>
    <x v="1"/>
    <x v="1"/>
    <n v="192984673"/>
  </r>
  <r>
    <x v="23"/>
    <x v="23"/>
    <s v="10 NIIF Plenas - Individuales"/>
    <x v="0"/>
    <s v="F4210"/>
    <x v="5"/>
    <x v="3"/>
    <n v="20170330"/>
    <n v="0"/>
    <s v="Costo de ventas"/>
    <x v="1"/>
    <x v="1"/>
    <n v="124894460"/>
  </r>
  <r>
    <x v="36"/>
    <x v="36"/>
    <s v="50 NIIF Pymes - Separados"/>
    <x v="5"/>
    <s v="M7110"/>
    <x v="0"/>
    <x v="3"/>
    <n v="20170511"/>
    <n v="0"/>
    <s v="Costo de ventas"/>
    <x v="1"/>
    <x v="1"/>
    <n v="7322737"/>
  </r>
  <r>
    <x v="46"/>
    <x v="46"/>
    <s v="40 NIIF Pymes - Individuales"/>
    <x v="7"/>
    <s v="F4290"/>
    <x v="0"/>
    <x v="3"/>
    <n v="20170503"/>
    <n v="0"/>
    <s v="Costo de ventas"/>
    <x v="1"/>
    <x v="1"/>
    <n v="82340030"/>
  </r>
  <r>
    <x v="15"/>
    <x v="15"/>
    <s v="50 NIIF Pymes - Separados"/>
    <x v="0"/>
    <s v="M7110"/>
    <x v="0"/>
    <x v="3"/>
    <n v="20170428"/>
    <n v="0"/>
    <s v="Costo de ventas"/>
    <x v="1"/>
    <x v="1"/>
    <n v="913137"/>
  </r>
  <r>
    <x v="52"/>
    <x v="52"/>
    <s v="10 NIIF Plenas - Individuales"/>
    <x v="0"/>
    <s v="F4210"/>
    <x v="0"/>
    <x v="3"/>
    <n v="20170404"/>
    <n v="0"/>
    <s v="Costo de ventas"/>
    <x v="1"/>
    <x v="1"/>
    <n v="228543918"/>
  </r>
  <r>
    <x v="65"/>
    <x v="65"/>
    <s v="10 NIIF Plenas - Individuales"/>
    <x v="0"/>
    <s v="F4112"/>
    <x v="0"/>
    <x v="3"/>
    <n v="20170330"/>
    <n v="0"/>
    <s v="Costo de ventas"/>
    <x v="1"/>
    <x v="1"/>
    <n v="52511914"/>
  </r>
  <r>
    <x v="17"/>
    <x v="17"/>
    <s v="10 NIIF Plenas - Individuales"/>
    <x v="0"/>
    <s v="F4210"/>
    <x v="0"/>
    <x v="3"/>
    <n v="20170410"/>
    <n v="0"/>
    <s v="Costo de ventas"/>
    <x v="1"/>
    <x v="1"/>
    <n v="67034509"/>
  </r>
  <r>
    <x v="29"/>
    <x v="29"/>
    <s v="40 NIIF Pymes - Individuales"/>
    <x v="3"/>
    <s v="F4210"/>
    <x v="0"/>
    <x v="3"/>
    <n v="20170518"/>
    <n v="0"/>
    <s v="Ganancia bruta"/>
    <x v="2"/>
    <x v="2"/>
    <n v="12427409"/>
  </r>
  <r>
    <x v="72"/>
    <x v="72"/>
    <s v="40 NIIF Pymes - Individuales"/>
    <x v="0"/>
    <s v="M7110"/>
    <x v="0"/>
    <x v="3"/>
    <n v="20170503"/>
    <n v="0"/>
    <s v="Ganancia bruta"/>
    <x v="2"/>
    <x v="2"/>
    <n v="10797939"/>
  </r>
  <r>
    <x v="8"/>
    <x v="8"/>
    <s v="20 NIIF Plenas - Separados"/>
    <x v="3"/>
    <s v="F4111"/>
    <x v="0"/>
    <x v="3"/>
    <n v="20170328"/>
    <n v="0"/>
    <s v="Ganancia bruta"/>
    <x v="2"/>
    <x v="2"/>
    <n v="96542760"/>
  </r>
  <r>
    <x v="45"/>
    <x v="45"/>
    <s v="20 NIIF Plenas - Separados"/>
    <x v="6"/>
    <s v="F4111"/>
    <x v="0"/>
    <x v="3"/>
    <n v="20170403"/>
    <n v="0"/>
    <s v="Ganancia bruta"/>
    <x v="2"/>
    <x v="2"/>
    <n v="92778415"/>
  </r>
  <r>
    <x v="47"/>
    <x v="47"/>
    <s v="40 NIIF Pymes - Individuales"/>
    <x v="0"/>
    <s v="F4290"/>
    <x v="0"/>
    <x v="3"/>
    <n v="20170505"/>
    <n v="0"/>
    <s v="Ganancia bruta"/>
    <x v="2"/>
    <x v="2"/>
    <n v="5705931"/>
  </r>
  <r>
    <x v="27"/>
    <x v="27"/>
    <s v="40 NIIF Pymes - Individuales"/>
    <x v="0"/>
    <s v="F4290"/>
    <x v="0"/>
    <x v="3"/>
    <n v="20170503"/>
    <n v="0"/>
    <s v="Ganancia bruta"/>
    <x v="2"/>
    <x v="2"/>
    <n v="8406089"/>
  </r>
  <r>
    <x v="59"/>
    <x v="59"/>
    <s v="20 NIIF Plenas - Separados"/>
    <x v="0"/>
    <s v="F4111"/>
    <x v="0"/>
    <x v="3"/>
    <n v="20170403"/>
    <n v="0"/>
    <s v="Ganancia bruta"/>
    <x v="2"/>
    <x v="2"/>
    <n v="69778628"/>
  </r>
  <r>
    <x v="71"/>
    <x v="71"/>
    <s v="40 NIIF Pymes - Individuales"/>
    <x v="5"/>
    <s v="F4210"/>
    <x v="0"/>
    <x v="3"/>
    <n v="20170424"/>
    <n v="0"/>
    <s v="Ganancia bruta"/>
    <x v="2"/>
    <x v="2"/>
    <n v="55152492"/>
  </r>
  <r>
    <x v="2"/>
    <x v="2"/>
    <s v="20 NIIF Plenas - Separados"/>
    <x v="0"/>
    <s v="F4111"/>
    <x v="0"/>
    <x v="3"/>
    <n v="20170407"/>
    <n v="0"/>
    <s v="Ganancia bruta"/>
    <x v="2"/>
    <x v="2"/>
    <n v="116881019"/>
  </r>
  <r>
    <x v="60"/>
    <x v="60"/>
    <s v="10 NIIF Plenas - Individuales"/>
    <x v="0"/>
    <s v="F4111"/>
    <x v="0"/>
    <x v="3"/>
    <n v="20170509"/>
    <n v="0"/>
    <s v="Ganancia bruta"/>
    <x v="2"/>
    <x v="2"/>
    <n v="36992460"/>
  </r>
  <r>
    <x v="42"/>
    <x v="42"/>
    <s v="50 NIIF Pymes - Separados"/>
    <x v="0"/>
    <s v="F4321"/>
    <x v="0"/>
    <x v="3"/>
    <n v="20170428"/>
    <n v="0"/>
    <s v="Ganancia bruta"/>
    <x v="2"/>
    <x v="2"/>
    <n v="29617746"/>
  </r>
  <r>
    <x v="49"/>
    <x v="49"/>
    <s v="20 NIIF Plenas - Separados"/>
    <x v="3"/>
    <s v="F4210"/>
    <x v="0"/>
    <x v="3"/>
    <n v="20170406"/>
    <n v="0"/>
    <s v="Ganancia bruta"/>
    <x v="2"/>
    <x v="2"/>
    <n v="38710493"/>
  </r>
  <r>
    <x v="3"/>
    <x v="3"/>
    <s v="10 NIIF Plenas - Individuales"/>
    <x v="0"/>
    <s v="F4111"/>
    <x v="0"/>
    <x v="3"/>
    <n v="20170330"/>
    <n v="0"/>
    <s v="Ganancia bruta"/>
    <x v="2"/>
    <x v="2"/>
    <n v="20333404"/>
  </r>
  <r>
    <x v="22"/>
    <x v="22"/>
    <s v="20 NIIF Plenas - Separados"/>
    <x v="3"/>
    <s v="F4111"/>
    <x v="0"/>
    <x v="3"/>
    <n v="20170404"/>
    <n v="0"/>
    <s v="Ganancia bruta"/>
    <x v="2"/>
    <x v="2"/>
    <n v="48237546"/>
  </r>
  <r>
    <x v="20"/>
    <x v="20"/>
    <s v="10 NIIF Plenas - Individuales"/>
    <x v="3"/>
    <s v="F4290"/>
    <x v="0"/>
    <x v="3"/>
    <n v="20170328"/>
    <n v="0"/>
    <s v="Ganancia bruta"/>
    <x v="2"/>
    <x v="2"/>
    <n v="45432097"/>
  </r>
  <r>
    <x v="9"/>
    <x v="9"/>
    <s v="20 NIIF Plenas - Separados"/>
    <x v="0"/>
    <s v="N8299"/>
    <x v="0"/>
    <x v="3"/>
    <n v="20170405"/>
    <n v="0"/>
    <s v="Ganancia bruta"/>
    <x v="2"/>
    <x v="2"/>
    <n v="13636718"/>
  </r>
  <r>
    <x v="48"/>
    <x v="48"/>
    <s v="20 NIIF Plenas - Separados"/>
    <x v="4"/>
    <s v="F4290"/>
    <x v="0"/>
    <x v="3"/>
    <n v="20171004"/>
    <n v="0"/>
    <s v="Ganancia bruta"/>
    <x v="2"/>
    <x v="2"/>
    <n v="120755822"/>
  </r>
  <r>
    <x v="1"/>
    <x v="1"/>
    <s v="40 NIIF Pymes - Individuales"/>
    <x v="0"/>
    <s v="M7110"/>
    <x v="0"/>
    <x v="3"/>
    <n v="20170420"/>
    <n v="0"/>
    <s v="Ganancia bruta"/>
    <x v="2"/>
    <x v="2"/>
    <n v="6667583"/>
  </r>
  <r>
    <x v="43"/>
    <x v="43"/>
    <s v="40 NIIF Pymes - Individuales"/>
    <x v="0"/>
    <s v="L6820"/>
    <x v="0"/>
    <x v="3"/>
    <n v="20170424"/>
    <n v="0"/>
    <s v="Ganancia bruta"/>
    <x v="2"/>
    <x v="2"/>
    <n v="1113882"/>
  </r>
  <r>
    <x v="55"/>
    <x v="55"/>
    <s v="20 NIIF Plenas - Separados"/>
    <x v="0"/>
    <s v="F4390"/>
    <x v="0"/>
    <x v="3"/>
    <n v="20170406"/>
    <n v="0"/>
    <s v="Ganancia bruta"/>
    <x v="2"/>
    <x v="2"/>
    <n v="793595"/>
  </r>
  <r>
    <x v="33"/>
    <x v="33"/>
    <s v="20 NIIF Plenas - Separados"/>
    <x v="3"/>
    <s v="M7110"/>
    <x v="0"/>
    <x v="3"/>
    <n v="20170401"/>
    <n v="0"/>
    <s v="Ganancia bruta"/>
    <x v="2"/>
    <x v="2"/>
    <n v="35694412"/>
  </r>
  <r>
    <x v="37"/>
    <x v="37"/>
    <s v="50 NIIF Pymes - Separados"/>
    <x v="0"/>
    <s v="M7110"/>
    <x v="0"/>
    <x v="3"/>
    <n v="20170510"/>
    <n v="0"/>
    <s v="Ganancia bruta"/>
    <x v="2"/>
    <x v="2"/>
    <n v="38259385"/>
  </r>
  <r>
    <x v="56"/>
    <x v="56"/>
    <s v="20 NIIF Plenas - Separados"/>
    <x v="0"/>
    <s v="M7110"/>
    <x v="0"/>
    <x v="3"/>
    <n v="20170330"/>
    <n v="0"/>
    <s v="Ganancia bruta"/>
    <x v="2"/>
    <x v="2"/>
    <n v="19639656"/>
  </r>
  <r>
    <x v="63"/>
    <x v="63"/>
    <s v="50 NIIF Pymes - Separados"/>
    <x v="0"/>
    <s v="M7110"/>
    <x v="0"/>
    <x v="3"/>
    <n v="20170502"/>
    <n v="0"/>
    <s v="Ganancia bruta"/>
    <x v="2"/>
    <x v="2"/>
    <n v="4729887"/>
  </r>
  <r>
    <x v="25"/>
    <x v="25"/>
    <s v="50 NIIF Pymes - Separados"/>
    <x v="0"/>
    <s v="M7110"/>
    <x v="0"/>
    <x v="3"/>
    <n v="20170510"/>
    <n v="0"/>
    <s v="Ganancia bruta"/>
    <x v="2"/>
    <x v="2"/>
    <n v="2431475"/>
  </r>
  <r>
    <x v="26"/>
    <x v="26"/>
    <s v="20 NIIF Plenas - Separados"/>
    <x v="0"/>
    <s v="M7110"/>
    <x v="0"/>
    <x v="3"/>
    <n v="20170405"/>
    <n v="0"/>
    <s v="Ganancia bruta"/>
    <x v="2"/>
    <x v="2"/>
    <n v="18349931"/>
  </r>
  <r>
    <x v="68"/>
    <x v="68"/>
    <s v="20 NIIF Plenas - Separados"/>
    <x v="0"/>
    <s v="M7110"/>
    <x v="0"/>
    <x v="3"/>
    <n v="20170407"/>
    <n v="0"/>
    <s v="Ganancia bruta"/>
    <x v="2"/>
    <x v="2"/>
    <n v="9489722"/>
  </r>
  <r>
    <x v="21"/>
    <x v="21"/>
    <s v="20 NIIF Plenas - Separados"/>
    <x v="0"/>
    <s v="F4111"/>
    <x v="0"/>
    <x v="3"/>
    <n v="20170404"/>
    <n v="0"/>
    <s v="Ganancia bruta"/>
    <x v="2"/>
    <x v="2"/>
    <n v="151280670"/>
  </r>
  <r>
    <x v="0"/>
    <x v="0"/>
    <s v="20 NIIF Plenas - Separados"/>
    <x v="0"/>
    <s v="M7110"/>
    <x v="0"/>
    <x v="3"/>
    <n v="20170403"/>
    <n v="0"/>
    <s v="Ganancia bruta"/>
    <x v="2"/>
    <x v="2"/>
    <n v="14889815"/>
  </r>
  <r>
    <x v="7"/>
    <x v="7"/>
    <s v="50 NIIF Pymes - Separados"/>
    <x v="0"/>
    <s v="F4112"/>
    <x v="0"/>
    <x v="3"/>
    <n v="20170515"/>
    <n v="0"/>
    <s v="Ganancia bruta"/>
    <x v="2"/>
    <x v="2"/>
    <n v="7954204"/>
  </r>
  <r>
    <x v="57"/>
    <x v="57"/>
    <s v="40 NIIF Pymes - Individuales"/>
    <x v="0"/>
    <s v="M7110"/>
    <x v="0"/>
    <x v="3"/>
    <n v="20170515"/>
    <n v="0"/>
    <s v="Ganancia bruta"/>
    <x v="2"/>
    <x v="2"/>
    <n v="10113484"/>
  </r>
  <r>
    <x v="44"/>
    <x v="44"/>
    <s v="40 NIIF Pymes - Individuales"/>
    <x v="0"/>
    <s v="M7110"/>
    <x v="0"/>
    <x v="3"/>
    <n v="20170417"/>
    <n v="0"/>
    <s v="Ganancia bruta"/>
    <x v="2"/>
    <x v="2"/>
    <n v="4951834"/>
  </r>
  <r>
    <x v="32"/>
    <x v="32"/>
    <s v="40 NIIF Pymes - Individuales"/>
    <x v="0"/>
    <s v="M7110"/>
    <x v="0"/>
    <x v="3"/>
    <n v="20170523"/>
    <n v="0"/>
    <s v="Ganancia bruta"/>
    <x v="2"/>
    <x v="2"/>
    <n v="3735620"/>
  </r>
  <r>
    <x v="54"/>
    <x v="54"/>
    <s v="20 NIIF Plenas - Separados"/>
    <x v="0"/>
    <s v="N8299"/>
    <x v="0"/>
    <x v="3"/>
    <n v="20170330"/>
    <n v="0"/>
    <s v="Ganancia bruta"/>
    <x v="2"/>
    <x v="2"/>
    <n v="19455382"/>
  </r>
  <r>
    <x v="62"/>
    <x v="62"/>
    <s v="20 NIIF Plenas - Separados"/>
    <x v="0"/>
    <s v="M7110"/>
    <x v="0"/>
    <x v="3"/>
    <n v="20170329"/>
    <n v="0"/>
    <s v="Ganancia bruta"/>
    <x v="2"/>
    <x v="2"/>
    <n v="17011326"/>
  </r>
  <r>
    <x v="18"/>
    <x v="18"/>
    <s v="20 NIIF Plenas - Separados"/>
    <x v="0"/>
    <s v="M7110"/>
    <x v="0"/>
    <x v="3"/>
    <n v="20170512"/>
    <n v="0"/>
    <s v="Ganancia bruta"/>
    <x v="2"/>
    <x v="2"/>
    <n v="10948778"/>
  </r>
  <r>
    <x v="31"/>
    <x v="31"/>
    <s v="40 NIIF Pymes - Individuales"/>
    <x v="0"/>
    <s v="M7110"/>
    <x v="0"/>
    <x v="3"/>
    <n v="20170504"/>
    <n v="0"/>
    <s v="Ganancia bruta"/>
    <x v="2"/>
    <x v="2"/>
    <n v="1242798"/>
  </r>
  <r>
    <x v="51"/>
    <x v="51"/>
    <s v="20 NIIF Plenas - Separados"/>
    <x v="8"/>
    <s v="F4111"/>
    <x v="0"/>
    <x v="3"/>
    <n v="20170331"/>
    <n v="0"/>
    <s v="Ganancia bruta"/>
    <x v="2"/>
    <x v="2"/>
    <n v="81217335"/>
  </r>
  <r>
    <x v="53"/>
    <x v="53"/>
    <s v="20 NIIF Plenas - Separados"/>
    <x v="0"/>
    <s v="F4290"/>
    <x v="0"/>
    <x v="3"/>
    <n v="20170405"/>
    <n v="0"/>
    <s v="Ganancia bruta"/>
    <x v="2"/>
    <x v="2"/>
    <n v="2408893"/>
  </r>
  <r>
    <x v="6"/>
    <x v="6"/>
    <s v="10 NIIF Plenas - Individuales"/>
    <x v="2"/>
    <s v="G4663"/>
    <x v="0"/>
    <x v="3"/>
    <n v="20170406"/>
    <n v="0"/>
    <s v="Ganancia bruta"/>
    <x v="2"/>
    <x v="2"/>
    <n v="17504913"/>
  </r>
  <r>
    <x v="69"/>
    <x v="69"/>
    <s v="20 NIIF Plenas - Separados"/>
    <x v="0"/>
    <s v="F4290"/>
    <x v="0"/>
    <x v="3"/>
    <n v="20170330"/>
    <n v="0"/>
    <s v="Ganancia bruta"/>
    <x v="2"/>
    <x v="2"/>
    <n v="60351744"/>
  </r>
  <r>
    <x v="41"/>
    <x v="41"/>
    <s v="20 NIIF Plenas - Separados"/>
    <x v="3"/>
    <s v="M7110"/>
    <x v="0"/>
    <x v="3"/>
    <n v="20170331"/>
    <n v="0"/>
    <s v="Ganancia bruta"/>
    <x v="2"/>
    <x v="2"/>
    <n v="15995605"/>
  </r>
  <r>
    <x v="19"/>
    <x v="19"/>
    <s v="10 NIIF Plenas - Individuales"/>
    <x v="3"/>
    <s v="F4112"/>
    <x v="0"/>
    <x v="3"/>
    <n v="20170503"/>
    <n v="0"/>
    <s v="Ganancia bruta"/>
    <x v="2"/>
    <x v="2"/>
    <n v="13858464"/>
  </r>
  <r>
    <x v="14"/>
    <x v="14"/>
    <s v="40 NIIF Pymes - Individuales"/>
    <x v="3"/>
    <s v="M7110"/>
    <x v="0"/>
    <x v="3"/>
    <n v="20170511"/>
    <n v="0"/>
    <s v="Ganancia bruta"/>
    <x v="2"/>
    <x v="2"/>
    <n v="4678209"/>
  </r>
  <r>
    <x v="34"/>
    <x v="34"/>
    <s v="20 NIIF Plenas - Separados"/>
    <x v="3"/>
    <s v="F4290"/>
    <x v="0"/>
    <x v="3"/>
    <n v="20170329"/>
    <n v="0"/>
    <s v="Ganancia bruta"/>
    <x v="2"/>
    <x v="2"/>
    <n v="12558317"/>
  </r>
  <r>
    <x v="66"/>
    <x v="66"/>
    <s v="20 NIIF Plenas - Separados"/>
    <x v="3"/>
    <s v="M7110"/>
    <x v="0"/>
    <x v="3"/>
    <n v="20170928"/>
    <n v="0"/>
    <s v="Ganancia bruta"/>
    <x v="2"/>
    <x v="2"/>
    <n v="3929725"/>
  </r>
  <r>
    <x v="16"/>
    <x v="16"/>
    <s v="20 NIIF Plenas - Separados"/>
    <x v="3"/>
    <s v="F4290"/>
    <x v="0"/>
    <x v="3"/>
    <n v="20170329"/>
    <n v="0"/>
    <s v="Ganancia bruta"/>
    <x v="2"/>
    <x v="2"/>
    <n v="100249497"/>
  </r>
  <r>
    <x v="35"/>
    <x v="35"/>
    <s v="40 NIIF Pymes - Individuales"/>
    <x v="3"/>
    <s v="M7110"/>
    <x v="0"/>
    <x v="3"/>
    <n v="20170503"/>
    <n v="0"/>
    <s v="Ganancia bruta"/>
    <x v="2"/>
    <x v="2"/>
    <n v="11587778"/>
  </r>
  <r>
    <x v="64"/>
    <x v="64"/>
    <s v="40 NIIF Pymes - Individuales"/>
    <x v="3"/>
    <s v="M7110"/>
    <x v="0"/>
    <x v="3"/>
    <n v="20170510"/>
    <n v="0"/>
    <s v="Ganancia bruta"/>
    <x v="2"/>
    <x v="2"/>
    <n v="11492910"/>
  </r>
  <r>
    <x v="67"/>
    <x v="67"/>
    <s v="20 NIIF Plenas - Separados"/>
    <x v="3"/>
    <s v="F4210"/>
    <x v="0"/>
    <x v="3"/>
    <n v="20170328"/>
    <n v="0"/>
    <s v="Ganancia bruta"/>
    <x v="2"/>
    <x v="2"/>
    <n v="22422546"/>
  </r>
  <r>
    <x v="40"/>
    <x v="40"/>
    <s v="20 NIIF Plenas - Separados"/>
    <x v="3"/>
    <s v="F4111"/>
    <x v="0"/>
    <x v="3"/>
    <n v="20170403"/>
    <n v="0"/>
    <s v="Ganancia bruta"/>
    <x v="2"/>
    <x v="2"/>
    <n v="4408422"/>
  </r>
  <r>
    <x v="30"/>
    <x v="30"/>
    <s v="40 NIIF Pymes - Individuales"/>
    <x v="3"/>
    <s v="M7110"/>
    <x v="0"/>
    <x v="3"/>
    <n v="20170424"/>
    <n v="0"/>
    <s v="Ganancia bruta"/>
    <x v="2"/>
    <x v="2"/>
    <n v="155034"/>
  </r>
  <r>
    <x v="11"/>
    <x v="11"/>
    <s v="10 NIIF Plenas - Individuales"/>
    <x v="1"/>
    <s v="F4210"/>
    <x v="0"/>
    <x v="3"/>
    <n v="20170405"/>
    <n v="0"/>
    <s v="Ganancia bruta"/>
    <x v="2"/>
    <x v="2"/>
    <n v="35718792"/>
  </r>
  <r>
    <x v="61"/>
    <x v="61"/>
    <s v="50 NIIF Pymes - Separados"/>
    <x v="1"/>
    <s v="M7110"/>
    <x v="0"/>
    <x v="3"/>
    <n v="20170421"/>
    <n v="0"/>
    <s v="Ganancia bruta"/>
    <x v="2"/>
    <x v="2"/>
    <n v="6809575"/>
  </r>
  <r>
    <x v="10"/>
    <x v="10"/>
    <s v="20 NIIF Plenas - Separados"/>
    <x v="4"/>
    <s v="L6810"/>
    <x v="0"/>
    <x v="3"/>
    <n v="20170509"/>
    <n v="0"/>
    <s v="Ganancia bruta"/>
    <x v="2"/>
    <x v="2"/>
    <n v="1717052"/>
  </r>
  <r>
    <x v="50"/>
    <x v="50"/>
    <s v="50 NIIF Pymes - Separados"/>
    <x v="0"/>
    <s v="M7110"/>
    <x v="0"/>
    <x v="3"/>
    <n v="20170419"/>
    <n v="0"/>
    <s v="Ganancia bruta"/>
    <x v="2"/>
    <x v="2"/>
    <n v="8814663"/>
  </r>
  <r>
    <x v="12"/>
    <x v="12"/>
    <s v="10 NIIF Plenas - Individuales"/>
    <x v="4"/>
    <s v="F4290"/>
    <x v="0"/>
    <x v="3"/>
    <n v="20170407"/>
    <n v="0"/>
    <s v="Ganancia bruta"/>
    <x v="2"/>
    <x v="2"/>
    <n v="-20185125"/>
  </r>
  <r>
    <x v="28"/>
    <x v="28"/>
    <s v="20 NIIF Plenas - Separados"/>
    <x v="0"/>
    <s v="F4210"/>
    <x v="5"/>
    <x v="3"/>
    <n v="20170331"/>
    <n v="0"/>
    <s v="Ganancia bruta"/>
    <x v="2"/>
    <x v="2"/>
    <n v="20216641"/>
  </r>
  <r>
    <x v="5"/>
    <x v="5"/>
    <s v="50 NIIF Pymes - Separados"/>
    <x v="1"/>
    <s v="F4210"/>
    <x v="0"/>
    <x v="3"/>
    <n v="20170425"/>
    <n v="0"/>
    <s v="Ganancia bruta"/>
    <x v="2"/>
    <x v="2"/>
    <n v="630849"/>
  </r>
  <r>
    <x v="13"/>
    <x v="13"/>
    <s v="50 NIIF Pymes - Separados"/>
    <x v="0"/>
    <s v="M7110"/>
    <x v="0"/>
    <x v="3"/>
    <n v="20170517"/>
    <n v="0"/>
    <s v="Ganancia bruta"/>
    <x v="2"/>
    <x v="2"/>
    <n v="8494127"/>
  </r>
  <r>
    <x v="58"/>
    <x v="58"/>
    <s v="10 NIIF Plenas - Individuales"/>
    <x v="0"/>
    <s v="M7110"/>
    <x v="0"/>
    <x v="3"/>
    <n v="20170330"/>
    <n v="0"/>
    <s v="Ganancia bruta"/>
    <x v="2"/>
    <x v="2"/>
    <n v="3050821"/>
  </r>
  <r>
    <x v="39"/>
    <x v="39"/>
    <s v="40 NIIF Pymes - Individuales"/>
    <x v="0"/>
    <s v="M7110"/>
    <x v="0"/>
    <x v="3"/>
    <n v="20170509"/>
    <n v="0"/>
    <s v="Ganancia bruta"/>
    <x v="2"/>
    <x v="2"/>
    <n v="12769241"/>
  </r>
  <r>
    <x v="38"/>
    <x v="38"/>
    <s v="40 NIIF Pymes - Individuales"/>
    <x v="0"/>
    <s v="M7110"/>
    <x v="0"/>
    <x v="3"/>
    <n v="20170510"/>
    <n v="0"/>
    <s v="Ganancia bruta"/>
    <x v="2"/>
    <x v="2"/>
    <n v="2294835"/>
  </r>
  <r>
    <x v="24"/>
    <x v="24"/>
    <s v="50 NIIF Pymes - Separados"/>
    <x v="3"/>
    <s v="F4390"/>
    <x v="0"/>
    <x v="3"/>
    <n v="20170504"/>
    <n v="0"/>
    <s v="Ganancia bruta"/>
    <x v="2"/>
    <x v="2"/>
    <n v="4081157"/>
  </r>
  <r>
    <x v="4"/>
    <x v="4"/>
    <s v="10 NIIF Plenas - Individuales"/>
    <x v="0"/>
    <s v="F4111"/>
    <x v="0"/>
    <x v="3"/>
    <n v="20170327"/>
    <n v="0"/>
    <s v="Ganancia bruta"/>
    <x v="2"/>
    <x v="2"/>
    <n v="37565808"/>
  </r>
  <r>
    <x v="23"/>
    <x v="23"/>
    <s v="10 NIIF Plenas - Individuales"/>
    <x v="0"/>
    <s v="F4210"/>
    <x v="5"/>
    <x v="3"/>
    <n v="20170330"/>
    <n v="0"/>
    <s v="Ganancia bruta"/>
    <x v="2"/>
    <x v="2"/>
    <n v="59845108"/>
  </r>
  <r>
    <x v="36"/>
    <x v="36"/>
    <s v="50 NIIF Pymes - Separados"/>
    <x v="5"/>
    <s v="M7110"/>
    <x v="0"/>
    <x v="3"/>
    <n v="20170511"/>
    <n v="0"/>
    <s v="Ganancia bruta"/>
    <x v="2"/>
    <x v="2"/>
    <n v="2888902"/>
  </r>
  <r>
    <x v="46"/>
    <x v="46"/>
    <s v="40 NIIF Pymes - Individuales"/>
    <x v="7"/>
    <s v="F4290"/>
    <x v="0"/>
    <x v="3"/>
    <n v="20170503"/>
    <n v="0"/>
    <s v="Ganancia bruta"/>
    <x v="2"/>
    <x v="2"/>
    <n v="11219885"/>
  </r>
  <r>
    <x v="70"/>
    <x v="70"/>
    <s v="40 NIIF Pymes - Individuales"/>
    <x v="0"/>
    <s v="M7110"/>
    <x v="0"/>
    <x v="3"/>
    <n v="20170426"/>
    <n v="0"/>
    <s v="Ganancia bruta"/>
    <x v="2"/>
    <x v="2"/>
    <n v="21259"/>
  </r>
  <r>
    <x v="15"/>
    <x v="15"/>
    <s v="50 NIIF Pymes - Separados"/>
    <x v="0"/>
    <s v="M7110"/>
    <x v="0"/>
    <x v="3"/>
    <n v="20170428"/>
    <n v="0"/>
    <s v="Ganancia bruta"/>
    <x v="2"/>
    <x v="2"/>
    <n v="1717199"/>
  </r>
  <r>
    <x v="52"/>
    <x v="52"/>
    <s v="10 NIIF Plenas - Individuales"/>
    <x v="0"/>
    <s v="F4210"/>
    <x v="0"/>
    <x v="3"/>
    <n v="20170404"/>
    <n v="0"/>
    <s v="Ganancia bruta"/>
    <x v="2"/>
    <x v="2"/>
    <n v="31606232"/>
  </r>
  <r>
    <x v="65"/>
    <x v="65"/>
    <s v="10 NIIF Plenas - Individuales"/>
    <x v="0"/>
    <s v="F4112"/>
    <x v="0"/>
    <x v="3"/>
    <n v="20170330"/>
    <n v="0"/>
    <s v="Ganancia bruta"/>
    <x v="2"/>
    <x v="2"/>
    <n v="7965914"/>
  </r>
  <r>
    <x v="17"/>
    <x v="17"/>
    <s v="10 NIIF Plenas - Individuales"/>
    <x v="0"/>
    <s v="F4210"/>
    <x v="0"/>
    <x v="3"/>
    <n v="20170410"/>
    <n v="0"/>
    <s v="Ganancia bruta"/>
    <x v="2"/>
    <x v="2"/>
    <n v="7497446"/>
  </r>
  <r>
    <x v="29"/>
    <x v="29"/>
    <s v="40 NIIF Pymes - Individuales"/>
    <x v="3"/>
    <s v="F4210"/>
    <x v="0"/>
    <x v="3"/>
    <n v="20170518"/>
    <n v="0"/>
    <s v="Otros ingresos"/>
    <x v="3"/>
    <x v="3"/>
    <n v="5368360"/>
  </r>
  <r>
    <x v="72"/>
    <x v="72"/>
    <s v="40 NIIF Pymes - Individuales"/>
    <x v="0"/>
    <s v="M7110"/>
    <x v="0"/>
    <x v="3"/>
    <n v="20170503"/>
    <n v="0"/>
    <s v="Otros ingresos"/>
    <x v="3"/>
    <x v="3"/>
    <n v="267779"/>
  </r>
  <r>
    <x v="45"/>
    <x v="45"/>
    <s v="20 NIIF Plenas - Separados"/>
    <x v="6"/>
    <s v="F4111"/>
    <x v="0"/>
    <x v="3"/>
    <n v="20170403"/>
    <n v="0"/>
    <s v="Otros ingresos"/>
    <x v="3"/>
    <x v="3"/>
    <n v="2925796"/>
  </r>
  <r>
    <x v="47"/>
    <x v="47"/>
    <s v="40 NIIF Pymes - Individuales"/>
    <x v="0"/>
    <s v="F4290"/>
    <x v="0"/>
    <x v="3"/>
    <n v="20170505"/>
    <n v="0"/>
    <s v="Otros ingresos"/>
    <x v="3"/>
    <x v="3"/>
    <n v="220323"/>
  </r>
  <r>
    <x v="27"/>
    <x v="27"/>
    <s v="40 NIIF Pymes - Individuales"/>
    <x v="0"/>
    <s v="F4290"/>
    <x v="0"/>
    <x v="3"/>
    <n v="20170503"/>
    <n v="0"/>
    <s v="Otros ingresos"/>
    <x v="3"/>
    <x v="3"/>
    <n v="462072"/>
  </r>
  <r>
    <x v="59"/>
    <x v="59"/>
    <s v="20 NIIF Plenas - Separados"/>
    <x v="0"/>
    <s v="F4111"/>
    <x v="0"/>
    <x v="3"/>
    <n v="20170403"/>
    <n v="0"/>
    <s v="Otros ingresos"/>
    <x v="3"/>
    <x v="3"/>
    <n v="4348149"/>
  </r>
  <r>
    <x v="71"/>
    <x v="71"/>
    <s v="40 NIIF Pymes - Individuales"/>
    <x v="5"/>
    <s v="F4210"/>
    <x v="0"/>
    <x v="3"/>
    <n v="20170424"/>
    <n v="0"/>
    <s v="Otros ingresos"/>
    <x v="3"/>
    <x v="3"/>
    <n v="6066729"/>
  </r>
  <r>
    <x v="2"/>
    <x v="2"/>
    <s v="20 NIIF Plenas - Separados"/>
    <x v="0"/>
    <s v="F4111"/>
    <x v="0"/>
    <x v="3"/>
    <n v="20170407"/>
    <n v="0"/>
    <s v="Otros ingresos"/>
    <x v="3"/>
    <x v="3"/>
    <n v="3810218"/>
  </r>
  <r>
    <x v="60"/>
    <x v="60"/>
    <s v="10 NIIF Plenas - Individuales"/>
    <x v="0"/>
    <s v="F4111"/>
    <x v="0"/>
    <x v="3"/>
    <n v="20170509"/>
    <n v="0"/>
    <s v="Otros ingresos"/>
    <x v="3"/>
    <x v="3"/>
    <n v="299326"/>
  </r>
  <r>
    <x v="42"/>
    <x v="42"/>
    <s v="50 NIIF Pymes - Separados"/>
    <x v="0"/>
    <s v="F4321"/>
    <x v="0"/>
    <x v="3"/>
    <n v="20170428"/>
    <n v="0"/>
    <s v="Otros ingresos"/>
    <x v="3"/>
    <x v="3"/>
    <n v="6170654"/>
  </r>
  <r>
    <x v="49"/>
    <x v="49"/>
    <s v="20 NIIF Plenas - Separados"/>
    <x v="3"/>
    <s v="F4210"/>
    <x v="0"/>
    <x v="3"/>
    <n v="20170406"/>
    <n v="0"/>
    <s v="Otros ingresos"/>
    <x v="3"/>
    <x v="3"/>
    <n v="14943423"/>
  </r>
  <r>
    <x v="3"/>
    <x v="3"/>
    <s v="10 NIIF Plenas - Individuales"/>
    <x v="0"/>
    <s v="F4111"/>
    <x v="0"/>
    <x v="3"/>
    <n v="20170330"/>
    <n v="0"/>
    <s v="Otros ingresos"/>
    <x v="3"/>
    <x v="3"/>
    <n v="2006368"/>
  </r>
  <r>
    <x v="22"/>
    <x v="22"/>
    <s v="20 NIIF Plenas - Separados"/>
    <x v="3"/>
    <s v="F4111"/>
    <x v="0"/>
    <x v="3"/>
    <n v="20170404"/>
    <n v="0"/>
    <s v="Otros ingresos"/>
    <x v="3"/>
    <x v="3"/>
    <n v="1279928"/>
  </r>
  <r>
    <x v="20"/>
    <x v="20"/>
    <s v="10 NIIF Plenas - Individuales"/>
    <x v="3"/>
    <s v="F4290"/>
    <x v="0"/>
    <x v="3"/>
    <n v="20170328"/>
    <n v="0"/>
    <s v="Otros ingresos"/>
    <x v="3"/>
    <x v="3"/>
    <n v="1431726"/>
  </r>
  <r>
    <x v="9"/>
    <x v="9"/>
    <s v="20 NIIF Plenas - Separados"/>
    <x v="0"/>
    <s v="N8299"/>
    <x v="0"/>
    <x v="3"/>
    <n v="20170405"/>
    <n v="0"/>
    <s v="Otros ingresos"/>
    <x v="3"/>
    <x v="3"/>
    <n v="17594"/>
  </r>
  <r>
    <x v="48"/>
    <x v="48"/>
    <s v="20 NIIF Plenas - Separados"/>
    <x v="4"/>
    <s v="F4290"/>
    <x v="0"/>
    <x v="3"/>
    <n v="20171004"/>
    <n v="0"/>
    <s v="Otros ingresos"/>
    <x v="3"/>
    <x v="3"/>
    <n v="15367257"/>
  </r>
  <r>
    <x v="1"/>
    <x v="1"/>
    <s v="40 NIIF Pymes - Individuales"/>
    <x v="0"/>
    <s v="M7110"/>
    <x v="0"/>
    <x v="3"/>
    <n v="20170420"/>
    <n v="0"/>
    <s v="Otros ingresos"/>
    <x v="3"/>
    <x v="3"/>
    <n v="7484480"/>
  </r>
  <r>
    <x v="43"/>
    <x v="43"/>
    <s v="40 NIIF Pymes - Individuales"/>
    <x v="0"/>
    <s v="L6820"/>
    <x v="0"/>
    <x v="3"/>
    <n v="20170424"/>
    <n v="0"/>
    <s v="Otros ingresos"/>
    <x v="3"/>
    <x v="3"/>
    <n v="123771"/>
  </r>
  <r>
    <x v="55"/>
    <x v="55"/>
    <s v="20 NIIF Plenas - Separados"/>
    <x v="0"/>
    <s v="F4390"/>
    <x v="0"/>
    <x v="3"/>
    <n v="20170406"/>
    <n v="0"/>
    <s v="Otros ingresos"/>
    <x v="3"/>
    <x v="3"/>
    <n v="126872"/>
  </r>
  <r>
    <x v="33"/>
    <x v="33"/>
    <s v="20 NIIF Plenas - Separados"/>
    <x v="3"/>
    <s v="M7110"/>
    <x v="0"/>
    <x v="3"/>
    <n v="20170401"/>
    <n v="0"/>
    <s v="Otros ingresos"/>
    <x v="3"/>
    <x v="3"/>
    <n v="11794846"/>
  </r>
  <r>
    <x v="37"/>
    <x v="37"/>
    <s v="50 NIIF Pymes - Separados"/>
    <x v="0"/>
    <s v="M7110"/>
    <x v="0"/>
    <x v="3"/>
    <n v="20170510"/>
    <n v="0"/>
    <s v="Otros ingresos"/>
    <x v="3"/>
    <x v="3"/>
    <n v="488662"/>
  </r>
  <r>
    <x v="56"/>
    <x v="56"/>
    <s v="20 NIIF Plenas - Separados"/>
    <x v="0"/>
    <s v="M7110"/>
    <x v="0"/>
    <x v="3"/>
    <n v="20170330"/>
    <n v="0"/>
    <s v="Otros ingresos"/>
    <x v="3"/>
    <x v="3"/>
    <n v="16578"/>
  </r>
  <r>
    <x v="63"/>
    <x v="63"/>
    <s v="50 NIIF Pymes - Separados"/>
    <x v="0"/>
    <s v="M7110"/>
    <x v="0"/>
    <x v="3"/>
    <n v="20170502"/>
    <n v="0"/>
    <s v="Otros ingresos"/>
    <x v="3"/>
    <x v="3"/>
    <n v="79041"/>
  </r>
  <r>
    <x v="25"/>
    <x v="25"/>
    <s v="50 NIIF Pymes - Separados"/>
    <x v="0"/>
    <s v="M7110"/>
    <x v="0"/>
    <x v="3"/>
    <n v="20170510"/>
    <n v="0"/>
    <s v="Otros ingresos"/>
    <x v="3"/>
    <x v="3"/>
    <n v="41190"/>
  </r>
  <r>
    <x v="26"/>
    <x v="26"/>
    <s v="20 NIIF Plenas - Separados"/>
    <x v="0"/>
    <s v="M7110"/>
    <x v="0"/>
    <x v="3"/>
    <n v="20170405"/>
    <n v="0"/>
    <s v="Otros ingresos"/>
    <x v="3"/>
    <x v="3"/>
    <n v="2082356"/>
  </r>
  <r>
    <x v="21"/>
    <x v="21"/>
    <s v="20 NIIF Plenas - Separados"/>
    <x v="0"/>
    <s v="F4111"/>
    <x v="0"/>
    <x v="3"/>
    <n v="20170404"/>
    <n v="0"/>
    <s v="Otros ingresos"/>
    <x v="3"/>
    <x v="3"/>
    <n v="870108"/>
  </r>
  <r>
    <x v="0"/>
    <x v="0"/>
    <s v="20 NIIF Plenas - Separados"/>
    <x v="0"/>
    <s v="M7110"/>
    <x v="0"/>
    <x v="3"/>
    <n v="20170403"/>
    <n v="0"/>
    <s v="Otros ingresos"/>
    <x v="3"/>
    <x v="3"/>
    <n v="1020179"/>
  </r>
  <r>
    <x v="7"/>
    <x v="7"/>
    <s v="50 NIIF Pymes - Separados"/>
    <x v="0"/>
    <s v="F4112"/>
    <x v="0"/>
    <x v="3"/>
    <n v="20170515"/>
    <n v="0"/>
    <s v="Otros ingresos"/>
    <x v="3"/>
    <x v="3"/>
    <n v="119426"/>
  </r>
  <r>
    <x v="57"/>
    <x v="57"/>
    <s v="40 NIIF Pymes - Individuales"/>
    <x v="0"/>
    <s v="M7110"/>
    <x v="0"/>
    <x v="3"/>
    <n v="20170515"/>
    <n v="0"/>
    <s v="Otros ingresos"/>
    <x v="3"/>
    <x v="3"/>
    <n v="464776"/>
  </r>
  <r>
    <x v="73"/>
    <x v="73"/>
    <s v="40 NIIF Pymes - Individuales"/>
    <x v="0"/>
    <s v="F4290"/>
    <x v="0"/>
    <x v="3"/>
    <n v="20170512"/>
    <n v="0"/>
    <s v="Otros ingresos"/>
    <x v="3"/>
    <x v="3"/>
    <n v="526"/>
  </r>
  <r>
    <x v="44"/>
    <x v="44"/>
    <s v="40 NIIF Pymes - Individuales"/>
    <x v="0"/>
    <s v="M7110"/>
    <x v="0"/>
    <x v="3"/>
    <n v="20170417"/>
    <n v="0"/>
    <s v="Otros ingresos"/>
    <x v="3"/>
    <x v="3"/>
    <n v="16671"/>
  </r>
  <r>
    <x v="32"/>
    <x v="32"/>
    <s v="40 NIIF Pymes - Individuales"/>
    <x v="0"/>
    <s v="M7110"/>
    <x v="0"/>
    <x v="3"/>
    <n v="20170523"/>
    <n v="0"/>
    <s v="Otros ingresos"/>
    <x v="3"/>
    <x v="3"/>
    <n v="41608"/>
  </r>
  <r>
    <x v="54"/>
    <x v="54"/>
    <s v="20 NIIF Plenas - Separados"/>
    <x v="0"/>
    <s v="N8299"/>
    <x v="0"/>
    <x v="3"/>
    <n v="20170330"/>
    <n v="0"/>
    <s v="Otros ingresos"/>
    <x v="3"/>
    <x v="3"/>
    <n v="695365"/>
  </r>
  <r>
    <x v="62"/>
    <x v="62"/>
    <s v="20 NIIF Plenas - Separados"/>
    <x v="0"/>
    <s v="M7110"/>
    <x v="0"/>
    <x v="3"/>
    <n v="20170329"/>
    <n v="0"/>
    <s v="Otros ingresos"/>
    <x v="3"/>
    <x v="3"/>
    <n v="368929"/>
  </r>
  <r>
    <x v="18"/>
    <x v="18"/>
    <s v="20 NIIF Plenas - Separados"/>
    <x v="0"/>
    <s v="M7110"/>
    <x v="0"/>
    <x v="3"/>
    <n v="20170512"/>
    <n v="0"/>
    <s v="Otros ingresos"/>
    <x v="3"/>
    <x v="3"/>
    <n v="932243"/>
  </r>
  <r>
    <x v="31"/>
    <x v="31"/>
    <s v="40 NIIF Pymes - Individuales"/>
    <x v="0"/>
    <s v="M7110"/>
    <x v="0"/>
    <x v="3"/>
    <n v="20170504"/>
    <n v="0"/>
    <s v="Otros ingresos"/>
    <x v="3"/>
    <x v="3"/>
    <n v="319187"/>
  </r>
  <r>
    <x v="53"/>
    <x v="53"/>
    <s v="20 NIIF Plenas - Separados"/>
    <x v="0"/>
    <s v="F4290"/>
    <x v="0"/>
    <x v="3"/>
    <n v="20170405"/>
    <n v="0"/>
    <s v="Otros ingresos"/>
    <x v="3"/>
    <x v="3"/>
    <n v="1898249"/>
  </r>
  <r>
    <x v="6"/>
    <x v="6"/>
    <s v="10 NIIF Plenas - Individuales"/>
    <x v="2"/>
    <s v="G4663"/>
    <x v="0"/>
    <x v="3"/>
    <n v="20170406"/>
    <n v="0"/>
    <s v="Otros ingresos"/>
    <x v="3"/>
    <x v="3"/>
    <n v="1747228"/>
  </r>
  <r>
    <x v="69"/>
    <x v="69"/>
    <s v="20 NIIF Plenas - Separados"/>
    <x v="0"/>
    <s v="F4290"/>
    <x v="0"/>
    <x v="3"/>
    <n v="20170330"/>
    <n v="0"/>
    <s v="Otros ingresos"/>
    <x v="3"/>
    <x v="3"/>
    <n v="36813579"/>
  </r>
  <r>
    <x v="41"/>
    <x v="41"/>
    <s v="20 NIIF Plenas - Separados"/>
    <x v="3"/>
    <s v="M7110"/>
    <x v="0"/>
    <x v="3"/>
    <n v="20170331"/>
    <n v="0"/>
    <s v="Otros ingresos"/>
    <x v="3"/>
    <x v="3"/>
    <n v="1124139"/>
  </r>
  <r>
    <x v="19"/>
    <x v="19"/>
    <s v="10 NIIF Plenas - Individuales"/>
    <x v="3"/>
    <s v="F4112"/>
    <x v="0"/>
    <x v="3"/>
    <n v="20170503"/>
    <n v="0"/>
    <s v="Otros ingresos"/>
    <x v="3"/>
    <x v="3"/>
    <n v="7047820"/>
  </r>
  <r>
    <x v="14"/>
    <x v="14"/>
    <s v="40 NIIF Pymes - Individuales"/>
    <x v="3"/>
    <s v="M7110"/>
    <x v="0"/>
    <x v="3"/>
    <n v="20170511"/>
    <n v="0"/>
    <s v="Otros ingresos"/>
    <x v="3"/>
    <x v="3"/>
    <n v="647379"/>
  </r>
  <r>
    <x v="34"/>
    <x v="34"/>
    <s v="20 NIIF Plenas - Separados"/>
    <x v="3"/>
    <s v="F4290"/>
    <x v="0"/>
    <x v="3"/>
    <n v="20170329"/>
    <n v="0"/>
    <s v="Otros ingresos"/>
    <x v="3"/>
    <x v="3"/>
    <n v="1422044"/>
  </r>
  <r>
    <x v="66"/>
    <x v="66"/>
    <s v="20 NIIF Plenas - Separados"/>
    <x v="3"/>
    <s v="M7110"/>
    <x v="0"/>
    <x v="3"/>
    <n v="20170928"/>
    <n v="0"/>
    <s v="Otros ingresos"/>
    <x v="3"/>
    <x v="3"/>
    <n v="8426"/>
  </r>
  <r>
    <x v="35"/>
    <x v="35"/>
    <s v="40 NIIF Pymes - Individuales"/>
    <x v="3"/>
    <s v="M7110"/>
    <x v="0"/>
    <x v="3"/>
    <n v="20170503"/>
    <n v="0"/>
    <s v="Otros ingresos"/>
    <x v="3"/>
    <x v="3"/>
    <n v="190956"/>
  </r>
  <r>
    <x v="64"/>
    <x v="64"/>
    <s v="40 NIIF Pymes - Individuales"/>
    <x v="3"/>
    <s v="M7110"/>
    <x v="0"/>
    <x v="3"/>
    <n v="20170510"/>
    <n v="0"/>
    <s v="Otros ingresos"/>
    <x v="3"/>
    <x v="3"/>
    <n v="422948"/>
  </r>
  <r>
    <x v="67"/>
    <x v="67"/>
    <s v="20 NIIF Plenas - Separados"/>
    <x v="3"/>
    <s v="F4210"/>
    <x v="0"/>
    <x v="3"/>
    <n v="20170328"/>
    <n v="0"/>
    <s v="Otros ingresos"/>
    <x v="3"/>
    <x v="3"/>
    <n v="20838442"/>
  </r>
  <r>
    <x v="40"/>
    <x v="40"/>
    <s v="20 NIIF Plenas - Separados"/>
    <x v="3"/>
    <s v="F4111"/>
    <x v="0"/>
    <x v="3"/>
    <n v="20170403"/>
    <n v="0"/>
    <s v="Otros ingresos"/>
    <x v="3"/>
    <x v="3"/>
    <n v="3359753"/>
  </r>
  <r>
    <x v="11"/>
    <x v="11"/>
    <s v="10 NIIF Plenas - Individuales"/>
    <x v="1"/>
    <s v="F4210"/>
    <x v="0"/>
    <x v="3"/>
    <n v="20170405"/>
    <n v="0"/>
    <s v="Otros ingresos"/>
    <x v="3"/>
    <x v="3"/>
    <n v="4373736"/>
  </r>
  <r>
    <x v="61"/>
    <x v="61"/>
    <s v="50 NIIF Pymes - Separados"/>
    <x v="1"/>
    <s v="M7110"/>
    <x v="0"/>
    <x v="3"/>
    <n v="20170421"/>
    <n v="0"/>
    <s v="Otros ingresos"/>
    <x v="3"/>
    <x v="3"/>
    <n v="235412"/>
  </r>
  <r>
    <x v="10"/>
    <x v="10"/>
    <s v="20 NIIF Plenas - Separados"/>
    <x v="4"/>
    <s v="L6810"/>
    <x v="0"/>
    <x v="3"/>
    <n v="20170509"/>
    <n v="0"/>
    <s v="Otros ingresos"/>
    <x v="3"/>
    <x v="3"/>
    <n v="1"/>
  </r>
  <r>
    <x v="50"/>
    <x v="50"/>
    <s v="50 NIIF Pymes - Separados"/>
    <x v="0"/>
    <s v="M7110"/>
    <x v="0"/>
    <x v="3"/>
    <n v="20170419"/>
    <n v="0"/>
    <s v="Otros ingresos"/>
    <x v="3"/>
    <x v="3"/>
    <n v="488020"/>
  </r>
  <r>
    <x v="12"/>
    <x v="12"/>
    <s v="10 NIIF Plenas - Individuales"/>
    <x v="4"/>
    <s v="F4290"/>
    <x v="0"/>
    <x v="3"/>
    <n v="20170407"/>
    <n v="0"/>
    <s v="Otros ingresos"/>
    <x v="3"/>
    <x v="3"/>
    <n v="14012678"/>
  </r>
  <r>
    <x v="28"/>
    <x v="28"/>
    <s v="20 NIIF Plenas - Separados"/>
    <x v="0"/>
    <s v="F4210"/>
    <x v="5"/>
    <x v="3"/>
    <n v="20170331"/>
    <n v="0"/>
    <s v="Otros ingresos"/>
    <x v="3"/>
    <x v="3"/>
    <n v="11413565"/>
  </r>
  <r>
    <x v="13"/>
    <x v="13"/>
    <s v="50 NIIF Pymes - Separados"/>
    <x v="0"/>
    <s v="M7110"/>
    <x v="0"/>
    <x v="3"/>
    <n v="20170517"/>
    <n v="0"/>
    <s v="Otros ingresos"/>
    <x v="3"/>
    <x v="3"/>
    <n v="933600"/>
  </r>
  <r>
    <x v="58"/>
    <x v="58"/>
    <s v="10 NIIF Plenas - Individuales"/>
    <x v="0"/>
    <s v="M7110"/>
    <x v="0"/>
    <x v="3"/>
    <n v="20170330"/>
    <n v="0"/>
    <s v="Otros ingresos"/>
    <x v="3"/>
    <x v="3"/>
    <n v="94196"/>
  </r>
  <r>
    <x v="39"/>
    <x v="39"/>
    <s v="40 NIIF Pymes - Individuales"/>
    <x v="0"/>
    <s v="M7110"/>
    <x v="0"/>
    <x v="3"/>
    <n v="20170509"/>
    <n v="0"/>
    <s v="Otros ingresos"/>
    <x v="3"/>
    <x v="3"/>
    <n v="139984"/>
  </r>
  <r>
    <x v="38"/>
    <x v="38"/>
    <s v="40 NIIF Pymes - Individuales"/>
    <x v="0"/>
    <s v="M7110"/>
    <x v="0"/>
    <x v="3"/>
    <n v="20170510"/>
    <n v="0"/>
    <s v="Otros ingresos"/>
    <x v="3"/>
    <x v="3"/>
    <n v="161768"/>
  </r>
  <r>
    <x v="24"/>
    <x v="24"/>
    <s v="50 NIIF Pymes - Separados"/>
    <x v="3"/>
    <s v="F4390"/>
    <x v="0"/>
    <x v="3"/>
    <n v="20170504"/>
    <n v="0"/>
    <s v="Otros ingresos"/>
    <x v="3"/>
    <x v="3"/>
    <n v="641916"/>
  </r>
  <r>
    <x v="4"/>
    <x v="4"/>
    <s v="10 NIIF Plenas - Individuales"/>
    <x v="0"/>
    <s v="F4111"/>
    <x v="0"/>
    <x v="3"/>
    <n v="20170327"/>
    <n v="0"/>
    <s v="Otros ingresos"/>
    <x v="3"/>
    <x v="3"/>
    <n v="4223528"/>
  </r>
  <r>
    <x v="23"/>
    <x v="23"/>
    <s v="10 NIIF Plenas - Individuales"/>
    <x v="0"/>
    <s v="F4210"/>
    <x v="5"/>
    <x v="3"/>
    <n v="20170330"/>
    <n v="0"/>
    <s v="Otros ingresos"/>
    <x v="3"/>
    <x v="3"/>
    <n v="220288"/>
  </r>
  <r>
    <x v="36"/>
    <x v="36"/>
    <s v="50 NIIF Pymes - Separados"/>
    <x v="5"/>
    <s v="M7110"/>
    <x v="0"/>
    <x v="3"/>
    <n v="20170511"/>
    <n v="0"/>
    <s v="Otros ingresos"/>
    <x v="3"/>
    <x v="3"/>
    <n v="80429"/>
  </r>
  <r>
    <x v="46"/>
    <x v="46"/>
    <s v="40 NIIF Pymes - Individuales"/>
    <x v="7"/>
    <s v="F4290"/>
    <x v="0"/>
    <x v="3"/>
    <n v="20170503"/>
    <n v="0"/>
    <s v="Otros ingresos"/>
    <x v="3"/>
    <x v="3"/>
    <n v="505270"/>
  </r>
  <r>
    <x v="70"/>
    <x v="70"/>
    <s v="40 NIIF Pymes - Individuales"/>
    <x v="0"/>
    <s v="M7110"/>
    <x v="0"/>
    <x v="3"/>
    <n v="20170426"/>
    <n v="0"/>
    <s v="Otros ingresos"/>
    <x v="3"/>
    <x v="3"/>
    <n v="7402"/>
  </r>
  <r>
    <x v="15"/>
    <x v="15"/>
    <s v="50 NIIF Pymes - Separados"/>
    <x v="0"/>
    <s v="M7110"/>
    <x v="0"/>
    <x v="3"/>
    <n v="20170428"/>
    <n v="0"/>
    <s v="Otros ingresos"/>
    <x v="3"/>
    <x v="3"/>
    <n v="1198"/>
  </r>
  <r>
    <x v="52"/>
    <x v="52"/>
    <s v="10 NIIF Plenas - Individuales"/>
    <x v="0"/>
    <s v="F4210"/>
    <x v="0"/>
    <x v="3"/>
    <n v="20170404"/>
    <n v="0"/>
    <s v="Otros ingresos"/>
    <x v="3"/>
    <x v="3"/>
    <n v="765185"/>
  </r>
  <r>
    <x v="17"/>
    <x v="17"/>
    <s v="10 NIIF Plenas - Individuales"/>
    <x v="0"/>
    <s v="F4210"/>
    <x v="0"/>
    <x v="3"/>
    <n v="20170410"/>
    <n v="0"/>
    <s v="Otros ingresos"/>
    <x v="3"/>
    <x v="3"/>
    <n v="222251"/>
  </r>
  <r>
    <x v="29"/>
    <x v="29"/>
    <s v="40 NIIF Pymes - Individuales"/>
    <x v="3"/>
    <s v="F4210"/>
    <x v="0"/>
    <x v="3"/>
    <n v="20170518"/>
    <n v="0"/>
    <s v="Gastos de ventas"/>
    <x v="22"/>
    <x v="22"/>
    <n v="230818"/>
  </r>
  <r>
    <x v="72"/>
    <x v="72"/>
    <s v="40 NIIF Pymes - Individuales"/>
    <x v="0"/>
    <s v="M7110"/>
    <x v="0"/>
    <x v="3"/>
    <n v="20170503"/>
    <n v="0"/>
    <s v="Gastos de ventas"/>
    <x v="22"/>
    <x v="22"/>
    <n v="9327973"/>
  </r>
  <r>
    <x v="45"/>
    <x v="45"/>
    <s v="20 NIIF Plenas - Separados"/>
    <x v="6"/>
    <s v="F4111"/>
    <x v="0"/>
    <x v="3"/>
    <n v="20170403"/>
    <n v="0"/>
    <s v="Gastos de ventas"/>
    <x v="22"/>
    <x v="22"/>
    <n v="24734846"/>
  </r>
  <r>
    <x v="47"/>
    <x v="47"/>
    <s v="40 NIIF Pymes - Individuales"/>
    <x v="0"/>
    <s v="F4290"/>
    <x v="0"/>
    <x v="3"/>
    <n v="20170505"/>
    <n v="0"/>
    <s v="Gastos de ventas"/>
    <x v="22"/>
    <x v="22"/>
    <n v="3160146"/>
  </r>
  <r>
    <x v="59"/>
    <x v="59"/>
    <s v="20 NIIF Plenas - Separados"/>
    <x v="0"/>
    <s v="F4111"/>
    <x v="0"/>
    <x v="3"/>
    <n v="20170403"/>
    <n v="0"/>
    <s v="Gastos de ventas"/>
    <x v="22"/>
    <x v="22"/>
    <n v="4666475"/>
  </r>
  <r>
    <x v="71"/>
    <x v="71"/>
    <s v="40 NIIF Pymes - Individuales"/>
    <x v="5"/>
    <s v="F4210"/>
    <x v="0"/>
    <x v="3"/>
    <n v="20170424"/>
    <n v="0"/>
    <s v="Gastos de ventas"/>
    <x v="22"/>
    <x v="22"/>
    <n v="883416"/>
  </r>
  <r>
    <x v="2"/>
    <x v="2"/>
    <s v="20 NIIF Plenas - Separados"/>
    <x v="0"/>
    <s v="F4111"/>
    <x v="0"/>
    <x v="3"/>
    <n v="20170407"/>
    <n v="0"/>
    <s v="Gastos de ventas"/>
    <x v="22"/>
    <x v="22"/>
    <n v="520231"/>
  </r>
  <r>
    <x v="42"/>
    <x v="42"/>
    <s v="50 NIIF Pymes - Separados"/>
    <x v="0"/>
    <s v="F4321"/>
    <x v="0"/>
    <x v="3"/>
    <n v="20170428"/>
    <n v="0"/>
    <s v="Gastos de ventas"/>
    <x v="22"/>
    <x v="22"/>
    <n v="595860"/>
  </r>
  <r>
    <x v="22"/>
    <x v="22"/>
    <s v="20 NIIF Plenas - Separados"/>
    <x v="3"/>
    <s v="F4111"/>
    <x v="0"/>
    <x v="3"/>
    <n v="20170404"/>
    <n v="0"/>
    <s v="Gastos de ventas"/>
    <x v="22"/>
    <x v="22"/>
    <n v="6442690"/>
  </r>
  <r>
    <x v="48"/>
    <x v="48"/>
    <s v="20 NIIF Plenas - Separados"/>
    <x v="4"/>
    <s v="F4290"/>
    <x v="0"/>
    <x v="3"/>
    <n v="20171004"/>
    <n v="0"/>
    <s v="Gastos de ventas"/>
    <x v="22"/>
    <x v="22"/>
    <n v="2076660"/>
  </r>
  <r>
    <x v="33"/>
    <x v="33"/>
    <s v="20 NIIF Plenas - Separados"/>
    <x v="3"/>
    <s v="M7110"/>
    <x v="0"/>
    <x v="3"/>
    <n v="20170401"/>
    <n v="0"/>
    <s v="Gastos de ventas"/>
    <x v="22"/>
    <x v="22"/>
    <n v="22696"/>
  </r>
  <r>
    <x v="56"/>
    <x v="56"/>
    <s v="20 NIIF Plenas - Separados"/>
    <x v="0"/>
    <s v="M7110"/>
    <x v="0"/>
    <x v="3"/>
    <n v="20170330"/>
    <n v="0"/>
    <s v="Gastos de ventas"/>
    <x v="22"/>
    <x v="22"/>
    <n v="2455311"/>
  </r>
  <r>
    <x v="25"/>
    <x v="25"/>
    <s v="50 NIIF Pymes - Separados"/>
    <x v="0"/>
    <s v="M7110"/>
    <x v="0"/>
    <x v="3"/>
    <n v="20170510"/>
    <n v="0"/>
    <s v="Gastos de ventas"/>
    <x v="22"/>
    <x v="22"/>
    <n v="88589"/>
  </r>
  <r>
    <x v="26"/>
    <x v="26"/>
    <s v="20 NIIF Plenas - Separados"/>
    <x v="0"/>
    <s v="M7110"/>
    <x v="0"/>
    <x v="3"/>
    <n v="20170405"/>
    <n v="0"/>
    <s v="Gastos de ventas"/>
    <x v="22"/>
    <x v="22"/>
    <n v="1854490"/>
  </r>
  <r>
    <x v="21"/>
    <x v="21"/>
    <s v="20 NIIF Plenas - Separados"/>
    <x v="0"/>
    <s v="F4111"/>
    <x v="0"/>
    <x v="3"/>
    <n v="20170404"/>
    <n v="0"/>
    <s v="Gastos de ventas"/>
    <x v="22"/>
    <x v="22"/>
    <n v="19284074"/>
  </r>
  <r>
    <x v="0"/>
    <x v="0"/>
    <s v="20 NIIF Plenas - Separados"/>
    <x v="0"/>
    <s v="M7110"/>
    <x v="0"/>
    <x v="3"/>
    <n v="20170403"/>
    <n v="0"/>
    <s v="Gastos de ventas"/>
    <x v="22"/>
    <x v="22"/>
    <n v="1301570"/>
  </r>
  <r>
    <x v="7"/>
    <x v="7"/>
    <s v="50 NIIF Pymes - Separados"/>
    <x v="0"/>
    <s v="F4112"/>
    <x v="0"/>
    <x v="3"/>
    <n v="20170515"/>
    <n v="0"/>
    <s v="Gastos de ventas"/>
    <x v="22"/>
    <x v="22"/>
    <n v="337105"/>
  </r>
  <r>
    <x v="51"/>
    <x v="51"/>
    <s v="20 NIIF Plenas - Separados"/>
    <x v="8"/>
    <s v="F4111"/>
    <x v="0"/>
    <x v="3"/>
    <n v="20170331"/>
    <n v="0"/>
    <s v="Gastos de ventas"/>
    <x v="22"/>
    <x v="22"/>
    <n v="11593044"/>
  </r>
  <r>
    <x v="6"/>
    <x v="6"/>
    <s v="10 NIIF Plenas - Individuales"/>
    <x v="2"/>
    <s v="G4663"/>
    <x v="0"/>
    <x v="3"/>
    <n v="20170406"/>
    <n v="0"/>
    <s v="Gastos de ventas"/>
    <x v="22"/>
    <x v="22"/>
    <n v="12525798"/>
  </r>
  <r>
    <x v="41"/>
    <x v="41"/>
    <s v="20 NIIF Plenas - Separados"/>
    <x v="3"/>
    <s v="M7110"/>
    <x v="0"/>
    <x v="3"/>
    <n v="20170331"/>
    <n v="0"/>
    <s v="Gastos de ventas"/>
    <x v="22"/>
    <x v="22"/>
    <n v="3447682"/>
  </r>
  <r>
    <x v="66"/>
    <x v="66"/>
    <s v="20 NIIF Plenas - Separados"/>
    <x v="3"/>
    <s v="M7110"/>
    <x v="0"/>
    <x v="3"/>
    <n v="20170928"/>
    <n v="0"/>
    <s v="Gastos de ventas"/>
    <x v="22"/>
    <x v="22"/>
    <n v="779307"/>
  </r>
  <r>
    <x v="16"/>
    <x v="16"/>
    <s v="20 NIIF Plenas - Separados"/>
    <x v="3"/>
    <s v="F4290"/>
    <x v="0"/>
    <x v="3"/>
    <n v="20170329"/>
    <n v="0"/>
    <s v="Gastos de ventas"/>
    <x v="22"/>
    <x v="22"/>
    <n v="45792588"/>
  </r>
  <r>
    <x v="61"/>
    <x v="61"/>
    <s v="50 NIIF Pymes - Separados"/>
    <x v="1"/>
    <s v="M7110"/>
    <x v="0"/>
    <x v="3"/>
    <n v="20170421"/>
    <n v="0"/>
    <s v="Gastos de ventas"/>
    <x v="22"/>
    <x v="22"/>
    <n v="465265"/>
  </r>
  <r>
    <x v="28"/>
    <x v="28"/>
    <s v="20 NIIF Plenas - Separados"/>
    <x v="0"/>
    <s v="F4210"/>
    <x v="5"/>
    <x v="3"/>
    <n v="20170331"/>
    <n v="0"/>
    <s v="Gastos de ventas"/>
    <x v="22"/>
    <x v="22"/>
    <n v="988250"/>
  </r>
  <r>
    <x v="13"/>
    <x v="13"/>
    <s v="50 NIIF Pymes - Separados"/>
    <x v="0"/>
    <s v="M7110"/>
    <x v="0"/>
    <x v="3"/>
    <n v="20170517"/>
    <n v="0"/>
    <s v="Gastos de ventas"/>
    <x v="22"/>
    <x v="22"/>
    <n v="75390"/>
  </r>
  <r>
    <x v="24"/>
    <x v="24"/>
    <s v="50 NIIF Pymes - Separados"/>
    <x v="3"/>
    <s v="F4390"/>
    <x v="0"/>
    <x v="3"/>
    <n v="20170504"/>
    <n v="0"/>
    <s v="Gastos de ventas"/>
    <x v="22"/>
    <x v="22"/>
    <n v="431362"/>
  </r>
  <r>
    <x v="4"/>
    <x v="4"/>
    <s v="10 NIIF Plenas - Individuales"/>
    <x v="0"/>
    <s v="F4111"/>
    <x v="0"/>
    <x v="3"/>
    <n v="20170327"/>
    <n v="0"/>
    <s v="Gastos de ventas"/>
    <x v="22"/>
    <x v="22"/>
    <n v="8658834"/>
  </r>
  <r>
    <x v="36"/>
    <x v="36"/>
    <s v="50 NIIF Pymes - Separados"/>
    <x v="5"/>
    <s v="M7110"/>
    <x v="0"/>
    <x v="3"/>
    <n v="20170511"/>
    <n v="0"/>
    <s v="Gastos de ventas"/>
    <x v="22"/>
    <x v="22"/>
    <n v="68064"/>
  </r>
  <r>
    <x v="15"/>
    <x v="15"/>
    <s v="50 NIIF Pymes - Separados"/>
    <x v="0"/>
    <s v="M7110"/>
    <x v="0"/>
    <x v="3"/>
    <n v="20170428"/>
    <n v="0"/>
    <s v="Gastos de ventas"/>
    <x v="22"/>
    <x v="22"/>
    <n v="852"/>
  </r>
  <r>
    <x v="29"/>
    <x v="29"/>
    <s v="40 NIIF Pymes - Individuales"/>
    <x v="3"/>
    <s v="F4210"/>
    <x v="0"/>
    <x v="3"/>
    <n v="20170518"/>
    <n v="0"/>
    <s v="Gastos de administración"/>
    <x v="5"/>
    <x v="5"/>
    <n v="5809870"/>
  </r>
  <r>
    <x v="72"/>
    <x v="72"/>
    <s v="40 NIIF Pymes - Individuales"/>
    <x v="0"/>
    <s v="M7110"/>
    <x v="0"/>
    <x v="3"/>
    <n v="20170503"/>
    <n v="0"/>
    <s v="Gastos de administración"/>
    <x v="5"/>
    <x v="5"/>
    <n v="615515"/>
  </r>
  <r>
    <x v="8"/>
    <x v="8"/>
    <s v="20 NIIF Plenas - Separados"/>
    <x v="3"/>
    <s v="F4111"/>
    <x v="0"/>
    <x v="3"/>
    <n v="20170328"/>
    <n v="0"/>
    <s v="Gastos de administración"/>
    <x v="5"/>
    <x v="5"/>
    <n v="38004272"/>
  </r>
  <r>
    <x v="45"/>
    <x v="45"/>
    <s v="20 NIIF Plenas - Separados"/>
    <x v="6"/>
    <s v="F4111"/>
    <x v="0"/>
    <x v="3"/>
    <n v="20170403"/>
    <n v="0"/>
    <s v="Gastos de administración"/>
    <x v="5"/>
    <x v="5"/>
    <n v="9734673"/>
  </r>
  <r>
    <x v="27"/>
    <x v="27"/>
    <s v="40 NIIF Pymes - Individuales"/>
    <x v="0"/>
    <s v="F4290"/>
    <x v="0"/>
    <x v="3"/>
    <n v="20170503"/>
    <n v="0"/>
    <s v="Gastos de administración"/>
    <x v="5"/>
    <x v="5"/>
    <n v="3538447"/>
  </r>
  <r>
    <x v="59"/>
    <x v="59"/>
    <s v="20 NIIF Plenas - Separados"/>
    <x v="0"/>
    <s v="F4111"/>
    <x v="0"/>
    <x v="3"/>
    <n v="20170403"/>
    <n v="0"/>
    <s v="Gastos de administración"/>
    <x v="5"/>
    <x v="5"/>
    <n v="18940740"/>
  </r>
  <r>
    <x v="71"/>
    <x v="71"/>
    <s v="40 NIIF Pymes - Individuales"/>
    <x v="5"/>
    <s v="F4210"/>
    <x v="0"/>
    <x v="3"/>
    <n v="20170424"/>
    <n v="0"/>
    <s v="Gastos de administración"/>
    <x v="5"/>
    <x v="5"/>
    <n v="15421472"/>
  </r>
  <r>
    <x v="2"/>
    <x v="2"/>
    <s v="20 NIIF Plenas - Separados"/>
    <x v="0"/>
    <s v="F4111"/>
    <x v="0"/>
    <x v="3"/>
    <n v="20170407"/>
    <n v="0"/>
    <s v="Gastos de administración"/>
    <x v="5"/>
    <x v="5"/>
    <n v="40245938"/>
  </r>
  <r>
    <x v="60"/>
    <x v="60"/>
    <s v="10 NIIF Plenas - Individuales"/>
    <x v="0"/>
    <s v="F4111"/>
    <x v="0"/>
    <x v="3"/>
    <n v="20170509"/>
    <n v="0"/>
    <s v="Gastos de administración"/>
    <x v="5"/>
    <x v="5"/>
    <n v="19372302"/>
  </r>
  <r>
    <x v="42"/>
    <x v="42"/>
    <s v="50 NIIF Pymes - Separados"/>
    <x v="0"/>
    <s v="F4321"/>
    <x v="0"/>
    <x v="3"/>
    <n v="20170428"/>
    <n v="0"/>
    <s v="Gastos de administración"/>
    <x v="5"/>
    <x v="5"/>
    <n v="9530155"/>
  </r>
  <r>
    <x v="49"/>
    <x v="49"/>
    <s v="20 NIIF Plenas - Separados"/>
    <x v="3"/>
    <s v="F4210"/>
    <x v="0"/>
    <x v="3"/>
    <n v="20170406"/>
    <n v="0"/>
    <s v="Gastos de administración"/>
    <x v="5"/>
    <x v="5"/>
    <n v="15195504"/>
  </r>
  <r>
    <x v="3"/>
    <x v="3"/>
    <s v="10 NIIF Plenas - Individuales"/>
    <x v="0"/>
    <s v="F4111"/>
    <x v="0"/>
    <x v="3"/>
    <n v="20170330"/>
    <n v="0"/>
    <s v="Gastos de administración"/>
    <x v="5"/>
    <x v="5"/>
    <n v="6632362"/>
  </r>
  <r>
    <x v="22"/>
    <x v="22"/>
    <s v="20 NIIF Plenas - Separados"/>
    <x v="3"/>
    <s v="F4111"/>
    <x v="0"/>
    <x v="3"/>
    <n v="20170404"/>
    <n v="0"/>
    <s v="Gastos de administración"/>
    <x v="5"/>
    <x v="5"/>
    <n v="9916731"/>
  </r>
  <r>
    <x v="20"/>
    <x v="20"/>
    <s v="10 NIIF Plenas - Individuales"/>
    <x v="3"/>
    <s v="F4290"/>
    <x v="0"/>
    <x v="3"/>
    <n v="20170328"/>
    <n v="0"/>
    <s v="Gastos de administración"/>
    <x v="5"/>
    <x v="5"/>
    <n v="3997778"/>
  </r>
  <r>
    <x v="9"/>
    <x v="9"/>
    <s v="20 NIIF Plenas - Separados"/>
    <x v="0"/>
    <s v="N8299"/>
    <x v="0"/>
    <x v="3"/>
    <n v="20170405"/>
    <n v="0"/>
    <s v="Gastos de administración"/>
    <x v="5"/>
    <x v="5"/>
    <n v="10739463"/>
  </r>
  <r>
    <x v="48"/>
    <x v="48"/>
    <s v="20 NIIF Plenas - Separados"/>
    <x v="4"/>
    <s v="F4290"/>
    <x v="0"/>
    <x v="3"/>
    <n v="20171004"/>
    <n v="0"/>
    <s v="Gastos de administración"/>
    <x v="5"/>
    <x v="5"/>
    <n v="39452348"/>
  </r>
  <r>
    <x v="1"/>
    <x v="1"/>
    <s v="40 NIIF Pymes - Individuales"/>
    <x v="0"/>
    <s v="M7110"/>
    <x v="0"/>
    <x v="3"/>
    <n v="20170420"/>
    <n v="0"/>
    <s v="Gastos de administración"/>
    <x v="5"/>
    <x v="5"/>
    <n v="5596439"/>
  </r>
  <r>
    <x v="43"/>
    <x v="43"/>
    <s v="40 NIIF Pymes - Individuales"/>
    <x v="0"/>
    <s v="L6820"/>
    <x v="0"/>
    <x v="3"/>
    <n v="20170424"/>
    <n v="0"/>
    <s v="Gastos de administración"/>
    <x v="5"/>
    <x v="5"/>
    <n v="616380"/>
  </r>
  <r>
    <x v="55"/>
    <x v="55"/>
    <s v="20 NIIF Plenas - Separados"/>
    <x v="0"/>
    <s v="F4390"/>
    <x v="0"/>
    <x v="3"/>
    <n v="20170406"/>
    <n v="0"/>
    <s v="Gastos de administración"/>
    <x v="5"/>
    <x v="5"/>
    <n v="722345"/>
  </r>
  <r>
    <x v="33"/>
    <x v="33"/>
    <s v="20 NIIF Plenas - Separados"/>
    <x v="3"/>
    <s v="M7110"/>
    <x v="0"/>
    <x v="3"/>
    <n v="20170401"/>
    <n v="0"/>
    <s v="Gastos de administración"/>
    <x v="5"/>
    <x v="5"/>
    <n v="31189990"/>
  </r>
  <r>
    <x v="37"/>
    <x v="37"/>
    <s v="50 NIIF Pymes - Separados"/>
    <x v="0"/>
    <s v="M7110"/>
    <x v="0"/>
    <x v="3"/>
    <n v="20170510"/>
    <n v="0"/>
    <s v="Gastos de administración"/>
    <x v="5"/>
    <x v="5"/>
    <n v="31418058"/>
  </r>
  <r>
    <x v="56"/>
    <x v="56"/>
    <s v="20 NIIF Plenas - Separados"/>
    <x v="0"/>
    <s v="M7110"/>
    <x v="0"/>
    <x v="3"/>
    <n v="20170330"/>
    <n v="0"/>
    <s v="Gastos de administración"/>
    <x v="5"/>
    <x v="5"/>
    <n v="17211510"/>
  </r>
  <r>
    <x v="63"/>
    <x v="63"/>
    <s v="50 NIIF Pymes - Separados"/>
    <x v="0"/>
    <s v="M7110"/>
    <x v="0"/>
    <x v="3"/>
    <n v="20170502"/>
    <n v="0"/>
    <s v="Gastos de administración"/>
    <x v="5"/>
    <x v="5"/>
    <n v="3581051"/>
  </r>
  <r>
    <x v="25"/>
    <x v="25"/>
    <s v="50 NIIF Pymes - Separados"/>
    <x v="0"/>
    <s v="M7110"/>
    <x v="0"/>
    <x v="3"/>
    <n v="20170510"/>
    <n v="0"/>
    <s v="Gastos de administración"/>
    <x v="5"/>
    <x v="5"/>
    <n v="306586"/>
  </r>
  <r>
    <x v="26"/>
    <x v="26"/>
    <s v="20 NIIF Plenas - Separados"/>
    <x v="0"/>
    <s v="M7110"/>
    <x v="0"/>
    <x v="3"/>
    <n v="20170405"/>
    <n v="0"/>
    <s v="Gastos de administración"/>
    <x v="5"/>
    <x v="5"/>
    <n v="11475232"/>
  </r>
  <r>
    <x v="68"/>
    <x v="68"/>
    <s v="20 NIIF Plenas - Separados"/>
    <x v="0"/>
    <s v="M7110"/>
    <x v="0"/>
    <x v="3"/>
    <n v="20170407"/>
    <n v="0"/>
    <s v="Gastos de administración"/>
    <x v="5"/>
    <x v="5"/>
    <n v="10353960"/>
  </r>
  <r>
    <x v="21"/>
    <x v="21"/>
    <s v="20 NIIF Plenas - Separados"/>
    <x v="0"/>
    <s v="F4111"/>
    <x v="0"/>
    <x v="3"/>
    <n v="20170404"/>
    <n v="0"/>
    <s v="Gastos de administración"/>
    <x v="5"/>
    <x v="5"/>
    <n v="39151845"/>
  </r>
  <r>
    <x v="0"/>
    <x v="0"/>
    <s v="20 NIIF Plenas - Separados"/>
    <x v="0"/>
    <s v="M7110"/>
    <x v="0"/>
    <x v="3"/>
    <n v="20170403"/>
    <n v="0"/>
    <s v="Gastos de administración"/>
    <x v="5"/>
    <x v="5"/>
    <n v="10383270"/>
  </r>
  <r>
    <x v="7"/>
    <x v="7"/>
    <s v="50 NIIF Pymes - Separados"/>
    <x v="0"/>
    <s v="F4112"/>
    <x v="0"/>
    <x v="3"/>
    <n v="20170515"/>
    <n v="0"/>
    <s v="Gastos de administración"/>
    <x v="5"/>
    <x v="5"/>
    <n v="6816258"/>
  </r>
  <r>
    <x v="57"/>
    <x v="57"/>
    <s v="40 NIIF Pymes - Individuales"/>
    <x v="0"/>
    <s v="M7110"/>
    <x v="0"/>
    <x v="3"/>
    <n v="20170515"/>
    <n v="0"/>
    <s v="Gastos de administración"/>
    <x v="5"/>
    <x v="5"/>
    <n v="3962920"/>
  </r>
  <r>
    <x v="73"/>
    <x v="73"/>
    <s v="40 NIIF Pymes - Individuales"/>
    <x v="0"/>
    <s v="F4290"/>
    <x v="0"/>
    <x v="3"/>
    <n v="20170512"/>
    <n v="0"/>
    <s v="Gastos de administración"/>
    <x v="5"/>
    <x v="5"/>
    <n v="64621"/>
  </r>
  <r>
    <x v="44"/>
    <x v="44"/>
    <s v="40 NIIF Pymes - Individuales"/>
    <x v="0"/>
    <s v="M7110"/>
    <x v="0"/>
    <x v="3"/>
    <n v="20170417"/>
    <n v="0"/>
    <s v="Gastos de administración"/>
    <x v="5"/>
    <x v="5"/>
    <n v="3615518"/>
  </r>
  <r>
    <x v="32"/>
    <x v="32"/>
    <s v="40 NIIF Pymes - Individuales"/>
    <x v="0"/>
    <s v="M7110"/>
    <x v="0"/>
    <x v="3"/>
    <n v="20170523"/>
    <n v="0"/>
    <s v="Gastos de administración"/>
    <x v="5"/>
    <x v="5"/>
    <n v="2974407"/>
  </r>
  <r>
    <x v="54"/>
    <x v="54"/>
    <s v="20 NIIF Plenas - Separados"/>
    <x v="0"/>
    <s v="N8299"/>
    <x v="0"/>
    <x v="3"/>
    <n v="20170330"/>
    <n v="0"/>
    <s v="Gastos de administración"/>
    <x v="5"/>
    <x v="5"/>
    <n v="5540427"/>
  </r>
  <r>
    <x v="62"/>
    <x v="62"/>
    <s v="20 NIIF Plenas - Separados"/>
    <x v="0"/>
    <s v="M7110"/>
    <x v="0"/>
    <x v="3"/>
    <n v="20170329"/>
    <n v="0"/>
    <s v="Gastos de administración"/>
    <x v="5"/>
    <x v="5"/>
    <n v="16057576"/>
  </r>
  <r>
    <x v="18"/>
    <x v="18"/>
    <s v="20 NIIF Plenas - Separados"/>
    <x v="0"/>
    <s v="M7110"/>
    <x v="0"/>
    <x v="3"/>
    <n v="20170512"/>
    <n v="0"/>
    <s v="Gastos de administración"/>
    <x v="5"/>
    <x v="5"/>
    <n v="2506240"/>
  </r>
  <r>
    <x v="31"/>
    <x v="31"/>
    <s v="40 NIIF Pymes - Individuales"/>
    <x v="0"/>
    <s v="M7110"/>
    <x v="0"/>
    <x v="3"/>
    <n v="20170504"/>
    <n v="0"/>
    <s v="Gastos de administración"/>
    <x v="5"/>
    <x v="5"/>
    <n v="692706"/>
  </r>
  <r>
    <x v="51"/>
    <x v="51"/>
    <s v="20 NIIF Plenas - Separados"/>
    <x v="8"/>
    <s v="F4111"/>
    <x v="0"/>
    <x v="3"/>
    <n v="20170331"/>
    <n v="0"/>
    <s v="Gastos de administración"/>
    <x v="5"/>
    <x v="5"/>
    <n v="8723604"/>
  </r>
  <r>
    <x v="53"/>
    <x v="53"/>
    <s v="20 NIIF Plenas - Separados"/>
    <x v="0"/>
    <s v="F4290"/>
    <x v="0"/>
    <x v="3"/>
    <n v="20170405"/>
    <n v="0"/>
    <s v="Gastos de administración"/>
    <x v="5"/>
    <x v="5"/>
    <n v="26613050"/>
  </r>
  <r>
    <x v="6"/>
    <x v="6"/>
    <s v="10 NIIF Plenas - Individuales"/>
    <x v="2"/>
    <s v="G4663"/>
    <x v="0"/>
    <x v="3"/>
    <n v="20170406"/>
    <n v="0"/>
    <s v="Gastos de administración"/>
    <x v="5"/>
    <x v="5"/>
    <n v="1809487"/>
  </r>
  <r>
    <x v="69"/>
    <x v="69"/>
    <s v="20 NIIF Plenas - Separados"/>
    <x v="0"/>
    <s v="F4290"/>
    <x v="0"/>
    <x v="3"/>
    <n v="20170330"/>
    <n v="0"/>
    <s v="Gastos de administración"/>
    <x v="5"/>
    <x v="5"/>
    <n v="12180714"/>
  </r>
  <r>
    <x v="41"/>
    <x v="41"/>
    <s v="20 NIIF Plenas - Separados"/>
    <x v="3"/>
    <s v="M7110"/>
    <x v="0"/>
    <x v="3"/>
    <n v="20170331"/>
    <n v="0"/>
    <s v="Gastos de administración"/>
    <x v="5"/>
    <x v="5"/>
    <n v="11545944"/>
  </r>
  <r>
    <x v="19"/>
    <x v="19"/>
    <s v="10 NIIF Plenas - Individuales"/>
    <x v="3"/>
    <s v="F4112"/>
    <x v="0"/>
    <x v="3"/>
    <n v="20170503"/>
    <n v="0"/>
    <s v="Gastos de administración"/>
    <x v="5"/>
    <x v="5"/>
    <n v="6216982"/>
  </r>
  <r>
    <x v="14"/>
    <x v="14"/>
    <s v="40 NIIF Pymes - Individuales"/>
    <x v="3"/>
    <s v="M7110"/>
    <x v="0"/>
    <x v="3"/>
    <n v="20170511"/>
    <n v="0"/>
    <s v="Gastos de administración"/>
    <x v="5"/>
    <x v="5"/>
    <n v="3330124"/>
  </r>
  <r>
    <x v="34"/>
    <x v="34"/>
    <s v="20 NIIF Plenas - Separados"/>
    <x v="3"/>
    <s v="F4290"/>
    <x v="0"/>
    <x v="3"/>
    <n v="20170329"/>
    <n v="0"/>
    <s v="Gastos de administración"/>
    <x v="5"/>
    <x v="5"/>
    <n v="2975656"/>
  </r>
  <r>
    <x v="66"/>
    <x v="66"/>
    <s v="20 NIIF Plenas - Separados"/>
    <x v="3"/>
    <s v="M7110"/>
    <x v="0"/>
    <x v="3"/>
    <n v="20170928"/>
    <n v="0"/>
    <s v="Gastos de administración"/>
    <x v="5"/>
    <x v="5"/>
    <n v="1856241"/>
  </r>
  <r>
    <x v="16"/>
    <x v="16"/>
    <s v="20 NIIF Plenas - Separados"/>
    <x v="3"/>
    <s v="F4290"/>
    <x v="0"/>
    <x v="3"/>
    <n v="20170329"/>
    <n v="0"/>
    <s v="Gastos de administración"/>
    <x v="5"/>
    <x v="5"/>
    <n v="11724354"/>
  </r>
  <r>
    <x v="35"/>
    <x v="35"/>
    <s v="40 NIIF Pymes - Individuales"/>
    <x v="3"/>
    <s v="M7110"/>
    <x v="0"/>
    <x v="3"/>
    <n v="20170503"/>
    <n v="0"/>
    <s v="Gastos de administración"/>
    <x v="5"/>
    <x v="5"/>
    <n v="8898790"/>
  </r>
  <r>
    <x v="64"/>
    <x v="64"/>
    <s v="40 NIIF Pymes - Individuales"/>
    <x v="3"/>
    <s v="M7110"/>
    <x v="0"/>
    <x v="3"/>
    <n v="20170510"/>
    <n v="0"/>
    <s v="Gastos de administración"/>
    <x v="5"/>
    <x v="5"/>
    <n v="6537942"/>
  </r>
  <r>
    <x v="67"/>
    <x v="67"/>
    <s v="20 NIIF Plenas - Separados"/>
    <x v="3"/>
    <s v="F4210"/>
    <x v="0"/>
    <x v="3"/>
    <n v="20170328"/>
    <n v="0"/>
    <s v="Gastos de administración"/>
    <x v="5"/>
    <x v="5"/>
    <n v="8559928"/>
  </r>
  <r>
    <x v="40"/>
    <x v="40"/>
    <s v="20 NIIF Plenas - Separados"/>
    <x v="3"/>
    <s v="F4111"/>
    <x v="0"/>
    <x v="3"/>
    <n v="20170403"/>
    <n v="0"/>
    <s v="Gastos de administración"/>
    <x v="5"/>
    <x v="5"/>
    <n v="1568091"/>
  </r>
  <r>
    <x v="30"/>
    <x v="30"/>
    <s v="40 NIIF Pymes - Individuales"/>
    <x v="3"/>
    <s v="M7110"/>
    <x v="0"/>
    <x v="3"/>
    <n v="20170424"/>
    <n v="0"/>
    <s v="Gastos de administración"/>
    <x v="5"/>
    <x v="5"/>
    <n v="2890416"/>
  </r>
  <r>
    <x v="11"/>
    <x v="11"/>
    <s v="10 NIIF Plenas - Individuales"/>
    <x v="1"/>
    <s v="F4210"/>
    <x v="0"/>
    <x v="3"/>
    <n v="20170405"/>
    <n v="0"/>
    <s v="Gastos de administración"/>
    <x v="5"/>
    <x v="5"/>
    <n v="22153145"/>
  </r>
  <r>
    <x v="61"/>
    <x v="61"/>
    <s v="50 NIIF Pymes - Separados"/>
    <x v="1"/>
    <s v="M7110"/>
    <x v="0"/>
    <x v="3"/>
    <n v="20170421"/>
    <n v="0"/>
    <s v="Gastos de administración"/>
    <x v="5"/>
    <x v="5"/>
    <n v="4365210"/>
  </r>
  <r>
    <x v="10"/>
    <x v="10"/>
    <s v="20 NIIF Plenas - Separados"/>
    <x v="4"/>
    <s v="L6810"/>
    <x v="0"/>
    <x v="3"/>
    <n v="20170509"/>
    <n v="0"/>
    <s v="Gastos de administración"/>
    <x v="5"/>
    <x v="5"/>
    <n v="1289587"/>
  </r>
  <r>
    <x v="50"/>
    <x v="50"/>
    <s v="50 NIIF Pymes - Separados"/>
    <x v="0"/>
    <s v="M7110"/>
    <x v="0"/>
    <x v="3"/>
    <n v="20170419"/>
    <n v="0"/>
    <s v="Gastos de administración"/>
    <x v="5"/>
    <x v="5"/>
    <n v="3862747"/>
  </r>
  <r>
    <x v="12"/>
    <x v="12"/>
    <s v="10 NIIF Plenas - Individuales"/>
    <x v="4"/>
    <s v="F4290"/>
    <x v="0"/>
    <x v="3"/>
    <n v="20170407"/>
    <n v="0"/>
    <s v="Gastos de administración"/>
    <x v="5"/>
    <x v="5"/>
    <n v="1973533"/>
  </r>
  <r>
    <x v="28"/>
    <x v="28"/>
    <s v="20 NIIF Plenas - Separados"/>
    <x v="0"/>
    <s v="F4210"/>
    <x v="5"/>
    <x v="3"/>
    <n v="20170331"/>
    <n v="0"/>
    <s v="Gastos de administración"/>
    <x v="5"/>
    <x v="5"/>
    <n v="12739611"/>
  </r>
  <r>
    <x v="13"/>
    <x v="13"/>
    <s v="50 NIIF Pymes - Separados"/>
    <x v="0"/>
    <s v="M7110"/>
    <x v="0"/>
    <x v="3"/>
    <n v="20170517"/>
    <n v="0"/>
    <s v="Gastos de administración"/>
    <x v="5"/>
    <x v="5"/>
    <n v="6876670"/>
  </r>
  <r>
    <x v="58"/>
    <x v="58"/>
    <s v="10 NIIF Plenas - Individuales"/>
    <x v="0"/>
    <s v="M7110"/>
    <x v="0"/>
    <x v="3"/>
    <n v="20170330"/>
    <n v="0"/>
    <s v="Gastos de administración"/>
    <x v="5"/>
    <x v="5"/>
    <n v="2431298"/>
  </r>
  <r>
    <x v="39"/>
    <x v="39"/>
    <s v="40 NIIF Pymes - Individuales"/>
    <x v="0"/>
    <s v="M7110"/>
    <x v="0"/>
    <x v="3"/>
    <n v="20170509"/>
    <n v="0"/>
    <s v="Gastos de administración"/>
    <x v="5"/>
    <x v="5"/>
    <n v="9222233"/>
  </r>
  <r>
    <x v="38"/>
    <x v="38"/>
    <s v="40 NIIF Pymes - Individuales"/>
    <x v="0"/>
    <s v="M7110"/>
    <x v="0"/>
    <x v="3"/>
    <n v="20170510"/>
    <n v="0"/>
    <s v="Gastos de administración"/>
    <x v="5"/>
    <x v="5"/>
    <n v="1456312"/>
  </r>
  <r>
    <x v="24"/>
    <x v="24"/>
    <s v="50 NIIF Pymes - Separados"/>
    <x v="3"/>
    <s v="F4390"/>
    <x v="0"/>
    <x v="3"/>
    <n v="20170504"/>
    <n v="0"/>
    <s v="Gastos de administración"/>
    <x v="5"/>
    <x v="5"/>
    <n v="752277"/>
  </r>
  <r>
    <x v="4"/>
    <x v="4"/>
    <s v="10 NIIF Plenas - Individuales"/>
    <x v="0"/>
    <s v="F4111"/>
    <x v="0"/>
    <x v="3"/>
    <n v="20170327"/>
    <n v="0"/>
    <s v="Gastos de administración"/>
    <x v="5"/>
    <x v="5"/>
    <n v="16932206"/>
  </r>
  <r>
    <x v="23"/>
    <x v="23"/>
    <s v="10 NIIF Plenas - Individuales"/>
    <x v="0"/>
    <s v="F4210"/>
    <x v="5"/>
    <x v="3"/>
    <n v="20170330"/>
    <n v="0"/>
    <s v="Gastos de administración"/>
    <x v="5"/>
    <x v="5"/>
    <n v="4199612"/>
  </r>
  <r>
    <x v="36"/>
    <x v="36"/>
    <s v="50 NIIF Pymes - Separados"/>
    <x v="5"/>
    <s v="M7110"/>
    <x v="0"/>
    <x v="3"/>
    <n v="20170511"/>
    <n v="0"/>
    <s v="Gastos de administración"/>
    <x v="5"/>
    <x v="5"/>
    <n v="995092"/>
  </r>
  <r>
    <x v="46"/>
    <x v="46"/>
    <s v="40 NIIF Pymes - Individuales"/>
    <x v="7"/>
    <s v="F4290"/>
    <x v="0"/>
    <x v="3"/>
    <n v="20170503"/>
    <n v="0"/>
    <s v="Gastos de administración"/>
    <x v="5"/>
    <x v="5"/>
    <n v="684394"/>
  </r>
  <r>
    <x v="70"/>
    <x v="70"/>
    <s v="40 NIIF Pymes - Individuales"/>
    <x v="0"/>
    <s v="M7110"/>
    <x v="0"/>
    <x v="3"/>
    <n v="20170426"/>
    <n v="0"/>
    <s v="Gastos de administración"/>
    <x v="5"/>
    <x v="5"/>
    <n v="14913"/>
  </r>
  <r>
    <x v="15"/>
    <x v="15"/>
    <s v="50 NIIF Pymes - Separados"/>
    <x v="0"/>
    <s v="M7110"/>
    <x v="0"/>
    <x v="3"/>
    <n v="20170428"/>
    <n v="0"/>
    <s v="Gastos de administración"/>
    <x v="5"/>
    <x v="5"/>
    <n v="103815"/>
  </r>
  <r>
    <x v="52"/>
    <x v="52"/>
    <s v="10 NIIF Plenas - Individuales"/>
    <x v="0"/>
    <s v="F4210"/>
    <x v="0"/>
    <x v="3"/>
    <n v="20170404"/>
    <n v="0"/>
    <s v="Gastos de administración"/>
    <x v="5"/>
    <x v="5"/>
    <n v="8172749"/>
  </r>
  <r>
    <x v="65"/>
    <x v="65"/>
    <s v="10 NIIF Plenas - Individuales"/>
    <x v="0"/>
    <s v="F4112"/>
    <x v="0"/>
    <x v="3"/>
    <n v="20170330"/>
    <n v="0"/>
    <s v="Gastos de administración"/>
    <x v="5"/>
    <x v="5"/>
    <n v="785289"/>
  </r>
  <r>
    <x v="17"/>
    <x v="17"/>
    <s v="10 NIIF Plenas - Individuales"/>
    <x v="0"/>
    <s v="F4210"/>
    <x v="0"/>
    <x v="3"/>
    <n v="20170410"/>
    <n v="0"/>
    <s v="Gastos de administración"/>
    <x v="5"/>
    <x v="5"/>
    <n v="1144426"/>
  </r>
  <r>
    <x v="29"/>
    <x v="29"/>
    <s v="40 NIIF Pymes - Individuales"/>
    <x v="3"/>
    <s v="F4210"/>
    <x v="0"/>
    <x v="3"/>
    <n v="20170518"/>
    <n v="0"/>
    <s v="Otros gastos"/>
    <x v="23"/>
    <x v="23"/>
    <n v="3991880"/>
  </r>
  <r>
    <x v="72"/>
    <x v="72"/>
    <s v="40 NIIF Pymes - Individuales"/>
    <x v="0"/>
    <s v="M7110"/>
    <x v="0"/>
    <x v="3"/>
    <n v="20170503"/>
    <n v="0"/>
    <s v="Otros gastos"/>
    <x v="23"/>
    <x v="23"/>
    <n v="683186"/>
  </r>
  <r>
    <x v="8"/>
    <x v="8"/>
    <s v="20 NIIF Plenas - Separados"/>
    <x v="3"/>
    <s v="F4111"/>
    <x v="0"/>
    <x v="3"/>
    <n v="20170328"/>
    <n v="0"/>
    <s v="Otros gastos"/>
    <x v="23"/>
    <x v="23"/>
    <n v="5416378"/>
  </r>
  <r>
    <x v="45"/>
    <x v="45"/>
    <s v="20 NIIF Plenas - Separados"/>
    <x v="6"/>
    <s v="F4111"/>
    <x v="0"/>
    <x v="3"/>
    <n v="20170403"/>
    <n v="0"/>
    <s v="Otros gastos"/>
    <x v="23"/>
    <x v="23"/>
    <n v="5491872"/>
  </r>
  <r>
    <x v="27"/>
    <x v="27"/>
    <s v="40 NIIF Pymes - Individuales"/>
    <x v="0"/>
    <s v="F4290"/>
    <x v="0"/>
    <x v="3"/>
    <n v="20170503"/>
    <n v="0"/>
    <s v="Otros gastos"/>
    <x v="23"/>
    <x v="23"/>
    <n v="935822"/>
  </r>
  <r>
    <x v="59"/>
    <x v="59"/>
    <s v="20 NIIF Plenas - Separados"/>
    <x v="0"/>
    <s v="F4111"/>
    <x v="0"/>
    <x v="3"/>
    <n v="20170403"/>
    <n v="0"/>
    <s v="Otros gastos"/>
    <x v="23"/>
    <x v="23"/>
    <n v="8720032"/>
  </r>
  <r>
    <x v="71"/>
    <x v="71"/>
    <s v="40 NIIF Pymes - Individuales"/>
    <x v="5"/>
    <s v="F4210"/>
    <x v="0"/>
    <x v="3"/>
    <n v="20170424"/>
    <n v="0"/>
    <s v="Otros gastos"/>
    <x v="23"/>
    <x v="23"/>
    <n v="12456737"/>
  </r>
  <r>
    <x v="2"/>
    <x v="2"/>
    <s v="20 NIIF Plenas - Separados"/>
    <x v="0"/>
    <s v="F4111"/>
    <x v="0"/>
    <x v="3"/>
    <n v="20170407"/>
    <n v="0"/>
    <s v="Otros gastos"/>
    <x v="23"/>
    <x v="23"/>
    <n v="1544534"/>
  </r>
  <r>
    <x v="60"/>
    <x v="60"/>
    <s v="10 NIIF Plenas - Individuales"/>
    <x v="0"/>
    <s v="F4111"/>
    <x v="0"/>
    <x v="3"/>
    <n v="20170509"/>
    <n v="0"/>
    <s v="Otros gastos"/>
    <x v="23"/>
    <x v="23"/>
    <n v="542564"/>
  </r>
  <r>
    <x v="49"/>
    <x v="49"/>
    <s v="20 NIIF Plenas - Separados"/>
    <x v="3"/>
    <s v="F4210"/>
    <x v="0"/>
    <x v="3"/>
    <n v="20170406"/>
    <n v="0"/>
    <s v="Otros gastos"/>
    <x v="23"/>
    <x v="23"/>
    <n v="5927367"/>
  </r>
  <r>
    <x v="3"/>
    <x v="3"/>
    <s v="10 NIIF Plenas - Individuales"/>
    <x v="0"/>
    <s v="F4111"/>
    <x v="0"/>
    <x v="3"/>
    <n v="20170330"/>
    <n v="0"/>
    <s v="Otros gastos"/>
    <x v="23"/>
    <x v="23"/>
    <n v="861049"/>
  </r>
  <r>
    <x v="22"/>
    <x v="22"/>
    <s v="20 NIIF Plenas - Separados"/>
    <x v="3"/>
    <s v="F4111"/>
    <x v="0"/>
    <x v="3"/>
    <n v="20170404"/>
    <n v="0"/>
    <s v="Otros gastos"/>
    <x v="23"/>
    <x v="23"/>
    <n v="370656"/>
  </r>
  <r>
    <x v="20"/>
    <x v="20"/>
    <s v="10 NIIF Plenas - Individuales"/>
    <x v="3"/>
    <s v="F4290"/>
    <x v="0"/>
    <x v="3"/>
    <n v="20170328"/>
    <n v="0"/>
    <s v="Otros gastos"/>
    <x v="23"/>
    <x v="23"/>
    <n v="748085"/>
  </r>
  <r>
    <x v="9"/>
    <x v="9"/>
    <s v="20 NIIF Plenas - Separados"/>
    <x v="0"/>
    <s v="N8299"/>
    <x v="0"/>
    <x v="3"/>
    <n v="20170405"/>
    <n v="0"/>
    <s v="Otros gastos"/>
    <x v="23"/>
    <x v="23"/>
    <n v="16345"/>
  </r>
  <r>
    <x v="48"/>
    <x v="48"/>
    <s v="20 NIIF Plenas - Separados"/>
    <x v="4"/>
    <s v="F4290"/>
    <x v="0"/>
    <x v="3"/>
    <n v="20171004"/>
    <n v="0"/>
    <s v="Otros gastos"/>
    <x v="23"/>
    <x v="23"/>
    <n v="12902240"/>
  </r>
  <r>
    <x v="1"/>
    <x v="1"/>
    <s v="40 NIIF Pymes - Individuales"/>
    <x v="0"/>
    <s v="M7110"/>
    <x v="0"/>
    <x v="3"/>
    <n v="20170420"/>
    <n v="0"/>
    <s v="Otros gastos"/>
    <x v="23"/>
    <x v="23"/>
    <n v="7656043"/>
  </r>
  <r>
    <x v="43"/>
    <x v="43"/>
    <s v="40 NIIF Pymes - Individuales"/>
    <x v="0"/>
    <s v="L6820"/>
    <x v="0"/>
    <x v="3"/>
    <n v="20170424"/>
    <n v="0"/>
    <s v="Otros gastos"/>
    <x v="23"/>
    <x v="23"/>
    <n v="81316"/>
  </r>
  <r>
    <x v="55"/>
    <x v="55"/>
    <s v="20 NIIF Plenas - Separados"/>
    <x v="0"/>
    <s v="F4390"/>
    <x v="0"/>
    <x v="3"/>
    <n v="20170406"/>
    <n v="0"/>
    <s v="Otros gastos"/>
    <x v="23"/>
    <x v="23"/>
    <n v="164806"/>
  </r>
  <r>
    <x v="33"/>
    <x v="33"/>
    <s v="20 NIIF Plenas - Separados"/>
    <x v="3"/>
    <s v="M7110"/>
    <x v="0"/>
    <x v="3"/>
    <n v="20170401"/>
    <n v="0"/>
    <s v="Otros gastos"/>
    <x v="23"/>
    <x v="23"/>
    <n v="3088711"/>
  </r>
  <r>
    <x v="37"/>
    <x v="37"/>
    <s v="50 NIIF Pymes - Separados"/>
    <x v="0"/>
    <s v="M7110"/>
    <x v="0"/>
    <x v="3"/>
    <n v="20170510"/>
    <n v="0"/>
    <s v="Otros gastos"/>
    <x v="23"/>
    <x v="23"/>
    <n v="1140845"/>
  </r>
  <r>
    <x v="56"/>
    <x v="56"/>
    <s v="20 NIIF Plenas - Separados"/>
    <x v="0"/>
    <s v="M7110"/>
    <x v="0"/>
    <x v="3"/>
    <n v="20170330"/>
    <n v="0"/>
    <s v="Otros gastos"/>
    <x v="23"/>
    <x v="23"/>
    <n v="1088441"/>
  </r>
  <r>
    <x v="63"/>
    <x v="63"/>
    <s v="50 NIIF Pymes - Separados"/>
    <x v="0"/>
    <s v="M7110"/>
    <x v="0"/>
    <x v="3"/>
    <n v="20170502"/>
    <n v="0"/>
    <s v="Otros gastos"/>
    <x v="23"/>
    <x v="23"/>
    <n v="69696"/>
  </r>
  <r>
    <x v="25"/>
    <x v="25"/>
    <s v="50 NIIF Pymes - Separados"/>
    <x v="0"/>
    <s v="M7110"/>
    <x v="0"/>
    <x v="3"/>
    <n v="20170510"/>
    <n v="0"/>
    <s v="Otros gastos"/>
    <x v="23"/>
    <x v="23"/>
    <n v="72492"/>
  </r>
  <r>
    <x v="26"/>
    <x v="26"/>
    <s v="20 NIIF Plenas - Separados"/>
    <x v="0"/>
    <s v="M7110"/>
    <x v="0"/>
    <x v="3"/>
    <n v="20170405"/>
    <n v="0"/>
    <s v="Otros gastos"/>
    <x v="23"/>
    <x v="23"/>
    <n v="161832"/>
  </r>
  <r>
    <x v="21"/>
    <x v="21"/>
    <s v="20 NIIF Plenas - Separados"/>
    <x v="0"/>
    <s v="F4111"/>
    <x v="0"/>
    <x v="3"/>
    <n v="20170404"/>
    <n v="0"/>
    <s v="Otros gastos"/>
    <x v="23"/>
    <x v="23"/>
    <n v="14670722"/>
  </r>
  <r>
    <x v="0"/>
    <x v="0"/>
    <s v="20 NIIF Plenas - Separados"/>
    <x v="0"/>
    <s v="M7110"/>
    <x v="0"/>
    <x v="3"/>
    <n v="20170403"/>
    <n v="0"/>
    <s v="Otros gastos"/>
    <x v="23"/>
    <x v="23"/>
    <n v="808834"/>
  </r>
  <r>
    <x v="57"/>
    <x v="57"/>
    <s v="40 NIIF Pymes - Individuales"/>
    <x v="0"/>
    <s v="M7110"/>
    <x v="0"/>
    <x v="3"/>
    <n v="20170515"/>
    <n v="0"/>
    <s v="Otros gastos"/>
    <x v="23"/>
    <x v="23"/>
    <n v="648940"/>
  </r>
  <r>
    <x v="73"/>
    <x v="73"/>
    <s v="40 NIIF Pymes - Individuales"/>
    <x v="0"/>
    <s v="F4290"/>
    <x v="0"/>
    <x v="3"/>
    <n v="20170512"/>
    <n v="0"/>
    <s v="Otros gastos"/>
    <x v="23"/>
    <x v="23"/>
    <n v="68271"/>
  </r>
  <r>
    <x v="44"/>
    <x v="44"/>
    <s v="40 NIIF Pymes - Individuales"/>
    <x v="0"/>
    <s v="M7110"/>
    <x v="0"/>
    <x v="3"/>
    <n v="20170417"/>
    <n v="0"/>
    <s v="Otros gastos"/>
    <x v="23"/>
    <x v="23"/>
    <n v="497776"/>
  </r>
  <r>
    <x v="32"/>
    <x v="32"/>
    <s v="40 NIIF Pymes - Individuales"/>
    <x v="0"/>
    <s v="M7110"/>
    <x v="0"/>
    <x v="3"/>
    <n v="20170523"/>
    <n v="0"/>
    <s v="Otros gastos"/>
    <x v="23"/>
    <x v="23"/>
    <n v="29168"/>
  </r>
  <r>
    <x v="54"/>
    <x v="54"/>
    <s v="20 NIIF Plenas - Separados"/>
    <x v="0"/>
    <s v="N8299"/>
    <x v="0"/>
    <x v="3"/>
    <n v="20170330"/>
    <n v="0"/>
    <s v="Otros gastos"/>
    <x v="23"/>
    <x v="23"/>
    <n v="726718"/>
  </r>
  <r>
    <x v="62"/>
    <x v="62"/>
    <s v="20 NIIF Plenas - Separados"/>
    <x v="0"/>
    <s v="M7110"/>
    <x v="0"/>
    <x v="3"/>
    <n v="20170329"/>
    <n v="0"/>
    <s v="Otros gastos"/>
    <x v="23"/>
    <x v="23"/>
    <n v="208211"/>
  </r>
  <r>
    <x v="18"/>
    <x v="18"/>
    <s v="20 NIIF Plenas - Separados"/>
    <x v="0"/>
    <s v="M7110"/>
    <x v="0"/>
    <x v="3"/>
    <n v="20170512"/>
    <n v="0"/>
    <s v="Otros gastos"/>
    <x v="23"/>
    <x v="23"/>
    <n v="1729874"/>
  </r>
  <r>
    <x v="31"/>
    <x v="31"/>
    <s v="40 NIIF Pymes - Individuales"/>
    <x v="0"/>
    <s v="M7110"/>
    <x v="0"/>
    <x v="3"/>
    <n v="20170504"/>
    <n v="0"/>
    <s v="Otros gastos"/>
    <x v="23"/>
    <x v="23"/>
    <n v="77065"/>
  </r>
  <r>
    <x v="51"/>
    <x v="51"/>
    <s v="20 NIIF Plenas - Separados"/>
    <x v="8"/>
    <s v="F4111"/>
    <x v="0"/>
    <x v="3"/>
    <n v="20170331"/>
    <n v="0"/>
    <s v="Otros gastos"/>
    <x v="23"/>
    <x v="23"/>
    <n v="26289415"/>
  </r>
  <r>
    <x v="53"/>
    <x v="53"/>
    <s v="20 NIIF Plenas - Separados"/>
    <x v="0"/>
    <s v="F4290"/>
    <x v="0"/>
    <x v="3"/>
    <n v="20170405"/>
    <n v="0"/>
    <s v="Otros gastos"/>
    <x v="23"/>
    <x v="23"/>
    <n v="486366"/>
  </r>
  <r>
    <x v="6"/>
    <x v="6"/>
    <s v="10 NIIF Plenas - Individuales"/>
    <x v="2"/>
    <s v="G4663"/>
    <x v="0"/>
    <x v="3"/>
    <n v="20170406"/>
    <n v="0"/>
    <s v="Otros gastos"/>
    <x v="23"/>
    <x v="23"/>
    <n v="99284"/>
  </r>
  <r>
    <x v="69"/>
    <x v="69"/>
    <s v="20 NIIF Plenas - Separados"/>
    <x v="0"/>
    <s v="F4290"/>
    <x v="0"/>
    <x v="3"/>
    <n v="20170330"/>
    <n v="0"/>
    <s v="Otros gastos"/>
    <x v="23"/>
    <x v="23"/>
    <n v="27909487"/>
  </r>
  <r>
    <x v="41"/>
    <x v="41"/>
    <s v="20 NIIF Plenas - Separados"/>
    <x v="3"/>
    <s v="M7110"/>
    <x v="0"/>
    <x v="3"/>
    <n v="20170331"/>
    <n v="0"/>
    <s v="Otros gastos"/>
    <x v="23"/>
    <x v="23"/>
    <n v="3575415"/>
  </r>
  <r>
    <x v="19"/>
    <x v="19"/>
    <s v="10 NIIF Plenas - Individuales"/>
    <x v="3"/>
    <s v="F4112"/>
    <x v="0"/>
    <x v="3"/>
    <n v="20170503"/>
    <n v="0"/>
    <s v="Otros gastos"/>
    <x v="23"/>
    <x v="23"/>
    <n v="1202953"/>
  </r>
  <r>
    <x v="14"/>
    <x v="14"/>
    <s v="40 NIIF Pymes - Individuales"/>
    <x v="3"/>
    <s v="M7110"/>
    <x v="0"/>
    <x v="3"/>
    <n v="20170511"/>
    <n v="0"/>
    <s v="Otros gastos"/>
    <x v="23"/>
    <x v="23"/>
    <n v="88017"/>
  </r>
  <r>
    <x v="34"/>
    <x v="34"/>
    <s v="20 NIIF Plenas - Separados"/>
    <x v="3"/>
    <s v="F4290"/>
    <x v="0"/>
    <x v="3"/>
    <n v="20170329"/>
    <n v="0"/>
    <s v="Otros gastos"/>
    <x v="23"/>
    <x v="23"/>
    <n v="4524947"/>
  </r>
  <r>
    <x v="66"/>
    <x v="66"/>
    <s v="20 NIIF Plenas - Separados"/>
    <x v="3"/>
    <s v="M7110"/>
    <x v="0"/>
    <x v="3"/>
    <n v="20170928"/>
    <n v="0"/>
    <s v="Otros gastos"/>
    <x v="23"/>
    <x v="23"/>
    <n v="663140"/>
  </r>
  <r>
    <x v="16"/>
    <x v="16"/>
    <s v="20 NIIF Plenas - Separados"/>
    <x v="3"/>
    <s v="F4290"/>
    <x v="0"/>
    <x v="3"/>
    <n v="20170329"/>
    <n v="0"/>
    <s v="Otros gastos"/>
    <x v="23"/>
    <x v="23"/>
    <n v="7589161"/>
  </r>
  <r>
    <x v="35"/>
    <x v="35"/>
    <s v="40 NIIF Pymes - Individuales"/>
    <x v="3"/>
    <s v="M7110"/>
    <x v="0"/>
    <x v="3"/>
    <n v="20170503"/>
    <n v="0"/>
    <s v="Otros gastos"/>
    <x v="23"/>
    <x v="23"/>
    <n v="68758"/>
  </r>
  <r>
    <x v="64"/>
    <x v="64"/>
    <s v="40 NIIF Pymes - Individuales"/>
    <x v="3"/>
    <s v="M7110"/>
    <x v="0"/>
    <x v="3"/>
    <n v="20170510"/>
    <n v="0"/>
    <s v="Otros gastos"/>
    <x v="23"/>
    <x v="23"/>
    <n v="748838"/>
  </r>
  <r>
    <x v="67"/>
    <x v="67"/>
    <s v="20 NIIF Plenas - Separados"/>
    <x v="3"/>
    <s v="F4210"/>
    <x v="0"/>
    <x v="3"/>
    <n v="20170328"/>
    <n v="0"/>
    <s v="Otros gastos"/>
    <x v="23"/>
    <x v="23"/>
    <n v="6751155"/>
  </r>
  <r>
    <x v="40"/>
    <x v="40"/>
    <s v="20 NIIF Plenas - Separados"/>
    <x v="3"/>
    <s v="F4111"/>
    <x v="0"/>
    <x v="3"/>
    <n v="20170403"/>
    <n v="0"/>
    <s v="Otros gastos"/>
    <x v="23"/>
    <x v="23"/>
    <n v="1122794"/>
  </r>
  <r>
    <x v="30"/>
    <x v="30"/>
    <s v="40 NIIF Pymes - Individuales"/>
    <x v="3"/>
    <s v="M7110"/>
    <x v="0"/>
    <x v="3"/>
    <n v="20170424"/>
    <n v="0"/>
    <s v="Otros gastos"/>
    <x v="23"/>
    <x v="23"/>
    <n v="831766"/>
  </r>
  <r>
    <x v="11"/>
    <x v="11"/>
    <s v="10 NIIF Plenas - Individuales"/>
    <x v="1"/>
    <s v="F4210"/>
    <x v="0"/>
    <x v="3"/>
    <n v="20170405"/>
    <n v="0"/>
    <s v="Otros gastos"/>
    <x v="23"/>
    <x v="23"/>
    <n v="824628"/>
  </r>
  <r>
    <x v="61"/>
    <x v="61"/>
    <s v="50 NIIF Pymes - Separados"/>
    <x v="1"/>
    <s v="M7110"/>
    <x v="0"/>
    <x v="3"/>
    <n v="20170421"/>
    <n v="0"/>
    <s v="Otros gastos"/>
    <x v="23"/>
    <x v="23"/>
    <n v="2236"/>
  </r>
  <r>
    <x v="10"/>
    <x v="10"/>
    <s v="20 NIIF Plenas - Separados"/>
    <x v="4"/>
    <s v="L6810"/>
    <x v="0"/>
    <x v="3"/>
    <n v="20170509"/>
    <n v="0"/>
    <s v="Otros gastos"/>
    <x v="23"/>
    <x v="23"/>
    <n v="5986403"/>
  </r>
  <r>
    <x v="50"/>
    <x v="50"/>
    <s v="50 NIIF Pymes - Separados"/>
    <x v="0"/>
    <s v="M7110"/>
    <x v="0"/>
    <x v="3"/>
    <n v="20170419"/>
    <n v="0"/>
    <s v="Otros gastos"/>
    <x v="23"/>
    <x v="23"/>
    <n v="339905"/>
  </r>
  <r>
    <x v="12"/>
    <x v="12"/>
    <s v="10 NIIF Plenas - Individuales"/>
    <x v="4"/>
    <s v="F4290"/>
    <x v="0"/>
    <x v="3"/>
    <n v="20170407"/>
    <n v="0"/>
    <s v="Otros gastos"/>
    <x v="23"/>
    <x v="23"/>
    <n v="5603823"/>
  </r>
  <r>
    <x v="28"/>
    <x v="28"/>
    <s v="20 NIIF Plenas - Separados"/>
    <x v="0"/>
    <s v="F4210"/>
    <x v="5"/>
    <x v="3"/>
    <n v="20170331"/>
    <n v="0"/>
    <s v="Otros gastos"/>
    <x v="23"/>
    <x v="23"/>
    <n v="1698486"/>
  </r>
  <r>
    <x v="13"/>
    <x v="13"/>
    <s v="50 NIIF Pymes - Separados"/>
    <x v="0"/>
    <s v="M7110"/>
    <x v="0"/>
    <x v="3"/>
    <n v="20170517"/>
    <n v="0"/>
    <s v="Otros gastos"/>
    <x v="23"/>
    <x v="23"/>
    <n v="2007196"/>
  </r>
  <r>
    <x v="39"/>
    <x v="39"/>
    <s v="40 NIIF Pymes - Individuales"/>
    <x v="0"/>
    <s v="M7110"/>
    <x v="0"/>
    <x v="3"/>
    <n v="20170509"/>
    <n v="0"/>
    <s v="Otros gastos"/>
    <x v="23"/>
    <x v="23"/>
    <n v="257913"/>
  </r>
  <r>
    <x v="38"/>
    <x v="38"/>
    <s v="40 NIIF Pymes - Individuales"/>
    <x v="0"/>
    <s v="M7110"/>
    <x v="0"/>
    <x v="3"/>
    <n v="20170510"/>
    <n v="0"/>
    <s v="Otros gastos"/>
    <x v="23"/>
    <x v="23"/>
    <n v="364761"/>
  </r>
  <r>
    <x v="24"/>
    <x v="24"/>
    <s v="50 NIIF Pymes - Separados"/>
    <x v="3"/>
    <s v="F4390"/>
    <x v="0"/>
    <x v="3"/>
    <n v="20170504"/>
    <n v="0"/>
    <s v="Otros gastos"/>
    <x v="23"/>
    <x v="23"/>
    <n v="35750"/>
  </r>
  <r>
    <x v="4"/>
    <x v="4"/>
    <s v="10 NIIF Plenas - Individuales"/>
    <x v="0"/>
    <s v="F4111"/>
    <x v="0"/>
    <x v="3"/>
    <n v="20170327"/>
    <n v="0"/>
    <s v="Otros gastos"/>
    <x v="23"/>
    <x v="23"/>
    <n v="3025708"/>
  </r>
  <r>
    <x v="36"/>
    <x v="36"/>
    <s v="50 NIIF Pymes - Separados"/>
    <x v="5"/>
    <s v="M7110"/>
    <x v="0"/>
    <x v="3"/>
    <n v="20170511"/>
    <n v="0"/>
    <s v="Otros gastos"/>
    <x v="23"/>
    <x v="23"/>
    <n v="119610"/>
  </r>
  <r>
    <x v="46"/>
    <x v="46"/>
    <s v="40 NIIF Pymes - Individuales"/>
    <x v="7"/>
    <s v="F4290"/>
    <x v="0"/>
    <x v="3"/>
    <n v="20170503"/>
    <n v="0"/>
    <s v="Otros gastos"/>
    <x v="23"/>
    <x v="23"/>
    <n v="1343479"/>
  </r>
  <r>
    <x v="52"/>
    <x v="52"/>
    <s v="10 NIIF Plenas - Individuales"/>
    <x v="0"/>
    <s v="F4210"/>
    <x v="0"/>
    <x v="3"/>
    <n v="20170404"/>
    <n v="0"/>
    <s v="Otros gastos"/>
    <x v="23"/>
    <x v="23"/>
    <n v="521581"/>
  </r>
  <r>
    <x v="60"/>
    <x v="60"/>
    <s v="10 NIIF Plenas - Individuales"/>
    <x v="0"/>
    <s v="F4111"/>
    <x v="0"/>
    <x v="3"/>
    <n v="20170509"/>
    <n v="0"/>
    <s v="Otras ganancias (pérdidas)"/>
    <x v="7"/>
    <x v="7"/>
    <n v="-305502"/>
  </r>
  <r>
    <x v="21"/>
    <x v="21"/>
    <s v="20 NIIF Plenas - Separados"/>
    <x v="0"/>
    <s v="F4111"/>
    <x v="0"/>
    <x v="3"/>
    <n v="20170404"/>
    <n v="0"/>
    <s v="Otras ganancias (pérdidas)"/>
    <x v="7"/>
    <x v="7"/>
    <n v="43007341"/>
  </r>
  <r>
    <x v="0"/>
    <x v="0"/>
    <s v="20 NIIF Plenas - Separados"/>
    <x v="0"/>
    <s v="M7110"/>
    <x v="0"/>
    <x v="3"/>
    <n v="20170403"/>
    <n v="0"/>
    <s v="Otras ganancias (pérdidas)"/>
    <x v="7"/>
    <x v="7"/>
    <n v="1603524"/>
  </r>
  <r>
    <x v="54"/>
    <x v="54"/>
    <s v="20 NIIF Plenas - Separados"/>
    <x v="0"/>
    <s v="N8299"/>
    <x v="0"/>
    <x v="3"/>
    <n v="20170330"/>
    <n v="0"/>
    <s v="Otras ganancias (pérdidas)"/>
    <x v="7"/>
    <x v="7"/>
    <n v="36691"/>
  </r>
  <r>
    <x v="31"/>
    <x v="31"/>
    <s v="40 NIIF Pymes - Individuales"/>
    <x v="0"/>
    <s v="M7110"/>
    <x v="0"/>
    <x v="3"/>
    <n v="20170504"/>
    <n v="0"/>
    <s v="Otras ganancias (pérdidas)"/>
    <x v="7"/>
    <x v="7"/>
    <n v="178530"/>
  </r>
  <r>
    <x v="53"/>
    <x v="53"/>
    <s v="20 NIIF Plenas - Separados"/>
    <x v="0"/>
    <s v="F4290"/>
    <x v="0"/>
    <x v="3"/>
    <n v="20170405"/>
    <n v="0"/>
    <s v="Otras ganancias (pérdidas)"/>
    <x v="7"/>
    <x v="7"/>
    <n v="-1838894"/>
  </r>
  <r>
    <x v="34"/>
    <x v="34"/>
    <s v="20 NIIF Plenas - Separados"/>
    <x v="3"/>
    <s v="F4290"/>
    <x v="0"/>
    <x v="3"/>
    <n v="20170329"/>
    <n v="0"/>
    <s v="Otras ganancias (pérdidas)"/>
    <x v="7"/>
    <x v="7"/>
    <n v="-463480"/>
  </r>
  <r>
    <x v="16"/>
    <x v="16"/>
    <s v="20 NIIF Plenas - Separados"/>
    <x v="3"/>
    <s v="F4290"/>
    <x v="0"/>
    <x v="3"/>
    <n v="20170329"/>
    <n v="0"/>
    <s v="Otras ganancias (pérdidas)"/>
    <x v="7"/>
    <x v="7"/>
    <n v="7613297"/>
  </r>
  <r>
    <x v="30"/>
    <x v="30"/>
    <s v="40 NIIF Pymes - Individuales"/>
    <x v="3"/>
    <s v="M7110"/>
    <x v="0"/>
    <x v="3"/>
    <n v="20170424"/>
    <n v="0"/>
    <s v="Otras ganancias (pérdidas)"/>
    <x v="7"/>
    <x v="7"/>
    <n v="5154336"/>
  </r>
  <r>
    <x v="24"/>
    <x v="24"/>
    <s v="50 NIIF Pymes - Separados"/>
    <x v="3"/>
    <s v="F4390"/>
    <x v="0"/>
    <x v="3"/>
    <n v="20170504"/>
    <n v="0"/>
    <s v="Otras ganancias (pérdidas)"/>
    <x v="7"/>
    <x v="7"/>
    <n v="59910"/>
  </r>
  <r>
    <x v="29"/>
    <x v="29"/>
    <s v="40 NIIF Pymes - Individuales"/>
    <x v="3"/>
    <s v="F4210"/>
    <x v="0"/>
    <x v="3"/>
    <n v="20170518"/>
    <n v="0"/>
    <s v="Ganancia (pérdida) por actividades de operación"/>
    <x v="8"/>
    <x v="8"/>
    <n v="7763201"/>
  </r>
  <r>
    <x v="72"/>
    <x v="72"/>
    <s v="40 NIIF Pymes - Individuales"/>
    <x v="0"/>
    <s v="M7110"/>
    <x v="0"/>
    <x v="3"/>
    <n v="20170503"/>
    <n v="0"/>
    <s v="Ganancia (pérdida) por actividades de operación"/>
    <x v="8"/>
    <x v="8"/>
    <n v="439044"/>
  </r>
  <r>
    <x v="8"/>
    <x v="8"/>
    <s v="20 NIIF Plenas - Separados"/>
    <x v="3"/>
    <s v="F4111"/>
    <x v="0"/>
    <x v="3"/>
    <n v="20170328"/>
    <n v="0"/>
    <s v="Ganancia (pérdida) por actividades de operación"/>
    <x v="8"/>
    <x v="8"/>
    <n v="53122110"/>
  </r>
  <r>
    <x v="45"/>
    <x v="45"/>
    <s v="20 NIIF Plenas - Separados"/>
    <x v="6"/>
    <s v="F4111"/>
    <x v="0"/>
    <x v="3"/>
    <n v="20170403"/>
    <n v="0"/>
    <s v="Ganancia (pérdida) por actividades de operación"/>
    <x v="8"/>
    <x v="8"/>
    <n v="55742820"/>
  </r>
  <r>
    <x v="47"/>
    <x v="47"/>
    <s v="40 NIIF Pymes - Individuales"/>
    <x v="0"/>
    <s v="F4290"/>
    <x v="0"/>
    <x v="3"/>
    <n v="20170505"/>
    <n v="0"/>
    <s v="Ganancia (pérdida) por actividades de operación"/>
    <x v="8"/>
    <x v="8"/>
    <n v="2766108"/>
  </r>
  <r>
    <x v="27"/>
    <x v="27"/>
    <s v="40 NIIF Pymes - Individuales"/>
    <x v="0"/>
    <s v="F4290"/>
    <x v="0"/>
    <x v="3"/>
    <n v="20170503"/>
    <n v="0"/>
    <s v="Ganancia (pérdida) por actividades de operación"/>
    <x v="8"/>
    <x v="8"/>
    <n v="4393892"/>
  </r>
  <r>
    <x v="59"/>
    <x v="59"/>
    <s v="20 NIIF Plenas - Separados"/>
    <x v="0"/>
    <s v="F4111"/>
    <x v="0"/>
    <x v="3"/>
    <n v="20170403"/>
    <n v="0"/>
    <s v="Ganancia (pérdida) por actividades de operación"/>
    <x v="8"/>
    <x v="8"/>
    <n v="41799530"/>
  </r>
  <r>
    <x v="71"/>
    <x v="71"/>
    <s v="40 NIIF Pymes - Individuales"/>
    <x v="5"/>
    <s v="F4210"/>
    <x v="0"/>
    <x v="3"/>
    <n v="20170424"/>
    <n v="0"/>
    <s v="Ganancia (pérdida) por actividades de operación"/>
    <x v="8"/>
    <x v="8"/>
    <n v="32457596"/>
  </r>
  <r>
    <x v="2"/>
    <x v="2"/>
    <s v="20 NIIF Plenas - Separados"/>
    <x v="0"/>
    <s v="F4111"/>
    <x v="0"/>
    <x v="3"/>
    <n v="20170407"/>
    <n v="0"/>
    <s v="Ganancia (pérdida) por actividades de operación"/>
    <x v="8"/>
    <x v="8"/>
    <n v="78380534"/>
  </r>
  <r>
    <x v="60"/>
    <x v="60"/>
    <s v="10 NIIF Plenas - Individuales"/>
    <x v="0"/>
    <s v="F4111"/>
    <x v="0"/>
    <x v="3"/>
    <n v="20170509"/>
    <n v="0"/>
    <s v="Ganancia (pérdida) por actividades de operación"/>
    <x v="8"/>
    <x v="8"/>
    <n v="17071418"/>
  </r>
  <r>
    <x v="42"/>
    <x v="42"/>
    <s v="50 NIIF Pymes - Separados"/>
    <x v="0"/>
    <s v="F4321"/>
    <x v="0"/>
    <x v="3"/>
    <n v="20170428"/>
    <n v="0"/>
    <s v="Ganancia (pérdida) por actividades de operación"/>
    <x v="8"/>
    <x v="8"/>
    <n v="25662385"/>
  </r>
  <r>
    <x v="49"/>
    <x v="49"/>
    <s v="20 NIIF Plenas - Separados"/>
    <x v="3"/>
    <s v="F4210"/>
    <x v="0"/>
    <x v="3"/>
    <n v="20170406"/>
    <n v="0"/>
    <s v="Ganancia (pérdida) por actividades de operación"/>
    <x v="8"/>
    <x v="8"/>
    <n v="32531045"/>
  </r>
  <r>
    <x v="3"/>
    <x v="3"/>
    <s v="10 NIIF Plenas - Individuales"/>
    <x v="0"/>
    <s v="F4111"/>
    <x v="0"/>
    <x v="3"/>
    <n v="20170330"/>
    <n v="0"/>
    <s v="Ganancia (pérdida) por actividades de operación"/>
    <x v="8"/>
    <x v="8"/>
    <n v="14846361"/>
  </r>
  <r>
    <x v="22"/>
    <x v="22"/>
    <s v="20 NIIF Plenas - Separados"/>
    <x v="3"/>
    <s v="F4111"/>
    <x v="0"/>
    <x v="3"/>
    <n v="20170404"/>
    <n v="0"/>
    <s v="Ganancia (pérdida) por actividades de operación"/>
    <x v="8"/>
    <x v="8"/>
    <n v="32787397"/>
  </r>
  <r>
    <x v="20"/>
    <x v="20"/>
    <s v="10 NIIF Plenas - Individuales"/>
    <x v="3"/>
    <s v="F4290"/>
    <x v="0"/>
    <x v="3"/>
    <n v="20170328"/>
    <n v="0"/>
    <s v="Ganancia (pérdida) por actividades de operación"/>
    <x v="8"/>
    <x v="8"/>
    <n v="42117960"/>
  </r>
  <r>
    <x v="9"/>
    <x v="9"/>
    <s v="20 NIIF Plenas - Separados"/>
    <x v="0"/>
    <s v="N8299"/>
    <x v="0"/>
    <x v="3"/>
    <n v="20170405"/>
    <n v="0"/>
    <s v="Ganancia (pérdida) por actividades de operación"/>
    <x v="8"/>
    <x v="8"/>
    <n v="2898504"/>
  </r>
  <r>
    <x v="48"/>
    <x v="48"/>
    <s v="20 NIIF Plenas - Separados"/>
    <x v="4"/>
    <s v="F4290"/>
    <x v="0"/>
    <x v="3"/>
    <n v="20171004"/>
    <n v="0"/>
    <s v="Ganancia (pérdida) por actividades de operación"/>
    <x v="8"/>
    <x v="8"/>
    <n v="81691831"/>
  </r>
  <r>
    <x v="1"/>
    <x v="1"/>
    <s v="40 NIIF Pymes - Individuales"/>
    <x v="0"/>
    <s v="M7110"/>
    <x v="0"/>
    <x v="3"/>
    <n v="20170420"/>
    <n v="0"/>
    <s v="Ganancia (pérdida) por actividades de operación"/>
    <x v="8"/>
    <x v="8"/>
    <n v="899581"/>
  </r>
  <r>
    <x v="43"/>
    <x v="43"/>
    <s v="40 NIIF Pymes - Individuales"/>
    <x v="0"/>
    <s v="L6820"/>
    <x v="0"/>
    <x v="3"/>
    <n v="20170424"/>
    <n v="0"/>
    <s v="Ganancia (pérdida) por actividades de operación"/>
    <x v="8"/>
    <x v="8"/>
    <n v="539957"/>
  </r>
  <r>
    <x v="55"/>
    <x v="55"/>
    <s v="20 NIIF Plenas - Separados"/>
    <x v="0"/>
    <s v="F4390"/>
    <x v="0"/>
    <x v="3"/>
    <n v="20170406"/>
    <n v="0"/>
    <s v="Ganancia (pérdida) por actividades de operación"/>
    <x v="8"/>
    <x v="8"/>
    <n v="33316"/>
  </r>
  <r>
    <x v="33"/>
    <x v="33"/>
    <s v="20 NIIF Plenas - Separados"/>
    <x v="3"/>
    <s v="M7110"/>
    <x v="0"/>
    <x v="3"/>
    <n v="20170401"/>
    <n v="0"/>
    <s v="Ganancia (pérdida) por actividades de operación"/>
    <x v="8"/>
    <x v="8"/>
    <n v="13187861"/>
  </r>
  <r>
    <x v="37"/>
    <x v="37"/>
    <s v="50 NIIF Pymes - Separados"/>
    <x v="0"/>
    <s v="M7110"/>
    <x v="0"/>
    <x v="3"/>
    <n v="20170510"/>
    <n v="0"/>
    <s v="Ganancia (pérdida) por actividades de operación"/>
    <x v="8"/>
    <x v="8"/>
    <n v="6189144"/>
  </r>
  <r>
    <x v="56"/>
    <x v="56"/>
    <s v="20 NIIF Plenas - Separados"/>
    <x v="0"/>
    <s v="M7110"/>
    <x v="0"/>
    <x v="3"/>
    <n v="20170330"/>
    <n v="0"/>
    <s v="Ganancia (pérdida) por actividades de operación"/>
    <x v="8"/>
    <x v="8"/>
    <n v="-1099028"/>
  </r>
  <r>
    <x v="63"/>
    <x v="63"/>
    <s v="50 NIIF Pymes - Separados"/>
    <x v="0"/>
    <s v="M7110"/>
    <x v="0"/>
    <x v="3"/>
    <n v="20170502"/>
    <n v="0"/>
    <s v="Ganancia (pérdida) por actividades de operación"/>
    <x v="8"/>
    <x v="8"/>
    <n v="1158181"/>
  </r>
  <r>
    <x v="25"/>
    <x v="25"/>
    <s v="50 NIIF Pymes - Separados"/>
    <x v="0"/>
    <s v="M7110"/>
    <x v="0"/>
    <x v="3"/>
    <n v="20170510"/>
    <n v="0"/>
    <s v="Ganancia (pérdida) por actividades de operación"/>
    <x v="8"/>
    <x v="8"/>
    <n v="2004998"/>
  </r>
  <r>
    <x v="26"/>
    <x v="26"/>
    <s v="20 NIIF Plenas - Separados"/>
    <x v="0"/>
    <s v="M7110"/>
    <x v="0"/>
    <x v="3"/>
    <n v="20170405"/>
    <n v="0"/>
    <s v="Ganancia (pérdida) por actividades de operación"/>
    <x v="8"/>
    <x v="8"/>
    <n v="6940733"/>
  </r>
  <r>
    <x v="68"/>
    <x v="68"/>
    <s v="20 NIIF Plenas - Separados"/>
    <x v="0"/>
    <s v="M7110"/>
    <x v="0"/>
    <x v="3"/>
    <n v="20170407"/>
    <n v="0"/>
    <s v="Ganancia (pérdida) por actividades de operación"/>
    <x v="8"/>
    <x v="8"/>
    <n v="-864238"/>
  </r>
  <r>
    <x v="21"/>
    <x v="21"/>
    <s v="20 NIIF Plenas - Separados"/>
    <x v="0"/>
    <s v="F4111"/>
    <x v="0"/>
    <x v="3"/>
    <n v="20170404"/>
    <n v="0"/>
    <s v="Ganancia (pérdida) por actividades de operación"/>
    <x v="8"/>
    <x v="8"/>
    <n v="122051478"/>
  </r>
  <r>
    <x v="0"/>
    <x v="0"/>
    <s v="20 NIIF Plenas - Separados"/>
    <x v="0"/>
    <s v="M7110"/>
    <x v="0"/>
    <x v="3"/>
    <n v="20170403"/>
    <n v="0"/>
    <s v="Ganancia (pérdida) por actividades de operación"/>
    <x v="8"/>
    <x v="8"/>
    <n v="5019844"/>
  </r>
  <r>
    <x v="7"/>
    <x v="7"/>
    <s v="50 NIIF Pymes - Separados"/>
    <x v="0"/>
    <s v="F4112"/>
    <x v="0"/>
    <x v="3"/>
    <n v="20170515"/>
    <n v="0"/>
    <s v="Ganancia (pérdida) por actividades de operación"/>
    <x v="8"/>
    <x v="8"/>
    <n v="920267"/>
  </r>
  <r>
    <x v="57"/>
    <x v="57"/>
    <s v="40 NIIF Pymes - Individuales"/>
    <x v="0"/>
    <s v="M7110"/>
    <x v="0"/>
    <x v="3"/>
    <n v="20170515"/>
    <n v="0"/>
    <s v="Ganancia (pérdida) por actividades de operación"/>
    <x v="8"/>
    <x v="8"/>
    <n v="5966400"/>
  </r>
  <r>
    <x v="73"/>
    <x v="73"/>
    <s v="40 NIIF Pymes - Individuales"/>
    <x v="0"/>
    <s v="F4290"/>
    <x v="0"/>
    <x v="3"/>
    <n v="20170512"/>
    <n v="0"/>
    <s v="Ganancia (pérdida) por actividades de operación"/>
    <x v="8"/>
    <x v="8"/>
    <n v="-132366"/>
  </r>
  <r>
    <x v="44"/>
    <x v="44"/>
    <s v="40 NIIF Pymes - Individuales"/>
    <x v="0"/>
    <s v="M7110"/>
    <x v="0"/>
    <x v="3"/>
    <n v="20170417"/>
    <n v="0"/>
    <s v="Ganancia (pérdida) por actividades de operación"/>
    <x v="8"/>
    <x v="8"/>
    <n v="855211"/>
  </r>
  <r>
    <x v="32"/>
    <x v="32"/>
    <s v="40 NIIF Pymes - Individuales"/>
    <x v="0"/>
    <s v="M7110"/>
    <x v="0"/>
    <x v="3"/>
    <n v="20170523"/>
    <n v="0"/>
    <s v="Ganancia (pérdida) por actividades de operación"/>
    <x v="8"/>
    <x v="8"/>
    <n v="773653"/>
  </r>
  <r>
    <x v="54"/>
    <x v="54"/>
    <s v="20 NIIF Plenas - Separados"/>
    <x v="0"/>
    <s v="N8299"/>
    <x v="0"/>
    <x v="3"/>
    <n v="20170330"/>
    <n v="0"/>
    <s v="Ganancia (pérdida) por actividades de operación"/>
    <x v="8"/>
    <x v="8"/>
    <n v="13920293"/>
  </r>
  <r>
    <x v="62"/>
    <x v="62"/>
    <s v="20 NIIF Plenas - Separados"/>
    <x v="0"/>
    <s v="M7110"/>
    <x v="0"/>
    <x v="3"/>
    <n v="20170329"/>
    <n v="0"/>
    <s v="Ganancia (pérdida) por actividades de operación"/>
    <x v="8"/>
    <x v="8"/>
    <n v="1114468"/>
  </r>
  <r>
    <x v="18"/>
    <x v="18"/>
    <s v="20 NIIF Plenas - Separados"/>
    <x v="0"/>
    <s v="M7110"/>
    <x v="0"/>
    <x v="3"/>
    <n v="20170512"/>
    <n v="0"/>
    <s v="Ganancia (pérdida) por actividades de operación"/>
    <x v="8"/>
    <x v="8"/>
    <n v="7644907"/>
  </r>
  <r>
    <x v="31"/>
    <x v="31"/>
    <s v="40 NIIF Pymes - Individuales"/>
    <x v="0"/>
    <s v="M7110"/>
    <x v="0"/>
    <x v="3"/>
    <n v="20170504"/>
    <n v="0"/>
    <s v="Ganancia (pérdida) por actividades de operación"/>
    <x v="8"/>
    <x v="8"/>
    <n v="970744"/>
  </r>
  <r>
    <x v="51"/>
    <x v="51"/>
    <s v="20 NIIF Plenas - Separados"/>
    <x v="8"/>
    <s v="F4111"/>
    <x v="0"/>
    <x v="3"/>
    <n v="20170331"/>
    <n v="0"/>
    <s v="Ganancia (pérdida) por actividades de operación"/>
    <x v="8"/>
    <x v="8"/>
    <n v="34611272"/>
  </r>
  <r>
    <x v="53"/>
    <x v="53"/>
    <s v="20 NIIF Plenas - Separados"/>
    <x v="0"/>
    <s v="F4290"/>
    <x v="0"/>
    <x v="3"/>
    <n v="20170405"/>
    <n v="0"/>
    <s v="Ganancia (pérdida) por actividades de operación"/>
    <x v="8"/>
    <x v="8"/>
    <n v="-24631168"/>
  </r>
  <r>
    <x v="6"/>
    <x v="6"/>
    <s v="10 NIIF Plenas - Individuales"/>
    <x v="2"/>
    <s v="G4663"/>
    <x v="0"/>
    <x v="3"/>
    <n v="20170406"/>
    <n v="0"/>
    <s v="Ganancia (pérdida) por actividades de operación"/>
    <x v="8"/>
    <x v="8"/>
    <n v="4817572"/>
  </r>
  <r>
    <x v="69"/>
    <x v="69"/>
    <s v="20 NIIF Plenas - Separados"/>
    <x v="0"/>
    <s v="F4290"/>
    <x v="0"/>
    <x v="3"/>
    <n v="20170330"/>
    <n v="0"/>
    <s v="Ganancia (pérdida) por actividades de operación"/>
    <x v="8"/>
    <x v="8"/>
    <n v="57075122"/>
  </r>
  <r>
    <x v="41"/>
    <x v="41"/>
    <s v="20 NIIF Plenas - Separados"/>
    <x v="3"/>
    <s v="M7110"/>
    <x v="0"/>
    <x v="3"/>
    <n v="20170331"/>
    <n v="0"/>
    <s v="Ganancia (pérdida) por actividades de operación"/>
    <x v="8"/>
    <x v="8"/>
    <n v="-1449297"/>
  </r>
  <r>
    <x v="19"/>
    <x v="19"/>
    <s v="10 NIIF Plenas - Individuales"/>
    <x v="3"/>
    <s v="F4112"/>
    <x v="0"/>
    <x v="3"/>
    <n v="20170503"/>
    <n v="0"/>
    <s v="Ganancia (pérdida) por actividades de operación"/>
    <x v="8"/>
    <x v="8"/>
    <n v="13486349"/>
  </r>
  <r>
    <x v="14"/>
    <x v="14"/>
    <s v="40 NIIF Pymes - Individuales"/>
    <x v="3"/>
    <s v="M7110"/>
    <x v="0"/>
    <x v="3"/>
    <n v="20170511"/>
    <n v="0"/>
    <s v="Ganancia (pérdida) por actividades de operación"/>
    <x v="8"/>
    <x v="8"/>
    <n v="1907447"/>
  </r>
  <r>
    <x v="34"/>
    <x v="34"/>
    <s v="20 NIIF Plenas - Separados"/>
    <x v="3"/>
    <s v="F4290"/>
    <x v="0"/>
    <x v="3"/>
    <n v="20170329"/>
    <n v="0"/>
    <s v="Ganancia (pérdida) por actividades de operación"/>
    <x v="8"/>
    <x v="8"/>
    <n v="6016278"/>
  </r>
  <r>
    <x v="66"/>
    <x v="66"/>
    <s v="20 NIIF Plenas - Separados"/>
    <x v="3"/>
    <s v="M7110"/>
    <x v="0"/>
    <x v="3"/>
    <n v="20170928"/>
    <n v="0"/>
    <s v="Ganancia (pérdida) por actividades de operación"/>
    <x v="8"/>
    <x v="8"/>
    <n v="639463"/>
  </r>
  <r>
    <x v="16"/>
    <x v="16"/>
    <s v="20 NIIF Plenas - Separados"/>
    <x v="3"/>
    <s v="F4290"/>
    <x v="0"/>
    <x v="3"/>
    <n v="20170329"/>
    <n v="0"/>
    <s v="Ganancia (pérdida) por actividades de operación"/>
    <x v="8"/>
    <x v="8"/>
    <n v="42756691"/>
  </r>
  <r>
    <x v="35"/>
    <x v="35"/>
    <s v="40 NIIF Pymes - Individuales"/>
    <x v="3"/>
    <s v="M7110"/>
    <x v="0"/>
    <x v="3"/>
    <n v="20170503"/>
    <n v="0"/>
    <s v="Ganancia (pérdida) por actividades de operación"/>
    <x v="8"/>
    <x v="8"/>
    <n v="2811186"/>
  </r>
  <r>
    <x v="64"/>
    <x v="64"/>
    <s v="40 NIIF Pymes - Individuales"/>
    <x v="3"/>
    <s v="M7110"/>
    <x v="0"/>
    <x v="3"/>
    <n v="20170510"/>
    <n v="0"/>
    <s v="Ganancia (pérdida) por actividades de operación"/>
    <x v="8"/>
    <x v="8"/>
    <n v="4629078"/>
  </r>
  <r>
    <x v="67"/>
    <x v="67"/>
    <s v="20 NIIF Plenas - Separados"/>
    <x v="3"/>
    <s v="F4210"/>
    <x v="0"/>
    <x v="3"/>
    <n v="20170328"/>
    <n v="0"/>
    <s v="Ganancia (pérdida) por actividades de operación"/>
    <x v="8"/>
    <x v="8"/>
    <n v="27949905"/>
  </r>
  <r>
    <x v="40"/>
    <x v="40"/>
    <s v="20 NIIF Plenas - Separados"/>
    <x v="3"/>
    <s v="F4111"/>
    <x v="0"/>
    <x v="3"/>
    <n v="20170403"/>
    <n v="0"/>
    <s v="Ganancia (pérdida) por actividades de operación"/>
    <x v="8"/>
    <x v="8"/>
    <n v="5077290"/>
  </r>
  <r>
    <x v="30"/>
    <x v="30"/>
    <s v="40 NIIF Pymes - Individuales"/>
    <x v="3"/>
    <s v="M7110"/>
    <x v="0"/>
    <x v="3"/>
    <n v="20170424"/>
    <n v="0"/>
    <s v="Ganancia (pérdida) por actividades de operación"/>
    <x v="8"/>
    <x v="8"/>
    <n v="1587188"/>
  </r>
  <r>
    <x v="11"/>
    <x v="11"/>
    <s v="10 NIIF Plenas - Individuales"/>
    <x v="1"/>
    <s v="F4210"/>
    <x v="0"/>
    <x v="3"/>
    <n v="20170405"/>
    <n v="0"/>
    <s v="Ganancia (pérdida) por actividades de operación"/>
    <x v="8"/>
    <x v="8"/>
    <n v="17114755"/>
  </r>
  <r>
    <x v="61"/>
    <x v="61"/>
    <s v="50 NIIF Pymes - Separados"/>
    <x v="1"/>
    <s v="M7110"/>
    <x v="0"/>
    <x v="3"/>
    <n v="20170421"/>
    <n v="0"/>
    <s v="Ganancia (pérdida) por actividades de operación"/>
    <x v="8"/>
    <x v="8"/>
    <n v="2212276"/>
  </r>
  <r>
    <x v="10"/>
    <x v="10"/>
    <s v="20 NIIF Plenas - Separados"/>
    <x v="4"/>
    <s v="L6810"/>
    <x v="0"/>
    <x v="3"/>
    <n v="20170509"/>
    <n v="0"/>
    <s v="Ganancia (pérdida) por actividades de operación"/>
    <x v="8"/>
    <x v="8"/>
    <n v="-5558937"/>
  </r>
  <r>
    <x v="50"/>
    <x v="50"/>
    <s v="50 NIIF Pymes - Separados"/>
    <x v="0"/>
    <s v="M7110"/>
    <x v="0"/>
    <x v="3"/>
    <n v="20170419"/>
    <n v="0"/>
    <s v="Ganancia (pérdida) por actividades de operación"/>
    <x v="8"/>
    <x v="8"/>
    <n v="5100031"/>
  </r>
  <r>
    <x v="12"/>
    <x v="12"/>
    <s v="10 NIIF Plenas - Individuales"/>
    <x v="4"/>
    <s v="F4290"/>
    <x v="0"/>
    <x v="3"/>
    <n v="20170407"/>
    <n v="0"/>
    <s v="Ganancia (pérdida) por actividades de operación"/>
    <x v="8"/>
    <x v="8"/>
    <n v="-13749803"/>
  </r>
  <r>
    <x v="28"/>
    <x v="28"/>
    <s v="20 NIIF Plenas - Separados"/>
    <x v="0"/>
    <s v="F4210"/>
    <x v="5"/>
    <x v="3"/>
    <n v="20170331"/>
    <n v="0"/>
    <s v="Ganancia (pérdida) por actividades de operación"/>
    <x v="8"/>
    <x v="8"/>
    <n v="16203859"/>
  </r>
  <r>
    <x v="5"/>
    <x v="5"/>
    <s v="50 NIIF Pymes - Separados"/>
    <x v="1"/>
    <s v="F4210"/>
    <x v="0"/>
    <x v="3"/>
    <n v="20170425"/>
    <n v="0"/>
    <s v="Ganancia (pérdida) por actividades de operación"/>
    <x v="8"/>
    <x v="8"/>
    <n v="630849"/>
  </r>
  <r>
    <x v="13"/>
    <x v="13"/>
    <s v="50 NIIF Pymes - Separados"/>
    <x v="0"/>
    <s v="M7110"/>
    <x v="0"/>
    <x v="3"/>
    <n v="20170517"/>
    <n v="0"/>
    <s v="Ganancia (pérdida) por actividades de operación"/>
    <x v="8"/>
    <x v="8"/>
    <n v="468471"/>
  </r>
  <r>
    <x v="58"/>
    <x v="58"/>
    <s v="10 NIIF Plenas - Individuales"/>
    <x v="0"/>
    <s v="M7110"/>
    <x v="0"/>
    <x v="3"/>
    <n v="20170330"/>
    <n v="0"/>
    <s v="Ganancia (pérdida) por actividades de operación"/>
    <x v="8"/>
    <x v="8"/>
    <n v="713719"/>
  </r>
  <r>
    <x v="39"/>
    <x v="39"/>
    <s v="40 NIIF Pymes - Individuales"/>
    <x v="0"/>
    <s v="M7110"/>
    <x v="0"/>
    <x v="3"/>
    <n v="20170509"/>
    <n v="0"/>
    <s v="Ganancia (pérdida) por actividades de operación"/>
    <x v="8"/>
    <x v="8"/>
    <n v="3429079"/>
  </r>
  <r>
    <x v="38"/>
    <x v="38"/>
    <s v="40 NIIF Pymes - Individuales"/>
    <x v="0"/>
    <s v="M7110"/>
    <x v="0"/>
    <x v="3"/>
    <n v="20170510"/>
    <n v="0"/>
    <s v="Ganancia (pérdida) por actividades de operación"/>
    <x v="8"/>
    <x v="8"/>
    <n v="635530"/>
  </r>
  <r>
    <x v="24"/>
    <x v="24"/>
    <s v="50 NIIF Pymes - Separados"/>
    <x v="3"/>
    <s v="F4390"/>
    <x v="0"/>
    <x v="3"/>
    <n v="20170504"/>
    <n v="0"/>
    <s v="Ganancia (pérdida) por actividades de operación"/>
    <x v="8"/>
    <x v="8"/>
    <n v="3563594"/>
  </r>
  <r>
    <x v="4"/>
    <x v="4"/>
    <s v="10 NIIF Plenas - Individuales"/>
    <x v="0"/>
    <s v="F4111"/>
    <x v="0"/>
    <x v="3"/>
    <n v="20170327"/>
    <n v="0"/>
    <s v="Ganancia (pérdida) por actividades de operación"/>
    <x v="8"/>
    <x v="8"/>
    <n v="13172588"/>
  </r>
  <r>
    <x v="23"/>
    <x v="23"/>
    <s v="10 NIIF Plenas - Individuales"/>
    <x v="0"/>
    <s v="F4210"/>
    <x v="5"/>
    <x v="3"/>
    <n v="20170330"/>
    <n v="0"/>
    <s v="Ganancia (pérdida) por actividades de operación"/>
    <x v="8"/>
    <x v="8"/>
    <n v="55865784"/>
  </r>
  <r>
    <x v="36"/>
    <x v="36"/>
    <s v="50 NIIF Pymes - Separados"/>
    <x v="5"/>
    <s v="M7110"/>
    <x v="0"/>
    <x v="3"/>
    <n v="20170511"/>
    <n v="0"/>
    <s v="Ganancia (pérdida) por actividades de operación"/>
    <x v="8"/>
    <x v="8"/>
    <n v="1786565"/>
  </r>
  <r>
    <x v="46"/>
    <x v="46"/>
    <s v="40 NIIF Pymes - Individuales"/>
    <x v="7"/>
    <s v="F4290"/>
    <x v="0"/>
    <x v="3"/>
    <n v="20170503"/>
    <n v="0"/>
    <s v="Ganancia (pérdida) por actividades de operación"/>
    <x v="8"/>
    <x v="8"/>
    <n v="9697282"/>
  </r>
  <r>
    <x v="70"/>
    <x v="70"/>
    <s v="40 NIIF Pymes - Individuales"/>
    <x v="0"/>
    <s v="M7110"/>
    <x v="0"/>
    <x v="3"/>
    <n v="20170426"/>
    <n v="0"/>
    <s v="Ganancia (pérdida) por actividades de operación"/>
    <x v="8"/>
    <x v="8"/>
    <n v="13748"/>
  </r>
  <r>
    <x v="15"/>
    <x v="15"/>
    <s v="50 NIIF Pymes - Separados"/>
    <x v="0"/>
    <s v="M7110"/>
    <x v="0"/>
    <x v="3"/>
    <n v="20170428"/>
    <n v="0"/>
    <s v="Ganancia (pérdida) por actividades de operación"/>
    <x v="8"/>
    <x v="8"/>
    <n v="1613730"/>
  </r>
  <r>
    <x v="52"/>
    <x v="52"/>
    <s v="10 NIIF Plenas - Individuales"/>
    <x v="0"/>
    <s v="F4210"/>
    <x v="0"/>
    <x v="3"/>
    <n v="20170404"/>
    <n v="0"/>
    <s v="Ganancia (pérdida) por actividades de operación"/>
    <x v="8"/>
    <x v="8"/>
    <n v="23677087"/>
  </r>
  <r>
    <x v="65"/>
    <x v="65"/>
    <s v="10 NIIF Plenas - Individuales"/>
    <x v="0"/>
    <s v="F4112"/>
    <x v="0"/>
    <x v="3"/>
    <n v="20170330"/>
    <n v="0"/>
    <s v="Ganancia (pérdida) por actividades de operación"/>
    <x v="8"/>
    <x v="8"/>
    <n v="7180625"/>
  </r>
  <r>
    <x v="17"/>
    <x v="17"/>
    <s v="10 NIIF Plenas - Individuales"/>
    <x v="0"/>
    <s v="F4210"/>
    <x v="0"/>
    <x v="3"/>
    <n v="20170410"/>
    <n v="0"/>
    <s v="Ganancia (pérdida) por actividades de operación"/>
    <x v="8"/>
    <x v="8"/>
    <n v="6575271"/>
  </r>
  <r>
    <x v="29"/>
    <x v="29"/>
    <s v="40 NIIF Pymes - Individuales"/>
    <x v="3"/>
    <s v="F4210"/>
    <x v="0"/>
    <x v="3"/>
    <n v="20170518"/>
    <n v="0"/>
    <s v="Ingresos financieros"/>
    <x v="9"/>
    <x v="9"/>
    <n v="500768"/>
  </r>
  <r>
    <x v="45"/>
    <x v="45"/>
    <s v="20 NIIF Plenas - Separados"/>
    <x v="6"/>
    <s v="F4111"/>
    <x v="0"/>
    <x v="3"/>
    <n v="20170403"/>
    <n v="0"/>
    <s v="Ingresos financieros"/>
    <x v="9"/>
    <x v="9"/>
    <n v="354374"/>
  </r>
  <r>
    <x v="27"/>
    <x v="27"/>
    <s v="40 NIIF Pymes - Individuales"/>
    <x v="0"/>
    <s v="F4290"/>
    <x v="0"/>
    <x v="3"/>
    <n v="20170503"/>
    <n v="0"/>
    <s v="Ingresos financieros"/>
    <x v="9"/>
    <x v="9"/>
    <n v="48064"/>
  </r>
  <r>
    <x v="71"/>
    <x v="71"/>
    <s v="40 NIIF Pymes - Individuales"/>
    <x v="5"/>
    <s v="F4210"/>
    <x v="0"/>
    <x v="3"/>
    <n v="20170424"/>
    <n v="0"/>
    <s v="Ingresos financieros"/>
    <x v="9"/>
    <x v="9"/>
    <n v="6453442"/>
  </r>
  <r>
    <x v="2"/>
    <x v="2"/>
    <s v="20 NIIF Plenas - Separados"/>
    <x v="0"/>
    <s v="F4111"/>
    <x v="0"/>
    <x v="3"/>
    <n v="20170407"/>
    <n v="0"/>
    <s v="Ingresos financieros"/>
    <x v="9"/>
    <x v="9"/>
    <n v="23863172"/>
  </r>
  <r>
    <x v="49"/>
    <x v="49"/>
    <s v="20 NIIF Plenas - Separados"/>
    <x v="3"/>
    <s v="F4210"/>
    <x v="0"/>
    <x v="3"/>
    <n v="20170406"/>
    <n v="0"/>
    <s v="Ingresos financieros"/>
    <x v="9"/>
    <x v="9"/>
    <n v="1231191"/>
  </r>
  <r>
    <x v="22"/>
    <x v="22"/>
    <s v="20 NIIF Plenas - Separados"/>
    <x v="3"/>
    <s v="F4111"/>
    <x v="0"/>
    <x v="3"/>
    <n v="20170404"/>
    <n v="0"/>
    <s v="Ingresos financieros"/>
    <x v="9"/>
    <x v="9"/>
    <n v="26674113"/>
  </r>
  <r>
    <x v="20"/>
    <x v="20"/>
    <s v="10 NIIF Plenas - Individuales"/>
    <x v="3"/>
    <s v="F4290"/>
    <x v="0"/>
    <x v="3"/>
    <n v="20170328"/>
    <n v="0"/>
    <s v="Ingresos financieros"/>
    <x v="9"/>
    <x v="9"/>
    <n v="1687935"/>
  </r>
  <r>
    <x v="9"/>
    <x v="9"/>
    <s v="20 NIIF Plenas - Separados"/>
    <x v="0"/>
    <s v="N8299"/>
    <x v="0"/>
    <x v="3"/>
    <n v="20170405"/>
    <n v="0"/>
    <s v="Ingresos financieros"/>
    <x v="9"/>
    <x v="9"/>
    <n v="245454"/>
  </r>
  <r>
    <x v="48"/>
    <x v="48"/>
    <s v="20 NIIF Plenas - Separados"/>
    <x v="4"/>
    <s v="F4290"/>
    <x v="0"/>
    <x v="3"/>
    <n v="20171004"/>
    <n v="0"/>
    <s v="Ingresos financieros"/>
    <x v="9"/>
    <x v="9"/>
    <n v="6507914"/>
  </r>
  <r>
    <x v="1"/>
    <x v="1"/>
    <s v="40 NIIF Pymes - Individuales"/>
    <x v="0"/>
    <s v="M7110"/>
    <x v="0"/>
    <x v="3"/>
    <n v="20170420"/>
    <n v="0"/>
    <s v="Ingresos financieros"/>
    <x v="9"/>
    <x v="9"/>
    <n v="1894948"/>
  </r>
  <r>
    <x v="43"/>
    <x v="43"/>
    <s v="40 NIIF Pymes - Individuales"/>
    <x v="0"/>
    <s v="L6820"/>
    <x v="0"/>
    <x v="3"/>
    <n v="20170424"/>
    <n v="0"/>
    <s v="Ingresos financieros"/>
    <x v="9"/>
    <x v="9"/>
    <n v="5507"/>
  </r>
  <r>
    <x v="55"/>
    <x v="55"/>
    <s v="20 NIIF Plenas - Separados"/>
    <x v="0"/>
    <s v="F4390"/>
    <x v="0"/>
    <x v="3"/>
    <n v="20170406"/>
    <n v="0"/>
    <s v="Ingresos financieros"/>
    <x v="9"/>
    <x v="9"/>
    <n v="120432"/>
  </r>
  <r>
    <x v="33"/>
    <x v="33"/>
    <s v="20 NIIF Plenas - Separados"/>
    <x v="3"/>
    <s v="M7110"/>
    <x v="0"/>
    <x v="3"/>
    <n v="20170401"/>
    <n v="0"/>
    <s v="Ingresos financieros"/>
    <x v="9"/>
    <x v="9"/>
    <n v="4440044"/>
  </r>
  <r>
    <x v="37"/>
    <x v="37"/>
    <s v="50 NIIF Pymes - Separados"/>
    <x v="0"/>
    <s v="M7110"/>
    <x v="0"/>
    <x v="3"/>
    <n v="20170510"/>
    <n v="0"/>
    <s v="Ingresos financieros"/>
    <x v="9"/>
    <x v="9"/>
    <n v="70511"/>
  </r>
  <r>
    <x v="56"/>
    <x v="56"/>
    <s v="20 NIIF Plenas - Separados"/>
    <x v="0"/>
    <s v="M7110"/>
    <x v="0"/>
    <x v="3"/>
    <n v="20170330"/>
    <n v="0"/>
    <s v="Ingresos financieros"/>
    <x v="9"/>
    <x v="9"/>
    <n v="1150418"/>
  </r>
  <r>
    <x v="63"/>
    <x v="63"/>
    <s v="50 NIIF Pymes - Separados"/>
    <x v="0"/>
    <s v="M7110"/>
    <x v="0"/>
    <x v="3"/>
    <n v="20170502"/>
    <n v="0"/>
    <s v="Ingresos financieros"/>
    <x v="9"/>
    <x v="9"/>
    <n v="187046"/>
  </r>
  <r>
    <x v="25"/>
    <x v="25"/>
    <s v="50 NIIF Pymes - Separados"/>
    <x v="0"/>
    <s v="M7110"/>
    <x v="0"/>
    <x v="3"/>
    <n v="20170510"/>
    <n v="0"/>
    <s v="Ingresos financieros"/>
    <x v="9"/>
    <x v="9"/>
    <n v="13339"/>
  </r>
  <r>
    <x v="26"/>
    <x v="26"/>
    <s v="20 NIIF Plenas - Separados"/>
    <x v="0"/>
    <s v="M7110"/>
    <x v="0"/>
    <x v="3"/>
    <n v="20170405"/>
    <n v="0"/>
    <s v="Ingresos financieros"/>
    <x v="9"/>
    <x v="9"/>
    <n v="2465654"/>
  </r>
  <r>
    <x v="68"/>
    <x v="68"/>
    <s v="20 NIIF Plenas - Separados"/>
    <x v="0"/>
    <s v="M7110"/>
    <x v="0"/>
    <x v="3"/>
    <n v="20170407"/>
    <n v="0"/>
    <s v="Ingresos financieros"/>
    <x v="9"/>
    <x v="9"/>
    <n v="1039710"/>
  </r>
  <r>
    <x v="21"/>
    <x v="21"/>
    <s v="20 NIIF Plenas - Separados"/>
    <x v="0"/>
    <s v="F4111"/>
    <x v="0"/>
    <x v="3"/>
    <n v="20170404"/>
    <n v="0"/>
    <s v="Ingresos financieros"/>
    <x v="9"/>
    <x v="9"/>
    <n v="47771545"/>
  </r>
  <r>
    <x v="0"/>
    <x v="0"/>
    <s v="20 NIIF Plenas - Separados"/>
    <x v="0"/>
    <s v="M7110"/>
    <x v="0"/>
    <x v="3"/>
    <n v="20170403"/>
    <n v="0"/>
    <s v="Ingresos financieros"/>
    <x v="9"/>
    <x v="9"/>
    <n v="555563"/>
  </r>
  <r>
    <x v="57"/>
    <x v="57"/>
    <s v="40 NIIF Pymes - Individuales"/>
    <x v="0"/>
    <s v="M7110"/>
    <x v="0"/>
    <x v="3"/>
    <n v="20170515"/>
    <n v="0"/>
    <s v="Ingresos financieros"/>
    <x v="9"/>
    <x v="9"/>
    <n v="1161222"/>
  </r>
  <r>
    <x v="73"/>
    <x v="73"/>
    <s v="40 NIIF Pymes - Individuales"/>
    <x v="0"/>
    <s v="F4290"/>
    <x v="0"/>
    <x v="3"/>
    <n v="20170512"/>
    <n v="0"/>
    <s v="Ingresos financieros"/>
    <x v="9"/>
    <x v="9"/>
    <n v="110402"/>
  </r>
  <r>
    <x v="32"/>
    <x v="32"/>
    <s v="40 NIIF Pymes - Individuales"/>
    <x v="0"/>
    <s v="M7110"/>
    <x v="0"/>
    <x v="3"/>
    <n v="20170523"/>
    <n v="0"/>
    <s v="Ingresos financieros"/>
    <x v="9"/>
    <x v="9"/>
    <n v="95383"/>
  </r>
  <r>
    <x v="54"/>
    <x v="54"/>
    <s v="20 NIIF Plenas - Separados"/>
    <x v="0"/>
    <s v="N8299"/>
    <x v="0"/>
    <x v="3"/>
    <n v="20170330"/>
    <n v="0"/>
    <s v="Ingresos financieros"/>
    <x v="9"/>
    <x v="9"/>
    <n v="4304539"/>
  </r>
  <r>
    <x v="62"/>
    <x v="62"/>
    <s v="20 NIIF Plenas - Separados"/>
    <x v="0"/>
    <s v="M7110"/>
    <x v="0"/>
    <x v="3"/>
    <n v="20170329"/>
    <n v="0"/>
    <s v="Ingresos financieros"/>
    <x v="9"/>
    <x v="9"/>
    <n v="23517"/>
  </r>
  <r>
    <x v="18"/>
    <x v="18"/>
    <s v="20 NIIF Plenas - Separados"/>
    <x v="0"/>
    <s v="M7110"/>
    <x v="0"/>
    <x v="3"/>
    <n v="20170512"/>
    <n v="0"/>
    <s v="Ingresos financieros"/>
    <x v="9"/>
    <x v="9"/>
    <n v="447067"/>
  </r>
  <r>
    <x v="31"/>
    <x v="31"/>
    <s v="40 NIIF Pymes - Individuales"/>
    <x v="0"/>
    <s v="M7110"/>
    <x v="0"/>
    <x v="3"/>
    <n v="20170504"/>
    <n v="0"/>
    <s v="Ingresos financieros"/>
    <x v="9"/>
    <x v="9"/>
    <n v="61290"/>
  </r>
  <r>
    <x v="53"/>
    <x v="53"/>
    <s v="20 NIIF Plenas - Separados"/>
    <x v="0"/>
    <s v="F4290"/>
    <x v="0"/>
    <x v="3"/>
    <n v="20170405"/>
    <n v="0"/>
    <s v="Ingresos financieros"/>
    <x v="9"/>
    <x v="9"/>
    <n v="332699"/>
  </r>
  <r>
    <x v="6"/>
    <x v="6"/>
    <s v="10 NIIF Plenas - Individuales"/>
    <x v="2"/>
    <s v="G4663"/>
    <x v="0"/>
    <x v="3"/>
    <n v="20170406"/>
    <n v="0"/>
    <s v="Ingresos financieros"/>
    <x v="9"/>
    <x v="9"/>
    <n v="73058"/>
  </r>
  <r>
    <x v="41"/>
    <x v="41"/>
    <s v="20 NIIF Plenas - Separados"/>
    <x v="3"/>
    <s v="M7110"/>
    <x v="0"/>
    <x v="3"/>
    <n v="20170331"/>
    <n v="0"/>
    <s v="Ingresos financieros"/>
    <x v="9"/>
    <x v="9"/>
    <n v="11267859"/>
  </r>
  <r>
    <x v="14"/>
    <x v="14"/>
    <s v="40 NIIF Pymes - Individuales"/>
    <x v="3"/>
    <s v="M7110"/>
    <x v="0"/>
    <x v="3"/>
    <n v="20170511"/>
    <n v="0"/>
    <s v="Ingresos financieros"/>
    <x v="9"/>
    <x v="9"/>
    <n v="27257"/>
  </r>
  <r>
    <x v="34"/>
    <x v="34"/>
    <s v="20 NIIF Plenas - Separados"/>
    <x v="3"/>
    <s v="F4290"/>
    <x v="0"/>
    <x v="3"/>
    <n v="20170329"/>
    <n v="0"/>
    <s v="Ingresos financieros"/>
    <x v="9"/>
    <x v="9"/>
    <n v="245076"/>
  </r>
  <r>
    <x v="16"/>
    <x v="16"/>
    <s v="20 NIIF Plenas - Separados"/>
    <x v="3"/>
    <s v="F4290"/>
    <x v="0"/>
    <x v="3"/>
    <n v="20170329"/>
    <n v="0"/>
    <s v="Ingresos financieros"/>
    <x v="9"/>
    <x v="9"/>
    <n v="6938654"/>
  </r>
  <r>
    <x v="40"/>
    <x v="40"/>
    <s v="20 NIIF Plenas - Separados"/>
    <x v="3"/>
    <s v="F4111"/>
    <x v="0"/>
    <x v="3"/>
    <n v="20170403"/>
    <n v="0"/>
    <s v="Ingresos financieros"/>
    <x v="9"/>
    <x v="9"/>
    <n v="159034"/>
  </r>
  <r>
    <x v="11"/>
    <x v="11"/>
    <s v="10 NIIF Plenas - Individuales"/>
    <x v="1"/>
    <s v="F4210"/>
    <x v="0"/>
    <x v="3"/>
    <n v="20170405"/>
    <n v="0"/>
    <s v="Ingresos financieros"/>
    <x v="9"/>
    <x v="9"/>
    <n v="12328398"/>
  </r>
  <r>
    <x v="61"/>
    <x v="61"/>
    <s v="50 NIIF Pymes - Separados"/>
    <x v="1"/>
    <s v="M7110"/>
    <x v="0"/>
    <x v="3"/>
    <n v="20170421"/>
    <n v="0"/>
    <s v="Ingresos financieros"/>
    <x v="9"/>
    <x v="9"/>
    <n v="1505051"/>
  </r>
  <r>
    <x v="10"/>
    <x v="10"/>
    <s v="20 NIIF Plenas - Separados"/>
    <x v="4"/>
    <s v="L6810"/>
    <x v="0"/>
    <x v="3"/>
    <n v="20170509"/>
    <n v="0"/>
    <s v="Ingresos financieros"/>
    <x v="9"/>
    <x v="9"/>
    <n v="100798"/>
  </r>
  <r>
    <x v="50"/>
    <x v="50"/>
    <s v="50 NIIF Pymes - Separados"/>
    <x v="0"/>
    <s v="M7110"/>
    <x v="0"/>
    <x v="3"/>
    <n v="20170419"/>
    <n v="0"/>
    <s v="Ingresos financieros"/>
    <x v="9"/>
    <x v="9"/>
    <n v="439947"/>
  </r>
  <r>
    <x v="12"/>
    <x v="12"/>
    <s v="10 NIIF Plenas - Individuales"/>
    <x v="4"/>
    <s v="F4290"/>
    <x v="0"/>
    <x v="3"/>
    <n v="20170407"/>
    <n v="0"/>
    <s v="Ingresos financieros"/>
    <x v="9"/>
    <x v="9"/>
    <n v="131793958"/>
  </r>
  <r>
    <x v="28"/>
    <x v="28"/>
    <s v="20 NIIF Plenas - Separados"/>
    <x v="0"/>
    <s v="F4210"/>
    <x v="5"/>
    <x v="3"/>
    <n v="20170331"/>
    <n v="0"/>
    <s v="Ingresos financieros"/>
    <x v="9"/>
    <x v="9"/>
    <n v="16204492"/>
  </r>
  <r>
    <x v="5"/>
    <x v="5"/>
    <s v="50 NIIF Pymes - Separados"/>
    <x v="1"/>
    <s v="F4210"/>
    <x v="0"/>
    <x v="3"/>
    <n v="20170425"/>
    <n v="0"/>
    <s v="Ingresos financieros"/>
    <x v="9"/>
    <x v="9"/>
    <n v="96442"/>
  </r>
  <r>
    <x v="39"/>
    <x v="39"/>
    <s v="40 NIIF Pymes - Individuales"/>
    <x v="0"/>
    <s v="M7110"/>
    <x v="0"/>
    <x v="3"/>
    <n v="20170509"/>
    <n v="0"/>
    <s v="Ingresos financieros"/>
    <x v="9"/>
    <x v="9"/>
    <n v="60706"/>
  </r>
  <r>
    <x v="4"/>
    <x v="4"/>
    <s v="10 NIIF Plenas - Individuales"/>
    <x v="0"/>
    <s v="F4111"/>
    <x v="0"/>
    <x v="3"/>
    <n v="20170327"/>
    <n v="0"/>
    <s v="Ingresos financieros"/>
    <x v="9"/>
    <x v="9"/>
    <n v="2517888"/>
  </r>
  <r>
    <x v="23"/>
    <x v="23"/>
    <s v="10 NIIF Plenas - Individuales"/>
    <x v="0"/>
    <s v="F4210"/>
    <x v="5"/>
    <x v="3"/>
    <n v="20170330"/>
    <n v="0"/>
    <s v="Ingresos financieros"/>
    <x v="9"/>
    <x v="9"/>
    <n v="123856"/>
  </r>
  <r>
    <x v="36"/>
    <x v="36"/>
    <s v="50 NIIF Pymes - Separados"/>
    <x v="5"/>
    <s v="M7110"/>
    <x v="0"/>
    <x v="3"/>
    <n v="20170511"/>
    <n v="0"/>
    <s v="Ingresos financieros"/>
    <x v="9"/>
    <x v="9"/>
    <n v="264045"/>
  </r>
  <r>
    <x v="70"/>
    <x v="70"/>
    <s v="40 NIIF Pymes - Individuales"/>
    <x v="0"/>
    <s v="M7110"/>
    <x v="0"/>
    <x v="3"/>
    <n v="20170426"/>
    <n v="0"/>
    <s v="Ingresos financieros"/>
    <x v="9"/>
    <x v="9"/>
    <n v="678077"/>
  </r>
  <r>
    <x v="52"/>
    <x v="52"/>
    <s v="10 NIIF Plenas - Individuales"/>
    <x v="0"/>
    <s v="F4210"/>
    <x v="0"/>
    <x v="3"/>
    <n v="20170404"/>
    <n v="0"/>
    <s v="Ingresos financieros"/>
    <x v="9"/>
    <x v="9"/>
    <n v="9032993"/>
  </r>
  <r>
    <x v="65"/>
    <x v="65"/>
    <s v="10 NIIF Plenas - Individuales"/>
    <x v="0"/>
    <s v="F4112"/>
    <x v="0"/>
    <x v="3"/>
    <n v="20170330"/>
    <n v="0"/>
    <s v="Ingresos financieros"/>
    <x v="9"/>
    <x v="9"/>
    <n v="10080068"/>
  </r>
  <r>
    <x v="62"/>
    <x v="62"/>
    <s v="20 NIIF Plenas - Separados"/>
    <x v="0"/>
    <s v="M7110"/>
    <x v="0"/>
    <x v="3"/>
    <n v="20170329"/>
    <n v="0"/>
    <s v="Ganancias (pérdidas) que surgen de la baja en cuentas de activos financieros medidos al costo amortizado"/>
    <x v="16"/>
    <x v="16"/>
    <n v="292540"/>
  </r>
  <r>
    <x v="29"/>
    <x v="29"/>
    <s v="40 NIIF Pymes - Individuales"/>
    <x v="3"/>
    <s v="F4210"/>
    <x v="0"/>
    <x v="3"/>
    <n v="20170518"/>
    <n v="0"/>
    <s v="Costos financieros"/>
    <x v="10"/>
    <x v="10"/>
    <n v="11130176"/>
  </r>
  <r>
    <x v="72"/>
    <x v="72"/>
    <s v="40 NIIF Pymes - Individuales"/>
    <x v="0"/>
    <s v="M7110"/>
    <x v="0"/>
    <x v="3"/>
    <n v="20170503"/>
    <n v="0"/>
    <s v="Costos financieros"/>
    <x v="10"/>
    <x v="10"/>
    <n v="259455"/>
  </r>
  <r>
    <x v="45"/>
    <x v="45"/>
    <s v="20 NIIF Plenas - Separados"/>
    <x v="6"/>
    <s v="F4111"/>
    <x v="0"/>
    <x v="3"/>
    <n v="20170403"/>
    <n v="0"/>
    <s v="Costos financieros"/>
    <x v="10"/>
    <x v="10"/>
    <n v="7499580"/>
  </r>
  <r>
    <x v="47"/>
    <x v="47"/>
    <s v="40 NIIF Pymes - Individuales"/>
    <x v="0"/>
    <s v="F4290"/>
    <x v="0"/>
    <x v="3"/>
    <n v="20170505"/>
    <n v="0"/>
    <s v="Costos financieros"/>
    <x v="10"/>
    <x v="10"/>
    <n v="205217"/>
  </r>
  <r>
    <x v="27"/>
    <x v="27"/>
    <s v="40 NIIF Pymes - Individuales"/>
    <x v="0"/>
    <s v="F4290"/>
    <x v="0"/>
    <x v="3"/>
    <n v="20170503"/>
    <n v="0"/>
    <s v="Costos financieros"/>
    <x v="10"/>
    <x v="10"/>
    <n v="1187077"/>
  </r>
  <r>
    <x v="59"/>
    <x v="59"/>
    <s v="20 NIIF Plenas - Separados"/>
    <x v="0"/>
    <s v="F4111"/>
    <x v="0"/>
    <x v="3"/>
    <n v="20170403"/>
    <n v="0"/>
    <s v="Costos financieros"/>
    <x v="10"/>
    <x v="10"/>
    <n v="5147925"/>
  </r>
  <r>
    <x v="71"/>
    <x v="71"/>
    <s v="40 NIIF Pymes - Individuales"/>
    <x v="5"/>
    <s v="F4210"/>
    <x v="0"/>
    <x v="3"/>
    <n v="20170424"/>
    <n v="0"/>
    <s v="Costos financieros"/>
    <x v="10"/>
    <x v="10"/>
    <n v="26738394"/>
  </r>
  <r>
    <x v="2"/>
    <x v="2"/>
    <s v="20 NIIF Plenas - Separados"/>
    <x v="0"/>
    <s v="F4111"/>
    <x v="0"/>
    <x v="3"/>
    <n v="20170407"/>
    <n v="0"/>
    <s v="Costos financieros"/>
    <x v="10"/>
    <x v="10"/>
    <n v="37622908"/>
  </r>
  <r>
    <x v="60"/>
    <x v="60"/>
    <s v="10 NIIF Plenas - Individuales"/>
    <x v="0"/>
    <s v="F4111"/>
    <x v="0"/>
    <x v="3"/>
    <n v="20170509"/>
    <n v="0"/>
    <s v="Costos financieros"/>
    <x v="10"/>
    <x v="10"/>
    <n v="2848690"/>
  </r>
  <r>
    <x v="42"/>
    <x v="42"/>
    <s v="50 NIIF Pymes - Separados"/>
    <x v="0"/>
    <s v="F4321"/>
    <x v="0"/>
    <x v="3"/>
    <n v="20170428"/>
    <n v="0"/>
    <s v="Costos financieros"/>
    <x v="10"/>
    <x v="10"/>
    <n v="559495"/>
  </r>
  <r>
    <x v="49"/>
    <x v="49"/>
    <s v="20 NIIF Plenas - Separados"/>
    <x v="3"/>
    <s v="F4210"/>
    <x v="0"/>
    <x v="3"/>
    <n v="20170406"/>
    <n v="0"/>
    <s v="Costos financieros"/>
    <x v="10"/>
    <x v="10"/>
    <n v="12053374"/>
  </r>
  <r>
    <x v="3"/>
    <x v="3"/>
    <s v="10 NIIF Plenas - Individuales"/>
    <x v="0"/>
    <s v="F4111"/>
    <x v="0"/>
    <x v="3"/>
    <n v="20170330"/>
    <n v="0"/>
    <s v="Costos financieros"/>
    <x v="10"/>
    <x v="10"/>
    <n v="1389443"/>
  </r>
  <r>
    <x v="22"/>
    <x v="22"/>
    <s v="20 NIIF Plenas - Separados"/>
    <x v="3"/>
    <s v="F4111"/>
    <x v="0"/>
    <x v="3"/>
    <n v="20170404"/>
    <n v="0"/>
    <s v="Costos financieros"/>
    <x v="10"/>
    <x v="10"/>
    <n v="28389007"/>
  </r>
  <r>
    <x v="20"/>
    <x v="20"/>
    <s v="10 NIIF Plenas - Individuales"/>
    <x v="3"/>
    <s v="F4290"/>
    <x v="0"/>
    <x v="3"/>
    <n v="20170328"/>
    <n v="0"/>
    <s v="Costos financieros"/>
    <x v="10"/>
    <x v="10"/>
    <n v="15038425"/>
  </r>
  <r>
    <x v="9"/>
    <x v="9"/>
    <s v="20 NIIF Plenas - Separados"/>
    <x v="0"/>
    <s v="N8299"/>
    <x v="0"/>
    <x v="3"/>
    <n v="20170405"/>
    <n v="0"/>
    <s v="Costos financieros"/>
    <x v="10"/>
    <x v="10"/>
    <n v="5052419"/>
  </r>
  <r>
    <x v="48"/>
    <x v="48"/>
    <s v="20 NIIF Plenas - Separados"/>
    <x v="4"/>
    <s v="F4290"/>
    <x v="0"/>
    <x v="3"/>
    <n v="20171004"/>
    <n v="0"/>
    <s v="Costos financieros"/>
    <x v="10"/>
    <x v="10"/>
    <n v="6649010"/>
  </r>
  <r>
    <x v="1"/>
    <x v="1"/>
    <s v="40 NIIF Pymes - Individuales"/>
    <x v="0"/>
    <s v="M7110"/>
    <x v="0"/>
    <x v="3"/>
    <n v="20170420"/>
    <n v="0"/>
    <s v="Costos financieros"/>
    <x v="10"/>
    <x v="10"/>
    <n v="1603145"/>
  </r>
  <r>
    <x v="43"/>
    <x v="43"/>
    <s v="40 NIIF Pymes - Individuales"/>
    <x v="0"/>
    <s v="L6820"/>
    <x v="0"/>
    <x v="3"/>
    <n v="20170424"/>
    <n v="0"/>
    <s v="Costos financieros"/>
    <x v="10"/>
    <x v="10"/>
    <n v="224347"/>
  </r>
  <r>
    <x v="55"/>
    <x v="55"/>
    <s v="20 NIIF Plenas - Separados"/>
    <x v="0"/>
    <s v="F4390"/>
    <x v="0"/>
    <x v="3"/>
    <n v="20170406"/>
    <n v="0"/>
    <s v="Costos financieros"/>
    <x v="10"/>
    <x v="10"/>
    <n v="1989"/>
  </r>
  <r>
    <x v="33"/>
    <x v="33"/>
    <s v="20 NIIF Plenas - Separados"/>
    <x v="3"/>
    <s v="M7110"/>
    <x v="0"/>
    <x v="3"/>
    <n v="20170401"/>
    <n v="0"/>
    <s v="Costos financieros"/>
    <x v="10"/>
    <x v="10"/>
    <n v="6415394"/>
  </r>
  <r>
    <x v="37"/>
    <x v="37"/>
    <s v="50 NIIF Pymes - Separados"/>
    <x v="0"/>
    <s v="M7110"/>
    <x v="0"/>
    <x v="3"/>
    <n v="20170510"/>
    <n v="0"/>
    <s v="Costos financieros"/>
    <x v="10"/>
    <x v="10"/>
    <n v="274348"/>
  </r>
  <r>
    <x v="56"/>
    <x v="56"/>
    <s v="20 NIIF Plenas - Separados"/>
    <x v="0"/>
    <s v="M7110"/>
    <x v="0"/>
    <x v="3"/>
    <n v="20170330"/>
    <n v="0"/>
    <s v="Costos financieros"/>
    <x v="10"/>
    <x v="10"/>
    <n v="8310385"/>
  </r>
  <r>
    <x v="63"/>
    <x v="63"/>
    <s v="50 NIIF Pymes - Separados"/>
    <x v="0"/>
    <s v="M7110"/>
    <x v="0"/>
    <x v="3"/>
    <n v="20170502"/>
    <n v="0"/>
    <s v="Costos financieros"/>
    <x v="10"/>
    <x v="10"/>
    <n v="45467"/>
  </r>
  <r>
    <x v="25"/>
    <x v="25"/>
    <s v="50 NIIF Pymes - Separados"/>
    <x v="0"/>
    <s v="M7110"/>
    <x v="0"/>
    <x v="3"/>
    <n v="20170510"/>
    <n v="0"/>
    <s v="Costos financieros"/>
    <x v="10"/>
    <x v="10"/>
    <n v="51927"/>
  </r>
  <r>
    <x v="26"/>
    <x v="26"/>
    <s v="20 NIIF Plenas - Separados"/>
    <x v="0"/>
    <s v="M7110"/>
    <x v="0"/>
    <x v="3"/>
    <n v="20170405"/>
    <n v="0"/>
    <s v="Costos financieros"/>
    <x v="10"/>
    <x v="10"/>
    <n v="5619388"/>
  </r>
  <r>
    <x v="68"/>
    <x v="68"/>
    <s v="20 NIIF Plenas - Separados"/>
    <x v="0"/>
    <s v="M7110"/>
    <x v="0"/>
    <x v="3"/>
    <n v="20170407"/>
    <n v="0"/>
    <s v="Costos financieros"/>
    <x v="10"/>
    <x v="10"/>
    <n v="2459667"/>
  </r>
  <r>
    <x v="21"/>
    <x v="21"/>
    <s v="20 NIIF Plenas - Separados"/>
    <x v="0"/>
    <s v="F4111"/>
    <x v="0"/>
    <x v="3"/>
    <n v="20170404"/>
    <n v="0"/>
    <s v="Costos financieros"/>
    <x v="10"/>
    <x v="10"/>
    <n v="58991438"/>
  </r>
  <r>
    <x v="0"/>
    <x v="0"/>
    <s v="20 NIIF Plenas - Separados"/>
    <x v="0"/>
    <s v="M7110"/>
    <x v="0"/>
    <x v="3"/>
    <n v="20170403"/>
    <n v="0"/>
    <s v="Costos financieros"/>
    <x v="10"/>
    <x v="10"/>
    <n v="1739839"/>
  </r>
  <r>
    <x v="7"/>
    <x v="7"/>
    <s v="50 NIIF Pymes - Separados"/>
    <x v="0"/>
    <s v="F4112"/>
    <x v="0"/>
    <x v="3"/>
    <n v="20170515"/>
    <n v="0"/>
    <s v="Costos financieros"/>
    <x v="10"/>
    <x v="10"/>
    <n v="1736357"/>
  </r>
  <r>
    <x v="57"/>
    <x v="57"/>
    <s v="40 NIIF Pymes - Individuales"/>
    <x v="0"/>
    <s v="M7110"/>
    <x v="0"/>
    <x v="3"/>
    <n v="20170515"/>
    <n v="0"/>
    <s v="Costos financieros"/>
    <x v="10"/>
    <x v="10"/>
    <n v="164650"/>
  </r>
  <r>
    <x v="32"/>
    <x v="32"/>
    <s v="40 NIIF Pymes - Individuales"/>
    <x v="0"/>
    <s v="M7110"/>
    <x v="0"/>
    <x v="3"/>
    <n v="20170523"/>
    <n v="0"/>
    <s v="Costos financieros"/>
    <x v="10"/>
    <x v="10"/>
    <n v="92091"/>
  </r>
  <r>
    <x v="54"/>
    <x v="54"/>
    <s v="20 NIIF Plenas - Separados"/>
    <x v="0"/>
    <s v="N8299"/>
    <x v="0"/>
    <x v="3"/>
    <n v="20170330"/>
    <n v="0"/>
    <s v="Costos financieros"/>
    <x v="10"/>
    <x v="10"/>
    <n v="93354"/>
  </r>
  <r>
    <x v="62"/>
    <x v="62"/>
    <s v="20 NIIF Plenas - Separados"/>
    <x v="0"/>
    <s v="M7110"/>
    <x v="0"/>
    <x v="3"/>
    <n v="20170329"/>
    <n v="0"/>
    <s v="Costos financieros"/>
    <x v="10"/>
    <x v="10"/>
    <n v="362206"/>
  </r>
  <r>
    <x v="18"/>
    <x v="18"/>
    <s v="20 NIIF Plenas - Separados"/>
    <x v="0"/>
    <s v="M7110"/>
    <x v="0"/>
    <x v="3"/>
    <n v="20170512"/>
    <n v="0"/>
    <s v="Costos financieros"/>
    <x v="10"/>
    <x v="10"/>
    <n v="187242"/>
  </r>
  <r>
    <x v="31"/>
    <x v="31"/>
    <s v="40 NIIF Pymes - Individuales"/>
    <x v="0"/>
    <s v="M7110"/>
    <x v="0"/>
    <x v="3"/>
    <n v="20170504"/>
    <n v="0"/>
    <s v="Costos financieros"/>
    <x v="10"/>
    <x v="10"/>
    <n v="68151"/>
  </r>
  <r>
    <x v="53"/>
    <x v="53"/>
    <s v="20 NIIF Plenas - Separados"/>
    <x v="0"/>
    <s v="F4290"/>
    <x v="0"/>
    <x v="3"/>
    <n v="20170405"/>
    <n v="0"/>
    <s v="Costos financieros"/>
    <x v="10"/>
    <x v="10"/>
    <n v="8836005"/>
  </r>
  <r>
    <x v="6"/>
    <x v="6"/>
    <s v="10 NIIF Plenas - Individuales"/>
    <x v="2"/>
    <s v="G4663"/>
    <x v="0"/>
    <x v="3"/>
    <n v="20170406"/>
    <n v="0"/>
    <s v="Costos financieros"/>
    <x v="10"/>
    <x v="10"/>
    <n v="3250472"/>
  </r>
  <r>
    <x v="41"/>
    <x v="41"/>
    <s v="20 NIIF Plenas - Separados"/>
    <x v="3"/>
    <s v="M7110"/>
    <x v="0"/>
    <x v="3"/>
    <n v="20170331"/>
    <n v="0"/>
    <s v="Costos financieros"/>
    <x v="10"/>
    <x v="10"/>
    <n v="1523031"/>
  </r>
  <r>
    <x v="14"/>
    <x v="14"/>
    <s v="40 NIIF Pymes - Individuales"/>
    <x v="3"/>
    <s v="M7110"/>
    <x v="0"/>
    <x v="3"/>
    <n v="20170511"/>
    <n v="0"/>
    <s v="Costos financieros"/>
    <x v="10"/>
    <x v="10"/>
    <n v="31745"/>
  </r>
  <r>
    <x v="34"/>
    <x v="34"/>
    <s v="20 NIIF Plenas - Separados"/>
    <x v="3"/>
    <s v="F4290"/>
    <x v="0"/>
    <x v="3"/>
    <n v="20170329"/>
    <n v="0"/>
    <s v="Costos financieros"/>
    <x v="10"/>
    <x v="10"/>
    <n v="1467174"/>
  </r>
  <r>
    <x v="16"/>
    <x v="16"/>
    <s v="20 NIIF Plenas - Separados"/>
    <x v="3"/>
    <s v="F4290"/>
    <x v="0"/>
    <x v="3"/>
    <n v="20170329"/>
    <n v="0"/>
    <s v="Costos financieros"/>
    <x v="10"/>
    <x v="10"/>
    <n v="10223653"/>
  </r>
  <r>
    <x v="35"/>
    <x v="35"/>
    <s v="40 NIIF Pymes - Individuales"/>
    <x v="3"/>
    <s v="M7110"/>
    <x v="0"/>
    <x v="3"/>
    <n v="20170503"/>
    <n v="0"/>
    <s v="Costos financieros"/>
    <x v="10"/>
    <x v="10"/>
    <n v="127978"/>
  </r>
  <r>
    <x v="40"/>
    <x v="40"/>
    <s v="20 NIIF Plenas - Separados"/>
    <x v="3"/>
    <s v="F4111"/>
    <x v="0"/>
    <x v="3"/>
    <n v="20170403"/>
    <n v="0"/>
    <s v="Costos financieros"/>
    <x v="10"/>
    <x v="10"/>
    <n v="27289"/>
  </r>
  <r>
    <x v="11"/>
    <x v="11"/>
    <s v="10 NIIF Plenas - Individuales"/>
    <x v="1"/>
    <s v="F4210"/>
    <x v="0"/>
    <x v="3"/>
    <n v="20170405"/>
    <n v="0"/>
    <s v="Costos financieros"/>
    <x v="10"/>
    <x v="10"/>
    <n v="14486623"/>
  </r>
  <r>
    <x v="61"/>
    <x v="61"/>
    <s v="50 NIIF Pymes - Separados"/>
    <x v="1"/>
    <s v="M7110"/>
    <x v="0"/>
    <x v="3"/>
    <n v="20170421"/>
    <n v="0"/>
    <s v="Costos financieros"/>
    <x v="10"/>
    <x v="10"/>
    <n v="2856302"/>
  </r>
  <r>
    <x v="10"/>
    <x v="10"/>
    <s v="20 NIIF Plenas - Separados"/>
    <x v="4"/>
    <s v="L6810"/>
    <x v="0"/>
    <x v="3"/>
    <n v="20170509"/>
    <n v="0"/>
    <s v="Costos financieros"/>
    <x v="10"/>
    <x v="10"/>
    <n v="18439489"/>
  </r>
  <r>
    <x v="50"/>
    <x v="50"/>
    <s v="50 NIIF Pymes - Separados"/>
    <x v="0"/>
    <s v="M7110"/>
    <x v="0"/>
    <x v="3"/>
    <n v="20170419"/>
    <n v="0"/>
    <s v="Costos financieros"/>
    <x v="10"/>
    <x v="10"/>
    <n v="28487"/>
  </r>
  <r>
    <x v="12"/>
    <x v="12"/>
    <s v="10 NIIF Plenas - Individuales"/>
    <x v="4"/>
    <s v="F4290"/>
    <x v="0"/>
    <x v="3"/>
    <n v="20170407"/>
    <n v="0"/>
    <s v="Costos financieros"/>
    <x v="10"/>
    <x v="10"/>
    <n v="167014652"/>
  </r>
  <r>
    <x v="28"/>
    <x v="28"/>
    <s v="20 NIIF Plenas - Separados"/>
    <x v="0"/>
    <s v="F4210"/>
    <x v="5"/>
    <x v="3"/>
    <n v="20170331"/>
    <n v="0"/>
    <s v="Costos financieros"/>
    <x v="10"/>
    <x v="10"/>
    <n v="8075211"/>
  </r>
  <r>
    <x v="5"/>
    <x v="5"/>
    <s v="50 NIIF Pymes - Separados"/>
    <x v="1"/>
    <s v="F4210"/>
    <x v="0"/>
    <x v="3"/>
    <n v="20170425"/>
    <n v="0"/>
    <s v="Costos financieros"/>
    <x v="10"/>
    <x v="10"/>
    <n v="453472"/>
  </r>
  <r>
    <x v="58"/>
    <x v="58"/>
    <s v="10 NIIF Plenas - Individuales"/>
    <x v="0"/>
    <s v="M7110"/>
    <x v="0"/>
    <x v="3"/>
    <n v="20170330"/>
    <n v="0"/>
    <s v="Costos financieros"/>
    <x v="10"/>
    <x v="10"/>
    <n v="146526"/>
  </r>
  <r>
    <x v="39"/>
    <x v="39"/>
    <s v="40 NIIF Pymes - Individuales"/>
    <x v="0"/>
    <s v="M7110"/>
    <x v="0"/>
    <x v="3"/>
    <n v="20170509"/>
    <n v="0"/>
    <s v="Costos financieros"/>
    <x v="10"/>
    <x v="10"/>
    <n v="43767"/>
  </r>
  <r>
    <x v="24"/>
    <x v="24"/>
    <s v="50 NIIF Pymes - Separados"/>
    <x v="3"/>
    <s v="F4390"/>
    <x v="0"/>
    <x v="3"/>
    <n v="20170504"/>
    <n v="0"/>
    <s v="Costos financieros"/>
    <x v="10"/>
    <x v="10"/>
    <n v="3226867"/>
  </r>
  <r>
    <x v="4"/>
    <x v="4"/>
    <s v="10 NIIF Plenas - Individuales"/>
    <x v="0"/>
    <s v="F4111"/>
    <x v="0"/>
    <x v="3"/>
    <n v="20170327"/>
    <n v="0"/>
    <s v="Costos financieros"/>
    <x v="10"/>
    <x v="10"/>
    <n v="103902"/>
  </r>
  <r>
    <x v="23"/>
    <x v="23"/>
    <s v="10 NIIF Plenas - Individuales"/>
    <x v="0"/>
    <s v="F4210"/>
    <x v="5"/>
    <x v="3"/>
    <n v="20170330"/>
    <n v="0"/>
    <s v="Costos financieros"/>
    <x v="10"/>
    <x v="10"/>
    <n v="22391"/>
  </r>
  <r>
    <x v="36"/>
    <x v="36"/>
    <s v="50 NIIF Pymes - Separados"/>
    <x v="5"/>
    <s v="M7110"/>
    <x v="0"/>
    <x v="3"/>
    <n v="20170511"/>
    <n v="0"/>
    <s v="Costos financieros"/>
    <x v="10"/>
    <x v="10"/>
    <n v="285103"/>
  </r>
  <r>
    <x v="46"/>
    <x v="46"/>
    <s v="40 NIIF Pymes - Individuales"/>
    <x v="7"/>
    <s v="F4290"/>
    <x v="0"/>
    <x v="3"/>
    <n v="20170503"/>
    <n v="0"/>
    <s v="Costos financieros"/>
    <x v="10"/>
    <x v="10"/>
    <n v="1791211"/>
  </r>
  <r>
    <x v="70"/>
    <x v="70"/>
    <s v="40 NIIF Pymes - Individuales"/>
    <x v="0"/>
    <s v="M7110"/>
    <x v="0"/>
    <x v="3"/>
    <n v="20170426"/>
    <n v="0"/>
    <s v="Costos financieros"/>
    <x v="10"/>
    <x v="10"/>
    <n v="690742"/>
  </r>
  <r>
    <x v="15"/>
    <x v="15"/>
    <s v="50 NIIF Pymes - Separados"/>
    <x v="0"/>
    <s v="M7110"/>
    <x v="0"/>
    <x v="3"/>
    <n v="20170428"/>
    <n v="0"/>
    <s v="Costos financieros"/>
    <x v="10"/>
    <x v="10"/>
    <n v="145833"/>
  </r>
  <r>
    <x v="52"/>
    <x v="52"/>
    <s v="10 NIIF Plenas - Individuales"/>
    <x v="0"/>
    <s v="F4210"/>
    <x v="0"/>
    <x v="3"/>
    <n v="20170404"/>
    <n v="0"/>
    <s v="Costos financieros"/>
    <x v="10"/>
    <x v="10"/>
    <n v="5120653"/>
  </r>
  <r>
    <x v="65"/>
    <x v="65"/>
    <s v="10 NIIF Plenas - Individuales"/>
    <x v="0"/>
    <s v="F4112"/>
    <x v="0"/>
    <x v="3"/>
    <n v="20170330"/>
    <n v="0"/>
    <s v="Costos financieros"/>
    <x v="10"/>
    <x v="10"/>
    <n v="8731966"/>
  </r>
  <r>
    <x v="17"/>
    <x v="17"/>
    <s v="10 NIIF Plenas - Individuales"/>
    <x v="0"/>
    <s v="F4210"/>
    <x v="0"/>
    <x v="3"/>
    <n v="20170410"/>
    <n v="0"/>
    <s v="Costos financieros"/>
    <x v="10"/>
    <x v="10"/>
    <n v="15740"/>
  </r>
  <r>
    <x v="29"/>
    <x v="29"/>
    <s v="40 NIIF Pymes - Individuales"/>
    <x v="3"/>
    <s v="F4210"/>
    <x v="0"/>
    <x v="3"/>
    <n v="20170518"/>
    <n v="0"/>
    <s v="Ganancia (pérdida), antes de impuestos"/>
    <x v="12"/>
    <x v="12"/>
    <n v="-2866207"/>
  </r>
  <r>
    <x v="72"/>
    <x v="72"/>
    <s v="40 NIIF Pymes - Individuales"/>
    <x v="0"/>
    <s v="M7110"/>
    <x v="0"/>
    <x v="3"/>
    <n v="20170503"/>
    <n v="0"/>
    <s v="Ganancia (pérdida), antes de impuestos"/>
    <x v="12"/>
    <x v="12"/>
    <n v="179589"/>
  </r>
  <r>
    <x v="8"/>
    <x v="8"/>
    <s v="20 NIIF Plenas - Separados"/>
    <x v="3"/>
    <s v="F4111"/>
    <x v="0"/>
    <x v="3"/>
    <n v="20170328"/>
    <n v="0"/>
    <s v="Ganancia (pérdida), antes de impuestos"/>
    <x v="12"/>
    <x v="12"/>
    <n v="53122110"/>
  </r>
  <r>
    <x v="45"/>
    <x v="45"/>
    <s v="20 NIIF Plenas - Separados"/>
    <x v="6"/>
    <s v="F4111"/>
    <x v="0"/>
    <x v="3"/>
    <n v="20170403"/>
    <n v="0"/>
    <s v="Ganancia (pérdida), antes de impuestos"/>
    <x v="12"/>
    <x v="12"/>
    <n v="48597614"/>
  </r>
  <r>
    <x v="47"/>
    <x v="47"/>
    <s v="40 NIIF Pymes - Individuales"/>
    <x v="0"/>
    <s v="F4290"/>
    <x v="0"/>
    <x v="3"/>
    <n v="20170505"/>
    <n v="0"/>
    <s v="Ganancia (pérdida), antes de impuestos"/>
    <x v="12"/>
    <x v="12"/>
    <n v="2560891"/>
  </r>
  <r>
    <x v="27"/>
    <x v="27"/>
    <s v="40 NIIF Pymes - Individuales"/>
    <x v="0"/>
    <s v="F4290"/>
    <x v="0"/>
    <x v="3"/>
    <n v="20170503"/>
    <n v="0"/>
    <s v="Ganancia (pérdida), antes de impuestos"/>
    <x v="12"/>
    <x v="12"/>
    <n v="3254879"/>
  </r>
  <r>
    <x v="59"/>
    <x v="59"/>
    <s v="20 NIIF Plenas - Separados"/>
    <x v="0"/>
    <s v="F4111"/>
    <x v="0"/>
    <x v="3"/>
    <n v="20170403"/>
    <n v="0"/>
    <s v="Ganancia (pérdida), antes de impuestos"/>
    <x v="12"/>
    <x v="12"/>
    <n v="36651605"/>
  </r>
  <r>
    <x v="71"/>
    <x v="71"/>
    <s v="40 NIIF Pymes - Individuales"/>
    <x v="5"/>
    <s v="F4210"/>
    <x v="0"/>
    <x v="3"/>
    <n v="20170424"/>
    <n v="0"/>
    <s v="Ganancia (pérdida), antes de impuestos"/>
    <x v="12"/>
    <x v="12"/>
    <n v="12172644"/>
  </r>
  <r>
    <x v="2"/>
    <x v="2"/>
    <s v="20 NIIF Plenas - Separados"/>
    <x v="0"/>
    <s v="F4111"/>
    <x v="0"/>
    <x v="3"/>
    <n v="20170407"/>
    <n v="0"/>
    <s v="Ganancia (pérdida), antes de impuestos"/>
    <x v="12"/>
    <x v="12"/>
    <n v="64620798"/>
  </r>
  <r>
    <x v="60"/>
    <x v="60"/>
    <s v="10 NIIF Plenas - Individuales"/>
    <x v="0"/>
    <s v="F4111"/>
    <x v="0"/>
    <x v="3"/>
    <n v="20170509"/>
    <n v="0"/>
    <s v="Ganancia (pérdida), antes de impuestos"/>
    <x v="12"/>
    <x v="12"/>
    <n v="14222728"/>
  </r>
  <r>
    <x v="42"/>
    <x v="42"/>
    <s v="50 NIIF Pymes - Separados"/>
    <x v="0"/>
    <s v="F4321"/>
    <x v="0"/>
    <x v="3"/>
    <n v="20170428"/>
    <n v="0"/>
    <s v="Ganancia (pérdida), antes de impuestos"/>
    <x v="12"/>
    <x v="12"/>
    <n v="25102890"/>
  </r>
  <r>
    <x v="49"/>
    <x v="49"/>
    <s v="20 NIIF Plenas - Separados"/>
    <x v="3"/>
    <s v="F4210"/>
    <x v="0"/>
    <x v="3"/>
    <n v="20170406"/>
    <n v="0"/>
    <s v="Ganancia (pérdida), antes de impuestos"/>
    <x v="12"/>
    <x v="12"/>
    <n v="20911061"/>
  </r>
  <r>
    <x v="3"/>
    <x v="3"/>
    <s v="10 NIIF Plenas - Individuales"/>
    <x v="0"/>
    <s v="F4111"/>
    <x v="0"/>
    <x v="3"/>
    <n v="20170330"/>
    <n v="0"/>
    <s v="Ganancia (pérdida), antes de impuestos"/>
    <x v="12"/>
    <x v="12"/>
    <n v="13456918"/>
  </r>
  <r>
    <x v="22"/>
    <x v="22"/>
    <s v="20 NIIF Plenas - Separados"/>
    <x v="3"/>
    <s v="F4111"/>
    <x v="0"/>
    <x v="3"/>
    <n v="20170404"/>
    <n v="0"/>
    <s v="Ganancia (pérdida), antes de impuestos"/>
    <x v="12"/>
    <x v="12"/>
    <n v="31072503"/>
  </r>
  <r>
    <x v="20"/>
    <x v="20"/>
    <s v="10 NIIF Plenas - Individuales"/>
    <x v="3"/>
    <s v="F4290"/>
    <x v="0"/>
    <x v="3"/>
    <n v="20170328"/>
    <n v="0"/>
    <s v="Ganancia (pérdida), antes de impuestos"/>
    <x v="12"/>
    <x v="12"/>
    <n v="28767470"/>
  </r>
  <r>
    <x v="9"/>
    <x v="9"/>
    <s v="20 NIIF Plenas - Separados"/>
    <x v="0"/>
    <s v="N8299"/>
    <x v="0"/>
    <x v="3"/>
    <n v="20170405"/>
    <n v="0"/>
    <s v="Ganancia (pérdida), antes de impuestos"/>
    <x v="12"/>
    <x v="12"/>
    <n v="-1908461"/>
  </r>
  <r>
    <x v="48"/>
    <x v="48"/>
    <s v="20 NIIF Plenas - Separados"/>
    <x v="4"/>
    <s v="F4290"/>
    <x v="0"/>
    <x v="3"/>
    <n v="20171004"/>
    <n v="0"/>
    <s v="Ganancia (pérdida), antes de impuestos"/>
    <x v="12"/>
    <x v="12"/>
    <n v="112964203"/>
  </r>
  <r>
    <x v="1"/>
    <x v="1"/>
    <s v="40 NIIF Pymes - Individuales"/>
    <x v="0"/>
    <s v="M7110"/>
    <x v="0"/>
    <x v="3"/>
    <n v="20170420"/>
    <n v="0"/>
    <s v="Ganancia (pérdida), antes de impuestos"/>
    <x v="12"/>
    <x v="12"/>
    <n v="1191384"/>
  </r>
  <r>
    <x v="43"/>
    <x v="43"/>
    <s v="40 NIIF Pymes - Individuales"/>
    <x v="0"/>
    <s v="L6820"/>
    <x v="0"/>
    <x v="3"/>
    <n v="20170424"/>
    <n v="0"/>
    <s v="Ganancia (pérdida), antes de impuestos"/>
    <x v="12"/>
    <x v="12"/>
    <n v="321117"/>
  </r>
  <r>
    <x v="55"/>
    <x v="55"/>
    <s v="20 NIIF Plenas - Separados"/>
    <x v="0"/>
    <s v="F4390"/>
    <x v="0"/>
    <x v="3"/>
    <n v="20170406"/>
    <n v="0"/>
    <s v="Ganancia (pérdida), antes de impuestos"/>
    <x v="12"/>
    <x v="12"/>
    <n v="284832"/>
  </r>
  <r>
    <x v="33"/>
    <x v="33"/>
    <s v="20 NIIF Plenas - Separados"/>
    <x v="3"/>
    <s v="M7110"/>
    <x v="0"/>
    <x v="3"/>
    <n v="20170401"/>
    <n v="0"/>
    <s v="Ganancia (pérdida), antes de impuestos"/>
    <x v="12"/>
    <x v="12"/>
    <n v="11212511"/>
  </r>
  <r>
    <x v="37"/>
    <x v="37"/>
    <s v="50 NIIF Pymes - Separados"/>
    <x v="0"/>
    <s v="M7110"/>
    <x v="0"/>
    <x v="3"/>
    <n v="20170510"/>
    <n v="0"/>
    <s v="Ganancia (pérdida), antes de impuestos"/>
    <x v="12"/>
    <x v="12"/>
    <n v="6107269"/>
  </r>
  <r>
    <x v="56"/>
    <x v="56"/>
    <s v="20 NIIF Plenas - Separados"/>
    <x v="0"/>
    <s v="M7110"/>
    <x v="0"/>
    <x v="3"/>
    <n v="20170330"/>
    <n v="0"/>
    <s v="Ganancia (pérdida), antes de impuestos"/>
    <x v="12"/>
    <x v="12"/>
    <n v="-5003574"/>
  </r>
  <r>
    <x v="63"/>
    <x v="63"/>
    <s v="50 NIIF Pymes - Separados"/>
    <x v="0"/>
    <s v="M7110"/>
    <x v="0"/>
    <x v="3"/>
    <n v="20170502"/>
    <n v="0"/>
    <s v="Ganancia (pérdida), antes de impuestos"/>
    <x v="12"/>
    <x v="12"/>
    <n v="2828603"/>
  </r>
  <r>
    <x v="25"/>
    <x v="25"/>
    <s v="50 NIIF Pymes - Separados"/>
    <x v="0"/>
    <s v="M7110"/>
    <x v="0"/>
    <x v="3"/>
    <n v="20170510"/>
    <n v="0"/>
    <s v="Ganancia (pérdida), antes de impuestos"/>
    <x v="12"/>
    <x v="12"/>
    <n v="1966410"/>
  </r>
  <r>
    <x v="26"/>
    <x v="26"/>
    <s v="20 NIIF Plenas - Separados"/>
    <x v="0"/>
    <s v="M7110"/>
    <x v="0"/>
    <x v="3"/>
    <n v="20170405"/>
    <n v="0"/>
    <s v="Ganancia (pérdida), antes de impuestos"/>
    <x v="12"/>
    <x v="12"/>
    <n v="5580737"/>
  </r>
  <r>
    <x v="68"/>
    <x v="68"/>
    <s v="20 NIIF Plenas - Separados"/>
    <x v="0"/>
    <s v="M7110"/>
    <x v="0"/>
    <x v="3"/>
    <n v="20170407"/>
    <n v="0"/>
    <s v="Ganancia (pérdida), antes de impuestos"/>
    <x v="12"/>
    <x v="12"/>
    <n v="-2284195"/>
  </r>
  <r>
    <x v="21"/>
    <x v="21"/>
    <s v="20 NIIF Plenas - Separados"/>
    <x v="0"/>
    <s v="F4111"/>
    <x v="0"/>
    <x v="3"/>
    <n v="20170404"/>
    <n v="0"/>
    <s v="Ganancia (pérdida), antes de impuestos"/>
    <x v="12"/>
    <x v="12"/>
    <n v="110831585"/>
  </r>
  <r>
    <x v="0"/>
    <x v="0"/>
    <s v="20 NIIF Plenas - Separados"/>
    <x v="0"/>
    <s v="M7110"/>
    <x v="0"/>
    <x v="3"/>
    <n v="20170403"/>
    <n v="0"/>
    <s v="Ganancia (pérdida), antes de impuestos"/>
    <x v="12"/>
    <x v="12"/>
    <n v="5522678"/>
  </r>
  <r>
    <x v="7"/>
    <x v="7"/>
    <s v="50 NIIF Pymes - Separados"/>
    <x v="0"/>
    <s v="F4112"/>
    <x v="0"/>
    <x v="3"/>
    <n v="20170515"/>
    <n v="0"/>
    <s v="Ganancia (pérdida), antes de impuestos"/>
    <x v="12"/>
    <x v="12"/>
    <n v="1491321"/>
  </r>
  <r>
    <x v="57"/>
    <x v="57"/>
    <s v="40 NIIF Pymes - Individuales"/>
    <x v="0"/>
    <s v="M7110"/>
    <x v="0"/>
    <x v="3"/>
    <n v="20170515"/>
    <n v="0"/>
    <s v="Ganancia (pérdida), antes de impuestos"/>
    <x v="12"/>
    <x v="12"/>
    <n v="6962972"/>
  </r>
  <r>
    <x v="73"/>
    <x v="73"/>
    <s v="40 NIIF Pymes - Individuales"/>
    <x v="0"/>
    <s v="F4290"/>
    <x v="0"/>
    <x v="3"/>
    <n v="20170512"/>
    <n v="0"/>
    <s v="Ganancia (pérdida), antes de impuestos"/>
    <x v="12"/>
    <x v="12"/>
    <n v="-21964"/>
  </r>
  <r>
    <x v="44"/>
    <x v="44"/>
    <s v="40 NIIF Pymes - Individuales"/>
    <x v="0"/>
    <s v="M7110"/>
    <x v="0"/>
    <x v="3"/>
    <n v="20170417"/>
    <n v="0"/>
    <s v="Ganancia (pérdida), antes de impuestos"/>
    <x v="12"/>
    <x v="12"/>
    <n v="855211"/>
  </r>
  <r>
    <x v="32"/>
    <x v="32"/>
    <s v="40 NIIF Pymes - Individuales"/>
    <x v="0"/>
    <s v="M7110"/>
    <x v="0"/>
    <x v="3"/>
    <n v="20170523"/>
    <n v="0"/>
    <s v="Ganancia (pérdida), antes de impuestos"/>
    <x v="12"/>
    <x v="12"/>
    <n v="776945"/>
  </r>
  <r>
    <x v="54"/>
    <x v="54"/>
    <s v="20 NIIF Plenas - Separados"/>
    <x v="0"/>
    <s v="N8299"/>
    <x v="0"/>
    <x v="3"/>
    <n v="20170330"/>
    <n v="0"/>
    <s v="Ganancia (pérdida), antes de impuestos"/>
    <x v="12"/>
    <x v="12"/>
    <n v="18131478"/>
  </r>
  <r>
    <x v="62"/>
    <x v="62"/>
    <s v="20 NIIF Plenas - Separados"/>
    <x v="0"/>
    <s v="M7110"/>
    <x v="0"/>
    <x v="3"/>
    <n v="20170329"/>
    <n v="0"/>
    <s v="Ganancia (pérdida), antes de impuestos"/>
    <x v="12"/>
    <x v="12"/>
    <n v="1068319"/>
  </r>
  <r>
    <x v="18"/>
    <x v="18"/>
    <s v="20 NIIF Plenas - Separados"/>
    <x v="0"/>
    <s v="M7110"/>
    <x v="0"/>
    <x v="3"/>
    <n v="20170512"/>
    <n v="0"/>
    <s v="Ganancia (pérdida), antes de impuestos"/>
    <x v="12"/>
    <x v="12"/>
    <n v="7904732"/>
  </r>
  <r>
    <x v="31"/>
    <x v="31"/>
    <s v="40 NIIF Pymes - Individuales"/>
    <x v="0"/>
    <s v="M7110"/>
    <x v="0"/>
    <x v="3"/>
    <n v="20170504"/>
    <n v="0"/>
    <s v="Ganancia (pérdida), antes de impuestos"/>
    <x v="12"/>
    <x v="12"/>
    <n v="963883"/>
  </r>
  <r>
    <x v="51"/>
    <x v="51"/>
    <s v="20 NIIF Plenas - Separados"/>
    <x v="8"/>
    <s v="F4111"/>
    <x v="0"/>
    <x v="3"/>
    <n v="20170331"/>
    <n v="0"/>
    <s v="Ganancia (pérdida), antes de impuestos"/>
    <x v="12"/>
    <x v="12"/>
    <n v="34677803"/>
  </r>
  <r>
    <x v="53"/>
    <x v="53"/>
    <s v="20 NIIF Plenas - Separados"/>
    <x v="0"/>
    <s v="F4290"/>
    <x v="0"/>
    <x v="3"/>
    <n v="20170405"/>
    <n v="0"/>
    <s v="Ganancia (pérdida), antes de impuestos"/>
    <x v="12"/>
    <x v="12"/>
    <n v="-33134474"/>
  </r>
  <r>
    <x v="6"/>
    <x v="6"/>
    <s v="10 NIIF Plenas - Individuales"/>
    <x v="2"/>
    <s v="G4663"/>
    <x v="0"/>
    <x v="3"/>
    <n v="20170406"/>
    <n v="0"/>
    <s v="Ganancia (pérdida), antes de impuestos"/>
    <x v="12"/>
    <x v="12"/>
    <n v="1640158"/>
  </r>
  <r>
    <x v="69"/>
    <x v="69"/>
    <s v="20 NIIF Plenas - Separados"/>
    <x v="0"/>
    <s v="F4290"/>
    <x v="0"/>
    <x v="3"/>
    <n v="20170330"/>
    <n v="0"/>
    <s v="Ganancia (pérdida), antes de impuestos"/>
    <x v="12"/>
    <x v="12"/>
    <n v="57075122"/>
  </r>
  <r>
    <x v="41"/>
    <x v="41"/>
    <s v="20 NIIF Plenas - Separados"/>
    <x v="3"/>
    <s v="M7110"/>
    <x v="0"/>
    <x v="3"/>
    <n v="20170331"/>
    <n v="0"/>
    <s v="Ganancia (pérdida), antes de impuestos"/>
    <x v="12"/>
    <x v="12"/>
    <n v="7341258"/>
  </r>
  <r>
    <x v="19"/>
    <x v="19"/>
    <s v="10 NIIF Plenas - Individuales"/>
    <x v="3"/>
    <s v="F4112"/>
    <x v="0"/>
    <x v="3"/>
    <n v="20170503"/>
    <n v="0"/>
    <s v="Ganancia (pérdida), antes de impuestos"/>
    <x v="12"/>
    <x v="12"/>
    <n v="13486349"/>
  </r>
  <r>
    <x v="14"/>
    <x v="14"/>
    <s v="40 NIIF Pymes - Individuales"/>
    <x v="3"/>
    <s v="M7110"/>
    <x v="0"/>
    <x v="3"/>
    <n v="20170511"/>
    <n v="0"/>
    <s v="Ganancia (pérdida), antes de impuestos"/>
    <x v="12"/>
    <x v="12"/>
    <n v="1902959"/>
  </r>
  <r>
    <x v="34"/>
    <x v="34"/>
    <s v="20 NIIF Plenas - Separados"/>
    <x v="3"/>
    <s v="F4290"/>
    <x v="0"/>
    <x v="3"/>
    <n v="20170329"/>
    <n v="0"/>
    <s v="Ganancia (pérdida), antes de impuestos"/>
    <x v="12"/>
    <x v="12"/>
    <n v="6082517"/>
  </r>
  <r>
    <x v="66"/>
    <x v="66"/>
    <s v="20 NIIF Plenas - Separados"/>
    <x v="3"/>
    <s v="M7110"/>
    <x v="0"/>
    <x v="3"/>
    <n v="20170928"/>
    <n v="0"/>
    <s v="Ganancia (pérdida), antes de impuestos"/>
    <x v="12"/>
    <x v="12"/>
    <n v="639463"/>
  </r>
  <r>
    <x v="16"/>
    <x v="16"/>
    <s v="20 NIIF Plenas - Separados"/>
    <x v="3"/>
    <s v="F4290"/>
    <x v="0"/>
    <x v="3"/>
    <n v="20170329"/>
    <n v="0"/>
    <s v="Ganancia (pérdida), antes de impuestos"/>
    <x v="12"/>
    <x v="12"/>
    <n v="39471692"/>
  </r>
  <r>
    <x v="35"/>
    <x v="35"/>
    <s v="40 NIIF Pymes - Individuales"/>
    <x v="3"/>
    <s v="M7110"/>
    <x v="0"/>
    <x v="3"/>
    <n v="20170503"/>
    <n v="0"/>
    <s v="Ganancia (pérdida), antes de impuestos"/>
    <x v="12"/>
    <x v="12"/>
    <n v="2683208"/>
  </r>
  <r>
    <x v="64"/>
    <x v="64"/>
    <s v="40 NIIF Pymes - Individuales"/>
    <x v="3"/>
    <s v="M7110"/>
    <x v="0"/>
    <x v="3"/>
    <n v="20170510"/>
    <n v="0"/>
    <s v="Ganancia (pérdida), antes de impuestos"/>
    <x v="12"/>
    <x v="12"/>
    <n v="4629078"/>
  </r>
  <r>
    <x v="67"/>
    <x v="67"/>
    <s v="20 NIIF Plenas - Separados"/>
    <x v="3"/>
    <s v="F4210"/>
    <x v="0"/>
    <x v="3"/>
    <n v="20170328"/>
    <n v="0"/>
    <s v="Ganancia (pérdida), antes de impuestos"/>
    <x v="12"/>
    <x v="12"/>
    <n v="27949905"/>
  </r>
  <r>
    <x v="40"/>
    <x v="40"/>
    <s v="20 NIIF Plenas - Separados"/>
    <x v="3"/>
    <s v="F4111"/>
    <x v="0"/>
    <x v="3"/>
    <n v="20170403"/>
    <n v="0"/>
    <s v="Ganancia (pérdida), antes de impuestos"/>
    <x v="12"/>
    <x v="12"/>
    <n v="5771018"/>
  </r>
  <r>
    <x v="30"/>
    <x v="30"/>
    <s v="40 NIIF Pymes - Individuales"/>
    <x v="3"/>
    <s v="M7110"/>
    <x v="0"/>
    <x v="3"/>
    <n v="20170424"/>
    <n v="0"/>
    <s v="Ganancia (pérdida), antes de impuestos"/>
    <x v="12"/>
    <x v="12"/>
    <n v="1587188"/>
  </r>
  <r>
    <x v="11"/>
    <x v="11"/>
    <s v="10 NIIF Plenas - Individuales"/>
    <x v="1"/>
    <s v="F4210"/>
    <x v="0"/>
    <x v="3"/>
    <n v="20170405"/>
    <n v="0"/>
    <s v="Ganancia (pérdida), antes de impuestos"/>
    <x v="12"/>
    <x v="12"/>
    <n v="14956530"/>
  </r>
  <r>
    <x v="61"/>
    <x v="61"/>
    <s v="50 NIIF Pymes - Separados"/>
    <x v="1"/>
    <s v="M7110"/>
    <x v="0"/>
    <x v="3"/>
    <n v="20170421"/>
    <n v="0"/>
    <s v="Ganancia (pérdida), antes de impuestos"/>
    <x v="12"/>
    <x v="12"/>
    <n v="861025"/>
  </r>
  <r>
    <x v="10"/>
    <x v="10"/>
    <s v="20 NIIF Plenas - Separados"/>
    <x v="4"/>
    <s v="L6810"/>
    <x v="0"/>
    <x v="3"/>
    <n v="20170509"/>
    <n v="0"/>
    <s v="Ganancia (pérdida), antes de impuestos"/>
    <x v="12"/>
    <x v="12"/>
    <n v="208260999"/>
  </r>
  <r>
    <x v="50"/>
    <x v="50"/>
    <s v="50 NIIF Pymes - Separados"/>
    <x v="0"/>
    <s v="M7110"/>
    <x v="0"/>
    <x v="3"/>
    <n v="20170419"/>
    <n v="0"/>
    <s v="Ganancia (pérdida), antes de impuestos"/>
    <x v="12"/>
    <x v="12"/>
    <n v="5511491"/>
  </r>
  <r>
    <x v="12"/>
    <x v="12"/>
    <s v="10 NIIF Plenas - Individuales"/>
    <x v="4"/>
    <s v="F4290"/>
    <x v="0"/>
    <x v="3"/>
    <n v="20170407"/>
    <n v="0"/>
    <s v="Ganancia (pérdida), antes de impuestos"/>
    <x v="12"/>
    <x v="12"/>
    <n v="-48970497"/>
  </r>
  <r>
    <x v="28"/>
    <x v="28"/>
    <s v="20 NIIF Plenas - Separados"/>
    <x v="0"/>
    <s v="F4210"/>
    <x v="5"/>
    <x v="3"/>
    <n v="20170331"/>
    <n v="0"/>
    <s v="Ganancia (pérdida), antes de impuestos"/>
    <x v="12"/>
    <x v="12"/>
    <n v="-17235973"/>
  </r>
  <r>
    <x v="5"/>
    <x v="5"/>
    <s v="50 NIIF Pymes - Separados"/>
    <x v="1"/>
    <s v="F4210"/>
    <x v="0"/>
    <x v="3"/>
    <n v="20170425"/>
    <n v="0"/>
    <s v="Ganancia (pérdida), antes de impuestos"/>
    <x v="12"/>
    <x v="12"/>
    <n v="273819"/>
  </r>
  <r>
    <x v="13"/>
    <x v="13"/>
    <s v="50 NIIF Pymes - Separados"/>
    <x v="0"/>
    <s v="M7110"/>
    <x v="0"/>
    <x v="3"/>
    <n v="20170517"/>
    <n v="0"/>
    <s v="Ganancia (pérdida), antes de impuestos"/>
    <x v="12"/>
    <x v="12"/>
    <n v="468471"/>
  </r>
  <r>
    <x v="58"/>
    <x v="58"/>
    <s v="10 NIIF Plenas - Individuales"/>
    <x v="0"/>
    <s v="M7110"/>
    <x v="0"/>
    <x v="3"/>
    <n v="20170330"/>
    <n v="0"/>
    <s v="Ganancia (pérdida), antes de impuestos"/>
    <x v="12"/>
    <x v="12"/>
    <n v="567193"/>
  </r>
  <r>
    <x v="39"/>
    <x v="39"/>
    <s v="40 NIIF Pymes - Individuales"/>
    <x v="0"/>
    <s v="M7110"/>
    <x v="0"/>
    <x v="3"/>
    <n v="20170509"/>
    <n v="0"/>
    <s v="Ganancia (pérdida), antes de impuestos"/>
    <x v="12"/>
    <x v="12"/>
    <n v="3446018"/>
  </r>
  <r>
    <x v="38"/>
    <x v="38"/>
    <s v="40 NIIF Pymes - Individuales"/>
    <x v="0"/>
    <s v="M7110"/>
    <x v="0"/>
    <x v="3"/>
    <n v="20170510"/>
    <n v="0"/>
    <s v="Ganancia (pérdida), antes de impuestos"/>
    <x v="12"/>
    <x v="12"/>
    <n v="635530"/>
  </r>
  <r>
    <x v="24"/>
    <x v="24"/>
    <s v="50 NIIF Pymes - Separados"/>
    <x v="3"/>
    <s v="F4390"/>
    <x v="0"/>
    <x v="3"/>
    <n v="20170504"/>
    <n v="0"/>
    <s v="Ganancia (pérdida), antes de impuestos"/>
    <x v="12"/>
    <x v="12"/>
    <n v="336727"/>
  </r>
  <r>
    <x v="4"/>
    <x v="4"/>
    <s v="10 NIIF Plenas - Individuales"/>
    <x v="0"/>
    <s v="F4111"/>
    <x v="0"/>
    <x v="3"/>
    <n v="20170327"/>
    <n v="0"/>
    <s v="Ganancia (pérdida), antes de impuestos"/>
    <x v="12"/>
    <x v="12"/>
    <n v="15586574"/>
  </r>
  <r>
    <x v="23"/>
    <x v="23"/>
    <s v="10 NIIF Plenas - Individuales"/>
    <x v="0"/>
    <s v="F4210"/>
    <x v="5"/>
    <x v="3"/>
    <n v="20170330"/>
    <n v="0"/>
    <s v="Ganancia (pérdida), antes de impuestos"/>
    <x v="12"/>
    <x v="12"/>
    <n v="55967249"/>
  </r>
  <r>
    <x v="36"/>
    <x v="36"/>
    <s v="50 NIIF Pymes - Separados"/>
    <x v="5"/>
    <s v="M7110"/>
    <x v="0"/>
    <x v="3"/>
    <n v="20170511"/>
    <n v="0"/>
    <s v="Ganancia (pérdida), antes de impuestos"/>
    <x v="12"/>
    <x v="12"/>
    <n v="4987951"/>
  </r>
  <r>
    <x v="46"/>
    <x v="46"/>
    <s v="40 NIIF Pymes - Individuales"/>
    <x v="7"/>
    <s v="F4290"/>
    <x v="0"/>
    <x v="3"/>
    <n v="20170503"/>
    <n v="0"/>
    <s v="Ganancia (pérdida), antes de impuestos"/>
    <x v="12"/>
    <x v="12"/>
    <n v="7906071"/>
  </r>
  <r>
    <x v="70"/>
    <x v="70"/>
    <s v="40 NIIF Pymes - Individuales"/>
    <x v="0"/>
    <s v="M7110"/>
    <x v="0"/>
    <x v="3"/>
    <n v="20170426"/>
    <n v="0"/>
    <s v="Ganancia (pérdida), antes de impuestos"/>
    <x v="12"/>
    <x v="12"/>
    <n v="1083"/>
  </r>
  <r>
    <x v="15"/>
    <x v="15"/>
    <s v="50 NIIF Pymes - Separados"/>
    <x v="0"/>
    <s v="M7110"/>
    <x v="0"/>
    <x v="3"/>
    <n v="20170428"/>
    <n v="0"/>
    <s v="Ganancia (pérdida), antes de impuestos"/>
    <x v="12"/>
    <x v="12"/>
    <n v="1467897"/>
  </r>
  <r>
    <x v="52"/>
    <x v="52"/>
    <s v="10 NIIF Plenas - Individuales"/>
    <x v="0"/>
    <s v="F4210"/>
    <x v="0"/>
    <x v="3"/>
    <n v="20170404"/>
    <n v="0"/>
    <s v="Ganancia (pérdida), antes de impuestos"/>
    <x v="12"/>
    <x v="12"/>
    <n v="27589427"/>
  </r>
  <r>
    <x v="65"/>
    <x v="65"/>
    <s v="10 NIIF Plenas - Individuales"/>
    <x v="0"/>
    <s v="F4112"/>
    <x v="0"/>
    <x v="3"/>
    <n v="20170330"/>
    <n v="0"/>
    <s v="Ganancia (pérdida), antes de impuestos"/>
    <x v="12"/>
    <x v="12"/>
    <n v="8528727"/>
  </r>
  <r>
    <x v="17"/>
    <x v="17"/>
    <s v="10 NIIF Plenas - Individuales"/>
    <x v="0"/>
    <s v="F4210"/>
    <x v="0"/>
    <x v="3"/>
    <n v="20170410"/>
    <n v="0"/>
    <s v="Ganancia (pérdida), antes de impuestos"/>
    <x v="12"/>
    <x v="12"/>
    <n v="6559531"/>
  </r>
  <r>
    <x v="37"/>
    <x v="37"/>
    <s v="50 NIIF Pymes - Separados"/>
    <x v="0"/>
    <s v="M7110"/>
    <x v="0"/>
    <x v="3"/>
    <n v="20170510"/>
    <n v="0"/>
    <s v="Participación en las ganancias (pérdidas) de subsidiarias, asociadas y negocios conjuntos que se contabilicen utilizando el mét"/>
    <x v="26"/>
    <x v="26"/>
    <n v="121962"/>
  </r>
  <r>
    <x v="63"/>
    <x v="63"/>
    <s v="50 NIIF Pymes - Separados"/>
    <x v="0"/>
    <s v="M7110"/>
    <x v="0"/>
    <x v="3"/>
    <n v="20170502"/>
    <n v="0"/>
    <s v="Participación en las ganancias (pérdidas) de subsidiarias, asociadas y negocios conjuntos que se contabilicen utilizando el mét"/>
    <x v="26"/>
    <x v="26"/>
    <n v="1528843"/>
  </r>
  <r>
    <x v="7"/>
    <x v="7"/>
    <s v="50 NIIF Pymes - Separados"/>
    <x v="0"/>
    <s v="F4112"/>
    <x v="0"/>
    <x v="3"/>
    <n v="20170515"/>
    <n v="0"/>
    <s v="Participación en las ganancias (pérdidas) de subsidiarias, asociadas y negocios conjuntos que se contabilicen utilizando el mét"/>
    <x v="26"/>
    <x v="26"/>
    <n v="2307411"/>
  </r>
  <r>
    <x v="36"/>
    <x v="36"/>
    <s v="50 NIIF Pymes - Separados"/>
    <x v="5"/>
    <s v="M7110"/>
    <x v="0"/>
    <x v="3"/>
    <n v="20170511"/>
    <n v="0"/>
    <s v="Participación en las ganancias (pérdidas) de subsidiarias, asociadas y negocios conjuntos que se contabilicen utilizando el mét"/>
    <x v="26"/>
    <x v="26"/>
    <n v="3222444"/>
  </r>
  <r>
    <x v="29"/>
    <x v="29"/>
    <s v="40 NIIF Pymes - Individuales"/>
    <x v="3"/>
    <s v="F4210"/>
    <x v="0"/>
    <x v="3"/>
    <n v="20170518"/>
    <n v="0"/>
    <s v="Ingreso (gasto) por impuestos"/>
    <x v="25"/>
    <x v="25"/>
    <n v="554166"/>
  </r>
  <r>
    <x v="8"/>
    <x v="8"/>
    <s v="20 NIIF Plenas - Separados"/>
    <x v="3"/>
    <s v="F4111"/>
    <x v="0"/>
    <x v="3"/>
    <n v="20170328"/>
    <n v="0"/>
    <s v="Ingreso (gasto) por impuestos"/>
    <x v="25"/>
    <x v="25"/>
    <n v="20094526"/>
  </r>
  <r>
    <x v="45"/>
    <x v="45"/>
    <s v="20 NIIF Plenas - Separados"/>
    <x v="6"/>
    <s v="F4111"/>
    <x v="0"/>
    <x v="3"/>
    <n v="20170403"/>
    <n v="0"/>
    <s v="Ingreso (gasto) por impuestos"/>
    <x v="25"/>
    <x v="25"/>
    <n v="11139529"/>
  </r>
  <r>
    <x v="47"/>
    <x v="47"/>
    <s v="40 NIIF Pymes - Individuales"/>
    <x v="0"/>
    <s v="F4290"/>
    <x v="0"/>
    <x v="3"/>
    <n v="20170505"/>
    <n v="0"/>
    <s v="Ingreso (gasto) por impuestos"/>
    <x v="25"/>
    <x v="25"/>
    <n v="914275"/>
  </r>
  <r>
    <x v="27"/>
    <x v="27"/>
    <s v="40 NIIF Pymes - Individuales"/>
    <x v="0"/>
    <s v="F4290"/>
    <x v="0"/>
    <x v="3"/>
    <n v="20170503"/>
    <n v="0"/>
    <s v="Ingreso (gasto) por impuestos"/>
    <x v="25"/>
    <x v="25"/>
    <n v="1237403"/>
  </r>
  <r>
    <x v="59"/>
    <x v="59"/>
    <s v="20 NIIF Plenas - Separados"/>
    <x v="0"/>
    <s v="F4111"/>
    <x v="0"/>
    <x v="3"/>
    <n v="20170403"/>
    <n v="0"/>
    <s v="Ingreso (gasto) por impuestos"/>
    <x v="25"/>
    <x v="25"/>
    <n v="13751994"/>
  </r>
  <r>
    <x v="71"/>
    <x v="71"/>
    <s v="40 NIIF Pymes - Individuales"/>
    <x v="5"/>
    <s v="F4210"/>
    <x v="0"/>
    <x v="3"/>
    <n v="20170424"/>
    <n v="0"/>
    <s v="Ingreso (gasto) por impuestos"/>
    <x v="25"/>
    <x v="25"/>
    <n v="4950026"/>
  </r>
  <r>
    <x v="2"/>
    <x v="2"/>
    <s v="20 NIIF Plenas - Separados"/>
    <x v="0"/>
    <s v="F4111"/>
    <x v="0"/>
    <x v="3"/>
    <n v="20170407"/>
    <n v="0"/>
    <s v="Ingreso (gasto) por impuestos"/>
    <x v="25"/>
    <x v="25"/>
    <n v="11531957"/>
  </r>
  <r>
    <x v="60"/>
    <x v="60"/>
    <s v="10 NIIF Plenas - Individuales"/>
    <x v="0"/>
    <s v="F4111"/>
    <x v="0"/>
    <x v="3"/>
    <n v="20170509"/>
    <n v="0"/>
    <s v="Ingreso (gasto) por impuestos"/>
    <x v="25"/>
    <x v="25"/>
    <n v="1664782"/>
  </r>
  <r>
    <x v="42"/>
    <x v="42"/>
    <s v="50 NIIF Pymes - Separados"/>
    <x v="0"/>
    <s v="F4321"/>
    <x v="0"/>
    <x v="3"/>
    <n v="20170428"/>
    <n v="0"/>
    <s v="Ingreso (gasto) por impuestos"/>
    <x v="25"/>
    <x v="25"/>
    <n v="3315591"/>
  </r>
  <r>
    <x v="49"/>
    <x v="49"/>
    <s v="20 NIIF Plenas - Separados"/>
    <x v="3"/>
    <s v="F4210"/>
    <x v="0"/>
    <x v="3"/>
    <n v="20170406"/>
    <n v="0"/>
    <s v="Ingreso (gasto) por impuestos"/>
    <x v="25"/>
    <x v="25"/>
    <n v="5336365"/>
  </r>
  <r>
    <x v="3"/>
    <x v="3"/>
    <s v="10 NIIF Plenas - Individuales"/>
    <x v="0"/>
    <s v="F4111"/>
    <x v="0"/>
    <x v="3"/>
    <n v="20170330"/>
    <n v="0"/>
    <s v="Ingreso (gasto) por impuestos"/>
    <x v="25"/>
    <x v="25"/>
    <n v="688238"/>
  </r>
  <r>
    <x v="22"/>
    <x v="22"/>
    <s v="20 NIIF Plenas - Separados"/>
    <x v="3"/>
    <s v="F4111"/>
    <x v="0"/>
    <x v="3"/>
    <n v="20170404"/>
    <n v="0"/>
    <s v="Ingreso (gasto) por impuestos"/>
    <x v="25"/>
    <x v="25"/>
    <n v="13068621"/>
  </r>
  <r>
    <x v="20"/>
    <x v="20"/>
    <s v="10 NIIF Plenas - Individuales"/>
    <x v="3"/>
    <s v="F4290"/>
    <x v="0"/>
    <x v="3"/>
    <n v="20170328"/>
    <n v="0"/>
    <s v="Ingreso (gasto) por impuestos"/>
    <x v="25"/>
    <x v="25"/>
    <n v="13682312"/>
  </r>
  <r>
    <x v="9"/>
    <x v="9"/>
    <s v="20 NIIF Plenas - Separados"/>
    <x v="0"/>
    <s v="N8299"/>
    <x v="0"/>
    <x v="3"/>
    <n v="20170405"/>
    <n v="0"/>
    <s v="Ingreso (gasto) por impuestos"/>
    <x v="25"/>
    <x v="25"/>
    <n v="87186"/>
  </r>
  <r>
    <x v="48"/>
    <x v="48"/>
    <s v="20 NIIF Plenas - Separados"/>
    <x v="4"/>
    <s v="F4290"/>
    <x v="0"/>
    <x v="3"/>
    <n v="20171004"/>
    <n v="0"/>
    <s v="Ingreso (gasto) por impuestos"/>
    <x v="25"/>
    <x v="25"/>
    <n v="33552279"/>
  </r>
  <r>
    <x v="1"/>
    <x v="1"/>
    <s v="40 NIIF Pymes - Individuales"/>
    <x v="0"/>
    <s v="M7110"/>
    <x v="0"/>
    <x v="3"/>
    <n v="20170420"/>
    <n v="0"/>
    <s v="Ingreso (gasto) por impuestos"/>
    <x v="25"/>
    <x v="25"/>
    <n v="1025883"/>
  </r>
  <r>
    <x v="55"/>
    <x v="55"/>
    <s v="20 NIIF Plenas - Separados"/>
    <x v="0"/>
    <s v="F4390"/>
    <x v="0"/>
    <x v="3"/>
    <n v="20170406"/>
    <n v="0"/>
    <s v="Ingreso (gasto) por impuestos"/>
    <x v="25"/>
    <x v="25"/>
    <n v="161787"/>
  </r>
  <r>
    <x v="33"/>
    <x v="33"/>
    <s v="20 NIIF Plenas - Separados"/>
    <x v="3"/>
    <s v="M7110"/>
    <x v="0"/>
    <x v="3"/>
    <n v="20170401"/>
    <n v="0"/>
    <s v="Ingreso (gasto) por impuestos"/>
    <x v="25"/>
    <x v="25"/>
    <n v="1280667"/>
  </r>
  <r>
    <x v="37"/>
    <x v="37"/>
    <s v="50 NIIF Pymes - Separados"/>
    <x v="0"/>
    <s v="M7110"/>
    <x v="0"/>
    <x v="3"/>
    <n v="20170510"/>
    <n v="0"/>
    <s v="Ingreso (gasto) por impuestos"/>
    <x v="25"/>
    <x v="25"/>
    <n v="2710250"/>
  </r>
  <r>
    <x v="56"/>
    <x v="56"/>
    <s v="20 NIIF Plenas - Separados"/>
    <x v="0"/>
    <s v="M7110"/>
    <x v="0"/>
    <x v="3"/>
    <n v="20170330"/>
    <n v="0"/>
    <s v="Ingreso (gasto) por impuestos"/>
    <x v="25"/>
    <x v="25"/>
    <n v="-901676"/>
  </r>
  <r>
    <x v="63"/>
    <x v="63"/>
    <s v="50 NIIF Pymes - Separados"/>
    <x v="0"/>
    <s v="M7110"/>
    <x v="0"/>
    <x v="3"/>
    <n v="20170502"/>
    <n v="0"/>
    <s v="Ingreso (gasto) por impuestos"/>
    <x v="25"/>
    <x v="25"/>
    <n v="622687"/>
  </r>
  <r>
    <x v="25"/>
    <x v="25"/>
    <s v="50 NIIF Pymes - Separados"/>
    <x v="0"/>
    <s v="M7110"/>
    <x v="0"/>
    <x v="3"/>
    <n v="20170510"/>
    <n v="0"/>
    <s v="Ingreso (gasto) por impuestos"/>
    <x v="25"/>
    <x v="25"/>
    <n v="758891"/>
  </r>
  <r>
    <x v="26"/>
    <x v="26"/>
    <s v="20 NIIF Plenas - Separados"/>
    <x v="0"/>
    <s v="M7110"/>
    <x v="0"/>
    <x v="3"/>
    <n v="20170405"/>
    <n v="0"/>
    <s v="Ingreso (gasto) por impuestos"/>
    <x v="25"/>
    <x v="25"/>
    <n v="531042"/>
  </r>
  <r>
    <x v="68"/>
    <x v="68"/>
    <s v="20 NIIF Plenas - Separados"/>
    <x v="0"/>
    <s v="M7110"/>
    <x v="0"/>
    <x v="3"/>
    <n v="20170407"/>
    <n v="0"/>
    <s v="Ingreso (gasto) por impuestos"/>
    <x v="25"/>
    <x v="25"/>
    <n v="2638820"/>
  </r>
  <r>
    <x v="21"/>
    <x v="21"/>
    <s v="20 NIIF Plenas - Separados"/>
    <x v="0"/>
    <s v="F4111"/>
    <x v="0"/>
    <x v="3"/>
    <n v="20170404"/>
    <n v="0"/>
    <s v="Ingreso (gasto) por impuestos"/>
    <x v="25"/>
    <x v="25"/>
    <n v="35895689"/>
  </r>
  <r>
    <x v="0"/>
    <x v="0"/>
    <s v="20 NIIF Plenas - Separados"/>
    <x v="0"/>
    <s v="M7110"/>
    <x v="0"/>
    <x v="3"/>
    <n v="20170403"/>
    <n v="0"/>
    <s v="Ingreso (gasto) por impuestos"/>
    <x v="25"/>
    <x v="25"/>
    <n v="1265080"/>
  </r>
  <r>
    <x v="7"/>
    <x v="7"/>
    <s v="50 NIIF Pymes - Separados"/>
    <x v="0"/>
    <s v="F4112"/>
    <x v="0"/>
    <x v="3"/>
    <n v="20170515"/>
    <n v="0"/>
    <s v="Ingreso (gasto) por impuestos"/>
    <x v="25"/>
    <x v="25"/>
    <n v="139636"/>
  </r>
  <r>
    <x v="57"/>
    <x v="57"/>
    <s v="40 NIIF Pymes - Individuales"/>
    <x v="0"/>
    <s v="M7110"/>
    <x v="0"/>
    <x v="3"/>
    <n v="20170515"/>
    <n v="0"/>
    <s v="Ingreso (gasto) por impuestos"/>
    <x v="25"/>
    <x v="25"/>
    <n v="3039631"/>
  </r>
  <r>
    <x v="32"/>
    <x v="32"/>
    <s v="40 NIIF Pymes - Individuales"/>
    <x v="0"/>
    <s v="M7110"/>
    <x v="0"/>
    <x v="3"/>
    <n v="20170523"/>
    <n v="0"/>
    <s v="Ingreso (gasto) por impuestos"/>
    <x v="25"/>
    <x v="25"/>
    <n v="293289"/>
  </r>
  <r>
    <x v="54"/>
    <x v="54"/>
    <s v="20 NIIF Plenas - Separados"/>
    <x v="0"/>
    <s v="N8299"/>
    <x v="0"/>
    <x v="3"/>
    <n v="20170330"/>
    <n v="0"/>
    <s v="Ingreso (gasto) por impuestos"/>
    <x v="25"/>
    <x v="25"/>
    <n v="6110350"/>
  </r>
  <r>
    <x v="62"/>
    <x v="62"/>
    <s v="20 NIIF Plenas - Separados"/>
    <x v="0"/>
    <s v="M7110"/>
    <x v="0"/>
    <x v="3"/>
    <n v="20170329"/>
    <n v="0"/>
    <s v="Ingreso (gasto) por impuestos"/>
    <x v="25"/>
    <x v="25"/>
    <n v="452422"/>
  </r>
  <r>
    <x v="18"/>
    <x v="18"/>
    <s v="20 NIIF Plenas - Separados"/>
    <x v="0"/>
    <s v="M7110"/>
    <x v="0"/>
    <x v="3"/>
    <n v="20170512"/>
    <n v="0"/>
    <s v="Ingreso (gasto) por impuestos"/>
    <x v="25"/>
    <x v="25"/>
    <n v="127536"/>
  </r>
  <r>
    <x v="31"/>
    <x v="31"/>
    <s v="40 NIIF Pymes - Individuales"/>
    <x v="0"/>
    <s v="M7110"/>
    <x v="0"/>
    <x v="3"/>
    <n v="20170504"/>
    <n v="0"/>
    <s v="Ingreso (gasto) por impuestos"/>
    <x v="25"/>
    <x v="25"/>
    <n v="314837"/>
  </r>
  <r>
    <x v="51"/>
    <x v="51"/>
    <s v="20 NIIF Plenas - Separados"/>
    <x v="8"/>
    <s v="F4111"/>
    <x v="0"/>
    <x v="3"/>
    <n v="20170331"/>
    <n v="0"/>
    <s v="Ingreso (gasto) por impuestos"/>
    <x v="25"/>
    <x v="25"/>
    <n v="21564360"/>
  </r>
  <r>
    <x v="53"/>
    <x v="53"/>
    <s v="20 NIIF Plenas - Separados"/>
    <x v="0"/>
    <s v="F4290"/>
    <x v="0"/>
    <x v="3"/>
    <n v="20170405"/>
    <n v="0"/>
    <s v="Ingreso (gasto) por impuestos"/>
    <x v="25"/>
    <x v="25"/>
    <n v="-5832378"/>
  </r>
  <r>
    <x v="6"/>
    <x v="6"/>
    <s v="10 NIIF Plenas - Individuales"/>
    <x v="2"/>
    <s v="G4663"/>
    <x v="0"/>
    <x v="3"/>
    <n v="20170406"/>
    <n v="0"/>
    <s v="Ingreso (gasto) por impuestos"/>
    <x v="25"/>
    <x v="25"/>
    <n v="687197"/>
  </r>
  <r>
    <x v="69"/>
    <x v="69"/>
    <s v="20 NIIF Plenas - Separados"/>
    <x v="0"/>
    <s v="F4290"/>
    <x v="0"/>
    <x v="3"/>
    <n v="20170330"/>
    <n v="0"/>
    <s v="Ingreso (gasto) por impuestos"/>
    <x v="25"/>
    <x v="25"/>
    <n v="21492405"/>
  </r>
  <r>
    <x v="41"/>
    <x v="41"/>
    <s v="20 NIIF Plenas - Separados"/>
    <x v="3"/>
    <s v="M7110"/>
    <x v="0"/>
    <x v="3"/>
    <n v="20170331"/>
    <n v="0"/>
    <s v="Ingreso (gasto) por impuestos"/>
    <x v="25"/>
    <x v="25"/>
    <n v="3135374"/>
  </r>
  <r>
    <x v="19"/>
    <x v="19"/>
    <s v="10 NIIF Plenas - Individuales"/>
    <x v="3"/>
    <s v="F4112"/>
    <x v="0"/>
    <x v="3"/>
    <n v="20170503"/>
    <n v="0"/>
    <s v="Ingreso (gasto) por impuestos"/>
    <x v="25"/>
    <x v="25"/>
    <n v="3754410"/>
  </r>
  <r>
    <x v="14"/>
    <x v="14"/>
    <s v="40 NIIF Pymes - Individuales"/>
    <x v="3"/>
    <s v="M7110"/>
    <x v="0"/>
    <x v="3"/>
    <n v="20170511"/>
    <n v="0"/>
    <s v="Ingreso (gasto) por impuestos"/>
    <x v="25"/>
    <x v="25"/>
    <n v="1243004"/>
  </r>
  <r>
    <x v="34"/>
    <x v="34"/>
    <s v="20 NIIF Plenas - Separados"/>
    <x v="3"/>
    <s v="F4290"/>
    <x v="0"/>
    <x v="3"/>
    <n v="20170329"/>
    <n v="0"/>
    <s v="Ingreso (gasto) por impuestos"/>
    <x v="25"/>
    <x v="25"/>
    <n v="2201332"/>
  </r>
  <r>
    <x v="16"/>
    <x v="16"/>
    <s v="20 NIIF Plenas - Separados"/>
    <x v="3"/>
    <s v="F4290"/>
    <x v="0"/>
    <x v="3"/>
    <n v="20170329"/>
    <n v="0"/>
    <s v="Ingreso (gasto) por impuestos"/>
    <x v="25"/>
    <x v="25"/>
    <n v="7775111"/>
  </r>
  <r>
    <x v="35"/>
    <x v="35"/>
    <s v="40 NIIF Pymes - Individuales"/>
    <x v="3"/>
    <s v="M7110"/>
    <x v="0"/>
    <x v="3"/>
    <n v="20170503"/>
    <n v="0"/>
    <s v="Ingreso (gasto) por impuestos"/>
    <x v="25"/>
    <x v="25"/>
    <n v="1118209"/>
  </r>
  <r>
    <x v="64"/>
    <x v="64"/>
    <s v="40 NIIF Pymes - Individuales"/>
    <x v="3"/>
    <s v="M7110"/>
    <x v="0"/>
    <x v="3"/>
    <n v="20170510"/>
    <n v="0"/>
    <s v="Ingreso (gasto) por impuestos"/>
    <x v="25"/>
    <x v="25"/>
    <n v="527420"/>
  </r>
  <r>
    <x v="67"/>
    <x v="67"/>
    <s v="20 NIIF Plenas - Separados"/>
    <x v="3"/>
    <s v="F4210"/>
    <x v="0"/>
    <x v="3"/>
    <n v="20170328"/>
    <n v="0"/>
    <s v="Ingreso (gasto) por impuestos"/>
    <x v="25"/>
    <x v="25"/>
    <n v="9606651"/>
  </r>
  <r>
    <x v="40"/>
    <x v="40"/>
    <s v="20 NIIF Plenas - Separados"/>
    <x v="3"/>
    <s v="F4111"/>
    <x v="0"/>
    <x v="3"/>
    <n v="20170403"/>
    <n v="0"/>
    <s v="Ingreso (gasto) por impuestos"/>
    <x v="25"/>
    <x v="25"/>
    <n v="2192266"/>
  </r>
  <r>
    <x v="30"/>
    <x v="30"/>
    <s v="40 NIIF Pymes - Individuales"/>
    <x v="3"/>
    <s v="M7110"/>
    <x v="0"/>
    <x v="3"/>
    <n v="20170424"/>
    <n v="0"/>
    <s v="Ingreso (gasto) por impuestos"/>
    <x v="25"/>
    <x v="25"/>
    <n v="63689"/>
  </r>
  <r>
    <x v="11"/>
    <x v="11"/>
    <s v="10 NIIF Plenas - Individuales"/>
    <x v="1"/>
    <s v="F4210"/>
    <x v="0"/>
    <x v="3"/>
    <n v="20170405"/>
    <n v="0"/>
    <s v="Ingreso (gasto) por impuestos"/>
    <x v="25"/>
    <x v="25"/>
    <n v="5359188"/>
  </r>
  <r>
    <x v="61"/>
    <x v="61"/>
    <s v="50 NIIF Pymes - Separados"/>
    <x v="1"/>
    <s v="M7110"/>
    <x v="0"/>
    <x v="3"/>
    <n v="20170421"/>
    <n v="0"/>
    <s v="Ingreso (gasto) por impuestos"/>
    <x v="25"/>
    <x v="25"/>
    <n v="258799"/>
  </r>
  <r>
    <x v="10"/>
    <x v="10"/>
    <s v="20 NIIF Plenas - Separados"/>
    <x v="4"/>
    <s v="L6810"/>
    <x v="0"/>
    <x v="3"/>
    <n v="20170509"/>
    <n v="0"/>
    <s v="Ingreso (gasto) por impuestos"/>
    <x v="25"/>
    <x v="25"/>
    <n v="-382154"/>
  </r>
  <r>
    <x v="50"/>
    <x v="50"/>
    <s v="50 NIIF Pymes - Separados"/>
    <x v="0"/>
    <s v="M7110"/>
    <x v="0"/>
    <x v="3"/>
    <n v="20170419"/>
    <n v="0"/>
    <s v="Ingreso (gasto) por impuestos"/>
    <x v="25"/>
    <x v="25"/>
    <n v="3410127"/>
  </r>
  <r>
    <x v="28"/>
    <x v="28"/>
    <s v="20 NIIF Plenas - Separados"/>
    <x v="0"/>
    <s v="F4210"/>
    <x v="5"/>
    <x v="3"/>
    <n v="20170331"/>
    <n v="0"/>
    <s v="Ingreso (gasto) por impuestos"/>
    <x v="25"/>
    <x v="25"/>
    <n v="11530107"/>
  </r>
  <r>
    <x v="5"/>
    <x v="5"/>
    <s v="50 NIIF Pymes - Separados"/>
    <x v="1"/>
    <s v="F4210"/>
    <x v="0"/>
    <x v="3"/>
    <n v="20170425"/>
    <n v="0"/>
    <s v="Ingreso (gasto) por impuestos"/>
    <x v="25"/>
    <x v="25"/>
    <n v="56218"/>
  </r>
  <r>
    <x v="13"/>
    <x v="13"/>
    <s v="50 NIIF Pymes - Separados"/>
    <x v="0"/>
    <s v="M7110"/>
    <x v="0"/>
    <x v="3"/>
    <n v="20170517"/>
    <n v="0"/>
    <s v="Ingreso (gasto) por impuestos"/>
    <x v="25"/>
    <x v="25"/>
    <n v="366052"/>
  </r>
  <r>
    <x v="58"/>
    <x v="58"/>
    <s v="10 NIIF Plenas - Individuales"/>
    <x v="0"/>
    <s v="M7110"/>
    <x v="0"/>
    <x v="3"/>
    <n v="20170330"/>
    <n v="0"/>
    <s v="Ingreso (gasto) por impuestos"/>
    <x v="25"/>
    <x v="25"/>
    <n v="244074"/>
  </r>
  <r>
    <x v="39"/>
    <x v="39"/>
    <s v="40 NIIF Pymes - Individuales"/>
    <x v="0"/>
    <s v="M7110"/>
    <x v="0"/>
    <x v="3"/>
    <n v="20170509"/>
    <n v="0"/>
    <s v="Ingreso (gasto) por impuestos"/>
    <x v="25"/>
    <x v="25"/>
    <n v="1451191"/>
  </r>
  <r>
    <x v="38"/>
    <x v="38"/>
    <s v="40 NIIF Pymes - Individuales"/>
    <x v="0"/>
    <s v="M7110"/>
    <x v="0"/>
    <x v="3"/>
    <n v="20170510"/>
    <n v="0"/>
    <s v="Ingreso (gasto) por impuestos"/>
    <x v="25"/>
    <x v="25"/>
    <n v="241441"/>
  </r>
  <r>
    <x v="24"/>
    <x v="24"/>
    <s v="50 NIIF Pymes - Separados"/>
    <x v="3"/>
    <s v="F4390"/>
    <x v="0"/>
    <x v="3"/>
    <n v="20170504"/>
    <n v="0"/>
    <s v="Ingreso (gasto) por impuestos"/>
    <x v="25"/>
    <x v="25"/>
    <n v="35472"/>
  </r>
  <r>
    <x v="4"/>
    <x v="4"/>
    <s v="10 NIIF Plenas - Individuales"/>
    <x v="0"/>
    <s v="F4111"/>
    <x v="0"/>
    <x v="3"/>
    <n v="20170327"/>
    <n v="0"/>
    <s v="Ingreso (gasto) por impuestos"/>
    <x v="25"/>
    <x v="25"/>
    <n v="5859032"/>
  </r>
  <r>
    <x v="23"/>
    <x v="23"/>
    <s v="10 NIIF Plenas - Individuales"/>
    <x v="0"/>
    <s v="F4210"/>
    <x v="5"/>
    <x v="3"/>
    <n v="20170330"/>
    <n v="0"/>
    <s v="Ingreso (gasto) por impuestos"/>
    <x v="25"/>
    <x v="25"/>
    <n v="22496842"/>
  </r>
  <r>
    <x v="36"/>
    <x v="36"/>
    <s v="50 NIIF Pymes - Separados"/>
    <x v="5"/>
    <s v="M7110"/>
    <x v="0"/>
    <x v="3"/>
    <n v="20170511"/>
    <n v="0"/>
    <s v="Ingreso (gasto) por impuestos"/>
    <x v="25"/>
    <x v="25"/>
    <n v="1925042"/>
  </r>
  <r>
    <x v="46"/>
    <x v="46"/>
    <s v="40 NIIF Pymes - Individuales"/>
    <x v="7"/>
    <s v="F4290"/>
    <x v="0"/>
    <x v="3"/>
    <n v="20170503"/>
    <n v="0"/>
    <s v="Ingreso (gasto) por impuestos"/>
    <x v="25"/>
    <x v="25"/>
    <n v="3582619"/>
  </r>
  <r>
    <x v="70"/>
    <x v="70"/>
    <s v="40 NIIF Pymes - Individuales"/>
    <x v="0"/>
    <s v="M7110"/>
    <x v="0"/>
    <x v="3"/>
    <n v="20170426"/>
    <n v="0"/>
    <s v="Ingreso (gasto) por impuestos"/>
    <x v="25"/>
    <x v="25"/>
    <n v="1388"/>
  </r>
  <r>
    <x v="15"/>
    <x v="15"/>
    <s v="50 NIIF Pymes - Separados"/>
    <x v="0"/>
    <s v="M7110"/>
    <x v="0"/>
    <x v="3"/>
    <n v="20170428"/>
    <n v="0"/>
    <s v="Ingreso (gasto) por impuestos"/>
    <x v="25"/>
    <x v="25"/>
    <n v="611220"/>
  </r>
  <r>
    <x v="52"/>
    <x v="52"/>
    <s v="10 NIIF Plenas - Individuales"/>
    <x v="0"/>
    <s v="F4210"/>
    <x v="0"/>
    <x v="3"/>
    <n v="20170404"/>
    <n v="0"/>
    <s v="Ingreso (gasto) por impuestos"/>
    <x v="25"/>
    <x v="25"/>
    <n v="10722856"/>
  </r>
  <r>
    <x v="65"/>
    <x v="65"/>
    <s v="10 NIIF Plenas - Individuales"/>
    <x v="0"/>
    <s v="F4112"/>
    <x v="0"/>
    <x v="3"/>
    <n v="20170330"/>
    <n v="0"/>
    <s v="Ingreso (gasto) por impuestos"/>
    <x v="25"/>
    <x v="25"/>
    <n v="1538335"/>
  </r>
  <r>
    <x v="17"/>
    <x v="17"/>
    <s v="10 NIIF Plenas - Individuales"/>
    <x v="0"/>
    <s v="F4210"/>
    <x v="0"/>
    <x v="3"/>
    <n v="20170410"/>
    <n v="0"/>
    <s v="Ingreso (gasto) por impuestos"/>
    <x v="25"/>
    <x v="25"/>
    <n v="754524"/>
  </r>
  <r>
    <x v="29"/>
    <x v="29"/>
    <s v="40 NIIF Pymes - Individuales"/>
    <x v="3"/>
    <s v="F4210"/>
    <x v="0"/>
    <x v="3"/>
    <n v="20170518"/>
    <n v="0"/>
    <s v="Ganancia (pérdida) procedente de operaciones continuadas"/>
    <x v="14"/>
    <x v="14"/>
    <n v="-3420373"/>
  </r>
  <r>
    <x v="72"/>
    <x v="72"/>
    <s v="40 NIIF Pymes - Individuales"/>
    <x v="0"/>
    <s v="M7110"/>
    <x v="0"/>
    <x v="3"/>
    <n v="20170503"/>
    <n v="0"/>
    <s v="Ganancia (pérdida) procedente de operaciones continuadas"/>
    <x v="14"/>
    <x v="14"/>
    <n v="179589"/>
  </r>
  <r>
    <x v="8"/>
    <x v="8"/>
    <s v="20 NIIF Plenas - Separados"/>
    <x v="3"/>
    <s v="F4111"/>
    <x v="0"/>
    <x v="3"/>
    <n v="20170328"/>
    <n v="0"/>
    <s v="Ganancia (pérdida) procedente de operaciones continuadas"/>
    <x v="14"/>
    <x v="14"/>
    <n v="33027584"/>
  </r>
  <r>
    <x v="45"/>
    <x v="45"/>
    <s v="20 NIIF Plenas - Separados"/>
    <x v="6"/>
    <s v="F4111"/>
    <x v="0"/>
    <x v="3"/>
    <n v="20170403"/>
    <n v="0"/>
    <s v="Ganancia (pérdida) procedente de operaciones continuadas"/>
    <x v="14"/>
    <x v="14"/>
    <n v="37458085"/>
  </r>
  <r>
    <x v="47"/>
    <x v="47"/>
    <s v="40 NIIF Pymes - Individuales"/>
    <x v="0"/>
    <s v="F4290"/>
    <x v="0"/>
    <x v="3"/>
    <n v="20170505"/>
    <n v="0"/>
    <s v="Ganancia (pérdida) procedente de operaciones continuadas"/>
    <x v="14"/>
    <x v="14"/>
    <n v="1646616"/>
  </r>
  <r>
    <x v="27"/>
    <x v="27"/>
    <s v="40 NIIF Pymes - Individuales"/>
    <x v="0"/>
    <s v="F4290"/>
    <x v="0"/>
    <x v="3"/>
    <n v="20170503"/>
    <n v="0"/>
    <s v="Ganancia (pérdida) procedente de operaciones continuadas"/>
    <x v="14"/>
    <x v="14"/>
    <n v="2017476"/>
  </r>
  <r>
    <x v="59"/>
    <x v="59"/>
    <s v="20 NIIF Plenas - Separados"/>
    <x v="0"/>
    <s v="F4111"/>
    <x v="0"/>
    <x v="3"/>
    <n v="20170403"/>
    <n v="0"/>
    <s v="Ganancia (pérdida) procedente de operaciones continuadas"/>
    <x v="14"/>
    <x v="14"/>
    <n v="22899611"/>
  </r>
  <r>
    <x v="71"/>
    <x v="71"/>
    <s v="40 NIIF Pymes - Individuales"/>
    <x v="5"/>
    <s v="F4210"/>
    <x v="0"/>
    <x v="3"/>
    <n v="20170424"/>
    <n v="0"/>
    <s v="Ganancia (pérdida) procedente de operaciones continuadas"/>
    <x v="14"/>
    <x v="14"/>
    <n v="7222618"/>
  </r>
  <r>
    <x v="2"/>
    <x v="2"/>
    <s v="20 NIIF Plenas - Separados"/>
    <x v="0"/>
    <s v="F4111"/>
    <x v="0"/>
    <x v="3"/>
    <n v="20170407"/>
    <n v="0"/>
    <s v="Ganancia (pérdida) procedente de operaciones continuadas"/>
    <x v="14"/>
    <x v="14"/>
    <n v="53088841"/>
  </r>
  <r>
    <x v="60"/>
    <x v="60"/>
    <s v="10 NIIF Plenas - Individuales"/>
    <x v="0"/>
    <s v="F4111"/>
    <x v="0"/>
    <x v="3"/>
    <n v="20170509"/>
    <n v="0"/>
    <s v="Ganancia (pérdida) procedente de operaciones continuadas"/>
    <x v="14"/>
    <x v="14"/>
    <n v="12557946"/>
  </r>
  <r>
    <x v="42"/>
    <x v="42"/>
    <s v="50 NIIF Pymes - Separados"/>
    <x v="0"/>
    <s v="F4321"/>
    <x v="0"/>
    <x v="3"/>
    <n v="20170428"/>
    <n v="0"/>
    <s v="Ganancia (pérdida) procedente de operaciones continuadas"/>
    <x v="14"/>
    <x v="14"/>
    <n v="21787299"/>
  </r>
  <r>
    <x v="49"/>
    <x v="49"/>
    <s v="20 NIIF Plenas - Separados"/>
    <x v="3"/>
    <s v="F4210"/>
    <x v="0"/>
    <x v="3"/>
    <n v="20170406"/>
    <n v="0"/>
    <s v="Ganancia (pérdida) procedente de operaciones continuadas"/>
    <x v="14"/>
    <x v="14"/>
    <n v="15574696"/>
  </r>
  <r>
    <x v="3"/>
    <x v="3"/>
    <s v="10 NIIF Plenas - Individuales"/>
    <x v="0"/>
    <s v="F4111"/>
    <x v="0"/>
    <x v="3"/>
    <n v="20170330"/>
    <n v="0"/>
    <s v="Ganancia (pérdida) procedente de operaciones continuadas"/>
    <x v="14"/>
    <x v="14"/>
    <n v="12768680"/>
  </r>
  <r>
    <x v="22"/>
    <x v="22"/>
    <s v="20 NIIF Plenas - Separados"/>
    <x v="3"/>
    <s v="F4111"/>
    <x v="0"/>
    <x v="3"/>
    <n v="20170404"/>
    <n v="0"/>
    <s v="Ganancia (pérdida) procedente de operaciones continuadas"/>
    <x v="14"/>
    <x v="14"/>
    <n v="18003882"/>
  </r>
  <r>
    <x v="20"/>
    <x v="20"/>
    <s v="10 NIIF Plenas - Individuales"/>
    <x v="3"/>
    <s v="F4290"/>
    <x v="0"/>
    <x v="3"/>
    <n v="20170328"/>
    <n v="0"/>
    <s v="Ganancia (pérdida) procedente de operaciones continuadas"/>
    <x v="14"/>
    <x v="14"/>
    <n v="15085158"/>
  </r>
  <r>
    <x v="9"/>
    <x v="9"/>
    <s v="20 NIIF Plenas - Separados"/>
    <x v="0"/>
    <s v="N8299"/>
    <x v="0"/>
    <x v="3"/>
    <n v="20170405"/>
    <n v="0"/>
    <s v="Ganancia (pérdida) procedente de operaciones continuadas"/>
    <x v="14"/>
    <x v="14"/>
    <n v="-1995647"/>
  </r>
  <r>
    <x v="48"/>
    <x v="48"/>
    <s v="20 NIIF Plenas - Separados"/>
    <x v="4"/>
    <s v="F4290"/>
    <x v="0"/>
    <x v="3"/>
    <n v="20171004"/>
    <n v="0"/>
    <s v="Ganancia (pérdida) procedente de operaciones continuadas"/>
    <x v="14"/>
    <x v="14"/>
    <n v="79411924"/>
  </r>
  <r>
    <x v="1"/>
    <x v="1"/>
    <s v="40 NIIF Pymes - Individuales"/>
    <x v="0"/>
    <s v="M7110"/>
    <x v="0"/>
    <x v="3"/>
    <n v="20170420"/>
    <n v="0"/>
    <s v="Ganancia (pérdida) procedente de operaciones continuadas"/>
    <x v="14"/>
    <x v="14"/>
    <n v="165501"/>
  </r>
  <r>
    <x v="43"/>
    <x v="43"/>
    <s v="40 NIIF Pymes - Individuales"/>
    <x v="0"/>
    <s v="L6820"/>
    <x v="0"/>
    <x v="3"/>
    <n v="20170424"/>
    <n v="0"/>
    <s v="Ganancia (pérdida) procedente de operaciones continuadas"/>
    <x v="14"/>
    <x v="14"/>
    <n v="321117"/>
  </r>
  <r>
    <x v="55"/>
    <x v="55"/>
    <s v="20 NIIF Plenas - Separados"/>
    <x v="0"/>
    <s v="F4390"/>
    <x v="0"/>
    <x v="3"/>
    <n v="20170406"/>
    <n v="0"/>
    <s v="Ganancia (pérdida) procedente de operaciones continuadas"/>
    <x v="14"/>
    <x v="14"/>
    <n v="123045"/>
  </r>
  <r>
    <x v="33"/>
    <x v="33"/>
    <s v="20 NIIF Plenas - Separados"/>
    <x v="3"/>
    <s v="M7110"/>
    <x v="0"/>
    <x v="3"/>
    <n v="20170401"/>
    <n v="0"/>
    <s v="Ganancia (pérdida) procedente de operaciones continuadas"/>
    <x v="14"/>
    <x v="14"/>
    <n v="9931844"/>
  </r>
  <r>
    <x v="37"/>
    <x v="37"/>
    <s v="50 NIIF Pymes - Separados"/>
    <x v="0"/>
    <s v="M7110"/>
    <x v="0"/>
    <x v="3"/>
    <n v="20170510"/>
    <n v="0"/>
    <s v="Ganancia (pérdida) procedente de operaciones continuadas"/>
    <x v="14"/>
    <x v="14"/>
    <n v="3397019"/>
  </r>
  <r>
    <x v="56"/>
    <x v="56"/>
    <s v="20 NIIF Plenas - Separados"/>
    <x v="0"/>
    <s v="M7110"/>
    <x v="0"/>
    <x v="3"/>
    <n v="20170330"/>
    <n v="0"/>
    <s v="Ganancia (pérdida) procedente de operaciones continuadas"/>
    <x v="14"/>
    <x v="14"/>
    <n v="-4101898"/>
  </r>
  <r>
    <x v="63"/>
    <x v="63"/>
    <s v="50 NIIF Pymes - Separados"/>
    <x v="0"/>
    <s v="M7110"/>
    <x v="0"/>
    <x v="3"/>
    <n v="20170502"/>
    <n v="0"/>
    <s v="Ganancia (pérdida) procedente de operaciones continuadas"/>
    <x v="14"/>
    <x v="14"/>
    <n v="2205916"/>
  </r>
  <r>
    <x v="25"/>
    <x v="25"/>
    <s v="50 NIIF Pymes - Separados"/>
    <x v="0"/>
    <s v="M7110"/>
    <x v="0"/>
    <x v="3"/>
    <n v="20170510"/>
    <n v="0"/>
    <s v="Ganancia (pérdida) procedente de operaciones continuadas"/>
    <x v="14"/>
    <x v="14"/>
    <n v="1207519"/>
  </r>
  <r>
    <x v="26"/>
    <x v="26"/>
    <s v="20 NIIF Plenas - Separados"/>
    <x v="0"/>
    <s v="M7110"/>
    <x v="0"/>
    <x v="3"/>
    <n v="20170405"/>
    <n v="0"/>
    <s v="Ganancia (pérdida) procedente de operaciones continuadas"/>
    <x v="14"/>
    <x v="14"/>
    <n v="5049695"/>
  </r>
  <r>
    <x v="68"/>
    <x v="68"/>
    <s v="20 NIIF Plenas - Separados"/>
    <x v="0"/>
    <s v="M7110"/>
    <x v="0"/>
    <x v="3"/>
    <n v="20170407"/>
    <n v="0"/>
    <s v="Ganancia (pérdida) procedente de operaciones continuadas"/>
    <x v="14"/>
    <x v="14"/>
    <n v="-4923015"/>
  </r>
  <r>
    <x v="21"/>
    <x v="21"/>
    <s v="20 NIIF Plenas - Separados"/>
    <x v="0"/>
    <s v="F4111"/>
    <x v="0"/>
    <x v="3"/>
    <n v="20170404"/>
    <n v="0"/>
    <s v="Ganancia (pérdida) procedente de operaciones continuadas"/>
    <x v="14"/>
    <x v="14"/>
    <n v="74935896"/>
  </r>
  <r>
    <x v="0"/>
    <x v="0"/>
    <s v="20 NIIF Plenas - Separados"/>
    <x v="0"/>
    <s v="M7110"/>
    <x v="0"/>
    <x v="3"/>
    <n v="20170403"/>
    <n v="0"/>
    <s v="Ganancia (pérdida) procedente de operaciones continuadas"/>
    <x v="14"/>
    <x v="14"/>
    <n v="4257598"/>
  </r>
  <r>
    <x v="7"/>
    <x v="7"/>
    <s v="50 NIIF Pymes - Separados"/>
    <x v="0"/>
    <s v="F4112"/>
    <x v="0"/>
    <x v="3"/>
    <n v="20170515"/>
    <n v="0"/>
    <s v="Ganancia (pérdida) procedente de operaciones continuadas"/>
    <x v="14"/>
    <x v="14"/>
    <n v="1351685"/>
  </r>
  <r>
    <x v="57"/>
    <x v="57"/>
    <s v="40 NIIF Pymes - Individuales"/>
    <x v="0"/>
    <s v="M7110"/>
    <x v="0"/>
    <x v="3"/>
    <n v="20170515"/>
    <n v="0"/>
    <s v="Ganancia (pérdida) procedente de operaciones continuadas"/>
    <x v="14"/>
    <x v="14"/>
    <n v="3923341"/>
  </r>
  <r>
    <x v="73"/>
    <x v="73"/>
    <s v="40 NIIF Pymes - Individuales"/>
    <x v="0"/>
    <s v="F4290"/>
    <x v="0"/>
    <x v="3"/>
    <n v="20170512"/>
    <n v="0"/>
    <s v="Ganancia (pérdida) procedente de operaciones continuadas"/>
    <x v="14"/>
    <x v="14"/>
    <n v="-21964"/>
  </r>
  <r>
    <x v="44"/>
    <x v="44"/>
    <s v="40 NIIF Pymes - Individuales"/>
    <x v="0"/>
    <s v="M7110"/>
    <x v="0"/>
    <x v="3"/>
    <n v="20170417"/>
    <n v="0"/>
    <s v="Ganancia (pérdida) procedente de operaciones continuadas"/>
    <x v="14"/>
    <x v="14"/>
    <n v="855211"/>
  </r>
  <r>
    <x v="32"/>
    <x v="32"/>
    <s v="40 NIIF Pymes - Individuales"/>
    <x v="0"/>
    <s v="M7110"/>
    <x v="0"/>
    <x v="3"/>
    <n v="20170523"/>
    <n v="0"/>
    <s v="Ganancia (pérdida) procedente de operaciones continuadas"/>
    <x v="14"/>
    <x v="14"/>
    <n v="483656"/>
  </r>
  <r>
    <x v="54"/>
    <x v="54"/>
    <s v="20 NIIF Plenas - Separados"/>
    <x v="0"/>
    <s v="N8299"/>
    <x v="0"/>
    <x v="3"/>
    <n v="20170330"/>
    <n v="0"/>
    <s v="Ganancia (pérdida) procedente de operaciones continuadas"/>
    <x v="14"/>
    <x v="14"/>
    <n v="12021128"/>
  </r>
  <r>
    <x v="62"/>
    <x v="62"/>
    <s v="20 NIIF Plenas - Separados"/>
    <x v="0"/>
    <s v="M7110"/>
    <x v="0"/>
    <x v="3"/>
    <n v="20170329"/>
    <n v="0"/>
    <s v="Ganancia (pérdida) procedente de operaciones continuadas"/>
    <x v="14"/>
    <x v="14"/>
    <n v="615897"/>
  </r>
  <r>
    <x v="18"/>
    <x v="18"/>
    <s v="20 NIIF Plenas - Separados"/>
    <x v="0"/>
    <s v="M7110"/>
    <x v="0"/>
    <x v="3"/>
    <n v="20170512"/>
    <n v="0"/>
    <s v="Ganancia (pérdida) procedente de operaciones continuadas"/>
    <x v="14"/>
    <x v="14"/>
    <n v="7777196"/>
  </r>
  <r>
    <x v="31"/>
    <x v="31"/>
    <s v="40 NIIF Pymes - Individuales"/>
    <x v="0"/>
    <s v="M7110"/>
    <x v="0"/>
    <x v="3"/>
    <n v="20170504"/>
    <n v="0"/>
    <s v="Ganancia (pérdida) procedente de operaciones continuadas"/>
    <x v="14"/>
    <x v="14"/>
    <n v="649046"/>
  </r>
  <r>
    <x v="51"/>
    <x v="51"/>
    <s v="20 NIIF Plenas - Separados"/>
    <x v="8"/>
    <s v="F4111"/>
    <x v="0"/>
    <x v="3"/>
    <n v="20170331"/>
    <n v="0"/>
    <s v="Ganancia (pérdida) procedente de operaciones continuadas"/>
    <x v="14"/>
    <x v="14"/>
    <n v="13113443"/>
  </r>
  <r>
    <x v="53"/>
    <x v="53"/>
    <s v="20 NIIF Plenas - Separados"/>
    <x v="0"/>
    <s v="F4290"/>
    <x v="0"/>
    <x v="3"/>
    <n v="20170405"/>
    <n v="0"/>
    <s v="Ganancia (pérdida) procedente de operaciones continuadas"/>
    <x v="14"/>
    <x v="14"/>
    <n v="-27302096"/>
  </r>
  <r>
    <x v="6"/>
    <x v="6"/>
    <s v="10 NIIF Plenas - Individuales"/>
    <x v="2"/>
    <s v="G4663"/>
    <x v="0"/>
    <x v="3"/>
    <n v="20170406"/>
    <n v="0"/>
    <s v="Ganancia (pérdida) procedente de operaciones continuadas"/>
    <x v="14"/>
    <x v="14"/>
    <n v="952961"/>
  </r>
  <r>
    <x v="69"/>
    <x v="69"/>
    <s v="20 NIIF Plenas - Separados"/>
    <x v="0"/>
    <s v="F4290"/>
    <x v="0"/>
    <x v="3"/>
    <n v="20170330"/>
    <n v="0"/>
    <s v="Ganancia (pérdida) procedente de operaciones continuadas"/>
    <x v="14"/>
    <x v="14"/>
    <n v="35582717"/>
  </r>
  <r>
    <x v="41"/>
    <x v="41"/>
    <s v="20 NIIF Plenas - Separados"/>
    <x v="3"/>
    <s v="M7110"/>
    <x v="0"/>
    <x v="3"/>
    <n v="20170331"/>
    <n v="0"/>
    <s v="Ganancia (pérdida) procedente de operaciones continuadas"/>
    <x v="14"/>
    <x v="14"/>
    <n v="4205884"/>
  </r>
  <r>
    <x v="19"/>
    <x v="19"/>
    <s v="10 NIIF Plenas - Individuales"/>
    <x v="3"/>
    <s v="F4112"/>
    <x v="0"/>
    <x v="3"/>
    <n v="20170503"/>
    <n v="0"/>
    <s v="Ganancia (pérdida) procedente de operaciones continuadas"/>
    <x v="14"/>
    <x v="14"/>
    <n v="9731939"/>
  </r>
  <r>
    <x v="14"/>
    <x v="14"/>
    <s v="40 NIIF Pymes - Individuales"/>
    <x v="3"/>
    <s v="M7110"/>
    <x v="0"/>
    <x v="3"/>
    <n v="20170511"/>
    <n v="0"/>
    <s v="Ganancia (pérdida) procedente de operaciones continuadas"/>
    <x v="14"/>
    <x v="14"/>
    <n v="659955"/>
  </r>
  <r>
    <x v="34"/>
    <x v="34"/>
    <s v="20 NIIF Plenas - Separados"/>
    <x v="3"/>
    <s v="F4290"/>
    <x v="0"/>
    <x v="3"/>
    <n v="20170329"/>
    <n v="0"/>
    <s v="Ganancia (pérdida) procedente de operaciones continuadas"/>
    <x v="14"/>
    <x v="14"/>
    <n v="3881185"/>
  </r>
  <r>
    <x v="66"/>
    <x v="66"/>
    <s v="20 NIIF Plenas - Separados"/>
    <x v="3"/>
    <s v="M7110"/>
    <x v="0"/>
    <x v="3"/>
    <n v="20170928"/>
    <n v="0"/>
    <s v="Ganancia (pérdida) procedente de operaciones continuadas"/>
    <x v="14"/>
    <x v="14"/>
    <n v="639463"/>
  </r>
  <r>
    <x v="16"/>
    <x v="16"/>
    <s v="20 NIIF Plenas - Separados"/>
    <x v="3"/>
    <s v="F4290"/>
    <x v="0"/>
    <x v="3"/>
    <n v="20170329"/>
    <n v="0"/>
    <s v="Ganancia (pérdida) procedente de operaciones continuadas"/>
    <x v="14"/>
    <x v="14"/>
    <n v="31696581"/>
  </r>
  <r>
    <x v="35"/>
    <x v="35"/>
    <s v="40 NIIF Pymes - Individuales"/>
    <x v="3"/>
    <s v="M7110"/>
    <x v="0"/>
    <x v="3"/>
    <n v="20170503"/>
    <n v="0"/>
    <s v="Ganancia (pérdida) procedente de operaciones continuadas"/>
    <x v="14"/>
    <x v="14"/>
    <n v="1564999"/>
  </r>
  <r>
    <x v="64"/>
    <x v="64"/>
    <s v="40 NIIF Pymes - Individuales"/>
    <x v="3"/>
    <s v="M7110"/>
    <x v="0"/>
    <x v="3"/>
    <n v="20170510"/>
    <n v="0"/>
    <s v="Ganancia (pérdida) procedente de operaciones continuadas"/>
    <x v="14"/>
    <x v="14"/>
    <n v="4101658"/>
  </r>
  <r>
    <x v="67"/>
    <x v="67"/>
    <s v="20 NIIF Plenas - Separados"/>
    <x v="3"/>
    <s v="F4210"/>
    <x v="0"/>
    <x v="3"/>
    <n v="20170328"/>
    <n v="0"/>
    <s v="Ganancia (pérdida) procedente de operaciones continuadas"/>
    <x v="14"/>
    <x v="14"/>
    <n v="18343254"/>
  </r>
  <r>
    <x v="40"/>
    <x v="40"/>
    <s v="20 NIIF Plenas - Separados"/>
    <x v="3"/>
    <s v="F4111"/>
    <x v="0"/>
    <x v="3"/>
    <n v="20170403"/>
    <n v="0"/>
    <s v="Ganancia (pérdida) procedente de operaciones continuadas"/>
    <x v="14"/>
    <x v="14"/>
    <n v="3578752"/>
  </r>
  <r>
    <x v="30"/>
    <x v="30"/>
    <s v="40 NIIF Pymes - Individuales"/>
    <x v="3"/>
    <s v="M7110"/>
    <x v="0"/>
    <x v="3"/>
    <n v="20170424"/>
    <n v="0"/>
    <s v="Ganancia (pérdida) procedente de operaciones continuadas"/>
    <x v="14"/>
    <x v="14"/>
    <n v="1523499"/>
  </r>
  <r>
    <x v="11"/>
    <x v="11"/>
    <s v="10 NIIF Plenas - Individuales"/>
    <x v="1"/>
    <s v="F4210"/>
    <x v="0"/>
    <x v="3"/>
    <n v="20170405"/>
    <n v="0"/>
    <s v="Ganancia (pérdida) procedente de operaciones continuadas"/>
    <x v="14"/>
    <x v="14"/>
    <n v="9597342"/>
  </r>
  <r>
    <x v="61"/>
    <x v="61"/>
    <s v="50 NIIF Pymes - Separados"/>
    <x v="1"/>
    <s v="M7110"/>
    <x v="0"/>
    <x v="3"/>
    <n v="20170421"/>
    <n v="0"/>
    <s v="Ganancia (pérdida) procedente de operaciones continuadas"/>
    <x v="14"/>
    <x v="14"/>
    <n v="602226"/>
  </r>
  <r>
    <x v="10"/>
    <x v="10"/>
    <s v="20 NIIF Plenas - Separados"/>
    <x v="4"/>
    <s v="L6810"/>
    <x v="0"/>
    <x v="3"/>
    <n v="20170509"/>
    <n v="0"/>
    <s v="Ganancia (pérdida) procedente de operaciones continuadas"/>
    <x v="14"/>
    <x v="14"/>
    <n v="208643153"/>
  </r>
  <r>
    <x v="50"/>
    <x v="50"/>
    <s v="50 NIIF Pymes - Separados"/>
    <x v="0"/>
    <s v="M7110"/>
    <x v="0"/>
    <x v="3"/>
    <n v="20170419"/>
    <n v="0"/>
    <s v="Ganancia (pérdida) procedente de operaciones continuadas"/>
    <x v="14"/>
    <x v="14"/>
    <n v="2101364"/>
  </r>
  <r>
    <x v="12"/>
    <x v="12"/>
    <s v="10 NIIF Plenas - Individuales"/>
    <x v="4"/>
    <s v="F4290"/>
    <x v="0"/>
    <x v="3"/>
    <n v="20170407"/>
    <n v="0"/>
    <s v="Ganancia (pérdida) procedente de operaciones continuadas"/>
    <x v="14"/>
    <x v="14"/>
    <n v="-48970497"/>
  </r>
  <r>
    <x v="28"/>
    <x v="28"/>
    <s v="20 NIIF Plenas - Separados"/>
    <x v="0"/>
    <s v="F4210"/>
    <x v="5"/>
    <x v="3"/>
    <n v="20170331"/>
    <n v="0"/>
    <s v="Ganancia (pérdida) procedente de operaciones continuadas"/>
    <x v="14"/>
    <x v="14"/>
    <n v="-28766080"/>
  </r>
  <r>
    <x v="5"/>
    <x v="5"/>
    <s v="50 NIIF Pymes - Separados"/>
    <x v="1"/>
    <s v="F4210"/>
    <x v="0"/>
    <x v="3"/>
    <n v="20170425"/>
    <n v="0"/>
    <s v="Ganancia (pérdida) procedente de operaciones continuadas"/>
    <x v="14"/>
    <x v="14"/>
    <n v="217601"/>
  </r>
  <r>
    <x v="13"/>
    <x v="13"/>
    <s v="50 NIIF Pymes - Separados"/>
    <x v="0"/>
    <s v="M7110"/>
    <x v="0"/>
    <x v="3"/>
    <n v="20170517"/>
    <n v="0"/>
    <s v="Ganancia (pérdida) procedente de operaciones continuadas"/>
    <x v="14"/>
    <x v="14"/>
    <n v="102419"/>
  </r>
  <r>
    <x v="58"/>
    <x v="58"/>
    <s v="10 NIIF Plenas - Individuales"/>
    <x v="0"/>
    <s v="M7110"/>
    <x v="0"/>
    <x v="3"/>
    <n v="20170330"/>
    <n v="0"/>
    <s v="Ganancia (pérdida) procedente de operaciones continuadas"/>
    <x v="14"/>
    <x v="14"/>
    <n v="323119"/>
  </r>
  <r>
    <x v="39"/>
    <x v="39"/>
    <s v="40 NIIF Pymes - Individuales"/>
    <x v="0"/>
    <s v="M7110"/>
    <x v="0"/>
    <x v="3"/>
    <n v="20170509"/>
    <n v="0"/>
    <s v="Ganancia (pérdida) procedente de operaciones continuadas"/>
    <x v="14"/>
    <x v="14"/>
    <n v="1994827"/>
  </r>
  <r>
    <x v="38"/>
    <x v="38"/>
    <s v="40 NIIF Pymes - Individuales"/>
    <x v="0"/>
    <s v="M7110"/>
    <x v="0"/>
    <x v="3"/>
    <n v="20170510"/>
    <n v="0"/>
    <s v="Ganancia (pérdida) procedente de operaciones continuadas"/>
    <x v="14"/>
    <x v="14"/>
    <n v="394089"/>
  </r>
  <r>
    <x v="24"/>
    <x v="24"/>
    <s v="50 NIIF Pymes - Separados"/>
    <x v="3"/>
    <s v="F4390"/>
    <x v="0"/>
    <x v="3"/>
    <n v="20170504"/>
    <n v="0"/>
    <s v="Ganancia (pérdida) procedente de operaciones continuadas"/>
    <x v="14"/>
    <x v="14"/>
    <n v="301255"/>
  </r>
  <r>
    <x v="4"/>
    <x v="4"/>
    <s v="10 NIIF Plenas - Individuales"/>
    <x v="0"/>
    <s v="F4111"/>
    <x v="0"/>
    <x v="3"/>
    <n v="20170327"/>
    <n v="0"/>
    <s v="Ganancia (pérdida) procedente de operaciones continuadas"/>
    <x v="14"/>
    <x v="14"/>
    <n v="9727542"/>
  </r>
  <r>
    <x v="23"/>
    <x v="23"/>
    <s v="10 NIIF Plenas - Individuales"/>
    <x v="0"/>
    <s v="F4210"/>
    <x v="5"/>
    <x v="3"/>
    <n v="20170330"/>
    <n v="0"/>
    <s v="Ganancia (pérdida) procedente de operaciones continuadas"/>
    <x v="14"/>
    <x v="14"/>
    <n v="33470407"/>
  </r>
  <r>
    <x v="36"/>
    <x v="36"/>
    <s v="50 NIIF Pymes - Separados"/>
    <x v="5"/>
    <s v="M7110"/>
    <x v="0"/>
    <x v="3"/>
    <n v="20170511"/>
    <n v="0"/>
    <s v="Ganancia (pérdida) procedente de operaciones continuadas"/>
    <x v="14"/>
    <x v="14"/>
    <n v="3062909"/>
  </r>
  <r>
    <x v="46"/>
    <x v="46"/>
    <s v="40 NIIF Pymes - Individuales"/>
    <x v="7"/>
    <s v="F4290"/>
    <x v="0"/>
    <x v="3"/>
    <n v="20170503"/>
    <n v="0"/>
    <s v="Ganancia (pérdida) procedente de operaciones continuadas"/>
    <x v="14"/>
    <x v="14"/>
    <n v="4323452"/>
  </r>
  <r>
    <x v="70"/>
    <x v="70"/>
    <s v="40 NIIF Pymes - Individuales"/>
    <x v="0"/>
    <s v="M7110"/>
    <x v="0"/>
    <x v="3"/>
    <n v="20170426"/>
    <n v="0"/>
    <s v="Ganancia (pérdida) procedente de operaciones continuadas"/>
    <x v="14"/>
    <x v="14"/>
    <n v="-305"/>
  </r>
  <r>
    <x v="15"/>
    <x v="15"/>
    <s v="50 NIIF Pymes - Separados"/>
    <x v="0"/>
    <s v="M7110"/>
    <x v="0"/>
    <x v="3"/>
    <n v="20170428"/>
    <n v="0"/>
    <s v="Ganancia (pérdida) procedente de operaciones continuadas"/>
    <x v="14"/>
    <x v="14"/>
    <n v="856677"/>
  </r>
  <r>
    <x v="52"/>
    <x v="52"/>
    <s v="10 NIIF Plenas - Individuales"/>
    <x v="0"/>
    <s v="F4210"/>
    <x v="0"/>
    <x v="3"/>
    <n v="20170404"/>
    <n v="0"/>
    <s v="Ganancia (pérdida) procedente de operaciones continuadas"/>
    <x v="14"/>
    <x v="14"/>
    <n v="16866571"/>
  </r>
  <r>
    <x v="65"/>
    <x v="65"/>
    <s v="10 NIIF Plenas - Individuales"/>
    <x v="0"/>
    <s v="F4112"/>
    <x v="0"/>
    <x v="3"/>
    <n v="20170330"/>
    <n v="0"/>
    <s v="Ganancia (pérdida) procedente de operaciones continuadas"/>
    <x v="14"/>
    <x v="14"/>
    <n v="6990392"/>
  </r>
  <r>
    <x v="17"/>
    <x v="17"/>
    <s v="10 NIIF Plenas - Individuales"/>
    <x v="0"/>
    <s v="F4210"/>
    <x v="0"/>
    <x v="3"/>
    <n v="20170410"/>
    <n v="0"/>
    <s v="Ganancia (pérdida) procedente de operaciones continuadas"/>
    <x v="14"/>
    <x v="14"/>
    <n v="5805007"/>
  </r>
  <r>
    <x v="26"/>
    <x v="26"/>
    <s v="20 NIIF Plenas - Separados"/>
    <x v="0"/>
    <s v="M7110"/>
    <x v="0"/>
    <x v="3"/>
    <n v="20170405"/>
    <n v="0"/>
    <s v="Deterioro de valor de ganancias y reversión de pérdidas por deterioro de valor (pérdidas por deterioro de valor) determinado de"/>
    <x v="27"/>
    <x v="27"/>
    <n v="145438"/>
  </r>
  <r>
    <x v="51"/>
    <x v="51"/>
    <s v="20 NIIF Plenas - Separados"/>
    <x v="8"/>
    <s v="F4111"/>
    <x v="0"/>
    <x v="3"/>
    <n v="20170331"/>
    <n v="0"/>
    <s v="Deterioro de valor de ganancias y reversión de pérdidas por deterioro de valor (pérdidas por deterioro de valor) determinado de"/>
    <x v="27"/>
    <x v="27"/>
    <n v="-66531"/>
  </r>
  <r>
    <x v="20"/>
    <x v="20"/>
    <s v="10 NIIF Plenas - Individuales"/>
    <x v="3"/>
    <s v="F4290"/>
    <x v="0"/>
    <x v="3"/>
    <n v="20170328"/>
    <n v="0"/>
    <s v="Ganancia (pérdida) procedente de operaciones discontinuadas"/>
    <x v="18"/>
    <x v="18"/>
    <n v="6035"/>
  </r>
  <r>
    <x v="54"/>
    <x v="54"/>
    <s v="20 NIIF Plenas - Separados"/>
    <x v="0"/>
    <s v="N8299"/>
    <x v="0"/>
    <x v="3"/>
    <n v="20170330"/>
    <n v="0"/>
    <s v="Ganancia (pérdida) procedente de operaciones discontinuadas"/>
    <x v="18"/>
    <x v="18"/>
    <n v="-10692385"/>
  </r>
  <r>
    <x v="56"/>
    <x v="56"/>
    <s v="20 NIIF Plenas - Separados"/>
    <x v="0"/>
    <s v="M7110"/>
    <x v="0"/>
    <x v="3"/>
    <n v="20170330"/>
    <n v="0"/>
    <s v="Ganancias (pérdidas) que surgen de diferencias entre el costo amortizado anterior y el valor razonable de activos financieros r"/>
    <x v="24"/>
    <x v="24"/>
    <n v="296517"/>
  </r>
  <r>
    <x v="34"/>
    <x v="34"/>
    <s v="20 NIIF Plenas - Separados"/>
    <x v="3"/>
    <s v="F4290"/>
    <x v="0"/>
    <x v="3"/>
    <n v="20170329"/>
    <n v="0"/>
    <s v="Ganancias (pérdidas) que surgen de diferencias entre el costo amortizado anterior y el valor razonable de activos financieros r"/>
    <x v="24"/>
    <x v="24"/>
    <n v="-154532"/>
  </r>
  <r>
    <x v="49"/>
    <x v="49"/>
    <s v="20 NIIF Plenas - Separados"/>
    <x v="3"/>
    <s v="F4210"/>
    <x v="0"/>
    <x v="3"/>
    <n v="20170406"/>
    <n v="0"/>
    <s v="Participacion_Ganancias(pérdidas)_Asociadas_Y_NegociosConjuntos_Contabilicen_Utilizando_MetodoDeParticion"/>
    <x v="17"/>
    <x v="17"/>
    <n v="-426640"/>
  </r>
  <r>
    <x v="48"/>
    <x v="48"/>
    <s v="20 NIIF Plenas - Separados"/>
    <x v="4"/>
    <s v="F4290"/>
    <x v="0"/>
    <x v="3"/>
    <n v="20171004"/>
    <n v="0"/>
    <s v="Participacion_Ganancias(pérdidas)_Asociadas_Y_NegociosConjuntos_Contabilicen_Utilizando_MetodoDeParticion"/>
    <x v="17"/>
    <x v="17"/>
    <n v="31413468"/>
  </r>
  <r>
    <x v="55"/>
    <x v="55"/>
    <s v="20 NIIF Plenas - Separados"/>
    <x v="0"/>
    <s v="F4390"/>
    <x v="0"/>
    <x v="3"/>
    <n v="20170406"/>
    <n v="0"/>
    <s v="Participacion_Ganancias(pérdidas)_Asociadas_Y_NegociosConjuntos_Contabilicen_Utilizando_MetodoDeParticion"/>
    <x v="17"/>
    <x v="17"/>
    <n v="133073"/>
  </r>
  <r>
    <x v="56"/>
    <x v="56"/>
    <s v="20 NIIF Plenas - Separados"/>
    <x v="0"/>
    <s v="M7110"/>
    <x v="0"/>
    <x v="3"/>
    <n v="20170330"/>
    <n v="0"/>
    <s v="Participacion_Ganancias(pérdidas)_Asociadas_Y_NegociosConjuntos_Contabilicen_Utilizando_MetodoDeParticion"/>
    <x v="17"/>
    <x v="17"/>
    <n v="-617"/>
  </r>
  <r>
    <x v="26"/>
    <x v="26"/>
    <s v="20 NIIF Plenas - Separados"/>
    <x v="0"/>
    <s v="M7110"/>
    <x v="0"/>
    <x v="3"/>
    <n v="20170405"/>
    <n v="0"/>
    <s v="Participacion_Ganancias(pérdidas)_Asociadas_Y_NegociosConjuntos_Contabilicen_Utilizando_MetodoDeParticion"/>
    <x v="17"/>
    <x v="17"/>
    <n v="-7194"/>
  </r>
  <r>
    <x v="41"/>
    <x v="41"/>
    <s v="20 NIIF Plenas - Separados"/>
    <x v="3"/>
    <s v="M7110"/>
    <x v="0"/>
    <x v="3"/>
    <n v="20170331"/>
    <n v="0"/>
    <s v="Participacion_Ganancias(pérdidas)_Asociadas_Y_NegociosConjuntos_Contabilicen_Utilizando_MetodoDeParticion"/>
    <x v="17"/>
    <x v="17"/>
    <n v="-954273"/>
  </r>
  <r>
    <x v="34"/>
    <x v="34"/>
    <s v="20 NIIF Plenas - Separados"/>
    <x v="3"/>
    <s v="F4290"/>
    <x v="0"/>
    <x v="3"/>
    <n v="20170329"/>
    <n v="0"/>
    <s v="Participacion_Ganancias(pérdidas)_Asociadas_Y_NegociosConjuntos_Contabilicen_Utilizando_MetodoDeParticion"/>
    <x v="17"/>
    <x v="17"/>
    <n v="1442869"/>
  </r>
  <r>
    <x v="40"/>
    <x v="40"/>
    <s v="20 NIIF Plenas - Separados"/>
    <x v="3"/>
    <s v="F4111"/>
    <x v="0"/>
    <x v="3"/>
    <n v="20170403"/>
    <n v="0"/>
    <s v="Participacion_Ganancias(pérdidas)_Asociadas_Y_NegociosConjuntos_Contabilicen_Utilizando_MetodoDeParticion"/>
    <x v="17"/>
    <x v="17"/>
    <n v="561983"/>
  </r>
  <r>
    <x v="10"/>
    <x v="10"/>
    <s v="20 NIIF Plenas - Separados"/>
    <x v="4"/>
    <s v="L6810"/>
    <x v="0"/>
    <x v="3"/>
    <n v="20170509"/>
    <n v="0"/>
    <s v="Participacion_Ganancias(pérdidas)_Asociadas_Y_NegociosConjuntos_Contabilicen_Utilizando_MetodoDeParticion"/>
    <x v="17"/>
    <x v="17"/>
    <n v="232158627"/>
  </r>
  <r>
    <x v="28"/>
    <x v="28"/>
    <s v="20 NIIF Plenas - Separados"/>
    <x v="0"/>
    <s v="F4210"/>
    <x v="5"/>
    <x v="3"/>
    <n v="20170331"/>
    <n v="0"/>
    <s v="Participacion_Ganancias(pérdidas)_Asociadas_Y_NegociosConjuntos_Contabilicen_Utilizando_MetodoDeParticion"/>
    <x v="17"/>
    <x v="17"/>
    <n v="-41569113"/>
  </r>
  <r>
    <x v="56"/>
    <x v="56"/>
    <s v="20 NIIF Plenas - Separados"/>
    <x v="0"/>
    <s v="M7110"/>
    <x v="0"/>
    <x v="3"/>
    <n v="20170330"/>
    <n v="0"/>
    <s v="Otros ingresos (gastos) procedentes de subsidiarias, entidades controladas de forma conjunta y asociadas"/>
    <x v="11"/>
    <x v="11"/>
    <n v="2959521"/>
  </r>
  <r>
    <x v="26"/>
    <x v="26"/>
    <s v="20 NIIF Plenas - Separados"/>
    <x v="0"/>
    <s v="M7110"/>
    <x v="0"/>
    <x v="3"/>
    <n v="20170405"/>
    <n v="0"/>
    <s v="Otros ingresos (gastos) procedentes de subsidiarias, entidades controladas de forma conjunta y asociadas"/>
    <x v="11"/>
    <x v="11"/>
    <n v="1946370"/>
  </r>
  <r>
    <x v="0"/>
    <x v="0"/>
    <s v="20 NIIF Plenas - Separados"/>
    <x v="0"/>
    <s v="M7110"/>
    <x v="0"/>
    <x v="3"/>
    <n v="20170403"/>
    <n v="0"/>
    <s v="Otros ingresos (gastos) procedentes de subsidiarias, entidades controladas de forma conjunta y asociadas"/>
    <x v="11"/>
    <x v="11"/>
    <n v="1687110"/>
  </r>
  <r>
    <x v="29"/>
    <x v="29"/>
    <s v="40 NIIF Pymes - Individuales"/>
    <x v="3"/>
    <s v="F4210"/>
    <x v="0"/>
    <x v="3"/>
    <n v="20170518"/>
    <n v="0"/>
    <s v="Ganancia (pérdida)"/>
    <x v="15"/>
    <x v="15"/>
    <n v="-3420373"/>
  </r>
  <r>
    <x v="72"/>
    <x v="72"/>
    <s v="40 NIIF Pymes - Individuales"/>
    <x v="0"/>
    <s v="M7110"/>
    <x v="0"/>
    <x v="3"/>
    <n v="20170503"/>
    <n v="0"/>
    <s v="Ganancia (pérdida)"/>
    <x v="15"/>
    <x v="15"/>
    <n v="179589"/>
  </r>
  <r>
    <x v="8"/>
    <x v="8"/>
    <s v="20 NIIF Plenas - Separados"/>
    <x v="3"/>
    <s v="F4111"/>
    <x v="0"/>
    <x v="3"/>
    <n v="20170328"/>
    <n v="0"/>
    <s v="Ganancia (pérdida)"/>
    <x v="15"/>
    <x v="15"/>
    <n v="33027584"/>
  </r>
  <r>
    <x v="45"/>
    <x v="45"/>
    <s v="20 NIIF Plenas - Separados"/>
    <x v="6"/>
    <s v="F4111"/>
    <x v="0"/>
    <x v="3"/>
    <n v="20170403"/>
    <n v="0"/>
    <s v="Ganancia (pérdida)"/>
    <x v="15"/>
    <x v="15"/>
    <n v="37458085"/>
  </r>
  <r>
    <x v="47"/>
    <x v="47"/>
    <s v="40 NIIF Pymes - Individuales"/>
    <x v="0"/>
    <s v="F4290"/>
    <x v="0"/>
    <x v="3"/>
    <n v="20170505"/>
    <n v="0"/>
    <s v="Ganancia (pérdida)"/>
    <x v="15"/>
    <x v="15"/>
    <n v="1646616"/>
  </r>
  <r>
    <x v="27"/>
    <x v="27"/>
    <s v="40 NIIF Pymes - Individuales"/>
    <x v="0"/>
    <s v="F4290"/>
    <x v="0"/>
    <x v="3"/>
    <n v="20170503"/>
    <n v="0"/>
    <s v="Ganancia (pérdida)"/>
    <x v="15"/>
    <x v="15"/>
    <n v="2017476"/>
  </r>
  <r>
    <x v="59"/>
    <x v="59"/>
    <s v="20 NIIF Plenas - Separados"/>
    <x v="0"/>
    <s v="F4111"/>
    <x v="0"/>
    <x v="3"/>
    <n v="20170403"/>
    <n v="0"/>
    <s v="Ganancia (pérdida)"/>
    <x v="15"/>
    <x v="15"/>
    <n v="22899611"/>
  </r>
  <r>
    <x v="71"/>
    <x v="71"/>
    <s v="40 NIIF Pymes - Individuales"/>
    <x v="5"/>
    <s v="F4210"/>
    <x v="0"/>
    <x v="3"/>
    <n v="20170424"/>
    <n v="0"/>
    <s v="Ganancia (pérdida)"/>
    <x v="15"/>
    <x v="15"/>
    <n v="7222618"/>
  </r>
  <r>
    <x v="2"/>
    <x v="2"/>
    <s v="20 NIIF Plenas - Separados"/>
    <x v="0"/>
    <s v="F4111"/>
    <x v="0"/>
    <x v="3"/>
    <n v="20170407"/>
    <n v="0"/>
    <s v="Ganancia (pérdida)"/>
    <x v="15"/>
    <x v="15"/>
    <n v="53088841"/>
  </r>
  <r>
    <x v="60"/>
    <x v="60"/>
    <s v="10 NIIF Plenas - Individuales"/>
    <x v="0"/>
    <s v="F4111"/>
    <x v="0"/>
    <x v="3"/>
    <n v="20170509"/>
    <n v="0"/>
    <s v="Ganancia (pérdida)"/>
    <x v="15"/>
    <x v="15"/>
    <n v="12557946"/>
  </r>
  <r>
    <x v="42"/>
    <x v="42"/>
    <s v="50 NIIF Pymes - Separados"/>
    <x v="0"/>
    <s v="F4321"/>
    <x v="0"/>
    <x v="3"/>
    <n v="20170428"/>
    <n v="0"/>
    <s v="Ganancia (pérdida)"/>
    <x v="15"/>
    <x v="15"/>
    <n v="21787299"/>
  </r>
  <r>
    <x v="49"/>
    <x v="49"/>
    <s v="20 NIIF Plenas - Separados"/>
    <x v="3"/>
    <s v="F4210"/>
    <x v="0"/>
    <x v="3"/>
    <n v="20170406"/>
    <n v="0"/>
    <s v="Ganancia (pérdida)"/>
    <x v="15"/>
    <x v="15"/>
    <n v="15574696"/>
  </r>
  <r>
    <x v="3"/>
    <x v="3"/>
    <s v="10 NIIF Plenas - Individuales"/>
    <x v="0"/>
    <s v="F4111"/>
    <x v="0"/>
    <x v="3"/>
    <n v="20170330"/>
    <n v="0"/>
    <s v="Ganancia (pérdida)"/>
    <x v="15"/>
    <x v="15"/>
    <n v="12768680"/>
  </r>
  <r>
    <x v="22"/>
    <x v="22"/>
    <s v="20 NIIF Plenas - Separados"/>
    <x v="3"/>
    <s v="F4111"/>
    <x v="0"/>
    <x v="3"/>
    <n v="20170404"/>
    <n v="0"/>
    <s v="Ganancia (pérdida)"/>
    <x v="15"/>
    <x v="15"/>
    <n v="18003882"/>
  </r>
  <r>
    <x v="20"/>
    <x v="20"/>
    <s v="10 NIIF Plenas - Individuales"/>
    <x v="3"/>
    <s v="F4290"/>
    <x v="0"/>
    <x v="3"/>
    <n v="20170328"/>
    <n v="0"/>
    <s v="Ganancia (pérdida)"/>
    <x v="15"/>
    <x v="15"/>
    <n v="15091193"/>
  </r>
  <r>
    <x v="9"/>
    <x v="9"/>
    <s v="20 NIIF Plenas - Separados"/>
    <x v="0"/>
    <s v="N8299"/>
    <x v="0"/>
    <x v="3"/>
    <n v="20170405"/>
    <n v="0"/>
    <s v="Ganancia (pérdida)"/>
    <x v="15"/>
    <x v="15"/>
    <n v="-1995647"/>
  </r>
  <r>
    <x v="48"/>
    <x v="48"/>
    <s v="20 NIIF Plenas - Separados"/>
    <x v="4"/>
    <s v="F4290"/>
    <x v="0"/>
    <x v="3"/>
    <n v="20171004"/>
    <n v="0"/>
    <s v="Ganancia (pérdida)"/>
    <x v="15"/>
    <x v="15"/>
    <n v="79411924"/>
  </r>
  <r>
    <x v="1"/>
    <x v="1"/>
    <s v="40 NIIF Pymes - Individuales"/>
    <x v="0"/>
    <s v="M7110"/>
    <x v="0"/>
    <x v="3"/>
    <n v="20170420"/>
    <n v="0"/>
    <s v="Ganancia (pérdida)"/>
    <x v="15"/>
    <x v="15"/>
    <n v="165501"/>
  </r>
  <r>
    <x v="43"/>
    <x v="43"/>
    <s v="40 NIIF Pymes - Individuales"/>
    <x v="0"/>
    <s v="L6820"/>
    <x v="0"/>
    <x v="3"/>
    <n v="20170424"/>
    <n v="0"/>
    <s v="Ganancia (pérdida)"/>
    <x v="15"/>
    <x v="15"/>
    <n v="321117"/>
  </r>
  <r>
    <x v="55"/>
    <x v="55"/>
    <s v="20 NIIF Plenas - Separados"/>
    <x v="0"/>
    <s v="F4390"/>
    <x v="0"/>
    <x v="3"/>
    <n v="20170406"/>
    <n v="0"/>
    <s v="Ganancia (pérdida)"/>
    <x v="15"/>
    <x v="15"/>
    <n v="123045"/>
  </r>
  <r>
    <x v="33"/>
    <x v="33"/>
    <s v="20 NIIF Plenas - Separados"/>
    <x v="3"/>
    <s v="M7110"/>
    <x v="0"/>
    <x v="3"/>
    <n v="20170401"/>
    <n v="0"/>
    <s v="Ganancia (pérdida)"/>
    <x v="15"/>
    <x v="15"/>
    <n v="9931844"/>
  </r>
  <r>
    <x v="37"/>
    <x v="37"/>
    <s v="50 NIIF Pymes - Separados"/>
    <x v="0"/>
    <s v="M7110"/>
    <x v="0"/>
    <x v="3"/>
    <n v="20170510"/>
    <n v="0"/>
    <s v="Ganancia (pérdida)"/>
    <x v="15"/>
    <x v="15"/>
    <n v="3397019"/>
  </r>
  <r>
    <x v="56"/>
    <x v="56"/>
    <s v="20 NIIF Plenas - Separados"/>
    <x v="0"/>
    <s v="M7110"/>
    <x v="0"/>
    <x v="3"/>
    <n v="20170330"/>
    <n v="0"/>
    <s v="Ganancia (pérdida)"/>
    <x v="15"/>
    <x v="15"/>
    <n v="-4101898"/>
  </r>
  <r>
    <x v="63"/>
    <x v="63"/>
    <s v="50 NIIF Pymes - Separados"/>
    <x v="0"/>
    <s v="M7110"/>
    <x v="0"/>
    <x v="3"/>
    <n v="20170502"/>
    <n v="0"/>
    <s v="Ganancia (pérdida)"/>
    <x v="15"/>
    <x v="15"/>
    <n v="2205916"/>
  </r>
  <r>
    <x v="25"/>
    <x v="25"/>
    <s v="50 NIIF Pymes - Separados"/>
    <x v="0"/>
    <s v="M7110"/>
    <x v="0"/>
    <x v="3"/>
    <n v="20170510"/>
    <n v="0"/>
    <s v="Ganancia (pérdida)"/>
    <x v="15"/>
    <x v="15"/>
    <n v="1207519"/>
  </r>
  <r>
    <x v="26"/>
    <x v="26"/>
    <s v="20 NIIF Plenas - Separados"/>
    <x v="0"/>
    <s v="M7110"/>
    <x v="0"/>
    <x v="3"/>
    <n v="20170405"/>
    <n v="0"/>
    <s v="Ganancia (pérdida)"/>
    <x v="15"/>
    <x v="15"/>
    <n v="5049695"/>
  </r>
  <r>
    <x v="68"/>
    <x v="68"/>
    <s v="20 NIIF Plenas - Separados"/>
    <x v="0"/>
    <s v="M7110"/>
    <x v="0"/>
    <x v="3"/>
    <n v="20170407"/>
    <n v="0"/>
    <s v="Ganancia (pérdida)"/>
    <x v="15"/>
    <x v="15"/>
    <n v="-4923015"/>
  </r>
  <r>
    <x v="21"/>
    <x v="21"/>
    <s v="20 NIIF Plenas - Separados"/>
    <x v="0"/>
    <s v="F4111"/>
    <x v="0"/>
    <x v="3"/>
    <n v="20170404"/>
    <n v="0"/>
    <s v="Ganancia (pérdida)"/>
    <x v="15"/>
    <x v="15"/>
    <n v="74935896"/>
  </r>
  <r>
    <x v="0"/>
    <x v="0"/>
    <s v="20 NIIF Plenas - Separados"/>
    <x v="0"/>
    <s v="M7110"/>
    <x v="0"/>
    <x v="3"/>
    <n v="20170403"/>
    <n v="0"/>
    <s v="Ganancia (pérdida)"/>
    <x v="15"/>
    <x v="15"/>
    <n v="4257598"/>
  </r>
  <r>
    <x v="7"/>
    <x v="7"/>
    <s v="50 NIIF Pymes - Separados"/>
    <x v="0"/>
    <s v="F4112"/>
    <x v="0"/>
    <x v="3"/>
    <n v="20170515"/>
    <n v="0"/>
    <s v="Ganancia (pérdida)"/>
    <x v="15"/>
    <x v="15"/>
    <n v="1351685"/>
  </r>
  <r>
    <x v="57"/>
    <x v="57"/>
    <s v="40 NIIF Pymes - Individuales"/>
    <x v="0"/>
    <s v="M7110"/>
    <x v="0"/>
    <x v="3"/>
    <n v="20170515"/>
    <n v="0"/>
    <s v="Ganancia (pérdida)"/>
    <x v="15"/>
    <x v="15"/>
    <n v="3923341"/>
  </r>
  <r>
    <x v="73"/>
    <x v="73"/>
    <s v="40 NIIF Pymes - Individuales"/>
    <x v="0"/>
    <s v="F4290"/>
    <x v="0"/>
    <x v="3"/>
    <n v="20170512"/>
    <n v="0"/>
    <s v="Ganancia (pérdida)"/>
    <x v="15"/>
    <x v="15"/>
    <n v="-21964"/>
  </r>
  <r>
    <x v="44"/>
    <x v="44"/>
    <s v="40 NIIF Pymes - Individuales"/>
    <x v="0"/>
    <s v="M7110"/>
    <x v="0"/>
    <x v="3"/>
    <n v="20170417"/>
    <n v="0"/>
    <s v="Ganancia (pérdida)"/>
    <x v="15"/>
    <x v="15"/>
    <n v="855211"/>
  </r>
  <r>
    <x v="32"/>
    <x v="32"/>
    <s v="40 NIIF Pymes - Individuales"/>
    <x v="0"/>
    <s v="M7110"/>
    <x v="0"/>
    <x v="3"/>
    <n v="20170523"/>
    <n v="0"/>
    <s v="Ganancia (pérdida)"/>
    <x v="15"/>
    <x v="15"/>
    <n v="483656"/>
  </r>
  <r>
    <x v="54"/>
    <x v="54"/>
    <s v="20 NIIF Plenas - Separados"/>
    <x v="0"/>
    <s v="N8299"/>
    <x v="0"/>
    <x v="3"/>
    <n v="20170330"/>
    <n v="0"/>
    <s v="Ganancia (pérdida)"/>
    <x v="15"/>
    <x v="15"/>
    <n v="1328743"/>
  </r>
  <r>
    <x v="62"/>
    <x v="62"/>
    <s v="20 NIIF Plenas - Separados"/>
    <x v="0"/>
    <s v="M7110"/>
    <x v="0"/>
    <x v="3"/>
    <n v="20170329"/>
    <n v="0"/>
    <s v="Ganancia (pérdida)"/>
    <x v="15"/>
    <x v="15"/>
    <n v="615897"/>
  </r>
  <r>
    <x v="18"/>
    <x v="18"/>
    <s v="20 NIIF Plenas - Separados"/>
    <x v="0"/>
    <s v="M7110"/>
    <x v="0"/>
    <x v="3"/>
    <n v="20170512"/>
    <n v="0"/>
    <s v="Ganancia (pérdida)"/>
    <x v="15"/>
    <x v="15"/>
    <n v="7777196"/>
  </r>
  <r>
    <x v="31"/>
    <x v="31"/>
    <s v="40 NIIF Pymes - Individuales"/>
    <x v="0"/>
    <s v="M7110"/>
    <x v="0"/>
    <x v="3"/>
    <n v="20170504"/>
    <n v="0"/>
    <s v="Ganancia (pérdida)"/>
    <x v="15"/>
    <x v="15"/>
    <n v="649046"/>
  </r>
  <r>
    <x v="51"/>
    <x v="51"/>
    <s v="20 NIIF Plenas - Separados"/>
    <x v="8"/>
    <s v="F4111"/>
    <x v="0"/>
    <x v="3"/>
    <n v="20170331"/>
    <n v="0"/>
    <s v="Ganancia (pérdida)"/>
    <x v="15"/>
    <x v="15"/>
    <n v="13113443"/>
  </r>
  <r>
    <x v="53"/>
    <x v="53"/>
    <s v="20 NIIF Plenas - Separados"/>
    <x v="0"/>
    <s v="F4290"/>
    <x v="0"/>
    <x v="3"/>
    <n v="20170405"/>
    <n v="0"/>
    <s v="Ganancia (pérdida)"/>
    <x v="15"/>
    <x v="15"/>
    <n v="-27302096"/>
  </r>
  <r>
    <x v="6"/>
    <x v="6"/>
    <s v="10 NIIF Plenas - Individuales"/>
    <x v="2"/>
    <s v="G4663"/>
    <x v="0"/>
    <x v="3"/>
    <n v="20170406"/>
    <n v="0"/>
    <s v="Ganancia (pérdida)"/>
    <x v="15"/>
    <x v="15"/>
    <n v="952961"/>
  </r>
  <r>
    <x v="69"/>
    <x v="69"/>
    <s v="20 NIIF Plenas - Separados"/>
    <x v="0"/>
    <s v="F4290"/>
    <x v="0"/>
    <x v="3"/>
    <n v="20170330"/>
    <n v="0"/>
    <s v="Ganancia (pérdida)"/>
    <x v="15"/>
    <x v="15"/>
    <n v="35582717"/>
  </r>
  <r>
    <x v="41"/>
    <x v="41"/>
    <s v="20 NIIF Plenas - Separados"/>
    <x v="3"/>
    <s v="M7110"/>
    <x v="0"/>
    <x v="3"/>
    <n v="20170331"/>
    <n v="0"/>
    <s v="Ganancia (pérdida)"/>
    <x v="15"/>
    <x v="15"/>
    <n v="4205884"/>
  </r>
  <r>
    <x v="19"/>
    <x v="19"/>
    <s v="10 NIIF Plenas - Individuales"/>
    <x v="3"/>
    <s v="F4112"/>
    <x v="0"/>
    <x v="3"/>
    <n v="20170503"/>
    <n v="0"/>
    <s v="Ganancia (pérdida)"/>
    <x v="15"/>
    <x v="15"/>
    <n v="9731939"/>
  </r>
  <r>
    <x v="14"/>
    <x v="14"/>
    <s v="40 NIIF Pymes - Individuales"/>
    <x v="3"/>
    <s v="M7110"/>
    <x v="0"/>
    <x v="3"/>
    <n v="20170511"/>
    <n v="0"/>
    <s v="Ganancia (pérdida)"/>
    <x v="15"/>
    <x v="15"/>
    <n v="659955"/>
  </r>
  <r>
    <x v="34"/>
    <x v="34"/>
    <s v="20 NIIF Plenas - Separados"/>
    <x v="3"/>
    <s v="F4290"/>
    <x v="0"/>
    <x v="3"/>
    <n v="20170329"/>
    <n v="0"/>
    <s v="Ganancia (pérdida)"/>
    <x v="15"/>
    <x v="15"/>
    <n v="3881185"/>
  </r>
  <r>
    <x v="66"/>
    <x v="66"/>
    <s v="20 NIIF Plenas - Separados"/>
    <x v="3"/>
    <s v="M7110"/>
    <x v="0"/>
    <x v="3"/>
    <n v="20170928"/>
    <n v="0"/>
    <s v="Ganancia (pérdida)"/>
    <x v="15"/>
    <x v="15"/>
    <n v="639463"/>
  </r>
  <r>
    <x v="16"/>
    <x v="16"/>
    <s v="20 NIIF Plenas - Separados"/>
    <x v="3"/>
    <s v="F4290"/>
    <x v="0"/>
    <x v="3"/>
    <n v="20170329"/>
    <n v="0"/>
    <s v="Ganancia (pérdida)"/>
    <x v="15"/>
    <x v="15"/>
    <n v="31696581"/>
  </r>
  <r>
    <x v="35"/>
    <x v="35"/>
    <s v="40 NIIF Pymes - Individuales"/>
    <x v="3"/>
    <s v="M7110"/>
    <x v="0"/>
    <x v="3"/>
    <n v="20170503"/>
    <n v="0"/>
    <s v="Ganancia (pérdida)"/>
    <x v="15"/>
    <x v="15"/>
    <n v="1564999"/>
  </r>
  <r>
    <x v="64"/>
    <x v="64"/>
    <s v="40 NIIF Pymes - Individuales"/>
    <x v="3"/>
    <s v="M7110"/>
    <x v="0"/>
    <x v="3"/>
    <n v="20170510"/>
    <n v="0"/>
    <s v="Ganancia (pérdida)"/>
    <x v="15"/>
    <x v="15"/>
    <n v="4101658"/>
  </r>
  <r>
    <x v="67"/>
    <x v="67"/>
    <s v="20 NIIF Plenas - Separados"/>
    <x v="3"/>
    <s v="F4210"/>
    <x v="0"/>
    <x v="3"/>
    <n v="20170328"/>
    <n v="0"/>
    <s v="Ganancia (pérdida)"/>
    <x v="15"/>
    <x v="15"/>
    <n v="18343254"/>
  </r>
  <r>
    <x v="40"/>
    <x v="40"/>
    <s v="20 NIIF Plenas - Separados"/>
    <x v="3"/>
    <s v="F4111"/>
    <x v="0"/>
    <x v="3"/>
    <n v="20170403"/>
    <n v="0"/>
    <s v="Ganancia (pérdida)"/>
    <x v="15"/>
    <x v="15"/>
    <n v="3578752"/>
  </r>
  <r>
    <x v="30"/>
    <x v="30"/>
    <s v="40 NIIF Pymes - Individuales"/>
    <x v="3"/>
    <s v="M7110"/>
    <x v="0"/>
    <x v="3"/>
    <n v="20170424"/>
    <n v="0"/>
    <s v="Ganancia (pérdida)"/>
    <x v="15"/>
    <x v="15"/>
    <n v="1523499"/>
  </r>
  <r>
    <x v="11"/>
    <x v="11"/>
    <s v="10 NIIF Plenas - Individuales"/>
    <x v="1"/>
    <s v="F4210"/>
    <x v="0"/>
    <x v="3"/>
    <n v="20170405"/>
    <n v="0"/>
    <s v="Ganancia (pérdida)"/>
    <x v="15"/>
    <x v="15"/>
    <n v="9597342"/>
  </r>
  <r>
    <x v="61"/>
    <x v="61"/>
    <s v="50 NIIF Pymes - Separados"/>
    <x v="1"/>
    <s v="M7110"/>
    <x v="0"/>
    <x v="3"/>
    <n v="20170421"/>
    <n v="0"/>
    <s v="Ganancia (pérdida)"/>
    <x v="15"/>
    <x v="15"/>
    <n v="602226"/>
  </r>
  <r>
    <x v="10"/>
    <x v="10"/>
    <s v="20 NIIF Plenas - Separados"/>
    <x v="4"/>
    <s v="L6810"/>
    <x v="0"/>
    <x v="3"/>
    <n v="20170509"/>
    <n v="0"/>
    <s v="Ganancia (pérdida)"/>
    <x v="15"/>
    <x v="15"/>
    <n v="208643153"/>
  </r>
  <r>
    <x v="50"/>
    <x v="50"/>
    <s v="50 NIIF Pymes - Separados"/>
    <x v="0"/>
    <s v="M7110"/>
    <x v="0"/>
    <x v="3"/>
    <n v="20170419"/>
    <n v="0"/>
    <s v="Ganancia (pérdida)"/>
    <x v="15"/>
    <x v="15"/>
    <n v="2101364"/>
  </r>
  <r>
    <x v="12"/>
    <x v="12"/>
    <s v="10 NIIF Plenas - Individuales"/>
    <x v="4"/>
    <s v="F4290"/>
    <x v="0"/>
    <x v="3"/>
    <n v="20170407"/>
    <n v="0"/>
    <s v="Ganancia (pérdida)"/>
    <x v="15"/>
    <x v="15"/>
    <n v="-48970497"/>
  </r>
  <r>
    <x v="28"/>
    <x v="28"/>
    <s v="20 NIIF Plenas - Separados"/>
    <x v="0"/>
    <s v="F4210"/>
    <x v="5"/>
    <x v="3"/>
    <n v="20170331"/>
    <n v="0"/>
    <s v="Ganancia (pérdida)"/>
    <x v="15"/>
    <x v="15"/>
    <n v="-28766080"/>
  </r>
  <r>
    <x v="5"/>
    <x v="5"/>
    <s v="50 NIIF Pymes - Separados"/>
    <x v="1"/>
    <s v="F4210"/>
    <x v="0"/>
    <x v="3"/>
    <n v="20170425"/>
    <n v="0"/>
    <s v="Ganancia (pérdida)"/>
    <x v="15"/>
    <x v="15"/>
    <n v="217601"/>
  </r>
  <r>
    <x v="13"/>
    <x v="13"/>
    <s v="50 NIIF Pymes - Separados"/>
    <x v="0"/>
    <s v="M7110"/>
    <x v="0"/>
    <x v="3"/>
    <n v="20170517"/>
    <n v="0"/>
    <s v="Ganancia (pérdida)"/>
    <x v="15"/>
    <x v="15"/>
    <n v="102419"/>
  </r>
  <r>
    <x v="58"/>
    <x v="58"/>
    <s v="10 NIIF Plenas - Individuales"/>
    <x v="0"/>
    <s v="M7110"/>
    <x v="0"/>
    <x v="3"/>
    <n v="20170330"/>
    <n v="0"/>
    <s v="Ganancia (pérdida)"/>
    <x v="15"/>
    <x v="15"/>
    <n v="323119"/>
  </r>
  <r>
    <x v="39"/>
    <x v="39"/>
    <s v="40 NIIF Pymes - Individuales"/>
    <x v="0"/>
    <s v="M7110"/>
    <x v="0"/>
    <x v="3"/>
    <n v="20170509"/>
    <n v="0"/>
    <s v="Ganancia (pérdida)"/>
    <x v="15"/>
    <x v="15"/>
    <n v="1994827"/>
  </r>
  <r>
    <x v="38"/>
    <x v="38"/>
    <s v="40 NIIF Pymes - Individuales"/>
    <x v="0"/>
    <s v="M7110"/>
    <x v="0"/>
    <x v="3"/>
    <n v="20170510"/>
    <n v="0"/>
    <s v="Ganancia (pérdida)"/>
    <x v="15"/>
    <x v="15"/>
    <n v="394089"/>
  </r>
  <r>
    <x v="24"/>
    <x v="24"/>
    <s v="50 NIIF Pymes - Separados"/>
    <x v="3"/>
    <s v="F4390"/>
    <x v="0"/>
    <x v="3"/>
    <n v="20170504"/>
    <n v="0"/>
    <s v="Ganancia (pérdida)"/>
    <x v="15"/>
    <x v="15"/>
    <n v="301255"/>
  </r>
  <r>
    <x v="4"/>
    <x v="4"/>
    <s v="10 NIIF Plenas - Individuales"/>
    <x v="0"/>
    <s v="F4111"/>
    <x v="0"/>
    <x v="3"/>
    <n v="20170327"/>
    <n v="0"/>
    <s v="Ganancia (pérdida)"/>
    <x v="15"/>
    <x v="15"/>
    <n v="9727542"/>
  </r>
  <r>
    <x v="23"/>
    <x v="23"/>
    <s v="10 NIIF Plenas - Individuales"/>
    <x v="0"/>
    <s v="F4210"/>
    <x v="5"/>
    <x v="3"/>
    <n v="20170330"/>
    <n v="0"/>
    <s v="Ganancia (pérdida)"/>
    <x v="15"/>
    <x v="15"/>
    <n v="33470407"/>
  </r>
  <r>
    <x v="36"/>
    <x v="36"/>
    <s v="50 NIIF Pymes - Separados"/>
    <x v="5"/>
    <s v="M7110"/>
    <x v="0"/>
    <x v="3"/>
    <n v="20170511"/>
    <n v="0"/>
    <s v="Ganancia (pérdida)"/>
    <x v="15"/>
    <x v="15"/>
    <n v="3062909"/>
  </r>
  <r>
    <x v="46"/>
    <x v="46"/>
    <s v="40 NIIF Pymes - Individuales"/>
    <x v="7"/>
    <s v="F4290"/>
    <x v="0"/>
    <x v="3"/>
    <n v="20170503"/>
    <n v="0"/>
    <s v="Ganancia (pérdida)"/>
    <x v="15"/>
    <x v="15"/>
    <n v="4323452"/>
  </r>
  <r>
    <x v="70"/>
    <x v="70"/>
    <s v="40 NIIF Pymes - Individuales"/>
    <x v="0"/>
    <s v="M7110"/>
    <x v="0"/>
    <x v="3"/>
    <n v="20170426"/>
    <n v="0"/>
    <s v="Ganancia (pérdida)"/>
    <x v="15"/>
    <x v="15"/>
    <n v="-305"/>
  </r>
  <r>
    <x v="15"/>
    <x v="15"/>
    <s v="50 NIIF Pymes - Separados"/>
    <x v="0"/>
    <s v="M7110"/>
    <x v="0"/>
    <x v="3"/>
    <n v="20170428"/>
    <n v="0"/>
    <s v="Ganancia (pérdida)"/>
    <x v="15"/>
    <x v="15"/>
    <n v="856677"/>
  </r>
  <r>
    <x v="52"/>
    <x v="52"/>
    <s v="10 NIIF Plenas - Individuales"/>
    <x v="0"/>
    <s v="F4210"/>
    <x v="0"/>
    <x v="3"/>
    <n v="20170404"/>
    <n v="0"/>
    <s v="Ganancia (pérdida)"/>
    <x v="15"/>
    <x v="15"/>
    <n v="16866571"/>
  </r>
  <r>
    <x v="65"/>
    <x v="65"/>
    <s v="10 NIIF Plenas - Individuales"/>
    <x v="0"/>
    <s v="F4112"/>
    <x v="0"/>
    <x v="3"/>
    <n v="20170330"/>
    <n v="0"/>
    <s v="Ganancia (pérdida)"/>
    <x v="15"/>
    <x v="15"/>
    <n v="6990392"/>
  </r>
  <r>
    <x v="17"/>
    <x v="17"/>
    <s v="10 NIIF Plenas - Individuales"/>
    <x v="0"/>
    <s v="F4210"/>
    <x v="0"/>
    <x v="3"/>
    <n v="20170410"/>
    <n v="0"/>
    <s v="Ganancia (pérdida)"/>
    <x v="15"/>
    <x v="15"/>
    <n v="5805007"/>
  </r>
  <r>
    <x v="49"/>
    <x v="49"/>
    <s v="20 NIIF Plenas - Separados"/>
    <x v="3"/>
    <s v="F4210"/>
    <x v="0"/>
    <x v="3"/>
    <n v="20170406"/>
    <n v="0"/>
    <s v="Ganancia (pérdida) acumulada anteriormente reconocida en otro resultado integral que surge de la reclasificación de activos fin"/>
    <x v="21"/>
    <x v="21"/>
    <n v="-371161"/>
  </r>
</pivotCacheRecords>
</file>

<file path=xl/pivotCache/pivotCacheRecords3.xml><?xml version="1.0" encoding="utf-8"?>
<pivotCacheRecords xmlns="http://schemas.openxmlformats.org/spreadsheetml/2006/main" xmlns:r="http://schemas.openxmlformats.org/officeDocument/2006/relationships" count="6488">
  <r>
    <x v="0"/>
    <x v="0"/>
    <m/>
    <x v="0"/>
    <x v="0"/>
    <n v="397946470"/>
  </r>
  <r>
    <x v="0"/>
    <x v="0"/>
    <m/>
    <x v="1"/>
    <x v="0"/>
    <n v="165014068"/>
  </r>
  <r>
    <x v="1"/>
    <x v="1"/>
    <m/>
    <x v="0"/>
    <x v="0"/>
    <n v="10797941"/>
  </r>
  <r>
    <x v="2"/>
    <x v="2"/>
    <m/>
    <x v="0"/>
    <x v="0"/>
    <n v="611844020"/>
  </r>
  <r>
    <x v="2"/>
    <x v="2"/>
    <m/>
    <x v="1"/>
    <x v="0"/>
    <n v="435749560"/>
  </r>
  <r>
    <x v="3"/>
    <x v="3"/>
    <m/>
    <x v="0"/>
    <x v="0"/>
    <n v="585883976"/>
  </r>
  <r>
    <x v="3"/>
    <x v="3"/>
    <m/>
    <x v="1"/>
    <x v="0"/>
    <n v="280543985"/>
  </r>
  <r>
    <x v="4"/>
    <x v="4"/>
    <m/>
    <x v="0"/>
    <x v="0"/>
    <n v="42985410"/>
  </r>
  <r>
    <x v="4"/>
    <x v="4"/>
    <m/>
    <x v="1"/>
    <x v="0"/>
    <n v="43064536"/>
  </r>
  <r>
    <x v="5"/>
    <x v="5"/>
    <m/>
    <x v="0"/>
    <x v="0"/>
    <n v="82634518"/>
  </r>
  <r>
    <x v="5"/>
    <x v="5"/>
    <m/>
    <x v="1"/>
    <x v="0"/>
    <n v="40904491"/>
  </r>
  <r>
    <x v="6"/>
    <x v="6"/>
    <m/>
    <x v="2"/>
    <x v="0"/>
    <n v="112855481"/>
  </r>
  <r>
    <x v="6"/>
    <x v="6"/>
    <m/>
    <x v="0"/>
    <x v="0"/>
    <n v="489089184"/>
  </r>
  <r>
    <x v="6"/>
    <x v="6"/>
    <m/>
    <x v="1"/>
    <x v="0"/>
    <n v="465808536"/>
  </r>
  <r>
    <x v="7"/>
    <x v="7"/>
    <m/>
    <x v="0"/>
    <x v="0"/>
    <n v="444096632"/>
  </r>
  <r>
    <x v="7"/>
    <x v="7"/>
    <m/>
    <x v="1"/>
    <x v="0"/>
    <n v="249328351"/>
  </r>
  <r>
    <x v="8"/>
    <x v="8"/>
    <m/>
    <x v="2"/>
    <x v="0"/>
    <n v="762806445"/>
  </r>
  <r>
    <x v="8"/>
    <x v="8"/>
    <m/>
    <x v="0"/>
    <x v="0"/>
    <n v="1879315664"/>
  </r>
  <r>
    <x v="8"/>
    <x v="8"/>
    <m/>
    <x v="1"/>
    <x v="0"/>
    <n v="1039937015"/>
  </r>
  <r>
    <x v="9"/>
    <x v="9"/>
    <m/>
    <x v="0"/>
    <x v="0"/>
    <n v="496718580"/>
  </r>
  <r>
    <x v="9"/>
    <x v="9"/>
    <m/>
    <x v="1"/>
    <x v="0"/>
    <n v="270865703"/>
  </r>
  <r>
    <x v="10"/>
    <x v="10"/>
    <m/>
    <x v="0"/>
    <x v="0"/>
    <n v="197223394"/>
  </r>
  <r>
    <x v="10"/>
    <x v="10"/>
    <m/>
    <x v="1"/>
    <x v="0"/>
    <n v="196929491"/>
  </r>
  <r>
    <x v="11"/>
    <x v="11"/>
    <m/>
    <x v="0"/>
    <x v="0"/>
    <n v="575325072"/>
  </r>
  <r>
    <x v="11"/>
    <x v="11"/>
    <m/>
    <x v="1"/>
    <x v="0"/>
    <n v="234345709"/>
  </r>
  <r>
    <x v="12"/>
    <x v="12"/>
    <m/>
    <x v="0"/>
    <x v="0"/>
    <n v="399947375"/>
  </r>
  <r>
    <x v="12"/>
    <x v="12"/>
    <m/>
    <x v="1"/>
    <x v="0"/>
    <n v="277019237"/>
  </r>
  <r>
    <x v="13"/>
    <x v="13"/>
    <m/>
    <x v="0"/>
    <x v="0"/>
    <n v="488339430"/>
  </r>
  <r>
    <x v="13"/>
    <x v="13"/>
    <m/>
    <x v="1"/>
    <x v="0"/>
    <n v="275700945"/>
  </r>
  <r>
    <x v="14"/>
    <x v="14"/>
    <m/>
    <x v="2"/>
    <x v="0"/>
    <n v="264999106"/>
  </r>
  <r>
    <x v="14"/>
    <x v="14"/>
    <m/>
    <x v="0"/>
    <x v="0"/>
    <n v="792156784"/>
  </r>
  <r>
    <x v="14"/>
    <x v="14"/>
    <m/>
    <x v="1"/>
    <x v="0"/>
    <n v="489875376"/>
  </r>
  <r>
    <x v="15"/>
    <x v="15"/>
    <m/>
    <x v="2"/>
    <x v="0"/>
    <n v="121489272"/>
  </r>
  <r>
    <x v="15"/>
    <x v="15"/>
    <m/>
    <x v="0"/>
    <x v="0"/>
    <n v="369536892"/>
  </r>
  <r>
    <x v="15"/>
    <x v="15"/>
    <m/>
    <x v="1"/>
    <x v="0"/>
    <n v="216160770"/>
  </r>
  <r>
    <x v="16"/>
    <x v="16"/>
    <m/>
    <x v="0"/>
    <x v="0"/>
    <n v="539678062"/>
  </r>
  <r>
    <x v="16"/>
    <x v="16"/>
    <m/>
    <x v="1"/>
    <x v="0"/>
    <n v="173640302"/>
  </r>
  <r>
    <x v="17"/>
    <x v="17"/>
    <m/>
    <x v="0"/>
    <x v="0"/>
    <n v="13961552"/>
  </r>
  <r>
    <x v="17"/>
    <x v="17"/>
    <m/>
    <x v="1"/>
    <x v="0"/>
    <n v="10010383"/>
  </r>
  <r>
    <x v="18"/>
    <x v="18"/>
    <m/>
    <x v="0"/>
    <x v="0"/>
    <n v="2227764"/>
  </r>
  <r>
    <x v="18"/>
    <x v="18"/>
    <m/>
    <x v="1"/>
    <x v="0"/>
    <n v="1017846"/>
  </r>
  <r>
    <x v="19"/>
    <x v="19"/>
    <m/>
    <x v="2"/>
    <x v="0"/>
    <n v="3254862"/>
  </r>
  <r>
    <x v="19"/>
    <x v="19"/>
    <m/>
    <x v="0"/>
    <x v="0"/>
    <n v="4631032"/>
  </r>
  <r>
    <x v="19"/>
    <x v="19"/>
    <m/>
    <x v="1"/>
    <x v="0"/>
    <n v="117959"/>
  </r>
  <r>
    <x v="20"/>
    <x v="20"/>
    <m/>
    <x v="2"/>
    <x v="0"/>
    <n v="183088359"/>
  </r>
  <r>
    <x v="20"/>
    <x v="20"/>
    <m/>
    <x v="0"/>
    <x v="0"/>
    <n v="322046696"/>
  </r>
  <r>
    <x v="20"/>
    <x v="20"/>
    <m/>
    <x v="1"/>
    <x v="0"/>
    <n v="192585925"/>
  </r>
  <r>
    <x v="21"/>
    <x v="21"/>
    <m/>
    <x v="0"/>
    <x v="0"/>
    <n v="184154852"/>
  </r>
  <r>
    <x v="21"/>
    <x v="21"/>
    <m/>
    <x v="1"/>
    <x v="0"/>
    <n v="106066758"/>
  </r>
  <r>
    <x v="22"/>
    <x v="22"/>
    <m/>
    <x v="2"/>
    <x v="0"/>
    <n v="49772711"/>
  </r>
  <r>
    <x v="22"/>
    <x v="22"/>
    <m/>
    <x v="0"/>
    <x v="0"/>
    <n v="153805620"/>
  </r>
  <r>
    <x v="22"/>
    <x v="22"/>
    <m/>
    <x v="1"/>
    <x v="0"/>
    <n v="109414875"/>
  </r>
  <r>
    <x v="23"/>
    <x v="23"/>
    <m/>
    <x v="0"/>
    <x v="0"/>
    <n v="37067714"/>
  </r>
  <r>
    <x v="23"/>
    <x v="23"/>
    <m/>
    <x v="1"/>
    <x v="0"/>
    <n v="24805150"/>
  </r>
  <r>
    <x v="24"/>
    <x v="24"/>
    <m/>
    <x v="0"/>
    <x v="0"/>
    <n v="21362846"/>
  </r>
  <r>
    <x v="24"/>
    <x v="24"/>
    <m/>
    <x v="1"/>
    <x v="0"/>
    <n v="12800976"/>
  </r>
  <r>
    <x v="25"/>
    <x v="25"/>
    <m/>
    <x v="0"/>
    <x v="0"/>
    <n v="181101156"/>
  </r>
  <r>
    <x v="25"/>
    <x v="25"/>
    <m/>
    <x v="1"/>
    <x v="0"/>
    <n v="88277408"/>
  </r>
  <r>
    <x v="26"/>
    <x v="26"/>
    <m/>
    <x v="2"/>
    <x v="0"/>
    <n v="100267568"/>
  </r>
  <r>
    <x v="26"/>
    <x v="26"/>
    <m/>
    <x v="0"/>
    <x v="0"/>
    <n v="102821552"/>
  </r>
  <r>
    <x v="26"/>
    <x v="26"/>
    <m/>
    <x v="1"/>
    <x v="0"/>
    <n v="43553802"/>
  </r>
  <r>
    <x v="27"/>
    <x v="27"/>
    <m/>
    <x v="2"/>
    <x v="0"/>
    <n v="459059639"/>
  </r>
  <r>
    <x v="27"/>
    <x v="27"/>
    <m/>
    <x v="0"/>
    <x v="0"/>
    <n v="1097200759"/>
  </r>
  <r>
    <x v="27"/>
    <x v="27"/>
    <m/>
    <x v="1"/>
    <x v="0"/>
    <n v="712593440"/>
  </r>
  <r>
    <x v="28"/>
    <x v="28"/>
    <m/>
    <x v="2"/>
    <x v="0"/>
    <n v="130303884"/>
  </r>
  <r>
    <x v="28"/>
    <x v="28"/>
    <m/>
    <x v="0"/>
    <x v="0"/>
    <n v="121783710"/>
  </r>
  <r>
    <x v="28"/>
    <x v="28"/>
    <m/>
    <x v="1"/>
    <x v="0"/>
    <n v="38654866"/>
  </r>
  <r>
    <x v="29"/>
    <x v="29"/>
    <m/>
    <x v="0"/>
    <x v="0"/>
    <n v="23554191"/>
  </r>
  <r>
    <x v="29"/>
    <x v="29"/>
    <m/>
    <x v="1"/>
    <x v="0"/>
    <n v="22640542"/>
  </r>
  <r>
    <x v="30"/>
    <x v="30"/>
    <m/>
    <x v="0"/>
    <x v="0"/>
    <n v="66535904"/>
  </r>
  <r>
    <x v="30"/>
    <x v="30"/>
    <m/>
    <x v="1"/>
    <x v="0"/>
    <n v="35959734"/>
  </r>
  <r>
    <x v="31"/>
    <x v="31"/>
    <m/>
    <x v="0"/>
    <x v="0"/>
    <n v="12975285"/>
  </r>
  <r>
    <x v="31"/>
    <x v="31"/>
    <m/>
    <x v="1"/>
    <x v="0"/>
    <n v="8035522"/>
  </r>
  <r>
    <x v="32"/>
    <x v="32"/>
    <m/>
    <x v="0"/>
    <x v="0"/>
    <n v="31427682"/>
  </r>
  <r>
    <x v="32"/>
    <x v="32"/>
    <m/>
    <x v="1"/>
    <x v="0"/>
    <n v="14767301"/>
  </r>
  <r>
    <x v="33"/>
    <x v="33"/>
    <m/>
    <x v="2"/>
    <x v="0"/>
    <n v="62626594"/>
  </r>
  <r>
    <x v="33"/>
    <x v="33"/>
    <m/>
    <x v="0"/>
    <x v="0"/>
    <n v="93745902"/>
  </r>
  <r>
    <x v="33"/>
    <x v="33"/>
    <m/>
    <x v="1"/>
    <x v="0"/>
    <n v="7408534"/>
  </r>
  <r>
    <x v="34"/>
    <x v="34"/>
    <m/>
    <x v="2"/>
    <x v="0"/>
    <n v="9169510"/>
  </r>
  <r>
    <x v="34"/>
    <x v="34"/>
    <m/>
    <x v="0"/>
    <x v="0"/>
    <n v="50114584"/>
  </r>
  <r>
    <x v="34"/>
    <x v="34"/>
    <m/>
    <x v="1"/>
    <x v="0"/>
    <n v="9461825"/>
  </r>
  <r>
    <x v="35"/>
    <x v="35"/>
    <m/>
    <x v="0"/>
    <x v="0"/>
    <n v="137513956"/>
  </r>
  <r>
    <x v="35"/>
    <x v="35"/>
    <m/>
    <x v="1"/>
    <x v="0"/>
    <n v="110415466"/>
  </r>
  <r>
    <x v="36"/>
    <x v="36"/>
    <m/>
    <x v="0"/>
    <x v="0"/>
    <n v="7500736"/>
  </r>
  <r>
    <x v="36"/>
    <x v="36"/>
    <m/>
    <x v="1"/>
    <x v="0"/>
    <n v="5502664"/>
  </r>
  <r>
    <x v="37"/>
    <x v="37"/>
    <m/>
    <x v="0"/>
    <x v="0"/>
    <n v="564550788"/>
  </r>
  <r>
    <x v="37"/>
    <x v="37"/>
    <m/>
    <x v="1"/>
    <x v="0"/>
    <n v="401550860"/>
  </r>
  <r>
    <x v="38"/>
    <x v="38"/>
    <m/>
    <x v="0"/>
    <x v="0"/>
    <n v="583433370"/>
  </r>
  <r>
    <x v="38"/>
    <x v="38"/>
    <m/>
    <x v="1"/>
    <x v="0"/>
    <n v="214519599"/>
  </r>
  <r>
    <x v="39"/>
    <x v="39"/>
    <m/>
    <x v="0"/>
    <x v="0"/>
    <n v="309363432"/>
  </r>
  <r>
    <x v="39"/>
    <x v="39"/>
    <m/>
    <x v="1"/>
    <x v="0"/>
    <n v="162236892"/>
  </r>
  <r>
    <x v="40"/>
    <x v="40"/>
    <m/>
    <x v="2"/>
    <x v="0"/>
    <n v="306701012"/>
  </r>
  <r>
    <x v="40"/>
    <x v="40"/>
    <m/>
    <x v="0"/>
    <x v="0"/>
    <n v="635479496"/>
  </r>
  <r>
    <x v="40"/>
    <x v="40"/>
    <m/>
    <x v="1"/>
    <x v="0"/>
    <n v="213986869"/>
  </r>
  <r>
    <x v="41"/>
    <x v="41"/>
    <m/>
    <x v="2"/>
    <x v="0"/>
    <n v="106496000"/>
  </r>
  <r>
    <x v="41"/>
    <x v="41"/>
    <m/>
    <x v="0"/>
    <x v="0"/>
    <n v="161358136"/>
  </r>
  <r>
    <x v="41"/>
    <x v="41"/>
    <m/>
    <x v="1"/>
    <x v="0"/>
    <n v="78990330"/>
  </r>
  <r>
    <x v="42"/>
    <x v="42"/>
    <m/>
    <x v="2"/>
    <x v="0"/>
    <n v="170286509"/>
  </r>
  <r>
    <x v="42"/>
    <x v="42"/>
    <m/>
    <x v="0"/>
    <x v="0"/>
    <n v="391254852"/>
  </r>
  <r>
    <x v="42"/>
    <x v="42"/>
    <m/>
    <x v="1"/>
    <x v="0"/>
    <n v="178339479"/>
  </r>
  <r>
    <x v="43"/>
    <x v="43"/>
    <m/>
    <x v="0"/>
    <x v="0"/>
    <n v="40270732"/>
  </r>
  <r>
    <x v="43"/>
    <x v="43"/>
    <m/>
    <x v="1"/>
    <x v="0"/>
    <n v="21936699"/>
  </r>
  <r>
    <x v="44"/>
    <x v="44"/>
    <m/>
    <x v="2"/>
    <x v="0"/>
    <n v="64723879"/>
  </r>
  <r>
    <x v="44"/>
    <x v="44"/>
    <m/>
    <x v="0"/>
    <x v="0"/>
    <n v="150258772"/>
  </r>
  <r>
    <x v="44"/>
    <x v="44"/>
    <m/>
    <x v="1"/>
    <x v="0"/>
    <n v="70994181"/>
  </r>
  <r>
    <x v="45"/>
    <x v="45"/>
    <m/>
    <x v="0"/>
    <x v="0"/>
    <n v="60975132"/>
  </r>
  <r>
    <x v="45"/>
    <x v="45"/>
    <m/>
    <x v="1"/>
    <x v="0"/>
    <n v="37955937"/>
  </r>
  <r>
    <x v="46"/>
    <x v="46"/>
    <m/>
    <x v="0"/>
    <x v="0"/>
    <n v="521748614"/>
  </r>
  <r>
    <x v="46"/>
    <x v="46"/>
    <m/>
    <x v="1"/>
    <x v="0"/>
    <n v="188103877"/>
  </r>
  <r>
    <x v="47"/>
    <x v="47"/>
    <m/>
    <x v="0"/>
    <x v="0"/>
    <n v="23175556"/>
  </r>
  <r>
    <x v="47"/>
    <x v="47"/>
    <m/>
    <x v="1"/>
    <x v="0"/>
    <n v="11109524"/>
  </r>
  <r>
    <x v="48"/>
    <x v="48"/>
    <m/>
    <x v="0"/>
    <x v="0"/>
    <n v="120352296"/>
  </r>
  <r>
    <x v="48"/>
    <x v="48"/>
    <m/>
    <x v="1"/>
    <x v="0"/>
    <n v="51687793"/>
  </r>
  <r>
    <x v="49"/>
    <x v="49"/>
    <m/>
    <x v="0"/>
    <x v="0"/>
    <n v="408644435"/>
  </r>
  <r>
    <x v="49"/>
    <x v="49"/>
    <m/>
    <x v="1"/>
    <x v="0"/>
    <n v="209516041"/>
  </r>
  <r>
    <x v="50"/>
    <x v="50"/>
    <m/>
    <x v="2"/>
    <x v="0"/>
    <n v="5577905"/>
  </r>
  <r>
    <x v="50"/>
    <x v="50"/>
    <m/>
    <x v="0"/>
    <x v="0"/>
    <n v="12710984"/>
  </r>
  <r>
    <x v="50"/>
    <x v="50"/>
    <m/>
    <x v="1"/>
    <x v="0"/>
    <n v="4477465"/>
  </r>
  <r>
    <x v="51"/>
    <x v="51"/>
    <m/>
    <x v="0"/>
    <x v="0"/>
    <n v="405078"/>
  </r>
  <r>
    <x v="51"/>
    <x v="51"/>
    <m/>
    <x v="1"/>
    <x v="0"/>
    <n v="402389"/>
  </r>
  <r>
    <x v="52"/>
    <x v="52"/>
    <m/>
    <x v="2"/>
    <x v="0"/>
    <n v="203414925"/>
  </r>
  <r>
    <x v="52"/>
    <x v="52"/>
    <m/>
    <x v="0"/>
    <x v="0"/>
    <n v="376801954"/>
  </r>
  <r>
    <x v="52"/>
    <x v="52"/>
    <m/>
    <x v="1"/>
    <x v="0"/>
    <n v="196044986"/>
  </r>
  <r>
    <x v="53"/>
    <x v="53"/>
    <m/>
    <x v="0"/>
    <x v="0"/>
    <n v="168135904"/>
  </r>
  <r>
    <x v="53"/>
    <x v="53"/>
    <m/>
    <x v="1"/>
    <x v="0"/>
    <n v="74551806"/>
  </r>
  <r>
    <x v="54"/>
    <x v="54"/>
    <m/>
    <x v="0"/>
    <x v="0"/>
    <n v="3354104"/>
  </r>
  <r>
    <x v="54"/>
    <x v="54"/>
    <m/>
    <x v="1"/>
    <x v="0"/>
    <n v="1731182"/>
  </r>
  <r>
    <x v="55"/>
    <x v="55"/>
    <m/>
    <x v="0"/>
    <x v="0"/>
    <n v="68576570"/>
  </r>
  <r>
    <x v="55"/>
    <x v="55"/>
    <m/>
    <x v="1"/>
    <x v="0"/>
    <n v="36393188"/>
  </r>
  <r>
    <x v="56"/>
    <x v="56"/>
    <m/>
    <x v="2"/>
    <x v="0"/>
    <n v="445084571"/>
  </r>
  <r>
    <x v="56"/>
    <x v="56"/>
    <m/>
    <x v="0"/>
    <x v="0"/>
    <n v="9164674"/>
  </r>
  <r>
    <x v="56"/>
    <x v="56"/>
    <m/>
    <x v="1"/>
    <x v="0"/>
    <n v="1516098"/>
  </r>
  <r>
    <x v="57"/>
    <x v="57"/>
    <m/>
    <x v="0"/>
    <x v="0"/>
    <n v="360737580"/>
  </r>
  <r>
    <x v="57"/>
    <x v="57"/>
    <m/>
    <x v="1"/>
    <x v="0"/>
    <n v="240461623"/>
  </r>
  <r>
    <x v="57"/>
    <x v="57"/>
    <m/>
    <x v="3"/>
    <x v="0"/>
    <n v="131659120"/>
  </r>
  <r>
    <x v="57"/>
    <x v="57"/>
    <m/>
    <x v="4"/>
    <x v="0"/>
    <n v="139577635"/>
  </r>
  <r>
    <x v="57"/>
    <x v="57"/>
    <m/>
    <x v="5"/>
    <x v="0"/>
    <n v="192597395"/>
  </r>
  <r>
    <x v="58"/>
    <x v="58"/>
    <m/>
    <x v="0"/>
    <x v="0"/>
    <n v="14173470"/>
  </r>
  <r>
    <x v="58"/>
    <x v="58"/>
    <m/>
    <x v="1"/>
    <x v="0"/>
    <n v="12908047"/>
  </r>
  <r>
    <x v="59"/>
    <x v="59"/>
    <m/>
    <x v="0"/>
    <x v="0"/>
    <n v="40979952"/>
  </r>
  <r>
    <x v="59"/>
    <x v="59"/>
    <m/>
    <x v="1"/>
    <x v="0"/>
    <n v="5353916"/>
  </r>
  <r>
    <x v="60"/>
    <x v="60"/>
    <m/>
    <x v="2"/>
    <x v="0"/>
    <n v="5965502"/>
  </r>
  <r>
    <x v="60"/>
    <x v="60"/>
    <m/>
    <x v="0"/>
    <x v="0"/>
    <n v="16564330"/>
  </r>
  <r>
    <x v="60"/>
    <x v="60"/>
    <m/>
    <x v="1"/>
    <x v="0"/>
    <n v="7600495"/>
  </r>
  <r>
    <x v="61"/>
    <x v="61"/>
    <m/>
    <x v="0"/>
    <x v="0"/>
    <n v="37442092"/>
  </r>
  <r>
    <x v="61"/>
    <x v="61"/>
    <m/>
    <x v="1"/>
    <x v="0"/>
    <n v="13733377"/>
  </r>
  <r>
    <x v="62"/>
    <x v="62"/>
    <m/>
    <x v="0"/>
    <x v="0"/>
    <n v="11086586"/>
  </r>
  <r>
    <x v="62"/>
    <x v="62"/>
    <m/>
    <x v="1"/>
    <x v="0"/>
    <n v="5510343"/>
  </r>
  <r>
    <x v="63"/>
    <x v="63"/>
    <m/>
    <x v="0"/>
    <x v="0"/>
    <n v="45832240"/>
  </r>
  <r>
    <x v="63"/>
    <x v="63"/>
    <m/>
    <x v="1"/>
    <x v="0"/>
    <n v="3364138"/>
  </r>
  <r>
    <x v="64"/>
    <x v="64"/>
    <m/>
    <x v="2"/>
    <x v="0"/>
    <n v="307244359"/>
  </r>
  <r>
    <x v="64"/>
    <x v="64"/>
    <m/>
    <x v="0"/>
    <x v="0"/>
    <n v="461100962"/>
  </r>
  <r>
    <x v="64"/>
    <x v="64"/>
    <m/>
    <x v="1"/>
    <x v="0"/>
    <n v="203061660"/>
  </r>
  <r>
    <x v="65"/>
    <x v="65"/>
    <m/>
    <x v="0"/>
    <x v="0"/>
    <n v="380369790"/>
  </r>
  <r>
    <x v="65"/>
    <x v="65"/>
    <m/>
    <x v="1"/>
    <x v="0"/>
    <n v="173092123"/>
  </r>
  <r>
    <x v="65"/>
    <x v="65"/>
    <m/>
    <x v="3"/>
    <x v="0"/>
    <n v="167416966"/>
  </r>
  <r>
    <x v="65"/>
    <x v="65"/>
    <m/>
    <x v="4"/>
    <x v="0"/>
    <n v="213786800"/>
  </r>
  <r>
    <x v="65"/>
    <x v="65"/>
    <m/>
    <x v="5"/>
    <x v="0"/>
    <n v="184739568"/>
  </r>
  <r>
    <x v="66"/>
    <x v="66"/>
    <m/>
    <x v="0"/>
    <x v="0"/>
    <n v="20423278"/>
  </r>
  <r>
    <x v="66"/>
    <x v="66"/>
    <m/>
    <x v="1"/>
    <x v="0"/>
    <n v="26886852"/>
  </r>
  <r>
    <x v="67"/>
    <x v="67"/>
    <m/>
    <x v="0"/>
    <x v="0"/>
    <n v="187119830"/>
  </r>
  <r>
    <x v="67"/>
    <x v="67"/>
    <m/>
    <x v="1"/>
    <x v="0"/>
    <n v="177555585"/>
  </r>
  <r>
    <x v="68"/>
    <x v="68"/>
    <m/>
    <x v="0"/>
    <x v="0"/>
    <n v="42518"/>
  </r>
  <r>
    <x v="68"/>
    <x v="68"/>
    <m/>
    <x v="1"/>
    <x v="0"/>
    <n v="17286283"/>
  </r>
  <r>
    <x v="69"/>
    <x v="69"/>
    <m/>
    <x v="0"/>
    <x v="0"/>
    <n v="5260672"/>
  </r>
  <r>
    <x v="69"/>
    <x v="69"/>
    <m/>
    <x v="1"/>
    <x v="0"/>
    <n v="2766141"/>
  </r>
  <r>
    <x v="70"/>
    <x v="70"/>
    <m/>
    <x v="0"/>
    <x v="0"/>
    <n v="520300300"/>
  </r>
  <r>
    <x v="70"/>
    <x v="70"/>
    <m/>
    <x v="1"/>
    <x v="0"/>
    <n v="303767298"/>
  </r>
  <r>
    <x v="71"/>
    <x v="71"/>
    <m/>
    <x v="0"/>
    <x v="0"/>
    <n v="120955656"/>
  </r>
  <r>
    <x v="71"/>
    <x v="71"/>
    <m/>
    <x v="1"/>
    <x v="0"/>
    <n v="154082964"/>
  </r>
  <r>
    <x v="72"/>
    <x v="72"/>
    <m/>
    <x v="0"/>
    <x v="0"/>
    <n v="149063910"/>
  </r>
  <r>
    <x v="72"/>
    <x v="72"/>
    <m/>
    <x v="1"/>
    <x v="0"/>
    <n v="197124083"/>
  </r>
  <r>
    <x v="0"/>
    <x v="0"/>
    <m/>
    <x v="0"/>
    <x v="1"/>
    <n v="372002091"/>
  </r>
  <r>
    <x v="0"/>
    <x v="0"/>
    <m/>
    <x v="1"/>
    <x v="1"/>
    <n v="153664553"/>
  </r>
  <r>
    <x v="1"/>
    <x v="1"/>
    <m/>
    <x v="0"/>
    <x v="1"/>
    <n v="2"/>
  </r>
  <r>
    <x v="2"/>
    <x v="2"/>
    <m/>
    <x v="0"/>
    <x v="1"/>
    <n v="418758500"/>
  </r>
  <r>
    <x v="2"/>
    <x v="2"/>
    <m/>
    <x v="1"/>
    <x v="1"/>
    <n v="326510142"/>
  </r>
  <r>
    <x v="3"/>
    <x v="3"/>
    <m/>
    <x v="0"/>
    <x v="1"/>
    <n v="400327146"/>
  </r>
  <r>
    <x v="3"/>
    <x v="3"/>
    <m/>
    <x v="1"/>
    <x v="1"/>
    <n v="204308470"/>
  </r>
  <r>
    <x v="4"/>
    <x v="4"/>
    <m/>
    <x v="0"/>
    <x v="1"/>
    <n v="31573548"/>
  </r>
  <r>
    <x v="4"/>
    <x v="4"/>
    <m/>
    <x v="1"/>
    <x v="1"/>
    <n v="33668799"/>
  </r>
  <r>
    <x v="5"/>
    <x v="5"/>
    <m/>
    <x v="0"/>
    <x v="1"/>
    <n v="65822340"/>
  </r>
  <r>
    <x v="5"/>
    <x v="5"/>
    <m/>
    <x v="1"/>
    <x v="1"/>
    <n v="31506705"/>
  </r>
  <r>
    <x v="6"/>
    <x v="6"/>
    <m/>
    <x v="2"/>
    <x v="1"/>
    <n v="22462313"/>
  </r>
  <r>
    <x v="6"/>
    <x v="6"/>
    <m/>
    <x v="0"/>
    <x v="1"/>
    <n v="349531928"/>
  </r>
  <r>
    <x v="6"/>
    <x v="6"/>
    <m/>
    <x v="1"/>
    <x v="1"/>
    <n v="395814122"/>
  </r>
  <r>
    <x v="7"/>
    <x v="7"/>
    <m/>
    <x v="0"/>
    <x v="1"/>
    <n v="333791648"/>
  </r>
  <r>
    <x v="7"/>
    <x v="7"/>
    <m/>
    <x v="1"/>
    <x v="1"/>
    <n v="197353847"/>
  </r>
  <r>
    <x v="8"/>
    <x v="8"/>
    <m/>
    <x v="2"/>
    <x v="1"/>
    <n v="651899801"/>
  </r>
  <r>
    <x v="8"/>
    <x v="8"/>
    <m/>
    <x v="0"/>
    <x v="1"/>
    <n v="1645553626"/>
  </r>
  <r>
    <x v="8"/>
    <x v="8"/>
    <m/>
    <x v="1"/>
    <x v="1"/>
    <n v="924323075"/>
  </r>
  <r>
    <x v="9"/>
    <x v="9"/>
    <m/>
    <x v="0"/>
    <x v="1"/>
    <n v="422733660"/>
  </r>
  <r>
    <x v="9"/>
    <x v="9"/>
    <m/>
    <x v="1"/>
    <x v="1"/>
    <n v="231002862"/>
  </r>
  <r>
    <x v="10"/>
    <x v="10"/>
    <m/>
    <x v="0"/>
    <x v="1"/>
    <n v="137987902"/>
  </r>
  <r>
    <x v="10"/>
    <x v="10"/>
    <m/>
    <x v="1"/>
    <x v="1"/>
    <n v="143772735"/>
  </r>
  <r>
    <x v="11"/>
    <x v="11"/>
    <m/>
    <x v="0"/>
    <x v="1"/>
    <n v="497904086"/>
  </r>
  <r>
    <x v="11"/>
    <x v="11"/>
    <m/>
    <x v="1"/>
    <x v="1"/>
    <n v="226342955"/>
  </r>
  <r>
    <x v="12"/>
    <x v="12"/>
    <m/>
    <x v="0"/>
    <x v="1"/>
    <n v="359280568"/>
  </r>
  <r>
    <x v="12"/>
    <x v="12"/>
    <m/>
    <x v="1"/>
    <x v="1"/>
    <n v="257896762"/>
  </r>
  <r>
    <x v="13"/>
    <x v="13"/>
    <m/>
    <x v="0"/>
    <x v="1"/>
    <n v="391864338"/>
  </r>
  <r>
    <x v="13"/>
    <x v="13"/>
    <m/>
    <x v="1"/>
    <x v="1"/>
    <n v="232015046"/>
  </r>
  <r>
    <x v="14"/>
    <x v="14"/>
    <m/>
    <x v="2"/>
    <x v="1"/>
    <n v="225941544"/>
  </r>
  <r>
    <x v="14"/>
    <x v="14"/>
    <m/>
    <x v="0"/>
    <x v="1"/>
    <n v="701292590"/>
  </r>
  <r>
    <x v="14"/>
    <x v="14"/>
    <m/>
    <x v="1"/>
    <x v="1"/>
    <n v="441679739"/>
  </r>
  <r>
    <x v="15"/>
    <x v="15"/>
    <m/>
    <x v="2"/>
    <x v="1"/>
    <n v="111287575"/>
  </r>
  <r>
    <x v="15"/>
    <x v="15"/>
    <m/>
    <x v="0"/>
    <x v="1"/>
    <n v="342263456"/>
  </r>
  <r>
    <x v="15"/>
    <x v="15"/>
    <m/>
    <x v="1"/>
    <x v="1"/>
    <n v="210445853"/>
  </r>
  <r>
    <x v="16"/>
    <x v="16"/>
    <m/>
    <x v="0"/>
    <x v="1"/>
    <n v="309947917"/>
  </r>
  <r>
    <x v="16"/>
    <x v="16"/>
    <m/>
    <x v="1"/>
    <x v="1"/>
    <n v="122100524"/>
  </r>
  <r>
    <x v="17"/>
    <x v="17"/>
    <m/>
    <x v="0"/>
    <x v="1"/>
    <n v="626386"/>
  </r>
  <r>
    <x v="17"/>
    <x v="17"/>
    <m/>
    <x v="1"/>
    <x v="1"/>
    <n v="2860442"/>
  </r>
  <r>
    <x v="19"/>
    <x v="19"/>
    <m/>
    <x v="2"/>
    <x v="1"/>
    <n v="2297979"/>
  </r>
  <r>
    <x v="19"/>
    <x v="19"/>
    <m/>
    <x v="0"/>
    <x v="1"/>
    <n v="3043842"/>
  </r>
  <r>
    <x v="19"/>
    <x v="19"/>
    <m/>
    <x v="1"/>
    <x v="1"/>
    <n v="18050"/>
  </r>
  <r>
    <x v="20"/>
    <x v="20"/>
    <m/>
    <x v="2"/>
    <x v="1"/>
    <n v="142827145"/>
  </r>
  <r>
    <x v="20"/>
    <x v="20"/>
    <m/>
    <x v="0"/>
    <x v="1"/>
    <n v="250657872"/>
  </r>
  <r>
    <x v="20"/>
    <x v="20"/>
    <m/>
    <x v="1"/>
    <x v="1"/>
    <n v="157400297"/>
  </r>
  <r>
    <x v="21"/>
    <x v="21"/>
    <m/>
    <x v="0"/>
    <x v="1"/>
    <n v="107636082"/>
  </r>
  <r>
    <x v="21"/>
    <x v="21"/>
    <m/>
    <x v="1"/>
    <x v="1"/>
    <n v="69470467"/>
  </r>
  <r>
    <x v="22"/>
    <x v="22"/>
    <m/>
    <x v="2"/>
    <x v="1"/>
    <n v="38885225"/>
  </r>
  <r>
    <x v="22"/>
    <x v="22"/>
    <m/>
    <x v="0"/>
    <x v="1"/>
    <n v="114526308"/>
  </r>
  <r>
    <x v="22"/>
    <x v="22"/>
    <m/>
    <x v="1"/>
    <x v="1"/>
    <n v="95010742"/>
  </r>
  <r>
    <x v="23"/>
    <x v="23"/>
    <m/>
    <x v="0"/>
    <x v="1"/>
    <n v="27607940"/>
  </r>
  <r>
    <x v="23"/>
    <x v="23"/>
    <m/>
    <x v="1"/>
    <x v="1"/>
    <n v="16017838"/>
  </r>
  <r>
    <x v="24"/>
    <x v="24"/>
    <m/>
    <x v="0"/>
    <x v="1"/>
    <n v="16499896"/>
  </r>
  <r>
    <x v="24"/>
    <x v="24"/>
    <m/>
    <x v="1"/>
    <x v="1"/>
    <n v="10682678"/>
  </r>
  <r>
    <x v="25"/>
    <x v="25"/>
    <m/>
    <x v="0"/>
    <x v="1"/>
    <n v="144401294"/>
  </r>
  <r>
    <x v="25"/>
    <x v="25"/>
    <m/>
    <x v="1"/>
    <x v="1"/>
    <n v="70343147"/>
  </r>
  <r>
    <x v="26"/>
    <x v="26"/>
    <m/>
    <x v="2"/>
    <x v="1"/>
    <n v="82484051"/>
  </r>
  <r>
    <x v="26"/>
    <x v="26"/>
    <m/>
    <x v="0"/>
    <x v="1"/>
    <n v="83842108"/>
  </r>
  <r>
    <x v="26"/>
    <x v="26"/>
    <m/>
    <x v="1"/>
    <x v="1"/>
    <n v="29685437"/>
  </r>
  <r>
    <x v="27"/>
    <x v="27"/>
    <m/>
    <x v="2"/>
    <x v="1"/>
    <n v="299732717"/>
  </r>
  <r>
    <x v="27"/>
    <x v="27"/>
    <m/>
    <x v="0"/>
    <x v="1"/>
    <n v="768451914"/>
  </r>
  <r>
    <x v="27"/>
    <x v="27"/>
    <m/>
    <x v="1"/>
    <x v="1"/>
    <n v="540857819"/>
  </r>
  <r>
    <x v="28"/>
    <x v="28"/>
    <m/>
    <x v="2"/>
    <x v="1"/>
    <n v="109331340"/>
  </r>
  <r>
    <x v="28"/>
    <x v="28"/>
    <m/>
    <x v="0"/>
    <x v="1"/>
    <n v="92004080"/>
  </r>
  <r>
    <x v="28"/>
    <x v="28"/>
    <m/>
    <x v="1"/>
    <x v="1"/>
    <n v="28168185"/>
  </r>
  <r>
    <x v="29"/>
    <x v="29"/>
    <m/>
    <x v="0"/>
    <x v="1"/>
    <n v="5338372"/>
  </r>
  <r>
    <x v="29"/>
    <x v="29"/>
    <m/>
    <x v="1"/>
    <x v="1"/>
    <n v="8022462"/>
  </r>
  <r>
    <x v="30"/>
    <x v="30"/>
    <m/>
    <x v="0"/>
    <x v="1"/>
    <n v="46308936"/>
  </r>
  <r>
    <x v="30"/>
    <x v="30"/>
    <m/>
    <x v="1"/>
    <x v="1"/>
    <n v="25787729"/>
  </r>
  <r>
    <x v="31"/>
    <x v="31"/>
    <m/>
    <x v="0"/>
    <x v="1"/>
    <n v="4155558"/>
  </r>
  <r>
    <x v="31"/>
    <x v="31"/>
    <m/>
    <x v="1"/>
    <x v="1"/>
    <n v="3009584"/>
  </r>
  <r>
    <x v="32"/>
    <x v="32"/>
    <m/>
    <x v="0"/>
    <x v="1"/>
    <n v="23956442"/>
  </r>
  <r>
    <x v="32"/>
    <x v="32"/>
    <m/>
    <x v="1"/>
    <x v="1"/>
    <n v="11057196"/>
  </r>
  <r>
    <x v="33"/>
    <x v="33"/>
    <m/>
    <x v="2"/>
    <x v="1"/>
    <n v="38676241"/>
  </r>
  <r>
    <x v="33"/>
    <x v="33"/>
    <m/>
    <x v="0"/>
    <x v="1"/>
    <n v="54798447"/>
  </r>
  <r>
    <x v="33"/>
    <x v="33"/>
    <m/>
    <x v="1"/>
    <x v="1"/>
    <n v="1217763"/>
  </r>
  <r>
    <x v="34"/>
    <x v="34"/>
    <m/>
    <x v="2"/>
    <x v="1"/>
    <n v="1144002"/>
  </r>
  <r>
    <x v="34"/>
    <x v="34"/>
    <m/>
    <x v="0"/>
    <x v="1"/>
    <n v="16091932"/>
  </r>
  <r>
    <x v="34"/>
    <x v="34"/>
    <m/>
    <x v="1"/>
    <x v="1"/>
    <n v="1783040"/>
  </r>
  <r>
    <x v="35"/>
    <x v="35"/>
    <m/>
    <x v="0"/>
    <x v="1"/>
    <n v="115616400"/>
  </r>
  <r>
    <x v="35"/>
    <x v="35"/>
    <m/>
    <x v="1"/>
    <x v="1"/>
    <n v="102433116"/>
  </r>
  <r>
    <x v="36"/>
    <x v="36"/>
    <m/>
    <x v="0"/>
    <x v="1"/>
    <n v="5015140"/>
  </r>
  <r>
    <x v="36"/>
    <x v="36"/>
    <m/>
    <x v="1"/>
    <x v="1"/>
    <n v="4173833"/>
  </r>
  <r>
    <x v="37"/>
    <x v="37"/>
    <m/>
    <x v="0"/>
    <x v="1"/>
    <n v="402116118"/>
  </r>
  <r>
    <x v="37"/>
    <x v="37"/>
    <m/>
    <x v="1"/>
    <x v="1"/>
    <n v="154713248"/>
  </r>
  <r>
    <x v="38"/>
    <x v="38"/>
    <m/>
    <x v="0"/>
    <x v="1"/>
    <n v="578615584"/>
  </r>
  <r>
    <x v="38"/>
    <x v="38"/>
    <m/>
    <x v="1"/>
    <x v="1"/>
    <n v="188580172"/>
  </r>
  <r>
    <x v="39"/>
    <x v="39"/>
    <m/>
    <x v="0"/>
    <x v="1"/>
    <n v="274353606"/>
  </r>
  <r>
    <x v="39"/>
    <x v="39"/>
    <m/>
    <x v="1"/>
    <x v="1"/>
    <n v="142643323"/>
  </r>
  <r>
    <x v="40"/>
    <x v="40"/>
    <m/>
    <x v="2"/>
    <x v="1"/>
    <n v="258920386"/>
  </r>
  <r>
    <x v="40"/>
    <x v="40"/>
    <m/>
    <x v="0"/>
    <x v="1"/>
    <n v="517232846"/>
  </r>
  <r>
    <x v="40"/>
    <x v="40"/>
    <m/>
    <x v="1"/>
    <x v="1"/>
    <n v="185984927"/>
  </r>
  <r>
    <x v="41"/>
    <x v="41"/>
    <m/>
    <x v="2"/>
    <x v="1"/>
    <n v="89337501"/>
  </r>
  <r>
    <x v="41"/>
    <x v="41"/>
    <m/>
    <x v="0"/>
    <x v="1"/>
    <n v="129366926"/>
  </r>
  <r>
    <x v="41"/>
    <x v="41"/>
    <m/>
    <x v="1"/>
    <x v="1"/>
    <n v="62496480"/>
  </r>
  <r>
    <x v="42"/>
    <x v="42"/>
    <m/>
    <x v="2"/>
    <x v="1"/>
    <n v="159995128"/>
  </r>
  <r>
    <x v="42"/>
    <x v="42"/>
    <m/>
    <x v="0"/>
    <x v="1"/>
    <n v="363537924"/>
  </r>
  <r>
    <x v="42"/>
    <x v="42"/>
    <m/>
    <x v="1"/>
    <x v="1"/>
    <n v="165007520"/>
  </r>
  <r>
    <x v="43"/>
    <x v="43"/>
    <m/>
    <x v="0"/>
    <x v="1"/>
    <n v="30914314"/>
  </r>
  <r>
    <x v="43"/>
    <x v="43"/>
    <m/>
    <x v="1"/>
    <x v="1"/>
    <n v="17081435"/>
  </r>
  <r>
    <x v="44"/>
    <x v="44"/>
    <m/>
    <x v="2"/>
    <x v="1"/>
    <n v="54504030"/>
  </r>
  <r>
    <x v="44"/>
    <x v="44"/>
    <m/>
    <x v="0"/>
    <x v="1"/>
    <n v="125142138"/>
  </r>
  <r>
    <x v="44"/>
    <x v="44"/>
    <m/>
    <x v="1"/>
    <x v="1"/>
    <n v="58228897"/>
  </r>
  <r>
    <x v="45"/>
    <x v="45"/>
    <m/>
    <x v="0"/>
    <x v="1"/>
    <n v="53115682"/>
  </r>
  <r>
    <x v="45"/>
    <x v="45"/>
    <m/>
    <x v="1"/>
    <x v="1"/>
    <n v="33875467"/>
  </r>
  <r>
    <x v="46"/>
    <x v="46"/>
    <m/>
    <x v="0"/>
    <x v="1"/>
    <n v="321249620"/>
  </r>
  <r>
    <x v="46"/>
    <x v="46"/>
    <m/>
    <x v="1"/>
    <x v="1"/>
    <n v="112446982"/>
  </r>
  <r>
    <x v="48"/>
    <x v="48"/>
    <m/>
    <x v="0"/>
    <x v="1"/>
    <n v="97300664"/>
  </r>
  <r>
    <x v="48"/>
    <x v="48"/>
    <m/>
    <x v="1"/>
    <x v="1"/>
    <n v="42184825"/>
  </r>
  <r>
    <x v="49"/>
    <x v="49"/>
    <m/>
    <x v="0"/>
    <x v="1"/>
    <n v="355607799"/>
  </r>
  <r>
    <x v="49"/>
    <x v="49"/>
    <m/>
    <x v="1"/>
    <x v="1"/>
    <n v="185356246"/>
  </r>
  <r>
    <x v="50"/>
    <x v="50"/>
    <m/>
    <x v="2"/>
    <x v="1"/>
    <n v="1588880"/>
  </r>
  <r>
    <x v="50"/>
    <x v="50"/>
    <m/>
    <x v="0"/>
    <x v="1"/>
    <n v="3894140"/>
  </r>
  <r>
    <x v="50"/>
    <x v="50"/>
    <m/>
    <x v="1"/>
    <x v="1"/>
    <n v="3163680"/>
  </r>
  <r>
    <x v="51"/>
    <x v="51"/>
    <m/>
    <x v="0"/>
    <x v="1"/>
    <n v="95010"/>
  </r>
  <r>
    <x v="52"/>
    <x v="52"/>
    <m/>
    <x v="2"/>
    <x v="1"/>
    <n v="168963916"/>
  </r>
  <r>
    <x v="52"/>
    <x v="52"/>
    <m/>
    <x v="0"/>
    <x v="1"/>
    <n v="305364370"/>
  </r>
  <r>
    <x v="52"/>
    <x v="52"/>
    <m/>
    <x v="1"/>
    <x v="1"/>
    <n v="167712115"/>
  </r>
  <r>
    <x v="53"/>
    <x v="53"/>
    <m/>
    <x v="0"/>
    <x v="1"/>
    <n v="154516755"/>
  </r>
  <r>
    <x v="53"/>
    <x v="53"/>
    <m/>
    <x v="1"/>
    <x v="1"/>
    <n v="69565693"/>
  </r>
  <r>
    <x v="55"/>
    <x v="55"/>
    <m/>
    <x v="0"/>
    <x v="1"/>
    <n v="50947244"/>
  </r>
  <r>
    <x v="55"/>
    <x v="55"/>
    <m/>
    <x v="1"/>
    <x v="1"/>
    <n v="26215143"/>
  </r>
  <r>
    <x v="56"/>
    <x v="56"/>
    <m/>
    <x v="2"/>
    <x v="1"/>
    <n v="429748507"/>
  </r>
  <r>
    <x v="56"/>
    <x v="56"/>
    <m/>
    <x v="0"/>
    <x v="1"/>
    <n v="49534924"/>
  </r>
  <r>
    <x v="56"/>
    <x v="56"/>
    <m/>
    <x v="1"/>
    <x v="1"/>
    <n v="15287293"/>
  </r>
  <r>
    <x v="57"/>
    <x v="57"/>
    <m/>
    <x v="0"/>
    <x v="1"/>
    <n v="314640305"/>
  </r>
  <r>
    <x v="57"/>
    <x v="57"/>
    <m/>
    <x v="1"/>
    <x v="1"/>
    <n v="209874029"/>
  </r>
  <r>
    <x v="57"/>
    <x v="57"/>
    <m/>
    <x v="3"/>
    <x v="1"/>
    <n v="110246002"/>
  </r>
  <r>
    <x v="57"/>
    <x v="57"/>
    <m/>
    <x v="4"/>
    <x v="1"/>
    <n v="133185935"/>
  </r>
  <r>
    <x v="57"/>
    <x v="57"/>
    <m/>
    <x v="5"/>
    <x v="1"/>
    <n v="172380754"/>
  </r>
  <r>
    <x v="58"/>
    <x v="58"/>
    <m/>
    <x v="0"/>
    <x v="1"/>
    <n v="11237381"/>
  </r>
  <r>
    <x v="58"/>
    <x v="58"/>
    <m/>
    <x v="1"/>
    <x v="1"/>
    <n v="10414674"/>
  </r>
  <r>
    <x v="59"/>
    <x v="59"/>
    <m/>
    <x v="0"/>
    <x v="1"/>
    <n v="23991698"/>
  </r>
  <r>
    <x v="59"/>
    <x v="59"/>
    <m/>
    <x v="1"/>
    <x v="1"/>
    <n v="1050434"/>
  </r>
  <r>
    <x v="60"/>
    <x v="60"/>
    <m/>
    <x v="2"/>
    <x v="1"/>
    <n v="4431525"/>
  </r>
  <r>
    <x v="60"/>
    <x v="60"/>
    <m/>
    <x v="0"/>
    <x v="1"/>
    <n v="10462688"/>
  </r>
  <r>
    <x v="60"/>
    <x v="60"/>
    <m/>
    <x v="1"/>
    <x v="1"/>
    <n v="5194636"/>
  </r>
  <r>
    <x v="61"/>
    <x v="61"/>
    <m/>
    <x v="0"/>
    <x v="1"/>
    <n v="11903610"/>
  </r>
  <r>
    <x v="61"/>
    <x v="61"/>
    <m/>
    <x v="1"/>
    <x v="1"/>
    <n v="7991423"/>
  </r>
  <r>
    <x v="62"/>
    <x v="62"/>
    <m/>
    <x v="0"/>
    <x v="1"/>
    <n v="6496916"/>
  </r>
  <r>
    <x v="62"/>
    <x v="62"/>
    <m/>
    <x v="1"/>
    <x v="1"/>
    <n v="454476"/>
  </r>
  <r>
    <x v="63"/>
    <x v="63"/>
    <m/>
    <x v="0"/>
    <x v="1"/>
    <n v="37669926"/>
  </r>
  <r>
    <x v="63"/>
    <x v="63"/>
    <m/>
    <x v="1"/>
    <x v="1"/>
    <n v="2749167"/>
  </r>
  <r>
    <x v="64"/>
    <x v="64"/>
    <m/>
    <x v="2"/>
    <x v="1"/>
    <n v="271232901"/>
  </r>
  <r>
    <x v="64"/>
    <x v="64"/>
    <m/>
    <x v="0"/>
    <x v="1"/>
    <n v="385969346"/>
  </r>
  <r>
    <x v="64"/>
    <x v="64"/>
    <m/>
    <x v="1"/>
    <x v="1"/>
    <n v="174006870"/>
  </r>
  <r>
    <x v="65"/>
    <x v="65"/>
    <m/>
    <x v="0"/>
    <x v="1"/>
    <n v="294566765"/>
  </r>
  <r>
    <x v="65"/>
    <x v="65"/>
    <m/>
    <x v="1"/>
    <x v="1"/>
    <n v="166362077"/>
  </r>
  <r>
    <x v="65"/>
    <x v="65"/>
    <m/>
    <x v="3"/>
    <x v="1"/>
    <n v="129236789"/>
  </r>
  <r>
    <x v="65"/>
    <x v="65"/>
    <m/>
    <x v="4"/>
    <x v="1"/>
    <n v="171823806"/>
  </r>
  <r>
    <x v="65"/>
    <x v="65"/>
    <m/>
    <x v="5"/>
    <x v="1"/>
    <n v="124894460"/>
  </r>
  <r>
    <x v="66"/>
    <x v="66"/>
    <m/>
    <x v="0"/>
    <x v="1"/>
    <n v="14645474"/>
  </r>
  <r>
    <x v="66"/>
    <x v="66"/>
    <m/>
    <x v="1"/>
    <x v="1"/>
    <n v="17470837"/>
  </r>
  <r>
    <x v="67"/>
    <x v="67"/>
    <m/>
    <x v="0"/>
    <x v="1"/>
    <n v="164680060"/>
  </r>
  <r>
    <x v="67"/>
    <x v="67"/>
    <m/>
    <x v="1"/>
    <x v="1"/>
    <n v="153275099"/>
  </r>
  <r>
    <x v="68"/>
    <x v="68"/>
    <m/>
    <x v="1"/>
    <x v="1"/>
    <n v="17281086"/>
  </r>
  <r>
    <x v="69"/>
    <x v="69"/>
    <m/>
    <x v="0"/>
    <x v="1"/>
    <n v="1826274"/>
  </r>
  <r>
    <x v="69"/>
    <x v="69"/>
    <m/>
    <x v="1"/>
    <x v="1"/>
    <n v="1740167"/>
  </r>
  <r>
    <x v="70"/>
    <x v="70"/>
    <m/>
    <x v="0"/>
    <x v="1"/>
    <n v="457087836"/>
  </r>
  <r>
    <x v="70"/>
    <x v="70"/>
    <m/>
    <x v="1"/>
    <x v="1"/>
    <n v="288106955"/>
  </r>
  <r>
    <x v="71"/>
    <x v="71"/>
    <m/>
    <x v="0"/>
    <x v="1"/>
    <n v="105023828"/>
  </r>
  <r>
    <x v="71"/>
    <x v="71"/>
    <m/>
    <x v="1"/>
    <x v="1"/>
    <n v="167124425"/>
  </r>
  <r>
    <x v="72"/>
    <x v="72"/>
    <m/>
    <x v="0"/>
    <x v="1"/>
    <n v="134069018"/>
  </r>
  <r>
    <x v="72"/>
    <x v="72"/>
    <m/>
    <x v="1"/>
    <x v="1"/>
    <n v="169302084"/>
  </r>
  <r>
    <x v="0"/>
    <x v="0"/>
    <m/>
    <x v="0"/>
    <x v="2"/>
    <n v="25944379"/>
  </r>
  <r>
    <x v="0"/>
    <x v="0"/>
    <m/>
    <x v="1"/>
    <x v="2"/>
    <n v="11349515"/>
  </r>
  <r>
    <x v="1"/>
    <x v="1"/>
    <m/>
    <x v="0"/>
    <x v="2"/>
    <n v="10797939"/>
  </r>
  <r>
    <x v="2"/>
    <x v="2"/>
    <m/>
    <x v="0"/>
    <x v="2"/>
    <n v="193085520"/>
  </r>
  <r>
    <x v="2"/>
    <x v="2"/>
    <m/>
    <x v="1"/>
    <x v="2"/>
    <n v="109239418"/>
  </r>
  <r>
    <x v="3"/>
    <x v="3"/>
    <m/>
    <x v="0"/>
    <x v="2"/>
    <n v="185556830"/>
  </r>
  <r>
    <x v="3"/>
    <x v="3"/>
    <m/>
    <x v="1"/>
    <x v="2"/>
    <n v="76235515"/>
  </r>
  <r>
    <x v="4"/>
    <x v="4"/>
    <m/>
    <x v="0"/>
    <x v="2"/>
    <n v="11411862"/>
  </r>
  <r>
    <x v="4"/>
    <x v="4"/>
    <m/>
    <x v="1"/>
    <x v="2"/>
    <n v="9395737"/>
  </r>
  <r>
    <x v="5"/>
    <x v="5"/>
    <m/>
    <x v="0"/>
    <x v="2"/>
    <n v="16812178"/>
  </r>
  <r>
    <x v="5"/>
    <x v="5"/>
    <m/>
    <x v="1"/>
    <x v="2"/>
    <n v="9397786"/>
  </r>
  <r>
    <x v="6"/>
    <x v="6"/>
    <m/>
    <x v="2"/>
    <x v="2"/>
    <n v="90393168"/>
  </r>
  <r>
    <x v="6"/>
    <x v="6"/>
    <m/>
    <x v="0"/>
    <x v="2"/>
    <n v="139557256"/>
  </r>
  <r>
    <x v="6"/>
    <x v="6"/>
    <m/>
    <x v="1"/>
    <x v="2"/>
    <n v="69994414"/>
  </r>
  <r>
    <x v="7"/>
    <x v="7"/>
    <m/>
    <x v="0"/>
    <x v="2"/>
    <n v="110304984"/>
  </r>
  <r>
    <x v="7"/>
    <x v="7"/>
    <m/>
    <x v="1"/>
    <x v="2"/>
    <n v="51974504"/>
  </r>
  <r>
    <x v="8"/>
    <x v="8"/>
    <m/>
    <x v="2"/>
    <x v="2"/>
    <n v="110906644"/>
  </r>
  <r>
    <x v="8"/>
    <x v="8"/>
    <m/>
    <x v="0"/>
    <x v="2"/>
    <n v="233762038"/>
  </r>
  <r>
    <x v="8"/>
    <x v="8"/>
    <m/>
    <x v="1"/>
    <x v="2"/>
    <n v="115613940"/>
  </r>
  <r>
    <x v="9"/>
    <x v="9"/>
    <m/>
    <x v="0"/>
    <x v="2"/>
    <n v="73984920"/>
  </r>
  <r>
    <x v="9"/>
    <x v="9"/>
    <m/>
    <x v="1"/>
    <x v="2"/>
    <n v="39862841"/>
  </r>
  <r>
    <x v="10"/>
    <x v="10"/>
    <m/>
    <x v="0"/>
    <x v="2"/>
    <n v="59235492"/>
  </r>
  <r>
    <x v="10"/>
    <x v="10"/>
    <m/>
    <x v="1"/>
    <x v="2"/>
    <n v="53156756"/>
  </r>
  <r>
    <x v="11"/>
    <x v="11"/>
    <m/>
    <x v="0"/>
    <x v="2"/>
    <n v="77420986"/>
  </r>
  <r>
    <x v="11"/>
    <x v="11"/>
    <m/>
    <x v="1"/>
    <x v="2"/>
    <n v="8002754"/>
  </r>
  <r>
    <x v="12"/>
    <x v="12"/>
    <m/>
    <x v="0"/>
    <x v="2"/>
    <n v="40666807"/>
  </r>
  <r>
    <x v="12"/>
    <x v="12"/>
    <m/>
    <x v="1"/>
    <x v="2"/>
    <n v="19122475"/>
  </r>
  <r>
    <x v="13"/>
    <x v="13"/>
    <m/>
    <x v="0"/>
    <x v="2"/>
    <n v="96475092"/>
  </r>
  <r>
    <x v="13"/>
    <x v="13"/>
    <m/>
    <x v="1"/>
    <x v="2"/>
    <n v="43685899"/>
  </r>
  <r>
    <x v="14"/>
    <x v="14"/>
    <m/>
    <x v="2"/>
    <x v="2"/>
    <n v="39057562"/>
  </r>
  <r>
    <x v="14"/>
    <x v="14"/>
    <m/>
    <x v="0"/>
    <x v="2"/>
    <n v="90864194"/>
  </r>
  <r>
    <x v="14"/>
    <x v="14"/>
    <m/>
    <x v="1"/>
    <x v="2"/>
    <n v="48195637"/>
  </r>
  <r>
    <x v="15"/>
    <x v="15"/>
    <m/>
    <x v="2"/>
    <x v="2"/>
    <n v="10201697"/>
  </r>
  <r>
    <x v="15"/>
    <x v="15"/>
    <m/>
    <x v="0"/>
    <x v="2"/>
    <n v="27273436"/>
  </r>
  <r>
    <x v="15"/>
    <x v="15"/>
    <m/>
    <x v="1"/>
    <x v="2"/>
    <n v="5714917"/>
  </r>
  <r>
    <x v="16"/>
    <x v="16"/>
    <m/>
    <x v="0"/>
    <x v="2"/>
    <n v="229730145"/>
  </r>
  <r>
    <x v="16"/>
    <x v="16"/>
    <m/>
    <x v="1"/>
    <x v="2"/>
    <n v="51539778"/>
  </r>
  <r>
    <x v="17"/>
    <x v="17"/>
    <m/>
    <x v="0"/>
    <x v="2"/>
    <n v="13335166"/>
  </r>
  <r>
    <x v="17"/>
    <x v="17"/>
    <m/>
    <x v="1"/>
    <x v="2"/>
    <n v="7149941"/>
  </r>
  <r>
    <x v="18"/>
    <x v="18"/>
    <m/>
    <x v="0"/>
    <x v="2"/>
    <n v="2227764"/>
  </r>
  <r>
    <x v="18"/>
    <x v="18"/>
    <m/>
    <x v="1"/>
    <x v="2"/>
    <n v="1017846"/>
  </r>
  <r>
    <x v="19"/>
    <x v="19"/>
    <m/>
    <x v="2"/>
    <x v="2"/>
    <n v="956883"/>
  </r>
  <r>
    <x v="19"/>
    <x v="19"/>
    <m/>
    <x v="0"/>
    <x v="2"/>
    <n v="1587190"/>
  </r>
  <r>
    <x v="19"/>
    <x v="19"/>
    <m/>
    <x v="1"/>
    <x v="2"/>
    <n v="99909"/>
  </r>
  <r>
    <x v="20"/>
    <x v="20"/>
    <m/>
    <x v="2"/>
    <x v="2"/>
    <n v="40261214"/>
  </r>
  <r>
    <x v="20"/>
    <x v="20"/>
    <m/>
    <x v="0"/>
    <x v="2"/>
    <n v="71388824"/>
  </r>
  <r>
    <x v="20"/>
    <x v="20"/>
    <m/>
    <x v="1"/>
    <x v="2"/>
    <n v="35185628"/>
  </r>
  <r>
    <x v="21"/>
    <x v="21"/>
    <m/>
    <x v="0"/>
    <x v="2"/>
    <n v="76518770"/>
  </r>
  <r>
    <x v="21"/>
    <x v="21"/>
    <m/>
    <x v="1"/>
    <x v="2"/>
    <n v="36596291"/>
  </r>
  <r>
    <x v="22"/>
    <x v="22"/>
    <m/>
    <x v="2"/>
    <x v="2"/>
    <n v="10887486"/>
  </r>
  <r>
    <x v="22"/>
    <x v="22"/>
    <m/>
    <x v="0"/>
    <x v="2"/>
    <n v="39279312"/>
  </r>
  <r>
    <x v="22"/>
    <x v="22"/>
    <m/>
    <x v="1"/>
    <x v="2"/>
    <n v="14404133"/>
  </r>
  <r>
    <x v="23"/>
    <x v="23"/>
    <m/>
    <x v="0"/>
    <x v="2"/>
    <n v="9459774"/>
  </r>
  <r>
    <x v="23"/>
    <x v="23"/>
    <m/>
    <x v="1"/>
    <x v="2"/>
    <n v="8787312"/>
  </r>
  <r>
    <x v="24"/>
    <x v="24"/>
    <m/>
    <x v="0"/>
    <x v="2"/>
    <n v="4862950"/>
  </r>
  <r>
    <x v="24"/>
    <x v="24"/>
    <m/>
    <x v="1"/>
    <x v="2"/>
    <n v="2118298"/>
  </r>
  <r>
    <x v="25"/>
    <x v="25"/>
    <m/>
    <x v="0"/>
    <x v="2"/>
    <n v="36699862"/>
  </r>
  <r>
    <x v="25"/>
    <x v="25"/>
    <m/>
    <x v="1"/>
    <x v="2"/>
    <n v="17934261"/>
  </r>
  <r>
    <x v="26"/>
    <x v="26"/>
    <m/>
    <x v="2"/>
    <x v="2"/>
    <n v="17783517"/>
  </r>
  <r>
    <x v="26"/>
    <x v="26"/>
    <m/>
    <x v="0"/>
    <x v="2"/>
    <n v="18979444"/>
  </r>
  <r>
    <x v="26"/>
    <x v="26"/>
    <m/>
    <x v="1"/>
    <x v="2"/>
    <n v="13868365"/>
  </r>
  <r>
    <x v="27"/>
    <x v="27"/>
    <m/>
    <x v="2"/>
    <x v="2"/>
    <n v="159326922"/>
  </r>
  <r>
    <x v="27"/>
    <x v="27"/>
    <m/>
    <x v="0"/>
    <x v="2"/>
    <n v="328748845"/>
  </r>
  <r>
    <x v="27"/>
    <x v="27"/>
    <m/>
    <x v="1"/>
    <x v="2"/>
    <n v="171735621"/>
  </r>
  <r>
    <x v="28"/>
    <x v="28"/>
    <m/>
    <x v="2"/>
    <x v="2"/>
    <n v="20972544"/>
  </r>
  <r>
    <x v="28"/>
    <x v="28"/>
    <m/>
    <x v="0"/>
    <x v="2"/>
    <n v="29779630"/>
  </r>
  <r>
    <x v="28"/>
    <x v="28"/>
    <m/>
    <x v="1"/>
    <x v="2"/>
    <n v="10486681"/>
  </r>
  <r>
    <x v="29"/>
    <x v="29"/>
    <m/>
    <x v="0"/>
    <x v="2"/>
    <n v="18215819"/>
  </r>
  <r>
    <x v="29"/>
    <x v="29"/>
    <m/>
    <x v="1"/>
    <x v="2"/>
    <n v="14618080"/>
  </r>
  <r>
    <x v="30"/>
    <x v="30"/>
    <m/>
    <x v="0"/>
    <x v="2"/>
    <n v="20226968"/>
  </r>
  <r>
    <x v="30"/>
    <x v="30"/>
    <m/>
    <x v="1"/>
    <x v="2"/>
    <n v="10172005"/>
  </r>
  <r>
    <x v="31"/>
    <x v="31"/>
    <m/>
    <x v="0"/>
    <x v="2"/>
    <n v="8819727"/>
  </r>
  <r>
    <x v="31"/>
    <x v="31"/>
    <m/>
    <x v="1"/>
    <x v="2"/>
    <n v="5025938"/>
  </r>
  <r>
    <x v="32"/>
    <x v="32"/>
    <m/>
    <x v="0"/>
    <x v="2"/>
    <n v="7471240"/>
  </r>
  <r>
    <x v="32"/>
    <x v="32"/>
    <m/>
    <x v="1"/>
    <x v="2"/>
    <n v="3710105"/>
  </r>
  <r>
    <x v="33"/>
    <x v="33"/>
    <m/>
    <x v="2"/>
    <x v="2"/>
    <n v="23950353"/>
  </r>
  <r>
    <x v="33"/>
    <x v="33"/>
    <m/>
    <x v="0"/>
    <x v="2"/>
    <n v="38947455"/>
  </r>
  <r>
    <x v="33"/>
    <x v="33"/>
    <m/>
    <x v="1"/>
    <x v="2"/>
    <n v="6190771"/>
  </r>
  <r>
    <x v="34"/>
    <x v="34"/>
    <m/>
    <x v="2"/>
    <x v="2"/>
    <n v="8025508"/>
  </r>
  <r>
    <x v="34"/>
    <x v="34"/>
    <m/>
    <x v="0"/>
    <x v="2"/>
    <n v="34022652"/>
  </r>
  <r>
    <x v="34"/>
    <x v="34"/>
    <m/>
    <x v="1"/>
    <x v="2"/>
    <n v="7678785"/>
  </r>
  <r>
    <x v="35"/>
    <x v="35"/>
    <m/>
    <x v="0"/>
    <x v="2"/>
    <n v="21897556"/>
  </r>
  <r>
    <x v="35"/>
    <x v="35"/>
    <m/>
    <x v="1"/>
    <x v="2"/>
    <n v="7982350"/>
  </r>
  <r>
    <x v="36"/>
    <x v="36"/>
    <m/>
    <x v="0"/>
    <x v="2"/>
    <n v="2485596"/>
  </r>
  <r>
    <x v="36"/>
    <x v="36"/>
    <m/>
    <x v="1"/>
    <x v="2"/>
    <n v="1328831"/>
  </r>
  <r>
    <x v="37"/>
    <x v="37"/>
    <m/>
    <x v="0"/>
    <x v="2"/>
    <n v="162434670"/>
  </r>
  <r>
    <x v="37"/>
    <x v="37"/>
    <m/>
    <x v="1"/>
    <x v="2"/>
    <n v="246837612"/>
  </r>
  <r>
    <x v="38"/>
    <x v="38"/>
    <m/>
    <x v="0"/>
    <x v="2"/>
    <n v="4817786"/>
  </r>
  <r>
    <x v="38"/>
    <x v="38"/>
    <m/>
    <x v="1"/>
    <x v="2"/>
    <n v="25939427"/>
  </r>
  <r>
    <x v="39"/>
    <x v="39"/>
    <m/>
    <x v="0"/>
    <x v="2"/>
    <n v="35009826"/>
  </r>
  <r>
    <x v="39"/>
    <x v="39"/>
    <m/>
    <x v="1"/>
    <x v="2"/>
    <n v="19593569"/>
  </r>
  <r>
    <x v="40"/>
    <x v="40"/>
    <m/>
    <x v="2"/>
    <x v="2"/>
    <n v="47780626"/>
  </r>
  <r>
    <x v="40"/>
    <x v="40"/>
    <m/>
    <x v="0"/>
    <x v="2"/>
    <n v="118246650"/>
  </r>
  <r>
    <x v="40"/>
    <x v="40"/>
    <m/>
    <x v="1"/>
    <x v="2"/>
    <n v="28001942"/>
  </r>
  <r>
    <x v="41"/>
    <x v="41"/>
    <m/>
    <x v="2"/>
    <x v="2"/>
    <n v="17158499"/>
  </r>
  <r>
    <x v="41"/>
    <x v="41"/>
    <m/>
    <x v="0"/>
    <x v="2"/>
    <n v="31991210"/>
  </r>
  <r>
    <x v="41"/>
    <x v="41"/>
    <m/>
    <x v="1"/>
    <x v="2"/>
    <n v="16493850"/>
  </r>
  <r>
    <x v="42"/>
    <x v="42"/>
    <m/>
    <x v="2"/>
    <x v="2"/>
    <n v="10291381"/>
  </r>
  <r>
    <x v="42"/>
    <x v="42"/>
    <m/>
    <x v="0"/>
    <x v="2"/>
    <n v="27716928"/>
  </r>
  <r>
    <x v="42"/>
    <x v="42"/>
    <m/>
    <x v="1"/>
    <x v="2"/>
    <n v="13331959"/>
  </r>
  <r>
    <x v="43"/>
    <x v="43"/>
    <m/>
    <x v="0"/>
    <x v="2"/>
    <n v="9356418"/>
  </r>
  <r>
    <x v="43"/>
    <x v="43"/>
    <m/>
    <x v="1"/>
    <x v="2"/>
    <n v="4855264"/>
  </r>
  <r>
    <x v="44"/>
    <x v="44"/>
    <m/>
    <x v="2"/>
    <x v="2"/>
    <n v="10219849"/>
  </r>
  <r>
    <x v="44"/>
    <x v="44"/>
    <m/>
    <x v="0"/>
    <x v="2"/>
    <n v="25116634"/>
  </r>
  <r>
    <x v="44"/>
    <x v="44"/>
    <m/>
    <x v="1"/>
    <x v="2"/>
    <n v="12765284"/>
  </r>
  <r>
    <x v="45"/>
    <x v="45"/>
    <m/>
    <x v="0"/>
    <x v="2"/>
    <n v="7859450"/>
  </r>
  <r>
    <x v="45"/>
    <x v="45"/>
    <m/>
    <x v="1"/>
    <x v="2"/>
    <n v="4080470"/>
  </r>
  <r>
    <x v="46"/>
    <x v="46"/>
    <m/>
    <x v="0"/>
    <x v="2"/>
    <n v="200498994"/>
  </r>
  <r>
    <x v="46"/>
    <x v="46"/>
    <m/>
    <x v="1"/>
    <x v="2"/>
    <n v="75656895"/>
  </r>
  <r>
    <x v="47"/>
    <x v="47"/>
    <m/>
    <x v="0"/>
    <x v="2"/>
    <n v="23175556"/>
  </r>
  <r>
    <x v="47"/>
    <x v="47"/>
    <m/>
    <x v="1"/>
    <x v="2"/>
    <n v="11109524"/>
  </r>
  <r>
    <x v="48"/>
    <x v="48"/>
    <m/>
    <x v="0"/>
    <x v="2"/>
    <n v="23051632"/>
  </r>
  <r>
    <x v="48"/>
    <x v="48"/>
    <m/>
    <x v="1"/>
    <x v="2"/>
    <n v="9502968"/>
  </r>
  <r>
    <x v="49"/>
    <x v="49"/>
    <m/>
    <x v="0"/>
    <x v="2"/>
    <n v="53036636"/>
  </r>
  <r>
    <x v="49"/>
    <x v="49"/>
    <m/>
    <x v="1"/>
    <x v="2"/>
    <n v="24159795"/>
  </r>
  <r>
    <x v="50"/>
    <x v="50"/>
    <m/>
    <x v="2"/>
    <x v="2"/>
    <n v="3989025"/>
  </r>
  <r>
    <x v="50"/>
    <x v="50"/>
    <m/>
    <x v="0"/>
    <x v="2"/>
    <n v="8816844"/>
  </r>
  <r>
    <x v="50"/>
    <x v="50"/>
    <m/>
    <x v="1"/>
    <x v="2"/>
    <n v="1313785"/>
  </r>
  <r>
    <x v="51"/>
    <x v="51"/>
    <m/>
    <x v="0"/>
    <x v="2"/>
    <n v="310068"/>
  </r>
  <r>
    <x v="51"/>
    <x v="51"/>
    <m/>
    <x v="1"/>
    <x v="2"/>
    <n v="402389"/>
  </r>
  <r>
    <x v="52"/>
    <x v="52"/>
    <m/>
    <x v="2"/>
    <x v="2"/>
    <n v="34451009"/>
  </r>
  <r>
    <x v="52"/>
    <x v="52"/>
    <m/>
    <x v="0"/>
    <x v="2"/>
    <n v="71437584"/>
  </r>
  <r>
    <x v="52"/>
    <x v="52"/>
    <m/>
    <x v="1"/>
    <x v="2"/>
    <n v="28332871"/>
  </r>
  <r>
    <x v="53"/>
    <x v="53"/>
    <m/>
    <x v="0"/>
    <x v="2"/>
    <n v="13619149"/>
  </r>
  <r>
    <x v="53"/>
    <x v="53"/>
    <m/>
    <x v="1"/>
    <x v="2"/>
    <n v="4986113"/>
  </r>
  <r>
    <x v="54"/>
    <x v="54"/>
    <m/>
    <x v="0"/>
    <x v="2"/>
    <n v="3354104"/>
  </r>
  <r>
    <x v="54"/>
    <x v="54"/>
    <m/>
    <x v="1"/>
    <x v="2"/>
    <n v="1731182"/>
  </r>
  <r>
    <x v="55"/>
    <x v="55"/>
    <m/>
    <x v="0"/>
    <x v="2"/>
    <n v="17629326"/>
  </r>
  <r>
    <x v="55"/>
    <x v="55"/>
    <m/>
    <x v="1"/>
    <x v="2"/>
    <n v="10178045"/>
  </r>
  <r>
    <x v="56"/>
    <x v="56"/>
    <m/>
    <x v="2"/>
    <x v="2"/>
    <n v="15336064"/>
  </r>
  <r>
    <x v="56"/>
    <x v="56"/>
    <m/>
    <x v="0"/>
    <x v="2"/>
    <n v="-40370250"/>
  </r>
  <r>
    <x v="56"/>
    <x v="56"/>
    <m/>
    <x v="1"/>
    <x v="2"/>
    <n v="-13771195"/>
  </r>
  <r>
    <x v="57"/>
    <x v="57"/>
    <m/>
    <x v="0"/>
    <x v="2"/>
    <n v="46097275"/>
  </r>
  <r>
    <x v="57"/>
    <x v="57"/>
    <m/>
    <x v="1"/>
    <x v="2"/>
    <n v="30587594"/>
  </r>
  <r>
    <x v="57"/>
    <x v="57"/>
    <m/>
    <x v="3"/>
    <x v="2"/>
    <n v="21413118"/>
  </r>
  <r>
    <x v="57"/>
    <x v="57"/>
    <m/>
    <x v="4"/>
    <x v="2"/>
    <n v="6391700"/>
  </r>
  <r>
    <x v="57"/>
    <x v="57"/>
    <m/>
    <x v="5"/>
    <x v="2"/>
    <n v="20216641"/>
  </r>
  <r>
    <x v="58"/>
    <x v="58"/>
    <m/>
    <x v="0"/>
    <x v="2"/>
    <n v="2936089"/>
  </r>
  <r>
    <x v="58"/>
    <x v="58"/>
    <m/>
    <x v="1"/>
    <x v="2"/>
    <n v="2493373"/>
  </r>
  <r>
    <x v="59"/>
    <x v="59"/>
    <m/>
    <x v="0"/>
    <x v="2"/>
    <n v="16988254"/>
  </r>
  <r>
    <x v="59"/>
    <x v="59"/>
    <m/>
    <x v="1"/>
    <x v="2"/>
    <n v="4303482"/>
  </r>
  <r>
    <x v="60"/>
    <x v="60"/>
    <m/>
    <x v="2"/>
    <x v="2"/>
    <n v="1533977"/>
  </r>
  <r>
    <x v="60"/>
    <x v="60"/>
    <m/>
    <x v="0"/>
    <x v="2"/>
    <n v="6101642"/>
  </r>
  <r>
    <x v="60"/>
    <x v="60"/>
    <m/>
    <x v="1"/>
    <x v="2"/>
    <n v="2405859"/>
  </r>
  <r>
    <x v="61"/>
    <x v="61"/>
    <m/>
    <x v="0"/>
    <x v="2"/>
    <n v="25538482"/>
  </r>
  <r>
    <x v="61"/>
    <x v="61"/>
    <m/>
    <x v="1"/>
    <x v="2"/>
    <n v="5741954"/>
  </r>
  <r>
    <x v="62"/>
    <x v="62"/>
    <m/>
    <x v="0"/>
    <x v="2"/>
    <n v="4589670"/>
  </r>
  <r>
    <x v="62"/>
    <x v="62"/>
    <m/>
    <x v="1"/>
    <x v="2"/>
    <n v="5055867"/>
  </r>
  <r>
    <x v="63"/>
    <x v="63"/>
    <m/>
    <x v="0"/>
    <x v="2"/>
    <n v="8162314"/>
  </r>
  <r>
    <x v="63"/>
    <x v="63"/>
    <m/>
    <x v="1"/>
    <x v="2"/>
    <n v="614971"/>
  </r>
  <r>
    <x v="64"/>
    <x v="64"/>
    <m/>
    <x v="2"/>
    <x v="2"/>
    <n v="36011458"/>
  </r>
  <r>
    <x v="64"/>
    <x v="64"/>
    <m/>
    <x v="0"/>
    <x v="2"/>
    <n v="75131616"/>
  </r>
  <r>
    <x v="64"/>
    <x v="64"/>
    <m/>
    <x v="1"/>
    <x v="2"/>
    <n v="29054790"/>
  </r>
  <r>
    <x v="65"/>
    <x v="65"/>
    <m/>
    <x v="0"/>
    <x v="2"/>
    <n v="85803025"/>
  </r>
  <r>
    <x v="65"/>
    <x v="65"/>
    <m/>
    <x v="1"/>
    <x v="2"/>
    <n v="6730046"/>
  </r>
  <r>
    <x v="65"/>
    <x v="65"/>
    <m/>
    <x v="3"/>
    <x v="2"/>
    <n v="38180177"/>
  </r>
  <r>
    <x v="65"/>
    <x v="65"/>
    <m/>
    <x v="4"/>
    <x v="2"/>
    <n v="41962994"/>
  </r>
  <r>
    <x v="65"/>
    <x v="65"/>
    <m/>
    <x v="5"/>
    <x v="2"/>
    <n v="59845108"/>
  </r>
  <r>
    <x v="66"/>
    <x v="66"/>
    <m/>
    <x v="0"/>
    <x v="2"/>
    <n v="5777804"/>
  </r>
  <r>
    <x v="66"/>
    <x v="66"/>
    <m/>
    <x v="1"/>
    <x v="2"/>
    <n v="9416015"/>
  </r>
  <r>
    <x v="67"/>
    <x v="67"/>
    <m/>
    <x v="0"/>
    <x v="2"/>
    <n v="22439770"/>
  </r>
  <r>
    <x v="67"/>
    <x v="67"/>
    <m/>
    <x v="1"/>
    <x v="2"/>
    <n v="24280486"/>
  </r>
  <r>
    <x v="68"/>
    <x v="68"/>
    <m/>
    <x v="0"/>
    <x v="2"/>
    <n v="42518"/>
  </r>
  <r>
    <x v="68"/>
    <x v="68"/>
    <m/>
    <x v="1"/>
    <x v="2"/>
    <n v="5197"/>
  </r>
  <r>
    <x v="69"/>
    <x v="69"/>
    <m/>
    <x v="0"/>
    <x v="2"/>
    <n v="3434398"/>
  </r>
  <r>
    <x v="69"/>
    <x v="69"/>
    <m/>
    <x v="1"/>
    <x v="2"/>
    <n v="1025974"/>
  </r>
  <r>
    <x v="70"/>
    <x v="70"/>
    <m/>
    <x v="0"/>
    <x v="2"/>
    <n v="63212464"/>
  </r>
  <r>
    <x v="70"/>
    <x v="70"/>
    <m/>
    <x v="1"/>
    <x v="2"/>
    <n v="15660343"/>
  </r>
  <r>
    <x v="71"/>
    <x v="71"/>
    <m/>
    <x v="0"/>
    <x v="2"/>
    <n v="15931828"/>
  </r>
  <r>
    <x v="71"/>
    <x v="71"/>
    <m/>
    <x v="1"/>
    <x v="2"/>
    <n v="-13041461"/>
  </r>
  <r>
    <x v="72"/>
    <x v="72"/>
    <m/>
    <x v="0"/>
    <x v="2"/>
    <n v="14994892"/>
  </r>
  <r>
    <x v="72"/>
    <x v="72"/>
    <m/>
    <x v="1"/>
    <x v="2"/>
    <n v="27821999"/>
  </r>
  <r>
    <x v="0"/>
    <x v="0"/>
    <m/>
    <x v="0"/>
    <x v="3"/>
    <n v="11619740"/>
  </r>
  <r>
    <x v="0"/>
    <x v="0"/>
    <m/>
    <x v="1"/>
    <x v="3"/>
    <n v="7484976"/>
  </r>
  <r>
    <x v="1"/>
    <x v="1"/>
    <m/>
    <x v="0"/>
    <x v="3"/>
    <n v="615515"/>
  </r>
  <r>
    <x v="2"/>
    <x v="2"/>
    <m/>
    <x v="0"/>
    <x v="3"/>
    <n v="76008544"/>
  </r>
  <r>
    <x v="2"/>
    <x v="2"/>
    <m/>
    <x v="1"/>
    <x v="3"/>
    <n v="36352809"/>
  </r>
  <r>
    <x v="3"/>
    <x v="3"/>
    <m/>
    <x v="0"/>
    <x v="3"/>
    <n v="18777467"/>
  </r>
  <r>
    <x v="3"/>
    <x v="3"/>
    <m/>
    <x v="1"/>
    <x v="3"/>
    <n v="9579936"/>
  </r>
  <r>
    <x v="5"/>
    <x v="5"/>
    <m/>
    <x v="0"/>
    <x v="3"/>
    <n v="7076894"/>
  </r>
  <r>
    <x v="5"/>
    <x v="5"/>
    <m/>
    <x v="1"/>
    <x v="3"/>
    <n v="2468624"/>
  </r>
  <r>
    <x v="6"/>
    <x v="6"/>
    <m/>
    <x v="2"/>
    <x v="3"/>
    <n v="13676240"/>
  </r>
  <r>
    <x v="6"/>
    <x v="6"/>
    <m/>
    <x v="0"/>
    <x v="3"/>
    <n v="37881480"/>
  </r>
  <r>
    <x v="6"/>
    <x v="6"/>
    <m/>
    <x v="1"/>
    <x v="3"/>
    <n v="14100429"/>
  </r>
  <r>
    <x v="7"/>
    <x v="7"/>
    <m/>
    <x v="0"/>
    <x v="3"/>
    <n v="30842944"/>
  </r>
  <r>
    <x v="7"/>
    <x v="7"/>
    <m/>
    <x v="1"/>
    <x v="3"/>
    <n v="12955692"/>
  </r>
  <r>
    <x v="8"/>
    <x v="8"/>
    <m/>
    <x v="2"/>
    <x v="3"/>
    <n v="29342911"/>
  </r>
  <r>
    <x v="8"/>
    <x v="8"/>
    <m/>
    <x v="0"/>
    <x v="3"/>
    <n v="80491876"/>
  </r>
  <r>
    <x v="8"/>
    <x v="8"/>
    <m/>
    <x v="1"/>
    <x v="3"/>
    <n v="44943495"/>
  </r>
  <r>
    <x v="9"/>
    <x v="9"/>
    <m/>
    <x v="0"/>
    <x v="3"/>
    <n v="38744604"/>
  </r>
  <r>
    <x v="9"/>
    <x v="9"/>
    <m/>
    <x v="1"/>
    <x v="3"/>
    <n v="18538477"/>
  </r>
  <r>
    <x v="10"/>
    <x v="10"/>
    <m/>
    <x v="0"/>
    <x v="3"/>
    <n v="19060310"/>
  </r>
  <r>
    <x v="10"/>
    <x v="10"/>
    <m/>
    <x v="1"/>
    <x v="3"/>
    <n v="12697065"/>
  </r>
  <r>
    <x v="11"/>
    <x v="11"/>
    <m/>
    <x v="0"/>
    <x v="3"/>
    <n v="30391008"/>
  </r>
  <r>
    <x v="11"/>
    <x v="11"/>
    <m/>
    <x v="1"/>
    <x v="3"/>
    <n v="17057058"/>
  </r>
  <r>
    <x v="12"/>
    <x v="12"/>
    <m/>
    <x v="0"/>
    <x v="3"/>
    <n v="13264724"/>
  </r>
  <r>
    <x v="12"/>
    <x v="12"/>
    <m/>
    <x v="1"/>
    <x v="3"/>
    <n v="9545030"/>
  </r>
  <r>
    <x v="13"/>
    <x v="13"/>
    <m/>
    <x v="0"/>
    <x v="3"/>
    <n v="19833462"/>
  </r>
  <r>
    <x v="13"/>
    <x v="13"/>
    <m/>
    <x v="1"/>
    <x v="3"/>
    <n v="14087876"/>
  </r>
  <r>
    <x v="14"/>
    <x v="14"/>
    <m/>
    <x v="2"/>
    <x v="3"/>
    <n v="4800879"/>
  </r>
  <r>
    <x v="14"/>
    <x v="14"/>
    <m/>
    <x v="0"/>
    <x v="3"/>
    <n v="7995556"/>
  </r>
  <r>
    <x v="14"/>
    <x v="14"/>
    <m/>
    <x v="1"/>
    <x v="3"/>
    <n v="4031690"/>
  </r>
  <r>
    <x v="15"/>
    <x v="15"/>
    <m/>
    <x v="2"/>
    <x v="3"/>
    <n v="7524168"/>
  </r>
  <r>
    <x v="15"/>
    <x v="15"/>
    <m/>
    <x v="0"/>
    <x v="3"/>
    <n v="21478926"/>
  </r>
  <r>
    <x v="15"/>
    <x v="15"/>
    <m/>
    <x v="1"/>
    <x v="3"/>
    <n v="12130856"/>
  </r>
  <r>
    <x v="16"/>
    <x v="16"/>
    <m/>
    <x v="0"/>
    <x v="3"/>
    <n v="78878428"/>
  </r>
  <r>
    <x v="16"/>
    <x v="16"/>
    <m/>
    <x v="1"/>
    <x v="3"/>
    <n v="29193833"/>
  </r>
  <r>
    <x v="17"/>
    <x v="17"/>
    <m/>
    <x v="0"/>
    <x v="3"/>
    <n v="11192878"/>
  </r>
  <r>
    <x v="17"/>
    <x v="17"/>
    <m/>
    <x v="1"/>
    <x v="3"/>
    <n v="3936081"/>
  </r>
  <r>
    <x v="18"/>
    <x v="18"/>
    <m/>
    <x v="0"/>
    <x v="3"/>
    <n v="1232760"/>
  </r>
  <r>
    <x v="18"/>
    <x v="18"/>
    <m/>
    <x v="1"/>
    <x v="3"/>
    <n v="705044"/>
  </r>
  <r>
    <x v="19"/>
    <x v="19"/>
    <m/>
    <x v="2"/>
    <x v="3"/>
    <n v="647948"/>
  </r>
  <r>
    <x v="19"/>
    <x v="19"/>
    <m/>
    <x v="0"/>
    <x v="3"/>
    <n v="1444690"/>
  </r>
  <r>
    <x v="19"/>
    <x v="19"/>
    <m/>
    <x v="1"/>
    <x v="3"/>
    <n v="35720"/>
  </r>
  <r>
    <x v="20"/>
    <x v="20"/>
    <m/>
    <x v="2"/>
    <x v="3"/>
    <n v="26052689"/>
  </r>
  <r>
    <x v="20"/>
    <x v="20"/>
    <m/>
    <x v="0"/>
    <x v="3"/>
    <n v="62379980"/>
  </r>
  <r>
    <x v="20"/>
    <x v="20"/>
    <m/>
    <x v="1"/>
    <x v="3"/>
    <n v="31800374"/>
  </r>
  <r>
    <x v="21"/>
    <x v="21"/>
    <m/>
    <x v="0"/>
    <x v="3"/>
    <n v="62836116"/>
  </r>
  <r>
    <x v="21"/>
    <x v="21"/>
    <m/>
    <x v="1"/>
    <x v="3"/>
    <n v="26944031"/>
  </r>
  <r>
    <x v="22"/>
    <x v="22"/>
    <m/>
    <x v="2"/>
    <x v="3"/>
    <n v="13069004"/>
  </r>
  <r>
    <x v="22"/>
    <x v="22"/>
    <m/>
    <x v="0"/>
    <x v="3"/>
    <n v="34423020"/>
  </r>
  <r>
    <x v="22"/>
    <x v="22"/>
    <m/>
    <x v="1"/>
    <x v="3"/>
    <n v="10900976"/>
  </r>
  <r>
    <x v="23"/>
    <x v="23"/>
    <m/>
    <x v="0"/>
    <x v="3"/>
    <n v="7162102"/>
  </r>
  <r>
    <x v="23"/>
    <x v="23"/>
    <m/>
    <x v="1"/>
    <x v="3"/>
    <n v="3556825"/>
  </r>
  <r>
    <x v="24"/>
    <x v="24"/>
    <m/>
    <x v="0"/>
    <x v="3"/>
    <n v="613172"/>
  </r>
  <r>
    <x v="24"/>
    <x v="24"/>
    <m/>
    <x v="1"/>
    <x v="3"/>
    <n v="224053"/>
  </r>
  <r>
    <x v="25"/>
    <x v="25"/>
    <m/>
    <x v="0"/>
    <x v="3"/>
    <n v="22950464"/>
  </r>
  <r>
    <x v="25"/>
    <x v="25"/>
    <m/>
    <x v="1"/>
    <x v="3"/>
    <n v="9690374"/>
  </r>
  <r>
    <x v="26"/>
    <x v="26"/>
    <m/>
    <x v="2"/>
    <x v="3"/>
    <n v="6735666"/>
  </r>
  <r>
    <x v="26"/>
    <x v="26"/>
    <m/>
    <x v="0"/>
    <x v="3"/>
    <n v="20707919"/>
  </r>
  <r>
    <x v="26"/>
    <x v="26"/>
    <m/>
    <x v="1"/>
    <x v="3"/>
    <n v="10519255"/>
  </r>
  <r>
    <x v="27"/>
    <x v="27"/>
    <m/>
    <x v="2"/>
    <x v="3"/>
    <n v="39389142"/>
  </r>
  <r>
    <x v="27"/>
    <x v="27"/>
    <m/>
    <x v="0"/>
    <x v="3"/>
    <n v="82849899"/>
  </r>
  <r>
    <x v="27"/>
    <x v="27"/>
    <m/>
    <x v="1"/>
    <x v="3"/>
    <n v="49820952"/>
  </r>
  <r>
    <x v="28"/>
    <x v="28"/>
    <m/>
    <x v="2"/>
    <x v="3"/>
    <n v="9400578"/>
  </r>
  <r>
    <x v="28"/>
    <x v="28"/>
    <m/>
    <x v="0"/>
    <x v="3"/>
    <n v="20766540"/>
  </r>
  <r>
    <x v="28"/>
    <x v="28"/>
    <m/>
    <x v="1"/>
    <x v="3"/>
    <n v="7835356"/>
  </r>
  <r>
    <x v="29"/>
    <x v="29"/>
    <m/>
    <x v="0"/>
    <x v="3"/>
    <n v="13632516"/>
  </r>
  <r>
    <x v="29"/>
    <x v="29"/>
    <m/>
    <x v="1"/>
    <x v="3"/>
    <n v="7631529"/>
  </r>
  <r>
    <x v="30"/>
    <x v="30"/>
    <m/>
    <x v="0"/>
    <x v="3"/>
    <n v="7925840"/>
  </r>
  <r>
    <x v="30"/>
    <x v="30"/>
    <m/>
    <x v="1"/>
    <x v="3"/>
    <n v="4136331"/>
  </r>
  <r>
    <x v="73"/>
    <x v="73"/>
    <m/>
    <x v="0"/>
    <x v="3"/>
    <n v="64621"/>
  </r>
  <r>
    <x v="31"/>
    <x v="31"/>
    <m/>
    <x v="0"/>
    <x v="3"/>
    <n v="7233412"/>
  </r>
  <r>
    <x v="31"/>
    <x v="31"/>
    <m/>
    <x v="1"/>
    <x v="3"/>
    <n v="3811081"/>
  </r>
  <r>
    <x v="32"/>
    <x v="32"/>
    <m/>
    <x v="0"/>
    <x v="3"/>
    <n v="5948814"/>
  </r>
  <r>
    <x v="32"/>
    <x v="32"/>
    <m/>
    <x v="1"/>
    <x v="3"/>
    <n v="2946832"/>
  </r>
  <r>
    <x v="33"/>
    <x v="33"/>
    <m/>
    <x v="2"/>
    <x v="3"/>
    <n v="10941298"/>
  </r>
  <r>
    <x v="33"/>
    <x v="33"/>
    <m/>
    <x v="0"/>
    <x v="3"/>
    <n v="11080854"/>
  </r>
  <r>
    <x v="33"/>
    <x v="33"/>
    <m/>
    <x v="1"/>
    <x v="3"/>
    <n v="905885"/>
  </r>
  <r>
    <x v="34"/>
    <x v="34"/>
    <m/>
    <x v="2"/>
    <x v="3"/>
    <n v="6616639"/>
  </r>
  <r>
    <x v="34"/>
    <x v="34"/>
    <m/>
    <x v="0"/>
    <x v="3"/>
    <n v="32115152"/>
  </r>
  <r>
    <x v="34"/>
    <x v="34"/>
    <m/>
    <x v="1"/>
    <x v="3"/>
    <n v="6262718"/>
  </r>
  <r>
    <x v="35"/>
    <x v="35"/>
    <m/>
    <x v="0"/>
    <x v="3"/>
    <n v="5012480"/>
  </r>
  <r>
    <x v="35"/>
    <x v="35"/>
    <m/>
    <x v="1"/>
    <x v="3"/>
    <n v="3503297"/>
  </r>
  <r>
    <x v="36"/>
    <x v="36"/>
    <m/>
    <x v="0"/>
    <x v="3"/>
    <n v="1385412"/>
  </r>
  <r>
    <x v="36"/>
    <x v="36"/>
    <m/>
    <x v="1"/>
    <x v="3"/>
    <n v="770215"/>
  </r>
  <r>
    <x v="37"/>
    <x v="37"/>
    <m/>
    <x v="0"/>
    <x v="3"/>
    <n v="17447208"/>
  </r>
  <r>
    <x v="37"/>
    <x v="37"/>
    <m/>
    <x v="1"/>
    <x v="3"/>
    <n v="16789784"/>
  </r>
  <r>
    <x v="38"/>
    <x v="38"/>
    <m/>
    <x v="0"/>
    <x v="3"/>
    <n v="53226100"/>
  </r>
  <r>
    <x v="38"/>
    <x v="38"/>
    <m/>
    <x v="1"/>
    <x v="3"/>
    <n v="20135012"/>
  </r>
  <r>
    <x v="39"/>
    <x v="39"/>
    <m/>
    <x v="0"/>
    <x v="3"/>
    <n v="3618974"/>
  </r>
  <r>
    <x v="39"/>
    <x v="39"/>
    <m/>
    <x v="1"/>
    <x v="3"/>
    <n v="2163985"/>
  </r>
  <r>
    <x v="40"/>
    <x v="40"/>
    <m/>
    <x v="2"/>
    <x v="3"/>
    <n v="10239730"/>
  </r>
  <r>
    <x v="40"/>
    <x v="40"/>
    <m/>
    <x v="0"/>
    <x v="3"/>
    <n v="24361428"/>
  </r>
  <r>
    <x v="40"/>
    <x v="40"/>
    <m/>
    <x v="1"/>
    <x v="3"/>
    <n v="12054488"/>
  </r>
  <r>
    <x v="41"/>
    <x v="41"/>
    <m/>
    <x v="2"/>
    <x v="3"/>
    <n v="12382841"/>
  </r>
  <r>
    <x v="41"/>
    <x v="41"/>
    <m/>
    <x v="0"/>
    <x v="3"/>
    <n v="23091888"/>
  </r>
  <r>
    <x v="41"/>
    <x v="41"/>
    <m/>
    <x v="1"/>
    <x v="3"/>
    <n v="11728717"/>
  </r>
  <r>
    <x v="42"/>
    <x v="42"/>
    <m/>
    <x v="2"/>
    <x v="3"/>
    <n v="5083807"/>
  </r>
  <r>
    <x v="42"/>
    <x v="42"/>
    <m/>
    <x v="0"/>
    <x v="3"/>
    <n v="12433964"/>
  </r>
  <r>
    <x v="42"/>
    <x v="42"/>
    <m/>
    <x v="1"/>
    <x v="3"/>
    <n v="6975466"/>
  </r>
  <r>
    <x v="43"/>
    <x v="43"/>
    <m/>
    <x v="0"/>
    <x v="3"/>
    <n v="6660248"/>
  </r>
  <r>
    <x v="43"/>
    <x v="43"/>
    <m/>
    <x v="1"/>
    <x v="3"/>
    <n v="3004803"/>
  </r>
  <r>
    <x v="44"/>
    <x v="44"/>
    <m/>
    <x v="2"/>
    <x v="3"/>
    <n v="3083583"/>
  </r>
  <r>
    <x v="44"/>
    <x v="44"/>
    <m/>
    <x v="0"/>
    <x v="3"/>
    <n v="7945701"/>
  </r>
  <r>
    <x v="44"/>
    <x v="44"/>
    <m/>
    <x v="1"/>
    <x v="3"/>
    <n v="4338195"/>
  </r>
  <r>
    <x v="45"/>
    <x v="45"/>
    <m/>
    <x v="0"/>
    <x v="3"/>
    <n v="3712482"/>
  </r>
  <r>
    <x v="45"/>
    <x v="45"/>
    <m/>
    <x v="1"/>
    <x v="3"/>
    <n v="1976859"/>
  </r>
  <r>
    <x v="46"/>
    <x v="46"/>
    <m/>
    <x v="0"/>
    <x v="3"/>
    <n v="23448708"/>
  </r>
  <r>
    <x v="46"/>
    <x v="46"/>
    <m/>
    <x v="1"/>
    <x v="3"/>
    <n v="11578966"/>
  </r>
  <r>
    <x v="47"/>
    <x v="47"/>
    <m/>
    <x v="0"/>
    <x v="3"/>
    <n v="17797580"/>
  </r>
  <r>
    <x v="47"/>
    <x v="47"/>
    <m/>
    <x v="1"/>
    <x v="3"/>
    <n v="9330602"/>
  </r>
  <r>
    <x v="48"/>
    <x v="48"/>
    <m/>
    <x v="0"/>
    <x v="3"/>
    <n v="13075884"/>
  </r>
  <r>
    <x v="48"/>
    <x v="48"/>
    <m/>
    <x v="1"/>
    <x v="3"/>
    <n v="5595068"/>
  </r>
  <r>
    <x v="49"/>
    <x v="49"/>
    <m/>
    <x v="0"/>
    <x v="3"/>
    <n v="17119856"/>
  </r>
  <r>
    <x v="49"/>
    <x v="49"/>
    <m/>
    <x v="1"/>
    <x v="3"/>
    <n v="9056628"/>
  </r>
  <r>
    <x v="50"/>
    <x v="50"/>
    <m/>
    <x v="2"/>
    <x v="3"/>
    <n v="1498228"/>
  </r>
  <r>
    <x v="50"/>
    <x v="50"/>
    <m/>
    <x v="0"/>
    <x v="3"/>
    <n v="3136182"/>
  </r>
  <r>
    <x v="50"/>
    <x v="50"/>
    <m/>
    <x v="1"/>
    <x v="3"/>
    <n v="1008495"/>
  </r>
  <r>
    <x v="51"/>
    <x v="51"/>
    <m/>
    <x v="0"/>
    <x v="3"/>
    <n v="5780832"/>
  </r>
  <r>
    <x v="51"/>
    <x v="51"/>
    <m/>
    <x v="1"/>
    <x v="3"/>
    <n v="1133313"/>
  </r>
  <r>
    <x v="52"/>
    <x v="52"/>
    <m/>
    <x v="2"/>
    <x v="3"/>
    <n v="18338243"/>
  </r>
  <r>
    <x v="52"/>
    <x v="52"/>
    <m/>
    <x v="0"/>
    <x v="3"/>
    <n v="44306290"/>
  </r>
  <r>
    <x v="52"/>
    <x v="52"/>
    <m/>
    <x v="1"/>
    <x v="3"/>
    <n v="20370525"/>
  </r>
  <r>
    <x v="53"/>
    <x v="53"/>
    <m/>
    <x v="0"/>
    <x v="3"/>
    <n v="8730421"/>
  </r>
  <r>
    <x v="53"/>
    <x v="53"/>
    <m/>
    <x v="1"/>
    <x v="3"/>
    <n v="3640400"/>
  </r>
  <r>
    <x v="54"/>
    <x v="54"/>
    <m/>
    <x v="0"/>
    <x v="3"/>
    <n v="2579174"/>
  </r>
  <r>
    <x v="54"/>
    <x v="54"/>
    <m/>
    <x v="1"/>
    <x v="3"/>
    <n v="1119363"/>
  </r>
  <r>
    <x v="55"/>
    <x v="55"/>
    <m/>
    <x v="0"/>
    <x v="3"/>
    <n v="7725494"/>
  </r>
  <r>
    <x v="55"/>
    <x v="55"/>
    <m/>
    <x v="1"/>
    <x v="3"/>
    <n v="5466565"/>
  </r>
  <r>
    <x v="56"/>
    <x v="56"/>
    <m/>
    <x v="2"/>
    <x v="3"/>
    <n v="40879556"/>
  </r>
  <r>
    <x v="56"/>
    <x v="56"/>
    <m/>
    <x v="0"/>
    <x v="3"/>
    <n v="3947066"/>
  </r>
  <r>
    <x v="56"/>
    <x v="56"/>
    <m/>
    <x v="1"/>
    <x v="3"/>
    <n v="638913"/>
  </r>
  <r>
    <x v="57"/>
    <x v="57"/>
    <m/>
    <x v="0"/>
    <x v="3"/>
    <n v="20171269"/>
  </r>
  <r>
    <x v="57"/>
    <x v="57"/>
    <m/>
    <x v="1"/>
    <x v="3"/>
    <n v="21927210"/>
  </r>
  <r>
    <x v="57"/>
    <x v="57"/>
    <m/>
    <x v="3"/>
    <x v="3"/>
    <n v="7947291"/>
  </r>
  <r>
    <x v="57"/>
    <x v="57"/>
    <m/>
    <x v="4"/>
    <x v="3"/>
    <n v="7674526"/>
  </r>
  <r>
    <x v="57"/>
    <x v="57"/>
    <m/>
    <x v="5"/>
    <x v="3"/>
    <n v="12739611"/>
  </r>
  <r>
    <x v="58"/>
    <x v="58"/>
    <m/>
    <x v="0"/>
    <x v="3"/>
    <n v="73795"/>
  </r>
  <r>
    <x v="58"/>
    <x v="58"/>
    <m/>
    <x v="1"/>
    <x v="3"/>
    <n v="56002"/>
  </r>
  <r>
    <x v="59"/>
    <x v="59"/>
    <m/>
    <x v="0"/>
    <x v="3"/>
    <n v="13753340"/>
  </r>
  <r>
    <x v="59"/>
    <x v="59"/>
    <m/>
    <x v="1"/>
    <x v="3"/>
    <n v="4459552"/>
  </r>
  <r>
    <x v="60"/>
    <x v="60"/>
    <m/>
    <x v="2"/>
    <x v="3"/>
    <n v="2511754"/>
  </r>
  <r>
    <x v="60"/>
    <x v="60"/>
    <m/>
    <x v="0"/>
    <x v="3"/>
    <n v="4862596"/>
  </r>
  <r>
    <x v="60"/>
    <x v="60"/>
    <m/>
    <x v="1"/>
    <x v="3"/>
    <n v="2727112"/>
  </r>
  <r>
    <x v="61"/>
    <x v="61"/>
    <m/>
    <x v="0"/>
    <x v="3"/>
    <n v="18444466"/>
  </r>
  <r>
    <x v="61"/>
    <x v="61"/>
    <m/>
    <x v="1"/>
    <x v="3"/>
    <n v="2488826"/>
  </r>
  <r>
    <x v="62"/>
    <x v="62"/>
    <m/>
    <x v="0"/>
    <x v="3"/>
    <n v="2912624"/>
  </r>
  <r>
    <x v="62"/>
    <x v="62"/>
    <m/>
    <x v="1"/>
    <x v="3"/>
    <n v="4138152"/>
  </r>
  <r>
    <x v="63"/>
    <x v="63"/>
    <m/>
    <x v="0"/>
    <x v="3"/>
    <n v="1504554"/>
  </r>
  <r>
    <x v="63"/>
    <x v="63"/>
    <m/>
    <x v="1"/>
    <x v="3"/>
    <n v="992286"/>
  </r>
  <r>
    <x v="64"/>
    <x v="64"/>
    <m/>
    <x v="2"/>
    <x v="3"/>
    <n v="15850941"/>
  </r>
  <r>
    <x v="64"/>
    <x v="64"/>
    <m/>
    <x v="0"/>
    <x v="3"/>
    <n v="33864412"/>
  </r>
  <r>
    <x v="64"/>
    <x v="64"/>
    <m/>
    <x v="1"/>
    <x v="3"/>
    <n v="20998959"/>
  </r>
  <r>
    <x v="65"/>
    <x v="65"/>
    <m/>
    <x v="0"/>
    <x v="3"/>
    <n v="8687705"/>
  </r>
  <r>
    <x v="65"/>
    <x v="65"/>
    <m/>
    <x v="1"/>
    <x v="3"/>
    <n v="4926247"/>
  </r>
  <r>
    <x v="65"/>
    <x v="65"/>
    <m/>
    <x v="3"/>
    <x v="3"/>
    <n v="4462544"/>
  </r>
  <r>
    <x v="65"/>
    <x v="65"/>
    <m/>
    <x v="4"/>
    <x v="3"/>
    <n v="4302507"/>
  </r>
  <r>
    <x v="65"/>
    <x v="65"/>
    <m/>
    <x v="5"/>
    <x v="3"/>
    <n v="4199612"/>
  </r>
  <r>
    <x v="66"/>
    <x v="66"/>
    <m/>
    <x v="0"/>
    <x v="3"/>
    <n v="1990184"/>
  </r>
  <r>
    <x v="66"/>
    <x v="66"/>
    <m/>
    <x v="1"/>
    <x v="3"/>
    <n v="5378882"/>
  </r>
  <r>
    <x v="67"/>
    <x v="67"/>
    <m/>
    <x v="0"/>
    <x v="3"/>
    <n v="1368788"/>
  </r>
  <r>
    <x v="67"/>
    <x v="67"/>
    <m/>
    <x v="1"/>
    <x v="3"/>
    <n v="3445085"/>
  </r>
  <r>
    <x v="68"/>
    <x v="68"/>
    <m/>
    <x v="0"/>
    <x v="3"/>
    <n v="29826"/>
  </r>
  <r>
    <x v="68"/>
    <x v="68"/>
    <m/>
    <x v="1"/>
    <x v="3"/>
    <n v="283326"/>
  </r>
  <r>
    <x v="69"/>
    <x v="69"/>
    <m/>
    <x v="0"/>
    <x v="3"/>
    <n v="207630"/>
  </r>
  <r>
    <x v="69"/>
    <x v="69"/>
    <m/>
    <x v="1"/>
    <x v="3"/>
    <n v="82466"/>
  </r>
  <r>
    <x v="70"/>
    <x v="70"/>
    <m/>
    <x v="0"/>
    <x v="3"/>
    <n v="16345498"/>
  </r>
  <r>
    <x v="70"/>
    <x v="70"/>
    <m/>
    <x v="1"/>
    <x v="3"/>
    <n v="9408854"/>
  </r>
  <r>
    <x v="71"/>
    <x v="71"/>
    <m/>
    <x v="2"/>
    <x v="3"/>
    <n v="486804"/>
  </r>
  <r>
    <x v="71"/>
    <x v="71"/>
    <m/>
    <x v="0"/>
    <x v="3"/>
    <n v="1816808"/>
  </r>
  <r>
    <x v="71"/>
    <x v="71"/>
    <m/>
    <x v="1"/>
    <x v="3"/>
    <n v="1359274"/>
  </r>
  <r>
    <x v="72"/>
    <x v="72"/>
    <m/>
    <x v="0"/>
    <x v="3"/>
    <n v="2288852"/>
  </r>
  <r>
    <x v="72"/>
    <x v="72"/>
    <m/>
    <x v="1"/>
    <x v="3"/>
    <n v="7149414"/>
  </r>
  <r>
    <x v="0"/>
    <x v="0"/>
    <m/>
    <x v="0"/>
    <x v="4"/>
    <n v="230818"/>
  </r>
  <r>
    <x v="1"/>
    <x v="1"/>
    <m/>
    <x v="0"/>
    <x v="4"/>
    <n v="9327973"/>
  </r>
  <r>
    <x v="3"/>
    <x v="3"/>
    <m/>
    <x v="0"/>
    <x v="4"/>
    <n v="24734846"/>
  </r>
  <r>
    <x v="4"/>
    <x v="4"/>
    <m/>
    <x v="0"/>
    <x v="4"/>
    <n v="3160146"/>
  </r>
  <r>
    <x v="6"/>
    <x v="6"/>
    <m/>
    <x v="2"/>
    <x v="4"/>
    <n v="2451493"/>
  </r>
  <r>
    <x v="6"/>
    <x v="6"/>
    <m/>
    <x v="0"/>
    <x v="4"/>
    <n v="4666475"/>
  </r>
  <r>
    <x v="7"/>
    <x v="7"/>
    <m/>
    <x v="0"/>
    <x v="4"/>
    <n v="883416"/>
  </r>
  <r>
    <x v="8"/>
    <x v="8"/>
    <m/>
    <x v="2"/>
    <x v="4"/>
    <n v="6129201"/>
  </r>
  <r>
    <x v="8"/>
    <x v="8"/>
    <m/>
    <x v="0"/>
    <x v="4"/>
    <n v="520231"/>
  </r>
  <r>
    <x v="10"/>
    <x v="10"/>
    <m/>
    <x v="0"/>
    <x v="4"/>
    <n v="595860"/>
  </r>
  <r>
    <x v="13"/>
    <x v="13"/>
    <m/>
    <x v="0"/>
    <x v="4"/>
    <n v="6442690"/>
  </r>
  <r>
    <x v="16"/>
    <x v="16"/>
    <m/>
    <x v="0"/>
    <x v="4"/>
    <n v="2076660"/>
  </r>
  <r>
    <x v="20"/>
    <x v="20"/>
    <m/>
    <x v="2"/>
    <x v="4"/>
    <n v="20050"/>
  </r>
  <r>
    <x v="20"/>
    <x v="20"/>
    <m/>
    <x v="0"/>
    <x v="4"/>
    <n v="22696"/>
  </r>
  <r>
    <x v="22"/>
    <x v="22"/>
    <m/>
    <x v="2"/>
    <x v="4"/>
    <n v="3007656"/>
  </r>
  <r>
    <x v="22"/>
    <x v="22"/>
    <m/>
    <x v="0"/>
    <x v="4"/>
    <n v="2455311"/>
  </r>
  <r>
    <x v="24"/>
    <x v="24"/>
    <m/>
    <x v="0"/>
    <x v="4"/>
    <n v="88589"/>
  </r>
  <r>
    <x v="25"/>
    <x v="25"/>
    <m/>
    <x v="0"/>
    <x v="4"/>
    <n v="1854490"/>
  </r>
  <r>
    <x v="26"/>
    <x v="26"/>
    <m/>
    <x v="2"/>
    <x v="4"/>
    <n v="778944"/>
  </r>
  <r>
    <x v="27"/>
    <x v="27"/>
    <m/>
    <x v="2"/>
    <x v="4"/>
    <n v="14972393"/>
  </r>
  <r>
    <x v="27"/>
    <x v="27"/>
    <m/>
    <x v="0"/>
    <x v="4"/>
    <n v="19284074"/>
  </r>
  <r>
    <x v="28"/>
    <x v="28"/>
    <m/>
    <x v="2"/>
    <x v="4"/>
    <n v="1251773"/>
  </r>
  <r>
    <x v="28"/>
    <x v="28"/>
    <m/>
    <x v="0"/>
    <x v="4"/>
    <n v="1301570"/>
  </r>
  <r>
    <x v="29"/>
    <x v="29"/>
    <m/>
    <x v="0"/>
    <x v="4"/>
    <n v="337105"/>
  </r>
  <r>
    <x v="34"/>
    <x v="34"/>
    <m/>
    <x v="2"/>
    <x v="4"/>
    <n v="21779"/>
  </r>
  <r>
    <x v="37"/>
    <x v="37"/>
    <m/>
    <x v="0"/>
    <x v="4"/>
    <n v="11593044"/>
  </r>
  <r>
    <x v="39"/>
    <x v="39"/>
    <m/>
    <x v="0"/>
    <x v="4"/>
    <n v="12525798"/>
  </r>
  <r>
    <x v="41"/>
    <x v="41"/>
    <m/>
    <x v="2"/>
    <x v="4"/>
    <n v="3115012"/>
  </r>
  <r>
    <x v="41"/>
    <x v="41"/>
    <m/>
    <x v="0"/>
    <x v="4"/>
    <n v="3447682"/>
  </r>
  <r>
    <x v="45"/>
    <x v="45"/>
    <m/>
    <x v="0"/>
    <x v="4"/>
    <n v="779307"/>
  </r>
  <r>
    <x v="46"/>
    <x v="46"/>
    <m/>
    <x v="0"/>
    <x v="4"/>
    <n v="45792588"/>
  </r>
  <r>
    <x v="53"/>
    <x v="53"/>
    <m/>
    <x v="0"/>
    <x v="4"/>
    <n v="465265"/>
  </r>
  <r>
    <x v="57"/>
    <x v="57"/>
    <m/>
    <x v="3"/>
    <x v="4"/>
    <n v="828352"/>
  </r>
  <r>
    <x v="57"/>
    <x v="57"/>
    <m/>
    <x v="4"/>
    <x v="4"/>
    <n v="1265878"/>
  </r>
  <r>
    <x v="57"/>
    <x v="57"/>
    <m/>
    <x v="5"/>
    <x v="4"/>
    <n v="988250"/>
  </r>
  <r>
    <x v="59"/>
    <x v="59"/>
    <m/>
    <x v="0"/>
    <x v="4"/>
    <n v="75390"/>
  </r>
  <r>
    <x v="60"/>
    <x v="60"/>
    <m/>
    <x v="2"/>
    <x v="4"/>
    <n v="117"/>
  </r>
  <r>
    <x v="63"/>
    <x v="63"/>
    <m/>
    <x v="0"/>
    <x v="4"/>
    <n v="431362"/>
  </r>
  <r>
    <x v="64"/>
    <x v="64"/>
    <m/>
    <x v="2"/>
    <x v="4"/>
    <n v="8606094"/>
  </r>
  <r>
    <x v="64"/>
    <x v="64"/>
    <m/>
    <x v="0"/>
    <x v="4"/>
    <n v="8658834"/>
  </r>
  <r>
    <x v="66"/>
    <x v="66"/>
    <m/>
    <x v="0"/>
    <x v="4"/>
    <n v="68064"/>
  </r>
  <r>
    <x v="69"/>
    <x v="69"/>
    <m/>
    <x v="0"/>
    <x v="4"/>
    <n v="852"/>
  </r>
  <r>
    <x v="0"/>
    <x v="0"/>
    <m/>
    <x v="0"/>
    <x v="5"/>
    <n v="7372779"/>
  </r>
  <r>
    <x v="0"/>
    <x v="0"/>
    <m/>
    <x v="1"/>
    <x v="5"/>
    <n v="4691681"/>
  </r>
  <r>
    <x v="2"/>
    <x v="2"/>
    <m/>
    <x v="0"/>
    <x v="5"/>
    <n v="5416378"/>
  </r>
  <r>
    <x v="2"/>
    <x v="2"/>
    <m/>
    <x v="1"/>
    <x v="5"/>
    <n v="4787456"/>
  </r>
  <r>
    <x v="3"/>
    <x v="3"/>
    <m/>
    <x v="0"/>
    <x v="5"/>
    <n v="5491872"/>
  </r>
  <r>
    <x v="3"/>
    <x v="3"/>
    <m/>
    <x v="1"/>
    <x v="5"/>
    <n v="5129866"/>
  </r>
  <r>
    <x v="5"/>
    <x v="5"/>
    <m/>
    <x v="0"/>
    <x v="5"/>
    <n v="935822"/>
  </r>
  <r>
    <x v="5"/>
    <x v="5"/>
    <m/>
    <x v="1"/>
    <x v="5"/>
    <n v="710360"/>
  </r>
  <r>
    <x v="6"/>
    <x v="6"/>
    <m/>
    <x v="0"/>
    <x v="5"/>
    <n v="8720032"/>
  </r>
  <r>
    <x v="6"/>
    <x v="6"/>
    <m/>
    <x v="1"/>
    <x v="5"/>
    <n v="3354712"/>
  </r>
  <r>
    <x v="7"/>
    <x v="7"/>
    <m/>
    <x v="0"/>
    <x v="5"/>
    <n v="12456737"/>
  </r>
  <r>
    <x v="7"/>
    <x v="7"/>
    <m/>
    <x v="1"/>
    <x v="5"/>
    <n v="1457856"/>
  </r>
  <r>
    <x v="8"/>
    <x v="8"/>
    <m/>
    <x v="0"/>
    <x v="5"/>
    <n v="1544534"/>
  </r>
  <r>
    <x v="8"/>
    <x v="8"/>
    <m/>
    <x v="1"/>
    <x v="5"/>
    <n v="2779984"/>
  </r>
  <r>
    <x v="9"/>
    <x v="9"/>
    <m/>
    <x v="0"/>
    <x v="5"/>
    <n v="542564"/>
  </r>
  <r>
    <x v="9"/>
    <x v="9"/>
    <m/>
    <x v="1"/>
    <x v="5"/>
    <n v="502973"/>
  </r>
  <r>
    <x v="10"/>
    <x v="10"/>
    <m/>
    <x v="1"/>
    <x v="5"/>
    <n v="574451"/>
  </r>
  <r>
    <x v="11"/>
    <x v="11"/>
    <m/>
    <x v="0"/>
    <x v="5"/>
    <n v="5927367"/>
  </r>
  <r>
    <x v="11"/>
    <x v="11"/>
    <m/>
    <x v="1"/>
    <x v="5"/>
    <n v="10109552"/>
  </r>
  <r>
    <x v="12"/>
    <x v="12"/>
    <m/>
    <x v="0"/>
    <x v="5"/>
    <n v="521379"/>
  </r>
  <r>
    <x v="12"/>
    <x v="12"/>
    <m/>
    <x v="1"/>
    <x v="5"/>
    <n v="809839"/>
  </r>
  <r>
    <x v="13"/>
    <x v="13"/>
    <m/>
    <x v="0"/>
    <x v="5"/>
    <n v="370656"/>
  </r>
  <r>
    <x v="13"/>
    <x v="13"/>
    <m/>
    <x v="1"/>
    <x v="5"/>
    <n v="3427141"/>
  </r>
  <r>
    <x v="14"/>
    <x v="14"/>
    <m/>
    <x v="0"/>
    <x v="5"/>
    <n v="748085"/>
  </r>
  <r>
    <x v="14"/>
    <x v="14"/>
    <m/>
    <x v="1"/>
    <x v="5"/>
    <n v="1435809"/>
  </r>
  <r>
    <x v="15"/>
    <x v="15"/>
    <m/>
    <x v="0"/>
    <x v="5"/>
    <n v="16345"/>
  </r>
  <r>
    <x v="16"/>
    <x v="16"/>
    <m/>
    <x v="0"/>
    <x v="5"/>
    <n v="16226847"/>
  </r>
  <r>
    <x v="16"/>
    <x v="16"/>
    <m/>
    <x v="1"/>
    <x v="5"/>
    <n v="6005765"/>
  </r>
  <r>
    <x v="17"/>
    <x v="17"/>
    <m/>
    <x v="0"/>
    <x v="5"/>
    <n v="7656043"/>
  </r>
  <r>
    <x v="17"/>
    <x v="17"/>
    <m/>
    <x v="1"/>
    <x v="5"/>
    <n v="666882"/>
  </r>
  <r>
    <x v="18"/>
    <x v="18"/>
    <m/>
    <x v="0"/>
    <x v="5"/>
    <n v="81316"/>
  </r>
  <r>
    <x v="18"/>
    <x v="18"/>
    <m/>
    <x v="1"/>
    <x v="5"/>
    <n v="71991"/>
  </r>
  <r>
    <x v="19"/>
    <x v="19"/>
    <m/>
    <x v="0"/>
    <x v="5"/>
    <n v="164806"/>
  </r>
  <r>
    <x v="19"/>
    <x v="19"/>
    <m/>
    <x v="1"/>
    <x v="5"/>
    <n v="129721"/>
  </r>
  <r>
    <x v="20"/>
    <x v="20"/>
    <m/>
    <x v="0"/>
    <x v="5"/>
    <n v="200778"/>
  </r>
  <r>
    <x v="20"/>
    <x v="20"/>
    <m/>
    <x v="1"/>
    <x v="5"/>
    <n v="846872"/>
  </r>
  <r>
    <x v="21"/>
    <x v="21"/>
    <m/>
    <x v="0"/>
    <x v="5"/>
    <n v="1140845"/>
  </r>
  <r>
    <x v="21"/>
    <x v="21"/>
    <m/>
    <x v="1"/>
    <x v="5"/>
    <n v="552653"/>
  </r>
  <r>
    <x v="22"/>
    <x v="22"/>
    <m/>
    <x v="0"/>
    <x v="5"/>
    <n v="1088441"/>
  </r>
  <r>
    <x v="22"/>
    <x v="22"/>
    <m/>
    <x v="1"/>
    <x v="5"/>
    <n v="812382"/>
  </r>
  <r>
    <x v="23"/>
    <x v="23"/>
    <m/>
    <x v="0"/>
    <x v="5"/>
    <n v="69696"/>
  </r>
  <r>
    <x v="23"/>
    <x v="23"/>
    <m/>
    <x v="1"/>
    <x v="5"/>
    <n v="68732"/>
  </r>
  <r>
    <x v="24"/>
    <x v="24"/>
    <m/>
    <x v="0"/>
    <x v="5"/>
    <n v="72492"/>
  </r>
  <r>
    <x v="24"/>
    <x v="24"/>
    <m/>
    <x v="1"/>
    <x v="5"/>
    <n v="32916"/>
  </r>
  <r>
    <x v="25"/>
    <x v="25"/>
    <m/>
    <x v="0"/>
    <x v="5"/>
    <n v="161832"/>
  </r>
  <r>
    <x v="25"/>
    <x v="25"/>
    <m/>
    <x v="1"/>
    <x v="5"/>
    <n v="1777278"/>
  </r>
  <r>
    <x v="28"/>
    <x v="28"/>
    <m/>
    <x v="0"/>
    <x v="5"/>
    <n v="808834"/>
  </r>
  <r>
    <x v="28"/>
    <x v="28"/>
    <m/>
    <x v="1"/>
    <x v="5"/>
    <n v="398014"/>
  </r>
  <r>
    <x v="30"/>
    <x v="30"/>
    <m/>
    <x v="0"/>
    <x v="5"/>
    <n v="648940"/>
  </r>
  <r>
    <x v="30"/>
    <x v="30"/>
    <m/>
    <x v="1"/>
    <x v="5"/>
    <n v="444366"/>
  </r>
  <r>
    <x v="31"/>
    <x v="31"/>
    <m/>
    <x v="0"/>
    <x v="5"/>
    <n v="5789"/>
  </r>
  <r>
    <x v="31"/>
    <x v="31"/>
    <m/>
    <x v="1"/>
    <x v="5"/>
    <n v="34800"/>
  </r>
  <r>
    <x v="32"/>
    <x v="32"/>
    <m/>
    <x v="0"/>
    <x v="5"/>
    <n v="121260"/>
  </r>
  <r>
    <x v="32"/>
    <x v="32"/>
    <m/>
    <x v="1"/>
    <x v="5"/>
    <n v="247287"/>
  </r>
  <r>
    <x v="33"/>
    <x v="33"/>
    <m/>
    <x v="0"/>
    <x v="5"/>
    <n v="726718"/>
  </r>
  <r>
    <x v="33"/>
    <x v="33"/>
    <m/>
    <x v="1"/>
    <x v="5"/>
    <n v="359251"/>
  </r>
  <r>
    <x v="34"/>
    <x v="34"/>
    <m/>
    <x v="0"/>
    <x v="5"/>
    <n v="208211"/>
  </r>
  <r>
    <x v="34"/>
    <x v="34"/>
    <m/>
    <x v="1"/>
    <x v="5"/>
    <n v="90929"/>
  </r>
  <r>
    <x v="35"/>
    <x v="35"/>
    <m/>
    <x v="0"/>
    <x v="5"/>
    <n v="1729874"/>
  </r>
  <r>
    <x v="35"/>
    <x v="35"/>
    <m/>
    <x v="1"/>
    <x v="5"/>
    <n v="2896825"/>
  </r>
  <r>
    <x v="36"/>
    <x v="36"/>
    <m/>
    <x v="0"/>
    <x v="5"/>
    <n v="77065"/>
  </r>
  <r>
    <x v="36"/>
    <x v="36"/>
    <m/>
    <x v="1"/>
    <x v="5"/>
    <n v="63670"/>
  </r>
  <r>
    <x v="37"/>
    <x v="37"/>
    <m/>
    <x v="0"/>
    <x v="5"/>
    <n v="26289416"/>
  </r>
  <r>
    <x v="37"/>
    <x v="37"/>
    <m/>
    <x v="1"/>
    <x v="5"/>
    <n v="35095004"/>
  </r>
  <r>
    <x v="38"/>
    <x v="38"/>
    <m/>
    <x v="0"/>
    <x v="5"/>
    <n v="486366"/>
  </r>
  <r>
    <x v="38"/>
    <x v="38"/>
    <m/>
    <x v="1"/>
    <x v="5"/>
    <n v="230393"/>
  </r>
  <r>
    <x v="39"/>
    <x v="39"/>
    <m/>
    <x v="0"/>
    <x v="5"/>
    <n v="99284"/>
  </r>
  <r>
    <x v="39"/>
    <x v="39"/>
    <m/>
    <x v="1"/>
    <x v="5"/>
    <n v="500530"/>
  </r>
  <r>
    <x v="40"/>
    <x v="40"/>
    <m/>
    <x v="0"/>
    <x v="5"/>
    <n v="28074302"/>
  </r>
  <r>
    <x v="40"/>
    <x v="40"/>
    <m/>
    <x v="1"/>
    <x v="5"/>
    <n v="34503349"/>
  </r>
  <r>
    <x v="41"/>
    <x v="41"/>
    <m/>
    <x v="0"/>
    <x v="5"/>
    <n v="4529688"/>
  </r>
  <r>
    <x v="41"/>
    <x v="41"/>
    <m/>
    <x v="1"/>
    <x v="5"/>
    <n v="2522800"/>
  </r>
  <r>
    <x v="42"/>
    <x v="42"/>
    <m/>
    <x v="0"/>
    <x v="5"/>
    <n v="1202953"/>
  </r>
  <r>
    <x v="42"/>
    <x v="42"/>
    <m/>
    <x v="1"/>
    <x v="5"/>
    <n v="816482"/>
  </r>
  <r>
    <x v="43"/>
    <x v="43"/>
    <m/>
    <x v="0"/>
    <x v="5"/>
    <n v="48648"/>
  </r>
  <r>
    <x v="43"/>
    <x v="43"/>
    <m/>
    <x v="1"/>
    <x v="5"/>
    <n v="94303"/>
  </r>
  <r>
    <x v="44"/>
    <x v="44"/>
    <m/>
    <x v="0"/>
    <x v="5"/>
    <n v="463480"/>
  </r>
  <r>
    <x v="44"/>
    <x v="44"/>
    <m/>
    <x v="1"/>
    <x v="5"/>
    <n v="1351705"/>
  </r>
  <r>
    <x v="45"/>
    <x v="45"/>
    <m/>
    <x v="0"/>
    <x v="5"/>
    <n v="663140"/>
  </r>
  <r>
    <x v="45"/>
    <x v="45"/>
    <m/>
    <x v="1"/>
    <x v="5"/>
    <n v="1000050"/>
  </r>
  <r>
    <x v="46"/>
    <x v="46"/>
    <m/>
    <x v="0"/>
    <x v="5"/>
    <n v="7589161"/>
  </r>
  <r>
    <x v="46"/>
    <x v="46"/>
    <m/>
    <x v="1"/>
    <x v="5"/>
    <n v="5471288"/>
  </r>
  <r>
    <x v="47"/>
    <x v="47"/>
    <m/>
    <x v="0"/>
    <x v="5"/>
    <n v="68758"/>
  </r>
  <r>
    <x v="47"/>
    <x v="47"/>
    <m/>
    <x v="1"/>
    <x v="5"/>
    <n v="90446"/>
  </r>
  <r>
    <x v="48"/>
    <x v="48"/>
    <m/>
    <x v="0"/>
    <x v="5"/>
    <n v="748838"/>
  </r>
  <r>
    <x v="48"/>
    <x v="48"/>
    <m/>
    <x v="1"/>
    <x v="5"/>
    <n v="605644"/>
  </r>
  <r>
    <x v="49"/>
    <x v="49"/>
    <m/>
    <x v="0"/>
    <x v="5"/>
    <n v="3295839"/>
  </r>
  <r>
    <x v="49"/>
    <x v="49"/>
    <m/>
    <x v="1"/>
    <x v="5"/>
    <n v="619011"/>
  </r>
  <r>
    <x v="50"/>
    <x v="50"/>
    <m/>
    <x v="0"/>
    <x v="5"/>
    <n v="1122794"/>
  </r>
  <r>
    <x v="50"/>
    <x v="50"/>
    <m/>
    <x v="1"/>
    <x v="5"/>
    <n v="1128176"/>
  </r>
  <r>
    <x v="51"/>
    <x v="51"/>
    <m/>
    <x v="0"/>
    <x v="5"/>
    <n v="831766"/>
  </r>
  <r>
    <x v="51"/>
    <x v="51"/>
    <m/>
    <x v="1"/>
    <x v="5"/>
    <n v="421471"/>
  </r>
  <r>
    <x v="52"/>
    <x v="52"/>
    <m/>
    <x v="0"/>
    <x v="5"/>
    <n v="824628"/>
  </r>
  <r>
    <x v="52"/>
    <x v="52"/>
    <m/>
    <x v="1"/>
    <x v="5"/>
    <n v="5242781"/>
  </r>
  <r>
    <x v="53"/>
    <x v="53"/>
    <m/>
    <x v="0"/>
    <x v="5"/>
    <n v="2236"/>
  </r>
  <r>
    <x v="53"/>
    <x v="53"/>
    <m/>
    <x v="1"/>
    <x v="5"/>
    <n v="98866"/>
  </r>
  <r>
    <x v="54"/>
    <x v="54"/>
    <m/>
    <x v="0"/>
    <x v="5"/>
    <n v="5986402"/>
  </r>
  <r>
    <x v="54"/>
    <x v="54"/>
    <m/>
    <x v="1"/>
    <x v="5"/>
    <n v="23648"/>
  </r>
  <r>
    <x v="55"/>
    <x v="55"/>
    <m/>
    <x v="0"/>
    <x v="5"/>
    <n v="339905"/>
  </r>
  <r>
    <x v="55"/>
    <x v="55"/>
    <m/>
    <x v="1"/>
    <x v="5"/>
    <n v="456522"/>
  </r>
  <r>
    <x v="56"/>
    <x v="56"/>
    <m/>
    <x v="0"/>
    <x v="5"/>
    <n v="5603823"/>
  </r>
  <r>
    <x v="56"/>
    <x v="56"/>
    <m/>
    <x v="1"/>
    <x v="5"/>
    <n v="6485750"/>
  </r>
  <r>
    <x v="58"/>
    <x v="58"/>
    <m/>
    <x v="0"/>
    <x v="5"/>
    <n v="453472"/>
  </r>
  <r>
    <x v="58"/>
    <x v="58"/>
    <m/>
    <x v="1"/>
    <x v="5"/>
    <n v="273698"/>
  </r>
  <r>
    <x v="59"/>
    <x v="59"/>
    <m/>
    <x v="0"/>
    <x v="5"/>
    <n v="2007196"/>
  </r>
  <r>
    <x v="59"/>
    <x v="59"/>
    <m/>
    <x v="1"/>
    <x v="5"/>
    <n v="2592373"/>
  </r>
  <r>
    <x v="61"/>
    <x v="61"/>
    <m/>
    <x v="0"/>
    <x v="5"/>
    <n v="257913"/>
  </r>
  <r>
    <x v="61"/>
    <x v="61"/>
    <m/>
    <x v="1"/>
    <x v="5"/>
    <n v="346760"/>
  </r>
  <r>
    <x v="62"/>
    <x v="62"/>
    <m/>
    <x v="0"/>
    <x v="5"/>
    <n v="364761"/>
  </r>
  <r>
    <x v="62"/>
    <x v="62"/>
    <m/>
    <x v="1"/>
    <x v="5"/>
    <n v="179202"/>
  </r>
  <r>
    <x v="63"/>
    <x v="63"/>
    <m/>
    <x v="0"/>
    <x v="5"/>
    <n v="35751"/>
  </r>
  <r>
    <x v="63"/>
    <x v="63"/>
    <m/>
    <x v="1"/>
    <x v="5"/>
    <n v="34248"/>
  </r>
  <r>
    <x v="64"/>
    <x v="64"/>
    <m/>
    <x v="0"/>
    <x v="5"/>
    <n v="578620"/>
  </r>
  <r>
    <x v="64"/>
    <x v="64"/>
    <m/>
    <x v="1"/>
    <x v="5"/>
    <n v="359019"/>
  </r>
  <r>
    <x v="65"/>
    <x v="65"/>
    <m/>
    <x v="1"/>
    <x v="5"/>
    <n v="192755"/>
  </r>
  <r>
    <x v="66"/>
    <x v="66"/>
    <m/>
    <x v="0"/>
    <x v="5"/>
    <n v="119610"/>
  </r>
  <r>
    <x v="66"/>
    <x v="66"/>
    <m/>
    <x v="1"/>
    <x v="5"/>
    <n v="54550"/>
  </r>
  <r>
    <x v="67"/>
    <x v="67"/>
    <m/>
    <x v="0"/>
    <x v="5"/>
    <n v="1343479"/>
  </r>
  <r>
    <x v="67"/>
    <x v="67"/>
    <m/>
    <x v="1"/>
    <x v="5"/>
    <n v="2143169"/>
  </r>
  <r>
    <x v="68"/>
    <x v="68"/>
    <m/>
    <x v="0"/>
    <x v="5"/>
    <n v="690742"/>
  </r>
  <r>
    <x v="68"/>
    <x v="68"/>
    <m/>
    <x v="1"/>
    <x v="5"/>
    <n v="101817"/>
  </r>
  <r>
    <x v="69"/>
    <x v="69"/>
    <m/>
    <x v="0"/>
    <x v="5"/>
    <n v="139349"/>
  </r>
  <r>
    <x v="69"/>
    <x v="69"/>
    <m/>
    <x v="1"/>
    <x v="5"/>
    <n v="40926"/>
  </r>
  <r>
    <x v="70"/>
    <x v="70"/>
    <m/>
    <x v="0"/>
    <x v="5"/>
    <n v="521581"/>
  </r>
  <r>
    <x v="70"/>
    <x v="70"/>
    <m/>
    <x v="1"/>
    <x v="5"/>
    <n v="1186554"/>
  </r>
  <r>
    <x v="72"/>
    <x v="72"/>
    <m/>
    <x v="1"/>
    <x v="5"/>
    <n v="2671"/>
  </r>
  <r>
    <x v="0"/>
    <x v="0"/>
    <m/>
    <x v="0"/>
    <x v="6"/>
    <n v="230818"/>
  </r>
  <r>
    <x v="0"/>
    <x v="0"/>
    <m/>
    <x v="1"/>
    <x v="6"/>
    <n v="11449"/>
  </r>
  <r>
    <x v="3"/>
    <x v="3"/>
    <m/>
    <x v="0"/>
    <x v="6"/>
    <n v="24734846"/>
  </r>
  <r>
    <x v="3"/>
    <x v="3"/>
    <m/>
    <x v="1"/>
    <x v="6"/>
    <n v="25780953"/>
  </r>
  <r>
    <x v="4"/>
    <x v="4"/>
    <m/>
    <x v="0"/>
    <x v="6"/>
    <n v="3160146"/>
  </r>
  <r>
    <x v="4"/>
    <x v="4"/>
    <m/>
    <x v="1"/>
    <x v="6"/>
    <n v="5321636"/>
  </r>
  <r>
    <x v="6"/>
    <x v="6"/>
    <m/>
    <x v="0"/>
    <x v="6"/>
    <n v="4666475"/>
  </r>
  <r>
    <x v="6"/>
    <x v="6"/>
    <m/>
    <x v="1"/>
    <x v="6"/>
    <n v="4323064"/>
  </r>
  <r>
    <x v="7"/>
    <x v="7"/>
    <m/>
    <x v="0"/>
    <x v="6"/>
    <n v="883416"/>
  </r>
  <r>
    <x v="7"/>
    <x v="7"/>
    <m/>
    <x v="1"/>
    <x v="6"/>
    <n v="800098"/>
  </r>
  <r>
    <x v="8"/>
    <x v="8"/>
    <m/>
    <x v="0"/>
    <x v="6"/>
    <n v="520231"/>
  </r>
  <r>
    <x v="8"/>
    <x v="8"/>
    <m/>
    <x v="1"/>
    <x v="6"/>
    <n v="263890"/>
  </r>
  <r>
    <x v="10"/>
    <x v="10"/>
    <m/>
    <x v="0"/>
    <x v="6"/>
    <n v="595860"/>
  </r>
  <r>
    <x v="10"/>
    <x v="10"/>
    <m/>
    <x v="1"/>
    <x v="6"/>
    <n v="632965"/>
  </r>
  <r>
    <x v="13"/>
    <x v="13"/>
    <m/>
    <x v="0"/>
    <x v="6"/>
    <n v="6442690"/>
  </r>
  <r>
    <x v="13"/>
    <x v="13"/>
    <m/>
    <x v="1"/>
    <x v="6"/>
    <n v="6200732"/>
  </r>
  <r>
    <x v="16"/>
    <x v="16"/>
    <m/>
    <x v="0"/>
    <x v="6"/>
    <n v="2076660"/>
  </r>
  <r>
    <x v="16"/>
    <x v="16"/>
    <m/>
    <x v="1"/>
    <x v="6"/>
    <n v="1661536"/>
  </r>
  <r>
    <x v="20"/>
    <x v="20"/>
    <m/>
    <x v="0"/>
    <x v="6"/>
    <n v="22696"/>
  </r>
  <r>
    <x v="22"/>
    <x v="22"/>
    <m/>
    <x v="0"/>
    <x v="6"/>
    <n v="2455311"/>
  </r>
  <r>
    <x v="22"/>
    <x v="22"/>
    <m/>
    <x v="1"/>
    <x v="6"/>
    <n v="3969527"/>
  </r>
  <r>
    <x v="24"/>
    <x v="24"/>
    <m/>
    <x v="0"/>
    <x v="6"/>
    <n v="88589"/>
  </r>
  <r>
    <x v="24"/>
    <x v="24"/>
    <m/>
    <x v="1"/>
    <x v="6"/>
    <n v="91353"/>
  </r>
  <r>
    <x v="25"/>
    <x v="25"/>
    <m/>
    <x v="0"/>
    <x v="6"/>
    <n v="1854490"/>
  </r>
  <r>
    <x v="25"/>
    <x v="25"/>
    <m/>
    <x v="1"/>
    <x v="6"/>
    <n v="2880683"/>
  </r>
  <r>
    <x v="27"/>
    <x v="27"/>
    <m/>
    <x v="0"/>
    <x v="6"/>
    <n v="19683749"/>
  </r>
  <r>
    <x v="27"/>
    <x v="27"/>
    <m/>
    <x v="1"/>
    <x v="6"/>
    <n v="20005226"/>
  </r>
  <r>
    <x v="28"/>
    <x v="28"/>
    <m/>
    <x v="0"/>
    <x v="6"/>
    <n v="1301570"/>
  </r>
  <r>
    <x v="28"/>
    <x v="28"/>
    <m/>
    <x v="1"/>
    <x v="6"/>
    <n v="1313819"/>
  </r>
  <r>
    <x v="29"/>
    <x v="29"/>
    <m/>
    <x v="0"/>
    <x v="6"/>
    <n v="337105"/>
  </r>
  <r>
    <x v="29"/>
    <x v="29"/>
    <m/>
    <x v="1"/>
    <x v="6"/>
    <n v="490695"/>
  </r>
  <r>
    <x v="31"/>
    <x v="31"/>
    <m/>
    <x v="1"/>
    <x v="6"/>
    <n v="120"/>
  </r>
  <r>
    <x v="34"/>
    <x v="34"/>
    <m/>
    <x v="1"/>
    <x v="6"/>
    <n v="58041"/>
  </r>
  <r>
    <x v="37"/>
    <x v="37"/>
    <m/>
    <x v="0"/>
    <x v="6"/>
    <n v="11593044"/>
  </r>
  <r>
    <x v="37"/>
    <x v="37"/>
    <m/>
    <x v="1"/>
    <x v="6"/>
    <n v="10235166"/>
  </r>
  <r>
    <x v="39"/>
    <x v="39"/>
    <m/>
    <x v="0"/>
    <x v="6"/>
    <n v="12525798"/>
  </r>
  <r>
    <x v="39"/>
    <x v="39"/>
    <m/>
    <x v="1"/>
    <x v="6"/>
    <n v="14262531"/>
  </r>
  <r>
    <x v="41"/>
    <x v="41"/>
    <m/>
    <x v="0"/>
    <x v="6"/>
    <n v="3447682"/>
  </r>
  <r>
    <x v="41"/>
    <x v="41"/>
    <m/>
    <x v="1"/>
    <x v="6"/>
    <n v="4334128"/>
  </r>
  <r>
    <x v="44"/>
    <x v="44"/>
    <m/>
    <x v="0"/>
    <x v="6"/>
    <n v="2530558"/>
  </r>
  <r>
    <x v="44"/>
    <x v="44"/>
    <m/>
    <x v="1"/>
    <x v="6"/>
    <n v="2488757"/>
  </r>
  <r>
    <x v="45"/>
    <x v="45"/>
    <m/>
    <x v="0"/>
    <x v="6"/>
    <n v="779307"/>
  </r>
  <r>
    <x v="45"/>
    <x v="45"/>
    <m/>
    <x v="1"/>
    <x v="6"/>
    <n v="850898"/>
  </r>
  <r>
    <x v="46"/>
    <x v="46"/>
    <m/>
    <x v="0"/>
    <x v="6"/>
    <n v="45792588"/>
  </r>
  <r>
    <x v="46"/>
    <x v="46"/>
    <m/>
    <x v="1"/>
    <x v="6"/>
    <n v="52792279"/>
  </r>
  <r>
    <x v="53"/>
    <x v="53"/>
    <m/>
    <x v="0"/>
    <x v="6"/>
    <n v="465265"/>
  </r>
  <r>
    <x v="53"/>
    <x v="53"/>
    <m/>
    <x v="1"/>
    <x v="6"/>
    <n v="507604"/>
  </r>
  <r>
    <x v="58"/>
    <x v="58"/>
    <m/>
    <x v="0"/>
    <x v="6"/>
    <n v="1600596"/>
  </r>
  <r>
    <x v="58"/>
    <x v="58"/>
    <m/>
    <x v="1"/>
    <x v="6"/>
    <n v="1371146"/>
  </r>
  <r>
    <x v="59"/>
    <x v="59"/>
    <m/>
    <x v="0"/>
    <x v="6"/>
    <n v="75390"/>
  </r>
  <r>
    <x v="59"/>
    <x v="59"/>
    <m/>
    <x v="1"/>
    <x v="6"/>
    <n v="485060"/>
  </r>
  <r>
    <x v="60"/>
    <x v="60"/>
    <m/>
    <x v="1"/>
    <x v="6"/>
    <n v="381128"/>
  </r>
  <r>
    <x v="63"/>
    <x v="63"/>
    <m/>
    <x v="0"/>
    <x v="6"/>
    <n v="431362"/>
  </r>
  <r>
    <x v="63"/>
    <x v="63"/>
    <m/>
    <x v="1"/>
    <x v="6"/>
    <n v="59477"/>
  </r>
  <r>
    <x v="64"/>
    <x v="64"/>
    <m/>
    <x v="0"/>
    <x v="6"/>
    <n v="8658834"/>
  </r>
  <r>
    <x v="64"/>
    <x v="64"/>
    <m/>
    <x v="1"/>
    <x v="6"/>
    <n v="6260025"/>
  </r>
  <r>
    <x v="66"/>
    <x v="66"/>
    <m/>
    <x v="0"/>
    <x v="6"/>
    <n v="68064"/>
  </r>
  <r>
    <x v="66"/>
    <x v="66"/>
    <m/>
    <x v="1"/>
    <x v="6"/>
    <n v="88369"/>
  </r>
  <r>
    <x v="69"/>
    <x v="69"/>
    <m/>
    <x v="0"/>
    <x v="6"/>
    <n v="852"/>
  </r>
  <r>
    <x v="69"/>
    <x v="69"/>
    <m/>
    <x v="1"/>
    <x v="6"/>
    <n v="3692"/>
  </r>
  <r>
    <x v="9"/>
    <x v="9"/>
    <m/>
    <x v="0"/>
    <x v="7"/>
    <n v="-611004"/>
  </r>
  <r>
    <x v="9"/>
    <x v="9"/>
    <m/>
    <x v="1"/>
    <x v="7"/>
    <n v="69345"/>
  </r>
  <r>
    <x v="27"/>
    <x v="27"/>
    <m/>
    <x v="0"/>
    <x v="7"/>
    <n v="43007341"/>
  </r>
  <r>
    <x v="28"/>
    <x v="28"/>
    <m/>
    <x v="0"/>
    <x v="7"/>
    <n v="3207048"/>
  </r>
  <r>
    <x v="28"/>
    <x v="28"/>
    <m/>
    <x v="1"/>
    <x v="7"/>
    <n v="739960"/>
  </r>
  <r>
    <x v="33"/>
    <x v="33"/>
    <m/>
    <x v="0"/>
    <x v="7"/>
    <n v="36691"/>
  </r>
  <r>
    <x v="36"/>
    <x v="36"/>
    <m/>
    <x v="0"/>
    <x v="7"/>
    <n v="357060"/>
  </r>
  <r>
    <x v="36"/>
    <x v="36"/>
    <m/>
    <x v="1"/>
    <x v="7"/>
    <n v="42921"/>
  </r>
  <r>
    <x v="38"/>
    <x v="38"/>
    <m/>
    <x v="0"/>
    <x v="7"/>
    <n v="-3677787"/>
  </r>
  <r>
    <x v="38"/>
    <x v="38"/>
    <m/>
    <x v="1"/>
    <x v="7"/>
    <n v="-86025"/>
  </r>
  <r>
    <x v="43"/>
    <x v="43"/>
    <m/>
    <x v="0"/>
    <x v="7"/>
    <n v="-690917"/>
  </r>
  <r>
    <x v="43"/>
    <x v="43"/>
    <m/>
    <x v="1"/>
    <x v="7"/>
    <n v="1193237"/>
  </r>
  <r>
    <x v="44"/>
    <x v="44"/>
    <m/>
    <x v="2"/>
    <x v="7"/>
    <n v="3922011"/>
  </r>
  <r>
    <x v="44"/>
    <x v="44"/>
    <m/>
    <x v="0"/>
    <x v="7"/>
    <n v="-463480"/>
  </r>
  <r>
    <x v="46"/>
    <x v="46"/>
    <m/>
    <x v="0"/>
    <x v="7"/>
    <n v="7613297"/>
  </r>
  <r>
    <x v="49"/>
    <x v="49"/>
    <m/>
    <x v="0"/>
    <x v="7"/>
    <n v="9787405"/>
  </r>
  <r>
    <x v="49"/>
    <x v="49"/>
    <m/>
    <x v="1"/>
    <x v="7"/>
    <n v="758830"/>
  </r>
  <r>
    <x v="50"/>
    <x v="50"/>
    <m/>
    <x v="1"/>
    <x v="7"/>
    <n v="1026305"/>
  </r>
  <r>
    <x v="51"/>
    <x v="51"/>
    <m/>
    <x v="0"/>
    <x v="7"/>
    <n v="10308672"/>
  </r>
  <r>
    <x v="56"/>
    <x v="56"/>
    <m/>
    <x v="2"/>
    <x v="7"/>
    <n v="9048560"/>
  </r>
  <r>
    <x v="57"/>
    <x v="57"/>
    <m/>
    <x v="0"/>
    <x v="7"/>
    <n v="11819462"/>
  </r>
  <r>
    <x v="57"/>
    <x v="57"/>
    <m/>
    <x v="1"/>
    <x v="7"/>
    <n v="3748859"/>
  </r>
  <r>
    <x v="60"/>
    <x v="60"/>
    <m/>
    <x v="0"/>
    <x v="7"/>
    <n v="45616"/>
  </r>
  <r>
    <x v="60"/>
    <x v="60"/>
    <m/>
    <x v="1"/>
    <x v="7"/>
    <n v="-24003"/>
  </r>
  <r>
    <x v="63"/>
    <x v="63"/>
    <m/>
    <x v="0"/>
    <x v="7"/>
    <n v="59910"/>
  </r>
  <r>
    <x v="0"/>
    <x v="0"/>
    <m/>
    <x v="0"/>
    <x v="8"/>
    <n v="9647158"/>
  </r>
  <r>
    <x v="0"/>
    <x v="0"/>
    <m/>
    <x v="1"/>
    <x v="8"/>
    <n v="17133516"/>
  </r>
  <r>
    <x v="1"/>
    <x v="1"/>
    <m/>
    <x v="0"/>
    <x v="8"/>
    <n v="267779"/>
  </r>
  <r>
    <x v="3"/>
    <x v="3"/>
    <m/>
    <x v="0"/>
    <x v="8"/>
    <n v="3857323"/>
  </r>
  <r>
    <x v="3"/>
    <x v="3"/>
    <m/>
    <x v="1"/>
    <x v="8"/>
    <n v="1298772"/>
  </r>
  <r>
    <x v="4"/>
    <x v="4"/>
    <m/>
    <x v="0"/>
    <x v="8"/>
    <n v="440646"/>
  </r>
  <r>
    <x v="4"/>
    <x v="4"/>
    <m/>
    <x v="1"/>
    <x v="8"/>
    <n v="78936"/>
  </r>
  <r>
    <x v="5"/>
    <x v="5"/>
    <m/>
    <x v="0"/>
    <x v="8"/>
    <n v="924144"/>
  </r>
  <r>
    <x v="5"/>
    <x v="5"/>
    <m/>
    <x v="1"/>
    <x v="8"/>
    <n v="488160"/>
  </r>
  <r>
    <x v="6"/>
    <x v="6"/>
    <m/>
    <x v="2"/>
    <x v="8"/>
    <n v="29588448"/>
  </r>
  <r>
    <x v="6"/>
    <x v="6"/>
    <m/>
    <x v="0"/>
    <x v="8"/>
    <n v="8696298"/>
  </r>
  <r>
    <x v="6"/>
    <x v="6"/>
    <m/>
    <x v="1"/>
    <x v="8"/>
    <n v="5937752"/>
  </r>
  <r>
    <x v="7"/>
    <x v="7"/>
    <m/>
    <x v="0"/>
    <x v="8"/>
    <n v="12133458"/>
  </r>
  <r>
    <x v="7"/>
    <x v="7"/>
    <m/>
    <x v="1"/>
    <x v="8"/>
    <n v="5872958"/>
  </r>
  <r>
    <x v="8"/>
    <x v="8"/>
    <m/>
    <x v="2"/>
    <x v="8"/>
    <n v="249167"/>
  </r>
  <r>
    <x v="8"/>
    <x v="8"/>
    <m/>
    <x v="0"/>
    <x v="8"/>
    <n v="7620436"/>
  </r>
  <r>
    <x v="8"/>
    <x v="8"/>
    <m/>
    <x v="1"/>
    <x v="8"/>
    <n v="12821042"/>
  </r>
  <r>
    <x v="9"/>
    <x v="9"/>
    <m/>
    <x v="0"/>
    <x v="8"/>
    <n v="598652"/>
  </r>
  <r>
    <x v="9"/>
    <x v="9"/>
    <m/>
    <x v="1"/>
    <x v="8"/>
    <n v="975814"/>
  </r>
  <r>
    <x v="10"/>
    <x v="10"/>
    <m/>
    <x v="0"/>
    <x v="8"/>
    <n v="10089112"/>
  </r>
  <r>
    <x v="10"/>
    <x v="10"/>
    <m/>
    <x v="1"/>
    <x v="8"/>
    <n v="1993215"/>
  </r>
  <r>
    <x v="11"/>
    <x v="11"/>
    <m/>
    <x v="0"/>
    <x v="8"/>
    <n v="29886846"/>
  </r>
  <r>
    <x v="11"/>
    <x v="11"/>
    <m/>
    <x v="1"/>
    <x v="8"/>
    <n v="8220217"/>
  </r>
  <r>
    <x v="12"/>
    <x v="12"/>
    <m/>
    <x v="0"/>
    <x v="8"/>
    <n v="3713735"/>
  </r>
  <r>
    <x v="12"/>
    <x v="12"/>
    <m/>
    <x v="1"/>
    <x v="8"/>
    <n v="1725434"/>
  </r>
  <r>
    <x v="13"/>
    <x v="13"/>
    <m/>
    <x v="0"/>
    <x v="8"/>
    <n v="2559856"/>
  </r>
  <r>
    <x v="13"/>
    <x v="13"/>
    <m/>
    <x v="1"/>
    <x v="8"/>
    <n v="4460602"/>
  </r>
  <r>
    <x v="14"/>
    <x v="14"/>
    <m/>
    <x v="2"/>
    <x v="8"/>
    <n v="3074206"/>
  </r>
  <r>
    <x v="14"/>
    <x v="14"/>
    <m/>
    <x v="0"/>
    <x v="8"/>
    <n v="2863452"/>
  </r>
  <r>
    <x v="14"/>
    <x v="14"/>
    <m/>
    <x v="1"/>
    <x v="8"/>
    <n v="2252954"/>
  </r>
  <r>
    <x v="15"/>
    <x v="15"/>
    <m/>
    <x v="2"/>
    <x v="8"/>
    <n v="84483"/>
  </r>
  <r>
    <x v="15"/>
    <x v="15"/>
    <m/>
    <x v="0"/>
    <x v="8"/>
    <n v="35188"/>
  </r>
  <r>
    <x v="16"/>
    <x v="16"/>
    <m/>
    <x v="0"/>
    <x v="8"/>
    <n v="30444592"/>
  </r>
  <r>
    <x v="16"/>
    <x v="16"/>
    <m/>
    <x v="1"/>
    <x v="8"/>
    <n v="6468199"/>
  </r>
  <r>
    <x v="17"/>
    <x v="17"/>
    <m/>
    <x v="0"/>
    <x v="8"/>
    <n v="14968960"/>
  </r>
  <r>
    <x v="17"/>
    <x v="17"/>
    <m/>
    <x v="1"/>
    <x v="8"/>
    <n v="851392"/>
  </r>
  <r>
    <x v="18"/>
    <x v="18"/>
    <m/>
    <x v="0"/>
    <x v="8"/>
    <n v="242924"/>
  </r>
  <r>
    <x v="18"/>
    <x v="18"/>
    <m/>
    <x v="1"/>
    <x v="8"/>
    <n v="44577"/>
  </r>
  <r>
    <x v="19"/>
    <x v="19"/>
    <m/>
    <x v="2"/>
    <x v="8"/>
    <n v="2786"/>
  </r>
  <r>
    <x v="19"/>
    <x v="19"/>
    <m/>
    <x v="0"/>
    <x v="8"/>
    <n v="253744"/>
  </r>
  <r>
    <x v="19"/>
    <x v="19"/>
    <m/>
    <x v="1"/>
    <x v="8"/>
    <n v="145860"/>
  </r>
  <r>
    <x v="20"/>
    <x v="20"/>
    <m/>
    <x v="2"/>
    <x v="8"/>
    <n v="8598591"/>
  </r>
  <r>
    <x v="20"/>
    <x v="20"/>
    <m/>
    <x v="0"/>
    <x v="8"/>
    <n v="17217771"/>
  </r>
  <r>
    <x v="20"/>
    <x v="20"/>
    <m/>
    <x v="1"/>
    <x v="8"/>
    <n v="7122950"/>
  </r>
  <r>
    <x v="21"/>
    <x v="21"/>
    <m/>
    <x v="0"/>
    <x v="8"/>
    <n v="977324"/>
  </r>
  <r>
    <x v="21"/>
    <x v="21"/>
    <m/>
    <x v="1"/>
    <x v="8"/>
    <n v="286484"/>
  </r>
  <r>
    <x v="22"/>
    <x v="22"/>
    <m/>
    <x v="2"/>
    <x v="8"/>
    <n v="37440"/>
  </r>
  <r>
    <x v="22"/>
    <x v="22"/>
    <m/>
    <x v="0"/>
    <x v="8"/>
    <n v="33156"/>
  </r>
  <r>
    <x v="22"/>
    <x v="22"/>
    <m/>
    <x v="1"/>
    <x v="8"/>
    <n v="579875"/>
  </r>
  <r>
    <x v="23"/>
    <x v="23"/>
    <m/>
    <x v="0"/>
    <x v="8"/>
    <n v="158082"/>
  </r>
  <r>
    <x v="23"/>
    <x v="23"/>
    <m/>
    <x v="1"/>
    <x v="8"/>
    <n v="13871"/>
  </r>
  <r>
    <x v="24"/>
    <x v="24"/>
    <m/>
    <x v="0"/>
    <x v="8"/>
    <n v="82380"/>
  </r>
  <r>
    <x v="24"/>
    <x v="24"/>
    <m/>
    <x v="1"/>
    <x v="8"/>
    <n v="29807"/>
  </r>
  <r>
    <x v="25"/>
    <x v="25"/>
    <m/>
    <x v="0"/>
    <x v="8"/>
    <n v="4164712"/>
  </r>
  <r>
    <x v="27"/>
    <x v="27"/>
    <m/>
    <x v="2"/>
    <x v="8"/>
    <n v="50514509"/>
  </r>
  <r>
    <x v="27"/>
    <x v="27"/>
    <m/>
    <x v="0"/>
    <x v="8"/>
    <n v="870108"/>
  </r>
  <r>
    <x v="28"/>
    <x v="28"/>
    <m/>
    <x v="2"/>
    <x v="8"/>
    <n v="2354847"/>
  </r>
  <r>
    <x v="28"/>
    <x v="28"/>
    <m/>
    <x v="0"/>
    <x v="8"/>
    <n v="2040358"/>
  </r>
  <r>
    <x v="28"/>
    <x v="28"/>
    <m/>
    <x v="1"/>
    <x v="8"/>
    <n v="1100002"/>
  </r>
  <r>
    <x v="29"/>
    <x v="29"/>
    <m/>
    <x v="0"/>
    <x v="8"/>
    <n v="238852"/>
  </r>
  <r>
    <x v="29"/>
    <x v="29"/>
    <m/>
    <x v="1"/>
    <x v="8"/>
    <n v="266383"/>
  </r>
  <r>
    <x v="30"/>
    <x v="30"/>
    <m/>
    <x v="0"/>
    <x v="8"/>
    <n v="929552"/>
  </r>
  <r>
    <x v="30"/>
    <x v="30"/>
    <m/>
    <x v="1"/>
    <x v="8"/>
    <n v="312721"/>
  </r>
  <r>
    <x v="73"/>
    <x v="73"/>
    <m/>
    <x v="0"/>
    <x v="8"/>
    <n v="526"/>
  </r>
  <r>
    <x v="31"/>
    <x v="31"/>
    <m/>
    <x v="0"/>
    <x v="8"/>
    <n v="1116408"/>
  </r>
  <r>
    <x v="31"/>
    <x v="31"/>
    <m/>
    <x v="1"/>
    <x v="8"/>
    <n v="17731"/>
  </r>
  <r>
    <x v="32"/>
    <x v="32"/>
    <m/>
    <x v="0"/>
    <x v="8"/>
    <n v="178600"/>
  </r>
  <r>
    <x v="32"/>
    <x v="32"/>
    <m/>
    <x v="1"/>
    <x v="8"/>
    <n v="306175"/>
  </r>
  <r>
    <x v="33"/>
    <x v="33"/>
    <m/>
    <x v="0"/>
    <x v="8"/>
    <n v="1390730"/>
  </r>
  <r>
    <x v="33"/>
    <x v="33"/>
    <m/>
    <x v="1"/>
    <x v="8"/>
    <n v="552014"/>
  </r>
  <r>
    <x v="34"/>
    <x v="34"/>
    <m/>
    <x v="2"/>
    <x v="8"/>
    <n v="12912"/>
  </r>
  <r>
    <x v="34"/>
    <x v="34"/>
    <m/>
    <x v="0"/>
    <x v="8"/>
    <n v="737858"/>
  </r>
  <r>
    <x v="34"/>
    <x v="34"/>
    <m/>
    <x v="1"/>
    <x v="8"/>
    <n v="570090"/>
  </r>
  <r>
    <x v="35"/>
    <x v="35"/>
    <m/>
    <x v="0"/>
    <x v="8"/>
    <n v="1864486"/>
  </r>
  <r>
    <x v="35"/>
    <x v="35"/>
    <m/>
    <x v="1"/>
    <x v="8"/>
    <n v="5331548"/>
  </r>
  <r>
    <x v="36"/>
    <x v="36"/>
    <m/>
    <x v="0"/>
    <x v="8"/>
    <n v="638374"/>
  </r>
  <r>
    <x v="36"/>
    <x v="36"/>
    <m/>
    <x v="1"/>
    <x v="8"/>
    <n v="335538"/>
  </r>
  <r>
    <x v="38"/>
    <x v="38"/>
    <m/>
    <x v="0"/>
    <x v="8"/>
    <n v="3796498"/>
  </r>
  <r>
    <x v="38"/>
    <x v="38"/>
    <m/>
    <x v="1"/>
    <x v="8"/>
    <n v="888119"/>
  </r>
  <r>
    <x v="39"/>
    <x v="39"/>
    <m/>
    <x v="0"/>
    <x v="8"/>
    <n v="3494456"/>
  </r>
  <r>
    <x v="39"/>
    <x v="39"/>
    <m/>
    <x v="1"/>
    <x v="8"/>
    <n v="2016279"/>
  </r>
  <r>
    <x v="40"/>
    <x v="40"/>
    <m/>
    <x v="2"/>
    <x v="8"/>
    <n v="43170495"/>
  </r>
  <r>
    <x v="40"/>
    <x v="40"/>
    <m/>
    <x v="0"/>
    <x v="8"/>
    <n v="80160854"/>
  </r>
  <r>
    <x v="40"/>
    <x v="40"/>
    <m/>
    <x v="1"/>
    <x v="8"/>
    <n v="82854406"/>
  </r>
  <r>
    <x v="41"/>
    <x v="41"/>
    <m/>
    <x v="2"/>
    <x v="8"/>
    <n v="725820"/>
  </r>
  <r>
    <x v="41"/>
    <x v="41"/>
    <m/>
    <x v="0"/>
    <x v="8"/>
    <n v="2248278"/>
  </r>
  <r>
    <x v="41"/>
    <x v="41"/>
    <m/>
    <x v="1"/>
    <x v="8"/>
    <n v="4010226"/>
  </r>
  <r>
    <x v="42"/>
    <x v="42"/>
    <m/>
    <x v="2"/>
    <x v="8"/>
    <n v="1178006"/>
  </r>
  <r>
    <x v="42"/>
    <x v="42"/>
    <m/>
    <x v="0"/>
    <x v="8"/>
    <n v="12670395"/>
  </r>
  <r>
    <x v="42"/>
    <x v="42"/>
    <m/>
    <x v="1"/>
    <x v="8"/>
    <n v="1341930"/>
  </r>
  <r>
    <x v="43"/>
    <x v="43"/>
    <m/>
    <x v="0"/>
    <x v="8"/>
    <n v="1294758"/>
  </r>
  <r>
    <x v="43"/>
    <x v="43"/>
    <m/>
    <x v="1"/>
    <x v="8"/>
    <n v="576990"/>
  </r>
  <r>
    <x v="44"/>
    <x v="44"/>
    <m/>
    <x v="2"/>
    <x v="8"/>
    <n v="1652533"/>
  </r>
  <r>
    <x v="44"/>
    <x v="44"/>
    <m/>
    <x v="0"/>
    <x v="8"/>
    <n v="2844088"/>
  </r>
  <r>
    <x v="44"/>
    <x v="44"/>
    <m/>
    <x v="1"/>
    <x v="8"/>
    <n v="2451541"/>
  </r>
  <r>
    <x v="45"/>
    <x v="45"/>
    <m/>
    <x v="0"/>
    <x v="8"/>
    <n v="16852"/>
  </r>
  <r>
    <x v="45"/>
    <x v="45"/>
    <m/>
    <x v="1"/>
    <x v="8"/>
    <n v="5037"/>
  </r>
  <r>
    <x v="46"/>
    <x v="46"/>
    <m/>
    <x v="0"/>
    <x v="8"/>
    <n v="14551951"/>
  </r>
  <r>
    <x v="46"/>
    <x v="46"/>
    <m/>
    <x v="1"/>
    <x v="8"/>
    <n v="17304522"/>
  </r>
  <r>
    <x v="47"/>
    <x v="47"/>
    <m/>
    <x v="0"/>
    <x v="8"/>
    <n v="274738"/>
  </r>
  <r>
    <x v="47"/>
    <x v="47"/>
    <m/>
    <x v="1"/>
    <x v="8"/>
    <n v="221579"/>
  </r>
  <r>
    <x v="48"/>
    <x v="48"/>
    <m/>
    <x v="0"/>
    <x v="8"/>
    <n v="780084"/>
  </r>
  <r>
    <x v="48"/>
    <x v="48"/>
    <m/>
    <x v="1"/>
    <x v="8"/>
    <n v="85279"/>
  </r>
  <r>
    <x v="49"/>
    <x v="49"/>
    <m/>
    <x v="0"/>
    <x v="8"/>
    <n v="25913952"/>
  </r>
  <r>
    <x v="49"/>
    <x v="49"/>
    <m/>
    <x v="1"/>
    <x v="8"/>
    <n v="2184744"/>
  </r>
  <r>
    <x v="50"/>
    <x v="50"/>
    <m/>
    <x v="2"/>
    <x v="8"/>
    <n v="1273491"/>
  </r>
  <r>
    <x v="50"/>
    <x v="50"/>
    <m/>
    <x v="0"/>
    <x v="8"/>
    <n v="6719506"/>
  </r>
  <r>
    <x v="50"/>
    <x v="50"/>
    <m/>
    <x v="1"/>
    <x v="8"/>
    <n v="119977"/>
  </r>
  <r>
    <x v="51"/>
    <x v="51"/>
    <m/>
    <x v="1"/>
    <x v="8"/>
    <n v="16713"/>
  </r>
  <r>
    <x v="52"/>
    <x v="52"/>
    <m/>
    <x v="2"/>
    <x v="8"/>
    <n v="8016915"/>
  </r>
  <r>
    <x v="52"/>
    <x v="52"/>
    <m/>
    <x v="0"/>
    <x v="8"/>
    <n v="8747472"/>
  </r>
  <r>
    <x v="52"/>
    <x v="52"/>
    <m/>
    <x v="1"/>
    <x v="8"/>
    <n v="1612511"/>
  </r>
  <r>
    <x v="53"/>
    <x v="53"/>
    <m/>
    <x v="0"/>
    <x v="8"/>
    <n v="470824"/>
  </r>
  <r>
    <x v="53"/>
    <x v="53"/>
    <m/>
    <x v="1"/>
    <x v="8"/>
    <n v="1015559"/>
  </r>
  <r>
    <x v="54"/>
    <x v="54"/>
    <m/>
    <x v="0"/>
    <x v="8"/>
    <n v="80001"/>
  </r>
  <r>
    <x v="54"/>
    <x v="54"/>
    <m/>
    <x v="1"/>
    <x v="8"/>
    <n v="33333"/>
  </r>
  <r>
    <x v="55"/>
    <x v="55"/>
    <m/>
    <x v="0"/>
    <x v="8"/>
    <n v="976040"/>
  </r>
  <r>
    <x v="55"/>
    <x v="55"/>
    <m/>
    <x v="1"/>
    <x v="8"/>
    <n v="1737381"/>
  </r>
  <r>
    <x v="56"/>
    <x v="56"/>
    <m/>
    <x v="2"/>
    <x v="8"/>
    <n v="19329376"/>
  </r>
  <r>
    <x v="56"/>
    <x v="56"/>
    <m/>
    <x v="0"/>
    <x v="8"/>
    <n v="14451773"/>
  </r>
  <r>
    <x v="56"/>
    <x v="56"/>
    <m/>
    <x v="1"/>
    <x v="8"/>
    <n v="31598"/>
  </r>
  <r>
    <x v="57"/>
    <x v="57"/>
    <m/>
    <x v="3"/>
    <x v="8"/>
    <n v="1554237"/>
  </r>
  <r>
    <x v="57"/>
    <x v="57"/>
    <m/>
    <x v="4"/>
    <x v="8"/>
    <n v="9820831"/>
  </r>
  <r>
    <x v="57"/>
    <x v="57"/>
    <m/>
    <x v="5"/>
    <x v="8"/>
    <n v="11413565"/>
  </r>
  <r>
    <x v="58"/>
    <x v="58"/>
    <m/>
    <x v="0"/>
    <x v="8"/>
    <n v="96442"/>
  </r>
  <r>
    <x v="58"/>
    <x v="58"/>
    <m/>
    <x v="1"/>
    <x v="8"/>
    <n v="34743"/>
  </r>
  <r>
    <x v="59"/>
    <x v="59"/>
    <m/>
    <x v="0"/>
    <x v="8"/>
    <n v="1867200"/>
  </r>
  <r>
    <x v="59"/>
    <x v="59"/>
    <m/>
    <x v="1"/>
    <x v="8"/>
    <n v="2126041"/>
  </r>
  <r>
    <x v="60"/>
    <x v="60"/>
    <m/>
    <x v="2"/>
    <x v="8"/>
    <n v="70701"/>
  </r>
  <r>
    <x v="60"/>
    <x v="60"/>
    <m/>
    <x v="0"/>
    <x v="8"/>
    <n v="142776"/>
  </r>
  <r>
    <x v="60"/>
    <x v="60"/>
    <m/>
    <x v="1"/>
    <x v="8"/>
    <n v="64299"/>
  </r>
  <r>
    <x v="61"/>
    <x v="61"/>
    <m/>
    <x v="0"/>
    <x v="8"/>
    <n v="279968"/>
  </r>
  <r>
    <x v="61"/>
    <x v="61"/>
    <m/>
    <x v="1"/>
    <x v="8"/>
    <n v="639983"/>
  </r>
  <r>
    <x v="62"/>
    <x v="62"/>
    <m/>
    <x v="0"/>
    <x v="8"/>
    <n v="323536"/>
  </r>
  <r>
    <x v="62"/>
    <x v="62"/>
    <m/>
    <x v="1"/>
    <x v="8"/>
    <n v="8220"/>
  </r>
  <r>
    <x v="63"/>
    <x v="63"/>
    <m/>
    <x v="0"/>
    <x v="8"/>
    <n v="1334743"/>
  </r>
  <r>
    <x v="63"/>
    <x v="63"/>
    <m/>
    <x v="1"/>
    <x v="8"/>
    <n v="2286225"/>
  </r>
  <r>
    <x v="64"/>
    <x v="64"/>
    <m/>
    <x v="0"/>
    <x v="8"/>
    <n v="8494255"/>
  </r>
  <r>
    <x v="64"/>
    <x v="64"/>
    <m/>
    <x v="1"/>
    <x v="8"/>
    <n v="3560879"/>
  </r>
  <r>
    <x v="65"/>
    <x v="65"/>
    <m/>
    <x v="0"/>
    <x v="8"/>
    <n v="294170"/>
  </r>
  <r>
    <x v="65"/>
    <x v="65"/>
    <m/>
    <x v="1"/>
    <x v="8"/>
    <n v="6227008"/>
  </r>
  <r>
    <x v="65"/>
    <x v="65"/>
    <m/>
    <x v="3"/>
    <x v="8"/>
    <n v="868559"/>
  </r>
  <r>
    <x v="65"/>
    <x v="65"/>
    <m/>
    <x v="4"/>
    <x v="8"/>
    <n v="153676"/>
  </r>
  <r>
    <x v="65"/>
    <x v="65"/>
    <m/>
    <x v="5"/>
    <x v="8"/>
    <n v="220288"/>
  </r>
  <r>
    <x v="66"/>
    <x v="66"/>
    <m/>
    <x v="0"/>
    <x v="8"/>
    <n v="160858"/>
  </r>
  <r>
    <x v="66"/>
    <x v="66"/>
    <m/>
    <x v="1"/>
    <x v="8"/>
    <n v="45227"/>
  </r>
  <r>
    <x v="67"/>
    <x v="67"/>
    <m/>
    <x v="0"/>
    <x v="8"/>
    <n v="1010540"/>
  </r>
  <r>
    <x v="67"/>
    <x v="67"/>
    <m/>
    <x v="1"/>
    <x v="8"/>
    <n v="1623605"/>
  </r>
  <r>
    <x v="68"/>
    <x v="68"/>
    <m/>
    <x v="0"/>
    <x v="8"/>
    <n v="692880"/>
  </r>
  <r>
    <x v="68"/>
    <x v="68"/>
    <m/>
    <x v="1"/>
    <x v="8"/>
    <n v="388160"/>
  </r>
  <r>
    <x v="69"/>
    <x v="69"/>
    <m/>
    <x v="0"/>
    <x v="8"/>
    <n v="2396"/>
  </r>
  <r>
    <x v="69"/>
    <x v="69"/>
    <m/>
    <x v="1"/>
    <x v="8"/>
    <n v="2710"/>
  </r>
  <r>
    <x v="70"/>
    <x v="70"/>
    <m/>
    <x v="0"/>
    <x v="8"/>
    <n v="1530370"/>
  </r>
  <r>
    <x v="70"/>
    <x v="70"/>
    <m/>
    <x v="1"/>
    <x v="8"/>
    <n v="3681887"/>
  </r>
  <r>
    <x v="71"/>
    <x v="71"/>
    <m/>
    <x v="2"/>
    <x v="8"/>
    <n v="4159"/>
  </r>
  <r>
    <x v="71"/>
    <x v="71"/>
    <m/>
    <x v="0"/>
    <x v="8"/>
    <n v="246230"/>
  </r>
  <r>
    <x v="71"/>
    <x v="71"/>
    <m/>
    <x v="1"/>
    <x v="8"/>
    <n v="47936"/>
  </r>
  <r>
    <x v="72"/>
    <x v="72"/>
    <m/>
    <x v="0"/>
    <x v="8"/>
    <n v="444502"/>
  </r>
  <r>
    <x v="72"/>
    <x v="72"/>
    <m/>
    <x v="1"/>
    <x v="8"/>
    <n v="924651"/>
  </r>
  <r>
    <x v="0"/>
    <x v="0"/>
    <m/>
    <x v="0"/>
    <x v="9"/>
    <n v="3991880"/>
  </r>
  <r>
    <x v="1"/>
    <x v="1"/>
    <m/>
    <x v="0"/>
    <x v="9"/>
    <n v="683186"/>
  </r>
  <r>
    <x v="2"/>
    <x v="2"/>
    <m/>
    <x v="0"/>
    <x v="9"/>
    <n v="5416378"/>
  </r>
  <r>
    <x v="3"/>
    <x v="3"/>
    <m/>
    <x v="0"/>
    <x v="9"/>
    <n v="5491872"/>
  </r>
  <r>
    <x v="5"/>
    <x v="5"/>
    <m/>
    <x v="0"/>
    <x v="9"/>
    <n v="935822"/>
  </r>
  <r>
    <x v="6"/>
    <x v="6"/>
    <m/>
    <x v="2"/>
    <x v="9"/>
    <n v="6029999"/>
  </r>
  <r>
    <x v="6"/>
    <x v="6"/>
    <m/>
    <x v="0"/>
    <x v="9"/>
    <n v="8720032"/>
  </r>
  <r>
    <x v="7"/>
    <x v="7"/>
    <m/>
    <x v="0"/>
    <x v="9"/>
    <n v="12456737"/>
  </r>
  <r>
    <x v="8"/>
    <x v="8"/>
    <m/>
    <x v="0"/>
    <x v="9"/>
    <n v="1544534"/>
  </r>
  <r>
    <x v="9"/>
    <x v="9"/>
    <m/>
    <x v="0"/>
    <x v="9"/>
    <n v="542564"/>
  </r>
  <r>
    <x v="11"/>
    <x v="11"/>
    <m/>
    <x v="0"/>
    <x v="9"/>
    <n v="5927367"/>
  </r>
  <r>
    <x v="12"/>
    <x v="12"/>
    <m/>
    <x v="0"/>
    <x v="9"/>
    <n v="861049"/>
  </r>
  <r>
    <x v="13"/>
    <x v="13"/>
    <m/>
    <x v="0"/>
    <x v="9"/>
    <n v="370656"/>
  </r>
  <r>
    <x v="14"/>
    <x v="14"/>
    <m/>
    <x v="2"/>
    <x v="9"/>
    <n v="2296181"/>
  </r>
  <r>
    <x v="14"/>
    <x v="14"/>
    <m/>
    <x v="0"/>
    <x v="9"/>
    <n v="748085"/>
  </r>
  <r>
    <x v="15"/>
    <x v="15"/>
    <m/>
    <x v="2"/>
    <x v="9"/>
    <n v="9675"/>
  </r>
  <r>
    <x v="15"/>
    <x v="15"/>
    <m/>
    <x v="0"/>
    <x v="9"/>
    <n v="16345"/>
  </r>
  <r>
    <x v="16"/>
    <x v="16"/>
    <m/>
    <x v="0"/>
    <x v="9"/>
    <n v="12902240"/>
  </r>
  <r>
    <x v="17"/>
    <x v="17"/>
    <m/>
    <x v="0"/>
    <x v="9"/>
    <n v="7656043"/>
  </r>
  <r>
    <x v="18"/>
    <x v="18"/>
    <m/>
    <x v="0"/>
    <x v="9"/>
    <n v="81316"/>
  </r>
  <r>
    <x v="19"/>
    <x v="19"/>
    <m/>
    <x v="2"/>
    <x v="9"/>
    <n v="3186"/>
  </r>
  <r>
    <x v="19"/>
    <x v="19"/>
    <m/>
    <x v="0"/>
    <x v="9"/>
    <n v="164806"/>
  </r>
  <r>
    <x v="20"/>
    <x v="20"/>
    <m/>
    <x v="2"/>
    <x v="9"/>
    <n v="2747043"/>
  </r>
  <r>
    <x v="20"/>
    <x v="20"/>
    <m/>
    <x v="0"/>
    <x v="9"/>
    <n v="3088711"/>
  </r>
  <r>
    <x v="21"/>
    <x v="21"/>
    <m/>
    <x v="0"/>
    <x v="9"/>
    <n v="1140845"/>
  </r>
  <r>
    <x v="22"/>
    <x v="22"/>
    <m/>
    <x v="2"/>
    <x v="9"/>
    <n v="1691300"/>
  </r>
  <r>
    <x v="22"/>
    <x v="22"/>
    <m/>
    <x v="0"/>
    <x v="9"/>
    <n v="1088441"/>
  </r>
  <r>
    <x v="23"/>
    <x v="23"/>
    <m/>
    <x v="0"/>
    <x v="9"/>
    <n v="69696"/>
  </r>
  <r>
    <x v="24"/>
    <x v="24"/>
    <m/>
    <x v="0"/>
    <x v="9"/>
    <n v="72492"/>
  </r>
  <r>
    <x v="25"/>
    <x v="25"/>
    <m/>
    <x v="0"/>
    <x v="9"/>
    <n v="161832"/>
  </r>
  <r>
    <x v="27"/>
    <x v="27"/>
    <m/>
    <x v="2"/>
    <x v="9"/>
    <n v="10847662"/>
  </r>
  <r>
    <x v="27"/>
    <x v="27"/>
    <m/>
    <x v="0"/>
    <x v="9"/>
    <n v="14670722"/>
  </r>
  <r>
    <x v="28"/>
    <x v="28"/>
    <m/>
    <x v="2"/>
    <x v="9"/>
    <n v="2598120"/>
  </r>
  <r>
    <x v="28"/>
    <x v="28"/>
    <m/>
    <x v="0"/>
    <x v="9"/>
    <n v="808834"/>
  </r>
  <r>
    <x v="30"/>
    <x v="30"/>
    <m/>
    <x v="0"/>
    <x v="9"/>
    <n v="648940"/>
  </r>
  <r>
    <x v="73"/>
    <x v="73"/>
    <m/>
    <x v="0"/>
    <x v="9"/>
    <n v="68271"/>
  </r>
  <r>
    <x v="31"/>
    <x v="31"/>
    <m/>
    <x v="0"/>
    <x v="9"/>
    <n v="497776"/>
  </r>
  <r>
    <x v="32"/>
    <x v="32"/>
    <m/>
    <x v="0"/>
    <x v="9"/>
    <n v="29168"/>
  </r>
  <r>
    <x v="33"/>
    <x v="33"/>
    <m/>
    <x v="2"/>
    <x v="9"/>
    <n v="398086"/>
  </r>
  <r>
    <x v="33"/>
    <x v="33"/>
    <m/>
    <x v="0"/>
    <x v="9"/>
    <n v="726718"/>
  </r>
  <r>
    <x v="34"/>
    <x v="34"/>
    <m/>
    <x v="2"/>
    <x v="9"/>
    <n v="126004"/>
  </r>
  <r>
    <x v="34"/>
    <x v="34"/>
    <m/>
    <x v="0"/>
    <x v="9"/>
    <n v="208211"/>
  </r>
  <r>
    <x v="35"/>
    <x v="35"/>
    <m/>
    <x v="0"/>
    <x v="9"/>
    <n v="1729874"/>
  </r>
  <r>
    <x v="36"/>
    <x v="36"/>
    <m/>
    <x v="0"/>
    <x v="9"/>
    <n v="77065"/>
  </r>
  <r>
    <x v="37"/>
    <x v="37"/>
    <m/>
    <x v="0"/>
    <x v="9"/>
    <n v="26289415"/>
  </r>
  <r>
    <x v="38"/>
    <x v="38"/>
    <m/>
    <x v="0"/>
    <x v="9"/>
    <n v="486366"/>
  </r>
  <r>
    <x v="39"/>
    <x v="39"/>
    <m/>
    <x v="0"/>
    <x v="9"/>
    <n v="99284"/>
  </r>
  <r>
    <x v="40"/>
    <x v="40"/>
    <m/>
    <x v="2"/>
    <x v="9"/>
    <n v="15752636"/>
  </r>
  <r>
    <x v="40"/>
    <x v="40"/>
    <m/>
    <x v="0"/>
    <x v="9"/>
    <n v="27909487"/>
  </r>
  <r>
    <x v="41"/>
    <x v="41"/>
    <m/>
    <x v="2"/>
    <x v="9"/>
    <n v="2497774"/>
  </r>
  <r>
    <x v="41"/>
    <x v="41"/>
    <m/>
    <x v="0"/>
    <x v="9"/>
    <n v="3575415"/>
  </r>
  <r>
    <x v="42"/>
    <x v="42"/>
    <m/>
    <x v="2"/>
    <x v="9"/>
    <n v="1822838"/>
  </r>
  <r>
    <x v="42"/>
    <x v="42"/>
    <m/>
    <x v="0"/>
    <x v="9"/>
    <n v="1202953"/>
  </r>
  <r>
    <x v="43"/>
    <x v="43"/>
    <m/>
    <x v="0"/>
    <x v="9"/>
    <n v="88017"/>
  </r>
  <r>
    <x v="44"/>
    <x v="44"/>
    <m/>
    <x v="2"/>
    <x v="9"/>
    <n v="4201078"/>
  </r>
  <r>
    <x v="44"/>
    <x v="44"/>
    <m/>
    <x v="0"/>
    <x v="9"/>
    <n v="4524947"/>
  </r>
  <r>
    <x v="45"/>
    <x v="45"/>
    <m/>
    <x v="0"/>
    <x v="9"/>
    <n v="663140"/>
  </r>
  <r>
    <x v="46"/>
    <x v="46"/>
    <m/>
    <x v="0"/>
    <x v="9"/>
    <n v="7589161"/>
  </r>
  <r>
    <x v="47"/>
    <x v="47"/>
    <m/>
    <x v="0"/>
    <x v="9"/>
    <n v="68758"/>
  </r>
  <r>
    <x v="48"/>
    <x v="48"/>
    <m/>
    <x v="0"/>
    <x v="9"/>
    <n v="748838"/>
  </r>
  <r>
    <x v="49"/>
    <x v="49"/>
    <m/>
    <x v="0"/>
    <x v="9"/>
    <n v="6751155"/>
  </r>
  <r>
    <x v="50"/>
    <x v="50"/>
    <m/>
    <x v="2"/>
    <x v="9"/>
    <n v="1801860"/>
  </r>
  <r>
    <x v="50"/>
    <x v="50"/>
    <m/>
    <x v="0"/>
    <x v="9"/>
    <n v="1122794"/>
  </r>
  <r>
    <x v="51"/>
    <x v="51"/>
    <m/>
    <x v="0"/>
    <x v="9"/>
    <n v="831766"/>
  </r>
  <r>
    <x v="52"/>
    <x v="52"/>
    <m/>
    <x v="2"/>
    <x v="9"/>
    <n v="413482"/>
  </r>
  <r>
    <x v="52"/>
    <x v="52"/>
    <m/>
    <x v="0"/>
    <x v="9"/>
    <n v="824628"/>
  </r>
  <r>
    <x v="53"/>
    <x v="53"/>
    <m/>
    <x v="0"/>
    <x v="9"/>
    <n v="2236"/>
  </r>
  <r>
    <x v="54"/>
    <x v="54"/>
    <m/>
    <x v="0"/>
    <x v="9"/>
    <n v="5986403"/>
  </r>
  <r>
    <x v="55"/>
    <x v="55"/>
    <m/>
    <x v="0"/>
    <x v="9"/>
    <n v="339905"/>
  </r>
  <r>
    <x v="56"/>
    <x v="56"/>
    <m/>
    <x v="2"/>
    <x v="9"/>
    <n v="16603335"/>
  </r>
  <r>
    <x v="56"/>
    <x v="56"/>
    <m/>
    <x v="0"/>
    <x v="9"/>
    <n v="5603823"/>
  </r>
  <r>
    <x v="57"/>
    <x v="57"/>
    <m/>
    <x v="3"/>
    <x v="9"/>
    <n v="175779"/>
  </r>
  <r>
    <x v="57"/>
    <x v="57"/>
    <m/>
    <x v="4"/>
    <x v="9"/>
    <n v="879148"/>
  </r>
  <r>
    <x v="57"/>
    <x v="57"/>
    <m/>
    <x v="5"/>
    <x v="9"/>
    <n v="1698486"/>
  </r>
  <r>
    <x v="59"/>
    <x v="59"/>
    <m/>
    <x v="0"/>
    <x v="9"/>
    <n v="2007196"/>
  </r>
  <r>
    <x v="61"/>
    <x v="61"/>
    <m/>
    <x v="0"/>
    <x v="9"/>
    <n v="257913"/>
  </r>
  <r>
    <x v="62"/>
    <x v="62"/>
    <m/>
    <x v="0"/>
    <x v="9"/>
    <n v="364761"/>
  </r>
  <r>
    <x v="63"/>
    <x v="63"/>
    <m/>
    <x v="0"/>
    <x v="9"/>
    <n v="35750"/>
  </r>
  <r>
    <x v="64"/>
    <x v="64"/>
    <m/>
    <x v="0"/>
    <x v="9"/>
    <n v="3025708"/>
  </r>
  <r>
    <x v="65"/>
    <x v="65"/>
    <m/>
    <x v="3"/>
    <x v="9"/>
    <n v="1311"/>
  </r>
  <r>
    <x v="65"/>
    <x v="65"/>
    <m/>
    <x v="4"/>
    <x v="9"/>
    <n v="45892"/>
  </r>
  <r>
    <x v="66"/>
    <x v="66"/>
    <m/>
    <x v="0"/>
    <x v="9"/>
    <n v="119610"/>
  </r>
  <r>
    <x v="67"/>
    <x v="67"/>
    <m/>
    <x v="0"/>
    <x v="9"/>
    <n v="1343479"/>
  </r>
  <r>
    <x v="70"/>
    <x v="70"/>
    <m/>
    <x v="0"/>
    <x v="9"/>
    <n v="521581"/>
  </r>
  <r>
    <x v="71"/>
    <x v="71"/>
    <m/>
    <x v="2"/>
    <x v="9"/>
    <n v="2619720"/>
  </r>
  <r>
    <x v="0"/>
    <x v="0"/>
    <m/>
    <x v="0"/>
    <x v="10"/>
    <n v="12145502"/>
  </r>
  <r>
    <x v="0"/>
    <x v="0"/>
    <m/>
    <x v="1"/>
    <x v="10"/>
    <n v="16294925"/>
  </r>
  <r>
    <x v="1"/>
    <x v="1"/>
    <m/>
    <x v="0"/>
    <x v="10"/>
    <n v="439044"/>
  </r>
  <r>
    <x v="2"/>
    <x v="2"/>
    <m/>
    <x v="0"/>
    <x v="10"/>
    <n v="106244220"/>
  </r>
  <r>
    <x v="2"/>
    <x v="2"/>
    <m/>
    <x v="1"/>
    <x v="10"/>
    <n v="68099153"/>
  </r>
  <r>
    <x v="3"/>
    <x v="3"/>
    <m/>
    <x v="0"/>
    <x v="10"/>
    <n v="110183250"/>
  </r>
  <r>
    <x v="3"/>
    <x v="3"/>
    <m/>
    <x v="1"/>
    <x v="10"/>
    <n v="37043532"/>
  </r>
  <r>
    <x v="4"/>
    <x v="4"/>
    <m/>
    <x v="0"/>
    <x v="10"/>
    <n v="5532216"/>
  </r>
  <r>
    <x v="4"/>
    <x v="4"/>
    <m/>
    <x v="1"/>
    <x v="10"/>
    <n v="4153037"/>
  </r>
  <r>
    <x v="5"/>
    <x v="5"/>
    <m/>
    <x v="0"/>
    <x v="10"/>
    <n v="8787784"/>
  </r>
  <r>
    <x v="5"/>
    <x v="5"/>
    <m/>
    <x v="1"/>
    <x v="10"/>
    <n v="6706962"/>
  </r>
  <r>
    <x v="6"/>
    <x v="6"/>
    <m/>
    <x v="2"/>
    <x v="10"/>
    <n v="97823884"/>
  </r>
  <r>
    <x v="6"/>
    <x v="6"/>
    <m/>
    <x v="0"/>
    <x v="10"/>
    <n v="83599060"/>
  </r>
  <r>
    <x v="6"/>
    <x v="6"/>
    <m/>
    <x v="1"/>
    <x v="10"/>
    <n v="54153961"/>
  </r>
  <r>
    <x v="7"/>
    <x v="7"/>
    <m/>
    <x v="0"/>
    <x v="10"/>
    <n v="64915192"/>
  </r>
  <r>
    <x v="7"/>
    <x v="7"/>
    <m/>
    <x v="1"/>
    <x v="10"/>
    <n v="42633816"/>
  </r>
  <r>
    <x v="8"/>
    <x v="8"/>
    <m/>
    <x v="2"/>
    <x v="10"/>
    <n v="75683699"/>
  </r>
  <r>
    <x v="8"/>
    <x v="8"/>
    <m/>
    <x v="0"/>
    <x v="10"/>
    <n v="156761068"/>
  </r>
  <r>
    <x v="8"/>
    <x v="8"/>
    <m/>
    <x v="1"/>
    <x v="10"/>
    <n v="80447613"/>
  </r>
  <r>
    <x v="9"/>
    <x v="9"/>
    <m/>
    <x v="0"/>
    <x v="10"/>
    <n v="34142836"/>
  </r>
  <r>
    <x v="9"/>
    <x v="9"/>
    <m/>
    <x v="1"/>
    <x v="10"/>
    <n v="21866550"/>
  </r>
  <r>
    <x v="10"/>
    <x v="10"/>
    <m/>
    <x v="0"/>
    <x v="10"/>
    <n v="49072574"/>
  </r>
  <r>
    <x v="10"/>
    <x v="10"/>
    <m/>
    <x v="1"/>
    <x v="10"/>
    <n v="41245490"/>
  </r>
  <r>
    <x v="11"/>
    <x v="11"/>
    <m/>
    <x v="0"/>
    <x v="10"/>
    <n v="65062090"/>
  </r>
  <r>
    <x v="11"/>
    <x v="11"/>
    <m/>
    <x v="1"/>
    <x v="10"/>
    <n v="-10943639"/>
  </r>
  <r>
    <x v="12"/>
    <x v="12"/>
    <m/>
    <x v="0"/>
    <x v="10"/>
    <n v="29733390"/>
  </r>
  <r>
    <x v="12"/>
    <x v="12"/>
    <m/>
    <x v="1"/>
    <x v="10"/>
    <n v="10493040"/>
  </r>
  <r>
    <x v="13"/>
    <x v="13"/>
    <m/>
    <x v="0"/>
    <x v="10"/>
    <n v="65574794"/>
  </r>
  <r>
    <x v="13"/>
    <x v="13"/>
    <m/>
    <x v="1"/>
    <x v="10"/>
    <n v="24430752"/>
  </r>
  <r>
    <x v="14"/>
    <x v="14"/>
    <m/>
    <x v="2"/>
    <x v="10"/>
    <n v="35034708"/>
  </r>
  <r>
    <x v="14"/>
    <x v="14"/>
    <m/>
    <x v="0"/>
    <x v="10"/>
    <n v="84235920"/>
  </r>
  <r>
    <x v="14"/>
    <x v="14"/>
    <m/>
    <x v="1"/>
    <x v="10"/>
    <n v="44981092"/>
  </r>
  <r>
    <x v="15"/>
    <x v="15"/>
    <m/>
    <x v="2"/>
    <x v="10"/>
    <n v="2752337"/>
  </r>
  <r>
    <x v="15"/>
    <x v="15"/>
    <m/>
    <x v="0"/>
    <x v="10"/>
    <n v="5797008"/>
  </r>
  <r>
    <x v="15"/>
    <x v="15"/>
    <m/>
    <x v="1"/>
    <x v="10"/>
    <n v="-6415939"/>
  </r>
  <r>
    <x v="16"/>
    <x v="16"/>
    <m/>
    <x v="0"/>
    <x v="10"/>
    <n v="148013902"/>
  </r>
  <r>
    <x v="16"/>
    <x v="16"/>
    <m/>
    <x v="1"/>
    <x v="10"/>
    <n v="21146843"/>
  </r>
  <r>
    <x v="17"/>
    <x v="17"/>
    <m/>
    <x v="0"/>
    <x v="10"/>
    <n v="1799162"/>
  </r>
  <r>
    <x v="17"/>
    <x v="17"/>
    <m/>
    <x v="1"/>
    <x v="10"/>
    <n v="3398370"/>
  </r>
  <r>
    <x v="18"/>
    <x v="18"/>
    <m/>
    <x v="0"/>
    <x v="10"/>
    <n v="1075296"/>
  </r>
  <r>
    <x v="18"/>
    <x v="18"/>
    <m/>
    <x v="1"/>
    <x v="10"/>
    <n v="285388"/>
  </r>
  <r>
    <x v="19"/>
    <x v="19"/>
    <m/>
    <x v="2"/>
    <x v="10"/>
    <n v="308535"/>
  </r>
  <r>
    <x v="19"/>
    <x v="19"/>
    <m/>
    <x v="0"/>
    <x v="10"/>
    <n v="66632"/>
  </r>
  <r>
    <x v="19"/>
    <x v="19"/>
    <m/>
    <x v="1"/>
    <x v="10"/>
    <n v="80328"/>
  </r>
  <r>
    <x v="20"/>
    <x v="20"/>
    <m/>
    <x v="2"/>
    <x v="10"/>
    <n v="20040023"/>
  </r>
  <r>
    <x v="20"/>
    <x v="20"/>
    <m/>
    <x v="0"/>
    <x v="10"/>
    <n v="22891734"/>
  </r>
  <r>
    <x v="20"/>
    <x v="20"/>
    <m/>
    <x v="1"/>
    <x v="10"/>
    <n v="9661332"/>
  </r>
  <r>
    <x v="21"/>
    <x v="21"/>
    <m/>
    <x v="0"/>
    <x v="10"/>
    <n v="12378288"/>
  </r>
  <r>
    <x v="21"/>
    <x v="21"/>
    <m/>
    <x v="1"/>
    <x v="10"/>
    <n v="9386091"/>
  </r>
  <r>
    <x v="22"/>
    <x v="22"/>
    <m/>
    <x v="2"/>
    <x v="10"/>
    <n v="-6843034"/>
  </r>
  <r>
    <x v="22"/>
    <x v="22"/>
    <m/>
    <x v="0"/>
    <x v="10"/>
    <n v="-2198056"/>
  </r>
  <r>
    <x v="22"/>
    <x v="22"/>
    <m/>
    <x v="1"/>
    <x v="10"/>
    <n v="-698877"/>
  </r>
  <r>
    <x v="23"/>
    <x v="23"/>
    <m/>
    <x v="0"/>
    <x v="10"/>
    <n v="2316362"/>
  </r>
  <r>
    <x v="23"/>
    <x v="23"/>
    <m/>
    <x v="1"/>
    <x v="10"/>
    <n v="5175626"/>
  </r>
  <r>
    <x v="24"/>
    <x v="24"/>
    <m/>
    <x v="0"/>
    <x v="10"/>
    <n v="4009996"/>
  </r>
  <r>
    <x v="24"/>
    <x v="24"/>
    <m/>
    <x v="1"/>
    <x v="10"/>
    <n v="1799783"/>
  </r>
  <r>
    <x v="25"/>
    <x v="25"/>
    <m/>
    <x v="0"/>
    <x v="10"/>
    <n v="13881466"/>
  </r>
  <r>
    <x v="25"/>
    <x v="25"/>
    <m/>
    <x v="1"/>
    <x v="10"/>
    <n v="3585926"/>
  </r>
  <r>
    <x v="26"/>
    <x v="26"/>
    <m/>
    <x v="2"/>
    <x v="10"/>
    <n v="10268907"/>
  </r>
  <r>
    <x v="26"/>
    <x v="26"/>
    <m/>
    <x v="0"/>
    <x v="10"/>
    <n v="-1728475"/>
  </r>
  <r>
    <x v="26"/>
    <x v="26"/>
    <m/>
    <x v="1"/>
    <x v="10"/>
    <n v="3349110"/>
  </r>
  <r>
    <x v="27"/>
    <x v="27"/>
    <m/>
    <x v="2"/>
    <x v="10"/>
    <n v="144632234"/>
  </r>
  <r>
    <x v="27"/>
    <x v="27"/>
    <m/>
    <x v="0"/>
    <x v="10"/>
    <n v="236137850"/>
  </r>
  <r>
    <x v="27"/>
    <x v="27"/>
    <m/>
    <x v="1"/>
    <x v="10"/>
    <n v="101909443"/>
  </r>
  <r>
    <x v="28"/>
    <x v="28"/>
    <m/>
    <x v="2"/>
    <x v="10"/>
    <n v="10076920"/>
  </r>
  <r>
    <x v="28"/>
    <x v="28"/>
    <m/>
    <x v="0"/>
    <x v="10"/>
    <n v="10039688"/>
  </r>
  <r>
    <x v="28"/>
    <x v="28"/>
    <m/>
    <x v="1"/>
    <x v="10"/>
    <n v="2779454"/>
  </r>
  <r>
    <x v="29"/>
    <x v="29"/>
    <m/>
    <x v="0"/>
    <x v="10"/>
    <n v="4147945"/>
  </r>
  <r>
    <x v="29"/>
    <x v="29"/>
    <m/>
    <x v="1"/>
    <x v="10"/>
    <n v="6762239"/>
  </r>
  <r>
    <x v="30"/>
    <x v="30"/>
    <m/>
    <x v="0"/>
    <x v="10"/>
    <n v="11932800"/>
  </r>
  <r>
    <x v="30"/>
    <x v="30"/>
    <m/>
    <x v="1"/>
    <x v="10"/>
    <n v="5904029"/>
  </r>
  <r>
    <x v="73"/>
    <x v="73"/>
    <m/>
    <x v="0"/>
    <x v="10"/>
    <n v="-132366"/>
  </r>
  <r>
    <x v="31"/>
    <x v="31"/>
    <m/>
    <x v="0"/>
    <x v="10"/>
    <n v="2199158"/>
  </r>
  <r>
    <x v="31"/>
    <x v="31"/>
    <m/>
    <x v="1"/>
    <x v="10"/>
    <n v="1197668"/>
  </r>
  <r>
    <x v="32"/>
    <x v="32"/>
    <m/>
    <x v="0"/>
    <x v="10"/>
    <n v="1550598"/>
  </r>
  <r>
    <x v="32"/>
    <x v="32"/>
    <m/>
    <x v="1"/>
    <x v="10"/>
    <n v="822161"/>
  </r>
  <r>
    <x v="33"/>
    <x v="33"/>
    <m/>
    <x v="2"/>
    <x v="10"/>
    <n v="12610969"/>
  </r>
  <r>
    <x v="33"/>
    <x v="33"/>
    <m/>
    <x v="0"/>
    <x v="10"/>
    <n v="27840586"/>
  </r>
  <r>
    <x v="33"/>
    <x v="33"/>
    <m/>
    <x v="1"/>
    <x v="10"/>
    <n v="5477649"/>
  </r>
  <r>
    <x v="34"/>
    <x v="34"/>
    <m/>
    <x v="2"/>
    <x v="10"/>
    <n v="1273998"/>
  </r>
  <r>
    <x v="34"/>
    <x v="34"/>
    <m/>
    <x v="0"/>
    <x v="10"/>
    <n v="2228936"/>
  </r>
  <r>
    <x v="34"/>
    <x v="34"/>
    <m/>
    <x v="1"/>
    <x v="10"/>
    <n v="1837187"/>
  </r>
  <r>
    <x v="35"/>
    <x v="35"/>
    <m/>
    <x v="0"/>
    <x v="10"/>
    <n v="15289814"/>
  </r>
  <r>
    <x v="35"/>
    <x v="35"/>
    <m/>
    <x v="1"/>
    <x v="10"/>
    <n v="6913776"/>
  </r>
  <r>
    <x v="36"/>
    <x v="36"/>
    <m/>
    <x v="0"/>
    <x v="10"/>
    <n v="1941488"/>
  </r>
  <r>
    <x v="36"/>
    <x v="36"/>
    <m/>
    <x v="1"/>
    <x v="10"/>
    <n v="873405"/>
  </r>
  <r>
    <x v="37"/>
    <x v="37"/>
    <m/>
    <x v="0"/>
    <x v="10"/>
    <n v="69222543"/>
  </r>
  <r>
    <x v="37"/>
    <x v="37"/>
    <m/>
    <x v="1"/>
    <x v="10"/>
    <n v="184717658"/>
  </r>
  <r>
    <x v="38"/>
    <x v="38"/>
    <m/>
    <x v="0"/>
    <x v="10"/>
    <n v="-49262335"/>
  </r>
  <r>
    <x v="38"/>
    <x v="38"/>
    <m/>
    <x v="1"/>
    <x v="10"/>
    <n v="6376116"/>
  </r>
  <r>
    <x v="39"/>
    <x v="39"/>
    <m/>
    <x v="0"/>
    <x v="10"/>
    <n v="9635144"/>
  </r>
  <r>
    <x v="39"/>
    <x v="39"/>
    <m/>
    <x v="1"/>
    <x v="10"/>
    <n v="4682802"/>
  </r>
  <r>
    <x v="40"/>
    <x v="40"/>
    <m/>
    <x v="2"/>
    <x v="10"/>
    <n v="64958755"/>
  </r>
  <r>
    <x v="40"/>
    <x v="40"/>
    <m/>
    <x v="0"/>
    <x v="10"/>
    <n v="118062287"/>
  </r>
  <r>
    <x v="40"/>
    <x v="40"/>
    <m/>
    <x v="1"/>
    <x v="10"/>
    <n v="64298511"/>
  </r>
  <r>
    <x v="41"/>
    <x v="41"/>
    <m/>
    <x v="2"/>
    <x v="10"/>
    <n v="-111308"/>
  </r>
  <r>
    <x v="41"/>
    <x v="41"/>
    <m/>
    <x v="0"/>
    <x v="10"/>
    <n v="-3852867"/>
  </r>
  <r>
    <x v="41"/>
    <x v="41"/>
    <m/>
    <x v="1"/>
    <x v="10"/>
    <n v="1918431"/>
  </r>
  <r>
    <x v="42"/>
    <x v="42"/>
    <m/>
    <x v="2"/>
    <x v="10"/>
    <n v="4562742"/>
  </r>
  <r>
    <x v="42"/>
    <x v="42"/>
    <m/>
    <x v="0"/>
    <x v="10"/>
    <n v="25547453"/>
  </r>
  <r>
    <x v="42"/>
    <x v="42"/>
    <m/>
    <x v="1"/>
    <x v="10"/>
    <n v="6881941"/>
  </r>
  <r>
    <x v="43"/>
    <x v="43"/>
    <m/>
    <x v="0"/>
    <x v="10"/>
    <n v="3163346"/>
  </r>
  <r>
    <x v="43"/>
    <x v="43"/>
    <m/>
    <x v="1"/>
    <x v="10"/>
    <n v="3526385"/>
  </r>
  <r>
    <x v="44"/>
    <x v="44"/>
    <m/>
    <x v="2"/>
    <x v="10"/>
    <n v="8509732"/>
  </r>
  <r>
    <x v="44"/>
    <x v="44"/>
    <m/>
    <x v="0"/>
    <x v="10"/>
    <n v="12032556"/>
  </r>
  <r>
    <x v="44"/>
    <x v="44"/>
    <m/>
    <x v="1"/>
    <x v="10"/>
    <n v="7038168"/>
  </r>
  <r>
    <x v="45"/>
    <x v="45"/>
    <m/>
    <x v="0"/>
    <x v="10"/>
    <n v="1278926"/>
  </r>
  <r>
    <x v="45"/>
    <x v="45"/>
    <m/>
    <x v="1"/>
    <x v="10"/>
    <n v="257700"/>
  </r>
  <r>
    <x v="46"/>
    <x v="46"/>
    <m/>
    <x v="0"/>
    <x v="10"/>
    <n v="92452036"/>
  </r>
  <r>
    <x v="46"/>
    <x v="46"/>
    <m/>
    <x v="1"/>
    <x v="10"/>
    <n v="23118884"/>
  </r>
  <r>
    <x v="47"/>
    <x v="47"/>
    <m/>
    <x v="0"/>
    <x v="10"/>
    <n v="5515198"/>
  </r>
  <r>
    <x v="47"/>
    <x v="47"/>
    <m/>
    <x v="1"/>
    <x v="10"/>
    <n v="1910055"/>
  </r>
  <r>
    <x v="48"/>
    <x v="48"/>
    <m/>
    <x v="0"/>
    <x v="10"/>
    <n v="9258156"/>
  </r>
  <r>
    <x v="48"/>
    <x v="48"/>
    <m/>
    <x v="1"/>
    <x v="10"/>
    <n v="3387535"/>
  </r>
  <r>
    <x v="49"/>
    <x v="49"/>
    <m/>
    <x v="0"/>
    <x v="10"/>
    <n v="61571143"/>
  </r>
  <r>
    <x v="49"/>
    <x v="49"/>
    <m/>
    <x v="1"/>
    <x v="10"/>
    <n v="17427730"/>
  </r>
  <r>
    <x v="50"/>
    <x v="50"/>
    <m/>
    <x v="2"/>
    <x v="10"/>
    <n v="1962428"/>
  </r>
  <r>
    <x v="50"/>
    <x v="50"/>
    <m/>
    <x v="0"/>
    <x v="10"/>
    <n v="10154580"/>
  </r>
  <r>
    <x v="50"/>
    <x v="50"/>
    <m/>
    <x v="1"/>
    <x v="10"/>
    <n v="323396"/>
  </r>
  <r>
    <x v="51"/>
    <x v="51"/>
    <m/>
    <x v="0"/>
    <x v="10"/>
    <n v="3174376"/>
  </r>
  <r>
    <x v="51"/>
    <x v="51"/>
    <m/>
    <x v="1"/>
    <x v="10"/>
    <n v="-1135682"/>
  </r>
  <r>
    <x v="52"/>
    <x v="52"/>
    <m/>
    <x v="2"/>
    <x v="10"/>
    <n v="23716199"/>
  </r>
  <r>
    <x v="52"/>
    <x v="52"/>
    <m/>
    <x v="0"/>
    <x v="10"/>
    <n v="34229510"/>
  </r>
  <r>
    <x v="52"/>
    <x v="52"/>
    <m/>
    <x v="1"/>
    <x v="10"/>
    <n v="4332076"/>
  </r>
  <r>
    <x v="53"/>
    <x v="53"/>
    <m/>
    <x v="0"/>
    <x v="10"/>
    <n v="4424550"/>
  </r>
  <r>
    <x v="53"/>
    <x v="53"/>
    <m/>
    <x v="1"/>
    <x v="10"/>
    <n v="1754802"/>
  </r>
  <r>
    <x v="54"/>
    <x v="54"/>
    <m/>
    <x v="0"/>
    <x v="10"/>
    <n v="-11117874"/>
  </r>
  <r>
    <x v="54"/>
    <x v="54"/>
    <m/>
    <x v="1"/>
    <x v="10"/>
    <n v="621504"/>
  </r>
  <r>
    <x v="55"/>
    <x v="55"/>
    <m/>
    <x v="0"/>
    <x v="10"/>
    <n v="10200062"/>
  </r>
  <r>
    <x v="55"/>
    <x v="55"/>
    <m/>
    <x v="1"/>
    <x v="10"/>
    <n v="5992339"/>
  </r>
  <r>
    <x v="56"/>
    <x v="56"/>
    <m/>
    <x v="2"/>
    <x v="10"/>
    <n v="-13768891"/>
  </r>
  <r>
    <x v="56"/>
    <x v="56"/>
    <m/>
    <x v="0"/>
    <x v="10"/>
    <n v="-41073189"/>
  </r>
  <r>
    <x v="56"/>
    <x v="56"/>
    <m/>
    <x v="1"/>
    <x v="10"/>
    <n v="-20864260"/>
  </r>
  <r>
    <x v="57"/>
    <x v="57"/>
    <m/>
    <x v="0"/>
    <x v="10"/>
    <n v="37745468"/>
  </r>
  <r>
    <x v="57"/>
    <x v="57"/>
    <m/>
    <x v="1"/>
    <x v="10"/>
    <n v="12409243"/>
  </r>
  <r>
    <x v="57"/>
    <x v="57"/>
    <m/>
    <x v="3"/>
    <x v="10"/>
    <n v="14015933"/>
  </r>
  <r>
    <x v="57"/>
    <x v="57"/>
    <m/>
    <x v="4"/>
    <x v="10"/>
    <n v="6392979"/>
  </r>
  <r>
    <x v="57"/>
    <x v="57"/>
    <m/>
    <x v="5"/>
    <x v="10"/>
    <n v="16203859"/>
  </r>
  <r>
    <x v="58"/>
    <x v="58"/>
    <m/>
    <x v="0"/>
    <x v="10"/>
    <n v="904668"/>
  </r>
  <r>
    <x v="58"/>
    <x v="58"/>
    <m/>
    <x v="1"/>
    <x v="10"/>
    <n v="827270"/>
  </r>
  <r>
    <x v="59"/>
    <x v="59"/>
    <m/>
    <x v="0"/>
    <x v="10"/>
    <n v="936942"/>
  </r>
  <r>
    <x v="59"/>
    <x v="59"/>
    <m/>
    <x v="1"/>
    <x v="10"/>
    <n v="-1107462"/>
  </r>
  <r>
    <x v="60"/>
    <x v="60"/>
    <m/>
    <x v="2"/>
    <x v="10"/>
    <n v="-907193"/>
  </r>
  <r>
    <x v="60"/>
    <x v="60"/>
    <m/>
    <x v="0"/>
    <x v="10"/>
    <n v="1427438"/>
  </r>
  <r>
    <x v="60"/>
    <x v="60"/>
    <m/>
    <x v="1"/>
    <x v="10"/>
    <n v="-662085"/>
  </r>
  <r>
    <x v="61"/>
    <x v="61"/>
    <m/>
    <x v="0"/>
    <x v="10"/>
    <n v="6858158"/>
  </r>
  <r>
    <x v="61"/>
    <x v="61"/>
    <m/>
    <x v="1"/>
    <x v="10"/>
    <n v="3546351"/>
  </r>
  <r>
    <x v="62"/>
    <x v="62"/>
    <m/>
    <x v="0"/>
    <x v="10"/>
    <n v="1271060"/>
  </r>
  <r>
    <x v="62"/>
    <x v="62"/>
    <m/>
    <x v="1"/>
    <x v="10"/>
    <n v="746733"/>
  </r>
  <r>
    <x v="63"/>
    <x v="63"/>
    <m/>
    <x v="0"/>
    <x v="10"/>
    <n v="7118188"/>
  </r>
  <r>
    <x v="63"/>
    <x v="63"/>
    <m/>
    <x v="1"/>
    <x v="10"/>
    <n v="1815185"/>
  </r>
  <r>
    <x v="64"/>
    <x v="64"/>
    <m/>
    <x v="2"/>
    <x v="10"/>
    <n v="11554423"/>
  </r>
  <r>
    <x v="64"/>
    <x v="64"/>
    <m/>
    <x v="0"/>
    <x v="10"/>
    <n v="28839463"/>
  </r>
  <r>
    <x v="64"/>
    <x v="64"/>
    <m/>
    <x v="1"/>
    <x v="10"/>
    <n v="4997666"/>
  </r>
  <r>
    <x v="65"/>
    <x v="65"/>
    <m/>
    <x v="0"/>
    <x v="10"/>
    <n v="77409490"/>
  </r>
  <r>
    <x v="65"/>
    <x v="65"/>
    <m/>
    <x v="1"/>
    <x v="10"/>
    <n v="7838052"/>
  </r>
  <r>
    <x v="65"/>
    <x v="65"/>
    <m/>
    <x v="3"/>
    <x v="10"/>
    <n v="34584881"/>
  </r>
  <r>
    <x v="65"/>
    <x v="65"/>
    <m/>
    <x v="4"/>
    <x v="10"/>
    <n v="37768271"/>
  </r>
  <r>
    <x v="65"/>
    <x v="65"/>
    <m/>
    <x v="5"/>
    <x v="10"/>
    <n v="55865784"/>
  </r>
  <r>
    <x v="66"/>
    <x v="66"/>
    <m/>
    <x v="0"/>
    <x v="10"/>
    <n v="3573130"/>
  </r>
  <r>
    <x v="66"/>
    <x v="66"/>
    <m/>
    <x v="1"/>
    <x v="10"/>
    <n v="3939441"/>
  </r>
  <r>
    <x v="67"/>
    <x v="67"/>
    <m/>
    <x v="0"/>
    <x v="10"/>
    <n v="19394564"/>
  </r>
  <r>
    <x v="67"/>
    <x v="67"/>
    <m/>
    <x v="1"/>
    <x v="10"/>
    <n v="20315837"/>
  </r>
  <r>
    <x v="68"/>
    <x v="68"/>
    <m/>
    <x v="0"/>
    <x v="10"/>
    <n v="14830"/>
  </r>
  <r>
    <x v="68"/>
    <x v="68"/>
    <m/>
    <x v="1"/>
    <x v="10"/>
    <n v="8214"/>
  </r>
  <r>
    <x v="69"/>
    <x v="69"/>
    <m/>
    <x v="0"/>
    <x v="10"/>
    <n v="3088111"/>
  </r>
  <r>
    <x v="69"/>
    <x v="69"/>
    <m/>
    <x v="1"/>
    <x v="10"/>
    <n v="901600"/>
  </r>
  <r>
    <x v="70"/>
    <x v="70"/>
    <m/>
    <x v="0"/>
    <x v="10"/>
    <n v="47354174"/>
  </r>
  <r>
    <x v="70"/>
    <x v="70"/>
    <m/>
    <x v="1"/>
    <x v="10"/>
    <n v="8746822"/>
  </r>
  <r>
    <x v="71"/>
    <x v="71"/>
    <m/>
    <x v="2"/>
    <x v="10"/>
    <n v="-3102365"/>
  </r>
  <r>
    <x v="71"/>
    <x v="71"/>
    <m/>
    <x v="0"/>
    <x v="10"/>
    <n v="14361250"/>
  </r>
  <r>
    <x v="71"/>
    <x v="71"/>
    <m/>
    <x v="1"/>
    <x v="10"/>
    <n v="-14352799"/>
  </r>
  <r>
    <x v="72"/>
    <x v="72"/>
    <m/>
    <x v="0"/>
    <x v="10"/>
    <n v="13150542"/>
  </r>
  <r>
    <x v="72"/>
    <x v="72"/>
    <m/>
    <x v="1"/>
    <x v="10"/>
    <n v="21594565"/>
  </r>
  <r>
    <x v="11"/>
    <x v="11"/>
    <m/>
    <x v="0"/>
    <x v="11"/>
    <n v="-742322"/>
  </r>
  <r>
    <x v="11"/>
    <x v="11"/>
    <m/>
    <x v="1"/>
    <x v="11"/>
    <n v="-167219"/>
  </r>
  <r>
    <x v="22"/>
    <x v="22"/>
    <m/>
    <x v="0"/>
    <x v="11"/>
    <n v="296517"/>
  </r>
  <r>
    <x v="22"/>
    <x v="22"/>
    <m/>
    <x v="1"/>
    <x v="11"/>
    <n v="561345"/>
  </r>
  <r>
    <x v="0"/>
    <x v="0"/>
    <m/>
    <x v="0"/>
    <x v="12"/>
    <n v="1001536"/>
  </r>
  <r>
    <x v="0"/>
    <x v="0"/>
    <m/>
    <x v="1"/>
    <x v="12"/>
    <n v="721409"/>
  </r>
  <r>
    <x v="3"/>
    <x v="3"/>
    <m/>
    <x v="0"/>
    <x v="12"/>
    <n v="2703016"/>
  </r>
  <r>
    <x v="3"/>
    <x v="3"/>
    <m/>
    <x v="1"/>
    <x v="12"/>
    <n v="4010632"/>
  </r>
  <r>
    <x v="5"/>
    <x v="5"/>
    <m/>
    <x v="0"/>
    <x v="12"/>
    <n v="96128"/>
  </r>
  <r>
    <x v="5"/>
    <x v="5"/>
    <m/>
    <x v="1"/>
    <x v="12"/>
    <n v="128237"/>
  </r>
  <r>
    <x v="7"/>
    <x v="7"/>
    <m/>
    <x v="0"/>
    <x v="12"/>
    <n v="12906884"/>
  </r>
  <r>
    <x v="7"/>
    <x v="7"/>
    <m/>
    <x v="1"/>
    <x v="12"/>
    <n v="2398221"/>
  </r>
  <r>
    <x v="8"/>
    <x v="8"/>
    <m/>
    <x v="2"/>
    <x v="12"/>
    <n v="6964180"/>
  </r>
  <r>
    <x v="8"/>
    <x v="8"/>
    <m/>
    <x v="0"/>
    <x v="12"/>
    <n v="47726344"/>
  </r>
  <r>
    <x v="8"/>
    <x v="8"/>
    <m/>
    <x v="1"/>
    <x v="12"/>
    <n v="11589259"/>
  </r>
  <r>
    <x v="10"/>
    <x v="10"/>
    <m/>
    <x v="0"/>
    <x v="12"/>
    <n v="2252196"/>
  </r>
  <r>
    <x v="10"/>
    <x v="10"/>
    <m/>
    <x v="1"/>
    <x v="12"/>
    <n v="1338235"/>
  </r>
  <r>
    <x v="11"/>
    <x v="11"/>
    <m/>
    <x v="0"/>
    <x v="12"/>
    <n v="2462382"/>
  </r>
  <r>
    <x v="11"/>
    <x v="11"/>
    <m/>
    <x v="1"/>
    <x v="12"/>
    <n v="1710765"/>
  </r>
  <r>
    <x v="13"/>
    <x v="13"/>
    <m/>
    <x v="0"/>
    <x v="12"/>
    <n v="53348226"/>
  </r>
  <r>
    <x v="13"/>
    <x v="13"/>
    <m/>
    <x v="1"/>
    <x v="12"/>
    <n v="13040796"/>
  </r>
  <r>
    <x v="14"/>
    <x v="14"/>
    <m/>
    <x v="2"/>
    <x v="12"/>
    <n v="709922"/>
  </r>
  <r>
    <x v="14"/>
    <x v="14"/>
    <m/>
    <x v="0"/>
    <x v="12"/>
    <n v="3375870"/>
  </r>
  <r>
    <x v="14"/>
    <x v="14"/>
    <m/>
    <x v="1"/>
    <x v="12"/>
    <n v="1952190"/>
  </r>
  <r>
    <x v="15"/>
    <x v="15"/>
    <m/>
    <x v="2"/>
    <x v="12"/>
    <n v="192906"/>
  </r>
  <r>
    <x v="15"/>
    <x v="15"/>
    <m/>
    <x v="0"/>
    <x v="12"/>
    <n v="490908"/>
  </r>
  <r>
    <x v="15"/>
    <x v="15"/>
    <m/>
    <x v="1"/>
    <x v="12"/>
    <n v="210162"/>
  </r>
  <r>
    <x v="16"/>
    <x v="16"/>
    <m/>
    <x v="0"/>
    <x v="12"/>
    <n v="12457025"/>
  </r>
  <r>
    <x v="16"/>
    <x v="16"/>
    <m/>
    <x v="1"/>
    <x v="12"/>
    <n v="11097081"/>
  </r>
  <r>
    <x v="17"/>
    <x v="17"/>
    <m/>
    <x v="0"/>
    <x v="12"/>
    <n v="3789895"/>
  </r>
  <r>
    <x v="17"/>
    <x v="17"/>
    <m/>
    <x v="1"/>
    <x v="12"/>
    <n v="502579"/>
  </r>
  <r>
    <x v="18"/>
    <x v="18"/>
    <m/>
    <x v="0"/>
    <x v="12"/>
    <n v="15632"/>
  </r>
  <r>
    <x v="18"/>
    <x v="18"/>
    <m/>
    <x v="1"/>
    <x v="12"/>
    <n v="7122"/>
  </r>
  <r>
    <x v="19"/>
    <x v="19"/>
    <m/>
    <x v="2"/>
    <x v="12"/>
    <n v="78357"/>
  </r>
  <r>
    <x v="19"/>
    <x v="19"/>
    <m/>
    <x v="0"/>
    <x v="12"/>
    <n v="240864"/>
  </r>
  <r>
    <x v="19"/>
    <x v="19"/>
    <m/>
    <x v="1"/>
    <x v="12"/>
    <n v="18875"/>
  </r>
  <r>
    <x v="20"/>
    <x v="20"/>
    <m/>
    <x v="2"/>
    <x v="12"/>
    <n v="10070399"/>
  </r>
  <r>
    <x v="20"/>
    <x v="20"/>
    <m/>
    <x v="0"/>
    <x v="12"/>
    <n v="8880088"/>
  </r>
  <r>
    <x v="20"/>
    <x v="20"/>
    <m/>
    <x v="1"/>
    <x v="12"/>
    <n v="2257115"/>
  </r>
  <r>
    <x v="21"/>
    <x v="21"/>
    <m/>
    <x v="0"/>
    <x v="12"/>
    <n v="141022"/>
  </r>
  <r>
    <x v="21"/>
    <x v="21"/>
    <m/>
    <x v="1"/>
    <x v="12"/>
    <n v="100520"/>
  </r>
  <r>
    <x v="22"/>
    <x v="22"/>
    <m/>
    <x v="2"/>
    <x v="12"/>
    <n v="977746"/>
  </r>
  <r>
    <x v="22"/>
    <x v="22"/>
    <m/>
    <x v="0"/>
    <x v="12"/>
    <n v="2300836"/>
  </r>
  <r>
    <x v="22"/>
    <x v="22"/>
    <m/>
    <x v="1"/>
    <x v="12"/>
    <n v="1061136"/>
  </r>
  <r>
    <x v="23"/>
    <x v="23"/>
    <m/>
    <x v="0"/>
    <x v="12"/>
    <n v="374092"/>
  </r>
  <r>
    <x v="23"/>
    <x v="23"/>
    <m/>
    <x v="1"/>
    <x v="12"/>
    <n v="175231"/>
  </r>
  <r>
    <x v="24"/>
    <x v="24"/>
    <m/>
    <x v="0"/>
    <x v="12"/>
    <n v="26678"/>
  </r>
  <r>
    <x v="24"/>
    <x v="24"/>
    <m/>
    <x v="1"/>
    <x v="12"/>
    <n v="18695"/>
  </r>
  <r>
    <x v="25"/>
    <x v="25"/>
    <m/>
    <x v="0"/>
    <x v="12"/>
    <n v="4931308"/>
  </r>
  <r>
    <x v="25"/>
    <x v="25"/>
    <m/>
    <x v="1"/>
    <x v="12"/>
    <n v="4187238"/>
  </r>
  <r>
    <x v="26"/>
    <x v="26"/>
    <m/>
    <x v="2"/>
    <x v="12"/>
    <n v="2305027"/>
  </r>
  <r>
    <x v="26"/>
    <x v="26"/>
    <m/>
    <x v="0"/>
    <x v="12"/>
    <n v="2079420"/>
  </r>
  <r>
    <x v="26"/>
    <x v="26"/>
    <m/>
    <x v="1"/>
    <x v="12"/>
    <n v="2503664"/>
  </r>
  <r>
    <x v="27"/>
    <x v="27"/>
    <m/>
    <x v="2"/>
    <x v="12"/>
    <n v="3240347"/>
  </r>
  <r>
    <x v="27"/>
    <x v="27"/>
    <m/>
    <x v="0"/>
    <x v="12"/>
    <n v="83202973"/>
  </r>
  <r>
    <x v="27"/>
    <x v="27"/>
    <m/>
    <x v="1"/>
    <x v="12"/>
    <n v="13188485"/>
  </r>
  <r>
    <x v="28"/>
    <x v="28"/>
    <m/>
    <x v="2"/>
    <x v="12"/>
    <n v="259977"/>
  </r>
  <r>
    <x v="28"/>
    <x v="28"/>
    <m/>
    <x v="0"/>
    <x v="12"/>
    <n v="1111126"/>
  </r>
  <r>
    <x v="28"/>
    <x v="28"/>
    <m/>
    <x v="1"/>
    <x v="12"/>
    <n v="231984"/>
  </r>
  <r>
    <x v="30"/>
    <x v="30"/>
    <m/>
    <x v="0"/>
    <x v="12"/>
    <n v="2322444"/>
  </r>
  <r>
    <x v="30"/>
    <x v="30"/>
    <m/>
    <x v="1"/>
    <x v="12"/>
    <n v="715227"/>
  </r>
  <r>
    <x v="73"/>
    <x v="73"/>
    <m/>
    <x v="0"/>
    <x v="12"/>
    <n v="110402"/>
  </r>
  <r>
    <x v="31"/>
    <x v="31"/>
    <m/>
    <x v="0"/>
    <x v="12"/>
    <n v="874"/>
  </r>
  <r>
    <x v="31"/>
    <x v="31"/>
    <m/>
    <x v="1"/>
    <x v="12"/>
    <n v="440"/>
  </r>
  <r>
    <x v="32"/>
    <x v="32"/>
    <m/>
    <x v="0"/>
    <x v="12"/>
    <n v="95383"/>
  </r>
  <r>
    <x v="33"/>
    <x v="33"/>
    <m/>
    <x v="2"/>
    <x v="12"/>
    <n v="3816982"/>
  </r>
  <r>
    <x v="33"/>
    <x v="33"/>
    <m/>
    <x v="0"/>
    <x v="12"/>
    <n v="8609078"/>
  </r>
  <r>
    <x v="33"/>
    <x v="33"/>
    <m/>
    <x v="1"/>
    <x v="12"/>
    <n v="7163830"/>
  </r>
  <r>
    <x v="34"/>
    <x v="34"/>
    <m/>
    <x v="2"/>
    <x v="12"/>
    <n v="58030"/>
  </r>
  <r>
    <x v="34"/>
    <x v="34"/>
    <m/>
    <x v="0"/>
    <x v="12"/>
    <n v="47034"/>
  </r>
  <r>
    <x v="34"/>
    <x v="34"/>
    <m/>
    <x v="1"/>
    <x v="12"/>
    <n v="62766"/>
  </r>
  <r>
    <x v="35"/>
    <x v="35"/>
    <m/>
    <x v="0"/>
    <x v="12"/>
    <n v="894134"/>
  </r>
  <r>
    <x v="35"/>
    <x v="35"/>
    <m/>
    <x v="1"/>
    <x v="12"/>
    <n v="599764"/>
  </r>
  <r>
    <x v="36"/>
    <x v="36"/>
    <m/>
    <x v="0"/>
    <x v="12"/>
    <n v="122580"/>
  </r>
  <r>
    <x v="36"/>
    <x v="36"/>
    <m/>
    <x v="1"/>
    <x v="12"/>
    <n v="45717"/>
  </r>
  <r>
    <x v="38"/>
    <x v="38"/>
    <m/>
    <x v="0"/>
    <x v="12"/>
    <n v="665399"/>
  </r>
  <r>
    <x v="38"/>
    <x v="38"/>
    <m/>
    <x v="1"/>
    <x v="12"/>
    <n v="962623"/>
  </r>
  <r>
    <x v="39"/>
    <x v="39"/>
    <m/>
    <x v="0"/>
    <x v="12"/>
    <n v="146116"/>
  </r>
  <r>
    <x v="41"/>
    <x v="41"/>
    <m/>
    <x v="2"/>
    <x v="12"/>
    <n v="2359633"/>
  </r>
  <r>
    <x v="41"/>
    <x v="41"/>
    <m/>
    <x v="0"/>
    <x v="12"/>
    <n v="22535718"/>
  </r>
  <r>
    <x v="41"/>
    <x v="41"/>
    <m/>
    <x v="1"/>
    <x v="12"/>
    <n v="5910417"/>
  </r>
  <r>
    <x v="42"/>
    <x v="42"/>
    <m/>
    <x v="2"/>
    <x v="12"/>
    <n v="672091"/>
  </r>
  <r>
    <x v="42"/>
    <x v="42"/>
    <m/>
    <x v="0"/>
    <x v="12"/>
    <n v="1425245"/>
  </r>
  <r>
    <x v="42"/>
    <x v="42"/>
    <m/>
    <x v="1"/>
    <x v="12"/>
    <n v="1490941"/>
  </r>
  <r>
    <x v="43"/>
    <x v="43"/>
    <m/>
    <x v="0"/>
    <x v="12"/>
    <n v="54514"/>
  </r>
  <r>
    <x v="44"/>
    <x v="44"/>
    <m/>
    <x v="2"/>
    <x v="12"/>
    <n v="115681"/>
  </r>
  <r>
    <x v="44"/>
    <x v="44"/>
    <m/>
    <x v="0"/>
    <x v="12"/>
    <n v="490152"/>
  </r>
  <r>
    <x v="44"/>
    <x v="44"/>
    <m/>
    <x v="1"/>
    <x v="12"/>
    <n v="1162874"/>
  </r>
  <r>
    <x v="46"/>
    <x v="46"/>
    <m/>
    <x v="0"/>
    <x v="12"/>
    <n v="6938654"/>
  </r>
  <r>
    <x v="47"/>
    <x v="47"/>
    <m/>
    <x v="0"/>
    <x v="12"/>
    <n v="107174"/>
  </r>
  <r>
    <x v="49"/>
    <x v="49"/>
    <m/>
    <x v="0"/>
    <x v="12"/>
    <n v="4614760"/>
  </r>
  <r>
    <x v="49"/>
    <x v="49"/>
    <m/>
    <x v="1"/>
    <x v="12"/>
    <n v="10326194"/>
  </r>
  <r>
    <x v="50"/>
    <x v="50"/>
    <m/>
    <x v="2"/>
    <x v="12"/>
    <n v="137187"/>
  </r>
  <r>
    <x v="50"/>
    <x v="50"/>
    <m/>
    <x v="0"/>
    <x v="12"/>
    <n v="318068"/>
  </r>
  <r>
    <x v="50"/>
    <x v="50"/>
    <m/>
    <x v="1"/>
    <x v="12"/>
    <n v="53491"/>
  </r>
  <r>
    <x v="52"/>
    <x v="52"/>
    <m/>
    <x v="2"/>
    <x v="12"/>
    <n v="1547391"/>
  </r>
  <r>
    <x v="52"/>
    <x v="52"/>
    <m/>
    <x v="0"/>
    <x v="12"/>
    <n v="24656796"/>
  </r>
  <r>
    <x v="52"/>
    <x v="52"/>
    <m/>
    <x v="1"/>
    <x v="12"/>
    <n v="27623186"/>
  </r>
  <r>
    <x v="53"/>
    <x v="53"/>
    <m/>
    <x v="0"/>
    <x v="12"/>
    <n v="3010102"/>
  </r>
  <r>
    <x v="53"/>
    <x v="53"/>
    <m/>
    <x v="1"/>
    <x v="12"/>
    <n v="182771"/>
  </r>
  <r>
    <x v="54"/>
    <x v="54"/>
    <m/>
    <x v="0"/>
    <x v="12"/>
    <n v="201596"/>
  </r>
  <r>
    <x v="54"/>
    <x v="54"/>
    <m/>
    <x v="1"/>
    <x v="12"/>
    <n v="73294"/>
  </r>
  <r>
    <x v="55"/>
    <x v="55"/>
    <m/>
    <x v="0"/>
    <x v="12"/>
    <n v="879894"/>
  </r>
  <r>
    <x v="55"/>
    <x v="55"/>
    <m/>
    <x v="1"/>
    <x v="12"/>
    <n v="619794"/>
  </r>
  <r>
    <x v="56"/>
    <x v="56"/>
    <m/>
    <x v="2"/>
    <x v="12"/>
    <n v="117655227"/>
  </r>
  <r>
    <x v="56"/>
    <x v="56"/>
    <m/>
    <x v="0"/>
    <x v="12"/>
    <n v="263587916"/>
  </r>
  <r>
    <x v="56"/>
    <x v="56"/>
    <m/>
    <x v="1"/>
    <x v="12"/>
    <n v="54159964"/>
  </r>
  <r>
    <x v="57"/>
    <x v="57"/>
    <m/>
    <x v="0"/>
    <x v="12"/>
    <n v="5820329"/>
  </r>
  <r>
    <x v="57"/>
    <x v="57"/>
    <m/>
    <x v="1"/>
    <x v="12"/>
    <n v="24008126"/>
  </r>
  <r>
    <x v="57"/>
    <x v="57"/>
    <m/>
    <x v="3"/>
    <x v="12"/>
    <n v="6336978"/>
  </r>
  <r>
    <x v="57"/>
    <x v="57"/>
    <m/>
    <x v="4"/>
    <x v="12"/>
    <n v="3453652"/>
  </r>
  <r>
    <x v="57"/>
    <x v="57"/>
    <m/>
    <x v="5"/>
    <x v="12"/>
    <n v="16204492"/>
  </r>
  <r>
    <x v="58"/>
    <x v="58"/>
    <m/>
    <x v="0"/>
    <x v="12"/>
    <n v="96442"/>
  </r>
  <r>
    <x v="61"/>
    <x v="61"/>
    <m/>
    <x v="0"/>
    <x v="12"/>
    <n v="121412"/>
  </r>
  <r>
    <x v="61"/>
    <x v="61"/>
    <m/>
    <x v="1"/>
    <x v="12"/>
    <n v="12235"/>
  </r>
  <r>
    <x v="63"/>
    <x v="63"/>
    <m/>
    <x v="0"/>
    <x v="12"/>
    <n v="8998"/>
  </r>
  <r>
    <x v="63"/>
    <x v="63"/>
    <m/>
    <x v="1"/>
    <x v="12"/>
    <n v="471404"/>
  </r>
  <r>
    <x v="64"/>
    <x v="64"/>
    <m/>
    <x v="2"/>
    <x v="12"/>
    <n v="963238"/>
  </r>
  <r>
    <x v="64"/>
    <x v="64"/>
    <m/>
    <x v="0"/>
    <x v="12"/>
    <n v="5035776"/>
  </r>
  <r>
    <x v="64"/>
    <x v="64"/>
    <m/>
    <x v="1"/>
    <x v="12"/>
    <n v="5605015"/>
  </r>
  <r>
    <x v="65"/>
    <x v="65"/>
    <m/>
    <x v="0"/>
    <x v="12"/>
    <n v="1351458"/>
  </r>
  <r>
    <x v="65"/>
    <x v="65"/>
    <m/>
    <x v="4"/>
    <x v="12"/>
    <n v="18585"/>
  </r>
  <r>
    <x v="65"/>
    <x v="65"/>
    <m/>
    <x v="5"/>
    <x v="12"/>
    <n v="123856"/>
  </r>
  <r>
    <x v="66"/>
    <x v="66"/>
    <m/>
    <x v="0"/>
    <x v="12"/>
    <n v="528090"/>
  </r>
  <r>
    <x v="66"/>
    <x v="66"/>
    <m/>
    <x v="1"/>
    <x v="12"/>
    <n v="205758"/>
  </r>
  <r>
    <x v="68"/>
    <x v="68"/>
    <m/>
    <x v="0"/>
    <x v="12"/>
    <n v="678077"/>
  </r>
  <r>
    <x v="70"/>
    <x v="70"/>
    <m/>
    <x v="0"/>
    <x v="12"/>
    <n v="18065986"/>
  </r>
  <r>
    <x v="70"/>
    <x v="70"/>
    <m/>
    <x v="1"/>
    <x v="12"/>
    <n v="4304940"/>
  </r>
  <r>
    <x v="71"/>
    <x v="71"/>
    <m/>
    <x v="0"/>
    <x v="12"/>
    <n v="20160136"/>
  </r>
  <r>
    <x v="71"/>
    <x v="71"/>
    <m/>
    <x v="1"/>
    <x v="12"/>
    <n v="6691749"/>
  </r>
  <r>
    <x v="0"/>
    <x v="0"/>
    <m/>
    <x v="0"/>
    <x v="13"/>
    <n v="19542760"/>
  </r>
  <r>
    <x v="0"/>
    <x v="0"/>
    <m/>
    <x v="1"/>
    <x v="13"/>
    <n v="8386332"/>
  </r>
  <r>
    <x v="1"/>
    <x v="1"/>
    <m/>
    <x v="0"/>
    <x v="13"/>
    <n v="259455"/>
  </r>
  <r>
    <x v="3"/>
    <x v="3"/>
    <m/>
    <x v="0"/>
    <x v="13"/>
    <n v="15691038"/>
  </r>
  <r>
    <x v="3"/>
    <x v="3"/>
    <m/>
    <x v="1"/>
    <x v="13"/>
    <n v="7569389"/>
  </r>
  <r>
    <x v="4"/>
    <x v="4"/>
    <m/>
    <x v="0"/>
    <x v="13"/>
    <n v="410434"/>
  </r>
  <r>
    <x v="4"/>
    <x v="4"/>
    <m/>
    <x v="1"/>
    <x v="13"/>
    <n v="663793"/>
  </r>
  <r>
    <x v="5"/>
    <x v="5"/>
    <m/>
    <x v="0"/>
    <x v="13"/>
    <n v="2374154"/>
  </r>
  <r>
    <x v="5"/>
    <x v="5"/>
    <m/>
    <x v="1"/>
    <x v="13"/>
    <n v="1674577"/>
  </r>
  <r>
    <x v="6"/>
    <x v="6"/>
    <m/>
    <x v="2"/>
    <x v="13"/>
    <n v="3129285"/>
  </r>
  <r>
    <x v="6"/>
    <x v="6"/>
    <m/>
    <x v="0"/>
    <x v="13"/>
    <n v="10295850"/>
  </r>
  <r>
    <x v="6"/>
    <x v="6"/>
    <m/>
    <x v="1"/>
    <x v="13"/>
    <n v="5829693"/>
  </r>
  <r>
    <x v="7"/>
    <x v="7"/>
    <m/>
    <x v="0"/>
    <x v="13"/>
    <n v="53476788"/>
  </r>
  <r>
    <x v="7"/>
    <x v="7"/>
    <m/>
    <x v="1"/>
    <x v="13"/>
    <n v="33032751"/>
  </r>
  <r>
    <x v="8"/>
    <x v="8"/>
    <m/>
    <x v="2"/>
    <x v="13"/>
    <n v="21996339"/>
  </r>
  <r>
    <x v="8"/>
    <x v="8"/>
    <m/>
    <x v="0"/>
    <x v="13"/>
    <n v="75245816"/>
  </r>
  <r>
    <x v="8"/>
    <x v="8"/>
    <m/>
    <x v="1"/>
    <x v="13"/>
    <n v="44272866"/>
  </r>
  <r>
    <x v="9"/>
    <x v="9"/>
    <m/>
    <x v="0"/>
    <x v="13"/>
    <n v="5697381"/>
  </r>
  <r>
    <x v="9"/>
    <x v="9"/>
    <m/>
    <x v="1"/>
    <x v="13"/>
    <n v="3265894"/>
  </r>
  <r>
    <x v="10"/>
    <x v="10"/>
    <m/>
    <x v="0"/>
    <x v="13"/>
    <n v="1118990"/>
  </r>
  <r>
    <x v="10"/>
    <x v="10"/>
    <m/>
    <x v="1"/>
    <x v="13"/>
    <n v="4170146"/>
  </r>
  <r>
    <x v="11"/>
    <x v="11"/>
    <m/>
    <x v="0"/>
    <x v="13"/>
    <n v="24106748"/>
  </r>
  <r>
    <x v="11"/>
    <x v="11"/>
    <m/>
    <x v="1"/>
    <x v="13"/>
    <n v="18887090"/>
  </r>
  <r>
    <x v="12"/>
    <x v="12"/>
    <m/>
    <x v="0"/>
    <x v="13"/>
    <n v="2778886"/>
  </r>
  <r>
    <x v="12"/>
    <x v="12"/>
    <m/>
    <x v="1"/>
    <x v="13"/>
    <n v="1667856"/>
  </r>
  <r>
    <x v="13"/>
    <x v="13"/>
    <m/>
    <x v="0"/>
    <x v="13"/>
    <n v="56778014"/>
  </r>
  <r>
    <x v="13"/>
    <x v="13"/>
    <m/>
    <x v="1"/>
    <x v="13"/>
    <n v="9758390"/>
  </r>
  <r>
    <x v="14"/>
    <x v="14"/>
    <m/>
    <x v="2"/>
    <x v="13"/>
    <n v="13182513"/>
  </r>
  <r>
    <x v="14"/>
    <x v="14"/>
    <m/>
    <x v="0"/>
    <x v="13"/>
    <n v="30076850"/>
  </r>
  <r>
    <x v="14"/>
    <x v="14"/>
    <m/>
    <x v="1"/>
    <x v="13"/>
    <n v="10922921"/>
  </r>
  <r>
    <x v="15"/>
    <x v="15"/>
    <m/>
    <x v="2"/>
    <x v="13"/>
    <n v="2272603"/>
  </r>
  <r>
    <x v="15"/>
    <x v="15"/>
    <m/>
    <x v="0"/>
    <x v="13"/>
    <n v="10104838"/>
  </r>
  <r>
    <x v="15"/>
    <x v="15"/>
    <m/>
    <x v="1"/>
    <x v="13"/>
    <n v="8017066"/>
  </r>
  <r>
    <x v="16"/>
    <x v="16"/>
    <m/>
    <x v="0"/>
    <x v="13"/>
    <n v="13298022"/>
  </r>
  <r>
    <x v="16"/>
    <x v="16"/>
    <m/>
    <x v="1"/>
    <x v="13"/>
    <n v="6992681"/>
  </r>
  <r>
    <x v="17"/>
    <x v="17"/>
    <m/>
    <x v="0"/>
    <x v="13"/>
    <n v="3206290"/>
  </r>
  <r>
    <x v="17"/>
    <x v="17"/>
    <m/>
    <x v="1"/>
    <x v="13"/>
    <n v="1652381"/>
  </r>
  <r>
    <x v="18"/>
    <x v="18"/>
    <m/>
    <x v="0"/>
    <x v="13"/>
    <n v="448694"/>
  </r>
  <r>
    <x v="18"/>
    <x v="18"/>
    <m/>
    <x v="1"/>
    <x v="13"/>
    <n v="238093"/>
  </r>
  <r>
    <x v="19"/>
    <x v="19"/>
    <m/>
    <x v="2"/>
    <x v="13"/>
    <n v="12255"/>
  </r>
  <r>
    <x v="19"/>
    <x v="19"/>
    <m/>
    <x v="0"/>
    <x v="13"/>
    <n v="3978"/>
  </r>
  <r>
    <x v="19"/>
    <x v="19"/>
    <m/>
    <x v="1"/>
    <x v="13"/>
    <n v="394"/>
  </r>
  <r>
    <x v="20"/>
    <x v="20"/>
    <m/>
    <x v="2"/>
    <x v="13"/>
    <n v="6945118"/>
  </r>
  <r>
    <x v="20"/>
    <x v="20"/>
    <m/>
    <x v="0"/>
    <x v="13"/>
    <n v="12830788"/>
  </r>
  <r>
    <x v="20"/>
    <x v="20"/>
    <m/>
    <x v="1"/>
    <x v="13"/>
    <n v="5264387"/>
  </r>
  <r>
    <x v="21"/>
    <x v="21"/>
    <m/>
    <x v="0"/>
    <x v="13"/>
    <n v="548696"/>
  </r>
  <r>
    <x v="21"/>
    <x v="21"/>
    <m/>
    <x v="1"/>
    <x v="13"/>
    <n v="591951"/>
  </r>
  <r>
    <x v="22"/>
    <x v="22"/>
    <m/>
    <x v="2"/>
    <x v="13"/>
    <n v="6357873"/>
  </r>
  <r>
    <x v="22"/>
    <x v="22"/>
    <m/>
    <x v="0"/>
    <x v="13"/>
    <n v="16620770"/>
  </r>
  <r>
    <x v="22"/>
    <x v="22"/>
    <m/>
    <x v="1"/>
    <x v="13"/>
    <n v="1417859"/>
  </r>
  <r>
    <x v="23"/>
    <x v="23"/>
    <m/>
    <x v="0"/>
    <x v="13"/>
    <n v="90934"/>
  </r>
  <r>
    <x v="23"/>
    <x v="23"/>
    <m/>
    <x v="1"/>
    <x v="13"/>
    <n v="41106"/>
  </r>
  <r>
    <x v="24"/>
    <x v="24"/>
    <m/>
    <x v="0"/>
    <x v="13"/>
    <n v="103854"/>
  </r>
  <r>
    <x v="24"/>
    <x v="24"/>
    <m/>
    <x v="1"/>
    <x v="13"/>
    <n v="82063"/>
  </r>
  <r>
    <x v="25"/>
    <x v="25"/>
    <m/>
    <x v="0"/>
    <x v="13"/>
    <n v="11238776"/>
  </r>
  <r>
    <x v="25"/>
    <x v="25"/>
    <m/>
    <x v="1"/>
    <x v="13"/>
    <n v="6977046"/>
  </r>
  <r>
    <x v="26"/>
    <x v="26"/>
    <m/>
    <x v="2"/>
    <x v="13"/>
    <n v="1945836"/>
  </r>
  <r>
    <x v="26"/>
    <x v="26"/>
    <m/>
    <x v="0"/>
    <x v="13"/>
    <n v="4919335"/>
  </r>
  <r>
    <x v="26"/>
    <x v="26"/>
    <m/>
    <x v="1"/>
    <x v="13"/>
    <n v="1418261"/>
  </r>
  <r>
    <x v="27"/>
    <x v="27"/>
    <m/>
    <x v="2"/>
    <x v="13"/>
    <n v="8721023"/>
  </r>
  <r>
    <x v="27"/>
    <x v="27"/>
    <m/>
    <x v="0"/>
    <x v="13"/>
    <n v="87590831"/>
  </r>
  <r>
    <x v="27"/>
    <x v="27"/>
    <m/>
    <x v="1"/>
    <x v="13"/>
    <n v="29402053"/>
  </r>
  <r>
    <x v="28"/>
    <x v="28"/>
    <m/>
    <x v="2"/>
    <x v="13"/>
    <n v="2312817"/>
  </r>
  <r>
    <x v="28"/>
    <x v="28"/>
    <m/>
    <x v="0"/>
    <x v="13"/>
    <n v="3479678"/>
  </r>
  <r>
    <x v="28"/>
    <x v="28"/>
    <m/>
    <x v="1"/>
    <x v="13"/>
    <n v="926746"/>
  </r>
  <r>
    <x v="29"/>
    <x v="29"/>
    <m/>
    <x v="0"/>
    <x v="13"/>
    <n v="3472714"/>
  </r>
  <r>
    <x v="29"/>
    <x v="29"/>
    <m/>
    <x v="1"/>
    <x v="13"/>
    <n v="2392139"/>
  </r>
  <r>
    <x v="30"/>
    <x v="30"/>
    <m/>
    <x v="0"/>
    <x v="13"/>
    <n v="329300"/>
  </r>
  <r>
    <x v="30"/>
    <x v="30"/>
    <m/>
    <x v="1"/>
    <x v="13"/>
    <n v="209110"/>
  </r>
  <r>
    <x v="31"/>
    <x v="31"/>
    <m/>
    <x v="0"/>
    <x v="13"/>
    <n v="217720"/>
  </r>
  <r>
    <x v="31"/>
    <x v="31"/>
    <m/>
    <x v="1"/>
    <x v="13"/>
    <n v="322557"/>
  </r>
  <r>
    <x v="32"/>
    <x v="32"/>
    <m/>
    <x v="0"/>
    <x v="13"/>
    <n v="92091"/>
  </r>
  <r>
    <x v="33"/>
    <x v="33"/>
    <m/>
    <x v="2"/>
    <x v="13"/>
    <n v="250218"/>
  </r>
  <r>
    <x v="33"/>
    <x v="33"/>
    <m/>
    <x v="0"/>
    <x v="13"/>
    <n v="186708"/>
  </r>
  <r>
    <x v="33"/>
    <x v="33"/>
    <m/>
    <x v="1"/>
    <x v="13"/>
    <n v="36058"/>
  </r>
  <r>
    <x v="34"/>
    <x v="34"/>
    <m/>
    <x v="2"/>
    <x v="13"/>
    <n v="948138"/>
  </r>
  <r>
    <x v="34"/>
    <x v="34"/>
    <m/>
    <x v="0"/>
    <x v="13"/>
    <n v="724412"/>
  </r>
  <r>
    <x v="34"/>
    <x v="34"/>
    <m/>
    <x v="1"/>
    <x v="13"/>
    <n v="569855"/>
  </r>
  <r>
    <x v="35"/>
    <x v="35"/>
    <m/>
    <x v="0"/>
    <x v="13"/>
    <n v="374484"/>
  </r>
  <r>
    <x v="35"/>
    <x v="35"/>
    <m/>
    <x v="1"/>
    <x v="13"/>
    <n v="1185248"/>
  </r>
  <r>
    <x v="36"/>
    <x v="36"/>
    <m/>
    <x v="0"/>
    <x v="13"/>
    <n v="136302"/>
  </r>
  <r>
    <x v="36"/>
    <x v="36"/>
    <m/>
    <x v="1"/>
    <x v="13"/>
    <n v="50444"/>
  </r>
  <r>
    <x v="38"/>
    <x v="38"/>
    <m/>
    <x v="0"/>
    <x v="13"/>
    <n v="17672010"/>
  </r>
  <r>
    <x v="38"/>
    <x v="38"/>
    <m/>
    <x v="1"/>
    <x v="13"/>
    <n v="3335459"/>
  </r>
  <r>
    <x v="39"/>
    <x v="39"/>
    <m/>
    <x v="0"/>
    <x v="13"/>
    <n v="6500944"/>
  </r>
  <r>
    <x v="39"/>
    <x v="39"/>
    <m/>
    <x v="1"/>
    <x v="13"/>
    <n v="3548596"/>
  </r>
  <r>
    <x v="41"/>
    <x v="41"/>
    <m/>
    <x v="2"/>
    <x v="13"/>
    <n v="54450956"/>
  </r>
  <r>
    <x v="41"/>
    <x v="41"/>
    <m/>
    <x v="0"/>
    <x v="13"/>
    <n v="3046062"/>
  </r>
  <r>
    <x v="41"/>
    <x v="41"/>
    <m/>
    <x v="1"/>
    <x v="13"/>
    <n v="1550981"/>
  </r>
  <r>
    <x v="43"/>
    <x v="43"/>
    <m/>
    <x v="0"/>
    <x v="13"/>
    <n v="102859"/>
  </r>
  <r>
    <x v="43"/>
    <x v="43"/>
    <m/>
    <x v="1"/>
    <x v="13"/>
    <n v="59769"/>
  </r>
  <r>
    <x v="44"/>
    <x v="44"/>
    <m/>
    <x v="2"/>
    <x v="13"/>
    <n v="1264817"/>
  </r>
  <r>
    <x v="44"/>
    <x v="44"/>
    <m/>
    <x v="0"/>
    <x v="13"/>
    <n v="2934347"/>
  </r>
  <r>
    <x v="44"/>
    <x v="44"/>
    <m/>
    <x v="1"/>
    <x v="13"/>
    <n v="1962305"/>
  </r>
  <r>
    <x v="46"/>
    <x v="46"/>
    <m/>
    <x v="0"/>
    <x v="13"/>
    <n v="20447306"/>
  </r>
  <r>
    <x v="46"/>
    <x v="46"/>
    <m/>
    <x v="1"/>
    <x v="13"/>
    <n v="9343174"/>
  </r>
  <r>
    <x v="47"/>
    <x v="47"/>
    <m/>
    <x v="0"/>
    <x v="13"/>
    <n v="255956"/>
  </r>
  <r>
    <x v="47"/>
    <x v="47"/>
    <m/>
    <x v="1"/>
    <x v="13"/>
    <n v="187388"/>
  </r>
  <r>
    <x v="49"/>
    <x v="49"/>
    <m/>
    <x v="0"/>
    <x v="13"/>
    <n v="3898042"/>
  </r>
  <r>
    <x v="49"/>
    <x v="49"/>
    <m/>
    <x v="1"/>
    <x v="13"/>
    <n v="6630550"/>
  </r>
  <r>
    <x v="50"/>
    <x v="50"/>
    <m/>
    <x v="2"/>
    <x v="13"/>
    <n v="57320"/>
  </r>
  <r>
    <x v="50"/>
    <x v="50"/>
    <m/>
    <x v="0"/>
    <x v="13"/>
    <n v="54578"/>
  </r>
  <r>
    <x v="50"/>
    <x v="50"/>
    <m/>
    <x v="1"/>
    <x v="13"/>
    <n v="171753"/>
  </r>
  <r>
    <x v="52"/>
    <x v="52"/>
    <m/>
    <x v="2"/>
    <x v="13"/>
    <n v="4148007"/>
  </r>
  <r>
    <x v="52"/>
    <x v="52"/>
    <m/>
    <x v="0"/>
    <x v="13"/>
    <n v="28973246"/>
  </r>
  <r>
    <x v="52"/>
    <x v="52"/>
    <m/>
    <x v="1"/>
    <x v="13"/>
    <n v="26914131"/>
  </r>
  <r>
    <x v="53"/>
    <x v="53"/>
    <m/>
    <x v="0"/>
    <x v="13"/>
    <n v="5712604"/>
  </r>
  <r>
    <x v="53"/>
    <x v="53"/>
    <m/>
    <x v="1"/>
    <x v="13"/>
    <n v="1287545"/>
  </r>
  <r>
    <x v="54"/>
    <x v="54"/>
    <m/>
    <x v="0"/>
    <x v="13"/>
    <n v="36878978"/>
  </r>
  <r>
    <x v="54"/>
    <x v="54"/>
    <m/>
    <x v="1"/>
    <x v="13"/>
    <n v="26443185"/>
  </r>
  <r>
    <x v="55"/>
    <x v="55"/>
    <m/>
    <x v="0"/>
    <x v="13"/>
    <n v="56974"/>
  </r>
  <r>
    <x v="55"/>
    <x v="55"/>
    <m/>
    <x v="1"/>
    <x v="13"/>
    <n v="66308"/>
  </r>
  <r>
    <x v="56"/>
    <x v="56"/>
    <m/>
    <x v="2"/>
    <x v="13"/>
    <n v="133035743"/>
  </r>
  <r>
    <x v="56"/>
    <x v="56"/>
    <m/>
    <x v="0"/>
    <x v="13"/>
    <n v="320455721"/>
  </r>
  <r>
    <x v="56"/>
    <x v="56"/>
    <m/>
    <x v="1"/>
    <x v="13"/>
    <n v="88689772"/>
  </r>
  <r>
    <x v="57"/>
    <x v="57"/>
    <m/>
    <x v="3"/>
    <x v="13"/>
    <n v="9004402"/>
  </r>
  <r>
    <x v="57"/>
    <x v="57"/>
    <m/>
    <x v="4"/>
    <x v="13"/>
    <n v="6783171"/>
  </r>
  <r>
    <x v="57"/>
    <x v="57"/>
    <m/>
    <x v="5"/>
    <x v="13"/>
    <n v="8075211"/>
  </r>
  <r>
    <x v="58"/>
    <x v="58"/>
    <m/>
    <x v="0"/>
    <x v="13"/>
    <n v="453472"/>
  </r>
  <r>
    <x v="60"/>
    <x v="60"/>
    <m/>
    <x v="2"/>
    <x v="13"/>
    <n v="93458"/>
  </r>
  <r>
    <x v="60"/>
    <x v="60"/>
    <m/>
    <x v="0"/>
    <x v="13"/>
    <n v="293052"/>
  </r>
  <r>
    <x v="60"/>
    <x v="60"/>
    <m/>
    <x v="1"/>
    <x v="13"/>
    <n v="254655"/>
  </r>
  <r>
    <x v="61"/>
    <x v="61"/>
    <m/>
    <x v="0"/>
    <x v="13"/>
    <n v="87534"/>
  </r>
  <r>
    <x v="61"/>
    <x v="61"/>
    <m/>
    <x v="1"/>
    <x v="13"/>
    <n v="50774"/>
  </r>
  <r>
    <x v="63"/>
    <x v="63"/>
    <m/>
    <x v="0"/>
    <x v="13"/>
    <n v="6453734"/>
  </r>
  <r>
    <x v="63"/>
    <x v="63"/>
    <m/>
    <x v="1"/>
    <x v="13"/>
    <n v="1564141"/>
  </r>
  <r>
    <x v="64"/>
    <x v="64"/>
    <m/>
    <x v="2"/>
    <x v="13"/>
    <n v="2285725"/>
  </r>
  <r>
    <x v="64"/>
    <x v="64"/>
    <m/>
    <x v="0"/>
    <x v="13"/>
    <n v="2654891"/>
  </r>
  <r>
    <x v="64"/>
    <x v="64"/>
    <m/>
    <x v="1"/>
    <x v="13"/>
    <n v="897020"/>
  </r>
  <r>
    <x v="65"/>
    <x v="65"/>
    <m/>
    <x v="0"/>
    <x v="13"/>
    <n v="50954"/>
  </r>
  <r>
    <x v="65"/>
    <x v="65"/>
    <m/>
    <x v="1"/>
    <x v="13"/>
    <n v="7828"/>
  </r>
  <r>
    <x v="65"/>
    <x v="65"/>
    <m/>
    <x v="3"/>
    <x v="13"/>
    <n v="258274"/>
  </r>
  <r>
    <x v="65"/>
    <x v="65"/>
    <m/>
    <x v="5"/>
    <x v="13"/>
    <n v="22391"/>
  </r>
  <r>
    <x v="66"/>
    <x v="66"/>
    <m/>
    <x v="0"/>
    <x v="13"/>
    <n v="570206"/>
  </r>
  <r>
    <x v="66"/>
    <x v="66"/>
    <m/>
    <x v="1"/>
    <x v="13"/>
    <n v="328843"/>
  </r>
  <r>
    <x v="67"/>
    <x v="67"/>
    <m/>
    <x v="0"/>
    <x v="13"/>
    <n v="3582422"/>
  </r>
  <r>
    <x v="67"/>
    <x v="67"/>
    <m/>
    <x v="1"/>
    <x v="13"/>
    <n v="2307733"/>
  </r>
  <r>
    <x v="68"/>
    <x v="68"/>
    <m/>
    <x v="0"/>
    <x v="13"/>
    <n v="690742"/>
  </r>
  <r>
    <x v="69"/>
    <x v="69"/>
    <m/>
    <x v="0"/>
    <x v="13"/>
    <n v="152317"/>
  </r>
  <r>
    <x v="69"/>
    <x v="69"/>
    <m/>
    <x v="1"/>
    <x v="13"/>
    <n v="11864"/>
  </r>
  <r>
    <x v="70"/>
    <x v="70"/>
    <m/>
    <x v="0"/>
    <x v="13"/>
    <n v="10241306"/>
  </r>
  <r>
    <x v="70"/>
    <x v="70"/>
    <m/>
    <x v="1"/>
    <x v="13"/>
    <n v="10130677"/>
  </r>
  <r>
    <x v="71"/>
    <x v="71"/>
    <m/>
    <x v="0"/>
    <x v="13"/>
    <n v="17463932"/>
  </r>
  <r>
    <x v="71"/>
    <x v="71"/>
    <m/>
    <x v="1"/>
    <x v="13"/>
    <n v="8449561"/>
  </r>
  <r>
    <x v="72"/>
    <x v="72"/>
    <m/>
    <x v="0"/>
    <x v="13"/>
    <n v="31480"/>
  </r>
  <r>
    <x v="72"/>
    <x v="72"/>
    <m/>
    <x v="1"/>
    <x v="13"/>
    <n v="138768"/>
  </r>
  <r>
    <x v="44"/>
    <x v="44"/>
    <m/>
    <x v="0"/>
    <x v="14"/>
    <n v="-154532"/>
  </r>
  <r>
    <x v="44"/>
    <x v="44"/>
    <m/>
    <x v="1"/>
    <x v="14"/>
    <n v="-6575"/>
  </r>
  <r>
    <x v="22"/>
    <x v="22"/>
    <m/>
    <x v="2"/>
    <x v="15"/>
    <n v="106905"/>
  </r>
  <r>
    <x v="22"/>
    <x v="22"/>
    <m/>
    <x v="0"/>
    <x v="15"/>
    <n v="5919042"/>
  </r>
  <r>
    <x v="22"/>
    <x v="22"/>
    <m/>
    <x v="1"/>
    <x v="15"/>
    <n v="450662"/>
  </r>
  <r>
    <x v="25"/>
    <x v="25"/>
    <m/>
    <x v="0"/>
    <x v="15"/>
    <n v="3892740"/>
  </r>
  <r>
    <x v="25"/>
    <x v="25"/>
    <m/>
    <x v="1"/>
    <x v="15"/>
    <n v="930601"/>
  </r>
  <r>
    <x v="28"/>
    <x v="28"/>
    <m/>
    <x v="0"/>
    <x v="15"/>
    <n v="3374220"/>
  </r>
  <r>
    <x v="28"/>
    <x v="28"/>
    <m/>
    <x v="1"/>
    <x v="15"/>
    <n v="510401"/>
  </r>
  <r>
    <x v="33"/>
    <x v="33"/>
    <m/>
    <x v="2"/>
    <x v="15"/>
    <n v="153755"/>
  </r>
  <r>
    <x v="41"/>
    <x v="41"/>
    <m/>
    <x v="2"/>
    <x v="15"/>
    <n v="167400647"/>
  </r>
  <r>
    <x v="64"/>
    <x v="64"/>
    <m/>
    <x v="2"/>
    <x v="15"/>
    <n v="2686007"/>
  </r>
  <r>
    <x v="11"/>
    <x v="11"/>
    <m/>
    <x v="0"/>
    <x v="16"/>
    <n v="-853280"/>
  </r>
  <r>
    <x v="11"/>
    <x v="11"/>
    <m/>
    <x v="1"/>
    <x v="16"/>
    <n v="-539693"/>
  </r>
  <r>
    <x v="16"/>
    <x v="16"/>
    <m/>
    <x v="0"/>
    <x v="16"/>
    <n v="57033874"/>
  </r>
  <r>
    <x v="16"/>
    <x v="16"/>
    <m/>
    <x v="1"/>
    <x v="16"/>
    <n v="30555644"/>
  </r>
  <r>
    <x v="19"/>
    <x v="19"/>
    <m/>
    <x v="2"/>
    <x v="16"/>
    <n v="1115950"/>
  </r>
  <r>
    <x v="19"/>
    <x v="19"/>
    <m/>
    <x v="0"/>
    <x v="16"/>
    <n v="266146"/>
  </r>
  <r>
    <x v="19"/>
    <x v="19"/>
    <m/>
    <x v="1"/>
    <x v="16"/>
    <n v="963489"/>
  </r>
  <r>
    <x v="20"/>
    <x v="20"/>
    <m/>
    <x v="0"/>
    <x v="16"/>
    <n v="3483988"/>
  </r>
  <r>
    <x v="20"/>
    <x v="20"/>
    <m/>
    <x v="1"/>
    <x v="16"/>
    <n v="5714425"/>
  </r>
  <r>
    <x v="21"/>
    <x v="21"/>
    <m/>
    <x v="0"/>
    <x v="16"/>
    <n v="121962"/>
  </r>
  <r>
    <x v="21"/>
    <x v="21"/>
    <m/>
    <x v="1"/>
    <x v="16"/>
    <n v="137808"/>
  </r>
  <r>
    <x v="22"/>
    <x v="22"/>
    <m/>
    <x v="2"/>
    <x v="16"/>
    <n v="-20111"/>
  </r>
  <r>
    <x v="22"/>
    <x v="22"/>
    <m/>
    <x v="0"/>
    <x v="16"/>
    <n v="-1234"/>
  </r>
  <r>
    <x v="22"/>
    <x v="22"/>
    <m/>
    <x v="1"/>
    <x v="16"/>
    <n v="149451"/>
  </r>
  <r>
    <x v="23"/>
    <x v="23"/>
    <m/>
    <x v="0"/>
    <x v="16"/>
    <n v="1528843"/>
  </r>
  <r>
    <x v="23"/>
    <x v="23"/>
    <m/>
    <x v="1"/>
    <x v="16"/>
    <n v="1176381"/>
  </r>
  <r>
    <x v="25"/>
    <x v="25"/>
    <m/>
    <x v="0"/>
    <x v="16"/>
    <n v="-14388"/>
  </r>
  <r>
    <x v="25"/>
    <x v="25"/>
    <m/>
    <x v="1"/>
    <x v="16"/>
    <n v="-211159"/>
  </r>
  <r>
    <x v="33"/>
    <x v="33"/>
    <m/>
    <x v="2"/>
    <x v="16"/>
    <n v="2576702"/>
  </r>
  <r>
    <x v="41"/>
    <x v="41"/>
    <m/>
    <x v="2"/>
    <x v="16"/>
    <n v="1839583"/>
  </r>
  <r>
    <x v="41"/>
    <x v="41"/>
    <m/>
    <x v="0"/>
    <x v="16"/>
    <n v="-954273"/>
  </r>
  <r>
    <x v="44"/>
    <x v="44"/>
    <m/>
    <x v="2"/>
    <x v="16"/>
    <n v="-2682496"/>
  </r>
  <r>
    <x v="44"/>
    <x v="44"/>
    <m/>
    <x v="0"/>
    <x v="16"/>
    <n v="2885737"/>
  </r>
  <r>
    <x v="44"/>
    <x v="44"/>
    <m/>
    <x v="1"/>
    <x v="16"/>
    <n v="779720"/>
  </r>
  <r>
    <x v="50"/>
    <x v="50"/>
    <m/>
    <x v="2"/>
    <x v="16"/>
    <n v="68956"/>
  </r>
  <r>
    <x v="50"/>
    <x v="50"/>
    <m/>
    <x v="0"/>
    <x v="16"/>
    <n v="1123966"/>
  </r>
  <r>
    <x v="54"/>
    <x v="54"/>
    <m/>
    <x v="0"/>
    <x v="16"/>
    <n v="464317254"/>
  </r>
  <r>
    <x v="54"/>
    <x v="54"/>
    <m/>
    <x v="1"/>
    <x v="16"/>
    <n v="210916764"/>
  </r>
  <r>
    <x v="57"/>
    <x v="57"/>
    <m/>
    <x v="0"/>
    <x v="16"/>
    <n v="89978560"/>
  </r>
  <r>
    <x v="57"/>
    <x v="57"/>
    <m/>
    <x v="1"/>
    <x v="16"/>
    <n v="48075263"/>
  </r>
  <r>
    <x v="57"/>
    <x v="57"/>
    <m/>
    <x v="3"/>
    <x v="16"/>
    <n v="11507601"/>
  </r>
  <r>
    <x v="57"/>
    <x v="57"/>
    <m/>
    <x v="4"/>
    <x v="16"/>
    <n v="16564299"/>
  </r>
  <r>
    <x v="57"/>
    <x v="57"/>
    <m/>
    <x v="5"/>
    <x v="16"/>
    <n v="-41569113"/>
  </r>
  <r>
    <x v="66"/>
    <x v="66"/>
    <m/>
    <x v="0"/>
    <x v="16"/>
    <n v="3222444"/>
  </r>
  <r>
    <x v="66"/>
    <x v="66"/>
    <m/>
    <x v="1"/>
    <x v="16"/>
    <n v="400669"/>
  </r>
  <r>
    <x v="25"/>
    <x v="25"/>
    <m/>
    <x v="0"/>
    <x v="17"/>
    <n v="145438"/>
  </r>
  <r>
    <x v="37"/>
    <x v="37"/>
    <m/>
    <x v="0"/>
    <x v="17"/>
    <n v="-66531"/>
  </r>
  <r>
    <x v="37"/>
    <x v="37"/>
    <m/>
    <x v="1"/>
    <x v="17"/>
    <n v="120474"/>
  </r>
  <r>
    <x v="57"/>
    <x v="57"/>
    <m/>
    <x v="0"/>
    <x v="17"/>
    <n v="64409280"/>
  </r>
  <r>
    <x v="57"/>
    <x v="57"/>
    <m/>
    <x v="1"/>
    <x v="17"/>
    <n v="142588577"/>
  </r>
  <r>
    <x v="12"/>
    <x v="12"/>
    <m/>
    <x v="0"/>
    <x v="18"/>
    <n v="-40669"/>
  </r>
  <r>
    <x v="34"/>
    <x v="34"/>
    <m/>
    <x v="0"/>
    <x v="18"/>
    <n v="585080"/>
  </r>
  <r>
    <x v="22"/>
    <x v="22"/>
    <m/>
    <x v="2"/>
    <x v="19"/>
    <n v="1624324"/>
  </r>
  <r>
    <x v="22"/>
    <x v="22"/>
    <m/>
    <x v="0"/>
    <x v="19"/>
    <n v="296517"/>
  </r>
  <r>
    <x v="34"/>
    <x v="34"/>
    <m/>
    <x v="2"/>
    <x v="19"/>
    <n v="170113"/>
  </r>
  <r>
    <x v="44"/>
    <x v="44"/>
    <m/>
    <x v="2"/>
    <x v="19"/>
    <n v="604766"/>
  </r>
  <r>
    <x v="44"/>
    <x v="44"/>
    <m/>
    <x v="0"/>
    <x v="19"/>
    <n v="-154532"/>
  </r>
  <r>
    <x v="50"/>
    <x v="50"/>
    <m/>
    <x v="2"/>
    <x v="19"/>
    <n v="690"/>
  </r>
  <r>
    <x v="64"/>
    <x v="64"/>
    <m/>
    <x v="2"/>
    <x v="19"/>
    <n v="-2420903"/>
  </r>
  <r>
    <x v="25"/>
    <x v="25"/>
    <m/>
    <x v="0"/>
    <x v="20"/>
    <n v="145438"/>
  </r>
  <r>
    <x v="37"/>
    <x v="37"/>
    <m/>
    <x v="0"/>
    <x v="20"/>
    <n v="-66531"/>
  </r>
  <r>
    <x v="21"/>
    <x v="21"/>
    <m/>
    <x v="0"/>
    <x v="21"/>
    <n v="121962"/>
  </r>
  <r>
    <x v="23"/>
    <x v="23"/>
    <m/>
    <x v="0"/>
    <x v="21"/>
    <n v="1528843"/>
  </r>
  <r>
    <x v="29"/>
    <x v="29"/>
    <m/>
    <x v="0"/>
    <x v="21"/>
    <n v="2307411"/>
  </r>
  <r>
    <x v="66"/>
    <x v="66"/>
    <m/>
    <x v="0"/>
    <x v="21"/>
    <n v="3222444"/>
  </r>
  <r>
    <x v="0"/>
    <x v="0"/>
    <m/>
    <x v="0"/>
    <x v="22"/>
    <n v="-6395722"/>
  </r>
  <r>
    <x v="0"/>
    <x v="0"/>
    <m/>
    <x v="1"/>
    <x v="22"/>
    <n v="8630002"/>
  </r>
  <r>
    <x v="1"/>
    <x v="1"/>
    <m/>
    <x v="0"/>
    <x v="22"/>
    <n v="179589"/>
  </r>
  <r>
    <x v="2"/>
    <x v="2"/>
    <m/>
    <x v="0"/>
    <x v="22"/>
    <n v="106244220"/>
  </r>
  <r>
    <x v="2"/>
    <x v="2"/>
    <m/>
    <x v="1"/>
    <x v="22"/>
    <n v="68099153"/>
  </r>
  <r>
    <x v="3"/>
    <x v="3"/>
    <m/>
    <x v="0"/>
    <x v="22"/>
    <n v="97195228"/>
  </r>
  <r>
    <x v="3"/>
    <x v="3"/>
    <m/>
    <x v="1"/>
    <x v="22"/>
    <n v="33484775"/>
  </r>
  <r>
    <x v="4"/>
    <x v="4"/>
    <m/>
    <x v="0"/>
    <x v="22"/>
    <n v="5121782"/>
  </r>
  <r>
    <x v="4"/>
    <x v="4"/>
    <m/>
    <x v="1"/>
    <x v="22"/>
    <n v="3489244"/>
  </r>
  <r>
    <x v="5"/>
    <x v="5"/>
    <m/>
    <x v="0"/>
    <x v="22"/>
    <n v="6509758"/>
  </r>
  <r>
    <x v="5"/>
    <x v="5"/>
    <m/>
    <x v="1"/>
    <x v="22"/>
    <n v="5160622"/>
  </r>
  <r>
    <x v="6"/>
    <x v="6"/>
    <m/>
    <x v="2"/>
    <x v="22"/>
    <n v="94694599"/>
  </r>
  <r>
    <x v="6"/>
    <x v="6"/>
    <m/>
    <x v="0"/>
    <x v="22"/>
    <n v="73303210"/>
  </r>
  <r>
    <x v="6"/>
    <x v="6"/>
    <m/>
    <x v="1"/>
    <x v="22"/>
    <n v="48324268"/>
  </r>
  <r>
    <x v="7"/>
    <x v="7"/>
    <m/>
    <x v="0"/>
    <x v="22"/>
    <n v="24345288"/>
  </r>
  <r>
    <x v="7"/>
    <x v="7"/>
    <m/>
    <x v="1"/>
    <x v="22"/>
    <n v="11999286"/>
  </r>
  <r>
    <x v="8"/>
    <x v="8"/>
    <m/>
    <x v="2"/>
    <x v="22"/>
    <n v="60651540"/>
  </r>
  <r>
    <x v="8"/>
    <x v="8"/>
    <m/>
    <x v="0"/>
    <x v="22"/>
    <n v="129241596"/>
  </r>
  <r>
    <x v="8"/>
    <x v="8"/>
    <m/>
    <x v="1"/>
    <x v="22"/>
    <n v="47764006"/>
  </r>
  <r>
    <x v="9"/>
    <x v="9"/>
    <m/>
    <x v="0"/>
    <x v="22"/>
    <n v="28445455"/>
  </r>
  <r>
    <x v="9"/>
    <x v="9"/>
    <m/>
    <x v="1"/>
    <x v="22"/>
    <n v="18600656"/>
  </r>
  <r>
    <x v="10"/>
    <x v="10"/>
    <m/>
    <x v="0"/>
    <x v="22"/>
    <n v="50205780"/>
  </r>
  <r>
    <x v="10"/>
    <x v="10"/>
    <m/>
    <x v="1"/>
    <x v="22"/>
    <n v="38413579"/>
  </r>
  <r>
    <x v="11"/>
    <x v="11"/>
    <m/>
    <x v="0"/>
    <x v="22"/>
    <n v="41822122"/>
  </r>
  <r>
    <x v="11"/>
    <x v="11"/>
    <m/>
    <x v="1"/>
    <x v="22"/>
    <n v="-28826876"/>
  </r>
  <r>
    <x v="12"/>
    <x v="12"/>
    <m/>
    <x v="0"/>
    <x v="22"/>
    <n v="26913835"/>
  </r>
  <r>
    <x v="12"/>
    <x v="12"/>
    <m/>
    <x v="1"/>
    <x v="22"/>
    <n v="8825184"/>
  </r>
  <r>
    <x v="13"/>
    <x v="13"/>
    <m/>
    <x v="0"/>
    <x v="22"/>
    <n v="62145006"/>
  </r>
  <r>
    <x v="13"/>
    <x v="13"/>
    <m/>
    <x v="1"/>
    <x v="22"/>
    <n v="27713158"/>
  </r>
  <r>
    <x v="14"/>
    <x v="14"/>
    <m/>
    <x v="2"/>
    <x v="22"/>
    <n v="22562117"/>
  </r>
  <r>
    <x v="14"/>
    <x v="14"/>
    <m/>
    <x v="0"/>
    <x v="22"/>
    <n v="57534940"/>
  </r>
  <r>
    <x v="14"/>
    <x v="14"/>
    <m/>
    <x v="1"/>
    <x v="22"/>
    <n v="36010361"/>
  </r>
  <r>
    <x v="15"/>
    <x v="15"/>
    <m/>
    <x v="2"/>
    <x v="22"/>
    <n v="672640"/>
  </r>
  <r>
    <x v="15"/>
    <x v="15"/>
    <m/>
    <x v="0"/>
    <x v="22"/>
    <n v="-3816922"/>
  </r>
  <r>
    <x v="15"/>
    <x v="15"/>
    <m/>
    <x v="1"/>
    <x v="22"/>
    <n v="-14222843"/>
  </r>
  <r>
    <x v="16"/>
    <x v="16"/>
    <m/>
    <x v="0"/>
    <x v="22"/>
    <n v="204206779"/>
  </r>
  <r>
    <x v="16"/>
    <x v="16"/>
    <m/>
    <x v="1"/>
    <x v="22"/>
    <n v="55806887"/>
  </r>
  <r>
    <x v="17"/>
    <x v="17"/>
    <m/>
    <x v="0"/>
    <x v="22"/>
    <n v="2382767"/>
  </r>
  <r>
    <x v="17"/>
    <x v="17"/>
    <m/>
    <x v="1"/>
    <x v="22"/>
    <n v="2248568"/>
  </r>
  <r>
    <x v="18"/>
    <x v="18"/>
    <m/>
    <x v="0"/>
    <x v="22"/>
    <n v="642234"/>
  </r>
  <r>
    <x v="18"/>
    <x v="18"/>
    <m/>
    <x v="1"/>
    <x v="22"/>
    <n v="54417"/>
  </r>
  <r>
    <x v="19"/>
    <x v="19"/>
    <m/>
    <x v="2"/>
    <x v="22"/>
    <n v="1490587"/>
  </r>
  <r>
    <x v="19"/>
    <x v="19"/>
    <m/>
    <x v="0"/>
    <x v="22"/>
    <n v="569664"/>
  </r>
  <r>
    <x v="19"/>
    <x v="19"/>
    <m/>
    <x v="1"/>
    <x v="22"/>
    <n v="1062298"/>
  </r>
  <r>
    <x v="20"/>
    <x v="20"/>
    <m/>
    <x v="2"/>
    <x v="22"/>
    <n v="23165304"/>
  </r>
  <r>
    <x v="20"/>
    <x v="20"/>
    <m/>
    <x v="0"/>
    <x v="22"/>
    <n v="22425022"/>
  </r>
  <r>
    <x v="20"/>
    <x v="20"/>
    <m/>
    <x v="1"/>
    <x v="22"/>
    <n v="12368485"/>
  </r>
  <r>
    <x v="21"/>
    <x v="21"/>
    <m/>
    <x v="0"/>
    <x v="22"/>
    <n v="12214538"/>
  </r>
  <r>
    <x v="21"/>
    <x v="21"/>
    <m/>
    <x v="1"/>
    <x v="22"/>
    <n v="9032468"/>
  </r>
  <r>
    <x v="22"/>
    <x v="22"/>
    <m/>
    <x v="2"/>
    <x v="22"/>
    <n v="-10512043"/>
  </r>
  <r>
    <x v="22"/>
    <x v="22"/>
    <m/>
    <x v="0"/>
    <x v="22"/>
    <n v="-10007148"/>
  </r>
  <r>
    <x v="22"/>
    <x v="22"/>
    <m/>
    <x v="1"/>
    <x v="22"/>
    <n v="105858"/>
  </r>
  <r>
    <x v="23"/>
    <x v="23"/>
    <m/>
    <x v="0"/>
    <x v="22"/>
    <n v="5657206"/>
  </r>
  <r>
    <x v="23"/>
    <x v="23"/>
    <m/>
    <x v="1"/>
    <x v="22"/>
    <n v="6486132"/>
  </r>
  <r>
    <x v="24"/>
    <x v="24"/>
    <m/>
    <x v="0"/>
    <x v="22"/>
    <n v="3932820"/>
  </r>
  <r>
    <x v="24"/>
    <x v="24"/>
    <m/>
    <x v="1"/>
    <x v="22"/>
    <n v="1736415"/>
  </r>
  <r>
    <x v="25"/>
    <x v="25"/>
    <m/>
    <x v="0"/>
    <x v="22"/>
    <n v="11161474"/>
  </r>
  <r>
    <x v="25"/>
    <x v="25"/>
    <m/>
    <x v="1"/>
    <x v="22"/>
    <n v="1515560"/>
  </r>
  <r>
    <x v="26"/>
    <x v="26"/>
    <m/>
    <x v="2"/>
    <x v="22"/>
    <n v="10628098"/>
  </r>
  <r>
    <x v="26"/>
    <x v="26"/>
    <m/>
    <x v="0"/>
    <x v="22"/>
    <n v="-4568390"/>
  </r>
  <r>
    <x v="26"/>
    <x v="26"/>
    <m/>
    <x v="1"/>
    <x v="22"/>
    <n v="4434513"/>
  </r>
  <r>
    <x v="27"/>
    <x v="27"/>
    <m/>
    <x v="2"/>
    <x v="22"/>
    <n v="139151558"/>
  </r>
  <r>
    <x v="27"/>
    <x v="27"/>
    <m/>
    <x v="0"/>
    <x v="22"/>
    <n v="231749992"/>
  </r>
  <r>
    <x v="27"/>
    <x v="27"/>
    <m/>
    <x v="1"/>
    <x v="22"/>
    <n v="85695875"/>
  </r>
  <r>
    <x v="28"/>
    <x v="28"/>
    <m/>
    <x v="2"/>
    <x v="22"/>
    <n v="8024080"/>
  </r>
  <r>
    <x v="28"/>
    <x v="28"/>
    <m/>
    <x v="0"/>
    <x v="22"/>
    <n v="11045356"/>
  </r>
  <r>
    <x v="28"/>
    <x v="28"/>
    <m/>
    <x v="1"/>
    <x v="22"/>
    <n v="2595093"/>
  </r>
  <r>
    <x v="29"/>
    <x v="29"/>
    <m/>
    <x v="0"/>
    <x v="22"/>
    <n v="2982642"/>
  </r>
  <r>
    <x v="29"/>
    <x v="29"/>
    <m/>
    <x v="1"/>
    <x v="22"/>
    <n v="4370100"/>
  </r>
  <r>
    <x v="30"/>
    <x v="30"/>
    <m/>
    <x v="0"/>
    <x v="22"/>
    <n v="13925944"/>
  </r>
  <r>
    <x v="30"/>
    <x v="30"/>
    <m/>
    <x v="1"/>
    <x v="22"/>
    <n v="6410146"/>
  </r>
  <r>
    <x v="73"/>
    <x v="73"/>
    <m/>
    <x v="0"/>
    <x v="22"/>
    <n v="-21964"/>
  </r>
  <r>
    <x v="31"/>
    <x v="31"/>
    <m/>
    <x v="0"/>
    <x v="22"/>
    <n v="1982312"/>
  </r>
  <r>
    <x v="31"/>
    <x v="31"/>
    <m/>
    <x v="1"/>
    <x v="22"/>
    <n v="875551"/>
  </r>
  <r>
    <x v="32"/>
    <x v="32"/>
    <m/>
    <x v="0"/>
    <x v="22"/>
    <n v="1553890"/>
  </r>
  <r>
    <x v="32"/>
    <x v="32"/>
    <m/>
    <x v="1"/>
    <x v="22"/>
    <n v="822161"/>
  </r>
  <r>
    <x v="33"/>
    <x v="33"/>
    <m/>
    <x v="2"/>
    <x v="22"/>
    <n v="18908190"/>
  </r>
  <r>
    <x v="33"/>
    <x v="33"/>
    <m/>
    <x v="0"/>
    <x v="22"/>
    <n v="36262956"/>
  </r>
  <r>
    <x v="33"/>
    <x v="33"/>
    <m/>
    <x v="1"/>
    <x v="22"/>
    <n v="12605421"/>
  </r>
  <r>
    <x v="34"/>
    <x v="34"/>
    <m/>
    <x v="2"/>
    <x v="22"/>
    <n v="554003"/>
  </r>
  <r>
    <x v="34"/>
    <x v="34"/>
    <m/>
    <x v="0"/>
    <x v="22"/>
    <n v="2136638"/>
  </r>
  <r>
    <x v="34"/>
    <x v="34"/>
    <m/>
    <x v="1"/>
    <x v="22"/>
    <n v="1330098"/>
  </r>
  <r>
    <x v="35"/>
    <x v="35"/>
    <m/>
    <x v="0"/>
    <x v="22"/>
    <n v="15809464"/>
  </r>
  <r>
    <x v="35"/>
    <x v="35"/>
    <m/>
    <x v="1"/>
    <x v="22"/>
    <n v="6328292"/>
  </r>
  <r>
    <x v="36"/>
    <x v="36"/>
    <m/>
    <x v="0"/>
    <x v="22"/>
    <n v="1927766"/>
  </r>
  <r>
    <x v="36"/>
    <x v="36"/>
    <m/>
    <x v="1"/>
    <x v="22"/>
    <n v="868678"/>
  </r>
  <r>
    <x v="37"/>
    <x v="37"/>
    <m/>
    <x v="0"/>
    <x v="22"/>
    <n v="69355605"/>
  </r>
  <r>
    <x v="37"/>
    <x v="37"/>
    <m/>
    <x v="1"/>
    <x v="22"/>
    <n v="184597184"/>
  </r>
  <r>
    <x v="38"/>
    <x v="38"/>
    <m/>
    <x v="0"/>
    <x v="22"/>
    <n v="-66268946"/>
  </r>
  <r>
    <x v="38"/>
    <x v="38"/>
    <m/>
    <x v="1"/>
    <x v="22"/>
    <n v="4003280"/>
  </r>
  <r>
    <x v="39"/>
    <x v="39"/>
    <m/>
    <x v="0"/>
    <x v="22"/>
    <n v="3280316"/>
  </r>
  <r>
    <x v="39"/>
    <x v="39"/>
    <m/>
    <x v="1"/>
    <x v="22"/>
    <n v="1134206"/>
  </r>
  <r>
    <x v="40"/>
    <x v="40"/>
    <m/>
    <x v="2"/>
    <x v="22"/>
    <n v="64958755"/>
  </r>
  <r>
    <x v="40"/>
    <x v="40"/>
    <m/>
    <x v="0"/>
    <x v="22"/>
    <n v="118062287"/>
  </r>
  <r>
    <x v="40"/>
    <x v="40"/>
    <m/>
    <x v="1"/>
    <x v="22"/>
    <n v="64298511"/>
  </r>
  <r>
    <x v="41"/>
    <x v="41"/>
    <m/>
    <x v="2"/>
    <x v="22"/>
    <n v="117037599"/>
  </r>
  <r>
    <x v="41"/>
    <x v="41"/>
    <m/>
    <x v="0"/>
    <x v="22"/>
    <n v="14682516"/>
  </r>
  <r>
    <x v="41"/>
    <x v="41"/>
    <m/>
    <x v="1"/>
    <x v="22"/>
    <n v="6277867"/>
  </r>
  <r>
    <x v="42"/>
    <x v="42"/>
    <m/>
    <x v="2"/>
    <x v="22"/>
    <n v="5234833"/>
  </r>
  <r>
    <x v="42"/>
    <x v="42"/>
    <m/>
    <x v="0"/>
    <x v="22"/>
    <n v="26972698"/>
  </r>
  <r>
    <x v="42"/>
    <x v="42"/>
    <m/>
    <x v="1"/>
    <x v="22"/>
    <n v="8372882"/>
  </r>
  <r>
    <x v="43"/>
    <x v="43"/>
    <m/>
    <x v="0"/>
    <x v="22"/>
    <n v="3115001"/>
  </r>
  <r>
    <x v="43"/>
    <x v="43"/>
    <m/>
    <x v="1"/>
    <x v="22"/>
    <n v="3466616"/>
  </r>
  <r>
    <x v="44"/>
    <x v="44"/>
    <m/>
    <x v="2"/>
    <x v="22"/>
    <n v="5282866"/>
  </r>
  <r>
    <x v="44"/>
    <x v="44"/>
    <m/>
    <x v="0"/>
    <x v="22"/>
    <n v="12165034"/>
  </r>
  <r>
    <x v="44"/>
    <x v="44"/>
    <m/>
    <x v="1"/>
    <x v="22"/>
    <n v="7011882"/>
  </r>
  <r>
    <x v="45"/>
    <x v="45"/>
    <m/>
    <x v="0"/>
    <x v="22"/>
    <n v="1278926"/>
  </r>
  <r>
    <x v="45"/>
    <x v="45"/>
    <m/>
    <x v="1"/>
    <x v="22"/>
    <n v="257700"/>
  </r>
  <r>
    <x v="46"/>
    <x v="46"/>
    <m/>
    <x v="0"/>
    <x v="22"/>
    <n v="78943384"/>
  </r>
  <r>
    <x v="46"/>
    <x v="46"/>
    <m/>
    <x v="1"/>
    <x v="22"/>
    <n v="13775710"/>
  </r>
  <r>
    <x v="47"/>
    <x v="47"/>
    <m/>
    <x v="0"/>
    <x v="22"/>
    <n v="5366416"/>
  </r>
  <r>
    <x v="47"/>
    <x v="47"/>
    <m/>
    <x v="1"/>
    <x v="22"/>
    <n v="1722667"/>
  </r>
  <r>
    <x v="48"/>
    <x v="48"/>
    <m/>
    <x v="0"/>
    <x v="22"/>
    <n v="9258156"/>
  </r>
  <r>
    <x v="48"/>
    <x v="48"/>
    <m/>
    <x v="1"/>
    <x v="22"/>
    <n v="3387535"/>
  </r>
  <r>
    <x v="49"/>
    <x v="49"/>
    <m/>
    <x v="0"/>
    <x v="22"/>
    <n v="62287861"/>
  </r>
  <r>
    <x v="49"/>
    <x v="49"/>
    <m/>
    <x v="1"/>
    <x v="22"/>
    <n v="21123374"/>
  </r>
  <r>
    <x v="50"/>
    <x v="50"/>
    <m/>
    <x v="2"/>
    <x v="22"/>
    <n v="2111941"/>
  </r>
  <r>
    <x v="50"/>
    <x v="50"/>
    <m/>
    <x v="0"/>
    <x v="22"/>
    <n v="11542036"/>
  </r>
  <r>
    <x v="50"/>
    <x v="50"/>
    <m/>
    <x v="1"/>
    <x v="22"/>
    <n v="205134"/>
  </r>
  <r>
    <x v="51"/>
    <x v="51"/>
    <m/>
    <x v="0"/>
    <x v="22"/>
    <n v="3174376"/>
  </r>
  <r>
    <x v="51"/>
    <x v="51"/>
    <m/>
    <x v="1"/>
    <x v="22"/>
    <n v="-1135682"/>
  </r>
  <r>
    <x v="52"/>
    <x v="52"/>
    <m/>
    <x v="2"/>
    <x v="22"/>
    <n v="21115583"/>
  </r>
  <r>
    <x v="52"/>
    <x v="52"/>
    <m/>
    <x v="0"/>
    <x v="22"/>
    <n v="29913060"/>
  </r>
  <r>
    <x v="52"/>
    <x v="52"/>
    <m/>
    <x v="1"/>
    <x v="22"/>
    <n v="5041131"/>
  </r>
  <r>
    <x v="53"/>
    <x v="53"/>
    <m/>
    <x v="0"/>
    <x v="22"/>
    <n v="1722048"/>
  </r>
  <r>
    <x v="53"/>
    <x v="53"/>
    <m/>
    <x v="1"/>
    <x v="22"/>
    <n v="650028"/>
  </r>
  <r>
    <x v="54"/>
    <x v="54"/>
    <m/>
    <x v="0"/>
    <x v="22"/>
    <n v="416521998"/>
  </r>
  <r>
    <x v="54"/>
    <x v="54"/>
    <m/>
    <x v="1"/>
    <x v="22"/>
    <n v="185168377"/>
  </r>
  <r>
    <x v="55"/>
    <x v="55"/>
    <m/>
    <x v="0"/>
    <x v="22"/>
    <n v="11022982"/>
  </r>
  <r>
    <x v="55"/>
    <x v="55"/>
    <m/>
    <x v="1"/>
    <x v="22"/>
    <n v="6545825"/>
  </r>
  <r>
    <x v="56"/>
    <x v="56"/>
    <m/>
    <x v="2"/>
    <x v="22"/>
    <n v="-29149407"/>
  </r>
  <r>
    <x v="56"/>
    <x v="56"/>
    <m/>
    <x v="0"/>
    <x v="22"/>
    <n v="-97940994"/>
  </r>
  <r>
    <x v="56"/>
    <x v="56"/>
    <m/>
    <x v="1"/>
    <x v="22"/>
    <n v="-55394068"/>
  </r>
  <r>
    <x v="57"/>
    <x v="57"/>
    <m/>
    <x v="0"/>
    <x v="22"/>
    <n v="69135077"/>
  </r>
  <r>
    <x v="57"/>
    <x v="57"/>
    <m/>
    <x v="1"/>
    <x v="22"/>
    <n v="-58095945"/>
  </r>
  <r>
    <x v="57"/>
    <x v="57"/>
    <m/>
    <x v="3"/>
    <x v="22"/>
    <n v="22856110"/>
  </r>
  <r>
    <x v="57"/>
    <x v="57"/>
    <m/>
    <x v="4"/>
    <x v="22"/>
    <n v="19627759"/>
  </r>
  <r>
    <x v="57"/>
    <x v="57"/>
    <m/>
    <x v="5"/>
    <x v="22"/>
    <n v="-17235973"/>
  </r>
  <r>
    <x v="58"/>
    <x v="58"/>
    <m/>
    <x v="0"/>
    <x v="22"/>
    <n v="547638"/>
  </r>
  <r>
    <x v="58"/>
    <x v="58"/>
    <m/>
    <x v="1"/>
    <x v="22"/>
    <n v="827270"/>
  </r>
  <r>
    <x v="59"/>
    <x v="59"/>
    <m/>
    <x v="0"/>
    <x v="22"/>
    <n v="936942"/>
  </r>
  <r>
    <x v="59"/>
    <x v="59"/>
    <m/>
    <x v="1"/>
    <x v="22"/>
    <n v="-1107462"/>
  </r>
  <r>
    <x v="60"/>
    <x v="60"/>
    <m/>
    <x v="2"/>
    <x v="22"/>
    <n v="-1000651"/>
  </r>
  <r>
    <x v="60"/>
    <x v="60"/>
    <m/>
    <x v="0"/>
    <x v="22"/>
    <n v="1134386"/>
  </r>
  <r>
    <x v="60"/>
    <x v="60"/>
    <m/>
    <x v="1"/>
    <x v="22"/>
    <n v="-916740"/>
  </r>
  <r>
    <x v="61"/>
    <x v="61"/>
    <m/>
    <x v="0"/>
    <x v="22"/>
    <n v="6892036"/>
  </r>
  <r>
    <x v="61"/>
    <x v="61"/>
    <m/>
    <x v="1"/>
    <x v="22"/>
    <n v="3507812"/>
  </r>
  <r>
    <x v="62"/>
    <x v="62"/>
    <m/>
    <x v="0"/>
    <x v="22"/>
    <n v="1271060"/>
  </r>
  <r>
    <x v="62"/>
    <x v="62"/>
    <m/>
    <x v="1"/>
    <x v="22"/>
    <n v="746733"/>
  </r>
  <r>
    <x v="63"/>
    <x v="63"/>
    <m/>
    <x v="0"/>
    <x v="22"/>
    <n v="673452"/>
  </r>
  <r>
    <x v="63"/>
    <x v="63"/>
    <m/>
    <x v="1"/>
    <x v="22"/>
    <n v="722448"/>
  </r>
  <r>
    <x v="64"/>
    <x v="64"/>
    <m/>
    <x v="2"/>
    <x v="22"/>
    <n v="10497040"/>
  </r>
  <r>
    <x v="64"/>
    <x v="64"/>
    <m/>
    <x v="0"/>
    <x v="22"/>
    <n v="31220348"/>
  </r>
  <r>
    <x v="64"/>
    <x v="64"/>
    <m/>
    <x v="1"/>
    <x v="22"/>
    <n v="9705661"/>
  </r>
  <r>
    <x v="65"/>
    <x v="65"/>
    <m/>
    <x v="0"/>
    <x v="22"/>
    <n v="78709994"/>
  </r>
  <r>
    <x v="65"/>
    <x v="65"/>
    <m/>
    <x v="1"/>
    <x v="22"/>
    <n v="7830224"/>
  </r>
  <r>
    <x v="65"/>
    <x v="65"/>
    <m/>
    <x v="3"/>
    <x v="22"/>
    <n v="34326607"/>
  </r>
  <r>
    <x v="65"/>
    <x v="65"/>
    <m/>
    <x v="4"/>
    <x v="22"/>
    <n v="37786856"/>
  </r>
  <r>
    <x v="65"/>
    <x v="65"/>
    <m/>
    <x v="5"/>
    <x v="22"/>
    <n v="55967249"/>
  </r>
  <r>
    <x v="66"/>
    <x v="66"/>
    <m/>
    <x v="0"/>
    <x v="22"/>
    <n v="9975902"/>
  </r>
  <r>
    <x v="66"/>
    <x v="66"/>
    <m/>
    <x v="1"/>
    <x v="22"/>
    <n v="4217025"/>
  </r>
  <r>
    <x v="67"/>
    <x v="67"/>
    <m/>
    <x v="0"/>
    <x v="22"/>
    <n v="15812142"/>
  </r>
  <r>
    <x v="67"/>
    <x v="67"/>
    <m/>
    <x v="1"/>
    <x v="22"/>
    <n v="18008104"/>
  </r>
  <r>
    <x v="68"/>
    <x v="68"/>
    <m/>
    <x v="0"/>
    <x v="22"/>
    <n v="2165"/>
  </r>
  <r>
    <x v="68"/>
    <x v="68"/>
    <m/>
    <x v="1"/>
    <x v="22"/>
    <n v="8214"/>
  </r>
  <r>
    <x v="69"/>
    <x v="69"/>
    <m/>
    <x v="0"/>
    <x v="22"/>
    <n v="2935794"/>
  </r>
  <r>
    <x v="69"/>
    <x v="69"/>
    <m/>
    <x v="1"/>
    <x v="22"/>
    <n v="889736"/>
  </r>
  <r>
    <x v="70"/>
    <x v="70"/>
    <m/>
    <x v="0"/>
    <x v="22"/>
    <n v="55178854"/>
  </r>
  <r>
    <x v="70"/>
    <x v="70"/>
    <m/>
    <x v="1"/>
    <x v="22"/>
    <n v="2921085"/>
  </r>
  <r>
    <x v="71"/>
    <x v="71"/>
    <m/>
    <x v="2"/>
    <x v="22"/>
    <n v="-3102365"/>
  </r>
  <r>
    <x v="71"/>
    <x v="71"/>
    <m/>
    <x v="0"/>
    <x v="22"/>
    <n v="17057454"/>
  </r>
  <r>
    <x v="71"/>
    <x v="71"/>
    <m/>
    <x v="1"/>
    <x v="22"/>
    <n v="-16110611"/>
  </r>
  <r>
    <x v="72"/>
    <x v="72"/>
    <m/>
    <x v="0"/>
    <x v="22"/>
    <n v="13119062"/>
  </r>
  <r>
    <x v="72"/>
    <x v="72"/>
    <m/>
    <x v="1"/>
    <x v="22"/>
    <n v="21455797"/>
  </r>
  <r>
    <x v="0"/>
    <x v="0"/>
    <m/>
    <x v="0"/>
    <x v="23"/>
    <n v="3235629"/>
  </r>
  <r>
    <x v="0"/>
    <x v="0"/>
    <m/>
    <x v="1"/>
    <x v="23"/>
    <n v="898671"/>
  </r>
  <r>
    <x v="2"/>
    <x v="2"/>
    <m/>
    <x v="0"/>
    <x v="23"/>
    <n v="20094526"/>
  </r>
  <r>
    <x v="2"/>
    <x v="2"/>
    <m/>
    <x v="1"/>
    <x v="23"/>
    <n v="31427380"/>
  </r>
  <r>
    <x v="3"/>
    <x v="3"/>
    <m/>
    <x v="0"/>
    <x v="23"/>
    <n v="11139529"/>
  </r>
  <r>
    <x v="3"/>
    <x v="3"/>
    <m/>
    <x v="1"/>
    <x v="23"/>
    <n v="8870793"/>
  </r>
  <r>
    <x v="4"/>
    <x v="4"/>
    <m/>
    <x v="0"/>
    <x v="23"/>
    <n v="914275"/>
  </r>
  <r>
    <x v="4"/>
    <x v="4"/>
    <m/>
    <x v="1"/>
    <x v="23"/>
    <n v="731079"/>
  </r>
  <r>
    <x v="5"/>
    <x v="5"/>
    <m/>
    <x v="0"/>
    <x v="23"/>
    <n v="1237403"/>
  </r>
  <r>
    <x v="5"/>
    <x v="5"/>
    <m/>
    <x v="1"/>
    <x v="23"/>
    <n v="2187866"/>
  </r>
  <r>
    <x v="6"/>
    <x v="6"/>
    <m/>
    <x v="0"/>
    <x v="23"/>
    <n v="13751994"/>
  </r>
  <r>
    <x v="6"/>
    <x v="6"/>
    <m/>
    <x v="1"/>
    <x v="23"/>
    <n v="19172500"/>
  </r>
  <r>
    <x v="7"/>
    <x v="7"/>
    <m/>
    <x v="0"/>
    <x v="23"/>
    <n v="4950026"/>
  </r>
  <r>
    <x v="7"/>
    <x v="7"/>
    <m/>
    <x v="1"/>
    <x v="23"/>
    <n v="5781614"/>
  </r>
  <r>
    <x v="8"/>
    <x v="8"/>
    <m/>
    <x v="0"/>
    <x v="23"/>
    <n v="11531957"/>
  </r>
  <r>
    <x v="8"/>
    <x v="8"/>
    <m/>
    <x v="1"/>
    <x v="23"/>
    <n v="11739483"/>
  </r>
  <r>
    <x v="9"/>
    <x v="9"/>
    <m/>
    <x v="0"/>
    <x v="23"/>
    <n v="1664782"/>
  </r>
  <r>
    <x v="9"/>
    <x v="9"/>
    <m/>
    <x v="1"/>
    <x v="23"/>
    <n v="-3778"/>
  </r>
  <r>
    <x v="10"/>
    <x v="10"/>
    <m/>
    <x v="0"/>
    <x v="23"/>
    <n v="3315591"/>
  </r>
  <r>
    <x v="10"/>
    <x v="10"/>
    <m/>
    <x v="1"/>
    <x v="23"/>
    <n v="7152408"/>
  </r>
  <r>
    <x v="11"/>
    <x v="11"/>
    <m/>
    <x v="0"/>
    <x v="23"/>
    <n v="5336365"/>
  </r>
  <r>
    <x v="11"/>
    <x v="11"/>
    <m/>
    <x v="1"/>
    <x v="23"/>
    <n v="-1009437"/>
  </r>
  <r>
    <x v="12"/>
    <x v="12"/>
    <m/>
    <x v="0"/>
    <x v="23"/>
    <n v="688238"/>
  </r>
  <r>
    <x v="12"/>
    <x v="12"/>
    <m/>
    <x v="1"/>
    <x v="23"/>
    <n v="101779"/>
  </r>
  <r>
    <x v="13"/>
    <x v="13"/>
    <m/>
    <x v="0"/>
    <x v="23"/>
    <n v="13068621"/>
  </r>
  <r>
    <x v="13"/>
    <x v="13"/>
    <m/>
    <x v="1"/>
    <x v="23"/>
    <n v="8148146"/>
  </r>
  <r>
    <x v="14"/>
    <x v="14"/>
    <m/>
    <x v="0"/>
    <x v="23"/>
    <n v="13682312"/>
  </r>
  <r>
    <x v="14"/>
    <x v="14"/>
    <m/>
    <x v="1"/>
    <x v="23"/>
    <n v="14858870"/>
  </r>
  <r>
    <x v="15"/>
    <x v="15"/>
    <m/>
    <x v="0"/>
    <x v="23"/>
    <n v="87186"/>
  </r>
  <r>
    <x v="15"/>
    <x v="15"/>
    <m/>
    <x v="1"/>
    <x v="23"/>
    <n v="-2833851"/>
  </r>
  <r>
    <x v="16"/>
    <x v="16"/>
    <m/>
    <x v="0"/>
    <x v="23"/>
    <n v="22816548"/>
  </r>
  <r>
    <x v="16"/>
    <x v="16"/>
    <m/>
    <x v="1"/>
    <x v="23"/>
    <n v="9548962"/>
  </r>
  <r>
    <x v="17"/>
    <x v="17"/>
    <m/>
    <x v="0"/>
    <x v="23"/>
    <n v="1125577"/>
  </r>
  <r>
    <x v="17"/>
    <x v="17"/>
    <m/>
    <x v="1"/>
    <x v="23"/>
    <n v="1602675"/>
  </r>
  <r>
    <x v="18"/>
    <x v="18"/>
    <m/>
    <x v="0"/>
    <x v="23"/>
    <n v="106165"/>
  </r>
  <r>
    <x v="18"/>
    <x v="18"/>
    <m/>
    <x v="1"/>
    <x v="23"/>
    <n v="54801"/>
  </r>
  <r>
    <x v="19"/>
    <x v="19"/>
    <m/>
    <x v="0"/>
    <x v="23"/>
    <n v="161787"/>
  </r>
  <r>
    <x v="19"/>
    <x v="19"/>
    <m/>
    <x v="1"/>
    <x v="23"/>
    <n v="-95845"/>
  </r>
  <r>
    <x v="20"/>
    <x v="20"/>
    <m/>
    <x v="0"/>
    <x v="23"/>
    <n v="1280667"/>
  </r>
  <r>
    <x v="20"/>
    <x v="20"/>
    <m/>
    <x v="1"/>
    <x v="23"/>
    <n v="2117096"/>
  </r>
  <r>
    <x v="21"/>
    <x v="21"/>
    <m/>
    <x v="0"/>
    <x v="23"/>
    <n v="2710250"/>
  </r>
  <r>
    <x v="21"/>
    <x v="21"/>
    <m/>
    <x v="1"/>
    <x v="23"/>
    <n v="2804309"/>
  </r>
  <r>
    <x v="22"/>
    <x v="22"/>
    <m/>
    <x v="0"/>
    <x v="23"/>
    <n v="-901676"/>
  </r>
  <r>
    <x v="22"/>
    <x v="22"/>
    <m/>
    <x v="1"/>
    <x v="23"/>
    <n v="-505056"/>
  </r>
  <r>
    <x v="23"/>
    <x v="23"/>
    <m/>
    <x v="0"/>
    <x v="23"/>
    <n v="622687"/>
  </r>
  <r>
    <x v="23"/>
    <x v="23"/>
    <m/>
    <x v="1"/>
    <x v="23"/>
    <n v="2520677"/>
  </r>
  <r>
    <x v="24"/>
    <x v="24"/>
    <m/>
    <x v="0"/>
    <x v="23"/>
    <n v="758891"/>
  </r>
  <r>
    <x v="24"/>
    <x v="24"/>
    <m/>
    <x v="1"/>
    <x v="23"/>
    <n v="685314"/>
  </r>
  <r>
    <x v="25"/>
    <x v="25"/>
    <m/>
    <x v="0"/>
    <x v="23"/>
    <n v="531042"/>
  </r>
  <r>
    <x v="25"/>
    <x v="25"/>
    <m/>
    <x v="1"/>
    <x v="23"/>
    <n v="876836"/>
  </r>
  <r>
    <x v="26"/>
    <x v="26"/>
    <m/>
    <x v="0"/>
    <x v="23"/>
    <n v="2638820"/>
  </r>
  <r>
    <x v="26"/>
    <x v="26"/>
    <m/>
    <x v="1"/>
    <x v="23"/>
    <n v="780185"/>
  </r>
  <r>
    <x v="27"/>
    <x v="27"/>
    <m/>
    <x v="0"/>
    <x v="23"/>
    <n v="48941675"/>
  </r>
  <r>
    <x v="27"/>
    <x v="27"/>
    <m/>
    <x v="1"/>
    <x v="23"/>
    <n v="19656984"/>
  </r>
  <r>
    <x v="28"/>
    <x v="28"/>
    <m/>
    <x v="0"/>
    <x v="23"/>
    <n v="1265080"/>
  </r>
  <r>
    <x v="28"/>
    <x v="28"/>
    <m/>
    <x v="1"/>
    <x v="23"/>
    <n v="527775"/>
  </r>
  <r>
    <x v="29"/>
    <x v="29"/>
    <m/>
    <x v="0"/>
    <x v="23"/>
    <n v="139636"/>
  </r>
  <r>
    <x v="29"/>
    <x v="29"/>
    <m/>
    <x v="1"/>
    <x v="23"/>
    <n v="1475451"/>
  </r>
  <r>
    <x v="30"/>
    <x v="30"/>
    <m/>
    <x v="0"/>
    <x v="23"/>
    <n v="3039631"/>
  </r>
  <r>
    <x v="30"/>
    <x v="30"/>
    <m/>
    <x v="1"/>
    <x v="23"/>
    <n v="1365494"/>
  </r>
  <r>
    <x v="31"/>
    <x v="31"/>
    <m/>
    <x v="0"/>
    <x v="23"/>
    <n v="459345"/>
  </r>
  <r>
    <x v="31"/>
    <x v="31"/>
    <m/>
    <x v="1"/>
    <x v="23"/>
    <n v="420702"/>
  </r>
  <r>
    <x v="32"/>
    <x v="32"/>
    <m/>
    <x v="0"/>
    <x v="23"/>
    <n v="293288"/>
  </r>
  <r>
    <x v="32"/>
    <x v="32"/>
    <m/>
    <x v="1"/>
    <x v="23"/>
    <n v="332272"/>
  </r>
  <r>
    <x v="33"/>
    <x v="33"/>
    <m/>
    <x v="0"/>
    <x v="23"/>
    <n v="6110350"/>
  </r>
  <r>
    <x v="33"/>
    <x v="33"/>
    <m/>
    <x v="1"/>
    <x v="23"/>
    <n v="3017564"/>
  </r>
  <r>
    <x v="34"/>
    <x v="34"/>
    <m/>
    <x v="0"/>
    <x v="23"/>
    <n v="452422"/>
  </r>
  <r>
    <x v="34"/>
    <x v="34"/>
    <m/>
    <x v="1"/>
    <x v="23"/>
    <n v="496808"/>
  </r>
  <r>
    <x v="35"/>
    <x v="35"/>
    <m/>
    <x v="0"/>
    <x v="23"/>
    <n v="127536"/>
  </r>
  <r>
    <x v="35"/>
    <x v="35"/>
    <m/>
    <x v="1"/>
    <x v="23"/>
    <n v="168936"/>
  </r>
  <r>
    <x v="36"/>
    <x v="36"/>
    <m/>
    <x v="0"/>
    <x v="23"/>
    <n v="314837"/>
  </r>
  <r>
    <x v="36"/>
    <x v="36"/>
    <m/>
    <x v="1"/>
    <x v="23"/>
    <n v="367094"/>
  </r>
  <r>
    <x v="37"/>
    <x v="37"/>
    <m/>
    <x v="0"/>
    <x v="23"/>
    <n v="21564360"/>
  </r>
  <r>
    <x v="37"/>
    <x v="37"/>
    <m/>
    <x v="1"/>
    <x v="23"/>
    <n v="-19897437"/>
  </r>
  <r>
    <x v="38"/>
    <x v="38"/>
    <m/>
    <x v="0"/>
    <x v="23"/>
    <n v="-5832378"/>
  </r>
  <r>
    <x v="38"/>
    <x v="38"/>
    <m/>
    <x v="1"/>
    <x v="23"/>
    <n v="11295722"/>
  </r>
  <r>
    <x v="39"/>
    <x v="39"/>
    <m/>
    <x v="0"/>
    <x v="23"/>
    <n v="687197"/>
  </r>
  <r>
    <x v="39"/>
    <x v="39"/>
    <m/>
    <x v="1"/>
    <x v="23"/>
    <n v="654802"/>
  </r>
  <r>
    <x v="40"/>
    <x v="40"/>
    <m/>
    <x v="0"/>
    <x v="23"/>
    <n v="13481249"/>
  </r>
  <r>
    <x v="40"/>
    <x v="40"/>
    <m/>
    <x v="1"/>
    <x v="23"/>
    <n v="11487408"/>
  </r>
  <r>
    <x v="41"/>
    <x v="41"/>
    <m/>
    <x v="0"/>
    <x v="23"/>
    <n v="3135374"/>
  </r>
  <r>
    <x v="41"/>
    <x v="41"/>
    <m/>
    <x v="1"/>
    <x v="23"/>
    <n v="1164138"/>
  </r>
  <r>
    <x v="42"/>
    <x v="42"/>
    <m/>
    <x v="0"/>
    <x v="23"/>
    <n v="3754410"/>
  </r>
  <r>
    <x v="42"/>
    <x v="42"/>
    <m/>
    <x v="1"/>
    <x v="23"/>
    <n v="3285873"/>
  </r>
  <r>
    <x v="43"/>
    <x v="43"/>
    <m/>
    <x v="0"/>
    <x v="23"/>
    <n v="552087"/>
  </r>
  <r>
    <x v="43"/>
    <x v="43"/>
    <m/>
    <x v="1"/>
    <x v="23"/>
    <n v="1227827"/>
  </r>
  <r>
    <x v="44"/>
    <x v="44"/>
    <m/>
    <x v="0"/>
    <x v="23"/>
    <n v="2201332"/>
  </r>
  <r>
    <x v="44"/>
    <x v="44"/>
    <m/>
    <x v="1"/>
    <x v="23"/>
    <n v="2599119"/>
  </r>
  <r>
    <x v="45"/>
    <x v="45"/>
    <m/>
    <x v="1"/>
    <x v="23"/>
    <n v="-158314"/>
  </r>
  <r>
    <x v="46"/>
    <x v="46"/>
    <m/>
    <x v="0"/>
    <x v="23"/>
    <n v="7775111"/>
  </r>
  <r>
    <x v="46"/>
    <x v="46"/>
    <m/>
    <x v="1"/>
    <x v="23"/>
    <n v="2629521"/>
  </r>
  <r>
    <x v="47"/>
    <x v="47"/>
    <m/>
    <x v="0"/>
    <x v="23"/>
    <n v="1118209"/>
  </r>
  <r>
    <x v="47"/>
    <x v="47"/>
    <m/>
    <x v="1"/>
    <x v="23"/>
    <n v="678363"/>
  </r>
  <r>
    <x v="48"/>
    <x v="48"/>
    <m/>
    <x v="0"/>
    <x v="23"/>
    <n v="527420"/>
  </r>
  <r>
    <x v="48"/>
    <x v="48"/>
    <m/>
    <x v="1"/>
    <x v="23"/>
    <n v="223690"/>
  </r>
  <r>
    <x v="49"/>
    <x v="49"/>
    <m/>
    <x v="0"/>
    <x v="23"/>
    <n v="9606652"/>
  </r>
  <r>
    <x v="49"/>
    <x v="49"/>
    <m/>
    <x v="1"/>
    <x v="23"/>
    <n v="12427254"/>
  </r>
  <r>
    <x v="50"/>
    <x v="50"/>
    <m/>
    <x v="0"/>
    <x v="23"/>
    <n v="2192266"/>
  </r>
  <r>
    <x v="50"/>
    <x v="50"/>
    <m/>
    <x v="1"/>
    <x v="23"/>
    <n v="-671786"/>
  </r>
  <r>
    <x v="51"/>
    <x v="51"/>
    <m/>
    <x v="0"/>
    <x v="23"/>
    <n v="63689"/>
  </r>
  <r>
    <x v="51"/>
    <x v="51"/>
    <m/>
    <x v="1"/>
    <x v="23"/>
    <n v="-169489"/>
  </r>
  <r>
    <x v="52"/>
    <x v="52"/>
    <m/>
    <x v="0"/>
    <x v="23"/>
    <n v="5359188"/>
  </r>
  <r>
    <x v="52"/>
    <x v="52"/>
    <m/>
    <x v="1"/>
    <x v="23"/>
    <n v="974380"/>
  </r>
  <r>
    <x v="53"/>
    <x v="53"/>
    <m/>
    <x v="0"/>
    <x v="23"/>
    <n v="258799"/>
  </r>
  <r>
    <x v="53"/>
    <x v="53"/>
    <m/>
    <x v="1"/>
    <x v="23"/>
    <n v="188138"/>
  </r>
  <r>
    <x v="54"/>
    <x v="54"/>
    <m/>
    <x v="0"/>
    <x v="23"/>
    <n v="-382154"/>
  </r>
  <r>
    <x v="54"/>
    <x v="54"/>
    <m/>
    <x v="1"/>
    <x v="23"/>
    <n v="469807"/>
  </r>
  <r>
    <x v="55"/>
    <x v="55"/>
    <m/>
    <x v="0"/>
    <x v="23"/>
    <n v="3410127"/>
  </r>
  <r>
    <x v="55"/>
    <x v="55"/>
    <m/>
    <x v="1"/>
    <x v="23"/>
    <n v="2655355"/>
  </r>
  <r>
    <x v="56"/>
    <x v="56"/>
    <m/>
    <x v="1"/>
    <x v="23"/>
    <n v="93431"/>
  </r>
  <r>
    <x v="57"/>
    <x v="57"/>
    <m/>
    <x v="0"/>
    <x v="23"/>
    <n v="14551495"/>
  </r>
  <r>
    <x v="57"/>
    <x v="57"/>
    <m/>
    <x v="1"/>
    <x v="23"/>
    <n v="19207698"/>
  </r>
  <r>
    <x v="58"/>
    <x v="58"/>
    <m/>
    <x v="0"/>
    <x v="23"/>
    <n v="56218"/>
  </r>
  <r>
    <x v="58"/>
    <x v="58"/>
    <m/>
    <x v="1"/>
    <x v="23"/>
    <n v="554125"/>
  </r>
  <r>
    <x v="59"/>
    <x v="59"/>
    <m/>
    <x v="0"/>
    <x v="23"/>
    <n v="366052"/>
  </r>
  <r>
    <x v="60"/>
    <x v="60"/>
    <m/>
    <x v="0"/>
    <x v="23"/>
    <n v="244074"/>
  </r>
  <r>
    <x v="60"/>
    <x v="60"/>
    <m/>
    <x v="1"/>
    <x v="23"/>
    <n v="-548009"/>
  </r>
  <r>
    <x v="61"/>
    <x v="61"/>
    <m/>
    <x v="0"/>
    <x v="23"/>
    <n v="1451191"/>
  </r>
  <r>
    <x v="61"/>
    <x v="61"/>
    <m/>
    <x v="1"/>
    <x v="23"/>
    <n v="1459340"/>
  </r>
  <r>
    <x v="62"/>
    <x v="62"/>
    <m/>
    <x v="0"/>
    <x v="23"/>
    <n v="241441"/>
  </r>
  <r>
    <x v="62"/>
    <x v="62"/>
    <m/>
    <x v="1"/>
    <x v="23"/>
    <n v="301443"/>
  </r>
  <r>
    <x v="63"/>
    <x v="63"/>
    <m/>
    <x v="0"/>
    <x v="23"/>
    <n v="35472"/>
  </r>
  <r>
    <x v="63"/>
    <x v="63"/>
    <m/>
    <x v="1"/>
    <x v="23"/>
    <n v="263513"/>
  </r>
  <r>
    <x v="64"/>
    <x v="64"/>
    <m/>
    <x v="1"/>
    <x v="23"/>
    <n v="2314069"/>
  </r>
  <r>
    <x v="65"/>
    <x v="65"/>
    <m/>
    <x v="0"/>
    <x v="23"/>
    <n v="31799515"/>
  </r>
  <r>
    <x v="65"/>
    <x v="65"/>
    <m/>
    <x v="1"/>
    <x v="23"/>
    <n v="2814253"/>
  </r>
  <r>
    <x v="66"/>
    <x v="66"/>
    <m/>
    <x v="0"/>
    <x v="23"/>
    <n v="1925042"/>
  </r>
  <r>
    <x v="66"/>
    <x v="66"/>
    <m/>
    <x v="1"/>
    <x v="23"/>
    <n v="2061408"/>
  </r>
  <r>
    <x v="67"/>
    <x v="67"/>
    <m/>
    <x v="0"/>
    <x v="23"/>
    <n v="3582619"/>
  </r>
  <r>
    <x v="67"/>
    <x v="67"/>
    <m/>
    <x v="1"/>
    <x v="23"/>
    <n v="7240896"/>
  </r>
  <r>
    <x v="68"/>
    <x v="68"/>
    <m/>
    <x v="0"/>
    <x v="23"/>
    <n v="1388"/>
  </r>
  <r>
    <x v="68"/>
    <x v="68"/>
    <m/>
    <x v="1"/>
    <x v="23"/>
    <n v="16877"/>
  </r>
  <r>
    <x v="69"/>
    <x v="69"/>
    <m/>
    <x v="0"/>
    <x v="23"/>
    <n v="611220"/>
  </r>
  <r>
    <x v="69"/>
    <x v="69"/>
    <m/>
    <x v="1"/>
    <x v="23"/>
    <n v="480922"/>
  </r>
  <r>
    <x v="70"/>
    <x v="70"/>
    <m/>
    <x v="0"/>
    <x v="23"/>
    <n v="10722856"/>
  </r>
  <r>
    <x v="70"/>
    <x v="70"/>
    <m/>
    <x v="1"/>
    <x v="23"/>
    <n v="3720878"/>
  </r>
  <r>
    <x v="71"/>
    <x v="71"/>
    <m/>
    <x v="0"/>
    <x v="23"/>
    <n v="1538335"/>
  </r>
  <r>
    <x v="71"/>
    <x v="71"/>
    <m/>
    <x v="1"/>
    <x v="23"/>
    <n v="-4805612"/>
  </r>
  <r>
    <x v="72"/>
    <x v="72"/>
    <m/>
    <x v="0"/>
    <x v="23"/>
    <n v="754524"/>
  </r>
  <r>
    <x v="72"/>
    <x v="72"/>
    <m/>
    <x v="1"/>
    <x v="23"/>
    <n v="7280852"/>
  </r>
  <r>
    <x v="0"/>
    <x v="0"/>
    <m/>
    <x v="0"/>
    <x v="24"/>
    <n v="554166"/>
  </r>
  <r>
    <x v="2"/>
    <x v="2"/>
    <m/>
    <x v="0"/>
    <x v="24"/>
    <n v="20094526"/>
  </r>
  <r>
    <x v="3"/>
    <x v="3"/>
    <m/>
    <x v="0"/>
    <x v="24"/>
    <n v="11139529"/>
  </r>
  <r>
    <x v="4"/>
    <x v="4"/>
    <m/>
    <x v="0"/>
    <x v="24"/>
    <n v="914275"/>
  </r>
  <r>
    <x v="5"/>
    <x v="5"/>
    <m/>
    <x v="0"/>
    <x v="24"/>
    <n v="1237403"/>
  </r>
  <r>
    <x v="6"/>
    <x v="6"/>
    <m/>
    <x v="2"/>
    <x v="24"/>
    <n v="16536273"/>
  </r>
  <r>
    <x v="6"/>
    <x v="6"/>
    <m/>
    <x v="0"/>
    <x v="24"/>
    <n v="13751994"/>
  </r>
  <r>
    <x v="7"/>
    <x v="7"/>
    <m/>
    <x v="0"/>
    <x v="24"/>
    <n v="4950026"/>
  </r>
  <r>
    <x v="8"/>
    <x v="8"/>
    <m/>
    <x v="2"/>
    <x v="24"/>
    <n v="13185762"/>
  </r>
  <r>
    <x v="8"/>
    <x v="8"/>
    <m/>
    <x v="0"/>
    <x v="24"/>
    <n v="11531957"/>
  </r>
  <r>
    <x v="9"/>
    <x v="9"/>
    <m/>
    <x v="0"/>
    <x v="24"/>
    <n v="1664782"/>
  </r>
  <r>
    <x v="10"/>
    <x v="10"/>
    <m/>
    <x v="0"/>
    <x v="24"/>
    <n v="3315591"/>
  </r>
  <r>
    <x v="11"/>
    <x v="11"/>
    <m/>
    <x v="0"/>
    <x v="24"/>
    <n v="5336365"/>
  </r>
  <r>
    <x v="12"/>
    <x v="12"/>
    <m/>
    <x v="0"/>
    <x v="24"/>
    <n v="688238"/>
  </r>
  <r>
    <x v="13"/>
    <x v="13"/>
    <m/>
    <x v="0"/>
    <x v="24"/>
    <n v="13068621"/>
  </r>
  <r>
    <x v="14"/>
    <x v="14"/>
    <m/>
    <x v="2"/>
    <x v="24"/>
    <n v="10621500"/>
  </r>
  <r>
    <x v="14"/>
    <x v="14"/>
    <m/>
    <x v="0"/>
    <x v="24"/>
    <n v="13682312"/>
  </r>
  <r>
    <x v="15"/>
    <x v="15"/>
    <m/>
    <x v="2"/>
    <x v="24"/>
    <n v="347191"/>
  </r>
  <r>
    <x v="15"/>
    <x v="15"/>
    <m/>
    <x v="0"/>
    <x v="24"/>
    <n v="87186"/>
  </r>
  <r>
    <x v="16"/>
    <x v="16"/>
    <m/>
    <x v="0"/>
    <x v="24"/>
    <n v="33552279"/>
  </r>
  <r>
    <x v="17"/>
    <x v="17"/>
    <m/>
    <x v="0"/>
    <x v="24"/>
    <n v="1025883"/>
  </r>
  <r>
    <x v="19"/>
    <x v="19"/>
    <m/>
    <x v="2"/>
    <x v="24"/>
    <n v="200727"/>
  </r>
  <r>
    <x v="19"/>
    <x v="19"/>
    <m/>
    <x v="0"/>
    <x v="24"/>
    <n v="161787"/>
  </r>
  <r>
    <x v="20"/>
    <x v="20"/>
    <m/>
    <x v="2"/>
    <x v="24"/>
    <n v="9398706"/>
  </r>
  <r>
    <x v="20"/>
    <x v="20"/>
    <m/>
    <x v="0"/>
    <x v="24"/>
    <n v="1280667"/>
  </r>
  <r>
    <x v="21"/>
    <x v="21"/>
    <m/>
    <x v="0"/>
    <x v="24"/>
    <n v="2710250"/>
  </r>
  <r>
    <x v="22"/>
    <x v="22"/>
    <m/>
    <x v="2"/>
    <x v="24"/>
    <n v="-1873113"/>
  </r>
  <r>
    <x v="22"/>
    <x v="22"/>
    <m/>
    <x v="0"/>
    <x v="24"/>
    <n v="-901676"/>
  </r>
  <r>
    <x v="23"/>
    <x v="23"/>
    <m/>
    <x v="0"/>
    <x v="24"/>
    <n v="622687"/>
  </r>
  <r>
    <x v="24"/>
    <x v="24"/>
    <m/>
    <x v="0"/>
    <x v="24"/>
    <n v="758891"/>
  </r>
  <r>
    <x v="25"/>
    <x v="25"/>
    <m/>
    <x v="0"/>
    <x v="24"/>
    <n v="531042"/>
  </r>
  <r>
    <x v="26"/>
    <x v="26"/>
    <m/>
    <x v="2"/>
    <x v="24"/>
    <n v="11503497"/>
  </r>
  <r>
    <x v="26"/>
    <x v="26"/>
    <m/>
    <x v="0"/>
    <x v="24"/>
    <n v="2638820"/>
  </r>
  <r>
    <x v="27"/>
    <x v="27"/>
    <m/>
    <x v="2"/>
    <x v="24"/>
    <n v="29307579"/>
  </r>
  <r>
    <x v="27"/>
    <x v="27"/>
    <m/>
    <x v="0"/>
    <x v="24"/>
    <n v="35895689"/>
  </r>
  <r>
    <x v="28"/>
    <x v="28"/>
    <m/>
    <x v="2"/>
    <x v="24"/>
    <n v="3725201"/>
  </r>
  <r>
    <x v="28"/>
    <x v="28"/>
    <m/>
    <x v="0"/>
    <x v="24"/>
    <n v="1265080"/>
  </r>
  <r>
    <x v="29"/>
    <x v="29"/>
    <m/>
    <x v="0"/>
    <x v="24"/>
    <n v="139636"/>
  </r>
  <r>
    <x v="30"/>
    <x v="30"/>
    <m/>
    <x v="0"/>
    <x v="24"/>
    <n v="3039631"/>
  </r>
  <r>
    <x v="32"/>
    <x v="32"/>
    <m/>
    <x v="0"/>
    <x v="24"/>
    <n v="293289"/>
  </r>
  <r>
    <x v="33"/>
    <x v="33"/>
    <m/>
    <x v="2"/>
    <x v="24"/>
    <n v="7765329"/>
  </r>
  <r>
    <x v="33"/>
    <x v="33"/>
    <m/>
    <x v="0"/>
    <x v="24"/>
    <n v="6110350"/>
  </r>
  <r>
    <x v="34"/>
    <x v="34"/>
    <m/>
    <x v="2"/>
    <x v="24"/>
    <n v="217570"/>
  </r>
  <r>
    <x v="34"/>
    <x v="34"/>
    <m/>
    <x v="0"/>
    <x v="24"/>
    <n v="452422"/>
  </r>
  <r>
    <x v="35"/>
    <x v="35"/>
    <m/>
    <x v="0"/>
    <x v="24"/>
    <n v="127536"/>
  </r>
  <r>
    <x v="36"/>
    <x v="36"/>
    <m/>
    <x v="0"/>
    <x v="24"/>
    <n v="314837"/>
  </r>
  <r>
    <x v="37"/>
    <x v="37"/>
    <m/>
    <x v="0"/>
    <x v="24"/>
    <n v="21564360"/>
  </r>
  <r>
    <x v="38"/>
    <x v="38"/>
    <m/>
    <x v="0"/>
    <x v="24"/>
    <n v="-5832378"/>
  </r>
  <r>
    <x v="39"/>
    <x v="39"/>
    <m/>
    <x v="0"/>
    <x v="24"/>
    <n v="687197"/>
  </r>
  <r>
    <x v="40"/>
    <x v="40"/>
    <m/>
    <x v="2"/>
    <x v="24"/>
    <n v="20669813"/>
  </r>
  <r>
    <x v="40"/>
    <x v="40"/>
    <m/>
    <x v="0"/>
    <x v="24"/>
    <n v="21492405"/>
  </r>
  <r>
    <x v="41"/>
    <x v="41"/>
    <m/>
    <x v="2"/>
    <x v="24"/>
    <n v="3430796"/>
  </r>
  <r>
    <x v="41"/>
    <x v="41"/>
    <m/>
    <x v="0"/>
    <x v="24"/>
    <n v="3135374"/>
  </r>
  <r>
    <x v="42"/>
    <x v="42"/>
    <m/>
    <x v="2"/>
    <x v="24"/>
    <n v="2505686"/>
  </r>
  <r>
    <x v="42"/>
    <x v="42"/>
    <m/>
    <x v="0"/>
    <x v="24"/>
    <n v="3754410"/>
  </r>
  <r>
    <x v="43"/>
    <x v="43"/>
    <m/>
    <x v="0"/>
    <x v="24"/>
    <n v="1243004"/>
  </r>
  <r>
    <x v="44"/>
    <x v="44"/>
    <m/>
    <x v="2"/>
    <x v="24"/>
    <n v="746030"/>
  </r>
  <r>
    <x v="44"/>
    <x v="44"/>
    <m/>
    <x v="0"/>
    <x v="24"/>
    <n v="2201332"/>
  </r>
  <r>
    <x v="46"/>
    <x v="46"/>
    <m/>
    <x v="0"/>
    <x v="24"/>
    <n v="7775111"/>
  </r>
  <r>
    <x v="47"/>
    <x v="47"/>
    <m/>
    <x v="0"/>
    <x v="24"/>
    <n v="1118209"/>
  </r>
  <r>
    <x v="48"/>
    <x v="48"/>
    <m/>
    <x v="0"/>
    <x v="24"/>
    <n v="527420"/>
  </r>
  <r>
    <x v="49"/>
    <x v="49"/>
    <m/>
    <x v="0"/>
    <x v="24"/>
    <n v="9606651"/>
  </r>
  <r>
    <x v="50"/>
    <x v="50"/>
    <m/>
    <x v="0"/>
    <x v="24"/>
    <n v="2192266"/>
  </r>
  <r>
    <x v="51"/>
    <x v="51"/>
    <m/>
    <x v="0"/>
    <x v="24"/>
    <n v="63689"/>
  </r>
  <r>
    <x v="52"/>
    <x v="52"/>
    <m/>
    <x v="2"/>
    <x v="24"/>
    <n v="9126768"/>
  </r>
  <r>
    <x v="52"/>
    <x v="52"/>
    <m/>
    <x v="0"/>
    <x v="24"/>
    <n v="5359188"/>
  </r>
  <r>
    <x v="53"/>
    <x v="53"/>
    <m/>
    <x v="0"/>
    <x v="24"/>
    <n v="258799"/>
  </r>
  <r>
    <x v="54"/>
    <x v="54"/>
    <m/>
    <x v="0"/>
    <x v="24"/>
    <n v="-382154"/>
  </r>
  <r>
    <x v="55"/>
    <x v="55"/>
    <m/>
    <x v="0"/>
    <x v="24"/>
    <n v="3410127"/>
  </r>
  <r>
    <x v="56"/>
    <x v="56"/>
    <m/>
    <x v="2"/>
    <x v="24"/>
    <n v="3929615"/>
  </r>
  <r>
    <x v="57"/>
    <x v="57"/>
    <m/>
    <x v="3"/>
    <x v="24"/>
    <n v="5770795"/>
  </r>
  <r>
    <x v="57"/>
    <x v="57"/>
    <m/>
    <x v="4"/>
    <x v="24"/>
    <n v="-4346608"/>
  </r>
  <r>
    <x v="57"/>
    <x v="57"/>
    <m/>
    <x v="5"/>
    <x v="24"/>
    <n v="11530107"/>
  </r>
  <r>
    <x v="58"/>
    <x v="58"/>
    <m/>
    <x v="0"/>
    <x v="24"/>
    <n v="56218"/>
  </r>
  <r>
    <x v="59"/>
    <x v="59"/>
    <m/>
    <x v="0"/>
    <x v="24"/>
    <n v="366052"/>
  </r>
  <r>
    <x v="60"/>
    <x v="60"/>
    <m/>
    <x v="2"/>
    <x v="24"/>
    <n v="14900"/>
  </r>
  <r>
    <x v="60"/>
    <x v="60"/>
    <m/>
    <x v="0"/>
    <x v="24"/>
    <n v="244074"/>
  </r>
  <r>
    <x v="61"/>
    <x v="61"/>
    <m/>
    <x v="0"/>
    <x v="24"/>
    <n v="1451191"/>
  </r>
  <r>
    <x v="62"/>
    <x v="62"/>
    <m/>
    <x v="0"/>
    <x v="24"/>
    <n v="241441"/>
  </r>
  <r>
    <x v="63"/>
    <x v="63"/>
    <m/>
    <x v="0"/>
    <x v="24"/>
    <n v="35472"/>
  </r>
  <r>
    <x v="64"/>
    <x v="64"/>
    <m/>
    <x v="2"/>
    <x v="24"/>
    <n v="4120626"/>
  </r>
  <r>
    <x v="64"/>
    <x v="64"/>
    <m/>
    <x v="0"/>
    <x v="24"/>
    <n v="5859032"/>
  </r>
  <r>
    <x v="65"/>
    <x v="65"/>
    <m/>
    <x v="3"/>
    <x v="24"/>
    <n v="13787385"/>
  </r>
  <r>
    <x v="65"/>
    <x v="65"/>
    <m/>
    <x v="4"/>
    <x v="24"/>
    <n v="14573195"/>
  </r>
  <r>
    <x v="65"/>
    <x v="65"/>
    <m/>
    <x v="5"/>
    <x v="24"/>
    <n v="22496842"/>
  </r>
  <r>
    <x v="66"/>
    <x v="66"/>
    <m/>
    <x v="0"/>
    <x v="24"/>
    <n v="1925042"/>
  </r>
  <r>
    <x v="67"/>
    <x v="67"/>
    <m/>
    <x v="0"/>
    <x v="24"/>
    <n v="3582619"/>
  </r>
  <r>
    <x v="68"/>
    <x v="68"/>
    <m/>
    <x v="0"/>
    <x v="24"/>
    <n v="1388"/>
  </r>
  <r>
    <x v="69"/>
    <x v="69"/>
    <m/>
    <x v="0"/>
    <x v="24"/>
    <n v="611220"/>
  </r>
  <r>
    <x v="70"/>
    <x v="70"/>
    <m/>
    <x v="0"/>
    <x v="24"/>
    <n v="10722856"/>
  </r>
  <r>
    <x v="71"/>
    <x v="71"/>
    <m/>
    <x v="0"/>
    <x v="24"/>
    <n v="1538335"/>
  </r>
  <r>
    <x v="72"/>
    <x v="72"/>
    <m/>
    <x v="0"/>
    <x v="24"/>
    <n v="754524"/>
  </r>
  <r>
    <x v="0"/>
    <x v="0"/>
    <m/>
    <x v="0"/>
    <x v="25"/>
    <n v="-10185517"/>
  </r>
  <r>
    <x v="0"/>
    <x v="0"/>
    <m/>
    <x v="1"/>
    <x v="25"/>
    <n v="7731331"/>
  </r>
  <r>
    <x v="1"/>
    <x v="1"/>
    <m/>
    <x v="0"/>
    <x v="25"/>
    <n v="179589"/>
  </r>
  <r>
    <x v="2"/>
    <x v="2"/>
    <m/>
    <x v="0"/>
    <x v="25"/>
    <n v="66055168"/>
  </r>
  <r>
    <x v="2"/>
    <x v="2"/>
    <m/>
    <x v="1"/>
    <x v="25"/>
    <n v="36671773"/>
  </r>
  <r>
    <x v="3"/>
    <x v="3"/>
    <m/>
    <x v="0"/>
    <x v="25"/>
    <n v="74916170"/>
  </r>
  <r>
    <x v="3"/>
    <x v="3"/>
    <m/>
    <x v="1"/>
    <x v="25"/>
    <n v="24613982"/>
  </r>
  <r>
    <x v="4"/>
    <x v="4"/>
    <m/>
    <x v="0"/>
    <x v="25"/>
    <n v="3293232"/>
  </r>
  <r>
    <x v="4"/>
    <x v="4"/>
    <m/>
    <x v="1"/>
    <x v="25"/>
    <n v="2758165"/>
  </r>
  <r>
    <x v="5"/>
    <x v="5"/>
    <m/>
    <x v="0"/>
    <x v="25"/>
    <n v="4034952"/>
  </r>
  <r>
    <x v="5"/>
    <x v="5"/>
    <m/>
    <x v="1"/>
    <x v="25"/>
    <n v="2972756"/>
  </r>
  <r>
    <x v="6"/>
    <x v="6"/>
    <m/>
    <x v="2"/>
    <x v="25"/>
    <n v="78158326"/>
  </r>
  <r>
    <x v="6"/>
    <x v="6"/>
    <m/>
    <x v="0"/>
    <x v="25"/>
    <n v="45799222"/>
  </r>
  <r>
    <x v="6"/>
    <x v="6"/>
    <m/>
    <x v="1"/>
    <x v="25"/>
    <n v="29151768"/>
  </r>
  <r>
    <x v="7"/>
    <x v="7"/>
    <m/>
    <x v="0"/>
    <x v="25"/>
    <n v="14445236"/>
  </r>
  <r>
    <x v="7"/>
    <x v="7"/>
    <m/>
    <x v="1"/>
    <x v="25"/>
    <n v="6217672"/>
  </r>
  <r>
    <x v="8"/>
    <x v="8"/>
    <m/>
    <x v="2"/>
    <x v="25"/>
    <n v="47465778"/>
  </r>
  <r>
    <x v="8"/>
    <x v="8"/>
    <m/>
    <x v="0"/>
    <x v="25"/>
    <n v="106177682"/>
  </r>
  <r>
    <x v="8"/>
    <x v="8"/>
    <m/>
    <x v="1"/>
    <x v="25"/>
    <n v="36024523"/>
  </r>
  <r>
    <x v="9"/>
    <x v="9"/>
    <m/>
    <x v="0"/>
    <x v="25"/>
    <n v="25115891"/>
  </r>
  <r>
    <x v="9"/>
    <x v="9"/>
    <m/>
    <x v="1"/>
    <x v="25"/>
    <n v="18604434"/>
  </r>
  <r>
    <x v="10"/>
    <x v="10"/>
    <m/>
    <x v="0"/>
    <x v="25"/>
    <n v="43574598"/>
  </r>
  <r>
    <x v="10"/>
    <x v="10"/>
    <m/>
    <x v="1"/>
    <x v="25"/>
    <n v="31261171"/>
  </r>
  <r>
    <x v="11"/>
    <x v="11"/>
    <m/>
    <x v="0"/>
    <x v="25"/>
    <n v="31149392"/>
  </r>
  <r>
    <x v="11"/>
    <x v="11"/>
    <m/>
    <x v="1"/>
    <x v="25"/>
    <n v="-27817439"/>
  </r>
  <r>
    <x v="12"/>
    <x v="12"/>
    <m/>
    <x v="0"/>
    <x v="25"/>
    <n v="25537359"/>
  </r>
  <r>
    <x v="12"/>
    <x v="12"/>
    <m/>
    <x v="1"/>
    <x v="25"/>
    <n v="8723405"/>
  </r>
  <r>
    <x v="13"/>
    <x v="13"/>
    <m/>
    <x v="0"/>
    <x v="25"/>
    <n v="36007764"/>
  </r>
  <r>
    <x v="13"/>
    <x v="13"/>
    <m/>
    <x v="1"/>
    <x v="25"/>
    <n v="19565012"/>
  </r>
  <r>
    <x v="14"/>
    <x v="14"/>
    <m/>
    <x v="2"/>
    <x v="25"/>
    <n v="11940617"/>
  </r>
  <r>
    <x v="14"/>
    <x v="14"/>
    <m/>
    <x v="0"/>
    <x v="25"/>
    <n v="30170316"/>
  </r>
  <r>
    <x v="14"/>
    <x v="14"/>
    <m/>
    <x v="1"/>
    <x v="25"/>
    <n v="21151491"/>
  </r>
  <r>
    <x v="15"/>
    <x v="15"/>
    <m/>
    <x v="2"/>
    <x v="25"/>
    <n v="325449"/>
  </r>
  <r>
    <x v="15"/>
    <x v="15"/>
    <m/>
    <x v="0"/>
    <x v="25"/>
    <n v="-3991294"/>
  </r>
  <r>
    <x v="15"/>
    <x v="15"/>
    <m/>
    <x v="1"/>
    <x v="25"/>
    <n v="-11388992"/>
  </r>
  <r>
    <x v="16"/>
    <x v="16"/>
    <m/>
    <x v="0"/>
    <x v="25"/>
    <n v="147837952"/>
  </r>
  <r>
    <x v="16"/>
    <x v="16"/>
    <m/>
    <x v="1"/>
    <x v="25"/>
    <n v="46257925"/>
  </r>
  <r>
    <x v="17"/>
    <x v="17"/>
    <m/>
    <x v="0"/>
    <x v="25"/>
    <n v="231307"/>
  </r>
  <r>
    <x v="17"/>
    <x v="17"/>
    <m/>
    <x v="1"/>
    <x v="25"/>
    <n v="645893"/>
  </r>
  <r>
    <x v="18"/>
    <x v="18"/>
    <m/>
    <x v="0"/>
    <x v="25"/>
    <n v="536069"/>
  </r>
  <r>
    <x v="18"/>
    <x v="18"/>
    <m/>
    <x v="1"/>
    <x v="25"/>
    <n v="-384"/>
  </r>
  <r>
    <x v="19"/>
    <x v="19"/>
    <m/>
    <x v="2"/>
    <x v="25"/>
    <n v="1289860"/>
  </r>
  <r>
    <x v="19"/>
    <x v="19"/>
    <m/>
    <x v="0"/>
    <x v="25"/>
    <n v="246090"/>
  </r>
  <r>
    <x v="19"/>
    <x v="19"/>
    <m/>
    <x v="1"/>
    <x v="25"/>
    <n v="1158143"/>
  </r>
  <r>
    <x v="20"/>
    <x v="20"/>
    <m/>
    <x v="2"/>
    <x v="25"/>
    <n v="13766598"/>
  </r>
  <r>
    <x v="20"/>
    <x v="20"/>
    <m/>
    <x v="0"/>
    <x v="25"/>
    <n v="19863688"/>
  </r>
  <r>
    <x v="20"/>
    <x v="20"/>
    <m/>
    <x v="1"/>
    <x v="25"/>
    <n v="10251389"/>
  </r>
  <r>
    <x v="21"/>
    <x v="21"/>
    <m/>
    <x v="0"/>
    <x v="25"/>
    <n v="6794038"/>
  </r>
  <r>
    <x v="21"/>
    <x v="21"/>
    <m/>
    <x v="1"/>
    <x v="25"/>
    <n v="6228159"/>
  </r>
  <r>
    <x v="22"/>
    <x v="22"/>
    <m/>
    <x v="2"/>
    <x v="25"/>
    <n v="-8638930"/>
  </r>
  <r>
    <x v="22"/>
    <x v="22"/>
    <m/>
    <x v="0"/>
    <x v="25"/>
    <n v="-8203796"/>
  </r>
  <r>
    <x v="22"/>
    <x v="22"/>
    <m/>
    <x v="1"/>
    <x v="25"/>
    <n v="610914"/>
  </r>
  <r>
    <x v="23"/>
    <x v="23"/>
    <m/>
    <x v="0"/>
    <x v="25"/>
    <n v="4411832"/>
  </r>
  <r>
    <x v="23"/>
    <x v="23"/>
    <m/>
    <x v="1"/>
    <x v="25"/>
    <n v="3965455"/>
  </r>
  <r>
    <x v="24"/>
    <x v="24"/>
    <m/>
    <x v="0"/>
    <x v="25"/>
    <n v="2415038"/>
  </r>
  <r>
    <x v="24"/>
    <x v="24"/>
    <m/>
    <x v="1"/>
    <x v="25"/>
    <n v="1051101"/>
  </r>
  <r>
    <x v="25"/>
    <x v="25"/>
    <m/>
    <x v="0"/>
    <x v="25"/>
    <n v="10099390"/>
  </r>
  <r>
    <x v="25"/>
    <x v="25"/>
    <m/>
    <x v="1"/>
    <x v="25"/>
    <n v="638724"/>
  </r>
  <r>
    <x v="26"/>
    <x v="26"/>
    <m/>
    <x v="2"/>
    <x v="25"/>
    <n v="-875399"/>
  </r>
  <r>
    <x v="26"/>
    <x v="26"/>
    <m/>
    <x v="0"/>
    <x v="25"/>
    <n v="-9846030"/>
  </r>
  <r>
    <x v="26"/>
    <x v="26"/>
    <m/>
    <x v="1"/>
    <x v="25"/>
    <n v="3654328"/>
  </r>
  <r>
    <x v="27"/>
    <x v="27"/>
    <m/>
    <x v="2"/>
    <x v="25"/>
    <n v="109843979"/>
  </r>
  <r>
    <x v="27"/>
    <x v="27"/>
    <m/>
    <x v="0"/>
    <x v="25"/>
    <n v="146912628"/>
  </r>
  <r>
    <x v="27"/>
    <x v="27"/>
    <m/>
    <x v="1"/>
    <x v="25"/>
    <n v="66038891"/>
  </r>
  <r>
    <x v="28"/>
    <x v="28"/>
    <m/>
    <x v="2"/>
    <x v="25"/>
    <n v="4298879"/>
  </r>
  <r>
    <x v="28"/>
    <x v="28"/>
    <m/>
    <x v="0"/>
    <x v="25"/>
    <n v="8515196"/>
  </r>
  <r>
    <x v="28"/>
    <x v="28"/>
    <m/>
    <x v="1"/>
    <x v="25"/>
    <n v="2067318"/>
  </r>
  <r>
    <x v="29"/>
    <x v="29"/>
    <m/>
    <x v="0"/>
    <x v="25"/>
    <n v="2703370"/>
  </r>
  <r>
    <x v="29"/>
    <x v="29"/>
    <m/>
    <x v="1"/>
    <x v="25"/>
    <n v="2894649"/>
  </r>
  <r>
    <x v="30"/>
    <x v="30"/>
    <m/>
    <x v="0"/>
    <x v="25"/>
    <n v="7846682"/>
  </r>
  <r>
    <x v="30"/>
    <x v="30"/>
    <m/>
    <x v="1"/>
    <x v="25"/>
    <n v="5044652"/>
  </r>
  <r>
    <x v="73"/>
    <x v="73"/>
    <m/>
    <x v="0"/>
    <x v="25"/>
    <n v="-21964"/>
  </r>
  <r>
    <x v="31"/>
    <x v="31"/>
    <m/>
    <x v="0"/>
    <x v="25"/>
    <n v="1522967"/>
  </r>
  <r>
    <x v="31"/>
    <x v="31"/>
    <m/>
    <x v="1"/>
    <x v="25"/>
    <n v="454849"/>
  </r>
  <r>
    <x v="32"/>
    <x v="32"/>
    <m/>
    <x v="0"/>
    <x v="25"/>
    <n v="967313"/>
  </r>
  <r>
    <x v="32"/>
    <x v="32"/>
    <m/>
    <x v="1"/>
    <x v="25"/>
    <n v="489889"/>
  </r>
  <r>
    <x v="33"/>
    <x v="33"/>
    <m/>
    <x v="2"/>
    <x v="25"/>
    <n v="11142861"/>
  </r>
  <r>
    <x v="33"/>
    <x v="33"/>
    <m/>
    <x v="0"/>
    <x v="25"/>
    <n v="24042256"/>
  </r>
  <r>
    <x v="33"/>
    <x v="33"/>
    <m/>
    <x v="1"/>
    <x v="25"/>
    <n v="9587857"/>
  </r>
  <r>
    <x v="34"/>
    <x v="34"/>
    <m/>
    <x v="2"/>
    <x v="25"/>
    <n v="336433"/>
  </r>
  <r>
    <x v="34"/>
    <x v="34"/>
    <m/>
    <x v="0"/>
    <x v="25"/>
    <n v="1231794"/>
  </r>
  <r>
    <x v="34"/>
    <x v="34"/>
    <m/>
    <x v="1"/>
    <x v="25"/>
    <n v="833290"/>
  </r>
  <r>
    <x v="35"/>
    <x v="35"/>
    <m/>
    <x v="0"/>
    <x v="25"/>
    <n v="15554392"/>
  </r>
  <r>
    <x v="35"/>
    <x v="35"/>
    <m/>
    <x v="1"/>
    <x v="25"/>
    <n v="6159356"/>
  </r>
  <r>
    <x v="36"/>
    <x v="36"/>
    <m/>
    <x v="0"/>
    <x v="25"/>
    <n v="1298092"/>
  </r>
  <r>
    <x v="36"/>
    <x v="36"/>
    <m/>
    <x v="1"/>
    <x v="25"/>
    <n v="501584"/>
  </r>
  <r>
    <x v="37"/>
    <x v="37"/>
    <m/>
    <x v="0"/>
    <x v="25"/>
    <n v="26226885"/>
  </r>
  <r>
    <x v="37"/>
    <x v="37"/>
    <m/>
    <x v="1"/>
    <x v="25"/>
    <n v="204494621"/>
  </r>
  <r>
    <x v="38"/>
    <x v="38"/>
    <m/>
    <x v="0"/>
    <x v="25"/>
    <n v="-54604190"/>
  </r>
  <r>
    <x v="38"/>
    <x v="38"/>
    <m/>
    <x v="1"/>
    <x v="25"/>
    <n v="-7292442"/>
  </r>
  <r>
    <x v="39"/>
    <x v="39"/>
    <m/>
    <x v="0"/>
    <x v="25"/>
    <n v="1905922"/>
  </r>
  <r>
    <x v="39"/>
    <x v="39"/>
    <m/>
    <x v="1"/>
    <x v="25"/>
    <n v="479404"/>
  </r>
  <r>
    <x v="40"/>
    <x v="40"/>
    <m/>
    <x v="2"/>
    <x v="25"/>
    <n v="44288942"/>
  </r>
  <r>
    <x v="40"/>
    <x v="40"/>
    <m/>
    <x v="0"/>
    <x v="25"/>
    <n v="83088633"/>
  </r>
  <r>
    <x v="40"/>
    <x v="40"/>
    <m/>
    <x v="1"/>
    <x v="25"/>
    <n v="52811103"/>
  </r>
  <r>
    <x v="41"/>
    <x v="41"/>
    <m/>
    <x v="2"/>
    <x v="25"/>
    <n v="113606803"/>
  </r>
  <r>
    <x v="41"/>
    <x v="41"/>
    <m/>
    <x v="0"/>
    <x v="25"/>
    <n v="8411768"/>
  </r>
  <r>
    <x v="41"/>
    <x v="41"/>
    <m/>
    <x v="1"/>
    <x v="25"/>
    <n v="5113729"/>
  </r>
  <r>
    <x v="42"/>
    <x v="42"/>
    <m/>
    <x v="2"/>
    <x v="25"/>
    <n v="2729147"/>
  </r>
  <r>
    <x v="42"/>
    <x v="42"/>
    <m/>
    <x v="0"/>
    <x v="25"/>
    <n v="19463878"/>
  </r>
  <r>
    <x v="42"/>
    <x v="42"/>
    <m/>
    <x v="1"/>
    <x v="25"/>
    <n v="5087009"/>
  </r>
  <r>
    <x v="43"/>
    <x v="43"/>
    <m/>
    <x v="0"/>
    <x v="25"/>
    <n v="1319910"/>
  </r>
  <r>
    <x v="43"/>
    <x v="43"/>
    <m/>
    <x v="1"/>
    <x v="25"/>
    <n v="2238789"/>
  </r>
  <r>
    <x v="44"/>
    <x v="44"/>
    <m/>
    <x v="2"/>
    <x v="25"/>
    <n v="4536836"/>
  </r>
  <r>
    <x v="44"/>
    <x v="44"/>
    <m/>
    <x v="0"/>
    <x v="25"/>
    <n v="7762370"/>
  </r>
  <r>
    <x v="44"/>
    <x v="44"/>
    <m/>
    <x v="1"/>
    <x v="25"/>
    <n v="4412763"/>
  </r>
  <r>
    <x v="45"/>
    <x v="45"/>
    <m/>
    <x v="0"/>
    <x v="25"/>
    <n v="1278926"/>
  </r>
  <r>
    <x v="45"/>
    <x v="45"/>
    <m/>
    <x v="1"/>
    <x v="25"/>
    <n v="416014"/>
  </r>
  <r>
    <x v="46"/>
    <x v="46"/>
    <m/>
    <x v="0"/>
    <x v="25"/>
    <n v="63393162"/>
  </r>
  <r>
    <x v="46"/>
    <x v="46"/>
    <m/>
    <x v="1"/>
    <x v="25"/>
    <n v="11146189"/>
  </r>
  <r>
    <x v="47"/>
    <x v="47"/>
    <m/>
    <x v="0"/>
    <x v="25"/>
    <n v="3129998"/>
  </r>
  <r>
    <x v="47"/>
    <x v="47"/>
    <m/>
    <x v="1"/>
    <x v="25"/>
    <n v="1044304"/>
  </r>
  <r>
    <x v="48"/>
    <x v="48"/>
    <m/>
    <x v="0"/>
    <x v="25"/>
    <n v="8203316"/>
  </r>
  <r>
    <x v="48"/>
    <x v="48"/>
    <m/>
    <x v="1"/>
    <x v="25"/>
    <n v="3163845"/>
  </r>
  <r>
    <x v="49"/>
    <x v="49"/>
    <m/>
    <x v="0"/>
    <x v="25"/>
    <n v="43074558"/>
  </r>
  <r>
    <x v="49"/>
    <x v="49"/>
    <m/>
    <x v="1"/>
    <x v="25"/>
    <n v="8696120"/>
  </r>
  <r>
    <x v="50"/>
    <x v="50"/>
    <m/>
    <x v="2"/>
    <x v="25"/>
    <n v="2111941"/>
  </r>
  <r>
    <x v="50"/>
    <x v="50"/>
    <m/>
    <x v="0"/>
    <x v="25"/>
    <n v="7157504"/>
  </r>
  <r>
    <x v="50"/>
    <x v="50"/>
    <m/>
    <x v="1"/>
    <x v="25"/>
    <n v="876920"/>
  </r>
  <r>
    <x v="51"/>
    <x v="51"/>
    <m/>
    <x v="0"/>
    <x v="25"/>
    <n v="3046998"/>
  </r>
  <r>
    <x v="51"/>
    <x v="51"/>
    <m/>
    <x v="1"/>
    <x v="25"/>
    <n v="-966193"/>
  </r>
  <r>
    <x v="52"/>
    <x v="52"/>
    <m/>
    <x v="2"/>
    <x v="25"/>
    <n v="11988815"/>
  </r>
  <r>
    <x v="52"/>
    <x v="52"/>
    <m/>
    <x v="0"/>
    <x v="25"/>
    <n v="19194684"/>
  </r>
  <r>
    <x v="52"/>
    <x v="52"/>
    <m/>
    <x v="1"/>
    <x v="25"/>
    <n v="4066751"/>
  </r>
  <r>
    <x v="53"/>
    <x v="53"/>
    <m/>
    <x v="0"/>
    <x v="25"/>
    <n v="1204450"/>
  </r>
  <r>
    <x v="53"/>
    <x v="53"/>
    <m/>
    <x v="1"/>
    <x v="25"/>
    <n v="461890"/>
  </r>
  <r>
    <x v="54"/>
    <x v="54"/>
    <m/>
    <x v="0"/>
    <x v="25"/>
    <n v="417286306"/>
  </r>
  <r>
    <x v="54"/>
    <x v="54"/>
    <m/>
    <x v="1"/>
    <x v="25"/>
    <n v="184698570"/>
  </r>
  <r>
    <x v="55"/>
    <x v="55"/>
    <m/>
    <x v="0"/>
    <x v="25"/>
    <n v="4202728"/>
  </r>
  <r>
    <x v="55"/>
    <x v="55"/>
    <m/>
    <x v="1"/>
    <x v="25"/>
    <n v="3890470"/>
  </r>
  <r>
    <x v="56"/>
    <x v="56"/>
    <m/>
    <x v="2"/>
    <x v="25"/>
    <n v="-33079022"/>
  </r>
  <r>
    <x v="56"/>
    <x v="56"/>
    <m/>
    <x v="0"/>
    <x v="25"/>
    <n v="-97940994"/>
  </r>
  <r>
    <x v="56"/>
    <x v="56"/>
    <m/>
    <x v="1"/>
    <x v="25"/>
    <n v="-55487499"/>
  </r>
  <r>
    <x v="57"/>
    <x v="57"/>
    <m/>
    <x v="0"/>
    <x v="25"/>
    <n v="54583582"/>
  </r>
  <r>
    <x v="57"/>
    <x v="57"/>
    <m/>
    <x v="1"/>
    <x v="25"/>
    <n v="-77303643"/>
  </r>
  <r>
    <x v="57"/>
    <x v="57"/>
    <m/>
    <x v="3"/>
    <x v="25"/>
    <n v="17085315"/>
  </r>
  <r>
    <x v="57"/>
    <x v="57"/>
    <m/>
    <x v="4"/>
    <x v="25"/>
    <n v="23974367"/>
  </r>
  <r>
    <x v="57"/>
    <x v="57"/>
    <m/>
    <x v="5"/>
    <x v="25"/>
    <n v="-28766080"/>
  </r>
  <r>
    <x v="58"/>
    <x v="58"/>
    <m/>
    <x v="0"/>
    <x v="25"/>
    <n v="435202"/>
  </r>
  <r>
    <x v="58"/>
    <x v="58"/>
    <m/>
    <x v="1"/>
    <x v="25"/>
    <n v="273145"/>
  </r>
  <r>
    <x v="59"/>
    <x v="59"/>
    <m/>
    <x v="0"/>
    <x v="25"/>
    <n v="204838"/>
  </r>
  <r>
    <x v="59"/>
    <x v="59"/>
    <m/>
    <x v="1"/>
    <x v="25"/>
    <n v="-1107462"/>
  </r>
  <r>
    <x v="60"/>
    <x v="60"/>
    <m/>
    <x v="2"/>
    <x v="25"/>
    <n v="-1015551"/>
  </r>
  <r>
    <x v="60"/>
    <x v="60"/>
    <m/>
    <x v="0"/>
    <x v="25"/>
    <n v="646238"/>
  </r>
  <r>
    <x v="60"/>
    <x v="60"/>
    <m/>
    <x v="1"/>
    <x v="25"/>
    <n v="-368731"/>
  </r>
  <r>
    <x v="61"/>
    <x v="61"/>
    <m/>
    <x v="0"/>
    <x v="25"/>
    <n v="3989654"/>
  </r>
  <r>
    <x v="61"/>
    <x v="61"/>
    <m/>
    <x v="1"/>
    <x v="25"/>
    <n v="2048472"/>
  </r>
  <r>
    <x v="62"/>
    <x v="62"/>
    <m/>
    <x v="0"/>
    <x v="25"/>
    <n v="788178"/>
  </r>
  <r>
    <x v="62"/>
    <x v="62"/>
    <m/>
    <x v="1"/>
    <x v="25"/>
    <n v="445290"/>
  </r>
  <r>
    <x v="63"/>
    <x v="63"/>
    <m/>
    <x v="0"/>
    <x v="25"/>
    <n v="602508"/>
  </r>
  <r>
    <x v="63"/>
    <x v="63"/>
    <m/>
    <x v="1"/>
    <x v="25"/>
    <n v="458935"/>
  </r>
  <r>
    <x v="64"/>
    <x v="64"/>
    <m/>
    <x v="2"/>
    <x v="25"/>
    <n v="6376414"/>
  </r>
  <r>
    <x v="64"/>
    <x v="64"/>
    <m/>
    <x v="0"/>
    <x v="25"/>
    <n v="25361316"/>
  </r>
  <r>
    <x v="64"/>
    <x v="64"/>
    <m/>
    <x v="1"/>
    <x v="25"/>
    <n v="7391592"/>
  </r>
  <r>
    <x v="65"/>
    <x v="65"/>
    <m/>
    <x v="0"/>
    <x v="25"/>
    <n v="46910479"/>
  </r>
  <r>
    <x v="65"/>
    <x v="65"/>
    <m/>
    <x v="1"/>
    <x v="25"/>
    <n v="5015971"/>
  </r>
  <r>
    <x v="65"/>
    <x v="65"/>
    <m/>
    <x v="3"/>
    <x v="25"/>
    <n v="20539222"/>
  </r>
  <r>
    <x v="65"/>
    <x v="65"/>
    <m/>
    <x v="4"/>
    <x v="25"/>
    <n v="23213661"/>
  </r>
  <r>
    <x v="65"/>
    <x v="65"/>
    <m/>
    <x v="5"/>
    <x v="25"/>
    <n v="33470407"/>
  </r>
  <r>
    <x v="66"/>
    <x v="66"/>
    <m/>
    <x v="0"/>
    <x v="25"/>
    <n v="6125818"/>
  </r>
  <r>
    <x v="66"/>
    <x v="66"/>
    <m/>
    <x v="1"/>
    <x v="25"/>
    <n v="2155617"/>
  </r>
  <r>
    <x v="67"/>
    <x v="67"/>
    <m/>
    <x v="0"/>
    <x v="25"/>
    <n v="8646904"/>
  </r>
  <r>
    <x v="67"/>
    <x v="67"/>
    <m/>
    <x v="1"/>
    <x v="25"/>
    <n v="10767208"/>
  </r>
  <r>
    <x v="68"/>
    <x v="68"/>
    <m/>
    <x v="0"/>
    <x v="25"/>
    <n v="-611"/>
  </r>
  <r>
    <x v="68"/>
    <x v="68"/>
    <m/>
    <x v="1"/>
    <x v="25"/>
    <n v="-8663"/>
  </r>
  <r>
    <x v="69"/>
    <x v="69"/>
    <m/>
    <x v="0"/>
    <x v="25"/>
    <n v="1713354"/>
  </r>
  <r>
    <x v="69"/>
    <x v="69"/>
    <m/>
    <x v="1"/>
    <x v="25"/>
    <n v="408814"/>
  </r>
  <r>
    <x v="70"/>
    <x v="70"/>
    <m/>
    <x v="0"/>
    <x v="25"/>
    <n v="33733142"/>
  </r>
  <r>
    <x v="70"/>
    <x v="70"/>
    <m/>
    <x v="1"/>
    <x v="25"/>
    <n v="-799793"/>
  </r>
  <r>
    <x v="71"/>
    <x v="71"/>
    <m/>
    <x v="2"/>
    <x v="25"/>
    <n v="-3102365"/>
  </r>
  <r>
    <x v="71"/>
    <x v="71"/>
    <m/>
    <x v="0"/>
    <x v="25"/>
    <n v="13980784"/>
  </r>
  <r>
    <x v="71"/>
    <x v="71"/>
    <m/>
    <x v="1"/>
    <x v="25"/>
    <n v="-11304999"/>
  </r>
  <r>
    <x v="72"/>
    <x v="72"/>
    <m/>
    <x v="0"/>
    <x v="25"/>
    <n v="11610014"/>
  </r>
  <r>
    <x v="72"/>
    <x v="72"/>
    <m/>
    <x v="1"/>
    <x v="25"/>
    <n v="14174945"/>
  </r>
  <r>
    <x v="14"/>
    <x v="14"/>
    <m/>
    <x v="2"/>
    <x v="26"/>
    <n v="-78698"/>
  </r>
  <r>
    <x v="14"/>
    <x v="14"/>
    <m/>
    <x v="0"/>
    <x v="26"/>
    <n v="12070"/>
  </r>
  <r>
    <x v="14"/>
    <x v="14"/>
    <m/>
    <x v="1"/>
    <x v="26"/>
    <n v="626"/>
  </r>
  <r>
    <x v="33"/>
    <x v="33"/>
    <m/>
    <x v="0"/>
    <x v="26"/>
    <n v="-21384770"/>
  </r>
  <r>
    <x v="33"/>
    <x v="33"/>
    <m/>
    <x v="1"/>
    <x v="26"/>
    <n v="32669"/>
  </r>
  <r>
    <x v="50"/>
    <x v="50"/>
    <m/>
    <x v="2"/>
    <x v="26"/>
    <n v="-1409538"/>
  </r>
  <r>
    <x v="0"/>
    <x v="0"/>
    <m/>
    <x v="0"/>
    <x v="27"/>
    <n v="-10185517"/>
  </r>
  <r>
    <x v="0"/>
    <x v="0"/>
    <m/>
    <x v="1"/>
    <x v="27"/>
    <n v="7731331"/>
  </r>
  <r>
    <x v="1"/>
    <x v="1"/>
    <m/>
    <x v="0"/>
    <x v="27"/>
    <n v="179589"/>
  </r>
  <r>
    <x v="2"/>
    <x v="2"/>
    <m/>
    <x v="0"/>
    <x v="27"/>
    <n v="66055168"/>
  </r>
  <r>
    <x v="2"/>
    <x v="2"/>
    <m/>
    <x v="1"/>
    <x v="27"/>
    <n v="36671773"/>
  </r>
  <r>
    <x v="3"/>
    <x v="3"/>
    <m/>
    <x v="0"/>
    <x v="27"/>
    <n v="74916170"/>
  </r>
  <r>
    <x v="3"/>
    <x v="3"/>
    <m/>
    <x v="1"/>
    <x v="27"/>
    <n v="24613982"/>
  </r>
  <r>
    <x v="4"/>
    <x v="4"/>
    <m/>
    <x v="0"/>
    <x v="27"/>
    <n v="3293232"/>
  </r>
  <r>
    <x v="4"/>
    <x v="4"/>
    <m/>
    <x v="1"/>
    <x v="27"/>
    <n v="2758165"/>
  </r>
  <r>
    <x v="5"/>
    <x v="5"/>
    <m/>
    <x v="0"/>
    <x v="27"/>
    <n v="4034952"/>
  </r>
  <r>
    <x v="5"/>
    <x v="5"/>
    <m/>
    <x v="1"/>
    <x v="27"/>
    <n v="2972756"/>
  </r>
  <r>
    <x v="6"/>
    <x v="6"/>
    <m/>
    <x v="2"/>
    <x v="27"/>
    <n v="78158326"/>
  </r>
  <r>
    <x v="6"/>
    <x v="6"/>
    <m/>
    <x v="0"/>
    <x v="27"/>
    <n v="45799222"/>
  </r>
  <r>
    <x v="6"/>
    <x v="6"/>
    <m/>
    <x v="1"/>
    <x v="27"/>
    <n v="29151768"/>
  </r>
  <r>
    <x v="7"/>
    <x v="7"/>
    <m/>
    <x v="0"/>
    <x v="27"/>
    <n v="14445236"/>
  </r>
  <r>
    <x v="7"/>
    <x v="7"/>
    <m/>
    <x v="1"/>
    <x v="27"/>
    <n v="6217672"/>
  </r>
  <r>
    <x v="8"/>
    <x v="8"/>
    <m/>
    <x v="2"/>
    <x v="27"/>
    <n v="47465778"/>
  </r>
  <r>
    <x v="8"/>
    <x v="8"/>
    <m/>
    <x v="0"/>
    <x v="27"/>
    <n v="106177682"/>
  </r>
  <r>
    <x v="8"/>
    <x v="8"/>
    <m/>
    <x v="1"/>
    <x v="27"/>
    <n v="36024523"/>
  </r>
  <r>
    <x v="9"/>
    <x v="9"/>
    <m/>
    <x v="0"/>
    <x v="27"/>
    <n v="25115891"/>
  </r>
  <r>
    <x v="9"/>
    <x v="9"/>
    <m/>
    <x v="1"/>
    <x v="27"/>
    <n v="18604434"/>
  </r>
  <r>
    <x v="10"/>
    <x v="10"/>
    <m/>
    <x v="0"/>
    <x v="27"/>
    <n v="43574598"/>
  </r>
  <r>
    <x v="10"/>
    <x v="10"/>
    <m/>
    <x v="1"/>
    <x v="27"/>
    <n v="31261171"/>
  </r>
  <r>
    <x v="11"/>
    <x v="11"/>
    <m/>
    <x v="0"/>
    <x v="27"/>
    <n v="31149392"/>
  </r>
  <r>
    <x v="11"/>
    <x v="11"/>
    <m/>
    <x v="1"/>
    <x v="27"/>
    <n v="-27817439"/>
  </r>
  <r>
    <x v="12"/>
    <x v="12"/>
    <m/>
    <x v="0"/>
    <x v="27"/>
    <n v="25537359"/>
  </r>
  <r>
    <x v="12"/>
    <x v="12"/>
    <m/>
    <x v="1"/>
    <x v="27"/>
    <n v="8723405"/>
  </r>
  <r>
    <x v="13"/>
    <x v="13"/>
    <m/>
    <x v="0"/>
    <x v="27"/>
    <n v="36007764"/>
  </r>
  <r>
    <x v="13"/>
    <x v="13"/>
    <m/>
    <x v="1"/>
    <x v="27"/>
    <n v="19565012"/>
  </r>
  <r>
    <x v="14"/>
    <x v="14"/>
    <m/>
    <x v="2"/>
    <x v="27"/>
    <n v="11861919"/>
  </r>
  <r>
    <x v="14"/>
    <x v="14"/>
    <m/>
    <x v="0"/>
    <x v="27"/>
    <n v="30182386"/>
  </r>
  <r>
    <x v="14"/>
    <x v="14"/>
    <m/>
    <x v="1"/>
    <x v="27"/>
    <n v="21152117"/>
  </r>
  <r>
    <x v="15"/>
    <x v="15"/>
    <m/>
    <x v="2"/>
    <x v="27"/>
    <n v="325449"/>
  </r>
  <r>
    <x v="15"/>
    <x v="15"/>
    <m/>
    <x v="0"/>
    <x v="27"/>
    <n v="-3991294"/>
  </r>
  <r>
    <x v="15"/>
    <x v="15"/>
    <m/>
    <x v="1"/>
    <x v="27"/>
    <n v="-11388992"/>
  </r>
  <r>
    <x v="16"/>
    <x v="16"/>
    <m/>
    <x v="0"/>
    <x v="27"/>
    <n v="147837952"/>
  </r>
  <r>
    <x v="16"/>
    <x v="16"/>
    <m/>
    <x v="1"/>
    <x v="27"/>
    <n v="46257925"/>
  </r>
  <r>
    <x v="17"/>
    <x v="17"/>
    <m/>
    <x v="0"/>
    <x v="27"/>
    <n v="231307"/>
  </r>
  <r>
    <x v="17"/>
    <x v="17"/>
    <m/>
    <x v="1"/>
    <x v="27"/>
    <n v="645893"/>
  </r>
  <r>
    <x v="18"/>
    <x v="18"/>
    <m/>
    <x v="0"/>
    <x v="27"/>
    <n v="536069"/>
  </r>
  <r>
    <x v="18"/>
    <x v="18"/>
    <m/>
    <x v="1"/>
    <x v="27"/>
    <n v="-384"/>
  </r>
  <r>
    <x v="19"/>
    <x v="19"/>
    <m/>
    <x v="2"/>
    <x v="27"/>
    <n v="1289860"/>
  </r>
  <r>
    <x v="19"/>
    <x v="19"/>
    <m/>
    <x v="0"/>
    <x v="27"/>
    <n v="246090"/>
  </r>
  <r>
    <x v="19"/>
    <x v="19"/>
    <m/>
    <x v="1"/>
    <x v="27"/>
    <n v="1158143"/>
  </r>
  <r>
    <x v="20"/>
    <x v="20"/>
    <m/>
    <x v="2"/>
    <x v="27"/>
    <n v="13766598"/>
  </r>
  <r>
    <x v="20"/>
    <x v="20"/>
    <m/>
    <x v="0"/>
    <x v="27"/>
    <n v="19863688"/>
  </r>
  <r>
    <x v="20"/>
    <x v="20"/>
    <m/>
    <x v="1"/>
    <x v="27"/>
    <n v="10251389"/>
  </r>
  <r>
    <x v="21"/>
    <x v="21"/>
    <m/>
    <x v="0"/>
    <x v="27"/>
    <n v="6794038"/>
  </r>
  <r>
    <x v="21"/>
    <x v="21"/>
    <m/>
    <x v="1"/>
    <x v="27"/>
    <n v="6228159"/>
  </r>
  <r>
    <x v="22"/>
    <x v="22"/>
    <m/>
    <x v="2"/>
    <x v="27"/>
    <n v="-8638930"/>
  </r>
  <r>
    <x v="22"/>
    <x v="22"/>
    <m/>
    <x v="0"/>
    <x v="27"/>
    <n v="-8203796"/>
  </r>
  <r>
    <x v="22"/>
    <x v="22"/>
    <m/>
    <x v="1"/>
    <x v="27"/>
    <n v="610914"/>
  </r>
  <r>
    <x v="23"/>
    <x v="23"/>
    <m/>
    <x v="0"/>
    <x v="27"/>
    <n v="4411832"/>
  </r>
  <r>
    <x v="23"/>
    <x v="23"/>
    <m/>
    <x v="1"/>
    <x v="27"/>
    <n v="3965455"/>
  </r>
  <r>
    <x v="24"/>
    <x v="24"/>
    <m/>
    <x v="0"/>
    <x v="27"/>
    <n v="2415038"/>
  </r>
  <r>
    <x v="24"/>
    <x v="24"/>
    <m/>
    <x v="1"/>
    <x v="27"/>
    <n v="1051101"/>
  </r>
  <r>
    <x v="25"/>
    <x v="25"/>
    <m/>
    <x v="0"/>
    <x v="27"/>
    <n v="10099390"/>
  </r>
  <r>
    <x v="25"/>
    <x v="25"/>
    <m/>
    <x v="1"/>
    <x v="27"/>
    <n v="638724"/>
  </r>
  <r>
    <x v="26"/>
    <x v="26"/>
    <m/>
    <x v="2"/>
    <x v="27"/>
    <n v="-875399"/>
  </r>
  <r>
    <x v="26"/>
    <x v="26"/>
    <m/>
    <x v="0"/>
    <x v="27"/>
    <n v="-9846030"/>
  </r>
  <r>
    <x v="26"/>
    <x v="26"/>
    <m/>
    <x v="1"/>
    <x v="27"/>
    <n v="3654328"/>
  </r>
  <r>
    <x v="27"/>
    <x v="27"/>
    <m/>
    <x v="2"/>
    <x v="27"/>
    <n v="109843979"/>
  </r>
  <r>
    <x v="27"/>
    <x v="27"/>
    <m/>
    <x v="0"/>
    <x v="27"/>
    <n v="146912628"/>
  </r>
  <r>
    <x v="27"/>
    <x v="27"/>
    <m/>
    <x v="1"/>
    <x v="27"/>
    <n v="66038891"/>
  </r>
  <r>
    <x v="28"/>
    <x v="28"/>
    <m/>
    <x v="2"/>
    <x v="27"/>
    <n v="4298879"/>
  </r>
  <r>
    <x v="28"/>
    <x v="28"/>
    <m/>
    <x v="0"/>
    <x v="27"/>
    <n v="8515196"/>
  </r>
  <r>
    <x v="28"/>
    <x v="28"/>
    <m/>
    <x v="1"/>
    <x v="27"/>
    <n v="2067318"/>
  </r>
  <r>
    <x v="29"/>
    <x v="29"/>
    <m/>
    <x v="0"/>
    <x v="27"/>
    <n v="2703370"/>
  </r>
  <r>
    <x v="29"/>
    <x v="29"/>
    <m/>
    <x v="1"/>
    <x v="27"/>
    <n v="2894649"/>
  </r>
  <r>
    <x v="30"/>
    <x v="30"/>
    <m/>
    <x v="0"/>
    <x v="27"/>
    <n v="7846682"/>
  </r>
  <r>
    <x v="30"/>
    <x v="30"/>
    <m/>
    <x v="1"/>
    <x v="27"/>
    <n v="5044652"/>
  </r>
  <r>
    <x v="73"/>
    <x v="73"/>
    <m/>
    <x v="0"/>
    <x v="27"/>
    <n v="-21964"/>
  </r>
  <r>
    <x v="31"/>
    <x v="31"/>
    <m/>
    <x v="0"/>
    <x v="27"/>
    <n v="1522967"/>
  </r>
  <r>
    <x v="31"/>
    <x v="31"/>
    <m/>
    <x v="1"/>
    <x v="27"/>
    <n v="454849"/>
  </r>
  <r>
    <x v="32"/>
    <x v="32"/>
    <m/>
    <x v="0"/>
    <x v="27"/>
    <n v="967313"/>
  </r>
  <r>
    <x v="32"/>
    <x v="32"/>
    <m/>
    <x v="1"/>
    <x v="27"/>
    <n v="489889"/>
  </r>
  <r>
    <x v="33"/>
    <x v="33"/>
    <m/>
    <x v="2"/>
    <x v="27"/>
    <n v="11142861"/>
  </r>
  <r>
    <x v="33"/>
    <x v="33"/>
    <m/>
    <x v="0"/>
    <x v="27"/>
    <n v="2657486"/>
  </r>
  <r>
    <x v="33"/>
    <x v="33"/>
    <m/>
    <x v="1"/>
    <x v="27"/>
    <n v="9620526"/>
  </r>
  <r>
    <x v="34"/>
    <x v="34"/>
    <m/>
    <x v="2"/>
    <x v="27"/>
    <n v="336433"/>
  </r>
  <r>
    <x v="34"/>
    <x v="34"/>
    <m/>
    <x v="0"/>
    <x v="27"/>
    <n v="1231794"/>
  </r>
  <r>
    <x v="34"/>
    <x v="34"/>
    <m/>
    <x v="1"/>
    <x v="27"/>
    <n v="833290"/>
  </r>
  <r>
    <x v="35"/>
    <x v="35"/>
    <m/>
    <x v="0"/>
    <x v="27"/>
    <n v="15554392"/>
  </r>
  <r>
    <x v="35"/>
    <x v="35"/>
    <m/>
    <x v="1"/>
    <x v="27"/>
    <n v="6159356"/>
  </r>
  <r>
    <x v="36"/>
    <x v="36"/>
    <m/>
    <x v="0"/>
    <x v="27"/>
    <n v="1298092"/>
  </r>
  <r>
    <x v="36"/>
    <x v="36"/>
    <m/>
    <x v="1"/>
    <x v="27"/>
    <n v="501584"/>
  </r>
  <r>
    <x v="37"/>
    <x v="37"/>
    <m/>
    <x v="0"/>
    <x v="27"/>
    <n v="26226885"/>
  </r>
  <r>
    <x v="37"/>
    <x v="37"/>
    <m/>
    <x v="1"/>
    <x v="27"/>
    <n v="204494621"/>
  </r>
  <r>
    <x v="38"/>
    <x v="38"/>
    <m/>
    <x v="0"/>
    <x v="27"/>
    <n v="-54604190"/>
  </r>
  <r>
    <x v="38"/>
    <x v="38"/>
    <m/>
    <x v="1"/>
    <x v="27"/>
    <n v="-7292442"/>
  </r>
  <r>
    <x v="39"/>
    <x v="39"/>
    <m/>
    <x v="0"/>
    <x v="27"/>
    <n v="1905922"/>
  </r>
  <r>
    <x v="39"/>
    <x v="39"/>
    <m/>
    <x v="1"/>
    <x v="27"/>
    <n v="479404"/>
  </r>
  <r>
    <x v="40"/>
    <x v="40"/>
    <m/>
    <x v="2"/>
    <x v="27"/>
    <n v="44288942"/>
  </r>
  <r>
    <x v="40"/>
    <x v="40"/>
    <m/>
    <x v="0"/>
    <x v="27"/>
    <n v="83088633"/>
  </r>
  <r>
    <x v="40"/>
    <x v="40"/>
    <m/>
    <x v="1"/>
    <x v="27"/>
    <n v="52811103"/>
  </r>
  <r>
    <x v="41"/>
    <x v="41"/>
    <m/>
    <x v="2"/>
    <x v="27"/>
    <n v="113606803"/>
  </r>
  <r>
    <x v="41"/>
    <x v="41"/>
    <m/>
    <x v="0"/>
    <x v="27"/>
    <n v="8411768"/>
  </r>
  <r>
    <x v="41"/>
    <x v="41"/>
    <m/>
    <x v="1"/>
    <x v="27"/>
    <n v="5113729"/>
  </r>
  <r>
    <x v="42"/>
    <x v="42"/>
    <m/>
    <x v="2"/>
    <x v="27"/>
    <n v="2729147"/>
  </r>
  <r>
    <x v="42"/>
    <x v="42"/>
    <m/>
    <x v="0"/>
    <x v="27"/>
    <n v="19463878"/>
  </r>
  <r>
    <x v="42"/>
    <x v="42"/>
    <m/>
    <x v="1"/>
    <x v="27"/>
    <n v="5087009"/>
  </r>
  <r>
    <x v="43"/>
    <x v="43"/>
    <m/>
    <x v="0"/>
    <x v="27"/>
    <n v="1319910"/>
  </r>
  <r>
    <x v="43"/>
    <x v="43"/>
    <m/>
    <x v="1"/>
    <x v="27"/>
    <n v="2238789"/>
  </r>
  <r>
    <x v="44"/>
    <x v="44"/>
    <m/>
    <x v="2"/>
    <x v="27"/>
    <n v="4536836"/>
  </r>
  <r>
    <x v="44"/>
    <x v="44"/>
    <m/>
    <x v="0"/>
    <x v="27"/>
    <n v="7762370"/>
  </r>
  <r>
    <x v="44"/>
    <x v="44"/>
    <m/>
    <x v="1"/>
    <x v="27"/>
    <n v="4412763"/>
  </r>
  <r>
    <x v="45"/>
    <x v="45"/>
    <m/>
    <x v="0"/>
    <x v="27"/>
    <n v="1278926"/>
  </r>
  <r>
    <x v="45"/>
    <x v="45"/>
    <m/>
    <x v="1"/>
    <x v="27"/>
    <n v="416014"/>
  </r>
  <r>
    <x v="46"/>
    <x v="46"/>
    <m/>
    <x v="0"/>
    <x v="27"/>
    <n v="63393162"/>
  </r>
  <r>
    <x v="46"/>
    <x v="46"/>
    <m/>
    <x v="1"/>
    <x v="27"/>
    <n v="11146189"/>
  </r>
  <r>
    <x v="47"/>
    <x v="47"/>
    <m/>
    <x v="0"/>
    <x v="27"/>
    <n v="3129998"/>
  </r>
  <r>
    <x v="47"/>
    <x v="47"/>
    <m/>
    <x v="1"/>
    <x v="27"/>
    <n v="1044304"/>
  </r>
  <r>
    <x v="48"/>
    <x v="48"/>
    <m/>
    <x v="0"/>
    <x v="27"/>
    <n v="8203316"/>
  </r>
  <r>
    <x v="48"/>
    <x v="48"/>
    <m/>
    <x v="1"/>
    <x v="27"/>
    <n v="3163845"/>
  </r>
  <r>
    <x v="49"/>
    <x v="49"/>
    <m/>
    <x v="0"/>
    <x v="27"/>
    <n v="43074558"/>
  </r>
  <r>
    <x v="49"/>
    <x v="49"/>
    <m/>
    <x v="1"/>
    <x v="27"/>
    <n v="8696120"/>
  </r>
  <r>
    <x v="50"/>
    <x v="50"/>
    <m/>
    <x v="2"/>
    <x v="27"/>
    <n v="702403"/>
  </r>
  <r>
    <x v="50"/>
    <x v="50"/>
    <m/>
    <x v="0"/>
    <x v="27"/>
    <n v="7157504"/>
  </r>
  <r>
    <x v="50"/>
    <x v="50"/>
    <m/>
    <x v="1"/>
    <x v="27"/>
    <n v="876920"/>
  </r>
  <r>
    <x v="51"/>
    <x v="51"/>
    <m/>
    <x v="0"/>
    <x v="27"/>
    <n v="3046998"/>
  </r>
  <r>
    <x v="51"/>
    <x v="51"/>
    <m/>
    <x v="1"/>
    <x v="27"/>
    <n v="-966193"/>
  </r>
  <r>
    <x v="52"/>
    <x v="52"/>
    <m/>
    <x v="2"/>
    <x v="27"/>
    <n v="11988815"/>
  </r>
  <r>
    <x v="52"/>
    <x v="52"/>
    <m/>
    <x v="0"/>
    <x v="27"/>
    <n v="19194684"/>
  </r>
  <r>
    <x v="52"/>
    <x v="52"/>
    <m/>
    <x v="1"/>
    <x v="27"/>
    <n v="4066751"/>
  </r>
  <r>
    <x v="53"/>
    <x v="53"/>
    <m/>
    <x v="0"/>
    <x v="27"/>
    <n v="1204450"/>
  </r>
  <r>
    <x v="53"/>
    <x v="53"/>
    <m/>
    <x v="1"/>
    <x v="27"/>
    <n v="461890"/>
  </r>
  <r>
    <x v="54"/>
    <x v="54"/>
    <m/>
    <x v="0"/>
    <x v="27"/>
    <n v="417286306"/>
  </r>
  <r>
    <x v="54"/>
    <x v="54"/>
    <m/>
    <x v="1"/>
    <x v="27"/>
    <n v="184698570"/>
  </r>
  <r>
    <x v="55"/>
    <x v="55"/>
    <m/>
    <x v="0"/>
    <x v="27"/>
    <n v="4202728"/>
  </r>
  <r>
    <x v="55"/>
    <x v="55"/>
    <m/>
    <x v="1"/>
    <x v="27"/>
    <n v="3890470"/>
  </r>
  <r>
    <x v="56"/>
    <x v="56"/>
    <m/>
    <x v="2"/>
    <x v="27"/>
    <n v="-33079022"/>
  </r>
  <r>
    <x v="56"/>
    <x v="56"/>
    <m/>
    <x v="0"/>
    <x v="27"/>
    <n v="-97940994"/>
  </r>
  <r>
    <x v="56"/>
    <x v="56"/>
    <m/>
    <x v="1"/>
    <x v="27"/>
    <n v="-55487499"/>
  </r>
  <r>
    <x v="57"/>
    <x v="57"/>
    <m/>
    <x v="0"/>
    <x v="27"/>
    <n v="54583582"/>
  </r>
  <r>
    <x v="57"/>
    <x v="57"/>
    <m/>
    <x v="1"/>
    <x v="27"/>
    <n v="-77303643"/>
  </r>
  <r>
    <x v="57"/>
    <x v="57"/>
    <m/>
    <x v="3"/>
    <x v="27"/>
    <n v="17085315"/>
  </r>
  <r>
    <x v="57"/>
    <x v="57"/>
    <m/>
    <x v="4"/>
    <x v="27"/>
    <n v="23974367"/>
  </r>
  <r>
    <x v="57"/>
    <x v="57"/>
    <m/>
    <x v="5"/>
    <x v="27"/>
    <n v="-28766080"/>
  </r>
  <r>
    <x v="58"/>
    <x v="58"/>
    <m/>
    <x v="0"/>
    <x v="27"/>
    <n v="435202"/>
  </r>
  <r>
    <x v="58"/>
    <x v="58"/>
    <m/>
    <x v="1"/>
    <x v="27"/>
    <n v="273145"/>
  </r>
  <r>
    <x v="59"/>
    <x v="59"/>
    <m/>
    <x v="0"/>
    <x v="27"/>
    <n v="204838"/>
  </r>
  <r>
    <x v="59"/>
    <x v="59"/>
    <m/>
    <x v="1"/>
    <x v="27"/>
    <n v="-1107462"/>
  </r>
  <r>
    <x v="60"/>
    <x v="60"/>
    <m/>
    <x v="2"/>
    <x v="27"/>
    <n v="-1015551"/>
  </r>
  <r>
    <x v="60"/>
    <x v="60"/>
    <m/>
    <x v="0"/>
    <x v="27"/>
    <n v="646238"/>
  </r>
  <r>
    <x v="60"/>
    <x v="60"/>
    <m/>
    <x v="1"/>
    <x v="27"/>
    <n v="-368731"/>
  </r>
  <r>
    <x v="61"/>
    <x v="61"/>
    <m/>
    <x v="0"/>
    <x v="27"/>
    <n v="3989654"/>
  </r>
  <r>
    <x v="61"/>
    <x v="61"/>
    <m/>
    <x v="1"/>
    <x v="27"/>
    <n v="2048472"/>
  </r>
  <r>
    <x v="62"/>
    <x v="62"/>
    <m/>
    <x v="0"/>
    <x v="27"/>
    <n v="788178"/>
  </r>
  <r>
    <x v="62"/>
    <x v="62"/>
    <m/>
    <x v="1"/>
    <x v="27"/>
    <n v="445290"/>
  </r>
  <r>
    <x v="63"/>
    <x v="63"/>
    <m/>
    <x v="0"/>
    <x v="27"/>
    <n v="602508"/>
  </r>
  <r>
    <x v="63"/>
    <x v="63"/>
    <m/>
    <x v="1"/>
    <x v="27"/>
    <n v="458935"/>
  </r>
  <r>
    <x v="64"/>
    <x v="64"/>
    <m/>
    <x v="2"/>
    <x v="27"/>
    <n v="6376414"/>
  </r>
  <r>
    <x v="64"/>
    <x v="64"/>
    <m/>
    <x v="0"/>
    <x v="27"/>
    <n v="25361316"/>
  </r>
  <r>
    <x v="64"/>
    <x v="64"/>
    <m/>
    <x v="1"/>
    <x v="27"/>
    <n v="7391592"/>
  </r>
  <r>
    <x v="65"/>
    <x v="65"/>
    <m/>
    <x v="0"/>
    <x v="27"/>
    <n v="46910479"/>
  </r>
  <r>
    <x v="65"/>
    <x v="65"/>
    <m/>
    <x v="1"/>
    <x v="27"/>
    <n v="5015971"/>
  </r>
  <r>
    <x v="65"/>
    <x v="65"/>
    <m/>
    <x v="3"/>
    <x v="27"/>
    <n v="20539222"/>
  </r>
  <r>
    <x v="65"/>
    <x v="65"/>
    <m/>
    <x v="4"/>
    <x v="27"/>
    <n v="23213661"/>
  </r>
  <r>
    <x v="65"/>
    <x v="65"/>
    <m/>
    <x v="5"/>
    <x v="27"/>
    <n v="33470407"/>
  </r>
  <r>
    <x v="66"/>
    <x v="66"/>
    <m/>
    <x v="0"/>
    <x v="27"/>
    <n v="6125818"/>
  </r>
  <r>
    <x v="66"/>
    <x v="66"/>
    <m/>
    <x v="1"/>
    <x v="27"/>
    <n v="2155617"/>
  </r>
  <r>
    <x v="67"/>
    <x v="67"/>
    <m/>
    <x v="0"/>
    <x v="27"/>
    <n v="8646904"/>
  </r>
  <r>
    <x v="67"/>
    <x v="67"/>
    <m/>
    <x v="1"/>
    <x v="27"/>
    <n v="10767208"/>
  </r>
  <r>
    <x v="68"/>
    <x v="68"/>
    <m/>
    <x v="0"/>
    <x v="27"/>
    <n v="-611"/>
  </r>
  <r>
    <x v="68"/>
    <x v="68"/>
    <m/>
    <x v="1"/>
    <x v="27"/>
    <n v="-8663"/>
  </r>
  <r>
    <x v="69"/>
    <x v="69"/>
    <m/>
    <x v="0"/>
    <x v="27"/>
    <n v="1713354"/>
  </r>
  <r>
    <x v="69"/>
    <x v="69"/>
    <m/>
    <x v="1"/>
    <x v="27"/>
    <n v="408814"/>
  </r>
  <r>
    <x v="70"/>
    <x v="70"/>
    <m/>
    <x v="0"/>
    <x v="27"/>
    <n v="33733142"/>
  </r>
  <r>
    <x v="70"/>
    <x v="70"/>
    <m/>
    <x v="1"/>
    <x v="27"/>
    <n v="-799793"/>
  </r>
  <r>
    <x v="71"/>
    <x v="71"/>
    <m/>
    <x v="2"/>
    <x v="27"/>
    <n v="-3102365"/>
  </r>
  <r>
    <x v="71"/>
    <x v="71"/>
    <m/>
    <x v="0"/>
    <x v="27"/>
    <n v="13980784"/>
  </r>
  <r>
    <x v="71"/>
    <x v="71"/>
    <m/>
    <x v="1"/>
    <x v="27"/>
    <n v="-11304999"/>
  </r>
  <r>
    <x v="72"/>
    <x v="72"/>
    <m/>
    <x v="0"/>
    <x v="27"/>
    <n v="11610014"/>
  </r>
  <r>
    <x v="72"/>
    <x v="72"/>
    <m/>
    <x v="1"/>
    <x v="27"/>
    <n v="14174945"/>
  </r>
  <r>
    <x v="0"/>
    <x v="0"/>
    <m/>
    <x v="0"/>
    <x v="28"/>
    <n v="25944379"/>
  </r>
  <r>
    <x v="0"/>
    <x v="0"/>
    <m/>
    <x v="1"/>
    <x v="28"/>
    <n v="11349515"/>
  </r>
  <r>
    <x v="1"/>
    <x v="1"/>
    <m/>
    <x v="0"/>
    <x v="28"/>
    <n v="10797939"/>
  </r>
  <r>
    <x v="2"/>
    <x v="2"/>
    <m/>
    <x v="0"/>
    <x v="28"/>
    <n v="193085520"/>
  </r>
  <r>
    <x v="2"/>
    <x v="2"/>
    <m/>
    <x v="1"/>
    <x v="28"/>
    <n v="109239418"/>
  </r>
  <r>
    <x v="3"/>
    <x v="3"/>
    <m/>
    <x v="0"/>
    <x v="28"/>
    <n v="185556830"/>
  </r>
  <r>
    <x v="3"/>
    <x v="3"/>
    <m/>
    <x v="1"/>
    <x v="28"/>
    <n v="76235515"/>
  </r>
  <r>
    <x v="4"/>
    <x v="4"/>
    <m/>
    <x v="0"/>
    <x v="28"/>
    <n v="11411862"/>
  </r>
  <r>
    <x v="4"/>
    <x v="4"/>
    <m/>
    <x v="1"/>
    <x v="28"/>
    <n v="9395737"/>
  </r>
  <r>
    <x v="5"/>
    <x v="5"/>
    <m/>
    <x v="0"/>
    <x v="28"/>
    <n v="16812178"/>
  </r>
  <r>
    <x v="5"/>
    <x v="5"/>
    <m/>
    <x v="1"/>
    <x v="28"/>
    <n v="9397786"/>
  </r>
  <r>
    <x v="6"/>
    <x v="6"/>
    <m/>
    <x v="2"/>
    <x v="28"/>
    <n v="90393168"/>
  </r>
  <r>
    <x v="6"/>
    <x v="6"/>
    <m/>
    <x v="0"/>
    <x v="28"/>
    <n v="139557256"/>
  </r>
  <r>
    <x v="6"/>
    <x v="6"/>
    <m/>
    <x v="1"/>
    <x v="28"/>
    <n v="69994414"/>
  </r>
  <r>
    <x v="7"/>
    <x v="7"/>
    <m/>
    <x v="0"/>
    <x v="28"/>
    <n v="110304984"/>
  </r>
  <r>
    <x v="7"/>
    <x v="7"/>
    <m/>
    <x v="1"/>
    <x v="28"/>
    <n v="51974504"/>
  </r>
  <r>
    <x v="8"/>
    <x v="8"/>
    <m/>
    <x v="2"/>
    <x v="28"/>
    <n v="110906644"/>
  </r>
  <r>
    <x v="8"/>
    <x v="8"/>
    <m/>
    <x v="0"/>
    <x v="28"/>
    <n v="233762038"/>
  </r>
  <r>
    <x v="8"/>
    <x v="8"/>
    <m/>
    <x v="1"/>
    <x v="28"/>
    <n v="115613940"/>
  </r>
  <r>
    <x v="9"/>
    <x v="9"/>
    <m/>
    <x v="0"/>
    <x v="28"/>
    <n v="73984920"/>
  </r>
  <r>
    <x v="9"/>
    <x v="9"/>
    <m/>
    <x v="1"/>
    <x v="28"/>
    <n v="39862841"/>
  </r>
  <r>
    <x v="10"/>
    <x v="10"/>
    <m/>
    <x v="0"/>
    <x v="28"/>
    <n v="59235492"/>
  </r>
  <r>
    <x v="10"/>
    <x v="10"/>
    <m/>
    <x v="1"/>
    <x v="28"/>
    <n v="53156756"/>
  </r>
  <r>
    <x v="11"/>
    <x v="11"/>
    <m/>
    <x v="0"/>
    <x v="28"/>
    <n v="77420986"/>
  </r>
  <r>
    <x v="11"/>
    <x v="11"/>
    <m/>
    <x v="1"/>
    <x v="28"/>
    <n v="8002754"/>
  </r>
  <r>
    <x v="12"/>
    <x v="12"/>
    <m/>
    <x v="0"/>
    <x v="28"/>
    <n v="40666807"/>
  </r>
  <r>
    <x v="12"/>
    <x v="12"/>
    <m/>
    <x v="1"/>
    <x v="28"/>
    <n v="19122475"/>
  </r>
  <r>
    <x v="13"/>
    <x v="13"/>
    <m/>
    <x v="0"/>
    <x v="28"/>
    <n v="96475092"/>
  </r>
  <r>
    <x v="13"/>
    <x v="13"/>
    <m/>
    <x v="1"/>
    <x v="28"/>
    <n v="43685899"/>
  </r>
  <r>
    <x v="14"/>
    <x v="14"/>
    <m/>
    <x v="2"/>
    <x v="28"/>
    <n v="39057562"/>
  </r>
  <r>
    <x v="14"/>
    <x v="14"/>
    <m/>
    <x v="0"/>
    <x v="28"/>
    <n v="90864194"/>
  </r>
  <r>
    <x v="14"/>
    <x v="14"/>
    <m/>
    <x v="1"/>
    <x v="28"/>
    <n v="48195637"/>
  </r>
  <r>
    <x v="15"/>
    <x v="15"/>
    <m/>
    <x v="2"/>
    <x v="28"/>
    <n v="10201697"/>
  </r>
  <r>
    <x v="15"/>
    <x v="15"/>
    <m/>
    <x v="0"/>
    <x v="28"/>
    <n v="27273436"/>
  </r>
  <r>
    <x v="15"/>
    <x v="15"/>
    <m/>
    <x v="1"/>
    <x v="28"/>
    <n v="5714917"/>
  </r>
  <r>
    <x v="16"/>
    <x v="16"/>
    <m/>
    <x v="0"/>
    <x v="28"/>
    <n v="229730145"/>
  </r>
  <r>
    <x v="16"/>
    <x v="16"/>
    <m/>
    <x v="1"/>
    <x v="28"/>
    <n v="51539778"/>
  </r>
  <r>
    <x v="17"/>
    <x v="17"/>
    <m/>
    <x v="0"/>
    <x v="28"/>
    <n v="13335166"/>
  </r>
  <r>
    <x v="17"/>
    <x v="17"/>
    <m/>
    <x v="1"/>
    <x v="28"/>
    <n v="7149941"/>
  </r>
  <r>
    <x v="18"/>
    <x v="18"/>
    <m/>
    <x v="0"/>
    <x v="28"/>
    <n v="2227764"/>
  </r>
  <r>
    <x v="18"/>
    <x v="18"/>
    <m/>
    <x v="1"/>
    <x v="28"/>
    <n v="1017846"/>
  </r>
  <r>
    <x v="19"/>
    <x v="19"/>
    <m/>
    <x v="2"/>
    <x v="28"/>
    <n v="956883"/>
  </r>
  <r>
    <x v="19"/>
    <x v="19"/>
    <m/>
    <x v="0"/>
    <x v="28"/>
    <n v="1587190"/>
  </r>
  <r>
    <x v="19"/>
    <x v="19"/>
    <m/>
    <x v="1"/>
    <x v="28"/>
    <n v="99909"/>
  </r>
  <r>
    <x v="20"/>
    <x v="20"/>
    <m/>
    <x v="2"/>
    <x v="28"/>
    <n v="40261214"/>
  </r>
  <r>
    <x v="20"/>
    <x v="20"/>
    <m/>
    <x v="0"/>
    <x v="28"/>
    <n v="71388824"/>
  </r>
  <r>
    <x v="20"/>
    <x v="20"/>
    <m/>
    <x v="1"/>
    <x v="28"/>
    <n v="35185628"/>
  </r>
  <r>
    <x v="21"/>
    <x v="21"/>
    <m/>
    <x v="0"/>
    <x v="28"/>
    <n v="76518770"/>
  </r>
  <r>
    <x v="21"/>
    <x v="21"/>
    <m/>
    <x v="1"/>
    <x v="28"/>
    <n v="36596291"/>
  </r>
  <r>
    <x v="22"/>
    <x v="22"/>
    <m/>
    <x v="2"/>
    <x v="28"/>
    <n v="10887486"/>
  </r>
  <r>
    <x v="22"/>
    <x v="22"/>
    <m/>
    <x v="0"/>
    <x v="28"/>
    <n v="39279312"/>
  </r>
  <r>
    <x v="22"/>
    <x v="22"/>
    <m/>
    <x v="1"/>
    <x v="28"/>
    <n v="14404133"/>
  </r>
  <r>
    <x v="23"/>
    <x v="23"/>
    <m/>
    <x v="0"/>
    <x v="28"/>
    <n v="9459774"/>
  </r>
  <r>
    <x v="23"/>
    <x v="23"/>
    <m/>
    <x v="1"/>
    <x v="28"/>
    <n v="8787312"/>
  </r>
  <r>
    <x v="24"/>
    <x v="24"/>
    <m/>
    <x v="0"/>
    <x v="28"/>
    <n v="4862950"/>
  </r>
  <r>
    <x v="24"/>
    <x v="24"/>
    <m/>
    <x v="1"/>
    <x v="28"/>
    <n v="2118298"/>
  </r>
  <r>
    <x v="25"/>
    <x v="25"/>
    <m/>
    <x v="0"/>
    <x v="28"/>
    <n v="36699862"/>
  </r>
  <r>
    <x v="25"/>
    <x v="25"/>
    <m/>
    <x v="1"/>
    <x v="28"/>
    <n v="17934261"/>
  </r>
  <r>
    <x v="26"/>
    <x v="26"/>
    <m/>
    <x v="2"/>
    <x v="28"/>
    <n v="17783517"/>
  </r>
  <r>
    <x v="26"/>
    <x v="26"/>
    <m/>
    <x v="0"/>
    <x v="28"/>
    <n v="18979444"/>
  </r>
  <r>
    <x v="26"/>
    <x v="26"/>
    <m/>
    <x v="1"/>
    <x v="28"/>
    <n v="13868365"/>
  </r>
  <r>
    <x v="27"/>
    <x v="27"/>
    <m/>
    <x v="2"/>
    <x v="28"/>
    <n v="159326922"/>
  </r>
  <r>
    <x v="27"/>
    <x v="27"/>
    <m/>
    <x v="0"/>
    <x v="28"/>
    <n v="328748845"/>
  </r>
  <r>
    <x v="27"/>
    <x v="27"/>
    <m/>
    <x v="1"/>
    <x v="28"/>
    <n v="171735621"/>
  </r>
  <r>
    <x v="28"/>
    <x v="28"/>
    <m/>
    <x v="2"/>
    <x v="28"/>
    <n v="20972544"/>
  </r>
  <r>
    <x v="28"/>
    <x v="28"/>
    <m/>
    <x v="0"/>
    <x v="28"/>
    <n v="29779630"/>
  </r>
  <r>
    <x v="28"/>
    <x v="28"/>
    <m/>
    <x v="1"/>
    <x v="28"/>
    <n v="10486681"/>
  </r>
  <r>
    <x v="29"/>
    <x v="29"/>
    <m/>
    <x v="0"/>
    <x v="28"/>
    <n v="18215819"/>
  </r>
  <r>
    <x v="29"/>
    <x v="29"/>
    <m/>
    <x v="1"/>
    <x v="28"/>
    <n v="14618080"/>
  </r>
  <r>
    <x v="30"/>
    <x v="30"/>
    <m/>
    <x v="0"/>
    <x v="28"/>
    <n v="20226968"/>
  </r>
  <r>
    <x v="30"/>
    <x v="30"/>
    <m/>
    <x v="1"/>
    <x v="28"/>
    <n v="10172005"/>
  </r>
  <r>
    <x v="31"/>
    <x v="31"/>
    <m/>
    <x v="0"/>
    <x v="28"/>
    <n v="8819727"/>
  </r>
  <r>
    <x v="31"/>
    <x v="31"/>
    <m/>
    <x v="1"/>
    <x v="28"/>
    <n v="5025938"/>
  </r>
  <r>
    <x v="32"/>
    <x v="32"/>
    <m/>
    <x v="0"/>
    <x v="28"/>
    <n v="7471240"/>
  </r>
  <r>
    <x v="32"/>
    <x v="32"/>
    <m/>
    <x v="1"/>
    <x v="28"/>
    <n v="3710105"/>
  </r>
  <r>
    <x v="33"/>
    <x v="33"/>
    <m/>
    <x v="2"/>
    <x v="28"/>
    <n v="23950353"/>
  </r>
  <r>
    <x v="33"/>
    <x v="33"/>
    <m/>
    <x v="0"/>
    <x v="28"/>
    <n v="38947455"/>
  </r>
  <r>
    <x v="33"/>
    <x v="33"/>
    <m/>
    <x v="1"/>
    <x v="28"/>
    <n v="6190771"/>
  </r>
  <r>
    <x v="34"/>
    <x v="34"/>
    <m/>
    <x v="2"/>
    <x v="28"/>
    <n v="8025508"/>
  </r>
  <r>
    <x v="34"/>
    <x v="34"/>
    <m/>
    <x v="0"/>
    <x v="28"/>
    <n v="34022652"/>
  </r>
  <r>
    <x v="34"/>
    <x v="34"/>
    <m/>
    <x v="1"/>
    <x v="28"/>
    <n v="7678785"/>
  </r>
  <r>
    <x v="35"/>
    <x v="35"/>
    <m/>
    <x v="0"/>
    <x v="28"/>
    <n v="21897556"/>
  </r>
  <r>
    <x v="35"/>
    <x v="35"/>
    <m/>
    <x v="1"/>
    <x v="28"/>
    <n v="7982350"/>
  </r>
  <r>
    <x v="36"/>
    <x v="36"/>
    <m/>
    <x v="0"/>
    <x v="28"/>
    <n v="2485596"/>
  </r>
  <r>
    <x v="36"/>
    <x v="36"/>
    <m/>
    <x v="1"/>
    <x v="28"/>
    <n v="1328831"/>
  </r>
  <r>
    <x v="37"/>
    <x v="37"/>
    <m/>
    <x v="0"/>
    <x v="28"/>
    <n v="162434670"/>
  </r>
  <r>
    <x v="37"/>
    <x v="37"/>
    <m/>
    <x v="1"/>
    <x v="28"/>
    <n v="246837612"/>
  </r>
  <r>
    <x v="38"/>
    <x v="38"/>
    <m/>
    <x v="0"/>
    <x v="28"/>
    <n v="4817786"/>
  </r>
  <r>
    <x v="38"/>
    <x v="38"/>
    <m/>
    <x v="1"/>
    <x v="28"/>
    <n v="25939427"/>
  </r>
  <r>
    <x v="39"/>
    <x v="39"/>
    <m/>
    <x v="0"/>
    <x v="28"/>
    <n v="35009826"/>
  </r>
  <r>
    <x v="39"/>
    <x v="39"/>
    <m/>
    <x v="1"/>
    <x v="28"/>
    <n v="19593569"/>
  </r>
  <r>
    <x v="40"/>
    <x v="40"/>
    <m/>
    <x v="2"/>
    <x v="28"/>
    <n v="47780626"/>
  </r>
  <r>
    <x v="40"/>
    <x v="40"/>
    <m/>
    <x v="0"/>
    <x v="28"/>
    <n v="118246650"/>
  </r>
  <r>
    <x v="40"/>
    <x v="40"/>
    <m/>
    <x v="1"/>
    <x v="28"/>
    <n v="28001942"/>
  </r>
  <r>
    <x v="41"/>
    <x v="41"/>
    <m/>
    <x v="2"/>
    <x v="28"/>
    <n v="17158499"/>
  </r>
  <r>
    <x v="41"/>
    <x v="41"/>
    <m/>
    <x v="0"/>
    <x v="28"/>
    <n v="31991210"/>
  </r>
  <r>
    <x v="41"/>
    <x v="41"/>
    <m/>
    <x v="1"/>
    <x v="28"/>
    <n v="16493850"/>
  </r>
  <r>
    <x v="42"/>
    <x v="42"/>
    <m/>
    <x v="2"/>
    <x v="28"/>
    <n v="10291381"/>
  </r>
  <r>
    <x v="42"/>
    <x v="42"/>
    <m/>
    <x v="0"/>
    <x v="28"/>
    <n v="27716928"/>
  </r>
  <r>
    <x v="42"/>
    <x v="42"/>
    <m/>
    <x v="1"/>
    <x v="28"/>
    <n v="13331959"/>
  </r>
  <r>
    <x v="43"/>
    <x v="43"/>
    <m/>
    <x v="0"/>
    <x v="28"/>
    <n v="9356418"/>
  </r>
  <r>
    <x v="43"/>
    <x v="43"/>
    <m/>
    <x v="1"/>
    <x v="28"/>
    <n v="4855264"/>
  </r>
  <r>
    <x v="44"/>
    <x v="44"/>
    <m/>
    <x v="2"/>
    <x v="28"/>
    <n v="10219849"/>
  </r>
  <r>
    <x v="44"/>
    <x v="44"/>
    <m/>
    <x v="0"/>
    <x v="28"/>
    <n v="25116634"/>
  </r>
  <r>
    <x v="44"/>
    <x v="44"/>
    <m/>
    <x v="1"/>
    <x v="28"/>
    <n v="12765284"/>
  </r>
  <r>
    <x v="45"/>
    <x v="45"/>
    <m/>
    <x v="0"/>
    <x v="28"/>
    <n v="7859450"/>
  </r>
  <r>
    <x v="45"/>
    <x v="45"/>
    <m/>
    <x v="1"/>
    <x v="28"/>
    <n v="4080470"/>
  </r>
  <r>
    <x v="46"/>
    <x v="46"/>
    <m/>
    <x v="0"/>
    <x v="28"/>
    <n v="200498994"/>
  </r>
  <r>
    <x v="46"/>
    <x v="46"/>
    <m/>
    <x v="1"/>
    <x v="28"/>
    <n v="75656895"/>
  </r>
  <r>
    <x v="47"/>
    <x v="47"/>
    <m/>
    <x v="0"/>
    <x v="28"/>
    <n v="23175556"/>
  </r>
  <r>
    <x v="47"/>
    <x v="47"/>
    <m/>
    <x v="1"/>
    <x v="28"/>
    <n v="11109524"/>
  </r>
  <r>
    <x v="48"/>
    <x v="48"/>
    <m/>
    <x v="0"/>
    <x v="28"/>
    <n v="23051632"/>
  </r>
  <r>
    <x v="48"/>
    <x v="48"/>
    <m/>
    <x v="1"/>
    <x v="28"/>
    <n v="9502968"/>
  </r>
  <r>
    <x v="49"/>
    <x v="49"/>
    <m/>
    <x v="0"/>
    <x v="28"/>
    <n v="53036636"/>
  </r>
  <r>
    <x v="49"/>
    <x v="49"/>
    <m/>
    <x v="1"/>
    <x v="28"/>
    <n v="24159795"/>
  </r>
  <r>
    <x v="50"/>
    <x v="50"/>
    <m/>
    <x v="2"/>
    <x v="28"/>
    <n v="3989025"/>
  </r>
  <r>
    <x v="50"/>
    <x v="50"/>
    <m/>
    <x v="0"/>
    <x v="28"/>
    <n v="8816844"/>
  </r>
  <r>
    <x v="50"/>
    <x v="50"/>
    <m/>
    <x v="1"/>
    <x v="28"/>
    <n v="1313785"/>
  </r>
  <r>
    <x v="51"/>
    <x v="51"/>
    <m/>
    <x v="0"/>
    <x v="28"/>
    <n v="310068"/>
  </r>
  <r>
    <x v="51"/>
    <x v="51"/>
    <m/>
    <x v="1"/>
    <x v="28"/>
    <n v="402389"/>
  </r>
  <r>
    <x v="52"/>
    <x v="52"/>
    <m/>
    <x v="2"/>
    <x v="28"/>
    <n v="34451009"/>
  </r>
  <r>
    <x v="52"/>
    <x v="52"/>
    <m/>
    <x v="0"/>
    <x v="28"/>
    <n v="71437584"/>
  </r>
  <r>
    <x v="52"/>
    <x v="52"/>
    <m/>
    <x v="1"/>
    <x v="28"/>
    <n v="28332871"/>
  </r>
  <r>
    <x v="53"/>
    <x v="53"/>
    <m/>
    <x v="0"/>
    <x v="28"/>
    <n v="13619149"/>
  </r>
  <r>
    <x v="53"/>
    <x v="53"/>
    <m/>
    <x v="1"/>
    <x v="28"/>
    <n v="4986113"/>
  </r>
  <r>
    <x v="54"/>
    <x v="54"/>
    <m/>
    <x v="0"/>
    <x v="28"/>
    <n v="3354104"/>
  </r>
  <r>
    <x v="54"/>
    <x v="54"/>
    <m/>
    <x v="1"/>
    <x v="28"/>
    <n v="1731182"/>
  </r>
  <r>
    <x v="55"/>
    <x v="55"/>
    <m/>
    <x v="0"/>
    <x v="28"/>
    <n v="17629326"/>
  </r>
  <r>
    <x v="55"/>
    <x v="55"/>
    <m/>
    <x v="1"/>
    <x v="28"/>
    <n v="10178045"/>
  </r>
  <r>
    <x v="56"/>
    <x v="56"/>
    <m/>
    <x v="2"/>
    <x v="28"/>
    <n v="15336064"/>
  </r>
  <r>
    <x v="56"/>
    <x v="56"/>
    <m/>
    <x v="0"/>
    <x v="28"/>
    <n v="-40370250"/>
  </r>
  <r>
    <x v="56"/>
    <x v="56"/>
    <m/>
    <x v="1"/>
    <x v="28"/>
    <n v="-13771195"/>
  </r>
  <r>
    <x v="57"/>
    <x v="57"/>
    <m/>
    <x v="0"/>
    <x v="28"/>
    <n v="46097275"/>
  </r>
  <r>
    <x v="57"/>
    <x v="57"/>
    <m/>
    <x v="1"/>
    <x v="28"/>
    <n v="30587594"/>
  </r>
  <r>
    <x v="57"/>
    <x v="57"/>
    <m/>
    <x v="3"/>
    <x v="28"/>
    <n v="21413118"/>
  </r>
  <r>
    <x v="57"/>
    <x v="57"/>
    <m/>
    <x v="4"/>
    <x v="28"/>
    <n v="6391700"/>
  </r>
  <r>
    <x v="57"/>
    <x v="57"/>
    <m/>
    <x v="5"/>
    <x v="28"/>
    <n v="20216641"/>
  </r>
  <r>
    <x v="58"/>
    <x v="58"/>
    <m/>
    <x v="0"/>
    <x v="28"/>
    <n v="2936089"/>
  </r>
  <r>
    <x v="58"/>
    <x v="58"/>
    <m/>
    <x v="1"/>
    <x v="28"/>
    <n v="2493373"/>
  </r>
  <r>
    <x v="59"/>
    <x v="59"/>
    <m/>
    <x v="0"/>
    <x v="28"/>
    <n v="16988254"/>
  </r>
  <r>
    <x v="59"/>
    <x v="59"/>
    <m/>
    <x v="1"/>
    <x v="28"/>
    <n v="4303482"/>
  </r>
  <r>
    <x v="60"/>
    <x v="60"/>
    <m/>
    <x v="2"/>
    <x v="28"/>
    <n v="1533977"/>
  </r>
  <r>
    <x v="60"/>
    <x v="60"/>
    <m/>
    <x v="0"/>
    <x v="28"/>
    <n v="6101642"/>
  </r>
  <r>
    <x v="60"/>
    <x v="60"/>
    <m/>
    <x v="1"/>
    <x v="28"/>
    <n v="2405859"/>
  </r>
  <r>
    <x v="61"/>
    <x v="61"/>
    <m/>
    <x v="0"/>
    <x v="28"/>
    <n v="25538482"/>
  </r>
  <r>
    <x v="61"/>
    <x v="61"/>
    <m/>
    <x v="1"/>
    <x v="28"/>
    <n v="5741954"/>
  </r>
  <r>
    <x v="62"/>
    <x v="62"/>
    <m/>
    <x v="0"/>
    <x v="28"/>
    <n v="4589670"/>
  </r>
  <r>
    <x v="62"/>
    <x v="62"/>
    <m/>
    <x v="1"/>
    <x v="28"/>
    <n v="5055867"/>
  </r>
  <r>
    <x v="63"/>
    <x v="63"/>
    <m/>
    <x v="0"/>
    <x v="28"/>
    <n v="8162314"/>
  </r>
  <r>
    <x v="63"/>
    <x v="63"/>
    <m/>
    <x v="1"/>
    <x v="28"/>
    <n v="614971"/>
  </r>
  <r>
    <x v="64"/>
    <x v="64"/>
    <m/>
    <x v="2"/>
    <x v="28"/>
    <n v="36011458"/>
  </r>
  <r>
    <x v="64"/>
    <x v="64"/>
    <m/>
    <x v="0"/>
    <x v="28"/>
    <n v="75131616"/>
  </r>
  <r>
    <x v="64"/>
    <x v="64"/>
    <m/>
    <x v="1"/>
    <x v="28"/>
    <n v="29054790"/>
  </r>
  <r>
    <x v="65"/>
    <x v="65"/>
    <m/>
    <x v="0"/>
    <x v="28"/>
    <n v="85803025"/>
  </r>
  <r>
    <x v="65"/>
    <x v="65"/>
    <m/>
    <x v="1"/>
    <x v="28"/>
    <n v="6730046"/>
  </r>
  <r>
    <x v="65"/>
    <x v="65"/>
    <m/>
    <x v="3"/>
    <x v="28"/>
    <n v="38180177"/>
  </r>
  <r>
    <x v="65"/>
    <x v="65"/>
    <m/>
    <x v="4"/>
    <x v="28"/>
    <n v="41962994"/>
  </r>
  <r>
    <x v="65"/>
    <x v="65"/>
    <m/>
    <x v="5"/>
    <x v="28"/>
    <n v="59845108"/>
  </r>
  <r>
    <x v="66"/>
    <x v="66"/>
    <m/>
    <x v="0"/>
    <x v="28"/>
    <n v="5777804"/>
  </r>
  <r>
    <x v="66"/>
    <x v="66"/>
    <m/>
    <x v="1"/>
    <x v="28"/>
    <n v="9416015"/>
  </r>
  <r>
    <x v="67"/>
    <x v="67"/>
    <m/>
    <x v="0"/>
    <x v="28"/>
    <n v="22439770"/>
  </r>
  <r>
    <x v="67"/>
    <x v="67"/>
    <m/>
    <x v="1"/>
    <x v="28"/>
    <n v="24280486"/>
  </r>
  <r>
    <x v="68"/>
    <x v="68"/>
    <m/>
    <x v="0"/>
    <x v="28"/>
    <n v="42518"/>
  </r>
  <r>
    <x v="68"/>
    <x v="68"/>
    <m/>
    <x v="1"/>
    <x v="28"/>
    <n v="5197"/>
  </r>
  <r>
    <x v="69"/>
    <x v="69"/>
    <m/>
    <x v="0"/>
    <x v="28"/>
    <n v="3434398"/>
  </r>
  <r>
    <x v="69"/>
    <x v="69"/>
    <m/>
    <x v="1"/>
    <x v="28"/>
    <n v="1025974"/>
  </r>
  <r>
    <x v="70"/>
    <x v="70"/>
    <m/>
    <x v="0"/>
    <x v="28"/>
    <n v="63212464"/>
  </r>
  <r>
    <x v="70"/>
    <x v="70"/>
    <m/>
    <x v="1"/>
    <x v="28"/>
    <n v="15660343"/>
  </r>
  <r>
    <x v="71"/>
    <x v="71"/>
    <m/>
    <x v="0"/>
    <x v="28"/>
    <n v="15931828"/>
  </r>
  <r>
    <x v="71"/>
    <x v="71"/>
    <m/>
    <x v="1"/>
    <x v="28"/>
    <n v="-13041461"/>
  </r>
  <r>
    <x v="72"/>
    <x v="72"/>
    <m/>
    <x v="0"/>
    <x v="28"/>
    <n v="14994892"/>
  </r>
  <r>
    <x v="72"/>
    <x v="72"/>
    <m/>
    <x v="1"/>
    <x v="28"/>
    <n v="27821999"/>
  </r>
  <r>
    <x v="0"/>
    <x v="0"/>
    <m/>
    <x v="0"/>
    <x v="29"/>
    <n v="12145502"/>
  </r>
  <r>
    <x v="0"/>
    <x v="0"/>
    <m/>
    <x v="1"/>
    <x v="29"/>
    <n v="16294925"/>
  </r>
  <r>
    <x v="1"/>
    <x v="1"/>
    <m/>
    <x v="0"/>
    <x v="29"/>
    <n v="439044"/>
  </r>
  <r>
    <x v="2"/>
    <x v="2"/>
    <m/>
    <x v="0"/>
    <x v="29"/>
    <n v="106244220"/>
  </r>
  <r>
    <x v="2"/>
    <x v="2"/>
    <m/>
    <x v="1"/>
    <x v="29"/>
    <n v="68099153"/>
  </r>
  <r>
    <x v="3"/>
    <x v="3"/>
    <m/>
    <x v="0"/>
    <x v="29"/>
    <n v="110183250"/>
  </r>
  <r>
    <x v="3"/>
    <x v="3"/>
    <m/>
    <x v="1"/>
    <x v="29"/>
    <n v="37043532"/>
  </r>
  <r>
    <x v="4"/>
    <x v="4"/>
    <m/>
    <x v="0"/>
    <x v="29"/>
    <n v="5532216"/>
  </r>
  <r>
    <x v="4"/>
    <x v="4"/>
    <m/>
    <x v="1"/>
    <x v="29"/>
    <n v="4153037"/>
  </r>
  <r>
    <x v="5"/>
    <x v="5"/>
    <m/>
    <x v="0"/>
    <x v="29"/>
    <n v="8787784"/>
  </r>
  <r>
    <x v="5"/>
    <x v="5"/>
    <m/>
    <x v="1"/>
    <x v="29"/>
    <n v="6706962"/>
  </r>
  <r>
    <x v="6"/>
    <x v="6"/>
    <m/>
    <x v="2"/>
    <x v="29"/>
    <n v="97823884"/>
  </r>
  <r>
    <x v="6"/>
    <x v="6"/>
    <m/>
    <x v="0"/>
    <x v="29"/>
    <n v="83599060"/>
  </r>
  <r>
    <x v="6"/>
    <x v="6"/>
    <m/>
    <x v="1"/>
    <x v="29"/>
    <n v="54153961"/>
  </r>
  <r>
    <x v="7"/>
    <x v="7"/>
    <m/>
    <x v="0"/>
    <x v="29"/>
    <n v="64915192"/>
  </r>
  <r>
    <x v="7"/>
    <x v="7"/>
    <m/>
    <x v="1"/>
    <x v="29"/>
    <n v="42633816"/>
  </r>
  <r>
    <x v="8"/>
    <x v="8"/>
    <m/>
    <x v="2"/>
    <x v="29"/>
    <n v="75683699"/>
  </r>
  <r>
    <x v="8"/>
    <x v="8"/>
    <m/>
    <x v="0"/>
    <x v="29"/>
    <n v="156761068"/>
  </r>
  <r>
    <x v="8"/>
    <x v="8"/>
    <m/>
    <x v="1"/>
    <x v="29"/>
    <n v="80447613"/>
  </r>
  <r>
    <x v="9"/>
    <x v="9"/>
    <m/>
    <x v="0"/>
    <x v="29"/>
    <n v="34142836"/>
  </r>
  <r>
    <x v="9"/>
    <x v="9"/>
    <m/>
    <x v="1"/>
    <x v="29"/>
    <n v="21866550"/>
  </r>
  <r>
    <x v="10"/>
    <x v="10"/>
    <m/>
    <x v="0"/>
    <x v="29"/>
    <n v="49072574"/>
  </r>
  <r>
    <x v="10"/>
    <x v="10"/>
    <m/>
    <x v="1"/>
    <x v="29"/>
    <n v="41245490"/>
  </r>
  <r>
    <x v="11"/>
    <x v="11"/>
    <m/>
    <x v="0"/>
    <x v="29"/>
    <n v="65062090"/>
  </r>
  <r>
    <x v="11"/>
    <x v="11"/>
    <m/>
    <x v="1"/>
    <x v="29"/>
    <n v="-10943639"/>
  </r>
  <r>
    <x v="12"/>
    <x v="12"/>
    <m/>
    <x v="0"/>
    <x v="29"/>
    <n v="29733390"/>
  </r>
  <r>
    <x v="12"/>
    <x v="12"/>
    <m/>
    <x v="1"/>
    <x v="29"/>
    <n v="10493040"/>
  </r>
  <r>
    <x v="13"/>
    <x v="13"/>
    <m/>
    <x v="0"/>
    <x v="29"/>
    <n v="65574794"/>
  </r>
  <r>
    <x v="13"/>
    <x v="13"/>
    <m/>
    <x v="1"/>
    <x v="29"/>
    <n v="24430752"/>
  </r>
  <r>
    <x v="14"/>
    <x v="14"/>
    <m/>
    <x v="2"/>
    <x v="29"/>
    <n v="35034708"/>
  </r>
  <r>
    <x v="14"/>
    <x v="14"/>
    <m/>
    <x v="0"/>
    <x v="29"/>
    <n v="84235920"/>
  </r>
  <r>
    <x v="14"/>
    <x v="14"/>
    <m/>
    <x v="1"/>
    <x v="29"/>
    <n v="44981092"/>
  </r>
  <r>
    <x v="15"/>
    <x v="15"/>
    <m/>
    <x v="2"/>
    <x v="29"/>
    <n v="2752337"/>
  </r>
  <r>
    <x v="15"/>
    <x v="15"/>
    <m/>
    <x v="0"/>
    <x v="29"/>
    <n v="5797008"/>
  </r>
  <r>
    <x v="15"/>
    <x v="15"/>
    <m/>
    <x v="1"/>
    <x v="29"/>
    <n v="-6415939"/>
  </r>
  <r>
    <x v="16"/>
    <x v="16"/>
    <m/>
    <x v="0"/>
    <x v="29"/>
    <n v="148013902"/>
  </r>
  <r>
    <x v="16"/>
    <x v="16"/>
    <m/>
    <x v="1"/>
    <x v="29"/>
    <n v="21146843"/>
  </r>
  <r>
    <x v="17"/>
    <x v="17"/>
    <m/>
    <x v="0"/>
    <x v="29"/>
    <n v="1799162"/>
  </r>
  <r>
    <x v="17"/>
    <x v="17"/>
    <m/>
    <x v="1"/>
    <x v="29"/>
    <n v="3398370"/>
  </r>
  <r>
    <x v="18"/>
    <x v="18"/>
    <m/>
    <x v="0"/>
    <x v="29"/>
    <n v="1075296"/>
  </r>
  <r>
    <x v="18"/>
    <x v="18"/>
    <m/>
    <x v="1"/>
    <x v="29"/>
    <n v="285388"/>
  </r>
  <r>
    <x v="19"/>
    <x v="19"/>
    <m/>
    <x v="2"/>
    <x v="29"/>
    <n v="308535"/>
  </r>
  <r>
    <x v="19"/>
    <x v="19"/>
    <m/>
    <x v="0"/>
    <x v="29"/>
    <n v="66632"/>
  </r>
  <r>
    <x v="19"/>
    <x v="19"/>
    <m/>
    <x v="1"/>
    <x v="29"/>
    <n v="80328"/>
  </r>
  <r>
    <x v="20"/>
    <x v="20"/>
    <m/>
    <x v="2"/>
    <x v="29"/>
    <n v="20040023"/>
  </r>
  <r>
    <x v="20"/>
    <x v="20"/>
    <m/>
    <x v="0"/>
    <x v="29"/>
    <n v="22891734"/>
  </r>
  <r>
    <x v="20"/>
    <x v="20"/>
    <m/>
    <x v="1"/>
    <x v="29"/>
    <n v="9661332"/>
  </r>
  <r>
    <x v="21"/>
    <x v="21"/>
    <m/>
    <x v="0"/>
    <x v="29"/>
    <n v="12378288"/>
  </r>
  <r>
    <x v="21"/>
    <x v="21"/>
    <m/>
    <x v="1"/>
    <x v="29"/>
    <n v="9386091"/>
  </r>
  <r>
    <x v="22"/>
    <x v="22"/>
    <m/>
    <x v="2"/>
    <x v="29"/>
    <n v="-6843034"/>
  </r>
  <r>
    <x v="22"/>
    <x v="22"/>
    <m/>
    <x v="0"/>
    <x v="29"/>
    <n v="-2198056"/>
  </r>
  <r>
    <x v="22"/>
    <x v="22"/>
    <m/>
    <x v="1"/>
    <x v="29"/>
    <n v="-698877"/>
  </r>
  <r>
    <x v="23"/>
    <x v="23"/>
    <m/>
    <x v="0"/>
    <x v="29"/>
    <n v="2316362"/>
  </r>
  <r>
    <x v="23"/>
    <x v="23"/>
    <m/>
    <x v="1"/>
    <x v="29"/>
    <n v="5175626"/>
  </r>
  <r>
    <x v="24"/>
    <x v="24"/>
    <m/>
    <x v="0"/>
    <x v="29"/>
    <n v="4009996"/>
  </r>
  <r>
    <x v="24"/>
    <x v="24"/>
    <m/>
    <x v="1"/>
    <x v="29"/>
    <n v="1799783"/>
  </r>
  <r>
    <x v="25"/>
    <x v="25"/>
    <m/>
    <x v="0"/>
    <x v="29"/>
    <n v="13881466"/>
  </r>
  <r>
    <x v="25"/>
    <x v="25"/>
    <m/>
    <x v="1"/>
    <x v="29"/>
    <n v="3585926"/>
  </r>
  <r>
    <x v="26"/>
    <x v="26"/>
    <m/>
    <x v="2"/>
    <x v="29"/>
    <n v="10268907"/>
  </r>
  <r>
    <x v="26"/>
    <x v="26"/>
    <m/>
    <x v="0"/>
    <x v="29"/>
    <n v="-1728475"/>
  </r>
  <r>
    <x v="26"/>
    <x v="26"/>
    <m/>
    <x v="1"/>
    <x v="29"/>
    <n v="3349110"/>
  </r>
  <r>
    <x v="27"/>
    <x v="27"/>
    <m/>
    <x v="2"/>
    <x v="29"/>
    <n v="144632234"/>
  </r>
  <r>
    <x v="27"/>
    <x v="27"/>
    <m/>
    <x v="0"/>
    <x v="29"/>
    <n v="236137850"/>
  </r>
  <r>
    <x v="27"/>
    <x v="27"/>
    <m/>
    <x v="1"/>
    <x v="29"/>
    <n v="101909443"/>
  </r>
  <r>
    <x v="28"/>
    <x v="28"/>
    <m/>
    <x v="2"/>
    <x v="29"/>
    <n v="10076920"/>
  </r>
  <r>
    <x v="28"/>
    <x v="28"/>
    <m/>
    <x v="0"/>
    <x v="29"/>
    <n v="10039688"/>
  </r>
  <r>
    <x v="28"/>
    <x v="28"/>
    <m/>
    <x v="1"/>
    <x v="29"/>
    <n v="2779454"/>
  </r>
  <r>
    <x v="29"/>
    <x v="29"/>
    <m/>
    <x v="0"/>
    <x v="29"/>
    <n v="4147945"/>
  </r>
  <r>
    <x v="29"/>
    <x v="29"/>
    <m/>
    <x v="1"/>
    <x v="29"/>
    <n v="6762239"/>
  </r>
  <r>
    <x v="30"/>
    <x v="30"/>
    <m/>
    <x v="0"/>
    <x v="29"/>
    <n v="11932800"/>
  </r>
  <r>
    <x v="30"/>
    <x v="30"/>
    <m/>
    <x v="1"/>
    <x v="29"/>
    <n v="5904029"/>
  </r>
  <r>
    <x v="73"/>
    <x v="73"/>
    <m/>
    <x v="0"/>
    <x v="29"/>
    <n v="-132366"/>
  </r>
  <r>
    <x v="31"/>
    <x v="31"/>
    <m/>
    <x v="0"/>
    <x v="29"/>
    <n v="2199158"/>
  </r>
  <r>
    <x v="31"/>
    <x v="31"/>
    <m/>
    <x v="1"/>
    <x v="29"/>
    <n v="1197668"/>
  </r>
  <r>
    <x v="32"/>
    <x v="32"/>
    <m/>
    <x v="0"/>
    <x v="29"/>
    <n v="1550598"/>
  </r>
  <r>
    <x v="32"/>
    <x v="32"/>
    <m/>
    <x v="1"/>
    <x v="29"/>
    <n v="822161"/>
  </r>
  <r>
    <x v="33"/>
    <x v="33"/>
    <m/>
    <x v="2"/>
    <x v="29"/>
    <n v="12610969"/>
  </r>
  <r>
    <x v="33"/>
    <x v="33"/>
    <m/>
    <x v="0"/>
    <x v="29"/>
    <n v="27840586"/>
  </r>
  <r>
    <x v="33"/>
    <x v="33"/>
    <m/>
    <x v="1"/>
    <x v="29"/>
    <n v="5477649"/>
  </r>
  <r>
    <x v="34"/>
    <x v="34"/>
    <m/>
    <x v="2"/>
    <x v="29"/>
    <n v="1273998"/>
  </r>
  <r>
    <x v="34"/>
    <x v="34"/>
    <m/>
    <x v="0"/>
    <x v="29"/>
    <n v="2228936"/>
  </r>
  <r>
    <x v="34"/>
    <x v="34"/>
    <m/>
    <x v="1"/>
    <x v="29"/>
    <n v="1837187"/>
  </r>
  <r>
    <x v="35"/>
    <x v="35"/>
    <m/>
    <x v="0"/>
    <x v="29"/>
    <n v="15289814"/>
  </r>
  <r>
    <x v="35"/>
    <x v="35"/>
    <m/>
    <x v="1"/>
    <x v="29"/>
    <n v="6913776"/>
  </r>
  <r>
    <x v="36"/>
    <x v="36"/>
    <m/>
    <x v="0"/>
    <x v="29"/>
    <n v="1941488"/>
  </r>
  <r>
    <x v="36"/>
    <x v="36"/>
    <m/>
    <x v="1"/>
    <x v="29"/>
    <n v="873405"/>
  </r>
  <r>
    <x v="37"/>
    <x v="37"/>
    <m/>
    <x v="0"/>
    <x v="29"/>
    <n v="69222543"/>
  </r>
  <r>
    <x v="37"/>
    <x v="37"/>
    <m/>
    <x v="1"/>
    <x v="29"/>
    <n v="184717658"/>
  </r>
  <r>
    <x v="38"/>
    <x v="38"/>
    <m/>
    <x v="0"/>
    <x v="29"/>
    <n v="-49262335"/>
  </r>
  <r>
    <x v="38"/>
    <x v="38"/>
    <m/>
    <x v="1"/>
    <x v="29"/>
    <n v="6376116"/>
  </r>
  <r>
    <x v="39"/>
    <x v="39"/>
    <m/>
    <x v="0"/>
    <x v="29"/>
    <n v="9635144"/>
  </r>
  <r>
    <x v="39"/>
    <x v="39"/>
    <m/>
    <x v="1"/>
    <x v="29"/>
    <n v="4682802"/>
  </r>
  <r>
    <x v="40"/>
    <x v="40"/>
    <m/>
    <x v="2"/>
    <x v="29"/>
    <n v="64958755"/>
  </r>
  <r>
    <x v="40"/>
    <x v="40"/>
    <m/>
    <x v="0"/>
    <x v="29"/>
    <n v="118062287"/>
  </r>
  <r>
    <x v="40"/>
    <x v="40"/>
    <m/>
    <x v="1"/>
    <x v="29"/>
    <n v="64298511"/>
  </r>
  <r>
    <x v="41"/>
    <x v="41"/>
    <m/>
    <x v="2"/>
    <x v="29"/>
    <n v="-111308"/>
  </r>
  <r>
    <x v="41"/>
    <x v="41"/>
    <m/>
    <x v="0"/>
    <x v="29"/>
    <n v="-3852867"/>
  </r>
  <r>
    <x v="41"/>
    <x v="41"/>
    <m/>
    <x v="1"/>
    <x v="29"/>
    <n v="1918431"/>
  </r>
  <r>
    <x v="42"/>
    <x v="42"/>
    <m/>
    <x v="2"/>
    <x v="29"/>
    <n v="4562742"/>
  </r>
  <r>
    <x v="42"/>
    <x v="42"/>
    <m/>
    <x v="0"/>
    <x v="29"/>
    <n v="25547453"/>
  </r>
  <r>
    <x v="42"/>
    <x v="42"/>
    <m/>
    <x v="1"/>
    <x v="29"/>
    <n v="6881941"/>
  </r>
  <r>
    <x v="43"/>
    <x v="43"/>
    <m/>
    <x v="0"/>
    <x v="29"/>
    <n v="3163346"/>
  </r>
  <r>
    <x v="43"/>
    <x v="43"/>
    <m/>
    <x v="1"/>
    <x v="29"/>
    <n v="3526385"/>
  </r>
  <r>
    <x v="44"/>
    <x v="44"/>
    <m/>
    <x v="2"/>
    <x v="29"/>
    <n v="8509732"/>
  </r>
  <r>
    <x v="44"/>
    <x v="44"/>
    <m/>
    <x v="0"/>
    <x v="29"/>
    <n v="12032556"/>
  </r>
  <r>
    <x v="44"/>
    <x v="44"/>
    <m/>
    <x v="1"/>
    <x v="29"/>
    <n v="7038168"/>
  </r>
  <r>
    <x v="45"/>
    <x v="45"/>
    <m/>
    <x v="0"/>
    <x v="29"/>
    <n v="1278926"/>
  </r>
  <r>
    <x v="45"/>
    <x v="45"/>
    <m/>
    <x v="1"/>
    <x v="29"/>
    <n v="257700"/>
  </r>
  <r>
    <x v="46"/>
    <x v="46"/>
    <m/>
    <x v="0"/>
    <x v="29"/>
    <n v="92452036"/>
  </r>
  <r>
    <x v="46"/>
    <x v="46"/>
    <m/>
    <x v="1"/>
    <x v="29"/>
    <n v="23118884"/>
  </r>
  <r>
    <x v="47"/>
    <x v="47"/>
    <m/>
    <x v="0"/>
    <x v="29"/>
    <n v="5515198"/>
  </r>
  <r>
    <x v="47"/>
    <x v="47"/>
    <m/>
    <x v="1"/>
    <x v="29"/>
    <n v="1910055"/>
  </r>
  <r>
    <x v="48"/>
    <x v="48"/>
    <m/>
    <x v="0"/>
    <x v="29"/>
    <n v="9258156"/>
  </r>
  <r>
    <x v="48"/>
    <x v="48"/>
    <m/>
    <x v="1"/>
    <x v="29"/>
    <n v="3387535"/>
  </r>
  <r>
    <x v="49"/>
    <x v="49"/>
    <m/>
    <x v="0"/>
    <x v="29"/>
    <n v="61571143"/>
  </r>
  <r>
    <x v="49"/>
    <x v="49"/>
    <m/>
    <x v="1"/>
    <x v="29"/>
    <n v="17427730"/>
  </r>
  <r>
    <x v="50"/>
    <x v="50"/>
    <m/>
    <x v="2"/>
    <x v="29"/>
    <n v="1962428"/>
  </r>
  <r>
    <x v="50"/>
    <x v="50"/>
    <m/>
    <x v="0"/>
    <x v="29"/>
    <n v="10154580"/>
  </r>
  <r>
    <x v="50"/>
    <x v="50"/>
    <m/>
    <x v="1"/>
    <x v="29"/>
    <n v="323396"/>
  </r>
  <r>
    <x v="51"/>
    <x v="51"/>
    <m/>
    <x v="0"/>
    <x v="29"/>
    <n v="3174376"/>
  </r>
  <r>
    <x v="51"/>
    <x v="51"/>
    <m/>
    <x v="1"/>
    <x v="29"/>
    <n v="-1135682"/>
  </r>
  <r>
    <x v="52"/>
    <x v="52"/>
    <m/>
    <x v="2"/>
    <x v="29"/>
    <n v="23716199"/>
  </r>
  <r>
    <x v="52"/>
    <x v="52"/>
    <m/>
    <x v="0"/>
    <x v="29"/>
    <n v="34229510"/>
  </r>
  <r>
    <x v="52"/>
    <x v="52"/>
    <m/>
    <x v="1"/>
    <x v="29"/>
    <n v="4332076"/>
  </r>
  <r>
    <x v="53"/>
    <x v="53"/>
    <m/>
    <x v="0"/>
    <x v="29"/>
    <n v="4424550"/>
  </r>
  <r>
    <x v="53"/>
    <x v="53"/>
    <m/>
    <x v="1"/>
    <x v="29"/>
    <n v="1754802"/>
  </r>
  <r>
    <x v="54"/>
    <x v="54"/>
    <m/>
    <x v="0"/>
    <x v="29"/>
    <n v="-11117874"/>
  </r>
  <r>
    <x v="54"/>
    <x v="54"/>
    <m/>
    <x v="1"/>
    <x v="29"/>
    <n v="621504"/>
  </r>
  <r>
    <x v="55"/>
    <x v="55"/>
    <m/>
    <x v="0"/>
    <x v="29"/>
    <n v="10200062"/>
  </r>
  <r>
    <x v="55"/>
    <x v="55"/>
    <m/>
    <x v="1"/>
    <x v="29"/>
    <n v="5992339"/>
  </r>
  <r>
    <x v="56"/>
    <x v="56"/>
    <m/>
    <x v="2"/>
    <x v="29"/>
    <n v="-13768891"/>
  </r>
  <r>
    <x v="56"/>
    <x v="56"/>
    <m/>
    <x v="0"/>
    <x v="29"/>
    <n v="-41073189"/>
  </r>
  <r>
    <x v="56"/>
    <x v="56"/>
    <m/>
    <x v="1"/>
    <x v="29"/>
    <n v="-20864260"/>
  </r>
  <r>
    <x v="57"/>
    <x v="57"/>
    <m/>
    <x v="0"/>
    <x v="29"/>
    <n v="37745468"/>
  </r>
  <r>
    <x v="57"/>
    <x v="57"/>
    <m/>
    <x v="1"/>
    <x v="29"/>
    <n v="12409243"/>
  </r>
  <r>
    <x v="57"/>
    <x v="57"/>
    <m/>
    <x v="3"/>
    <x v="29"/>
    <n v="14015933"/>
  </r>
  <r>
    <x v="57"/>
    <x v="57"/>
    <m/>
    <x v="4"/>
    <x v="29"/>
    <n v="6392979"/>
  </r>
  <r>
    <x v="57"/>
    <x v="57"/>
    <m/>
    <x v="5"/>
    <x v="29"/>
    <n v="16203859"/>
  </r>
  <r>
    <x v="58"/>
    <x v="58"/>
    <m/>
    <x v="0"/>
    <x v="29"/>
    <n v="904668"/>
  </r>
  <r>
    <x v="58"/>
    <x v="58"/>
    <m/>
    <x v="1"/>
    <x v="29"/>
    <n v="827270"/>
  </r>
  <r>
    <x v="59"/>
    <x v="59"/>
    <m/>
    <x v="0"/>
    <x v="29"/>
    <n v="936942"/>
  </r>
  <r>
    <x v="59"/>
    <x v="59"/>
    <m/>
    <x v="1"/>
    <x v="29"/>
    <n v="-1107462"/>
  </r>
  <r>
    <x v="60"/>
    <x v="60"/>
    <m/>
    <x v="2"/>
    <x v="29"/>
    <n v="-907193"/>
  </r>
  <r>
    <x v="60"/>
    <x v="60"/>
    <m/>
    <x v="0"/>
    <x v="29"/>
    <n v="1427438"/>
  </r>
  <r>
    <x v="60"/>
    <x v="60"/>
    <m/>
    <x v="1"/>
    <x v="29"/>
    <n v="-662085"/>
  </r>
  <r>
    <x v="61"/>
    <x v="61"/>
    <m/>
    <x v="0"/>
    <x v="29"/>
    <n v="6858158"/>
  </r>
  <r>
    <x v="61"/>
    <x v="61"/>
    <m/>
    <x v="1"/>
    <x v="29"/>
    <n v="3546351"/>
  </r>
  <r>
    <x v="62"/>
    <x v="62"/>
    <m/>
    <x v="0"/>
    <x v="29"/>
    <n v="1271060"/>
  </r>
  <r>
    <x v="62"/>
    <x v="62"/>
    <m/>
    <x v="1"/>
    <x v="29"/>
    <n v="746733"/>
  </r>
  <r>
    <x v="63"/>
    <x v="63"/>
    <m/>
    <x v="0"/>
    <x v="29"/>
    <n v="7118188"/>
  </r>
  <r>
    <x v="63"/>
    <x v="63"/>
    <m/>
    <x v="1"/>
    <x v="29"/>
    <n v="1815185"/>
  </r>
  <r>
    <x v="64"/>
    <x v="64"/>
    <m/>
    <x v="2"/>
    <x v="29"/>
    <n v="11554423"/>
  </r>
  <r>
    <x v="64"/>
    <x v="64"/>
    <m/>
    <x v="0"/>
    <x v="29"/>
    <n v="28839463"/>
  </r>
  <r>
    <x v="64"/>
    <x v="64"/>
    <m/>
    <x v="1"/>
    <x v="29"/>
    <n v="4997666"/>
  </r>
  <r>
    <x v="65"/>
    <x v="65"/>
    <m/>
    <x v="0"/>
    <x v="29"/>
    <n v="77409490"/>
  </r>
  <r>
    <x v="65"/>
    <x v="65"/>
    <m/>
    <x v="1"/>
    <x v="29"/>
    <n v="7838052"/>
  </r>
  <r>
    <x v="65"/>
    <x v="65"/>
    <m/>
    <x v="3"/>
    <x v="29"/>
    <n v="34584881"/>
  </r>
  <r>
    <x v="65"/>
    <x v="65"/>
    <m/>
    <x v="4"/>
    <x v="29"/>
    <n v="37768271"/>
  </r>
  <r>
    <x v="65"/>
    <x v="65"/>
    <m/>
    <x v="5"/>
    <x v="29"/>
    <n v="55865784"/>
  </r>
  <r>
    <x v="66"/>
    <x v="66"/>
    <m/>
    <x v="0"/>
    <x v="29"/>
    <n v="3573130"/>
  </r>
  <r>
    <x v="66"/>
    <x v="66"/>
    <m/>
    <x v="1"/>
    <x v="29"/>
    <n v="3939441"/>
  </r>
  <r>
    <x v="67"/>
    <x v="67"/>
    <m/>
    <x v="0"/>
    <x v="29"/>
    <n v="19394564"/>
  </r>
  <r>
    <x v="67"/>
    <x v="67"/>
    <m/>
    <x v="1"/>
    <x v="29"/>
    <n v="20315837"/>
  </r>
  <r>
    <x v="68"/>
    <x v="68"/>
    <m/>
    <x v="0"/>
    <x v="29"/>
    <n v="14830"/>
  </r>
  <r>
    <x v="68"/>
    <x v="68"/>
    <m/>
    <x v="1"/>
    <x v="29"/>
    <n v="8214"/>
  </r>
  <r>
    <x v="69"/>
    <x v="69"/>
    <m/>
    <x v="0"/>
    <x v="29"/>
    <n v="3088111"/>
  </r>
  <r>
    <x v="69"/>
    <x v="69"/>
    <m/>
    <x v="1"/>
    <x v="29"/>
    <n v="901600"/>
  </r>
  <r>
    <x v="70"/>
    <x v="70"/>
    <m/>
    <x v="0"/>
    <x v="29"/>
    <n v="47354174"/>
  </r>
  <r>
    <x v="70"/>
    <x v="70"/>
    <m/>
    <x v="1"/>
    <x v="29"/>
    <n v="8746822"/>
  </r>
  <r>
    <x v="71"/>
    <x v="71"/>
    <m/>
    <x v="2"/>
    <x v="29"/>
    <n v="-3102365"/>
  </r>
  <r>
    <x v="71"/>
    <x v="71"/>
    <m/>
    <x v="0"/>
    <x v="29"/>
    <n v="14361250"/>
  </r>
  <r>
    <x v="71"/>
    <x v="71"/>
    <m/>
    <x v="1"/>
    <x v="29"/>
    <n v="-14352799"/>
  </r>
  <r>
    <x v="72"/>
    <x v="72"/>
    <m/>
    <x v="0"/>
    <x v="29"/>
    <n v="13150542"/>
  </r>
  <r>
    <x v="72"/>
    <x v="72"/>
    <m/>
    <x v="1"/>
    <x v="29"/>
    <n v="21594565"/>
  </r>
  <r>
    <x v="0"/>
    <x v="0"/>
    <m/>
    <x v="0"/>
    <x v="30"/>
    <n v="-6395722"/>
  </r>
  <r>
    <x v="0"/>
    <x v="0"/>
    <m/>
    <x v="1"/>
    <x v="30"/>
    <n v="8630002"/>
  </r>
  <r>
    <x v="1"/>
    <x v="1"/>
    <m/>
    <x v="0"/>
    <x v="30"/>
    <n v="179589"/>
  </r>
  <r>
    <x v="2"/>
    <x v="2"/>
    <m/>
    <x v="0"/>
    <x v="30"/>
    <n v="106244220"/>
  </r>
  <r>
    <x v="2"/>
    <x v="2"/>
    <m/>
    <x v="1"/>
    <x v="30"/>
    <n v="68099153"/>
  </r>
  <r>
    <x v="3"/>
    <x v="3"/>
    <m/>
    <x v="0"/>
    <x v="30"/>
    <n v="97195228"/>
  </r>
  <r>
    <x v="3"/>
    <x v="3"/>
    <m/>
    <x v="1"/>
    <x v="30"/>
    <n v="33484775"/>
  </r>
  <r>
    <x v="4"/>
    <x v="4"/>
    <m/>
    <x v="0"/>
    <x v="30"/>
    <n v="5121782"/>
  </r>
  <r>
    <x v="4"/>
    <x v="4"/>
    <m/>
    <x v="1"/>
    <x v="30"/>
    <n v="3489244"/>
  </r>
  <r>
    <x v="5"/>
    <x v="5"/>
    <m/>
    <x v="0"/>
    <x v="30"/>
    <n v="6509758"/>
  </r>
  <r>
    <x v="5"/>
    <x v="5"/>
    <m/>
    <x v="1"/>
    <x v="30"/>
    <n v="5160622"/>
  </r>
  <r>
    <x v="6"/>
    <x v="6"/>
    <m/>
    <x v="2"/>
    <x v="30"/>
    <n v="94694599"/>
  </r>
  <r>
    <x v="6"/>
    <x v="6"/>
    <m/>
    <x v="0"/>
    <x v="30"/>
    <n v="73303210"/>
  </r>
  <r>
    <x v="6"/>
    <x v="6"/>
    <m/>
    <x v="1"/>
    <x v="30"/>
    <n v="48324268"/>
  </r>
  <r>
    <x v="7"/>
    <x v="7"/>
    <m/>
    <x v="0"/>
    <x v="30"/>
    <n v="24345288"/>
  </r>
  <r>
    <x v="7"/>
    <x v="7"/>
    <m/>
    <x v="1"/>
    <x v="30"/>
    <n v="11999286"/>
  </r>
  <r>
    <x v="8"/>
    <x v="8"/>
    <m/>
    <x v="2"/>
    <x v="30"/>
    <n v="60651540"/>
  </r>
  <r>
    <x v="8"/>
    <x v="8"/>
    <m/>
    <x v="0"/>
    <x v="30"/>
    <n v="129241596"/>
  </r>
  <r>
    <x v="8"/>
    <x v="8"/>
    <m/>
    <x v="1"/>
    <x v="30"/>
    <n v="47764006"/>
  </r>
  <r>
    <x v="9"/>
    <x v="9"/>
    <m/>
    <x v="0"/>
    <x v="30"/>
    <n v="28445455"/>
  </r>
  <r>
    <x v="9"/>
    <x v="9"/>
    <m/>
    <x v="1"/>
    <x v="30"/>
    <n v="18600656"/>
  </r>
  <r>
    <x v="10"/>
    <x v="10"/>
    <m/>
    <x v="0"/>
    <x v="30"/>
    <n v="50205780"/>
  </r>
  <r>
    <x v="10"/>
    <x v="10"/>
    <m/>
    <x v="1"/>
    <x v="30"/>
    <n v="38413579"/>
  </r>
  <r>
    <x v="11"/>
    <x v="11"/>
    <m/>
    <x v="0"/>
    <x v="30"/>
    <n v="41822122"/>
  </r>
  <r>
    <x v="11"/>
    <x v="11"/>
    <m/>
    <x v="1"/>
    <x v="30"/>
    <n v="-28826876"/>
  </r>
  <r>
    <x v="12"/>
    <x v="12"/>
    <m/>
    <x v="0"/>
    <x v="30"/>
    <n v="26913835"/>
  </r>
  <r>
    <x v="12"/>
    <x v="12"/>
    <m/>
    <x v="1"/>
    <x v="30"/>
    <n v="8825184"/>
  </r>
  <r>
    <x v="13"/>
    <x v="13"/>
    <m/>
    <x v="0"/>
    <x v="30"/>
    <n v="62145006"/>
  </r>
  <r>
    <x v="13"/>
    <x v="13"/>
    <m/>
    <x v="1"/>
    <x v="30"/>
    <n v="27713158"/>
  </r>
  <r>
    <x v="14"/>
    <x v="14"/>
    <m/>
    <x v="2"/>
    <x v="30"/>
    <n v="22562117"/>
  </r>
  <r>
    <x v="14"/>
    <x v="14"/>
    <m/>
    <x v="0"/>
    <x v="30"/>
    <n v="57534940"/>
  </r>
  <r>
    <x v="14"/>
    <x v="14"/>
    <m/>
    <x v="1"/>
    <x v="30"/>
    <n v="36010361"/>
  </r>
  <r>
    <x v="15"/>
    <x v="15"/>
    <m/>
    <x v="2"/>
    <x v="30"/>
    <n v="672640"/>
  </r>
  <r>
    <x v="15"/>
    <x v="15"/>
    <m/>
    <x v="0"/>
    <x v="30"/>
    <n v="-3816922"/>
  </r>
  <r>
    <x v="15"/>
    <x v="15"/>
    <m/>
    <x v="1"/>
    <x v="30"/>
    <n v="-14222843"/>
  </r>
  <r>
    <x v="16"/>
    <x v="16"/>
    <m/>
    <x v="0"/>
    <x v="30"/>
    <n v="204206779"/>
  </r>
  <r>
    <x v="16"/>
    <x v="16"/>
    <m/>
    <x v="1"/>
    <x v="30"/>
    <n v="55806887"/>
  </r>
  <r>
    <x v="17"/>
    <x v="17"/>
    <m/>
    <x v="0"/>
    <x v="30"/>
    <n v="2382767"/>
  </r>
  <r>
    <x v="17"/>
    <x v="17"/>
    <m/>
    <x v="1"/>
    <x v="30"/>
    <n v="2248568"/>
  </r>
  <r>
    <x v="18"/>
    <x v="18"/>
    <m/>
    <x v="0"/>
    <x v="30"/>
    <n v="642234"/>
  </r>
  <r>
    <x v="18"/>
    <x v="18"/>
    <m/>
    <x v="1"/>
    <x v="30"/>
    <n v="54417"/>
  </r>
  <r>
    <x v="19"/>
    <x v="19"/>
    <m/>
    <x v="2"/>
    <x v="30"/>
    <n v="1490587"/>
  </r>
  <r>
    <x v="19"/>
    <x v="19"/>
    <m/>
    <x v="0"/>
    <x v="30"/>
    <n v="569664"/>
  </r>
  <r>
    <x v="19"/>
    <x v="19"/>
    <m/>
    <x v="1"/>
    <x v="30"/>
    <n v="1062298"/>
  </r>
  <r>
    <x v="20"/>
    <x v="20"/>
    <m/>
    <x v="2"/>
    <x v="30"/>
    <n v="23165304"/>
  </r>
  <r>
    <x v="20"/>
    <x v="20"/>
    <m/>
    <x v="0"/>
    <x v="30"/>
    <n v="22425022"/>
  </r>
  <r>
    <x v="20"/>
    <x v="20"/>
    <m/>
    <x v="1"/>
    <x v="30"/>
    <n v="12368485"/>
  </r>
  <r>
    <x v="21"/>
    <x v="21"/>
    <m/>
    <x v="0"/>
    <x v="30"/>
    <n v="12214538"/>
  </r>
  <r>
    <x v="21"/>
    <x v="21"/>
    <m/>
    <x v="1"/>
    <x v="30"/>
    <n v="9032468"/>
  </r>
  <r>
    <x v="22"/>
    <x v="22"/>
    <m/>
    <x v="2"/>
    <x v="30"/>
    <n v="-10512043"/>
  </r>
  <r>
    <x v="22"/>
    <x v="22"/>
    <m/>
    <x v="0"/>
    <x v="30"/>
    <n v="-10007148"/>
  </r>
  <r>
    <x v="22"/>
    <x v="22"/>
    <m/>
    <x v="1"/>
    <x v="30"/>
    <n v="105858"/>
  </r>
  <r>
    <x v="23"/>
    <x v="23"/>
    <m/>
    <x v="0"/>
    <x v="30"/>
    <n v="5657206"/>
  </r>
  <r>
    <x v="23"/>
    <x v="23"/>
    <m/>
    <x v="1"/>
    <x v="30"/>
    <n v="6486132"/>
  </r>
  <r>
    <x v="24"/>
    <x v="24"/>
    <m/>
    <x v="0"/>
    <x v="30"/>
    <n v="3932820"/>
  </r>
  <r>
    <x v="24"/>
    <x v="24"/>
    <m/>
    <x v="1"/>
    <x v="30"/>
    <n v="1736415"/>
  </r>
  <r>
    <x v="25"/>
    <x v="25"/>
    <m/>
    <x v="0"/>
    <x v="30"/>
    <n v="11161474"/>
  </r>
  <r>
    <x v="25"/>
    <x v="25"/>
    <m/>
    <x v="1"/>
    <x v="30"/>
    <n v="1515560"/>
  </r>
  <r>
    <x v="26"/>
    <x v="26"/>
    <m/>
    <x v="2"/>
    <x v="30"/>
    <n v="10628098"/>
  </r>
  <r>
    <x v="26"/>
    <x v="26"/>
    <m/>
    <x v="0"/>
    <x v="30"/>
    <n v="-4568390"/>
  </r>
  <r>
    <x v="26"/>
    <x v="26"/>
    <m/>
    <x v="1"/>
    <x v="30"/>
    <n v="4434513"/>
  </r>
  <r>
    <x v="27"/>
    <x v="27"/>
    <m/>
    <x v="2"/>
    <x v="30"/>
    <n v="139151558"/>
  </r>
  <r>
    <x v="27"/>
    <x v="27"/>
    <m/>
    <x v="0"/>
    <x v="30"/>
    <n v="231749992"/>
  </r>
  <r>
    <x v="27"/>
    <x v="27"/>
    <m/>
    <x v="1"/>
    <x v="30"/>
    <n v="85695875"/>
  </r>
  <r>
    <x v="28"/>
    <x v="28"/>
    <m/>
    <x v="2"/>
    <x v="30"/>
    <n v="8024080"/>
  </r>
  <r>
    <x v="28"/>
    <x v="28"/>
    <m/>
    <x v="0"/>
    <x v="30"/>
    <n v="11045356"/>
  </r>
  <r>
    <x v="28"/>
    <x v="28"/>
    <m/>
    <x v="1"/>
    <x v="30"/>
    <n v="2595093"/>
  </r>
  <r>
    <x v="29"/>
    <x v="29"/>
    <m/>
    <x v="0"/>
    <x v="30"/>
    <n v="2982642"/>
  </r>
  <r>
    <x v="29"/>
    <x v="29"/>
    <m/>
    <x v="1"/>
    <x v="30"/>
    <n v="4370100"/>
  </r>
  <r>
    <x v="30"/>
    <x v="30"/>
    <m/>
    <x v="0"/>
    <x v="30"/>
    <n v="13925944"/>
  </r>
  <r>
    <x v="30"/>
    <x v="30"/>
    <m/>
    <x v="1"/>
    <x v="30"/>
    <n v="6410146"/>
  </r>
  <r>
    <x v="73"/>
    <x v="73"/>
    <m/>
    <x v="0"/>
    <x v="30"/>
    <n v="-21964"/>
  </r>
  <r>
    <x v="31"/>
    <x v="31"/>
    <m/>
    <x v="0"/>
    <x v="30"/>
    <n v="1982312"/>
  </r>
  <r>
    <x v="31"/>
    <x v="31"/>
    <m/>
    <x v="1"/>
    <x v="30"/>
    <n v="875551"/>
  </r>
  <r>
    <x v="32"/>
    <x v="32"/>
    <m/>
    <x v="0"/>
    <x v="30"/>
    <n v="1553890"/>
  </r>
  <r>
    <x v="32"/>
    <x v="32"/>
    <m/>
    <x v="1"/>
    <x v="30"/>
    <n v="822161"/>
  </r>
  <r>
    <x v="33"/>
    <x v="33"/>
    <m/>
    <x v="2"/>
    <x v="30"/>
    <n v="18908190"/>
  </r>
  <r>
    <x v="33"/>
    <x v="33"/>
    <m/>
    <x v="0"/>
    <x v="30"/>
    <n v="36262956"/>
  </r>
  <r>
    <x v="33"/>
    <x v="33"/>
    <m/>
    <x v="1"/>
    <x v="30"/>
    <n v="12605421"/>
  </r>
  <r>
    <x v="34"/>
    <x v="34"/>
    <m/>
    <x v="2"/>
    <x v="30"/>
    <n v="554003"/>
  </r>
  <r>
    <x v="34"/>
    <x v="34"/>
    <m/>
    <x v="0"/>
    <x v="30"/>
    <n v="2136638"/>
  </r>
  <r>
    <x v="34"/>
    <x v="34"/>
    <m/>
    <x v="1"/>
    <x v="30"/>
    <n v="1330098"/>
  </r>
  <r>
    <x v="35"/>
    <x v="35"/>
    <m/>
    <x v="0"/>
    <x v="30"/>
    <n v="15809464"/>
  </r>
  <r>
    <x v="35"/>
    <x v="35"/>
    <m/>
    <x v="1"/>
    <x v="30"/>
    <n v="6328292"/>
  </r>
  <r>
    <x v="36"/>
    <x v="36"/>
    <m/>
    <x v="0"/>
    <x v="30"/>
    <n v="1927766"/>
  </r>
  <r>
    <x v="36"/>
    <x v="36"/>
    <m/>
    <x v="1"/>
    <x v="30"/>
    <n v="868678"/>
  </r>
  <r>
    <x v="37"/>
    <x v="37"/>
    <m/>
    <x v="0"/>
    <x v="30"/>
    <n v="69355605"/>
  </r>
  <r>
    <x v="37"/>
    <x v="37"/>
    <m/>
    <x v="1"/>
    <x v="30"/>
    <n v="184597184"/>
  </r>
  <r>
    <x v="38"/>
    <x v="38"/>
    <m/>
    <x v="0"/>
    <x v="30"/>
    <n v="-66268946"/>
  </r>
  <r>
    <x v="38"/>
    <x v="38"/>
    <m/>
    <x v="1"/>
    <x v="30"/>
    <n v="4003280"/>
  </r>
  <r>
    <x v="39"/>
    <x v="39"/>
    <m/>
    <x v="0"/>
    <x v="30"/>
    <n v="3280316"/>
  </r>
  <r>
    <x v="39"/>
    <x v="39"/>
    <m/>
    <x v="1"/>
    <x v="30"/>
    <n v="1134206"/>
  </r>
  <r>
    <x v="40"/>
    <x v="40"/>
    <m/>
    <x v="2"/>
    <x v="30"/>
    <n v="64958755"/>
  </r>
  <r>
    <x v="40"/>
    <x v="40"/>
    <m/>
    <x v="0"/>
    <x v="30"/>
    <n v="118062287"/>
  </r>
  <r>
    <x v="40"/>
    <x v="40"/>
    <m/>
    <x v="1"/>
    <x v="30"/>
    <n v="64298511"/>
  </r>
  <r>
    <x v="41"/>
    <x v="41"/>
    <m/>
    <x v="2"/>
    <x v="30"/>
    <n v="117037599"/>
  </r>
  <r>
    <x v="41"/>
    <x v="41"/>
    <m/>
    <x v="0"/>
    <x v="30"/>
    <n v="14682516"/>
  </r>
  <r>
    <x v="41"/>
    <x v="41"/>
    <m/>
    <x v="1"/>
    <x v="30"/>
    <n v="6277867"/>
  </r>
  <r>
    <x v="42"/>
    <x v="42"/>
    <m/>
    <x v="2"/>
    <x v="30"/>
    <n v="5234833"/>
  </r>
  <r>
    <x v="42"/>
    <x v="42"/>
    <m/>
    <x v="0"/>
    <x v="30"/>
    <n v="26972698"/>
  </r>
  <r>
    <x v="42"/>
    <x v="42"/>
    <m/>
    <x v="1"/>
    <x v="30"/>
    <n v="8372882"/>
  </r>
  <r>
    <x v="43"/>
    <x v="43"/>
    <m/>
    <x v="0"/>
    <x v="30"/>
    <n v="3115001"/>
  </r>
  <r>
    <x v="43"/>
    <x v="43"/>
    <m/>
    <x v="1"/>
    <x v="30"/>
    <n v="3466616"/>
  </r>
  <r>
    <x v="44"/>
    <x v="44"/>
    <m/>
    <x v="2"/>
    <x v="30"/>
    <n v="5282866"/>
  </r>
  <r>
    <x v="44"/>
    <x v="44"/>
    <m/>
    <x v="0"/>
    <x v="30"/>
    <n v="12165034"/>
  </r>
  <r>
    <x v="44"/>
    <x v="44"/>
    <m/>
    <x v="1"/>
    <x v="30"/>
    <n v="7011882"/>
  </r>
  <r>
    <x v="45"/>
    <x v="45"/>
    <m/>
    <x v="0"/>
    <x v="30"/>
    <n v="1278926"/>
  </r>
  <r>
    <x v="45"/>
    <x v="45"/>
    <m/>
    <x v="1"/>
    <x v="30"/>
    <n v="257700"/>
  </r>
  <r>
    <x v="46"/>
    <x v="46"/>
    <m/>
    <x v="0"/>
    <x v="30"/>
    <n v="78943384"/>
  </r>
  <r>
    <x v="46"/>
    <x v="46"/>
    <m/>
    <x v="1"/>
    <x v="30"/>
    <n v="13775710"/>
  </r>
  <r>
    <x v="47"/>
    <x v="47"/>
    <m/>
    <x v="0"/>
    <x v="30"/>
    <n v="5366416"/>
  </r>
  <r>
    <x v="47"/>
    <x v="47"/>
    <m/>
    <x v="1"/>
    <x v="30"/>
    <n v="1722667"/>
  </r>
  <r>
    <x v="48"/>
    <x v="48"/>
    <m/>
    <x v="0"/>
    <x v="30"/>
    <n v="9258156"/>
  </r>
  <r>
    <x v="48"/>
    <x v="48"/>
    <m/>
    <x v="1"/>
    <x v="30"/>
    <n v="3387535"/>
  </r>
  <r>
    <x v="49"/>
    <x v="49"/>
    <m/>
    <x v="0"/>
    <x v="30"/>
    <n v="62287861"/>
  </r>
  <r>
    <x v="49"/>
    <x v="49"/>
    <m/>
    <x v="1"/>
    <x v="30"/>
    <n v="21123374"/>
  </r>
  <r>
    <x v="50"/>
    <x v="50"/>
    <m/>
    <x v="2"/>
    <x v="30"/>
    <n v="2111941"/>
  </r>
  <r>
    <x v="50"/>
    <x v="50"/>
    <m/>
    <x v="0"/>
    <x v="30"/>
    <n v="11542036"/>
  </r>
  <r>
    <x v="50"/>
    <x v="50"/>
    <m/>
    <x v="1"/>
    <x v="30"/>
    <n v="205134"/>
  </r>
  <r>
    <x v="51"/>
    <x v="51"/>
    <m/>
    <x v="0"/>
    <x v="30"/>
    <n v="3174376"/>
  </r>
  <r>
    <x v="51"/>
    <x v="51"/>
    <m/>
    <x v="1"/>
    <x v="30"/>
    <n v="-1135682"/>
  </r>
  <r>
    <x v="52"/>
    <x v="52"/>
    <m/>
    <x v="2"/>
    <x v="30"/>
    <n v="21115583"/>
  </r>
  <r>
    <x v="52"/>
    <x v="52"/>
    <m/>
    <x v="0"/>
    <x v="30"/>
    <n v="29913060"/>
  </r>
  <r>
    <x v="52"/>
    <x v="52"/>
    <m/>
    <x v="1"/>
    <x v="30"/>
    <n v="5041131"/>
  </r>
  <r>
    <x v="53"/>
    <x v="53"/>
    <m/>
    <x v="0"/>
    <x v="30"/>
    <n v="1722048"/>
  </r>
  <r>
    <x v="53"/>
    <x v="53"/>
    <m/>
    <x v="1"/>
    <x v="30"/>
    <n v="650028"/>
  </r>
  <r>
    <x v="54"/>
    <x v="54"/>
    <m/>
    <x v="0"/>
    <x v="30"/>
    <n v="416521998"/>
  </r>
  <r>
    <x v="54"/>
    <x v="54"/>
    <m/>
    <x v="1"/>
    <x v="30"/>
    <n v="185168377"/>
  </r>
  <r>
    <x v="55"/>
    <x v="55"/>
    <m/>
    <x v="0"/>
    <x v="30"/>
    <n v="11022982"/>
  </r>
  <r>
    <x v="55"/>
    <x v="55"/>
    <m/>
    <x v="1"/>
    <x v="30"/>
    <n v="6545825"/>
  </r>
  <r>
    <x v="56"/>
    <x v="56"/>
    <m/>
    <x v="2"/>
    <x v="30"/>
    <n v="-29149407"/>
  </r>
  <r>
    <x v="56"/>
    <x v="56"/>
    <m/>
    <x v="0"/>
    <x v="30"/>
    <n v="-97940994"/>
  </r>
  <r>
    <x v="56"/>
    <x v="56"/>
    <m/>
    <x v="1"/>
    <x v="30"/>
    <n v="-55394068"/>
  </r>
  <r>
    <x v="57"/>
    <x v="57"/>
    <m/>
    <x v="0"/>
    <x v="30"/>
    <n v="69135077"/>
  </r>
  <r>
    <x v="57"/>
    <x v="57"/>
    <m/>
    <x v="1"/>
    <x v="30"/>
    <n v="-58095945"/>
  </r>
  <r>
    <x v="57"/>
    <x v="57"/>
    <m/>
    <x v="3"/>
    <x v="30"/>
    <n v="22856110"/>
  </r>
  <r>
    <x v="57"/>
    <x v="57"/>
    <m/>
    <x v="4"/>
    <x v="30"/>
    <n v="19627759"/>
  </r>
  <r>
    <x v="57"/>
    <x v="57"/>
    <m/>
    <x v="5"/>
    <x v="30"/>
    <n v="-17235973"/>
  </r>
  <r>
    <x v="58"/>
    <x v="58"/>
    <m/>
    <x v="0"/>
    <x v="30"/>
    <n v="547638"/>
  </r>
  <r>
    <x v="58"/>
    <x v="58"/>
    <m/>
    <x v="1"/>
    <x v="30"/>
    <n v="827270"/>
  </r>
  <r>
    <x v="59"/>
    <x v="59"/>
    <m/>
    <x v="0"/>
    <x v="30"/>
    <n v="936942"/>
  </r>
  <r>
    <x v="59"/>
    <x v="59"/>
    <m/>
    <x v="1"/>
    <x v="30"/>
    <n v="-1107462"/>
  </r>
  <r>
    <x v="60"/>
    <x v="60"/>
    <m/>
    <x v="2"/>
    <x v="30"/>
    <n v="-1000651"/>
  </r>
  <r>
    <x v="60"/>
    <x v="60"/>
    <m/>
    <x v="0"/>
    <x v="30"/>
    <n v="1134386"/>
  </r>
  <r>
    <x v="60"/>
    <x v="60"/>
    <m/>
    <x v="1"/>
    <x v="30"/>
    <n v="-916740"/>
  </r>
  <r>
    <x v="61"/>
    <x v="61"/>
    <m/>
    <x v="0"/>
    <x v="30"/>
    <n v="6892036"/>
  </r>
  <r>
    <x v="61"/>
    <x v="61"/>
    <m/>
    <x v="1"/>
    <x v="30"/>
    <n v="3507812"/>
  </r>
  <r>
    <x v="62"/>
    <x v="62"/>
    <m/>
    <x v="0"/>
    <x v="30"/>
    <n v="1271060"/>
  </r>
  <r>
    <x v="62"/>
    <x v="62"/>
    <m/>
    <x v="1"/>
    <x v="30"/>
    <n v="746733"/>
  </r>
  <r>
    <x v="63"/>
    <x v="63"/>
    <m/>
    <x v="0"/>
    <x v="30"/>
    <n v="673452"/>
  </r>
  <r>
    <x v="63"/>
    <x v="63"/>
    <m/>
    <x v="1"/>
    <x v="30"/>
    <n v="722448"/>
  </r>
  <r>
    <x v="64"/>
    <x v="64"/>
    <m/>
    <x v="2"/>
    <x v="30"/>
    <n v="10497040"/>
  </r>
  <r>
    <x v="64"/>
    <x v="64"/>
    <m/>
    <x v="0"/>
    <x v="30"/>
    <n v="31220348"/>
  </r>
  <r>
    <x v="64"/>
    <x v="64"/>
    <m/>
    <x v="1"/>
    <x v="30"/>
    <n v="9705661"/>
  </r>
  <r>
    <x v="65"/>
    <x v="65"/>
    <m/>
    <x v="0"/>
    <x v="30"/>
    <n v="78709994"/>
  </r>
  <r>
    <x v="65"/>
    <x v="65"/>
    <m/>
    <x v="1"/>
    <x v="30"/>
    <n v="7830224"/>
  </r>
  <r>
    <x v="65"/>
    <x v="65"/>
    <m/>
    <x v="3"/>
    <x v="30"/>
    <n v="34326607"/>
  </r>
  <r>
    <x v="65"/>
    <x v="65"/>
    <m/>
    <x v="4"/>
    <x v="30"/>
    <n v="37786856"/>
  </r>
  <r>
    <x v="65"/>
    <x v="65"/>
    <m/>
    <x v="5"/>
    <x v="30"/>
    <n v="55967249"/>
  </r>
  <r>
    <x v="66"/>
    <x v="66"/>
    <m/>
    <x v="0"/>
    <x v="30"/>
    <n v="9975902"/>
  </r>
  <r>
    <x v="66"/>
    <x v="66"/>
    <m/>
    <x v="1"/>
    <x v="30"/>
    <n v="4217025"/>
  </r>
  <r>
    <x v="67"/>
    <x v="67"/>
    <m/>
    <x v="0"/>
    <x v="30"/>
    <n v="15812142"/>
  </r>
  <r>
    <x v="67"/>
    <x v="67"/>
    <m/>
    <x v="1"/>
    <x v="30"/>
    <n v="18008104"/>
  </r>
  <r>
    <x v="68"/>
    <x v="68"/>
    <m/>
    <x v="0"/>
    <x v="30"/>
    <n v="2165"/>
  </r>
  <r>
    <x v="68"/>
    <x v="68"/>
    <m/>
    <x v="1"/>
    <x v="30"/>
    <n v="8214"/>
  </r>
  <r>
    <x v="69"/>
    <x v="69"/>
    <m/>
    <x v="0"/>
    <x v="30"/>
    <n v="2935794"/>
  </r>
  <r>
    <x v="69"/>
    <x v="69"/>
    <m/>
    <x v="1"/>
    <x v="30"/>
    <n v="889736"/>
  </r>
  <r>
    <x v="70"/>
    <x v="70"/>
    <m/>
    <x v="0"/>
    <x v="30"/>
    <n v="55178854"/>
  </r>
  <r>
    <x v="70"/>
    <x v="70"/>
    <m/>
    <x v="1"/>
    <x v="30"/>
    <n v="2921085"/>
  </r>
  <r>
    <x v="71"/>
    <x v="71"/>
    <m/>
    <x v="2"/>
    <x v="30"/>
    <n v="-3102365"/>
  </r>
  <r>
    <x v="71"/>
    <x v="71"/>
    <m/>
    <x v="0"/>
    <x v="30"/>
    <n v="17057454"/>
  </r>
  <r>
    <x v="71"/>
    <x v="71"/>
    <m/>
    <x v="1"/>
    <x v="30"/>
    <n v="-16110611"/>
  </r>
  <r>
    <x v="72"/>
    <x v="72"/>
    <m/>
    <x v="0"/>
    <x v="30"/>
    <n v="13119062"/>
  </r>
  <r>
    <x v="72"/>
    <x v="72"/>
    <m/>
    <x v="1"/>
    <x v="30"/>
    <n v="21455797"/>
  </r>
  <r>
    <x v="0"/>
    <x v="0"/>
    <m/>
    <x v="0"/>
    <x v="31"/>
    <n v="-10185517"/>
  </r>
  <r>
    <x v="0"/>
    <x v="0"/>
    <m/>
    <x v="1"/>
    <x v="31"/>
    <n v="7731331"/>
  </r>
  <r>
    <x v="1"/>
    <x v="1"/>
    <m/>
    <x v="0"/>
    <x v="31"/>
    <n v="179589"/>
  </r>
  <r>
    <x v="2"/>
    <x v="2"/>
    <m/>
    <x v="0"/>
    <x v="31"/>
    <n v="66055168"/>
  </r>
  <r>
    <x v="2"/>
    <x v="2"/>
    <m/>
    <x v="1"/>
    <x v="31"/>
    <n v="36671773"/>
  </r>
  <r>
    <x v="3"/>
    <x v="3"/>
    <m/>
    <x v="0"/>
    <x v="31"/>
    <n v="74916170"/>
  </r>
  <r>
    <x v="3"/>
    <x v="3"/>
    <m/>
    <x v="1"/>
    <x v="31"/>
    <n v="24613982"/>
  </r>
  <r>
    <x v="4"/>
    <x v="4"/>
    <m/>
    <x v="0"/>
    <x v="31"/>
    <n v="3293232"/>
  </r>
  <r>
    <x v="4"/>
    <x v="4"/>
    <m/>
    <x v="1"/>
    <x v="31"/>
    <n v="2758165"/>
  </r>
  <r>
    <x v="5"/>
    <x v="5"/>
    <m/>
    <x v="0"/>
    <x v="31"/>
    <n v="4034952"/>
  </r>
  <r>
    <x v="5"/>
    <x v="5"/>
    <m/>
    <x v="1"/>
    <x v="31"/>
    <n v="2972756"/>
  </r>
  <r>
    <x v="6"/>
    <x v="6"/>
    <m/>
    <x v="2"/>
    <x v="31"/>
    <n v="78158326"/>
  </r>
  <r>
    <x v="6"/>
    <x v="6"/>
    <m/>
    <x v="0"/>
    <x v="31"/>
    <n v="45799222"/>
  </r>
  <r>
    <x v="6"/>
    <x v="6"/>
    <m/>
    <x v="1"/>
    <x v="31"/>
    <n v="29151768"/>
  </r>
  <r>
    <x v="7"/>
    <x v="7"/>
    <m/>
    <x v="0"/>
    <x v="31"/>
    <n v="14445236"/>
  </r>
  <r>
    <x v="7"/>
    <x v="7"/>
    <m/>
    <x v="1"/>
    <x v="31"/>
    <n v="6217672"/>
  </r>
  <r>
    <x v="8"/>
    <x v="8"/>
    <m/>
    <x v="2"/>
    <x v="31"/>
    <n v="47465778"/>
  </r>
  <r>
    <x v="8"/>
    <x v="8"/>
    <m/>
    <x v="0"/>
    <x v="31"/>
    <n v="106177682"/>
  </r>
  <r>
    <x v="8"/>
    <x v="8"/>
    <m/>
    <x v="1"/>
    <x v="31"/>
    <n v="36024523"/>
  </r>
  <r>
    <x v="9"/>
    <x v="9"/>
    <m/>
    <x v="0"/>
    <x v="31"/>
    <n v="25115891"/>
  </r>
  <r>
    <x v="9"/>
    <x v="9"/>
    <m/>
    <x v="1"/>
    <x v="31"/>
    <n v="18604434"/>
  </r>
  <r>
    <x v="10"/>
    <x v="10"/>
    <m/>
    <x v="0"/>
    <x v="31"/>
    <n v="43574598"/>
  </r>
  <r>
    <x v="10"/>
    <x v="10"/>
    <m/>
    <x v="1"/>
    <x v="31"/>
    <n v="31261171"/>
  </r>
  <r>
    <x v="11"/>
    <x v="11"/>
    <m/>
    <x v="0"/>
    <x v="31"/>
    <n v="31149392"/>
  </r>
  <r>
    <x v="11"/>
    <x v="11"/>
    <m/>
    <x v="1"/>
    <x v="31"/>
    <n v="-27817439"/>
  </r>
  <r>
    <x v="12"/>
    <x v="12"/>
    <m/>
    <x v="0"/>
    <x v="31"/>
    <n v="25537359"/>
  </r>
  <r>
    <x v="12"/>
    <x v="12"/>
    <m/>
    <x v="1"/>
    <x v="31"/>
    <n v="8723405"/>
  </r>
  <r>
    <x v="13"/>
    <x v="13"/>
    <m/>
    <x v="0"/>
    <x v="31"/>
    <n v="36007764"/>
  </r>
  <r>
    <x v="13"/>
    <x v="13"/>
    <m/>
    <x v="1"/>
    <x v="31"/>
    <n v="19565012"/>
  </r>
  <r>
    <x v="14"/>
    <x v="14"/>
    <m/>
    <x v="2"/>
    <x v="31"/>
    <n v="11940617"/>
  </r>
  <r>
    <x v="14"/>
    <x v="14"/>
    <m/>
    <x v="0"/>
    <x v="31"/>
    <n v="30170316"/>
  </r>
  <r>
    <x v="14"/>
    <x v="14"/>
    <m/>
    <x v="1"/>
    <x v="31"/>
    <n v="21151491"/>
  </r>
  <r>
    <x v="15"/>
    <x v="15"/>
    <m/>
    <x v="2"/>
    <x v="31"/>
    <n v="325449"/>
  </r>
  <r>
    <x v="15"/>
    <x v="15"/>
    <m/>
    <x v="0"/>
    <x v="31"/>
    <n v="-3991294"/>
  </r>
  <r>
    <x v="15"/>
    <x v="15"/>
    <m/>
    <x v="1"/>
    <x v="31"/>
    <n v="-11388992"/>
  </r>
  <r>
    <x v="16"/>
    <x v="16"/>
    <m/>
    <x v="0"/>
    <x v="31"/>
    <n v="147837952"/>
  </r>
  <r>
    <x v="16"/>
    <x v="16"/>
    <m/>
    <x v="1"/>
    <x v="31"/>
    <n v="46257925"/>
  </r>
  <r>
    <x v="17"/>
    <x v="17"/>
    <m/>
    <x v="0"/>
    <x v="31"/>
    <n v="231307"/>
  </r>
  <r>
    <x v="17"/>
    <x v="17"/>
    <m/>
    <x v="1"/>
    <x v="31"/>
    <n v="645893"/>
  </r>
  <r>
    <x v="18"/>
    <x v="18"/>
    <m/>
    <x v="0"/>
    <x v="31"/>
    <n v="536069"/>
  </r>
  <r>
    <x v="18"/>
    <x v="18"/>
    <m/>
    <x v="1"/>
    <x v="31"/>
    <n v="-384"/>
  </r>
  <r>
    <x v="19"/>
    <x v="19"/>
    <m/>
    <x v="2"/>
    <x v="31"/>
    <n v="1289860"/>
  </r>
  <r>
    <x v="19"/>
    <x v="19"/>
    <m/>
    <x v="0"/>
    <x v="31"/>
    <n v="246090"/>
  </r>
  <r>
    <x v="19"/>
    <x v="19"/>
    <m/>
    <x v="1"/>
    <x v="31"/>
    <n v="1158143"/>
  </r>
  <r>
    <x v="20"/>
    <x v="20"/>
    <m/>
    <x v="2"/>
    <x v="31"/>
    <n v="13766598"/>
  </r>
  <r>
    <x v="20"/>
    <x v="20"/>
    <m/>
    <x v="0"/>
    <x v="31"/>
    <n v="19863688"/>
  </r>
  <r>
    <x v="20"/>
    <x v="20"/>
    <m/>
    <x v="1"/>
    <x v="31"/>
    <n v="10251389"/>
  </r>
  <r>
    <x v="21"/>
    <x v="21"/>
    <m/>
    <x v="0"/>
    <x v="31"/>
    <n v="6794038"/>
  </r>
  <r>
    <x v="21"/>
    <x v="21"/>
    <m/>
    <x v="1"/>
    <x v="31"/>
    <n v="6228159"/>
  </r>
  <r>
    <x v="22"/>
    <x v="22"/>
    <m/>
    <x v="2"/>
    <x v="31"/>
    <n v="-8638930"/>
  </r>
  <r>
    <x v="22"/>
    <x v="22"/>
    <m/>
    <x v="0"/>
    <x v="31"/>
    <n v="-8203796"/>
  </r>
  <r>
    <x v="22"/>
    <x v="22"/>
    <m/>
    <x v="1"/>
    <x v="31"/>
    <n v="610914"/>
  </r>
  <r>
    <x v="23"/>
    <x v="23"/>
    <m/>
    <x v="0"/>
    <x v="31"/>
    <n v="4411832"/>
  </r>
  <r>
    <x v="23"/>
    <x v="23"/>
    <m/>
    <x v="1"/>
    <x v="31"/>
    <n v="3965455"/>
  </r>
  <r>
    <x v="24"/>
    <x v="24"/>
    <m/>
    <x v="0"/>
    <x v="31"/>
    <n v="2415038"/>
  </r>
  <r>
    <x v="24"/>
    <x v="24"/>
    <m/>
    <x v="1"/>
    <x v="31"/>
    <n v="1051101"/>
  </r>
  <r>
    <x v="25"/>
    <x v="25"/>
    <m/>
    <x v="0"/>
    <x v="31"/>
    <n v="10099390"/>
  </r>
  <r>
    <x v="25"/>
    <x v="25"/>
    <m/>
    <x v="1"/>
    <x v="31"/>
    <n v="638724"/>
  </r>
  <r>
    <x v="26"/>
    <x v="26"/>
    <m/>
    <x v="2"/>
    <x v="31"/>
    <n v="-875399"/>
  </r>
  <r>
    <x v="26"/>
    <x v="26"/>
    <m/>
    <x v="0"/>
    <x v="31"/>
    <n v="-9846030"/>
  </r>
  <r>
    <x v="26"/>
    <x v="26"/>
    <m/>
    <x v="1"/>
    <x v="31"/>
    <n v="3654328"/>
  </r>
  <r>
    <x v="27"/>
    <x v="27"/>
    <m/>
    <x v="2"/>
    <x v="31"/>
    <n v="109843979"/>
  </r>
  <r>
    <x v="27"/>
    <x v="27"/>
    <m/>
    <x v="0"/>
    <x v="31"/>
    <n v="146912628"/>
  </r>
  <r>
    <x v="27"/>
    <x v="27"/>
    <m/>
    <x v="1"/>
    <x v="31"/>
    <n v="66038891"/>
  </r>
  <r>
    <x v="28"/>
    <x v="28"/>
    <m/>
    <x v="2"/>
    <x v="31"/>
    <n v="4298879"/>
  </r>
  <r>
    <x v="28"/>
    <x v="28"/>
    <m/>
    <x v="0"/>
    <x v="31"/>
    <n v="8515196"/>
  </r>
  <r>
    <x v="28"/>
    <x v="28"/>
    <m/>
    <x v="1"/>
    <x v="31"/>
    <n v="2067318"/>
  </r>
  <r>
    <x v="29"/>
    <x v="29"/>
    <m/>
    <x v="0"/>
    <x v="31"/>
    <n v="2703370"/>
  </r>
  <r>
    <x v="29"/>
    <x v="29"/>
    <m/>
    <x v="1"/>
    <x v="31"/>
    <n v="2894649"/>
  </r>
  <r>
    <x v="30"/>
    <x v="30"/>
    <m/>
    <x v="0"/>
    <x v="31"/>
    <n v="7846682"/>
  </r>
  <r>
    <x v="30"/>
    <x v="30"/>
    <m/>
    <x v="1"/>
    <x v="31"/>
    <n v="5044652"/>
  </r>
  <r>
    <x v="73"/>
    <x v="73"/>
    <m/>
    <x v="0"/>
    <x v="31"/>
    <n v="-21964"/>
  </r>
  <r>
    <x v="31"/>
    <x v="31"/>
    <m/>
    <x v="0"/>
    <x v="31"/>
    <n v="1522967"/>
  </r>
  <r>
    <x v="31"/>
    <x v="31"/>
    <m/>
    <x v="1"/>
    <x v="31"/>
    <n v="454849"/>
  </r>
  <r>
    <x v="32"/>
    <x v="32"/>
    <m/>
    <x v="0"/>
    <x v="31"/>
    <n v="967313"/>
  </r>
  <r>
    <x v="32"/>
    <x v="32"/>
    <m/>
    <x v="1"/>
    <x v="31"/>
    <n v="489889"/>
  </r>
  <r>
    <x v="33"/>
    <x v="33"/>
    <m/>
    <x v="2"/>
    <x v="31"/>
    <n v="11142861"/>
  </r>
  <r>
    <x v="33"/>
    <x v="33"/>
    <m/>
    <x v="0"/>
    <x v="31"/>
    <n v="24042256"/>
  </r>
  <r>
    <x v="33"/>
    <x v="33"/>
    <m/>
    <x v="1"/>
    <x v="31"/>
    <n v="9587857"/>
  </r>
  <r>
    <x v="34"/>
    <x v="34"/>
    <m/>
    <x v="2"/>
    <x v="31"/>
    <n v="336433"/>
  </r>
  <r>
    <x v="34"/>
    <x v="34"/>
    <m/>
    <x v="0"/>
    <x v="31"/>
    <n v="1231794"/>
  </r>
  <r>
    <x v="34"/>
    <x v="34"/>
    <m/>
    <x v="1"/>
    <x v="31"/>
    <n v="833290"/>
  </r>
  <r>
    <x v="35"/>
    <x v="35"/>
    <m/>
    <x v="0"/>
    <x v="31"/>
    <n v="15554392"/>
  </r>
  <r>
    <x v="35"/>
    <x v="35"/>
    <m/>
    <x v="1"/>
    <x v="31"/>
    <n v="6159356"/>
  </r>
  <r>
    <x v="36"/>
    <x v="36"/>
    <m/>
    <x v="0"/>
    <x v="31"/>
    <n v="1298092"/>
  </r>
  <r>
    <x v="36"/>
    <x v="36"/>
    <m/>
    <x v="1"/>
    <x v="31"/>
    <n v="501584"/>
  </r>
  <r>
    <x v="37"/>
    <x v="37"/>
    <m/>
    <x v="0"/>
    <x v="31"/>
    <n v="26226885"/>
  </r>
  <r>
    <x v="37"/>
    <x v="37"/>
    <m/>
    <x v="1"/>
    <x v="31"/>
    <n v="204494621"/>
  </r>
  <r>
    <x v="38"/>
    <x v="38"/>
    <m/>
    <x v="0"/>
    <x v="31"/>
    <n v="-54604190"/>
  </r>
  <r>
    <x v="38"/>
    <x v="38"/>
    <m/>
    <x v="1"/>
    <x v="31"/>
    <n v="-7292442"/>
  </r>
  <r>
    <x v="39"/>
    <x v="39"/>
    <m/>
    <x v="0"/>
    <x v="31"/>
    <n v="1905922"/>
  </r>
  <r>
    <x v="39"/>
    <x v="39"/>
    <m/>
    <x v="1"/>
    <x v="31"/>
    <n v="479404"/>
  </r>
  <r>
    <x v="40"/>
    <x v="40"/>
    <m/>
    <x v="2"/>
    <x v="31"/>
    <n v="44288942"/>
  </r>
  <r>
    <x v="40"/>
    <x v="40"/>
    <m/>
    <x v="0"/>
    <x v="31"/>
    <n v="83088633"/>
  </r>
  <r>
    <x v="40"/>
    <x v="40"/>
    <m/>
    <x v="1"/>
    <x v="31"/>
    <n v="52811103"/>
  </r>
  <r>
    <x v="41"/>
    <x v="41"/>
    <m/>
    <x v="2"/>
    <x v="31"/>
    <n v="113606803"/>
  </r>
  <r>
    <x v="41"/>
    <x v="41"/>
    <m/>
    <x v="0"/>
    <x v="31"/>
    <n v="8411768"/>
  </r>
  <r>
    <x v="41"/>
    <x v="41"/>
    <m/>
    <x v="1"/>
    <x v="31"/>
    <n v="5113729"/>
  </r>
  <r>
    <x v="42"/>
    <x v="42"/>
    <m/>
    <x v="2"/>
    <x v="31"/>
    <n v="2729147"/>
  </r>
  <r>
    <x v="42"/>
    <x v="42"/>
    <m/>
    <x v="0"/>
    <x v="31"/>
    <n v="19463878"/>
  </r>
  <r>
    <x v="42"/>
    <x v="42"/>
    <m/>
    <x v="1"/>
    <x v="31"/>
    <n v="5087009"/>
  </r>
  <r>
    <x v="43"/>
    <x v="43"/>
    <m/>
    <x v="0"/>
    <x v="31"/>
    <n v="1319910"/>
  </r>
  <r>
    <x v="43"/>
    <x v="43"/>
    <m/>
    <x v="1"/>
    <x v="31"/>
    <n v="2238789"/>
  </r>
  <r>
    <x v="44"/>
    <x v="44"/>
    <m/>
    <x v="2"/>
    <x v="31"/>
    <n v="4536836"/>
  </r>
  <r>
    <x v="44"/>
    <x v="44"/>
    <m/>
    <x v="0"/>
    <x v="31"/>
    <n v="7762370"/>
  </r>
  <r>
    <x v="44"/>
    <x v="44"/>
    <m/>
    <x v="1"/>
    <x v="31"/>
    <n v="4412763"/>
  </r>
  <r>
    <x v="45"/>
    <x v="45"/>
    <m/>
    <x v="0"/>
    <x v="31"/>
    <n v="1278926"/>
  </r>
  <r>
    <x v="45"/>
    <x v="45"/>
    <m/>
    <x v="1"/>
    <x v="31"/>
    <n v="416014"/>
  </r>
  <r>
    <x v="46"/>
    <x v="46"/>
    <m/>
    <x v="0"/>
    <x v="31"/>
    <n v="63393162"/>
  </r>
  <r>
    <x v="46"/>
    <x v="46"/>
    <m/>
    <x v="1"/>
    <x v="31"/>
    <n v="11146189"/>
  </r>
  <r>
    <x v="47"/>
    <x v="47"/>
    <m/>
    <x v="0"/>
    <x v="31"/>
    <n v="3129998"/>
  </r>
  <r>
    <x v="47"/>
    <x v="47"/>
    <m/>
    <x v="1"/>
    <x v="31"/>
    <n v="1044304"/>
  </r>
  <r>
    <x v="48"/>
    <x v="48"/>
    <m/>
    <x v="0"/>
    <x v="31"/>
    <n v="8203316"/>
  </r>
  <r>
    <x v="48"/>
    <x v="48"/>
    <m/>
    <x v="1"/>
    <x v="31"/>
    <n v="3163845"/>
  </r>
  <r>
    <x v="49"/>
    <x v="49"/>
    <m/>
    <x v="0"/>
    <x v="31"/>
    <n v="43074558"/>
  </r>
  <r>
    <x v="49"/>
    <x v="49"/>
    <m/>
    <x v="1"/>
    <x v="31"/>
    <n v="8696120"/>
  </r>
  <r>
    <x v="50"/>
    <x v="50"/>
    <m/>
    <x v="2"/>
    <x v="31"/>
    <n v="2111941"/>
  </r>
  <r>
    <x v="50"/>
    <x v="50"/>
    <m/>
    <x v="0"/>
    <x v="31"/>
    <n v="7157504"/>
  </r>
  <r>
    <x v="50"/>
    <x v="50"/>
    <m/>
    <x v="1"/>
    <x v="31"/>
    <n v="876920"/>
  </r>
  <r>
    <x v="51"/>
    <x v="51"/>
    <m/>
    <x v="0"/>
    <x v="31"/>
    <n v="3046998"/>
  </r>
  <r>
    <x v="51"/>
    <x v="51"/>
    <m/>
    <x v="1"/>
    <x v="31"/>
    <n v="-966193"/>
  </r>
  <r>
    <x v="52"/>
    <x v="52"/>
    <m/>
    <x v="2"/>
    <x v="31"/>
    <n v="11988815"/>
  </r>
  <r>
    <x v="52"/>
    <x v="52"/>
    <m/>
    <x v="0"/>
    <x v="31"/>
    <n v="19194684"/>
  </r>
  <r>
    <x v="52"/>
    <x v="52"/>
    <m/>
    <x v="1"/>
    <x v="31"/>
    <n v="4066751"/>
  </r>
  <r>
    <x v="53"/>
    <x v="53"/>
    <m/>
    <x v="0"/>
    <x v="31"/>
    <n v="1204450"/>
  </r>
  <r>
    <x v="53"/>
    <x v="53"/>
    <m/>
    <x v="1"/>
    <x v="31"/>
    <n v="461890"/>
  </r>
  <r>
    <x v="54"/>
    <x v="54"/>
    <m/>
    <x v="0"/>
    <x v="31"/>
    <n v="417286306"/>
  </r>
  <r>
    <x v="54"/>
    <x v="54"/>
    <m/>
    <x v="1"/>
    <x v="31"/>
    <n v="184698570"/>
  </r>
  <r>
    <x v="55"/>
    <x v="55"/>
    <m/>
    <x v="0"/>
    <x v="31"/>
    <n v="4202728"/>
  </r>
  <r>
    <x v="55"/>
    <x v="55"/>
    <m/>
    <x v="1"/>
    <x v="31"/>
    <n v="3890470"/>
  </r>
  <r>
    <x v="56"/>
    <x v="56"/>
    <m/>
    <x v="2"/>
    <x v="31"/>
    <n v="-33079022"/>
  </r>
  <r>
    <x v="56"/>
    <x v="56"/>
    <m/>
    <x v="0"/>
    <x v="31"/>
    <n v="-97940994"/>
  </r>
  <r>
    <x v="56"/>
    <x v="56"/>
    <m/>
    <x v="1"/>
    <x v="31"/>
    <n v="-55487499"/>
  </r>
  <r>
    <x v="57"/>
    <x v="57"/>
    <m/>
    <x v="0"/>
    <x v="31"/>
    <n v="54583582"/>
  </r>
  <r>
    <x v="57"/>
    <x v="57"/>
    <m/>
    <x v="1"/>
    <x v="31"/>
    <n v="-77303643"/>
  </r>
  <r>
    <x v="57"/>
    <x v="57"/>
    <m/>
    <x v="3"/>
    <x v="31"/>
    <n v="17085315"/>
  </r>
  <r>
    <x v="57"/>
    <x v="57"/>
    <m/>
    <x v="4"/>
    <x v="31"/>
    <n v="23974367"/>
  </r>
  <r>
    <x v="57"/>
    <x v="57"/>
    <m/>
    <x v="5"/>
    <x v="31"/>
    <n v="-28766080"/>
  </r>
  <r>
    <x v="58"/>
    <x v="58"/>
    <m/>
    <x v="0"/>
    <x v="31"/>
    <n v="435202"/>
  </r>
  <r>
    <x v="58"/>
    <x v="58"/>
    <m/>
    <x v="1"/>
    <x v="31"/>
    <n v="273145"/>
  </r>
  <r>
    <x v="59"/>
    <x v="59"/>
    <m/>
    <x v="0"/>
    <x v="31"/>
    <n v="204838"/>
  </r>
  <r>
    <x v="59"/>
    <x v="59"/>
    <m/>
    <x v="1"/>
    <x v="31"/>
    <n v="-1107462"/>
  </r>
  <r>
    <x v="60"/>
    <x v="60"/>
    <m/>
    <x v="2"/>
    <x v="31"/>
    <n v="-1015551"/>
  </r>
  <r>
    <x v="60"/>
    <x v="60"/>
    <m/>
    <x v="0"/>
    <x v="31"/>
    <n v="646238"/>
  </r>
  <r>
    <x v="60"/>
    <x v="60"/>
    <m/>
    <x v="1"/>
    <x v="31"/>
    <n v="-368731"/>
  </r>
  <r>
    <x v="61"/>
    <x v="61"/>
    <m/>
    <x v="0"/>
    <x v="31"/>
    <n v="3989654"/>
  </r>
  <r>
    <x v="61"/>
    <x v="61"/>
    <m/>
    <x v="1"/>
    <x v="31"/>
    <n v="2048472"/>
  </r>
  <r>
    <x v="62"/>
    <x v="62"/>
    <m/>
    <x v="0"/>
    <x v="31"/>
    <n v="788178"/>
  </r>
  <r>
    <x v="62"/>
    <x v="62"/>
    <m/>
    <x v="1"/>
    <x v="31"/>
    <n v="445290"/>
  </r>
  <r>
    <x v="63"/>
    <x v="63"/>
    <m/>
    <x v="0"/>
    <x v="31"/>
    <n v="602508"/>
  </r>
  <r>
    <x v="63"/>
    <x v="63"/>
    <m/>
    <x v="1"/>
    <x v="31"/>
    <n v="458935"/>
  </r>
  <r>
    <x v="64"/>
    <x v="64"/>
    <m/>
    <x v="2"/>
    <x v="31"/>
    <n v="6376414"/>
  </r>
  <r>
    <x v="64"/>
    <x v="64"/>
    <m/>
    <x v="0"/>
    <x v="31"/>
    <n v="25361316"/>
  </r>
  <r>
    <x v="64"/>
    <x v="64"/>
    <m/>
    <x v="1"/>
    <x v="31"/>
    <n v="7391592"/>
  </r>
  <r>
    <x v="65"/>
    <x v="65"/>
    <m/>
    <x v="0"/>
    <x v="31"/>
    <n v="46910479"/>
  </r>
  <r>
    <x v="65"/>
    <x v="65"/>
    <m/>
    <x v="1"/>
    <x v="31"/>
    <n v="5015971"/>
  </r>
  <r>
    <x v="65"/>
    <x v="65"/>
    <m/>
    <x v="3"/>
    <x v="31"/>
    <n v="20539222"/>
  </r>
  <r>
    <x v="65"/>
    <x v="65"/>
    <m/>
    <x v="4"/>
    <x v="31"/>
    <n v="23213661"/>
  </r>
  <r>
    <x v="65"/>
    <x v="65"/>
    <m/>
    <x v="5"/>
    <x v="31"/>
    <n v="33470407"/>
  </r>
  <r>
    <x v="66"/>
    <x v="66"/>
    <m/>
    <x v="0"/>
    <x v="31"/>
    <n v="6125818"/>
  </r>
  <r>
    <x v="66"/>
    <x v="66"/>
    <m/>
    <x v="1"/>
    <x v="31"/>
    <n v="2155617"/>
  </r>
  <r>
    <x v="67"/>
    <x v="67"/>
    <m/>
    <x v="0"/>
    <x v="31"/>
    <n v="8646904"/>
  </r>
  <r>
    <x v="67"/>
    <x v="67"/>
    <m/>
    <x v="1"/>
    <x v="31"/>
    <n v="10767208"/>
  </r>
  <r>
    <x v="68"/>
    <x v="68"/>
    <m/>
    <x v="0"/>
    <x v="31"/>
    <n v="-611"/>
  </r>
  <r>
    <x v="68"/>
    <x v="68"/>
    <m/>
    <x v="1"/>
    <x v="31"/>
    <n v="-8663"/>
  </r>
  <r>
    <x v="69"/>
    <x v="69"/>
    <m/>
    <x v="0"/>
    <x v="31"/>
    <n v="1713354"/>
  </r>
  <r>
    <x v="69"/>
    <x v="69"/>
    <m/>
    <x v="1"/>
    <x v="31"/>
    <n v="408814"/>
  </r>
  <r>
    <x v="70"/>
    <x v="70"/>
    <m/>
    <x v="0"/>
    <x v="31"/>
    <n v="33733142"/>
  </r>
  <r>
    <x v="70"/>
    <x v="70"/>
    <m/>
    <x v="1"/>
    <x v="31"/>
    <n v="-799793"/>
  </r>
  <r>
    <x v="71"/>
    <x v="71"/>
    <m/>
    <x v="2"/>
    <x v="31"/>
    <n v="-3102365"/>
  </r>
  <r>
    <x v="71"/>
    <x v="71"/>
    <m/>
    <x v="0"/>
    <x v="31"/>
    <n v="13980784"/>
  </r>
  <r>
    <x v="71"/>
    <x v="71"/>
    <m/>
    <x v="1"/>
    <x v="31"/>
    <n v="-11304999"/>
  </r>
  <r>
    <x v="72"/>
    <x v="72"/>
    <m/>
    <x v="0"/>
    <x v="31"/>
    <n v="11610014"/>
  </r>
  <r>
    <x v="72"/>
    <x v="72"/>
    <m/>
    <x v="1"/>
    <x v="31"/>
    <n v="14174945"/>
  </r>
  <r>
    <x v="0"/>
    <x v="0"/>
    <m/>
    <x v="0"/>
    <x v="32"/>
    <n v="-10185517"/>
  </r>
  <r>
    <x v="0"/>
    <x v="0"/>
    <m/>
    <x v="1"/>
    <x v="32"/>
    <n v="7731331"/>
  </r>
  <r>
    <x v="1"/>
    <x v="1"/>
    <m/>
    <x v="0"/>
    <x v="32"/>
    <n v="179589"/>
  </r>
  <r>
    <x v="2"/>
    <x v="2"/>
    <m/>
    <x v="0"/>
    <x v="32"/>
    <n v="66055168"/>
  </r>
  <r>
    <x v="2"/>
    <x v="2"/>
    <m/>
    <x v="1"/>
    <x v="32"/>
    <n v="36671773"/>
  </r>
  <r>
    <x v="3"/>
    <x v="3"/>
    <m/>
    <x v="0"/>
    <x v="32"/>
    <n v="74916170"/>
  </r>
  <r>
    <x v="3"/>
    <x v="3"/>
    <m/>
    <x v="1"/>
    <x v="32"/>
    <n v="24613982"/>
  </r>
  <r>
    <x v="4"/>
    <x v="4"/>
    <m/>
    <x v="0"/>
    <x v="32"/>
    <n v="3293232"/>
  </r>
  <r>
    <x v="4"/>
    <x v="4"/>
    <m/>
    <x v="1"/>
    <x v="32"/>
    <n v="2758165"/>
  </r>
  <r>
    <x v="5"/>
    <x v="5"/>
    <m/>
    <x v="0"/>
    <x v="32"/>
    <n v="4034952"/>
  </r>
  <r>
    <x v="5"/>
    <x v="5"/>
    <m/>
    <x v="1"/>
    <x v="32"/>
    <n v="2972756"/>
  </r>
  <r>
    <x v="6"/>
    <x v="6"/>
    <m/>
    <x v="2"/>
    <x v="32"/>
    <n v="78158326"/>
  </r>
  <r>
    <x v="6"/>
    <x v="6"/>
    <m/>
    <x v="0"/>
    <x v="32"/>
    <n v="45799222"/>
  </r>
  <r>
    <x v="6"/>
    <x v="6"/>
    <m/>
    <x v="1"/>
    <x v="32"/>
    <n v="29151768"/>
  </r>
  <r>
    <x v="7"/>
    <x v="7"/>
    <m/>
    <x v="0"/>
    <x v="32"/>
    <n v="14445236"/>
  </r>
  <r>
    <x v="7"/>
    <x v="7"/>
    <m/>
    <x v="1"/>
    <x v="32"/>
    <n v="6217672"/>
  </r>
  <r>
    <x v="8"/>
    <x v="8"/>
    <m/>
    <x v="2"/>
    <x v="32"/>
    <n v="47465778"/>
  </r>
  <r>
    <x v="8"/>
    <x v="8"/>
    <m/>
    <x v="0"/>
    <x v="32"/>
    <n v="106177682"/>
  </r>
  <r>
    <x v="8"/>
    <x v="8"/>
    <m/>
    <x v="1"/>
    <x v="32"/>
    <n v="36024523"/>
  </r>
  <r>
    <x v="9"/>
    <x v="9"/>
    <m/>
    <x v="0"/>
    <x v="32"/>
    <n v="25115891"/>
  </r>
  <r>
    <x v="9"/>
    <x v="9"/>
    <m/>
    <x v="1"/>
    <x v="32"/>
    <n v="18604434"/>
  </r>
  <r>
    <x v="10"/>
    <x v="10"/>
    <m/>
    <x v="0"/>
    <x v="32"/>
    <n v="43574598"/>
  </r>
  <r>
    <x v="10"/>
    <x v="10"/>
    <m/>
    <x v="1"/>
    <x v="32"/>
    <n v="31261171"/>
  </r>
  <r>
    <x v="11"/>
    <x v="11"/>
    <m/>
    <x v="0"/>
    <x v="32"/>
    <n v="31149392"/>
  </r>
  <r>
    <x v="11"/>
    <x v="11"/>
    <m/>
    <x v="1"/>
    <x v="32"/>
    <n v="-27817439"/>
  </r>
  <r>
    <x v="12"/>
    <x v="12"/>
    <m/>
    <x v="0"/>
    <x v="32"/>
    <n v="25537359"/>
  </r>
  <r>
    <x v="12"/>
    <x v="12"/>
    <m/>
    <x v="1"/>
    <x v="32"/>
    <n v="8723405"/>
  </r>
  <r>
    <x v="13"/>
    <x v="13"/>
    <m/>
    <x v="0"/>
    <x v="32"/>
    <n v="36007764"/>
  </r>
  <r>
    <x v="13"/>
    <x v="13"/>
    <m/>
    <x v="1"/>
    <x v="32"/>
    <n v="19565012"/>
  </r>
  <r>
    <x v="14"/>
    <x v="14"/>
    <m/>
    <x v="2"/>
    <x v="32"/>
    <n v="11861919"/>
  </r>
  <r>
    <x v="14"/>
    <x v="14"/>
    <m/>
    <x v="0"/>
    <x v="32"/>
    <n v="30182386"/>
  </r>
  <r>
    <x v="14"/>
    <x v="14"/>
    <m/>
    <x v="1"/>
    <x v="32"/>
    <n v="21152117"/>
  </r>
  <r>
    <x v="15"/>
    <x v="15"/>
    <m/>
    <x v="2"/>
    <x v="32"/>
    <n v="325449"/>
  </r>
  <r>
    <x v="15"/>
    <x v="15"/>
    <m/>
    <x v="0"/>
    <x v="32"/>
    <n v="-3991294"/>
  </r>
  <r>
    <x v="15"/>
    <x v="15"/>
    <m/>
    <x v="1"/>
    <x v="32"/>
    <n v="-11388992"/>
  </r>
  <r>
    <x v="16"/>
    <x v="16"/>
    <m/>
    <x v="0"/>
    <x v="32"/>
    <n v="147837952"/>
  </r>
  <r>
    <x v="16"/>
    <x v="16"/>
    <m/>
    <x v="1"/>
    <x v="32"/>
    <n v="46257925"/>
  </r>
  <r>
    <x v="17"/>
    <x v="17"/>
    <m/>
    <x v="0"/>
    <x v="32"/>
    <n v="231307"/>
  </r>
  <r>
    <x v="17"/>
    <x v="17"/>
    <m/>
    <x v="1"/>
    <x v="32"/>
    <n v="645893"/>
  </r>
  <r>
    <x v="18"/>
    <x v="18"/>
    <m/>
    <x v="0"/>
    <x v="32"/>
    <n v="536069"/>
  </r>
  <r>
    <x v="18"/>
    <x v="18"/>
    <m/>
    <x v="1"/>
    <x v="32"/>
    <n v="-384"/>
  </r>
  <r>
    <x v="19"/>
    <x v="19"/>
    <m/>
    <x v="2"/>
    <x v="32"/>
    <n v="1289860"/>
  </r>
  <r>
    <x v="19"/>
    <x v="19"/>
    <m/>
    <x v="0"/>
    <x v="32"/>
    <n v="246090"/>
  </r>
  <r>
    <x v="19"/>
    <x v="19"/>
    <m/>
    <x v="1"/>
    <x v="32"/>
    <n v="1158143"/>
  </r>
  <r>
    <x v="20"/>
    <x v="20"/>
    <m/>
    <x v="2"/>
    <x v="32"/>
    <n v="13766598"/>
  </r>
  <r>
    <x v="20"/>
    <x v="20"/>
    <m/>
    <x v="0"/>
    <x v="32"/>
    <n v="19863688"/>
  </r>
  <r>
    <x v="20"/>
    <x v="20"/>
    <m/>
    <x v="1"/>
    <x v="32"/>
    <n v="10251389"/>
  </r>
  <r>
    <x v="21"/>
    <x v="21"/>
    <m/>
    <x v="0"/>
    <x v="32"/>
    <n v="6794038"/>
  </r>
  <r>
    <x v="21"/>
    <x v="21"/>
    <m/>
    <x v="1"/>
    <x v="32"/>
    <n v="6228159"/>
  </r>
  <r>
    <x v="22"/>
    <x v="22"/>
    <m/>
    <x v="2"/>
    <x v="32"/>
    <n v="-8638930"/>
  </r>
  <r>
    <x v="22"/>
    <x v="22"/>
    <m/>
    <x v="0"/>
    <x v="32"/>
    <n v="-8203796"/>
  </r>
  <r>
    <x v="22"/>
    <x v="22"/>
    <m/>
    <x v="1"/>
    <x v="32"/>
    <n v="610914"/>
  </r>
  <r>
    <x v="23"/>
    <x v="23"/>
    <m/>
    <x v="0"/>
    <x v="32"/>
    <n v="4411832"/>
  </r>
  <r>
    <x v="23"/>
    <x v="23"/>
    <m/>
    <x v="1"/>
    <x v="32"/>
    <n v="3965455"/>
  </r>
  <r>
    <x v="24"/>
    <x v="24"/>
    <m/>
    <x v="0"/>
    <x v="32"/>
    <n v="2415038"/>
  </r>
  <r>
    <x v="24"/>
    <x v="24"/>
    <m/>
    <x v="1"/>
    <x v="32"/>
    <n v="1051101"/>
  </r>
  <r>
    <x v="25"/>
    <x v="25"/>
    <m/>
    <x v="0"/>
    <x v="32"/>
    <n v="10099390"/>
  </r>
  <r>
    <x v="25"/>
    <x v="25"/>
    <m/>
    <x v="1"/>
    <x v="32"/>
    <n v="638724"/>
  </r>
  <r>
    <x v="26"/>
    <x v="26"/>
    <m/>
    <x v="2"/>
    <x v="32"/>
    <n v="-875399"/>
  </r>
  <r>
    <x v="26"/>
    <x v="26"/>
    <m/>
    <x v="0"/>
    <x v="32"/>
    <n v="-9846030"/>
  </r>
  <r>
    <x v="26"/>
    <x v="26"/>
    <m/>
    <x v="1"/>
    <x v="32"/>
    <n v="3654328"/>
  </r>
  <r>
    <x v="27"/>
    <x v="27"/>
    <m/>
    <x v="2"/>
    <x v="32"/>
    <n v="109843979"/>
  </r>
  <r>
    <x v="27"/>
    <x v="27"/>
    <m/>
    <x v="0"/>
    <x v="32"/>
    <n v="146912628"/>
  </r>
  <r>
    <x v="27"/>
    <x v="27"/>
    <m/>
    <x v="1"/>
    <x v="32"/>
    <n v="66038891"/>
  </r>
  <r>
    <x v="28"/>
    <x v="28"/>
    <m/>
    <x v="2"/>
    <x v="32"/>
    <n v="4298879"/>
  </r>
  <r>
    <x v="28"/>
    <x v="28"/>
    <m/>
    <x v="0"/>
    <x v="32"/>
    <n v="8515196"/>
  </r>
  <r>
    <x v="28"/>
    <x v="28"/>
    <m/>
    <x v="1"/>
    <x v="32"/>
    <n v="2067318"/>
  </r>
  <r>
    <x v="29"/>
    <x v="29"/>
    <m/>
    <x v="0"/>
    <x v="32"/>
    <n v="2703370"/>
  </r>
  <r>
    <x v="29"/>
    <x v="29"/>
    <m/>
    <x v="1"/>
    <x v="32"/>
    <n v="2894649"/>
  </r>
  <r>
    <x v="30"/>
    <x v="30"/>
    <m/>
    <x v="0"/>
    <x v="32"/>
    <n v="7846682"/>
  </r>
  <r>
    <x v="30"/>
    <x v="30"/>
    <m/>
    <x v="1"/>
    <x v="32"/>
    <n v="5044652"/>
  </r>
  <r>
    <x v="73"/>
    <x v="73"/>
    <m/>
    <x v="0"/>
    <x v="32"/>
    <n v="-21964"/>
  </r>
  <r>
    <x v="31"/>
    <x v="31"/>
    <m/>
    <x v="0"/>
    <x v="32"/>
    <n v="1522967"/>
  </r>
  <r>
    <x v="31"/>
    <x v="31"/>
    <m/>
    <x v="1"/>
    <x v="32"/>
    <n v="454849"/>
  </r>
  <r>
    <x v="32"/>
    <x v="32"/>
    <m/>
    <x v="0"/>
    <x v="32"/>
    <n v="967313"/>
  </r>
  <r>
    <x v="32"/>
    <x v="32"/>
    <m/>
    <x v="1"/>
    <x v="32"/>
    <n v="489889"/>
  </r>
  <r>
    <x v="33"/>
    <x v="33"/>
    <m/>
    <x v="2"/>
    <x v="32"/>
    <n v="11142861"/>
  </r>
  <r>
    <x v="33"/>
    <x v="33"/>
    <m/>
    <x v="0"/>
    <x v="32"/>
    <n v="2657486"/>
  </r>
  <r>
    <x v="33"/>
    <x v="33"/>
    <m/>
    <x v="1"/>
    <x v="32"/>
    <n v="9620526"/>
  </r>
  <r>
    <x v="34"/>
    <x v="34"/>
    <m/>
    <x v="2"/>
    <x v="32"/>
    <n v="336433"/>
  </r>
  <r>
    <x v="34"/>
    <x v="34"/>
    <m/>
    <x v="0"/>
    <x v="32"/>
    <n v="1231794"/>
  </r>
  <r>
    <x v="34"/>
    <x v="34"/>
    <m/>
    <x v="1"/>
    <x v="32"/>
    <n v="833290"/>
  </r>
  <r>
    <x v="35"/>
    <x v="35"/>
    <m/>
    <x v="0"/>
    <x v="32"/>
    <n v="15554392"/>
  </r>
  <r>
    <x v="35"/>
    <x v="35"/>
    <m/>
    <x v="1"/>
    <x v="32"/>
    <n v="6159356"/>
  </r>
  <r>
    <x v="36"/>
    <x v="36"/>
    <m/>
    <x v="0"/>
    <x v="32"/>
    <n v="1298092"/>
  </r>
  <r>
    <x v="36"/>
    <x v="36"/>
    <m/>
    <x v="1"/>
    <x v="32"/>
    <n v="501584"/>
  </r>
  <r>
    <x v="37"/>
    <x v="37"/>
    <m/>
    <x v="0"/>
    <x v="32"/>
    <n v="26226885"/>
  </r>
  <r>
    <x v="37"/>
    <x v="37"/>
    <m/>
    <x v="1"/>
    <x v="32"/>
    <n v="204494621"/>
  </r>
  <r>
    <x v="38"/>
    <x v="38"/>
    <m/>
    <x v="0"/>
    <x v="32"/>
    <n v="-54604190"/>
  </r>
  <r>
    <x v="38"/>
    <x v="38"/>
    <m/>
    <x v="1"/>
    <x v="32"/>
    <n v="-7292442"/>
  </r>
  <r>
    <x v="39"/>
    <x v="39"/>
    <m/>
    <x v="0"/>
    <x v="32"/>
    <n v="1905922"/>
  </r>
  <r>
    <x v="39"/>
    <x v="39"/>
    <m/>
    <x v="1"/>
    <x v="32"/>
    <n v="479404"/>
  </r>
  <r>
    <x v="40"/>
    <x v="40"/>
    <m/>
    <x v="2"/>
    <x v="32"/>
    <n v="44288942"/>
  </r>
  <r>
    <x v="40"/>
    <x v="40"/>
    <m/>
    <x v="0"/>
    <x v="32"/>
    <n v="83088633"/>
  </r>
  <r>
    <x v="40"/>
    <x v="40"/>
    <m/>
    <x v="1"/>
    <x v="32"/>
    <n v="52811103"/>
  </r>
  <r>
    <x v="41"/>
    <x v="41"/>
    <m/>
    <x v="2"/>
    <x v="32"/>
    <n v="113606803"/>
  </r>
  <r>
    <x v="41"/>
    <x v="41"/>
    <m/>
    <x v="0"/>
    <x v="32"/>
    <n v="8411768"/>
  </r>
  <r>
    <x v="41"/>
    <x v="41"/>
    <m/>
    <x v="1"/>
    <x v="32"/>
    <n v="5113729"/>
  </r>
  <r>
    <x v="42"/>
    <x v="42"/>
    <m/>
    <x v="2"/>
    <x v="32"/>
    <n v="2729147"/>
  </r>
  <r>
    <x v="42"/>
    <x v="42"/>
    <m/>
    <x v="0"/>
    <x v="32"/>
    <n v="19463878"/>
  </r>
  <r>
    <x v="42"/>
    <x v="42"/>
    <m/>
    <x v="1"/>
    <x v="32"/>
    <n v="5087009"/>
  </r>
  <r>
    <x v="43"/>
    <x v="43"/>
    <m/>
    <x v="0"/>
    <x v="32"/>
    <n v="1319910"/>
  </r>
  <r>
    <x v="43"/>
    <x v="43"/>
    <m/>
    <x v="1"/>
    <x v="32"/>
    <n v="2238789"/>
  </r>
  <r>
    <x v="44"/>
    <x v="44"/>
    <m/>
    <x v="2"/>
    <x v="32"/>
    <n v="4536836"/>
  </r>
  <r>
    <x v="44"/>
    <x v="44"/>
    <m/>
    <x v="0"/>
    <x v="32"/>
    <n v="7762370"/>
  </r>
  <r>
    <x v="44"/>
    <x v="44"/>
    <m/>
    <x v="1"/>
    <x v="32"/>
    <n v="4412763"/>
  </r>
  <r>
    <x v="45"/>
    <x v="45"/>
    <m/>
    <x v="0"/>
    <x v="32"/>
    <n v="1278926"/>
  </r>
  <r>
    <x v="45"/>
    <x v="45"/>
    <m/>
    <x v="1"/>
    <x v="32"/>
    <n v="416014"/>
  </r>
  <r>
    <x v="46"/>
    <x v="46"/>
    <m/>
    <x v="0"/>
    <x v="32"/>
    <n v="63393162"/>
  </r>
  <r>
    <x v="46"/>
    <x v="46"/>
    <m/>
    <x v="1"/>
    <x v="32"/>
    <n v="11146189"/>
  </r>
  <r>
    <x v="47"/>
    <x v="47"/>
    <m/>
    <x v="0"/>
    <x v="32"/>
    <n v="3129998"/>
  </r>
  <r>
    <x v="47"/>
    <x v="47"/>
    <m/>
    <x v="1"/>
    <x v="32"/>
    <n v="1044304"/>
  </r>
  <r>
    <x v="48"/>
    <x v="48"/>
    <m/>
    <x v="0"/>
    <x v="32"/>
    <n v="8203316"/>
  </r>
  <r>
    <x v="48"/>
    <x v="48"/>
    <m/>
    <x v="1"/>
    <x v="32"/>
    <n v="3163845"/>
  </r>
  <r>
    <x v="49"/>
    <x v="49"/>
    <m/>
    <x v="0"/>
    <x v="32"/>
    <n v="43074558"/>
  </r>
  <r>
    <x v="49"/>
    <x v="49"/>
    <m/>
    <x v="1"/>
    <x v="32"/>
    <n v="8696120"/>
  </r>
  <r>
    <x v="50"/>
    <x v="50"/>
    <m/>
    <x v="2"/>
    <x v="32"/>
    <n v="702403"/>
  </r>
  <r>
    <x v="50"/>
    <x v="50"/>
    <m/>
    <x v="0"/>
    <x v="32"/>
    <n v="7157504"/>
  </r>
  <r>
    <x v="50"/>
    <x v="50"/>
    <m/>
    <x v="1"/>
    <x v="32"/>
    <n v="876920"/>
  </r>
  <r>
    <x v="51"/>
    <x v="51"/>
    <m/>
    <x v="0"/>
    <x v="32"/>
    <n v="3046998"/>
  </r>
  <r>
    <x v="51"/>
    <x v="51"/>
    <m/>
    <x v="1"/>
    <x v="32"/>
    <n v="-966193"/>
  </r>
  <r>
    <x v="52"/>
    <x v="52"/>
    <m/>
    <x v="2"/>
    <x v="32"/>
    <n v="11988815"/>
  </r>
  <r>
    <x v="52"/>
    <x v="52"/>
    <m/>
    <x v="0"/>
    <x v="32"/>
    <n v="19194684"/>
  </r>
  <r>
    <x v="52"/>
    <x v="52"/>
    <m/>
    <x v="1"/>
    <x v="32"/>
    <n v="4066751"/>
  </r>
  <r>
    <x v="53"/>
    <x v="53"/>
    <m/>
    <x v="0"/>
    <x v="32"/>
    <n v="1204450"/>
  </r>
  <r>
    <x v="53"/>
    <x v="53"/>
    <m/>
    <x v="1"/>
    <x v="32"/>
    <n v="461890"/>
  </r>
  <r>
    <x v="54"/>
    <x v="54"/>
    <m/>
    <x v="0"/>
    <x v="32"/>
    <n v="417286306"/>
  </r>
  <r>
    <x v="54"/>
    <x v="54"/>
    <m/>
    <x v="1"/>
    <x v="32"/>
    <n v="184698570"/>
  </r>
  <r>
    <x v="55"/>
    <x v="55"/>
    <m/>
    <x v="0"/>
    <x v="32"/>
    <n v="4202728"/>
  </r>
  <r>
    <x v="55"/>
    <x v="55"/>
    <m/>
    <x v="1"/>
    <x v="32"/>
    <n v="3890470"/>
  </r>
  <r>
    <x v="56"/>
    <x v="56"/>
    <m/>
    <x v="2"/>
    <x v="32"/>
    <n v="-33079022"/>
  </r>
  <r>
    <x v="56"/>
    <x v="56"/>
    <m/>
    <x v="0"/>
    <x v="32"/>
    <n v="-97940994"/>
  </r>
  <r>
    <x v="56"/>
    <x v="56"/>
    <m/>
    <x v="1"/>
    <x v="32"/>
    <n v="-55487499"/>
  </r>
  <r>
    <x v="57"/>
    <x v="57"/>
    <m/>
    <x v="0"/>
    <x v="32"/>
    <n v="54583582"/>
  </r>
  <r>
    <x v="57"/>
    <x v="57"/>
    <m/>
    <x v="1"/>
    <x v="32"/>
    <n v="-77303643"/>
  </r>
  <r>
    <x v="57"/>
    <x v="57"/>
    <m/>
    <x v="3"/>
    <x v="32"/>
    <n v="17085315"/>
  </r>
  <r>
    <x v="57"/>
    <x v="57"/>
    <m/>
    <x v="4"/>
    <x v="32"/>
    <n v="23974367"/>
  </r>
  <r>
    <x v="57"/>
    <x v="57"/>
    <m/>
    <x v="5"/>
    <x v="32"/>
    <n v="-28766080"/>
  </r>
  <r>
    <x v="58"/>
    <x v="58"/>
    <m/>
    <x v="0"/>
    <x v="32"/>
    <n v="435202"/>
  </r>
  <r>
    <x v="58"/>
    <x v="58"/>
    <m/>
    <x v="1"/>
    <x v="32"/>
    <n v="273145"/>
  </r>
  <r>
    <x v="59"/>
    <x v="59"/>
    <m/>
    <x v="0"/>
    <x v="32"/>
    <n v="204838"/>
  </r>
  <r>
    <x v="59"/>
    <x v="59"/>
    <m/>
    <x v="1"/>
    <x v="32"/>
    <n v="-1107462"/>
  </r>
  <r>
    <x v="60"/>
    <x v="60"/>
    <m/>
    <x v="2"/>
    <x v="32"/>
    <n v="-1015551"/>
  </r>
  <r>
    <x v="60"/>
    <x v="60"/>
    <m/>
    <x v="0"/>
    <x v="32"/>
    <n v="646238"/>
  </r>
  <r>
    <x v="60"/>
    <x v="60"/>
    <m/>
    <x v="1"/>
    <x v="32"/>
    <n v="-368731"/>
  </r>
  <r>
    <x v="61"/>
    <x v="61"/>
    <m/>
    <x v="0"/>
    <x v="32"/>
    <n v="3989654"/>
  </r>
  <r>
    <x v="61"/>
    <x v="61"/>
    <m/>
    <x v="1"/>
    <x v="32"/>
    <n v="2048472"/>
  </r>
  <r>
    <x v="62"/>
    <x v="62"/>
    <m/>
    <x v="0"/>
    <x v="32"/>
    <n v="788178"/>
  </r>
  <r>
    <x v="62"/>
    <x v="62"/>
    <m/>
    <x v="1"/>
    <x v="32"/>
    <n v="445290"/>
  </r>
  <r>
    <x v="63"/>
    <x v="63"/>
    <m/>
    <x v="0"/>
    <x v="32"/>
    <n v="602508"/>
  </r>
  <r>
    <x v="63"/>
    <x v="63"/>
    <m/>
    <x v="1"/>
    <x v="32"/>
    <n v="458935"/>
  </r>
  <r>
    <x v="64"/>
    <x v="64"/>
    <m/>
    <x v="2"/>
    <x v="32"/>
    <n v="6376414"/>
  </r>
  <r>
    <x v="64"/>
    <x v="64"/>
    <m/>
    <x v="0"/>
    <x v="32"/>
    <n v="25361316"/>
  </r>
  <r>
    <x v="64"/>
    <x v="64"/>
    <m/>
    <x v="1"/>
    <x v="32"/>
    <n v="7391592"/>
  </r>
  <r>
    <x v="65"/>
    <x v="65"/>
    <m/>
    <x v="0"/>
    <x v="32"/>
    <n v="46910479"/>
  </r>
  <r>
    <x v="65"/>
    <x v="65"/>
    <m/>
    <x v="1"/>
    <x v="32"/>
    <n v="5015971"/>
  </r>
  <r>
    <x v="65"/>
    <x v="65"/>
    <m/>
    <x v="3"/>
    <x v="32"/>
    <n v="20539222"/>
  </r>
  <r>
    <x v="65"/>
    <x v="65"/>
    <m/>
    <x v="4"/>
    <x v="32"/>
    <n v="23213661"/>
  </r>
  <r>
    <x v="65"/>
    <x v="65"/>
    <m/>
    <x v="5"/>
    <x v="32"/>
    <n v="33470407"/>
  </r>
  <r>
    <x v="66"/>
    <x v="66"/>
    <m/>
    <x v="0"/>
    <x v="32"/>
    <n v="6125818"/>
  </r>
  <r>
    <x v="66"/>
    <x v="66"/>
    <m/>
    <x v="1"/>
    <x v="32"/>
    <n v="2155617"/>
  </r>
  <r>
    <x v="67"/>
    <x v="67"/>
    <m/>
    <x v="0"/>
    <x v="32"/>
    <n v="8646904"/>
  </r>
  <r>
    <x v="67"/>
    <x v="67"/>
    <m/>
    <x v="1"/>
    <x v="32"/>
    <n v="10767208"/>
  </r>
  <r>
    <x v="68"/>
    <x v="68"/>
    <m/>
    <x v="0"/>
    <x v="32"/>
    <n v="-611"/>
  </r>
  <r>
    <x v="68"/>
    <x v="68"/>
    <m/>
    <x v="1"/>
    <x v="32"/>
    <n v="-8663"/>
  </r>
  <r>
    <x v="69"/>
    <x v="69"/>
    <m/>
    <x v="0"/>
    <x v="32"/>
    <n v="1713354"/>
  </r>
  <r>
    <x v="69"/>
    <x v="69"/>
    <m/>
    <x v="1"/>
    <x v="32"/>
    <n v="408814"/>
  </r>
  <r>
    <x v="70"/>
    <x v="70"/>
    <m/>
    <x v="0"/>
    <x v="32"/>
    <n v="33733142"/>
  </r>
  <r>
    <x v="70"/>
    <x v="70"/>
    <m/>
    <x v="1"/>
    <x v="32"/>
    <n v="-799793"/>
  </r>
  <r>
    <x v="71"/>
    <x v="71"/>
    <m/>
    <x v="2"/>
    <x v="32"/>
    <n v="-3102365"/>
  </r>
  <r>
    <x v="71"/>
    <x v="71"/>
    <m/>
    <x v="0"/>
    <x v="32"/>
    <n v="13980784"/>
  </r>
  <r>
    <x v="71"/>
    <x v="71"/>
    <m/>
    <x v="1"/>
    <x v="32"/>
    <n v="-11304999"/>
  </r>
  <r>
    <x v="72"/>
    <x v="72"/>
    <m/>
    <x v="0"/>
    <x v="32"/>
    <n v="11610014"/>
  </r>
  <r>
    <x v="72"/>
    <x v="72"/>
    <m/>
    <x v="1"/>
    <x v="32"/>
    <n v="14174945"/>
  </r>
  <r>
    <x v="0"/>
    <x v="0"/>
    <m/>
    <x v="0"/>
    <x v="33"/>
    <n v="6.519565056073999E-2"/>
  </r>
  <r>
    <x v="0"/>
    <x v="0"/>
    <m/>
    <x v="1"/>
    <x v="33"/>
    <n v="6.8779075248299432E-2"/>
  </r>
  <r>
    <x v="1"/>
    <x v="1"/>
    <m/>
    <x v="0"/>
    <x v="33"/>
    <n v="0.99999981477950284"/>
  </r>
  <r>
    <x v="2"/>
    <x v="2"/>
    <m/>
    <x v="0"/>
    <x v="33"/>
    <n v="0.31557964724408027"/>
  </r>
  <r>
    <x v="2"/>
    <x v="2"/>
    <m/>
    <x v="1"/>
    <x v="33"/>
    <n v="0.25069312290298124"/>
  </r>
  <r>
    <x v="3"/>
    <x v="3"/>
    <m/>
    <x v="0"/>
    <x v="33"/>
    <n v="0.3167125874765348"/>
  </r>
  <r>
    <x v="3"/>
    <x v="3"/>
    <m/>
    <x v="1"/>
    <x v="33"/>
    <n v="0.27174175557533342"/>
  </r>
  <r>
    <x v="4"/>
    <x v="4"/>
    <m/>
    <x v="0"/>
    <x v="33"/>
    <n v="0.26548221826894286"/>
  </r>
  <r>
    <x v="4"/>
    <x v="4"/>
    <m/>
    <x v="1"/>
    <x v="33"/>
    <n v="0.21817806187439243"/>
  </r>
  <r>
    <x v="5"/>
    <x v="5"/>
    <m/>
    <x v="0"/>
    <x v="33"/>
    <n v="0.20345224256042735"/>
  </r>
  <r>
    <x v="5"/>
    <x v="5"/>
    <m/>
    <x v="1"/>
    <x v="33"/>
    <n v="0.22974949132113634"/>
  </r>
  <r>
    <x v="6"/>
    <x v="6"/>
    <m/>
    <x v="2"/>
    <x v="33"/>
    <n v="0.80096391596611949"/>
  </r>
  <r>
    <x v="6"/>
    <x v="6"/>
    <m/>
    <x v="0"/>
    <x v="33"/>
    <n v="0.28534112093552244"/>
  </r>
  <r>
    <x v="6"/>
    <x v="6"/>
    <m/>
    <x v="1"/>
    <x v="33"/>
    <n v="0.15026434380326598"/>
  </r>
  <r>
    <x v="7"/>
    <x v="7"/>
    <m/>
    <x v="0"/>
    <x v="33"/>
    <n v="0.24838059118628938"/>
  </r>
  <r>
    <x v="7"/>
    <x v="7"/>
    <m/>
    <x v="1"/>
    <x v="33"/>
    <n v="0.2084580585863659"/>
  </r>
  <r>
    <x v="8"/>
    <x v="8"/>
    <m/>
    <x v="2"/>
    <x v="33"/>
    <n v="0.14539290370049246"/>
  </r>
  <r>
    <x v="8"/>
    <x v="8"/>
    <m/>
    <x v="0"/>
    <x v="33"/>
    <n v="0.12438678742370127"/>
  </r>
  <r>
    <x v="8"/>
    <x v="8"/>
    <m/>
    <x v="1"/>
    <x v="33"/>
    <n v="0.11117398297434389"/>
  </r>
  <r>
    <x v="9"/>
    <x v="9"/>
    <m/>
    <x v="0"/>
    <x v="33"/>
    <n v="0.14894735767685599"/>
  </r>
  <r>
    <x v="9"/>
    <x v="9"/>
    <m/>
    <x v="1"/>
    <x v="33"/>
    <n v="0.1471682850892348"/>
  </r>
  <r>
    <x v="10"/>
    <x v="10"/>
    <m/>
    <x v="0"/>
    <x v="33"/>
    <n v="0.30034718903579966"/>
  </r>
  <r>
    <x v="10"/>
    <x v="10"/>
    <m/>
    <x v="1"/>
    <x v="33"/>
    <n v="0.26992785961143828"/>
  </r>
  <r>
    <x v="11"/>
    <x v="11"/>
    <m/>
    <x v="0"/>
    <x v="33"/>
    <n v="0.13456911538873453"/>
  </r>
  <r>
    <x v="11"/>
    <x v="11"/>
    <m/>
    <x v="1"/>
    <x v="33"/>
    <n v="3.4149351546266207E-2"/>
  </r>
  <r>
    <x v="12"/>
    <x v="12"/>
    <m/>
    <x v="0"/>
    <x v="33"/>
    <n v="0.10168039482694442"/>
  </r>
  <r>
    <x v="12"/>
    <x v="12"/>
    <m/>
    <x v="1"/>
    <x v="33"/>
    <n v="6.9029411845502986E-2"/>
  </r>
  <r>
    <x v="13"/>
    <x v="13"/>
    <m/>
    <x v="0"/>
    <x v="33"/>
    <n v="0.19755744892440899"/>
  </r>
  <r>
    <x v="13"/>
    <x v="13"/>
    <m/>
    <x v="1"/>
    <x v="33"/>
    <n v="0.15845393275674119"/>
  </r>
  <r>
    <x v="14"/>
    <x v="14"/>
    <m/>
    <x v="2"/>
    <x v="33"/>
    <n v="0.14738752363941937"/>
  </r>
  <r>
    <x v="14"/>
    <x v="14"/>
    <m/>
    <x v="0"/>
    <x v="33"/>
    <n v="0.11470481075877524"/>
  </r>
  <r>
    <x v="14"/>
    <x v="14"/>
    <m/>
    <x v="1"/>
    <x v="33"/>
    <n v="9.8383465185643462E-2"/>
  </r>
  <r>
    <x v="15"/>
    <x v="15"/>
    <m/>
    <x v="2"/>
    <x v="33"/>
    <n v="8.3971998778624671E-2"/>
  </r>
  <r>
    <x v="15"/>
    <x v="15"/>
    <m/>
    <x v="0"/>
    <x v="33"/>
    <n v="7.3804365925121213E-2"/>
  </r>
  <r>
    <x v="15"/>
    <x v="15"/>
    <m/>
    <x v="1"/>
    <x v="33"/>
    <n v="2.6438270922147438E-2"/>
  </r>
  <r>
    <x v="16"/>
    <x v="16"/>
    <m/>
    <x v="0"/>
    <x v="33"/>
    <n v="0.42567997696374771"/>
  </r>
  <r>
    <x v="16"/>
    <x v="16"/>
    <m/>
    <x v="1"/>
    <x v="33"/>
    <n v="0.29681921423979096"/>
  </r>
  <r>
    <x v="17"/>
    <x v="17"/>
    <m/>
    <x v="0"/>
    <x v="33"/>
    <n v="0.95513493055786347"/>
  </r>
  <r>
    <x v="17"/>
    <x v="17"/>
    <m/>
    <x v="1"/>
    <x v="33"/>
    <n v="0.71425249163793236"/>
  </r>
  <r>
    <x v="18"/>
    <x v="18"/>
    <m/>
    <x v="0"/>
    <x v="33"/>
    <n v="1"/>
  </r>
  <r>
    <x v="18"/>
    <x v="18"/>
    <m/>
    <x v="1"/>
    <x v="33"/>
    <n v="1"/>
  </r>
  <r>
    <x v="19"/>
    <x v="19"/>
    <m/>
    <x v="2"/>
    <x v="33"/>
    <n v="0.29398573580078047"/>
  </r>
  <r>
    <x v="19"/>
    <x v="19"/>
    <m/>
    <x v="0"/>
    <x v="33"/>
    <n v="0.34272922320554039"/>
  </r>
  <r>
    <x v="19"/>
    <x v="19"/>
    <m/>
    <x v="1"/>
    <x v="33"/>
    <n v="0.84698073059283308"/>
  </r>
  <r>
    <x v="20"/>
    <x v="20"/>
    <m/>
    <x v="2"/>
    <x v="33"/>
    <n v="0.21990045800781904"/>
  </r>
  <r>
    <x v="20"/>
    <x v="20"/>
    <m/>
    <x v="0"/>
    <x v="33"/>
    <n v="0.22167227574972545"/>
  </r>
  <r>
    <x v="20"/>
    <x v="20"/>
    <m/>
    <x v="1"/>
    <x v="33"/>
    <n v="0.18270093206447979"/>
  </r>
  <r>
    <x v="21"/>
    <x v="21"/>
    <m/>
    <x v="0"/>
    <x v="33"/>
    <n v="0.41551318995385472"/>
  </r>
  <r>
    <x v="21"/>
    <x v="21"/>
    <m/>
    <x v="1"/>
    <x v="33"/>
    <n v="0.34503073055179079"/>
  </r>
  <r>
    <x v="22"/>
    <x v="22"/>
    <m/>
    <x v="2"/>
    <x v="33"/>
    <n v="0.21874408247523427"/>
  </r>
  <r>
    <x v="22"/>
    <x v="22"/>
    <m/>
    <x v="0"/>
    <x v="33"/>
    <n v="0.25538281370992816"/>
  </r>
  <r>
    <x v="22"/>
    <x v="22"/>
    <m/>
    <x v="1"/>
    <x v="33"/>
    <n v="0.1316469355743449"/>
  </r>
  <r>
    <x v="23"/>
    <x v="23"/>
    <m/>
    <x v="0"/>
    <x v="33"/>
    <n v="0.25520251936766319"/>
  </r>
  <r>
    <x v="23"/>
    <x v="23"/>
    <m/>
    <x v="1"/>
    <x v="33"/>
    <n v="0.35425353202863114"/>
  </r>
  <r>
    <x v="24"/>
    <x v="24"/>
    <m/>
    <x v="0"/>
    <x v="33"/>
    <n v="0.22763586836697694"/>
  </r>
  <r>
    <x v="24"/>
    <x v="24"/>
    <m/>
    <x v="1"/>
    <x v="33"/>
    <n v="0.16547941344472483"/>
  </r>
  <r>
    <x v="25"/>
    <x v="25"/>
    <m/>
    <x v="0"/>
    <x v="33"/>
    <n v="0.20264841379587881"/>
  </r>
  <r>
    <x v="25"/>
    <x v="25"/>
    <m/>
    <x v="1"/>
    <x v="33"/>
    <n v="0.20315799258627984"/>
  </r>
  <r>
    <x v="26"/>
    <x v="26"/>
    <m/>
    <x v="2"/>
    <x v="33"/>
    <n v="0.17736060976366755"/>
  </r>
  <r>
    <x v="26"/>
    <x v="26"/>
    <m/>
    <x v="0"/>
    <x v="33"/>
    <n v="0.18458624316427358"/>
  </r>
  <r>
    <x v="26"/>
    <x v="26"/>
    <m/>
    <x v="1"/>
    <x v="33"/>
    <n v="0.31841915890603534"/>
  </r>
  <r>
    <x v="27"/>
    <x v="27"/>
    <m/>
    <x v="2"/>
    <x v="33"/>
    <n v="0.34707238115525119"/>
  </r>
  <r>
    <x v="27"/>
    <x v="27"/>
    <m/>
    <x v="0"/>
    <x v="33"/>
    <n v="0.29962506159731883"/>
  </r>
  <r>
    <x v="27"/>
    <x v="27"/>
    <m/>
    <x v="1"/>
    <x v="33"/>
    <n v="0.24100084474535718"/>
  </r>
  <r>
    <x v="28"/>
    <x v="28"/>
    <m/>
    <x v="2"/>
    <x v="33"/>
    <n v="0.16095102736922254"/>
  </r>
  <r>
    <x v="28"/>
    <x v="28"/>
    <m/>
    <x v="0"/>
    <x v="33"/>
    <n v="0.24452884544246517"/>
  </r>
  <r>
    <x v="28"/>
    <x v="28"/>
    <m/>
    <x v="1"/>
    <x v="33"/>
    <n v="0.27129006216190221"/>
  </r>
  <r>
    <x v="29"/>
    <x v="29"/>
    <m/>
    <x v="0"/>
    <x v="33"/>
    <n v="0.77335787079250562"/>
  </r>
  <r>
    <x v="29"/>
    <x v="29"/>
    <m/>
    <x v="1"/>
    <x v="33"/>
    <n v="0.64565945461906349"/>
  </r>
  <r>
    <x v="30"/>
    <x v="30"/>
    <m/>
    <x v="0"/>
    <x v="33"/>
    <n v="0.30400079932783358"/>
  </r>
  <r>
    <x v="30"/>
    <x v="30"/>
    <m/>
    <x v="1"/>
    <x v="33"/>
    <n v="0.28287208687361259"/>
  </r>
  <r>
    <x v="31"/>
    <x v="31"/>
    <m/>
    <x v="0"/>
    <x v="33"/>
    <n v="0.67973281511735584"/>
  </r>
  <r>
    <x v="31"/>
    <x v="31"/>
    <m/>
    <x v="1"/>
    <x v="33"/>
    <n v="0.62546502890540279"/>
  </r>
  <r>
    <x v="32"/>
    <x v="32"/>
    <m/>
    <x v="0"/>
    <x v="33"/>
    <n v="0.23772800042968489"/>
  </r>
  <r>
    <x v="32"/>
    <x v="32"/>
    <m/>
    <x v="1"/>
    <x v="33"/>
    <n v="0.25123785314594727"/>
  </r>
  <r>
    <x v="33"/>
    <x v="33"/>
    <m/>
    <x v="2"/>
    <x v="33"/>
    <n v="0.38243103241412107"/>
  </r>
  <r>
    <x v="33"/>
    <x v="33"/>
    <m/>
    <x v="0"/>
    <x v="33"/>
    <n v="0.41545768048612941"/>
  </r>
  <r>
    <x v="33"/>
    <x v="33"/>
    <m/>
    <x v="1"/>
    <x v="33"/>
    <n v="0.835626994490408"/>
  </r>
  <r>
    <x v="34"/>
    <x v="34"/>
    <m/>
    <x v="2"/>
    <x v="33"/>
    <n v="0.87523848057311682"/>
  </r>
  <r>
    <x v="34"/>
    <x v="34"/>
    <m/>
    <x v="0"/>
    <x v="33"/>
    <n v="0.67889722480785231"/>
  </r>
  <r>
    <x v="34"/>
    <x v="34"/>
    <m/>
    <x v="1"/>
    <x v="33"/>
    <n v="0.81155432487918555"/>
  </r>
  <r>
    <x v="35"/>
    <x v="35"/>
    <m/>
    <x v="0"/>
    <x v="33"/>
    <n v="0.15923879027958443"/>
  </r>
  <r>
    <x v="35"/>
    <x v="35"/>
    <m/>
    <x v="1"/>
    <x v="33"/>
    <n v="7.2293767251772501E-2"/>
  </r>
  <r>
    <x v="36"/>
    <x v="36"/>
    <m/>
    <x v="0"/>
    <x v="33"/>
    <n v="0.33138028054846885"/>
  </r>
  <r>
    <x v="36"/>
    <x v="36"/>
    <m/>
    <x v="1"/>
    <x v="33"/>
    <n v="0.24148866803424668"/>
  </r>
  <r>
    <x v="37"/>
    <x v="37"/>
    <m/>
    <x v="0"/>
    <x v="33"/>
    <n v="0.28772375037407616"/>
  </r>
  <r>
    <x v="37"/>
    <x v="37"/>
    <m/>
    <x v="1"/>
    <x v="33"/>
    <n v="0.61471070439246478"/>
  </r>
  <r>
    <x v="38"/>
    <x v="38"/>
    <m/>
    <x v="0"/>
    <x v="33"/>
    <n v="8.2576455988453319E-3"/>
  </r>
  <r>
    <x v="38"/>
    <x v="38"/>
    <m/>
    <x v="1"/>
    <x v="33"/>
    <n v="0.12091868118772682"/>
  </r>
  <r>
    <x v="39"/>
    <x v="39"/>
    <m/>
    <x v="0"/>
    <x v="33"/>
    <n v="0.11316730543640982"/>
  </r>
  <r>
    <x v="39"/>
    <x v="39"/>
    <m/>
    <x v="1"/>
    <x v="33"/>
    <n v="0.12077135328751244"/>
  </r>
  <r>
    <x v="40"/>
    <x v="40"/>
    <m/>
    <x v="2"/>
    <x v="33"/>
    <n v="0.15578894144633601"/>
  </r>
  <r>
    <x v="40"/>
    <x v="40"/>
    <m/>
    <x v="0"/>
    <x v="33"/>
    <n v="0.18607468965450302"/>
  </r>
  <r>
    <x v="40"/>
    <x v="40"/>
    <m/>
    <x v="1"/>
    <x v="33"/>
    <n v="0.13085822569795158"/>
  </r>
  <r>
    <x v="41"/>
    <x v="41"/>
    <m/>
    <x v="2"/>
    <x v="33"/>
    <n v="0.16111871807391828"/>
  </r>
  <r>
    <x v="41"/>
    <x v="41"/>
    <m/>
    <x v="0"/>
    <x v="33"/>
    <n v="0.19826214402972528"/>
  </r>
  <r>
    <x v="41"/>
    <x v="41"/>
    <m/>
    <x v="1"/>
    <x v="33"/>
    <n v="0.20880847060646537"/>
  </r>
  <r>
    <x v="42"/>
    <x v="42"/>
    <m/>
    <x v="2"/>
    <x v="33"/>
    <n v="6.0435680198247528E-2"/>
  </r>
  <r>
    <x v="42"/>
    <x v="42"/>
    <m/>
    <x v="0"/>
    <x v="33"/>
    <n v="7.0841109978107053E-2"/>
  </r>
  <r>
    <x v="42"/>
    <x v="42"/>
    <m/>
    <x v="1"/>
    <x v="33"/>
    <n v="7.4756072378118807E-2"/>
  </r>
  <r>
    <x v="43"/>
    <x v="43"/>
    <m/>
    <x v="0"/>
    <x v="33"/>
    <n v="0.23233791727451092"/>
  </r>
  <r>
    <x v="43"/>
    <x v="43"/>
    <m/>
    <x v="1"/>
    <x v="33"/>
    <n v="0.22133065690512507"/>
  </r>
  <r>
    <x v="44"/>
    <x v="44"/>
    <m/>
    <x v="2"/>
    <x v="33"/>
    <n v="0.15789920440337021"/>
  </r>
  <r>
    <x v="44"/>
    <x v="44"/>
    <m/>
    <x v="0"/>
    <x v="33"/>
    <n v="0.16715585829491539"/>
  </r>
  <r>
    <x v="44"/>
    <x v="44"/>
    <m/>
    <x v="1"/>
    <x v="33"/>
    <n v="0.17980746900932626"/>
  </r>
  <r>
    <x v="45"/>
    <x v="45"/>
    <m/>
    <x v="0"/>
    <x v="33"/>
    <n v="0.12889598992586027"/>
  </r>
  <r>
    <x v="45"/>
    <x v="45"/>
    <m/>
    <x v="1"/>
    <x v="33"/>
    <n v="0.10750544769847205"/>
  </r>
  <r>
    <x v="46"/>
    <x v="46"/>
    <m/>
    <x v="0"/>
    <x v="33"/>
    <n v="0.38428275345643753"/>
  </r>
  <r>
    <x v="46"/>
    <x v="46"/>
    <m/>
    <x v="1"/>
    <x v="33"/>
    <n v="0.40220805762552148"/>
  </r>
  <r>
    <x v="47"/>
    <x v="47"/>
    <m/>
    <x v="0"/>
    <x v="33"/>
    <n v="1"/>
  </r>
  <r>
    <x v="47"/>
    <x v="47"/>
    <m/>
    <x v="1"/>
    <x v="33"/>
    <n v="1"/>
  </r>
  <r>
    <x v="48"/>
    <x v="48"/>
    <m/>
    <x v="0"/>
    <x v="33"/>
    <n v="0.191534625978386"/>
  </r>
  <r>
    <x v="48"/>
    <x v="48"/>
    <m/>
    <x v="1"/>
    <x v="33"/>
    <n v="0.18385323590813793"/>
  </r>
  <r>
    <x v="49"/>
    <x v="49"/>
    <m/>
    <x v="0"/>
    <x v="33"/>
    <n v="0.12978675703732512"/>
  </r>
  <r>
    <x v="49"/>
    <x v="49"/>
    <m/>
    <x v="1"/>
    <x v="33"/>
    <n v="0.11531238794264922"/>
  </r>
  <r>
    <x v="50"/>
    <x v="50"/>
    <m/>
    <x v="2"/>
    <x v="33"/>
    <n v="0.71514753298953637"/>
  </r>
  <r>
    <x v="50"/>
    <x v="50"/>
    <m/>
    <x v="0"/>
    <x v="33"/>
    <n v="0.69363976856551779"/>
  </r>
  <r>
    <x v="50"/>
    <x v="50"/>
    <m/>
    <x v="1"/>
    <x v="33"/>
    <n v="0.29342161245258197"/>
  </r>
  <r>
    <x v="51"/>
    <x v="51"/>
    <m/>
    <x v="0"/>
    <x v="33"/>
    <n v="0.76545257950320678"/>
  </r>
  <r>
    <x v="51"/>
    <x v="51"/>
    <m/>
    <x v="1"/>
    <x v="33"/>
    <n v="1"/>
  </r>
  <r>
    <x v="52"/>
    <x v="52"/>
    <m/>
    <x v="2"/>
    <x v="33"/>
    <n v="0.16936323133614703"/>
  </r>
  <r>
    <x v="52"/>
    <x v="52"/>
    <m/>
    <x v="0"/>
    <x v="33"/>
    <n v="0.18958920791583794"/>
  </r>
  <r>
    <x v="52"/>
    <x v="52"/>
    <m/>
    <x v="1"/>
    <x v="33"/>
    <n v="0.14452229346992837"/>
  </r>
  <r>
    <x v="53"/>
    <x v="53"/>
    <m/>
    <x v="0"/>
    <x v="33"/>
    <n v="8.1000837275065296E-2"/>
  </r>
  <r>
    <x v="53"/>
    <x v="53"/>
    <m/>
    <x v="1"/>
    <x v="33"/>
    <n v="6.6881183267377853E-2"/>
  </r>
  <r>
    <x v="54"/>
    <x v="54"/>
    <m/>
    <x v="0"/>
    <x v="33"/>
    <n v="1"/>
  </r>
  <r>
    <x v="54"/>
    <x v="54"/>
    <m/>
    <x v="1"/>
    <x v="33"/>
    <n v="1"/>
  </r>
  <r>
    <x v="55"/>
    <x v="55"/>
    <m/>
    <x v="0"/>
    <x v="33"/>
    <n v="0.25707506222606352"/>
  </r>
  <r>
    <x v="55"/>
    <x v="55"/>
    <m/>
    <x v="1"/>
    <x v="33"/>
    <n v="0.27966895892714866"/>
  </r>
  <r>
    <x v="56"/>
    <x v="56"/>
    <m/>
    <x v="2"/>
    <x v="33"/>
    <n v="3.4456516804308633E-2"/>
  </r>
  <r>
    <x v="56"/>
    <x v="56"/>
    <m/>
    <x v="0"/>
    <x v="33"/>
    <n v="-4.4049848363400601"/>
  </r>
  <r>
    <x v="56"/>
    <x v="56"/>
    <m/>
    <x v="1"/>
    <x v="33"/>
    <n v="-9.0833145350762283"/>
  </r>
  <r>
    <x v="57"/>
    <x v="57"/>
    <m/>
    <x v="0"/>
    <x v="33"/>
    <n v="0.12778617353922483"/>
  </r>
  <r>
    <x v="57"/>
    <x v="57"/>
    <m/>
    <x v="1"/>
    <x v="33"/>
    <n v="0.12720364113985874"/>
  </r>
  <r>
    <x v="57"/>
    <x v="57"/>
    <m/>
    <x v="3"/>
    <x v="33"/>
    <n v="0.16264059793199287"/>
  </r>
  <r>
    <x v="57"/>
    <x v="57"/>
    <m/>
    <x v="4"/>
    <x v="33"/>
    <n v="4.5793153036301264E-2"/>
  </r>
  <r>
    <x v="57"/>
    <x v="57"/>
    <m/>
    <x v="5"/>
    <x v="33"/>
    <n v="0.10496840312923235"/>
  </r>
  <r>
    <x v="58"/>
    <x v="58"/>
    <m/>
    <x v="0"/>
    <x v="33"/>
    <n v="0.20715385858226673"/>
  </r>
  <r>
    <x v="58"/>
    <x v="58"/>
    <m/>
    <x v="1"/>
    <x v="33"/>
    <n v="0.19316423313302158"/>
  </r>
  <r>
    <x v="59"/>
    <x v="59"/>
    <m/>
    <x v="0"/>
    <x v="33"/>
    <n v="0.41455036355337849"/>
  </r>
  <r>
    <x v="59"/>
    <x v="59"/>
    <m/>
    <x v="1"/>
    <x v="33"/>
    <n v="0.80380080673660181"/>
  </r>
  <r>
    <x v="60"/>
    <x v="60"/>
    <m/>
    <x v="2"/>
    <x v="33"/>
    <n v="0.25714131015294273"/>
  </r>
  <r>
    <x v="60"/>
    <x v="60"/>
    <m/>
    <x v="0"/>
    <x v="33"/>
    <n v="0.36836032607416058"/>
  </r>
  <r>
    <x v="60"/>
    <x v="60"/>
    <m/>
    <x v="1"/>
    <x v="33"/>
    <n v="0.31653977800130123"/>
  </r>
  <r>
    <x v="61"/>
    <x v="61"/>
    <m/>
    <x v="0"/>
    <x v="33"/>
    <n v="0.68207946286761967"/>
  </r>
  <r>
    <x v="61"/>
    <x v="61"/>
    <m/>
    <x v="1"/>
    <x v="33"/>
    <n v="0.41810211719957879"/>
  </r>
  <r>
    <x v="62"/>
    <x v="62"/>
    <m/>
    <x v="0"/>
    <x v="33"/>
    <n v="0.41398407047940639"/>
  </r>
  <r>
    <x v="62"/>
    <x v="62"/>
    <m/>
    <x v="1"/>
    <x v="33"/>
    <n v="0.91752310155647299"/>
  </r>
  <r>
    <x v="63"/>
    <x v="63"/>
    <m/>
    <x v="0"/>
    <x v="33"/>
    <n v="0.17809109919131161"/>
  </r>
  <r>
    <x v="63"/>
    <x v="63"/>
    <m/>
    <x v="1"/>
    <x v="33"/>
    <n v="0.18280195402210017"/>
  </r>
  <r>
    <x v="64"/>
    <x v="64"/>
    <m/>
    <x v="2"/>
    <x v="33"/>
    <n v="0.11720787361957717"/>
  </r>
  <r>
    <x v="64"/>
    <x v="64"/>
    <m/>
    <x v="0"/>
    <x v="33"/>
    <n v="0.16293962101948509"/>
  </r>
  <r>
    <x v="64"/>
    <x v="64"/>
    <m/>
    <x v="1"/>
    <x v="33"/>
    <n v="0.14308358357752024"/>
  </r>
  <r>
    <x v="65"/>
    <x v="65"/>
    <m/>
    <x v="0"/>
    <x v="33"/>
    <n v="0.22557791721577047"/>
  </r>
  <r>
    <x v="65"/>
    <x v="65"/>
    <m/>
    <x v="1"/>
    <x v="33"/>
    <n v="3.8881295597720529E-2"/>
  </r>
  <r>
    <x v="65"/>
    <x v="65"/>
    <m/>
    <x v="3"/>
    <x v="33"/>
    <n v="0.2280544075801732"/>
  </r>
  <r>
    <x v="65"/>
    <x v="65"/>
    <m/>
    <x v="4"/>
    <x v="33"/>
    <n v="0.19628430754377726"/>
  </r>
  <r>
    <x v="65"/>
    <x v="65"/>
    <m/>
    <x v="5"/>
    <x v="33"/>
    <n v="0.32394309810229716"/>
  </r>
  <r>
    <x v="66"/>
    <x v="66"/>
    <m/>
    <x v="0"/>
    <x v="33"/>
    <n v="0.28290287190920088"/>
  </r>
  <r>
    <x v="66"/>
    <x v="66"/>
    <m/>
    <x v="1"/>
    <x v="33"/>
    <n v="0.35020890508118985"/>
  </r>
  <r>
    <x v="67"/>
    <x v="67"/>
    <m/>
    <x v="0"/>
    <x v="33"/>
    <n v="0.11992192382816937"/>
  </r>
  <r>
    <x v="67"/>
    <x v="67"/>
    <m/>
    <x v="1"/>
    <x v="33"/>
    <n v="0.13674864690964242"/>
  </r>
  <r>
    <x v="68"/>
    <x v="68"/>
    <m/>
    <x v="0"/>
    <x v="33"/>
    <n v="1"/>
  </r>
  <r>
    <x v="68"/>
    <x v="68"/>
    <m/>
    <x v="1"/>
    <x v="33"/>
    <n v="3.0064300115878006E-4"/>
  </r>
  <r>
    <x v="69"/>
    <x v="69"/>
    <m/>
    <x v="0"/>
    <x v="33"/>
    <n v="0.65284397126450766"/>
  </r>
  <r>
    <x v="69"/>
    <x v="69"/>
    <m/>
    <x v="1"/>
    <x v="33"/>
    <n v="0.37090444774868669"/>
  </r>
  <r>
    <x v="70"/>
    <x v="70"/>
    <m/>
    <x v="0"/>
    <x v="33"/>
    <n v="0.12149226898389257"/>
  </r>
  <r>
    <x v="70"/>
    <x v="70"/>
    <m/>
    <x v="1"/>
    <x v="33"/>
    <n v="5.1553748883133563E-2"/>
  </r>
  <r>
    <x v="71"/>
    <x v="71"/>
    <m/>
    <x v="0"/>
    <x v="33"/>
    <n v="0.13171627129201796"/>
  </r>
  <r>
    <x v="71"/>
    <x v="71"/>
    <m/>
    <x v="1"/>
    <x v="33"/>
    <n v="-8.463921423526094E-2"/>
  </r>
  <r>
    <x v="72"/>
    <x v="72"/>
    <m/>
    <x v="0"/>
    <x v="33"/>
    <n v="0.10059371178442857"/>
  </r>
  <r>
    <x v="72"/>
    <x v="72"/>
    <m/>
    <x v="1"/>
    <x v="33"/>
    <n v="0.14113952276445085"/>
  </r>
  <r>
    <x v="0"/>
    <x v="0"/>
    <m/>
    <x v="0"/>
    <x v="34"/>
    <n v="3.0520441606128584E-2"/>
  </r>
  <r>
    <x v="0"/>
    <x v="0"/>
    <m/>
    <x v="1"/>
    <x v="34"/>
    <n v="9.8748701837954811E-2"/>
  </r>
  <r>
    <x v="1"/>
    <x v="1"/>
    <m/>
    <x v="0"/>
    <x v="34"/>
    <n v="4.0659973970963541E-2"/>
  </r>
  <r>
    <x v="2"/>
    <x v="2"/>
    <m/>
    <x v="0"/>
    <x v="34"/>
    <n v="0.1736459236783911"/>
  </r>
  <r>
    <x v="2"/>
    <x v="2"/>
    <m/>
    <x v="1"/>
    <x v="34"/>
    <n v="0.1562804859745584"/>
  </r>
  <r>
    <x v="3"/>
    <x v="3"/>
    <m/>
    <x v="0"/>
    <x v="34"/>
    <n v="0.18806325913238495"/>
  </r>
  <r>
    <x v="3"/>
    <x v="3"/>
    <m/>
    <x v="1"/>
    <x v="34"/>
    <n v="0.13204179729606394"/>
  </r>
  <r>
    <x v="4"/>
    <x v="4"/>
    <m/>
    <x v="0"/>
    <x v="34"/>
    <n v="0.12869985420634583"/>
  </r>
  <r>
    <x v="4"/>
    <x v="4"/>
    <m/>
    <x v="1"/>
    <x v="34"/>
    <n v="9.6437518797369601E-2"/>
  </r>
  <r>
    <x v="5"/>
    <x v="5"/>
    <m/>
    <x v="0"/>
    <x v="34"/>
    <n v="0.10634519584176676"/>
  </r>
  <r>
    <x v="5"/>
    <x v="5"/>
    <m/>
    <x v="1"/>
    <x v="34"/>
    <n v="0.1639663967460199"/>
  </r>
  <r>
    <x v="6"/>
    <x v="6"/>
    <m/>
    <x v="2"/>
    <x v="34"/>
    <n v="0.86680667286332336"/>
  </r>
  <r>
    <x v="6"/>
    <x v="6"/>
    <m/>
    <x v="0"/>
    <x v="34"/>
    <n v="0.17092804898339359"/>
  </r>
  <r>
    <x v="6"/>
    <x v="6"/>
    <m/>
    <x v="1"/>
    <x v="34"/>
    <n v="0.116257983301534"/>
  </r>
  <r>
    <x v="7"/>
    <x v="7"/>
    <m/>
    <x v="0"/>
    <x v="34"/>
    <n v="0.14617357422336857"/>
  </r>
  <r>
    <x v="7"/>
    <x v="7"/>
    <m/>
    <x v="1"/>
    <x v="34"/>
    <n v="0.1709946575630302"/>
  </r>
  <r>
    <x v="8"/>
    <x v="8"/>
    <m/>
    <x v="2"/>
    <x v="34"/>
    <n v="9.9217435164696333E-2"/>
  </r>
  <r>
    <x v="8"/>
    <x v="8"/>
    <m/>
    <x v="0"/>
    <x v="34"/>
    <n v="8.3413910181722409E-2"/>
  </r>
  <r>
    <x v="8"/>
    <x v="8"/>
    <m/>
    <x v="1"/>
    <x v="34"/>
    <n v="7.7358159041968522E-2"/>
  </r>
  <r>
    <x v="9"/>
    <x v="9"/>
    <m/>
    <x v="0"/>
    <x v="34"/>
    <n v="6.8736780492487312E-2"/>
  </r>
  <r>
    <x v="9"/>
    <x v="9"/>
    <m/>
    <x v="1"/>
    <x v="34"/>
    <n v="8.0728382212346753E-2"/>
  </r>
  <r>
    <x v="10"/>
    <x v="10"/>
    <m/>
    <x v="0"/>
    <x v="34"/>
    <n v="0.24881720674576768"/>
  </r>
  <r>
    <x v="10"/>
    <x v="10"/>
    <m/>
    <x v="1"/>
    <x v="34"/>
    <n v="0.20944293203906164"/>
  </r>
  <r>
    <x v="11"/>
    <x v="11"/>
    <m/>
    <x v="0"/>
    <x v="34"/>
    <n v="0.11308752767166037"/>
  </r>
  <r>
    <x v="11"/>
    <x v="11"/>
    <m/>
    <x v="1"/>
    <x v="34"/>
    <n v="-4.6698695899740156E-2"/>
  </r>
  <r>
    <x v="12"/>
    <x v="12"/>
    <m/>
    <x v="0"/>
    <x v="34"/>
    <n v="7.4343255784589155E-2"/>
  </r>
  <r>
    <x v="12"/>
    <x v="12"/>
    <m/>
    <x v="1"/>
    <x v="34"/>
    <n v="3.7878380265699743E-2"/>
  </r>
  <r>
    <x v="13"/>
    <x v="13"/>
    <m/>
    <x v="0"/>
    <x v="34"/>
    <n v="0.1342811781551205"/>
  </r>
  <r>
    <x v="13"/>
    <x v="13"/>
    <m/>
    <x v="1"/>
    <x v="34"/>
    <n v="8.8613232718516802E-2"/>
  </r>
  <r>
    <x v="14"/>
    <x v="14"/>
    <m/>
    <x v="2"/>
    <x v="34"/>
    <n v="0.13220689129419178"/>
  </r>
  <r>
    <x v="14"/>
    <x v="14"/>
    <m/>
    <x v="0"/>
    <x v="34"/>
    <n v="0.10633743433294891"/>
  </r>
  <r>
    <x v="14"/>
    <x v="14"/>
    <m/>
    <x v="1"/>
    <x v="34"/>
    <n v="9.1821500331953812E-2"/>
  </r>
  <r>
    <x v="15"/>
    <x v="15"/>
    <m/>
    <x v="2"/>
    <x v="34"/>
    <n v="2.2654979774675083E-2"/>
  </r>
  <r>
    <x v="15"/>
    <x v="15"/>
    <m/>
    <x v="0"/>
    <x v="34"/>
    <n v="1.5687223997110415E-2"/>
  </r>
  <r>
    <x v="15"/>
    <x v="15"/>
    <m/>
    <x v="1"/>
    <x v="34"/>
    <n v="-2.9681329317988642E-2"/>
  </r>
  <r>
    <x v="16"/>
    <x v="16"/>
    <m/>
    <x v="0"/>
    <x v="34"/>
    <n v="0.27426332923645874"/>
  </r>
  <r>
    <x v="16"/>
    <x v="16"/>
    <m/>
    <x v="1"/>
    <x v="34"/>
    <n v="0.12178533875159926"/>
  </r>
  <r>
    <x v="17"/>
    <x v="17"/>
    <m/>
    <x v="0"/>
    <x v="34"/>
    <n v="0.12886547283568475"/>
  </r>
  <r>
    <x v="17"/>
    <x v="17"/>
    <m/>
    <x v="1"/>
    <x v="34"/>
    <n v="0.33948451322991335"/>
  </r>
  <r>
    <x v="18"/>
    <x v="18"/>
    <m/>
    <x v="0"/>
    <x v="34"/>
    <n v="0.48267949387816661"/>
  </r>
  <r>
    <x v="18"/>
    <x v="18"/>
    <m/>
    <x v="1"/>
    <x v="34"/>
    <n v="0.28038426245227666"/>
  </r>
  <r>
    <x v="19"/>
    <x v="19"/>
    <m/>
    <x v="2"/>
    <x v="34"/>
    <n v="9.4792037266096071E-2"/>
  </r>
  <r>
    <x v="19"/>
    <x v="19"/>
    <m/>
    <x v="0"/>
    <x v="34"/>
    <n v="1.4388153655599875E-2"/>
  </r>
  <r>
    <x v="19"/>
    <x v="19"/>
    <m/>
    <x v="1"/>
    <x v="34"/>
    <n v="0.68098237523207217"/>
  </r>
  <r>
    <x v="20"/>
    <x v="20"/>
    <m/>
    <x v="2"/>
    <x v="34"/>
    <n v="0.1094554733542617"/>
  </r>
  <r>
    <x v="20"/>
    <x v="20"/>
    <m/>
    <x v="0"/>
    <x v="34"/>
    <n v="7.1082033395554536E-2"/>
  </r>
  <r>
    <x v="20"/>
    <x v="20"/>
    <m/>
    <x v="1"/>
    <x v="34"/>
    <n v="5.0166345230057703E-2"/>
  </r>
  <r>
    <x v="21"/>
    <x v="21"/>
    <m/>
    <x v="0"/>
    <x v="34"/>
    <n v="6.7216735619868434E-2"/>
  </r>
  <r>
    <x v="21"/>
    <x v="21"/>
    <m/>
    <x v="1"/>
    <x v="34"/>
    <n v="8.8492296521404001E-2"/>
  </r>
  <r>
    <x v="22"/>
    <x v="22"/>
    <m/>
    <x v="2"/>
    <x v="34"/>
    <n v="-0.13748565956152156"/>
  </r>
  <r>
    <x v="22"/>
    <x v="22"/>
    <m/>
    <x v="0"/>
    <x v="34"/>
    <n v="-1.4291129283832412E-2"/>
  </r>
  <r>
    <x v="22"/>
    <x v="22"/>
    <m/>
    <x v="1"/>
    <x v="34"/>
    <n v="-6.3874039064615298E-3"/>
  </r>
  <r>
    <x v="23"/>
    <x v="23"/>
    <m/>
    <x v="0"/>
    <x v="34"/>
    <n v="6.2490014895442432E-2"/>
  </r>
  <r>
    <x v="23"/>
    <x v="23"/>
    <m/>
    <x v="1"/>
    <x v="34"/>
    <n v="0.20865126798265682"/>
  </r>
  <r>
    <x v="24"/>
    <x v="24"/>
    <m/>
    <x v="0"/>
    <x v="34"/>
    <n v="0.18770888485551035"/>
  </r>
  <r>
    <x v="24"/>
    <x v="24"/>
    <m/>
    <x v="1"/>
    <x v="34"/>
    <n v="0.14059732632886743"/>
  </r>
  <r>
    <x v="25"/>
    <x v="25"/>
    <m/>
    <x v="0"/>
    <x v="34"/>
    <n v="7.6650344517955479E-2"/>
  </r>
  <r>
    <x v="25"/>
    <x v="25"/>
    <m/>
    <x v="1"/>
    <x v="34"/>
    <n v="4.0621106591620812E-2"/>
  </r>
  <r>
    <x v="26"/>
    <x v="26"/>
    <m/>
    <x v="2"/>
    <x v="34"/>
    <n v="0.10241504012543717"/>
  </r>
  <r>
    <x v="26"/>
    <x v="26"/>
    <m/>
    <x v="0"/>
    <x v="34"/>
    <n v="-1.6810434839575266E-2"/>
  </r>
  <r>
    <x v="26"/>
    <x v="26"/>
    <m/>
    <x v="1"/>
    <x v="34"/>
    <n v="7.6895927478386389E-2"/>
  </r>
  <r>
    <x v="27"/>
    <x v="27"/>
    <m/>
    <x v="2"/>
    <x v="34"/>
    <n v="0.31506196954073762"/>
  </r>
  <r>
    <x v="27"/>
    <x v="27"/>
    <m/>
    <x v="0"/>
    <x v="34"/>
    <n v="0.21521845301603551"/>
  </r>
  <r>
    <x v="27"/>
    <x v="27"/>
    <m/>
    <x v="1"/>
    <x v="34"/>
    <n v="0.14301204204181278"/>
  </r>
  <r>
    <x v="28"/>
    <x v="28"/>
    <m/>
    <x v="2"/>
    <x v="34"/>
    <n v="7.7333995662017263E-2"/>
  </r>
  <r>
    <x v="28"/>
    <x v="28"/>
    <m/>
    <x v="0"/>
    <x v="34"/>
    <n v="8.2438677553837048E-2"/>
  </r>
  <r>
    <x v="28"/>
    <x v="28"/>
    <m/>
    <x v="1"/>
    <x v="34"/>
    <n v="7.1904375506048834E-2"/>
  </r>
  <r>
    <x v="29"/>
    <x v="29"/>
    <m/>
    <x v="0"/>
    <x v="34"/>
    <n v="0.1761022061848781"/>
  </r>
  <r>
    <x v="29"/>
    <x v="29"/>
    <m/>
    <x v="1"/>
    <x v="34"/>
    <n v="0.29867831786005827"/>
  </r>
  <r>
    <x v="30"/>
    <x v="30"/>
    <m/>
    <x v="0"/>
    <x v="34"/>
    <n v="0.17934377204824631"/>
  </r>
  <r>
    <x v="30"/>
    <x v="30"/>
    <m/>
    <x v="1"/>
    <x v="34"/>
    <n v="0.16418444585824801"/>
  </r>
  <r>
    <x v="31"/>
    <x v="31"/>
    <m/>
    <x v="0"/>
    <x v="34"/>
    <n v="0.16948822318739049"/>
  </r>
  <r>
    <x v="31"/>
    <x v="31"/>
    <m/>
    <x v="1"/>
    <x v="34"/>
    <n v="0.14904669541070262"/>
  </r>
  <r>
    <x v="32"/>
    <x v="32"/>
    <m/>
    <x v="0"/>
    <x v="34"/>
    <n v="4.9338605373441161E-2"/>
  </r>
  <r>
    <x v="32"/>
    <x v="32"/>
    <m/>
    <x v="1"/>
    <x v="34"/>
    <n v="5.5674425543300023E-2"/>
  </r>
  <r>
    <x v="33"/>
    <x v="33"/>
    <m/>
    <x v="2"/>
    <x v="34"/>
    <n v="0.20136763305377903"/>
  </r>
  <r>
    <x v="33"/>
    <x v="33"/>
    <m/>
    <x v="0"/>
    <x v="34"/>
    <n v="0.2969792322228656"/>
  </r>
  <r>
    <x v="33"/>
    <x v="33"/>
    <m/>
    <x v="1"/>
    <x v="34"/>
    <n v="0.73937016419172807"/>
  </r>
  <r>
    <x v="34"/>
    <x v="34"/>
    <m/>
    <x v="2"/>
    <x v="34"/>
    <n v="0.13893850380227515"/>
  </r>
  <r>
    <x v="34"/>
    <x v="34"/>
    <m/>
    <x v="0"/>
    <x v="34"/>
    <n v="4.4476793422050555E-2"/>
  </r>
  <r>
    <x v="34"/>
    <x v="34"/>
    <m/>
    <x v="1"/>
    <x v="34"/>
    <n v="0.19416835547053554"/>
  </r>
  <r>
    <x v="35"/>
    <x v="35"/>
    <m/>
    <x v="0"/>
    <x v="34"/>
    <n v="0.11118736195764742"/>
  </r>
  <r>
    <x v="35"/>
    <x v="35"/>
    <m/>
    <x v="1"/>
    <x v="34"/>
    <n v="6.2616010695458191E-2"/>
  </r>
  <r>
    <x v="36"/>
    <x v="36"/>
    <m/>
    <x v="0"/>
    <x v="34"/>
    <n v="0.25883966586745621"/>
  </r>
  <r>
    <x v="36"/>
    <x v="36"/>
    <m/>
    <x v="1"/>
    <x v="34"/>
    <n v="0.15872402894307194"/>
  </r>
  <r>
    <x v="37"/>
    <x v="37"/>
    <m/>
    <x v="0"/>
    <x v="34"/>
    <n v="0.12261526238450667"/>
  </r>
  <r>
    <x v="37"/>
    <x v="37"/>
    <m/>
    <x v="1"/>
    <x v="34"/>
    <n v="0.46001061484465505"/>
  </r>
  <r>
    <x v="38"/>
    <x v="38"/>
    <m/>
    <x v="0"/>
    <x v="34"/>
    <n v="-8.4435237223403931E-2"/>
  </r>
  <r>
    <x v="38"/>
    <x v="38"/>
    <m/>
    <x v="1"/>
    <x v="34"/>
    <n v="2.9722766729579801E-2"/>
  </r>
  <r>
    <x v="39"/>
    <x v="39"/>
    <m/>
    <x v="0"/>
    <x v="34"/>
    <n v="3.1145064359125677E-2"/>
  </r>
  <r>
    <x v="39"/>
    <x v="39"/>
    <m/>
    <x v="1"/>
    <x v="34"/>
    <n v="2.8863977497793781E-2"/>
  </r>
  <r>
    <x v="40"/>
    <x v="40"/>
    <m/>
    <x v="2"/>
    <x v="34"/>
    <n v="0.21179830668442659"/>
  </r>
  <r>
    <x v="40"/>
    <x v="40"/>
    <m/>
    <x v="0"/>
    <x v="34"/>
    <n v="0.18578457329172426"/>
  </r>
  <r>
    <x v="40"/>
    <x v="40"/>
    <m/>
    <x v="1"/>
    <x v="34"/>
    <n v="0.30047876909680848"/>
  </r>
  <r>
    <x v="41"/>
    <x v="41"/>
    <m/>
    <x v="2"/>
    <x v="34"/>
    <n v="-1.0451847956730769E-3"/>
  </r>
  <r>
    <x v="41"/>
    <x v="41"/>
    <m/>
    <x v="0"/>
    <x v="34"/>
    <n v="-2.3877736168196689E-2"/>
  </r>
  <r>
    <x v="41"/>
    <x v="41"/>
    <m/>
    <x v="1"/>
    <x v="34"/>
    <n v="2.4286909549561319E-2"/>
  </r>
  <r>
    <x v="42"/>
    <x v="42"/>
    <m/>
    <x v="2"/>
    <x v="34"/>
    <n v="2.6794500790429616E-2"/>
  </r>
  <r>
    <x v="42"/>
    <x v="42"/>
    <m/>
    <x v="0"/>
    <x v="34"/>
    <n v="6.529619471658335E-2"/>
  </r>
  <r>
    <x v="42"/>
    <x v="42"/>
    <m/>
    <x v="1"/>
    <x v="34"/>
    <n v="3.8588993522853117E-2"/>
  </r>
  <r>
    <x v="43"/>
    <x v="43"/>
    <m/>
    <x v="0"/>
    <x v="34"/>
    <n v="7.8551986589168524E-2"/>
  </r>
  <r>
    <x v="43"/>
    <x v="43"/>
    <m/>
    <x v="1"/>
    <x v="34"/>
    <n v="0.16075276412371797"/>
  </r>
  <r>
    <x v="44"/>
    <x v="44"/>
    <m/>
    <x v="2"/>
    <x v="34"/>
    <n v="0.13147747217066516"/>
  </r>
  <r>
    <x v="44"/>
    <x v="44"/>
    <m/>
    <x v="0"/>
    <x v="34"/>
    <n v="8.0078892166109278E-2"/>
  </r>
  <r>
    <x v="44"/>
    <x v="44"/>
    <m/>
    <x v="1"/>
    <x v="34"/>
    <n v="9.9137251826315179E-2"/>
  </r>
  <r>
    <x v="45"/>
    <x v="45"/>
    <m/>
    <x v="0"/>
    <x v="34"/>
    <n v="2.0974550739799955E-2"/>
  </r>
  <r>
    <x v="45"/>
    <x v="45"/>
    <m/>
    <x v="1"/>
    <x v="34"/>
    <n v="6.7894516739238978E-3"/>
  </r>
  <r>
    <x v="46"/>
    <x v="46"/>
    <m/>
    <x v="0"/>
    <x v="34"/>
    <n v="0.17719651479515"/>
  </r>
  <r>
    <x v="46"/>
    <x v="46"/>
    <m/>
    <x v="1"/>
    <x v="34"/>
    <n v="0.12290487771286075"/>
  </r>
  <r>
    <x v="47"/>
    <x v="47"/>
    <m/>
    <x v="0"/>
    <x v="34"/>
    <n v="0.23797478688321436"/>
  </r>
  <r>
    <x v="47"/>
    <x v="47"/>
    <m/>
    <x v="1"/>
    <x v="34"/>
    <n v="0.17192950841098142"/>
  </r>
  <r>
    <x v="48"/>
    <x v="48"/>
    <m/>
    <x v="0"/>
    <x v="34"/>
    <n v="7.692546222799107E-2"/>
  </r>
  <r>
    <x v="48"/>
    <x v="48"/>
    <m/>
    <x v="1"/>
    <x v="34"/>
    <n v="6.5538395110040781E-2"/>
  </r>
  <r>
    <x v="49"/>
    <x v="49"/>
    <m/>
    <x v="0"/>
    <x v="34"/>
    <n v="0.15067167866852268"/>
  </r>
  <r>
    <x v="49"/>
    <x v="49"/>
    <m/>
    <x v="1"/>
    <x v="34"/>
    <n v="8.3180886374232321E-2"/>
  </r>
  <r>
    <x v="50"/>
    <x v="50"/>
    <m/>
    <x v="2"/>
    <x v="34"/>
    <n v="0.35182169649716155"/>
  </r>
  <r>
    <x v="50"/>
    <x v="50"/>
    <m/>
    <x v="0"/>
    <x v="34"/>
    <n v="0.79888228952219598"/>
  </r>
  <r>
    <x v="50"/>
    <x v="50"/>
    <m/>
    <x v="1"/>
    <x v="34"/>
    <n v="7.2227476931701312E-2"/>
  </r>
  <r>
    <x v="51"/>
    <x v="51"/>
    <m/>
    <x v="0"/>
    <x v="34"/>
    <n v="7.8364561886846484"/>
  </r>
  <r>
    <x v="51"/>
    <x v="51"/>
    <m/>
    <x v="1"/>
    <x v="34"/>
    <n v="-2.8223485234437322"/>
  </r>
  <r>
    <x v="52"/>
    <x v="52"/>
    <m/>
    <x v="2"/>
    <x v="34"/>
    <n v="0.11659026003131284"/>
  </r>
  <r>
    <x v="52"/>
    <x v="52"/>
    <m/>
    <x v="0"/>
    <x v="34"/>
    <n v="9.0842177532869162E-2"/>
  </r>
  <r>
    <x v="52"/>
    <x v="52"/>
    <m/>
    <x v="1"/>
    <x v="34"/>
    <n v="2.2097356777081766E-2"/>
  </r>
  <r>
    <x v="53"/>
    <x v="53"/>
    <m/>
    <x v="0"/>
    <x v="34"/>
    <n v="2.6315319302651741E-2"/>
  </r>
  <r>
    <x v="53"/>
    <x v="53"/>
    <m/>
    <x v="1"/>
    <x v="34"/>
    <n v="2.3538021332440959E-2"/>
  </r>
  <r>
    <x v="54"/>
    <x v="54"/>
    <m/>
    <x v="0"/>
    <x v="34"/>
    <n v="-3.3147075940400179"/>
  </r>
  <r>
    <x v="54"/>
    <x v="54"/>
    <m/>
    <x v="1"/>
    <x v="34"/>
    <n v="0.35900558115784476"/>
  </r>
  <r>
    <x v="55"/>
    <x v="55"/>
    <m/>
    <x v="0"/>
    <x v="34"/>
    <n v="0.14873975178402771"/>
  </r>
  <r>
    <x v="55"/>
    <x v="55"/>
    <m/>
    <x v="1"/>
    <x v="34"/>
    <n v="0.16465551190514005"/>
  </r>
  <r>
    <x v="56"/>
    <x v="56"/>
    <m/>
    <x v="2"/>
    <x v="34"/>
    <n v="-3.0935448894722526E-2"/>
  </r>
  <r>
    <x v="56"/>
    <x v="56"/>
    <m/>
    <x v="0"/>
    <x v="34"/>
    <n v="-4.4816857642726848"/>
  </r>
  <r>
    <x v="56"/>
    <x v="56"/>
    <m/>
    <x v="1"/>
    <x v="34"/>
    <n v="-13.761814869487329"/>
  </r>
  <r>
    <x v="57"/>
    <x v="57"/>
    <m/>
    <x v="0"/>
    <x v="34"/>
    <n v="0.10463414429957645"/>
  </r>
  <r>
    <x v="57"/>
    <x v="57"/>
    <m/>
    <x v="1"/>
    <x v="34"/>
    <n v="5.1605918837202558E-2"/>
  </r>
  <r>
    <x v="57"/>
    <x v="57"/>
    <m/>
    <x v="3"/>
    <x v="34"/>
    <n v="0.10645622574417936"/>
  </r>
  <r>
    <x v="57"/>
    <x v="57"/>
    <m/>
    <x v="4"/>
    <x v="34"/>
    <n v="4.5802316395459772E-2"/>
  </r>
  <r>
    <x v="57"/>
    <x v="57"/>
    <m/>
    <x v="5"/>
    <x v="34"/>
    <n v="8.4133323817801378E-2"/>
  </r>
  <r>
    <x v="58"/>
    <x v="58"/>
    <m/>
    <x v="0"/>
    <x v="34"/>
    <n v="6.3828265061414036E-2"/>
  </r>
  <r>
    <x v="58"/>
    <x v="58"/>
    <m/>
    <x v="1"/>
    <x v="34"/>
    <n v="6.4089478447049347E-2"/>
  </r>
  <r>
    <x v="59"/>
    <x v="59"/>
    <m/>
    <x v="0"/>
    <x v="34"/>
    <n v="2.2863423558914856E-2"/>
  </r>
  <r>
    <x v="59"/>
    <x v="59"/>
    <m/>
    <x v="1"/>
    <x v="34"/>
    <n v="-0.20685083591150852"/>
  </r>
  <r>
    <x v="60"/>
    <x v="60"/>
    <m/>
    <x v="2"/>
    <x v="34"/>
    <n v="-0.15207320356275131"/>
  </r>
  <r>
    <x v="60"/>
    <x v="60"/>
    <m/>
    <x v="0"/>
    <x v="34"/>
    <n v="8.6175414278754414E-2"/>
  </r>
  <r>
    <x v="60"/>
    <x v="60"/>
    <m/>
    <x v="1"/>
    <x v="34"/>
    <n v="-8.7110773706186237E-2"/>
  </r>
  <r>
    <x v="61"/>
    <x v="61"/>
    <m/>
    <x v="0"/>
    <x v="34"/>
    <n v="0.1831670623532467"/>
  </r>
  <r>
    <x v="61"/>
    <x v="61"/>
    <m/>
    <x v="1"/>
    <x v="34"/>
    <n v="0.25822862068084201"/>
  </r>
  <r>
    <x v="62"/>
    <x v="62"/>
    <m/>
    <x v="0"/>
    <x v="34"/>
    <n v="0.11464845895751857"/>
  </r>
  <r>
    <x v="62"/>
    <x v="62"/>
    <m/>
    <x v="1"/>
    <x v="34"/>
    <n v="0.13551479463256644"/>
  </r>
  <r>
    <x v="63"/>
    <x v="63"/>
    <m/>
    <x v="0"/>
    <x v="34"/>
    <n v="0.15530962484050528"/>
  </r>
  <r>
    <x v="63"/>
    <x v="63"/>
    <m/>
    <x v="1"/>
    <x v="34"/>
    <n v="0.53956912588009176"/>
  </r>
  <r>
    <x v="64"/>
    <x v="64"/>
    <m/>
    <x v="2"/>
    <x v="34"/>
    <n v="3.7606623723236525E-2"/>
  </r>
  <r>
    <x v="64"/>
    <x v="64"/>
    <m/>
    <x v="0"/>
    <x v="34"/>
    <n v="6.2544790353310953E-2"/>
  </r>
  <r>
    <x v="64"/>
    <x v="64"/>
    <m/>
    <x v="1"/>
    <x v="34"/>
    <n v="2.4611568722524971E-2"/>
  </r>
  <r>
    <x v="65"/>
    <x v="65"/>
    <m/>
    <x v="0"/>
    <x v="34"/>
    <n v="0.20351114109246163"/>
  </r>
  <r>
    <x v="65"/>
    <x v="65"/>
    <m/>
    <x v="1"/>
    <x v="34"/>
    <n v="4.5282545872985795E-2"/>
  </r>
  <r>
    <x v="65"/>
    <x v="65"/>
    <m/>
    <x v="3"/>
    <x v="34"/>
    <n v="0.2065793080971256"/>
  </r>
  <r>
    <x v="65"/>
    <x v="65"/>
    <m/>
    <x v="4"/>
    <x v="34"/>
    <n v="0.17666325049067574"/>
  </r>
  <r>
    <x v="65"/>
    <x v="65"/>
    <m/>
    <x v="5"/>
    <x v="34"/>
    <n v="0.30240291565475569"/>
  </r>
  <r>
    <x v="66"/>
    <x v="66"/>
    <m/>
    <x v="0"/>
    <x v="34"/>
    <n v="0.17495379537016537"/>
  </r>
  <r>
    <x v="66"/>
    <x v="66"/>
    <m/>
    <x v="1"/>
    <x v="34"/>
    <n v="0.14651923549845106"/>
  </r>
  <r>
    <x v="67"/>
    <x v="67"/>
    <m/>
    <x v="0"/>
    <x v="34"/>
    <n v="0.10364782823926251"/>
  </r>
  <r>
    <x v="67"/>
    <x v="67"/>
    <m/>
    <x v="1"/>
    <x v="34"/>
    <n v="0.11441958866008073"/>
  </r>
  <r>
    <x v="68"/>
    <x v="68"/>
    <m/>
    <x v="0"/>
    <x v="34"/>
    <n v="0.34879345218495694"/>
  </r>
  <r>
    <x v="68"/>
    <x v="68"/>
    <m/>
    <x v="1"/>
    <x v="34"/>
    <n v="4.7517444901254945E-4"/>
  </r>
  <r>
    <x v="69"/>
    <x v="69"/>
    <m/>
    <x v="0"/>
    <x v="34"/>
    <n v="0.58701835050731166"/>
  </r>
  <r>
    <x v="69"/>
    <x v="69"/>
    <m/>
    <x v="1"/>
    <x v="34"/>
    <n v="0.32594144694720911"/>
  </r>
  <r>
    <x v="70"/>
    <x v="70"/>
    <m/>
    <x v="0"/>
    <x v="34"/>
    <n v="9.1013159131370869E-2"/>
  </r>
  <r>
    <x v="70"/>
    <x v="70"/>
    <m/>
    <x v="1"/>
    <x v="34"/>
    <n v="2.8794482018271762E-2"/>
  </r>
  <r>
    <x v="71"/>
    <x v="71"/>
    <m/>
    <x v="0"/>
    <x v="34"/>
    <n v="0.11873152918123978"/>
  </r>
  <r>
    <x v="71"/>
    <x v="71"/>
    <m/>
    <x v="1"/>
    <x v="34"/>
    <n v="-9.3149811162770726E-2"/>
  </r>
  <r>
    <x v="72"/>
    <x v="72"/>
    <m/>
    <x v="0"/>
    <x v="34"/>
    <n v="8.8220830917423276E-2"/>
  </r>
  <r>
    <x v="72"/>
    <x v="72"/>
    <m/>
    <x v="1"/>
    <x v="34"/>
    <n v="0.10954808094148497"/>
  </r>
  <r>
    <x v="0"/>
    <x v="0"/>
    <m/>
    <x v="0"/>
    <x v="35"/>
    <n v="-2.559519374553065E-2"/>
  </r>
  <r>
    <x v="0"/>
    <x v="0"/>
    <m/>
    <x v="1"/>
    <x v="35"/>
    <n v="4.6852556837760038E-2"/>
  </r>
  <r>
    <x v="1"/>
    <x v="1"/>
    <m/>
    <x v="0"/>
    <x v="35"/>
    <n v="1.663178192953638E-2"/>
  </r>
  <r>
    <x v="2"/>
    <x v="2"/>
    <m/>
    <x v="0"/>
    <x v="35"/>
    <n v="0.10796079693644796"/>
  </r>
  <r>
    <x v="2"/>
    <x v="2"/>
    <m/>
    <x v="1"/>
    <x v="35"/>
    <n v="8.4157911714242459E-2"/>
  </r>
  <r>
    <x v="3"/>
    <x v="3"/>
    <m/>
    <x v="0"/>
    <x v="35"/>
    <n v="0.12786861062743932"/>
  </r>
  <r>
    <x v="3"/>
    <x v="3"/>
    <m/>
    <x v="1"/>
    <x v="35"/>
    <n v="8.7736623545858594E-2"/>
  </r>
  <r>
    <x v="4"/>
    <x v="4"/>
    <m/>
    <x v="0"/>
    <x v="35"/>
    <n v="7.661278559399573E-2"/>
  </r>
  <r>
    <x v="4"/>
    <x v="4"/>
    <m/>
    <x v="1"/>
    <x v="35"/>
    <n v="6.4047247600670765E-2"/>
  </r>
  <r>
    <x v="5"/>
    <x v="5"/>
    <m/>
    <x v="0"/>
    <x v="35"/>
    <n v="4.8828892545848698E-2"/>
  </r>
  <r>
    <x v="5"/>
    <x v="5"/>
    <m/>
    <x v="1"/>
    <x v="35"/>
    <n v="7.2675540688185075E-2"/>
  </r>
  <r>
    <x v="6"/>
    <x v="6"/>
    <m/>
    <x v="2"/>
    <x v="35"/>
    <n v="0.69255232716610371"/>
  </r>
  <r>
    <x v="6"/>
    <x v="6"/>
    <m/>
    <x v="0"/>
    <x v="35"/>
    <n v="9.3641862257988512E-2"/>
  </r>
  <r>
    <x v="6"/>
    <x v="6"/>
    <m/>
    <x v="1"/>
    <x v="35"/>
    <n v="6.258315541044529E-2"/>
  </r>
  <r>
    <x v="7"/>
    <x v="7"/>
    <m/>
    <x v="0"/>
    <x v="35"/>
    <n v="3.2527236099372171E-2"/>
  </r>
  <r>
    <x v="7"/>
    <x v="7"/>
    <m/>
    <x v="1"/>
    <x v="35"/>
    <n v="2.4937685486076149E-2"/>
  </r>
  <r>
    <x v="8"/>
    <x v="8"/>
    <m/>
    <x v="2"/>
    <x v="35"/>
    <n v="6.222519265683446E-2"/>
  </r>
  <r>
    <x v="8"/>
    <x v="8"/>
    <m/>
    <x v="0"/>
    <x v="35"/>
    <n v="5.649805619882281E-2"/>
  </r>
  <r>
    <x v="8"/>
    <x v="8"/>
    <m/>
    <x v="1"/>
    <x v="35"/>
    <n v="3.4641062372416855E-2"/>
  </r>
  <r>
    <x v="9"/>
    <x v="9"/>
    <m/>
    <x v="0"/>
    <x v="35"/>
    <n v="5.0563622967355074E-2"/>
  </r>
  <r>
    <x v="9"/>
    <x v="9"/>
    <m/>
    <x v="1"/>
    <x v="35"/>
    <n v="6.8685085612333871E-2"/>
  </r>
  <r>
    <x v="10"/>
    <x v="10"/>
    <m/>
    <x v="0"/>
    <x v="35"/>
    <n v="0.22094031096534117"/>
  </r>
  <r>
    <x v="10"/>
    <x v="10"/>
    <m/>
    <x v="1"/>
    <x v="35"/>
    <n v="0.15874296349042002"/>
  </r>
  <r>
    <x v="11"/>
    <x v="11"/>
    <m/>
    <x v="0"/>
    <x v="35"/>
    <n v="5.4142246733165145E-2"/>
  </r>
  <r>
    <x v="11"/>
    <x v="11"/>
    <m/>
    <x v="1"/>
    <x v="35"/>
    <n v="-0.11870257457967792"/>
  </r>
  <r>
    <x v="12"/>
    <x v="12"/>
    <m/>
    <x v="0"/>
    <x v="35"/>
    <n v="6.3851798002174665E-2"/>
  </r>
  <r>
    <x v="12"/>
    <x v="12"/>
    <m/>
    <x v="1"/>
    <x v="35"/>
    <n v="3.1490249899143286E-2"/>
  </r>
  <r>
    <x v="13"/>
    <x v="13"/>
    <m/>
    <x v="0"/>
    <x v="35"/>
    <n v="7.373511493839438E-2"/>
  </r>
  <r>
    <x v="13"/>
    <x v="13"/>
    <m/>
    <x v="1"/>
    <x v="35"/>
    <n v="7.0964617114388201E-2"/>
  </r>
  <r>
    <x v="14"/>
    <x v="14"/>
    <m/>
    <x v="2"/>
    <x v="35"/>
    <n v="4.4762109499342992E-2"/>
  </r>
  <r>
    <x v="14"/>
    <x v="14"/>
    <m/>
    <x v="0"/>
    <x v="35"/>
    <n v="3.8101530668706612E-2"/>
  </r>
  <r>
    <x v="14"/>
    <x v="14"/>
    <m/>
    <x v="1"/>
    <x v="35"/>
    <n v="4.3178567522038504E-2"/>
  </r>
  <r>
    <x v="15"/>
    <x v="15"/>
    <m/>
    <x v="2"/>
    <x v="35"/>
    <n v="2.6788291232825892E-3"/>
  </r>
  <r>
    <x v="15"/>
    <x v="15"/>
    <m/>
    <x v="0"/>
    <x v="35"/>
    <n v="-1.0800799829208934E-2"/>
  </r>
  <r>
    <x v="15"/>
    <x v="15"/>
    <m/>
    <x v="1"/>
    <x v="35"/>
    <n v="-5.2687599142064494E-2"/>
  </r>
  <r>
    <x v="16"/>
    <x v="16"/>
    <m/>
    <x v="0"/>
    <x v="35"/>
    <n v="0.27393730153144524"/>
  </r>
  <r>
    <x v="16"/>
    <x v="16"/>
    <m/>
    <x v="1"/>
    <x v="35"/>
    <n v="0.26640085548803066"/>
  </r>
  <r>
    <x v="17"/>
    <x v="17"/>
    <m/>
    <x v="0"/>
    <x v="35"/>
    <n v="1.6567427460786596E-2"/>
  </r>
  <r>
    <x v="17"/>
    <x v="17"/>
    <m/>
    <x v="1"/>
    <x v="35"/>
    <n v="6.4522306489172288E-2"/>
  </r>
  <r>
    <x v="18"/>
    <x v="18"/>
    <m/>
    <x v="0"/>
    <x v="35"/>
    <n v="0.24063096450072807"/>
  </r>
  <r>
    <x v="18"/>
    <x v="18"/>
    <m/>
    <x v="1"/>
    <x v="35"/>
    <n v="-3.7726728797873155E-4"/>
  </r>
  <r>
    <x v="19"/>
    <x v="19"/>
    <m/>
    <x v="2"/>
    <x v="35"/>
    <n v="0.39628715441699219"/>
  </r>
  <r>
    <x v="19"/>
    <x v="19"/>
    <m/>
    <x v="0"/>
    <x v="35"/>
    <n v="5.3139343455195297E-2"/>
  </r>
  <r>
    <x v="19"/>
    <x v="19"/>
    <m/>
    <x v="1"/>
    <x v="35"/>
    <n v="9.8181825888656231"/>
  </r>
  <r>
    <x v="20"/>
    <x v="20"/>
    <m/>
    <x v="2"/>
    <x v="35"/>
    <n v="7.51910065456428E-2"/>
  </r>
  <r>
    <x v="20"/>
    <x v="20"/>
    <m/>
    <x v="0"/>
    <x v="35"/>
    <n v="6.1679527368912988E-2"/>
  </r>
  <r>
    <x v="20"/>
    <x v="20"/>
    <m/>
    <x v="1"/>
    <x v="35"/>
    <n v="5.323020880160375E-2"/>
  </r>
  <r>
    <x v="21"/>
    <x v="21"/>
    <m/>
    <x v="0"/>
    <x v="35"/>
    <n v="3.6893070838014089E-2"/>
  </r>
  <r>
    <x v="21"/>
    <x v="21"/>
    <m/>
    <x v="1"/>
    <x v="35"/>
    <n v="5.8719236049432189E-2"/>
  </r>
  <r>
    <x v="22"/>
    <x v="22"/>
    <m/>
    <x v="2"/>
    <x v="35"/>
    <n v="-0.17356760012529757"/>
  </r>
  <r>
    <x v="22"/>
    <x v="22"/>
    <m/>
    <x v="0"/>
    <x v="35"/>
    <n v="-5.3338727154443384E-2"/>
  </r>
  <r>
    <x v="22"/>
    <x v="22"/>
    <m/>
    <x v="1"/>
    <x v="35"/>
    <n v="5.5834638571766407E-3"/>
  </r>
  <r>
    <x v="23"/>
    <x v="23"/>
    <m/>
    <x v="0"/>
    <x v="35"/>
    <n v="0.11902088162221172"/>
  </r>
  <r>
    <x v="23"/>
    <x v="23"/>
    <m/>
    <x v="1"/>
    <x v="35"/>
    <n v="0.15986418143006592"/>
  </r>
  <r>
    <x v="24"/>
    <x v="24"/>
    <m/>
    <x v="0"/>
    <x v="35"/>
    <n v="0.11304851422886258"/>
  </r>
  <r>
    <x v="24"/>
    <x v="24"/>
    <m/>
    <x v="1"/>
    <x v="35"/>
    <n v="8.2111004660894604E-2"/>
  </r>
  <r>
    <x v="25"/>
    <x v="25"/>
    <m/>
    <x v="0"/>
    <x v="35"/>
    <n v="5.5766568381264224E-2"/>
  </r>
  <r>
    <x v="25"/>
    <x v="25"/>
    <m/>
    <x v="1"/>
    <x v="35"/>
    <n v="7.2354186022317284E-3"/>
  </r>
  <r>
    <x v="26"/>
    <x v="26"/>
    <m/>
    <x v="2"/>
    <x v="35"/>
    <n v="-8.7306296289145057E-3"/>
  </r>
  <r>
    <x v="26"/>
    <x v="26"/>
    <m/>
    <x v="0"/>
    <x v="35"/>
    <n v="-9.5758426210100389E-2"/>
  </r>
  <r>
    <x v="26"/>
    <x v="26"/>
    <m/>
    <x v="1"/>
    <x v="35"/>
    <n v="8.3903765737833869E-2"/>
  </r>
  <r>
    <x v="27"/>
    <x v="27"/>
    <m/>
    <x v="2"/>
    <x v="35"/>
    <n v="0.23928041079647169"/>
  </r>
  <r>
    <x v="27"/>
    <x v="27"/>
    <m/>
    <x v="0"/>
    <x v="35"/>
    <n v="0.13389767259539417"/>
  </r>
  <r>
    <x v="27"/>
    <x v="27"/>
    <m/>
    <x v="1"/>
    <x v="35"/>
    <n v="9.2674009179764552E-2"/>
  </r>
  <r>
    <x v="28"/>
    <x v="28"/>
    <m/>
    <x v="2"/>
    <x v="35"/>
    <n v="3.2991180830803171E-2"/>
  </r>
  <r>
    <x v="28"/>
    <x v="28"/>
    <m/>
    <x v="0"/>
    <x v="35"/>
    <n v="6.9920648664751631E-2"/>
  </r>
  <r>
    <x v="28"/>
    <x v="28"/>
    <m/>
    <x v="1"/>
    <x v="35"/>
    <n v="5.3481442672702578E-2"/>
  </r>
  <r>
    <x v="29"/>
    <x v="29"/>
    <m/>
    <x v="0"/>
    <x v="35"/>
    <n v="0.11477235622314517"/>
  </r>
  <r>
    <x v="29"/>
    <x v="29"/>
    <m/>
    <x v="1"/>
    <x v="35"/>
    <n v="0.12785246042254642"/>
  </r>
  <r>
    <x v="30"/>
    <x v="30"/>
    <m/>
    <x v="0"/>
    <x v="35"/>
    <n v="0.1179315456509015"/>
  </r>
  <r>
    <x v="30"/>
    <x v="30"/>
    <m/>
    <x v="1"/>
    <x v="35"/>
    <n v="0.14028613226115633"/>
  </r>
  <r>
    <x v="31"/>
    <x v="31"/>
    <m/>
    <x v="0"/>
    <x v="35"/>
    <n v="0.11737445458808804"/>
  </r>
  <r>
    <x v="31"/>
    <x v="31"/>
    <m/>
    <x v="1"/>
    <x v="35"/>
    <n v="5.6604785600736333E-2"/>
  </r>
  <r>
    <x v="32"/>
    <x v="32"/>
    <m/>
    <x v="0"/>
    <x v="35"/>
    <n v="3.0779011955129238E-2"/>
  </r>
  <r>
    <x v="32"/>
    <x v="32"/>
    <m/>
    <x v="1"/>
    <x v="35"/>
    <n v="3.3173902258781071E-2"/>
  </r>
  <r>
    <x v="33"/>
    <x v="33"/>
    <m/>
    <x v="2"/>
    <x v="35"/>
    <n v="0.17792538741608716"/>
  </r>
  <r>
    <x v="33"/>
    <x v="33"/>
    <m/>
    <x v="0"/>
    <x v="35"/>
    <n v="2.8347756470464169E-2"/>
  </r>
  <r>
    <x v="33"/>
    <x v="33"/>
    <m/>
    <x v="1"/>
    <x v="35"/>
    <n v="1.298573509954871"/>
  </r>
  <r>
    <x v="34"/>
    <x v="34"/>
    <m/>
    <x v="2"/>
    <x v="35"/>
    <n v="3.6690401122851712E-2"/>
  </r>
  <r>
    <x v="34"/>
    <x v="34"/>
    <m/>
    <x v="0"/>
    <x v="35"/>
    <n v="2.457955153334207E-2"/>
  </r>
  <r>
    <x v="34"/>
    <x v="34"/>
    <m/>
    <x v="1"/>
    <x v="35"/>
    <n v="8.8068633693816997E-2"/>
  </r>
  <r>
    <x v="35"/>
    <x v="35"/>
    <m/>
    <x v="0"/>
    <x v="35"/>
    <n v="0.11311137031066142"/>
  </r>
  <r>
    <x v="35"/>
    <x v="35"/>
    <m/>
    <x v="1"/>
    <x v="35"/>
    <n v="5.5783453379619846E-2"/>
  </r>
  <r>
    <x v="36"/>
    <x v="36"/>
    <m/>
    <x v="0"/>
    <x v="35"/>
    <n v="0.17306195018728829"/>
  </r>
  <r>
    <x v="36"/>
    <x v="36"/>
    <m/>
    <x v="1"/>
    <x v="35"/>
    <n v="9.1152939739733332E-2"/>
  </r>
  <r>
    <x v="37"/>
    <x v="37"/>
    <m/>
    <x v="0"/>
    <x v="35"/>
    <n v="4.6456201208951282E-2"/>
  </r>
  <r>
    <x v="37"/>
    <x v="37"/>
    <m/>
    <x v="1"/>
    <x v="35"/>
    <n v="0.5092620670766338"/>
  </r>
  <r>
    <x v="38"/>
    <x v="38"/>
    <m/>
    <x v="0"/>
    <x v="35"/>
    <n v="-9.3591132780080785E-2"/>
  </r>
  <r>
    <x v="38"/>
    <x v="38"/>
    <m/>
    <x v="1"/>
    <x v="35"/>
    <n v="-3.3994292521495904E-2"/>
  </r>
  <r>
    <x v="39"/>
    <x v="39"/>
    <m/>
    <x v="0"/>
    <x v="35"/>
    <n v="6.1607863207310161E-3"/>
  </r>
  <r>
    <x v="39"/>
    <x v="39"/>
    <m/>
    <x v="1"/>
    <x v="35"/>
    <n v="2.954962919284721E-3"/>
  </r>
  <r>
    <x v="40"/>
    <x v="40"/>
    <m/>
    <x v="2"/>
    <x v="35"/>
    <n v="0.14440429039079924"/>
  </r>
  <r>
    <x v="40"/>
    <x v="40"/>
    <m/>
    <x v="0"/>
    <x v="35"/>
    <n v="0.13074951044525912"/>
  </r>
  <r>
    <x v="40"/>
    <x v="40"/>
    <m/>
    <x v="1"/>
    <x v="35"/>
    <n v="0.24679599849652456"/>
  </r>
  <r>
    <x v="41"/>
    <x v="41"/>
    <m/>
    <x v="2"/>
    <x v="35"/>
    <n v="1.0667706111027644"/>
  </r>
  <r>
    <x v="41"/>
    <x v="41"/>
    <m/>
    <x v="0"/>
    <x v="35"/>
    <n v="5.2131043457269488E-2"/>
  </r>
  <r>
    <x v="41"/>
    <x v="41"/>
    <m/>
    <x v="1"/>
    <x v="35"/>
    <n v="6.4738671176585785E-2"/>
  </r>
  <r>
    <x v="42"/>
    <x v="42"/>
    <m/>
    <x v="2"/>
    <x v="35"/>
    <n v="1.6026795170250394E-2"/>
  </r>
  <r>
    <x v="42"/>
    <x v="42"/>
    <m/>
    <x v="0"/>
    <x v="35"/>
    <n v="4.9747314060146146E-2"/>
  </r>
  <r>
    <x v="42"/>
    <x v="42"/>
    <m/>
    <x v="1"/>
    <x v="35"/>
    <n v="2.8524301116748245E-2"/>
  </r>
  <r>
    <x v="43"/>
    <x v="43"/>
    <m/>
    <x v="0"/>
    <x v="35"/>
    <n v="3.2775912789467052E-2"/>
  </r>
  <r>
    <x v="43"/>
    <x v="43"/>
    <m/>
    <x v="1"/>
    <x v="35"/>
    <n v="0.10205678621017683"/>
  </r>
  <r>
    <x v="44"/>
    <x v="44"/>
    <m/>
    <x v="2"/>
    <x v="35"/>
    <n v="7.0095242591996065E-2"/>
  </r>
  <r>
    <x v="44"/>
    <x v="44"/>
    <m/>
    <x v="0"/>
    <x v="35"/>
    <n v="5.1660012235425427E-2"/>
  </r>
  <r>
    <x v="44"/>
    <x v="44"/>
    <m/>
    <x v="1"/>
    <x v="35"/>
    <n v="6.2156685771190177E-2"/>
  </r>
  <r>
    <x v="45"/>
    <x v="45"/>
    <m/>
    <x v="0"/>
    <x v="35"/>
    <n v="2.0974550739799955E-2"/>
  </r>
  <r>
    <x v="45"/>
    <x v="45"/>
    <m/>
    <x v="1"/>
    <x v="35"/>
    <n v="1.0960446056172978E-2"/>
  </r>
  <r>
    <x v="46"/>
    <x v="46"/>
    <m/>
    <x v="0"/>
    <x v="35"/>
    <n v="0.1215013519901751"/>
  </r>
  <r>
    <x v="46"/>
    <x v="46"/>
    <m/>
    <x v="1"/>
    <x v="35"/>
    <n v="5.9255498492463289E-2"/>
  </r>
  <r>
    <x v="47"/>
    <x v="47"/>
    <m/>
    <x v="0"/>
    <x v="35"/>
    <n v="0.13505600469736304"/>
  </r>
  <r>
    <x v="47"/>
    <x v="47"/>
    <m/>
    <x v="1"/>
    <x v="35"/>
    <n v="9.4000787072425429E-2"/>
  </r>
  <r>
    <x v="48"/>
    <x v="48"/>
    <m/>
    <x v="0"/>
    <x v="35"/>
    <n v="6.8160860013838045E-2"/>
  </r>
  <r>
    <x v="48"/>
    <x v="48"/>
    <m/>
    <x v="1"/>
    <x v="35"/>
    <n v="6.1210680827482808E-2"/>
  </r>
  <r>
    <x v="49"/>
    <x v="49"/>
    <m/>
    <x v="0"/>
    <x v="35"/>
    <n v="0.10540840474188765"/>
  </r>
  <r>
    <x v="49"/>
    <x v="49"/>
    <m/>
    <x v="1"/>
    <x v="35"/>
    <n v="4.1505748001414364E-2"/>
  </r>
  <r>
    <x v="50"/>
    <x v="50"/>
    <m/>
    <x v="2"/>
    <x v="35"/>
    <n v="0.12592595248574509"/>
  </r>
  <r>
    <x v="50"/>
    <x v="50"/>
    <m/>
    <x v="0"/>
    <x v="35"/>
    <n v="0.56309598061015576"/>
  </r>
  <r>
    <x v="50"/>
    <x v="50"/>
    <m/>
    <x v="1"/>
    <x v="35"/>
    <n v="0.19585189387298393"/>
  </r>
  <r>
    <x v="51"/>
    <x v="51"/>
    <m/>
    <x v="0"/>
    <x v="35"/>
    <n v="7.5220031697598984"/>
  </r>
  <r>
    <x v="51"/>
    <x v="51"/>
    <m/>
    <x v="1"/>
    <x v="35"/>
    <n v="-2.4011416813083857"/>
  </r>
  <r>
    <x v="52"/>
    <x v="52"/>
    <m/>
    <x v="2"/>
    <x v="35"/>
    <n v="5.8937735271883319E-2"/>
  </r>
  <r>
    <x v="52"/>
    <x v="52"/>
    <m/>
    <x v="0"/>
    <x v="35"/>
    <n v="5.0941041563706962E-2"/>
  </r>
  <r>
    <x v="52"/>
    <x v="52"/>
    <m/>
    <x v="1"/>
    <x v="35"/>
    <n v="2.0743968427736275E-2"/>
  </r>
  <r>
    <x v="53"/>
    <x v="53"/>
    <m/>
    <x v="0"/>
    <x v="35"/>
    <n v="7.1635502670506354E-3"/>
  </r>
  <r>
    <x v="53"/>
    <x v="53"/>
    <m/>
    <x v="1"/>
    <x v="35"/>
    <n v="6.1955574892444592E-3"/>
  </r>
  <r>
    <x v="54"/>
    <x v="54"/>
    <m/>
    <x v="0"/>
    <x v="35"/>
    <n v="124.41066407004672"/>
  </r>
  <r>
    <x v="54"/>
    <x v="54"/>
    <m/>
    <x v="1"/>
    <x v="35"/>
    <n v="106.6892851242677"/>
  </r>
  <r>
    <x v="55"/>
    <x v="55"/>
    <m/>
    <x v="0"/>
    <x v="35"/>
    <n v="6.1285188220991514E-2"/>
  </r>
  <r>
    <x v="55"/>
    <x v="55"/>
    <m/>
    <x v="1"/>
    <x v="35"/>
    <n v="0.10690104972392087"/>
  </r>
  <r>
    <x v="56"/>
    <x v="56"/>
    <m/>
    <x v="2"/>
    <x v="35"/>
    <n v="-7.4320756447879652E-2"/>
  </r>
  <r>
    <x v="56"/>
    <x v="56"/>
    <m/>
    <x v="0"/>
    <x v="35"/>
    <n v="-10.686795187695711"/>
  </r>
  <r>
    <x v="56"/>
    <x v="56"/>
    <m/>
    <x v="1"/>
    <x v="35"/>
    <n v="-36.598886747426619"/>
  </r>
  <r>
    <x v="57"/>
    <x v="57"/>
    <m/>
    <x v="0"/>
    <x v="35"/>
    <n v="0.15131104998819364"/>
  </r>
  <r>
    <x v="57"/>
    <x v="57"/>
    <m/>
    <x v="1"/>
    <x v="35"/>
    <n v="-0.3214801681680407"/>
  </r>
  <r>
    <x v="57"/>
    <x v="57"/>
    <m/>
    <x v="3"/>
    <x v="35"/>
    <n v="0.12976932399365879"/>
  </r>
  <r>
    <x v="57"/>
    <x v="57"/>
    <m/>
    <x v="4"/>
    <x v="35"/>
    <n v="0.17176367116408012"/>
  </r>
  <r>
    <x v="57"/>
    <x v="57"/>
    <m/>
    <x v="5"/>
    <x v="35"/>
    <n v="-0.14935861411832699"/>
  </r>
  <r>
    <x v="58"/>
    <x v="58"/>
    <m/>
    <x v="0"/>
    <x v="35"/>
    <n v="3.070539536189797E-2"/>
  </r>
  <r>
    <x v="58"/>
    <x v="58"/>
    <m/>
    <x v="1"/>
    <x v="35"/>
    <n v="2.1160830914235127E-2"/>
  </r>
  <r>
    <x v="59"/>
    <x v="59"/>
    <m/>
    <x v="0"/>
    <x v="35"/>
    <n v="4.9984929216120117E-3"/>
  </r>
  <r>
    <x v="59"/>
    <x v="59"/>
    <m/>
    <x v="1"/>
    <x v="35"/>
    <n v="-0.20685083591150852"/>
  </r>
  <r>
    <x v="60"/>
    <x v="60"/>
    <m/>
    <x v="2"/>
    <x v="35"/>
    <n v="-0.17023730777393084"/>
  </r>
  <r>
    <x v="60"/>
    <x v="60"/>
    <m/>
    <x v="0"/>
    <x v="35"/>
    <n v="3.9013832735764142E-2"/>
  </r>
  <r>
    <x v="60"/>
    <x v="60"/>
    <m/>
    <x v="1"/>
    <x v="35"/>
    <n v="-4.8514077043666233E-2"/>
  </r>
  <r>
    <x v="61"/>
    <x v="61"/>
    <m/>
    <x v="0"/>
    <x v="35"/>
    <n v="0.10655531747531628"/>
  </r>
  <r>
    <x v="61"/>
    <x v="61"/>
    <m/>
    <x v="1"/>
    <x v="35"/>
    <n v="0.14916010825305387"/>
  </r>
  <r>
    <x v="62"/>
    <x v="62"/>
    <m/>
    <x v="0"/>
    <x v="35"/>
    <n v="7.1092940604077753E-2"/>
  </r>
  <r>
    <x v="62"/>
    <x v="62"/>
    <m/>
    <x v="1"/>
    <x v="35"/>
    <n v="8.080985158274176E-2"/>
  </r>
  <r>
    <x v="63"/>
    <x v="63"/>
    <m/>
    <x v="0"/>
    <x v="35"/>
    <n v="1.3145942681396327E-2"/>
  </r>
  <r>
    <x v="63"/>
    <x v="63"/>
    <m/>
    <x v="1"/>
    <x v="35"/>
    <n v="0.13641979015129582"/>
  </r>
  <r>
    <x v="64"/>
    <x v="64"/>
    <m/>
    <x v="2"/>
    <x v="35"/>
    <n v="2.0753559221570607E-2"/>
  </r>
  <r>
    <x v="64"/>
    <x v="64"/>
    <m/>
    <x v="0"/>
    <x v="35"/>
    <n v="5.5001654930401121E-2"/>
  </r>
  <r>
    <x v="64"/>
    <x v="64"/>
    <m/>
    <x v="1"/>
    <x v="35"/>
    <n v="3.640072675462222E-2"/>
  </r>
  <r>
    <x v="65"/>
    <x v="65"/>
    <m/>
    <x v="0"/>
    <x v="35"/>
    <n v="0.12332861397851812"/>
  </r>
  <r>
    <x v="65"/>
    <x v="65"/>
    <m/>
    <x v="1"/>
    <x v="35"/>
    <n v="2.8978620823779486E-2"/>
  </r>
  <r>
    <x v="65"/>
    <x v="65"/>
    <m/>
    <x v="3"/>
    <x v="35"/>
    <n v="0.12268303799030739"/>
  </r>
  <r>
    <x v="65"/>
    <x v="65"/>
    <m/>
    <x v="4"/>
    <x v="35"/>
    <n v="0.10858322871196913"/>
  </r>
  <r>
    <x v="65"/>
    <x v="65"/>
    <m/>
    <x v="5"/>
    <x v="35"/>
    <n v="0.18117616795552971"/>
  </r>
  <r>
    <x v="66"/>
    <x v="66"/>
    <m/>
    <x v="0"/>
    <x v="35"/>
    <n v="0.29994293766162317"/>
  </r>
  <r>
    <x v="66"/>
    <x v="66"/>
    <m/>
    <x v="1"/>
    <x v="35"/>
    <n v="8.0173647699626566E-2"/>
  </r>
  <r>
    <x v="67"/>
    <x v="67"/>
    <m/>
    <x v="0"/>
    <x v="35"/>
    <n v="4.6210516544398311E-2"/>
  </r>
  <r>
    <x v="67"/>
    <x v="67"/>
    <m/>
    <x v="1"/>
    <x v="35"/>
    <n v="6.0641336627062448E-2"/>
  </r>
  <r>
    <x v="68"/>
    <x v="68"/>
    <m/>
    <x v="0"/>
    <x v="35"/>
    <n v="-1.4370384307822569E-2"/>
  </r>
  <r>
    <x v="68"/>
    <x v="68"/>
    <m/>
    <x v="1"/>
    <x v="35"/>
    <n v="-5.0114880104647132E-4"/>
  </r>
  <r>
    <x v="69"/>
    <x v="69"/>
    <m/>
    <x v="0"/>
    <x v="35"/>
    <n v="0.32569109041582522"/>
  </r>
  <r>
    <x v="69"/>
    <x v="69"/>
    <m/>
    <x v="1"/>
    <x v="35"/>
    <n v="0.147792176899153"/>
  </r>
  <r>
    <x v="70"/>
    <x v="70"/>
    <m/>
    <x v="0"/>
    <x v="35"/>
    <n v="6.4833985296568156E-2"/>
  </r>
  <r>
    <x v="70"/>
    <x v="70"/>
    <m/>
    <x v="1"/>
    <x v="35"/>
    <n v="-2.6329134349412425E-3"/>
  </r>
  <r>
    <x v="71"/>
    <x v="71"/>
    <m/>
    <x v="0"/>
    <x v="35"/>
    <n v="0.11558602931308976"/>
  </r>
  <r>
    <x v="71"/>
    <x v="71"/>
    <m/>
    <x v="1"/>
    <x v="35"/>
    <n v="-7.3369558233576035E-2"/>
  </r>
  <r>
    <x v="72"/>
    <x v="72"/>
    <m/>
    <x v="0"/>
    <x v="35"/>
    <n v="7.7886149638769039E-2"/>
  </r>
  <r>
    <x v="72"/>
    <x v="72"/>
    <m/>
    <x v="1"/>
    <x v="35"/>
    <n v="7.190874288049319E-2"/>
  </r>
  <r>
    <x v="0"/>
    <x v="0"/>
    <m/>
    <x v="0"/>
    <x v="36"/>
    <n v="4.9109017099711931E-2"/>
  </r>
  <r>
    <x v="0"/>
    <x v="0"/>
    <m/>
    <x v="1"/>
    <x v="36"/>
    <n v="5.0821921437631611E-2"/>
  </r>
  <r>
    <x v="1"/>
    <x v="1"/>
    <m/>
    <x v="0"/>
    <x v="36"/>
    <n v="2.4028192041427157E-2"/>
  </r>
  <r>
    <x v="3"/>
    <x v="3"/>
    <m/>
    <x v="0"/>
    <x v="36"/>
    <n v="2.6781817975509881E-2"/>
  </r>
  <r>
    <x v="3"/>
    <x v="3"/>
    <m/>
    <x v="1"/>
    <x v="36"/>
    <n v="2.6981113139887849E-2"/>
  </r>
  <r>
    <x v="4"/>
    <x v="4"/>
    <m/>
    <x v="0"/>
    <x v="36"/>
    <n v="9.5482164762415896E-3"/>
  </r>
  <r>
    <x v="4"/>
    <x v="4"/>
    <m/>
    <x v="1"/>
    <x v="36"/>
    <n v="1.5413912737850003E-2"/>
  </r>
  <r>
    <x v="5"/>
    <x v="5"/>
    <m/>
    <x v="0"/>
    <x v="36"/>
    <n v="2.8730778099292597E-2"/>
  </r>
  <r>
    <x v="5"/>
    <x v="5"/>
    <m/>
    <x v="1"/>
    <x v="36"/>
    <n v="4.0938707683711308E-2"/>
  </r>
  <r>
    <x v="6"/>
    <x v="6"/>
    <m/>
    <x v="2"/>
    <x v="36"/>
    <n v="2.7728250079409079E-2"/>
  </r>
  <r>
    <x v="6"/>
    <x v="6"/>
    <m/>
    <x v="0"/>
    <x v="36"/>
    <n v="2.1051068673806534E-2"/>
  </r>
  <r>
    <x v="6"/>
    <x v="6"/>
    <m/>
    <x v="1"/>
    <x v="36"/>
    <n v="1.2515212902839547E-2"/>
  </r>
  <r>
    <x v="7"/>
    <x v="7"/>
    <m/>
    <x v="0"/>
    <x v="36"/>
    <n v="0.12041700870183586"/>
  </r>
  <r>
    <x v="7"/>
    <x v="7"/>
    <m/>
    <x v="1"/>
    <x v="36"/>
    <n v="0.13248694289082272"/>
  </r>
  <r>
    <x v="8"/>
    <x v="8"/>
    <m/>
    <x v="2"/>
    <x v="36"/>
    <n v="2.8836068630752065E-2"/>
  </r>
  <r>
    <x v="8"/>
    <x v="8"/>
    <m/>
    <x v="0"/>
    <x v="36"/>
    <n v="4.003894472940444E-2"/>
  </r>
  <r>
    <x v="8"/>
    <x v="8"/>
    <m/>
    <x v="1"/>
    <x v="36"/>
    <n v="4.2572641767155486E-2"/>
  </r>
  <r>
    <x v="9"/>
    <x v="9"/>
    <m/>
    <x v="0"/>
    <x v="36"/>
    <n v="1.147003802434771E-2"/>
  </r>
  <r>
    <x v="9"/>
    <x v="9"/>
    <m/>
    <x v="1"/>
    <x v="36"/>
    <n v="1.2057244471441997E-2"/>
  </r>
  <r>
    <x v="10"/>
    <x v="10"/>
    <m/>
    <x v="0"/>
    <x v="36"/>
    <n v="5.6737184027975908E-3"/>
  </r>
  <r>
    <x v="10"/>
    <x v="10"/>
    <m/>
    <x v="1"/>
    <x v="36"/>
    <n v="2.1175832927938659E-2"/>
  </r>
  <r>
    <x v="11"/>
    <x v="11"/>
    <m/>
    <x v="0"/>
    <x v="36"/>
    <n v="4.1901090658534694E-2"/>
  </r>
  <r>
    <x v="11"/>
    <x v="11"/>
    <m/>
    <x v="1"/>
    <x v="36"/>
    <n v="8.0594989686796445E-2"/>
  </r>
  <r>
    <x v="12"/>
    <x v="12"/>
    <m/>
    <x v="0"/>
    <x v="36"/>
    <n v="6.9481291132364601E-3"/>
  </r>
  <r>
    <x v="12"/>
    <x v="12"/>
    <m/>
    <x v="1"/>
    <x v="36"/>
    <n v="6.0207226691625032E-3"/>
  </r>
  <r>
    <x v="13"/>
    <x v="13"/>
    <m/>
    <x v="0"/>
    <x v="36"/>
    <n v="0.11626751909015416"/>
  </r>
  <r>
    <x v="13"/>
    <x v="13"/>
    <m/>
    <x v="1"/>
    <x v="36"/>
    <n v="3.5394836967279894E-2"/>
  </r>
  <r>
    <x v="14"/>
    <x v="14"/>
    <m/>
    <x v="2"/>
    <x v="36"/>
    <n v="4.9745499896139272E-2"/>
  </r>
  <r>
    <x v="14"/>
    <x v="14"/>
    <m/>
    <x v="0"/>
    <x v="36"/>
    <n v="3.796830451684928E-2"/>
  </r>
  <r>
    <x v="14"/>
    <x v="14"/>
    <m/>
    <x v="1"/>
    <x v="36"/>
    <n v="2.2297346499000188E-2"/>
  </r>
  <r>
    <x v="15"/>
    <x v="15"/>
    <m/>
    <x v="2"/>
    <x v="36"/>
    <n v="1.8706203128783256E-2"/>
  </r>
  <r>
    <x v="15"/>
    <x v="15"/>
    <m/>
    <x v="0"/>
    <x v="36"/>
    <n v="2.7344598655118849E-2"/>
  </r>
  <r>
    <x v="15"/>
    <x v="15"/>
    <m/>
    <x v="1"/>
    <x v="36"/>
    <n v="3.7088441163491415E-2"/>
  </r>
  <r>
    <x v="16"/>
    <x v="16"/>
    <m/>
    <x v="0"/>
    <x v="36"/>
    <n v="2.4640656970043744E-2"/>
  </r>
  <r>
    <x v="16"/>
    <x v="16"/>
    <m/>
    <x v="1"/>
    <x v="36"/>
    <n v="4.0271071401384688E-2"/>
  </r>
  <r>
    <x v="17"/>
    <x v="17"/>
    <m/>
    <x v="0"/>
    <x v="36"/>
    <n v="0.22965140265208339"/>
  </r>
  <r>
    <x v="17"/>
    <x v="17"/>
    <m/>
    <x v="1"/>
    <x v="36"/>
    <n v="0.16506671123372602"/>
  </r>
  <r>
    <x v="18"/>
    <x v="18"/>
    <m/>
    <x v="0"/>
    <x v="36"/>
    <n v="0.20141002368293948"/>
  </r>
  <r>
    <x v="18"/>
    <x v="18"/>
    <m/>
    <x v="1"/>
    <x v="36"/>
    <n v="0.23391849061645867"/>
  </r>
  <r>
    <x v="19"/>
    <x v="19"/>
    <m/>
    <x v="2"/>
    <x v="36"/>
    <n v="3.7651365864359225E-3"/>
  </r>
  <r>
    <x v="19"/>
    <x v="19"/>
    <m/>
    <x v="0"/>
    <x v="36"/>
    <n v="8.5898780228683372E-4"/>
  </r>
  <r>
    <x v="19"/>
    <x v="19"/>
    <m/>
    <x v="1"/>
    <x v="36"/>
    <n v="3.3401436092201529E-3"/>
  </r>
  <r>
    <x v="20"/>
    <x v="20"/>
    <m/>
    <x v="2"/>
    <x v="36"/>
    <n v="3.7933148988461902E-2"/>
  </r>
  <r>
    <x v="20"/>
    <x v="20"/>
    <m/>
    <x v="0"/>
    <x v="36"/>
    <n v="3.9841389957933307E-2"/>
  </r>
  <r>
    <x v="20"/>
    <x v="20"/>
    <m/>
    <x v="1"/>
    <x v="36"/>
    <n v="2.733526346746264E-2"/>
  </r>
  <r>
    <x v="21"/>
    <x v="21"/>
    <m/>
    <x v="0"/>
    <x v="36"/>
    <n v="2.979535939677549E-3"/>
  </r>
  <r>
    <x v="21"/>
    <x v="21"/>
    <m/>
    <x v="1"/>
    <x v="36"/>
    <n v="5.5809285695335381E-3"/>
  </r>
  <r>
    <x v="22"/>
    <x v="22"/>
    <m/>
    <x v="2"/>
    <x v="36"/>
    <n v="0.12773812943401858"/>
  </r>
  <r>
    <x v="22"/>
    <x v="22"/>
    <m/>
    <x v="0"/>
    <x v="36"/>
    <n v="0.10806347648414928"/>
  </r>
  <r>
    <x v="22"/>
    <x v="22"/>
    <m/>
    <x v="1"/>
    <x v="36"/>
    <n v="1.2958557965724496E-2"/>
  </r>
  <r>
    <x v="23"/>
    <x v="23"/>
    <m/>
    <x v="0"/>
    <x v="36"/>
    <n v="2.4531860799400793E-3"/>
  </r>
  <r>
    <x v="23"/>
    <x v="23"/>
    <m/>
    <x v="1"/>
    <x v="36"/>
    <n v="1.6571558728731735E-3"/>
  </r>
  <r>
    <x v="24"/>
    <x v="24"/>
    <m/>
    <x v="0"/>
    <x v="36"/>
    <n v="4.861430916086742E-3"/>
  </r>
  <r>
    <x v="24"/>
    <x v="24"/>
    <m/>
    <x v="1"/>
    <x v="36"/>
    <n v="6.4106830604166434E-3"/>
  </r>
  <r>
    <x v="25"/>
    <x v="25"/>
    <m/>
    <x v="0"/>
    <x v="36"/>
    <n v="6.2058002545273647E-2"/>
  </r>
  <r>
    <x v="25"/>
    <x v="25"/>
    <m/>
    <x v="1"/>
    <x v="36"/>
    <n v="7.9035465110167263E-2"/>
  </r>
  <r>
    <x v="26"/>
    <x v="26"/>
    <m/>
    <x v="2"/>
    <x v="36"/>
    <n v="1.9406434591093303E-2"/>
  </r>
  <r>
    <x v="26"/>
    <x v="26"/>
    <m/>
    <x v="0"/>
    <x v="36"/>
    <n v="4.784342294308104E-2"/>
  </r>
  <r>
    <x v="26"/>
    <x v="26"/>
    <m/>
    <x v="1"/>
    <x v="36"/>
    <n v="3.2563425806086919E-2"/>
  </r>
  <r>
    <x v="27"/>
    <x v="27"/>
    <m/>
    <x v="2"/>
    <x v="36"/>
    <n v="1.8997581706371707E-2"/>
  </r>
  <r>
    <x v="27"/>
    <x v="27"/>
    <m/>
    <x v="0"/>
    <x v="36"/>
    <n v="7.9831179737636329E-2"/>
  </r>
  <r>
    <x v="27"/>
    <x v="27"/>
    <m/>
    <x v="1"/>
    <x v="36"/>
    <n v="4.1260628220209268E-2"/>
  </r>
  <r>
    <x v="28"/>
    <x v="28"/>
    <m/>
    <x v="2"/>
    <x v="36"/>
    <n v="1.7749409526426702E-2"/>
  </r>
  <r>
    <x v="28"/>
    <x v="28"/>
    <m/>
    <x v="0"/>
    <x v="36"/>
    <n v="2.8572606303421042E-2"/>
  </r>
  <r>
    <x v="28"/>
    <x v="28"/>
    <m/>
    <x v="1"/>
    <x v="36"/>
    <n v="2.3974885852663413E-2"/>
  </r>
  <r>
    <x v="29"/>
    <x v="29"/>
    <m/>
    <x v="0"/>
    <x v="36"/>
    <n v="0.14743507853867704"/>
  </r>
  <r>
    <x v="29"/>
    <x v="29"/>
    <m/>
    <x v="1"/>
    <x v="36"/>
    <n v="0.10565732039453826"/>
  </r>
  <r>
    <x v="30"/>
    <x v="30"/>
    <m/>
    <x v="0"/>
    <x v="36"/>
    <n v="4.9492075737033649E-3"/>
  </r>
  <r>
    <x v="30"/>
    <x v="30"/>
    <m/>
    <x v="1"/>
    <x v="36"/>
    <n v="5.8151153175938402E-3"/>
  </r>
  <r>
    <x v="31"/>
    <x v="31"/>
    <m/>
    <x v="0"/>
    <x v="36"/>
    <n v="1.6779592895262031E-2"/>
  </r>
  <r>
    <x v="31"/>
    <x v="31"/>
    <m/>
    <x v="1"/>
    <x v="36"/>
    <n v="4.0141387205460954E-2"/>
  </r>
  <r>
    <x v="32"/>
    <x v="32"/>
    <m/>
    <x v="0"/>
    <x v="36"/>
    <n v="2.9302511079245361E-3"/>
  </r>
  <r>
    <x v="33"/>
    <x v="33"/>
    <m/>
    <x v="2"/>
    <x v="36"/>
    <n v="3.9953953108163602E-3"/>
  </r>
  <r>
    <x v="33"/>
    <x v="33"/>
    <m/>
    <x v="0"/>
    <x v="36"/>
    <n v="1.9916390585265264E-3"/>
  </r>
  <r>
    <x v="33"/>
    <x v="33"/>
    <m/>
    <x v="1"/>
    <x v="36"/>
    <n v="4.8670897643177452E-3"/>
  </r>
  <r>
    <x v="34"/>
    <x v="34"/>
    <m/>
    <x v="2"/>
    <x v="36"/>
    <n v="0.10340116320283199"/>
  </r>
  <r>
    <x v="34"/>
    <x v="34"/>
    <m/>
    <x v="0"/>
    <x v="36"/>
    <n v="1.4455113505481757E-2"/>
  </r>
  <r>
    <x v="34"/>
    <x v="34"/>
    <m/>
    <x v="1"/>
    <x v="36"/>
    <n v="6.0226753295479468E-2"/>
  </r>
  <r>
    <x v="35"/>
    <x v="35"/>
    <m/>
    <x v="0"/>
    <x v="36"/>
    <n v="2.7232435957263859E-3"/>
  </r>
  <r>
    <x v="35"/>
    <x v="35"/>
    <m/>
    <x v="1"/>
    <x v="36"/>
    <n v="1.073443823531026E-2"/>
  </r>
  <r>
    <x v="36"/>
    <x v="36"/>
    <m/>
    <x v="0"/>
    <x v="36"/>
    <n v="1.8171816739050675E-2"/>
  </r>
  <r>
    <x v="36"/>
    <x v="36"/>
    <m/>
    <x v="1"/>
    <x v="36"/>
    <n v="9.1671961071946237E-3"/>
  </r>
  <r>
    <x v="38"/>
    <x v="38"/>
    <m/>
    <x v="0"/>
    <x v="36"/>
    <n v="3.0289679865243224E-2"/>
  </r>
  <r>
    <x v="38"/>
    <x v="38"/>
    <m/>
    <x v="1"/>
    <x v="36"/>
    <n v="1.554850473126234E-2"/>
  </r>
  <r>
    <x v="39"/>
    <x v="39"/>
    <m/>
    <x v="0"/>
    <x v="36"/>
    <n v="2.1013938066215918E-2"/>
  </r>
  <r>
    <x v="39"/>
    <x v="39"/>
    <m/>
    <x v="1"/>
    <x v="36"/>
    <n v="2.1872928877360396E-2"/>
  </r>
  <r>
    <x v="41"/>
    <x v="41"/>
    <m/>
    <x v="2"/>
    <x v="36"/>
    <n v="0.51129578575721157"/>
  </r>
  <r>
    <x v="41"/>
    <x v="41"/>
    <m/>
    <x v="0"/>
    <x v="36"/>
    <n v="1.887764742150963E-2"/>
  </r>
  <r>
    <x v="41"/>
    <x v="41"/>
    <m/>
    <x v="1"/>
    <x v="36"/>
    <n v="1.9635074318590642E-2"/>
  </r>
  <r>
    <x v="43"/>
    <x v="43"/>
    <m/>
    <x v="0"/>
    <x v="36"/>
    <n v="2.5541874927925323E-3"/>
  </r>
  <r>
    <x v="43"/>
    <x v="43"/>
    <m/>
    <x v="1"/>
    <x v="36"/>
    <n v="2.7246123037928359E-3"/>
  </r>
  <r>
    <x v="44"/>
    <x v="44"/>
    <m/>
    <x v="2"/>
    <x v="36"/>
    <n v="1.9541736674960411E-2"/>
  </r>
  <r>
    <x v="44"/>
    <x v="44"/>
    <m/>
    <x v="0"/>
    <x v="36"/>
    <n v="1.9528623593436528E-2"/>
  </r>
  <r>
    <x v="44"/>
    <x v="44"/>
    <m/>
    <x v="1"/>
    <x v="36"/>
    <n v="2.7640363933489141E-2"/>
  </r>
  <r>
    <x v="46"/>
    <x v="46"/>
    <m/>
    <x v="0"/>
    <x v="36"/>
    <n v="3.9189957484007804E-2"/>
  </r>
  <r>
    <x v="46"/>
    <x v="46"/>
    <m/>
    <x v="1"/>
    <x v="36"/>
    <n v="4.967028935825709E-2"/>
  </r>
  <r>
    <x v="47"/>
    <x v="47"/>
    <m/>
    <x v="0"/>
    <x v="36"/>
    <n v="1.1044222628358949E-2"/>
  </r>
  <r>
    <x v="47"/>
    <x v="47"/>
    <m/>
    <x v="1"/>
    <x v="36"/>
    <n v="1.68673293293214E-2"/>
  </r>
  <r>
    <x v="49"/>
    <x v="49"/>
    <m/>
    <x v="0"/>
    <x v="36"/>
    <n v="9.538957749418514E-3"/>
  </r>
  <r>
    <x v="49"/>
    <x v="49"/>
    <m/>
    <x v="1"/>
    <x v="36"/>
    <n v="3.1646980194704993E-2"/>
  </r>
  <r>
    <x v="50"/>
    <x v="50"/>
    <m/>
    <x v="2"/>
    <x v="36"/>
    <n v="1.02762596351139E-2"/>
  </r>
  <r>
    <x v="50"/>
    <x v="50"/>
    <m/>
    <x v="0"/>
    <x v="36"/>
    <n v="4.2937667138909152E-3"/>
  </r>
  <r>
    <x v="50"/>
    <x v="50"/>
    <m/>
    <x v="1"/>
    <x v="36"/>
    <n v="3.8359428828589393E-2"/>
  </r>
  <r>
    <x v="52"/>
    <x v="52"/>
    <m/>
    <x v="2"/>
    <x v="36"/>
    <n v="2.0391851777837835E-2"/>
  </r>
  <r>
    <x v="52"/>
    <x v="52"/>
    <m/>
    <x v="0"/>
    <x v="36"/>
    <n v="7.6892504649803378E-2"/>
  </r>
  <r>
    <x v="52"/>
    <x v="52"/>
    <m/>
    <x v="1"/>
    <x v="36"/>
    <n v="0.13728548507738933"/>
  </r>
  <r>
    <x v="53"/>
    <x v="53"/>
    <m/>
    <x v="0"/>
    <x v="36"/>
    <n v="3.3976110182867308E-2"/>
  </r>
  <r>
    <x v="53"/>
    <x v="53"/>
    <m/>
    <x v="1"/>
    <x v="36"/>
    <n v="1.7270473635474369E-2"/>
  </r>
  <r>
    <x v="54"/>
    <x v="54"/>
    <m/>
    <x v="0"/>
    <x v="36"/>
    <n v="10.995180232932551"/>
  </r>
  <r>
    <x v="54"/>
    <x v="54"/>
    <m/>
    <x v="1"/>
    <x v="36"/>
    <n v="15.274641834307428"/>
  </r>
  <r>
    <x v="55"/>
    <x v="55"/>
    <m/>
    <x v="0"/>
    <x v="36"/>
    <n v="8.3080854000134447E-4"/>
  </r>
  <r>
    <x v="55"/>
    <x v="55"/>
    <m/>
    <x v="1"/>
    <x v="36"/>
    <n v="1.8219893239361168E-3"/>
  </r>
  <r>
    <x v="56"/>
    <x v="56"/>
    <m/>
    <x v="2"/>
    <x v="36"/>
    <n v="0.29889992075236416"/>
  </r>
  <r>
    <x v="56"/>
    <x v="56"/>
    <m/>
    <x v="0"/>
    <x v="36"/>
    <n v="34.96640698839915"/>
  </r>
  <r>
    <x v="56"/>
    <x v="56"/>
    <m/>
    <x v="1"/>
    <x v="36"/>
    <n v="58.498706547993599"/>
  </r>
  <r>
    <x v="57"/>
    <x v="57"/>
    <m/>
    <x v="3"/>
    <x v="36"/>
    <n v="6.8391783265754777E-2"/>
  </r>
  <r>
    <x v="57"/>
    <x v="57"/>
    <m/>
    <x v="4"/>
    <x v="36"/>
    <n v="4.8597835892548256E-2"/>
  </r>
  <r>
    <x v="57"/>
    <x v="57"/>
    <m/>
    <x v="5"/>
    <x v="36"/>
    <n v="4.1927934695066879E-2"/>
  </r>
  <r>
    <x v="58"/>
    <x v="58"/>
    <m/>
    <x v="0"/>
    <x v="36"/>
    <n v="3.199442338397019E-2"/>
  </r>
  <r>
    <x v="60"/>
    <x v="60"/>
    <m/>
    <x v="2"/>
    <x v="36"/>
    <n v="1.5666409968515642E-2"/>
  </r>
  <r>
    <x v="60"/>
    <x v="60"/>
    <m/>
    <x v="0"/>
    <x v="36"/>
    <n v="1.7691750888807454E-2"/>
  </r>
  <r>
    <x v="60"/>
    <x v="60"/>
    <m/>
    <x v="1"/>
    <x v="36"/>
    <n v="3.3505054604996122E-2"/>
  </r>
  <r>
    <x v="61"/>
    <x v="61"/>
    <m/>
    <x v="0"/>
    <x v="36"/>
    <n v="2.3378501393565296E-3"/>
  </r>
  <r>
    <x v="61"/>
    <x v="61"/>
    <m/>
    <x v="1"/>
    <x v="36"/>
    <n v="3.6971241669110227E-3"/>
  </r>
  <r>
    <x v="63"/>
    <x v="63"/>
    <m/>
    <x v="0"/>
    <x v="36"/>
    <n v="0.14081210082684154"/>
  </r>
  <r>
    <x v="63"/>
    <x v="63"/>
    <m/>
    <x v="1"/>
    <x v="36"/>
    <n v="0.46494555217413791"/>
  </r>
  <r>
    <x v="64"/>
    <x v="64"/>
    <m/>
    <x v="2"/>
    <x v="36"/>
    <n v="7.439436829497657E-3"/>
  </r>
  <r>
    <x v="64"/>
    <x v="64"/>
    <m/>
    <x v="0"/>
    <x v="36"/>
    <n v="5.7577216679066479E-3"/>
  </r>
  <r>
    <x v="64"/>
    <x v="64"/>
    <m/>
    <x v="1"/>
    <x v="36"/>
    <n v="4.4174759528706701E-3"/>
  </r>
  <r>
    <x v="65"/>
    <x v="65"/>
    <m/>
    <x v="0"/>
    <x v="36"/>
    <n v="1.3395911384024478E-4"/>
  </r>
  <r>
    <x v="65"/>
    <x v="65"/>
    <m/>
    <x v="1"/>
    <x v="36"/>
    <n v="4.5224472750848403E-5"/>
  </r>
  <r>
    <x v="65"/>
    <x v="65"/>
    <m/>
    <x v="3"/>
    <x v="36"/>
    <n v="1.5426990834369798E-3"/>
  </r>
  <r>
    <x v="65"/>
    <x v="65"/>
    <m/>
    <x v="5"/>
    <x v="36"/>
    <n v="1.2120305488643342E-4"/>
  </r>
  <r>
    <x v="66"/>
    <x v="66"/>
    <m/>
    <x v="0"/>
    <x v="36"/>
    <n v="2.791941626608618E-2"/>
  </r>
  <r>
    <x v="66"/>
    <x v="66"/>
    <m/>
    <x v="1"/>
    <x v="36"/>
    <n v="1.2230624842209121E-2"/>
  </r>
  <r>
    <x v="67"/>
    <x v="67"/>
    <m/>
    <x v="0"/>
    <x v="36"/>
    <n v="1.9145068697422395E-2"/>
  </r>
  <r>
    <x v="67"/>
    <x v="67"/>
    <m/>
    <x v="1"/>
    <x v="36"/>
    <n v="1.2997242525488567E-2"/>
  </r>
  <r>
    <x v="68"/>
    <x v="68"/>
    <m/>
    <x v="0"/>
    <x v="36"/>
    <n v="16.24587233642222"/>
  </r>
  <r>
    <x v="69"/>
    <x v="69"/>
    <m/>
    <x v="0"/>
    <x v="36"/>
    <n v="2.8953905508649846E-2"/>
  </r>
  <r>
    <x v="69"/>
    <x v="69"/>
    <m/>
    <x v="1"/>
    <x v="36"/>
    <n v="4.2890076825440205E-3"/>
  </r>
  <r>
    <x v="70"/>
    <x v="70"/>
    <m/>
    <x v="0"/>
    <x v="36"/>
    <n v="1.9683452037217736E-2"/>
  </r>
  <r>
    <x v="70"/>
    <x v="70"/>
    <m/>
    <x v="1"/>
    <x v="36"/>
    <n v="3.3350123817475576E-2"/>
  </r>
  <r>
    <x v="71"/>
    <x v="71"/>
    <m/>
    <x v="0"/>
    <x v="36"/>
    <n v="0.14438292988961177"/>
  </r>
  <r>
    <x v="71"/>
    <x v="71"/>
    <m/>
    <x v="1"/>
    <x v="36"/>
    <n v="5.4837736636478514E-2"/>
  </r>
  <r>
    <x v="72"/>
    <x v="72"/>
    <m/>
    <x v="0"/>
    <x v="36"/>
    <n v="2.1118458518899712E-4"/>
  </r>
  <r>
    <x v="72"/>
    <x v="72"/>
    <m/>
    <x v="1"/>
    <x v="36"/>
    <n v="7.039626913571996E-4"/>
  </r>
  <r>
    <x v="0"/>
    <x v="0"/>
    <n v="42735"/>
    <x v="0"/>
    <x v="37"/>
    <n v="131333975"/>
  </r>
  <r>
    <x v="0"/>
    <x v="0"/>
    <n v="43100"/>
    <x v="1"/>
    <x v="37"/>
    <n v="231292850"/>
  </r>
  <r>
    <x v="1"/>
    <x v="1"/>
    <n v="42735"/>
    <x v="0"/>
    <x v="37"/>
    <n v="3536404"/>
  </r>
  <r>
    <x v="2"/>
    <x v="2"/>
    <n v="42735"/>
    <x v="0"/>
    <x v="37"/>
    <n v="880148575"/>
  </r>
  <r>
    <x v="2"/>
    <x v="2"/>
    <n v="43100"/>
    <x v="1"/>
    <x v="37"/>
    <n v="1723269716"/>
  </r>
  <r>
    <x v="3"/>
    <x v="3"/>
    <n v="42735"/>
    <x v="0"/>
    <x v="37"/>
    <n v="220057165"/>
  </r>
  <r>
    <x v="3"/>
    <x v="3"/>
    <n v="43100"/>
    <x v="1"/>
    <x v="37"/>
    <n v="465563383"/>
  </r>
  <r>
    <x v="4"/>
    <x v="4"/>
    <n v="42735"/>
    <x v="0"/>
    <x v="37"/>
    <n v="17687857"/>
  </r>
  <r>
    <x v="4"/>
    <x v="4"/>
    <n v="43100"/>
    <x v="1"/>
    <x v="37"/>
    <n v="54256452"/>
  </r>
  <r>
    <x v="5"/>
    <x v="5"/>
    <n v="42735"/>
    <x v="0"/>
    <x v="37"/>
    <n v="68663497"/>
  </r>
  <r>
    <x v="5"/>
    <x v="5"/>
    <n v="43100"/>
    <x v="1"/>
    <x v="37"/>
    <n v="124341100"/>
  </r>
  <r>
    <x v="6"/>
    <x v="6"/>
    <n v="42735"/>
    <x v="0"/>
    <x v="37"/>
    <n v="198284887"/>
  </r>
  <r>
    <x v="6"/>
    <x v="6"/>
    <n v="42369"/>
    <x v="2"/>
    <x v="37"/>
    <n v="184636752"/>
  </r>
  <r>
    <x v="6"/>
    <x v="6"/>
    <n v="43100"/>
    <x v="1"/>
    <x v="37"/>
    <n v="649217245"/>
  </r>
  <r>
    <x v="7"/>
    <x v="7"/>
    <n v="42735"/>
    <x v="0"/>
    <x v="37"/>
    <n v="722481409"/>
  </r>
  <r>
    <x v="7"/>
    <x v="7"/>
    <n v="43100"/>
    <x v="1"/>
    <x v="37"/>
    <n v="1422451593"/>
  </r>
  <r>
    <x v="8"/>
    <x v="8"/>
    <n v="42735"/>
    <x v="0"/>
    <x v="37"/>
    <n v="1642789644"/>
  </r>
  <r>
    <x v="8"/>
    <x v="8"/>
    <n v="42369"/>
    <x v="2"/>
    <x v="37"/>
    <n v="1470064631"/>
  </r>
  <r>
    <x v="8"/>
    <x v="8"/>
    <n v="43100"/>
    <x v="1"/>
    <x v="37"/>
    <n v="3499537077"/>
  </r>
  <r>
    <x v="9"/>
    <x v="9"/>
    <n v="42735"/>
    <x v="0"/>
    <x v="37"/>
    <n v="306151073"/>
  </r>
  <r>
    <x v="9"/>
    <x v="9"/>
    <n v="43100"/>
    <x v="1"/>
    <x v="37"/>
    <n v="591222350"/>
  </r>
  <r>
    <x v="10"/>
    <x v="10"/>
    <n v="42735"/>
    <x v="0"/>
    <x v="37"/>
    <n v="179055054"/>
  </r>
  <r>
    <x v="10"/>
    <x v="10"/>
    <n v="43100"/>
    <x v="1"/>
    <x v="37"/>
    <n v="405566026"/>
  </r>
  <r>
    <x v="11"/>
    <x v="11"/>
    <n v="42735"/>
    <x v="0"/>
    <x v="37"/>
    <n v="251925111"/>
  </r>
  <r>
    <x v="11"/>
    <x v="11"/>
    <n v="43100"/>
    <x v="1"/>
    <x v="37"/>
    <n v="388896175"/>
  </r>
  <r>
    <x v="12"/>
    <x v="12"/>
    <n v="42735"/>
    <x v="0"/>
    <x v="37"/>
    <n v="398262442"/>
  </r>
  <r>
    <x v="12"/>
    <x v="12"/>
    <n v="43100"/>
    <x v="1"/>
    <x v="37"/>
    <n v="769670382"/>
  </r>
  <r>
    <x v="13"/>
    <x v="13"/>
    <n v="42735"/>
    <x v="0"/>
    <x v="37"/>
    <n v="507917257"/>
  </r>
  <r>
    <x v="13"/>
    <x v="13"/>
    <n v="43100"/>
    <x v="1"/>
    <x v="37"/>
    <n v="1135007324"/>
  </r>
  <r>
    <x v="14"/>
    <x v="14"/>
    <n v="42735"/>
    <x v="0"/>
    <x v="37"/>
    <n v="109990873"/>
  </r>
  <r>
    <x v="14"/>
    <x v="14"/>
    <n v="42369"/>
    <x v="2"/>
    <x v="37"/>
    <n v="80924697"/>
  </r>
  <r>
    <x v="14"/>
    <x v="14"/>
    <n v="43100"/>
    <x v="1"/>
    <x v="37"/>
    <n v="285567822"/>
  </r>
  <r>
    <x v="15"/>
    <x v="15"/>
    <n v="42735"/>
    <x v="0"/>
    <x v="37"/>
    <n v="82695666"/>
  </r>
  <r>
    <x v="15"/>
    <x v="15"/>
    <n v="42369"/>
    <x v="2"/>
    <x v="37"/>
    <n v="58434048"/>
  </r>
  <r>
    <x v="15"/>
    <x v="15"/>
    <n v="43100"/>
    <x v="1"/>
    <x v="37"/>
    <n v="169438262"/>
  </r>
  <r>
    <x v="16"/>
    <x v="16"/>
    <n v="42735"/>
    <x v="0"/>
    <x v="37"/>
    <n v="198051624"/>
  </r>
  <r>
    <x v="16"/>
    <x v="16"/>
    <n v="43100"/>
    <x v="1"/>
    <x v="37"/>
    <n v="388359673"/>
  </r>
  <r>
    <x v="17"/>
    <x v="17"/>
    <n v="42735"/>
    <x v="0"/>
    <x v="37"/>
    <n v="309037238"/>
  </r>
  <r>
    <x v="17"/>
    <x v="17"/>
    <n v="43100"/>
    <x v="1"/>
    <x v="37"/>
    <n v="534435654"/>
  </r>
  <r>
    <x v="18"/>
    <x v="18"/>
    <n v="42735"/>
    <x v="0"/>
    <x v="37"/>
    <n v="1462030"/>
  </r>
  <r>
    <x v="18"/>
    <x v="18"/>
    <n v="43100"/>
    <x v="1"/>
    <x v="37"/>
    <n v="1843651"/>
  </r>
  <r>
    <x v="19"/>
    <x v="19"/>
    <n v="42735"/>
    <x v="0"/>
    <x v="37"/>
    <n v="2591453"/>
  </r>
  <r>
    <x v="19"/>
    <x v="19"/>
    <n v="42369"/>
    <x v="2"/>
    <x v="37"/>
    <n v="3740155"/>
  </r>
  <r>
    <x v="19"/>
    <x v="19"/>
    <n v="43100"/>
    <x v="1"/>
    <x v="37"/>
    <n v="4851617"/>
  </r>
  <r>
    <x v="20"/>
    <x v="20"/>
    <n v="42735"/>
    <x v="0"/>
    <x v="37"/>
    <n v="80147707"/>
  </r>
  <r>
    <x v="20"/>
    <x v="20"/>
    <n v="42369"/>
    <x v="2"/>
    <x v="37"/>
    <n v="91813271"/>
  </r>
  <r>
    <x v="20"/>
    <x v="20"/>
    <n v="43100"/>
    <x v="1"/>
    <x v="37"/>
    <n v="205266903"/>
  </r>
  <r>
    <x v="21"/>
    <x v="21"/>
    <n v="42735"/>
    <x v="0"/>
    <x v="37"/>
    <n v="36284009"/>
  </r>
  <r>
    <x v="21"/>
    <x v="21"/>
    <n v="43100"/>
    <x v="1"/>
    <x v="37"/>
    <n v="79770693"/>
  </r>
  <r>
    <x v="22"/>
    <x v="22"/>
    <n v="42735"/>
    <x v="0"/>
    <x v="37"/>
    <n v="195850075"/>
  </r>
  <r>
    <x v="22"/>
    <x v="22"/>
    <n v="42369"/>
    <x v="2"/>
    <x v="37"/>
    <n v="97381552"/>
  </r>
  <r>
    <x v="22"/>
    <x v="22"/>
    <n v="43100"/>
    <x v="1"/>
    <x v="37"/>
    <n v="387670134"/>
  </r>
  <r>
    <x v="23"/>
    <x v="23"/>
    <n v="42735"/>
    <x v="0"/>
    <x v="37"/>
    <n v="14775137"/>
  </r>
  <r>
    <x v="23"/>
    <x v="23"/>
    <n v="43100"/>
    <x v="1"/>
    <x v="37"/>
    <n v="32094936"/>
  </r>
  <r>
    <x v="24"/>
    <x v="24"/>
    <n v="42735"/>
    <x v="0"/>
    <x v="37"/>
    <n v="2780874"/>
  </r>
  <r>
    <x v="24"/>
    <x v="24"/>
    <n v="43100"/>
    <x v="1"/>
    <x v="37"/>
    <n v="6908337"/>
  </r>
  <r>
    <x v="25"/>
    <x v="25"/>
    <n v="42735"/>
    <x v="0"/>
    <x v="37"/>
    <n v="67725707"/>
  </r>
  <r>
    <x v="25"/>
    <x v="25"/>
    <n v="43100"/>
    <x v="1"/>
    <x v="37"/>
    <n v="152456194"/>
  </r>
  <r>
    <x v="26"/>
    <x v="26"/>
    <n v="42735"/>
    <x v="0"/>
    <x v="37"/>
    <n v="40498596"/>
  </r>
  <r>
    <x v="26"/>
    <x v="26"/>
    <n v="42369"/>
    <x v="2"/>
    <x v="37"/>
    <n v="57523782"/>
  </r>
  <r>
    <x v="26"/>
    <x v="26"/>
    <n v="43100"/>
    <x v="1"/>
    <x v="37"/>
    <n v="91280290"/>
  </r>
  <r>
    <x v="27"/>
    <x v="27"/>
    <n v="42735"/>
    <x v="0"/>
    <x v="37"/>
    <n v="520945088"/>
  </r>
  <r>
    <x v="27"/>
    <x v="27"/>
    <n v="42369"/>
    <x v="2"/>
    <x v="37"/>
    <n v="438098828"/>
  </r>
  <r>
    <x v="27"/>
    <x v="27"/>
    <n v="43100"/>
    <x v="1"/>
    <x v="37"/>
    <n v="2346101915"/>
  </r>
  <r>
    <x v="28"/>
    <x v="28"/>
    <n v="42735"/>
    <x v="0"/>
    <x v="37"/>
    <n v="35357003"/>
  </r>
  <r>
    <x v="28"/>
    <x v="28"/>
    <n v="42369"/>
    <x v="2"/>
    <x v="37"/>
    <n v="46829789"/>
  </r>
  <r>
    <x v="28"/>
    <x v="28"/>
    <n v="43100"/>
    <x v="1"/>
    <x v="37"/>
    <n v="62881994"/>
  </r>
  <r>
    <x v="29"/>
    <x v="29"/>
    <n v="42735"/>
    <x v="0"/>
    <x v="37"/>
    <n v="7743092"/>
  </r>
  <r>
    <x v="29"/>
    <x v="29"/>
    <n v="43100"/>
    <x v="1"/>
    <x v="37"/>
    <n v="20245095"/>
  </r>
  <r>
    <x v="30"/>
    <x v="30"/>
    <n v="42735"/>
    <x v="0"/>
    <x v="37"/>
    <n v="22475269"/>
  </r>
  <r>
    <x v="30"/>
    <x v="30"/>
    <n v="43100"/>
    <x v="1"/>
    <x v="37"/>
    <n v="43398176"/>
  </r>
  <r>
    <x v="73"/>
    <x v="73"/>
    <n v="42735"/>
    <x v="0"/>
    <x v="37"/>
    <n v="2187248"/>
  </r>
  <r>
    <x v="31"/>
    <x v="31"/>
    <n v="42735"/>
    <x v="0"/>
    <x v="37"/>
    <n v="7093638"/>
  </r>
  <r>
    <x v="31"/>
    <x v="31"/>
    <n v="43100"/>
    <x v="1"/>
    <x v="37"/>
    <n v="27562347"/>
  </r>
  <r>
    <x v="32"/>
    <x v="32"/>
    <n v="42735"/>
    <x v="0"/>
    <x v="37"/>
    <n v="5866289"/>
  </r>
  <r>
    <x v="32"/>
    <x v="32"/>
    <n v="43100"/>
    <x v="1"/>
    <x v="37"/>
    <n v="11752184"/>
  </r>
  <r>
    <x v="33"/>
    <x v="33"/>
    <n v="42735"/>
    <x v="0"/>
    <x v="37"/>
    <n v="68258906"/>
  </r>
  <r>
    <x v="33"/>
    <x v="33"/>
    <n v="42369"/>
    <x v="2"/>
    <x v="37"/>
    <n v="64032502"/>
  </r>
  <r>
    <x v="33"/>
    <x v="33"/>
    <n v="43100"/>
    <x v="1"/>
    <x v="37"/>
    <n v="181429706"/>
  </r>
  <r>
    <x v="34"/>
    <x v="34"/>
    <n v="42735"/>
    <x v="0"/>
    <x v="37"/>
    <n v="25169101"/>
  </r>
  <r>
    <x v="34"/>
    <x v="34"/>
    <n v="42369"/>
    <x v="2"/>
    <x v="37"/>
    <n v="6702156"/>
  </r>
  <r>
    <x v="34"/>
    <x v="34"/>
    <n v="43100"/>
    <x v="1"/>
    <x v="37"/>
    <n v="37032338"/>
  </r>
  <r>
    <x v="35"/>
    <x v="35"/>
    <n v="42735"/>
    <x v="0"/>
    <x v="37"/>
    <n v="84923008"/>
  </r>
  <r>
    <x v="35"/>
    <x v="35"/>
    <n v="43100"/>
    <x v="1"/>
    <x v="37"/>
    <n v="186365686"/>
  </r>
  <r>
    <x v="36"/>
    <x v="36"/>
    <n v="42735"/>
    <x v="0"/>
    <x v="37"/>
    <n v="3913886"/>
  </r>
  <r>
    <x v="36"/>
    <x v="36"/>
    <n v="43100"/>
    <x v="1"/>
    <x v="37"/>
    <n v="7508080"/>
  </r>
  <r>
    <x v="37"/>
    <x v="37"/>
    <n v="42735"/>
    <x v="0"/>
    <x v="37"/>
    <n v="592671437"/>
  </r>
  <r>
    <x v="37"/>
    <x v="37"/>
    <n v="43100"/>
    <x v="1"/>
    <x v="37"/>
    <n v="1103648977"/>
  </r>
  <r>
    <x v="38"/>
    <x v="38"/>
    <n v="42735"/>
    <x v="0"/>
    <x v="37"/>
    <n v="216414984"/>
  </r>
  <r>
    <x v="38"/>
    <x v="38"/>
    <n v="43100"/>
    <x v="1"/>
    <x v="37"/>
    <n v="377737572"/>
  </r>
  <r>
    <x v="39"/>
    <x v="39"/>
    <n v="42735"/>
    <x v="0"/>
    <x v="37"/>
    <n v="43241554"/>
  </r>
  <r>
    <x v="39"/>
    <x v="39"/>
    <n v="43100"/>
    <x v="1"/>
    <x v="37"/>
    <n v="87279251"/>
  </r>
  <r>
    <x v="40"/>
    <x v="40"/>
    <n v="42735"/>
    <x v="0"/>
    <x v="37"/>
    <n v="514302396"/>
  </r>
  <r>
    <x v="40"/>
    <x v="40"/>
    <n v="42369"/>
    <x v="2"/>
    <x v="37"/>
    <n v="413745542"/>
  </r>
  <r>
    <x v="40"/>
    <x v="40"/>
    <n v="43100"/>
    <x v="1"/>
    <x v="37"/>
    <n v="912182414"/>
  </r>
  <r>
    <x v="41"/>
    <x v="41"/>
    <n v="42735"/>
    <x v="0"/>
    <x v="37"/>
    <n v="62340046"/>
  </r>
  <r>
    <x v="41"/>
    <x v="41"/>
    <n v="42369"/>
    <x v="2"/>
    <x v="37"/>
    <n v="89019522"/>
  </r>
  <r>
    <x v="41"/>
    <x v="41"/>
    <n v="43100"/>
    <x v="1"/>
    <x v="37"/>
    <n v="119172079"/>
  </r>
  <r>
    <x v="42"/>
    <x v="42"/>
    <n v="42735"/>
    <x v="0"/>
    <x v="37"/>
    <n v="55013713"/>
  </r>
  <r>
    <x v="42"/>
    <x v="42"/>
    <n v="42369"/>
    <x v="2"/>
    <x v="37"/>
    <n v="57557642"/>
  </r>
  <r>
    <x v="42"/>
    <x v="42"/>
    <n v="43100"/>
    <x v="1"/>
    <x v="37"/>
    <n v="114942666"/>
  </r>
  <r>
    <x v="43"/>
    <x v="43"/>
    <n v="42735"/>
    <x v="0"/>
    <x v="37"/>
    <n v="16592457"/>
  </r>
  <r>
    <x v="43"/>
    <x v="43"/>
    <n v="43100"/>
    <x v="1"/>
    <x v="37"/>
    <n v="33964095"/>
  </r>
  <r>
    <x v="44"/>
    <x v="44"/>
    <n v="42735"/>
    <x v="0"/>
    <x v="37"/>
    <n v="35853433"/>
  </r>
  <r>
    <x v="44"/>
    <x v="44"/>
    <n v="42369"/>
    <x v="2"/>
    <x v="37"/>
    <n v="33974710"/>
  </r>
  <r>
    <x v="44"/>
    <x v="44"/>
    <n v="43100"/>
    <x v="1"/>
    <x v="37"/>
    <n v="73178424"/>
  </r>
  <r>
    <x v="45"/>
    <x v="45"/>
    <n v="42735"/>
    <x v="0"/>
    <x v="37"/>
    <n v="10182590"/>
  </r>
  <r>
    <x v="45"/>
    <x v="45"/>
    <n v="43100"/>
    <x v="1"/>
    <x v="37"/>
    <n v="23320968"/>
  </r>
  <r>
    <x v="46"/>
    <x v="46"/>
    <n v="42735"/>
    <x v="0"/>
    <x v="37"/>
    <n v="383385228"/>
  </r>
  <r>
    <x v="46"/>
    <x v="46"/>
    <n v="43100"/>
    <x v="1"/>
    <x v="37"/>
    <n v="677143540"/>
  </r>
  <r>
    <x v="47"/>
    <x v="47"/>
    <n v="42735"/>
    <x v="0"/>
    <x v="37"/>
    <n v="4025785"/>
  </r>
  <r>
    <x v="47"/>
    <x v="47"/>
    <n v="43100"/>
    <x v="1"/>
    <x v="37"/>
    <n v="7479813"/>
  </r>
  <r>
    <x v="48"/>
    <x v="48"/>
    <n v="42735"/>
    <x v="0"/>
    <x v="37"/>
    <n v="16873579"/>
  </r>
  <r>
    <x v="48"/>
    <x v="48"/>
    <n v="43100"/>
    <x v="1"/>
    <x v="37"/>
    <n v="30944418"/>
  </r>
  <r>
    <x v="49"/>
    <x v="49"/>
    <n v="42735"/>
    <x v="0"/>
    <x v="37"/>
    <n v="81415190"/>
  </r>
  <r>
    <x v="49"/>
    <x v="49"/>
    <n v="43100"/>
    <x v="1"/>
    <x v="37"/>
    <n v="176580505"/>
  </r>
  <r>
    <x v="50"/>
    <x v="50"/>
    <n v="42735"/>
    <x v="0"/>
    <x v="37"/>
    <n v="10377920"/>
  </r>
  <r>
    <x v="50"/>
    <x v="50"/>
    <n v="42369"/>
    <x v="2"/>
    <x v="37"/>
    <n v="30548250"/>
  </r>
  <r>
    <x v="50"/>
    <x v="50"/>
    <n v="43100"/>
    <x v="1"/>
    <x v="37"/>
    <n v="18271830"/>
  </r>
  <r>
    <x v="51"/>
    <x v="51"/>
    <n v="42735"/>
    <x v="0"/>
    <x v="37"/>
    <n v="38620489"/>
  </r>
  <r>
    <x v="51"/>
    <x v="51"/>
    <n v="43100"/>
    <x v="1"/>
    <x v="37"/>
    <n v="71138950"/>
  </r>
  <r>
    <x v="52"/>
    <x v="52"/>
    <n v="42735"/>
    <x v="0"/>
    <x v="37"/>
    <n v="411713637"/>
  </r>
  <r>
    <x v="52"/>
    <x v="52"/>
    <n v="42369"/>
    <x v="2"/>
    <x v="37"/>
    <n v="214746997"/>
  </r>
  <r>
    <x v="52"/>
    <x v="52"/>
    <n v="43100"/>
    <x v="1"/>
    <x v="37"/>
    <n v="846137676"/>
  </r>
  <r>
    <x v="53"/>
    <x v="53"/>
    <n v="42735"/>
    <x v="0"/>
    <x v="37"/>
    <n v="88939375"/>
  </r>
  <r>
    <x v="53"/>
    <x v="53"/>
    <n v="43100"/>
    <x v="1"/>
    <x v="37"/>
    <n v="153468759"/>
  </r>
  <r>
    <x v="54"/>
    <x v="54"/>
    <n v="42735"/>
    <x v="0"/>
    <x v="37"/>
    <n v="1013127"/>
  </r>
  <r>
    <x v="54"/>
    <x v="54"/>
    <n v="43100"/>
    <x v="1"/>
    <x v="37"/>
    <n v="2569797"/>
  </r>
  <r>
    <x v="55"/>
    <x v="55"/>
    <n v="42735"/>
    <x v="0"/>
    <x v="37"/>
    <n v="18819167"/>
  </r>
  <r>
    <x v="55"/>
    <x v="55"/>
    <n v="43100"/>
    <x v="1"/>
    <x v="37"/>
    <n v="38629447"/>
  </r>
  <r>
    <x v="56"/>
    <x v="56"/>
    <n v="42735"/>
    <x v="0"/>
    <x v="37"/>
    <n v="359177324"/>
  </r>
  <r>
    <x v="56"/>
    <x v="56"/>
    <n v="42369"/>
    <x v="2"/>
    <x v="37"/>
    <n v="367796665"/>
  </r>
  <r>
    <x v="56"/>
    <x v="56"/>
    <n v="43100"/>
    <x v="1"/>
    <x v="37"/>
    <n v="624005937"/>
  </r>
  <r>
    <x v="57"/>
    <x v="57"/>
    <n v="42735"/>
    <x v="0"/>
    <x v="37"/>
    <n v="260215768"/>
  </r>
  <r>
    <x v="57"/>
    <x v="57"/>
    <n v="42369"/>
    <x v="2"/>
    <x v="37"/>
    <n v="129564733"/>
  </r>
  <r>
    <x v="57"/>
    <x v="57"/>
    <n v="42185"/>
    <x v="2"/>
    <x v="37"/>
    <n v="63106050"/>
  </r>
  <r>
    <x v="57"/>
    <x v="57"/>
    <n v="43100"/>
    <x v="1"/>
    <x v="37"/>
    <n v="389170573"/>
  </r>
  <r>
    <x v="58"/>
    <x v="58"/>
    <n v="42735"/>
    <x v="0"/>
    <x v="37"/>
    <n v="3808269"/>
  </r>
  <r>
    <x v="58"/>
    <x v="58"/>
    <n v="43100"/>
    <x v="1"/>
    <x v="37"/>
    <n v="9191949"/>
  </r>
  <r>
    <x v="59"/>
    <x v="59"/>
    <n v="42735"/>
    <x v="0"/>
    <x v="37"/>
    <n v="11778763"/>
  </r>
  <r>
    <x v="59"/>
    <x v="59"/>
    <n v="43100"/>
    <x v="1"/>
    <x v="37"/>
    <n v="29361987"/>
  </r>
  <r>
    <x v="60"/>
    <x v="60"/>
    <n v="42735"/>
    <x v="0"/>
    <x v="37"/>
    <n v="3980039"/>
  </r>
  <r>
    <x v="60"/>
    <x v="60"/>
    <n v="42369"/>
    <x v="2"/>
    <x v="37"/>
    <n v="3802955"/>
  </r>
  <r>
    <x v="60"/>
    <x v="60"/>
    <n v="43100"/>
    <x v="1"/>
    <x v="37"/>
    <n v="8652057"/>
  </r>
  <r>
    <x v="61"/>
    <x v="61"/>
    <n v="42735"/>
    <x v="0"/>
    <x v="37"/>
    <n v="11123965"/>
  </r>
  <r>
    <x v="61"/>
    <x v="61"/>
    <n v="43100"/>
    <x v="1"/>
    <x v="37"/>
    <n v="22253279"/>
  </r>
  <r>
    <x v="62"/>
    <x v="62"/>
    <n v="42735"/>
    <x v="0"/>
    <x v="37"/>
    <n v="4993714"/>
  </r>
  <r>
    <x v="62"/>
    <x v="62"/>
    <n v="43100"/>
    <x v="1"/>
    <x v="37"/>
    <n v="6286426"/>
  </r>
  <r>
    <x v="63"/>
    <x v="63"/>
    <n v="42735"/>
    <x v="0"/>
    <x v="37"/>
    <n v="48331948"/>
  </r>
  <r>
    <x v="63"/>
    <x v="63"/>
    <n v="43100"/>
    <x v="1"/>
    <x v="37"/>
    <n v="110785448"/>
  </r>
  <r>
    <x v="64"/>
    <x v="64"/>
    <n v="42735"/>
    <x v="0"/>
    <x v="37"/>
    <n v="185667339"/>
  </r>
  <r>
    <x v="64"/>
    <x v="64"/>
    <n v="42369"/>
    <x v="2"/>
    <x v="37"/>
    <n v="264219844"/>
  </r>
  <r>
    <x v="64"/>
    <x v="64"/>
    <n v="43100"/>
    <x v="1"/>
    <x v="37"/>
    <n v="357801399"/>
  </r>
  <r>
    <x v="65"/>
    <x v="65"/>
    <n v="42735"/>
    <x v="0"/>
    <x v="37"/>
    <n v="131452952"/>
  </r>
  <r>
    <x v="65"/>
    <x v="65"/>
    <n v="42369"/>
    <x v="2"/>
    <x v="37"/>
    <n v="101092809"/>
  </r>
  <r>
    <x v="65"/>
    <x v="65"/>
    <n v="42185"/>
    <x v="2"/>
    <x v="37"/>
    <n v="107531275"/>
  </r>
  <r>
    <x v="65"/>
    <x v="65"/>
    <n v="43100"/>
    <x v="1"/>
    <x v="37"/>
    <n v="256818760"/>
  </r>
  <r>
    <x v="66"/>
    <x v="66"/>
    <n v="42735"/>
    <x v="0"/>
    <x v="37"/>
    <n v="5490205"/>
  </r>
  <r>
    <x v="66"/>
    <x v="66"/>
    <n v="43100"/>
    <x v="1"/>
    <x v="37"/>
    <n v="15286215"/>
  </r>
  <r>
    <x v="67"/>
    <x v="67"/>
    <n v="42735"/>
    <x v="0"/>
    <x v="37"/>
    <n v="22167639"/>
  </r>
  <r>
    <x v="67"/>
    <x v="67"/>
    <n v="43100"/>
    <x v="1"/>
    <x v="37"/>
    <n v="89908174"/>
  </r>
  <r>
    <x v="68"/>
    <x v="68"/>
    <n v="42735"/>
    <x v="0"/>
    <x v="37"/>
    <n v="60114686"/>
  </r>
  <r>
    <x v="68"/>
    <x v="68"/>
    <n v="43100"/>
    <x v="1"/>
    <x v="37"/>
    <n v="44471811"/>
  </r>
  <r>
    <x v="69"/>
    <x v="69"/>
    <n v="42735"/>
    <x v="0"/>
    <x v="37"/>
    <n v="7279057"/>
  </r>
  <r>
    <x v="69"/>
    <x v="69"/>
    <n v="43100"/>
    <x v="1"/>
    <x v="37"/>
    <n v="15783403"/>
  </r>
  <r>
    <x v="70"/>
    <x v="70"/>
    <n v="42735"/>
    <x v="0"/>
    <x v="37"/>
    <n v="197004847"/>
  </r>
  <r>
    <x v="70"/>
    <x v="70"/>
    <n v="43100"/>
    <x v="1"/>
    <x v="37"/>
    <n v="440298649"/>
  </r>
  <r>
    <x v="71"/>
    <x v="71"/>
    <n v="42735"/>
    <x v="0"/>
    <x v="37"/>
    <n v="65462428"/>
  </r>
  <r>
    <x v="71"/>
    <x v="71"/>
    <n v="42369"/>
    <x v="2"/>
    <x v="37"/>
    <n v="4781969"/>
  </r>
  <r>
    <x v="71"/>
    <x v="71"/>
    <n v="43100"/>
    <x v="1"/>
    <x v="37"/>
    <n v="162936474"/>
  </r>
  <r>
    <x v="72"/>
    <x v="72"/>
    <n v="42735"/>
    <x v="0"/>
    <x v="37"/>
    <n v="59427221"/>
  </r>
  <r>
    <x v="72"/>
    <x v="72"/>
    <n v="43100"/>
    <x v="1"/>
    <x v="37"/>
    <n v="183710316"/>
  </r>
  <r>
    <x v="0"/>
    <x v="0"/>
    <n v="42735"/>
    <x v="0"/>
    <x v="38"/>
    <n v="163107469"/>
  </r>
  <r>
    <x v="0"/>
    <x v="0"/>
    <n v="43100"/>
    <x v="1"/>
    <x v="38"/>
    <n v="278157368"/>
  </r>
  <r>
    <x v="1"/>
    <x v="1"/>
    <n v="42735"/>
    <x v="0"/>
    <x v="38"/>
    <n v="4665989"/>
  </r>
  <r>
    <x v="2"/>
    <x v="2"/>
    <n v="42735"/>
    <x v="0"/>
    <x v="38"/>
    <n v="496523081"/>
  </r>
  <r>
    <x v="2"/>
    <x v="2"/>
    <n v="43100"/>
    <x v="1"/>
    <x v="38"/>
    <n v="1112938601"/>
  </r>
  <r>
    <x v="3"/>
    <x v="3"/>
    <n v="42735"/>
    <x v="0"/>
    <x v="38"/>
    <n v="123036784"/>
  </r>
  <r>
    <x v="3"/>
    <x v="3"/>
    <n v="43100"/>
    <x v="1"/>
    <x v="38"/>
    <n v="283570709"/>
  </r>
  <r>
    <x v="4"/>
    <x v="4"/>
    <n v="42735"/>
    <x v="0"/>
    <x v="38"/>
    <n v="5805263"/>
  </r>
  <r>
    <x v="4"/>
    <x v="4"/>
    <n v="43100"/>
    <x v="1"/>
    <x v="38"/>
    <n v="14087432"/>
  </r>
  <r>
    <x v="5"/>
    <x v="5"/>
    <n v="42735"/>
    <x v="0"/>
    <x v="38"/>
    <n v="1271310"/>
  </r>
  <r>
    <x v="5"/>
    <x v="5"/>
    <n v="43100"/>
    <x v="1"/>
    <x v="38"/>
    <n v="2056325"/>
  </r>
  <r>
    <x v="6"/>
    <x v="6"/>
    <n v="42735"/>
    <x v="0"/>
    <x v="38"/>
    <n v="209601843"/>
  </r>
  <r>
    <x v="6"/>
    <x v="6"/>
    <n v="42369"/>
    <x v="2"/>
    <x v="38"/>
    <n v="208753782"/>
  </r>
  <r>
    <x v="6"/>
    <x v="6"/>
    <n v="43100"/>
    <x v="1"/>
    <x v="38"/>
    <n v="345763287"/>
  </r>
  <r>
    <x v="7"/>
    <x v="7"/>
    <n v="42735"/>
    <x v="0"/>
    <x v="38"/>
    <n v="36671844"/>
  </r>
  <r>
    <x v="7"/>
    <x v="7"/>
    <n v="43100"/>
    <x v="1"/>
    <x v="38"/>
    <n v="70208810"/>
  </r>
  <r>
    <x v="8"/>
    <x v="8"/>
    <n v="42735"/>
    <x v="0"/>
    <x v="38"/>
    <n v="267383008"/>
  </r>
  <r>
    <x v="8"/>
    <x v="8"/>
    <n v="42369"/>
    <x v="2"/>
    <x v="38"/>
    <n v="94210848"/>
  </r>
  <r>
    <x v="8"/>
    <x v="8"/>
    <n v="43100"/>
    <x v="1"/>
    <x v="38"/>
    <n v="520661707"/>
  </r>
  <r>
    <x v="9"/>
    <x v="9"/>
    <n v="42735"/>
    <x v="0"/>
    <x v="38"/>
    <n v="140653428"/>
  </r>
  <r>
    <x v="9"/>
    <x v="9"/>
    <n v="43100"/>
    <x v="1"/>
    <x v="38"/>
    <n v="393005974"/>
  </r>
  <r>
    <x v="10"/>
    <x v="10"/>
    <n v="42735"/>
    <x v="0"/>
    <x v="38"/>
    <n v="59481949"/>
  </r>
  <r>
    <x v="10"/>
    <x v="10"/>
    <n v="43100"/>
    <x v="1"/>
    <x v="38"/>
    <n v="79846241"/>
  </r>
  <r>
    <x v="11"/>
    <x v="11"/>
    <n v="42735"/>
    <x v="0"/>
    <x v="38"/>
    <n v="195154815"/>
  </r>
  <r>
    <x v="11"/>
    <x v="11"/>
    <n v="43100"/>
    <x v="1"/>
    <x v="38"/>
    <n v="430901553"/>
  </r>
  <r>
    <x v="12"/>
    <x v="12"/>
    <n v="42735"/>
    <x v="0"/>
    <x v="38"/>
    <n v="18081579"/>
  </r>
  <r>
    <x v="12"/>
    <x v="12"/>
    <n v="43100"/>
    <x v="1"/>
    <x v="38"/>
    <n v="35690398"/>
  </r>
  <r>
    <x v="13"/>
    <x v="13"/>
    <n v="42735"/>
    <x v="0"/>
    <x v="38"/>
    <n v="12364437"/>
  </r>
  <r>
    <x v="13"/>
    <x v="13"/>
    <n v="43100"/>
    <x v="1"/>
    <x v="38"/>
    <n v="23242809"/>
  </r>
  <r>
    <x v="14"/>
    <x v="14"/>
    <n v="42735"/>
    <x v="0"/>
    <x v="38"/>
    <n v="114694241"/>
  </r>
  <r>
    <x v="14"/>
    <x v="14"/>
    <n v="42369"/>
    <x v="2"/>
    <x v="38"/>
    <n v="128537344"/>
  </r>
  <r>
    <x v="14"/>
    <x v="14"/>
    <n v="43100"/>
    <x v="1"/>
    <x v="38"/>
    <n v="147200567"/>
  </r>
  <r>
    <x v="15"/>
    <x v="15"/>
    <n v="42735"/>
    <x v="0"/>
    <x v="38"/>
    <n v="29386612"/>
  </r>
  <r>
    <x v="15"/>
    <x v="15"/>
    <n v="42369"/>
    <x v="2"/>
    <x v="38"/>
    <n v="25003935"/>
  </r>
  <r>
    <x v="15"/>
    <x v="15"/>
    <n v="43100"/>
    <x v="1"/>
    <x v="38"/>
    <n v="59474463"/>
  </r>
  <r>
    <x v="16"/>
    <x v="16"/>
    <n v="42735"/>
    <x v="0"/>
    <x v="38"/>
    <n v="332117247"/>
  </r>
  <r>
    <x v="16"/>
    <x v="16"/>
    <n v="43100"/>
    <x v="1"/>
    <x v="38"/>
    <n v="677629928"/>
  </r>
  <r>
    <x v="17"/>
    <x v="17"/>
    <n v="42735"/>
    <x v="0"/>
    <x v="38"/>
    <n v="16619154"/>
  </r>
  <r>
    <x v="17"/>
    <x v="17"/>
    <n v="43100"/>
    <x v="1"/>
    <x v="38"/>
    <n v="28271472"/>
  </r>
  <r>
    <x v="18"/>
    <x v="18"/>
    <n v="42735"/>
    <x v="0"/>
    <x v="38"/>
    <n v="9358851"/>
  </r>
  <r>
    <x v="18"/>
    <x v="18"/>
    <n v="43100"/>
    <x v="1"/>
    <x v="38"/>
    <n v="19561077"/>
  </r>
  <r>
    <x v="19"/>
    <x v="19"/>
    <n v="42735"/>
    <x v="0"/>
    <x v="38"/>
    <n v="5759803"/>
  </r>
  <r>
    <x v="19"/>
    <x v="19"/>
    <n v="42369"/>
    <x v="2"/>
    <x v="38"/>
    <n v="7062758"/>
  </r>
  <r>
    <x v="19"/>
    <x v="19"/>
    <n v="43100"/>
    <x v="1"/>
    <x v="38"/>
    <n v="11564296"/>
  </r>
  <r>
    <x v="20"/>
    <x v="20"/>
    <n v="42735"/>
    <x v="0"/>
    <x v="38"/>
    <n v="70096177"/>
  </r>
  <r>
    <x v="20"/>
    <x v="20"/>
    <n v="42369"/>
    <x v="2"/>
    <x v="38"/>
    <n v="81612273"/>
  </r>
  <r>
    <x v="20"/>
    <x v="20"/>
    <n v="43100"/>
    <x v="1"/>
    <x v="38"/>
    <n v="144531105"/>
  </r>
  <r>
    <x v="21"/>
    <x v="21"/>
    <n v="42735"/>
    <x v="0"/>
    <x v="38"/>
    <n v="10404961"/>
  </r>
  <r>
    <x v="21"/>
    <x v="21"/>
    <n v="43100"/>
    <x v="1"/>
    <x v="38"/>
    <n v="22705001"/>
  </r>
  <r>
    <x v="22"/>
    <x v="22"/>
    <n v="42735"/>
    <x v="0"/>
    <x v="38"/>
    <n v="120121122"/>
  </r>
  <r>
    <x v="22"/>
    <x v="22"/>
    <n v="42369"/>
    <x v="2"/>
    <x v="38"/>
    <n v="137290672"/>
  </r>
  <r>
    <x v="22"/>
    <x v="22"/>
    <n v="43100"/>
    <x v="1"/>
    <x v="38"/>
    <n v="168785522"/>
  </r>
  <r>
    <x v="23"/>
    <x v="23"/>
    <n v="42735"/>
    <x v="0"/>
    <x v="38"/>
    <n v="1134720"/>
  </r>
  <r>
    <x v="23"/>
    <x v="23"/>
    <n v="43100"/>
    <x v="1"/>
    <x v="38"/>
    <n v="2296951"/>
  </r>
  <r>
    <x v="24"/>
    <x v="24"/>
    <n v="42735"/>
    <x v="0"/>
    <x v="38"/>
    <n v="938961"/>
  </r>
  <r>
    <x v="24"/>
    <x v="24"/>
    <n v="43100"/>
    <x v="1"/>
    <x v="38"/>
    <n v="2179050"/>
  </r>
  <r>
    <x v="25"/>
    <x v="25"/>
    <n v="42735"/>
    <x v="0"/>
    <x v="38"/>
    <n v="25043511"/>
  </r>
  <r>
    <x v="25"/>
    <x v="25"/>
    <n v="43100"/>
    <x v="1"/>
    <x v="38"/>
    <n v="58480347"/>
  </r>
  <r>
    <x v="26"/>
    <x v="26"/>
    <n v="42735"/>
    <x v="0"/>
    <x v="38"/>
    <n v="8471313"/>
  </r>
  <r>
    <x v="26"/>
    <x v="26"/>
    <n v="42369"/>
    <x v="2"/>
    <x v="38"/>
    <n v="8301043"/>
  </r>
  <r>
    <x v="26"/>
    <x v="26"/>
    <n v="43100"/>
    <x v="1"/>
    <x v="38"/>
    <n v="14596806"/>
  </r>
  <r>
    <x v="27"/>
    <x v="27"/>
    <n v="42735"/>
    <x v="0"/>
    <x v="38"/>
    <n v="1069371422"/>
  </r>
  <r>
    <x v="27"/>
    <x v="27"/>
    <n v="42369"/>
    <x v="2"/>
    <x v="38"/>
    <n v="807210611"/>
  </r>
  <r>
    <x v="27"/>
    <x v="27"/>
    <n v="43100"/>
    <x v="1"/>
    <x v="38"/>
    <n v="1138575406"/>
  </r>
  <r>
    <x v="28"/>
    <x v="28"/>
    <n v="42735"/>
    <x v="0"/>
    <x v="38"/>
    <n v="8749372"/>
  </r>
  <r>
    <x v="28"/>
    <x v="28"/>
    <n v="42369"/>
    <x v="2"/>
    <x v="38"/>
    <n v="6566782"/>
  </r>
  <r>
    <x v="28"/>
    <x v="28"/>
    <n v="43100"/>
    <x v="1"/>
    <x v="38"/>
    <n v="17841699"/>
  </r>
  <r>
    <x v="29"/>
    <x v="29"/>
    <n v="42735"/>
    <x v="0"/>
    <x v="38"/>
    <n v="55817889"/>
  </r>
  <r>
    <x v="29"/>
    <x v="29"/>
    <n v="43100"/>
    <x v="1"/>
    <x v="38"/>
    <n v="119394965"/>
  </r>
  <r>
    <x v="30"/>
    <x v="30"/>
    <n v="42735"/>
    <x v="0"/>
    <x v="38"/>
    <n v="1972509"/>
  </r>
  <r>
    <x v="30"/>
    <x v="30"/>
    <n v="43100"/>
    <x v="1"/>
    <x v="38"/>
    <n v="2487740"/>
  </r>
  <r>
    <x v="73"/>
    <x v="73"/>
    <n v="42735"/>
    <x v="0"/>
    <x v="38"/>
    <n v="1027800"/>
  </r>
  <r>
    <x v="31"/>
    <x v="31"/>
    <n v="42735"/>
    <x v="0"/>
    <x v="38"/>
    <n v="571414"/>
  </r>
  <r>
    <x v="31"/>
    <x v="31"/>
    <n v="43100"/>
    <x v="1"/>
    <x v="38"/>
    <n v="148261"/>
  </r>
  <r>
    <x v="32"/>
    <x v="32"/>
    <n v="42735"/>
    <x v="0"/>
    <x v="38"/>
    <n v="3917097"/>
  </r>
  <r>
    <x v="32"/>
    <x v="32"/>
    <n v="43100"/>
    <x v="1"/>
    <x v="38"/>
    <n v="8000786"/>
  </r>
  <r>
    <x v="33"/>
    <x v="33"/>
    <n v="42735"/>
    <x v="0"/>
    <x v="38"/>
    <n v="6063062"/>
  </r>
  <r>
    <x v="33"/>
    <x v="33"/>
    <n v="42369"/>
    <x v="2"/>
    <x v="38"/>
    <n v="16580627"/>
  </r>
  <r>
    <x v="33"/>
    <x v="33"/>
    <n v="43100"/>
    <x v="1"/>
    <x v="38"/>
    <n v="7571027"/>
  </r>
  <r>
    <x v="34"/>
    <x v="34"/>
    <n v="42735"/>
    <x v="0"/>
    <x v="38"/>
    <n v="43515207"/>
  </r>
  <r>
    <x v="34"/>
    <x v="34"/>
    <n v="42369"/>
    <x v="2"/>
    <x v="38"/>
    <n v="52569543"/>
  </r>
  <r>
    <x v="34"/>
    <x v="34"/>
    <n v="43100"/>
    <x v="1"/>
    <x v="38"/>
    <n v="124004602"/>
  </r>
  <r>
    <x v="35"/>
    <x v="35"/>
    <n v="42735"/>
    <x v="0"/>
    <x v="38"/>
    <n v="54603612"/>
  </r>
  <r>
    <x v="35"/>
    <x v="35"/>
    <n v="43100"/>
    <x v="1"/>
    <x v="38"/>
    <n v="94746246"/>
  </r>
  <r>
    <x v="36"/>
    <x v="36"/>
    <n v="42735"/>
    <x v="0"/>
    <x v="38"/>
    <n v="5903944"/>
  </r>
  <r>
    <x v="36"/>
    <x v="36"/>
    <n v="43100"/>
    <x v="1"/>
    <x v="38"/>
    <n v="12226514"/>
  </r>
  <r>
    <x v="37"/>
    <x v="37"/>
    <n v="42735"/>
    <x v="0"/>
    <x v="38"/>
    <n v="651060709"/>
  </r>
  <r>
    <x v="37"/>
    <x v="37"/>
    <n v="43100"/>
    <x v="1"/>
    <x v="38"/>
    <n v="1421454452"/>
  </r>
  <r>
    <x v="38"/>
    <x v="38"/>
    <n v="42735"/>
    <x v="0"/>
    <x v="38"/>
    <n v="47235444"/>
  </r>
  <r>
    <x v="38"/>
    <x v="38"/>
    <n v="43100"/>
    <x v="1"/>
    <x v="38"/>
    <n v="99202341"/>
  </r>
  <r>
    <x v="39"/>
    <x v="39"/>
    <n v="42735"/>
    <x v="0"/>
    <x v="38"/>
    <n v="12158042"/>
  </r>
  <r>
    <x v="39"/>
    <x v="39"/>
    <n v="43100"/>
    <x v="1"/>
    <x v="38"/>
    <n v="24101764"/>
  </r>
  <r>
    <x v="40"/>
    <x v="40"/>
    <n v="42735"/>
    <x v="0"/>
    <x v="38"/>
    <n v="193888309"/>
  </r>
  <r>
    <x v="40"/>
    <x v="40"/>
    <n v="42369"/>
    <x v="2"/>
    <x v="38"/>
    <n v="108780189"/>
  </r>
  <r>
    <x v="40"/>
    <x v="40"/>
    <n v="43100"/>
    <x v="1"/>
    <x v="38"/>
    <n v="299210635"/>
  </r>
  <r>
    <x v="41"/>
    <x v="41"/>
    <n v="42735"/>
    <x v="0"/>
    <x v="38"/>
    <n v="140041503"/>
  </r>
  <r>
    <x v="41"/>
    <x v="41"/>
    <n v="42369"/>
    <x v="2"/>
    <x v="38"/>
    <n v="122090378"/>
  </r>
  <r>
    <x v="41"/>
    <x v="41"/>
    <n v="43100"/>
    <x v="1"/>
    <x v="38"/>
    <n v="283269320"/>
  </r>
  <r>
    <x v="42"/>
    <x v="42"/>
    <n v="42735"/>
    <x v="0"/>
    <x v="38"/>
    <n v="11933802"/>
  </r>
  <r>
    <x v="42"/>
    <x v="42"/>
    <n v="42369"/>
    <x v="2"/>
    <x v="38"/>
    <n v="12148503"/>
  </r>
  <r>
    <x v="42"/>
    <x v="42"/>
    <n v="43100"/>
    <x v="1"/>
    <x v="38"/>
    <n v="27554419"/>
  </r>
  <r>
    <x v="43"/>
    <x v="43"/>
    <n v="42735"/>
    <x v="0"/>
    <x v="38"/>
    <n v="4065345"/>
  </r>
  <r>
    <x v="43"/>
    <x v="43"/>
    <n v="43100"/>
    <x v="1"/>
    <x v="38"/>
    <n v="7500480"/>
  </r>
  <r>
    <x v="44"/>
    <x v="44"/>
    <n v="42735"/>
    <x v="0"/>
    <x v="38"/>
    <n v="149452254"/>
  </r>
  <r>
    <x v="44"/>
    <x v="44"/>
    <n v="42369"/>
    <x v="2"/>
    <x v="38"/>
    <n v="134597207"/>
  </r>
  <r>
    <x v="44"/>
    <x v="44"/>
    <n v="43100"/>
    <x v="1"/>
    <x v="38"/>
    <n v="324573628"/>
  </r>
  <r>
    <x v="45"/>
    <x v="45"/>
    <n v="42735"/>
    <x v="0"/>
    <x v="38"/>
    <n v="2793550"/>
  </r>
  <r>
    <x v="45"/>
    <x v="45"/>
    <n v="43100"/>
    <x v="1"/>
    <x v="38"/>
    <n v="5538544"/>
  </r>
  <r>
    <x v="46"/>
    <x v="46"/>
    <n v="42735"/>
    <x v="0"/>
    <x v="38"/>
    <n v="70669785"/>
  </r>
  <r>
    <x v="46"/>
    <x v="46"/>
    <n v="43100"/>
    <x v="1"/>
    <x v="38"/>
    <n v="241521748"/>
  </r>
  <r>
    <x v="47"/>
    <x v="47"/>
    <n v="42735"/>
    <x v="0"/>
    <x v="38"/>
    <n v="1321968"/>
  </r>
  <r>
    <x v="47"/>
    <x v="47"/>
    <n v="43100"/>
    <x v="1"/>
    <x v="38"/>
    <n v="2864172"/>
  </r>
  <r>
    <x v="48"/>
    <x v="48"/>
    <n v="42735"/>
    <x v="0"/>
    <x v="38"/>
    <n v="5213159"/>
  </r>
  <r>
    <x v="48"/>
    <x v="48"/>
    <n v="43100"/>
    <x v="1"/>
    <x v="38"/>
    <n v="14317558"/>
  </r>
  <r>
    <x v="49"/>
    <x v="49"/>
    <n v="42735"/>
    <x v="0"/>
    <x v="38"/>
    <n v="214740166"/>
  </r>
  <r>
    <x v="49"/>
    <x v="49"/>
    <n v="43100"/>
    <x v="1"/>
    <x v="38"/>
    <n v="497875171"/>
  </r>
  <r>
    <x v="50"/>
    <x v="50"/>
    <n v="42735"/>
    <x v="0"/>
    <x v="38"/>
    <n v="13412759"/>
  </r>
  <r>
    <x v="50"/>
    <x v="50"/>
    <n v="42369"/>
    <x v="2"/>
    <x v="38"/>
    <n v="6696267"/>
  </r>
  <r>
    <x v="50"/>
    <x v="50"/>
    <n v="43100"/>
    <x v="1"/>
    <x v="38"/>
    <n v="26808677"/>
  </r>
  <r>
    <x v="51"/>
    <x v="51"/>
    <n v="42735"/>
    <x v="0"/>
    <x v="38"/>
    <n v="26664110"/>
  </r>
  <r>
    <x v="51"/>
    <x v="51"/>
    <n v="43100"/>
    <x v="1"/>
    <x v="38"/>
    <n v="65515805"/>
  </r>
  <r>
    <x v="52"/>
    <x v="52"/>
    <n v="42735"/>
    <x v="0"/>
    <x v="38"/>
    <n v="197178449"/>
  </r>
  <r>
    <x v="52"/>
    <x v="52"/>
    <n v="42369"/>
    <x v="2"/>
    <x v="38"/>
    <n v="191829452"/>
  </r>
  <r>
    <x v="52"/>
    <x v="52"/>
    <n v="43100"/>
    <x v="1"/>
    <x v="38"/>
    <n v="606740513"/>
  </r>
  <r>
    <x v="53"/>
    <x v="53"/>
    <n v="42735"/>
    <x v="0"/>
    <x v="38"/>
    <n v="36601362"/>
  </r>
  <r>
    <x v="53"/>
    <x v="53"/>
    <n v="43100"/>
    <x v="1"/>
    <x v="38"/>
    <n v="58844685"/>
  </r>
  <r>
    <x v="54"/>
    <x v="54"/>
    <n v="42735"/>
    <x v="0"/>
    <x v="38"/>
    <n v="1161353161"/>
  </r>
  <r>
    <x v="54"/>
    <x v="54"/>
    <n v="43100"/>
    <x v="1"/>
    <x v="38"/>
    <n v="2308439087"/>
  </r>
  <r>
    <x v="55"/>
    <x v="55"/>
    <n v="42735"/>
    <x v="0"/>
    <x v="38"/>
    <n v="1385366"/>
  </r>
  <r>
    <x v="55"/>
    <x v="55"/>
    <n v="43100"/>
    <x v="1"/>
    <x v="38"/>
    <n v="2898463"/>
  </r>
  <r>
    <x v="56"/>
    <x v="56"/>
    <n v="42735"/>
    <x v="0"/>
    <x v="38"/>
    <n v="1085"/>
  </r>
  <r>
    <x v="56"/>
    <x v="56"/>
    <n v="42369"/>
    <x v="2"/>
    <x v="38"/>
    <n v="125176"/>
  </r>
  <r>
    <x v="56"/>
    <x v="56"/>
    <n v="43100"/>
    <x v="1"/>
    <x v="38"/>
    <n v="120950611"/>
  </r>
  <r>
    <x v="57"/>
    <x v="57"/>
    <n v="42735"/>
    <x v="0"/>
    <x v="38"/>
    <n v="863409013"/>
  </r>
  <r>
    <x v="57"/>
    <x v="57"/>
    <n v="42369"/>
    <x v="2"/>
    <x v="38"/>
    <n v="501331807"/>
  </r>
  <r>
    <x v="57"/>
    <x v="57"/>
    <n v="42185"/>
    <x v="2"/>
    <x v="38"/>
    <n v="423176018"/>
  </r>
  <r>
    <x v="57"/>
    <x v="57"/>
    <n v="43100"/>
    <x v="1"/>
    <x v="38"/>
    <n v="1739468600"/>
  </r>
  <r>
    <x v="58"/>
    <x v="58"/>
    <n v="42735"/>
    <x v="0"/>
    <x v="38"/>
    <n v="3207305"/>
  </r>
  <r>
    <x v="58"/>
    <x v="58"/>
    <n v="43100"/>
    <x v="1"/>
    <x v="38"/>
    <n v="6470991"/>
  </r>
  <r>
    <x v="59"/>
    <x v="59"/>
    <n v="42735"/>
    <x v="0"/>
    <x v="38"/>
    <n v="48557440"/>
  </r>
  <r>
    <x v="59"/>
    <x v="59"/>
    <n v="43100"/>
    <x v="1"/>
    <x v="38"/>
    <n v="71330758"/>
  </r>
  <r>
    <x v="60"/>
    <x v="60"/>
    <n v="42735"/>
    <x v="0"/>
    <x v="38"/>
    <n v="307495"/>
  </r>
  <r>
    <x v="60"/>
    <x v="60"/>
    <n v="42369"/>
    <x v="2"/>
    <x v="38"/>
    <n v="367997"/>
  </r>
  <r>
    <x v="60"/>
    <x v="60"/>
    <n v="43100"/>
    <x v="1"/>
    <x v="38"/>
    <n v="1089866"/>
  </r>
  <r>
    <x v="61"/>
    <x v="61"/>
    <n v="42735"/>
    <x v="0"/>
    <x v="38"/>
    <n v="10730706"/>
  </r>
  <r>
    <x v="61"/>
    <x v="61"/>
    <n v="43100"/>
    <x v="1"/>
    <x v="38"/>
    <n v="20932021"/>
  </r>
  <r>
    <x v="62"/>
    <x v="62"/>
    <n v="42735"/>
    <x v="0"/>
    <x v="38"/>
    <n v="2310359"/>
  </r>
  <r>
    <x v="62"/>
    <x v="62"/>
    <n v="43100"/>
    <x v="1"/>
    <x v="38"/>
    <n v="4438778"/>
  </r>
  <r>
    <x v="63"/>
    <x v="63"/>
    <n v="42735"/>
    <x v="0"/>
    <x v="38"/>
    <n v="19937439"/>
  </r>
  <r>
    <x v="63"/>
    <x v="63"/>
    <n v="43100"/>
    <x v="1"/>
    <x v="38"/>
    <n v="48396297"/>
  </r>
  <r>
    <x v="64"/>
    <x v="64"/>
    <n v="42735"/>
    <x v="0"/>
    <x v="38"/>
    <n v="62552311"/>
  </r>
  <r>
    <x v="64"/>
    <x v="64"/>
    <n v="42369"/>
    <x v="2"/>
    <x v="38"/>
    <n v="192781523"/>
  </r>
  <r>
    <x v="64"/>
    <x v="64"/>
    <n v="43100"/>
    <x v="1"/>
    <x v="38"/>
    <n v="143945544"/>
  </r>
  <r>
    <x v="65"/>
    <x v="65"/>
    <n v="42735"/>
    <x v="0"/>
    <x v="38"/>
    <n v="6041140"/>
  </r>
  <r>
    <x v="65"/>
    <x v="65"/>
    <n v="42369"/>
    <x v="2"/>
    <x v="38"/>
    <n v="6743599"/>
  </r>
  <r>
    <x v="65"/>
    <x v="65"/>
    <n v="42185"/>
    <x v="2"/>
    <x v="38"/>
    <n v="5420305"/>
  </r>
  <r>
    <x v="65"/>
    <x v="65"/>
    <n v="43100"/>
    <x v="1"/>
    <x v="38"/>
    <n v="7319785"/>
  </r>
  <r>
    <x v="66"/>
    <x v="66"/>
    <n v="42735"/>
    <x v="0"/>
    <x v="38"/>
    <n v="4917262"/>
  </r>
  <r>
    <x v="66"/>
    <x v="66"/>
    <n v="43100"/>
    <x v="1"/>
    <x v="38"/>
    <n v="10034373"/>
  </r>
  <r>
    <x v="67"/>
    <x v="67"/>
    <n v="42735"/>
    <x v="0"/>
    <x v="38"/>
    <n v="1589127"/>
  </r>
  <r>
    <x v="67"/>
    <x v="67"/>
    <n v="43100"/>
    <x v="1"/>
    <x v="38"/>
    <n v="11291514"/>
  </r>
  <r>
    <x v="68"/>
    <x v="68"/>
    <n v="42735"/>
    <x v="0"/>
    <x v="38"/>
    <n v="1540"/>
  </r>
  <r>
    <x v="68"/>
    <x v="68"/>
    <n v="43100"/>
    <x v="1"/>
    <x v="38"/>
    <n v="92259255"/>
  </r>
  <r>
    <x v="70"/>
    <x v="70"/>
    <n v="42735"/>
    <x v="0"/>
    <x v="38"/>
    <n v="76348594"/>
  </r>
  <r>
    <x v="70"/>
    <x v="70"/>
    <n v="43100"/>
    <x v="1"/>
    <x v="38"/>
    <n v="157891836"/>
  </r>
  <r>
    <x v="71"/>
    <x v="71"/>
    <n v="42735"/>
    <x v="0"/>
    <x v="38"/>
    <n v="97802238"/>
  </r>
  <r>
    <x v="71"/>
    <x v="71"/>
    <n v="42369"/>
    <x v="2"/>
    <x v="38"/>
    <n v="91977367"/>
  </r>
  <r>
    <x v="71"/>
    <x v="71"/>
    <n v="43100"/>
    <x v="1"/>
    <x v="38"/>
    <n v="185688492"/>
  </r>
  <r>
    <x v="72"/>
    <x v="72"/>
    <n v="42735"/>
    <x v="0"/>
    <x v="38"/>
    <n v="6921612"/>
  </r>
  <r>
    <x v="72"/>
    <x v="72"/>
    <n v="43100"/>
    <x v="1"/>
    <x v="38"/>
    <n v="28204686"/>
  </r>
  <r>
    <x v="0"/>
    <x v="0"/>
    <n v="42735"/>
    <x v="0"/>
    <x v="39"/>
    <n v="294441444"/>
  </r>
  <r>
    <x v="0"/>
    <x v="0"/>
    <n v="43100"/>
    <x v="1"/>
    <x v="39"/>
    <n v="509450218"/>
  </r>
  <r>
    <x v="1"/>
    <x v="1"/>
    <n v="42735"/>
    <x v="0"/>
    <x v="39"/>
    <n v="8202393"/>
  </r>
  <r>
    <x v="2"/>
    <x v="2"/>
    <n v="42735"/>
    <x v="0"/>
    <x v="39"/>
    <n v="1376671656"/>
  </r>
  <r>
    <x v="2"/>
    <x v="2"/>
    <n v="43100"/>
    <x v="1"/>
    <x v="39"/>
    <n v="2836208317"/>
  </r>
  <r>
    <x v="3"/>
    <x v="3"/>
    <n v="42735"/>
    <x v="0"/>
    <x v="39"/>
    <n v="343093949"/>
  </r>
  <r>
    <x v="3"/>
    <x v="3"/>
    <n v="43100"/>
    <x v="1"/>
    <x v="39"/>
    <n v="749134092"/>
  </r>
  <r>
    <x v="4"/>
    <x v="4"/>
    <n v="42735"/>
    <x v="0"/>
    <x v="39"/>
    <n v="23493120"/>
  </r>
  <r>
    <x v="4"/>
    <x v="4"/>
    <n v="43100"/>
    <x v="1"/>
    <x v="39"/>
    <n v="68343884"/>
  </r>
  <r>
    <x v="5"/>
    <x v="5"/>
    <n v="42735"/>
    <x v="0"/>
    <x v="39"/>
    <n v="69934807"/>
  </r>
  <r>
    <x v="5"/>
    <x v="5"/>
    <n v="43100"/>
    <x v="1"/>
    <x v="39"/>
    <n v="126397425"/>
  </r>
  <r>
    <x v="6"/>
    <x v="6"/>
    <n v="42735"/>
    <x v="0"/>
    <x v="39"/>
    <n v="407886730"/>
  </r>
  <r>
    <x v="6"/>
    <x v="6"/>
    <n v="42369"/>
    <x v="2"/>
    <x v="39"/>
    <n v="393390534"/>
  </r>
  <r>
    <x v="6"/>
    <x v="6"/>
    <n v="43100"/>
    <x v="1"/>
    <x v="39"/>
    <n v="994980532"/>
  </r>
  <r>
    <x v="7"/>
    <x v="7"/>
    <n v="42735"/>
    <x v="0"/>
    <x v="39"/>
    <n v="759153253"/>
  </r>
  <r>
    <x v="7"/>
    <x v="7"/>
    <n v="43100"/>
    <x v="1"/>
    <x v="39"/>
    <n v="1492660403"/>
  </r>
  <r>
    <x v="8"/>
    <x v="8"/>
    <n v="42735"/>
    <x v="0"/>
    <x v="39"/>
    <n v="1910172652"/>
  </r>
  <r>
    <x v="8"/>
    <x v="8"/>
    <n v="42369"/>
    <x v="2"/>
    <x v="39"/>
    <n v="1564275479"/>
  </r>
  <r>
    <x v="8"/>
    <x v="8"/>
    <n v="43100"/>
    <x v="1"/>
    <x v="39"/>
    <n v="4020198784"/>
  </r>
  <r>
    <x v="9"/>
    <x v="9"/>
    <n v="42735"/>
    <x v="0"/>
    <x v="39"/>
    <n v="446804501"/>
  </r>
  <r>
    <x v="9"/>
    <x v="9"/>
    <n v="43100"/>
    <x v="1"/>
    <x v="39"/>
    <n v="984228324"/>
  </r>
  <r>
    <x v="10"/>
    <x v="10"/>
    <n v="42735"/>
    <x v="0"/>
    <x v="39"/>
    <n v="238537003"/>
  </r>
  <r>
    <x v="10"/>
    <x v="10"/>
    <n v="43100"/>
    <x v="1"/>
    <x v="39"/>
    <n v="485412267"/>
  </r>
  <r>
    <x v="11"/>
    <x v="11"/>
    <n v="42735"/>
    <x v="0"/>
    <x v="39"/>
    <n v="447079926"/>
  </r>
  <r>
    <x v="11"/>
    <x v="11"/>
    <n v="43100"/>
    <x v="1"/>
    <x v="39"/>
    <n v="819797728"/>
  </r>
  <r>
    <x v="12"/>
    <x v="12"/>
    <n v="42735"/>
    <x v="0"/>
    <x v="39"/>
    <n v="416344021"/>
  </r>
  <r>
    <x v="12"/>
    <x v="12"/>
    <n v="43100"/>
    <x v="1"/>
    <x v="39"/>
    <n v="805360780"/>
  </r>
  <r>
    <x v="13"/>
    <x v="13"/>
    <n v="42735"/>
    <x v="0"/>
    <x v="39"/>
    <n v="520281694"/>
  </r>
  <r>
    <x v="13"/>
    <x v="13"/>
    <n v="43100"/>
    <x v="1"/>
    <x v="39"/>
    <n v="1158250133"/>
  </r>
  <r>
    <x v="14"/>
    <x v="14"/>
    <n v="42735"/>
    <x v="0"/>
    <x v="39"/>
    <n v="224685114"/>
  </r>
  <r>
    <x v="14"/>
    <x v="14"/>
    <n v="42369"/>
    <x v="2"/>
    <x v="39"/>
    <n v="209462041"/>
  </r>
  <r>
    <x v="14"/>
    <x v="14"/>
    <n v="43100"/>
    <x v="1"/>
    <x v="39"/>
    <n v="432768389"/>
  </r>
  <r>
    <x v="15"/>
    <x v="15"/>
    <n v="42735"/>
    <x v="0"/>
    <x v="39"/>
    <n v="112082278"/>
  </r>
  <r>
    <x v="15"/>
    <x v="15"/>
    <n v="42369"/>
    <x v="2"/>
    <x v="39"/>
    <n v="83437983"/>
  </r>
  <r>
    <x v="15"/>
    <x v="15"/>
    <n v="43100"/>
    <x v="1"/>
    <x v="39"/>
    <n v="228912725"/>
  </r>
  <r>
    <x v="16"/>
    <x v="16"/>
    <n v="42735"/>
    <x v="0"/>
    <x v="39"/>
    <n v="530168871"/>
  </r>
  <r>
    <x v="16"/>
    <x v="16"/>
    <n v="43100"/>
    <x v="1"/>
    <x v="39"/>
    <n v="1065989601"/>
  </r>
  <r>
    <x v="17"/>
    <x v="17"/>
    <n v="42735"/>
    <x v="0"/>
    <x v="39"/>
    <n v="325656392"/>
  </r>
  <r>
    <x v="17"/>
    <x v="17"/>
    <n v="43100"/>
    <x v="1"/>
    <x v="39"/>
    <n v="562707126"/>
  </r>
  <r>
    <x v="18"/>
    <x v="18"/>
    <n v="42735"/>
    <x v="0"/>
    <x v="39"/>
    <n v="10820881"/>
  </r>
  <r>
    <x v="18"/>
    <x v="18"/>
    <n v="43100"/>
    <x v="1"/>
    <x v="39"/>
    <n v="21404728"/>
  </r>
  <r>
    <x v="19"/>
    <x v="19"/>
    <n v="42735"/>
    <x v="0"/>
    <x v="39"/>
    <n v="8351256"/>
  </r>
  <r>
    <x v="19"/>
    <x v="19"/>
    <n v="42369"/>
    <x v="2"/>
    <x v="39"/>
    <n v="10802913"/>
  </r>
  <r>
    <x v="19"/>
    <x v="19"/>
    <n v="43100"/>
    <x v="1"/>
    <x v="39"/>
    <n v="16415913"/>
  </r>
  <r>
    <x v="20"/>
    <x v="20"/>
    <n v="42735"/>
    <x v="0"/>
    <x v="39"/>
    <n v="150243884"/>
  </r>
  <r>
    <x v="20"/>
    <x v="20"/>
    <n v="42369"/>
    <x v="2"/>
    <x v="39"/>
    <n v="173425544"/>
  </r>
  <r>
    <x v="20"/>
    <x v="20"/>
    <n v="43100"/>
    <x v="1"/>
    <x v="39"/>
    <n v="349798008"/>
  </r>
  <r>
    <x v="21"/>
    <x v="21"/>
    <n v="42735"/>
    <x v="0"/>
    <x v="39"/>
    <n v="46688970"/>
  </r>
  <r>
    <x v="21"/>
    <x v="21"/>
    <n v="43100"/>
    <x v="1"/>
    <x v="39"/>
    <n v="102475694"/>
  </r>
  <r>
    <x v="22"/>
    <x v="22"/>
    <n v="42735"/>
    <x v="0"/>
    <x v="39"/>
    <n v="315971197"/>
  </r>
  <r>
    <x v="22"/>
    <x v="22"/>
    <n v="42369"/>
    <x v="2"/>
    <x v="39"/>
    <n v="234672224"/>
  </r>
  <r>
    <x v="22"/>
    <x v="22"/>
    <n v="43100"/>
    <x v="1"/>
    <x v="39"/>
    <n v="556455656"/>
  </r>
  <r>
    <x v="23"/>
    <x v="23"/>
    <n v="42735"/>
    <x v="0"/>
    <x v="39"/>
    <n v="15909857"/>
  </r>
  <r>
    <x v="23"/>
    <x v="23"/>
    <n v="43100"/>
    <x v="1"/>
    <x v="39"/>
    <n v="34391887"/>
  </r>
  <r>
    <x v="24"/>
    <x v="24"/>
    <n v="42735"/>
    <x v="0"/>
    <x v="39"/>
    <n v="3719835"/>
  </r>
  <r>
    <x v="24"/>
    <x v="24"/>
    <n v="43100"/>
    <x v="1"/>
    <x v="39"/>
    <n v="9087387"/>
  </r>
  <r>
    <x v="25"/>
    <x v="25"/>
    <n v="42735"/>
    <x v="0"/>
    <x v="39"/>
    <n v="92769218"/>
  </r>
  <r>
    <x v="25"/>
    <x v="25"/>
    <n v="43100"/>
    <x v="1"/>
    <x v="39"/>
    <n v="210936541"/>
  </r>
  <r>
    <x v="26"/>
    <x v="26"/>
    <n v="42735"/>
    <x v="0"/>
    <x v="39"/>
    <n v="48969909"/>
  </r>
  <r>
    <x v="26"/>
    <x v="26"/>
    <n v="42369"/>
    <x v="2"/>
    <x v="39"/>
    <n v="65824825"/>
  </r>
  <r>
    <x v="26"/>
    <x v="26"/>
    <n v="43100"/>
    <x v="1"/>
    <x v="39"/>
    <n v="105877096"/>
  </r>
  <r>
    <x v="27"/>
    <x v="27"/>
    <n v="42735"/>
    <x v="0"/>
    <x v="39"/>
    <n v="1590316510"/>
  </r>
  <r>
    <x v="27"/>
    <x v="27"/>
    <n v="42369"/>
    <x v="2"/>
    <x v="39"/>
    <n v="1245309439"/>
  </r>
  <r>
    <x v="27"/>
    <x v="27"/>
    <n v="43100"/>
    <x v="1"/>
    <x v="39"/>
    <n v="3484677321"/>
  </r>
  <r>
    <x v="28"/>
    <x v="28"/>
    <n v="42735"/>
    <x v="0"/>
    <x v="39"/>
    <n v="44106375"/>
  </r>
  <r>
    <x v="28"/>
    <x v="28"/>
    <n v="42369"/>
    <x v="2"/>
    <x v="39"/>
    <n v="53396571"/>
  </r>
  <r>
    <x v="28"/>
    <x v="28"/>
    <n v="43100"/>
    <x v="1"/>
    <x v="39"/>
    <n v="80723693"/>
  </r>
  <r>
    <x v="29"/>
    <x v="29"/>
    <n v="42735"/>
    <x v="0"/>
    <x v="39"/>
    <n v="63560981"/>
  </r>
  <r>
    <x v="29"/>
    <x v="29"/>
    <n v="43100"/>
    <x v="1"/>
    <x v="39"/>
    <n v="139640060"/>
  </r>
  <r>
    <x v="30"/>
    <x v="30"/>
    <n v="42735"/>
    <x v="0"/>
    <x v="39"/>
    <n v="24447778"/>
  </r>
  <r>
    <x v="30"/>
    <x v="30"/>
    <n v="43100"/>
    <x v="1"/>
    <x v="39"/>
    <n v="45885916"/>
  </r>
  <r>
    <x v="73"/>
    <x v="73"/>
    <n v="42735"/>
    <x v="0"/>
    <x v="39"/>
    <n v="3215048"/>
  </r>
  <r>
    <x v="31"/>
    <x v="31"/>
    <n v="42735"/>
    <x v="0"/>
    <x v="39"/>
    <n v="7665052"/>
  </r>
  <r>
    <x v="31"/>
    <x v="31"/>
    <n v="43100"/>
    <x v="1"/>
    <x v="39"/>
    <n v="27710608"/>
  </r>
  <r>
    <x v="32"/>
    <x v="32"/>
    <n v="42735"/>
    <x v="0"/>
    <x v="39"/>
    <n v="9783386"/>
  </r>
  <r>
    <x v="32"/>
    <x v="32"/>
    <n v="43100"/>
    <x v="1"/>
    <x v="39"/>
    <n v="19752970"/>
  </r>
  <r>
    <x v="33"/>
    <x v="33"/>
    <n v="42735"/>
    <x v="0"/>
    <x v="39"/>
    <n v="74321968"/>
  </r>
  <r>
    <x v="33"/>
    <x v="33"/>
    <n v="42369"/>
    <x v="2"/>
    <x v="39"/>
    <n v="80613129"/>
  </r>
  <r>
    <x v="33"/>
    <x v="33"/>
    <n v="43100"/>
    <x v="1"/>
    <x v="39"/>
    <n v="189000733"/>
  </r>
  <r>
    <x v="34"/>
    <x v="34"/>
    <n v="42735"/>
    <x v="0"/>
    <x v="39"/>
    <n v="68684308"/>
  </r>
  <r>
    <x v="34"/>
    <x v="34"/>
    <n v="42369"/>
    <x v="2"/>
    <x v="39"/>
    <n v="59271699"/>
  </r>
  <r>
    <x v="34"/>
    <x v="34"/>
    <n v="43100"/>
    <x v="1"/>
    <x v="39"/>
    <n v="161036940"/>
  </r>
  <r>
    <x v="35"/>
    <x v="35"/>
    <n v="42735"/>
    <x v="0"/>
    <x v="39"/>
    <n v="139526620"/>
  </r>
  <r>
    <x v="35"/>
    <x v="35"/>
    <n v="43100"/>
    <x v="1"/>
    <x v="39"/>
    <n v="281111932"/>
  </r>
  <r>
    <x v="36"/>
    <x v="36"/>
    <n v="42735"/>
    <x v="0"/>
    <x v="39"/>
    <n v="9817830"/>
  </r>
  <r>
    <x v="36"/>
    <x v="36"/>
    <n v="43100"/>
    <x v="1"/>
    <x v="39"/>
    <n v="19734594"/>
  </r>
  <r>
    <x v="37"/>
    <x v="37"/>
    <n v="42735"/>
    <x v="0"/>
    <x v="39"/>
    <n v="1243732146"/>
  </r>
  <r>
    <x v="37"/>
    <x v="37"/>
    <n v="43100"/>
    <x v="1"/>
    <x v="39"/>
    <n v="2525103429"/>
  </r>
  <r>
    <x v="38"/>
    <x v="38"/>
    <n v="42735"/>
    <x v="0"/>
    <x v="39"/>
    <n v="263650428"/>
  </r>
  <r>
    <x v="38"/>
    <x v="38"/>
    <n v="43100"/>
    <x v="1"/>
    <x v="39"/>
    <n v="476939913"/>
  </r>
  <r>
    <x v="39"/>
    <x v="39"/>
    <n v="42735"/>
    <x v="0"/>
    <x v="39"/>
    <n v="55399596"/>
  </r>
  <r>
    <x v="39"/>
    <x v="39"/>
    <n v="43100"/>
    <x v="1"/>
    <x v="39"/>
    <n v="111381015"/>
  </r>
  <r>
    <x v="40"/>
    <x v="40"/>
    <n v="42735"/>
    <x v="0"/>
    <x v="39"/>
    <n v="708190705"/>
  </r>
  <r>
    <x v="40"/>
    <x v="40"/>
    <n v="42369"/>
    <x v="2"/>
    <x v="39"/>
    <n v="522525731"/>
  </r>
  <r>
    <x v="40"/>
    <x v="40"/>
    <n v="43100"/>
    <x v="1"/>
    <x v="39"/>
    <n v="1211393049"/>
  </r>
  <r>
    <x v="41"/>
    <x v="41"/>
    <n v="42735"/>
    <x v="0"/>
    <x v="39"/>
    <n v="202381549"/>
  </r>
  <r>
    <x v="41"/>
    <x v="41"/>
    <n v="42369"/>
    <x v="2"/>
    <x v="39"/>
    <n v="211109900"/>
  </r>
  <r>
    <x v="41"/>
    <x v="41"/>
    <n v="43100"/>
    <x v="1"/>
    <x v="39"/>
    <n v="402441399"/>
  </r>
  <r>
    <x v="42"/>
    <x v="42"/>
    <n v="42735"/>
    <x v="0"/>
    <x v="39"/>
    <n v="66947515"/>
  </r>
  <r>
    <x v="42"/>
    <x v="42"/>
    <n v="42369"/>
    <x v="2"/>
    <x v="39"/>
    <n v="69706145"/>
  </r>
  <r>
    <x v="42"/>
    <x v="42"/>
    <n v="43100"/>
    <x v="1"/>
    <x v="39"/>
    <n v="142497085"/>
  </r>
  <r>
    <x v="43"/>
    <x v="43"/>
    <n v="42735"/>
    <x v="0"/>
    <x v="39"/>
    <n v="20657802"/>
  </r>
  <r>
    <x v="43"/>
    <x v="43"/>
    <n v="43100"/>
    <x v="1"/>
    <x v="39"/>
    <n v="41464575"/>
  </r>
  <r>
    <x v="44"/>
    <x v="44"/>
    <n v="42735"/>
    <x v="0"/>
    <x v="39"/>
    <n v="185305687"/>
  </r>
  <r>
    <x v="44"/>
    <x v="44"/>
    <n v="42369"/>
    <x v="2"/>
    <x v="39"/>
    <n v="168571917"/>
  </r>
  <r>
    <x v="44"/>
    <x v="44"/>
    <n v="43100"/>
    <x v="1"/>
    <x v="39"/>
    <n v="397752052"/>
  </r>
  <r>
    <x v="45"/>
    <x v="45"/>
    <n v="42735"/>
    <x v="0"/>
    <x v="39"/>
    <n v="12976140"/>
  </r>
  <r>
    <x v="45"/>
    <x v="45"/>
    <n v="43100"/>
    <x v="1"/>
    <x v="39"/>
    <n v="28859512"/>
  </r>
  <r>
    <x v="46"/>
    <x v="46"/>
    <n v="42735"/>
    <x v="0"/>
    <x v="39"/>
    <n v="454055013"/>
  </r>
  <r>
    <x v="46"/>
    <x v="46"/>
    <n v="43100"/>
    <x v="1"/>
    <x v="39"/>
    <n v="918665288"/>
  </r>
  <r>
    <x v="47"/>
    <x v="47"/>
    <n v="42735"/>
    <x v="0"/>
    <x v="39"/>
    <n v="5347753"/>
  </r>
  <r>
    <x v="47"/>
    <x v="47"/>
    <n v="43100"/>
    <x v="1"/>
    <x v="39"/>
    <n v="10343985"/>
  </r>
  <r>
    <x v="48"/>
    <x v="48"/>
    <n v="42735"/>
    <x v="0"/>
    <x v="39"/>
    <n v="22086738"/>
  </r>
  <r>
    <x v="48"/>
    <x v="48"/>
    <n v="43100"/>
    <x v="1"/>
    <x v="39"/>
    <n v="45261976"/>
  </r>
  <r>
    <x v="49"/>
    <x v="49"/>
    <n v="42735"/>
    <x v="0"/>
    <x v="39"/>
    <n v="296155356"/>
  </r>
  <r>
    <x v="49"/>
    <x v="49"/>
    <n v="43100"/>
    <x v="1"/>
    <x v="39"/>
    <n v="674455676"/>
  </r>
  <r>
    <x v="50"/>
    <x v="50"/>
    <n v="42735"/>
    <x v="0"/>
    <x v="39"/>
    <n v="23790679"/>
  </r>
  <r>
    <x v="50"/>
    <x v="50"/>
    <n v="42369"/>
    <x v="2"/>
    <x v="39"/>
    <n v="37244517"/>
  </r>
  <r>
    <x v="50"/>
    <x v="50"/>
    <n v="43100"/>
    <x v="1"/>
    <x v="39"/>
    <n v="45080507"/>
  </r>
  <r>
    <x v="51"/>
    <x v="51"/>
    <n v="42735"/>
    <x v="0"/>
    <x v="39"/>
    <n v="65284599"/>
  </r>
  <r>
    <x v="51"/>
    <x v="51"/>
    <n v="43100"/>
    <x v="1"/>
    <x v="39"/>
    <n v="136654755"/>
  </r>
  <r>
    <x v="52"/>
    <x v="52"/>
    <n v="42735"/>
    <x v="0"/>
    <x v="39"/>
    <n v="608892086"/>
  </r>
  <r>
    <x v="52"/>
    <x v="52"/>
    <n v="42369"/>
    <x v="2"/>
    <x v="39"/>
    <n v="406576449"/>
  </r>
  <r>
    <x v="52"/>
    <x v="52"/>
    <n v="43100"/>
    <x v="1"/>
    <x v="39"/>
    <n v="1452878189"/>
  </r>
  <r>
    <x v="53"/>
    <x v="53"/>
    <n v="42735"/>
    <x v="0"/>
    <x v="39"/>
    <n v="125540737"/>
  </r>
  <r>
    <x v="53"/>
    <x v="53"/>
    <n v="43100"/>
    <x v="1"/>
    <x v="39"/>
    <n v="212313444"/>
  </r>
  <r>
    <x v="54"/>
    <x v="54"/>
    <n v="42735"/>
    <x v="0"/>
    <x v="39"/>
    <n v="1162366288"/>
  </r>
  <r>
    <x v="54"/>
    <x v="54"/>
    <n v="43100"/>
    <x v="1"/>
    <x v="39"/>
    <n v="2311008884"/>
  </r>
  <r>
    <x v="55"/>
    <x v="55"/>
    <n v="42735"/>
    <x v="0"/>
    <x v="39"/>
    <n v="20204533"/>
  </r>
  <r>
    <x v="55"/>
    <x v="55"/>
    <n v="43100"/>
    <x v="1"/>
    <x v="39"/>
    <n v="41527910"/>
  </r>
  <r>
    <x v="56"/>
    <x v="56"/>
    <n v="42735"/>
    <x v="0"/>
    <x v="39"/>
    <n v="359178409"/>
  </r>
  <r>
    <x v="56"/>
    <x v="56"/>
    <n v="42369"/>
    <x v="2"/>
    <x v="39"/>
    <n v="367921841"/>
  </r>
  <r>
    <x v="56"/>
    <x v="56"/>
    <n v="43100"/>
    <x v="1"/>
    <x v="39"/>
    <n v="744956548"/>
  </r>
  <r>
    <x v="57"/>
    <x v="57"/>
    <n v="42735"/>
    <x v="0"/>
    <x v="39"/>
    <n v="1123624781"/>
  </r>
  <r>
    <x v="57"/>
    <x v="57"/>
    <n v="42369"/>
    <x v="2"/>
    <x v="39"/>
    <n v="630896540"/>
  </r>
  <r>
    <x v="57"/>
    <x v="57"/>
    <n v="42185"/>
    <x v="2"/>
    <x v="39"/>
    <n v="486282068"/>
  </r>
  <r>
    <x v="57"/>
    <x v="57"/>
    <n v="43100"/>
    <x v="1"/>
    <x v="39"/>
    <n v="2128639173"/>
  </r>
  <r>
    <x v="58"/>
    <x v="58"/>
    <n v="42735"/>
    <x v="0"/>
    <x v="39"/>
    <n v="7015574"/>
  </r>
  <r>
    <x v="58"/>
    <x v="58"/>
    <n v="43100"/>
    <x v="1"/>
    <x v="39"/>
    <n v="15662940"/>
  </r>
  <r>
    <x v="59"/>
    <x v="59"/>
    <n v="42735"/>
    <x v="0"/>
    <x v="39"/>
    <n v="60336203"/>
  </r>
  <r>
    <x v="59"/>
    <x v="59"/>
    <n v="43100"/>
    <x v="1"/>
    <x v="39"/>
    <n v="100692745"/>
  </r>
  <r>
    <x v="60"/>
    <x v="60"/>
    <n v="42735"/>
    <x v="0"/>
    <x v="39"/>
    <n v="4287534"/>
  </r>
  <r>
    <x v="60"/>
    <x v="60"/>
    <n v="42369"/>
    <x v="2"/>
    <x v="39"/>
    <n v="4170952"/>
  </r>
  <r>
    <x v="60"/>
    <x v="60"/>
    <n v="43100"/>
    <x v="1"/>
    <x v="39"/>
    <n v="9741923"/>
  </r>
  <r>
    <x v="61"/>
    <x v="61"/>
    <n v="42735"/>
    <x v="0"/>
    <x v="39"/>
    <n v="21854671"/>
  </r>
  <r>
    <x v="61"/>
    <x v="61"/>
    <n v="43100"/>
    <x v="1"/>
    <x v="39"/>
    <n v="43185300"/>
  </r>
  <r>
    <x v="62"/>
    <x v="62"/>
    <n v="42735"/>
    <x v="0"/>
    <x v="39"/>
    <n v="7304073"/>
  </r>
  <r>
    <x v="62"/>
    <x v="62"/>
    <n v="43100"/>
    <x v="1"/>
    <x v="39"/>
    <n v="10725204"/>
  </r>
  <r>
    <x v="63"/>
    <x v="63"/>
    <n v="42735"/>
    <x v="0"/>
    <x v="39"/>
    <n v="68269387"/>
  </r>
  <r>
    <x v="63"/>
    <x v="63"/>
    <n v="43100"/>
    <x v="1"/>
    <x v="39"/>
    <n v="159181745"/>
  </r>
  <r>
    <x v="64"/>
    <x v="64"/>
    <n v="42735"/>
    <x v="0"/>
    <x v="39"/>
    <n v="248219650"/>
  </r>
  <r>
    <x v="64"/>
    <x v="64"/>
    <n v="42369"/>
    <x v="2"/>
    <x v="39"/>
    <n v="457001367"/>
  </r>
  <r>
    <x v="64"/>
    <x v="64"/>
    <n v="43100"/>
    <x v="1"/>
    <x v="39"/>
    <n v="501746943"/>
  </r>
  <r>
    <x v="65"/>
    <x v="65"/>
    <n v="42735"/>
    <x v="0"/>
    <x v="39"/>
    <n v="137494092"/>
  </r>
  <r>
    <x v="65"/>
    <x v="65"/>
    <n v="42369"/>
    <x v="2"/>
    <x v="39"/>
    <n v="107836408"/>
  </r>
  <r>
    <x v="65"/>
    <x v="65"/>
    <n v="42185"/>
    <x v="2"/>
    <x v="39"/>
    <n v="112951580"/>
  </r>
  <r>
    <x v="65"/>
    <x v="65"/>
    <n v="43100"/>
    <x v="1"/>
    <x v="39"/>
    <n v="264138545"/>
  </r>
  <r>
    <x v="66"/>
    <x v="66"/>
    <n v="42735"/>
    <x v="0"/>
    <x v="39"/>
    <n v="10407467"/>
  </r>
  <r>
    <x v="66"/>
    <x v="66"/>
    <n v="43100"/>
    <x v="1"/>
    <x v="39"/>
    <n v="25320588"/>
  </r>
  <r>
    <x v="67"/>
    <x v="67"/>
    <n v="42735"/>
    <x v="0"/>
    <x v="39"/>
    <n v="23756766"/>
  </r>
  <r>
    <x v="67"/>
    <x v="67"/>
    <n v="43100"/>
    <x v="1"/>
    <x v="39"/>
    <n v="101199688"/>
  </r>
  <r>
    <x v="68"/>
    <x v="68"/>
    <n v="42735"/>
    <x v="0"/>
    <x v="39"/>
    <n v="60116226"/>
  </r>
  <r>
    <x v="68"/>
    <x v="68"/>
    <n v="43100"/>
    <x v="1"/>
    <x v="39"/>
    <n v="136731066"/>
  </r>
  <r>
    <x v="69"/>
    <x v="69"/>
    <n v="42735"/>
    <x v="0"/>
    <x v="39"/>
    <n v="7279057"/>
  </r>
  <r>
    <x v="69"/>
    <x v="69"/>
    <n v="43100"/>
    <x v="1"/>
    <x v="39"/>
    <n v="15783403"/>
  </r>
  <r>
    <x v="70"/>
    <x v="70"/>
    <n v="42735"/>
    <x v="0"/>
    <x v="39"/>
    <n v="273353441"/>
  </r>
  <r>
    <x v="70"/>
    <x v="70"/>
    <n v="43100"/>
    <x v="1"/>
    <x v="39"/>
    <n v="598190485"/>
  </r>
  <r>
    <x v="71"/>
    <x v="71"/>
    <n v="42735"/>
    <x v="0"/>
    <x v="39"/>
    <n v="163264666"/>
  </r>
  <r>
    <x v="71"/>
    <x v="71"/>
    <n v="42369"/>
    <x v="2"/>
    <x v="39"/>
    <n v="96759336"/>
  </r>
  <r>
    <x v="71"/>
    <x v="71"/>
    <n v="43100"/>
    <x v="1"/>
    <x v="39"/>
    <n v="348624966"/>
  </r>
  <r>
    <x v="72"/>
    <x v="72"/>
    <n v="42735"/>
    <x v="0"/>
    <x v="39"/>
    <n v="66348833"/>
  </r>
  <r>
    <x v="72"/>
    <x v="72"/>
    <n v="43100"/>
    <x v="1"/>
    <x v="39"/>
    <n v="211915002"/>
  </r>
  <r>
    <x v="0"/>
    <x v="0"/>
    <n v="42735"/>
    <x v="0"/>
    <x v="40"/>
    <n v="82655314"/>
  </r>
  <r>
    <x v="0"/>
    <x v="0"/>
    <n v="43100"/>
    <x v="1"/>
    <x v="40"/>
    <n v="144714441"/>
  </r>
  <r>
    <x v="1"/>
    <x v="1"/>
    <n v="42735"/>
    <x v="0"/>
    <x v="40"/>
    <n v="2290459"/>
  </r>
  <r>
    <x v="2"/>
    <x v="2"/>
    <n v="42735"/>
    <x v="0"/>
    <x v="40"/>
    <n v="540811202"/>
  </r>
  <r>
    <x v="2"/>
    <x v="2"/>
    <n v="43100"/>
    <x v="1"/>
    <x v="40"/>
    <n v="987663342"/>
  </r>
  <r>
    <x v="3"/>
    <x v="3"/>
    <n v="42735"/>
    <x v="0"/>
    <x v="40"/>
    <n v="186711261"/>
  </r>
  <r>
    <x v="3"/>
    <x v="3"/>
    <n v="43100"/>
    <x v="1"/>
    <x v="40"/>
    <n v="377083873"/>
  </r>
  <r>
    <x v="4"/>
    <x v="4"/>
    <n v="42735"/>
    <x v="0"/>
    <x v="40"/>
    <n v="2862339"/>
  </r>
  <r>
    <x v="4"/>
    <x v="4"/>
    <n v="43100"/>
    <x v="1"/>
    <x v="40"/>
    <n v="29060695"/>
  </r>
  <r>
    <x v="5"/>
    <x v="5"/>
    <n v="42735"/>
    <x v="0"/>
    <x v="40"/>
    <n v="47637885"/>
  </r>
  <r>
    <x v="5"/>
    <x v="5"/>
    <n v="43100"/>
    <x v="1"/>
    <x v="40"/>
    <n v="75600104"/>
  </r>
  <r>
    <x v="6"/>
    <x v="6"/>
    <n v="42735"/>
    <x v="0"/>
    <x v="40"/>
    <n v="181460891"/>
  </r>
  <r>
    <x v="6"/>
    <x v="6"/>
    <n v="42369"/>
    <x v="2"/>
    <x v="40"/>
    <n v="158688052"/>
  </r>
  <r>
    <x v="6"/>
    <x v="6"/>
    <n v="43100"/>
    <x v="1"/>
    <x v="40"/>
    <n v="401472433"/>
  </r>
  <r>
    <x v="7"/>
    <x v="7"/>
    <n v="42735"/>
    <x v="0"/>
    <x v="40"/>
    <n v="260017121"/>
  </r>
  <r>
    <x v="7"/>
    <x v="7"/>
    <n v="43100"/>
    <x v="1"/>
    <x v="40"/>
    <n v="516926499"/>
  </r>
  <r>
    <x v="8"/>
    <x v="8"/>
    <n v="42735"/>
    <x v="0"/>
    <x v="40"/>
    <n v="1486761911"/>
  </r>
  <r>
    <x v="8"/>
    <x v="8"/>
    <n v="42369"/>
    <x v="2"/>
    <x v="40"/>
    <n v="1362322744"/>
  </r>
  <r>
    <x v="8"/>
    <x v="8"/>
    <n v="43100"/>
    <x v="1"/>
    <x v="40"/>
    <n v="3053733418"/>
  </r>
  <r>
    <x v="9"/>
    <x v="9"/>
    <n v="42735"/>
    <x v="0"/>
    <x v="40"/>
    <n v="86513629"/>
  </r>
  <r>
    <x v="9"/>
    <x v="9"/>
    <n v="43100"/>
    <x v="1"/>
    <x v="40"/>
    <n v="254118383"/>
  </r>
  <r>
    <x v="10"/>
    <x v="10"/>
    <n v="42735"/>
    <x v="0"/>
    <x v="40"/>
    <n v="197225079"/>
  </r>
  <r>
    <x v="10"/>
    <x v="10"/>
    <n v="43100"/>
    <x v="1"/>
    <x v="40"/>
    <n v="373165625"/>
  </r>
  <r>
    <x v="11"/>
    <x v="11"/>
    <n v="42735"/>
    <x v="0"/>
    <x v="40"/>
    <n v="169343066"/>
  </r>
  <r>
    <x v="11"/>
    <x v="11"/>
    <n v="43100"/>
    <x v="1"/>
    <x v="40"/>
    <n v="238404581"/>
  </r>
  <r>
    <x v="12"/>
    <x v="12"/>
    <n v="42735"/>
    <x v="0"/>
    <x v="40"/>
    <n v="297299439"/>
  </r>
  <r>
    <x v="12"/>
    <x v="12"/>
    <n v="43100"/>
    <x v="1"/>
    <x v="40"/>
    <n v="479702006"/>
  </r>
  <r>
    <x v="13"/>
    <x v="13"/>
    <n v="42735"/>
    <x v="0"/>
    <x v="40"/>
    <n v="336532035"/>
  </r>
  <r>
    <x v="13"/>
    <x v="13"/>
    <n v="43100"/>
    <x v="1"/>
    <x v="40"/>
    <n v="706730450"/>
  </r>
  <r>
    <x v="14"/>
    <x v="14"/>
    <n v="42735"/>
    <x v="0"/>
    <x v="40"/>
    <n v="108552793"/>
  </r>
  <r>
    <x v="14"/>
    <x v="14"/>
    <n v="42369"/>
    <x v="2"/>
    <x v="40"/>
    <n v="71122963"/>
  </r>
  <r>
    <x v="14"/>
    <x v="14"/>
    <n v="43100"/>
    <x v="1"/>
    <x v="40"/>
    <n v="188087100"/>
  </r>
  <r>
    <x v="15"/>
    <x v="15"/>
    <n v="42735"/>
    <x v="0"/>
    <x v="40"/>
    <n v="70391997"/>
  </r>
  <r>
    <x v="15"/>
    <x v="15"/>
    <n v="42369"/>
    <x v="2"/>
    <x v="40"/>
    <n v="45397138"/>
  </r>
  <r>
    <x v="15"/>
    <x v="15"/>
    <n v="43100"/>
    <x v="1"/>
    <x v="40"/>
    <n v="165011897"/>
  </r>
  <r>
    <x v="16"/>
    <x v="16"/>
    <n v="42735"/>
    <x v="0"/>
    <x v="40"/>
    <n v="87613314"/>
  </r>
  <r>
    <x v="16"/>
    <x v="16"/>
    <n v="43100"/>
    <x v="1"/>
    <x v="40"/>
    <n v="196908629"/>
  </r>
  <r>
    <x v="17"/>
    <x v="17"/>
    <n v="42735"/>
    <x v="0"/>
    <x v="40"/>
    <n v="265624299"/>
  </r>
  <r>
    <x v="17"/>
    <x v="17"/>
    <n v="43100"/>
    <x v="1"/>
    <x v="40"/>
    <n v="286911375"/>
  </r>
  <r>
    <x v="18"/>
    <x v="18"/>
    <n v="42735"/>
    <x v="0"/>
    <x v="40"/>
    <n v="3275386"/>
  </r>
  <r>
    <x v="18"/>
    <x v="18"/>
    <n v="43100"/>
    <x v="1"/>
    <x v="40"/>
    <n v="5950846"/>
  </r>
  <r>
    <x v="19"/>
    <x v="19"/>
    <n v="42735"/>
    <x v="0"/>
    <x v="40"/>
    <n v="394055"/>
  </r>
  <r>
    <x v="19"/>
    <x v="19"/>
    <n v="42369"/>
    <x v="2"/>
    <x v="40"/>
    <n v="1524410"/>
  </r>
  <r>
    <x v="19"/>
    <x v="19"/>
    <n v="43100"/>
    <x v="1"/>
    <x v="40"/>
    <n v="368983"/>
  </r>
  <r>
    <x v="20"/>
    <x v="20"/>
    <n v="42735"/>
    <x v="0"/>
    <x v="40"/>
    <n v="64028862"/>
  </r>
  <r>
    <x v="20"/>
    <x v="20"/>
    <n v="42369"/>
    <x v="2"/>
    <x v="40"/>
    <n v="80959637"/>
  </r>
  <r>
    <x v="20"/>
    <x v="20"/>
    <n v="43100"/>
    <x v="1"/>
    <x v="40"/>
    <n v="150276452"/>
  </r>
  <r>
    <x v="21"/>
    <x v="21"/>
    <n v="42735"/>
    <x v="0"/>
    <x v="40"/>
    <n v="24776557"/>
  </r>
  <r>
    <x v="21"/>
    <x v="21"/>
    <n v="43100"/>
    <x v="1"/>
    <x v="40"/>
    <n v="38932578"/>
  </r>
  <r>
    <x v="22"/>
    <x v="22"/>
    <n v="42735"/>
    <x v="0"/>
    <x v="40"/>
    <n v="221156371"/>
  </r>
  <r>
    <x v="22"/>
    <x v="22"/>
    <n v="42369"/>
    <x v="2"/>
    <x v="40"/>
    <n v="153686794"/>
  </r>
  <r>
    <x v="22"/>
    <x v="22"/>
    <n v="43100"/>
    <x v="1"/>
    <x v="40"/>
    <n v="369172616"/>
  </r>
  <r>
    <x v="23"/>
    <x v="23"/>
    <n v="42735"/>
    <x v="0"/>
    <x v="40"/>
    <n v="6421402"/>
  </r>
  <r>
    <x v="23"/>
    <x v="23"/>
    <n v="43100"/>
    <x v="1"/>
    <x v="40"/>
    <n v="14250427"/>
  </r>
  <r>
    <x v="24"/>
    <x v="24"/>
    <n v="42735"/>
    <x v="0"/>
    <x v="40"/>
    <n v="383500"/>
  </r>
  <r>
    <x v="24"/>
    <x v="24"/>
    <n v="43100"/>
    <x v="1"/>
    <x v="40"/>
    <n v="923654"/>
  </r>
  <r>
    <x v="25"/>
    <x v="25"/>
    <n v="42735"/>
    <x v="0"/>
    <x v="40"/>
    <n v="54132650"/>
  </r>
  <r>
    <x v="25"/>
    <x v="25"/>
    <n v="43100"/>
    <x v="1"/>
    <x v="40"/>
    <n v="122024010"/>
  </r>
  <r>
    <x v="26"/>
    <x v="26"/>
    <n v="42735"/>
    <x v="0"/>
    <x v="40"/>
    <n v="11818332"/>
  </r>
  <r>
    <x v="26"/>
    <x v="26"/>
    <n v="42369"/>
    <x v="2"/>
    <x v="40"/>
    <n v="29192076"/>
  </r>
  <r>
    <x v="26"/>
    <x v="26"/>
    <n v="43100"/>
    <x v="1"/>
    <x v="40"/>
    <n v="26610826"/>
  </r>
  <r>
    <x v="27"/>
    <x v="27"/>
    <n v="42735"/>
    <x v="0"/>
    <x v="40"/>
    <n v="394724560"/>
  </r>
  <r>
    <x v="27"/>
    <x v="27"/>
    <n v="42369"/>
    <x v="2"/>
    <x v="40"/>
    <n v="250061709"/>
  </r>
  <r>
    <x v="27"/>
    <x v="27"/>
    <n v="43100"/>
    <x v="1"/>
    <x v="40"/>
    <n v="1343176770"/>
  </r>
  <r>
    <x v="28"/>
    <x v="28"/>
    <n v="42735"/>
    <x v="0"/>
    <x v="40"/>
    <n v="16597017"/>
  </r>
  <r>
    <x v="28"/>
    <x v="28"/>
    <n v="42369"/>
    <x v="2"/>
    <x v="40"/>
    <n v="32589003"/>
  </r>
  <r>
    <x v="28"/>
    <x v="28"/>
    <n v="43100"/>
    <x v="1"/>
    <x v="40"/>
    <n v="32703685"/>
  </r>
  <r>
    <x v="29"/>
    <x v="29"/>
    <n v="42735"/>
    <x v="0"/>
    <x v="40"/>
    <n v="11578159"/>
  </r>
  <r>
    <x v="29"/>
    <x v="29"/>
    <n v="43100"/>
    <x v="1"/>
    <x v="40"/>
    <n v="21276427"/>
  </r>
  <r>
    <x v="30"/>
    <x v="30"/>
    <n v="42735"/>
    <x v="0"/>
    <x v="40"/>
    <n v="12243300"/>
  </r>
  <r>
    <x v="30"/>
    <x v="30"/>
    <n v="43100"/>
    <x v="1"/>
    <x v="40"/>
    <n v="18429146"/>
  </r>
  <r>
    <x v="73"/>
    <x v="73"/>
    <n v="42735"/>
    <x v="0"/>
    <x v="40"/>
    <n v="2190521"/>
  </r>
  <r>
    <x v="31"/>
    <x v="31"/>
    <n v="42735"/>
    <x v="0"/>
    <x v="40"/>
    <n v="1935906"/>
  </r>
  <r>
    <x v="31"/>
    <x v="31"/>
    <n v="43100"/>
    <x v="1"/>
    <x v="40"/>
    <n v="19219919"/>
  </r>
  <r>
    <x v="32"/>
    <x v="32"/>
    <n v="42735"/>
    <x v="0"/>
    <x v="40"/>
    <n v="2893455"/>
  </r>
  <r>
    <x v="32"/>
    <x v="32"/>
    <n v="43100"/>
    <x v="1"/>
    <x v="40"/>
    <n v="4209193"/>
  </r>
  <r>
    <x v="33"/>
    <x v="33"/>
    <n v="42735"/>
    <x v="0"/>
    <x v="40"/>
    <n v="14277566"/>
  </r>
  <r>
    <x v="33"/>
    <x v="33"/>
    <n v="42369"/>
    <x v="2"/>
    <x v="40"/>
    <n v="13981725"/>
  </r>
  <r>
    <x v="33"/>
    <x v="33"/>
    <n v="43100"/>
    <x v="1"/>
    <x v="40"/>
    <n v="70705485"/>
  </r>
  <r>
    <x v="34"/>
    <x v="34"/>
    <n v="42735"/>
    <x v="0"/>
    <x v="40"/>
    <n v="856691"/>
  </r>
  <r>
    <x v="34"/>
    <x v="34"/>
    <n v="42369"/>
    <x v="2"/>
    <x v="40"/>
    <n v="4455178"/>
  </r>
  <r>
    <x v="34"/>
    <x v="34"/>
    <n v="43100"/>
    <x v="1"/>
    <x v="40"/>
    <n v="1763721"/>
  </r>
  <r>
    <x v="35"/>
    <x v="35"/>
    <n v="42735"/>
    <x v="0"/>
    <x v="40"/>
    <n v="63616995"/>
  </r>
  <r>
    <x v="35"/>
    <x v="35"/>
    <n v="43100"/>
    <x v="1"/>
    <x v="40"/>
    <n v="131406693"/>
  </r>
  <r>
    <x v="36"/>
    <x v="36"/>
    <n v="42735"/>
    <x v="0"/>
    <x v="40"/>
    <n v="4627064"/>
  </r>
  <r>
    <x v="36"/>
    <x v="36"/>
    <n v="43100"/>
    <x v="1"/>
    <x v="40"/>
    <n v="7741913"/>
  </r>
  <r>
    <x v="37"/>
    <x v="37"/>
    <n v="42735"/>
    <x v="0"/>
    <x v="40"/>
    <n v="340857822"/>
  </r>
  <r>
    <x v="37"/>
    <x v="37"/>
    <n v="43100"/>
    <x v="1"/>
    <x v="40"/>
    <n v="602240084"/>
  </r>
  <r>
    <x v="38"/>
    <x v="38"/>
    <n v="42735"/>
    <x v="0"/>
    <x v="40"/>
    <n v="111329612"/>
  </r>
  <r>
    <x v="38"/>
    <x v="38"/>
    <n v="43100"/>
    <x v="1"/>
    <x v="40"/>
    <n v="190625333"/>
  </r>
  <r>
    <x v="39"/>
    <x v="39"/>
    <n v="42735"/>
    <x v="0"/>
    <x v="40"/>
    <n v="38493055"/>
  </r>
  <r>
    <x v="39"/>
    <x v="39"/>
    <n v="43100"/>
    <x v="1"/>
    <x v="40"/>
    <n v="78147125"/>
  </r>
  <r>
    <x v="40"/>
    <x v="40"/>
    <n v="42735"/>
    <x v="0"/>
    <x v="40"/>
    <n v="166707941"/>
  </r>
  <r>
    <x v="40"/>
    <x v="40"/>
    <n v="42369"/>
    <x v="2"/>
    <x v="40"/>
    <n v="138036931"/>
  </r>
  <r>
    <x v="40"/>
    <x v="40"/>
    <n v="43100"/>
    <x v="1"/>
    <x v="40"/>
    <n v="236230295"/>
  </r>
  <r>
    <x v="41"/>
    <x v="41"/>
    <n v="42735"/>
    <x v="0"/>
    <x v="40"/>
    <n v="28360291"/>
  </r>
  <r>
    <x v="41"/>
    <x v="41"/>
    <n v="42369"/>
    <x v="2"/>
    <x v="40"/>
    <n v="48259655"/>
  </r>
  <r>
    <x v="41"/>
    <x v="41"/>
    <n v="43100"/>
    <x v="1"/>
    <x v="40"/>
    <n v="47016813"/>
  </r>
  <r>
    <x v="42"/>
    <x v="42"/>
    <n v="42735"/>
    <x v="0"/>
    <x v="40"/>
    <n v="31504191"/>
  </r>
  <r>
    <x v="42"/>
    <x v="42"/>
    <n v="42369"/>
    <x v="2"/>
    <x v="40"/>
    <n v="42955114"/>
  </r>
  <r>
    <x v="42"/>
    <x v="42"/>
    <n v="43100"/>
    <x v="1"/>
    <x v="40"/>
    <n v="62598871"/>
  </r>
  <r>
    <x v="43"/>
    <x v="43"/>
    <n v="42735"/>
    <x v="0"/>
    <x v="40"/>
    <n v="8100951"/>
  </r>
  <r>
    <x v="43"/>
    <x v="43"/>
    <n v="43100"/>
    <x v="1"/>
    <x v="40"/>
    <n v="15319833"/>
  </r>
  <r>
    <x v="44"/>
    <x v="44"/>
    <n v="42735"/>
    <x v="0"/>
    <x v="40"/>
    <n v="40897902"/>
  </r>
  <r>
    <x v="44"/>
    <x v="44"/>
    <n v="42369"/>
    <x v="2"/>
    <x v="40"/>
    <n v="27752049"/>
  </r>
  <r>
    <x v="44"/>
    <x v="44"/>
    <n v="43100"/>
    <x v="1"/>
    <x v="40"/>
    <n v="65179061"/>
  </r>
  <r>
    <x v="45"/>
    <x v="45"/>
    <n v="42735"/>
    <x v="0"/>
    <x v="40"/>
    <n v="3668030"/>
  </r>
  <r>
    <x v="45"/>
    <x v="45"/>
    <n v="43100"/>
    <x v="1"/>
    <x v="40"/>
    <n v="9626548"/>
  </r>
  <r>
    <x v="46"/>
    <x v="46"/>
    <n v="42735"/>
    <x v="0"/>
    <x v="40"/>
    <n v="219093871"/>
  </r>
  <r>
    <x v="46"/>
    <x v="46"/>
    <n v="43100"/>
    <x v="1"/>
    <x v="40"/>
    <n v="419491000"/>
  </r>
  <r>
    <x v="47"/>
    <x v="47"/>
    <n v="42735"/>
    <x v="0"/>
    <x v="40"/>
    <n v="2394352"/>
  </r>
  <r>
    <x v="47"/>
    <x v="47"/>
    <n v="43100"/>
    <x v="1"/>
    <x v="40"/>
    <n v="3486620"/>
  </r>
  <r>
    <x v="48"/>
    <x v="48"/>
    <n v="42735"/>
    <x v="0"/>
    <x v="40"/>
    <n v="6646928"/>
  </r>
  <r>
    <x v="48"/>
    <x v="48"/>
    <n v="43100"/>
    <x v="1"/>
    <x v="40"/>
    <n v="11781738"/>
  </r>
  <r>
    <x v="49"/>
    <x v="49"/>
    <n v="42735"/>
    <x v="0"/>
    <x v="40"/>
    <n v="69317551"/>
  </r>
  <r>
    <x v="49"/>
    <x v="49"/>
    <n v="43100"/>
    <x v="1"/>
    <x v="40"/>
    <n v="129002807"/>
  </r>
  <r>
    <x v="50"/>
    <x v="50"/>
    <n v="42735"/>
    <x v="0"/>
    <x v="40"/>
    <n v="4518647"/>
  </r>
  <r>
    <x v="50"/>
    <x v="50"/>
    <n v="42369"/>
    <x v="2"/>
    <x v="40"/>
    <n v="12754334"/>
  </r>
  <r>
    <x v="50"/>
    <x v="50"/>
    <n v="43100"/>
    <x v="1"/>
    <x v="40"/>
    <n v="5935460"/>
  </r>
  <r>
    <x v="51"/>
    <x v="51"/>
    <n v="42735"/>
    <x v="0"/>
    <x v="40"/>
    <n v="55551618"/>
  </r>
  <r>
    <x v="51"/>
    <x v="51"/>
    <n v="43100"/>
    <x v="1"/>
    <x v="40"/>
    <n v="120199538"/>
  </r>
  <r>
    <x v="52"/>
    <x v="52"/>
    <n v="42735"/>
    <x v="0"/>
    <x v="40"/>
    <n v="264372886"/>
  </r>
  <r>
    <x v="52"/>
    <x v="52"/>
    <n v="42369"/>
    <x v="2"/>
    <x v="40"/>
    <n v="156418367"/>
  </r>
  <r>
    <x v="52"/>
    <x v="52"/>
    <n v="43100"/>
    <x v="1"/>
    <x v="40"/>
    <n v="490060950"/>
  </r>
  <r>
    <x v="53"/>
    <x v="53"/>
    <n v="42735"/>
    <x v="0"/>
    <x v="40"/>
    <n v="66101014"/>
  </r>
  <r>
    <x v="53"/>
    <x v="53"/>
    <n v="43100"/>
    <x v="1"/>
    <x v="40"/>
    <n v="126909251"/>
  </r>
  <r>
    <x v="54"/>
    <x v="54"/>
    <n v="42735"/>
    <x v="0"/>
    <x v="40"/>
    <n v="111297813"/>
  </r>
  <r>
    <x v="54"/>
    <x v="54"/>
    <n v="43100"/>
    <x v="1"/>
    <x v="40"/>
    <n v="160107657"/>
  </r>
  <r>
    <x v="55"/>
    <x v="55"/>
    <n v="42735"/>
    <x v="0"/>
    <x v="40"/>
    <n v="9365717"/>
  </r>
  <r>
    <x v="55"/>
    <x v="55"/>
    <n v="43100"/>
    <x v="1"/>
    <x v="40"/>
    <n v="8539870"/>
  </r>
  <r>
    <x v="56"/>
    <x v="56"/>
    <n v="42735"/>
    <x v="0"/>
    <x v="40"/>
    <n v="396833714"/>
  </r>
  <r>
    <x v="56"/>
    <x v="56"/>
    <n v="42369"/>
    <x v="2"/>
    <x v="40"/>
    <n v="468710493"/>
  </r>
  <r>
    <x v="56"/>
    <x v="56"/>
    <n v="43100"/>
    <x v="1"/>
    <x v="40"/>
    <n v="791579532"/>
  </r>
  <r>
    <x v="57"/>
    <x v="57"/>
    <n v="42735"/>
    <x v="0"/>
    <x v="40"/>
    <n v="88396209"/>
  </r>
  <r>
    <x v="57"/>
    <x v="57"/>
    <n v="42369"/>
    <x v="2"/>
    <x v="40"/>
    <n v="113507112"/>
  </r>
  <r>
    <x v="57"/>
    <x v="57"/>
    <n v="42185"/>
    <x v="2"/>
    <x v="40"/>
    <n v="85945862"/>
  </r>
  <r>
    <x v="57"/>
    <x v="57"/>
    <n v="43100"/>
    <x v="1"/>
    <x v="40"/>
    <n v="174849026"/>
  </r>
  <r>
    <x v="58"/>
    <x v="58"/>
    <n v="42735"/>
    <x v="0"/>
    <x v="40"/>
    <n v="85149"/>
  </r>
  <r>
    <x v="58"/>
    <x v="58"/>
    <n v="43100"/>
    <x v="1"/>
    <x v="40"/>
    <n v="452689"/>
  </r>
  <r>
    <x v="59"/>
    <x v="59"/>
    <n v="42735"/>
    <x v="0"/>
    <x v="40"/>
    <n v="26401813"/>
  </r>
  <r>
    <x v="59"/>
    <x v="59"/>
    <n v="43100"/>
    <x v="1"/>
    <x v="40"/>
    <n v="47127588"/>
  </r>
  <r>
    <x v="60"/>
    <x v="60"/>
    <n v="42735"/>
    <x v="0"/>
    <x v="40"/>
    <n v="3133428"/>
  </r>
  <r>
    <x v="60"/>
    <x v="60"/>
    <n v="42369"/>
    <x v="2"/>
    <x v="40"/>
    <n v="3601193"/>
  </r>
  <r>
    <x v="60"/>
    <x v="60"/>
    <n v="43100"/>
    <x v="1"/>
    <x v="40"/>
    <n v="8236937"/>
  </r>
  <r>
    <x v="61"/>
    <x v="61"/>
    <n v="42735"/>
    <x v="0"/>
    <x v="40"/>
    <n v="5882886"/>
  </r>
  <r>
    <x v="61"/>
    <x v="61"/>
    <n v="43100"/>
    <x v="1"/>
    <x v="40"/>
    <n v="9641358"/>
  </r>
  <r>
    <x v="62"/>
    <x v="62"/>
    <n v="42735"/>
    <x v="0"/>
    <x v="40"/>
    <n v="2014538"/>
  </r>
  <r>
    <x v="62"/>
    <x v="62"/>
    <n v="43100"/>
    <x v="1"/>
    <x v="40"/>
    <n v="2954142"/>
  </r>
  <r>
    <x v="63"/>
    <x v="63"/>
    <n v="42735"/>
    <x v="0"/>
    <x v="40"/>
    <n v="9714004"/>
  </r>
  <r>
    <x v="63"/>
    <x v="63"/>
    <n v="43100"/>
    <x v="1"/>
    <x v="40"/>
    <n v="25785055"/>
  </r>
  <r>
    <x v="64"/>
    <x v="64"/>
    <n v="42735"/>
    <x v="0"/>
    <x v="40"/>
    <n v="33043294"/>
  </r>
  <r>
    <x v="64"/>
    <x v="64"/>
    <n v="42369"/>
    <x v="2"/>
    <x v="40"/>
    <n v="48235741"/>
  </r>
  <r>
    <x v="64"/>
    <x v="64"/>
    <n v="43100"/>
    <x v="1"/>
    <x v="40"/>
    <n v="52034493"/>
  </r>
  <r>
    <x v="65"/>
    <x v="65"/>
    <n v="42735"/>
    <x v="0"/>
    <x v="40"/>
    <n v="46548037"/>
  </r>
  <r>
    <x v="65"/>
    <x v="65"/>
    <n v="42369"/>
    <x v="2"/>
    <x v="40"/>
    <n v="29060573"/>
  </r>
  <r>
    <x v="65"/>
    <x v="65"/>
    <n v="42185"/>
    <x v="2"/>
    <x v="40"/>
    <n v="57353952"/>
  </r>
  <r>
    <x v="65"/>
    <x v="65"/>
    <n v="43100"/>
    <x v="1"/>
    <x v="40"/>
    <n v="77021493"/>
  </r>
  <r>
    <x v="66"/>
    <x v="66"/>
    <n v="42735"/>
    <x v="0"/>
    <x v="40"/>
    <n v="2959456"/>
  </r>
  <r>
    <x v="66"/>
    <x v="66"/>
    <n v="43100"/>
    <x v="1"/>
    <x v="40"/>
    <n v="8840737"/>
  </r>
  <r>
    <x v="67"/>
    <x v="67"/>
    <n v="42735"/>
    <x v="0"/>
    <x v="40"/>
    <n v="18483237"/>
  </r>
  <r>
    <x v="67"/>
    <x v="67"/>
    <n v="43100"/>
    <x v="1"/>
    <x v="40"/>
    <n v="79025099"/>
  </r>
  <r>
    <x v="68"/>
    <x v="68"/>
    <n v="42735"/>
    <x v="0"/>
    <x v="40"/>
    <n v="60063700"/>
  </r>
  <r>
    <x v="68"/>
    <x v="68"/>
    <n v="43100"/>
    <x v="1"/>
    <x v="40"/>
    <n v="136634677"/>
  </r>
  <r>
    <x v="69"/>
    <x v="69"/>
    <n v="42735"/>
    <x v="0"/>
    <x v="40"/>
    <n v="1422035"/>
  </r>
  <r>
    <x v="69"/>
    <x v="69"/>
    <n v="43100"/>
    <x v="1"/>
    <x v="40"/>
    <n v="3611596"/>
  </r>
  <r>
    <x v="70"/>
    <x v="70"/>
    <n v="42735"/>
    <x v="0"/>
    <x v="40"/>
    <n v="140233727"/>
  </r>
  <r>
    <x v="70"/>
    <x v="70"/>
    <n v="43100"/>
    <x v="1"/>
    <x v="40"/>
    <n v="267135357"/>
  </r>
  <r>
    <x v="71"/>
    <x v="71"/>
    <n v="42735"/>
    <x v="0"/>
    <x v="40"/>
    <n v="107938011"/>
  </r>
  <r>
    <x v="71"/>
    <x v="71"/>
    <n v="42369"/>
    <x v="2"/>
    <x v="40"/>
    <n v="5440441"/>
  </r>
  <r>
    <x v="71"/>
    <x v="71"/>
    <n v="43100"/>
    <x v="1"/>
    <x v="40"/>
    <n v="349298443"/>
  </r>
  <r>
    <x v="72"/>
    <x v="72"/>
    <n v="42735"/>
    <x v="0"/>
    <x v="40"/>
    <n v="41383767"/>
  </r>
  <r>
    <x v="72"/>
    <x v="72"/>
    <n v="43100"/>
    <x v="1"/>
    <x v="40"/>
    <n v="79094199"/>
  </r>
  <r>
    <x v="0"/>
    <x v="0"/>
    <n v="42735"/>
    <x v="0"/>
    <x v="41"/>
    <n v="127622608"/>
  </r>
  <r>
    <x v="0"/>
    <x v="0"/>
    <n v="43100"/>
    <x v="1"/>
    <x v="41"/>
    <n v="220991210"/>
  </r>
  <r>
    <x v="1"/>
    <x v="1"/>
    <n v="42735"/>
    <x v="0"/>
    <x v="41"/>
    <n v="2367915"/>
  </r>
  <r>
    <x v="2"/>
    <x v="2"/>
    <n v="42735"/>
    <x v="0"/>
    <x v="41"/>
    <n v="389475259"/>
  </r>
  <r>
    <x v="2"/>
    <x v="2"/>
    <n v="43100"/>
    <x v="1"/>
    <x v="41"/>
    <n v="885922222"/>
  </r>
  <r>
    <x v="3"/>
    <x v="3"/>
    <n v="42735"/>
    <x v="0"/>
    <x v="41"/>
    <n v="45284936"/>
  </r>
  <r>
    <x v="3"/>
    <x v="3"/>
    <n v="43100"/>
    <x v="1"/>
    <x v="41"/>
    <n v="119114017"/>
  </r>
  <r>
    <x v="4"/>
    <x v="4"/>
    <n v="42735"/>
    <x v="0"/>
    <x v="41"/>
    <n v="7919816"/>
  </r>
  <r>
    <x v="4"/>
    <x v="4"/>
    <n v="43100"/>
    <x v="1"/>
    <x v="41"/>
    <n v="7919816"/>
  </r>
  <r>
    <x v="5"/>
    <x v="5"/>
    <n v="42735"/>
    <x v="0"/>
    <x v="41"/>
    <n v="14031952"/>
  </r>
  <r>
    <x v="5"/>
    <x v="5"/>
    <n v="43100"/>
    <x v="1"/>
    <x v="41"/>
    <n v="24420958"/>
  </r>
  <r>
    <x v="6"/>
    <x v="6"/>
    <n v="42735"/>
    <x v="0"/>
    <x v="41"/>
    <n v="105737380"/>
  </r>
  <r>
    <x v="6"/>
    <x v="6"/>
    <n v="42369"/>
    <x v="2"/>
    <x v="41"/>
    <n v="116458606"/>
  </r>
  <r>
    <x v="6"/>
    <x v="6"/>
    <n v="43100"/>
    <x v="1"/>
    <x v="41"/>
    <n v="322574600"/>
  </r>
  <r>
    <x v="7"/>
    <x v="7"/>
    <n v="42735"/>
    <x v="0"/>
    <x v="41"/>
    <n v="133224289"/>
  </r>
  <r>
    <x v="7"/>
    <x v="7"/>
    <n v="43100"/>
    <x v="1"/>
    <x v="41"/>
    <n v="318999574"/>
  </r>
  <r>
    <x v="8"/>
    <x v="8"/>
    <n v="42735"/>
    <x v="0"/>
    <x v="41"/>
    <n v="1114199"/>
  </r>
  <r>
    <x v="8"/>
    <x v="8"/>
    <n v="43100"/>
    <x v="1"/>
    <x v="41"/>
    <n v="2365013"/>
  </r>
  <r>
    <x v="9"/>
    <x v="9"/>
    <n v="42735"/>
    <x v="0"/>
    <x v="41"/>
    <n v="323720451"/>
  </r>
  <r>
    <x v="9"/>
    <x v="9"/>
    <n v="43100"/>
    <x v="1"/>
    <x v="41"/>
    <n v="558472660"/>
  </r>
  <r>
    <x v="11"/>
    <x v="11"/>
    <n v="42735"/>
    <x v="0"/>
    <x v="41"/>
    <n v="132772682"/>
  </r>
  <r>
    <x v="11"/>
    <x v="11"/>
    <n v="43100"/>
    <x v="1"/>
    <x v="41"/>
    <n v="315754611"/>
  </r>
  <r>
    <x v="12"/>
    <x v="12"/>
    <n v="42735"/>
    <x v="0"/>
    <x v="41"/>
    <n v="75330415"/>
  </r>
  <r>
    <x v="12"/>
    <x v="12"/>
    <n v="43100"/>
    <x v="1"/>
    <x v="41"/>
    <n v="229314430"/>
  </r>
  <r>
    <x v="13"/>
    <x v="13"/>
    <n v="42735"/>
    <x v="0"/>
    <x v="41"/>
    <n v="134889313"/>
  </r>
  <r>
    <x v="13"/>
    <x v="13"/>
    <n v="43100"/>
    <x v="1"/>
    <x v="41"/>
    <n v="346700706"/>
  </r>
  <r>
    <x v="14"/>
    <x v="14"/>
    <n v="42735"/>
    <x v="0"/>
    <x v="41"/>
    <n v="74667667"/>
  </r>
  <r>
    <x v="14"/>
    <x v="14"/>
    <n v="42369"/>
    <x v="2"/>
    <x v="41"/>
    <n v="106980941"/>
  </r>
  <r>
    <x v="14"/>
    <x v="14"/>
    <n v="43100"/>
    <x v="1"/>
    <x v="41"/>
    <n v="106947665"/>
  </r>
  <r>
    <x v="15"/>
    <x v="15"/>
    <n v="42735"/>
    <x v="0"/>
    <x v="41"/>
    <n v="15154867"/>
  </r>
  <r>
    <x v="15"/>
    <x v="15"/>
    <n v="42369"/>
    <x v="2"/>
    <x v="41"/>
    <n v="9384326"/>
  </r>
  <r>
    <x v="15"/>
    <x v="15"/>
    <n v="43100"/>
    <x v="1"/>
    <x v="41"/>
    <n v="21362960"/>
  </r>
  <r>
    <x v="16"/>
    <x v="16"/>
    <n v="42735"/>
    <x v="0"/>
    <x v="41"/>
    <n v="78950813"/>
  </r>
  <r>
    <x v="16"/>
    <x v="16"/>
    <n v="43100"/>
    <x v="1"/>
    <x v="41"/>
    <n v="116327220"/>
  </r>
  <r>
    <x v="17"/>
    <x v="17"/>
    <n v="42735"/>
    <x v="0"/>
    <x v="41"/>
    <n v="57792193"/>
  </r>
  <r>
    <x v="17"/>
    <x v="17"/>
    <n v="43100"/>
    <x v="1"/>
    <x v="41"/>
    <n v="108536327"/>
  </r>
  <r>
    <x v="18"/>
    <x v="18"/>
    <n v="42735"/>
    <x v="0"/>
    <x v="41"/>
    <n v="5746942"/>
  </r>
  <r>
    <x v="18"/>
    <x v="18"/>
    <n v="43100"/>
    <x v="1"/>
    <x v="41"/>
    <n v="11293626"/>
  </r>
  <r>
    <x v="19"/>
    <x v="19"/>
    <n v="42735"/>
    <x v="0"/>
    <x v="41"/>
    <n v="159235"/>
  </r>
  <r>
    <x v="19"/>
    <x v="19"/>
    <n v="42369"/>
    <x v="2"/>
    <x v="41"/>
    <n v="159235"/>
  </r>
  <r>
    <x v="19"/>
    <x v="19"/>
    <n v="43100"/>
    <x v="1"/>
    <x v="41"/>
    <n v="159235"/>
  </r>
  <r>
    <x v="20"/>
    <x v="20"/>
    <n v="42735"/>
    <x v="0"/>
    <x v="41"/>
    <n v="19699584"/>
  </r>
  <r>
    <x v="20"/>
    <x v="20"/>
    <n v="42369"/>
    <x v="2"/>
    <x v="41"/>
    <n v="33853768"/>
  </r>
  <r>
    <x v="20"/>
    <x v="20"/>
    <n v="43100"/>
    <x v="1"/>
    <x v="41"/>
    <n v="45443363"/>
  </r>
  <r>
    <x v="21"/>
    <x v="21"/>
    <n v="42735"/>
    <x v="0"/>
    <x v="41"/>
    <n v="16684812"/>
  </r>
  <r>
    <x v="21"/>
    <x v="21"/>
    <n v="43100"/>
    <x v="1"/>
    <x v="41"/>
    <n v="28697215"/>
  </r>
  <r>
    <x v="22"/>
    <x v="22"/>
    <n v="42735"/>
    <x v="0"/>
    <x v="41"/>
    <n v="15729966"/>
  </r>
  <r>
    <x v="22"/>
    <x v="22"/>
    <n v="42369"/>
    <x v="2"/>
    <x v="41"/>
    <n v="1869397"/>
  </r>
  <r>
    <x v="22"/>
    <x v="22"/>
    <n v="43100"/>
    <x v="1"/>
    <x v="41"/>
    <n v="27320411"/>
  </r>
  <r>
    <x v="24"/>
    <x v="24"/>
    <n v="43100"/>
    <x v="1"/>
    <x v="41"/>
    <n v="1486561"/>
  </r>
  <r>
    <x v="25"/>
    <x v="25"/>
    <n v="42735"/>
    <x v="0"/>
    <x v="41"/>
    <n v="12163277"/>
  </r>
  <r>
    <x v="25"/>
    <x v="25"/>
    <n v="43100"/>
    <x v="1"/>
    <x v="41"/>
    <n v="26421516"/>
  </r>
  <r>
    <x v="26"/>
    <x v="26"/>
    <n v="42735"/>
    <x v="0"/>
    <x v="41"/>
    <n v="9819166"/>
  </r>
  <r>
    <x v="26"/>
    <x v="26"/>
    <n v="42369"/>
    <x v="2"/>
    <x v="41"/>
    <n v="6099723"/>
  </r>
  <r>
    <x v="26"/>
    <x v="26"/>
    <n v="43100"/>
    <x v="1"/>
    <x v="41"/>
    <n v="7443226"/>
  </r>
  <r>
    <x v="27"/>
    <x v="27"/>
    <n v="42735"/>
    <x v="0"/>
    <x v="41"/>
    <n v="667007615"/>
  </r>
  <r>
    <x v="27"/>
    <x v="27"/>
    <n v="42369"/>
    <x v="2"/>
    <x v="41"/>
    <n v="495582374"/>
  </r>
  <r>
    <x v="27"/>
    <x v="27"/>
    <n v="43100"/>
    <x v="1"/>
    <x v="41"/>
    <n v="830038799"/>
  </r>
  <r>
    <x v="28"/>
    <x v="28"/>
    <n v="42735"/>
    <x v="0"/>
    <x v="41"/>
    <n v="4489576"/>
  </r>
  <r>
    <x v="28"/>
    <x v="28"/>
    <n v="42369"/>
    <x v="2"/>
    <x v="41"/>
    <n v="8842775"/>
  </r>
  <r>
    <x v="28"/>
    <x v="28"/>
    <n v="43100"/>
    <x v="1"/>
    <x v="41"/>
    <n v="4535761"/>
  </r>
  <r>
    <x v="29"/>
    <x v="29"/>
    <n v="42735"/>
    <x v="0"/>
    <x v="41"/>
    <n v="9926547"/>
  </r>
  <r>
    <x v="29"/>
    <x v="29"/>
    <n v="43100"/>
    <x v="1"/>
    <x v="41"/>
    <n v="27688774"/>
  </r>
  <r>
    <x v="30"/>
    <x v="30"/>
    <n v="42735"/>
    <x v="0"/>
    <x v="41"/>
    <n v="2646100"/>
  </r>
  <r>
    <x v="30"/>
    <x v="30"/>
    <n v="43100"/>
    <x v="1"/>
    <x v="41"/>
    <n v="2706555"/>
  </r>
  <r>
    <x v="31"/>
    <x v="31"/>
    <n v="42735"/>
    <x v="0"/>
    <x v="41"/>
    <n v="1024819"/>
  </r>
  <r>
    <x v="33"/>
    <x v="33"/>
    <n v="42735"/>
    <x v="0"/>
    <x v="41"/>
    <n v="3058843"/>
  </r>
  <r>
    <x v="33"/>
    <x v="33"/>
    <n v="42369"/>
    <x v="2"/>
    <x v="41"/>
    <n v="406956"/>
  </r>
  <r>
    <x v="33"/>
    <x v="33"/>
    <n v="43100"/>
    <x v="1"/>
    <x v="41"/>
    <n v="3123433"/>
  </r>
  <r>
    <x v="34"/>
    <x v="34"/>
    <n v="42735"/>
    <x v="0"/>
    <x v="41"/>
    <n v="54917373"/>
  </r>
  <r>
    <x v="34"/>
    <x v="34"/>
    <n v="42369"/>
    <x v="2"/>
    <x v="41"/>
    <n v="42489880"/>
  </r>
  <r>
    <x v="34"/>
    <x v="34"/>
    <n v="43100"/>
    <x v="1"/>
    <x v="41"/>
    <n v="142458917"/>
  </r>
  <r>
    <x v="35"/>
    <x v="35"/>
    <n v="42735"/>
    <x v="0"/>
    <x v="41"/>
    <n v="33292032"/>
  </r>
  <r>
    <x v="35"/>
    <x v="35"/>
    <n v="43100"/>
    <x v="1"/>
    <x v="41"/>
    <n v="52962416"/>
  </r>
  <r>
    <x v="36"/>
    <x v="36"/>
    <n v="42735"/>
    <x v="0"/>
    <x v="41"/>
    <n v="3013894"/>
  </r>
  <r>
    <x v="36"/>
    <x v="36"/>
    <n v="43100"/>
    <x v="1"/>
    <x v="41"/>
    <n v="5582615"/>
  </r>
  <r>
    <x v="37"/>
    <x v="37"/>
    <n v="42735"/>
    <x v="0"/>
    <x v="41"/>
    <n v="218235867"/>
  </r>
  <r>
    <x v="37"/>
    <x v="37"/>
    <n v="43100"/>
    <x v="1"/>
    <x v="41"/>
    <n v="412358413"/>
  </r>
  <r>
    <x v="38"/>
    <x v="38"/>
    <n v="42735"/>
    <x v="0"/>
    <x v="41"/>
    <n v="24404705"/>
  </r>
  <r>
    <x v="38"/>
    <x v="38"/>
    <n v="43100"/>
    <x v="1"/>
    <x v="41"/>
    <n v="35118639"/>
  </r>
  <r>
    <x v="39"/>
    <x v="39"/>
    <n v="42735"/>
    <x v="0"/>
    <x v="41"/>
    <n v="1218353"/>
  </r>
  <r>
    <x v="39"/>
    <x v="39"/>
    <n v="43100"/>
    <x v="1"/>
    <x v="41"/>
    <n v="2421509"/>
  </r>
  <r>
    <x v="40"/>
    <x v="40"/>
    <n v="42735"/>
    <x v="0"/>
    <x v="41"/>
    <n v="142468828"/>
  </r>
  <r>
    <x v="40"/>
    <x v="40"/>
    <n v="42369"/>
    <x v="2"/>
    <x v="41"/>
    <n v="43803198"/>
  </r>
  <r>
    <x v="40"/>
    <x v="40"/>
    <n v="43100"/>
    <x v="1"/>
    <x v="41"/>
    <n v="78522767"/>
  </r>
  <r>
    <x v="41"/>
    <x v="41"/>
    <n v="42735"/>
    <x v="0"/>
    <x v="41"/>
    <n v="28789897"/>
  </r>
  <r>
    <x v="41"/>
    <x v="41"/>
    <n v="42369"/>
    <x v="2"/>
    <x v="41"/>
    <n v="25979025"/>
  </r>
  <r>
    <x v="41"/>
    <x v="41"/>
    <n v="43100"/>
    <x v="1"/>
    <x v="41"/>
    <n v="37071079"/>
  </r>
  <r>
    <x v="42"/>
    <x v="42"/>
    <n v="42735"/>
    <x v="0"/>
    <x v="41"/>
    <n v="1877034"/>
  </r>
  <r>
    <x v="42"/>
    <x v="42"/>
    <n v="42369"/>
    <x v="2"/>
    <x v="41"/>
    <n v="2329092"/>
  </r>
  <r>
    <x v="42"/>
    <x v="42"/>
    <n v="43100"/>
    <x v="1"/>
    <x v="41"/>
    <n v="6425696"/>
  </r>
  <r>
    <x v="43"/>
    <x v="43"/>
    <n v="42735"/>
    <x v="0"/>
    <x v="41"/>
    <n v="3293949"/>
  </r>
  <r>
    <x v="43"/>
    <x v="43"/>
    <n v="43100"/>
    <x v="1"/>
    <x v="41"/>
    <n v="4361315"/>
  </r>
  <r>
    <x v="44"/>
    <x v="44"/>
    <n v="42735"/>
    <x v="0"/>
    <x v="41"/>
    <n v="16919748"/>
  </r>
  <r>
    <x v="44"/>
    <x v="44"/>
    <n v="42369"/>
    <x v="2"/>
    <x v="41"/>
    <n v="16872741"/>
  </r>
  <r>
    <x v="44"/>
    <x v="44"/>
    <n v="43100"/>
    <x v="1"/>
    <x v="41"/>
    <n v="75067763"/>
  </r>
  <r>
    <x v="45"/>
    <x v="45"/>
    <n v="42735"/>
    <x v="0"/>
    <x v="41"/>
    <n v="4038101"/>
  </r>
  <r>
    <x v="45"/>
    <x v="45"/>
    <n v="43100"/>
    <x v="1"/>
    <x v="41"/>
    <n v="5914049"/>
  </r>
  <r>
    <x v="46"/>
    <x v="46"/>
    <n v="42735"/>
    <x v="0"/>
    <x v="41"/>
    <n v="79558875"/>
  </r>
  <r>
    <x v="46"/>
    <x v="46"/>
    <n v="43100"/>
    <x v="1"/>
    <x v="41"/>
    <n v="162974703"/>
  </r>
  <r>
    <x v="47"/>
    <x v="47"/>
    <n v="42735"/>
    <x v="0"/>
    <x v="41"/>
    <n v="943026"/>
  </r>
  <r>
    <x v="47"/>
    <x v="47"/>
    <n v="43100"/>
    <x v="1"/>
    <x v="41"/>
    <n v="1685495"/>
  </r>
  <r>
    <x v="48"/>
    <x v="48"/>
    <n v="42735"/>
    <x v="0"/>
    <x v="41"/>
    <n v="4689289"/>
  </r>
  <r>
    <x v="48"/>
    <x v="48"/>
    <n v="43100"/>
    <x v="1"/>
    <x v="41"/>
    <n v="9725747"/>
  </r>
  <r>
    <x v="49"/>
    <x v="49"/>
    <n v="42735"/>
    <x v="0"/>
    <x v="41"/>
    <n v="38697818"/>
  </r>
  <r>
    <x v="49"/>
    <x v="49"/>
    <n v="43100"/>
    <x v="1"/>
    <x v="41"/>
    <n v="125380018"/>
  </r>
  <r>
    <x v="50"/>
    <x v="50"/>
    <n v="42735"/>
    <x v="0"/>
    <x v="41"/>
    <n v="1023874"/>
  </r>
  <r>
    <x v="50"/>
    <x v="50"/>
    <n v="42369"/>
    <x v="2"/>
    <x v="41"/>
    <n v="9631491"/>
  </r>
  <r>
    <x v="50"/>
    <x v="50"/>
    <n v="43100"/>
    <x v="1"/>
    <x v="41"/>
    <n v="1433008"/>
  </r>
  <r>
    <x v="51"/>
    <x v="51"/>
    <n v="42735"/>
    <x v="0"/>
    <x v="41"/>
    <n v="527674"/>
  </r>
  <r>
    <x v="51"/>
    <x v="51"/>
    <n v="43100"/>
    <x v="1"/>
    <x v="41"/>
    <n v="1017275"/>
  </r>
  <r>
    <x v="52"/>
    <x v="52"/>
    <n v="42735"/>
    <x v="0"/>
    <x v="41"/>
    <n v="158872668"/>
  </r>
  <r>
    <x v="52"/>
    <x v="52"/>
    <n v="42369"/>
    <x v="2"/>
    <x v="41"/>
    <n v="106647299"/>
  </r>
  <r>
    <x v="52"/>
    <x v="52"/>
    <n v="43100"/>
    <x v="1"/>
    <x v="41"/>
    <n v="582193573"/>
  </r>
  <r>
    <x v="53"/>
    <x v="53"/>
    <n v="42735"/>
    <x v="0"/>
    <x v="41"/>
    <n v="53204379"/>
  </r>
  <r>
    <x v="53"/>
    <x v="53"/>
    <n v="43100"/>
    <x v="1"/>
    <x v="41"/>
    <n v="72887451"/>
  </r>
  <r>
    <x v="54"/>
    <x v="54"/>
    <n v="42735"/>
    <x v="0"/>
    <x v="41"/>
    <n v="200692192"/>
  </r>
  <r>
    <x v="54"/>
    <x v="54"/>
    <n v="43100"/>
    <x v="1"/>
    <x v="41"/>
    <n v="282788868"/>
  </r>
  <r>
    <x v="55"/>
    <x v="55"/>
    <n v="43100"/>
    <x v="1"/>
    <x v="41"/>
    <n v="11128663"/>
  </r>
  <r>
    <x v="57"/>
    <x v="57"/>
    <n v="42735"/>
    <x v="0"/>
    <x v="41"/>
    <n v="142240737"/>
  </r>
  <r>
    <x v="57"/>
    <x v="57"/>
    <n v="42369"/>
    <x v="2"/>
    <x v="41"/>
    <n v="141028626"/>
  </r>
  <r>
    <x v="57"/>
    <x v="57"/>
    <n v="42185"/>
    <x v="2"/>
    <x v="41"/>
    <n v="128114167"/>
  </r>
  <r>
    <x v="57"/>
    <x v="57"/>
    <n v="43100"/>
    <x v="1"/>
    <x v="41"/>
    <n v="228081346"/>
  </r>
  <r>
    <x v="58"/>
    <x v="58"/>
    <n v="42735"/>
    <x v="0"/>
    <x v="41"/>
    <n v="1035772"/>
  </r>
  <r>
    <x v="58"/>
    <x v="58"/>
    <n v="43100"/>
    <x v="1"/>
    <x v="41"/>
    <n v="3068543"/>
  </r>
  <r>
    <x v="59"/>
    <x v="59"/>
    <n v="42735"/>
    <x v="0"/>
    <x v="41"/>
    <n v="32279745"/>
  </r>
  <r>
    <x v="59"/>
    <x v="59"/>
    <n v="43100"/>
    <x v="1"/>
    <x v="41"/>
    <n v="51364048"/>
  </r>
  <r>
    <x v="60"/>
    <x v="60"/>
    <n v="42735"/>
    <x v="0"/>
    <x v="41"/>
    <n v="452890"/>
  </r>
  <r>
    <x v="60"/>
    <x v="60"/>
    <n v="42369"/>
    <x v="2"/>
    <x v="41"/>
    <n v="191667"/>
  </r>
  <r>
    <x v="60"/>
    <x v="60"/>
    <n v="43100"/>
    <x v="1"/>
    <x v="41"/>
    <n v="458446"/>
  </r>
  <r>
    <x v="61"/>
    <x v="61"/>
    <n v="42735"/>
    <x v="0"/>
    <x v="41"/>
    <n v="9993348"/>
  </r>
  <r>
    <x v="61"/>
    <x v="61"/>
    <n v="43100"/>
    <x v="1"/>
    <x v="41"/>
    <n v="18120668"/>
  </r>
  <r>
    <x v="62"/>
    <x v="62"/>
    <n v="42735"/>
    <x v="0"/>
    <x v="41"/>
    <n v="4626622"/>
  </r>
  <r>
    <x v="62"/>
    <x v="62"/>
    <n v="43100"/>
    <x v="1"/>
    <x v="41"/>
    <n v="5999946"/>
  </r>
  <r>
    <x v="63"/>
    <x v="63"/>
    <n v="42735"/>
    <x v="0"/>
    <x v="41"/>
    <n v="50899196"/>
  </r>
  <r>
    <x v="63"/>
    <x v="63"/>
    <n v="43100"/>
    <x v="1"/>
    <x v="41"/>
    <n v="117625381"/>
  </r>
  <r>
    <x v="64"/>
    <x v="64"/>
    <n v="42735"/>
    <x v="0"/>
    <x v="41"/>
    <n v="169271681"/>
  </r>
  <r>
    <x v="64"/>
    <x v="64"/>
    <n v="42369"/>
    <x v="2"/>
    <x v="41"/>
    <n v="367178425"/>
  </r>
  <r>
    <x v="64"/>
    <x v="64"/>
    <n v="43100"/>
    <x v="1"/>
    <x v="41"/>
    <n v="334241456"/>
  </r>
  <r>
    <x v="65"/>
    <x v="65"/>
    <n v="42369"/>
    <x v="2"/>
    <x v="41"/>
    <n v="15009"/>
  </r>
  <r>
    <x v="65"/>
    <x v="65"/>
    <n v="42185"/>
    <x v="2"/>
    <x v="41"/>
    <n v="10339"/>
  </r>
  <r>
    <x v="65"/>
    <x v="65"/>
    <n v="43100"/>
    <x v="1"/>
    <x v="41"/>
    <n v="2526"/>
  </r>
  <r>
    <x v="66"/>
    <x v="66"/>
    <n v="42735"/>
    <x v="0"/>
    <x v="41"/>
    <n v="2605853"/>
  </r>
  <r>
    <x v="66"/>
    <x v="66"/>
    <n v="43100"/>
    <x v="1"/>
    <x v="41"/>
    <n v="4639918"/>
  </r>
  <r>
    <x v="67"/>
    <x v="67"/>
    <n v="42735"/>
    <x v="0"/>
    <x v="41"/>
    <n v="1023942"/>
  </r>
  <r>
    <x v="67"/>
    <x v="67"/>
    <n v="43100"/>
    <x v="1"/>
    <x v="41"/>
    <n v="1277221"/>
  </r>
  <r>
    <x v="69"/>
    <x v="69"/>
    <n v="42735"/>
    <x v="0"/>
    <x v="41"/>
    <n v="69"/>
  </r>
  <r>
    <x v="70"/>
    <x v="70"/>
    <n v="42735"/>
    <x v="0"/>
    <x v="41"/>
    <n v="65550981"/>
  </r>
  <r>
    <x v="70"/>
    <x v="70"/>
    <n v="43100"/>
    <x v="1"/>
    <x v="41"/>
    <n v="152656345"/>
  </r>
  <r>
    <x v="71"/>
    <x v="71"/>
    <n v="42735"/>
    <x v="0"/>
    <x v="41"/>
    <n v="51983058"/>
  </r>
  <r>
    <x v="71"/>
    <x v="71"/>
    <n v="42369"/>
    <x v="2"/>
    <x v="41"/>
    <n v="94527613"/>
  </r>
  <r>
    <x v="71"/>
    <x v="71"/>
    <n v="43100"/>
    <x v="1"/>
    <x v="41"/>
    <n v="2740232"/>
  </r>
  <r>
    <x v="72"/>
    <x v="72"/>
    <n v="42735"/>
    <x v="0"/>
    <x v="41"/>
    <n v="18284673"/>
  </r>
  <r>
    <x v="72"/>
    <x v="72"/>
    <n v="43100"/>
    <x v="1"/>
    <x v="41"/>
    <n v="104292350"/>
  </r>
  <r>
    <x v="0"/>
    <x v="0"/>
    <n v="42735"/>
    <x v="0"/>
    <x v="42"/>
    <n v="205688945"/>
  </r>
  <r>
    <x v="0"/>
    <x v="0"/>
    <n v="43100"/>
    <x v="1"/>
    <x v="42"/>
    <n v="365705651"/>
  </r>
  <r>
    <x v="1"/>
    <x v="1"/>
    <n v="42735"/>
    <x v="0"/>
    <x v="42"/>
    <n v="4372191"/>
  </r>
  <r>
    <x v="2"/>
    <x v="2"/>
    <n v="42735"/>
    <x v="0"/>
    <x v="42"/>
    <n v="920687713"/>
  </r>
  <r>
    <x v="2"/>
    <x v="2"/>
    <n v="43100"/>
    <x v="1"/>
    <x v="42"/>
    <n v="1873585564"/>
  </r>
  <r>
    <x v="3"/>
    <x v="3"/>
    <n v="42735"/>
    <x v="0"/>
    <x v="42"/>
    <n v="228932839"/>
  </r>
  <r>
    <x v="3"/>
    <x v="3"/>
    <n v="43100"/>
    <x v="1"/>
    <x v="42"/>
    <n v="496197890"/>
  </r>
  <r>
    <x v="4"/>
    <x v="4"/>
    <n v="42735"/>
    <x v="0"/>
    <x v="42"/>
    <n v="10413186"/>
  </r>
  <r>
    <x v="4"/>
    <x v="4"/>
    <n v="43100"/>
    <x v="1"/>
    <x v="42"/>
    <n v="36980511"/>
  </r>
  <r>
    <x v="5"/>
    <x v="5"/>
    <n v="42735"/>
    <x v="0"/>
    <x v="42"/>
    <n v="61262072"/>
  </r>
  <r>
    <x v="5"/>
    <x v="5"/>
    <n v="43100"/>
    <x v="1"/>
    <x v="42"/>
    <n v="100021062"/>
  </r>
  <r>
    <x v="6"/>
    <x v="6"/>
    <n v="42735"/>
    <x v="0"/>
    <x v="42"/>
    <n v="287198271"/>
  </r>
  <r>
    <x v="6"/>
    <x v="6"/>
    <n v="42369"/>
    <x v="2"/>
    <x v="42"/>
    <n v="275146658"/>
  </r>
  <r>
    <x v="6"/>
    <x v="6"/>
    <n v="43100"/>
    <x v="1"/>
    <x v="42"/>
    <n v="724047033"/>
  </r>
  <r>
    <x v="7"/>
    <x v="7"/>
    <n v="42735"/>
    <x v="0"/>
    <x v="42"/>
    <n v="393241410"/>
  </r>
  <r>
    <x v="7"/>
    <x v="7"/>
    <n v="43100"/>
    <x v="1"/>
    <x v="42"/>
    <n v="835926073"/>
  </r>
  <r>
    <x v="8"/>
    <x v="8"/>
    <n v="42735"/>
    <x v="0"/>
    <x v="42"/>
    <n v="1465407992"/>
  </r>
  <r>
    <x v="8"/>
    <x v="8"/>
    <n v="42369"/>
    <x v="2"/>
    <x v="42"/>
    <n v="1359258305"/>
  </r>
  <r>
    <x v="8"/>
    <x v="8"/>
    <n v="43100"/>
    <x v="1"/>
    <x v="42"/>
    <n v="3056098431"/>
  </r>
  <r>
    <x v="9"/>
    <x v="9"/>
    <n v="42735"/>
    <x v="0"/>
    <x v="42"/>
    <n v="364139254"/>
  </r>
  <r>
    <x v="9"/>
    <x v="9"/>
    <n v="43100"/>
    <x v="1"/>
    <x v="42"/>
    <n v="812591043"/>
  </r>
  <r>
    <x v="10"/>
    <x v="10"/>
    <n v="42735"/>
    <x v="0"/>
    <x v="42"/>
    <n v="197225079"/>
  </r>
  <r>
    <x v="10"/>
    <x v="10"/>
    <n v="43100"/>
    <x v="1"/>
    <x v="42"/>
    <n v="373165625"/>
  </r>
  <r>
    <x v="11"/>
    <x v="11"/>
    <n v="42735"/>
    <x v="0"/>
    <x v="42"/>
    <n v="296208616"/>
  </r>
  <r>
    <x v="11"/>
    <x v="11"/>
    <n v="43100"/>
    <x v="1"/>
    <x v="42"/>
    <n v="554159192"/>
  </r>
  <r>
    <x v="12"/>
    <x v="12"/>
    <n v="42735"/>
    <x v="0"/>
    <x v="42"/>
    <n v="372629854"/>
  </r>
  <r>
    <x v="12"/>
    <x v="12"/>
    <n v="43100"/>
    <x v="1"/>
    <x v="42"/>
    <n v="709016436"/>
  </r>
  <r>
    <x v="13"/>
    <x v="13"/>
    <n v="42735"/>
    <x v="0"/>
    <x v="42"/>
    <n v="470185838"/>
  </r>
  <r>
    <x v="13"/>
    <x v="13"/>
    <n v="43100"/>
    <x v="1"/>
    <x v="42"/>
    <n v="1053431156"/>
  </r>
  <r>
    <x v="14"/>
    <x v="14"/>
    <n v="42735"/>
    <x v="0"/>
    <x v="42"/>
    <n v="166421844"/>
  </r>
  <r>
    <x v="14"/>
    <x v="14"/>
    <n v="42369"/>
    <x v="2"/>
    <x v="42"/>
    <n v="166287314"/>
  </r>
  <r>
    <x v="14"/>
    <x v="14"/>
    <n v="43100"/>
    <x v="1"/>
    <x v="42"/>
    <n v="295034765"/>
  </r>
  <r>
    <x v="15"/>
    <x v="15"/>
    <n v="42735"/>
    <x v="0"/>
    <x v="42"/>
    <n v="85118848"/>
  </r>
  <r>
    <x v="15"/>
    <x v="15"/>
    <n v="42369"/>
    <x v="2"/>
    <x v="42"/>
    <n v="54478906"/>
  </r>
  <r>
    <x v="15"/>
    <x v="15"/>
    <n v="43100"/>
    <x v="1"/>
    <x v="42"/>
    <n v="186374857"/>
  </r>
  <r>
    <x v="16"/>
    <x v="16"/>
    <n v="42735"/>
    <x v="0"/>
    <x v="42"/>
    <n v="163398357"/>
  </r>
  <r>
    <x v="16"/>
    <x v="16"/>
    <n v="43100"/>
    <x v="1"/>
    <x v="42"/>
    <n v="313235849"/>
  </r>
  <r>
    <x v="17"/>
    <x v="17"/>
    <n v="42735"/>
    <x v="0"/>
    <x v="42"/>
    <n v="323234316"/>
  </r>
  <r>
    <x v="17"/>
    <x v="17"/>
    <n v="43100"/>
    <x v="1"/>
    <x v="42"/>
    <n v="395447702"/>
  </r>
  <r>
    <x v="18"/>
    <x v="18"/>
    <n v="42735"/>
    <x v="0"/>
    <x v="42"/>
    <n v="9016340"/>
  </r>
  <r>
    <x v="18"/>
    <x v="18"/>
    <n v="43100"/>
    <x v="1"/>
    <x v="42"/>
    <n v="17244472"/>
  </r>
  <r>
    <x v="19"/>
    <x v="19"/>
    <n v="42735"/>
    <x v="0"/>
    <x v="42"/>
    <n v="520466"/>
  </r>
  <r>
    <x v="19"/>
    <x v="19"/>
    <n v="42369"/>
    <x v="2"/>
    <x v="42"/>
    <n v="1603610"/>
  </r>
  <r>
    <x v="19"/>
    <x v="19"/>
    <n v="43100"/>
    <x v="1"/>
    <x v="42"/>
    <n v="528218"/>
  </r>
  <r>
    <x v="20"/>
    <x v="20"/>
    <n v="42735"/>
    <x v="0"/>
    <x v="42"/>
    <n v="79029584"/>
  </r>
  <r>
    <x v="20"/>
    <x v="20"/>
    <n v="42369"/>
    <x v="2"/>
    <x v="42"/>
    <n v="110186662"/>
  </r>
  <r>
    <x v="20"/>
    <x v="20"/>
    <n v="43100"/>
    <x v="1"/>
    <x v="42"/>
    <n v="195719815"/>
  </r>
  <r>
    <x v="21"/>
    <x v="21"/>
    <n v="42735"/>
    <x v="0"/>
    <x v="42"/>
    <n v="32352985"/>
  </r>
  <r>
    <x v="21"/>
    <x v="21"/>
    <n v="43100"/>
    <x v="1"/>
    <x v="42"/>
    <n v="67629793"/>
  </r>
  <r>
    <x v="22"/>
    <x v="22"/>
    <n v="42735"/>
    <x v="0"/>
    <x v="42"/>
    <n v="235186584"/>
  </r>
  <r>
    <x v="22"/>
    <x v="22"/>
    <n v="42369"/>
    <x v="2"/>
    <x v="42"/>
    <n v="148303172"/>
  </r>
  <r>
    <x v="22"/>
    <x v="22"/>
    <n v="43100"/>
    <x v="1"/>
    <x v="42"/>
    <n v="396493027"/>
  </r>
  <r>
    <x v="23"/>
    <x v="23"/>
    <n v="42735"/>
    <x v="0"/>
    <x v="42"/>
    <n v="6315007"/>
  </r>
  <r>
    <x v="23"/>
    <x v="23"/>
    <n v="43100"/>
    <x v="1"/>
    <x v="42"/>
    <n v="14250427"/>
  </r>
  <r>
    <x v="24"/>
    <x v="24"/>
    <n v="42735"/>
    <x v="0"/>
    <x v="42"/>
    <n v="363416"/>
  </r>
  <r>
    <x v="24"/>
    <x v="24"/>
    <n v="43100"/>
    <x v="1"/>
    <x v="42"/>
    <n v="2410215"/>
  </r>
  <r>
    <x v="25"/>
    <x v="25"/>
    <n v="42735"/>
    <x v="0"/>
    <x v="42"/>
    <n v="60934007"/>
  </r>
  <r>
    <x v="25"/>
    <x v="25"/>
    <n v="43100"/>
    <x v="1"/>
    <x v="42"/>
    <n v="148445526"/>
  </r>
  <r>
    <x v="26"/>
    <x v="26"/>
    <n v="42735"/>
    <x v="0"/>
    <x v="42"/>
    <n v="14885551"/>
  </r>
  <r>
    <x v="26"/>
    <x v="26"/>
    <n v="42369"/>
    <x v="2"/>
    <x v="42"/>
    <n v="28173016"/>
  </r>
  <r>
    <x v="26"/>
    <x v="26"/>
    <n v="43100"/>
    <x v="1"/>
    <x v="42"/>
    <n v="34054052"/>
  </r>
  <r>
    <x v="27"/>
    <x v="27"/>
    <n v="42735"/>
    <x v="0"/>
    <x v="42"/>
    <n v="1010173860"/>
  </r>
  <r>
    <x v="27"/>
    <x v="27"/>
    <n v="42369"/>
    <x v="2"/>
    <x v="42"/>
    <n v="703447291"/>
  </r>
  <r>
    <x v="27"/>
    <x v="27"/>
    <n v="43100"/>
    <x v="1"/>
    <x v="42"/>
    <n v="2173215569"/>
  </r>
  <r>
    <x v="28"/>
    <x v="28"/>
    <n v="42735"/>
    <x v="0"/>
    <x v="42"/>
    <n v="21086593"/>
  </r>
  <r>
    <x v="28"/>
    <x v="28"/>
    <n v="42369"/>
    <x v="2"/>
    <x v="42"/>
    <n v="36543311"/>
  </r>
  <r>
    <x v="28"/>
    <x v="28"/>
    <n v="43100"/>
    <x v="1"/>
    <x v="42"/>
    <n v="37239446"/>
  </r>
  <r>
    <x v="29"/>
    <x v="29"/>
    <n v="42735"/>
    <x v="0"/>
    <x v="42"/>
    <n v="20703960"/>
  </r>
  <r>
    <x v="29"/>
    <x v="29"/>
    <n v="43100"/>
    <x v="1"/>
    <x v="42"/>
    <n v="48965201"/>
  </r>
  <r>
    <x v="30"/>
    <x v="30"/>
    <n v="42735"/>
    <x v="0"/>
    <x v="42"/>
    <n v="13876044"/>
  </r>
  <r>
    <x v="30"/>
    <x v="30"/>
    <n v="43100"/>
    <x v="1"/>
    <x v="42"/>
    <n v="21135701"/>
  </r>
  <r>
    <x v="73"/>
    <x v="73"/>
    <n v="42735"/>
    <x v="0"/>
    <x v="42"/>
    <n v="2190521"/>
  </r>
  <r>
    <x v="31"/>
    <x v="31"/>
    <n v="42735"/>
    <x v="0"/>
    <x v="42"/>
    <n v="2850040"/>
  </r>
  <r>
    <x v="31"/>
    <x v="31"/>
    <n v="43100"/>
    <x v="1"/>
    <x v="42"/>
    <n v="19219919"/>
  </r>
  <r>
    <x v="32"/>
    <x v="32"/>
    <n v="42735"/>
    <x v="0"/>
    <x v="42"/>
    <n v="2173047"/>
  </r>
  <r>
    <x v="32"/>
    <x v="32"/>
    <n v="43100"/>
    <x v="1"/>
    <x v="42"/>
    <n v="4209193"/>
  </r>
  <r>
    <x v="33"/>
    <x v="33"/>
    <n v="42735"/>
    <x v="0"/>
    <x v="42"/>
    <n v="17108559"/>
  </r>
  <r>
    <x v="33"/>
    <x v="33"/>
    <n v="42369"/>
    <x v="2"/>
    <x v="42"/>
    <n v="11619605"/>
  </r>
  <r>
    <x v="33"/>
    <x v="33"/>
    <n v="43100"/>
    <x v="1"/>
    <x v="42"/>
    <n v="73828918"/>
  </r>
  <r>
    <x v="34"/>
    <x v="34"/>
    <n v="42735"/>
    <x v="0"/>
    <x v="42"/>
    <n v="55774064"/>
  </r>
  <r>
    <x v="34"/>
    <x v="34"/>
    <n v="42369"/>
    <x v="2"/>
    <x v="42"/>
    <n v="46945058"/>
  </r>
  <r>
    <x v="34"/>
    <x v="34"/>
    <n v="43100"/>
    <x v="1"/>
    <x v="42"/>
    <n v="144222638"/>
  </r>
  <r>
    <x v="35"/>
    <x v="35"/>
    <n v="42735"/>
    <x v="0"/>
    <x v="42"/>
    <n v="96909027"/>
  </r>
  <r>
    <x v="35"/>
    <x v="35"/>
    <n v="43100"/>
    <x v="1"/>
    <x v="42"/>
    <n v="184369109"/>
  </r>
  <r>
    <x v="36"/>
    <x v="36"/>
    <n v="42735"/>
    <x v="0"/>
    <x v="42"/>
    <n v="7218630"/>
  </r>
  <r>
    <x v="36"/>
    <x v="36"/>
    <n v="43100"/>
    <x v="1"/>
    <x v="42"/>
    <n v="13324528"/>
  </r>
  <r>
    <x v="37"/>
    <x v="37"/>
    <n v="42735"/>
    <x v="0"/>
    <x v="42"/>
    <n v="541920810"/>
  </r>
  <r>
    <x v="37"/>
    <x v="37"/>
    <n v="43100"/>
    <x v="1"/>
    <x v="42"/>
    <n v="1014598497"/>
  </r>
  <r>
    <x v="38"/>
    <x v="38"/>
    <n v="42735"/>
    <x v="0"/>
    <x v="42"/>
    <n v="134284317"/>
  </r>
  <r>
    <x v="38"/>
    <x v="38"/>
    <n v="43100"/>
    <x v="1"/>
    <x v="42"/>
    <n v="225743972"/>
  </r>
  <r>
    <x v="39"/>
    <x v="39"/>
    <n v="42735"/>
    <x v="0"/>
    <x v="42"/>
    <n v="39711408"/>
  </r>
  <r>
    <x v="39"/>
    <x v="39"/>
    <n v="43100"/>
    <x v="1"/>
    <x v="42"/>
    <n v="80568634"/>
  </r>
  <r>
    <x v="40"/>
    <x v="40"/>
    <n v="42735"/>
    <x v="0"/>
    <x v="42"/>
    <n v="309176769"/>
  </r>
  <r>
    <x v="40"/>
    <x v="40"/>
    <n v="42369"/>
    <x v="2"/>
    <x v="42"/>
    <n v="181840129"/>
  </r>
  <r>
    <x v="40"/>
    <x v="40"/>
    <n v="43100"/>
    <x v="1"/>
    <x v="42"/>
    <n v="314753062"/>
  </r>
  <r>
    <x v="41"/>
    <x v="41"/>
    <n v="42735"/>
    <x v="0"/>
    <x v="42"/>
    <n v="44416405"/>
  </r>
  <r>
    <x v="41"/>
    <x v="41"/>
    <n v="42369"/>
    <x v="2"/>
    <x v="42"/>
    <n v="61935968"/>
  </r>
  <r>
    <x v="41"/>
    <x v="41"/>
    <n v="43100"/>
    <x v="1"/>
    <x v="42"/>
    <n v="84087892"/>
  </r>
  <r>
    <x v="42"/>
    <x v="42"/>
    <n v="42735"/>
    <x v="0"/>
    <x v="42"/>
    <n v="32185828"/>
  </r>
  <r>
    <x v="42"/>
    <x v="42"/>
    <n v="42369"/>
    <x v="2"/>
    <x v="42"/>
    <n v="44465920"/>
  </r>
  <r>
    <x v="42"/>
    <x v="42"/>
    <n v="43100"/>
    <x v="1"/>
    <x v="42"/>
    <n v="69024567"/>
  </r>
  <r>
    <x v="43"/>
    <x v="43"/>
    <n v="42735"/>
    <x v="0"/>
    <x v="42"/>
    <n v="10735483"/>
  </r>
  <r>
    <x v="43"/>
    <x v="43"/>
    <n v="43100"/>
    <x v="1"/>
    <x v="42"/>
    <n v="19681148"/>
  </r>
  <r>
    <x v="44"/>
    <x v="44"/>
    <n v="42735"/>
    <x v="0"/>
    <x v="42"/>
    <n v="57817650"/>
  </r>
  <r>
    <x v="44"/>
    <x v="44"/>
    <n v="42369"/>
    <x v="2"/>
    <x v="42"/>
    <n v="44609885"/>
  </r>
  <r>
    <x v="44"/>
    <x v="44"/>
    <n v="43100"/>
    <x v="1"/>
    <x v="42"/>
    <n v="140246824"/>
  </r>
  <r>
    <x v="45"/>
    <x v="45"/>
    <n v="42735"/>
    <x v="0"/>
    <x v="42"/>
    <n v="6463415"/>
  </r>
  <r>
    <x v="45"/>
    <x v="45"/>
    <n v="43100"/>
    <x v="1"/>
    <x v="42"/>
    <n v="15540597"/>
  </r>
  <r>
    <x v="46"/>
    <x v="46"/>
    <n v="42735"/>
    <x v="0"/>
    <x v="42"/>
    <n v="288937479"/>
  </r>
  <r>
    <x v="46"/>
    <x v="46"/>
    <n v="43100"/>
    <x v="1"/>
    <x v="42"/>
    <n v="582465703"/>
  </r>
  <r>
    <x v="47"/>
    <x v="47"/>
    <n v="42735"/>
    <x v="0"/>
    <x v="42"/>
    <n v="3337378"/>
  </r>
  <r>
    <x v="47"/>
    <x v="47"/>
    <n v="43100"/>
    <x v="1"/>
    <x v="42"/>
    <n v="5172115"/>
  </r>
  <r>
    <x v="48"/>
    <x v="48"/>
    <n v="42735"/>
    <x v="0"/>
    <x v="42"/>
    <n v="10565545"/>
  </r>
  <r>
    <x v="48"/>
    <x v="48"/>
    <n v="43100"/>
    <x v="1"/>
    <x v="42"/>
    <n v="21507485"/>
  </r>
  <r>
    <x v="49"/>
    <x v="49"/>
    <n v="42735"/>
    <x v="0"/>
    <x v="42"/>
    <n v="105128506"/>
  </r>
  <r>
    <x v="49"/>
    <x v="49"/>
    <n v="43100"/>
    <x v="1"/>
    <x v="42"/>
    <n v="254382825"/>
  </r>
  <r>
    <x v="50"/>
    <x v="50"/>
    <n v="42735"/>
    <x v="0"/>
    <x v="42"/>
    <n v="4879540"/>
  </r>
  <r>
    <x v="50"/>
    <x v="50"/>
    <n v="42369"/>
    <x v="2"/>
    <x v="42"/>
    <n v="21758667"/>
  </r>
  <r>
    <x v="50"/>
    <x v="50"/>
    <n v="43100"/>
    <x v="1"/>
    <x v="42"/>
    <n v="7368468"/>
  </r>
  <r>
    <x v="51"/>
    <x v="51"/>
    <n v="42735"/>
    <x v="0"/>
    <x v="42"/>
    <n v="56079292"/>
  </r>
  <r>
    <x v="51"/>
    <x v="51"/>
    <n v="43100"/>
    <x v="1"/>
    <x v="42"/>
    <n v="121216813"/>
  </r>
  <r>
    <x v="52"/>
    <x v="52"/>
    <n v="42735"/>
    <x v="0"/>
    <x v="42"/>
    <n v="423245554"/>
  </r>
  <r>
    <x v="52"/>
    <x v="52"/>
    <n v="42369"/>
    <x v="2"/>
    <x v="42"/>
    <n v="263065666"/>
  </r>
  <r>
    <x v="52"/>
    <x v="52"/>
    <n v="43100"/>
    <x v="1"/>
    <x v="42"/>
    <n v="1072254523"/>
  </r>
  <r>
    <x v="53"/>
    <x v="53"/>
    <n v="42735"/>
    <x v="0"/>
    <x v="42"/>
    <n v="119241393"/>
  </r>
  <r>
    <x v="53"/>
    <x v="53"/>
    <n v="43100"/>
    <x v="1"/>
    <x v="42"/>
    <n v="199796702"/>
  </r>
  <r>
    <x v="54"/>
    <x v="54"/>
    <n v="42735"/>
    <x v="0"/>
    <x v="42"/>
    <n v="311990005"/>
  </r>
  <r>
    <x v="54"/>
    <x v="54"/>
    <n v="43100"/>
    <x v="1"/>
    <x v="42"/>
    <n v="442896525"/>
  </r>
  <r>
    <x v="55"/>
    <x v="55"/>
    <n v="42735"/>
    <x v="0"/>
    <x v="42"/>
    <n v="9365717"/>
  </r>
  <r>
    <x v="55"/>
    <x v="55"/>
    <n v="43100"/>
    <x v="1"/>
    <x v="42"/>
    <n v="19668533"/>
  </r>
  <r>
    <x v="56"/>
    <x v="56"/>
    <n v="42735"/>
    <x v="0"/>
    <x v="42"/>
    <n v="386183603"/>
  </r>
  <r>
    <x v="56"/>
    <x v="56"/>
    <n v="42369"/>
    <x v="2"/>
    <x v="42"/>
    <n v="459627585"/>
  </r>
  <r>
    <x v="56"/>
    <x v="56"/>
    <n v="43100"/>
    <x v="1"/>
    <x v="42"/>
    <n v="791579532"/>
  </r>
  <r>
    <x v="57"/>
    <x v="57"/>
    <n v="42735"/>
    <x v="0"/>
    <x v="42"/>
    <n v="222088509"/>
  </r>
  <r>
    <x v="57"/>
    <x v="57"/>
    <n v="42369"/>
    <x v="2"/>
    <x v="42"/>
    <n v="247528347"/>
  </r>
  <r>
    <x v="57"/>
    <x v="57"/>
    <n v="42185"/>
    <x v="2"/>
    <x v="42"/>
    <n v="206964540"/>
  </r>
  <r>
    <x v="57"/>
    <x v="57"/>
    <n v="43100"/>
    <x v="1"/>
    <x v="42"/>
    <n v="402930372"/>
  </r>
  <r>
    <x v="58"/>
    <x v="58"/>
    <n v="42735"/>
    <x v="0"/>
    <x v="42"/>
    <n v="1081293"/>
  </r>
  <r>
    <x v="58"/>
    <x v="58"/>
    <n v="43100"/>
    <x v="1"/>
    <x v="42"/>
    <n v="3521232"/>
  </r>
  <r>
    <x v="59"/>
    <x v="59"/>
    <n v="42735"/>
    <x v="0"/>
    <x v="42"/>
    <n v="58681558"/>
  </r>
  <r>
    <x v="59"/>
    <x v="59"/>
    <n v="43100"/>
    <x v="1"/>
    <x v="42"/>
    <n v="98491636"/>
  </r>
  <r>
    <x v="60"/>
    <x v="60"/>
    <n v="42735"/>
    <x v="0"/>
    <x v="42"/>
    <n v="3586318"/>
  </r>
  <r>
    <x v="60"/>
    <x v="60"/>
    <n v="42369"/>
    <x v="2"/>
    <x v="42"/>
    <n v="3792860"/>
  </r>
  <r>
    <x v="60"/>
    <x v="60"/>
    <n v="43100"/>
    <x v="1"/>
    <x v="42"/>
    <n v="8695383"/>
  </r>
  <r>
    <x v="61"/>
    <x v="61"/>
    <n v="42735"/>
    <x v="0"/>
    <x v="42"/>
    <n v="15167270"/>
  </r>
  <r>
    <x v="61"/>
    <x v="61"/>
    <n v="43100"/>
    <x v="1"/>
    <x v="42"/>
    <n v="27762026"/>
  </r>
  <r>
    <x v="62"/>
    <x v="62"/>
    <n v="42735"/>
    <x v="0"/>
    <x v="42"/>
    <n v="6641160"/>
  </r>
  <r>
    <x v="62"/>
    <x v="62"/>
    <n v="43100"/>
    <x v="1"/>
    <x v="42"/>
    <n v="8954088"/>
  </r>
  <r>
    <x v="63"/>
    <x v="63"/>
    <n v="42735"/>
    <x v="0"/>
    <x v="42"/>
    <n v="60613200"/>
  </r>
  <r>
    <x v="63"/>
    <x v="63"/>
    <n v="43100"/>
    <x v="1"/>
    <x v="42"/>
    <n v="143410436"/>
  </r>
  <r>
    <x v="64"/>
    <x v="64"/>
    <n v="42735"/>
    <x v="0"/>
    <x v="42"/>
    <n v="196499009"/>
  </r>
  <r>
    <x v="64"/>
    <x v="64"/>
    <n v="42369"/>
    <x v="2"/>
    <x v="42"/>
    <n v="415015670"/>
  </r>
  <r>
    <x v="64"/>
    <x v="64"/>
    <n v="43100"/>
    <x v="1"/>
    <x v="42"/>
    <n v="386275949"/>
  </r>
  <r>
    <x v="65"/>
    <x v="65"/>
    <n v="42735"/>
    <x v="0"/>
    <x v="42"/>
    <n v="46382912"/>
  </r>
  <r>
    <x v="65"/>
    <x v="65"/>
    <n v="42369"/>
    <x v="2"/>
    <x v="42"/>
    <n v="29035457"/>
  </r>
  <r>
    <x v="65"/>
    <x v="65"/>
    <n v="42185"/>
    <x v="2"/>
    <x v="42"/>
    <n v="57364291"/>
  </r>
  <r>
    <x v="65"/>
    <x v="65"/>
    <n v="43100"/>
    <x v="1"/>
    <x v="42"/>
    <n v="77024019"/>
  </r>
  <r>
    <x v="66"/>
    <x v="66"/>
    <n v="42735"/>
    <x v="0"/>
    <x v="42"/>
    <n v="5565309"/>
  </r>
  <r>
    <x v="66"/>
    <x v="66"/>
    <n v="43100"/>
    <x v="1"/>
    <x v="42"/>
    <n v="13480655"/>
  </r>
  <r>
    <x v="67"/>
    <x v="67"/>
    <n v="42735"/>
    <x v="0"/>
    <x v="42"/>
    <n v="18231405"/>
  </r>
  <r>
    <x v="67"/>
    <x v="67"/>
    <n v="43100"/>
    <x v="1"/>
    <x v="42"/>
    <n v="80302320"/>
  </r>
  <r>
    <x v="68"/>
    <x v="68"/>
    <n v="42735"/>
    <x v="0"/>
    <x v="42"/>
    <n v="60063700"/>
  </r>
  <r>
    <x v="68"/>
    <x v="68"/>
    <n v="43100"/>
    <x v="1"/>
    <x v="42"/>
    <n v="136634677"/>
  </r>
  <r>
    <x v="69"/>
    <x v="69"/>
    <n v="42735"/>
    <x v="0"/>
    <x v="42"/>
    <n v="1397561"/>
  </r>
  <r>
    <x v="69"/>
    <x v="69"/>
    <n v="43100"/>
    <x v="1"/>
    <x v="42"/>
    <n v="3611596"/>
  </r>
  <r>
    <x v="70"/>
    <x v="70"/>
    <n v="42735"/>
    <x v="0"/>
    <x v="42"/>
    <n v="183754153"/>
  </r>
  <r>
    <x v="70"/>
    <x v="70"/>
    <n v="43100"/>
    <x v="1"/>
    <x v="42"/>
    <n v="419791702"/>
  </r>
  <r>
    <x v="71"/>
    <x v="71"/>
    <n v="42735"/>
    <x v="0"/>
    <x v="42"/>
    <n v="159319021"/>
  </r>
  <r>
    <x v="71"/>
    <x v="71"/>
    <n v="42369"/>
    <x v="2"/>
    <x v="42"/>
    <n v="99811702"/>
  </r>
  <r>
    <x v="71"/>
    <x v="71"/>
    <n v="43100"/>
    <x v="1"/>
    <x v="42"/>
    <n v="352038675"/>
  </r>
  <r>
    <x v="72"/>
    <x v="72"/>
    <n v="42735"/>
    <x v="0"/>
    <x v="42"/>
    <n v="59172079"/>
  </r>
  <r>
    <x v="72"/>
    <x v="72"/>
    <n v="43100"/>
    <x v="1"/>
    <x v="42"/>
    <n v="183386549"/>
  </r>
  <r>
    <x v="0"/>
    <x v="0"/>
    <n v="42735"/>
    <x v="0"/>
    <x v="43"/>
    <n v="88752499"/>
  </r>
  <r>
    <x v="0"/>
    <x v="0"/>
    <n v="43100"/>
    <x v="1"/>
    <x v="43"/>
    <n v="143744567"/>
  </r>
  <r>
    <x v="1"/>
    <x v="1"/>
    <n v="42735"/>
    <x v="0"/>
    <x v="43"/>
    <n v="3830202"/>
  </r>
  <r>
    <x v="2"/>
    <x v="2"/>
    <n v="42735"/>
    <x v="0"/>
    <x v="43"/>
    <n v="455983943"/>
  </r>
  <r>
    <x v="2"/>
    <x v="2"/>
    <n v="43100"/>
    <x v="1"/>
    <x v="43"/>
    <n v="962622753"/>
  </r>
  <r>
    <x v="3"/>
    <x v="3"/>
    <n v="42735"/>
    <x v="0"/>
    <x v="43"/>
    <n v="114161110"/>
  </r>
  <r>
    <x v="3"/>
    <x v="3"/>
    <n v="43100"/>
    <x v="1"/>
    <x v="43"/>
    <n v="252936202"/>
  </r>
  <r>
    <x v="4"/>
    <x v="4"/>
    <n v="42735"/>
    <x v="0"/>
    <x v="43"/>
    <n v="13079934"/>
  </r>
  <r>
    <x v="4"/>
    <x v="4"/>
    <n v="43100"/>
    <x v="1"/>
    <x v="43"/>
    <n v="31363373"/>
  </r>
  <r>
    <x v="5"/>
    <x v="5"/>
    <n v="42735"/>
    <x v="0"/>
    <x v="43"/>
    <n v="8672735"/>
  </r>
  <r>
    <x v="5"/>
    <x v="5"/>
    <n v="43100"/>
    <x v="1"/>
    <x v="43"/>
    <n v="26376363"/>
  </r>
  <r>
    <x v="6"/>
    <x v="6"/>
    <n v="42735"/>
    <x v="0"/>
    <x v="43"/>
    <n v="120688459"/>
  </r>
  <r>
    <x v="6"/>
    <x v="6"/>
    <n v="42369"/>
    <x v="2"/>
    <x v="43"/>
    <n v="118243876"/>
  </r>
  <r>
    <x v="6"/>
    <x v="6"/>
    <n v="43100"/>
    <x v="1"/>
    <x v="43"/>
    <n v="270933499"/>
  </r>
  <r>
    <x v="7"/>
    <x v="7"/>
    <n v="42735"/>
    <x v="0"/>
    <x v="43"/>
    <n v="365911843"/>
  </r>
  <r>
    <x v="7"/>
    <x v="7"/>
    <n v="43100"/>
    <x v="1"/>
    <x v="43"/>
    <n v="656734330"/>
  </r>
  <r>
    <x v="8"/>
    <x v="8"/>
    <n v="42735"/>
    <x v="0"/>
    <x v="43"/>
    <n v="444764660"/>
  </r>
  <r>
    <x v="8"/>
    <x v="8"/>
    <n v="42369"/>
    <x v="2"/>
    <x v="43"/>
    <n v="205017174"/>
  </r>
  <r>
    <x v="8"/>
    <x v="8"/>
    <n v="43100"/>
    <x v="1"/>
    <x v="43"/>
    <n v="964100353"/>
  </r>
  <r>
    <x v="9"/>
    <x v="9"/>
    <n v="42735"/>
    <x v="0"/>
    <x v="43"/>
    <n v="82665247"/>
  </r>
  <r>
    <x v="9"/>
    <x v="9"/>
    <n v="43100"/>
    <x v="1"/>
    <x v="43"/>
    <n v="171637281"/>
  </r>
  <r>
    <x v="10"/>
    <x v="10"/>
    <n v="42735"/>
    <x v="0"/>
    <x v="43"/>
    <n v="41311924"/>
  </r>
  <r>
    <x v="10"/>
    <x v="10"/>
    <n v="43100"/>
    <x v="1"/>
    <x v="43"/>
    <n v="112246642"/>
  </r>
  <r>
    <x v="11"/>
    <x v="11"/>
    <n v="42735"/>
    <x v="0"/>
    <x v="43"/>
    <n v="150871310"/>
  </r>
  <r>
    <x v="11"/>
    <x v="11"/>
    <n v="43100"/>
    <x v="1"/>
    <x v="43"/>
    <n v="265638536"/>
  </r>
  <r>
    <x v="12"/>
    <x v="12"/>
    <n v="42735"/>
    <x v="0"/>
    <x v="43"/>
    <n v="43714167"/>
  </r>
  <r>
    <x v="12"/>
    <x v="12"/>
    <n v="43100"/>
    <x v="1"/>
    <x v="43"/>
    <n v="96344344"/>
  </r>
  <r>
    <x v="13"/>
    <x v="13"/>
    <n v="42735"/>
    <x v="0"/>
    <x v="43"/>
    <n v="50095856"/>
  </r>
  <r>
    <x v="13"/>
    <x v="13"/>
    <n v="43100"/>
    <x v="1"/>
    <x v="43"/>
    <n v="104818977"/>
  </r>
  <r>
    <x v="14"/>
    <x v="14"/>
    <n v="42735"/>
    <x v="0"/>
    <x v="43"/>
    <n v="58263270"/>
  </r>
  <r>
    <x v="14"/>
    <x v="14"/>
    <n v="42369"/>
    <x v="2"/>
    <x v="43"/>
    <n v="43174727"/>
  </r>
  <r>
    <x v="14"/>
    <x v="14"/>
    <n v="43100"/>
    <x v="1"/>
    <x v="43"/>
    <n v="137733624"/>
  </r>
  <r>
    <x v="15"/>
    <x v="15"/>
    <n v="42735"/>
    <x v="0"/>
    <x v="43"/>
    <n v="26963430"/>
  </r>
  <r>
    <x v="15"/>
    <x v="15"/>
    <n v="42369"/>
    <x v="2"/>
    <x v="43"/>
    <n v="28959077"/>
  </r>
  <r>
    <x v="15"/>
    <x v="15"/>
    <n v="43100"/>
    <x v="1"/>
    <x v="43"/>
    <n v="42537868"/>
  </r>
  <r>
    <x v="16"/>
    <x v="16"/>
    <n v="42735"/>
    <x v="0"/>
    <x v="43"/>
    <n v="366770514"/>
  </r>
  <r>
    <x v="16"/>
    <x v="16"/>
    <n v="43100"/>
    <x v="1"/>
    <x v="43"/>
    <n v="752753752"/>
  </r>
  <r>
    <x v="17"/>
    <x v="17"/>
    <n v="42735"/>
    <x v="0"/>
    <x v="43"/>
    <n v="2422076"/>
  </r>
  <r>
    <x v="17"/>
    <x v="17"/>
    <n v="43100"/>
    <x v="1"/>
    <x v="43"/>
    <n v="167259424"/>
  </r>
  <r>
    <x v="18"/>
    <x v="18"/>
    <n v="42735"/>
    <x v="0"/>
    <x v="43"/>
    <n v="1804541"/>
  </r>
  <r>
    <x v="18"/>
    <x v="18"/>
    <n v="43100"/>
    <x v="1"/>
    <x v="43"/>
    <n v="4160256"/>
  </r>
  <r>
    <x v="19"/>
    <x v="19"/>
    <n v="42735"/>
    <x v="0"/>
    <x v="43"/>
    <n v="7830790"/>
  </r>
  <r>
    <x v="19"/>
    <x v="19"/>
    <n v="42369"/>
    <x v="2"/>
    <x v="43"/>
    <n v="9199303"/>
  </r>
  <r>
    <x v="19"/>
    <x v="19"/>
    <n v="43100"/>
    <x v="1"/>
    <x v="43"/>
    <n v="15887695"/>
  </r>
  <r>
    <x v="20"/>
    <x v="20"/>
    <n v="42735"/>
    <x v="0"/>
    <x v="43"/>
    <n v="71214300"/>
  </r>
  <r>
    <x v="20"/>
    <x v="20"/>
    <n v="42369"/>
    <x v="2"/>
    <x v="43"/>
    <n v="63238882"/>
  </r>
  <r>
    <x v="20"/>
    <x v="20"/>
    <n v="43100"/>
    <x v="1"/>
    <x v="43"/>
    <n v="154078193"/>
  </r>
  <r>
    <x v="21"/>
    <x v="21"/>
    <n v="42735"/>
    <x v="0"/>
    <x v="43"/>
    <n v="14335985"/>
  </r>
  <r>
    <x v="21"/>
    <x v="21"/>
    <n v="43100"/>
    <x v="1"/>
    <x v="43"/>
    <n v="34845901"/>
  </r>
  <r>
    <x v="22"/>
    <x v="22"/>
    <n v="42735"/>
    <x v="0"/>
    <x v="43"/>
    <n v="80784613"/>
  </r>
  <r>
    <x v="22"/>
    <x v="22"/>
    <n v="42369"/>
    <x v="2"/>
    <x v="43"/>
    <n v="86369052"/>
  </r>
  <r>
    <x v="22"/>
    <x v="22"/>
    <n v="43100"/>
    <x v="1"/>
    <x v="43"/>
    <n v="159962629"/>
  </r>
  <r>
    <x v="23"/>
    <x v="23"/>
    <n v="42735"/>
    <x v="0"/>
    <x v="43"/>
    <n v="9594850"/>
  </r>
  <r>
    <x v="23"/>
    <x v="23"/>
    <n v="43100"/>
    <x v="1"/>
    <x v="43"/>
    <n v="20141460"/>
  </r>
  <r>
    <x v="24"/>
    <x v="24"/>
    <n v="42735"/>
    <x v="0"/>
    <x v="43"/>
    <n v="3356419"/>
  </r>
  <r>
    <x v="24"/>
    <x v="24"/>
    <n v="43100"/>
    <x v="1"/>
    <x v="43"/>
    <n v="6677172"/>
  </r>
  <r>
    <x v="25"/>
    <x v="25"/>
    <n v="42735"/>
    <x v="0"/>
    <x v="43"/>
    <n v="31835211"/>
  </r>
  <r>
    <x v="25"/>
    <x v="25"/>
    <n v="43100"/>
    <x v="1"/>
    <x v="43"/>
    <n v="62491015"/>
  </r>
  <r>
    <x v="26"/>
    <x v="26"/>
    <n v="42735"/>
    <x v="0"/>
    <x v="43"/>
    <n v="34084358"/>
  </r>
  <r>
    <x v="26"/>
    <x v="26"/>
    <n v="42369"/>
    <x v="2"/>
    <x v="43"/>
    <n v="37651809"/>
  </r>
  <r>
    <x v="26"/>
    <x v="26"/>
    <n v="43100"/>
    <x v="1"/>
    <x v="43"/>
    <n v="71823044"/>
  </r>
  <r>
    <x v="27"/>
    <x v="27"/>
    <n v="42735"/>
    <x v="0"/>
    <x v="43"/>
    <n v="580142650"/>
  </r>
  <r>
    <x v="27"/>
    <x v="27"/>
    <n v="42369"/>
    <x v="2"/>
    <x v="43"/>
    <n v="541862148"/>
  </r>
  <r>
    <x v="27"/>
    <x v="27"/>
    <n v="43100"/>
    <x v="1"/>
    <x v="43"/>
    <n v="1311461752"/>
  </r>
  <r>
    <x v="28"/>
    <x v="28"/>
    <n v="42735"/>
    <x v="0"/>
    <x v="43"/>
    <n v="23019782"/>
  </r>
  <r>
    <x v="28"/>
    <x v="28"/>
    <n v="42369"/>
    <x v="2"/>
    <x v="43"/>
    <n v="16853260"/>
  </r>
  <r>
    <x v="28"/>
    <x v="28"/>
    <n v="43100"/>
    <x v="1"/>
    <x v="43"/>
    <n v="43484247"/>
  </r>
  <r>
    <x v="29"/>
    <x v="29"/>
    <n v="42735"/>
    <x v="0"/>
    <x v="43"/>
    <n v="42857021"/>
  </r>
  <r>
    <x v="29"/>
    <x v="29"/>
    <n v="43100"/>
    <x v="1"/>
    <x v="43"/>
    <n v="90674859"/>
  </r>
  <r>
    <x v="30"/>
    <x v="30"/>
    <n v="42735"/>
    <x v="0"/>
    <x v="43"/>
    <n v="10571734"/>
  </r>
  <r>
    <x v="30"/>
    <x v="30"/>
    <n v="43100"/>
    <x v="1"/>
    <x v="43"/>
    <n v="24750215"/>
  </r>
  <r>
    <x v="73"/>
    <x v="73"/>
    <n v="42735"/>
    <x v="0"/>
    <x v="43"/>
    <n v="1024527"/>
  </r>
  <r>
    <x v="31"/>
    <x v="31"/>
    <n v="42735"/>
    <x v="0"/>
    <x v="43"/>
    <n v="4815012"/>
  </r>
  <r>
    <x v="31"/>
    <x v="31"/>
    <n v="43100"/>
    <x v="1"/>
    <x v="43"/>
    <n v="8490689"/>
  </r>
  <r>
    <x v="32"/>
    <x v="32"/>
    <n v="42735"/>
    <x v="0"/>
    <x v="43"/>
    <n v="7610339"/>
  </r>
  <r>
    <x v="32"/>
    <x v="32"/>
    <n v="43100"/>
    <x v="1"/>
    <x v="43"/>
    <n v="15543777"/>
  </r>
  <r>
    <x v="33"/>
    <x v="33"/>
    <n v="42735"/>
    <x v="0"/>
    <x v="43"/>
    <n v="57213409"/>
  </r>
  <r>
    <x v="33"/>
    <x v="33"/>
    <n v="42369"/>
    <x v="2"/>
    <x v="43"/>
    <n v="68993524"/>
  </r>
  <r>
    <x v="33"/>
    <x v="33"/>
    <n v="43100"/>
    <x v="1"/>
    <x v="43"/>
    <n v="115171815"/>
  </r>
  <r>
    <x v="34"/>
    <x v="34"/>
    <n v="42735"/>
    <x v="0"/>
    <x v="43"/>
    <n v="12910244"/>
  </r>
  <r>
    <x v="34"/>
    <x v="34"/>
    <n v="42369"/>
    <x v="2"/>
    <x v="43"/>
    <n v="12326641"/>
  </r>
  <r>
    <x v="34"/>
    <x v="34"/>
    <n v="43100"/>
    <x v="1"/>
    <x v="43"/>
    <n v="16814302"/>
  </r>
  <r>
    <x v="35"/>
    <x v="35"/>
    <n v="42735"/>
    <x v="0"/>
    <x v="43"/>
    <n v="42617593"/>
  </r>
  <r>
    <x v="35"/>
    <x v="35"/>
    <n v="43100"/>
    <x v="1"/>
    <x v="43"/>
    <n v="96742823"/>
  </r>
  <r>
    <x v="36"/>
    <x v="36"/>
    <n v="42735"/>
    <x v="0"/>
    <x v="43"/>
    <n v="2599200"/>
  </r>
  <r>
    <x v="36"/>
    <x v="36"/>
    <n v="43100"/>
    <x v="1"/>
    <x v="43"/>
    <n v="6410066"/>
  </r>
  <r>
    <x v="37"/>
    <x v="37"/>
    <n v="42735"/>
    <x v="0"/>
    <x v="43"/>
    <n v="701811336"/>
  </r>
  <r>
    <x v="37"/>
    <x v="37"/>
    <n v="43100"/>
    <x v="1"/>
    <x v="43"/>
    <n v="1510504932"/>
  </r>
  <r>
    <x v="38"/>
    <x v="38"/>
    <n v="42735"/>
    <x v="0"/>
    <x v="43"/>
    <n v="129366111"/>
  </r>
  <r>
    <x v="38"/>
    <x v="38"/>
    <n v="43100"/>
    <x v="1"/>
    <x v="43"/>
    <n v="251195941"/>
  </r>
  <r>
    <x v="39"/>
    <x v="39"/>
    <n v="42735"/>
    <x v="0"/>
    <x v="43"/>
    <n v="15688188"/>
  </r>
  <r>
    <x v="39"/>
    <x v="39"/>
    <n v="43100"/>
    <x v="1"/>
    <x v="43"/>
    <n v="30812381"/>
  </r>
  <r>
    <x v="40"/>
    <x v="40"/>
    <n v="42735"/>
    <x v="0"/>
    <x v="43"/>
    <n v="399013936"/>
  </r>
  <r>
    <x v="40"/>
    <x v="40"/>
    <n v="42369"/>
    <x v="2"/>
    <x v="43"/>
    <n v="340685602"/>
  </r>
  <r>
    <x v="40"/>
    <x v="40"/>
    <n v="43100"/>
    <x v="1"/>
    <x v="43"/>
    <n v="896639987"/>
  </r>
  <r>
    <x v="41"/>
    <x v="41"/>
    <n v="42735"/>
    <x v="0"/>
    <x v="43"/>
    <n v="157965144"/>
  </r>
  <r>
    <x v="41"/>
    <x v="41"/>
    <n v="42369"/>
    <x v="2"/>
    <x v="43"/>
    <n v="149173932"/>
  </r>
  <r>
    <x v="41"/>
    <x v="41"/>
    <n v="43100"/>
    <x v="1"/>
    <x v="43"/>
    <n v="318353507"/>
  </r>
  <r>
    <x v="42"/>
    <x v="42"/>
    <n v="42735"/>
    <x v="0"/>
    <x v="43"/>
    <n v="34761687"/>
  </r>
  <r>
    <x v="42"/>
    <x v="42"/>
    <n v="42369"/>
    <x v="2"/>
    <x v="43"/>
    <n v="25240225"/>
  </r>
  <r>
    <x v="42"/>
    <x v="42"/>
    <n v="43100"/>
    <x v="1"/>
    <x v="43"/>
    <n v="73472518"/>
  </r>
  <r>
    <x v="43"/>
    <x v="43"/>
    <n v="42735"/>
    <x v="0"/>
    <x v="43"/>
    <n v="9922319"/>
  </r>
  <r>
    <x v="43"/>
    <x v="43"/>
    <n v="43100"/>
    <x v="1"/>
    <x v="43"/>
    <n v="21783427"/>
  </r>
  <r>
    <x v="44"/>
    <x v="44"/>
    <n v="42735"/>
    <x v="0"/>
    <x v="43"/>
    <n v="127488037"/>
  </r>
  <r>
    <x v="44"/>
    <x v="44"/>
    <n v="42369"/>
    <x v="2"/>
    <x v="43"/>
    <n v="123962032"/>
  </r>
  <r>
    <x v="44"/>
    <x v="44"/>
    <n v="43100"/>
    <x v="1"/>
    <x v="43"/>
    <n v="257505228"/>
  </r>
  <r>
    <x v="45"/>
    <x v="45"/>
    <n v="42735"/>
    <x v="0"/>
    <x v="43"/>
    <n v="6512725"/>
  </r>
  <r>
    <x v="45"/>
    <x v="45"/>
    <n v="43100"/>
    <x v="1"/>
    <x v="43"/>
    <n v="13318915"/>
  </r>
  <r>
    <x v="46"/>
    <x v="46"/>
    <n v="42735"/>
    <x v="0"/>
    <x v="43"/>
    <n v="165117534"/>
  </r>
  <r>
    <x v="46"/>
    <x v="46"/>
    <n v="43100"/>
    <x v="1"/>
    <x v="43"/>
    <n v="336199585"/>
  </r>
  <r>
    <x v="47"/>
    <x v="47"/>
    <n v="42735"/>
    <x v="0"/>
    <x v="43"/>
    <n v="2010375"/>
  </r>
  <r>
    <x v="47"/>
    <x v="47"/>
    <n v="43100"/>
    <x v="1"/>
    <x v="43"/>
    <n v="5171870"/>
  </r>
  <r>
    <x v="48"/>
    <x v="48"/>
    <n v="42735"/>
    <x v="0"/>
    <x v="43"/>
    <n v="11521193"/>
  </r>
  <r>
    <x v="48"/>
    <x v="48"/>
    <n v="43100"/>
    <x v="1"/>
    <x v="43"/>
    <n v="23754491"/>
  </r>
  <r>
    <x v="49"/>
    <x v="49"/>
    <n v="42735"/>
    <x v="0"/>
    <x v="43"/>
    <n v="191026850"/>
  </r>
  <r>
    <x v="49"/>
    <x v="49"/>
    <n v="43100"/>
    <x v="1"/>
    <x v="43"/>
    <n v="420072851"/>
  </r>
  <r>
    <x v="50"/>
    <x v="50"/>
    <n v="42735"/>
    <x v="0"/>
    <x v="43"/>
    <n v="18911139"/>
  </r>
  <r>
    <x v="50"/>
    <x v="50"/>
    <n v="42369"/>
    <x v="2"/>
    <x v="43"/>
    <n v="15485850"/>
  </r>
  <r>
    <x v="50"/>
    <x v="50"/>
    <n v="43100"/>
    <x v="1"/>
    <x v="43"/>
    <n v="37712039"/>
  </r>
  <r>
    <x v="51"/>
    <x v="51"/>
    <n v="42735"/>
    <x v="0"/>
    <x v="43"/>
    <n v="9205307"/>
  </r>
  <r>
    <x v="51"/>
    <x v="51"/>
    <n v="43100"/>
    <x v="1"/>
    <x v="43"/>
    <n v="15437942"/>
  </r>
  <r>
    <x v="52"/>
    <x v="52"/>
    <n v="42735"/>
    <x v="0"/>
    <x v="43"/>
    <n v="185646532"/>
  </r>
  <r>
    <x v="52"/>
    <x v="52"/>
    <n v="42369"/>
    <x v="2"/>
    <x v="43"/>
    <n v="143510783"/>
  </r>
  <r>
    <x v="52"/>
    <x v="52"/>
    <n v="43100"/>
    <x v="1"/>
    <x v="43"/>
    <n v="380623666"/>
  </r>
  <r>
    <x v="53"/>
    <x v="53"/>
    <n v="42735"/>
    <x v="0"/>
    <x v="43"/>
    <n v="6299344"/>
  </r>
  <r>
    <x v="53"/>
    <x v="53"/>
    <n v="43100"/>
    <x v="1"/>
    <x v="43"/>
    <n v="12516742"/>
  </r>
  <r>
    <x v="54"/>
    <x v="54"/>
    <n v="42735"/>
    <x v="0"/>
    <x v="43"/>
    <n v="850376283"/>
  </r>
  <r>
    <x v="54"/>
    <x v="54"/>
    <n v="43100"/>
    <x v="1"/>
    <x v="43"/>
    <n v="1868112359"/>
  </r>
  <r>
    <x v="55"/>
    <x v="55"/>
    <n v="42735"/>
    <x v="0"/>
    <x v="43"/>
    <n v="10838816"/>
  </r>
  <r>
    <x v="55"/>
    <x v="55"/>
    <n v="43100"/>
    <x v="1"/>
    <x v="43"/>
    <n v="21859377"/>
  </r>
  <r>
    <x v="56"/>
    <x v="56"/>
    <n v="42735"/>
    <x v="0"/>
    <x v="43"/>
    <n v="-27005194"/>
  </r>
  <r>
    <x v="56"/>
    <x v="56"/>
    <n v="42369"/>
    <x v="2"/>
    <x v="43"/>
    <n v="-91705744"/>
  </r>
  <r>
    <x v="56"/>
    <x v="56"/>
    <n v="43100"/>
    <x v="1"/>
    <x v="43"/>
    <n v="-46622984"/>
  </r>
  <r>
    <x v="57"/>
    <x v="57"/>
    <n v="42735"/>
    <x v="0"/>
    <x v="43"/>
    <n v="901536272"/>
  </r>
  <r>
    <x v="57"/>
    <x v="57"/>
    <n v="42369"/>
    <x v="2"/>
    <x v="43"/>
    <n v="383368193"/>
  </r>
  <r>
    <x v="57"/>
    <x v="57"/>
    <n v="42185"/>
    <x v="2"/>
    <x v="43"/>
    <n v="279317528"/>
  </r>
  <r>
    <x v="57"/>
    <x v="57"/>
    <n v="43100"/>
    <x v="1"/>
    <x v="43"/>
    <n v="1725708801"/>
  </r>
  <r>
    <x v="58"/>
    <x v="58"/>
    <n v="42735"/>
    <x v="0"/>
    <x v="43"/>
    <n v="5934281"/>
  </r>
  <r>
    <x v="58"/>
    <x v="58"/>
    <n v="43100"/>
    <x v="1"/>
    <x v="43"/>
    <n v="12141708"/>
  </r>
  <r>
    <x v="59"/>
    <x v="59"/>
    <n v="42735"/>
    <x v="0"/>
    <x v="43"/>
    <n v="1654645"/>
  </r>
  <r>
    <x v="59"/>
    <x v="59"/>
    <n v="43100"/>
    <x v="1"/>
    <x v="43"/>
    <n v="2201109"/>
  </r>
  <r>
    <x v="60"/>
    <x v="60"/>
    <n v="42735"/>
    <x v="0"/>
    <x v="43"/>
    <n v="701216"/>
  </r>
  <r>
    <x v="60"/>
    <x v="60"/>
    <n v="42369"/>
    <x v="2"/>
    <x v="43"/>
    <n v="378092"/>
  </r>
  <r>
    <x v="60"/>
    <x v="60"/>
    <n v="43100"/>
    <x v="1"/>
    <x v="43"/>
    <n v="1046540"/>
  </r>
  <r>
    <x v="61"/>
    <x v="61"/>
    <n v="42735"/>
    <x v="0"/>
    <x v="43"/>
    <n v="6687401"/>
  </r>
  <r>
    <x v="61"/>
    <x v="61"/>
    <n v="43100"/>
    <x v="1"/>
    <x v="43"/>
    <n v="15423274"/>
  </r>
  <r>
    <x v="62"/>
    <x v="62"/>
    <n v="42735"/>
    <x v="0"/>
    <x v="43"/>
    <n v="662913"/>
  </r>
  <r>
    <x v="62"/>
    <x v="62"/>
    <n v="43100"/>
    <x v="1"/>
    <x v="43"/>
    <n v="1771116"/>
  </r>
  <r>
    <x v="63"/>
    <x v="63"/>
    <n v="42735"/>
    <x v="0"/>
    <x v="43"/>
    <n v="7656187"/>
  </r>
  <r>
    <x v="63"/>
    <x v="63"/>
    <n v="43100"/>
    <x v="1"/>
    <x v="43"/>
    <n v="15771309"/>
  </r>
  <r>
    <x v="64"/>
    <x v="64"/>
    <n v="42735"/>
    <x v="0"/>
    <x v="43"/>
    <n v="51720641"/>
  </r>
  <r>
    <x v="64"/>
    <x v="64"/>
    <n v="42369"/>
    <x v="2"/>
    <x v="43"/>
    <n v="41985697"/>
  </r>
  <r>
    <x v="64"/>
    <x v="64"/>
    <n v="43100"/>
    <x v="1"/>
    <x v="43"/>
    <n v="115470994"/>
  </r>
  <r>
    <x v="65"/>
    <x v="65"/>
    <n v="42735"/>
    <x v="0"/>
    <x v="43"/>
    <n v="91111180"/>
  </r>
  <r>
    <x v="65"/>
    <x v="65"/>
    <n v="42369"/>
    <x v="2"/>
    <x v="43"/>
    <n v="78800951"/>
  </r>
  <r>
    <x v="65"/>
    <x v="65"/>
    <n v="42185"/>
    <x v="2"/>
    <x v="43"/>
    <n v="55587289"/>
  </r>
  <r>
    <x v="65"/>
    <x v="65"/>
    <n v="43100"/>
    <x v="1"/>
    <x v="43"/>
    <n v="187114526"/>
  </r>
  <r>
    <x v="66"/>
    <x v="66"/>
    <n v="42735"/>
    <x v="0"/>
    <x v="43"/>
    <n v="4842158"/>
  </r>
  <r>
    <x v="66"/>
    <x v="66"/>
    <n v="43100"/>
    <x v="1"/>
    <x v="43"/>
    <n v="11839933"/>
  </r>
  <r>
    <x v="67"/>
    <x v="67"/>
    <n v="42735"/>
    <x v="0"/>
    <x v="43"/>
    <n v="5525361"/>
  </r>
  <r>
    <x v="67"/>
    <x v="67"/>
    <n v="43100"/>
    <x v="1"/>
    <x v="43"/>
    <n v="20897368"/>
  </r>
  <r>
    <x v="68"/>
    <x v="68"/>
    <n v="42735"/>
    <x v="0"/>
    <x v="43"/>
    <n v="52526"/>
  </r>
  <r>
    <x v="68"/>
    <x v="68"/>
    <n v="43100"/>
    <x v="1"/>
    <x v="43"/>
    <n v="96389"/>
  </r>
  <r>
    <x v="69"/>
    <x v="69"/>
    <n v="42735"/>
    <x v="0"/>
    <x v="43"/>
    <n v="5881496"/>
  </r>
  <r>
    <x v="69"/>
    <x v="69"/>
    <n v="43100"/>
    <x v="1"/>
    <x v="43"/>
    <n v="12171807"/>
  </r>
  <r>
    <x v="70"/>
    <x v="70"/>
    <n v="42735"/>
    <x v="0"/>
    <x v="43"/>
    <n v="89599288"/>
  </r>
  <r>
    <x v="70"/>
    <x v="70"/>
    <n v="43100"/>
    <x v="1"/>
    <x v="43"/>
    <n v="178398783"/>
  </r>
  <r>
    <x v="71"/>
    <x v="71"/>
    <n v="42735"/>
    <x v="0"/>
    <x v="43"/>
    <n v="3945645"/>
  </r>
  <r>
    <x v="71"/>
    <x v="71"/>
    <n v="42369"/>
    <x v="2"/>
    <x v="43"/>
    <n v="-3052366"/>
  </r>
  <r>
    <x v="71"/>
    <x v="71"/>
    <n v="43100"/>
    <x v="1"/>
    <x v="43"/>
    <n v="-3413709"/>
  </r>
  <r>
    <x v="72"/>
    <x v="72"/>
    <n v="42735"/>
    <x v="0"/>
    <x v="43"/>
    <n v="7176754"/>
  </r>
  <r>
    <x v="72"/>
    <x v="72"/>
    <n v="43100"/>
    <x v="1"/>
    <x v="43"/>
    <n v="28528453"/>
  </r>
  <r>
    <x v="0"/>
    <x v="0"/>
    <n v="42735"/>
    <x v="0"/>
    <x v="44"/>
    <n v="19634748"/>
  </r>
  <r>
    <x v="0"/>
    <x v="0"/>
    <n v="43100"/>
    <x v="1"/>
    <x v="44"/>
    <n v="36644095"/>
  </r>
  <r>
    <x v="2"/>
    <x v="2"/>
    <n v="42735"/>
    <x v="0"/>
    <x v="44"/>
    <n v="625078732"/>
  </r>
  <r>
    <x v="2"/>
    <x v="2"/>
    <n v="43100"/>
    <x v="1"/>
    <x v="44"/>
    <n v="1201434440"/>
  </r>
  <r>
    <x v="3"/>
    <x v="3"/>
    <n v="42735"/>
    <x v="0"/>
    <x v="44"/>
    <n v="167034896"/>
  </r>
  <r>
    <x v="3"/>
    <x v="3"/>
    <n v="43100"/>
    <x v="1"/>
    <x v="44"/>
    <n v="355656061"/>
  </r>
  <r>
    <x v="4"/>
    <x v="4"/>
    <n v="42735"/>
    <x v="0"/>
    <x v="44"/>
    <n v="4949621"/>
  </r>
  <r>
    <x v="4"/>
    <x v="4"/>
    <n v="43100"/>
    <x v="1"/>
    <x v="44"/>
    <n v="12160688"/>
  </r>
  <r>
    <x v="5"/>
    <x v="5"/>
    <n v="42735"/>
    <x v="0"/>
    <x v="44"/>
    <n v="34613504"/>
  </r>
  <r>
    <x v="5"/>
    <x v="5"/>
    <n v="43100"/>
    <x v="1"/>
    <x v="44"/>
    <n v="59179216"/>
  </r>
  <r>
    <x v="6"/>
    <x v="6"/>
    <n v="42735"/>
    <x v="0"/>
    <x v="44"/>
    <n v="90477073"/>
  </r>
  <r>
    <x v="6"/>
    <x v="6"/>
    <n v="42369"/>
    <x v="2"/>
    <x v="44"/>
    <n v="109027818"/>
  </r>
  <r>
    <x v="6"/>
    <x v="6"/>
    <n v="43100"/>
    <x v="1"/>
    <x v="44"/>
    <n v="391934146"/>
  </r>
  <r>
    <x v="7"/>
    <x v="7"/>
    <n v="42735"/>
    <x v="0"/>
    <x v="44"/>
    <n v="339646757"/>
  </r>
  <r>
    <x v="7"/>
    <x v="7"/>
    <n v="43100"/>
    <x v="1"/>
    <x v="44"/>
    <n v="582986863"/>
  </r>
  <r>
    <x v="8"/>
    <x v="8"/>
    <n v="42735"/>
    <x v="0"/>
    <x v="44"/>
    <n v="1290731128"/>
  </r>
  <r>
    <x v="8"/>
    <x v="8"/>
    <n v="42369"/>
    <x v="2"/>
    <x v="44"/>
    <n v="1098419460"/>
  </r>
  <r>
    <x v="8"/>
    <x v="8"/>
    <n v="43100"/>
    <x v="1"/>
    <x v="44"/>
    <n v="2788653747"/>
  </r>
  <r>
    <x v="9"/>
    <x v="9"/>
    <n v="42735"/>
    <x v="0"/>
    <x v="44"/>
    <n v="213121500"/>
  </r>
  <r>
    <x v="9"/>
    <x v="9"/>
    <n v="43100"/>
    <x v="1"/>
    <x v="44"/>
    <n v="364572219"/>
  </r>
  <r>
    <x v="10"/>
    <x v="10"/>
    <n v="42735"/>
    <x v="0"/>
    <x v="44"/>
    <n v="47768773"/>
  </r>
  <r>
    <x v="10"/>
    <x v="10"/>
    <n v="43100"/>
    <x v="1"/>
    <x v="44"/>
    <n v="99415729"/>
  </r>
  <r>
    <x v="11"/>
    <x v="11"/>
    <n v="42735"/>
    <x v="0"/>
    <x v="44"/>
    <n v="25984799"/>
  </r>
  <r>
    <x v="11"/>
    <x v="11"/>
    <n v="43100"/>
    <x v="1"/>
    <x v="44"/>
    <n v="48331233"/>
  </r>
  <r>
    <x v="12"/>
    <x v="12"/>
    <n v="42735"/>
    <x v="0"/>
    <x v="44"/>
    <n v="273450338"/>
  </r>
  <r>
    <x v="12"/>
    <x v="12"/>
    <n v="43100"/>
    <x v="1"/>
    <x v="44"/>
    <n v="527961514"/>
  </r>
  <r>
    <x v="13"/>
    <x v="13"/>
    <n v="42735"/>
    <x v="0"/>
    <x v="44"/>
    <n v="414148476"/>
  </r>
  <r>
    <x v="13"/>
    <x v="13"/>
    <n v="43100"/>
    <x v="1"/>
    <x v="44"/>
    <n v="951427815"/>
  </r>
  <r>
    <x v="14"/>
    <x v="14"/>
    <n v="42735"/>
    <x v="0"/>
    <x v="44"/>
    <n v="22766333"/>
  </r>
  <r>
    <x v="14"/>
    <x v="14"/>
    <n v="42369"/>
    <x v="2"/>
    <x v="44"/>
    <n v="18613398"/>
  </r>
  <r>
    <x v="14"/>
    <x v="14"/>
    <n v="43100"/>
    <x v="1"/>
    <x v="44"/>
    <n v="39584122"/>
  </r>
  <r>
    <x v="15"/>
    <x v="15"/>
    <n v="42735"/>
    <x v="0"/>
    <x v="44"/>
    <n v="18564237"/>
  </r>
  <r>
    <x v="15"/>
    <x v="15"/>
    <n v="42369"/>
    <x v="2"/>
    <x v="44"/>
    <n v="15500781"/>
  </r>
  <r>
    <x v="15"/>
    <x v="15"/>
    <n v="43100"/>
    <x v="1"/>
    <x v="44"/>
    <n v="35539013"/>
  </r>
  <r>
    <x v="16"/>
    <x v="16"/>
    <n v="42735"/>
    <x v="0"/>
    <x v="44"/>
    <n v="1052809"/>
  </r>
  <r>
    <x v="16"/>
    <x v="16"/>
    <n v="43100"/>
    <x v="1"/>
    <x v="44"/>
    <n v="6659455"/>
  </r>
  <r>
    <x v="19"/>
    <x v="19"/>
    <n v="42735"/>
    <x v="0"/>
    <x v="44"/>
    <n v="12267"/>
  </r>
  <r>
    <x v="19"/>
    <x v="19"/>
    <n v="42369"/>
    <x v="2"/>
    <x v="44"/>
    <n v="89284"/>
  </r>
  <r>
    <x v="19"/>
    <x v="19"/>
    <n v="43100"/>
    <x v="1"/>
    <x v="44"/>
    <n v="12267"/>
  </r>
  <r>
    <x v="20"/>
    <x v="20"/>
    <n v="42735"/>
    <x v="0"/>
    <x v="44"/>
    <n v="13965205"/>
  </r>
  <r>
    <x v="20"/>
    <x v="20"/>
    <n v="42369"/>
    <x v="2"/>
    <x v="44"/>
    <n v="15489313"/>
  </r>
  <r>
    <x v="20"/>
    <x v="20"/>
    <n v="43100"/>
    <x v="1"/>
    <x v="44"/>
    <n v="23101567"/>
  </r>
  <r>
    <x v="21"/>
    <x v="21"/>
    <n v="42735"/>
    <x v="0"/>
    <x v="44"/>
    <n v="2864454"/>
  </r>
  <r>
    <x v="21"/>
    <x v="21"/>
    <n v="43100"/>
    <x v="1"/>
    <x v="44"/>
    <n v="20555300"/>
  </r>
  <r>
    <x v="22"/>
    <x v="22"/>
    <n v="42735"/>
    <x v="0"/>
    <x v="44"/>
    <n v="89353998"/>
  </r>
  <r>
    <x v="22"/>
    <x v="22"/>
    <n v="42369"/>
    <x v="2"/>
    <x v="44"/>
    <n v="56701178"/>
  </r>
  <r>
    <x v="22"/>
    <x v="22"/>
    <n v="43100"/>
    <x v="1"/>
    <x v="44"/>
    <n v="204638215"/>
  </r>
  <r>
    <x v="24"/>
    <x v="24"/>
    <n v="42735"/>
    <x v="0"/>
    <x v="44"/>
    <n v="425258"/>
  </r>
  <r>
    <x v="24"/>
    <x v="24"/>
    <n v="43100"/>
    <x v="1"/>
    <x v="44"/>
    <n v="1031299"/>
  </r>
  <r>
    <x v="25"/>
    <x v="25"/>
    <n v="42735"/>
    <x v="0"/>
    <x v="44"/>
    <n v="170534"/>
  </r>
  <r>
    <x v="25"/>
    <x v="25"/>
    <n v="43100"/>
    <x v="1"/>
    <x v="44"/>
    <n v="1259611"/>
  </r>
  <r>
    <x v="27"/>
    <x v="27"/>
    <n v="42735"/>
    <x v="0"/>
    <x v="44"/>
    <n v="335202475"/>
  </r>
  <r>
    <x v="27"/>
    <x v="27"/>
    <n v="42369"/>
    <x v="2"/>
    <x v="44"/>
    <n v="290329084"/>
  </r>
  <r>
    <x v="27"/>
    <x v="27"/>
    <n v="43100"/>
    <x v="1"/>
    <x v="44"/>
    <n v="1146009682"/>
  </r>
  <r>
    <x v="29"/>
    <x v="29"/>
    <n v="42735"/>
    <x v="0"/>
    <x v="44"/>
    <n v="2069513"/>
  </r>
  <r>
    <x v="29"/>
    <x v="29"/>
    <n v="43100"/>
    <x v="1"/>
    <x v="44"/>
    <n v="3207211"/>
  </r>
  <r>
    <x v="31"/>
    <x v="31"/>
    <n v="42735"/>
    <x v="0"/>
    <x v="44"/>
    <n v="2956936"/>
  </r>
  <r>
    <x v="31"/>
    <x v="31"/>
    <n v="43100"/>
    <x v="1"/>
    <x v="44"/>
    <n v="12217547"/>
  </r>
  <r>
    <x v="33"/>
    <x v="33"/>
    <n v="42735"/>
    <x v="0"/>
    <x v="44"/>
    <n v="157820"/>
  </r>
  <r>
    <x v="33"/>
    <x v="33"/>
    <n v="42369"/>
    <x v="2"/>
    <x v="44"/>
    <n v="279182"/>
  </r>
  <r>
    <x v="33"/>
    <x v="33"/>
    <n v="43100"/>
    <x v="1"/>
    <x v="44"/>
    <n v="157820"/>
  </r>
  <r>
    <x v="34"/>
    <x v="34"/>
    <n v="42735"/>
    <x v="0"/>
    <x v="44"/>
    <n v="1109857"/>
  </r>
  <r>
    <x v="34"/>
    <x v="34"/>
    <n v="42369"/>
    <x v="2"/>
    <x v="44"/>
    <n v="5391470"/>
  </r>
  <r>
    <x v="34"/>
    <x v="34"/>
    <n v="43100"/>
    <x v="1"/>
    <x v="44"/>
    <n v="5986361"/>
  </r>
  <r>
    <x v="35"/>
    <x v="35"/>
    <n v="42735"/>
    <x v="0"/>
    <x v="44"/>
    <n v="52546006"/>
  </r>
  <r>
    <x v="35"/>
    <x v="35"/>
    <n v="43100"/>
    <x v="1"/>
    <x v="44"/>
    <n v="87951058"/>
  </r>
  <r>
    <x v="36"/>
    <x v="36"/>
    <n v="42735"/>
    <x v="0"/>
    <x v="44"/>
    <n v="3030471"/>
  </r>
  <r>
    <x v="36"/>
    <x v="36"/>
    <n v="43100"/>
    <x v="1"/>
    <x v="44"/>
    <n v="6027646"/>
  </r>
  <r>
    <x v="37"/>
    <x v="37"/>
    <n v="42735"/>
    <x v="0"/>
    <x v="44"/>
    <n v="297709091"/>
  </r>
  <r>
    <x v="37"/>
    <x v="37"/>
    <n v="43100"/>
    <x v="1"/>
    <x v="44"/>
    <n v="737867886"/>
  </r>
  <r>
    <x v="38"/>
    <x v="38"/>
    <n v="42735"/>
    <x v="0"/>
    <x v="44"/>
    <n v="7662839"/>
  </r>
  <r>
    <x v="38"/>
    <x v="38"/>
    <n v="43100"/>
    <x v="1"/>
    <x v="44"/>
    <n v="13071854"/>
  </r>
  <r>
    <x v="39"/>
    <x v="39"/>
    <n v="42735"/>
    <x v="0"/>
    <x v="44"/>
    <n v="20539016"/>
  </r>
  <r>
    <x v="39"/>
    <x v="39"/>
    <n v="43100"/>
    <x v="1"/>
    <x v="44"/>
    <n v="41790254"/>
  </r>
  <r>
    <x v="40"/>
    <x v="40"/>
    <n v="42735"/>
    <x v="0"/>
    <x v="44"/>
    <n v="14465715"/>
  </r>
  <r>
    <x v="40"/>
    <x v="40"/>
    <n v="42369"/>
    <x v="2"/>
    <x v="44"/>
    <n v="27359553"/>
  </r>
  <r>
    <x v="40"/>
    <x v="40"/>
    <n v="43100"/>
    <x v="1"/>
    <x v="44"/>
    <n v="22415900"/>
  </r>
  <r>
    <x v="41"/>
    <x v="41"/>
    <n v="42735"/>
    <x v="0"/>
    <x v="44"/>
    <n v="44028"/>
  </r>
  <r>
    <x v="41"/>
    <x v="41"/>
    <n v="42369"/>
    <x v="2"/>
    <x v="44"/>
    <n v="64283"/>
  </r>
  <r>
    <x v="41"/>
    <x v="41"/>
    <n v="43100"/>
    <x v="1"/>
    <x v="44"/>
    <n v="85399"/>
  </r>
  <r>
    <x v="42"/>
    <x v="42"/>
    <n v="42735"/>
    <x v="0"/>
    <x v="44"/>
    <n v="8772541"/>
  </r>
  <r>
    <x v="42"/>
    <x v="42"/>
    <n v="42369"/>
    <x v="2"/>
    <x v="44"/>
    <n v="5507736"/>
  </r>
  <r>
    <x v="42"/>
    <x v="42"/>
    <n v="43100"/>
    <x v="1"/>
    <x v="44"/>
    <n v="19363103"/>
  </r>
  <r>
    <x v="44"/>
    <x v="44"/>
    <n v="42735"/>
    <x v="0"/>
    <x v="44"/>
    <n v="5854293"/>
  </r>
  <r>
    <x v="44"/>
    <x v="44"/>
    <n v="42369"/>
    <x v="2"/>
    <x v="44"/>
    <n v="5726332"/>
  </r>
  <r>
    <x v="44"/>
    <x v="44"/>
    <n v="43100"/>
    <x v="1"/>
    <x v="44"/>
    <n v="11234284"/>
  </r>
  <r>
    <x v="46"/>
    <x v="46"/>
    <n v="42735"/>
    <x v="0"/>
    <x v="44"/>
    <n v="29748201"/>
  </r>
  <r>
    <x v="46"/>
    <x v="46"/>
    <n v="43100"/>
    <x v="1"/>
    <x v="44"/>
    <n v="57764315"/>
  </r>
  <r>
    <x v="47"/>
    <x v="47"/>
    <n v="42735"/>
    <x v="0"/>
    <x v="44"/>
    <n v="300"/>
  </r>
  <r>
    <x v="47"/>
    <x v="47"/>
    <n v="43100"/>
    <x v="1"/>
    <x v="44"/>
    <n v="300"/>
  </r>
  <r>
    <x v="48"/>
    <x v="48"/>
    <n v="42735"/>
    <x v="0"/>
    <x v="44"/>
    <n v="2766518"/>
  </r>
  <r>
    <x v="48"/>
    <x v="48"/>
    <n v="43100"/>
    <x v="1"/>
    <x v="44"/>
    <n v="6181675"/>
  </r>
  <r>
    <x v="49"/>
    <x v="49"/>
    <n v="42735"/>
    <x v="0"/>
    <x v="44"/>
    <n v="12500623"/>
  </r>
  <r>
    <x v="49"/>
    <x v="49"/>
    <n v="43100"/>
    <x v="1"/>
    <x v="44"/>
    <n v="37696954"/>
  </r>
  <r>
    <x v="50"/>
    <x v="50"/>
    <n v="42735"/>
    <x v="0"/>
    <x v="44"/>
    <n v="2130616"/>
  </r>
  <r>
    <x v="50"/>
    <x v="50"/>
    <n v="42369"/>
    <x v="2"/>
    <x v="44"/>
    <n v="14030272"/>
  </r>
  <r>
    <x v="50"/>
    <x v="50"/>
    <n v="43100"/>
    <x v="1"/>
    <x v="44"/>
    <n v="2493446"/>
  </r>
  <r>
    <x v="51"/>
    <x v="51"/>
    <n v="42735"/>
    <x v="0"/>
    <x v="44"/>
    <n v="1746481"/>
  </r>
  <r>
    <x v="51"/>
    <x v="51"/>
    <n v="43100"/>
    <x v="1"/>
    <x v="44"/>
    <n v="4562774"/>
  </r>
  <r>
    <x v="52"/>
    <x v="52"/>
    <n v="42735"/>
    <x v="0"/>
    <x v="44"/>
    <n v="41604395"/>
  </r>
  <r>
    <x v="52"/>
    <x v="52"/>
    <n v="42369"/>
    <x v="2"/>
    <x v="44"/>
    <n v="12264649"/>
  </r>
  <r>
    <x v="52"/>
    <x v="52"/>
    <n v="43100"/>
    <x v="1"/>
    <x v="44"/>
    <n v="90014095"/>
  </r>
  <r>
    <x v="53"/>
    <x v="53"/>
    <n v="42735"/>
    <x v="0"/>
    <x v="44"/>
    <n v="74068286"/>
  </r>
  <r>
    <x v="53"/>
    <x v="53"/>
    <n v="43100"/>
    <x v="1"/>
    <x v="44"/>
    <n v="127617880"/>
  </r>
  <r>
    <x v="57"/>
    <x v="57"/>
    <n v="42735"/>
    <x v="0"/>
    <x v="44"/>
    <n v="9297458"/>
  </r>
  <r>
    <x v="57"/>
    <x v="57"/>
    <n v="42369"/>
    <x v="2"/>
    <x v="44"/>
    <n v="8440327"/>
  </r>
  <r>
    <x v="57"/>
    <x v="57"/>
    <n v="42185"/>
    <x v="2"/>
    <x v="44"/>
    <n v="12141626"/>
  </r>
  <r>
    <x v="57"/>
    <x v="57"/>
    <n v="43100"/>
    <x v="1"/>
    <x v="44"/>
    <n v="15124712"/>
  </r>
  <r>
    <x v="58"/>
    <x v="58"/>
    <n v="42735"/>
    <x v="0"/>
    <x v="44"/>
    <n v="203782"/>
  </r>
  <r>
    <x v="58"/>
    <x v="58"/>
    <n v="43100"/>
    <x v="1"/>
    <x v="44"/>
    <n v="1261752"/>
  </r>
  <r>
    <x v="59"/>
    <x v="59"/>
    <n v="43100"/>
    <x v="1"/>
    <x v="44"/>
    <n v="8837837"/>
  </r>
  <r>
    <x v="61"/>
    <x v="61"/>
    <n v="42735"/>
    <x v="0"/>
    <x v="44"/>
    <n v="67463"/>
  </r>
  <r>
    <x v="61"/>
    <x v="61"/>
    <n v="43100"/>
    <x v="1"/>
    <x v="44"/>
    <n v="4802176"/>
  </r>
  <r>
    <x v="62"/>
    <x v="62"/>
    <n v="42735"/>
    <x v="0"/>
    <x v="44"/>
    <n v="42282"/>
  </r>
  <r>
    <x v="62"/>
    <x v="62"/>
    <n v="43100"/>
    <x v="1"/>
    <x v="44"/>
    <n v="464513"/>
  </r>
  <r>
    <x v="63"/>
    <x v="63"/>
    <n v="42735"/>
    <x v="0"/>
    <x v="44"/>
    <n v="19455500"/>
  </r>
  <r>
    <x v="63"/>
    <x v="63"/>
    <n v="43100"/>
    <x v="1"/>
    <x v="44"/>
    <n v="61347721"/>
  </r>
  <r>
    <x v="64"/>
    <x v="64"/>
    <n v="42735"/>
    <x v="0"/>
    <x v="44"/>
    <n v="73690391"/>
  </r>
  <r>
    <x v="64"/>
    <x v="64"/>
    <n v="42369"/>
    <x v="2"/>
    <x v="44"/>
    <n v="128830556"/>
  </r>
  <r>
    <x v="64"/>
    <x v="64"/>
    <n v="43100"/>
    <x v="1"/>
    <x v="44"/>
    <n v="150148832"/>
  </r>
  <r>
    <x v="65"/>
    <x v="65"/>
    <n v="42735"/>
    <x v="0"/>
    <x v="44"/>
    <n v="770826"/>
  </r>
  <r>
    <x v="65"/>
    <x v="65"/>
    <n v="42369"/>
    <x v="2"/>
    <x v="44"/>
    <n v="1127270"/>
  </r>
  <r>
    <x v="65"/>
    <x v="65"/>
    <n v="42185"/>
    <x v="2"/>
    <x v="44"/>
    <n v="1550038"/>
  </r>
  <r>
    <x v="65"/>
    <x v="65"/>
    <n v="43100"/>
    <x v="1"/>
    <x v="44"/>
    <n v="784492"/>
  </r>
  <r>
    <x v="67"/>
    <x v="67"/>
    <n v="42735"/>
    <x v="0"/>
    <x v="44"/>
    <n v="3229444"/>
  </r>
  <r>
    <x v="67"/>
    <x v="67"/>
    <n v="43100"/>
    <x v="1"/>
    <x v="44"/>
    <n v="14510674"/>
  </r>
  <r>
    <x v="68"/>
    <x v="68"/>
    <n v="42735"/>
    <x v="0"/>
    <x v="44"/>
    <n v="45192267"/>
  </r>
  <r>
    <x v="70"/>
    <x v="70"/>
    <n v="42735"/>
    <x v="0"/>
    <x v="44"/>
    <n v="6502254"/>
  </r>
  <r>
    <x v="70"/>
    <x v="70"/>
    <n v="43100"/>
    <x v="1"/>
    <x v="44"/>
    <n v="20332423"/>
  </r>
  <r>
    <x v="71"/>
    <x v="71"/>
    <n v="42735"/>
    <x v="0"/>
    <x v="44"/>
    <n v="3366193"/>
  </r>
  <r>
    <x v="71"/>
    <x v="71"/>
    <n v="42369"/>
    <x v="2"/>
    <x v="44"/>
    <n v="1577771"/>
  </r>
  <r>
    <x v="71"/>
    <x v="71"/>
    <n v="43100"/>
    <x v="1"/>
    <x v="44"/>
    <n v="6869868"/>
  </r>
  <r>
    <x v="72"/>
    <x v="72"/>
    <n v="42735"/>
    <x v="0"/>
    <x v="44"/>
    <n v="3414625"/>
  </r>
  <r>
    <x v="72"/>
    <x v="72"/>
    <n v="43100"/>
    <x v="1"/>
    <x v="44"/>
    <n v="12942717"/>
  </r>
  <r>
    <x v="0"/>
    <x v="0"/>
    <n v="42735"/>
    <x v="0"/>
    <x v="45"/>
    <n v="48678661"/>
  </r>
  <r>
    <x v="0"/>
    <x v="0"/>
    <n v="43100"/>
    <x v="1"/>
    <x v="45"/>
    <n v="86578409"/>
  </r>
  <r>
    <x v="1"/>
    <x v="1"/>
    <n v="42735"/>
    <x v="0"/>
    <x v="45"/>
    <n v="1245945"/>
  </r>
  <r>
    <x v="2"/>
    <x v="2"/>
    <n v="42735"/>
    <x v="0"/>
    <x v="45"/>
    <n v="339337373"/>
  </r>
  <r>
    <x v="2"/>
    <x v="2"/>
    <n v="43100"/>
    <x v="1"/>
    <x v="45"/>
    <n v="735606374"/>
  </r>
  <r>
    <x v="3"/>
    <x v="3"/>
    <n v="42735"/>
    <x v="0"/>
    <x v="45"/>
    <n v="33345904"/>
  </r>
  <r>
    <x v="3"/>
    <x v="3"/>
    <n v="43100"/>
    <x v="1"/>
    <x v="45"/>
    <n v="88479510"/>
  </r>
  <r>
    <x v="4"/>
    <x v="4"/>
    <n v="42735"/>
    <x v="0"/>
    <x v="45"/>
    <n v="14825518"/>
  </r>
  <r>
    <x v="4"/>
    <x v="4"/>
    <n v="43100"/>
    <x v="1"/>
    <x v="45"/>
    <n v="25195757"/>
  </r>
  <r>
    <x v="5"/>
    <x v="5"/>
    <n v="42735"/>
    <x v="0"/>
    <x v="45"/>
    <n v="21025612"/>
  </r>
  <r>
    <x v="5"/>
    <x v="5"/>
    <n v="43100"/>
    <x v="1"/>
    <x v="45"/>
    <n v="48740996"/>
  </r>
  <r>
    <x v="6"/>
    <x v="6"/>
    <n v="42735"/>
    <x v="0"/>
    <x v="45"/>
    <n v="16823996"/>
  </r>
  <r>
    <x v="6"/>
    <x v="6"/>
    <n v="42369"/>
    <x v="2"/>
    <x v="45"/>
    <n v="25948700"/>
  </r>
  <r>
    <x v="6"/>
    <x v="6"/>
    <n v="43100"/>
    <x v="1"/>
    <x v="45"/>
    <n v="247744812"/>
  </r>
  <r>
    <x v="7"/>
    <x v="7"/>
    <n v="42735"/>
    <x v="0"/>
    <x v="45"/>
    <n v="462464288"/>
  </r>
  <r>
    <x v="7"/>
    <x v="7"/>
    <n v="43100"/>
    <x v="1"/>
    <x v="45"/>
    <n v="905525094"/>
  </r>
  <r>
    <x v="8"/>
    <x v="8"/>
    <n v="42735"/>
    <x v="0"/>
    <x v="45"/>
    <n v="156027733"/>
  </r>
  <r>
    <x v="8"/>
    <x v="8"/>
    <n v="42369"/>
    <x v="2"/>
    <x v="45"/>
    <n v="107741887"/>
  </r>
  <r>
    <x v="8"/>
    <x v="8"/>
    <n v="43100"/>
    <x v="1"/>
    <x v="45"/>
    <n v="445803659"/>
  </r>
  <r>
    <x v="9"/>
    <x v="9"/>
    <n v="42735"/>
    <x v="0"/>
    <x v="45"/>
    <n v="219637444"/>
  </r>
  <r>
    <x v="9"/>
    <x v="9"/>
    <n v="43100"/>
    <x v="1"/>
    <x v="45"/>
    <n v="337103967"/>
  </r>
  <r>
    <x v="10"/>
    <x v="10"/>
    <n v="42735"/>
    <x v="0"/>
    <x v="45"/>
    <n v="-18170025"/>
  </r>
  <r>
    <x v="10"/>
    <x v="10"/>
    <n v="43100"/>
    <x v="1"/>
    <x v="45"/>
    <n v="32400401"/>
  </r>
  <r>
    <x v="11"/>
    <x v="11"/>
    <n v="42735"/>
    <x v="0"/>
    <x v="45"/>
    <n v="82582045"/>
  </r>
  <r>
    <x v="11"/>
    <x v="11"/>
    <n v="43100"/>
    <x v="1"/>
    <x v="45"/>
    <n v="150491594"/>
  </r>
  <r>
    <x v="12"/>
    <x v="12"/>
    <n v="42735"/>
    <x v="0"/>
    <x v="45"/>
    <n v="100963003"/>
  </r>
  <r>
    <x v="12"/>
    <x v="12"/>
    <n v="43100"/>
    <x v="1"/>
    <x v="45"/>
    <n v="289968376"/>
  </r>
  <r>
    <x v="13"/>
    <x v="13"/>
    <n v="42735"/>
    <x v="0"/>
    <x v="45"/>
    <n v="171385222"/>
  </r>
  <r>
    <x v="13"/>
    <x v="13"/>
    <n v="43100"/>
    <x v="1"/>
    <x v="45"/>
    <n v="428276874"/>
  </r>
  <r>
    <x v="14"/>
    <x v="14"/>
    <n v="42735"/>
    <x v="0"/>
    <x v="45"/>
    <n v="1438080"/>
  </r>
  <r>
    <x v="14"/>
    <x v="14"/>
    <n v="42369"/>
    <x v="2"/>
    <x v="45"/>
    <n v="9801734"/>
  </r>
  <r>
    <x v="14"/>
    <x v="14"/>
    <n v="43100"/>
    <x v="1"/>
    <x v="45"/>
    <n v="97480722"/>
  </r>
  <r>
    <x v="15"/>
    <x v="15"/>
    <n v="42735"/>
    <x v="0"/>
    <x v="45"/>
    <n v="12303669"/>
  </r>
  <r>
    <x v="15"/>
    <x v="15"/>
    <n v="42369"/>
    <x v="2"/>
    <x v="45"/>
    <n v="13036910"/>
  </r>
  <r>
    <x v="15"/>
    <x v="15"/>
    <n v="43100"/>
    <x v="1"/>
    <x v="45"/>
    <n v="4426365"/>
  </r>
  <r>
    <x v="16"/>
    <x v="16"/>
    <n v="42735"/>
    <x v="0"/>
    <x v="45"/>
    <n v="110438310"/>
  </r>
  <r>
    <x v="16"/>
    <x v="16"/>
    <n v="43100"/>
    <x v="1"/>
    <x v="45"/>
    <n v="191451044"/>
  </r>
  <r>
    <x v="17"/>
    <x v="17"/>
    <n v="42735"/>
    <x v="0"/>
    <x v="45"/>
    <n v="43412939"/>
  </r>
  <r>
    <x v="17"/>
    <x v="17"/>
    <n v="43100"/>
    <x v="1"/>
    <x v="45"/>
    <n v="247524279"/>
  </r>
  <r>
    <x v="18"/>
    <x v="18"/>
    <n v="42735"/>
    <x v="0"/>
    <x v="45"/>
    <n v="-1813356"/>
  </r>
  <r>
    <x v="18"/>
    <x v="18"/>
    <n v="43100"/>
    <x v="1"/>
    <x v="45"/>
    <n v="-4107195"/>
  </r>
  <r>
    <x v="19"/>
    <x v="19"/>
    <n v="42735"/>
    <x v="0"/>
    <x v="45"/>
    <n v="2197398"/>
  </r>
  <r>
    <x v="19"/>
    <x v="19"/>
    <n v="42369"/>
    <x v="2"/>
    <x v="45"/>
    <n v="2215745"/>
  </r>
  <r>
    <x v="19"/>
    <x v="19"/>
    <n v="43100"/>
    <x v="1"/>
    <x v="45"/>
    <n v="4482634"/>
  </r>
  <r>
    <x v="20"/>
    <x v="20"/>
    <n v="42735"/>
    <x v="0"/>
    <x v="45"/>
    <n v="16118845"/>
  </r>
  <r>
    <x v="20"/>
    <x v="20"/>
    <n v="42369"/>
    <x v="2"/>
    <x v="45"/>
    <n v="10853634"/>
  </r>
  <r>
    <x v="20"/>
    <x v="20"/>
    <n v="43100"/>
    <x v="1"/>
    <x v="45"/>
    <n v="54990451"/>
  </r>
  <r>
    <x v="21"/>
    <x v="21"/>
    <n v="42735"/>
    <x v="0"/>
    <x v="45"/>
    <n v="11507452"/>
  </r>
  <r>
    <x v="21"/>
    <x v="21"/>
    <n v="43100"/>
    <x v="1"/>
    <x v="45"/>
    <n v="40838115"/>
  </r>
  <r>
    <x v="22"/>
    <x v="22"/>
    <n v="42735"/>
    <x v="0"/>
    <x v="45"/>
    <n v="-25306296"/>
  </r>
  <r>
    <x v="22"/>
    <x v="22"/>
    <n v="42369"/>
    <x v="2"/>
    <x v="45"/>
    <n v="-56305242"/>
  </r>
  <r>
    <x v="22"/>
    <x v="22"/>
    <n v="43100"/>
    <x v="1"/>
    <x v="45"/>
    <n v="18497518"/>
  </r>
  <r>
    <x v="23"/>
    <x v="23"/>
    <n v="42735"/>
    <x v="0"/>
    <x v="45"/>
    <n v="8353735"/>
  </r>
  <r>
    <x v="23"/>
    <x v="23"/>
    <n v="43100"/>
    <x v="1"/>
    <x v="45"/>
    <n v="17844509"/>
  </r>
  <r>
    <x v="24"/>
    <x v="24"/>
    <n v="42735"/>
    <x v="0"/>
    <x v="45"/>
    <n v="2397374"/>
  </r>
  <r>
    <x v="24"/>
    <x v="24"/>
    <n v="43100"/>
    <x v="1"/>
    <x v="45"/>
    <n v="5984683"/>
  </r>
  <r>
    <x v="25"/>
    <x v="25"/>
    <n v="42735"/>
    <x v="0"/>
    <x v="45"/>
    <n v="13593057"/>
  </r>
  <r>
    <x v="25"/>
    <x v="25"/>
    <n v="43100"/>
    <x v="1"/>
    <x v="45"/>
    <n v="30432184"/>
  </r>
  <r>
    <x v="26"/>
    <x v="26"/>
    <n v="42735"/>
    <x v="0"/>
    <x v="45"/>
    <n v="28680264"/>
  </r>
  <r>
    <x v="26"/>
    <x v="26"/>
    <n v="42369"/>
    <x v="2"/>
    <x v="45"/>
    <n v="28331706"/>
  </r>
  <r>
    <x v="26"/>
    <x v="26"/>
    <n v="43100"/>
    <x v="1"/>
    <x v="45"/>
    <n v="64669464"/>
  </r>
  <r>
    <x v="27"/>
    <x v="27"/>
    <n v="42735"/>
    <x v="0"/>
    <x v="45"/>
    <n v="126220528"/>
  </r>
  <r>
    <x v="27"/>
    <x v="27"/>
    <n v="42369"/>
    <x v="2"/>
    <x v="45"/>
    <n v="188037119"/>
  </r>
  <r>
    <x v="27"/>
    <x v="27"/>
    <n v="43100"/>
    <x v="1"/>
    <x v="45"/>
    <n v="1002925145"/>
  </r>
  <r>
    <x v="28"/>
    <x v="28"/>
    <n v="42735"/>
    <x v="0"/>
    <x v="45"/>
    <n v="18759986"/>
  </r>
  <r>
    <x v="28"/>
    <x v="28"/>
    <n v="42369"/>
    <x v="2"/>
    <x v="45"/>
    <n v="14240786"/>
  </r>
  <r>
    <x v="28"/>
    <x v="28"/>
    <n v="43100"/>
    <x v="1"/>
    <x v="45"/>
    <n v="30178309"/>
  </r>
  <r>
    <x v="29"/>
    <x v="29"/>
    <n v="42735"/>
    <x v="0"/>
    <x v="45"/>
    <n v="-3835067"/>
  </r>
  <r>
    <x v="29"/>
    <x v="29"/>
    <n v="43100"/>
    <x v="1"/>
    <x v="45"/>
    <n v="-1031332"/>
  </r>
  <r>
    <x v="30"/>
    <x v="30"/>
    <n v="42735"/>
    <x v="0"/>
    <x v="45"/>
    <n v="10231969"/>
  </r>
  <r>
    <x v="30"/>
    <x v="30"/>
    <n v="43100"/>
    <x v="1"/>
    <x v="45"/>
    <n v="24969030"/>
  </r>
  <r>
    <x v="73"/>
    <x v="73"/>
    <n v="42735"/>
    <x v="0"/>
    <x v="45"/>
    <n v="-3273"/>
  </r>
  <r>
    <x v="31"/>
    <x v="31"/>
    <n v="42735"/>
    <x v="0"/>
    <x v="45"/>
    <n v="5157732"/>
  </r>
  <r>
    <x v="31"/>
    <x v="31"/>
    <n v="43100"/>
    <x v="1"/>
    <x v="45"/>
    <n v="8342428"/>
  </r>
  <r>
    <x v="32"/>
    <x v="32"/>
    <n v="42735"/>
    <x v="0"/>
    <x v="45"/>
    <n v="2972834"/>
  </r>
  <r>
    <x v="32"/>
    <x v="32"/>
    <n v="43100"/>
    <x v="1"/>
    <x v="45"/>
    <n v="7542991"/>
  </r>
  <r>
    <x v="33"/>
    <x v="33"/>
    <n v="42735"/>
    <x v="0"/>
    <x v="45"/>
    <n v="53981340"/>
  </r>
  <r>
    <x v="33"/>
    <x v="33"/>
    <n v="42369"/>
    <x v="2"/>
    <x v="45"/>
    <n v="50050777"/>
  </r>
  <r>
    <x v="33"/>
    <x v="33"/>
    <n v="43100"/>
    <x v="1"/>
    <x v="45"/>
    <n v="110724221"/>
  </r>
  <r>
    <x v="34"/>
    <x v="34"/>
    <n v="42735"/>
    <x v="0"/>
    <x v="45"/>
    <n v="24312410"/>
  </r>
  <r>
    <x v="34"/>
    <x v="34"/>
    <n v="42369"/>
    <x v="2"/>
    <x v="45"/>
    <n v="2246978"/>
  </r>
  <r>
    <x v="34"/>
    <x v="34"/>
    <n v="43100"/>
    <x v="1"/>
    <x v="45"/>
    <n v="35268617"/>
  </r>
  <r>
    <x v="35"/>
    <x v="35"/>
    <n v="42735"/>
    <x v="0"/>
    <x v="45"/>
    <n v="21306013"/>
  </r>
  <r>
    <x v="35"/>
    <x v="35"/>
    <n v="43100"/>
    <x v="1"/>
    <x v="45"/>
    <n v="54958993"/>
  </r>
  <r>
    <x v="36"/>
    <x v="36"/>
    <n v="42735"/>
    <x v="0"/>
    <x v="45"/>
    <n v="-713178"/>
  </r>
  <r>
    <x v="36"/>
    <x v="36"/>
    <n v="43100"/>
    <x v="1"/>
    <x v="45"/>
    <n v="-233833"/>
  </r>
  <r>
    <x v="37"/>
    <x v="37"/>
    <n v="42735"/>
    <x v="0"/>
    <x v="45"/>
    <n v="251813615"/>
  </r>
  <r>
    <x v="37"/>
    <x v="37"/>
    <n v="43100"/>
    <x v="1"/>
    <x v="45"/>
    <n v="501408893"/>
  </r>
  <r>
    <x v="38"/>
    <x v="38"/>
    <n v="42735"/>
    <x v="0"/>
    <x v="45"/>
    <n v="105085372"/>
  </r>
  <r>
    <x v="38"/>
    <x v="38"/>
    <n v="43100"/>
    <x v="1"/>
    <x v="45"/>
    <n v="187112239"/>
  </r>
  <r>
    <x v="39"/>
    <x v="39"/>
    <n v="42735"/>
    <x v="0"/>
    <x v="45"/>
    <n v="4748499"/>
  </r>
  <r>
    <x v="39"/>
    <x v="39"/>
    <n v="43100"/>
    <x v="1"/>
    <x v="45"/>
    <n v="9132126"/>
  </r>
  <r>
    <x v="40"/>
    <x v="40"/>
    <n v="42735"/>
    <x v="0"/>
    <x v="45"/>
    <n v="347594455"/>
  </r>
  <r>
    <x v="40"/>
    <x v="40"/>
    <n v="42369"/>
    <x v="2"/>
    <x v="45"/>
    <n v="275708611"/>
  </r>
  <r>
    <x v="40"/>
    <x v="40"/>
    <n v="43100"/>
    <x v="1"/>
    <x v="45"/>
    <n v="675952119"/>
  </r>
  <r>
    <x v="41"/>
    <x v="41"/>
    <n v="42735"/>
    <x v="0"/>
    <x v="45"/>
    <n v="33979755"/>
  </r>
  <r>
    <x v="41"/>
    <x v="41"/>
    <n v="42369"/>
    <x v="2"/>
    <x v="45"/>
    <n v="40759867"/>
  </r>
  <r>
    <x v="41"/>
    <x v="41"/>
    <n v="43100"/>
    <x v="1"/>
    <x v="45"/>
    <n v="72155266"/>
  </r>
  <r>
    <x v="42"/>
    <x v="42"/>
    <n v="42735"/>
    <x v="0"/>
    <x v="45"/>
    <n v="23509522"/>
  </r>
  <r>
    <x v="42"/>
    <x v="42"/>
    <n v="42369"/>
    <x v="2"/>
    <x v="45"/>
    <n v="14602528"/>
  </r>
  <r>
    <x v="42"/>
    <x v="42"/>
    <n v="43100"/>
    <x v="1"/>
    <x v="45"/>
    <n v="52343795"/>
  </r>
  <r>
    <x v="43"/>
    <x v="43"/>
    <n v="42735"/>
    <x v="0"/>
    <x v="45"/>
    <n v="8491506"/>
  </r>
  <r>
    <x v="43"/>
    <x v="43"/>
    <n v="43100"/>
    <x v="1"/>
    <x v="45"/>
    <n v="18644262"/>
  </r>
  <r>
    <x v="44"/>
    <x v="44"/>
    <n v="42735"/>
    <x v="0"/>
    <x v="45"/>
    <n v="-5044469"/>
  </r>
  <r>
    <x v="44"/>
    <x v="44"/>
    <n v="42369"/>
    <x v="2"/>
    <x v="45"/>
    <n v="6222661"/>
  </r>
  <r>
    <x v="44"/>
    <x v="44"/>
    <n v="43100"/>
    <x v="1"/>
    <x v="45"/>
    <n v="7999363"/>
  </r>
  <r>
    <x v="45"/>
    <x v="45"/>
    <n v="42735"/>
    <x v="0"/>
    <x v="45"/>
    <n v="6514560"/>
  </r>
  <r>
    <x v="45"/>
    <x v="45"/>
    <n v="43100"/>
    <x v="1"/>
    <x v="45"/>
    <n v="13694420"/>
  </r>
  <r>
    <x v="46"/>
    <x v="46"/>
    <n v="42735"/>
    <x v="0"/>
    <x v="45"/>
    <n v="164291357"/>
  </r>
  <r>
    <x v="46"/>
    <x v="46"/>
    <n v="43100"/>
    <x v="1"/>
    <x v="45"/>
    <n v="257652540"/>
  </r>
  <r>
    <x v="47"/>
    <x v="47"/>
    <n v="42735"/>
    <x v="0"/>
    <x v="45"/>
    <n v="1631433"/>
  </r>
  <r>
    <x v="47"/>
    <x v="47"/>
    <n v="43100"/>
    <x v="1"/>
    <x v="45"/>
    <n v="3993193"/>
  </r>
  <r>
    <x v="48"/>
    <x v="48"/>
    <n v="42735"/>
    <x v="0"/>
    <x v="45"/>
    <n v="10226651"/>
  </r>
  <r>
    <x v="48"/>
    <x v="48"/>
    <n v="43100"/>
    <x v="1"/>
    <x v="45"/>
    <n v="19162680"/>
  </r>
  <r>
    <x v="49"/>
    <x v="49"/>
    <n v="42735"/>
    <x v="0"/>
    <x v="45"/>
    <n v="12097639"/>
  </r>
  <r>
    <x v="49"/>
    <x v="49"/>
    <n v="43100"/>
    <x v="1"/>
    <x v="45"/>
    <n v="47577698"/>
  </r>
  <r>
    <x v="50"/>
    <x v="50"/>
    <n v="42735"/>
    <x v="0"/>
    <x v="45"/>
    <n v="5859273"/>
  </r>
  <r>
    <x v="50"/>
    <x v="50"/>
    <n v="42369"/>
    <x v="2"/>
    <x v="45"/>
    <n v="17793916"/>
  </r>
  <r>
    <x v="50"/>
    <x v="50"/>
    <n v="43100"/>
    <x v="1"/>
    <x v="45"/>
    <n v="12336370"/>
  </r>
  <r>
    <x v="51"/>
    <x v="51"/>
    <n v="42735"/>
    <x v="0"/>
    <x v="45"/>
    <n v="-16931129"/>
  </r>
  <r>
    <x v="51"/>
    <x v="51"/>
    <n v="43100"/>
    <x v="1"/>
    <x v="45"/>
    <n v="-49060588"/>
  </r>
  <r>
    <x v="52"/>
    <x v="52"/>
    <n v="42735"/>
    <x v="0"/>
    <x v="45"/>
    <n v="147340751"/>
  </r>
  <r>
    <x v="52"/>
    <x v="52"/>
    <n v="42369"/>
    <x v="2"/>
    <x v="45"/>
    <n v="58328630"/>
  </r>
  <r>
    <x v="52"/>
    <x v="52"/>
    <n v="43100"/>
    <x v="1"/>
    <x v="45"/>
    <n v="356076726"/>
  </r>
  <r>
    <x v="53"/>
    <x v="53"/>
    <n v="42735"/>
    <x v="0"/>
    <x v="45"/>
    <n v="22838361"/>
  </r>
  <r>
    <x v="53"/>
    <x v="53"/>
    <n v="43100"/>
    <x v="1"/>
    <x v="45"/>
    <n v="26559508"/>
  </r>
  <r>
    <x v="54"/>
    <x v="54"/>
    <n v="42735"/>
    <x v="0"/>
    <x v="45"/>
    <n v="-110284686"/>
  </r>
  <r>
    <x v="54"/>
    <x v="54"/>
    <n v="43100"/>
    <x v="1"/>
    <x v="45"/>
    <n v="-157537860"/>
  </r>
  <r>
    <x v="55"/>
    <x v="55"/>
    <n v="42735"/>
    <x v="0"/>
    <x v="45"/>
    <n v="9453450"/>
  </r>
  <r>
    <x v="55"/>
    <x v="55"/>
    <n v="43100"/>
    <x v="1"/>
    <x v="45"/>
    <n v="30089577"/>
  </r>
  <r>
    <x v="56"/>
    <x v="56"/>
    <n v="42735"/>
    <x v="0"/>
    <x v="45"/>
    <n v="-37656390"/>
  </r>
  <r>
    <x v="56"/>
    <x v="56"/>
    <n v="42369"/>
    <x v="2"/>
    <x v="45"/>
    <n v="-100913828"/>
  </r>
  <r>
    <x v="56"/>
    <x v="56"/>
    <n v="43100"/>
    <x v="1"/>
    <x v="45"/>
    <n v="-167573595"/>
  </r>
  <r>
    <x v="57"/>
    <x v="57"/>
    <n v="42735"/>
    <x v="0"/>
    <x v="45"/>
    <n v="171819559"/>
  </r>
  <r>
    <x v="57"/>
    <x v="57"/>
    <n v="42369"/>
    <x v="2"/>
    <x v="45"/>
    <n v="16057621"/>
  </r>
  <r>
    <x v="57"/>
    <x v="57"/>
    <n v="42185"/>
    <x v="2"/>
    <x v="45"/>
    <n v="-22839812"/>
  </r>
  <r>
    <x v="57"/>
    <x v="57"/>
    <n v="43100"/>
    <x v="1"/>
    <x v="45"/>
    <n v="214321547"/>
  </r>
  <r>
    <x v="58"/>
    <x v="58"/>
    <n v="42735"/>
    <x v="0"/>
    <x v="45"/>
    <n v="3723120"/>
  </r>
  <r>
    <x v="58"/>
    <x v="58"/>
    <n v="43100"/>
    <x v="1"/>
    <x v="45"/>
    <n v="8739260"/>
  </r>
  <r>
    <x v="59"/>
    <x v="59"/>
    <n v="42735"/>
    <x v="0"/>
    <x v="45"/>
    <n v="-14623050"/>
  </r>
  <r>
    <x v="59"/>
    <x v="59"/>
    <n v="43100"/>
    <x v="1"/>
    <x v="45"/>
    <n v="-17765601"/>
  </r>
  <r>
    <x v="60"/>
    <x v="60"/>
    <n v="42735"/>
    <x v="0"/>
    <x v="45"/>
    <n v="846611"/>
  </r>
  <r>
    <x v="60"/>
    <x v="60"/>
    <n v="42369"/>
    <x v="2"/>
    <x v="45"/>
    <n v="201762"/>
  </r>
  <r>
    <x v="60"/>
    <x v="60"/>
    <n v="43100"/>
    <x v="1"/>
    <x v="45"/>
    <n v="415120"/>
  </r>
  <r>
    <x v="61"/>
    <x v="61"/>
    <n v="42735"/>
    <x v="0"/>
    <x v="45"/>
    <n v="5241079"/>
  </r>
  <r>
    <x v="61"/>
    <x v="61"/>
    <n v="43100"/>
    <x v="1"/>
    <x v="45"/>
    <n v="12611921"/>
  </r>
  <r>
    <x v="62"/>
    <x v="62"/>
    <n v="42735"/>
    <x v="0"/>
    <x v="45"/>
    <n v="2979176"/>
  </r>
  <r>
    <x v="62"/>
    <x v="62"/>
    <n v="43100"/>
    <x v="1"/>
    <x v="45"/>
    <n v="3332284"/>
  </r>
  <r>
    <x v="63"/>
    <x v="63"/>
    <n v="42735"/>
    <x v="0"/>
    <x v="45"/>
    <n v="38617944"/>
  </r>
  <r>
    <x v="63"/>
    <x v="63"/>
    <n v="43100"/>
    <x v="1"/>
    <x v="45"/>
    <n v="85000393"/>
  </r>
  <r>
    <x v="64"/>
    <x v="64"/>
    <n v="42735"/>
    <x v="0"/>
    <x v="45"/>
    <n v="152624045"/>
  </r>
  <r>
    <x v="64"/>
    <x v="64"/>
    <n v="42369"/>
    <x v="2"/>
    <x v="45"/>
    <n v="215984103"/>
  </r>
  <r>
    <x v="64"/>
    <x v="64"/>
    <n v="43100"/>
    <x v="1"/>
    <x v="45"/>
    <n v="305766906"/>
  </r>
  <r>
    <x v="65"/>
    <x v="65"/>
    <n v="42735"/>
    <x v="0"/>
    <x v="45"/>
    <n v="84904915"/>
  </r>
  <r>
    <x v="65"/>
    <x v="65"/>
    <n v="42369"/>
    <x v="2"/>
    <x v="45"/>
    <n v="72032236"/>
  </r>
  <r>
    <x v="65"/>
    <x v="65"/>
    <n v="42185"/>
    <x v="2"/>
    <x v="45"/>
    <n v="50177323"/>
  </r>
  <r>
    <x v="65"/>
    <x v="65"/>
    <n v="43100"/>
    <x v="1"/>
    <x v="45"/>
    <n v="179797267"/>
  </r>
  <r>
    <x v="66"/>
    <x v="66"/>
    <n v="42735"/>
    <x v="0"/>
    <x v="45"/>
    <n v="2530749"/>
  </r>
  <r>
    <x v="66"/>
    <x v="66"/>
    <n v="43100"/>
    <x v="1"/>
    <x v="45"/>
    <n v="6445478"/>
  </r>
  <r>
    <x v="67"/>
    <x v="67"/>
    <n v="42735"/>
    <x v="0"/>
    <x v="45"/>
    <n v="3684402"/>
  </r>
  <r>
    <x v="67"/>
    <x v="67"/>
    <n v="43100"/>
    <x v="1"/>
    <x v="45"/>
    <n v="10883075"/>
  </r>
  <r>
    <x v="68"/>
    <x v="68"/>
    <n v="42735"/>
    <x v="0"/>
    <x v="45"/>
    <n v="50986"/>
  </r>
  <r>
    <x v="68"/>
    <x v="68"/>
    <n v="43100"/>
    <x v="1"/>
    <x v="45"/>
    <n v="-92162866"/>
  </r>
  <r>
    <x v="69"/>
    <x v="69"/>
    <n v="42735"/>
    <x v="0"/>
    <x v="45"/>
    <n v="5857022"/>
  </r>
  <r>
    <x v="69"/>
    <x v="69"/>
    <n v="43100"/>
    <x v="1"/>
    <x v="45"/>
    <n v="12171807"/>
  </r>
  <r>
    <x v="70"/>
    <x v="70"/>
    <n v="42735"/>
    <x v="0"/>
    <x v="45"/>
    <n v="56771120"/>
  </r>
  <r>
    <x v="70"/>
    <x v="70"/>
    <n v="43100"/>
    <x v="1"/>
    <x v="45"/>
    <n v="173163292"/>
  </r>
  <r>
    <x v="71"/>
    <x v="71"/>
    <n v="42735"/>
    <x v="0"/>
    <x v="45"/>
    <n v="-42475583"/>
  </r>
  <r>
    <x v="71"/>
    <x v="71"/>
    <n v="42369"/>
    <x v="2"/>
    <x v="45"/>
    <n v="-658472"/>
  </r>
  <r>
    <x v="71"/>
    <x v="71"/>
    <n v="43100"/>
    <x v="1"/>
    <x v="45"/>
    <n v="-186361969"/>
  </r>
  <r>
    <x v="72"/>
    <x v="72"/>
    <n v="42735"/>
    <x v="0"/>
    <x v="45"/>
    <n v="18043454"/>
  </r>
  <r>
    <x v="72"/>
    <x v="72"/>
    <n v="43100"/>
    <x v="1"/>
    <x v="45"/>
    <n v="104616117"/>
  </r>
  <r>
    <x v="0"/>
    <x v="0"/>
    <n v="42735"/>
    <x v="0"/>
    <x v="46"/>
    <n v="1.5889356490739361"/>
  </r>
  <r>
    <x v="0"/>
    <x v="0"/>
    <n v="43100"/>
    <x v="1"/>
    <x v="46"/>
    <n v="1.598270693662148"/>
  </r>
  <r>
    <x v="1"/>
    <x v="1"/>
    <n v="42735"/>
    <x v="0"/>
    <x v="46"/>
    <n v="1.5439717541331235"/>
  </r>
  <r>
    <x v="2"/>
    <x v="2"/>
    <n v="42735"/>
    <x v="0"/>
    <x v="46"/>
    <n v="1.6274599559792402"/>
  </r>
  <r>
    <x v="2"/>
    <x v="2"/>
    <n v="43100"/>
    <x v="1"/>
    <x v="46"/>
    <n v="1.7447946508882375"/>
  </r>
  <r>
    <x v="3"/>
    <x v="3"/>
    <n v="42735"/>
    <x v="0"/>
    <x v="46"/>
    <n v="1.1785961051379756"/>
  </r>
  <r>
    <x v="3"/>
    <x v="3"/>
    <n v="43100"/>
    <x v="1"/>
    <x v="46"/>
    <n v="1.2346414586656163"/>
  </r>
  <r>
    <x v="4"/>
    <x v="4"/>
    <n v="42735"/>
    <x v="0"/>
    <x v="46"/>
    <n v="6.1795115812627364"/>
  </r>
  <r>
    <x v="4"/>
    <x v="4"/>
    <n v="43100"/>
    <x v="1"/>
    <x v="46"/>
    <n v="1.86700462600774"/>
  </r>
  <r>
    <x v="5"/>
    <x v="5"/>
    <n v="42735"/>
    <x v="0"/>
    <x v="46"/>
    <n v="1.4413632553166456"/>
  </r>
  <r>
    <x v="5"/>
    <x v="5"/>
    <n v="43100"/>
    <x v="1"/>
    <x v="46"/>
    <n v="1.6447212823940029"/>
  </r>
  <r>
    <x v="6"/>
    <x v="6"/>
    <n v="42735"/>
    <x v="0"/>
    <x v="46"/>
    <n v="1.0927141705702306"/>
  </r>
  <r>
    <x v="6"/>
    <x v="6"/>
    <n v="42369"/>
    <x v="2"/>
    <x v="46"/>
    <n v="1.163520187392558"/>
  </r>
  <r>
    <x v="6"/>
    <x v="6"/>
    <n v="43100"/>
    <x v="1"/>
    <x v="46"/>
    <n v="1.6170904690733772"/>
  </r>
  <r>
    <x v="7"/>
    <x v="7"/>
    <n v="42735"/>
    <x v="0"/>
    <x v="46"/>
    <n v="2.7785916797378891"/>
  </r>
  <r>
    <x v="7"/>
    <x v="7"/>
    <n v="43100"/>
    <x v="1"/>
    <x v="46"/>
    <n v="2.7517482577344134"/>
  </r>
  <r>
    <x v="8"/>
    <x v="8"/>
    <n v="42735"/>
    <x v="0"/>
    <x v="46"/>
    <n v="1.1049446665573073"/>
  </r>
  <r>
    <x v="8"/>
    <x v="8"/>
    <n v="42369"/>
    <x v="2"/>
    <x v="46"/>
    <n v="1.0790869032132961"/>
  </r>
  <r>
    <x v="8"/>
    <x v="8"/>
    <n v="43100"/>
    <x v="1"/>
    <x v="46"/>
    <n v="1.1459864362659309"/>
  </r>
  <r>
    <x v="9"/>
    <x v="9"/>
    <n v="42735"/>
    <x v="0"/>
    <x v="46"/>
    <n v="3.538761193337526"/>
  </r>
  <r>
    <x v="9"/>
    <x v="9"/>
    <n v="43100"/>
    <x v="1"/>
    <x v="46"/>
    <n v="2.3265626949940099"/>
  </r>
  <r>
    <x v="10"/>
    <x v="10"/>
    <n v="42735"/>
    <x v="0"/>
    <x v="46"/>
    <n v="0.90787163026057149"/>
  </r>
  <r>
    <x v="10"/>
    <x v="10"/>
    <n v="43100"/>
    <x v="1"/>
    <x v="46"/>
    <n v="1.086825792166682"/>
  </r>
  <r>
    <x v="11"/>
    <x v="11"/>
    <n v="42735"/>
    <x v="0"/>
    <x v="46"/>
    <n v="1.4876612131257858"/>
  </r>
  <r>
    <x v="11"/>
    <x v="11"/>
    <n v="43100"/>
    <x v="1"/>
    <x v="46"/>
    <n v="1.6312445564961691"/>
  </r>
  <r>
    <x v="12"/>
    <x v="12"/>
    <n v="42735"/>
    <x v="0"/>
    <x v="46"/>
    <n v="1.3396003818224493"/>
  </r>
  <r>
    <x v="12"/>
    <x v="12"/>
    <n v="43100"/>
    <x v="1"/>
    <x v="46"/>
    <n v="1.6044760546613182"/>
  </r>
  <r>
    <x v="13"/>
    <x v="13"/>
    <n v="42735"/>
    <x v="0"/>
    <x v="46"/>
    <n v="1.5092686703659579"/>
  </r>
  <r>
    <x v="13"/>
    <x v="13"/>
    <n v="43100"/>
    <x v="1"/>
    <x v="46"/>
    <n v="1.6059974831988633"/>
  </r>
  <r>
    <x v="14"/>
    <x v="14"/>
    <n v="42735"/>
    <x v="0"/>
    <x v="46"/>
    <n v="1.0132477475729251"/>
  </r>
  <r>
    <x v="14"/>
    <x v="14"/>
    <n v="42369"/>
    <x v="2"/>
    <x v="46"/>
    <n v="1.1378139153173357"/>
  </r>
  <r>
    <x v="14"/>
    <x v="14"/>
    <n v="43100"/>
    <x v="1"/>
    <x v="46"/>
    <n v="1.5182743633135924"/>
  </r>
  <r>
    <x v="15"/>
    <x v="15"/>
    <n v="42735"/>
    <x v="0"/>
    <x v="46"/>
    <n v="1.1747878952773565"/>
  </r>
  <r>
    <x v="15"/>
    <x v="15"/>
    <n v="42369"/>
    <x v="2"/>
    <x v="46"/>
    <n v="1.2871747113221101"/>
  </r>
  <r>
    <x v="15"/>
    <x v="15"/>
    <n v="43100"/>
    <x v="1"/>
    <x v="46"/>
    <n v="1.0268245204162461"/>
  </r>
  <r>
    <x v="16"/>
    <x v="16"/>
    <n v="42735"/>
    <x v="0"/>
    <x v="46"/>
    <n v="2.2605197196398712"/>
  </r>
  <r>
    <x v="16"/>
    <x v="16"/>
    <n v="43100"/>
    <x v="1"/>
    <x v="46"/>
    <n v="1.9722836676700441"/>
  </r>
  <r>
    <x v="17"/>
    <x v="17"/>
    <n v="42735"/>
    <x v="0"/>
    <x v="46"/>
    <n v="1.1634373781443843"/>
  </r>
  <r>
    <x v="17"/>
    <x v="17"/>
    <n v="43100"/>
    <x v="1"/>
    <x v="46"/>
    <n v="1.8627203400353158"/>
  </r>
  <r>
    <x v="18"/>
    <x v="18"/>
    <n v="42735"/>
    <x v="0"/>
    <x v="46"/>
    <n v="0.44636876386477808"/>
  </r>
  <r>
    <x v="18"/>
    <x v="18"/>
    <n v="43100"/>
    <x v="1"/>
    <x v="46"/>
    <n v="0.30981326016502525"/>
  </r>
  <r>
    <x v="19"/>
    <x v="19"/>
    <n v="42735"/>
    <x v="0"/>
    <x v="46"/>
    <n v="6.5763738564413599"/>
  </r>
  <r>
    <x v="19"/>
    <x v="19"/>
    <n v="42369"/>
    <x v="2"/>
    <x v="46"/>
    <n v="2.4535098825119226"/>
  </r>
  <r>
    <x v="19"/>
    <x v="19"/>
    <n v="43100"/>
    <x v="1"/>
    <x v="46"/>
    <n v="13.148619313084884"/>
  </r>
  <r>
    <x v="20"/>
    <x v="20"/>
    <n v="42735"/>
    <x v="0"/>
    <x v="46"/>
    <n v="1.251743424707439"/>
  </r>
  <r>
    <x v="20"/>
    <x v="20"/>
    <n v="42369"/>
    <x v="2"/>
    <x v="46"/>
    <n v="1.134062285877097"/>
  </r>
  <r>
    <x v="20"/>
    <x v="20"/>
    <n v="43100"/>
    <x v="1"/>
    <x v="46"/>
    <n v="1.3659285953863218"/>
  </r>
  <r>
    <x v="21"/>
    <x v="21"/>
    <n v="42735"/>
    <x v="0"/>
    <x v="46"/>
    <n v="1.4644491968759017"/>
  </r>
  <r>
    <x v="21"/>
    <x v="21"/>
    <n v="43100"/>
    <x v="1"/>
    <x v="46"/>
    <n v="2.0489445368863062"/>
  </r>
  <r>
    <x v="22"/>
    <x v="22"/>
    <n v="42735"/>
    <x v="0"/>
    <x v="46"/>
    <n v="0.88557283751052329"/>
  </r>
  <r>
    <x v="22"/>
    <x v="22"/>
    <n v="42369"/>
    <x v="2"/>
    <x v="46"/>
    <n v="0.63363643332946351"/>
  </r>
  <r>
    <x v="22"/>
    <x v="22"/>
    <n v="43100"/>
    <x v="1"/>
    <x v="46"/>
    <n v="1.0501053360902586"/>
  </r>
  <r>
    <x v="23"/>
    <x v="23"/>
    <n v="42735"/>
    <x v="0"/>
    <x v="46"/>
    <n v="2.300920733509598"/>
  </r>
  <r>
    <x v="23"/>
    <x v="23"/>
    <n v="43100"/>
    <x v="1"/>
    <x v="46"/>
    <n v="2.2522087232894847"/>
  </r>
  <r>
    <x v="24"/>
    <x v="24"/>
    <n v="42735"/>
    <x v="0"/>
    <x v="46"/>
    <n v="7.2513011734028687"/>
  </r>
  <r>
    <x v="24"/>
    <x v="24"/>
    <n v="43100"/>
    <x v="1"/>
    <x v="46"/>
    <n v="7.4793559059994328"/>
  </r>
  <r>
    <x v="25"/>
    <x v="25"/>
    <n v="42735"/>
    <x v="0"/>
    <x v="46"/>
    <n v="1.2511064394593652"/>
  </r>
  <r>
    <x v="25"/>
    <x v="25"/>
    <n v="43100"/>
    <x v="1"/>
    <x v="46"/>
    <n v="1.2493950493841335"/>
  </r>
  <r>
    <x v="26"/>
    <x v="26"/>
    <n v="42735"/>
    <x v="0"/>
    <x v="46"/>
    <n v="3.4267607307020991"/>
  </r>
  <r>
    <x v="26"/>
    <x v="26"/>
    <n v="42369"/>
    <x v="2"/>
    <x v="46"/>
    <n v="1.9705272759635184"/>
  </r>
  <r>
    <x v="26"/>
    <x v="26"/>
    <n v="43100"/>
    <x v="1"/>
    <x v="46"/>
    <n v="3.4301937865438674"/>
  </r>
  <r>
    <x v="27"/>
    <x v="27"/>
    <n v="42735"/>
    <x v="0"/>
    <x v="46"/>
    <n v="1.3197686204273684"/>
  </r>
  <r>
    <x v="27"/>
    <x v="27"/>
    <n v="42369"/>
    <x v="2"/>
    <x v="46"/>
    <n v="1.7519628644943797"/>
  </r>
  <r>
    <x v="27"/>
    <x v="27"/>
    <n v="43100"/>
    <x v="1"/>
    <x v="46"/>
    <n v="1.7466814252602061"/>
  </r>
  <r>
    <x v="28"/>
    <x v="28"/>
    <n v="42735"/>
    <x v="0"/>
    <x v="46"/>
    <n v="2.1303227561916698"/>
  </r>
  <r>
    <x v="28"/>
    <x v="28"/>
    <n v="42369"/>
    <x v="2"/>
    <x v="46"/>
    <n v="1.4369813338567001"/>
  </r>
  <r>
    <x v="28"/>
    <x v="28"/>
    <n v="43100"/>
    <x v="1"/>
    <x v="46"/>
    <n v="1.9227800781471569"/>
  </r>
  <r>
    <x v="29"/>
    <x v="29"/>
    <n v="42735"/>
    <x v="0"/>
    <x v="46"/>
    <n v="0.6687671157392121"/>
  </r>
  <r>
    <x v="29"/>
    <x v="29"/>
    <n v="43100"/>
    <x v="1"/>
    <x v="46"/>
    <n v="0.95152701156072872"/>
  </r>
  <r>
    <x v="30"/>
    <x v="30"/>
    <n v="42735"/>
    <x v="0"/>
    <x v="46"/>
    <n v="1.8357198631088023"/>
  </r>
  <r>
    <x v="30"/>
    <x v="30"/>
    <n v="43100"/>
    <x v="1"/>
    <x v="46"/>
    <n v="2.3548663622286132"/>
  </r>
  <r>
    <x v="73"/>
    <x v="73"/>
    <n v="42735"/>
    <x v="0"/>
    <x v="46"/>
    <n v="0.99850583491324663"/>
  </r>
  <r>
    <x v="31"/>
    <x v="31"/>
    <n v="42735"/>
    <x v="0"/>
    <x v="46"/>
    <n v="3.6642471277014481"/>
  </r>
  <r>
    <x v="31"/>
    <x v="31"/>
    <n v="43100"/>
    <x v="1"/>
    <x v="46"/>
    <n v="1.4340511528690625"/>
  </r>
  <r>
    <x v="32"/>
    <x v="32"/>
    <n v="42735"/>
    <x v="0"/>
    <x v="46"/>
    <n v="2.0274339846308305"/>
  </r>
  <r>
    <x v="32"/>
    <x v="32"/>
    <n v="43100"/>
    <x v="1"/>
    <x v="46"/>
    <n v="2.7920278305128798"/>
  </r>
  <r>
    <x v="33"/>
    <x v="33"/>
    <n v="42735"/>
    <x v="0"/>
    <x v="46"/>
    <n v="4.7808503214063238"/>
  </r>
  <r>
    <x v="33"/>
    <x v="33"/>
    <n v="42369"/>
    <x v="2"/>
    <x v="46"/>
    <n v="4.5797283239371396"/>
  </r>
  <r>
    <x v="33"/>
    <x v="33"/>
    <n v="43100"/>
    <x v="1"/>
    <x v="46"/>
    <n v="2.5659919594639651"/>
  </r>
  <r>
    <x v="34"/>
    <x v="34"/>
    <n v="42735"/>
    <x v="0"/>
    <x v="46"/>
    <n v="29.379439027607386"/>
  </r>
  <r>
    <x v="34"/>
    <x v="34"/>
    <n v="42369"/>
    <x v="2"/>
    <x v="46"/>
    <n v="1.5043520146669784"/>
  </r>
  <r>
    <x v="34"/>
    <x v="34"/>
    <n v="43100"/>
    <x v="1"/>
    <x v="46"/>
    <n v="20.99670979707108"/>
  </r>
  <r>
    <x v="35"/>
    <x v="35"/>
    <n v="42735"/>
    <x v="0"/>
    <x v="46"/>
    <n v="1.3349107105734874"/>
  </r>
  <r>
    <x v="35"/>
    <x v="35"/>
    <n v="43100"/>
    <x v="1"/>
    <x v="46"/>
    <n v="1.418235873267125"/>
  </r>
  <r>
    <x v="36"/>
    <x v="36"/>
    <n v="42735"/>
    <x v="0"/>
    <x v="46"/>
    <n v="0.84586813582003617"/>
  </r>
  <r>
    <x v="36"/>
    <x v="36"/>
    <n v="43100"/>
    <x v="1"/>
    <x v="46"/>
    <n v="0.96979648311728639"/>
  </r>
  <r>
    <x v="37"/>
    <x v="37"/>
    <n v="42735"/>
    <x v="0"/>
    <x v="46"/>
    <n v="1.7387643725541377"/>
  </r>
  <r>
    <x v="37"/>
    <x v="37"/>
    <n v="43100"/>
    <x v="1"/>
    <x v="46"/>
    <n v="1.832573098870649"/>
  </r>
  <r>
    <x v="38"/>
    <x v="38"/>
    <n v="42735"/>
    <x v="0"/>
    <x v="46"/>
    <n v="1.9439121372308386"/>
  </r>
  <r>
    <x v="38"/>
    <x v="38"/>
    <n v="43100"/>
    <x v="1"/>
    <x v="46"/>
    <n v="1.9815706866201253"/>
  </r>
  <r>
    <x v="39"/>
    <x v="39"/>
    <n v="42735"/>
    <x v="0"/>
    <x v="46"/>
    <n v="1.1233598892059879"/>
  </r>
  <r>
    <x v="39"/>
    <x v="39"/>
    <n v="43100"/>
    <x v="1"/>
    <x v="46"/>
    <n v="1.116858118580818"/>
  </r>
  <r>
    <x v="40"/>
    <x v="40"/>
    <n v="42735"/>
    <x v="0"/>
    <x v="46"/>
    <n v="3.0850503756146805"/>
  </r>
  <r>
    <x v="40"/>
    <x v="40"/>
    <n v="42369"/>
    <x v="2"/>
    <x v="46"/>
    <n v="2.9973539617452087"/>
  </r>
  <r>
    <x v="40"/>
    <x v="40"/>
    <n v="43100"/>
    <x v="1"/>
    <x v="46"/>
    <n v="3.8614116534037262"/>
  </r>
  <r>
    <x v="41"/>
    <x v="41"/>
    <n v="42735"/>
    <x v="0"/>
    <x v="46"/>
    <n v="2.198145498577571"/>
  </r>
  <r>
    <x v="41"/>
    <x v="41"/>
    <n v="42369"/>
    <x v="2"/>
    <x v="46"/>
    <n v="1.844595076363476"/>
  </r>
  <r>
    <x v="41"/>
    <x v="41"/>
    <n v="43100"/>
    <x v="1"/>
    <x v="46"/>
    <n v="2.5346694383560195"/>
  </r>
  <r>
    <x v="42"/>
    <x v="42"/>
    <n v="42735"/>
    <x v="0"/>
    <x v="46"/>
    <n v="1.7462347469896942"/>
  </r>
  <r>
    <x v="42"/>
    <x v="42"/>
    <n v="42369"/>
    <x v="2"/>
    <x v="46"/>
    <n v="1.3399485332526413"/>
  </r>
  <r>
    <x v="42"/>
    <x v="42"/>
    <n v="43100"/>
    <x v="1"/>
    <x v="46"/>
    <n v="1.8361779400142855"/>
  </r>
  <r>
    <x v="43"/>
    <x v="43"/>
    <n v="42735"/>
    <x v="0"/>
    <x v="46"/>
    <n v="2.0482110063374042"/>
  </r>
  <r>
    <x v="43"/>
    <x v="43"/>
    <n v="43100"/>
    <x v="1"/>
    <x v="46"/>
    <n v="2.2170016474722667"/>
  </r>
  <r>
    <x v="44"/>
    <x v="44"/>
    <n v="42735"/>
    <x v="0"/>
    <x v="46"/>
    <n v="0.87665702265118639"/>
  </r>
  <r>
    <x v="44"/>
    <x v="44"/>
    <n v="42369"/>
    <x v="2"/>
    <x v="46"/>
    <n v="1.2242234798590907"/>
  </r>
  <r>
    <x v="44"/>
    <x v="44"/>
    <n v="43100"/>
    <x v="1"/>
    <x v="46"/>
    <n v="1.1227290310303795"/>
  </r>
  <r>
    <x v="45"/>
    <x v="45"/>
    <n v="42735"/>
    <x v="0"/>
    <x v="46"/>
    <n v="2.7760378186656052"/>
  </r>
  <r>
    <x v="45"/>
    <x v="45"/>
    <n v="43100"/>
    <x v="1"/>
    <x v="46"/>
    <n v="2.4225680898282542"/>
  </r>
  <r>
    <x v="46"/>
    <x v="46"/>
    <n v="42735"/>
    <x v="0"/>
    <x v="46"/>
    <n v="1.7498674255474722"/>
  </r>
  <r>
    <x v="46"/>
    <x v="46"/>
    <n v="43100"/>
    <x v="1"/>
    <x v="46"/>
    <n v="1.6142027838499515"/>
  </r>
  <r>
    <x v="47"/>
    <x v="47"/>
    <n v="42735"/>
    <x v="0"/>
    <x v="46"/>
    <n v="1.6813672342245418"/>
  </r>
  <r>
    <x v="47"/>
    <x v="47"/>
    <n v="43100"/>
    <x v="1"/>
    <x v="46"/>
    <n v="2.1452905679425918"/>
  </r>
  <r>
    <x v="48"/>
    <x v="48"/>
    <n v="42735"/>
    <x v="0"/>
    <x v="46"/>
    <n v="2.5385529977156365"/>
  </r>
  <r>
    <x v="48"/>
    <x v="48"/>
    <n v="43100"/>
    <x v="1"/>
    <x v="46"/>
    <n v="2.6264731060901201"/>
  </r>
  <r>
    <x v="49"/>
    <x v="49"/>
    <n v="42735"/>
    <x v="0"/>
    <x v="46"/>
    <n v="1.1745249049551678"/>
  </r>
  <r>
    <x v="49"/>
    <x v="49"/>
    <n v="43100"/>
    <x v="1"/>
    <x v="46"/>
    <n v="1.3688113391207062"/>
  </r>
  <r>
    <x v="50"/>
    <x v="50"/>
    <n v="42735"/>
    <x v="0"/>
    <x v="46"/>
    <n v="2.2966874818944696"/>
  </r>
  <r>
    <x v="50"/>
    <x v="50"/>
    <n v="42369"/>
    <x v="2"/>
    <x v="46"/>
    <n v="2.3951270211365014"/>
  </r>
  <r>
    <x v="50"/>
    <x v="50"/>
    <n v="43100"/>
    <x v="1"/>
    <x v="46"/>
    <n v="3.0784185219005771"/>
  </r>
  <r>
    <x v="51"/>
    <x v="51"/>
    <n v="42735"/>
    <x v="0"/>
    <x v="46"/>
    <n v="0.69521807627637422"/>
  </r>
  <r>
    <x v="51"/>
    <x v="51"/>
    <n v="43100"/>
    <x v="1"/>
    <x v="46"/>
    <n v="0.59184046115052458"/>
  </r>
  <r>
    <x v="52"/>
    <x v="52"/>
    <n v="42735"/>
    <x v="0"/>
    <x v="46"/>
    <n v="1.5573217179313918"/>
  </r>
  <r>
    <x v="52"/>
    <x v="52"/>
    <n v="42369"/>
    <x v="2"/>
    <x v="46"/>
    <n v="1.3729014125304095"/>
  </r>
  <r>
    <x v="52"/>
    <x v="52"/>
    <n v="43100"/>
    <x v="1"/>
    <x v="46"/>
    <n v="1.7265968161715395"/>
  </r>
  <r>
    <x v="53"/>
    <x v="53"/>
    <n v="42735"/>
    <x v="0"/>
    <x v="46"/>
    <n v="1.3455069690761476"/>
  </r>
  <r>
    <x v="53"/>
    <x v="53"/>
    <n v="43100"/>
    <x v="1"/>
    <x v="46"/>
    <n v="1.2092795268329177"/>
  </r>
  <r>
    <x v="54"/>
    <x v="54"/>
    <n v="42735"/>
    <x v="0"/>
    <x v="46"/>
    <n v="9.1028473308815156E-3"/>
  </r>
  <r>
    <x v="54"/>
    <x v="54"/>
    <n v="43100"/>
    <x v="1"/>
    <x v="46"/>
    <n v="1.6050431616771457E-2"/>
  </r>
  <r>
    <x v="55"/>
    <x v="55"/>
    <n v="42735"/>
    <x v="0"/>
    <x v="46"/>
    <n v="2.0093674622028406"/>
  </r>
  <r>
    <x v="55"/>
    <x v="55"/>
    <n v="43100"/>
    <x v="1"/>
    <x v="46"/>
    <n v="4.5234233073805576"/>
  </r>
  <r>
    <x v="56"/>
    <x v="56"/>
    <n v="42735"/>
    <x v="0"/>
    <x v="46"/>
    <n v="0.90510788607038561"/>
  </r>
  <r>
    <x v="56"/>
    <x v="56"/>
    <n v="42369"/>
    <x v="2"/>
    <x v="46"/>
    <n v="0.78469902102234357"/>
  </r>
  <r>
    <x v="56"/>
    <x v="56"/>
    <n v="43100"/>
    <x v="1"/>
    <x v="46"/>
    <n v="0.78830479032648859"/>
  </r>
  <r>
    <x v="57"/>
    <x v="57"/>
    <n v="42735"/>
    <x v="0"/>
    <x v="46"/>
    <n v="2.9437435263767928"/>
  </r>
  <r>
    <x v="57"/>
    <x v="57"/>
    <n v="42369"/>
    <x v="2"/>
    <x v="46"/>
    <n v="1.1414679725090706"/>
  </r>
  <r>
    <x v="57"/>
    <x v="57"/>
    <n v="42185"/>
    <x v="2"/>
    <x v="46"/>
    <n v="0.73425350018596591"/>
  </r>
  <r>
    <x v="57"/>
    <x v="57"/>
    <n v="43100"/>
    <x v="1"/>
    <x v="46"/>
    <n v="2.2257520210607291"/>
  </r>
  <r>
    <x v="58"/>
    <x v="58"/>
    <n v="42735"/>
    <x v="0"/>
    <x v="46"/>
    <n v="44.724764824014372"/>
  </r>
  <r>
    <x v="58"/>
    <x v="58"/>
    <n v="43100"/>
    <x v="1"/>
    <x v="46"/>
    <n v="20.30521837287851"/>
  </r>
  <r>
    <x v="59"/>
    <x v="59"/>
    <n v="42735"/>
    <x v="0"/>
    <x v="46"/>
    <n v="0.4461346271939734"/>
  </r>
  <r>
    <x v="59"/>
    <x v="59"/>
    <n v="43100"/>
    <x v="1"/>
    <x v="46"/>
    <n v="0.62303182161582293"/>
  </r>
  <r>
    <x v="60"/>
    <x v="60"/>
    <n v="42735"/>
    <x v="0"/>
    <x v="46"/>
    <n v="1.2701868369083318"/>
  </r>
  <r>
    <x v="60"/>
    <x v="60"/>
    <n v="42369"/>
    <x v="2"/>
    <x v="46"/>
    <n v="1.0560264334624665"/>
  </r>
  <r>
    <x v="60"/>
    <x v="60"/>
    <n v="43100"/>
    <x v="1"/>
    <x v="46"/>
    <n v="1.050397374655166"/>
  </r>
  <r>
    <x v="61"/>
    <x v="61"/>
    <n v="42735"/>
    <x v="0"/>
    <x v="46"/>
    <n v="1.8909026963976525"/>
  </r>
  <r>
    <x v="61"/>
    <x v="61"/>
    <n v="43100"/>
    <x v="1"/>
    <x v="46"/>
    <n v="2.3081062854423617"/>
  </r>
  <r>
    <x v="62"/>
    <x v="62"/>
    <n v="42735"/>
    <x v="0"/>
    <x v="46"/>
    <n v="2.4788383242212357"/>
  </r>
  <r>
    <x v="62"/>
    <x v="62"/>
    <n v="43100"/>
    <x v="1"/>
    <x v="46"/>
    <n v="2.1280040025157896"/>
  </r>
  <r>
    <x v="63"/>
    <x v="63"/>
    <n v="42735"/>
    <x v="0"/>
    <x v="46"/>
    <n v="4.9754918774997412"/>
  </r>
  <r>
    <x v="63"/>
    <x v="63"/>
    <n v="43100"/>
    <x v="1"/>
    <x v="46"/>
    <n v="4.2964984173972089"/>
  </r>
  <r>
    <x v="64"/>
    <x v="64"/>
    <n v="42735"/>
    <x v="0"/>
    <x v="46"/>
    <n v="5.6189113288765942"/>
  </r>
  <r>
    <x v="64"/>
    <x v="64"/>
    <n v="42369"/>
    <x v="2"/>
    <x v="46"/>
    <n v="5.4776777244906425"/>
  </r>
  <r>
    <x v="64"/>
    <x v="64"/>
    <n v="43100"/>
    <x v="1"/>
    <x v="46"/>
    <n v="6.8762349428483907"/>
  </r>
  <r>
    <x v="65"/>
    <x v="65"/>
    <n v="42735"/>
    <x v="0"/>
    <x v="46"/>
    <n v="2.8240278317214536"/>
  </r>
  <r>
    <x v="65"/>
    <x v="65"/>
    <n v="42369"/>
    <x v="2"/>
    <x v="46"/>
    <n v="3.4786929012032899"/>
  </r>
  <r>
    <x v="65"/>
    <x v="65"/>
    <n v="42185"/>
    <x v="2"/>
    <x v="46"/>
    <n v="1.8748712381668138"/>
  </r>
  <r>
    <x v="65"/>
    <x v="65"/>
    <n v="43100"/>
    <x v="1"/>
    <x v="46"/>
    <n v="3.3343778469731817"/>
  </r>
  <r>
    <x v="66"/>
    <x v="66"/>
    <n v="42735"/>
    <x v="0"/>
    <x v="46"/>
    <n v="1.8551399311224765"/>
  </r>
  <r>
    <x v="66"/>
    <x v="66"/>
    <n v="43100"/>
    <x v="1"/>
    <x v="46"/>
    <n v="1.7290656876231021"/>
  </r>
  <r>
    <x v="67"/>
    <x v="67"/>
    <n v="42735"/>
    <x v="0"/>
    <x v="46"/>
    <n v="1.19933748617734"/>
  </r>
  <r>
    <x v="67"/>
    <x v="67"/>
    <n v="43100"/>
    <x v="1"/>
    <x v="46"/>
    <n v="1.1377166892255333"/>
  </r>
  <r>
    <x v="68"/>
    <x v="68"/>
    <n v="42735"/>
    <x v="0"/>
    <x v="46"/>
    <n v="1.0008488654545091"/>
  </r>
  <r>
    <x v="68"/>
    <x v="68"/>
    <n v="43100"/>
    <x v="1"/>
    <x v="46"/>
    <n v="0.32547968038889569"/>
  </r>
  <r>
    <x v="69"/>
    <x v="69"/>
    <n v="42735"/>
    <x v="0"/>
    <x v="46"/>
    <n v="5.1187607899946208"/>
  </r>
  <r>
    <x v="69"/>
    <x v="69"/>
    <n v="43100"/>
    <x v="1"/>
    <x v="46"/>
    <n v="4.370201705838638"/>
  </r>
  <r>
    <x v="70"/>
    <x v="70"/>
    <n v="42735"/>
    <x v="0"/>
    <x v="46"/>
    <n v="1.4048321414148823"/>
  </r>
  <r>
    <x v="70"/>
    <x v="70"/>
    <n v="43100"/>
    <x v="1"/>
    <x v="46"/>
    <n v="1.6482230354853402"/>
  </r>
  <r>
    <x v="71"/>
    <x v="71"/>
    <n v="42735"/>
    <x v="0"/>
    <x v="46"/>
    <n v="0.60648169623952031"/>
  </r>
  <r>
    <x v="71"/>
    <x v="71"/>
    <n v="42369"/>
    <x v="2"/>
    <x v="46"/>
    <n v="0.87896716461036895"/>
  </r>
  <r>
    <x v="71"/>
    <x v="71"/>
    <n v="43100"/>
    <x v="1"/>
    <x v="46"/>
    <n v="0.46646779355956075"/>
  </r>
  <r>
    <x v="72"/>
    <x v="72"/>
    <n v="42735"/>
    <x v="0"/>
    <x v="46"/>
    <n v="1.4360031797008717"/>
  </r>
  <r>
    <x v="72"/>
    <x v="72"/>
    <n v="43100"/>
    <x v="1"/>
    <x v="46"/>
    <n v="2.3226774949702698"/>
  </r>
  <r>
    <x v="0"/>
    <x v="0"/>
    <n v="42735"/>
    <x v="0"/>
    <x v="47"/>
    <n v="1.3513859133122403"/>
  </r>
  <r>
    <x v="0"/>
    <x v="0"/>
    <n v="43100"/>
    <x v="1"/>
    <x v="47"/>
    <n v="1.3450541193743062"/>
  </r>
  <r>
    <x v="1"/>
    <x v="1"/>
    <n v="42735"/>
    <x v="0"/>
    <x v="47"/>
    <n v="1.5439717541331235"/>
  </r>
  <r>
    <x v="2"/>
    <x v="2"/>
    <n v="42735"/>
    <x v="0"/>
    <x v="47"/>
    <n v="0.47164304669857782"/>
  </r>
  <r>
    <x v="2"/>
    <x v="2"/>
    <n v="43100"/>
    <x v="1"/>
    <x v="47"/>
    <n v="0.52835339108900525"/>
  </r>
  <r>
    <x v="3"/>
    <x v="3"/>
    <n v="42735"/>
    <x v="0"/>
    <x v="47"/>
    <n v="0.28398002732143723"/>
  </r>
  <r>
    <x v="3"/>
    <x v="3"/>
    <n v="43100"/>
    <x v="1"/>
    <x v="47"/>
    <n v="0.29146651413543745"/>
  </r>
  <r>
    <x v="4"/>
    <x v="4"/>
    <n v="42735"/>
    <x v="0"/>
    <x v="47"/>
    <n v="4.4502890817614542"/>
  </r>
  <r>
    <x v="4"/>
    <x v="4"/>
    <n v="43100"/>
    <x v="1"/>
    <x v="47"/>
    <n v="1.4485463613310006"/>
  </r>
  <r>
    <x v="5"/>
    <x v="5"/>
    <n v="42735"/>
    <x v="0"/>
    <x v="47"/>
    <n v="0.71476710185601233"/>
  </r>
  <r>
    <x v="5"/>
    <x v="5"/>
    <n v="43100"/>
    <x v="1"/>
    <x v="47"/>
    <n v="0.86192849681794093"/>
  </r>
  <r>
    <x v="6"/>
    <x v="6"/>
    <n v="42735"/>
    <x v="0"/>
    <x v="47"/>
    <n v="0.5941104631741283"/>
  </r>
  <r>
    <x v="6"/>
    <x v="6"/>
    <n v="42369"/>
    <x v="2"/>
    <x v="47"/>
    <n v="0.4764626765977315"/>
  </r>
  <r>
    <x v="6"/>
    <x v="6"/>
    <n v="43100"/>
    <x v="1"/>
    <x v="47"/>
    <n v="0.64084873045318158"/>
  </r>
  <r>
    <x v="7"/>
    <x v="7"/>
    <n v="42735"/>
    <x v="0"/>
    <x v="47"/>
    <n v="1.4723440153773566"/>
  </r>
  <r>
    <x v="7"/>
    <x v="7"/>
    <n v="43100"/>
    <x v="1"/>
    <x v="47"/>
    <n v="1.6239537567216109"/>
  </r>
  <r>
    <x v="8"/>
    <x v="8"/>
    <n v="42735"/>
    <x v="0"/>
    <x v="47"/>
    <n v="0.2367954905188582"/>
  </r>
  <r>
    <x v="8"/>
    <x v="8"/>
    <n v="42369"/>
    <x v="2"/>
    <x v="47"/>
    <n v="0.27280258854725542"/>
  </r>
  <r>
    <x v="8"/>
    <x v="8"/>
    <n v="43100"/>
    <x v="1"/>
    <x v="47"/>
    <n v="0.23279154814554281"/>
  </r>
  <r>
    <x v="9"/>
    <x v="9"/>
    <n v="42735"/>
    <x v="0"/>
    <x v="47"/>
    <n v="1.0753169653766346"/>
  </r>
  <r>
    <x v="9"/>
    <x v="9"/>
    <n v="43100"/>
    <x v="1"/>
    <x v="47"/>
    <n v="0.8919076547091046"/>
  </r>
  <r>
    <x v="10"/>
    <x v="10"/>
    <n v="42735"/>
    <x v="0"/>
    <x v="47"/>
    <n v="0.6656672755091152"/>
  </r>
  <r>
    <x v="10"/>
    <x v="10"/>
    <n v="43100"/>
    <x v="1"/>
    <x v="47"/>
    <n v="0.82041398373711405"/>
  </r>
  <r>
    <x v="11"/>
    <x v="11"/>
    <n v="42735"/>
    <x v="0"/>
    <x v="47"/>
    <n v="1.3342164951708149"/>
  </r>
  <r>
    <x v="11"/>
    <x v="11"/>
    <n v="43100"/>
    <x v="1"/>
    <x v="47"/>
    <n v="1.4285167699860599"/>
  </r>
  <r>
    <x v="12"/>
    <x v="12"/>
    <n v="42735"/>
    <x v="0"/>
    <x v="47"/>
    <n v="0.4198195072947985"/>
  </r>
  <r>
    <x v="12"/>
    <x v="12"/>
    <n v="43100"/>
    <x v="1"/>
    <x v="47"/>
    <n v="0.50387295649541231"/>
  </r>
  <r>
    <x v="13"/>
    <x v="13"/>
    <n v="42735"/>
    <x v="0"/>
    <x v="47"/>
    <n v="0.27863255573871298"/>
  </r>
  <r>
    <x v="13"/>
    <x v="13"/>
    <n v="43100"/>
    <x v="1"/>
    <x v="47"/>
    <n v="0.25975887836727568"/>
  </r>
  <r>
    <x v="14"/>
    <x v="14"/>
    <n v="42735"/>
    <x v="0"/>
    <x v="47"/>
    <n v="0.80352184029018947"/>
  </r>
  <r>
    <x v="14"/>
    <x v="14"/>
    <n v="42369"/>
    <x v="2"/>
    <x v="47"/>
    <n v="0.8761066239605344"/>
  </r>
  <r>
    <x v="14"/>
    <x v="14"/>
    <n v="43100"/>
    <x v="1"/>
    <x v="47"/>
    <n v="1.3078180268609596"/>
  </r>
  <r>
    <x v="15"/>
    <x v="15"/>
    <n v="42735"/>
    <x v="0"/>
    <x v="47"/>
    <n v="0.91106136681986727"/>
  </r>
  <r>
    <x v="15"/>
    <x v="15"/>
    <n v="42369"/>
    <x v="2"/>
    <x v="47"/>
    <n v="0.94572629226097904"/>
  </r>
  <r>
    <x v="15"/>
    <x v="15"/>
    <n v="43100"/>
    <x v="1"/>
    <x v="47"/>
    <n v="0.81145209184523226"/>
  </r>
  <r>
    <x v="16"/>
    <x v="16"/>
    <n v="42735"/>
    <x v="0"/>
    <x v="47"/>
    <n v="2.2485031784096194"/>
  </r>
  <r>
    <x v="16"/>
    <x v="16"/>
    <n v="43100"/>
    <x v="1"/>
    <x v="47"/>
    <n v="1.9384636414283296"/>
  </r>
  <r>
    <x v="17"/>
    <x v="17"/>
    <n v="42735"/>
    <x v="0"/>
    <x v="47"/>
    <n v="1.1634373781443843"/>
  </r>
  <r>
    <x v="17"/>
    <x v="17"/>
    <n v="43100"/>
    <x v="1"/>
    <x v="47"/>
    <n v="1.8627203400353158"/>
  </r>
  <r>
    <x v="18"/>
    <x v="18"/>
    <n v="42735"/>
    <x v="0"/>
    <x v="47"/>
    <n v="0.44636876386477808"/>
  </r>
  <r>
    <x v="18"/>
    <x v="18"/>
    <n v="43100"/>
    <x v="1"/>
    <x v="47"/>
    <n v="0.30981326016502525"/>
  </r>
  <r>
    <x v="19"/>
    <x v="19"/>
    <n v="42735"/>
    <x v="0"/>
    <x v="47"/>
    <n v="6.5452436842572741"/>
  </r>
  <r>
    <x v="19"/>
    <x v="19"/>
    <n v="42369"/>
    <x v="2"/>
    <x v="47"/>
    <n v="2.394940337573225"/>
  </r>
  <r>
    <x v="19"/>
    <x v="19"/>
    <n v="43100"/>
    <x v="1"/>
    <x v="47"/>
    <n v="13.115373879013397"/>
  </r>
  <r>
    <x v="20"/>
    <x v="20"/>
    <n v="42735"/>
    <x v="0"/>
    <x v="47"/>
    <n v="1.0336354564602444"/>
  </r>
  <r>
    <x v="20"/>
    <x v="20"/>
    <n v="42369"/>
    <x v="2"/>
    <x v="47"/>
    <n v="0.94274086233859966"/>
  </r>
  <r>
    <x v="20"/>
    <x v="20"/>
    <n v="43100"/>
    <x v="1"/>
    <x v="47"/>
    <n v="1.2122014698616919"/>
  </r>
  <r>
    <x v="21"/>
    <x v="21"/>
    <n v="42735"/>
    <x v="0"/>
    <x v="47"/>
    <n v="1.3488377339918536"/>
  </r>
  <r>
    <x v="21"/>
    <x v="21"/>
    <n v="43100"/>
    <x v="1"/>
    <x v="47"/>
    <n v="1.5209728212706592"/>
  </r>
  <r>
    <x v="22"/>
    <x v="22"/>
    <n v="42735"/>
    <x v="0"/>
    <x v="47"/>
    <n v="0.48154198099045492"/>
  </r>
  <r>
    <x v="22"/>
    <x v="22"/>
    <n v="42369"/>
    <x v="2"/>
    <x v="47"/>
    <n v="0.2646966140760279"/>
  </r>
  <r>
    <x v="22"/>
    <x v="22"/>
    <n v="43100"/>
    <x v="1"/>
    <x v="47"/>
    <n v="0.49578953331684816"/>
  </r>
  <r>
    <x v="23"/>
    <x v="23"/>
    <n v="42735"/>
    <x v="0"/>
    <x v="47"/>
    <n v="2.300920733509598"/>
  </r>
  <r>
    <x v="23"/>
    <x v="23"/>
    <n v="43100"/>
    <x v="1"/>
    <x v="47"/>
    <n v="2.2522087232894847"/>
  </r>
  <r>
    <x v="24"/>
    <x v="24"/>
    <n v="42735"/>
    <x v="0"/>
    <x v="47"/>
    <n v="6.1424146023468058"/>
  </r>
  <r>
    <x v="24"/>
    <x v="24"/>
    <n v="43100"/>
    <x v="1"/>
    <x v="47"/>
    <n v="6.3628133478553659"/>
  </r>
  <r>
    <x v="25"/>
    <x v="25"/>
    <n v="42735"/>
    <x v="0"/>
    <x v="47"/>
    <n v="1.2479561410719777"/>
  </r>
  <r>
    <x v="25"/>
    <x v="25"/>
    <n v="43100"/>
    <x v="1"/>
    <x v="47"/>
    <n v="1.2390724005873925"/>
  </r>
  <r>
    <x v="26"/>
    <x v="26"/>
    <n v="42735"/>
    <x v="0"/>
    <x v="47"/>
    <n v="3.4267607307020991"/>
  </r>
  <r>
    <x v="26"/>
    <x v="26"/>
    <n v="42369"/>
    <x v="2"/>
    <x v="47"/>
    <n v="1.9705272759635184"/>
  </r>
  <r>
    <x v="26"/>
    <x v="26"/>
    <n v="43100"/>
    <x v="1"/>
    <x v="47"/>
    <n v="3.4301937865438674"/>
  </r>
  <r>
    <x v="27"/>
    <x v="27"/>
    <n v="42735"/>
    <x v="0"/>
    <x v="47"/>
    <n v="0.47056259433160175"/>
  </r>
  <r>
    <x v="27"/>
    <x v="27"/>
    <n v="42369"/>
    <x v="2"/>
    <x v="47"/>
    <n v="0.59093311243425917"/>
  </r>
  <r>
    <x v="27"/>
    <x v="27"/>
    <n v="43100"/>
    <x v="1"/>
    <x v="47"/>
    <n v="0.89347304078226431"/>
  </r>
  <r>
    <x v="28"/>
    <x v="28"/>
    <n v="42735"/>
    <x v="0"/>
    <x v="47"/>
    <n v="2.1303227561916698"/>
  </r>
  <r>
    <x v="28"/>
    <x v="28"/>
    <n v="42369"/>
    <x v="2"/>
    <x v="47"/>
    <n v="1.4369813338567001"/>
  </r>
  <r>
    <x v="28"/>
    <x v="28"/>
    <n v="43100"/>
    <x v="1"/>
    <x v="47"/>
    <n v="1.9227800781471569"/>
  </r>
  <r>
    <x v="29"/>
    <x v="29"/>
    <n v="42735"/>
    <x v="0"/>
    <x v="47"/>
    <n v="0.49002427760751949"/>
  </r>
  <r>
    <x v="29"/>
    <x v="29"/>
    <n v="43100"/>
    <x v="1"/>
    <x v="47"/>
    <n v="0.80078689904089628"/>
  </r>
  <r>
    <x v="30"/>
    <x v="30"/>
    <n v="42735"/>
    <x v="0"/>
    <x v="47"/>
    <n v="1.8357198631088023"/>
  </r>
  <r>
    <x v="30"/>
    <x v="30"/>
    <n v="43100"/>
    <x v="1"/>
    <x v="47"/>
    <n v="2.3548663622286132"/>
  </r>
  <r>
    <x v="73"/>
    <x v="73"/>
    <n v="42735"/>
    <x v="0"/>
    <x v="47"/>
    <n v="0.99850583491324663"/>
  </r>
  <r>
    <x v="31"/>
    <x v="31"/>
    <n v="42735"/>
    <x v="0"/>
    <x v="47"/>
    <n v="2.1368299907123589"/>
  </r>
  <r>
    <x v="31"/>
    <x v="31"/>
    <n v="43100"/>
    <x v="1"/>
    <x v="47"/>
    <n v="0.79838005560793468"/>
  </r>
  <r>
    <x v="32"/>
    <x v="32"/>
    <n v="42735"/>
    <x v="0"/>
    <x v="47"/>
    <n v="2.0274339846308305"/>
  </r>
  <r>
    <x v="32"/>
    <x v="32"/>
    <n v="43100"/>
    <x v="1"/>
    <x v="47"/>
    <n v="2.7920278305128798"/>
  </r>
  <r>
    <x v="33"/>
    <x v="33"/>
    <n v="42735"/>
    <x v="0"/>
    <x v="47"/>
    <n v="4.7697966165941734"/>
  </r>
  <r>
    <x v="33"/>
    <x v="33"/>
    <n v="42369"/>
    <x v="2"/>
    <x v="47"/>
    <n v="4.559760687611865"/>
  </r>
  <r>
    <x v="33"/>
    <x v="33"/>
    <n v="43100"/>
    <x v="1"/>
    <x v="47"/>
    <n v="2.5637598836921915"/>
  </r>
  <r>
    <x v="34"/>
    <x v="34"/>
    <n v="42735"/>
    <x v="0"/>
    <x v="47"/>
    <n v="28.083922908026349"/>
  </r>
  <r>
    <x v="34"/>
    <x v="34"/>
    <n v="42369"/>
    <x v="2"/>
    <x v="47"/>
    <n v="0.2941938571253494"/>
  </r>
  <r>
    <x v="34"/>
    <x v="34"/>
    <n v="43100"/>
    <x v="1"/>
    <x v="47"/>
    <n v="17.602544279962647"/>
  </r>
  <r>
    <x v="35"/>
    <x v="35"/>
    <n v="42735"/>
    <x v="0"/>
    <x v="47"/>
    <n v="0.50893636205231008"/>
  </r>
  <r>
    <x v="35"/>
    <x v="35"/>
    <n v="43100"/>
    <x v="1"/>
    <x v="47"/>
    <n v="0.74893162405357849"/>
  </r>
  <r>
    <x v="36"/>
    <x v="36"/>
    <n v="42735"/>
    <x v="0"/>
    <x v="47"/>
    <n v="0.19092344519116225"/>
  </r>
  <r>
    <x v="36"/>
    <x v="36"/>
    <n v="43100"/>
    <x v="1"/>
    <x v="47"/>
    <n v="0.19122328034427666"/>
  </r>
  <r>
    <x v="37"/>
    <x v="37"/>
    <n v="42735"/>
    <x v="0"/>
    <x v="47"/>
    <n v="0.86535302100240497"/>
  </r>
  <r>
    <x v="37"/>
    <x v="37"/>
    <n v="43100"/>
    <x v="1"/>
    <x v="47"/>
    <n v="0.60736756107386569"/>
  </r>
  <r>
    <x v="38"/>
    <x v="38"/>
    <n v="42735"/>
    <x v="0"/>
    <x v="47"/>
    <n v="1.8750819413616568"/>
  </r>
  <r>
    <x v="38"/>
    <x v="38"/>
    <n v="43100"/>
    <x v="1"/>
    <x v="47"/>
    <n v="1.9129971460823625"/>
  </r>
  <r>
    <x v="39"/>
    <x v="39"/>
    <n v="42735"/>
    <x v="0"/>
    <x v="47"/>
    <n v="0.58978270236020502"/>
  </r>
  <r>
    <x v="39"/>
    <x v="39"/>
    <n v="43100"/>
    <x v="1"/>
    <x v="47"/>
    <n v="0.58209431249070265"/>
  </r>
  <r>
    <x v="40"/>
    <x v="40"/>
    <n v="42735"/>
    <x v="0"/>
    <x v="47"/>
    <n v="2.9982775745517727"/>
  </r>
  <r>
    <x v="40"/>
    <x v="40"/>
    <n v="42369"/>
    <x v="2"/>
    <x v="47"/>
    <n v="2.799149374017885"/>
  </r>
  <r>
    <x v="40"/>
    <x v="40"/>
    <n v="43100"/>
    <x v="1"/>
    <x v="47"/>
    <n v="3.7665216224701408"/>
  </r>
  <r>
    <x v="41"/>
    <x v="41"/>
    <n v="42735"/>
    <x v="0"/>
    <x v="47"/>
    <n v="2.1965930462420151"/>
  </r>
  <r>
    <x v="41"/>
    <x v="41"/>
    <n v="42369"/>
    <x v="2"/>
    <x v="47"/>
    <n v="1.8432630527507916"/>
  </r>
  <r>
    <x v="41"/>
    <x v="41"/>
    <n v="43100"/>
    <x v="1"/>
    <x v="47"/>
    <n v="2.5328530881070139"/>
  </r>
  <r>
    <x v="42"/>
    <x v="42"/>
    <n v="42735"/>
    <x v="0"/>
    <x v="47"/>
    <n v="1.467778429860332"/>
  </r>
  <r>
    <x v="42"/>
    <x v="42"/>
    <n v="42369"/>
    <x v="2"/>
    <x v="47"/>
    <n v="1.2117278049826616"/>
  </r>
  <r>
    <x v="42"/>
    <x v="42"/>
    <n v="43100"/>
    <x v="1"/>
    <x v="47"/>
    <n v="1.5268576169688428"/>
  </r>
  <r>
    <x v="43"/>
    <x v="43"/>
    <n v="42735"/>
    <x v="0"/>
    <x v="47"/>
    <n v="2.0482110063374042"/>
  </r>
  <r>
    <x v="43"/>
    <x v="43"/>
    <n v="43100"/>
    <x v="1"/>
    <x v="47"/>
    <n v="2.2170016474722667"/>
  </r>
  <r>
    <x v="44"/>
    <x v="44"/>
    <n v="42735"/>
    <x v="0"/>
    <x v="47"/>
    <n v="0.73351293178804133"/>
  </r>
  <r>
    <x v="44"/>
    <x v="44"/>
    <n v="42369"/>
    <x v="2"/>
    <x v="47"/>
    <n v="1.0178844091836246"/>
  </r>
  <r>
    <x v="44"/>
    <x v="44"/>
    <n v="43100"/>
    <x v="1"/>
    <x v="47"/>
    <n v="0.9503687081346569"/>
  </r>
  <r>
    <x v="45"/>
    <x v="45"/>
    <n v="42735"/>
    <x v="0"/>
    <x v="47"/>
    <n v="2.7760378186656052"/>
  </r>
  <r>
    <x v="45"/>
    <x v="45"/>
    <n v="43100"/>
    <x v="1"/>
    <x v="47"/>
    <n v="2.4225680898282542"/>
  </r>
  <r>
    <x v="46"/>
    <x v="46"/>
    <n v="42735"/>
    <x v="0"/>
    <x v="47"/>
    <n v="1.6140890906071945"/>
  </r>
  <r>
    <x v="46"/>
    <x v="46"/>
    <n v="43100"/>
    <x v="1"/>
    <x v="47"/>
    <n v="1.4765018200628857"/>
  </r>
  <r>
    <x v="47"/>
    <x v="47"/>
    <n v="42735"/>
    <x v="0"/>
    <x v="47"/>
    <n v="1.6812419393639699"/>
  </r>
  <r>
    <x v="47"/>
    <x v="47"/>
    <n v="43100"/>
    <x v="1"/>
    <x v="47"/>
    <n v="2.1452045247259521"/>
  </r>
  <r>
    <x v="48"/>
    <x v="48"/>
    <n v="42735"/>
    <x v="0"/>
    <x v="47"/>
    <n v="2.1223429831043754"/>
  </r>
  <r>
    <x v="48"/>
    <x v="48"/>
    <n v="43100"/>
    <x v="1"/>
    <x v="47"/>
    <n v="2.1017903300854255"/>
  </r>
  <r>
    <x v="49"/>
    <x v="49"/>
    <n v="42735"/>
    <x v="0"/>
    <x v="47"/>
    <n v="0.99418640742227027"/>
  </r>
  <r>
    <x v="49"/>
    <x v="49"/>
    <n v="43100"/>
    <x v="1"/>
    <x v="47"/>
    <n v="1.0765932480833538"/>
  </r>
  <r>
    <x v="50"/>
    <x v="50"/>
    <n v="42735"/>
    <x v="0"/>
    <x v="47"/>
    <n v="1.8251711186999118"/>
  </r>
  <r>
    <x v="50"/>
    <x v="50"/>
    <n v="42369"/>
    <x v="2"/>
    <x v="47"/>
    <n v="1.295087458114238"/>
  </r>
  <r>
    <x v="50"/>
    <x v="50"/>
    <n v="43100"/>
    <x v="1"/>
    <x v="47"/>
    <n v="2.6583253867434031"/>
  </r>
  <r>
    <x v="51"/>
    <x v="51"/>
    <n v="42735"/>
    <x v="0"/>
    <x v="47"/>
    <n v="0.66377919001387142"/>
  </r>
  <r>
    <x v="51"/>
    <x v="51"/>
    <n v="43100"/>
    <x v="1"/>
    <x v="47"/>
    <n v="0.55388046499812671"/>
  </r>
  <r>
    <x v="52"/>
    <x v="52"/>
    <n v="42735"/>
    <x v="0"/>
    <x v="47"/>
    <n v="1.3999515895892591"/>
  </r>
  <r>
    <x v="52"/>
    <x v="52"/>
    <n v="42369"/>
    <x v="2"/>
    <x v="47"/>
    <n v="1.2944921487385175"/>
  </r>
  <r>
    <x v="52"/>
    <x v="52"/>
    <n v="43100"/>
    <x v="1"/>
    <x v="47"/>
    <n v="1.5429174289442977"/>
  </r>
  <r>
    <x v="53"/>
    <x v="53"/>
    <n v="42735"/>
    <x v="0"/>
    <x v="47"/>
    <n v="0.22497520234712284"/>
  </r>
  <r>
    <x v="53"/>
    <x v="53"/>
    <n v="43100"/>
    <x v="1"/>
    <x v="47"/>
    <n v="0.20369578101126765"/>
  </r>
  <r>
    <x v="54"/>
    <x v="54"/>
    <n v="42735"/>
    <x v="0"/>
    <x v="47"/>
    <n v="9.1028473308815156E-3"/>
  </r>
  <r>
    <x v="54"/>
    <x v="54"/>
    <n v="43100"/>
    <x v="1"/>
    <x v="47"/>
    <n v="1.6050431616771457E-2"/>
  </r>
  <r>
    <x v="55"/>
    <x v="55"/>
    <n v="42735"/>
    <x v="0"/>
    <x v="47"/>
    <n v="2.0093674622028406"/>
  </r>
  <r>
    <x v="55"/>
    <x v="55"/>
    <n v="43100"/>
    <x v="1"/>
    <x v="47"/>
    <n v="4.5234233073805576"/>
  </r>
  <r>
    <x v="56"/>
    <x v="56"/>
    <n v="42735"/>
    <x v="0"/>
    <x v="47"/>
    <n v="0.90510788607038561"/>
  </r>
  <r>
    <x v="56"/>
    <x v="56"/>
    <n v="42369"/>
    <x v="2"/>
    <x v="47"/>
    <n v="0.78469902102234357"/>
  </r>
  <r>
    <x v="56"/>
    <x v="56"/>
    <n v="43100"/>
    <x v="1"/>
    <x v="47"/>
    <n v="0.78830479032648859"/>
  </r>
  <r>
    <x v="57"/>
    <x v="57"/>
    <n v="42735"/>
    <x v="0"/>
    <x v="47"/>
    <n v="2.8385641515463633"/>
  </r>
  <r>
    <x v="57"/>
    <x v="57"/>
    <n v="42369"/>
    <x v="2"/>
    <x v="47"/>
    <n v="1.0671085173940467"/>
  </r>
  <r>
    <x v="57"/>
    <x v="57"/>
    <n v="42185"/>
    <x v="2"/>
    <x v="47"/>
    <n v="0.5929828710077979"/>
  </r>
  <r>
    <x v="57"/>
    <x v="57"/>
    <n v="43100"/>
    <x v="1"/>
    <x v="47"/>
    <n v="2.1392504697166572"/>
  </r>
  <r>
    <x v="58"/>
    <x v="58"/>
    <n v="42735"/>
    <x v="0"/>
    <x v="47"/>
    <n v="42.33152473898695"/>
  </r>
  <r>
    <x v="58"/>
    <x v="58"/>
    <n v="43100"/>
    <x v="1"/>
    <x v="47"/>
    <n v="17.517980335285372"/>
  </r>
  <r>
    <x v="59"/>
    <x v="59"/>
    <n v="42735"/>
    <x v="0"/>
    <x v="47"/>
    <n v="0.4461346271939734"/>
  </r>
  <r>
    <x v="59"/>
    <x v="59"/>
    <n v="43100"/>
    <x v="1"/>
    <x v="47"/>
    <n v="0.43550181265376875"/>
  </r>
  <r>
    <x v="60"/>
    <x v="60"/>
    <n v="42735"/>
    <x v="0"/>
    <x v="47"/>
    <n v="1.2701868369083318"/>
  </r>
  <r>
    <x v="60"/>
    <x v="60"/>
    <n v="42369"/>
    <x v="2"/>
    <x v="47"/>
    <n v="1.0560264334624665"/>
  </r>
  <r>
    <x v="60"/>
    <x v="60"/>
    <n v="43100"/>
    <x v="1"/>
    <x v="47"/>
    <n v="1.050397374655166"/>
  </r>
  <r>
    <x v="61"/>
    <x v="61"/>
    <n v="42735"/>
    <x v="0"/>
    <x v="47"/>
    <n v="1.8794350255979804"/>
  </r>
  <r>
    <x v="61"/>
    <x v="61"/>
    <n v="43100"/>
    <x v="1"/>
    <x v="47"/>
    <n v="1.8100254134324232"/>
  </r>
  <r>
    <x v="62"/>
    <x v="62"/>
    <n v="42735"/>
    <x v="0"/>
    <x v="47"/>
    <n v="2.4578498891557272"/>
  </r>
  <r>
    <x v="62"/>
    <x v="62"/>
    <n v="43100"/>
    <x v="1"/>
    <x v="47"/>
    <n v="1.970762746002054"/>
  </r>
  <r>
    <x v="63"/>
    <x v="63"/>
    <n v="42735"/>
    <x v="0"/>
    <x v="47"/>
    <n v="2.972661736602126"/>
  </r>
  <r>
    <x v="63"/>
    <x v="63"/>
    <n v="43100"/>
    <x v="1"/>
    <x v="47"/>
    <n v="1.91730159194929"/>
  </r>
  <r>
    <x v="64"/>
    <x v="64"/>
    <n v="42735"/>
    <x v="0"/>
    <x v="47"/>
    <n v="3.3887949548855509"/>
  </r>
  <r>
    <x v="64"/>
    <x v="64"/>
    <n v="42369"/>
    <x v="2"/>
    <x v="47"/>
    <n v="2.8068250884753692"/>
  </r>
  <r>
    <x v="64"/>
    <x v="64"/>
    <n v="43100"/>
    <x v="1"/>
    <x v="47"/>
    <n v="3.9906714763224462"/>
  </r>
  <r>
    <x v="65"/>
    <x v="65"/>
    <n v="42735"/>
    <x v="0"/>
    <x v="47"/>
    <n v="2.8074680356552952"/>
  </r>
  <r>
    <x v="65"/>
    <x v="65"/>
    <n v="42369"/>
    <x v="2"/>
    <x v="47"/>
    <n v="3.439902544247837"/>
  </r>
  <r>
    <x v="65"/>
    <x v="65"/>
    <n v="42185"/>
    <x v="2"/>
    <x v="47"/>
    <n v="1.8478454108968811"/>
  </r>
  <r>
    <x v="65"/>
    <x v="65"/>
    <n v="43100"/>
    <x v="1"/>
    <x v="47"/>
    <n v="3.3241924822205147"/>
  </r>
  <r>
    <x v="66"/>
    <x v="66"/>
    <n v="42735"/>
    <x v="0"/>
    <x v="47"/>
    <n v="1.8551399311224765"/>
  </r>
  <r>
    <x v="66"/>
    <x v="66"/>
    <n v="43100"/>
    <x v="1"/>
    <x v="47"/>
    <n v="1.7290656876231021"/>
  </r>
  <r>
    <x v="67"/>
    <x v="67"/>
    <n v="42735"/>
    <x v="0"/>
    <x v="47"/>
    <n v="1.0246146278381865"/>
  </r>
  <r>
    <x v="67"/>
    <x v="67"/>
    <n v="43100"/>
    <x v="1"/>
    <x v="47"/>
    <n v="0.95409560954805006"/>
  </r>
  <r>
    <x v="68"/>
    <x v="68"/>
    <n v="42735"/>
    <x v="0"/>
    <x v="47"/>
    <n v="0.2484432194486853"/>
  </r>
  <r>
    <x v="68"/>
    <x v="68"/>
    <n v="43100"/>
    <x v="1"/>
    <x v="47"/>
    <n v="0.32547968038889569"/>
  </r>
  <r>
    <x v="69"/>
    <x v="69"/>
    <n v="42735"/>
    <x v="0"/>
    <x v="47"/>
    <n v="5.1187607899946208"/>
  </r>
  <r>
    <x v="69"/>
    <x v="69"/>
    <n v="43100"/>
    <x v="1"/>
    <x v="47"/>
    <n v="4.370201705838638"/>
  </r>
  <r>
    <x v="70"/>
    <x v="70"/>
    <n v="42735"/>
    <x v="0"/>
    <x v="47"/>
    <n v="1.3584648791370995"/>
  </r>
  <r>
    <x v="70"/>
    <x v="70"/>
    <n v="43100"/>
    <x v="1"/>
    <x v="47"/>
    <n v="1.5721102242560876"/>
  </r>
  <r>
    <x v="71"/>
    <x v="71"/>
    <n v="42735"/>
    <x v="0"/>
    <x v="47"/>
    <n v="0.57529534243502045"/>
  </r>
  <r>
    <x v="71"/>
    <x v="71"/>
    <n v="42369"/>
    <x v="2"/>
    <x v="47"/>
    <n v="0.58895924062038352"/>
  </r>
  <r>
    <x v="71"/>
    <x v="71"/>
    <n v="43100"/>
    <x v="1"/>
    <x v="47"/>
    <n v="0.44680017654702231"/>
  </r>
  <r>
    <x v="72"/>
    <x v="72"/>
    <n v="42735"/>
    <x v="0"/>
    <x v="47"/>
    <n v="1.3534919621986079"/>
  </r>
  <r>
    <x v="72"/>
    <x v="72"/>
    <n v="43100"/>
    <x v="1"/>
    <x v="47"/>
    <n v="2.1590407534185916"/>
  </r>
  <r>
    <x v="0"/>
    <x v="0"/>
    <n v="42735"/>
    <x v="0"/>
    <x v="48"/>
    <n v="1.2780452582507953"/>
  </r>
  <r>
    <x v="0"/>
    <x v="0"/>
    <n v="43100"/>
    <x v="1"/>
    <x v="48"/>
    <n v="1.2586806868924787"/>
  </r>
  <r>
    <x v="1"/>
    <x v="1"/>
    <n v="42735"/>
    <x v="0"/>
    <x v="48"/>
    <n v="1.9705052757383605"/>
  </r>
  <r>
    <x v="2"/>
    <x v="2"/>
    <n v="42735"/>
    <x v="0"/>
    <x v="48"/>
    <n v="1.2748514046177193"/>
  </r>
  <r>
    <x v="2"/>
    <x v="2"/>
    <n v="43100"/>
    <x v="1"/>
    <x v="48"/>
    <n v="1.2562486563295621"/>
  </r>
  <r>
    <x v="3"/>
    <x v="3"/>
    <n v="42735"/>
    <x v="0"/>
    <x v="48"/>
    <n v="2.7169472868416995"/>
  </r>
  <r>
    <x v="3"/>
    <x v="3"/>
    <n v="43100"/>
    <x v="1"/>
    <x v="48"/>
    <n v="2.3806661561921802"/>
  </r>
  <r>
    <x v="4"/>
    <x v="4"/>
    <n v="42735"/>
    <x v="0"/>
    <x v="48"/>
    <n v="0.73300478192927709"/>
  </r>
  <r>
    <x v="4"/>
    <x v="4"/>
    <n v="43100"/>
    <x v="1"/>
    <x v="48"/>
    <n v="1.7787574862850348"/>
  </r>
  <r>
    <x v="5"/>
    <x v="5"/>
    <n v="42735"/>
    <x v="0"/>
    <x v="48"/>
    <n v="9.060107959320271E-2"/>
  </r>
  <r>
    <x v="5"/>
    <x v="5"/>
    <n v="43100"/>
    <x v="1"/>
    <x v="48"/>
    <n v="8.4203289649816354E-2"/>
  </r>
  <r>
    <x v="6"/>
    <x v="6"/>
    <n v="42735"/>
    <x v="0"/>
    <x v="48"/>
    <n v="1.9822870871209406"/>
  </r>
  <r>
    <x v="6"/>
    <x v="6"/>
    <n v="42369"/>
    <x v="2"/>
    <x v="48"/>
    <n v="1.7925148614607322"/>
  </r>
  <r>
    <x v="6"/>
    <x v="6"/>
    <n v="43100"/>
    <x v="1"/>
    <x v="48"/>
    <n v="1.0718862768488282"/>
  </r>
  <r>
    <x v="7"/>
    <x v="7"/>
    <n v="42735"/>
    <x v="0"/>
    <x v="48"/>
    <n v="0.27526394980422825"/>
  </r>
  <r>
    <x v="7"/>
    <x v="7"/>
    <n v="43100"/>
    <x v="1"/>
    <x v="48"/>
    <n v="0.22009060739372649"/>
  </r>
  <r>
    <x v="8"/>
    <x v="8"/>
    <n v="42735"/>
    <x v="0"/>
    <x v="48"/>
    <n v="239.97778493787914"/>
  </r>
  <r>
    <x v="8"/>
    <x v="8"/>
    <n v="43100"/>
    <x v="1"/>
    <x v="48"/>
    <n v="220.1517315126809"/>
  </r>
  <r>
    <x v="9"/>
    <x v="9"/>
    <n v="42735"/>
    <x v="0"/>
    <x v="48"/>
    <n v="0.43449039924882593"/>
  </r>
  <r>
    <x v="9"/>
    <x v="9"/>
    <n v="43100"/>
    <x v="1"/>
    <x v="48"/>
    <n v="0.70371569129274836"/>
  </r>
  <r>
    <x v="11"/>
    <x v="11"/>
    <n v="42735"/>
    <x v="0"/>
    <x v="48"/>
    <n v="1.4698416275119004"/>
  </r>
  <r>
    <x v="11"/>
    <x v="11"/>
    <n v="43100"/>
    <x v="1"/>
    <x v="48"/>
    <n v="1.364672242268538"/>
  </r>
  <r>
    <x v="12"/>
    <x v="12"/>
    <n v="42735"/>
    <x v="0"/>
    <x v="48"/>
    <n v="0.24003025869431358"/>
  </r>
  <r>
    <x v="12"/>
    <x v="12"/>
    <n v="43100"/>
    <x v="1"/>
    <x v="48"/>
    <n v="0.15563956441816593"/>
  </r>
  <r>
    <x v="13"/>
    <x v="13"/>
    <n v="42735"/>
    <x v="0"/>
    <x v="48"/>
    <n v="9.1663577528932921E-2"/>
  </r>
  <r>
    <x v="13"/>
    <x v="13"/>
    <n v="43100"/>
    <x v="1"/>
    <x v="48"/>
    <n v="6.7039981741485122E-2"/>
  </r>
  <r>
    <x v="14"/>
    <x v="14"/>
    <n v="42735"/>
    <x v="0"/>
    <x v="48"/>
    <n v="1.5360630056916067"/>
  </r>
  <r>
    <x v="14"/>
    <x v="14"/>
    <n v="42369"/>
    <x v="2"/>
    <x v="48"/>
    <n v="1.2014976013344283"/>
  </r>
  <r>
    <x v="14"/>
    <x v="14"/>
    <n v="43100"/>
    <x v="1"/>
    <x v="48"/>
    <n v="1.3763794375501326"/>
  </r>
  <r>
    <x v="15"/>
    <x v="15"/>
    <n v="42735"/>
    <x v="0"/>
    <x v="48"/>
    <n v="1.9390874232020643"/>
  </r>
  <r>
    <x v="15"/>
    <x v="15"/>
    <n v="42369"/>
    <x v="2"/>
    <x v="48"/>
    <n v="2.6644358902280247"/>
  </r>
  <r>
    <x v="15"/>
    <x v="15"/>
    <n v="43100"/>
    <x v="1"/>
    <x v="48"/>
    <n v="2.78399917427173"/>
  </r>
  <r>
    <x v="16"/>
    <x v="16"/>
    <n v="42735"/>
    <x v="0"/>
    <x v="48"/>
    <n v="4.2066349209095542"/>
  </r>
  <r>
    <x v="16"/>
    <x v="16"/>
    <n v="43100"/>
    <x v="1"/>
    <x v="48"/>
    <n v="5.8252052099242118"/>
  </r>
  <r>
    <x v="17"/>
    <x v="17"/>
    <n v="42735"/>
    <x v="0"/>
    <x v="48"/>
    <n v="0.28756745742456946"/>
  </r>
  <r>
    <x v="17"/>
    <x v="17"/>
    <n v="43100"/>
    <x v="1"/>
    <x v="48"/>
    <n v="0.26047935084444124"/>
  </r>
  <r>
    <x v="18"/>
    <x v="18"/>
    <n v="42735"/>
    <x v="0"/>
    <x v="48"/>
    <n v="1.6284923355760332"/>
  </r>
  <r>
    <x v="18"/>
    <x v="18"/>
    <n v="43100"/>
    <x v="1"/>
    <x v="48"/>
    <n v="1.7320457574918808"/>
  </r>
  <r>
    <x v="19"/>
    <x v="19"/>
    <n v="42735"/>
    <x v="0"/>
    <x v="48"/>
    <n v="36.171714761201997"/>
  </r>
  <r>
    <x v="19"/>
    <x v="19"/>
    <n v="42369"/>
    <x v="2"/>
    <x v="48"/>
    <n v="44.35430652808742"/>
  </r>
  <r>
    <x v="19"/>
    <x v="19"/>
    <n v="43100"/>
    <x v="1"/>
    <x v="48"/>
    <n v="72.624083901152389"/>
  </r>
  <r>
    <x v="20"/>
    <x v="20"/>
    <n v="42735"/>
    <x v="0"/>
    <x v="48"/>
    <n v="3.5582567124260085"/>
  </r>
  <r>
    <x v="20"/>
    <x v="20"/>
    <n v="42369"/>
    <x v="2"/>
    <x v="48"/>
    <n v="2.4107293758260528"/>
  </r>
  <r>
    <x v="20"/>
    <x v="20"/>
    <n v="43100"/>
    <x v="1"/>
    <x v="48"/>
    <n v="3.1804667493468739"/>
  </r>
  <r>
    <x v="21"/>
    <x v="21"/>
    <n v="42735"/>
    <x v="0"/>
    <x v="48"/>
    <n v="0.62361871383387479"/>
  </r>
  <r>
    <x v="21"/>
    <x v="21"/>
    <n v="43100"/>
    <x v="1"/>
    <x v="48"/>
    <n v="0.79119179334998191"/>
  </r>
  <r>
    <x v="22"/>
    <x v="22"/>
    <n v="42735"/>
    <x v="0"/>
    <x v="48"/>
    <n v="7.6364514710330589"/>
  </r>
  <r>
    <x v="22"/>
    <x v="22"/>
    <n v="42369"/>
    <x v="2"/>
    <x v="48"/>
    <n v="73.441153484251871"/>
  </r>
  <r>
    <x v="22"/>
    <x v="22"/>
    <n v="43100"/>
    <x v="1"/>
    <x v="48"/>
    <n v="6.1780008360781977"/>
  </r>
  <r>
    <x v="24"/>
    <x v="24"/>
    <n v="43100"/>
    <x v="1"/>
    <x v="48"/>
    <n v="1.465832885431543"/>
  </r>
  <r>
    <x v="25"/>
    <x v="25"/>
    <n v="42735"/>
    <x v="0"/>
    <x v="48"/>
    <n v="2.0589443946725869"/>
  </r>
  <r>
    <x v="25"/>
    <x v="25"/>
    <n v="43100"/>
    <x v="1"/>
    <x v="48"/>
    <n v="2.2133607700633076"/>
  </r>
  <r>
    <x v="26"/>
    <x v="26"/>
    <n v="42735"/>
    <x v="0"/>
    <x v="48"/>
    <n v="0.8627324357282482"/>
  </r>
  <r>
    <x v="26"/>
    <x v="26"/>
    <n v="42369"/>
    <x v="2"/>
    <x v="48"/>
    <n v="1.3608885190360283"/>
  </r>
  <r>
    <x v="26"/>
    <x v="26"/>
    <n v="43100"/>
    <x v="1"/>
    <x v="48"/>
    <n v="1.9610859592332679"/>
  </r>
  <r>
    <x v="27"/>
    <x v="27"/>
    <n v="42735"/>
    <x v="0"/>
    <x v="48"/>
    <n v="1.6032372014223555"/>
  </r>
  <r>
    <x v="27"/>
    <x v="27"/>
    <n v="42369"/>
    <x v="2"/>
    <x v="48"/>
    <n v="1.6288121881429141"/>
  </r>
  <r>
    <x v="27"/>
    <x v="27"/>
    <n v="43100"/>
    <x v="1"/>
    <x v="48"/>
    <n v="1.3717134757697031"/>
  </r>
  <r>
    <x v="28"/>
    <x v="28"/>
    <n v="42735"/>
    <x v="0"/>
    <x v="48"/>
    <n v="1.9488192203450838"/>
  </r>
  <r>
    <x v="28"/>
    <x v="28"/>
    <n v="42369"/>
    <x v="2"/>
    <x v="48"/>
    <n v="0.74261552510382767"/>
  </r>
  <r>
    <x v="28"/>
    <x v="28"/>
    <n v="43100"/>
    <x v="1"/>
    <x v="48"/>
    <n v="3.933562416538261"/>
  </r>
  <r>
    <x v="29"/>
    <x v="29"/>
    <n v="42735"/>
    <x v="0"/>
    <x v="48"/>
    <n v="5.6230921991302711"/>
  </r>
  <r>
    <x v="29"/>
    <x v="29"/>
    <n v="43100"/>
    <x v="1"/>
    <x v="48"/>
    <n v="4.3120350868550554"/>
  </r>
  <r>
    <x v="30"/>
    <x v="30"/>
    <n v="42735"/>
    <x v="0"/>
    <x v="48"/>
    <n v="0.7454400816295681"/>
  </r>
  <r>
    <x v="30"/>
    <x v="30"/>
    <n v="43100"/>
    <x v="1"/>
    <x v="48"/>
    <n v="0.91915368429608857"/>
  </r>
  <r>
    <x v="31"/>
    <x v="31"/>
    <n v="42735"/>
    <x v="0"/>
    <x v="48"/>
    <n v="0.55757553285019112"/>
  </r>
  <r>
    <x v="33"/>
    <x v="33"/>
    <n v="42735"/>
    <x v="0"/>
    <x v="48"/>
    <n v="1.9821422675174896"/>
  </r>
  <r>
    <x v="33"/>
    <x v="33"/>
    <n v="42369"/>
    <x v="2"/>
    <x v="48"/>
    <n v="40.743045931255466"/>
  </r>
  <r>
    <x v="33"/>
    <x v="33"/>
    <n v="43100"/>
    <x v="1"/>
    <x v="48"/>
    <n v="2.4239441025307729"/>
  </r>
  <r>
    <x v="34"/>
    <x v="34"/>
    <n v="42735"/>
    <x v="0"/>
    <x v="48"/>
    <n v="0.79237597544951754"/>
  </r>
  <r>
    <x v="34"/>
    <x v="34"/>
    <n v="42369"/>
    <x v="2"/>
    <x v="48"/>
    <n v="1.2372250286421143"/>
  </r>
  <r>
    <x v="34"/>
    <x v="34"/>
    <n v="43100"/>
    <x v="1"/>
    <x v="48"/>
    <n v="0.87045868810023319"/>
  </r>
  <r>
    <x v="35"/>
    <x v="35"/>
    <n v="42735"/>
    <x v="0"/>
    <x v="48"/>
    <n v="1.6401405597591641"/>
  </r>
  <r>
    <x v="35"/>
    <x v="35"/>
    <n v="43100"/>
    <x v="1"/>
    <x v="48"/>
    <n v="1.7889336090710062"/>
  </r>
  <r>
    <x v="36"/>
    <x v="36"/>
    <n v="42735"/>
    <x v="0"/>
    <x v="48"/>
    <n v="1.958908972910129"/>
  </r>
  <r>
    <x v="36"/>
    <x v="36"/>
    <n v="43100"/>
    <x v="1"/>
    <x v="48"/>
    <n v="2.1901051747254647"/>
  </r>
  <r>
    <x v="37"/>
    <x v="37"/>
    <n v="42735"/>
    <x v="0"/>
    <x v="48"/>
    <n v="2.9832892179909178"/>
  </r>
  <r>
    <x v="37"/>
    <x v="37"/>
    <n v="43100"/>
    <x v="1"/>
    <x v="48"/>
    <n v="3.4471333849080459"/>
  </r>
  <r>
    <x v="38"/>
    <x v="38"/>
    <n v="42735"/>
    <x v="0"/>
    <x v="48"/>
    <n v="1.9355056330326468"/>
  </r>
  <r>
    <x v="38"/>
    <x v="38"/>
    <n v="43100"/>
    <x v="1"/>
    <x v="48"/>
    <n v="2.8247774920890301"/>
  </r>
  <r>
    <x v="39"/>
    <x v="39"/>
    <n v="42735"/>
    <x v="0"/>
    <x v="48"/>
    <n v="9.9790799546601026"/>
  </r>
  <r>
    <x v="39"/>
    <x v="39"/>
    <n v="43100"/>
    <x v="1"/>
    <x v="48"/>
    <n v="9.9532002565342523"/>
  </r>
  <r>
    <x v="40"/>
    <x v="40"/>
    <n v="42735"/>
    <x v="0"/>
    <x v="48"/>
    <n v="1.3609174141588363"/>
  </r>
  <r>
    <x v="40"/>
    <x v="40"/>
    <n v="42369"/>
    <x v="2"/>
    <x v="48"/>
    <n v="2.4833846378065823"/>
  </r>
  <r>
    <x v="40"/>
    <x v="40"/>
    <n v="43100"/>
    <x v="1"/>
    <x v="48"/>
    <n v="3.8104953051386996"/>
  </r>
  <r>
    <x v="41"/>
    <x v="41"/>
    <n v="42735"/>
    <x v="0"/>
    <x v="48"/>
    <n v="4.864258562647862"/>
  </r>
  <r>
    <x v="41"/>
    <x v="41"/>
    <n v="42369"/>
    <x v="2"/>
    <x v="48"/>
    <n v="4.6995750610348157"/>
  </r>
  <r>
    <x v="41"/>
    <x v="41"/>
    <n v="43100"/>
    <x v="1"/>
    <x v="48"/>
    <n v="7.6412483165111"/>
  </r>
  <r>
    <x v="42"/>
    <x v="42"/>
    <n v="42735"/>
    <x v="0"/>
    <x v="48"/>
    <n v="6.3577974613139663"/>
  </r>
  <r>
    <x v="42"/>
    <x v="42"/>
    <n v="42369"/>
    <x v="2"/>
    <x v="48"/>
    <n v="5.2159824515304676"/>
  </r>
  <r>
    <x v="42"/>
    <x v="42"/>
    <n v="43100"/>
    <x v="1"/>
    <x v="48"/>
    <n v="4.2881610023256629"/>
  </r>
  <r>
    <x v="43"/>
    <x v="43"/>
    <n v="42735"/>
    <x v="0"/>
    <x v="48"/>
    <n v="1.2341857751895977"/>
  </r>
  <r>
    <x v="43"/>
    <x v="43"/>
    <n v="43100"/>
    <x v="1"/>
    <x v="48"/>
    <n v="1.7197748844098626"/>
  </r>
  <r>
    <x v="44"/>
    <x v="44"/>
    <n v="42735"/>
    <x v="0"/>
    <x v="48"/>
    <n v="8.8330070873395989"/>
  </r>
  <r>
    <x v="44"/>
    <x v="44"/>
    <n v="42369"/>
    <x v="2"/>
    <x v="48"/>
    <n v="7.9771986661799641"/>
  </r>
  <r>
    <x v="44"/>
    <x v="44"/>
    <n v="43100"/>
    <x v="1"/>
    <x v="48"/>
    <n v="4.3237418437525577"/>
  </r>
  <r>
    <x v="45"/>
    <x v="45"/>
    <n v="42735"/>
    <x v="0"/>
    <x v="48"/>
    <n v="0.69179795156188517"/>
  </r>
  <r>
    <x v="45"/>
    <x v="45"/>
    <n v="43100"/>
    <x v="1"/>
    <x v="48"/>
    <n v="0.93650627514246165"/>
  </r>
  <r>
    <x v="46"/>
    <x v="46"/>
    <n v="42735"/>
    <x v="0"/>
    <x v="48"/>
    <n v="0.88827029039814853"/>
  </r>
  <r>
    <x v="46"/>
    <x v="46"/>
    <n v="43100"/>
    <x v="1"/>
    <x v="48"/>
    <n v="1.481958509843089"/>
  </r>
  <r>
    <x v="47"/>
    <x v="47"/>
    <n v="42735"/>
    <x v="0"/>
    <x v="48"/>
    <n v="1.4018362166048444"/>
  </r>
  <r>
    <x v="47"/>
    <x v="47"/>
    <n v="43100"/>
    <x v="1"/>
    <x v="48"/>
    <n v="1.6993061385527695"/>
  </r>
  <r>
    <x v="48"/>
    <x v="48"/>
    <n v="42735"/>
    <x v="0"/>
    <x v="48"/>
    <n v="1.1117162964364107"/>
  </r>
  <r>
    <x v="48"/>
    <x v="48"/>
    <n v="43100"/>
    <x v="1"/>
    <x v="48"/>
    <n v="1.4721293901640666"/>
  </r>
  <r>
    <x v="49"/>
    <x v="49"/>
    <n v="42735"/>
    <x v="0"/>
    <x v="48"/>
    <n v="5.5491543735101549"/>
  </r>
  <r>
    <x v="49"/>
    <x v="49"/>
    <n v="43100"/>
    <x v="1"/>
    <x v="48"/>
    <n v="3.9709291715048245"/>
  </r>
  <r>
    <x v="50"/>
    <x v="50"/>
    <n v="42735"/>
    <x v="0"/>
    <x v="48"/>
    <n v="13.100009376153706"/>
  </r>
  <r>
    <x v="50"/>
    <x v="50"/>
    <n v="42369"/>
    <x v="2"/>
    <x v="48"/>
    <n v="0.69524718447019263"/>
  </r>
  <r>
    <x v="50"/>
    <x v="50"/>
    <n v="43100"/>
    <x v="1"/>
    <x v="48"/>
    <n v="18.707974414657837"/>
  </r>
  <r>
    <x v="51"/>
    <x v="51"/>
    <n v="42735"/>
    <x v="0"/>
    <x v="48"/>
    <n v="50.531407649419904"/>
  </r>
  <r>
    <x v="51"/>
    <x v="51"/>
    <n v="43100"/>
    <x v="1"/>
    <x v="48"/>
    <n v="64.403239045489173"/>
  </r>
  <r>
    <x v="52"/>
    <x v="52"/>
    <n v="42735"/>
    <x v="0"/>
    <x v="48"/>
    <n v="1.2411099497617804"/>
  </r>
  <r>
    <x v="52"/>
    <x v="52"/>
    <n v="42369"/>
    <x v="2"/>
    <x v="48"/>
    <n v="1.7987277108630759"/>
  </r>
  <r>
    <x v="52"/>
    <x v="52"/>
    <n v="43100"/>
    <x v="1"/>
    <x v="48"/>
    <n v="1.042162849502978"/>
  </r>
  <r>
    <x v="53"/>
    <x v="53"/>
    <n v="42735"/>
    <x v="0"/>
    <x v="48"/>
    <n v="0.68793890066830776"/>
  </r>
  <r>
    <x v="53"/>
    <x v="53"/>
    <n v="43100"/>
    <x v="1"/>
    <x v="48"/>
    <n v="0.80733629990709921"/>
  </r>
  <r>
    <x v="54"/>
    <x v="54"/>
    <n v="42735"/>
    <x v="0"/>
    <x v="48"/>
    <n v="5.7867381357815857"/>
  </r>
  <r>
    <x v="54"/>
    <x v="54"/>
    <n v="43100"/>
    <x v="1"/>
    <x v="48"/>
    <n v="8.1631186663260031"/>
  </r>
  <r>
    <x v="55"/>
    <x v="55"/>
    <n v="43100"/>
    <x v="1"/>
    <x v="48"/>
    <n v="0.26045024456217247"/>
  </r>
  <r>
    <x v="57"/>
    <x v="57"/>
    <n v="42735"/>
    <x v="0"/>
    <x v="48"/>
    <n v="6.0700544106432748"/>
  </r>
  <r>
    <x v="57"/>
    <x v="57"/>
    <n v="42369"/>
    <x v="2"/>
    <x v="48"/>
    <n v="3.5548230257876865"/>
  </r>
  <r>
    <x v="57"/>
    <x v="57"/>
    <n v="42185"/>
    <x v="2"/>
    <x v="48"/>
    <n v="3.3031164929636549"/>
  </r>
  <r>
    <x v="57"/>
    <x v="57"/>
    <n v="43100"/>
    <x v="1"/>
    <x v="48"/>
    <n v="7.626527247870591"/>
  </r>
  <r>
    <x v="58"/>
    <x v="58"/>
    <n v="42735"/>
    <x v="0"/>
    <x v="48"/>
    <n v="3.0965357240782723"/>
  </r>
  <r>
    <x v="58"/>
    <x v="58"/>
    <n v="43100"/>
    <x v="1"/>
    <x v="48"/>
    <n v="2.1088154866984103"/>
  </r>
  <r>
    <x v="59"/>
    <x v="59"/>
    <n v="42735"/>
    <x v="0"/>
    <x v="48"/>
    <n v="1.5042696279044336"/>
  </r>
  <r>
    <x v="59"/>
    <x v="59"/>
    <n v="43100"/>
    <x v="1"/>
    <x v="48"/>
    <n v="1.3887292917411804"/>
  </r>
  <r>
    <x v="60"/>
    <x v="60"/>
    <n v="42735"/>
    <x v="0"/>
    <x v="48"/>
    <n v="0.67896177879838371"/>
  </r>
  <r>
    <x v="60"/>
    <x v="60"/>
    <n v="42369"/>
    <x v="2"/>
    <x v="48"/>
    <n v="1.9199810087286804"/>
  </r>
  <r>
    <x v="60"/>
    <x v="60"/>
    <n v="43100"/>
    <x v="1"/>
    <x v="48"/>
    <n v="2.3773050697355851"/>
  </r>
  <r>
    <x v="61"/>
    <x v="61"/>
    <n v="42735"/>
    <x v="0"/>
    <x v="48"/>
    <n v="1.0737848817033091"/>
  </r>
  <r>
    <x v="61"/>
    <x v="61"/>
    <n v="43100"/>
    <x v="1"/>
    <x v="48"/>
    <n v="1.1551462120491365"/>
  </r>
  <r>
    <x v="62"/>
    <x v="62"/>
    <n v="42735"/>
    <x v="0"/>
    <x v="48"/>
    <n v="0.49936195349436369"/>
  </r>
  <r>
    <x v="62"/>
    <x v="62"/>
    <n v="43100"/>
    <x v="1"/>
    <x v="48"/>
    <n v="0.73980299156025742"/>
  </r>
  <r>
    <x v="63"/>
    <x v="63"/>
    <n v="42735"/>
    <x v="0"/>
    <x v="48"/>
    <n v="0.39170439941723245"/>
  </r>
  <r>
    <x v="63"/>
    <x v="63"/>
    <n v="43100"/>
    <x v="1"/>
    <x v="48"/>
    <n v="0.41144433785085893"/>
  </r>
  <r>
    <x v="64"/>
    <x v="64"/>
    <n v="42735"/>
    <x v="0"/>
    <x v="48"/>
    <n v="0.36953795596795663"/>
  </r>
  <r>
    <x v="64"/>
    <x v="64"/>
    <n v="42369"/>
    <x v="2"/>
    <x v="48"/>
    <n v="0.52503499626918437"/>
  </r>
  <r>
    <x v="64"/>
    <x v="64"/>
    <n v="43100"/>
    <x v="1"/>
    <x v="48"/>
    <n v="0.43066334655985938"/>
  </r>
  <r>
    <x v="65"/>
    <x v="65"/>
    <n v="42369"/>
    <x v="2"/>
    <x v="48"/>
    <n v="449.30368445599305"/>
  </r>
  <r>
    <x v="65"/>
    <x v="65"/>
    <n v="42185"/>
    <x v="2"/>
    <x v="48"/>
    <n v="524.2581487571332"/>
  </r>
  <r>
    <x v="65"/>
    <x v="65"/>
    <n v="43100"/>
    <x v="1"/>
    <x v="48"/>
    <n v="2897.7771179730798"/>
  </r>
  <r>
    <x v="66"/>
    <x v="66"/>
    <n v="42735"/>
    <x v="0"/>
    <x v="48"/>
    <n v="1.88700667305485"/>
  </r>
  <r>
    <x v="66"/>
    <x v="66"/>
    <n v="43100"/>
    <x v="1"/>
    <x v="48"/>
    <n v="2.1626186066219275"/>
  </r>
  <r>
    <x v="67"/>
    <x v="67"/>
    <n v="42735"/>
    <x v="0"/>
    <x v="48"/>
    <n v="1.5519697404735815"/>
  </r>
  <r>
    <x v="67"/>
    <x v="67"/>
    <n v="43100"/>
    <x v="1"/>
    <x v="48"/>
    <n v="8.8406892777365851"/>
  </r>
  <r>
    <x v="69"/>
    <x v="69"/>
    <n v="42735"/>
    <x v="0"/>
    <x v="48"/>
    <n v="0"/>
  </r>
  <r>
    <x v="70"/>
    <x v="70"/>
    <n v="42735"/>
    <x v="0"/>
    <x v="48"/>
    <n v="1.1647208452913924"/>
  </r>
  <r>
    <x v="70"/>
    <x v="70"/>
    <n v="43100"/>
    <x v="1"/>
    <x v="48"/>
    <n v="1.0342959278895352"/>
  </r>
  <r>
    <x v="71"/>
    <x v="71"/>
    <n v="42735"/>
    <x v="0"/>
    <x v="48"/>
    <n v="1.8814252520503891"/>
  </r>
  <r>
    <x v="71"/>
    <x v="71"/>
    <n v="42369"/>
    <x v="2"/>
    <x v="48"/>
    <n v="0.97302115308888626"/>
  </r>
  <r>
    <x v="71"/>
    <x v="71"/>
    <n v="43100"/>
    <x v="1"/>
    <x v="48"/>
    <n v="67.763784964192809"/>
  </r>
  <r>
    <x v="72"/>
    <x v="72"/>
    <n v="42735"/>
    <x v="0"/>
    <x v="48"/>
    <n v="0.37854721273932546"/>
  </r>
  <r>
    <x v="72"/>
    <x v="72"/>
    <n v="43100"/>
    <x v="1"/>
    <x v="48"/>
    <n v="0.2704386851001056"/>
  </r>
  <r>
    <x v="0"/>
    <x v="0"/>
    <n v="42735"/>
    <x v="0"/>
    <x v="49"/>
    <n v="0.69857334689609796"/>
  </r>
  <r>
    <x v="0"/>
    <x v="0"/>
    <n v="43100"/>
    <x v="1"/>
    <x v="49"/>
    <n v="0.71784374229083159"/>
  </r>
  <r>
    <x v="1"/>
    <x v="1"/>
    <n v="42735"/>
    <x v="0"/>
    <x v="49"/>
    <n v="0.53303846816410771"/>
  </r>
  <r>
    <x v="2"/>
    <x v="2"/>
    <n v="42735"/>
    <x v="0"/>
    <x v="49"/>
    <n v="0.66877799727141329"/>
  </r>
  <r>
    <x v="2"/>
    <x v="2"/>
    <n v="43100"/>
    <x v="1"/>
    <x v="49"/>
    <n v="0.66059518716233989"/>
  </r>
  <r>
    <x v="3"/>
    <x v="3"/>
    <n v="42735"/>
    <x v="0"/>
    <x v="49"/>
    <n v="0.66725991428079656"/>
  </r>
  <r>
    <x v="3"/>
    <x v="3"/>
    <n v="43100"/>
    <x v="1"/>
    <x v="49"/>
    <n v="0.66236191263873223"/>
  </r>
  <r>
    <x v="4"/>
    <x v="4"/>
    <n v="42735"/>
    <x v="0"/>
    <x v="49"/>
    <n v="0.44324406464530891"/>
  </r>
  <r>
    <x v="4"/>
    <x v="4"/>
    <n v="43100"/>
    <x v="1"/>
    <x v="49"/>
    <n v="0.54109466473986167"/>
  </r>
  <r>
    <x v="5"/>
    <x v="5"/>
    <n v="42735"/>
    <x v="0"/>
    <x v="49"/>
    <n v="0.87598829006563217"/>
  </r>
  <r>
    <x v="5"/>
    <x v="5"/>
    <n v="43100"/>
    <x v="1"/>
    <x v="49"/>
    <n v="0.79132199093454636"/>
  </r>
  <r>
    <x v="6"/>
    <x v="6"/>
    <n v="42735"/>
    <x v="0"/>
    <x v="49"/>
    <n v="0.7041128084750391"/>
  </r>
  <r>
    <x v="6"/>
    <x v="6"/>
    <n v="42369"/>
    <x v="2"/>
    <x v="49"/>
    <n v="0.69942368770876429"/>
  </r>
  <r>
    <x v="6"/>
    <x v="6"/>
    <n v="43100"/>
    <x v="1"/>
    <x v="49"/>
    <n v="0.72769969834947479"/>
  </r>
  <r>
    <x v="7"/>
    <x v="7"/>
    <n v="42735"/>
    <x v="0"/>
    <x v="49"/>
    <n v="0.51800003286029517"/>
  </r>
  <r>
    <x v="7"/>
    <x v="7"/>
    <n v="43100"/>
    <x v="1"/>
    <x v="49"/>
    <n v="0.56002428370172286"/>
  </r>
  <r>
    <x v="8"/>
    <x v="8"/>
    <n v="42735"/>
    <x v="0"/>
    <x v="49"/>
    <n v="0.76715996874192505"/>
  </r>
  <r>
    <x v="8"/>
    <x v="8"/>
    <n v="42369"/>
    <x v="2"/>
    <x v="49"/>
    <n v="0.86893793532385866"/>
  </r>
  <r>
    <x v="8"/>
    <x v="8"/>
    <n v="43100"/>
    <x v="1"/>
    <x v="49"/>
    <n v="0.76018590005125475"/>
  </r>
  <r>
    <x v="9"/>
    <x v="9"/>
    <n v="42735"/>
    <x v="0"/>
    <x v="49"/>
    <n v="0.81498564402331297"/>
  </r>
  <r>
    <x v="9"/>
    <x v="9"/>
    <n v="43100"/>
    <x v="1"/>
    <x v="49"/>
    <n v="0.82561233322116834"/>
  </r>
  <r>
    <x v="10"/>
    <x v="10"/>
    <n v="42735"/>
    <x v="0"/>
    <x v="49"/>
    <n v="0.82681125577820724"/>
  </r>
  <r>
    <x v="10"/>
    <x v="10"/>
    <n v="43100"/>
    <x v="1"/>
    <x v="49"/>
    <n v="0.76876018668889556"/>
  </r>
  <r>
    <x v="11"/>
    <x v="11"/>
    <n v="42735"/>
    <x v="0"/>
    <x v="49"/>
    <n v="0.66254063037489186"/>
  </r>
  <r>
    <x v="11"/>
    <x v="11"/>
    <n v="43100"/>
    <x v="1"/>
    <x v="49"/>
    <n v="0.67597063650315459"/>
  </r>
  <r>
    <x v="12"/>
    <x v="12"/>
    <n v="42735"/>
    <x v="0"/>
    <x v="49"/>
    <n v="0.89500469612844513"/>
  </r>
  <r>
    <x v="12"/>
    <x v="12"/>
    <n v="43100"/>
    <x v="1"/>
    <x v="49"/>
    <n v="0.88037119960075538"/>
  </r>
  <r>
    <x v="13"/>
    <x v="13"/>
    <n v="42735"/>
    <x v="0"/>
    <x v="49"/>
    <n v="0.90371397537580866"/>
  </r>
  <r>
    <x v="13"/>
    <x v="13"/>
    <n v="43100"/>
    <x v="1"/>
    <x v="49"/>
    <n v="0.90950229659934778"/>
  </r>
  <r>
    <x v="14"/>
    <x v="14"/>
    <n v="42735"/>
    <x v="0"/>
    <x v="49"/>
    <n v="0.74068922963895156"/>
  </r>
  <r>
    <x v="14"/>
    <x v="14"/>
    <n v="42369"/>
    <x v="2"/>
    <x v="49"/>
    <n v="0.79387803730987228"/>
  </r>
  <r>
    <x v="14"/>
    <x v="14"/>
    <n v="43100"/>
    <x v="1"/>
    <x v="49"/>
    <n v="0.68173825191284942"/>
  </r>
  <r>
    <x v="15"/>
    <x v="15"/>
    <n v="42735"/>
    <x v="0"/>
    <x v="49"/>
    <n v="0.75943181668738036"/>
  </r>
  <r>
    <x v="15"/>
    <x v="15"/>
    <n v="42369"/>
    <x v="2"/>
    <x v="49"/>
    <n v="0.65292692897430182"/>
  </r>
  <r>
    <x v="15"/>
    <x v="15"/>
    <n v="43100"/>
    <x v="1"/>
    <x v="49"/>
    <n v="0.81417429721305357"/>
  </r>
  <r>
    <x v="16"/>
    <x v="16"/>
    <n v="42735"/>
    <x v="0"/>
    <x v="49"/>
    <n v="0.30820058652594862"/>
  </r>
  <r>
    <x v="16"/>
    <x v="16"/>
    <n v="43100"/>
    <x v="1"/>
    <x v="49"/>
    <n v="0.29384512635597465"/>
  </r>
  <r>
    <x v="17"/>
    <x v="17"/>
    <n v="42735"/>
    <x v="0"/>
    <x v="49"/>
    <n v="0.992562479780836"/>
  </r>
  <r>
    <x v="17"/>
    <x v="17"/>
    <n v="43100"/>
    <x v="1"/>
    <x v="49"/>
    <n v="0.70275936402483019"/>
  </r>
  <r>
    <x v="18"/>
    <x v="18"/>
    <n v="42735"/>
    <x v="0"/>
    <x v="49"/>
    <n v="0.8332352975695787"/>
  </r>
  <r>
    <x v="18"/>
    <x v="18"/>
    <n v="43100"/>
    <x v="1"/>
    <x v="49"/>
    <n v="0.80563845520485011"/>
  </r>
  <r>
    <x v="19"/>
    <x v="19"/>
    <n v="42735"/>
    <x v="0"/>
    <x v="49"/>
    <n v="6.232188307962299E-2"/>
  </r>
  <r>
    <x v="19"/>
    <x v="19"/>
    <n v="42369"/>
    <x v="2"/>
    <x v="49"/>
    <n v="0.14844236920171439"/>
  </r>
  <r>
    <x v="19"/>
    <x v="19"/>
    <n v="43100"/>
    <x v="1"/>
    <x v="49"/>
    <n v="3.2177192946868077E-2"/>
  </r>
  <r>
    <x v="20"/>
    <x v="20"/>
    <n v="42735"/>
    <x v="0"/>
    <x v="49"/>
    <n v="0.52600865936080299"/>
  </r>
  <r>
    <x v="20"/>
    <x v="20"/>
    <n v="42369"/>
    <x v="2"/>
    <x v="49"/>
    <n v="0.63535428206585298"/>
  </r>
  <r>
    <x v="20"/>
    <x v="20"/>
    <n v="43100"/>
    <x v="1"/>
    <x v="49"/>
    <n v="0.55952238298624046"/>
  </r>
  <r>
    <x v="21"/>
    <x v="21"/>
    <n v="42735"/>
    <x v="0"/>
    <x v="49"/>
    <n v="0.69294707079637863"/>
  </r>
  <r>
    <x v="21"/>
    <x v="21"/>
    <n v="43100"/>
    <x v="1"/>
    <x v="49"/>
    <n v="0.65995935582539211"/>
  </r>
  <r>
    <x v="22"/>
    <x v="22"/>
    <n v="42735"/>
    <x v="0"/>
    <x v="49"/>
    <n v="0.74432918643530666"/>
  </r>
  <r>
    <x v="22"/>
    <x v="22"/>
    <n v="42369"/>
    <x v="2"/>
    <x v="49"/>
    <n v="0.63195877838529368"/>
  </r>
  <r>
    <x v="22"/>
    <x v="22"/>
    <n v="43100"/>
    <x v="1"/>
    <x v="49"/>
    <n v="0.71253301628764465"/>
  </r>
  <r>
    <x v="23"/>
    <x v="23"/>
    <n v="42735"/>
    <x v="0"/>
    <x v="49"/>
    <n v="0.39692418354231596"/>
  </r>
  <r>
    <x v="23"/>
    <x v="23"/>
    <n v="43100"/>
    <x v="1"/>
    <x v="49"/>
    <n v="0.41435432141307049"/>
  </r>
  <r>
    <x v="24"/>
    <x v="24"/>
    <n v="42735"/>
    <x v="0"/>
    <x v="49"/>
    <n v="9.7696806444371856E-2"/>
  </r>
  <r>
    <x v="24"/>
    <x v="24"/>
    <n v="43100"/>
    <x v="1"/>
    <x v="49"/>
    <n v="0.26522640666673492"/>
  </r>
  <r>
    <x v="25"/>
    <x v="25"/>
    <n v="42735"/>
    <x v="0"/>
    <x v="49"/>
    <n v="0.65683432838681466"/>
  </r>
  <r>
    <x v="25"/>
    <x v="25"/>
    <n v="43100"/>
    <x v="1"/>
    <x v="49"/>
    <n v="0.70374495237408863"/>
  </r>
  <r>
    <x v="26"/>
    <x v="26"/>
    <n v="42735"/>
    <x v="0"/>
    <x v="49"/>
    <n v="0.30397342580318049"/>
  </r>
  <r>
    <x v="26"/>
    <x v="26"/>
    <n v="42369"/>
    <x v="2"/>
    <x v="49"/>
    <n v="0.42799986175428495"/>
  </r>
  <r>
    <x v="26"/>
    <x v="26"/>
    <n v="43100"/>
    <x v="1"/>
    <x v="49"/>
    <n v="0.32163757117025576"/>
  </r>
  <r>
    <x v="27"/>
    <x v="27"/>
    <n v="42735"/>
    <x v="0"/>
    <x v="49"/>
    <n v="0.63520302634599446"/>
  </r>
  <r>
    <x v="27"/>
    <x v="27"/>
    <n v="42369"/>
    <x v="2"/>
    <x v="49"/>
    <n v="0.5648775067222469"/>
  </r>
  <r>
    <x v="27"/>
    <x v="27"/>
    <n v="43100"/>
    <x v="1"/>
    <x v="49"/>
    <n v="0.62364901217779067"/>
  </r>
  <r>
    <x v="28"/>
    <x v="28"/>
    <n v="42735"/>
    <x v="0"/>
    <x v="49"/>
    <n v="0.47808492536509745"/>
  </r>
  <r>
    <x v="28"/>
    <x v="28"/>
    <n v="42369"/>
    <x v="2"/>
    <x v="49"/>
    <n v="0.68437561280854531"/>
  </r>
  <r>
    <x v="28"/>
    <x v="28"/>
    <n v="43100"/>
    <x v="1"/>
    <x v="49"/>
    <n v="0.4613199002181429"/>
  </r>
  <r>
    <x v="29"/>
    <x v="29"/>
    <n v="42735"/>
    <x v="0"/>
    <x v="49"/>
    <n v="0.32573380200031843"/>
  </r>
  <r>
    <x v="29"/>
    <x v="29"/>
    <n v="43100"/>
    <x v="1"/>
    <x v="49"/>
    <n v="0.35065296448597916"/>
  </r>
  <r>
    <x v="30"/>
    <x v="30"/>
    <n v="42735"/>
    <x v="0"/>
    <x v="49"/>
    <n v="0.56757894316612334"/>
  </r>
  <r>
    <x v="30"/>
    <x v="30"/>
    <n v="43100"/>
    <x v="1"/>
    <x v="49"/>
    <n v="0.46061412395036422"/>
  </r>
  <r>
    <x v="73"/>
    <x v="73"/>
    <n v="42735"/>
    <x v="0"/>
    <x v="49"/>
    <n v="0.6813338401168505"/>
  </r>
  <r>
    <x v="31"/>
    <x v="31"/>
    <n v="42735"/>
    <x v="0"/>
    <x v="49"/>
    <n v="0.37182265691087291"/>
  </r>
  <r>
    <x v="31"/>
    <x v="31"/>
    <n v="43100"/>
    <x v="1"/>
    <x v="49"/>
    <n v="0.69359427263378703"/>
  </r>
  <r>
    <x v="32"/>
    <x v="32"/>
    <n v="42735"/>
    <x v="0"/>
    <x v="49"/>
    <n v="0.22211604448602967"/>
  </r>
  <r>
    <x v="32"/>
    <x v="32"/>
    <n v="43100"/>
    <x v="1"/>
    <x v="49"/>
    <n v="0.21309165153392123"/>
  </r>
  <r>
    <x v="33"/>
    <x v="33"/>
    <n v="42735"/>
    <x v="0"/>
    <x v="49"/>
    <n v="0.23019518266792935"/>
  </r>
  <r>
    <x v="33"/>
    <x v="33"/>
    <n v="42369"/>
    <x v="2"/>
    <x v="49"/>
    <n v="0.14414035460650584"/>
  </r>
  <r>
    <x v="33"/>
    <x v="33"/>
    <n v="43100"/>
    <x v="1"/>
    <x v="49"/>
    <n v="0.3906276807931745"/>
  </r>
  <r>
    <x v="34"/>
    <x v="34"/>
    <n v="42735"/>
    <x v="0"/>
    <x v="49"/>
    <n v="0.81203502843764541"/>
  </r>
  <r>
    <x v="34"/>
    <x v="34"/>
    <n v="42369"/>
    <x v="2"/>
    <x v="49"/>
    <n v="0.7920315899836109"/>
  </r>
  <r>
    <x v="34"/>
    <x v="34"/>
    <n v="43100"/>
    <x v="1"/>
    <x v="49"/>
    <n v="0.89558729816897908"/>
  </r>
  <r>
    <x v="35"/>
    <x v="35"/>
    <n v="42735"/>
    <x v="0"/>
    <x v="49"/>
    <n v="0.69455582741128541"/>
  </r>
  <r>
    <x v="35"/>
    <x v="35"/>
    <n v="43100"/>
    <x v="1"/>
    <x v="49"/>
    <n v="0.65585657530894137"/>
  </r>
  <r>
    <x v="36"/>
    <x v="36"/>
    <n v="42735"/>
    <x v="0"/>
    <x v="49"/>
    <n v="0.7352571800489518"/>
  </r>
  <r>
    <x v="36"/>
    <x v="36"/>
    <n v="43100"/>
    <x v="1"/>
    <x v="49"/>
    <n v="0.67518632508983967"/>
  </r>
  <r>
    <x v="37"/>
    <x v="37"/>
    <n v="42735"/>
    <x v="0"/>
    <x v="49"/>
    <n v="0.43572147889148471"/>
  </r>
  <r>
    <x v="37"/>
    <x v="37"/>
    <n v="43100"/>
    <x v="1"/>
    <x v="49"/>
    <n v="0.40180472821337254"/>
  </r>
  <r>
    <x v="38"/>
    <x v="38"/>
    <n v="42735"/>
    <x v="0"/>
    <x v="49"/>
    <n v="0.50932713448885436"/>
  </r>
  <r>
    <x v="38"/>
    <x v="38"/>
    <n v="43100"/>
    <x v="1"/>
    <x v="49"/>
    <n v="0.47331742604649657"/>
  </r>
  <r>
    <x v="39"/>
    <x v="39"/>
    <n v="42735"/>
    <x v="0"/>
    <x v="49"/>
    <n v="0.71681764610702214"/>
  </r>
  <r>
    <x v="39"/>
    <x v="39"/>
    <n v="43100"/>
    <x v="1"/>
    <x v="49"/>
    <n v="0.72336056553264483"/>
  </r>
  <r>
    <x v="40"/>
    <x v="40"/>
    <n v="42735"/>
    <x v="0"/>
    <x v="49"/>
    <n v="0.43657275761618475"/>
  </r>
  <r>
    <x v="40"/>
    <x v="40"/>
    <n v="42369"/>
    <x v="2"/>
    <x v="49"/>
    <n v="0.34800224795054158"/>
  </r>
  <r>
    <x v="40"/>
    <x v="40"/>
    <n v="43100"/>
    <x v="1"/>
    <x v="49"/>
    <n v="0.25982736343074392"/>
  </r>
  <r>
    <x v="41"/>
    <x v="41"/>
    <n v="42735"/>
    <x v="0"/>
    <x v="49"/>
    <n v="0.21946864830054247"/>
  </r>
  <r>
    <x v="41"/>
    <x v="41"/>
    <n v="42369"/>
    <x v="2"/>
    <x v="49"/>
    <n v="0.29338258414219326"/>
  </r>
  <r>
    <x v="41"/>
    <x v="41"/>
    <n v="43100"/>
    <x v="1"/>
    <x v="49"/>
    <n v="0.20894443814414829"/>
  </r>
  <r>
    <x v="42"/>
    <x v="42"/>
    <n v="42735"/>
    <x v="0"/>
    <x v="49"/>
    <n v="0.48076210147605924"/>
  </r>
  <r>
    <x v="42"/>
    <x v="42"/>
    <n v="42369"/>
    <x v="2"/>
    <x v="49"/>
    <n v="0.63790530949602797"/>
  </r>
  <r>
    <x v="42"/>
    <x v="42"/>
    <n v="43100"/>
    <x v="1"/>
    <x v="49"/>
    <n v="0.4843928351236097"/>
  </r>
  <r>
    <x v="43"/>
    <x v="43"/>
    <n v="42735"/>
    <x v="0"/>
    <x v="49"/>
    <n v="0.51968176478794792"/>
  </r>
  <r>
    <x v="43"/>
    <x v="43"/>
    <n v="43100"/>
    <x v="1"/>
    <x v="49"/>
    <n v="0.47464969796507017"/>
  </r>
  <r>
    <x v="44"/>
    <x v="44"/>
    <n v="42735"/>
    <x v="0"/>
    <x v="49"/>
    <n v="0.31201228055132491"/>
  </r>
  <r>
    <x v="44"/>
    <x v="44"/>
    <n v="42369"/>
    <x v="2"/>
    <x v="49"/>
    <n v="0.26463414425072951"/>
  </r>
  <r>
    <x v="44"/>
    <x v="44"/>
    <n v="43100"/>
    <x v="1"/>
    <x v="49"/>
    <n v="0.35259861839757395"/>
  </r>
  <r>
    <x v="45"/>
    <x v="45"/>
    <n v="42735"/>
    <x v="0"/>
    <x v="49"/>
    <n v="0.49809997426045033"/>
  </r>
  <r>
    <x v="45"/>
    <x v="45"/>
    <n v="43100"/>
    <x v="1"/>
    <x v="49"/>
    <n v="0.53849132999892724"/>
  </r>
  <r>
    <x v="46"/>
    <x v="46"/>
    <n v="42735"/>
    <x v="0"/>
    <x v="49"/>
    <n v="0.63634905623209137"/>
  </r>
  <r>
    <x v="46"/>
    <x v="46"/>
    <n v="43100"/>
    <x v="1"/>
    <x v="49"/>
    <n v="0.63403473561961776"/>
  </r>
  <r>
    <x v="47"/>
    <x v="47"/>
    <n v="42735"/>
    <x v="0"/>
    <x v="49"/>
    <n v="0.6240710818169799"/>
  </r>
  <r>
    <x v="47"/>
    <x v="47"/>
    <n v="43100"/>
    <x v="1"/>
    <x v="49"/>
    <n v="0.50001184263124898"/>
  </r>
  <r>
    <x v="48"/>
    <x v="48"/>
    <n v="42735"/>
    <x v="0"/>
    <x v="49"/>
    <n v="0.47836602218036905"/>
  </r>
  <r>
    <x v="48"/>
    <x v="48"/>
    <n v="43100"/>
    <x v="1"/>
    <x v="49"/>
    <n v="0.47517777394429267"/>
  </r>
  <r>
    <x v="49"/>
    <x v="49"/>
    <n v="42735"/>
    <x v="0"/>
    <x v="49"/>
    <n v="0.35497756116894269"/>
  </r>
  <r>
    <x v="49"/>
    <x v="49"/>
    <n v="43100"/>
    <x v="1"/>
    <x v="49"/>
    <n v="0.37716759462781957"/>
  </r>
  <r>
    <x v="50"/>
    <x v="50"/>
    <n v="42735"/>
    <x v="0"/>
    <x v="49"/>
    <n v="0.20510301534479114"/>
  </r>
  <r>
    <x v="50"/>
    <x v="50"/>
    <n v="42369"/>
    <x v="2"/>
    <x v="49"/>
    <n v="0.5842112813545145"/>
  </r>
  <r>
    <x v="50"/>
    <x v="50"/>
    <n v="43100"/>
    <x v="1"/>
    <x v="49"/>
    <n v="0.16345131167224894"/>
  </r>
  <r>
    <x v="51"/>
    <x v="51"/>
    <n v="42735"/>
    <x v="0"/>
    <x v="49"/>
    <n v="0.85899726518960462"/>
  </r>
  <r>
    <x v="51"/>
    <x v="51"/>
    <n v="43100"/>
    <x v="1"/>
    <x v="49"/>
    <n v="0.88702960244595952"/>
  </r>
  <r>
    <x v="52"/>
    <x v="52"/>
    <n v="42735"/>
    <x v="0"/>
    <x v="49"/>
    <n v="0.6951076614912679"/>
  </r>
  <r>
    <x v="52"/>
    <x v="52"/>
    <n v="42369"/>
    <x v="2"/>
    <x v="49"/>
    <n v="0.64702632591490805"/>
  </r>
  <r>
    <x v="52"/>
    <x v="52"/>
    <n v="43100"/>
    <x v="1"/>
    <x v="49"/>
    <n v="0.73802093741803709"/>
  </r>
  <r>
    <x v="53"/>
    <x v="53"/>
    <n v="42735"/>
    <x v="0"/>
    <x v="49"/>
    <n v="0.94982231146213525"/>
  </r>
  <r>
    <x v="53"/>
    <x v="53"/>
    <n v="43100"/>
    <x v="1"/>
    <x v="49"/>
    <n v="0.94104592830211919"/>
  </r>
  <r>
    <x v="54"/>
    <x v="54"/>
    <n v="42735"/>
    <x v="0"/>
    <x v="49"/>
    <n v="0.26840937165927164"/>
  </r>
  <r>
    <x v="54"/>
    <x v="54"/>
    <n v="43100"/>
    <x v="1"/>
    <x v="49"/>
    <n v="0.19164639654409912"/>
  </r>
  <r>
    <x v="55"/>
    <x v="55"/>
    <n v="42735"/>
    <x v="0"/>
    <x v="49"/>
    <n v="0.46354533410893484"/>
  </r>
  <r>
    <x v="55"/>
    <x v="55"/>
    <n v="43100"/>
    <x v="1"/>
    <x v="49"/>
    <n v="0.47362202913654938"/>
  </r>
  <r>
    <x v="56"/>
    <x v="56"/>
    <n v="42735"/>
    <x v="0"/>
    <x v="49"/>
    <n v="1.0751860170971468"/>
  </r>
  <r>
    <x v="56"/>
    <x v="56"/>
    <n v="42369"/>
    <x v="2"/>
    <x v="49"/>
    <n v="1.2492533298668724"/>
  </r>
  <r>
    <x v="56"/>
    <x v="56"/>
    <n v="43100"/>
    <x v="1"/>
    <x v="49"/>
    <n v="1.0625848368272883"/>
  </r>
  <r>
    <x v="57"/>
    <x v="57"/>
    <n v="42735"/>
    <x v="0"/>
    <x v="49"/>
    <n v="0.19765362312706058"/>
  </r>
  <r>
    <x v="57"/>
    <x v="57"/>
    <n v="42369"/>
    <x v="2"/>
    <x v="49"/>
    <n v="0.39234380172698363"/>
  </r>
  <r>
    <x v="57"/>
    <x v="57"/>
    <n v="42185"/>
    <x v="2"/>
    <x v="49"/>
    <n v="0.42560594687608344"/>
  </r>
  <r>
    <x v="57"/>
    <x v="57"/>
    <n v="43100"/>
    <x v="1"/>
    <x v="49"/>
    <n v="0.18929012352625721"/>
  </r>
  <r>
    <x v="58"/>
    <x v="58"/>
    <n v="42735"/>
    <x v="0"/>
    <x v="49"/>
    <n v="0.15412751686462148"/>
  </r>
  <r>
    <x v="58"/>
    <x v="58"/>
    <n v="43100"/>
    <x v="1"/>
    <x v="49"/>
    <n v="0.2248129661481178"/>
  </r>
  <r>
    <x v="59"/>
    <x v="59"/>
    <n v="42735"/>
    <x v="0"/>
    <x v="49"/>
    <n v="0.97257624912194096"/>
  </r>
  <r>
    <x v="59"/>
    <x v="59"/>
    <n v="43100"/>
    <x v="1"/>
    <x v="49"/>
    <n v="0.97814034168995989"/>
  </r>
  <r>
    <x v="60"/>
    <x v="60"/>
    <n v="42735"/>
    <x v="0"/>
    <x v="49"/>
    <n v="0.83645237565463038"/>
  </r>
  <r>
    <x v="60"/>
    <x v="60"/>
    <n v="42369"/>
    <x v="2"/>
    <x v="49"/>
    <n v="0.90935115052870419"/>
  </r>
  <r>
    <x v="60"/>
    <x v="60"/>
    <n v="43100"/>
    <x v="1"/>
    <x v="49"/>
    <n v="0.89257357094692702"/>
  </r>
  <r>
    <x v="61"/>
    <x v="61"/>
    <n v="42735"/>
    <x v="0"/>
    <x v="49"/>
    <n v="0.69400587178823236"/>
  </r>
  <r>
    <x v="61"/>
    <x v="61"/>
    <n v="43100"/>
    <x v="1"/>
    <x v="49"/>
    <n v="0.64285824111445333"/>
  </r>
  <r>
    <x v="62"/>
    <x v="62"/>
    <n v="42735"/>
    <x v="0"/>
    <x v="49"/>
    <n v="0.90924063875046157"/>
  </r>
  <r>
    <x v="62"/>
    <x v="62"/>
    <n v="43100"/>
    <x v="1"/>
    <x v="49"/>
    <n v="0.83486412006708688"/>
  </r>
  <r>
    <x v="63"/>
    <x v="63"/>
    <n v="42735"/>
    <x v="0"/>
    <x v="49"/>
    <n v="0.88785329213517039"/>
  </r>
  <r>
    <x v="63"/>
    <x v="63"/>
    <n v="43100"/>
    <x v="1"/>
    <x v="49"/>
    <n v="0.90092262777996313"/>
  </r>
  <r>
    <x v="64"/>
    <x v="64"/>
    <n v="42735"/>
    <x v="0"/>
    <x v="49"/>
    <n v="0.7916335753434508"/>
  </r>
  <r>
    <x v="64"/>
    <x v="64"/>
    <n v="42369"/>
    <x v="2"/>
    <x v="49"/>
    <n v="0.90812785249283512"/>
  </r>
  <r>
    <x v="64"/>
    <x v="64"/>
    <n v="43100"/>
    <x v="1"/>
    <x v="49"/>
    <n v="0.76986208763009845"/>
  </r>
  <r>
    <x v="65"/>
    <x v="65"/>
    <n v="42735"/>
    <x v="0"/>
    <x v="49"/>
    <n v="0.33734476387538165"/>
  </r>
  <r>
    <x v="65"/>
    <x v="65"/>
    <n v="42369"/>
    <x v="2"/>
    <x v="49"/>
    <n v="0.26925467510008311"/>
  </r>
  <r>
    <x v="65"/>
    <x v="65"/>
    <n v="42185"/>
    <x v="2"/>
    <x v="49"/>
    <n v="0.50786621134471954"/>
  </r>
  <r>
    <x v="65"/>
    <x v="65"/>
    <n v="43100"/>
    <x v="1"/>
    <x v="49"/>
    <n v="0.29160461605480564"/>
  </r>
  <r>
    <x v="66"/>
    <x v="66"/>
    <n v="42735"/>
    <x v="0"/>
    <x v="49"/>
    <n v="0.53474193096168354"/>
  </r>
  <r>
    <x v="66"/>
    <x v="66"/>
    <n v="43100"/>
    <x v="1"/>
    <x v="49"/>
    <n v="0.5323989711455358"/>
  </r>
  <r>
    <x v="67"/>
    <x v="67"/>
    <n v="42735"/>
    <x v="0"/>
    <x v="49"/>
    <n v="0.76741947957057788"/>
  </r>
  <r>
    <x v="67"/>
    <x v="67"/>
    <n v="43100"/>
    <x v="1"/>
    <x v="49"/>
    <n v="0.79350363214558528"/>
  </r>
  <r>
    <x v="68"/>
    <x v="68"/>
    <n v="42735"/>
    <x v="0"/>
    <x v="49"/>
    <n v="0.99912625918998976"/>
  </r>
  <r>
    <x v="68"/>
    <x v="68"/>
    <n v="43100"/>
    <x v="1"/>
    <x v="49"/>
    <n v="0.99929504681840187"/>
  </r>
  <r>
    <x v="69"/>
    <x v="69"/>
    <n v="42735"/>
    <x v="0"/>
    <x v="49"/>
    <n v="0.19199753484551638"/>
  </r>
  <r>
    <x v="69"/>
    <x v="69"/>
    <n v="43100"/>
    <x v="1"/>
    <x v="49"/>
    <n v="0.22882239020317735"/>
  </r>
  <r>
    <x v="70"/>
    <x v="70"/>
    <n v="42735"/>
    <x v="0"/>
    <x v="49"/>
    <n v="0.67222183970971117"/>
  </r>
  <r>
    <x v="70"/>
    <x v="70"/>
    <n v="43100"/>
    <x v="1"/>
    <x v="49"/>
    <n v="0.70176927337786055"/>
  </r>
  <r>
    <x v="71"/>
    <x v="71"/>
    <n v="42735"/>
    <x v="0"/>
    <x v="49"/>
    <n v="0.9758328296215667"/>
  </r>
  <r>
    <x v="71"/>
    <x v="71"/>
    <n v="42369"/>
    <x v="2"/>
    <x v="49"/>
    <n v="1.0315459585212532"/>
  </r>
  <r>
    <x v="71"/>
    <x v="71"/>
    <n v="43100"/>
    <x v="1"/>
    <x v="49"/>
    <n v="1.0097919235078534"/>
  </r>
  <r>
    <x v="72"/>
    <x v="72"/>
    <n v="42735"/>
    <x v="0"/>
    <x v="49"/>
    <n v="0.89183300330240922"/>
  </r>
  <r>
    <x v="72"/>
    <x v="72"/>
    <n v="43100"/>
    <x v="1"/>
    <x v="49"/>
    <n v="0.86537785088004293"/>
  </r>
  <r>
    <x v="0"/>
    <x v="0"/>
    <n v="42735"/>
    <x v="0"/>
    <x v="50"/>
    <n v="2.3175566583201221"/>
  </r>
  <r>
    <x v="0"/>
    <x v="0"/>
    <n v="43100"/>
    <x v="1"/>
    <x v="50"/>
    <n v="2.5441354663512254"/>
  </r>
  <r>
    <x v="1"/>
    <x v="1"/>
    <n v="42735"/>
    <x v="0"/>
    <x v="50"/>
    <n v="1.1415040251140802"/>
  </r>
  <r>
    <x v="2"/>
    <x v="2"/>
    <n v="42735"/>
    <x v="0"/>
    <x v="50"/>
    <n v="2.0191231010079669"/>
  </r>
  <r>
    <x v="2"/>
    <x v="2"/>
    <n v="43100"/>
    <x v="1"/>
    <x v="50"/>
    <n v="1.9463341772890757"/>
  </r>
  <r>
    <x v="3"/>
    <x v="3"/>
    <n v="42735"/>
    <x v="0"/>
    <x v="50"/>
    <n v="2.005348747923001"/>
  </r>
  <r>
    <x v="3"/>
    <x v="3"/>
    <n v="43100"/>
    <x v="1"/>
    <x v="50"/>
    <n v="1.9617511691742726"/>
  </r>
  <r>
    <x v="4"/>
    <x v="4"/>
    <n v="42735"/>
    <x v="0"/>
    <x v="50"/>
    <n v="0.79611915472967987"/>
  </r>
  <r>
    <x v="4"/>
    <x v="4"/>
    <n v="43100"/>
    <x v="1"/>
    <x v="50"/>
    <n v="1.1790986575327851"/>
  </r>
  <r>
    <x v="5"/>
    <x v="5"/>
    <n v="42735"/>
    <x v="0"/>
    <x v="50"/>
    <n v="7.0637546287301527"/>
  </r>
  <r>
    <x v="5"/>
    <x v="5"/>
    <n v="43100"/>
    <x v="1"/>
    <x v="50"/>
    <n v="3.7920717879110173"/>
  </r>
  <r>
    <x v="6"/>
    <x v="6"/>
    <n v="42735"/>
    <x v="0"/>
    <x v="50"/>
    <n v="2.3796664020708063"/>
  </r>
  <r>
    <x v="6"/>
    <x v="6"/>
    <n v="42369"/>
    <x v="2"/>
    <x v="50"/>
    <n v="2.3269421411727067"/>
  </r>
  <r>
    <x v="6"/>
    <x v="6"/>
    <n v="43100"/>
    <x v="1"/>
    <x v="50"/>
    <n v="2.6724160566058317"/>
  </r>
  <r>
    <x v="7"/>
    <x v="7"/>
    <n v="42735"/>
    <x v="0"/>
    <x v="50"/>
    <n v="1.0746889381221805"/>
  </r>
  <r>
    <x v="7"/>
    <x v="7"/>
    <n v="43100"/>
    <x v="1"/>
    <x v="50"/>
    <n v="1.2728527119939048"/>
  </r>
  <r>
    <x v="8"/>
    <x v="8"/>
    <n v="42735"/>
    <x v="0"/>
    <x v="50"/>
    <n v="3.2947941322496259"/>
  </r>
  <r>
    <x v="8"/>
    <x v="8"/>
    <n v="42369"/>
    <x v="2"/>
    <x v="50"/>
    <n v="6.6299728870518919"/>
  </r>
  <r>
    <x v="8"/>
    <x v="8"/>
    <n v="43100"/>
    <x v="1"/>
    <x v="50"/>
    <n v="3.1698965999652526"/>
  </r>
  <r>
    <x v="9"/>
    <x v="9"/>
    <n v="42735"/>
    <x v="0"/>
    <x v="50"/>
    <n v="4.4049859791745378"/>
  </r>
  <r>
    <x v="9"/>
    <x v="9"/>
    <n v="43100"/>
    <x v="1"/>
    <x v="50"/>
    <n v="4.7343504759901203"/>
  </r>
  <r>
    <x v="10"/>
    <x v="10"/>
    <n v="42735"/>
    <x v="0"/>
    <x v="50"/>
    <n v="4.7740472944324743"/>
  </r>
  <r>
    <x v="10"/>
    <x v="10"/>
    <n v="43100"/>
    <x v="1"/>
    <x v="50"/>
    <n v="3.3245148215658871"/>
  </r>
  <r>
    <x v="11"/>
    <x v="11"/>
    <n v="42735"/>
    <x v="0"/>
    <x v="50"/>
    <n v="1.963319706046166"/>
  </r>
  <r>
    <x v="11"/>
    <x v="11"/>
    <n v="43100"/>
    <x v="1"/>
    <x v="50"/>
    <n v="2.0861400621482118"/>
  </r>
  <r>
    <x v="12"/>
    <x v="12"/>
    <n v="42735"/>
    <x v="0"/>
    <x v="50"/>
    <n v="8.5242354955545654"/>
  </r>
  <r>
    <x v="12"/>
    <x v="12"/>
    <n v="43100"/>
    <x v="1"/>
    <x v="50"/>
    <n v="7.3591910698981975"/>
  </r>
  <r>
    <x v="13"/>
    <x v="13"/>
    <n v="42735"/>
    <x v="0"/>
    <x v="50"/>
    <n v="9.38572320233434"/>
  </r>
  <r>
    <x v="13"/>
    <x v="13"/>
    <n v="43100"/>
    <x v="1"/>
    <x v="50"/>
    <n v="10.050004170523435"/>
  </r>
  <r>
    <x v="14"/>
    <x v="14"/>
    <n v="42735"/>
    <x v="0"/>
    <x v="50"/>
    <n v="2.8563766503321903"/>
  </r>
  <r>
    <x v="14"/>
    <x v="14"/>
    <n v="42369"/>
    <x v="2"/>
    <x v="50"/>
    <n v="3.8514965942923043"/>
  </r>
  <r>
    <x v="14"/>
    <x v="14"/>
    <n v="43100"/>
    <x v="1"/>
    <x v="50"/>
    <n v="2.1420678294212312"/>
  </r>
  <r>
    <x v="15"/>
    <x v="15"/>
    <n v="42735"/>
    <x v="0"/>
    <x v="50"/>
    <n v="3.1568256709179803"/>
  </r>
  <r>
    <x v="15"/>
    <x v="15"/>
    <n v="42369"/>
    <x v="2"/>
    <x v="50"/>
    <n v="1.8812376513243154"/>
  </r>
  <r>
    <x v="15"/>
    <x v="15"/>
    <n v="43100"/>
    <x v="1"/>
    <x v="50"/>
    <n v="4.3813868856803069"/>
  </r>
  <r>
    <x v="16"/>
    <x v="16"/>
    <n v="42735"/>
    <x v="0"/>
    <x v="50"/>
    <n v="0.44550570660104916"/>
  </r>
  <r>
    <x v="16"/>
    <x v="16"/>
    <n v="43100"/>
    <x v="1"/>
    <x v="50"/>
    <n v="0.41611994382991796"/>
  </r>
  <r>
    <x v="17"/>
    <x v="17"/>
    <n v="42735"/>
    <x v="0"/>
    <x v="50"/>
    <n v="133.45341599520413"/>
  </r>
  <r>
    <x v="17"/>
    <x v="17"/>
    <n v="43100"/>
    <x v="1"/>
    <x v="50"/>
    <n v="2.3642775548479706"/>
  </r>
  <r>
    <x v="18"/>
    <x v="18"/>
    <n v="42735"/>
    <x v="0"/>
    <x v="50"/>
    <n v="4.9964727872627996"/>
  </r>
  <r>
    <x v="18"/>
    <x v="18"/>
    <n v="43100"/>
    <x v="1"/>
    <x v="50"/>
    <n v="4.1450506891883574"/>
  </r>
  <r>
    <x v="19"/>
    <x v="19"/>
    <n v="42735"/>
    <x v="0"/>
    <x v="50"/>
    <n v="6.6464047688675087E-2"/>
  </r>
  <r>
    <x v="19"/>
    <x v="19"/>
    <n v="42369"/>
    <x v="2"/>
    <x v="50"/>
    <n v="0.1743186413144561"/>
  </r>
  <r>
    <x v="19"/>
    <x v="19"/>
    <n v="43100"/>
    <x v="1"/>
    <x v="50"/>
    <n v="3.3246987684494196E-2"/>
  </r>
  <r>
    <x v="20"/>
    <x v="20"/>
    <n v="42735"/>
    <x v="0"/>
    <x v="50"/>
    <n v="1.1097431836021698"/>
  </r>
  <r>
    <x v="20"/>
    <x v="20"/>
    <n v="42369"/>
    <x v="2"/>
    <x v="50"/>
    <n v="1.7423878872494931"/>
  </r>
  <r>
    <x v="20"/>
    <x v="20"/>
    <n v="43100"/>
    <x v="1"/>
    <x v="50"/>
    <n v="1.2702629177381384"/>
  </r>
  <r>
    <x v="21"/>
    <x v="21"/>
    <n v="42735"/>
    <x v="0"/>
    <x v="50"/>
    <n v="2.2567674980128678"/>
  </r>
  <r>
    <x v="21"/>
    <x v="21"/>
    <n v="43100"/>
    <x v="1"/>
    <x v="50"/>
    <n v="1.9408249194073071"/>
  </r>
  <r>
    <x v="22"/>
    <x v="22"/>
    <n v="42735"/>
    <x v="0"/>
    <x v="50"/>
    <n v="2.9112794536751694"/>
  </r>
  <r>
    <x v="22"/>
    <x v="22"/>
    <n v="42369"/>
    <x v="2"/>
    <x v="50"/>
    <n v="1.7170869491539631"/>
  </r>
  <r>
    <x v="22"/>
    <x v="22"/>
    <n v="43100"/>
    <x v="1"/>
    <x v="50"/>
    <n v="2.4786603563511074"/>
  </r>
  <r>
    <x v="23"/>
    <x v="23"/>
    <n v="42735"/>
    <x v="0"/>
    <x v="50"/>
    <n v="0.65816630796729492"/>
  </r>
  <r>
    <x v="23"/>
    <x v="23"/>
    <n v="43100"/>
    <x v="1"/>
    <x v="50"/>
    <n v="0.70751708168126837"/>
  </r>
  <r>
    <x v="24"/>
    <x v="24"/>
    <n v="42735"/>
    <x v="0"/>
    <x v="50"/>
    <n v="0.10827492038389724"/>
  </r>
  <r>
    <x v="24"/>
    <x v="24"/>
    <n v="43100"/>
    <x v="1"/>
    <x v="50"/>
    <n v="0.36096344380525169"/>
  </r>
  <r>
    <x v="25"/>
    <x v="25"/>
    <n v="42735"/>
    <x v="0"/>
    <x v="50"/>
    <n v="1.9140443894026649"/>
  </r>
  <r>
    <x v="25"/>
    <x v="25"/>
    <n v="43100"/>
    <x v="1"/>
    <x v="50"/>
    <n v="2.3754699135547725"/>
  </r>
  <r>
    <x v="26"/>
    <x v="26"/>
    <n v="42735"/>
    <x v="0"/>
    <x v="50"/>
    <n v="0.43672675307541364"/>
  </r>
  <r>
    <x v="26"/>
    <x v="26"/>
    <n v="42369"/>
    <x v="2"/>
    <x v="50"/>
    <n v="0.74825132571983455"/>
  </r>
  <r>
    <x v="26"/>
    <x v="26"/>
    <n v="43100"/>
    <x v="1"/>
    <x v="50"/>
    <n v="0.47413824454446679"/>
  </r>
  <r>
    <x v="27"/>
    <x v="27"/>
    <n v="42735"/>
    <x v="0"/>
    <x v="50"/>
    <n v="1.7412508113306271"/>
  </r>
  <r>
    <x v="27"/>
    <x v="27"/>
    <n v="42369"/>
    <x v="2"/>
    <x v="50"/>
    <n v="1.2982034150132222"/>
  </r>
  <r>
    <x v="27"/>
    <x v="27"/>
    <n v="43100"/>
    <x v="1"/>
    <x v="50"/>
    <n v="1.6570941285064638"/>
  </r>
  <r>
    <x v="28"/>
    <x v="28"/>
    <n v="42735"/>
    <x v="0"/>
    <x v="50"/>
    <n v="0.91602053399115591"/>
  </r>
  <r>
    <x v="28"/>
    <x v="28"/>
    <n v="42369"/>
    <x v="2"/>
    <x v="50"/>
    <n v="2.1683229832091833"/>
  </r>
  <r>
    <x v="28"/>
    <x v="28"/>
    <n v="43100"/>
    <x v="1"/>
    <x v="50"/>
    <n v="0.85638934945797729"/>
  </r>
  <r>
    <x v="29"/>
    <x v="29"/>
    <n v="42735"/>
    <x v="0"/>
    <x v="50"/>
    <n v="0.48309377359662958"/>
  </r>
  <r>
    <x v="29"/>
    <x v="29"/>
    <n v="43100"/>
    <x v="1"/>
    <x v="50"/>
    <n v="0.5400085706226464"/>
  </r>
  <r>
    <x v="30"/>
    <x v="30"/>
    <n v="42735"/>
    <x v="0"/>
    <x v="50"/>
    <n v="1.312560834391028"/>
  </r>
  <r>
    <x v="30"/>
    <x v="30"/>
    <n v="43100"/>
    <x v="1"/>
    <x v="50"/>
    <n v="0.85396029893073655"/>
  </r>
  <r>
    <x v="73"/>
    <x v="73"/>
    <n v="42735"/>
    <x v="0"/>
    <x v="50"/>
    <n v="2.1380803043746042"/>
  </r>
  <r>
    <x v="31"/>
    <x v="31"/>
    <n v="42735"/>
    <x v="0"/>
    <x v="50"/>
    <n v="0.5919071437412825"/>
  </r>
  <r>
    <x v="31"/>
    <x v="31"/>
    <n v="43100"/>
    <x v="1"/>
    <x v="50"/>
    <n v="2.2636465662562837"/>
  </r>
  <r>
    <x v="32"/>
    <x v="32"/>
    <n v="42735"/>
    <x v="0"/>
    <x v="50"/>
    <n v="0.28553879137315696"/>
  </r>
  <r>
    <x v="32"/>
    <x v="32"/>
    <n v="43100"/>
    <x v="1"/>
    <x v="50"/>
    <n v="0.27079602338607922"/>
  </r>
  <r>
    <x v="33"/>
    <x v="33"/>
    <n v="42735"/>
    <x v="0"/>
    <x v="50"/>
    <n v="0.29903058214902034"/>
  </r>
  <r>
    <x v="33"/>
    <x v="33"/>
    <n v="42369"/>
    <x v="2"/>
    <x v="50"/>
    <n v="0.16841587914830963"/>
  </r>
  <r>
    <x v="33"/>
    <x v="33"/>
    <n v="43100"/>
    <x v="1"/>
    <x v="50"/>
    <n v="0.64103286034000595"/>
  </r>
  <r>
    <x v="34"/>
    <x v="34"/>
    <n v="42735"/>
    <x v="0"/>
    <x v="50"/>
    <n v="4.3201401925478713"/>
  </r>
  <r>
    <x v="34"/>
    <x v="34"/>
    <n v="42369"/>
    <x v="2"/>
    <x v="50"/>
    <n v="3.8084225864937578"/>
  </r>
  <r>
    <x v="34"/>
    <x v="34"/>
    <n v="43100"/>
    <x v="1"/>
    <x v="50"/>
    <n v="8.5773788290468431"/>
  </r>
  <r>
    <x v="35"/>
    <x v="35"/>
    <n v="42735"/>
    <x v="0"/>
    <x v="50"/>
    <n v="2.2739207021851282"/>
  </r>
  <r>
    <x v="35"/>
    <x v="35"/>
    <n v="43100"/>
    <x v="1"/>
    <x v="50"/>
    <n v="1.9057652369726692"/>
  </r>
  <r>
    <x v="36"/>
    <x v="36"/>
    <n v="42735"/>
    <x v="0"/>
    <x v="50"/>
    <n v="2.7772506925207758"/>
  </r>
  <r>
    <x v="36"/>
    <x v="36"/>
    <n v="43100"/>
    <x v="1"/>
    <x v="50"/>
    <n v="2.0786881133517192"/>
  </r>
  <r>
    <x v="37"/>
    <x v="37"/>
    <n v="42735"/>
    <x v="0"/>
    <x v="50"/>
    <n v="0.7721744893559257"/>
  </r>
  <r>
    <x v="37"/>
    <x v="37"/>
    <n v="43100"/>
    <x v="1"/>
    <x v="50"/>
    <n v="0.67169492499214167"/>
  </r>
  <r>
    <x v="38"/>
    <x v="38"/>
    <n v="42735"/>
    <x v="0"/>
    <x v="50"/>
    <n v="1.0380177309341856"/>
  </r>
  <r>
    <x v="38"/>
    <x v="38"/>
    <n v="43100"/>
    <x v="1"/>
    <x v="50"/>
    <n v="0.89867683013237865"/>
  </r>
  <r>
    <x v="39"/>
    <x v="39"/>
    <n v="42735"/>
    <x v="0"/>
    <x v="50"/>
    <n v="2.5312934801648219"/>
  </r>
  <r>
    <x v="39"/>
    <x v="39"/>
    <n v="43100"/>
    <x v="1"/>
    <x v="50"/>
    <n v="2.6148136361159495"/>
  </r>
  <r>
    <x v="40"/>
    <x v="40"/>
    <n v="42735"/>
    <x v="0"/>
    <x v="50"/>
    <n v="0.77485205679633207"/>
  </r>
  <r>
    <x v="40"/>
    <x v="40"/>
    <n v="42369"/>
    <x v="2"/>
    <x v="50"/>
    <n v="0.53374761930796244"/>
  </r>
  <r>
    <x v="40"/>
    <x v="40"/>
    <n v="43100"/>
    <x v="1"/>
    <x v="50"/>
    <n v="0.35103616452920922"/>
  </r>
  <r>
    <x v="41"/>
    <x v="41"/>
    <n v="42735"/>
    <x v="0"/>
    <x v="50"/>
    <n v="0.28117851745825651"/>
  </r>
  <r>
    <x v="41"/>
    <x v="41"/>
    <n v="42369"/>
    <x v="2"/>
    <x v="50"/>
    <n v="0.41519297084694395"/>
  </r>
  <r>
    <x v="41"/>
    <x v="41"/>
    <n v="43100"/>
    <x v="1"/>
    <x v="50"/>
    <n v="0.26413370718733753"/>
  </r>
  <r>
    <x v="42"/>
    <x v="42"/>
    <n v="42735"/>
    <x v="0"/>
    <x v="50"/>
    <n v="0.92589948238127795"/>
  </r>
  <r>
    <x v="42"/>
    <x v="42"/>
    <n v="42369"/>
    <x v="2"/>
    <x v="50"/>
    <n v="1.7617085426140218"/>
  </r>
  <r>
    <x v="42"/>
    <x v="42"/>
    <n v="43100"/>
    <x v="1"/>
    <x v="50"/>
    <n v="0.93946102405255805"/>
  </r>
  <r>
    <x v="43"/>
    <x v="43"/>
    <n v="42735"/>
    <x v="0"/>
    <x v="50"/>
    <n v="1.0819530192488269"/>
  </r>
  <r>
    <x v="43"/>
    <x v="43"/>
    <n v="43100"/>
    <x v="1"/>
    <x v="50"/>
    <n v="0.90349181513083321"/>
  </r>
  <r>
    <x v="44"/>
    <x v="44"/>
    <n v="42735"/>
    <x v="0"/>
    <x v="50"/>
    <n v="0.45351431679821064"/>
  </r>
  <r>
    <x v="44"/>
    <x v="44"/>
    <n v="42369"/>
    <x v="2"/>
    <x v="50"/>
    <n v="0.35986732615031675"/>
  </r>
  <r>
    <x v="44"/>
    <x v="44"/>
    <n v="43100"/>
    <x v="1"/>
    <x v="50"/>
    <n v="0.54463680248076363"/>
  </r>
  <r>
    <x v="45"/>
    <x v="45"/>
    <n v="42735"/>
    <x v="0"/>
    <x v="50"/>
    <n v="0.99242866849129974"/>
  </r>
  <r>
    <x v="45"/>
    <x v="45"/>
    <n v="43100"/>
    <x v="1"/>
    <x v="50"/>
    <n v="1.166806530411824"/>
  </r>
  <r>
    <x v="46"/>
    <x v="46"/>
    <n v="42735"/>
    <x v="0"/>
    <x v="50"/>
    <n v="1.7498897421760187"/>
  </r>
  <r>
    <x v="46"/>
    <x v="46"/>
    <n v="43100"/>
    <x v="1"/>
    <x v="50"/>
    <n v="1.7324997679577743"/>
  </r>
  <r>
    <x v="47"/>
    <x v="47"/>
    <n v="42735"/>
    <x v="0"/>
    <x v="50"/>
    <n v="1.660077348753342"/>
  </r>
  <r>
    <x v="47"/>
    <x v="47"/>
    <n v="43100"/>
    <x v="1"/>
    <x v="50"/>
    <n v="1.0000473716470057"/>
  </r>
  <r>
    <x v="48"/>
    <x v="48"/>
    <n v="42735"/>
    <x v="0"/>
    <x v="50"/>
    <n v="0.91705303435156416"/>
  </r>
  <r>
    <x v="48"/>
    <x v="48"/>
    <n v="43100"/>
    <x v="1"/>
    <x v="50"/>
    <n v="0.90540710807063807"/>
  </r>
  <r>
    <x v="49"/>
    <x v="49"/>
    <n v="42735"/>
    <x v="0"/>
    <x v="50"/>
    <n v="0.55033366251916938"/>
  </r>
  <r>
    <x v="49"/>
    <x v="49"/>
    <n v="43100"/>
    <x v="1"/>
    <x v="50"/>
    <n v="0.60556835414245802"/>
  </r>
  <r>
    <x v="50"/>
    <x v="50"/>
    <n v="42735"/>
    <x v="0"/>
    <x v="50"/>
    <n v="0.25802464885906662"/>
  </r>
  <r>
    <x v="50"/>
    <x v="50"/>
    <n v="42369"/>
    <x v="2"/>
    <x v="50"/>
    <n v="1.4050676585398929"/>
  </r>
  <r>
    <x v="50"/>
    <x v="50"/>
    <n v="43100"/>
    <x v="1"/>
    <x v="50"/>
    <n v="0.19538768508380042"/>
  </r>
  <r>
    <x v="51"/>
    <x v="51"/>
    <n v="42735"/>
    <x v="0"/>
    <x v="50"/>
    <n v="6.0920610252325096"/>
  </r>
  <r>
    <x v="51"/>
    <x v="51"/>
    <n v="43100"/>
    <x v="1"/>
    <x v="50"/>
    <n v="7.8518764353435193"/>
  </r>
  <r>
    <x v="52"/>
    <x v="52"/>
    <n v="42735"/>
    <x v="0"/>
    <x v="50"/>
    <n v="2.2798462725929078"/>
  </r>
  <r>
    <x v="52"/>
    <x v="52"/>
    <n v="42369"/>
    <x v="2"/>
    <x v="50"/>
    <n v="1.8330724737248489"/>
  </r>
  <r>
    <x v="52"/>
    <x v="52"/>
    <n v="43100"/>
    <x v="1"/>
    <x v="50"/>
    <n v="2.8170989320459121"/>
  </r>
  <r>
    <x v="53"/>
    <x v="53"/>
    <n v="42735"/>
    <x v="0"/>
    <x v="50"/>
    <n v="18.929176276132878"/>
  </r>
  <r>
    <x v="53"/>
    <x v="53"/>
    <n v="43100"/>
    <x v="1"/>
    <x v="50"/>
    <n v="15.962356817772548"/>
  </r>
  <r>
    <x v="54"/>
    <x v="54"/>
    <n v="42735"/>
    <x v="0"/>
    <x v="50"/>
    <n v="0.36688465005085286"/>
  </r>
  <r>
    <x v="54"/>
    <x v="54"/>
    <n v="43100"/>
    <x v="1"/>
    <x v="50"/>
    <n v="0.2370823804394091"/>
  </r>
  <r>
    <x v="55"/>
    <x v="55"/>
    <n v="42735"/>
    <x v="0"/>
    <x v="50"/>
    <n v="0.8640904135654669"/>
  </r>
  <r>
    <x v="55"/>
    <x v="55"/>
    <n v="43100"/>
    <x v="1"/>
    <x v="50"/>
    <n v="0.89977555170030687"/>
  </r>
  <r>
    <x v="56"/>
    <x v="56"/>
    <n v="42735"/>
    <x v="0"/>
    <x v="50"/>
    <n v="-14.300345444657795"/>
  </r>
  <r>
    <x v="56"/>
    <x v="56"/>
    <n v="42369"/>
    <x v="2"/>
    <x v="50"/>
    <n v="-5.0119825100595659"/>
  </r>
  <r>
    <x v="56"/>
    <x v="56"/>
    <n v="43100"/>
    <x v="1"/>
    <x v="50"/>
    <n v="-16.978311212341108"/>
  </r>
  <r>
    <x v="57"/>
    <x v="57"/>
    <n v="42735"/>
    <x v="0"/>
    <x v="50"/>
    <n v="0.24634450758959592"/>
  </r>
  <r>
    <x v="57"/>
    <x v="57"/>
    <n v="42369"/>
    <x v="2"/>
    <x v="50"/>
    <n v="0.64566740673762679"/>
  </r>
  <r>
    <x v="57"/>
    <x v="57"/>
    <n v="42185"/>
    <x v="2"/>
    <x v="50"/>
    <n v="0.74096509976273306"/>
  </r>
  <r>
    <x v="57"/>
    <x v="57"/>
    <n v="43100"/>
    <x v="1"/>
    <x v="50"/>
    <n v="0.23348688478989799"/>
  </r>
  <r>
    <x v="58"/>
    <x v="58"/>
    <n v="42735"/>
    <x v="0"/>
    <x v="50"/>
    <n v="0.18221129063487218"/>
  </r>
  <r>
    <x v="58"/>
    <x v="58"/>
    <n v="43100"/>
    <x v="1"/>
    <x v="50"/>
    <n v="0.29001125706531566"/>
  </r>
  <r>
    <x v="59"/>
    <x v="59"/>
    <n v="42735"/>
    <x v="0"/>
    <x v="50"/>
    <n v="35.464741983930089"/>
  </r>
  <r>
    <x v="59"/>
    <x v="59"/>
    <n v="43100"/>
    <x v="1"/>
    <x v="50"/>
    <n v="44.746369216608535"/>
  </r>
  <r>
    <x v="60"/>
    <x v="60"/>
    <n v="42735"/>
    <x v="0"/>
    <x v="50"/>
    <n v="5.1144269383470995"/>
  </r>
  <r>
    <x v="60"/>
    <x v="60"/>
    <n v="42369"/>
    <x v="2"/>
    <x v="50"/>
    <n v="10.031579615543308"/>
  </r>
  <r>
    <x v="60"/>
    <x v="60"/>
    <n v="43100"/>
    <x v="1"/>
    <x v="50"/>
    <n v="8.3086962753454241"/>
  </r>
  <r>
    <x v="61"/>
    <x v="61"/>
    <n v="42735"/>
    <x v="0"/>
    <x v="50"/>
    <n v="2.2680365660740249"/>
  </r>
  <r>
    <x v="61"/>
    <x v="61"/>
    <n v="43100"/>
    <x v="1"/>
    <x v="50"/>
    <n v="1.8000086103637918"/>
  </r>
  <r>
    <x v="62"/>
    <x v="62"/>
    <n v="42735"/>
    <x v="0"/>
    <x v="50"/>
    <n v="10.01814717768395"/>
  </r>
  <r>
    <x v="62"/>
    <x v="62"/>
    <n v="43100"/>
    <x v="1"/>
    <x v="50"/>
    <n v="5.0556191689307761"/>
  </r>
  <r>
    <x v="63"/>
    <x v="63"/>
    <n v="42735"/>
    <x v="0"/>
    <x v="50"/>
    <n v="7.9168912671542637"/>
  </r>
  <r>
    <x v="63"/>
    <x v="63"/>
    <n v="43100"/>
    <x v="1"/>
    <x v="50"/>
    <n v="9.0931219469480933"/>
  </r>
  <r>
    <x v="64"/>
    <x v="64"/>
    <n v="42735"/>
    <x v="0"/>
    <x v="50"/>
    <n v="3.7992376969960602"/>
  </r>
  <r>
    <x v="64"/>
    <x v="64"/>
    <n v="42369"/>
    <x v="2"/>
    <x v="50"/>
    <n v="9.8846916844086206"/>
  </r>
  <r>
    <x v="64"/>
    <x v="64"/>
    <n v="43100"/>
    <x v="1"/>
    <x v="50"/>
    <n v="3.3452206101213608"/>
  </r>
  <r>
    <x v="65"/>
    <x v="65"/>
    <n v="42735"/>
    <x v="0"/>
    <x v="50"/>
    <n v="0.50908035654899875"/>
  </r>
  <r>
    <x v="65"/>
    <x v="65"/>
    <n v="42369"/>
    <x v="2"/>
    <x v="50"/>
    <n v="0.36846581965743025"/>
  </r>
  <r>
    <x v="65"/>
    <x v="65"/>
    <n v="42185"/>
    <x v="2"/>
    <x v="50"/>
    <n v="1.0319677759424462"/>
  </r>
  <r>
    <x v="65"/>
    <x v="65"/>
    <n v="43100"/>
    <x v="1"/>
    <x v="50"/>
    <n v="0.41164104490743814"/>
  </r>
  <r>
    <x v="66"/>
    <x v="66"/>
    <n v="42735"/>
    <x v="0"/>
    <x v="50"/>
    <n v="1.149344775614509"/>
  </r>
  <r>
    <x v="66"/>
    <x v="66"/>
    <n v="43100"/>
    <x v="1"/>
    <x v="50"/>
    <n v="1.1385752774107758"/>
  </r>
  <r>
    <x v="67"/>
    <x v="67"/>
    <n v="42735"/>
    <x v="0"/>
    <x v="50"/>
    <n v="3.2995862170815626"/>
  </r>
  <r>
    <x v="67"/>
    <x v="67"/>
    <n v="43100"/>
    <x v="1"/>
    <x v="50"/>
    <n v="3.8427001907608651"/>
  </r>
  <r>
    <x v="68"/>
    <x v="68"/>
    <n v="42735"/>
    <x v="0"/>
    <x v="50"/>
    <n v="1143.5041693637436"/>
  </r>
  <r>
    <x v="68"/>
    <x v="68"/>
    <n v="43100"/>
    <x v="1"/>
    <x v="50"/>
    <n v="1417.5339198456256"/>
  </r>
  <r>
    <x v="69"/>
    <x v="69"/>
    <n v="42735"/>
    <x v="0"/>
    <x v="50"/>
    <n v="0.23761998647963034"/>
  </r>
  <r>
    <x v="69"/>
    <x v="69"/>
    <n v="43100"/>
    <x v="1"/>
    <x v="50"/>
    <n v="0.29671814546517211"/>
  </r>
  <r>
    <x v="70"/>
    <x v="70"/>
    <n v="42735"/>
    <x v="0"/>
    <x v="50"/>
    <n v="2.0508438973309699"/>
  </r>
  <r>
    <x v="70"/>
    <x v="70"/>
    <n v="43100"/>
    <x v="1"/>
    <x v="50"/>
    <n v="2.3531085523156285"/>
  </r>
  <r>
    <x v="71"/>
    <x v="71"/>
    <n v="42735"/>
    <x v="0"/>
    <x v="50"/>
    <n v="40.37844788367935"/>
  </r>
  <r>
    <x v="71"/>
    <x v="71"/>
    <n v="42369"/>
    <x v="2"/>
    <x v="50"/>
    <n v="-32.699781743080614"/>
  </r>
  <r>
    <x v="71"/>
    <x v="71"/>
    <n v="43100"/>
    <x v="1"/>
    <x v="50"/>
    <n v="-103.12498077604154"/>
  </r>
  <r>
    <x v="72"/>
    <x v="72"/>
    <n v="42735"/>
    <x v="0"/>
    <x v="50"/>
    <n v="8.244964088221499"/>
  </r>
  <r>
    <x v="72"/>
    <x v="72"/>
    <n v="43100"/>
    <x v="1"/>
    <x v="50"/>
    <n v="6.4281981571170368"/>
  </r>
  <r>
    <x v="0"/>
    <x v="0"/>
    <n v="42735"/>
    <x v="0"/>
    <x v="51"/>
    <n v="0.7348663423889471"/>
  </r>
  <r>
    <x v="0"/>
    <x v="0"/>
    <n v="43100"/>
    <x v="1"/>
    <x v="51"/>
    <n v="0.71593997629813555"/>
  </r>
  <r>
    <x v="1"/>
    <x v="1"/>
    <n v="42735"/>
    <x v="0"/>
    <x v="51"/>
    <n v="0.75564740679945475"/>
  </r>
  <r>
    <x v="2"/>
    <x v="2"/>
    <n v="42735"/>
    <x v="0"/>
    <x v="51"/>
    <n v="0.61413278781124259"/>
  </r>
  <r>
    <x v="2"/>
    <x v="2"/>
    <n v="43100"/>
    <x v="1"/>
    <x v="51"/>
    <n v="0.65176629090323623"/>
  </r>
  <r>
    <x v="3"/>
    <x v="3"/>
    <n v="42735"/>
    <x v="0"/>
    <x v="51"/>
    <n v="0.4647299856634895"/>
  </r>
  <r>
    <x v="3"/>
    <x v="3"/>
    <n v="43100"/>
    <x v="1"/>
    <x v="51"/>
    <n v="0.49664035180500105"/>
  </r>
  <r>
    <x v="4"/>
    <x v="4"/>
    <n v="42735"/>
    <x v="0"/>
    <x v="51"/>
    <n v="0.89386807712215322"/>
  </r>
  <r>
    <x v="4"/>
    <x v="4"/>
    <n v="43100"/>
    <x v="1"/>
    <x v="51"/>
    <n v="0.57478718944331586"/>
  </r>
  <r>
    <x v="5"/>
    <x v="5"/>
    <n v="42735"/>
    <x v="0"/>
    <x v="51"/>
    <n v="0.32465503193567119"/>
  </r>
  <r>
    <x v="5"/>
    <x v="5"/>
    <n v="43100"/>
    <x v="1"/>
    <x v="51"/>
    <n v="0.40188572670685341"/>
  </r>
  <r>
    <x v="6"/>
    <x v="6"/>
    <n v="42735"/>
    <x v="0"/>
    <x v="51"/>
    <n v="0.55511940533098492"/>
  </r>
  <r>
    <x v="6"/>
    <x v="6"/>
    <n v="42369"/>
    <x v="2"/>
    <x v="51"/>
    <n v="0.59661446251271522"/>
  </r>
  <r>
    <x v="6"/>
    <x v="6"/>
    <n v="43100"/>
    <x v="1"/>
    <x v="51"/>
    <n v="0.59650222281937071"/>
  </r>
  <r>
    <x v="7"/>
    <x v="7"/>
    <n v="42735"/>
    <x v="0"/>
    <x v="51"/>
    <n v="0.65749060552336192"/>
  </r>
  <r>
    <x v="7"/>
    <x v="7"/>
    <n v="43100"/>
    <x v="1"/>
    <x v="51"/>
    <n v="0.65368780604009902"/>
  </r>
  <r>
    <x v="8"/>
    <x v="8"/>
    <n v="42735"/>
    <x v="0"/>
    <x v="51"/>
    <n v="0.23342332879342259"/>
  </r>
  <r>
    <x v="8"/>
    <x v="8"/>
    <n v="42369"/>
    <x v="2"/>
    <x v="51"/>
    <n v="0.13106206467614134"/>
  </r>
  <r>
    <x v="8"/>
    <x v="8"/>
    <n v="43100"/>
    <x v="1"/>
    <x v="51"/>
    <n v="0.24040238255044455"/>
  </r>
  <r>
    <x v="9"/>
    <x v="9"/>
    <n v="42735"/>
    <x v="0"/>
    <x v="51"/>
    <n v="0.90953805767502771"/>
  </r>
  <r>
    <x v="9"/>
    <x v="9"/>
    <n v="43100"/>
    <x v="1"/>
    <x v="51"/>
    <n v="0.7418095204096159"/>
  </r>
  <r>
    <x v="10"/>
    <x v="10"/>
    <n v="42735"/>
    <x v="0"/>
    <x v="51"/>
    <n v="0.1731887442217927"/>
  </r>
  <r>
    <x v="10"/>
    <x v="10"/>
    <n v="43100"/>
    <x v="1"/>
    <x v="51"/>
    <n v="0.23123981331110446"/>
  </r>
  <r>
    <x v="11"/>
    <x v="11"/>
    <n v="42735"/>
    <x v="0"/>
    <x v="51"/>
    <n v="0.63443687695340634"/>
  </r>
  <r>
    <x v="11"/>
    <x v="11"/>
    <n v="43100"/>
    <x v="1"/>
    <x v="51"/>
    <n v="0.70919097131237718"/>
  </r>
  <r>
    <x v="12"/>
    <x v="12"/>
    <n v="42735"/>
    <x v="0"/>
    <x v="51"/>
    <n v="0.28592840534630853"/>
  </r>
  <r>
    <x v="12"/>
    <x v="12"/>
    <n v="43100"/>
    <x v="1"/>
    <x v="51"/>
    <n v="0.40436383554709482"/>
  </r>
  <r>
    <x v="13"/>
    <x v="13"/>
    <n v="42735"/>
    <x v="0"/>
    <x v="51"/>
    <n v="0.35554810237086681"/>
  </r>
  <r>
    <x v="13"/>
    <x v="13"/>
    <n v="43100"/>
    <x v="1"/>
    <x v="51"/>
    <n v="0.38982916568333342"/>
  </r>
  <r>
    <x v="14"/>
    <x v="14"/>
    <n v="42735"/>
    <x v="0"/>
    <x v="51"/>
    <n v="0.59163214969372646"/>
  </r>
  <r>
    <x v="14"/>
    <x v="14"/>
    <n v="42369"/>
    <x v="2"/>
    <x v="51"/>
    <n v="0.7168633862399918"/>
  </r>
  <r>
    <x v="14"/>
    <x v="14"/>
    <n v="43100"/>
    <x v="1"/>
    <x v="51"/>
    <n v="0.56538623249583042"/>
  </r>
  <r>
    <x v="15"/>
    <x v="15"/>
    <n v="42735"/>
    <x v="0"/>
    <x v="51"/>
    <n v="0.37578016571005096"/>
  </r>
  <r>
    <x v="15"/>
    <x v="15"/>
    <n v="42369"/>
    <x v="2"/>
    <x v="51"/>
    <n v="0.45954374280595922"/>
  </r>
  <r>
    <x v="15"/>
    <x v="15"/>
    <n v="43100"/>
    <x v="1"/>
    <x v="51"/>
    <n v="0.27914930460943138"/>
  </r>
  <r>
    <x v="16"/>
    <x v="16"/>
    <n v="42735"/>
    <x v="0"/>
    <x v="51"/>
    <n v="0.84071576318557562"/>
  </r>
  <r>
    <x v="16"/>
    <x v="16"/>
    <n v="43100"/>
    <x v="1"/>
    <x v="51"/>
    <n v="0.81528091004332415"/>
  </r>
  <r>
    <x v="17"/>
    <x v="17"/>
    <n v="42735"/>
    <x v="0"/>
    <x v="51"/>
    <n v="0.18490123479596862"/>
  </r>
  <r>
    <x v="17"/>
    <x v="17"/>
    <n v="43100"/>
    <x v="1"/>
    <x v="51"/>
    <n v="0.49012308225149437"/>
  </r>
  <r>
    <x v="18"/>
    <x v="18"/>
    <n v="42735"/>
    <x v="0"/>
    <x v="51"/>
    <n v="0.69786212416530591"/>
  </r>
  <r>
    <x v="18"/>
    <x v="18"/>
    <n v="43100"/>
    <x v="1"/>
    <x v="51"/>
    <n v="0.72198450734809616"/>
  </r>
  <r>
    <x v="19"/>
    <x v="19"/>
    <n v="42735"/>
    <x v="0"/>
    <x v="51"/>
    <n v="0.95674530872960906"/>
  </r>
  <r>
    <x v="19"/>
    <x v="19"/>
    <n v="42369"/>
    <x v="2"/>
    <x v="51"/>
    <n v="0.86629763657265402"/>
  </r>
  <r>
    <x v="19"/>
    <x v="19"/>
    <n v="43100"/>
    <x v="1"/>
    <x v="51"/>
    <n v="0.97752284627726771"/>
  </r>
  <r>
    <x v="20"/>
    <x v="20"/>
    <n v="42735"/>
    <x v="0"/>
    <x v="51"/>
    <n v="0.6051087177698361"/>
  </r>
  <r>
    <x v="20"/>
    <x v="20"/>
    <n v="42369"/>
    <x v="2"/>
    <x v="51"/>
    <n v="0.55985207115740687"/>
  </r>
  <r>
    <x v="20"/>
    <x v="20"/>
    <n v="43100"/>
    <x v="1"/>
    <x v="51"/>
    <n v="0.57039077249405035"/>
  </r>
  <r>
    <x v="21"/>
    <x v="21"/>
    <n v="42735"/>
    <x v="0"/>
    <x v="51"/>
    <n v="0.66441382193695853"/>
  </r>
  <r>
    <x v="21"/>
    <x v="21"/>
    <n v="43100"/>
    <x v="1"/>
    <x v="51"/>
    <n v="0.62007987962491862"/>
  </r>
  <r>
    <x v="22"/>
    <x v="22"/>
    <n v="42735"/>
    <x v="0"/>
    <x v="51"/>
    <n v="0.30545372463174231"/>
  </r>
  <r>
    <x v="22"/>
    <x v="22"/>
    <n v="42369"/>
    <x v="2"/>
    <x v="51"/>
    <n v="0.37600721336326537"/>
  </r>
  <r>
    <x v="22"/>
    <x v="22"/>
    <n v="43100"/>
    <x v="1"/>
    <x v="51"/>
    <n v="0.33656417718216164"/>
  </r>
  <r>
    <x v="23"/>
    <x v="23"/>
    <n v="42735"/>
    <x v="0"/>
    <x v="51"/>
    <n v="0.60307581645768404"/>
  </r>
  <r>
    <x v="23"/>
    <x v="23"/>
    <n v="43100"/>
    <x v="1"/>
    <x v="51"/>
    <n v="0.58564567858692951"/>
  </r>
  <r>
    <x v="24"/>
    <x v="24"/>
    <n v="42735"/>
    <x v="0"/>
    <x v="51"/>
    <n v="0.90230319355562816"/>
  </r>
  <r>
    <x v="24"/>
    <x v="24"/>
    <n v="43100"/>
    <x v="1"/>
    <x v="51"/>
    <n v="0.89835868110382"/>
  </r>
  <r>
    <x v="25"/>
    <x v="25"/>
    <n v="42735"/>
    <x v="0"/>
    <x v="51"/>
    <n v="0.47427895748781668"/>
  </r>
  <r>
    <x v="25"/>
    <x v="25"/>
    <n v="43100"/>
    <x v="1"/>
    <x v="51"/>
    <n v="0.42151317442908104"/>
  </r>
  <r>
    <x v="26"/>
    <x v="26"/>
    <n v="42735"/>
    <x v="0"/>
    <x v="51"/>
    <n v="0.89654085328196143"/>
  </r>
  <r>
    <x v="26"/>
    <x v="26"/>
    <n v="42369"/>
    <x v="2"/>
    <x v="51"/>
    <n v="0.66466613469918079"/>
  </r>
  <r>
    <x v="26"/>
    <x v="26"/>
    <n v="43100"/>
    <x v="1"/>
    <x v="51"/>
    <n v="0.74866305362209784"/>
  </r>
  <r>
    <x v="27"/>
    <x v="27"/>
    <n v="42735"/>
    <x v="0"/>
    <x v="51"/>
    <n v="0.7842151277169348"/>
  </r>
  <r>
    <x v="27"/>
    <x v="27"/>
    <n v="42369"/>
    <x v="2"/>
    <x v="51"/>
    <n v="0.83308171407829501"/>
  </r>
  <r>
    <x v="27"/>
    <x v="27"/>
    <n v="43100"/>
    <x v="1"/>
    <x v="51"/>
    <n v="0.61454773390193052"/>
  </r>
  <r>
    <x v="28"/>
    <x v="28"/>
    <n v="42735"/>
    <x v="0"/>
    <x v="51"/>
    <n v="0.6237048045775696"/>
  </r>
  <r>
    <x v="28"/>
    <x v="28"/>
    <n v="42369"/>
    <x v="2"/>
    <x v="51"/>
    <n v="0.48123005876163844"/>
  </r>
  <r>
    <x v="28"/>
    <x v="28"/>
    <n v="43100"/>
    <x v="1"/>
    <x v="51"/>
    <n v="0.59486881998820351"/>
  </r>
  <r>
    <x v="29"/>
    <x v="29"/>
    <n v="42735"/>
    <x v="0"/>
    <x v="51"/>
    <n v="0.83043979450222771"/>
  </r>
  <r>
    <x v="29"/>
    <x v="29"/>
    <n v="43100"/>
    <x v="1"/>
    <x v="51"/>
    <n v="0.8476337878972553"/>
  </r>
  <r>
    <x v="30"/>
    <x v="30"/>
    <n v="42735"/>
    <x v="0"/>
    <x v="51"/>
    <n v="0.54065584201558115"/>
  </r>
  <r>
    <x v="30"/>
    <x v="30"/>
    <n v="43100"/>
    <x v="1"/>
    <x v="51"/>
    <n v="0.59837031476063374"/>
  </r>
  <r>
    <x v="73"/>
    <x v="73"/>
    <n v="42735"/>
    <x v="0"/>
    <x v="51"/>
    <n v="0.3186661598831495"/>
  </r>
  <r>
    <x v="31"/>
    <x v="31"/>
    <n v="42735"/>
    <x v="0"/>
    <x v="51"/>
    <n v="0.76187754499251925"/>
  </r>
  <r>
    <x v="31"/>
    <x v="31"/>
    <n v="43100"/>
    <x v="1"/>
    <x v="51"/>
    <n v="0.30640572736621297"/>
  </r>
  <r>
    <x v="32"/>
    <x v="32"/>
    <n v="42735"/>
    <x v="0"/>
    <x v="51"/>
    <n v="0.77788395551397027"/>
  </r>
  <r>
    <x v="32"/>
    <x v="32"/>
    <n v="43100"/>
    <x v="1"/>
    <x v="51"/>
    <n v="0.78690834846607882"/>
  </r>
  <r>
    <x v="33"/>
    <x v="33"/>
    <n v="42735"/>
    <x v="0"/>
    <x v="51"/>
    <n v="0.81096146431429261"/>
  </r>
  <r>
    <x v="33"/>
    <x v="33"/>
    <n v="42369"/>
    <x v="2"/>
    <x v="51"/>
    <n v="0.86090790496421499"/>
  </r>
  <r>
    <x v="33"/>
    <x v="33"/>
    <n v="43100"/>
    <x v="1"/>
    <x v="51"/>
    <n v="0.62589835564288521"/>
  </r>
  <r>
    <x v="34"/>
    <x v="34"/>
    <n v="42735"/>
    <x v="0"/>
    <x v="51"/>
    <n v="0.98752712191553271"/>
  </r>
  <r>
    <x v="34"/>
    <x v="34"/>
    <n v="42369"/>
    <x v="2"/>
    <x v="51"/>
    <n v="0.92483465000724885"/>
  </r>
  <r>
    <x v="34"/>
    <x v="34"/>
    <n v="43100"/>
    <x v="1"/>
    <x v="51"/>
    <n v="0.98904772408119523"/>
  </r>
  <r>
    <x v="35"/>
    <x v="35"/>
    <n v="42735"/>
    <x v="0"/>
    <x v="51"/>
    <n v="0.54405119969221649"/>
  </r>
  <r>
    <x v="35"/>
    <x v="35"/>
    <n v="43100"/>
    <x v="1"/>
    <x v="51"/>
    <n v="0.53254672590703123"/>
  </r>
  <r>
    <x v="36"/>
    <x v="36"/>
    <n v="42735"/>
    <x v="0"/>
    <x v="51"/>
    <n v="0.57172450531329222"/>
  </r>
  <r>
    <x v="36"/>
    <x v="36"/>
    <n v="43100"/>
    <x v="1"/>
    <x v="51"/>
    <n v="0.60769838994407488"/>
  </r>
  <r>
    <x v="37"/>
    <x v="37"/>
    <n v="42735"/>
    <x v="0"/>
    <x v="51"/>
    <n v="0.73974706367362797"/>
  </r>
  <r>
    <x v="37"/>
    <x v="37"/>
    <n v="43100"/>
    <x v="1"/>
    <x v="51"/>
    <n v="0.76149884512314758"/>
  </r>
  <r>
    <x v="38"/>
    <x v="38"/>
    <n v="42735"/>
    <x v="0"/>
    <x v="51"/>
    <n v="0.58323749810108405"/>
  </r>
  <r>
    <x v="38"/>
    <x v="38"/>
    <n v="43100"/>
    <x v="1"/>
    <x v="51"/>
    <n v="0.60031583056040017"/>
  </r>
  <r>
    <x v="39"/>
    <x v="39"/>
    <n v="42735"/>
    <x v="0"/>
    <x v="51"/>
    <n v="0.30517444567646307"/>
  </r>
  <r>
    <x v="39"/>
    <x v="39"/>
    <n v="43100"/>
    <x v="1"/>
    <x v="51"/>
    <n v="0.29838020420266415"/>
  </r>
  <r>
    <x v="40"/>
    <x v="40"/>
    <n v="42735"/>
    <x v="0"/>
    <x v="51"/>
    <n v="0.76460021315868587"/>
  </r>
  <r>
    <x v="40"/>
    <x v="40"/>
    <n v="42369"/>
    <x v="2"/>
    <x v="51"/>
    <n v="0.73582749554586047"/>
  </r>
  <r>
    <x v="40"/>
    <x v="40"/>
    <n v="43100"/>
    <x v="1"/>
    <x v="51"/>
    <n v="0.80499285909308527"/>
  </r>
  <r>
    <x v="41"/>
    <x v="41"/>
    <n v="42735"/>
    <x v="0"/>
    <x v="51"/>
    <n v="0.92278689397717772"/>
  </r>
  <r>
    <x v="41"/>
    <x v="41"/>
    <n v="42369"/>
    <x v="2"/>
    <x v="51"/>
    <n v="0.8296766613029517"/>
  </r>
  <r>
    <x v="41"/>
    <x v="41"/>
    <n v="43100"/>
    <x v="1"/>
    <x v="51"/>
    <n v="0.88317103280917675"/>
  </r>
  <r>
    <x v="42"/>
    <x v="42"/>
    <n v="42735"/>
    <x v="0"/>
    <x v="51"/>
    <n v="0.54727529468420155"/>
  </r>
  <r>
    <x v="42"/>
    <x v="42"/>
    <n v="42369"/>
    <x v="2"/>
    <x v="51"/>
    <n v="0.39550769878322778"/>
  </r>
  <r>
    <x v="42"/>
    <x v="42"/>
    <n v="43100"/>
    <x v="1"/>
    <x v="51"/>
    <n v="0.5607006908246579"/>
  </r>
  <r>
    <x v="43"/>
    <x v="43"/>
    <n v="42735"/>
    <x v="0"/>
    <x v="51"/>
    <n v="0.63977125930435386"/>
  </r>
  <r>
    <x v="43"/>
    <x v="43"/>
    <n v="43100"/>
    <x v="1"/>
    <x v="51"/>
    <n v="0.63053201437612705"/>
  </r>
  <r>
    <x v="44"/>
    <x v="44"/>
    <n v="42735"/>
    <x v="0"/>
    <x v="51"/>
    <n v="0.77929494414275591"/>
  </r>
  <r>
    <x v="44"/>
    <x v="44"/>
    <n v="42369"/>
    <x v="2"/>
    <x v="51"/>
    <n v="0.83545809709217456"/>
  </r>
  <r>
    <x v="44"/>
    <x v="44"/>
    <n v="43100"/>
    <x v="1"/>
    <x v="51"/>
    <n v="0.83613142742504321"/>
  </r>
  <r>
    <x v="45"/>
    <x v="45"/>
    <n v="42735"/>
    <x v="0"/>
    <x v="51"/>
    <n v="0.81309434084404142"/>
  </r>
  <r>
    <x v="45"/>
    <x v="45"/>
    <n v="43100"/>
    <x v="1"/>
    <x v="51"/>
    <n v="0.66643413790226247"/>
  </r>
  <r>
    <x v="46"/>
    <x v="46"/>
    <n v="42735"/>
    <x v="0"/>
    <x v="51"/>
    <n v="0.53886952460538085"/>
  </r>
  <r>
    <x v="46"/>
    <x v="46"/>
    <n v="43100"/>
    <x v="1"/>
    <x v="51"/>
    <n v="0.5433690534740222"/>
  </r>
  <r>
    <x v="47"/>
    <x v="47"/>
    <n v="42735"/>
    <x v="0"/>
    <x v="51"/>
    <n v="0.55226952329324108"/>
  </r>
  <r>
    <x v="47"/>
    <x v="47"/>
    <n v="43100"/>
    <x v="1"/>
    <x v="51"/>
    <n v="0.6629326125279571"/>
  </r>
  <r>
    <x v="48"/>
    <x v="48"/>
    <n v="42735"/>
    <x v="0"/>
    <x v="51"/>
    <n v="0.73394640711543735"/>
  </r>
  <r>
    <x v="48"/>
    <x v="48"/>
    <n v="43100"/>
    <x v="1"/>
    <x v="51"/>
    <n v="0.73969899148901497"/>
  </r>
  <r>
    <x v="49"/>
    <x v="49"/>
    <n v="42735"/>
    <x v="0"/>
    <x v="51"/>
    <n v="0.77568972954856841"/>
  </r>
  <r>
    <x v="49"/>
    <x v="49"/>
    <n v="43100"/>
    <x v="1"/>
    <x v="51"/>
    <n v="0.80873048950365722"/>
  </r>
  <r>
    <x v="50"/>
    <x v="50"/>
    <n v="42735"/>
    <x v="0"/>
    <x v="51"/>
    <n v="0.83793375548465854"/>
  </r>
  <r>
    <x v="50"/>
    <x v="50"/>
    <n v="42369"/>
    <x v="2"/>
    <x v="51"/>
    <n v="0.67439030018834722"/>
  </r>
  <r>
    <x v="50"/>
    <x v="50"/>
    <n v="43100"/>
    <x v="1"/>
    <x v="51"/>
    <n v="0.86833644084792572"/>
  </r>
  <r>
    <x v="51"/>
    <x v="51"/>
    <n v="42735"/>
    <x v="0"/>
    <x v="51"/>
    <n v="0.14908540680475038"/>
  </r>
  <r>
    <x v="51"/>
    <x v="51"/>
    <n v="43100"/>
    <x v="1"/>
    <x v="51"/>
    <n v="0.12041452198278794"/>
  </r>
  <r>
    <x v="52"/>
    <x v="52"/>
    <n v="42735"/>
    <x v="0"/>
    <x v="51"/>
    <n v="0.56581323344708412"/>
  </r>
  <r>
    <x v="52"/>
    <x v="52"/>
    <n v="42369"/>
    <x v="2"/>
    <x v="51"/>
    <n v="0.61527932229050486"/>
  </r>
  <r>
    <x v="52"/>
    <x v="52"/>
    <n v="43100"/>
    <x v="1"/>
    <x v="51"/>
    <n v="0.66269646436271201"/>
  </r>
  <r>
    <x v="53"/>
    <x v="53"/>
    <n v="42735"/>
    <x v="0"/>
    <x v="51"/>
    <n v="0.47397939841630848"/>
  </r>
  <r>
    <x v="53"/>
    <x v="53"/>
    <n v="43100"/>
    <x v="1"/>
    <x v="51"/>
    <n v="0.40225522883044562"/>
  </r>
  <r>
    <x v="54"/>
    <x v="54"/>
    <n v="42735"/>
    <x v="0"/>
    <x v="51"/>
    <n v="0.90424893241569992"/>
  </r>
  <r>
    <x v="54"/>
    <x v="54"/>
    <n v="43100"/>
    <x v="1"/>
    <x v="51"/>
    <n v="0.93071958394081189"/>
  </r>
  <r>
    <x v="55"/>
    <x v="55"/>
    <n v="42735"/>
    <x v="0"/>
    <x v="51"/>
    <n v="0.53645466589106516"/>
  </r>
  <r>
    <x v="55"/>
    <x v="55"/>
    <n v="43100"/>
    <x v="1"/>
    <x v="51"/>
    <n v="0.79435830023711762"/>
  </r>
  <r>
    <x v="56"/>
    <x v="56"/>
    <n v="42735"/>
    <x v="0"/>
    <x v="51"/>
    <n v="-7.518601709714684E-2"/>
  </r>
  <r>
    <x v="56"/>
    <x v="56"/>
    <n v="42369"/>
    <x v="2"/>
    <x v="51"/>
    <n v="-0.24925332986687246"/>
  </r>
  <r>
    <x v="56"/>
    <x v="56"/>
    <n v="43100"/>
    <x v="1"/>
    <x v="51"/>
    <n v="-6.2584836827288354E-2"/>
  </r>
  <r>
    <x v="57"/>
    <x v="57"/>
    <n v="42735"/>
    <x v="0"/>
    <x v="51"/>
    <n v="0.92893733446414617"/>
  </r>
  <r>
    <x v="57"/>
    <x v="57"/>
    <n v="42369"/>
    <x v="2"/>
    <x v="51"/>
    <n v="0.83119304949746597"/>
  </r>
  <r>
    <x v="57"/>
    <x v="57"/>
    <n v="42185"/>
    <x v="2"/>
    <x v="51"/>
    <n v="0.83785054356559163"/>
  </r>
  <r>
    <x v="57"/>
    <x v="57"/>
    <n v="43100"/>
    <x v="1"/>
    <x v="51"/>
    <n v="0.91785877652830361"/>
  </r>
  <r>
    <x v="58"/>
    <x v="58"/>
    <n v="42735"/>
    <x v="0"/>
    <x v="51"/>
    <n v="0.99351143612767823"/>
  </r>
  <r>
    <x v="58"/>
    <x v="58"/>
    <n v="43100"/>
    <x v="1"/>
    <x v="51"/>
    <n v="0.97109808248004525"/>
  </r>
  <r>
    <x v="59"/>
    <x v="59"/>
    <n v="42735"/>
    <x v="0"/>
    <x v="51"/>
    <n v="0.56242170227384047"/>
  </r>
  <r>
    <x v="59"/>
    <x v="59"/>
    <n v="43100"/>
    <x v="1"/>
    <x v="51"/>
    <n v="0.53196639936670709"/>
  </r>
  <r>
    <x v="60"/>
    <x v="60"/>
    <n v="42735"/>
    <x v="0"/>
    <x v="51"/>
    <n v="0.2691771074001979"/>
  </r>
  <r>
    <x v="60"/>
    <x v="60"/>
    <n v="42369"/>
    <x v="2"/>
    <x v="51"/>
    <n v="0.13660166791658115"/>
  </r>
  <r>
    <x v="60"/>
    <x v="60"/>
    <n v="43100"/>
    <x v="1"/>
    <x v="51"/>
    <n v="0.15448551584733322"/>
  </r>
  <r>
    <x v="61"/>
    <x v="61"/>
    <n v="42735"/>
    <x v="0"/>
    <x v="51"/>
    <n v="0.7632578408524201"/>
  </r>
  <r>
    <x v="61"/>
    <x v="61"/>
    <n v="43100"/>
    <x v="1"/>
    <x v="51"/>
    <n v="0.77674444776347507"/>
  </r>
  <r>
    <x v="62"/>
    <x v="62"/>
    <n v="42735"/>
    <x v="0"/>
    <x v="51"/>
    <n v="0.72418977740227952"/>
  </r>
  <r>
    <x v="62"/>
    <x v="62"/>
    <n v="43100"/>
    <x v="1"/>
    <x v="51"/>
    <n v="0.72456076359946164"/>
  </r>
  <r>
    <x v="63"/>
    <x v="63"/>
    <n v="42735"/>
    <x v="0"/>
    <x v="51"/>
    <n v="0.8577106895657346"/>
  </r>
  <r>
    <x v="63"/>
    <x v="63"/>
    <n v="43100"/>
    <x v="1"/>
    <x v="51"/>
    <n v="0.83801499977274407"/>
  </r>
  <r>
    <x v="64"/>
    <x v="64"/>
    <n v="42735"/>
    <x v="0"/>
    <x v="51"/>
    <n v="0.89030953834637994"/>
  </r>
  <r>
    <x v="64"/>
    <x v="64"/>
    <n v="42369"/>
    <x v="2"/>
    <x v="51"/>
    <n v="0.89532362821137912"/>
  </r>
  <r>
    <x v="64"/>
    <x v="64"/>
    <n v="43100"/>
    <x v="1"/>
    <x v="51"/>
    <n v="0.89629335320135672"/>
  </r>
  <r>
    <x v="65"/>
    <x v="65"/>
    <n v="42735"/>
    <x v="0"/>
    <x v="51"/>
    <n v="0.66265523612461841"/>
  </r>
  <r>
    <x v="65"/>
    <x v="65"/>
    <n v="42369"/>
    <x v="2"/>
    <x v="51"/>
    <n v="0.73088450794837301"/>
  </r>
  <r>
    <x v="65"/>
    <x v="65"/>
    <n v="42185"/>
    <x v="2"/>
    <x v="51"/>
    <n v="0.49222532345275738"/>
  </r>
  <r>
    <x v="65"/>
    <x v="65"/>
    <n v="43100"/>
    <x v="1"/>
    <x v="51"/>
    <n v="0.70840494710834423"/>
  </r>
  <r>
    <x v="66"/>
    <x v="66"/>
    <n v="42735"/>
    <x v="0"/>
    <x v="51"/>
    <n v="0.71564108730779541"/>
  </r>
  <r>
    <x v="66"/>
    <x v="66"/>
    <n v="43100"/>
    <x v="1"/>
    <x v="51"/>
    <n v="0.65084787920406906"/>
  </r>
  <r>
    <x v="67"/>
    <x v="67"/>
    <n v="42735"/>
    <x v="0"/>
    <x v="51"/>
    <n v="0.27568158898395512"/>
  </r>
  <r>
    <x v="67"/>
    <x v="67"/>
    <n v="43100"/>
    <x v="1"/>
    <x v="51"/>
    <n v="0.21911716763395556"/>
  </r>
  <r>
    <x v="68"/>
    <x v="68"/>
    <n v="42735"/>
    <x v="0"/>
    <x v="51"/>
    <n v="8.7374081001026244E-4"/>
  </r>
  <r>
    <x v="68"/>
    <x v="68"/>
    <n v="43100"/>
    <x v="1"/>
    <x v="51"/>
    <n v="7.0495318159810149E-4"/>
  </r>
  <r>
    <x v="69"/>
    <x v="69"/>
    <n v="42735"/>
    <x v="0"/>
    <x v="51"/>
    <n v="0.80801194440433699"/>
  </r>
  <r>
    <x v="69"/>
    <x v="69"/>
    <n v="43100"/>
    <x v="1"/>
    <x v="51"/>
    <n v="0.77117760979682271"/>
  </r>
  <r>
    <x v="70"/>
    <x v="70"/>
    <n v="42735"/>
    <x v="0"/>
    <x v="51"/>
    <n v="0.56758118146389092"/>
  </r>
  <r>
    <x v="70"/>
    <x v="70"/>
    <n v="43100"/>
    <x v="1"/>
    <x v="51"/>
    <n v="0.55342760592388895"/>
  </r>
  <r>
    <x v="71"/>
    <x v="71"/>
    <n v="42735"/>
    <x v="0"/>
    <x v="51"/>
    <n v="0.3425646489853475"/>
  </r>
  <r>
    <x v="71"/>
    <x v="71"/>
    <n v="42369"/>
    <x v="2"/>
    <x v="51"/>
    <n v="0.94538936273808249"/>
  </r>
  <r>
    <x v="71"/>
    <x v="71"/>
    <n v="43100"/>
    <x v="1"/>
    <x v="51"/>
    <n v="-1.9318094390291026E-3"/>
  </r>
  <r>
    <x v="72"/>
    <x v="72"/>
    <n v="42735"/>
    <x v="0"/>
    <x v="51"/>
    <n v="0.38375093952293027"/>
  </r>
  <r>
    <x v="72"/>
    <x v="72"/>
    <n v="43100"/>
    <x v="1"/>
    <x v="51"/>
    <n v="0.626764512877667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Tabla dinámica1" cacheId="22" applyNumberFormats="0" applyBorderFormats="0" applyFontFormats="0" applyPatternFormats="0" applyAlignmentFormats="0" applyWidthHeightFormats="1" dataCaption="Valores" updatedVersion="5" minRefreshableVersion="3" useAutoFormatting="1" rowGrandTotals="0" colGrandTotals="0" itemPrintTitles="1" createdVersion="5" indent="0" compact="0" compactData="0" gridDropZones="1" multipleFieldFilters="0">
  <location ref="A3:F21" firstHeaderRow="1" firstDataRow="4" firstDataCol="2"/>
  <pivotFields count="13">
    <pivotField axis="axisCol" compact="0" outline="0" showAll="0" defaultSubtotal="0">
      <items count="74">
        <item x="29"/>
        <item x="72"/>
        <item x="8"/>
        <item x="45"/>
        <item x="47"/>
        <item x="27"/>
        <item x="59"/>
        <item x="71"/>
        <item x="2"/>
        <item x="60"/>
        <item x="42"/>
        <item x="49"/>
        <item x="3"/>
        <item x="22"/>
        <item x="20"/>
        <item x="9"/>
        <item x="48"/>
        <item x="1"/>
        <item x="43"/>
        <item x="57"/>
        <item x="55"/>
        <item x="33"/>
        <item x="37"/>
        <item x="56"/>
        <item x="63"/>
        <item x="25"/>
        <item x="26"/>
        <item x="68"/>
        <item x="21"/>
        <item x="0"/>
        <item x="7"/>
        <item x="73"/>
        <item x="44"/>
        <item x="32"/>
        <item x="54"/>
        <item x="62"/>
        <item x="18"/>
        <item x="31"/>
        <item x="51"/>
        <item x="53"/>
        <item x="6"/>
        <item x="69"/>
        <item x="41"/>
        <item x="19"/>
        <item x="14"/>
        <item x="34"/>
        <item x="66"/>
        <item x="16"/>
        <item x="35"/>
        <item x="64"/>
        <item x="67"/>
        <item x="40"/>
        <item x="30"/>
        <item x="11"/>
        <item x="61"/>
        <item x="10"/>
        <item x="50"/>
        <item x="12"/>
        <item x="28"/>
        <item x="5"/>
        <item x="13"/>
        <item x="58"/>
        <item x="39"/>
        <item x="38"/>
        <item x="24"/>
        <item x="4"/>
        <item x="23"/>
        <item x="36"/>
        <item x="46"/>
        <item x="70"/>
        <item x="15"/>
        <item x="52"/>
        <item x="65"/>
        <item x="17"/>
      </items>
      <extLst>
        <ext xmlns:x14="http://schemas.microsoft.com/office/spreadsheetml/2009/9/main" uri="{2946ED86-A175-432a-8AC1-64E0C546D7DE}">
          <x14:pivotField fillDownLabels="1"/>
        </ext>
      </extLst>
    </pivotField>
    <pivotField axis="axisCol" compact="0" outline="0" multipleItemSelectionAllowed="1" showAll="0" defaultSubtotal="0">
      <items count="74">
        <item h="1" x="0"/>
        <item h="1" x="1"/>
        <item h="1" x="2"/>
        <item h="1" x="3"/>
        <item h="1" x="4"/>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73"/>
        <item h="1" x="43"/>
        <item h="1" x="44"/>
        <item h="1" x="45"/>
        <item h="1" x="46"/>
        <item h="1" x="47"/>
        <item h="1" x="48"/>
        <item h="1" x="49"/>
        <item h="1" x="50"/>
        <item h="1" x="51"/>
        <item h="1" x="52"/>
        <item h="1" x="53"/>
        <item h="1" x="54"/>
        <item h="1" x="56"/>
        <item x="57"/>
        <item h="1" x="58"/>
        <item h="1" x="59"/>
        <item h="1" x="60"/>
        <item h="1" x="61"/>
        <item h="1" x="62"/>
        <item x="63"/>
        <item h="1" x="64"/>
        <item h="1" x="65"/>
        <item h="1" x="66"/>
        <item h="1" x="67"/>
        <item h="1" x="68"/>
        <item h="1" x="69"/>
        <item h="1" x="70"/>
        <item h="1" x="71"/>
        <item h="1" x="72"/>
        <item x="55"/>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0">
        <item x="3"/>
        <item x="5"/>
        <item x="0"/>
        <item x="4"/>
        <item x="2"/>
        <item x="1"/>
        <item x="7"/>
        <item x="8"/>
        <item x="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defaultSubtotal="0">
      <items count="6">
        <item h="1" x="2"/>
        <item h="1" x="0"/>
        <item x="1"/>
        <item h="1" x="3"/>
        <item h="1" x="4"/>
        <item h="1" x="5"/>
      </items>
      <extLst>
        <ext xmlns:x14="http://schemas.microsoft.com/office/spreadsheetml/2009/9/main" uri="{2946ED86-A175-432a-8AC1-64E0C546D7DE}">
          <x14:pivotField fillDownLabels="1"/>
        </ext>
      </extLst>
    </pivotField>
    <pivotField compact="0" outline="0" showAll="0">
      <items count="5">
        <item x="2"/>
        <item x="1"/>
        <item x="3"/>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45">
        <item x="1"/>
        <item x="4"/>
        <item x="10"/>
        <item m="1" x="30"/>
        <item x="15"/>
        <item x="21"/>
        <item x="8"/>
        <item m="1" x="36"/>
        <item m="1" x="34"/>
        <item x="12"/>
        <item x="2"/>
        <item m="1" x="44"/>
        <item m="1" x="31"/>
        <item m="1" x="32"/>
        <item m="1" x="37"/>
        <item x="13"/>
        <item x="5"/>
        <item x="22"/>
        <item x="25"/>
        <item x="0"/>
        <item x="9"/>
        <item x="7"/>
        <item x="23"/>
        <item x="6"/>
        <item x="3"/>
        <item m="1" x="35"/>
        <item m="1" x="38"/>
        <item m="1" x="29"/>
        <item m="1" x="33"/>
        <item m="1" x="41"/>
        <item x="19"/>
        <item m="1" x="40"/>
        <item m="1" x="42"/>
        <item x="20"/>
        <item x="11"/>
        <item x="17"/>
        <item x="16"/>
        <item m="1" x="28"/>
        <item x="26"/>
        <item x="27"/>
        <item x="14"/>
        <item x="18"/>
        <item m="1" x="39"/>
        <item m="1" x="43"/>
        <item x="24"/>
      </items>
      <extLst>
        <ext xmlns:x14="http://schemas.microsoft.com/office/spreadsheetml/2009/9/main" uri="{2946ED86-A175-432a-8AC1-64E0C546D7DE}">
          <x14:pivotField fillDownLabels="1"/>
        </ext>
      </extLst>
    </pivotField>
    <pivotField axis="axisRow" compact="0" outline="0" showAll="0" sortType="ascending" defaultSubtotal="0">
      <items count="31">
        <item m="1" x="28"/>
        <item x="0"/>
        <item x="1"/>
        <item x="2"/>
        <item x="5"/>
        <item x="22"/>
        <item x="6"/>
        <item x="4"/>
        <item x="7"/>
        <item x="3"/>
        <item x="23"/>
        <item x="8"/>
        <item x="21"/>
        <item x="9"/>
        <item x="10"/>
        <item x="20"/>
        <item x="11"/>
        <item x="17"/>
        <item x="19"/>
        <item x="16"/>
        <item x="24"/>
        <item x="27"/>
        <item x="26"/>
        <item x="12"/>
        <item x="13"/>
        <item x="25"/>
        <item x="14"/>
        <item x="18"/>
        <item x="15"/>
        <item m="1" x="29"/>
        <item m="1" x="30"/>
      </items>
      <extLst>
        <ext xmlns:x14="http://schemas.microsoft.com/office/spreadsheetml/2009/9/main" uri="{2946ED86-A175-432a-8AC1-64E0C546D7DE}">
          <x14:pivotField fillDownLabels="1"/>
        </ext>
      </extLst>
    </pivotField>
    <pivotField dataField="1" compact="0" numFmtId="41" outline="0" showAll="0">
      <extLst>
        <ext xmlns:x14="http://schemas.microsoft.com/office/spreadsheetml/2009/9/main" uri="{2946ED86-A175-432a-8AC1-64E0C546D7DE}">
          <x14:pivotField fillDownLabels="1"/>
        </ext>
      </extLst>
    </pivotField>
  </pivotFields>
  <rowFields count="2">
    <field x="11"/>
    <field x="10"/>
  </rowFields>
  <rowItems count="15">
    <i>
      <x v="1"/>
      <x v="19"/>
    </i>
    <i>
      <x v="2"/>
      <x/>
    </i>
    <i>
      <x v="3"/>
      <x v="10"/>
    </i>
    <i>
      <x v="4"/>
      <x v="16"/>
    </i>
    <i>
      <x v="6"/>
      <x v="23"/>
    </i>
    <i>
      <x v="7"/>
      <x v="1"/>
    </i>
    <i>
      <x v="9"/>
      <x v="24"/>
    </i>
    <i>
      <x v="11"/>
      <x v="6"/>
    </i>
    <i>
      <x v="13"/>
      <x v="20"/>
    </i>
    <i>
      <x v="14"/>
      <x v="2"/>
    </i>
    <i>
      <x v="17"/>
      <x v="35"/>
    </i>
    <i>
      <x v="23"/>
      <x v="9"/>
    </i>
    <i>
      <x v="24"/>
      <x v="15"/>
    </i>
    <i>
      <x v="26"/>
      <x v="40"/>
    </i>
    <i>
      <x v="28"/>
      <x v="4"/>
    </i>
  </rowItems>
  <colFields count="3">
    <field x="5"/>
    <field x="0"/>
    <field x="1"/>
  </colFields>
  <colItems count="4">
    <i>
      <x v="2"/>
      <x v="19"/>
      <x v="57"/>
    </i>
    <i r="1">
      <x v="20"/>
      <x v="73"/>
    </i>
    <i r="1">
      <x v="24"/>
      <x v="63"/>
    </i>
    <i r="1">
      <x v="70"/>
      <x v="15"/>
    </i>
  </colItems>
  <dataFields count="1">
    <dataField name="S. VALOR" fld="12" baseField="10" baseItem="19" numFmtId="42"/>
  </dataFields>
  <formats count="59">
    <format dxfId="0">
      <pivotArea outline="0" collapsedLevelsAreSubtotals="1" fieldPosition="0"/>
    </format>
    <format dxfId="1">
      <pivotArea field="0" type="button" dataOnly="0" labelOnly="1" outline="0" axis="axisCol" fieldPosition="1"/>
    </format>
    <format dxfId="2">
      <pivotArea dataOnly="0" labelOnly="1" outline="0" fieldPosition="0">
        <references count="2">
          <reference field="10" count="1">
            <x v="23"/>
          </reference>
          <reference field="11" count="1" selected="0">
            <x v="5"/>
          </reference>
        </references>
      </pivotArea>
    </format>
    <format dxfId="3">
      <pivotArea dataOnly="0" labelOnly="1" outline="0" fieldPosition="0">
        <references count="2">
          <reference field="10" count="1">
            <x v="1"/>
          </reference>
          <reference field="11" count="1" selected="0">
            <x v="6"/>
          </reference>
        </references>
      </pivotArea>
    </format>
    <format dxfId="4">
      <pivotArea dataOnly="0" labelOnly="1" outline="0" fieldPosition="0">
        <references count="2">
          <reference field="10" count="1">
            <x v="21"/>
          </reference>
          <reference field="11" count="1" selected="0">
            <x v="7"/>
          </reference>
        </references>
      </pivotArea>
    </format>
    <format dxfId="5">
      <pivotArea dataOnly="0" labelOnly="1" outline="0" fieldPosition="0">
        <references count="2">
          <reference field="10" count="1">
            <x v="24"/>
          </reference>
          <reference field="11" count="1" selected="0">
            <x v="8"/>
          </reference>
        </references>
      </pivotArea>
    </format>
    <format dxfId="6">
      <pivotArea dataOnly="0" labelOnly="1" outline="0" fieldPosition="0">
        <references count="2">
          <reference field="10" count="1">
            <x v="6"/>
          </reference>
          <reference field="11" count="1" selected="0">
            <x v="9"/>
          </reference>
        </references>
      </pivotArea>
    </format>
    <format dxfId="7">
      <pivotArea dataOnly="0" labelOnly="1" outline="0" fieldPosition="0">
        <references count="2">
          <reference field="10" count="1">
            <x v="20"/>
          </reference>
          <reference field="11" count="1" selected="0">
            <x v="11"/>
          </reference>
        </references>
      </pivotArea>
    </format>
    <format dxfId="8">
      <pivotArea dataOnly="0" labelOnly="1" outline="0" fieldPosition="0">
        <references count="2">
          <reference field="10" count="1">
            <x v="2"/>
          </reference>
          <reference field="11" count="1" selected="0">
            <x v="12"/>
          </reference>
        </references>
      </pivotArea>
    </format>
    <format dxfId="9">
      <pivotArea dataOnly="0" labelOnly="1" outline="0" fieldPosition="0">
        <references count="2">
          <reference field="10" count="1">
            <x v="33"/>
          </reference>
          <reference field="11" count="1" selected="0">
            <x v="13"/>
          </reference>
        </references>
      </pivotArea>
    </format>
    <format dxfId="10">
      <pivotArea dataOnly="0" labelOnly="1" outline="0" fieldPosition="0">
        <references count="2">
          <reference field="10" count="1">
            <x v="34"/>
          </reference>
          <reference field="11" count="1" selected="0">
            <x v="14"/>
          </reference>
        </references>
      </pivotArea>
    </format>
    <format dxfId="11">
      <pivotArea dataOnly="0" labelOnly="1" outline="0" fieldPosition="0">
        <references count="2">
          <reference field="10" count="1">
            <x v="35"/>
          </reference>
          <reference field="11" count="1" selected="0">
            <x v="15"/>
          </reference>
        </references>
      </pivotArea>
    </format>
    <format dxfId="12">
      <pivotArea dataOnly="0" labelOnly="1" outline="0" fieldPosition="0">
        <references count="2">
          <reference field="10" count="1">
            <x v="30"/>
          </reference>
          <reference field="11" count="1" selected="0">
            <x v="16"/>
          </reference>
        </references>
      </pivotArea>
    </format>
    <format dxfId="13">
      <pivotArea dataOnly="0" labelOnly="1" outline="0" fieldPosition="0">
        <references count="2">
          <reference field="10" count="1">
            <x v="9"/>
          </reference>
          <reference field="11" count="1" selected="0">
            <x v="17"/>
          </reference>
        </references>
      </pivotArea>
    </format>
    <format dxfId="14">
      <pivotArea dataOnly="0" labelOnly="1" outline="0" fieldPosition="0">
        <references count="2">
          <reference field="10" count="1">
            <x v="15"/>
          </reference>
          <reference field="11" count="1" selected="0">
            <x v="18"/>
          </reference>
        </references>
      </pivotArea>
    </format>
    <format dxfId="15">
      <pivotArea dataOnly="0" labelOnly="1" outline="0" fieldPosition="0">
        <references count="2">
          <reference field="10" count="1">
            <x v="7"/>
          </reference>
          <reference field="11" count="1" selected="0">
            <x v="19"/>
          </reference>
        </references>
      </pivotArea>
    </format>
    <format dxfId="16">
      <pivotArea dataOnly="0" labelOnly="1" outline="0" fieldPosition="0">
        <references count="2">
          <reference field="10" count="1">
            <x v="8"/>
          </reference>
          <reference field="11" count="1" selected="0">
            <x v="20"/>
          </reference>
        </references>
      </pivotArea>
    </format>
    <format dxfId="17">
      <pivotArea dataOnly="0" labelOnly="1" outline="0" fieldPosition="0">
        <references count="2">
          <reference field="10" count="1">
            <x v="4"/>
          </reference>
          <reference field="11" count="1" selected="0">
            <x v="21"/>
          </reference>
        </references>
      </pivotArea>
    </format>
    <format dxfId="18">
      <pivotArea dataOnly="0" labelOnly="1" outline="0" fieldPosition="0">
        <references count="2">
          <reference field="10" count="1">
            <x v="19"/>
          </reference>
          <reference field="11" count="1" selected="0">
            <x v="1"/>
          </reference>
        </references>
      </pivotArea>
    </format>
    <format dxfId="19">
      <pivotArea dataOnly="0" labelOnly="1" outline="0" fieldPosition="0">
        <references count="2">
          <reference field="10" count="1">
            <x v="0"/>
          </reference>
          <reference field="11" count="1" selected="0">
            <x v="2"/>
          </reference>
        </references>
      </pivotArea>
    </format>
    <format dxfId="20">
      <pivotArea dataOnly="0" labelOnly="1" outline="0" fieldPosition="0">
        <references count="2">
          <reference field="10" count="1">
            <x v="10"/>
          </reference>
          <reference field="11" count="1" selected="0">
            <x v="3"/>
          </reference>
        </references>
      </pivotArea>
    </format>
    <format dxfId="21">
      <pivotArea dataOnly="0" labelOnly="1" outline="0" fieldPosition="0">
        <references count="2">
          <reference field="10" count="1">
            <x v="16"/>
          </reference>
          <reference field="11" count="1" selected="0">
            <x v="4"/>
          </reference>
        </references>
      </pivotArea>
    </format>
    <format dxfId="22">
      <pivotArea dataOnly="0" labelOnly="1" outline="0" fieldPosition="0">
        <references count="2">
          <reference field="10" count="1">
            <x v="17"/>
          </reference>
          <reference field="11" count="1" selected="0">
            <x v="5"/>
          </reference>
        </references>
      </pivotArea>
    </format>
    <format dxfId="23">
      <pivotArea dataOnly="0" labelOnly="1" outline="0" fieldPosition="0">
        <references count="2">
          <reference field="10" count="1">
            <x v="23"/>
          </reference>
          <reference field="11" count="1" selected="0">
            <x v="6"/>
          </reference>
        </references>
      </pivotArea>
    </format>
    <format dxfId="24">
      <pivotArea dataOnly="0" labelOnly="1" outline="0" fieldPosition="0">
        <references count="2">
          <reference field="10" count="1">
            <x v="1"/>
          </reference>
          <reference field="11" count="1" selected="0">
            <x v="7"/>
          </reference>
        </references>
      </pivotArea>
    </format>
    <format dxfId="25">
      <pivotArea dataOnly="0" labelOnly="1" outline="0" fieldPosition="0">
        <references count="2">
          <reference field="10" count="1">
            <x v="21"/>
          </reference>
          <reference field="11" count="1" selected="0">
            <x v="8"/>
          </reference>
        </references>
      </pivotArea>
    </format>
    <format dxfId="26">
      <pivotArea dataOnly="0" labelOnly="1" outline="0" fieldPosition="0">
        <references count="2">
          <reference field="10" count="1">
            <x v="24"/>
          </reference>
          <reference field="11" count="1" selected="0">
            <x v="9"/>
          </reference>
        </references>
      </pivotArea>
    </format>
    <format dxfId="27">
      <pivotArea dataOnly="0" labelOnly="1" outline="0" fieldPosition="0">
        <references count="2">
          <reference field="10" count="2">
            <x v="5"/>
            <x v="6"/>
          </reference>
          <reference field="11" count="1" selected="0">
            <x v="10"/>
          </reference>
        </references>
      </pivotArea>
    </format>
    <format dxfId="28">
      <pivotArea dataOnly="0" labelOnly="1" outline="0" fieldPosition="0">
        <references count="2">
          <reference field="10" count="1">
            <x v="5"/>
          </reference>
          <reference field="11" count="1" selected="0">
            <x v="11"/>
          </reference>
        </references>
      </pivotArea>
    </format>
    <format dxfId="29">
      <pivotArea dataOnly="0" labelOnly="1" outline="0" fieldPosition="0">
        <references count="2">
          <reference field="10" count="1">
            <x v="20"/>
          </reference>
          <reference field="11" count="1" selected="0">
            <x v="12"/>
          </reference>
        </references>
      </pivotArea>
    </format>
    <format dxfId="30">
      <pivotArea dataOnly="0" labelOnly="1" outline="0" fieldPosition="0">
        <references count="2">
          <reference field="10" count="1">
            <x v="2"/>
          </reference>
          <reference field="11" count="1" selected="0">
            <x v="13"/>
          </reference>
        </references>
      </pivotArea>
    </format>
    <format dxfId="31">
      <pivotArea dataOnly="0" labelOnly="1" outline="0" fieldPosition="0">
        <references count="2">
          <reference field="10" count="1">
            <x v="33"/>
          </reference>
          <reference field="11" count="1" selected="0">
            <x v="14"/>
          </reference>
        </references>
      </pivotArea>
    </format>
    <format dxfId="32">
      <pivotArea dataOnly="0" labelOnly="1" outline="0" fieldPosition="0">
        <references count="2">
          <reference field="10" count="1">
            <x v="34"/>
          </reference>
          <reference field="11" count="1" selected="0">
            <x v="15"/>
          </reference>
        </references>
      </pivotArea>
    </format>
    <format dxfId="33">
      <pivotArea dataOnly="0" labelOnly="1" outline="0" fieldPosition="0">
        <references count="2">
          <reference field="10" count="1">
            <x v="35"/>
          </reference>
          <reference field="11" count="1" selected="0">
            <x v="16"/>
          </reference>
        </references>
      </pivotArea>
    </format>
    <format dxfId="34">
      <pivotArea dataOnly="0" labelOnly="1" outline="0" fieldPosition="0">
        <references count="2">
          <reference field="10" count="1">
            <x v="30"/>
          </reference>
          <reference field="11" count="1" selected="0">
            <x v="17"/>
          </reference>
        </references>
      </pivotArea>
    </format>
    <format dxfId="35">
      <pivotArea dataOnly="0" labelOnly="1" outline="0" fieldPosition="0">
        <references count="2">
          <reference field="10" count="1">
            <x v="9"/>
          </reference>
          <reference field="11" count="1" selected="0">
            <x v="18"/>
          </reference>
        </references>
      </pivotArea>
    </format>
    <format dxfId="36">
      <pivotArea dataOnly="0" labelOnly="1" outline="0" fieldPosition="0">
        <references count="2">
          <reference field="10" count="1">
            <x v="15"/>
          </reference>
          <reference field="11" count="1" selected="0">
            <x v="19"/>
          </reference>
        </references>
      </pivotArea>
    </format>
    <format dxfId="37">
      <pivotArea dataOnly="0" labelOnly="1" outline="0" fieldPosition="0">
        <references count="2">
          <reference field="10" count="1">
            <x v="7"/>
          </reference>
          <reference field="11" count="1" selected="0">
            <x v="20"/>
          </reference>
        </references>
      </pivotArea>
    </format>
    <format dxfId="38">
      <pivotArea dataOnly="0" labelOnly="1" outline="0" fieldPosition="0">
        <references count="2">
          <reference field="10" count="1">
            <x v="8"/>
          </reference>
          <reference field="11" count="1" selected="0">
            <x v="21"/>
          </reference>
        </references>
      </pivotArea>
    </format>
    <format dxfId="39">
      <pivotArea dataOnly="0" labelOnly="1" outline="0" fieldPosition="0">
        <references count="2">
          <reference field="10" count="8">
            <x v="3"/>
            <x v="12"/>
            <x v="13"/>
            <x v="14"/>
            <x v="18"/>
            <x v="22"/>
            <x v="28"/>
            <x v="32"/>
          </reference>
          <reference field="11" count="1" selected="0">
            <x v="0"/>
          </reference>
        </references>
      </pivotArea>
    </format>
    <format dxfId="40">
      <pivotArea dataOnly="0" labelOnly="1" outline="0" fieldPosition="0">
        <references count="2">
          <reference field="10" count="1">
            <x v="4"/>
          </reference>
          <reference field="11" count="1" selected="0">
            <x v="22"/>
          </reference>
        </references>
      </pivotArea>
    </format>
    <format dxfId="41">
      <pivotArea dataOnly="0" labelOnly="1" outline="0" fieldPosition="0">
        <references count="3">
          <reference field="0" count="1" selected="0">
            <x v="20"/>
          </reference>
          <reference field="1" count="1">
            <x v="73"/>
          </reference>
          <reference field="5" count="0" selected="0"/>
        </references>
      </pivotArea>
    </format>
    <format dxfId="42">
      <pivotArea dataOnly="0" labelOnly="1" outline="0" fieldPosition="0">
        <references count="3">
          <reference field="0" count="1" selected="0">
            <x v="34"/>
          </reference>
          <reference field="1" count="1">
            <x v="55"/>
          </reference>
          <reference field="5" count="0" selected="0"/>
        </references>
      </pivotArea>
    </format>
    <format dxfId="43">
      <pivotArea dataOnly="0" labelOnly="1" outline="0" fieldPosition="0">
        <references count="3">
          <reference field="0" count="1" selected="0">
            <x v="38"/>
          </reference>
          <reference field="1" count="1">
            <x v="52"/>
          </reference>
          <reference field="5" count="0" selected="0"/>
        </references>
      </pivotArea>
    </format>
    <format dxfId="44">
      <pivotArea dataOnly="0" labelOnly="1" outline="0" fieldPosition="0">
        <references count="3">
          <reference field="0" count="1" selected="0">
            <x v="55"/>
          </reference>
          <reference field="1" count="1">
            <x v="10"/>
          </reference>
          <reference field="5" count="0" selected="0"/>
        </references>
      </pivotArea>
    </format>
    <format dxfId="45">
      <pivotArea dataOnly="0" labelOnly="1" outline="0" fieldPosition="0">
        <references count="3">
          <reference field="0" count="1" selected="0">
            <x v="20"/>
          </reference>
          <reference field="1" count="1">
            <x v="73"/>
          </reference>
          <reference field="5" count="0" selected="0"/>
        </references>
      </pivotArea>
    </format>
    <format dxfId="46">
      <pivotArea dataOnly="0" labelOnly="1" outline="0" fieldPosition="0">
        <references count="3">
          <reference field="0" count="1" selected="0">
            <x v="34"/>
          </reference>
          <reference field="1" count="1">
            <x v="55"/>
          </reference>
          <reference field="5" count="0" selected="0"/>
        </references>
      </pivotArea>
    </format>
    <format dxfId="47">
      <pivotArea dataOnly="0" labelOnly="1" outline="0" fieldPosition="0">
        <references count="3">
          <reference field="0" count="1" selected="0">
            <x v="38"/>
          </reference>
          <reference field="1" count="1">
            <x v="52"/>
          </reference>
          <reference field="5" count="0" selected="0"/>
        </references>
      </pivotArea>
    </format>
    <format dxfId="48">
      <pivotArea dataOnly="0" labelOnly="1" outline="0" fieldPosition="0">
        <references count="3">
          <reference field="0" count="1" selected="0">
            <x v="55"/>
          </reference>
          <reference field="1" count="1">
            <x v="10"/>
          </reference>
          <reference field="5" count="0" selected="0"/>
        </references>
      </pivotArea>
    </format>
    <format dxfId="49">
      <pivotArea dataOnly="0" labelOnly="1" outline="0" fieldPosition="0">
        <references count="3">
          <reference field="0" count="1" selected="0">
            <x v="20"/>
          </reference>
          <reference field="1" count="1">
            <x v="73"/>
          </reference>
          <reference field="5" count="0" selected="0"/>
        </references>
      </pivotArea>
    </format>
    <format dxfId="50">
      <pivotArea dataOnly="0" labelOnly="1" outline="0" fieldPosition="0">
        <references count="3">
          <reference field="0" count="1" selected="0">
            <x v="34"/>
          </reference>
          <reference field="1" count="1">
            <x v="55"/>
          </reference>
          <reference field="5" count="0" selected="0"/>
        </references>
      </pivotArea>
    </format>
    <format dxfId="51">
      <pivotArea dataOnly="0" labelOnly="1" outline="0" fieldPosition="0">
        <references count="3">
          <reference field="0" count="1" selected="0">
            <x v="38"/>
          </reference>
          <reference field="1" count="1">
            <x v="52"/>
          </reference>
          <reference field="5" count="0" selected="0"/>
        </references>
      </pivotArea>
    </format>
    <format dxfId="52">
      <pivotArea dataOnly="0" labelOnly="1" outline="0" fieldPosition="0">
        <references count="3">
          <reference field="0" count="1" selected="0">
            <x v="55"/>
          </reference>
          <reference field="1" count="1">
            <x v="10"/>
          </reference>
          <reference field="5" count="0" selected="0"/>
        </references>
      </pivotArea>
    </format>
    <format dxfId="53">
      <pivotArea dataOnly="0" labelOnly="1" outline="0" fieldPosition="0">
        <references count="3">
          <reference field="0" count="1" selected="0">
            <x v="19"/>
          </reference>
          <reference field="1" count="1">
            <x v="57"/>
          </reference>
          <reference field="5" count="0" selected="0"/>
        </references>
      </pivotArea>
    </format>
    <format dxfId="54">
      <pivotArea field="11" type="button" dataOnly="0" labelOnly="1" outline="0" axis="axisRow" fieldPosition="0"/>
    </format>
    <format dxfId="55">
      <pivotArea field="10" type="button" dataOnly="0" labelOnly="1" outline="0" axis="axisRow" fieldPosition="1"/>
    </format>
    <format dxfId="56">
      <pivotArea dataOnly="0" labelOnly="1" outline="0" fieldPosition="0">
        <references count="3">
          <reference field="0" count="1" selected="0">
            <x v="24"/>
          </reference>
          <reference field="1" count="1">
            <x v="63"/>
          </reference>
          <reference field="5" count="0" selected="0"/>
        </references>
      </pivotArea>
    </format>
    <format dxfId="57">
      <pivotArea dataOnly="0" labelOnly="1" outline="0" fieldPosition="0">
        <references count="3">
          <reference field="0" count="1" selected="0">
            <x v="63"/>
          </reference>
          <reference field="1" count="1">
            <x v="38"/>
          </reference>
          <reference field="5" count="0" selected="0"/>
        </references>
      </pivotArea>
    </format>
    <format dxfId="58">
      <pivotArea dataOnly="0" labelOnly="1" outline="0" fieldPosition="0">
        <references count="3">
          <reference field="0" count="1" selected="0">
            <x v="67"/>
          </reference>
          <reference field="1" count="1">
            <x v="36"/>
          </reference>
          <reference field="5"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xml><?xml version="1.0" encoding="utf-8"?>
<pivotTableDefinition xmlns="http://schemas.openxmlformats.org/spreadsheetml/2006/main" name="Tabla dinámica2" cacheId="18" applyNumberFormats="0" applyBorderFormats="0" applyFontFormats="0" applyPatternFormats="0" applyAlignmentFormats="0" applyWidthHeightFormats="1" dataCaption="Valores" updatedVersion="5" minRefreshableVersion="3" useAutoFormatting="1" rowGrandTotals="0" colGrandTotals="0" itemPrintTitles="1" createdVersion="5" indent="0" compact="0" compactData="0" gridDropZones="1" multipleFieldFilters="0">
  <location ref="A4:FP14" firstHeaderRow="1" firstDataRow="3" firstDataCol="2"/>
  <pivotFields count="13">
    <pivotField axis="axisCol" compact="0" outline="0" showAll="0" defaultSubtotal="0">
      <items count="74">
        <item x="0"/>
        <item x="1"/>
        <item x="2"/>
        <item x="3"/>
        <item x="4"/>
        <item x="5"/>
        <item x="6"/>
        <item x="7"/>
        <item x="8"/>
        <item x="9"/>
        <item x="10"/>
        <item x="11"/>
        <item x="12"/>
        <item x="13"/>
        <item x="14"/>
        <item x="16"/>
        <item x="15"/>
        <item x="17"/>
        <item x="21"/>
        <item x="23"/>
        <item x="18"/>
        <item x="19"/>
        <item x="20"/>
        <item x="28"/>
        <item x="22"/>
        <item x="29"/>
        <item x="30"/>
        <item x="32"/>
        <item x="33"/>
        <item x="24"/>
        <item x="38"/>
        <item x="39"/>
        <item x="25"/>
        <item x="26"/>
        <item x="41"/>
        <item x="42"/>
        <item x="27"/>
        <item x="43"/>
        <item x="44"/>
        <item x="31"/>
        <item x="34"/>
        <item x="35"/>
        <item x="36"/>
        <item x="37"/>
        <item x="47"/>
        <item x="40"/>
        <item x="48"/>
        <item x="49"/>
        <item x="51"/>
        <item x="52"/>
        <item x="53"/>
        <item x="54"/>
        <item x="55"/>
        <item x="45"/>
        <item x="46"/>
        <item x="62"/>
        <item x="50"/>
        <item x="56"/>
        <item x="57"/>
        <item x="58"/>
        <item x="59"/>
        <item x="64"/>
        <item x="60"/>
        <item x="61"/>
        <item x="63"/>
        <item x="65"/>
        <item x="66"/>
        <item x="67"/>
        <item x="69"/>
        <item x="70"/>
        <item x="68"/>
        <item x="71"/>
        <item x="72"/>
        <item x="7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82">
        <item x="52"/>
        <item x="62"/>
        <item x="61"/>
        <item x="27"/>
        <item x="60"/>
        <item x="14"/>
        <item x="8"/>
        <item x="63"/>
        <item m="1" x="81"/>
        <item x="13"/>
        <item x="26"/>
        <item x="65"/>
        <item x="64"/>
        <item x="3"/>
        <item x="23"/>
        <item x="22"/>
        <item x="7"/>
        <item x="50"/>
        <item x="1"/>
        <item x="18"/>
        <item x="43"/>
        <item x="31"/>
        <item x="66"/>
        <item x="0"/>
        <item x="57"/>
        <item x="2"/>
        <item x="19"/>
        <item x="53"/>
        <item x="15"/>
        <item x="20"/>
        <item x="21"/>
        <item x="16"/>
        <item x="17"/>
        <item x="54"/>
        <item x="29"/>
        <item x="41"/>
        <item x="56"/>
        <item x="4"/>
        <item x="24"/>
        <item x="5"/>
        <item x="25"/>
        <item x="33"/>
        <item x="46"/>
        <item x="36"/>
        <item x="48"/>
        <item x="35"/>
        <item x="47"/>
        <item x="44"/>
        <item x="49"/>
        <item x="30"/>
        <item x="67"/>
        <item m="1" x="73"/>
        <item x="39"/>
        <item x="42"/>
        <item x="32"/>
        <item x="45"/>
        <item x="58"/>
        <item m="1" x="77"/>
        <item x="69"/>
        <item x="12"/>
        <item x="34"/>
        <item x="51"/>
        <item x="10"/>
        <item x="11"/>
        <item x="71"/>
        <item x="9"/>
        <item x="28"/>
        <item x="68"/>
        <item x="40"/>
        <item x="55"/>
        <item x="6"/>
        <item x="70"/>
        <item m="1" x="80"/>
        <item m="1" x="74"/>
        <item m="1" x="75"/>
        <item x="59"/>
        <item m="1" x="79"/>
        <item x="38"/>
        <item x="72"/>
        <item m="1" x="76"/>
        <item m="1" x="78"/>
        <item x="37"/>
      </items>
      <extLst>
        <ext xmlns:x14="http://schemas.microsoft.com/office/spreadsheetml/2009/9/main" uri="{2946ED86-A175-432a-8AC1-64E0C546D7DE}">
          <x14:pivotField fillDownLabels="1"/>
        </ext>
      </extLst>
    </pivotField>
    <pivotField axis="axisRow" compact="0" outline="0" showAll="0" defaultSubtotal="0">
      <items count="9">
        <item x="2"/>
        <item x="3"/>
        <item x="4"/>
        <item x="5"/>
        <item x="6"/>
        <item x="7"/>
        <item x="8"/>
        <item x="1"/>
        <item h="1" x="0"/>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2">
    <field x="11"/>
    <field x="10"/>
  </rowFields>
  <rowItems count="8">
    <i>
      <x/>
      <x v="6"/>
    </i>
    <i>
      <x v="1"/>
      <x v="10"/>
    </i>
    <i>
      <x v="2"/>
      <x v="3"/>
    </i>
    <i>
      <x v="3"/>
      <x v="49"/>
    </i>
    <i>
      <x v="4"/>
      <x v="53"/>
    </i>
    <i>
      <x v="5"/>
      <x v="48"/>
    </i>
    <i>
      <x v="6"/>
      <x v="56"/>
    </i>
    <i>
      <x v="7"/>
      <x v="25"/>
    </i>
  </rowItems>
  <colFields count="2">
    <field x="0"/>
    <field x="6"/>
  </colFields>
  <colItems count="170">
    <i>
      <x/>
      <x v="2"/>
    </i>
    <i r="1">
      <x v="3"/>
    </i>
    <i>
      <x v="1"/>
      <x v="2"/>
    </i>
    <i>
      <x v="2"/>
      <x v="2"/>
    </i>
    <i r="1">
      <x v="3"/>
    </i>
    <i>
      <x v="3"/>
      <x v="2"/>
    </i>
    <i r="1">
      <x v="3"/>
    </i>
    <i>
      <x v="4"/>
      <x v="2"/>
    </i>
    <i r="1">
      <x v="3"/>
    </i>
    <i>
      <x v="5"/>
      <x v="2"/>
    </i>
    <i r="1">
      <x v="3"/>
    </i>
    <i>
      <x v="6"/>
      <x v="1"/>
    </i>
    <i r="1">
      <x v="2"/>
    </i>
    <i r="1">
      <x v="3"/>
    </i>
    <i>
      <x v="7"/>
      <x v="2"/>
    </i>
    <i r="1">
      <x v="3"/>
    </i>
    <i>
      <x v="8"/>
      <x v="1"/>
    </i>
    <i r="1">
      <x v="2"/>
    </i>
    <i r="1">
      <x v="3"/>
    </i>
    <i>
      <x v="9"/>
      <x v="2"/>
    </i>
    <i r="1">
      <x v="3"/>
    </i>
    <i>
      <x v="10"/>
      <x v="2"/>
    </i>
    <i r="1">
      <x v="3"/>
    </i>
    <i>
      <x v="11"/>
      <x v="2"/>
    </i>
    <i r="1">
      <x v="3"/>
    </i>
    <i>
      <x v="12"/>
      <x v="2"/>
    </i>
    <i r="1">
      <x v="3"/>
    </i>
    <i>
      <x v="13"/>
      <x v="2"/>
    </i>
    <i r="1">
      <x v="3"/>
    </i>
    <i>
      <x v="14"/>
      <x v="1"/>
    </i>
    <i r="1">
      <x v="2"/>
    </i>
    <i r="1">
      <x v="3"/>
    </i>
    <i>
      <x v="15"/>
      <x v="1"/>
    </i>
    <i r="1">
      <x v="2"/>
    </i>
    <i r="1">
      <x v="3"/>
    </i>
    <i>
      <x v="16"/>
      <x v="2"/>
    </i>
    <i r="1">
      <x v="3"/>
    </i>
    <i>
      <x v="17"/>
      <x v="2"/>
    </i>
    <i r="1">
      <x v="3"/>
    </i>
    <i>
      <x v="18"/>
      <x v="2"/>
    </i>
    <i r="1">
      <x v="3"/>
    </i>
    <i>
      <x v="19"/>
      <x v="1"/>
    </i>
    <i r="1">
      <x v="2"/>
    </i>
    <i r="1">
      <x v="3"/>
    </i>
    <i>
      <x v="20"/>
      <x v="1"/>
    </i>
    <i r="1">
      <x v="2"/>
    </i>
    <i r="1">
      <x v="3"/>
    </i>
    <i>
      <x v="21"/>
      <x v="2"/>
    </i>
    <i r="1">
      <x v="3"/>
    </i>
    <i>
      <x v="22"/>
      <x v="1"/>
    </i>
    <i r="1">
      <x v="2"/>
    </i>
    <i r="1">
      <x v="3"/>
    </i>
    <i>
      <x v="23"/>
      <x v="2"/>
    </i>
    <i r="1">
      <x v="3"/>
    </i>
    <i>
      <x v="24"/>
      <x v="2"/>
    </i>
    <i r="1">
      <x v="3"/>
    </i>
    <i>
      <x v="25"/>
      <x v="2"/>
    </i>
    <i r="1">
      <x v="3"/>
    </i>
    <i>
      <x v="26"/>
      <x v="1"/>
    </i>
    <i r="1">
      <x v="2"/>
    </i>
    <i r="1">
      <x v="3"/>
    </i>
    <i>
      <x v="27"/>
      <x v="1"/>
    </i>
    <i r="1">
      <x v="2"/>
    </i>
    <i r="1">
      <x v="3"/>
    </i>
    <i>
      <x v="28"/>
      <x v="1"/>
    </i>
    <i r="1">
      <x v="2"/>
    </i>
    <i r="1">
      <x v="3"/>
    </i>
    <i>
      <x v="29"/>
      <x v="2"/>
    </i>
    <i r="1">
      <x v="3"/>
    </i>
    <i>
      <x v="30"/>
      <x v="2"/>
    </i>
    <i r="1">
      <x v="3"/>
    </i>
    <i>
      <x v="31"/>
      <x v="2"/>
    </i>
    <i>
      <x v="32"/>
      <x v="2"/>
    </i>
    <i r="1">
      <x v="3"/>
    </i>
    <i>
      <x v="33"/>
      <x v="2"/>
    </i>
    <i r="1">
      <x v="3"/>
    </i>
    <i>
      <x v="34"/>
      <x v="1"/>
    </i>
    <i r="1">
      <x v="2"/>
    </i>
    <i r="1">
      <x v="3"/>
    </i>
    <i>
      <x v="35"/>
      <x v="1"/>
    </i>
    <i r="1">
      <x v="2"/>
    </i>
    <i r="1">
      <x v="3"/>
    </i>
    <i>
      <x v="36"/>
      <x v="2"/>
    </i>
    <i r="1">
      <x v="3"/>
    </i>
    <i>
      <x v="37"/>
      <x v="2"/>
    </i>
    <i r="1">
      <x v="3"/>
    </i>
    <i>
      <x v="38"/>
      <x v="2"/>
    </i>
    <i r="1">
      <x v="3"/>
    </i>
    <i>
      <x v="39"/>
      <x v="2"/>
    </i>
    <i r="1">
      <x v="3"/>
    </i>
    <i>
      <x v="40"/>
      <x v="2"/>
    </i>
    <i r="1">
      <x v="3"/>
    </i>
    <i>
      <x v="41"/>
      <x v="1"/>
    </i>
    <i r="1">
      <x v="2"/>
    </i>
    <i r="1">
      <x v="3"/>
    </i>
    <i>
      <x v="42"/>
      <x v="1"/>
    </i>
    <i r="1">
      <x v="2"/>
    </i>
    <i r="1">
      <x v="3"/>
    </i>
    <i>
      <x v="43"/>
      <x v="1"/>
    </i>
    <i r="1">
      <x v="2"/>
    </i>
    <i r="1">
      <x v="3"/>
    </i>
    <i>
      <x v="44"/>
      <x v="2"/>
    </i>
    <i r="1">
      <x v="3"/>
    </i>
    <i>
      <x v="45"/>
      <x v="1"/>
    </i>
    <i r="1">
      <x v="2"/>
    </i>
    <i r="1">
      <x v="3"/>
    </i>
    <i>
      <x v="46"/>
      <x v="2"/>
    </i>
    <i r="1">
      <x v="3"/>
    </i>
    <i>
      <x v="47"/>
      <x v="2"/>
    </i>
    <i r="1">
      <x v="3"/>
    </i>
    <i>
      <x v="48"/>
      <x v="2"/>
    </i>
    <i r="1">
      <x v="3"/>
    </i>
    <i>
      <x v="49"/>
      <x v="2"/>
    </i>
    <i r="1">
      <x v="3"/>
    </i>
    <i>
      <x v="50"/>
      <x v="2"/>
    </i>
    <i r="1">
      <x v="3"/>
    </i>
    <i>
      <x v="51"/>
      <x v="1"/>
    </i>
    <i r="1">
      <x v="2"/>
    </i>
    <i r="1">
      <x v="3"/>
    </i>
    <i>
      <x v="52"/>
      <x v="2"/>
    </i>
    <i r="1">
      <x v="3"/>
    </i>
    <i>
      <x v="53"/>
      <x v="1"/>
    </i>
    <i r="1">
      <x v="2"/>
    </i>
    <i r="1">
      <x v="3"/>
    </i>
    <i>
      <x v="54"/>
      <x v="2"/>
    </i>
    <i r="1">
      <x v="3"/>
    </i>
    <i>
      <x v="55"/>
      <x v="2"/>
    </i>
    <i r="1">
      <x v="3"/>
    </i>
    <i>
      <x v="56"/>
      <x v="2"/>
    </i>
    <i r="1">
      <x v="3"/>
    </i>
    <i>
      <x v="57"/>
      <x v="1"/>
    </i>
    <i r="1">
      <x v="2"/>
    </i>
    <i r="1">
      <x v="3"/>
    </i>
    <i>
      <x v="58"/>
      <x v="1"/>
    </i>
    <i r="1">
      <x v="2"/>
    </i>
    <i r="1">
      <x v="3"/>
    </i>
    <i>
      <x v="59"/>
      <x v="2"/>
    </i>
    <i r="1">
      <x v="3"/>
    </i>
    <i>
      <x v="60"/>
      <x v="2"/>
    </i>
    <i r="1">
      <x v="3"/>
    </i>
    <i>
      <x v="61"/>
      <x v="1"/>
    </i>
    <i r="1">
      <x v="2"/>
    </i>
    <i r="1">
      <x v="3"/>
    </i>
    <i>
      <x v="62"/>
      <x v="2"/>
    </i>
    <i r="1">
      <x v="3"/>
    </i>
    <i>
      <x v="63"/>
      <x v="2"/>
    </i>
    <i r="1">
      <x v="3"/>
    </i>
    <i>
      <x v="64"/>
      <x v="2"/>
    </i>
    <i r="1">
      <x v="3"/>
    </i>
    <i>
      <x v="65"/>
      <x v="1"/>
    </i>
    <i r="1">
      <x v="2"/>
    </i>
    <i r="1">
      <x v="3"/>
    </i>
    <i>
      <x v="66"/>
      <x v="1"/>
    </i>
    <i r="1">
      <x v="2"/>
    </i>
    <i r="1">
      <x v="3"/>
    </i>
    <i>
      <x v="67"/>
      <x v="2"/>
    </i>
    <i r="1">
      <x v="3"/>
    </i>
    <i>
      <x v="68"/>
      <x v="2"/>
    </i>
    <i r="1">
      <x v="3"/>
    </i>
    <i>
      <x v="69"/>
      <x v="2"/>
    </i>
    <i r="1">
      <x v="3"/>
    </i>
    <i>
      <x v="70"/>
      <x v="2"/>
    </i>
    <i r="1">
      <x v="3"/>
    </i>
    <i>
      <x v="71"/>
      <x v="2"/>
    </i>
    <i r="1">
      <x v="3"/>
    </i>
    <i>
      <x v="72"/>
      <x v="1"/>
    </i>
    <i r="1">
      <x v="2"/>
    </i>
    <i r="1">
      <x v="3"/>
    </i>
    <i>
      <x v="73"/>
      <x v="2"/>
    </i>
    <i r="1">
      <x v="3"/>
    </i>
  </colItems>
  <dataFields count="1">
    <dataField name="S. VALOR" fld="12" baseField="9" baseItem="6" numFmtId="42"/>
  </dataFields>
  <formats count="1">
    <format dxfId="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3.xml><?xml version="1.0" encoding="utf-8"?>
<pivotTableDefinition xmlns="http://schemas.openxmlformats.org/spreadsheetml/2006/main" name="Tabla dinámica3" cacheId="20" applyNumberFormats="0" applyBorderFormats="0" applyFontFormats="0" applyPatternFormats="0" applyAlignmentFormats="0" applyWidthHeightFormats="1" dataCaption="Valores" updatedVersion="5" minRefreshableVersion="3" useAutoFormatting="1" rowGrandTotals="0" colGrandTotals="0" itemPrintTitles="1" createdVersion="5" indent="0" compact="0" compactData="0" gridDropZones="1" multipleFieldFilters="0">
  <location ref="A3:N78" firstHeaderRow="1" firstDataRow="3" firstDataCol="2"/>
  <pivotFields count="6">
    <pivotField axis="axisRow" compact="0" outline="0" showAll="0" defaultSubtotal="0">
      <items count="74">
        <item x="30"/>
        <item x="0"/>
        <item x="1"/>
        <item x="2"/>
        <item x="3"/>
        <item x="4"/>
        <item x="5"/>
        <item x="6"/>
        <item x="7"/>
        <item x="8"/>
        <item x="9"/>
        <item x="10"/>
        <item x="11"/>
        <item x="12"/>
        <item x="13"/>
        <item x="14"/>
        <item x="15"/>
        <item x="16"/>
        <item x="17"/>
        <item x="18"/>
        <item x="19"/>
        <item x="20"/>
        <item x="21"/>
        <item x="22"/>
        <item x="23"/>
        <item x="24"/>
        <item x="25"/>
        <item x="26"/>
        <item x="27"/>
        <item x="28"/>
        <item x="29"/>
        <item x="73"/>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s>
    </pivotField>
    <pivotField axis="axisRow" compact="0" outline="0" showAll="0" defaultSubtotal="0">
      <items count="74">
        <item x="28"/>
        <item x="17"/>
        <item x="8"/>
        <item x="12"/>
        <item x="64"/>
        <item x="58"/>
        <item x="39"/>
        <item x="29"/>
        <item x="2"/>
        <item x="15"/>
        <item x="54"/>
        <item x="52"/>
        <item x="56"/>
        <item x="59"/>
        <item x="43"/>
        <item x="69"/>
        <item x="46"/>
        <item x="72"/>
        <item x="35"/>
        <item x="42"/>
        <item x="14"/>
        <item x="27"/>
        <item x="13"/>
        <item x="65"/>
        <item x="63"/>
        <item x="24"/>
        <item x="25"/>
        <item x="5"/>
        <item x="57"/>
        <item x="0"/>
        <item x="51"/>
        <item x="36"/>
        <item x="32"/>
        <item x="20"/>
        <item x="44"/>
        <item x="47"/>
        <item x="66"/>
        <item x="21"/>
        <item x="62"/>
        <item x="61"/>
        <item x="50"/>
        <item x="41"/>
        <item x="10"/>
        <item x="73"/>
        <item x="18"/>
        <item x="31"/>
        <item x="3"/>
        <item x="67"/>
        <item x="4"/>
        <item x="16"/>
        <item x="11"/>
        <item x="55"/>
        <item x="37"/>
        <item x="70"/>
        <item x="38"/>
        <item x="33"/>
        <item x="19"/>
        <item x="22"/>
        <item x="30"/>
        <item x="60"/>
        <item x="6"/>
        <item x="9"/>
        <item x="53"/>
        <item x="34"/>
        <item x="23"/>
        <item x="48"/>
        <item x="71"/>
        <item x="45"/>
        <item x="49"/>
        <item x="26"/>
        <item x="40"/>
        <item x="68"/>
        <item x="7"/>
        <item x="1"/>
      </items>
    </pivotField>
    <pivotField compact="0" outline="0" showAll="0"/>
    <pivotField axis="axisCol" compact="0" outline="0" multipleItemSelectionAllowed="1" showAll="0" sortType="ascending" defaultSubtotal="0">
      <items count="6">
        <item x="2"/>
        <item x="0"/>
        <item x="1"/>
        <item h="1" x="3"/>
        <item h="1" x="4"/>
        <item h="1" x="5"/>
      </items>
    </pivotField>
    <pivotField axis="axisCol" compact="0" outline="0" multipleItemSelectionAllowed="1" showAll="0" sortType="ascending" defaultSubtotal="0">
      <items count="52">
        <item h="1" x="39"/>
        <item h="1" x="37"/>
        <item h="1" x="38"/>
        <item h="1" x="45"/>
        <item h="1" x="1"/>
        <item h="1" x="6"/>
        <item h="1" x="13"/>
        <item h="1" x="20"/>
        <item h="1" x="51"/>
        <item h="1" x="27"/>
        <item h="1" x="11"/>
        <item h="1" x="25"/>
        <item h="1" x="26"/>
        <item h="1" x="10"/>
        <item h="1" x="22"/>
        <item h="1" x="2"/>
        <item h="1" x="14"/>
        <item h="1" x="19"/>
        <item h="1" x="18"/>
        <item h="1" x="23"/>
        <item h="1" x="3"/>
        <item h="1" x="4"/>
        <item h="1" x="36"/>
        <item h="1" x="24"/>
        <item x="0"/>
        <item h="1" x="12"/>
        <item h="1" x="44"/>
        <item x="33"/>
        <item x="35"/>
        <item x="34"/>
        <item h="1" x="50"/>
        <item h="1" x="7"/>
        <item h="1" x="9"/>
        <item h="1" x="5"/>
        <item h="1" x="8"/>
        <item h="1" x="15"/>
        <item h="1" x="16"/>
        <item h="1" x="21"/>
        <item h="1" x="42"/>
        <item h="1" x="40"/>
        <item h="1" x="41"/>
        <item h="1" x="43"/>
        <item h="1" x="17"/>
        <item h="1" x="47"/>
        <item h="1" x="46"/>
        <item h="1" x="49"/>
        <item h="1" x="48"/>
        <item h="1" x="30"/>
        <item h="1" x="28"/>
        <item h="1" x="31"/>
        <item h="1" x="32"/>
        <item h="1" x="29"/>
      </items>
    </pivotField>
    <pivotField dataField="1" compact="0" outline="0" showAll="0"/>
  </pivotFields>
  <rowFields count="2">
    <field x="0"/>
    <field x="1"/>
  </rowFields>
  <rowItems count="73">
    <i>
      <x/>
      <x v="58"/>
    </i>
    <i>
      <x v="1"/>
      <x v="29"/>
    </i>
    <i>
      <x v="2"/>
      <x v="73"/>
    </i>
    <i>
      <x v="3"/>
      <x v="8"/>
    </i>
    <i>
      <x v="4"/>
      <x v="46"/>
    </i>
    <i>
      <x v="5"/>
      <x v="48"/>
    </i>
    <i>
      <x v="6"/>
      <x v="27"/>
    </i>
    <i>
      <x v="7"/>
      <x v="60"/>
    </i>
    <i>
      <x v="8"/>
      <x v="72"/>
    </i>
    <i>
      <x v="9"/>
      <x v="2"/>
    </i>
    <i>
      <x v="10"/>
      <x v="61"/>
    </i>
    <i>
      <x v="11"/>
      <x v="42"/>
    </i>
    <i>
      <x v="12"/>
      <x v="50"/>
    </i>
    <i>
      <x v="13"/>
      <x v="3"/>
    </i>
    <i>
      <x v="14"/>
      <x v="22"/>
    </i>
    <i>
      <x v="15"/>
      <x v="20"/>
    </i>
    <i>
      <x v="16"/>
      <x v="9"/>
    </i>
    <i>
      <x v="17"/>
      <x v="49"/>
    </i>
    <i>
      <x v="18"/>
      <x v="1"/>
    </i>
    <i>
      <x v="19"/>
      <x v="44"/>
    </i>
    <i>
      <x v="20"/>
      <x v="56"/>
    </i>
    <i>
      <x v="21"/>
      <x v="33"/>
    </i>
    <i>
      <x v="22"/>
      <x v="37"/>
    </i>
    <i>
      <x v="23"/>
      <x v="57"/>
    </i>
    <i>
      <x v="24"/>
      <x v="64"/>
    </i>
    <i>
      <x v="25"/>
      <x v="25"/>
    </i>
    <i>
      <x v="26"/>
      <x v="26"/>
    </i>
    <i>
      <x v="27"/>
      <x v="69"/>
    </i>
    <i>
      <x v="28"/>
      <x v="21"/>
    </i>
    <i>
      <x v="29"/>
      <x/>
    </i>
    <i>
      <x v="30"/>
      <x v="7"/>
    </i>
    <i>
      <x v="32"/>
      <x v="45"/>
    </i>
    <i>
      <x v="33"/>
      <x v="32"/>
    </i>
    <i>
      <x v="34"/>
      <x v="55"/>
    </i>
    <i>
      <x v="35"/>
      <x v="63"/>
    </i>
    <i>
      <x v="36"/>
      <x v="18"/>
    </i>
    <i>
      <x v="37"/>
      <x v="31"/>
    </i>
    <i>
      <x v="38"/>
      <x v="52"/>
    </i>
    <i>
      <x v="39"/>
      <x v="54"/>
    </i>
    <i>
      <x v="40"/>
      <x v="6"/>
    </i>
    <i>
      <x v="41"/>
      <x v="70"/>
    </i>
    <i>
      <x v="42"/>
      <x v="41"/>
    </i>
    <i>
      <x v="43"/>
      <x v="19"/>
    </i>
    <i>
      <x v="44"/>
      <x v="14"/>
    </i>
    <i>
      <x v="45"/>
      <x v="34"/>
    </i>
    <i>
      <x v="46"/>
      <x v="67"/>
    </i>
    <i>
      <x v="47"/>
      <x v="16"/>
    </i>
    <i>
      <x v="48"/>
      <x v="35"/>
    </i>
    <i>
      <x v="49"/>
      <x v="65"/>
    </i>
    <i>
      <x v="50"/>
      <x v="68"/>
    </i>
    <i>
      <x v="51"/>
      <x v="40"/>
    </i>
    <i>
      <x v="52"/>
      <x v="30"/>
    </i>
    <i>
      <x v="53"/>
      <x v="11"/>
    </i>
    <i>
      <x v="54"/>
      <x v="62"/>
    </i>
    <i>
      <x v="55"/>
      <x v="10"/>
    </i>
    <i>
      <x v="56"/>
      <x v="51"/>
    </i>
    <i>
      <x v="57"/>
      <x v="12"/>
    </i>
    <i>
      <x v="58"/>
      <x v="28"/>
    </i>
    <i>
      <x v="59"/>
      <x v="5"/>
    </i>
    <i>
      <x v="60"/>
      <x v="13"/>
    </i>
    <i>
      <x v="61"/>
      <x v="59"/>
    </i>
    <i>
      <x v="62"/>
      <x v="39"/>
    </i>
    <i>
      <x v="63"/>
      <x v="38"/>
    </i>
    <i>
      <x v="64"/>
      <x v="24"/>
    </i>
    <i>
      <x v="65"/>
      <x v="4"/>
    </i>
    <i>
      <x v="66"/>
      <x v="23"/>
    </i>
    <i>
      <x v="67"/>
      <x v="36"/>
    </i>
    <i>
      <x v="68"/>
      <x v="47"/>
    </i>
    <i>
      <x v="69"/>
      <x v="71"/>
    </i>
    <i>
      <x v="70"/>
      <x v="15"/>
    </i>
    <i>
      <x v="71"/>
      <x v="53"/>
    </i>
    <i>
      <x v="72"/>
      <x v="66"/>
    </i>
    <i>
      <x v="73"/>
      <x v="17"/>
    </i>
  </rowItems>
  <colFields count="2">
    <field x="4"/>
    <field x="3"/>
  </colFields>
  <colItems count="12">
    <i>
      <x v="24"/>
      <x/>
    </i>
    <i r="1">
      <x v="1"/>
    </i>
    <i r="1">
      <x v="2"/>
    </i>
    <i>
      <x v="27"/>
      <x/>
    </i>
    <i r="1">
      <x v="1"/>
    </i>
    <i r="1">
      <x v="2"/>
    </i>
    <i>
      <x v="28"/>
      <x/>
    </i>
    <i r="1">
      <x v="1"/>
    </i>
    <i r="1">
      <x v="2"/>
    </i>
    <i>
      <x v="29"/>
      <x/>
    </i>
    <i r="1">
      <x v="1"/>
    </i>
    <i r="1">
      <x v="2"/>
    </i>
  </colItems>
  <dataFields count="1">
    <dataField name="Suma de VALOR" fld="5" baseField="0" baseItem="0" numFmtId="10"/>
  </dataFields>
  <formats count="2">
    <format dxfId="60">
      <pivotArea collapsedLevelsAreSubtotals="1" fieldPosition="0">
        <references count="2">
          <reference field="0" count="73">
            <x v="0"/>
            <x v="1"/>
            <x v="2"/>
            <x v="3"/>
            <x v="4"/>
            <x v="5"/>
            <x v="6"/>
            <x v="7"/>
            <x v="8"/>
            <x v="9"/>
            <x v="10"/>
            <x v="11"/>
            <x v="12"/>
            <x v="13"/>
            <x v="14"/>
            <x v="15"/>
            <x v="16"/>
            <x v="17"/>
            <x v="18"/>
            <x v="19"/>
            <x v="20"/>
            <x v="21"/>
            <x v="22"/>
            <x v="23"/>
            <x v="24"/>
            <x v="25"/>
            <x v="26"/>
            <x v="27"/>
            <x v="28"/>
            <x v="29"/>
            <x v="30"/>
            <x v="32"/>
            <x v="33"/>
            <x v="34"/>
            <x v="35"/>
            <x v="36"/>
            <x v="37"/>
            <x v="38"/>
            <x v="39"/>
            <x v="40"/>
            <x v="41"/>
            <x v="42"/>
            <x v="43"/>
            <x v="44"/>
            <x v="45"/>
            <x v="46"/>
            <x v="47"/>
            <x v="48"/>
            <x v="49"/>
            <x v="50"/>
            <x v="51"/>
            <x v="52"/>
            <x v="53"/>
            <x v="54"/>
            <x v="55"/>
            <x v="56"/>
            <x v="57"/>
            <x v="58"/>
            <x v="59"/>
            <x v="60"/>
            <x v="61"/>
            <x v="62"/>
            <x v="63"/>
            <x v="64"/>
            <x v="65"/>
            <x v="66"/>
            <x v="67"/>
            <x v="68"/>
            <x v="69"/>
            <x v="70"/>
            <x v="71"/>
            <x v="72"/>
            <x v="73"/>
          </reference>
          <reference field="4" count="0" selected="0"/>
        </references>
      </pivotArea>
    </format>
    <format dxfId="5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payc.com.co/es/" TargetMode="External"/><Relationship Id="rId18" Type="http://schemas.openxmlformats.org/officeDocument/2006/relationships/hyperlink" Target="http://www.jaramillomora.com/" TargetMode="External"/><Relationship Id="rId26" Type="http://schemas.openxmlformats.org/officeDocument/2006/relationships/hyperlink" Target="http://www.kma.com.co/" TargetMode="External"/><Relationship Id="rId3" Type="http://schemas.openxmlformats.org/officeDocument/2006/relationships/hyperlink" Target="https://www.linkedin.com/company/restrepo-y-uribe-sas" TargetMode="External"/><Relationship Id="rId21" Type="http://schemas.openxmlformats.org/officeDocument/2006/relationships/hyperlink" Target="http://alcabama.com/" TargetMode="External"/><Relationship Id="rId7" Type="http://schemas.openxmlformats.org/officeDocument/2006/relationships/hyperlink" Target="https://www.ccc.com.co/" TargetMode="External"/><Relationship Id="rId12" Type="http://schemas.openxmlformats.org/officeDocument/2006/relationships/hyperlink" Target="http://www.concol.com/" TargetMode="External"/><Relationship Id="rId17" Type="http://schemas.openxmlformats.org/officeDocument/2006/relationships/hyperlink" Target="https://arquitecturayconcreto.com/?lang=en" TargetMode="External"/><Relationship Id="rId25" Type="http://schemas.openxmlformats.org/officeDocument/2006/relationships/hyperlink" Target="http://construtoracamargocorrea.com.br/" TargetMode="External"/><Relationship Id="rId33" Type="http://schemas.openxmlformats.org/officeDocument/2006/relationships/printerSettings" Target="../printerSettings/printerSettings1.bin"/><Relationship Id="rId2" Type="http://schemas.openxmlformats.org/officeDocument/2006/relationships/hyperlink" Target="http://cyg.com.co/" TargetMode="External"/><Relationship Id="rId16" Type="http://schemas.openxmlformats.org/officeDocument/2006/relationships/hyperlink" Target="http://estyma.com/" TargetMode="External"/><Relationship Id="rId20" Type="http://schemas.openxmlformats.org/officeDocument/2006/relationships/hyperlink" Target="http://www.prodesa.com/" TargetMode="External"/><Relationship Id="rId29" Type="http://schemas.openxmlformats.org/officeDocument/2006/relationships/hyperlink" Target="https://www.ingetec.com.co/" TargetMode="External"/><Relationship Id="rId1" Type="http://schemas.openxmlformats.org/officeDocument/2006/relationships/hyperlink" Target="http://www.velnec.com/" TargetMode="External"/><Relationship Id="rId6" Type="http://schemas.openxmlformats.org/officeDocument/2006/relationships/hyperlink" Target="http://www.gperryarquitectos.com/" TargetMode="External"/><Relationship Id="rId11" Type="http://schemas.openxmlformats.org/officeDocument/2006/relationships/hyperlink" Target="http://www.prabyc.com.co/" TargetMode="External"/><Relationship Id="rId24" Type="http://schemas.openxmlformats.org/officeDocument/2006/relationships/hyperlink" Target="https://www.constructoracapital.com/index.php" TargetMode="External"/><Relationship Id="rId32" Type="http://schemas.openxmlformats.org/officeDocument/2006/relationships/hyperlink" Target="http://ieinterventoria.com/" TargetMode="External"/><Relationship Id="rId5" Type="http://schemas.openxmlformats.org/officeDocument/2006/relationships/hyperlink" Target="http://www.arpro.com.co/" TargetMode="External"/><Relationship Id="rId15" Type="http://schemas.openxmlformats.org/officeDocument/2006/relationships/hyperlink" Target="https://www.aciproyectos.com/inicio" TargetMode="External"/><Relationship Id="rId23" Type="http://schemas.openxmlformats.org/officeDocument/2006/relationships/hyperlink" Target="https://apiros.com.co/" TargetMode="External"/><Relationship Id="rId28" Type="http://schemas.openxmlformats.org/officeDocument/2006/relationships/hyperlink" Target="https://www.elcondor.com/" TargetMode="External"/><Relationship Id="rId10" Type="http://schemas.openxmlformats.org/officeDocument/2006/relationships/hyperlink" Target="https://www.gutierrezdiaz.com/GD/" TargetMode="External"/><Relationship Id="rId19" Type="http://schemas.openxmlformats.org/officeDocument/2006/relationships/hyperlink" Target="http://jmvingenieros.com/" TargetMode="External"/><Relationship Id="rId31" Type="http://schemas.openxmlformats.org/officeDocument/2006/relationships/hyperlink" Target="https://www.marval.com.co/" TargetMode="External"/><Relationship Id="rId4" Type="http://schemas.openxmlformats.org/officeDocument/2006/relationships/hyperlink" Target="http://consultecnicos.com/cms/" TargetMode="External"/><Relationship Id="rId9" Type="http://schemas.openxmlformats.org/officeDocument/2006/relationships/hyperlink" Target="http://ises.com.co/" TargetMode="External"/><Relationship Id="rId14" Type="http://schemas.openxmlformats.org/officeDocument/2006/relationships/hyperlink" Target="https://amarilo.com.co/" TargetMode="External"/><Relationship Id="rId22" Type="http://schemas.openxmlformats.org/officeDocument/2006/relationships/hyperlink" Target="http://www.latinco.co/" TargetMode="External"/><Relationship Id="rId27" Type="http://schemas.openxmlformats.org/officeDocument/2006/relationships/hyperlink" Target="https://www.odinsa.com/" TargetMode="External"/><Relationship Id="rId30" Type="http://schemas.openxmlformats.org/officeDocument/2006/relationships/hyperlink" Target="https://www.ingetec.com.co/" TargetMode="External"/><Relationship Id="rId8" Type="http://schemas.openxmlformats.org/officeDocument/2006/relationships/hyperlink" Target="https://www.arcoconstruccion.com/es" TargetMode="Externa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3"/>
  <sheetViews>
    <sheetView workbookViewId="0">
      <pane xSplit="2" ySplit="2" topLeftCell="G8" activePane="bottomRight" state="frozen"/>
      <selection pane="topRight" activeCell="C1" sqref="C1"/>
      <selection pane="bottomLeft" activeCell="A3" sqref="A3"/>
      <selection pane="bottomRight" activeCell="O21" sqref="O21"/>
    </sheetView>
  </sheetViews>
  <sheetFormatPr baseColWidth="10" defaultRowHeight="15" x14ac:dyDescent="0.25"/>
  <cols>
    <col min="1" max="1" width="11.42578125" style="8"/>
    <col min="2" max="2" width="60" style="8" bestFit="1" customWidth="1"/>
    <col min="3" max="4" width="12.7109375" style="8" bestFit="1" customWidth="1"/>
    <col min="5" max="5" width="19" style="8" bestFit="1" customWidth="1"/>
    <col min="6" max="6" width="19" style="8" customWidth="1"/>
    <col min="7" max="7" width="11.42578125" style="8"/>
    <col min="8" max="8" width="17.85546875" style="8" customWidth="1"/>
    <col min="9" max="11" width="11.42578125" style="8"/>
    <col min="12" max="12" width="11.85546875" style="8" bestFit="1" customWidth="1"/>
    <col min="13" max="13" width="12.7109375" style="8" bestFit="1" customWidth="1"/>
    <col min="14" max="16384" width="11.42578125" style="8"/>
  </cols>
  <sheetData>
    <row r="1" spans="1:16" s="5" customFormat="1" ht="30" x14ac:dyDescent="0.25">
      <c r="A1" s="11" t="s">
        <v>39</v>
      </c>
      <c r="B1" s="11" t="s">
        <v>40</v>
      </c>
      <c r="C1" s="11" t="s">
        <v>736</v>
      </c>
      <c r="D1" s="11" t="s">
        <v>737</v>
      </c>
      <c r="E1" s="11" t="s">
        <v>67</v>
      </c>
      <c r="F1" s="11" t="s">
        <v>520</v>
      </c>
      <c r="G1" s="11" t="s">
        <v>68</v>
      </c>
      <c r="H1" s="11" t="s">
        <v>69</v>
      </c>
      <c r="I1" s="11" t="s">
        <v>72</v>
      </c>
      <c r="J1" s="11" t="s">
        <v>73</v>
      </c>
      <c r="K1" s="11" t="s">
        <v>76</v>
      </c>
      <c r="L1" s="11" t="s">
        <v>77</v>
      </c>
      <c r="M1" s="11" t="s">
        <v>81</v>
      </c>
      <c r="N1" s="11" t="s">
        <v>83</v>
      </c>
      <c r="O1" s="11" t="s">
        <v>86</v>
      </c>
      <c r="P1" s="11" t="s">
        <v>80</v>
      </c>
    </row>
    <row r="2" spans="1:16" x14ac:dyDescent="0.25">
      <c r="A2" s="8">
        <v>860077099</v>
      </c>
      <c r="B2" s="8" t="s">
        <v>46</v>
      </c>
      <c r="C2" s="8" t="str">
        <f>IF(ISERROR(VLOOKUP(A2,ERI!A:A,1,0)),"NO HAY INFO","INCLUIDO")</f>
        <v>INCLUIDO</v>
      </c>
      <c r="D2" s="8" t="str">
        <f>IF(ISERROR(VLOOKUP(A2,ESF!A:A,1,0)),"NO HAY INFO","INCLUIDO")</f>
        <v>INCLUIDO</v>
      </c>
      <c r="E2" s="8" t="s">
        <v>52</v>
      </c>
      <c r="F2" s="8" t="s">
        <v>524</v>
      </c>
      <c r="G2" s="8" t="s">
        <v>130</v>
      </c>
      <c r="M2" s="8" t="s">
        <v>91</v>
      </c>
      <c r="O2" s="10">
        <v>1980</v>
      </c>
      <c r="P2" s="12" t="s">
        <v>133</v>
      </c>
    </row>
    <row r="3" spans="1:16" x14ac:dyDescent="0.25">
      <c r="A3" s="8">
        <v>800014246</v>
      </c>
      <c r="B3" s="8" t="s">
        <v>178</v>
      </c>
      <c r="C3" s="8" t="str">
        <f>IF(ISERROR(VLOOKUP(A3,ERI!A:A,1,0)),"NO HAY INFO","INCLUIDO")</f>
        <v>INCLUIDO</v>
      </c>
      <c r="D3" s="8" t="str">
        <f>IF(ISERROR(VLOOKUP(A3,ESF!A:A,1,0)),"NO HAY INFO","INCLUIDO")</f>
        <v>INCLUIDO</v>
      </c>
      <c r="E3" s="8" t="s">
        <v>183</v>
      </c>
      <c r="G3" s="8" t="s">
        <v>476</v>
      </c>
      <c r="I3" s="8" t="s">
        <v>475</v>
      </c>
      <c r="L3" s="7" t="s">
        <v>477</v>
      </c>
      <c r="O3" s="10">
        <v>1986</v>
      </c>
      <c r="P3" s="12" t="s">
        <v>474</v>
      </c>
    </row>
    <row r="4" spans="1:16" x14ac:dyDescent="0.25">
      <c r="A4" s="8">
        <v>800028455</v>
      </c>
      <c r="B4" s="8" t="s">
        <v>0</v>
      </c>
      <c r="C4" s="8" t="str">
        <f>IF(ISERROR(VLOOKUP(A4,ERI!A:A,1,0)),"NO HAY INFO","INCLUIDO")</f>
        <v>INCLUIDO</v>
      </c>
      <c r="D4" s="8" t="str">
        <f>IF(ISERROR(VLOOKUP(A4,ESF!A:A,1,0)),"NO HAY INFO","INCLUIDO")</f>
        <v>INCLUIDO</v>
      </c>
      <c r="E4" s="8" t="s">
        <v>47</v>
      </c>
      <c r="G4" s="8" t="s">
        <v>85</v>
      </c>
      <c r="I4" s="8" t="s">
        <v>71</v>
      </c>
      <c r="J4" s="8" t="s">
        <v>74</v>
      </c>
      <c r="K4" s="7" t="s">
        <v>75</v>
      </c>
      <c r="L4" s="7" t="s">
        <v>78</v>
      </c>
      <c r="M4" s="7" t="s">
        <v>82</v>
      </c>
      <c r="N4" s="7" t="s">
        <v>84</v>
      </c>
      <c r="O4" s="13">
        <v>1988</v>
      </c>
      <c r="P4" s="9" t="s">
        <v>79</v>
      </c>
    </row>
    <row r="5" spans="1:16" x14ac:dyDescent="0.25">
      <c r="A5" s="8">
        <v>800093117</v>
      </c>
      <c r="B5" s="8" t="s">
        <v>147</v>
      </c>
      <c r="C5" s="8" t="str">
        <f>IF(ISERROR(VLOOKUP(A5,ERI!A:A,1,0)),"NO HAY INFO","INCLUIDO")</f>
        <v>INCLUIDO</v>
      </c>
      <c r="D5" s="8" t="str">
        <f>IF(ISERROR(VLOOKUP(A5,ESF!A:A,1,0)),"NO HAY INFO","INCLUIDO")</f>
        <v>INCLUIDO</v>
      </c>
      <c r="E5" s="8" t="s">
        <v>149</v>
      </c>
      <c r="G5" s="8" t="s">
        <v>481</v>
      </c>
      <c r="I5" s="8" t="s">
        <v>479</v>
      </c>
      <c r="J5" s="8" t="s">
        <v>480</v>
      </c>
      <c r="O5" s="10">
        <v>1990</v>
      </c>
      <c r="P5" s="12" t="s">
        <v>478</v>
      </c>
    </row>
    <row r="6" spans="1:16" x14ac:dyDescent="0.25">
      <c r="A6" s="8">
        <v>800094968</v>
      </c>
      <c r="B6" s="8" t="s">
        <v>150</v>
      </c>
      <c r="C6" s="8" t="str">
        <f>IF(ISERROR(VLOOKUP(A6,ERI!A:A,1,0)),"NO HAY INFO","INCLUIDO")</f>
        <v>INCLUIDO</v>
      </c>
      <c r="D6" s="8" t="str">
        <f>IF(ISERROR(VLOOKUP(A6,ESF!A:A,1,0)),"NO HAY INFO","INCLUIDO")</f>
        <v>INCLUIDO</v>
      </c>
      <c r="E6" s="8" t="s">
        <v>153</v>
      </c>
      <c r="I6" s="8" t="s">
        <v>482</v>
      </c>
      <c r="J6" s="8" t="s">
        <v>483</v>
      </c>
      <c r="O6" s="10">
        <v>1970</v>
      </c>
      <c r="P6" s="12" t="s">
        <v>484</v>
      </c>
    </row>
    <row r="7" spans="1:16" x14ac:dyDescent="0.25">
      <c r="A7" s="8">
        <v>800095951</v>
      </c>
      <c r="B7" s="8" t="s">
        <v>172</v>
      </c>
      <c r="C7" s="8" t="str">
        <f>IF(ISERROR(VLOOKUP(A7,ERI!A:A,1,0)),"NO HAY INFO","INCLUIDO")</f>
        <v>INCLUIDO</v>
      </c>
      <c r="D7" s="8" t="str">
        <f>IF(ISERROR(VLOOKUP(A7,ESF!A:A,1,0)),"NO HAY INFO","INCLUIDO")</f>
        <v>INCLUIDO</v>
      </c>
      <c r="E7" s="8" t="s">
        <v>184</v>
      </c>
      <c r="G7" s="8" t="s">
        <v>486</v>
      </c>
      <c r="I7" s="8" t="s">
        <v>487</v>
      </c>
      <c r="J7" s="8" t="s">
        <v>488</v>
      </c>
      <c r="O7" s="10">
        <v>1990</v>
      </c>
      <c r="P7" s="12" t="s">
        <v>485</v>
      </c>
    </row>
    <row r="8" spans="1:16" x14ac:dyDescent="0.25">
      <c r="A8" s="8">
        <v>800140959</v>
      </c>
      <c r="B8" s="8" t="s">
        <v>14</v>
      </c>
      <c r="C8" s="8" t="str">
        <f>IF(ISERROR(VLOOKUP(A8,ERI!A:A,1,0)),"NO HAY INFO","INCLUIDO")</f>
        <v>INCLUIDO</v>
      </c>
      <c r="D8" s="8" t="str">
        <f>IF(ISERROR(VLOOKUP(A8,ESF!A:A,1,0)),"NO HAY INFO","INCLUIDO")</f>
        <v>INCLUIDO</v>
      </c>
      <c r="E8" s="8" t="s">
        <v>48</v>
      </c>
      <c r="G8" s="7" t="s">
        <v>88</v>
      </c>
      <c r="I8" s="8" t="s">
        <v>89</v>
      </c>
      <c r="L8" s="7" t="s">
        <v>90</v>
      </c>
      <c r="M8" s="8" t="s">
        <v>91</v>
      </c>
      <c r="O8" s="10" t="s">
        <v>132</v>
      </c>
      <c r="P8" s="9" t="s">
        <v>87</v>
      </c>
    </row>
    <row r="9" spans="1:16" x14ac:dyDescent="0.25">
      <c r="A9" s="8">
        <v>800173155</v>
      </c>
      <c r="B9" s="8" t="s">
        <v>61</v>
      </c>
      <c r="C9" s="8" t="str">
        <f>IF(ISERROR(VLOOKUP(A9,ERI!A:A,1,0)),"NO HAY INFO","INCLUIDO")</f>
        <v>INCLUIDO</v>
      </c>
      <c r="D9" s="8" t="str">
        <f>IF(ISERROR(VLOOKUP(A9,ESF!A:A,1,0)),"NO HAY INFO","INCLUIDO")</f>
        <v>INCLUIDO</v>
      </c>
      <c r="E9" s="8" t="s">
        <v>62</v>
      </c>
      <c r="F9" s="8" t="s">
        <v>521</v>
      </c>
      <c r="G9" s="8" t="s">
        <v>117</v>
      </c>
      <c r="I9" s="8" t="s">
        <v>118</v>
      </c>
      <c r="J9" s="8" t="s">
        <v>119</v>
      </c>
      <c r="L9" s="7"/>
      <c r="M9" s="8" t="s">
        <v>91</v>
      </c>
      <c r="O9" s="10">
        <v>1991</v>
      </c>
      <c r="P9" s="9" t="s">
        <v>120</v>
      </c>
    </row>
    <row r="10" spans="1:16" x14ac:dyDescent="0.25">
      <c r="A10" s="8">
        <v>800182330</v>
      </c>
      <c r="B10" s="8" t="s">
        <v>157</v>
      </c>
      <c r="C10" s="8" t="str">
        <f>IF(ISERROR(VLOOKUP(A10,ERI!A:A,1,0)),"NO HAY INFO","INCLUIDO")</f>
        <v>INCLUIDO</v>
      </c>
      <c r="D10" s="8" t="str">
        <f>IF(ISERROR(VLOOKUP(A10,ESF!A:A,1,0)),"NO HAY INFO","INCLUIDO")</f>
        <v>INCLUIDO</v>
      </c>
      <c r="E10" s="8" t="s">
        <v>158</v>
      </c>
      <c r="O10" s="10"/>
    </row>
    <row r="11" spans="1:16" x14ac:dyDescent="0.25">
      <c r="A11" s="8">
        <v>800185295</v>
      </c>
      <c r="B11" s="8" t="s">
        <v>65</v>
      </c>
      <c r="C11" s="8" t="str">
        <f>IF(ISERROR(VLOOKUP(A11,ERI!A:A,1,0)),"NO HAY INFO","INCLUIDO")</f>
        <v>INCLUIDO</v>
      </c>
      <c r="D11" s="8" t="str">
        <f>IF(ISERROR(VLOOKUP(A11,ESF!A:A,1,0)),"NO HAY INFO","INCLUIDO")</f>
        <v>INCLUIDO</v>
      </c>
      <c r="E11" s="8" t="s">
        <v>66</v>
      </c>
      <c r="F11" s="8" t="s">
        <v>521</v>
      </c>
      <c r="G11" s="8" t="s">
        <v>122</v>
      </c>
      <c r="H11" s="8" t="s">
        <v>125</v>
      </c>
      <c r="I11" s="8" t="s">
        <v>124</v>
      </c>
      <c r="M11" s="8" t="s">
        <v>82</v>
      </c>
      <c r="N11" s="8" t="s">
        <v>123</v>
      </c>
      <c r="O11" s="10">
        <v>1993</v>
      </c>
      <c r="P11" s="12" t="s">
        <v>134</v>
      </c>
    </row>
    <row r="12" spans="1:16" x14ac:dyDescent="0.25">
      <c r="A12" s="8">
        <v>800200598</v>
      </c>
      <c r="B12" s="8" t="s">
        <v>156</v>
      </c>
      <c r="C12" s="8" t="str">
        <f>IF(ISERROR(VLOOKUP(A12,ERI!A:A,1,0)),"NO HAY INFO","INCLUIDO")</f>
        <v>INCLUIDO</v>
      </c>
      <c r="D12" s="8" t="str">
        <f>IF(ISERROR(VLOOKUP(A12,ESF!A:A,1,0)),"NO HAY INFO","INCLUIDO")</f>
        <v>INCLUIDO</v>
      </c>
      <c r="E12" s="8" t="s">
        <v>159</v>
      </c>
      <c r="G12" s="8" t="s">
        <v>491</v>
      </c>
      <c r="M12" s="8" t="s">
        <v>82</v>
      </c>
      <c r="N12" s="8" t="s">
        <v>490</v>
      </c>
      <c r="O12" s="10">
        <v>1991</v>
      </c>
      <c r="P12" s="9" t="s">
        <v>489</v>
      </c>
    </row>
    <row r="13" spans="1:16" x14ac:dyDescent="0.25">
      <c r="A13" s="8">
        <v>800208146</v>
      </c>
      <c r="B13" s="8" t="s">
        <v>170</v>
      </c>
      <c r="C13" s="8" t="str">
        <f>IF(ISERROR(VLOOKUP(A13,ERI!A:A,1,0)),"NO HAY INFO","INCLUIDO")</f>
        <v>INCLUIDO</v>
      </c>
      <c r="D13" s="8" t="str">
        <f>IF(ISERROR(VLOOKUP(A13,ESF!A:A,1,0)),"NO HAY INFO","INCLUIDO")</f>
        <v>INCLUIDO</v>
      </c>
      <c r="E13" s="8" t="s">
        <v>185</v>
      </c>
      <c r="I13" s="8" t="s">
        <v>492</v>
      </c>
      <c r="J13" s="8" t="s">
        <v>493</v>
      </c>
      <c r="O13" s="10">
        <v>1993</v>
      </c>
      <c r="P13" s="12" t="s">
        <v>494</v>
      </c>
    </row>
    <row r="14" spans="1:16" x14ac:dyDescent="0.25">
      <c r="A14" s="8">
        <v>800233881</v>
      </c>
      <c r="B14" s="8" t="s">
        <v>161</v>
      </c>
      <c r="C14" s="8" t="str">
        <f>IF(ISERROR(VLOOKUP(A14,ERI!A:A,1,0)),"NO HAY INFO","INCLUIDO")</f>
        <v>INCLUIDO</v>
      </c>
      <c r="D14" s="8" t="str">
        <f>IF(ISERROR(VLOOKUP(A14,ESF!A:A,1,0)),"NO HAY INFO","INCLUIDO")</f>
        <v>INCLUIDO</v>
      </c>
      <c r="E14" s="8" t="s">
        <v>495</v>
      </c>
      <c r="O14" s="10"/>
      <c r="P14" s="12" t="s">
        <v>496</v>
      </c>
    </row>
    <row r="15" spans="1:16" x14ac:dyDescent="0.25">
      <c r="A15" s="8">
        <v>800240724</v>
      </c>
      <c r="B15" s="8" t="s">
        <v>151</v>
      </c>
      <c r="C15" s="8" t="str">
        <f>IF(ISERROR(VLOOKUP(A15,ERI!A:A,1,0)),"NO HAY INFO","INCLUIDO")</f>
        <v>INCLUIDO</v>
      </c>
      <c r="D15" s="8" t="str">
        <f>IF(ISERROR(VLOOKUP(A15,ESF!A:A,1,0)),"NO HAY INFO","INCLUIDO")</f>
        <v>INCLUIDO</v>
      </c>
      <c r="E15" s="8" t="s">
        <v>154</v>
      </c>
      <c r="F15" s="8" t="s">
        <v>521</v>
      </c>
      <c r="G15" s="8" t="s">
        <v>497</v>
      </c>
      <c r="I15" s="8" t="s">
        <v>499</v>
      </c>
      <c r="O15" s="10" t="s">
        <v>500</v>
      </c>
      <c r="P15" s="12" t="s">
        <v>498</v>
      </c>
    </row>
    <row r="16" spans="1:16" x14ac:dyDescent="0.25">
      <c r="A16" s="8">
        <v>811032292</v>
      </c>
      <c r="B16" s="8" t="s">
        <v>152</v>
      </c>
      <c r="C16" s="8" t="str">
        <f>IF(ISERROR(VLOOKUP(A16,ERI!A:A,1,0)),"NO HAY INFO","INCLUIDO")</f>
        <v>INCLUIDO</v>
      </c>
      <c r="D16" s="8" t="str">
        <f>IF(ISERROR(VLOOKUP(A16,ESF!A:A,1,0)),"NO HAY INFO","INCLUIDO")</f>
        <v>INCLUIDO</v>
      </c>
      <c r="E16" s="8" t="s">
        <v>155</v>
      </c>
      <c r="G16" s="8" t="s">
        <v>501</v>
      </c>
      <c r="I16" s="8" t="s">
        <v>503</v>
      </c>
      <c r="J16" s="8" t="s">
        <v>504</v>
      </c>
      <c r="O16" s="10">
        <v>1992</v>
      </c>
      <c r="P16" s="12" t="s">
        <v>502</v>
      </c>
    </row>
    <row r="17" spans="1:16" x14ac:dyDescent="0.25">
      <c r="A17" s="8">
        <v>830023542</v>
      </c>
      <c r="B17" s="8" t="s">
        <v>146</v>
      </c>
      <c r="C17" s="8" t="str">
        <f>IF(ISERROR(VLOOKUP(A17,ERI!A:A,1,0)),"NO HAY INFO","INCLUIDO")</f>
        <v>INCLUIDO</v>
      </c>
      <c r="D17" s="8" t="str">
        <f>IF(ISERROR(VLOOKUP(A17,ESF!A:A,1,0)),"NO HAY INFO","INCLUIDO")</f>
        <v>INCLUIDO</v>
      </c>
      <c r="E17" s="8" t="s">
        <v>148</v>
      </c>
      <c r="G17" s="8" t="s">
        <v>506</v>
      </c>
      <c r="M17" s="8" t="s">
        <v>82</v>
      </c>
      <c r="N17" s="8" t="s">
        <v>135</v>
      </c>
      <c r="O17" s="10" t="s">
        <v>511</v>
      </c>
      <c r="P17" s="12" t="s">
        <v>505</v>
      </c>
    </row>
    <row r="18" spans="1:16" x14ac:dyDescent="0.25">
      <c r="A18" s="8">
        <v>830058272</v>
      </c>
      <c r="B18" s="8" t="s">
        <v>162</v>
      </c>
      <c r="C18" s="8" t="str">
        <f>IF(ISERROR(VLOOKUP(A18,ERI!A:A,1,0)),"NO HAY INFO","INCLUIDO")</f>
        <v>INCLUIDO</v>
      </c>
      <c r="D18" s="8" t="str">
        <f>IF(ISERROR(VLOOKUP(A18,ESF!A:A,1,0)),"NO HAY INFO","INCLUIDO")</f>
        <v>INCLUIDO</v>
      </c>
      <c r="E18" s="8" t="s">
        <v>186</v>
      </c>
      <c r="O18" s="10"/>
    </row>
    <row r="19" spans="1:16" x14ac:dyDescent="0.25">
      <c r="A19" s="8">
        <v>830094920</v>
      </c>
      <c r="B19" s="8" t="s">
        <v>176</v>
      </c>
      <c r="C19" s="8" t="str">
        <f>IF(ISERROR(VLOOKUP(A19,ERI!A:A,1,0)),"NO HAY INFO","INCLUIDO")</f>
        <v>INCLUIDO</v>
      </c>
      <c r="D19" s="8" t="str">
        <f>IF(ISERROR(VLOOKUP(A19,ESF!A:A,1,0)),"NO HAY INFO","INCLUIDO")</f>
        <v>INCLUIDO</v>
      </c>
      <c r="E19" s="8" t="s">
        <v>187</v>
      </c>
      <c r="F19" s="8" t="s">
        <v>521</v>
      </c>
      <c r="G19" s="8" t="s">
        <v>512</v>
      </c>
      <c r="I19" s="8" t="s">
        <v>507</v>
      </c>
      <c r="J19" s="8" t="s">
        <v>508</v>
      </c>
      <c r="O19" s="10" t="s">
        <v>510</v>
      </c>
      <c r="P19" s="12" t="s">
        <v>509</v>
      </c>
    </row>
    <row r="20" spans="1:16" x14ac:dyDescent="0.25">
      <c r="A20" s="8">
        <v>830116629</v>
      </c>
      <c r="B20" s="8" t="s">
        <v>17</v>
      </c>
      <c r="C20" s="8" t="str">
        <f>IF(ISERROR(VLOOKUP(A20,ERI!A:A,1,0)),"NO HAY INFO","INCLUIDO")</f>
        <v>INCLUIDO</v>
      </c>
      <c r="D20" s="8" t="str">
        <f>IF(ISERROR(VLOOKUP(A20,ESF!A:A,1,0)),"NO HAY INFO","INCLUIDO")</f>
        <v>INCLUIDO</v>
      </c>
      <c r="E20" s="8" t="s">
        <v>53</v>
      </c>
      <c r="O20" s="10"/>
    </row>
    <row r="21" spans="1:16" x14ac:dyDescent="0.25">
      <c r="A21" s="8">
        <v>830124992</v>
      </c>
      <c r="B21" s="8" t="s">
        <v>138</v>
      </c>
      <c r="C21" s="8" t="str">
        <f>IF(ISERROR(VLOOKUP(A21,ERI!A:A,1,0)),"NO HAY INFO","INCLUIDO")</f>
        <v>INCLUIDO</v>
      </c>
      <c r="D21" s="8" t="str">
        <f>IF(ISERROR(VLOOKUP(A21,ESF!A:A,1,0)),"NO HAY INFO","INCLUIDO")</f>
        <v>INCLUIDO</v>
      </c>
      <c r="E21" s="8" t="s">
        <v>139</v>
      </c>
      <c r="G21" s="8" t="s">
        <v>515</v>
      </c>
      <c r="M21" s="8" t="s">
        <v>82</v>
      </c>
      <c r="N21" s="8" t="s">
        <v>514</v>
      </c>
      <c r="O21" s="10">
        <v>1992</v>
      </c>
      <c r="P21" s="12" t="s">
        <v>513</v>
      </c>
    </row>
    <row r="22" spans="1:16" x14ac:dyDescent="0.25">
      <c r="A22" s="8">
        <v>860009250</v>
      </c>
      <c r="B22" s="8" t="s">
        <v>18</v>
      </c>
      <c r="C22" s="8" t="str">
        <f>IF(ISERROR(VLOOKUP(A22,ERI!A:A,1,0)),"NO HAY INFO","INCLUIDO")</f>
        <v>INCLUIDO</v>
      </c>
      <c r="D22" s="8" t="str">
        <f>IF(ISERROR(VLOOKUP(A22,ESF!A:A,1,0)),"NO HAY INFO","INCLUIDO")</f>
        <v>INCLUIDO</v>
      </c>
      <c r="E22" s="8" t="s">
        <v>54</v>
      </c>
      <c r="F22" s="8" t="s">
        <v>522</v>
      </c>
      <c r="G22" s="8" t="s">
        <v>94</v>
      </c>
      <c r="I22" s="8" t="s">
        <v>92</v>
      </c>
      <c r="M22" s="8" t="s">
        <v>91</v>
      </c>
      <c r="O22" s="10"/>
      <c r="P22" s="9" t="s">
        <v>93</v>
      </c>
    </row>
    <row r="23" spans="1:16" x14ac:dyDescent="0.25">
      <c r="A23" s="8">
        <v>860014285</v>
      </c>
      <c r="B23" s="8" t="s">
        <v>21</v>
      </c>
      <c r="C23" s="8" t="str">
        <f>IF(ISERROR(VLOOKUP(A23,ERI!A:A,1,0)),"NO HAY INFO","INCLUIDO")</f>
        <v>INCLUIDO</v>
      </c>
      <c r="D23" s="8" t="str">
        <f>IF(ISERROR(VLOOKUP(A23,ESF!A:A,1,0)),"NO HAY INFO","INCLUIDO")</f>
        <v>INCLUIDO</v>
      </c>
      <c r="E23" s="8" t="s">
        <v>55</v>
      </c>
      <c r="F23" s="8" t="s">
        <v>522</v>
      </c>
      <c r="G23" s="8" t="s">
        <v>96</v>
      </c>
      <c r="M23" s="8" t="s">
        <v>91</v>
      </c>
      <c r="O23" s="10"/>
      <c r="P23" s="9" t="s">
        <v>95</v>
      </c>
    </row>
    <row r="24" spans="1:16" x14ac:dyDescent="0.25">
      <c r="A24" s="8">
        <v>860058070</v>
      </c>
      <c r="B24" s="8" t="s">
        <v>142</v>
      </c>
      <c r="C24" s="8" t="str">
        <f>IF(ISERROR(VLOOKUP(A24,ERI!A:A,1,0)),"NO HAY INFO","INCLUIDO")</f>
        <v>INCLUIDO</v>
      </c>
      <c r="D24" s="8" t="str">
        <f>IF(ISERROR(VLOOKUP(A24,ESF!A:A,1,0)),"NO HAY INFO","INCLUIDO")</f>
        <v>INCLUIDO</v>
      </c>
      <c r="E24" s="8" t="s">
        <v>143</v>
      </c>
      <c r="F24" s="8" t="s">
        <v>521</v>
      </c>
      <c r="O24" s="10"/>
    </row>
    <row r="25" spans="1:16" x14ac:dyDescent="0.25">
      <c r="A25" s="8">
        <v>860067697</v>
      </c>
      <c r="B25" s="8" t="s">
        <v>22</v>
      </c>
      <c r="C25" s="8" t="str">
        <f>IF(ISERROR(VLOOKUP(A25,ERI!A:A,1,0)),"NO HAY INFO","INCLUIDO")</f>
        <v>INCLUIDO</v>
      </c>
      <c r="D25" s="8" t="str">
        <f>IF(ISERROR(VLOOKUP(A25,ESF!A:A,1,0)),"NO HAY INFO","INCLUIDO")</f>
        <v>INCLUIDO</v>
      </c>
      <c r="E25" s="8" t="s">
        <v>49</v>
      </c>
      <c r="F25" s="8" t="s">
        <v>523</v>
      </c>
      <c r="G25" s="8" t="s">
        <v>101</v>
      </c>
      <c r="I25" s="8" t="s">
        <v>98</v>
      </c>
      <c r="J25" s="8" t="s">
        <v>99</v>
      </c>
      <c r="L25" s="7" t="s">
        <v>100</v>
      </c>
      <c r="M25" s="8" t="s">
        <v>91</v>
      </c>
      <c r="O25" s="10">
        <v>1978</v>
      </c>
      <c r="P25" s="9" t="s">
        <v>97</v>
      </c>
    </row>
    <row r="26" spans="1:16" x14ac:dyDescent="0.25">
      <c r="A26" s="8">
        <v>860078977</v>
      </c>
      <c r="B26" s="8" t="s">
        <v>144</v>
      </c>
      <c r="C26" s="8" t="str">
        <f>IF(ISERROR(VLOOKUP(A26,ERI!A:A,1,0)),"NO HAY INFO","INCLUIDO")</f>
        <v>INCLUIDO</v>
      </c>
      <c r="D26" s="8" t="str">
        <f>IF(ISERROR(VLOOKUP(A26,ESF!A:A,1,0)),"NO HAY INFO","INCLUIDO")</f>
        <v>INCLUIDO</v>
      </c>
      <c r="E26" s="8" t="s">
        <v>145</v>
      </c>
      <c r="F26" s="8" t="s">
        <v>521</v>
      </c>
      <c r="G26" s="8" t="s">
        <v>519</v>
      </c>
      <c r="I26" s="8" t="s">
        <v>517</v>
      </c>
      <c r="J26" s="8" t="s">
        <v>518</v>
      </c>
      <c r="M26" s="8" t="s">
        <v>82</v>
      </c>
      <c r="O26" s="10">
        <v>1979</v>
      </c>
      <c r="P26" s="12" t="s">
        <v>516</v>
      </c>
    </row>
    <row r="27" spans="1:16" x14ac:dyDescent="0.25">
      <c r="A27" s="8">
        <v>860505064</v>
      </c>
      <c r="B27" s="8" t="s">
        <v>63</v>
      </c>
      <c r="C27" s="8" t="str">
        <f>IF(ISERROR(VLOOKUP(A27,ERI!A:A,1,0)),"NO HAY INFO","INCLUIDO")</f>
        <v>INCLUIDO</v>
      </c>
      <c r="D27" s="8" t="str">
        <f>IF(ISERROR(VLOOKUP(A27,ESF!A:A,1,0)),"NO HAY INFO","INCLUIDO")</f>
        <v>INCLUIDO</v>
      </c>
      <c r="E27" s="8" t="s">
        <v>64</v>
      </c>
      <c r="F27" s="8" t="s">
        <v>524</v>
      </c>
      <c r="G27" s="8" t="s">
        <v>121</v>
      </c>
      <c r="L27" s="7" t="s">
        <v>116</v>
      </c>
      <c r="M27" s="8" t="s">
        <v>91</v>
      </c>
      <c r="O27" s="10">
        <v>1981</v>
      </c>
      <c r="P27" s="9" t="s">
        <v>115</v>
      </c>
    </row>
    <row r="28" spans="1:16" x14ac:dyDescent="0.25">
      <c r="A28" s="8">
        <v>860510628</v>
      </c>
      <c r="B28" s="8" t="s">
        <v>140</v>
      </c>
      <c r="C28" s="8" t="str">
        <f>IF(ISERROR(VLOOKUP(A28,ERI!A:A,1,0)),"NO HAY INFO","INCLUIDO")</f>
        <v>INCLUIDO</v>
      </c>
      <c r="D28" s="8" t="str">
        <f>IF(ISERROR(VLOOKUP(A28,ESF!A:A,1,0)),"NO HAY INFO","INCLUIDO")</f>
        <v>INCLUIDO</v>
      </c>
      <c r="E28" s="8" t="s">
        <v>141</v>
      </c>
      <c r="O28" s="10"/>
    </row>
    <row r="29" spans="1:16" x14ac:dyDescent="0.25">
      <c r="A29" s="8">
        <v>860532790</v>
      </c>
      <c r="B29" s="8" t="s">
        <v>23</v>
      </c>
      <c r="C29" s="8" t="str">
        <f>IF(ISERROR(VLOOKUP(A29,ERI!A:A,1,0)),"NO HAY INFO","INCLUIDO")</f>
        <v>INCLUIDO</v>
      </c>
      <c r="D29" s="8" t="str">
        <f>IF(ISERROR(VLOOKUP(A29,ESF!A:A,1,0)),"NO HAY INFO","INCLUIDO")</f>
        <v>INCLUIDO</v>
      </c>
      <c r="E29" s="8" t="s">
        <v>56</v>
      </c>
      <c r="F29" s="8" t="s">
        <v>525</v>
      </c>
      <c r="G29" s="8" t="s">
        <v>103</v>
      </c>
      <c r="L29" s="8" t="s">
        <v>104</v>
      </c>
      <c r="M29" s="8" t="s">
        <v>91</v>
      </c>
      <c r="O29" s="10">
        <v>1992</v>
      </c>
      <c r="P29" s="9" t="s">
        <v>102</v>
      </c>
    </row>
    <row r="30" spans="1:16" x14ac:dyDescent="0.25">
      <c r="A30" s="8">
        <v>890205645</v>
      </c>
      <c r="B30" s="8" t="s">
        <v>166</v>
      </c>
      <c r="C30" s="8" t="str">
        <f>IF(ISERROR(VLOOKUP(A30,ERI!A:A,1,0)),"NO HAY INFO","INCLUIDO")</f>
        <v>INCLUIDO</v>
      </c>
      <c r="D30" s="8" t="str">
        <f>IF(ISERROR(VLOOKUP(A30,ESF!A:A,1,0)),"NO HAY INFO","INCLUIDO")</f>
        <v>INCLUIDO</v>
      </c>
      <c r="E30" s="8" t="s">
        <v>188</v>
      </c>
      <c r="F30" s="8" t="s">
        <v>521</v>
      </c>
      <c r="O30" s="10">
        <v>1976</v>
      </c>
      <c r="P30" s="12" t="s">
        <v>768</v>
      </c>
    </row>
    <row r="31" spans="1:16" x14ac:dyDescent="0.25">
      <c r="A31" s="8">
        <v>890312765</v>
      </c>
      <c r="B31" s="8" t="s">
        <v>163</v>
      </c>
      <c r="C31" s="8" t="str">
        <f>IF(ISERROR(VLOOKUP(A31,ERI!A:A,1,0)),"NO HAY INFO","INCLUIDO")</f>
        <v>INCLUIDO</v>
      </c>
      <c r="D31" s="8" t="str">
        <f>IF(ISERROR(VLOOKUP(A31,ESF!A:A,1,0)),"NO HAY INFO","INCLUIDO")</f>
        <v>INCLUIDO</v>
      </c>
      <c r="E31" s="8" t="s">
        <v>189</v>
      </c>
      <c r="O31" s="10"/>
    </row>
    <row r="32" spans="1:16" x14ac:dyDescent="0.25">
      <c r="A32" s="8">
        <v>890806999</v>
      </c>
      <c r="B32" s="8" t="s">
        <v>179</v>
      </c>
      <c r="C32" s="8" t="str">
        <f>IF(ISERROR(VLOOKUP(A32,ERI!A:A,1,0)),"NO HAY INFO","INCLUIDO")</f>
        <v>INCLUIDO</v>
      </c>
      <c r="D32" s="8" t="str">
        <f>IF(ISERROR(VLOOKUP(A32,ESF!A:A,1,0)),"NO HAY INFO","INCLUIDO")</f>
        <v>INCLUIDO</v>
      </c>
      <c r="E32" s="8" t="s">
        <v>190</v>
      </c>
      <c r="O32" s="10"/>
    </row>
    <row r="33" spans="1:16" x14ac:dyDescent="0.25">
      <c r="A33" s="8">
        <v>890903035</v>
      </c>
      <c r="B33" s="8" t="s">
        <v>164</v>
      </c>
      <c r="C33" s="8" t="str">
        <f>IF(ISERROR(VLOOKUP(A33,ERI!A:A,1,0)),"NO HAY INFO","INCLUIDO")</f>
        <v>INCLUIDO</v>
      </c>
      <c r="D33" s="8" t="str">
        <f>IF(ISERROR(VLOOKUP(A33,ESF!A:A,1,0)),"NO HAY INFO","INCLUIDO")</f>
        <v>INCLUIDO</v>
      </c>
      <c r="E33" s="8" t="s">
        <v>191</v>
      </c>
      <c r="O33" s="10"/>
    </row>
    <row r="34" spans="1:16" x14ac:dyDescent="0.25">
      <c r="A34" s="8">
        <v>890905022</v>
      </c>
      <c r="B34" s="8" t="s">
        <v>174</v>
      </c>
      <c r="C34" s="8" t="str">
        <f>IF(ISERROR(VLOOKUP(A34,ERI!A:A,1,0)),"NO HAY INFO","INCLUIDO")</f>
        <v>INCLUIDO</v>
      </c>
      <c r="D34" s="8" t="str">
        <f>IF(ISERROR(VLOOKUP(A34,ESF!A:A,1,0)),"NO HAY INFO","INCLUIDO")</f>
        <v>INCLUIDO</v>
      </c>
      <c r="E34" s="8" t="s">
        <v>192</v>
      </c>
      <c r="F34" s="8" t="s">
        <v>521</v>
      </c>
      <c r="O34" s="10"/>
    </row>
    <row r="35" spans="1:16" x14ac:dyDescent="0.25">
      <c r="A35" s="8">
        <v>890908097</v>
      </c>
      <c r="B35" s="8" t="s">
        <v>24</v>
      </c>
      <c r="C35" s="8" t="str">
        <f>IF(ISERROR(VLOOKUP(A35,ERI!A:A,1,0)),"NO HAY INFO","INCLUIDO")</f>
        <v>INCLUIDO</v>
      </c>
      <c r="D35" s="8" t="str">
        <f>IF(ISERROR(VLOOKUP(A35,ESF!A:A,1,0)),"NO HAY INFO","INCLUIDO")</f>
        <v>INCLUIDO</v>
      </c>
      <c r="E35" s="8" t="s">
        <v>57</v>
      </c>
      <c r="G35" s="8" t="s">
        <v>107</v>
      </c>
      <c r="L35" s="7" t="s">
        <v>106</v>
      </c>
      <c r="M35" s="8" t="s">
        <v>91</v>
      </c>
      <c r="O35" s="10">
        <v>1969</v>
      </c>
      <c r="P35" s="9" t="s">
        <v>105</v>
      </c>
    </row>
    <row r="36" spans="1:16" x14ac:dyDescent="0.25">
      <c r="A36" s="8">
        <v>890908901</v>
      </c>
      <c r="B36" s="8" t="s">
        <v>25</v>
      </c>
      <c r="C36" s="8" t="str">
        <f>IF(ISERROR(VLOOKUP(A36,ERI!A:A,1,0)),"NO HAY INFO","INCLUIDO")</f>
        <v>INCLUIDO</v>
      </c>
      <c r="D36" s="8" t="str">
        <f>IF(ISERROR(VLOOKUP(A36,ESF!A:A,1,0)),"NO HAY INFO","INCLUIDO")</f>
        <v>INCLUIDO</v>
      </c>
      <c r="E36" s="8" t="s">
        <v>58</v>
      </c>
      <c r="F36" s="8" t="s">
        <v>523</v>
      </c>
      <c r="O36" s="10"/>
    </row>
    <row r="37" spans="1:16" x14ac:dyDescent="0.25">
      <c r="A37" s="8">
        <v>890911431</v>
      </c>
      <c r="B37" s="8" t="s">
        <v>173</v>
      </c>
      <c r="C37" s="8" t="str">
        <f>IF(ISERROR(VLOOKUP(A37,ERI!A:A,1,0)),"NO HAY INFO","INCLUIDO")</f>
        <v>INCLUIDO</v>
      </c>
      <c r="D37" s="8" t="str">
        <f>IF(ISERROR(VLOOKUP(A37,ESF!A:A,1,0)),"NO HAY INFO","INCLUIDO")</f>
        <v>INCLUIDO</v>
      </c>
      <c r="E37" s="8" t="s">
        <v>193</v>
      </c>
      <c r="F37" s="8" t="s">
        <v>521</v>
      </c>
      <c r="O37" s="10"/>
    </row>
    <row r="38" spans="1:16" x14ac:dyDescent="0.25">
      <c r="A38" s="8">
        <v>890932424</v>
      </c>
      <c r="B38" s="8" t="s">
        <v>167</v>
      </c>
      <c r="C38" s="8" t="str">
        <f>IF(ISERROR(VLOOKUP(A38,ERI!A:A,1,0)),"NO HAY INFO","INCLUIDO")</f>
        <v>INCLUIDO</v>
      </c>
      <c r="D38" s="8" t="str">
        <f>IF(ISERROR(VLOOKUP(A38,ESF!A:A,1,0)),"NO HAY INFO","INCLUIDO")</f>
        <v>INCLUIDO</v>
      </c>
      <c r="E38" s="8" t="s">
        <v>195</v>
      </c>
      <c r="O38" s="10"/>
    </row>
    <row r="39" spans="1:16" x14ac:dyDescent="0.25">
      <c r="A39" s="8">
        <v>890939355</v>
      </c>
      <c r="B39" s="8" t="s">
        <v>35</v>
      </c>
      <c r="C39" s="8" t="str">
        <f>IF(ISERROR(VLOOKUP(A39,ERI!A:A,1,0)),"NO HAY INFO","INCLUIDO")</f>
        <v>INCLUIDO</v>
      </c>
      <c r="D39" s="8" t="str">
        <f>IF(ISERROR(VLOOKUP(A39,ESF!A:A,1,0)),"NO HAY INFO","INCLUIDO")</f>
        <v>INCLUIDO</v>
      </c>
      <c r="E39" s="8" t="s">
        <v>59</v>
      </c>
      <c r="O39" s="10"/>
    </row>
    <row r="40" spans="1:16" x14ac:dyDescent="0.25">
      <c r="A40" s="8">
        <v>900018975</v>
      </c>
      <c r="B40" s="8" t="s">
        <v>171</v>
      </c>
      <c r="C40" s="8" t="str">
        <f>IF(ISERROR(VLOOKUP(A40,ERI!A:A,1,0)),"NO HAY INFO","INCLUIDO")</f>
        <v>INCLUIDO</v>
      </c>
      <c r="D40" s="8" t="str">
        <f>IF(ISERROR(VLOOKUP(A40,ESF!A:A,1,0)),"NO HAY INFO","INCLUIDO")</f>
        <v>INCLUIDO</v>
      </c>
      <c r="E40" s="8" t="s">
        <v>194</v>
      </c>
      <c r="F40" s="8" t="s">
        <v>521</v>
      </c>
      <c r="O40" s="10"/>
    </row>
    <row r="41" spans="1:16" x14ac:dyDescent="0.25">
      <c r="A41" s="8">
        <v>900087151</v>
      </c>
      <c r="B41" s="8" t="s">
        <v>165</v>
      </c>
      <c r="C41" s="8" t="str">
        <f>IF(ISERROR(VLOOKUP(A41,ERI!A:A,1,0)),"NO HAY INFO","INCLUIDO")</f>
        <v>INCLUIDO</v>
      </c>
      <c r="D41" s="8" t="str">
        <f>IF(ISERROR(VLOOKUP(A41,ESF!A:A,1,0)),"NO HAY INFO","INCLUIDO")</f>
        <v>INCLUIDO</v>
      </c>
      <c r="E41" s="8" t="s">
        <v>196</v>
      </c>
      <c r="O41" s="10"/>
    </row>
    <row r="42" spans="1:16" x14ac:dyDescent="0.25">
      <c r="A42" s="8">
        <v>900190385</v>
      </c>
      <c r="B42" s="8" t="s">
        <v>136</v>
      </c>
      <c r="C42" s="8" t="str">
        <f>IF(ISERROR(VLOOKUP(A42,ERI!A:A,1,0)),"NO HAY INFO","INCLUIDO")</f>
        <v>INCLUIDO</v>
      </c>
      <c r="D42" s="8" t="str">
        <f>IF(ISERROR(VLOOKUP(A42,ESF!A:A,1,0)),"NO HAY INFO","INCLUIDO")</f>
        <v>INCLUIDO</v>
      </c>
      <c r="E42" s="8" t="s">
        <v>137</v>
      </c>
      <c r="O42" s="10"/>
    </row>
    <row r="43" spans="1:16" x14ac:dyDescent="0.25">
      <c r="A43" s="8">
        <v>900192242</v>
      </c>
      <c r="B43" s="8" t="s">
        <v>160</v>
      </c>
      <c r="C43" s="8" t="str">
        <f>IF(ISERROR(VLOOKUP(A43,ERI!A:A,1,0)),"NO HAY INFO","INCLUIDO")</f>
        <v>INCLUIDO</v>
      </c>
      <c r="D43" s="8" t="str">
        <f>IF(ISERROR(VLOOKUP(A43,ESF!A:A,1,0)),"NO HAY INFO","INCLUIDO")</f>
        <v>INCLUIDO</v>
      </c>
      <c r="E43" s="8" t="s">
        <v>197</v>
      </c>
      <c r="O43" s="10"/>
    </row>
    <row r="44" spans="1:16" x14ac:dyDescent="0.25">
      <c r="A44" s="8">
        <v>900192726</v>
      </c>
      <c r="B44" s="8" t="s">
        <v>36</v>
      </c>
      <c r="C44" s="8" t="str">
        <f>IF(ISERROR(VLOOKUP(A44,ERI!A:A,1,0)),"NO HAY INFO","INCLUIDO")</f>
        <v>INCLUIDO</v>
      </c>
      <c r="D44" s="8" t="str">
        <f>IF(ISERROR(VLOOKUP(A44,ESF!A:A,1,0)),"NO HAY INFO","INCLUIDO")</f>
        <v>INCLUIDO</v>
      </c>
      <c r="E44" s="8" t="s">
        <v>50</v>
      </c>
      <c r="G44" s="8" t="s">
        <v>111</v>
      </c>
      <c r="L44" s="7" t="s">
        <v>109</v>
      </c>
      <c r="M44" s="8" t="s">
        <v>91</v>
      </c>
      <c r="O44" s="10">
        <v>1982</v>
      </c>
      <c r="P44" s="9" t="s">
        <v>108</v>
      </c>
    </row>
    <row r="45" spans="1:16" x14ac:dyDescent="0.25">
      <c r="A45" s="8">
        <v>900315057</v>
      </c>
      <c r="B45" s="8" t="s">
        <v>180</v>
      </c>
      <c r="C45" s="8" t="str">
        <f>IF(ISERROR(VLOOKUP(A45,ERI!A:A,1,0)),"NO HAY INFO","INCLUIDO")</f>
        <v>INCLUIDO</v>
      </c>
      <c r="D45" s="8" t="str">
        <f>IF(ISERROR(VLOOKUP(A45,ESF!A:A,1,0)),"NO HAY INFO","INCLUIDO")</f>
        <v>INCLUIDO</v>
      </c>
      <c r="E45" s="8" t="s">
        <v>198</v>
      </c>
      <c r="O45" s="10"/>
    </row>
    <row r="46" spans="1:16" x14ac:dyDescent="0.25">
      <c r="A46" s="8">
        <v>900378893</v>
      </c>
      <c r="B46" s="8" t="s">
        <v>168</v>
      </c>
      <c r="C46" s="8" t="str">
        <f>IF(ISERROR(VLOOKUP(A46,ERI!A:A,1,0)),"NO HAY INFO","INCLUIDO")</f>
        <v>INCLUIDO</v>
      </c>
      <c r="D46" s="8" t="str">
        <f>IF(ISERROR(VLOOKUP(A46,ESF!A:A,1,0)),"NO HAY INFO","INCLUIDO")</f>
        <v>INCLUIDO</v>
      </c>
      <c r="E46" s="8" t="s">
        <v>199</v>
      </c>
      <c r="F46" s="8" t="s">
        <v>521</v>
      </c>
      <c r="O46" s="10"/>
    </row>
    <row r="47" spans="1:16" x14ac:dyDescent="0.25">
      <c r="A47" s="8">
        <v>900390238</v>
      </c>
      <c r="B47" s="8" t="s">
        <v>177</v>
      </c>
      <c r="C47" s="8" t="str">
        <f>IF(ISERROR(VLOOKUP(A47,ERI!A:A,1,0)),"NO HAY INFO","INCLUIDO")</f>
        <v>INCLUIDO</v>
      </c>
      <c r="D47" s="8" t="str">
        <f>IF(ISERROR(VLOOKUP(A47,ESF!A:A,1,0)),"NO HAY INFO","INCLUIDO")</f>
        <v>INCLUIDO</v>
      </c>
      <c r="E47" s="8" t="s">
        <v>200</v>
      </c>
      <c r="O47" s="10"/>
    </row>
    <row r="48" spans="1:16" x14ac:dyDescent="0.25">
      <c r="A48" s="8">
        <v>900413588</v>
      </c>
      <c r="B48" s="8" t="s">
        <v>37</v>
      </c>
      <c r="C48" s="8" t="str">
        <f>IF(ISERROR(VLOOKUP(A48,ERI!A:A,1,0)),"NO HAY INFO","INCLUIDO")</f>
        <v>INCLUIDO</v>
      </c>
      <c r="D48" s="8" t="str">
        <f>IF(ISERROR(VLOOKUP(A48,ESF!A:A,1,0)),"NO HAY INFO","INCLUIDO")</f>
        <v>INCLUIDO</v>
      </c>
      <c r="E48" s="8" t="s">
        <v>60</v>
      </c>
      <c r="G48" s="8" t="s">
        <v>112</v>
      </c>
      <c r="I48" s="8" t="s">
        <v>113</v>
      </c>
      <c r="J48" s="8" t="s">
        <v>129</v>
      </c>
      <c r="L48" s="7" t="s">
        <v>114</v>
      </c>
      <c r="M48" s="8" t="s">
        <v>91</v>
      </c>
      <c r="O48" s="10">
        <v>2011</v>
      </c>
      <c r="P48" s="9" t="s">
        <v>110</v>
      </c>
    </row>
    <row r="49" spans="1:16" x14ac:dyDescent="0.25">
      <c r="A49" s="8">
        <v>900521357</v>
      </c>
      <c r="B49" s="8" t="s">
        <v>175</v>
      </c>
      <c r="C49" s="8" t="str">
        <f>IF(ISERROR(VLOOKUP(A49,ERI!A:A,1,0)),"NO HAY INFO","INCLUIDO")</f>
        <v>INCLUIDO</v>
      </c>
      <c r="D49" s="8" t="str">
        <f>IF(ISERROR(VLOOKUP(A49,ESF!A:A,1,0)),"NO HAY INFO","INCLUIDO")</f>
        <v>INCLUIDO</v>
      </c>
      <c r="E49" s="8" t="s">
        <v>201</v>
      </c>
      <c r="O49" s="10"/>
    </row>
    <row r="50" spans="1:16" x14ac:dyDescent="0.25">
      <c r="A50" s="8">
        <v>900668954</v>
      </c>
      <c r="B50" s="8" t="s">
        <v>38</v>
      </c>
      <c r="C50" s="8" t="str">
        <f>IF(ISERROR(VLOOKUP(A50,ERI!A:A,1,0)),"NO HAY INFO","INCLUIDO")</f>
        <v>INCLUIDO</v>
      </c>
      <c r="D50" s="8" t="str">
        <f>IF(ISERROR(VLOOKUP(A50,ESF!A:A,1,0)),"NO HAY INFO","INCLUIDO")</f>
        <v>INCLUIDO</v>
      </c>
      <c r="E50" s="8" t="s">
        <v>51</v>
      </c>
      <c r="G50" s="8" t="s">
        <v>128</v>
      </c>
      <c r="H50" s="8" t="s">
        <v>70</v>
      </c>
      <c r="L50" s="7" t="s">
        <v>127</v>
      </c>
      <c r="M50" s="8" t="s">
        <v>82</v>
      </c>
      <c r="N50" s="8" t="s">
        <v>135</v>
      </c>
      <c r="O50" s="10" t="s">
        <v>131</v>
      </c>
      <c r="P50" s="9" t="s">
        <v>126</v>
      </c>
    </row>
    <row r="51" spans="1:16" x14ac:dyDescent="0.25">
      <c r="A51" s="8">
        <v>900749166</v>
      </c>
      <c r="B51" s="8" t="s">
        <v>182</v>
      </c>
      <c r="C51" s="8" t="str">
        <f>IF(ISERROR(VLOOKUP(A51,ERI!A:A,1,0)),"NO HAY INFO","INCLUIDO")</f>
        <v>INCLUIDO</v>
      </c>
      <c r="D51" s="8" t="str">
        <f>IF(ISERROR(VLOOKUP(A51,ESF!A:A,1,0)),"NO HAY INFO","INCLUIDO")</f>
        <v>INCLUIDO</v>
      </c>
      <c r="E51" s="8" t="s">
        <v>202</v>
      </c>
      <c r="O51" s="10"/>
    </row>
    <row r="52" spans="1:16" x14ac:dyDescent="0.25">
      <c r="A52" s="8">
        <v>900797732</v>
      </c>
      <c r="B52" s="8" t="s">
        <v>181</v>
      </c>
      <c r="C52" s="8" t="str">
        <f>IF(ISERROR(VLOOKUP(A52,ERI!A:A,1,0)),"NO HAY INFO","INCLUIDO")</f>
        <v>INCLUIDO</v>
      </c>
      <c r="D52" s="8" t="str">
        <f>IF(ISERROR(VLOOKUP(A52,ESF!A:A,1,0)),"NO HAY INFO","INCLUIDO")</f>
        <v>INCLUIDO</v>
      </c>
      <c r="E52" s="8" t="s">
        <v>203</v>
      </c>
    </row>
    <row r="53" spans="1:16" x14ac:dyDescent="0.25">
      <c r="A53" s="8">
        <v>900818642</v>
      </c>
      <c r="B53" s="8" t="s">
        <v>169</v>
      </c>
      <c r="C53" s="8" t="str">
        <f>IF(ISERROR(VLOOKUP(A53,ERI!A:A,1,0)),"NO HAY INFO","INCLUIDO")</f>
        <v>INCLUIDO</v>
      </c>
      <c r="D53" s="8" t="str">
        <f>IF(ISERROR(VLOOKUP(A53,ESF!A:A,1,0)),"NO HAY INFO","INCLUIDO")</f>
        <v>INCLUIDO</v>
      </c>
      <c r="E53" s="8" t="s">
        <v>204</v>
      </c>
      <c r="F53" s="8" t="s">
        <v>521</v>
      </c>
    </row>
    <row r="54" spans="1:16" x14ac:dyDescent="0.25">
      <c r="A54" s="14">
        <v>860059851</v>
      </c>
      <c r="B54" s="15" t="s">
        <v>206</v>
      </c>
      <c r="C54" s="8" t="str">
        <f>IF(ISERROR(VLOOKUP(A54,ERI!A:A,1,0)),"NO HAY INFO","INCLUIDO")</f>
        <v>INCLUIDO</v>
      </c>
      <c r="D54" s="8" t="str">
        <f>IF(ISERROR(VLOOKUP(A54,ESF!A:A,1,0)),"NO HAY INFO","INCLUIDO")</f>
        <v>INCLUIDO</v>
      </c>
      <c r="E54" s="8" t="s">
        <v>205</v>
      </c>
      <c r="G54" s="8" t="s">
        <v>207</v>
      </c>
      <c r="I54" s="8" t="s">
        <v>208</v>
      </c>
      <c r="J54" s="8" t="s">
        <v>209</v>
      </c>
      <c r="L54" s="7" t="s">
        <v>211</v>
      </c>
      <c r="M54" s="8" t="s">
        <v>82</v>
      </c>
      <c r="N54" s="8" t="s">
        <v>135</v>
      </c>
      <c r="O54" s="8">
        <v>1971</v>
      </c>
      <c r="P54" s="12" t="s">
        <v>210</v>
      </c>
    </row>
    <row r="55" spans="1:16" x14ac:dyDescent="0.25">
      <c r="A55" s="8">
        <v>830097620</v>
      </c>
      <c r="B55" s="8" t="s">
        <v>290</v>
      </c>
      <c r="C55" s="8" t="str">
        <f>IF(ISERROR(VLOOKUP(A55,ERI!A:A,1,0)),"NO HAY INFO","INCLUIDO")</f>
        <v>INCLUIDO</v>
      </c>
      <c r="D55" s="8" t="str">
        <f>IF(ISERROR(VLOOKUP(A55,ESF!A:A,1,0)),"NO HAY INFO","INCLUIDO")</f>
        <v>INCLUIDO</v>
      </c>
      <c r="E55" s="8" t="s">
        <v>454</v>
      </c>
    </row>
    <row r="56" spans="1:16" x14ac:dyDescent="0.25">
      <c r="A56" s="8">
        <v>860002837</v>
      </c>
      <c r="B56" s="8" t="s">
        <v>227</v>
      </c>
      <c r="C56" s="8" t="str">
        <f>IF(ISERROR(VLOOKUP(A56,ERI!A:A,1,0)),"NO HAY INFO","INCLUIDO")</f>
        <v>INCLUIDO</v>
      </c>
      <c r="D56" s="8" t="str">
        <f>IF(ISERROR(VLOOKUP(A56,ESF!A:A,1,0)),"NO HAY INFO","INCLUIDO")</f>
        <v>INCLUIDO</v>
      </c>
      <c r="E56" s="8" t="s">
        <v>455</v>
      </c>
    </row>
    <row r="57" spans="1:16" x14ac:dyDescent="0.25">
      <c r="A57" s="8">
        <v>890903055</v>
      </c>
      <c r="B57" s="8" t="s">
        <v>232</v>
      </c>
      <c r="C57" s="8" t="str">
        <f>IF(ISERROR(VLOOKUP(A57,ERI!A:A,1,0)),"NO HAY INFO","INCLUIDO")</f>
        <v>INCLUIDO</v>
      </c>
      <c r="D57" s="8" t="str">
        <f>IF(ISERROR(VLOOKUP(A57,ESF!A:A,1,0)),"NO HAY INFO","INCLUIDO")</f>
        <v>INCLUIDO</v>
      </c>
      <c r="E57" s="8" t="s">
        <v>456</v>
      </c>
    </row>
    <row r="58" spans="1:16" x14ac:dyDescent="0.25">
      <c r="A58" s="8">
        <v>860000656</v>
      </c>
      <c r="B58" s="8" t="s">
        <v>221</v>
      </c>
      <c r="C58" s="8" t="str">
        <f>IF(ISERROR(VLOOKUP(A58,ERI!A:A,1,0)),"NO HAY INFO","INCLUIDO")</f>
        <v>INCLUIDO</v>
      </c>
      <c r="D58" s="8" t="str">
        <f>IF(ISERROR(VLOOKUP(A58,ESF!A:A,1,0)),"NO HAY INFO","INCLUIDO")</f>
        <v>INCLUIDO</v>
      </c>
      <c r="E58" s="8" t="s">
        <v>457</v>
      </c>
    </row>
    <row r="59" spans="1:16" x14ac:dyDescent="0.25">
      <c r="A59" s="8">
        <v>860527800</v>
      </c>
      <c r="B59" s="8" t="s">
        <v>296</v>
      </c>
      <c r="C59" s="8" t="str">
        <f>IF(ISERROR(VLOOKUP(A59,ERI!A:A,1,0)),"NO HAY INFO","INCLUIDO")</f>
        <v>INCLUIDO</v>
      </c>
      <c r="D59" s="8" t="str">
        <f>IF(ISERROR(VLOOKUP(A59,ESF!A:A,1,0)),"NO HAY INFO","INCLUIDO")</f>
        <v>INCLUIDO</v>
      </c>
      <c r="E59" s="8" t="s">
        <v>466</v>
      </c>
    </row>
    <row r="60" spans="1:16" x14ac:dyDescent="0.25">
      <c r="A60" s="8">
        <v>900035722</v>
      </c>
      <c r="B60" s="8" t="s">
        <v>298</v>
      </c>
      <c r="C60" s="8" t="str">
        <f>IF(ISERROR(VLOOKUP(A60,ERI!A:A,1,0)),"NO HAY INFO","INCLUIDO")</f>
        <v>INCLUIDO</v>
      </c>
      <c r="D60" s="8" t="str">
        <f>IF(ISERROR(VLOOKUP(A60,ESF!A:A,1,0)),"NO HAY INFO","INCLUIDO")</f>
        <v>INCLUIDO</v>
      </c>
      <c r="E60" s="8" t="s">
        <v>458</v>
      </c>
    </row>
    <row r="61" spans="1:16" x14ac:dyDescent="0.25">
      <c r="A61" s="8">
        <v>860031361</v>
      </c>
      <c r="B61" s="8" t="s">
        <v>297</v>
      </c>
      <c r="C61" s="8" t="str">
        <f>IF(ISERROR(VLOOKUP(A61,ERI!A:A,1,0)),"NO HAY INFO","INCLUIDO")</f>
        <v>INCLUIDO</v>
      </c>
      <c r="D61" s="8" t="str">
        <f>IF(ISERROR(VLOOKUP(A61,ESF!A:A,1,0)),"NO HAY INFO","INCLUIDO")</f>
        <v>INCLUIDO</v>
      </c>
      <c r="E61" s="8" t="s">
        <v>467</v>
      </c>
    </row>
    <row r="62" spans="1:16" x14ac:dyDescent="0.25">
      <c r="A62" s="8">
        <v>860515523</v>
      </c>
      <c r="B62" s="8" t="s">
        <v>231</v>
      </c>
      <c r="C62" s="8" t="str">
        <f>IF(ISERROR(VLOOKUP(A62,ERI!A:A,1,0)),"NO HAY INFO","INCLUIDO")</f>
        <v>INCLUIDO</v>
      </c>
      <c r="D62" s="8" t="str">
        <f>IF(ISERROR(VLOOKUP(A62,ESF!A:A,1,0)),"NO HAY INFO","INCLUIDO")</f>
        <v>INCLUIDO</v>
      </c>
      <c r="E62" s="8" t="s">
        <v>470</v>
      </c>
    </row>
    <row r="63" spans="1:16" x14ac:dyDescent="0.25">
      <c r="A63" s="8">
        <v>900535441</v>
      </c>
      <c r="B63" s="8" t="s">
        <v>308</v>
      </c>
      <c r="C63" s="8" t="str">
        <f>IF(ISERROR(VLOOKUP(A63,ERI!A:A,1,0)),"NO HAY INFO","INCLUIDO")</f>
        <v>INCLUIDO</v>
      </c>
      <c r="D63" s="8" t="str">
        <f>IF(ISERROR(VLOOKUP(A63,ESF!A:A,1,0)),"NO HAY INFO","INCLUIDO")</f>
        <v>INCLUIDO</v>
      </c>
      <c r="E63" s="8" t="s">
        <v>468</v>
      </c>
    </row>
    <row r="64" spans="1:16" x14ac:dyDescent="0.25">
      <c r="A64" s="8">
        <v>890940026</v>
      </c>
      <c r="B64" s="8" t="s">
        <v>304</v>
      </c>
      <c r="C64" s="8" t="str">
        <f>IF(ISERROR(VLOOKUP(A64,ERI!A:A,1,0)),"NO HAY INFO","INCLUIDO")</f>
        <v>INCLUIDO</v>
      </c>
      <c r="D64" s="8" t="str">
        <f>IF(ISERROR(VLOOKUP(A64,ESF!A:A,1,0)),"NO HAY INFO","INCLUIDO")</f>
        <v>INCLUIDO</v>
      </c>
      <c r="E64" s="8" t="s">
        <v>469</v>
      </c>
    </row>
    <row r="65" spans="1:16" x14ac:dyDescent="0.25">
      <c r="A65" s="8">
        <v>860035996</v>
      </c>
      <c r="B65" s="8" t="s">
        <v>229</v>
      </c>
      <c r="C65" s="8" t="str">
        <f>IF(ISERROR(VLOOKUP(A65,ERI!A:A,1,0)),"NO HAY INFO","INCLUIDO")</f>
        <v>INCLUIDO</v>
      </c>
      <c r="D65" s="8" t="str">
        <f>IF(ISERROR(VLOOKUP(A65,ESF!A:A,1,0)),"NO HAY INFO","INCLUIDO")</f>
        <v>INCLUIDO</v>
      </c>
      <c r="E65" s="8" t="s">
        <v>459</v>
      </c>
    </row>
    <row r="66" spans="1:16" x14ac:dyDescent="0.25">
      <c r="A66" s="8">
        <v>860001986</v>
      </c>
      <c r="B66" s="8" t="s">
        <v>293</v>
      </c>
      <c r="C66" s="8" t="str">
        <f>IF(ISERROR(VLOOKUP(A66,ERI!A:A,1,0)),"NO HAY INFO","INCLUIDO")</f>
        <v>INCLUIDO</v>
      </c>
      <c r="D66" s="8" t="str">
        <f>IF(ISERROR(VLOOKUP(A66,ESF!A:A,1,0)),"NO HAY INFO","INCLUIDO")</f>
        <v>INCLUIDO</v>
      </c>
      <c r="E66" s="8" t="s">
        <v>471</v>
      </c>
    </row>
    <row r="67" spans="1:16" x14ac:dyDescent="0.25">
      <c r="A67" s="8">
        <v>900193192</v>
      </c>
      <c r="B67" s="8" t="s">
        <v>305</v>
      </c>
      <c r="C67" s="8" t="str">
        <f>IF(ISERROR(VLOOKUP(A67,ERI!A:A,1,0)),"NO HAY INFO","INCLUIDO")</f>
        <v>INCLUIDO</v>
      </c>
      <c r="D67" s="8" t="str">
        <f>IF(ISERROR(VLOOKUP(A67,ESF!A:A,1,0)),"NO HAY INFO","INCLUIDO")</f>
        <v>INCLUIDO</v>
      </c>
      <c r="E67" s="8" t="s">
        <v>460</v>
      </c>
    </row>
    <row r="68" spans="1:16" x14ac:dyDescent="0.25">
      <c r="A68" s="8">
        <v>890928186</v>
      </c>
      <c r="B68" s="8" t="s">
        <v>303</v>
      </c>
      <c r="C68" s="8" t="str">
        <f>IF(ISERROR(VLOOKUP(A68,ERI!A:A,1,0)),"NO HAY INFO","INCLUIDO")</f>
        <v>INCLUIDO</v>
      </c>
      <c r="D68" s="8" t="str">
        <f>IF(ISERROR(VLOOKUP(A68,ESF!A:A,1,0)),"NO HAY INFO","INCLUIDO")</f>
        <v>INCLUIDO</v>
      </c>
      <c r="E68" s="8" t="s">
        <v>461</v>
      </c>
    </row>
    <row r="69" spans="1:16" x14ac:dyDescent="0.25">
      <c r="A69" s="8">
        <v>900206480</v>
      </c>
      <c r="B69" s="8" t="s">
        <v>306</v>
      </c>
      <c r="C69" s="8" t="str">
        <f>IF(ISERROR(VLOOKUP(A69,ERI!A:A,1,0)),"NO HAY INFO","INCLUIDO")</f>
        <v>INCLUIDO</v>
      </c>
      <c r="D69" s="8" t="str">
        <f>IF(ISERROR(VLOOKUP(A69,ESF!A:A,1,0)),"NO HAY INFO","INCLUIDO")</f>
        <v>INCLUIDO</v>
      </c>
      <c r="E69" s="8" t="s">
        <v>462</v>
      </c>
      <c r="H69" s="8" t="s">
        <v>766</v>
      </c>
      <c r="I69" s="8" t="s">
        <v>764</v>
      </c>
      <c r="J69" s="8" t="s">
        <v>765</v>
      </c>
      <c r="L69" s="7" t="s">
        <v>767</v>
      </c>
      <c r="M69" s="8" t="s">
        <v>82</v>
      </c>
      <c r="N69" s="8" t="s">
        <v>135</v>
      </c>
      <c r="O69" s="8">
        <v>1947</v>
      </c>
      <c r="P69" s="12" t="s">
        <v>763</v>
      </c>
    </row>
    <row r="70" spans="1:16" x14ac:dyDescent="0.25">
      <c r="A70" s="8">
        <v>900206483</v>
      </c>
      <c r="B70" s="8" t="s">
        <v>307</v>
      </c>
      <c r="C70" s="8" t="str">
        <f>IF(ISERROR(VLOOKUP(A70,ERI!A:A,1,0)),"NO HAY INFO","INCLUIDO")</f>
        <v>INCLUIDO</v>
      </c>
      <c r="D70" s="8" t="str">
        <f>IF(ISERROR(VLOOKUP(A70,ESF!A:A,1,0)),"NO HAY INFO","INCLUIDO")</f>
        <v>INCLUIDO</v>
      </c>
      <c r="E70" s="8" t="s">
        <v>462</v>
      </c>
      <c r="P70" s="12" t="s">
        <v>763</v>
      </c>
    </row>
    <row r="71" spans="1:16" x14ac:dyDescent="0.25">
      <c r="A71" s="8">
        <v>900139110</v>
      </c>
      <c r="B71" s="8" t="s">
        <v>301</v>
      </c>
      <c r="C71" s="8" t="str">
        <f>IF(ISERROR(VLOOKUP(A71,ERI!A:A,1,0)),"NO HAY INFO","INCLUIDO")</f>
        <v>INCLUIDO</v>
      </c>
      <c r="D71" s="8" t="str">
        <f>IF(ISERROR(VLOOKUP(A71,ESF!A:A,1,0)),"NO HAY INFO","INCLUIDO")</f>
        <v>INCLUIDO</v>
      </c>
      <c r="E71" s="8" t="s">
        <v>463</v>
      </c>
    </row>
    <row r="72" spans="1:16" x14ac:dyDescent="0.25">
      <c r="A72" s="8">
        <v>890910447</v>
      </c>
      <c r="B72" s="8" t="s">
        <v>300</v>
      </c>
      <c r="C72" s="8" t="str">
        <f>IF(ISERROR(VLOOKUP(A72,ERI!A:A,1,0)),"NO HAY INFO","INCLUIDO")</f>
        <v>INCLUIDO</v>
      </c>
      <c r="D72" s="8" t="str">
        <f>IF(ISERROR(VLOOKUP(A72,ESF!A:A,1,0)),"NO HAY INFO","INCLUIDO")</f>
        <v>INCLUIDO</v>
      </c>
      <c r="E72" s="8" t="s">
        <v>464</v>
      </c>
    </row>
    <row r="73" spans="1:16" x14ac:dyDescent="0.25">
      <c r="A73" s="8">
        <v>860354402</v>
      </c>
      <c r="B73" s="8" t="s">
        <v>295</v>
      </c>
      <c r="C73" s="8" t="str">
        <f>IF(ISERROR(VLOOKUP(A73,ERI!A:A,1,0)),"NO HAY INFO","INCLUIDO")</f>
        <v>INCLUIDO</v>
      </c>
      <c r="D73" s="8" t="str">
        <f>IF(ISERROR(VLOOKUP(A73,ESF!A:A,1,0)),"NO HAY INFO","INCLUIDO")</f>
        <v>INCLUIDO</v>
      </c>
      <c r="E73" s="8" t="s">
        <v>472</v>
      </c>
    </row>
    <row r="74" spans="1:16" x14ac:dyDescent="0.25">
      <c r="A74" s="8">
        <v>890920656</v>
      </c>
      <c r="B74" s="8" t="s">
        <v>302</v>
      </c>
      <c r="C74" s="8" t="str">
        <f>IF(ISERROR(VLOOKUP(A74,ERI!A:A,1,0)),"NO HAY INFO","INCLUIDO")</f>
        <v>INCLUIDO</v>
      </c>
      <c r="D74" s="8" t="str">
        <f>IF(ISERROR(VLOOKUP(A74,ESF!A:A,1,0)),"NO HAY INFO","INCLUIDO")</f>
        <v>INCLUIDO</v>
      </c>
      <c r="E74" s="8" t="s">
        <v>473</v>
      </c>
      <c r="H74" s="8" t="s">
        <v>770</v>
      </c>
      <c r="K74" s="8" t="s">
        <v>771</v>
      </c>
      <c r="L74" s="7" t="s">
        <v>772</v>
      </c>
      <c r="O74" s="8">
        <v>1978</v>
      </c>
      <c r="P74" s="12" t="s">
        <v>769</v>
      </c>
    </row>
    <row r="75" spans="1:16" x14ac:dyDescent="0.25">
      <c r="A75" s="8">
        <v>900205547</v>
      </c>
      <c r="B75" s="8" t="s">
        <v>233</v>
      </c>
      <c r="C75" s="8" t="str">
        <f>IF(ISERROR(VLOOKUP(A75,ERI!A:A,1,0)),"NO HAY INFO","INCLUIDO")</f>
        <v>INCLUIDO</v>
      </c>
      <c r="D75" s="8" t="str">
        <f>IF(ISERROR(VLOOKUP(A75,ESF!A:A,1,0)),"NO HAY INFO","INCLUIDO")</f>
        <v>INCLUIDO</v>
      </c>
      <c r="E75" s="8" t="s">
        <v>465</v>
      </c>
    </row>
    <row r="76" spans="1:16" x14ac:dyDescent="0.25">
      <c r="A76" s="37">
        <v>900390213</v>
      </c>
      <c r="B76" s="8" t="s">
        <v>526</v>
      </c>
      <c r="C76" s="8" t="str">
        <f>IF(ISERROR(VLOOKUP(A76,ERI!A:A,1,0)),"NO HAY INFO","INCLUIDO")</f>
        <v>NO HAY INFO</v>
      </c>
      <c r="D76" s="8" t="str">
        <f>IF(ISERROR(VLOOKUP(A76,ESF!A:A,1,0)),"NO HAY INFO","INCLUIDO")</f>
        <v>NO HAY INFO</v>
      </c>
      <c r="E76" s="8" t="s">
        <v>527</v>
      </c>
    </row>
    <row r="77" spans="1:16" x14ac:dyDescent="0.25">
      <c r="A77" s="37">
        <v>830013230</v>
      </c>
      <c r="B77" s="8" t="s">
        <v>528</v>
      </c>
      <c r="C77" s="8" t="str">
        <f>IF(ISERROR(VLOOKUP(A77,ERI!A:A,1,0)),"NO HAY INFO","INCLUIDO")</f>
        <v>NO HAY INFO</v>
      </c>
      <c r="D77" s="8" t="str">
        <f>IF(ISERROR(VLOOKUP(A77,ESF!A:A,1,0)),"NO HAY INFO","INCLUIDO")</f>
        <v>NO HAY INFO</v>
      </c>
      <c r="E77" s="8" t="s">
        <v>529</v>
      </c>
    </row>
    <row r="78" spans="1:16" x14ac:dyDescent="0.25">
      <c r="A78" s="37">
        <v>900021482</v>
      </c>
      <c r="B78" s="8" t="s">
        <v>530</v>
      </c>
      <c r="C78" s="8" t="str">
        <f>IF(ISERROR(VLOOKUP(A78,ERI!A:A,1,0)),"NO HAY INFO","INCLUIDO")</f>
        <v>NO HAY INFO</v>
      </c>
      <c r="D78" s="8" t="str">
        <f>IF(ISERROR(VLOOKUP(A78,ESF!A:A,1,0)),"NO HAY INFO","INCLUIDO")</f>
        <v>NO HAY INFO</v>
      </c>
      <c r="E78" s="8" t="s">
        <v>531</v>
      </c>
    </row>
    <row r="79" spans="1:16" x14ac:dyDescent="0.25">
      <c r="A79" s="37">
        <v>800226261</v>
      </c>
      <c r="B79" s="8" t="s">
        <v>532</v>
      </c>
      <c r="C79" s="8" t="str">
        <f>IF(ISERROR(VLOOKUP(A79,ERI!A:A,1,0)),"NO HAY INFO","INCLUIDO")</f>
        <v>NO HAY INFO</v>
      </c>
      <c r="D79" s="8" t="str">
        <f>IF(ISERROR(VLOOKUP(A79,ESF!A:A,1,0)),"NO HAY INFO","INCLUIDO")</f>
        <v>NO HAY INFO</v>
      </c>
      <c r="E79" s="8" t="s">
        <v>538</v>
      </c>
    </row>
    <row r="80" spans="1:16" x14ac:dyDescent="0.25">
      <c r="A80" s="37">
        <v>900580378</v>
      </c>
      <c r="B80" s="8" t="s">
        <v>536</v>
      </c>
      <c r="C80" s="8" t="str">
        <f>IF(ISERROR(VLOOKUP(A80,ERI!A:A,1,0)),"NO HAY INFO","INCLUIDO")</f>
        <v>NO HAY INFO</v>
      </c>
      <c r="D80" s="8" t="str">
        <f>IF(ISERROR(VLOOKUP(A80,ESF!A:A,1,0)),"NO HAY INFO","INCLUIDO")</f>
        <v>NO HAY INFO</v>
      </c>
      <c r="E80" s="8" t="s">
        <v>537</v>
      </c>
    </row>
    <row r="81" spans="1:4" x14ac:dyDescent="0.25">
      <c r="A81" s="37"/>
      <c r="B81" s="8" t="s">
        <v>533</v>
      </c>
      <c r="C81" s="8" t="str">
        <f>IF(ISERROR(VLOOKUP(A81,ERI!A:A,1,0)),"NO HAY INFO","INCLUIDO")</f>
        <v>NO HAY INFO</v>
      </c>
      <c r="D81" s="8" t="str">
        <f>IF(ISERROR(VLOOKUP(A81,ESF!A:A,1,0)),"NO HAY INFO","INCLUIDO")</f>
        <v>NO HAY INFO</v>
      </c>
    </row>
    <row r="82" spans="1:4" x14ac:dyDescent="0.25">
      <c r="A82" s="37"/>
      <c r="B82" s="8" t="s">
        <v>534</v>
      </c>
      <c r="C82" s="8" t="str">
        <f>IF(ISERROR(VLOOKUP(A82,ERI!A:A,1,0)),"NO HAY INFO","INCLUIDO")</f>
        <v>NO HAY INFO</v>
      </c>
      <c r="D82" s="8" t="str">
        <f>IF(ISERROR(VLOOKUP(A82,ESF!A:A,1,0)),"NO HAY INFO","INCLUIDO")</f>
        <v>NO HAY INFO</v>
      </c>
    </row>
    <row r="83" spans="1:4" x14ac:dyDescent="0.25">
      <c r="A83" s="37"/>
      <c r="B83" s="8" t="s">
        <v>535</v>
      </c>
      <c r="C83" s="8" t="str">
        <f>IF(ISERROR(VLOOKUP(A83,ERI!A:A,1,0)),"NO HAY INFO","INCLUIDO")</f>
        <v>NO HAY INFO</v>
      </c>
      <c r="D83" s="8" t="str">
        <f>IF(ISERROR(VLOOKUP(A83,ESF!A:A,1,0)),"NO HAY INFO","INCLUIDO")</f>
        <v>NO HAY INFO</v>
      </c>
    </row>
  </sheetData>
  <autoFilter ref="A1:P75"/>
  <sortState ref="A2:M53">
    <sortCondition ref="A2:A53"/>
  </sortState>
  <hyperlinks>
    <hyperlink ref="P4" r:id="rId1"/>
    <hyperlink ref="P8" r:id="rId2"/>
    <hyperlink ref="P22" r:id="rId3"/>
    <hyperlink ref="P23" r:id="rId4"/>
    <hyperlink ref="P25" r:id="rId5"/>
    <hyperlink ref="P29" r:id="rId6"/>
    <hyperlink ref="P35" r:id="rId7"/>
    <hyperlink ref="P44" r:id="rId8"/>
    <hyperlink ref="P48" r:id="rId9"/>
    <hyperlink ref="P27" r:id="rId10"/>
    <hyperlink ref="P9" r:id="rId11"/>
    <hyperlink ref="P50" r:id="rId12"/>
    <hyperlink ref="P2" r:id="rId13"/>
    <hyperlink ref="P11" r:id="rId14"/>
    <hyperlink ref="P54" r:id="rId15"/>
    <hyperlink ref="P3" r:id="rId16"/>
    <hyperlink ref="P5" r:id="rId17"/>
    <hyperlink ref="P6" r:id="rId18"/>
    <hyperlink ref="P7" r:id="rId19"/>
    <hyperlink ref="P12" r:id="rId20"/>
    <hyperlink ref="P13" r:id="rId21"/>
    <hyperlink ref="P14" r:id="rId22"/>
    <hyperlink ref="P15" r:id="rId23"/>
    <hyperlink ref="P16" r:id="rId24"/>
    <hyperlink ref="P17" r:id="rId25"/>
    <hyperlink ref="P19" r:id="rId26"/>
    <hyperlink ref="P21" r:id="rId27"/>
    <hyperlink ref="P26" r:id="rId28"/>
    <hyperlink ref="P70" r:id="rId29"/>
    <hyperlink ref="P69" r:id="rId30"/>
    <hyperlink ref="P30" r:id="rId31"/>
    <hyperlink ref="P74" r:id="rId32"/>
  </hyperlinks>
  <pageMargins left="0.7" right="0.7" top="0.75" bottom="0.75" header="0.3" footer="0.3"/>
  <pageSetup paperSize="9" orientation="portrait" r:id="rId3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
  <sheetViews>
    <sheetView workbookViewId="0">
      <selection activeCell="C18" sqref="C18"/>
    </sheetView>
  </sheetViews>
  <sheetFormatPr baseColWidth="10" defaultRowHeight="15" x14ac:dyDescent="0.25"/>
  <cols>
    <col min="1" max="1" width="50.7109375" customWidth="1"/>
    <col min="2" max="2" width="51.5703125" bestFit="1" customWidth="1"/>
    <col min="4" max="4" width="11.85546875" bestFit="1" customWidth="1"/>
  </cols>
  <sheetData>
    <row r="1" spans="1:6" x14ac:dyDescent="0.25">
      <c r="A1" s="17" t="s">
        <v>220</v>
      </c>
      <c r="B1" s="17" t="s">
        <v>408</v>
      </c>
      <c r="C1" t="s">
        <v>45</v>
      </c>
    </row>
    <row r="2" spans="1:6" x14ac:dyDescent="0.25">
      <c r="A2" s="21" t="s">
        <v>32</v>
      </c>
      <c r="B2" s="21" t="s">
        <v>436</v>
      </c>
      <c r="C2">
        <v>0</v>
      </c>
    </row>
    <row r="3" spans="1:6" x14ac:dyDescent="0.25">
      <c r="A3" s="21" t="s">
        <v>1</v>
      </c>
      <c r="B3" s="21" t="s">
        <v>1</v>
      </c>
      <c r="C3">
        <v>1</v>
      </c>
      <c r="D3" s="45" t="s">
        <v>447</v>
      </c>
      <c r="E3">
        <f>COUNTIF(B:B,B3)</f>
        <v>1</v>
      </c>
    </row>
    <row r="4" spans="1:6" x14ac:dyDescent="0.25">
      <c r="A4" s="21" t="s">
        <v>2</v>
      </c>
      <c r="B4" s="21" t="s">
        <v>2</v>
      </c>
      <c r="C4">
        <v>2</v>
      </c>
      <c r="D4" s="45"/>
      <c r="E4">
        <f t="shared" ref="E4:E33" si="0">COUNTIF(B:B,B4)</f>
        <v>1</v>
      </c>
    </row>
    <row r="5" spans="1:6" x14ac:dyDescent="0.25">
      <c r="A5" s="21" t="s">
        <v>3</v>
      </c>
      <c r="B5" s="21" t="s">
        <v>3</v>
      </c>
      <c r="C5">
        <v>3</v>
      </c>
      <c r="E5">
        <f t="shared" si="0"/>
        <v>1</v>
      </c>
    </row>
    <row r="6" spans="1:6" x14ac:dyDescent="0.25">
      <c r="A6" s="21" t="s">
        <v>6</v>
      </c>
      <c r="B6" s="21" t="s">
        <v>6</v>
      </c>
      <c r="C6">
        <v>4</v>
      </c>
      <c r="D6" s="45" t="s">
        <v>448</v>
      </c>
      <c r="E6">
        <f t="shared" si="0"/>
        <v>1</v>
      </c>
    </row>
    <row r="7" spans="1:6" x14ac:dyDescent="0.25">
      <c r="A7" t="s">
        <v>5</v>
      </c>
      <c r="B7" t="s">
        <v>5</v>
      </c>
      <c r="C7">
        <v>5</v>
      </c>
      <c r="D7" s="45"/>
      <c r="E7">
        <f t="shared" si="0"/>
        <v>1</v>
      </c>
    </row>
    <row r="8" spans="1:6" x14ac:dyDescent="0.25">
      <c r="A8" s="21" t="s">
        <v>395</v>
      </c>
      <c r="B8" s="21" t="s">
        <v>395</v>
      </c>
      <c r="C8">
        <v>6</v>
      </c>
      <c r="D8" s="45"/>
      <c r="E8">
        <f t="shared" si="0"/>
        <v>1</v>
      </c>
    </row>
    <row r="9" spans="1:6" x14ac:dyDescent="0.25">
      <c r="A9" s="21" t="s">
        <v>394</v>
      </c>
      <c r="B9" s="21" t="s">
        <v>394</v>
      </c>
      <c r="C9">
        <v>7</v>
      </c>
      <c r="D9" s="45"/>
      <c r="E9">
        <f t="shared" si="0"/>
        <v>1</v>
      </c>
    </row>
    <row r="10" spans="1:6" x14ac:dyDescent="0.25">
      <c r="A10" s="21" t="s">
        <v>15</v>
      </c>
      <c r="B10" s="21" t="s">
        <v>15</v>
      </c>
      <c r="C10">
        <v>8</v>
      </c>
      <c r="D10" s="45"/>
      <c r="E10">
        <f t="shared" si="0"/>
        <v>1</v>
      </c>
    </row>
    <row r="11" spans="1:6" x14ac:dyDescent="0.25">
      <c r="A11" s="21" t="s">
        <v>4</v>
      </c>
      <c r="B11" s="21" t="s">
        <v>4</v>
      </c>
      <c r="C11">
        <v>9</v>
      </c>
      <c r="D11" s="45"/>
      <c r="E11">
        <f t="shared" si="0"/>
        <v>1</v>
      </c>
      <c r="F11" s="8"/>
    </row>
    <row r="12" spans="1:6" x14ac:dyDescent="0.25">
      <c r="A12" t="s">
        <v>7</v>
      </c>
      <c r="B12" t="s">
        <v>7</v>
      </c>
      <c r="C12">
        <v>10</v>
      </c>
      <c r="D12" s="45"/>
      <c r="E12">
        <f t="shared" si="0"/>
        <v>1</v>
      </c>
    </row>
    <row r="13" spans="1:6" x14ac:dyDescent="0.25">
      <c r="A13" s="21" t="s">
        <v>8</v>
      </c>
      <c r="B13" s="21" t="s">
        <v>8</v>
      </c>
      <c r="C13">
        <v>11</v>
      </c>
      <c r="E13">
        <f t="shared" si="0"/>
        <v>1</v>
      </c>
    </row>
    <row r="14" spans="1:6" x14ac:dyDescent="0.25">
      <c r="A14" t="s">
        <v>406</v>
      </c>
      <c r="B14" t="s">
        <v>409</v>
      </c>
      <c r="C14">
        <v>12</v>
      </c>
      <c r="D14" s="45" t="s">
        <v>449</v>
      </c>
      <c r="E14">
        <f t="shared" si="0"/>
        <v>2</v>
      </c>
    </row>
    <row r="15" spans="1:6" x14ac:dyDescent="0.25">
      <c r="A15" s="21" t="s">
        <v>33</v>
      </c>
      <c r="B15" t="s">
        <v>409</v>
      </c>
      <c r="C15">
        <v>12</v>
      </c>
      <c r="D15" s="45"/>
      <c r="E15">
        <f t="shared" si="0"/>
        <v>2</v>
      </c>
    </row>
    <row r="16" spans="1:6" x14ac:dyDescent="0.25">
      <c r="A16" s="21" t="s">
        <v>9</v>
      </c>
      <c r="B16" s="21" t="s">
        <v>9</v>
      </c>
      <c r="C16">
        <v>13</v>
      </c>
      <c r="D16" s="45"/>
      <c r="E16">
        <f t="shared" si="0"/>
        <v>1</v>
      </c>
    </row>
    <row r="17" spans="1:5" x14ac:dyDescent="0.25">
      <c r="A17" s="21" t="s">
        <v>10</v>
      </c>
      <c r="B17" s="21" t="s">
        <v>10</v>
      </c>
      <c r="C17">
        <v>14</v>
      </c>
      <c r="D17" s="45"/>
      <c r="E17">
        <f t="shared" si="0"/>
        <v>1</v>
      </c>
    </row>
    <row r="18" spans="1:5" x14ac:dyDescent="0.25">
      <c r="A18" s="21" t="s">
        <v>34</v>
      </c>
      <c r="B18" s="21" t="s">
        <v>411</v>
      </c>
      <c r="C18">
        <v>15</v>
      </c>
      <c r="D18" s="45"/>
      <c r="E18">
        <f t="shared" si="0"/>
        <v>1</v>
      </c>
    </row>
    <row r="19" spans="1:5" x14ac:dyDescent="0.25">
      <c r="A19" s="21" t="s">
        <v>31</v>
      </c>
      <c r="B19" s="21" t="s">
        <v>412</v>
      </c>
      <c r="C19">
        <v>16</v>
      </c>
      <c r="D19" s="45"/>
      <c r="E19">
        <f t="shared" si="0"/>
        <v>1</v>
      </c>
    </row>
    <row r="20" spans="1:5" x14ac:dyDescent="0.25">
      <c r="A20" s="21" t="s">
        <v>28</v>
      </c>
      <c r="B20" s="21" t="s">
        <v>413</v>
      </c>
      <c r="C20">
        <v>17</v>
      </c>
      <c r="D20" s="45"/>
      <c r="E20">
        <f t="shared" si="0"/>
        <v>2</v>
      </c>
    </row>
    <row r="21" spans="1:5" x14ac:dyDescent="0.25">
      <c r="A21" t="s">
        <v>400</v>
      </c>
      <c r="B21" s="21" t="s">
        <v>413</v>
      </c>
      <c r="C21">
        <v>17</v>
      </c>
      <c r="D21" s="45"/>
      <c r="E21">
        <f t="shared" si="0"/>
        <v>2</v>
      </c>
    </row>
    <row r="22" spans="1:5" x14ac:dyDescent="0.25">
      <c r="A22" s="21" t="s">
        <v>396</v>
      </c>
      <c r="B22" s="21" t="s">
        <v>410</v>
      </c>
      <c r="C22">
        <v>18</v>
      </c>
      <c r="D22" s="45"/>
      <c r="E22">
        <f t="shared" si="0"/>
        <v>1</v>
      </c>
    </row>
    <row r="23" spans="1:5" x14ac:dyDescent="0.25">
      <c r="A23" s="18" t="s">
        <v>27</v>
      </c>
      <c r="B23" s="18" t="s">
        <v>435</v>
      </c>
      <c r="C23">
        <v>19</v>
      </c>
      <c r="D23" s="45"/>
      <c r="E23">
        <f t="shared" si="0"/>
        <v>1</v>
      </c>
    </row>
    <row r="24" spans="1:5" x14ac:dyDescent="0.25">
      <c r="A24" t="s">
        <v>405</v>
      </c>
      <c r="B24" s="21" t="s">
        <v>450</v>
      </c>
      <c r="C24">
        <v>20</v>
      </c>
      <c r="D24" s="45"/>
      <c r="E24">
        <f t="shared" si="0"/>
        <v>2</v>
      </c>
    </row>
    <row r="25" spans="1:5" x14ac:dyDescent="0.25">
      <c r="A25" t="s">
        <v>401</v>
      </c>
      <c r="B25" s="21" t="s">
        <v>450</v>
      </c>
      <c r="C25">
        <v>20</v>
      </c>
      <c r="D25" s="45"/>
      <c r="E25">
        <f t="shared" si="0"/>
        <v>2</v>
      </c>
    </row>
    <row r="26" spans="1:5" x14ac:dyDescent="0.25">
      <c r="A26" t="s">
        <v>404</v>
      </c>
      <c r="B26" t="s">
        <v>443</v>
      </c>
      <c r="C26">
        <v>21</v>
      </c>
      <c r="D26" s="45"/>
      <c r="E26">
        <f t="shared" si="0"/>
        <v>1</v>
      </c>
    </row>
    <row r="27" spans="1:5" x14ac:dyDescent="0.25">
      <c r="A27" t="s">
        <v>403</v>
      </c>
      <c r="B27" t="s">
        <v>442</v>
      </c>
      <c r="C27">
        <v>22</v>
      </c>
      <c r="D27" s="45"/>
      <c r="E27">
        <f t="shared" si="0"/>
        <v>1</v>
      </c>
    </row>
    <row r="28" spans="1:5" x14ac:dyDescent="0.25">
      <c r="A28" s="21" t="s">
        <v>11</v>
      </c>
      <c r="B28" s="21" t="s">
        <v>11</v>
      </c>
      <c r="C28">
        <v>23</v>
      </c>
      <c r="E28">
        <f t="shared" si="0"/>
        <v>1</v>
      </c>
    </row>
    <row r="29" spans="1:5" x14ac:dyDescent="0.25">
      <c r="A29" s="21" t="s">
        <v>397</v>
      </c>
      <c r="B29" s="21" t="s">
        <v>397</v>
      </c>
      <c r="C29">
        <v>24</v>
      </c>
      <c r="E29">
        <f t="shared" si="0"/>
        <v>1</v>
      </c>
    </row>
    <row r="30" spans="1:5" x14ac:dyDescent="0.25">
      <c r="A30" t="s">
        <v>16</v>
      </c>
      <c r="B30" t="s">
        <v>16</v>
      </c>
      <c r="C30">
        <v>25</v>
      </c>
      <c r="E30">
        <f t="shared" si="0"/>
        <v>1</v>
      </c>
    </row>
    <row r="31" spans="1:5" x14ac:dyDescent="0.25">
      <c r="A31" s="21" t="s">
        <v>12</v>
      </c>
      <c r="B31" s="21" t="s">
        <v>444</v>
      </c>
      <c r="C31">
        <v>26</v>
      </c>
      <c r="E31">
        <f t="shared" si="0"/>
        <v>1</v>
      </c>
    </row>
    <row r="32" spans="1:5" x14ac:dyDescent="0.25">
      <c r="A32" s="21" t="s">
        <v>20</v>
      </c>
      <c r="B32" s="21" t="s">
        <v>445</v>
      </c>
      <c r="C32">
        <v>27</v>
      </c>
      <c r="E32">
        <f t="shared" si="0"/>
        <v>1</v>
      </c>
    </row>
    <row r="33" spans="1:5" x14ac:dyDescent="0.25">
      <c r="A33" s="21" t="s">
        <v>13</v>
      </c>
      <c r="B33" s="21" t="s">
        <v>13</v>
      </c>
      <c r="C33">
        <v>28</v>
      </c>
      <c r="E33">
        <f t="shared" si="0"/>
        <v>1</v>
      </c>
    </row>
  </sheetData>
  <autoFilter ref="A1:C31">
    <sortState ref="A2:C33">
      <sortCondition ref="C1:C31"/>
    </sortState>
  </autoFilter>
  <sortState ref="A2:C33">
    <sortCondition ref="A2:A33"/>
  </sortState>
  <mergeCells count="3">
    <mergeCell ref="D3:D4"/>
    <mergeCell ref="D6:D12"/>
    <mergeCell ref="D14:D2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3"/>
  <sheetViews>
    <sheetView workbookViewId="0">
      <selection activeCell="A9" sqref="A9"/>
    </sheetView>
  </sheetViews>
  <sheetFormatPr baseColWidth="10" defaultRowHeight="15" x14ac:dyDescent="0.25"/>
  <cols>
    <col min="1" max="1" width="19.7109375" customWidth="1"/>
  </cols>
  <sheetData>
    <row r="1" spans="1:3" x14ac:dyDescent="0.25">
      <c r="A1" s="3" t="s">
        <v>220</v>
      </c>
      <c r="B1" s="3" t="s">
        <v>408</v>
      </c>
      <c r="C1" t="s">
        <v>45</v>
      </c>
    </row>
    <row r="2" spans="1:3" x14ac:dyDescent="0.25">
      <c r="A2" t="s">
        <v>282</v>
      </c>
      <c r="B2" t="s">
        <v>282</v>
      </c>
    </row>
    <row r="3" spans="1:3" x14ac:dyDescent="0.25">
      <c r="A3" t="s">
        <v>257</v>
      </c>
      <c r="B3" t="s">
        <v>257</v>
      </c>
    </row>
    <row r="4" spans="1:3" x14ac:dyDescent="0.25">
      <c r="A4" t="s">
        <v>240</v>
      </c>
      <c r="B4" t="s">
        <v>240</v>
      </c>
    </row>
    <row r="5" spans="1:3" x14ac:dyDescent="0.25">
      <c r="A5" t="s">
        <v>318</v>
      </c>
      <c r="B5" t="s">
        <v>318</v>
      </c>
      <c r="C5">
        <v>3</v>
      </c>
    </row>
    <row r="6" spans="1:3" x14ac:dyDescent="0.25">
      <c r="A6" t="s">
        <v>237</v>
      </c>
      <c r="B6" t="s">
        <v>237</v>
      </c>
    </row>
    <row r="7" spans="1:3" x14ac:dyDescent="0.25">
      <c r="A7" t="s">
        <v>250</v>
      </c>
      <c r="B7" t="s">
        <v>250</v>
      </c>
    </row>
    <row r="8" spans="1:3" x14ac:dyDescent="0.25">
      <c r="A8" t="s">
        <v>316</v>
      </c>
      <c r="B8" t="s">
        <v>316</v>
      </c>
      <c r="C8">
        <v>1</v>
      </c>
    </row>
    <row r="9" spans="1:3" x14ac:dyDescent="0.25">
      <c r="A9" t="s">
        <v>315</v>
      </c>
      <c r="B9" t="s">
        <v>315</v>
      </c>
    </row>
    <row r="10" spans="1:3" x14ac:dyDescent="0.25">
      <c r="A10" t="s">
        <v>243</v>
      </c>
      <c r="B10" t="s">
        <v>316</v>
      </c>
      <c r="C10">
        <v>1</v>
      </c>
    </row>
    <row r="11" spans="1:3" x14ac:dyDescent="0.25">
      <c r="A11" t="s">
        <v>247</v>
      </c>
      <c r="B11" t="s">
        <v>247</v>
      </c>
    </row>
    <row r="12" spans="1:3" x14ac:dyDescent="0.25">
      <c r="A12" t="s">
        <v>317</v>
      </c>
      <c r="B12" t="s">
        <v>317</v>
      </c>
      <c r="C12">
        <v>2</v>
      </c>
    </row>
    <row r="13" spans="1:3" x14ac:dyDescent="0.25">
      <c r="A13" t="s">
        <v>392</v>
      </c>
      <c r="B13" t="s">
        <v>392</v>
      </c>
    </row>
    <row r="14" spans="1:3" x14ac:dyDescent="0.25">
      <c r="A14" t="s">
        <v>329</v>
      </c>
      <c r="B14" t="s">
        <v>329</v>
      </c>
    </row>
    <row r="15" spans="1:3" x14ac:dyDescent="0.25">
      <c r="A15" t="s">
        <v>236</v>
      </c>
      <c r="B15" t="s">
        <v>236</v>
      </c>
    </row>
    <row r="16" spans="1:3" x14ac:dyDescent="0.25">
      <c r="A16" t="s">
        <v>254</v>
      </c>
      <c r="B16" t="s">
        <v>254</v>
      </c>
    </row>
    <row r="17" spans="1:3" x14ac:dyDescent="0.25">
      <c r="A17" t="s">
        <v>253</v>
      </c>
      <c r="B17" t="s">
        <v>253</v>
      </c>
    </row>
    <row r="18" spans="1:3" x14ac:dyDescent="0.25">
      <c r="A18" t="s">
        <v>242</v>
      </c>
      <c r="B18" t="s">
        <v>242</v>
      </c>
    </row>
    <row r="19" spans="1:3" x14ac:dyDescent="0.25">
      <c r="A19" t="s">
        <v>280</v>
      </c>
      <c r="B19" t="s">
        <v>280</v>
      </c>
    </row>
    <row r="20" spans="1:3" x14ac:dyDescent="0.25">
      <c r="A20" t="s">
        <v>234</v>
      </c>
      <c r="B20" t="s">
        <v>234</v>
      </c>
    </row>
    <row r="21" spans="1:3" x14ac:dyDescent="0.25">
      <c r="A21" t="s">
        <v>251</v>
      </c>
      <c r="B21" t="s">
        <v>251</v>
      </c>
    </row>
    <row r="22" spans="1:3" x14ac:dyDescent="0.25">
      <c r="A22" t="s">
        <v>273</v>
      </c>
      <c r="B22" t="s">
        <v>273</v>
      </c>
    </row>
    <row r="23" spans="1:3" x14ac:dyDescent="0.25">
      <c r="A23" t="s">
        <v>263</v>
      </c>
      <c r="B23" t="s">
        <v>263</v>
      </c>
    </row>
    <row r="24" spans="1:3" x14ac:dyDescent="0.25">
      <c r="A24" t="s">
        <v>325</v>
      </c>
      <c r="B24" t="s">
        <v>325</v>
      </c>
    </row>
    <row r="25" spans="1:3" x14ac:dyDescent="0.25">
      <c r="A25" t="s">
        <v>226</v>
      </c>
      <c r="B25" t="s">
        <v>226</v>
      </c>
    </row>
    <row r="26" spans="1:3" x14ac:dyDescent="0.25">
      <c r="A26" t="s">
        <v>287</v>
      </c>
      <c r="B26" t="s">
        <v>287</v>
      </c>
    </row>
    <row r="27" spans="1:3" x14ac:dyDescent="0.25">
      <c r="A27" t="s">
        <v>235</v>
      </c>
      <c r="B27" t="s">
        <v>235</v>
      </c>
      <c r="C27">
        <v>8</v>
      </c>
    </row>
    <row r="28" spans="1:3" x14ac:dyDescent="0.25">
      <c r="A28" t="s">
        <v>252</v>
      </c>
      <c r="B28" t="s">
        <v>252</v>
      </c>
    </row>
    <row r="29" spans="1:3" x14ac:dyDescent="0.25">
      <c r="A29" t="s">
        <v>283</v>
      </c>
      <c r="B29" t="s">
        <v>283</v>
      </c>
    </row>
    <row r="30" spans="1:3" x14ac:dyDescent="0.25">
      <c r="A30" t="s">
        <v>248</v>
      </c>
      <c r="B30" t="s">
        <v>248</v>
      </c>
    </row>
    <row r="31" spans="1:3" x14ac:dyDescent="0.25">
      <c r="A31" t="s">
        <v>389</v>
      </c>
      <c r="B31" t="s">
        <v>389</v>
      </c>
    </row>
    <row r="32" spans="1:3" x14ac:dyDescent="0.25">
      <c r="A32" t="s">
        <v>331</v>
      </c>
      <c r="B32" t="s">
        <v>331</v>
      </c>
    </row>
    <row r="33" spans="1:2" x14ac:dyDescent="0.25">
      <c r="A33" t="s">
        <v>330</v>
      </c>
      <c r="B33" t="s">
        <v>330</v>
      </c>
    </row>
    <row r="34" spans="1:2" x14ac:dyDescent="0.25">
      <c r="A34" t="s">
        <v>249</v>
      </c>
      <c r="B34" t="s">
        <v>249</v>
      </c>
    </row>
    <row r="35" spans="1:2" x14ac:dyDescent="0.25">
      <c r="A35" t="s">
        <v>284</v>
      </c>
      <c r="B35" t="s">
        <v>284</v>
      </c>
    </row>
    <row r="36" spans="1:2" x14ac:dyDescent="0.25">
      <c r="A36" t="s">
        <v>261</v>
      </c>
      <c r="B36" t="s">
        <v>261</v>
      </c>
    </row>
    <row r="37" spans="1:2" x14ac:dyDescent="0.25">
      <c r="A37" t="s">
        <v>271</v>
      </c>
      <c r="B37" t="s">
        <v>271</v>
      </c>
    </row>
    <row r="38" spans="1:2" x14ac:dyDescent="0.25">
      <c r="A38" t="s">
        <v>286</v>
      </c>
      <c r="B38" t="s">
        <v>286</v>
      </c>
    </row>
    <row r="39" spans="1:2" x14ac:dyDescent="0.25">
      <c r="A39" t="s">
        <v>238</v>
      </c>
      <c r="B39" t="s">
        <v>238</v>
      </c>
    </row>
    <row r="40" spans="1:2" x14ac:dyDescent="0.25">
      <c r="A40" t="s">
        <v>255</v>
      </c>
      <c r="B40" t="s">
        <v>255</v>
      </c>
    </row>
    <row r="41" spans="1:2" x14ac:dyDescent="0.25">
      <c r="A41" t="s">
        <v>239</v>
      </c>
      <c r="B41" t="s">
        <v>239</v>
      </c>
    </row>
    <row r="42" spans="1:2" x14ac:dyDescent="0.25">
      <c r="A42" t="s">
        <v>256</v>
      </c>
      <c r="B42" t="s">
        <v>256</v>
      </c>
    </row>
    <row r="43" spans="1:2" x14ac:dyDescent="0.25">
      <c r="A43" t="s">
        <v>265</v>
      </c>
      <c r="B43" t="s">
        <v>265</v>
      </c>
    </row>
    <row r="44" spans="1:2" x14ac:dyDescent="0.25">
      <c r="A44" t="s">
        <v>276</v>
      </c>
      <c r="B44" t="s">
        <v>276</v>
      </c>
    </row>
    <row r="45" spans="1:2" x14ac:dyDescent="0.25">
      <c r="A45" t="s">
        <v>266</v>
      </c>
      <c r="B45" t="s">
        <v>266</v>
      </c>
    </row>
    <row r="46" spans="1:2" x14ac:dyDescent="0.25">
      <c r="A46" t="s">
        <v>277</v>
      </c>
      <c r="B46" t="s">
        <v>277</v>
      </c>
    </row>
    <row r="47" spans="1:2" x14ac:dyDescent="0.25">
      <c r="A47" t="s">
        <v>390</v>
      </c>
      <c r="B47" t="s">
        <v>390</v>
      </c>
    </row>
    <row r="48" spans="1:2" x14ac:dyDescent="0.25">
      <c r="A48" t="s">
        <v>312</v>
      </c>
      <c r="B48" t="s">
        <v>312</v>
      </c>
    </row>
    <row r="49" spans="1:3" x14ac:dyDescent="0.25">
      <c r="A49" t="s">
        <v>274</v>
      </c>
      <c r="B49" t="s">
        <v>274</v>
      </c>
    </row>
    <row r="50" spans="1:3" x14ac:dyDescent="0.25">
      <c r="A50" t="s">
        <v>322</v>
      </c>
      <c r="B50" t="s">
        <v>322</v>
      </c>
      <c r="C50">
        <v>6</v>
      </c>
    </row>
    <row r="51" spans="1:3" x14ac:dyDescent="0.25">
      <c r="A51" t="s">
        <v>320</v>
      </c>
      <c r="B51" t="s">
        <v>320</v>
      </c>
      <c r="C51">
        <v>4</v>
      </c>
    </row>
    <row r="52" spans="1:3" x14ac:dyDescent="0.25">
      <c r="A52" t="s">
        <v>319</v>
      </c>
      <c r="B52" t="s">
        <v>319</v>
      </c>
    </row>
    <row r="53" spans="1:3" x14ac:dyDescent="0.25">
      <c r="A53" t="s">
        <v>269</v>
      </c>
      <c r="B53" t="s">
        <v>320</v>
      </c>
      <c r="C53">
        <v>4</v>
      </c>
    </row>
    <row r="54" spans="1:3" x14ac:dyDescent="0.25">
      <c r="A54" t="s">
        <v>268</v>
      </c>
      <c r="B54" t="s">
        <v>268</v>
      </c>
    </row>
    <row r="55" spans="1:3" x14ac:dyDescent="0.25">
      <c r="A55" t="s">
        <v>321</v>
      </c>
      <c r="B55" t="s">
        <v>321</v>
      </c>
      <c r="C55">
        <v>5</v>
      </c>
    </row>
    <row r="56" spans="1:3" x14ac:dyDescent="0.25">
      <c r="A56" t="s">
        <v>264</v>
      </c>
      <c r="B56" t="s">
        <v>264</v>
      </c>
    </row>
    <row r="57" spans="1:3" x14ac:dyDescent="0.25">
      <c r="A57" t="s">
        <v>275</v>
      </c>
      <c r="B57" t="s">
        <v>275</v>
      </c>
    </row>
    <row r="58" spans="1:3" x14ac:dyDescent="0.25">
      <c r="A58" t="s">
        <v>323</v>
      </c>
      <c r="B58" t="s">
        <v>323</v>
      </c>
      <c r="C58">
        <v>7</v>
      </c>
    </row>
    <row r="59" spans="1:3" x14ac:dyDescent="0.25">
      <c r="A59" t="s">
        <v>288</v>
      </c>
      <c r="B59" t="s">
        <v>323</v>
      </c>
      <c r="C59">
        <v>7</v>
      </c>
    </row>
    <row r="60" spans="1:3" x14ac:dyDescent="0.25">
      <c r="A60" t="s">
        <v>324</v>
      </c>
      <c r="B60" t="s">
        <v>324</v>
      </c>
    </row>
    <row r="61" spans="1:3" x14ac:dyDescent="0.25">
      <c r="A61" t="s">
        <v>246</v>
      </c>
      <c r="B61" t="s">
        <v>246</v>
      </c>
    </row>
    <row r="62" spans="1:3" x14ac:dyDescent="0.25">
      <c r="A62" t="s">
        <v>310</v>
      </c>
      <c r="B62" t="s">
        <v>310</v>
      </c>
    </row>
    <row r="63" spans="1:3" x14ac:dyDescent="0.25">
      <c r="A63" t="s">
        <v>281</v>
      </c>
      <c r="B63" t="s">
        <v>281</v>
      </c>
    </row>
    <row r="64" spans="1:3" x14ac:dyDescent="0.25">
      <c r="A64" t="s">
        <v>244</v>
      </c>
      <c r="B64" t="s">
        <v>244</v>
      </c>
    </row>
    <row r="65" spans="1:3" x14ac:dyDescent="0.25">
      <c r="A65" t="s">
        <v>309</v>
      </c>
      <c r="B65" t="s">
        <v>309</v>
      </c>
    </row>
    <row r="66" spans="1:3" x14ac:dyDescent="0.25">
      <c r="A66" t="s">
        <v>393</v>
      </c>
      <c r="B66" t="s">
        <v>393</v>
      </c>
    </row>
    <row r="67" spans="1:3" x14ac:dyDescent="0.25">
      <c r="A67" t="s">
        <v>245</v>
      </c>
      <c r="B67" t="s">
        <v>245</v>
      </c>
    </row>
    <row r="68" spans="1:3" x14ac:dyDescent="0.25">
      <c r="A68" t="s">
        <v>260</v>
      </c>
      <c r="B68" t="s">
        <v>260</v>
      </c>
    </row>
    <row r="69" spans="1:3" x14ac:dyDescent="0.25">
      <c r="A69" t="s">
        <v>326</v>
      </c>
      <c r="B69" t="s">
        <v>326</v>
      </c>
    </row>
    <row r="70" spans="1:3" x14ac:dyDescent="0.25">
      <c r="A70" t="s">
        <v>270</v>
      </c>
      <c r="B70" t="s">
        <v>270</v>
      </c>
    </row>
    <row r="71" spans="1:3" x14ac:dyDescent="0.25">
      <c r="A71" t="s">
        <v>285</v>
      </c>
      <c r="B71" t="s">
        <v>285</v>
      </c>
    </row>
    <row r="72" spans="1:3" x14ac:dyDescent="0.25">
      <c r="A72" t="s">
        <v>241</v>
      </c>
      <c r="B72" t="s">
        <v>241</v>
      </c>
    </row>
    <row r="73" spans="1:3" x14ac:dyDescent="0.25">
      <c r="A73" t="s">
        <v>327</v>
      </c>
      <c r="B73" t="s">
        <v>327</v>
      </c>
    </row>
    <row r="74" spans="1:3" x14ac:dyDescent="0.25">
      <c r="A74" t="s">
        <v>259</v>
      </c>
      <c r="B74" t="s">
        <v>318</v>
      </c>
      <c r="C74">
        <v>3</v>
      </c>
    </row>
    <row r="75" spans="1:3" x14ac:dyDescent="0.25">
      <c r="A75" t="s">
        <v>258</v>
      </c>
      <c r="B75" t="s">
        <v>317</v>
      </c>
      <c r="C75">
        <v>2</v>
      </c>
    </row>
    <row r="76" spans="1:3" x14ac:dyDescent="0.25">
      <c r="A76" t="s">
        <v>278</v>
      </c>
      <c r="B76" t="s">
        <v>321</v>
      </c>
      <c r="C76">
        <v>5</v>
      </c>
    </row>
    <row r="77" spans="1:3" x14ac:dyDescent="0.25">
      <c r="A77" t="s">
        <v>289</v>
      </c>
      <c r="B77" t="s">
        <v>289</v>
      </c>
    </row>
    <row r="78" spans="1:3" x14ac:dyDescent="0.25">
      <c r="A78" t="s">
        <v>279</v>
      </c>
      <c r="B78" t="s">
        <v>322</v>
      </c>
      <c r="C78">
        <v>6</v>
      </c>
    </row>
    <row r="79" spans="1:3" x14ac:dyDescent="0.25">
      <c r="A79" t="s">
        <v>311</v>
      </c>
      <c r="B79" t="s">
        <v>311</v>
      </c>
    </row>
    <row r="80" spans="1:3" x14ac:dyDescent="0.25">
      <c r="A80" t="s">
        <v>328</v>
      </c>
      <c r="B80" t="s">
        <v>328</v>
      </c>
    </row>
    <row r="81" spans="1:3" x14ac:dyDescent="0.25">
      <c r="A81" t="s">
        <v>262</v>
      </c>
      <c r="B81" t="s">
        <v>320</v>
      </c>
      <c r="C81">
        <v>4</v>
      </c>
    </row>
    <row r="82" spans="1:3" x14ac:dyDescent="0.25">
      <c r="A82" t="s">
        <v>272</v>
      </c>
      <c r="B82" t="s">
        <v>321</v>
      </c>
      <c r="C82">
        <v>5</v>
      </c>
    </row>
    <row r="83" spans="1:3" x14ac:dyDescent="0.25">
      <c r="A83" t="s">
        <v>267</v>
      </c>
      <c r="B83" t="s">
        <v>267</v>
      </c>
    </row>
  </sheetData>
  <autoFilter ref="A1:C83"/>
  <sortState ref="A2:A83">
    <sortCondition ref="A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90"/>
  <sheetViews>
    <sheetView workbookViewId="0">
      <selection activeCell="C2" sqref="C2"/>
    </sheetView>
  </sheetViews>
  <sheetFormatPr baseColWidth="10" defaultRowHeight="15" x14ac:dyDescent="0.25"/>
  <cols>
    <col min="13" max="13" width="9.5703125" bestFit="1" customWidth="1"/>
    <col min="14" max="14" width="14.140625" style="1" bestFit="1" customWidth="1"/>
  </cols>
  <sheetData>
    <row r="1" spans="1:14" x14ac:dyDescent="0.25">
      <c r="A1" s="17" t="s">
        <v>39</v>
      </c>
      <c r="B1" s="18" t="s">
        <v>212</v>
      </c>
      <c r="C1" s="18" t="s">
        <v>453</v>
      </c>
      <c r="D1" s="18" t="s">
        <v>213</v>
      </c>
      <c r="E1" s="18" t="s">
        <v>214</v>
      </c>
      <c r="F1" s="18" t="s">
        <v>215</v>
      </c>
      <c r="G1" s="19" t="s">
        <v>216</v>
      </c>
      <c r="H1" s="20" t="s">
        <v>313</v>
      </c>
      <c r="I1" s="18" t="s">
        <v>218</v>
      </c>
      <c r="J1" s="18" t="s">
        <v>219</v>
      </c>
      <c r="K1" s="17" t="s">
        <v>220</v>
      </c>
      <c r="L1" s="17" t="s">
        <v>408</v>
      </c>
      <c r="M1" s="17" t="s">
        <v>45</v>
      </c>
      <c r="N1" s="29" t="s">
        <v>42</v>
      </c>
    </row>
    <row r="2" spans="1:14" x14ac:dyDescent="0.25">
      <c r="A2" s="21">
        <v>860059851</v>
      </c>
      <c r="B2" s="18" t="s">
        <v>365</v>
      </c>
      <c r="C2" s="18"/>
      <c r="D2" s="18" t="s">
        <v>222</v>
      </c>
      <c r="E2" s="18" t="s">
        <v>228</v>
      </c>
      <c r="F2" s="18" t="s">
        <v>224</v>
      </c>
      <c r="G2" s="22">
        <v>2016</v>
      </c>
      <c r="H2" s="23">
        <v>43100</v>
      </c>
      <c r="I2" s="18"/>
      <c r="J2" s="18"/>
      <c r="K2" s="21" t="s">
        <v>1</v>
      </c>
      <c r="L2" s="21" t="str">
        <f>IFERROR(VLOOKUP(K2,ORDEN_ERI!A:C,2,0),0)</f>
        <v>Ingresos de actividades ordinarias</v>
      </c>
      <c r="M2" s="21">
        <f>IFERROR(VLOOKUP(K2,ORDEN_ERI!A:C,3,0),0)</f>
        <v>1</v>
      </c>
      <c r="N2" s="30">
        <v>60891855</v>
      </c>
    </row>
    <row r="3" spans="1:14" x14ac:dyDescent="0.25">
      <c r="A3" s="21">
        <v>860059851</v>
      </c>
      <c r="B3" s="18" t="s">
        <v>365</v>
      </c>
      <c r="C3" s="18"/>
      <c r="D3" s="18" t="s">
        <v>222</v>
      </c>
      <c r="E3" s="18" t="s">
        <v>228</v>
      </c>
      <c r="F3" s="18" t="s">
        <v>224</v>
      </c>
      <c r="G3" s="22">
        <v>2017</v>
      </c>
      <c r="H3" s="23">
        <v>43100</v>
      </c>
      <c r="I3" s="18"/>
      <c r="J3" s="18"/>
      <c r="K3" s="21" t="s">
        <v>1</v>
      </c>
      <c r="L3" s="21" t="str">
        <f>IFERROR(VLOOKUP(K3,ORDEN_ERI!A:C,2,0),0)</f>
        <v>Ingresos de actividades ordinarias</v>
      </c>
      <c r="M3" s="21">
        <f>IFERROR(VLOOKUP(K3,ORDEN_ERI!A:C,3,0),0)</f>
        <v>1</v>
      </c>
      <c r="N3" s="30">
        <v>38654866</v>
      </c>
    </row>
    <row r="4" spans="1:14" x14ac:dyDescent="0.25">
      <c r="A4" s="21">
        <v>860059851</v>
      </c>
      <c r="B4" s="18" t="s">
        <v>365</v>
      </c>
      <c r="C4" s="18"/>
      <c r="D4" s="18" t="s">
        <v>222</v>
      </c>
      <c r="E4" s="18" t="s">
        <v>228</v>
      </c>
      <c r="F4" s="18" t="s">
        <v>224</v>
      </c>
      <c r="G4" s="22">
        <v>2016</v>
      </c>
      <c r="H4" s="23">
        <v>43100</v>
      </c>
      <c r="I4" s="18"/>
      <c r="J4" s="18"/>
      <c r="K4" s="21" t="s">
        <v>2</v>
      </c>
      <c r="L4" s="21" t="str">
        <f>IFERROR(VLOOKUP(K4,ORDEN_ERI!A:C,2,0),0)</f>
        <v>Costo de ventas</v>
      </c>
      <c r="M4" s="21">
        <f>IFERROR(VLOOKUP(K4,ORDEN_ERI!A:C,3,0),0)</f>
        <v>2</v>
      </c>
      <c r="N4" s="30">
        <v>46002040</v>
      </c>
    </row>
    <row r="5" spans="1:14" x14ac:dyDescent="0.25">
      <c r="A5" s="21">
        <v>860059851</v>
      </c>
      <c r="B5" s="18" t="s">
        <v>365</v>
      </c>
      <c r="C5" s="18"/>
      <c r="D5" s="18" t="s">
        <v>222</v>
      </c>
      <c r="E5" s="18" t="s">
        <v>228</v>
      </c>
      <c r="F5" s="18" t="s">
        <v>224</v>
      </c>
      <c r="G5" s="22">
        <v>2017</v>
      </c>
      <c r="H5" s="23">
        <v>43100</v>
      </c>
      <c r="I5" s="18"/>
      <c r="J5" s="18"/>
      <c r="K5" s="21" t="s">
        <v>2</v>
      </c>
      <c r="L5" s="21" t="str">
        <f>IFERROR(VLOOKUP(K5,ORDEN_ERI!A:C,2,0),0)</f>
        <v>Costo de ventas</v>
      </c>
      <c r="M5" s="21">
        <f>IFERROR(VLOOKUP(K5,ORDEN_ERI!A:C,3,0),0)</f>
        <v>2</v>
      </c>
      <c r="N5" s="30">
        <v>28168185</v>
      </c>
    </row>
    <row r="6" spans="1:14" x14ac:dyDescent="0.25">
      <c r="A6" s="21">
        <v>860059851</v>
      </c>
      <c r="B6" s="18" t="s">
        <v>365</v>
      </c>
      <c r="C6" s="18"/>
      <c r="D6" s="18" t="s">
        <v>222</v>
      </c>
      <c r="E6" s="18" t="s">
        <v>228</v>
      </c>
      <c r="F6" s="18" t="s">
        <v>224</v>
      </c>
      <c r="G6" s="22">
        <v>2016</v>
      </c>
      <c r="H6" s="23">
        <v>43100</v>
      </c>
      <c r="I6" s="18"/>
      <c r="J6" s="18"/>
      <c r="K6" s="21" t="s">
        <v>3</v>
      </c>
      <c r="L6" s="21" t="str">
        <f>IFERROR(VLOOKUP(K6,ORDEN_ERI!A:C,2,0),0)</f>
        <v>Ganancia bruta</v>
      </c>
      <c r="M6" s="21">
        <f>IFERROR(VLOOKUP(K6,ORDEN_ERI!A:C,3,0),0)</f>
        <v>3</v>
      </c>
      <c r="N6" s="30">
        <v>14889815</v>
      </c>
    </row>
    <row r="7" spans="1:14" x14ac:dyDescent="0.25">
      <c r="A7" s="21">
        <v>860059851</v>
      </c>
      <c r="B7" s="18" t="s">
        <v>365</v>
      </c>
      <c r="C7" s="18"/>
      <c r="D7" s="18" t="s">
        <v>222</v>
      </c>
      <c r="E7" s="18" t="s">
        <v>228</v>
      </c>
      <c r="F7" s="18" t="s">
        <v>224</v>
      </c>
      <c r="G7" s="22">
        <v>2017</v>
      </c>
      <c r="H7" s="23">
        <v>43100</v>
      </c>
      <c r="I7" s="18"/>
      <c r="J7" s="18"/>
      <c r="K7" s="21" t="s">
        <v>3</v>
      </c>
      <c r="L7" s="21" t="str">
        <f>IFERROR(VLOOKUP(K7,ORDEN_ERI!A:C,2,0),0)</f>
        <v>Ganancia bruta</v>
      </c>
      <c r="M7" s="21">
        <f>IFERROR(VLOOKUP(K7,ORDEN_ERI!A:C,3,0),0)</f>
        <v>3</v>
      </c>
      <c r="N7" s="30">
        <v>10486681</v>
      </c>
    </row>
    <row r="8" spans="1:14" x14ac:dyDescent="0.25">
      <c r="A8" s="21">
        <v>860059851</v>
      </c>
      <c r="B8" s="18" t="s">
        <v>365</v>
      </c>
      <c r="C8" s="18"/>
      <c r="D8" s="18" t="s">
        <v>222</v>
      </c>
      <c r="E8" s="18" t="s">
        <v>228</v>
      </c>
      <c r="F8" s="18" t="s">
        <v>224</v>
      </c>
      <c r="G8" s="22">
        <v>2016</v>
      </c>
      <c r="H8" s="23">
        <v>43100</v>
      </c>
      <c r="I8" s="18"/>
      <c r="J8" s="18"/>
      <c r="K8" s="21" t="s">
        <v>4</v>
      </c>
      <c r="L8" s="21" t="str">
        <f>IFERROR(VLOOKUP(K8,ORDEN_ERI!A:C,2,0),0)</f>
        <v>Otros ingresos</v>
      </c>
      <c r="M8" s="21">
        <f>IFERROR(VLOOKUP(K8,ORDEN_ERI!A:C,3,0),0)</f>
        <v>9</v>
      </c>
      <c r="N8" s="30">
        <v>1020179</v>
      </c>
    </row>
    <row r="9" spans="1:14" x14ac:dyDescent="0.25">
      <c r="A9" s="21">
        <v>860059851</v>
      </c>
      <c r="B9" s="18" t="s">
        <v>365</v>
      </c>
      <c r="C9" s="18"/>
      <c r="D9" s="18" t="s">
        <v>222</v>
      </c>
      <c r="E9" s="18" t="s">
        <v>228</v>
      </c>
      <c r="F9" s="18" t="s">
        <v>224</v>
      </c>
      <c r="G9" s="22">
        <v>2017</v>
      </c>
      <c r="H9" s="23">
        <v>43100</v>
      </c>
      <c r="I9" s="18"/>
      <c r="J9" s="18"/>
      <c r="K9" s="21" t="s">
        <v>4</v>
      </c>
      <c r="L9" s="21" t="str">
        <f>IFERROR(VLOOKUP(K9,ORDEN_ERI!A:C,2,0),0)</f>
        <v>Otros ingresos</v>
      </c>
      <c r="M9" s="21">
        <f>IFERROR(VLOOKUP(K9,ORDEN_ERI!A:C,3,0),0)</f>
        <v>9</v>
      </c>
      <c r="N9" s="30">
        <v>1100002</v>
      </c>
    </row>
    <row r="10" spans="1:14" x14ac:dyDescent="0.25">
      <c r="A10" s="21">
        <v>860059851</v>
      </c>
      <c r="B10" s="18" t="s">
        <v>365</v>
      </c>
      <c r="C10" s="18"/>
      <c r="D10" s="18" t="s">
        <v>222</v>
      </c>
      <c r="E10" s="18" t="s">
        <v>228</v>
      </c>
      <c r="F10" s="18" t="s">
        <v>224</v>
      </c>
      <c r="G10" s="22">
        <v>2016</v>
      </c>
      <c r="H10" s="23">
        <v>43100</v>
      </c>
      <c r="I10" s="18"/>
      <c r="J10" s="18"/>
      <c r="K10" s="21" t="s">
        <v>394</v>
      </c>
      <c r="L10" s="21" t="str">
        <f>IFERROR(VLOOKUP(K10,ORDEN_ERI!A:C,2,0),0)</f>
        <v>Costos de distribución</v>
      </c>
      <c r="M10" s="21">
        <f>IFERROR(VLOOKUP(K10,ORDEN_ERI!A:C,3,0),0)</f>
        <v>7</v>
      </c>
      <c r="N10" s="30">
        <v>1301570</v>
      </c>
    </row>
    <row r="11" spans="1:14" x14ac:dyDescent="0.25">
      <c r="A11" s="21">
        <v>860059851</v>
      </c>
      <c r="B11" s="18" t="s">
        <v>365</v>
      </c>
      <c r="C11" s="18"/>
      <c r="D11" s="18" t="s">
        <v>222</v>
      </c>
      <c r="E11" s="18" t="s">
        <v>228</v>
      </c>
      <c r="F11" s="18" t="s">
        <v>224</v>
      </c>
      <c r="G11" s="22">
        <v>2017</v>
      </c>
      <c r="H11" s="23">
        <v>43100</v>
      </c>
      <c r="I11" s="18"/>
      <c r="J11" s="18"/>
      <c r="K11" s="21" t="s">
        <v>394</v>
      </c>
      <c r="L11" s="21" t="str">
        <f>IFERROR(VLOOKUP(K11,ORDEN_ERI!A:C,2,0),0)</f>
        <v>Costos de distribución</v>
      </c>
      <c r="M11" s="21">
        <f>IFERROR(VLOOKUP(K11,ORDEN_ERI!A:C,3,0),0)</f>
        <v>7</v>
      </c>
      <c r="N11" s="30">
        <v>1313819</v>
      </c>
    </row>
    <row r="12" spans="1:14" x14ac:dyDescent="0.25">
      <c r="A12" s="21">
        <v>860059851</v>
      </c>
      <c r="B12" s="18" t="s">
        <v>365</v>
      </c>
      <c r="C12" s="18"/>
      <c r="D12" s="18" t="s">
        <v>222</v>
      </c>
      <c r="E12" s="18" t="s">
        <v>228</v>
      </c>
      <c r="F12" s="18" t="s">
        <v>224</v>
      </c>
      <c r="G12" s="22">
        <v>2016</v>
      </c>
      <c r="H12" s="23">
        <v>43100</v>
      </c>
      <c r="I12" s="18"/>
      <c r="J12" s="18"/>
      <c r="K12" s="21" t="s">
        <v>6</v>
      </c>
      <c r="L12" s="21" t="str">
        <f>IFERROR(VLOOKUP(K12,ORDEN_ERI!A:C,2,0),0)</f>
        <v>Gastos de administración</v>
      </c>
      <c r="M12" s="21">
        <f>IFERROR(VLOOKUP(K12,ORDEN_ERI!A:C,3,0),0)</f>
        <v>4</v>
      </c>
      <c r="N12" s="30">
        <v>10383270</v>
      </c>
    </row>
    <row r="13" spans="1:14" x14ac:dyDescent="0.25">
      <c r="A13" s="21">
        <v>860059851</v>
      </c>
      <c r="B13" s="18" t="s">
        <v>365</v>
      </c>
      <c r="C13" s="18"/>
      <c r="D13" s="18" t="s">
        <v>222</v>
      </c>
      <c r="E13" s="18" t="s">
        <v>228</v>
      </c>
      <c r="F13" s="18" t="s">
        <v>224</v>
      </c>
      <c r="G13" s="22">
        <v>2017</v>
      </c>
      <c r="H13" s="23">
        <v>43100</v>
      </c>
      <c r="I13" s="18"/>
      <c r="J13" s="18"/>
      <c r="K13" s="21" t="s">
        <v>6</v>
      </c>
      <c r="L13" s="21" t="str">
        <f>IFERROR(VLOOKUP(K13,ORDEN_ERI!A:C,2,0),0)</f>
        <v>Gastos de administración</v>
      </c>
      <c r="M13" s="21">
        <f>IFERROR(VLOOKUP(K13,ORDEN_ERI!A:C,3,0),0)</f>
        <v>4</v>
      </c>
      <c r="N13" s="30">
        <v>7835356</v>
      </c>
    </row>
    <row r="14" spans="1:14" x14ac:dyDescent="0.25">
      <c r="A14" s="21">
        <v>860059851</v>
      </c>
      <c r="B14" s="18" t="s">
        <v>365</v>
      </c>
      <c r="C14" s="18"/>
      <c r="D14" s="18" t="s">
        <v>222</v>
      </c>
      <c r="E14" s="18" t="s">
        <v>228</v>
      </c>
      <c r="F14" s="18" t="s">
        <v>224</v>
      </c>
      <c r="G14" s="22">
        <v>2016</v>
      </c>
      <c r="H14" s="23">
        <v>43100</v>
      </c>
      <c r="I14" s="18"/>
      <c r="J14" s="18"/>
      <c r="K14" s="21" t="s">
        <v>395</v>
      </c>
      <c r="L14" s="21" t="str">
        <f>IFERROR(VLOOKUP(K14,ORDEN_ERI!A:C,2,0),0)</f>
        <v>Otros gastos, por función</v>
      </c>
      <c r="M14" s="21">
        <f>IFERROR(VLOOKUP(K14,ORDEN_ERI!A:C,3,0),0)</f>
        <v>6</v>
      </c>
      <c r="N14" s="30">
        <v>808834</v>
      </c>
    </row>
    <row r="15" spans="1:14" x14ac:dyDescent="0.25">
      <c r="A15" s="21">
        <v>860059851</v>
      </c>
      <c r="B15" s="18" t="s">
        <v>365</v>
      </c>
      <c r="C15" s="18"/>
      <c r="D15" s="18" t="s">
        <v>222</v>
      </c>
      <c r="E15" s="18" t="s">
        <v>228</v>
      </c>
      <c r="F15" s="18" t="s">
        <v>224</v>
      </c>
      <c r="G15" s="22">
        <v>2017</v>
      </c>
      <c r="H15" s="23">
        <v>43100</v>
      </c>
      <c r="I15" s="18"/>
      <c r="J15" s="18"/>
      <c r="K15" s="21" t="s">
        <v>395</v>
      </c>
      <c r="L15" s="21" t="str">
        <f>IFERROR(VLOOKUP(K15,ORDEN_ERI!A:C,2,0),0)</f>
        <v>Otros gastos, por función</v>
      </c>
      <c r="M15" s="21">
        <f>IFERROR(VLOOKUP(K15,ORDEN_ERI!A:C,3,0),0)</f>
        <v>6</v>
      </c>
      <c r="N15" s="30">
        <v>398014</v>
      </c>
    </row>
    <row r="16" spans="1:14" x14ac:dyDescent="0.25">
      <c r="A16" s="21">
        <v>860059851</v>
      </c>
      <c r="B16" s="18" t="s">
        <v>365</v>
      </c>
      <c r="C16" s="18"/>
      <c r="D16" s="18" t="s">
        <v>222</v>
      </c>
      <c r="E16" s="18" t="s">
        <v>228</v>
      </c>
      <c r="F16" s="18" t="s">
        <v>224</v>
      </c>
      <c r="G16" s="22">
        <v>2016</v>
      </c>
      <c r="H16" s="23">
        <v>43100</v>
      </c>
      <c r="I16" s="18"/>
      <c r="J16" s="18"/>
      <c r="K16" s="21" t="s">
        <v>15</v>
      </c>
      <c r="L16" s="21" t="str">
        <f>IFERROR(VLOOKUP(K16,ORDEN_ERI!A:C,2,0),0)</f>
        <v>Otras ganancias (pérdidas)</v>
      </c>
      <c r="M16" s="21">
        <f>IFERROR(VLOOKUP(K16,ORDEN_ERI!A:C,3,0),0)</f>
        <v>8</v>
      </c>
      <c r="N16" s="30">
        <v>1603524</v>
      </c>
    </row>
    <row r="17" spans="1:14" x14ac:dyDescent="0.25">
      <c r="A17" s="21">
        <v>860059851</v>
      </c>
      <c r="B17" s="18" t="s">
        <v>365</v>
      </c>
      <c r="C17" s="18"/>
      <c r="D17" s="18" t="s">
        <v>222</v>
      </c>
      <c r="E17" s="18" t="s">
        <v>228</v>
      </c>
      <c r="F17" s="18" t="s">
        <v>224</v>
      </c>
      <c r="G17" s="22">
        <v>2017</v>
      </c>
      <c r="H17" s="23">
        <v>43100</v>
      </c>
      <c r="I17" s="18"/>
      <c r="J17" s="18"/>
      <c r="K17" s="21" t="s">
        <v>15</v>
      </c>
      <c r="L17" s="21" t="str">
        <f>IFERROR(VLOOKUP(K17,ORDEN_ERI!A:C,2,0),0)</f>
        <v>Otras ganancias (pérdidas)</v>
      </c>
      <c r="M17" s="21">
        <f>IFERROR(VLOOKUP(K17,ORDEN_ERI!A:C,3,0),0)</f>
        <v>8</v>
      </c>
      <c r="N17" s="30">
        <v>739960</v>
      </c>
    </row>
    <row r="18" spans="1:14" x14ac:dyDescent="0.25">
      <c r="A18" s="21">
        <v>860059851</v>
      </c>
      <c r="B18" s="18" t="s">
        <v>365</v>
      </c>
      <c r="C18" s="18"/>
      <c r="D18" s="18" t="s">
        <v>222</v>
      </c>
      <c r="E18" s="18" t="s">
        <v>228</v>
      </c>
      <c r="F18" s="18" t="s">
        <v>224</v>
      </c>
      <c r="G18" s="22">
        <v>2016</v>
      </c>
      <c r="H18" s="23">
        <v>43100</v>
      </c>
      <c r="I18" s="18"/>
      <c r="J18" s="18"/>
      <c r="K18" s="21" t="s">
        <v>8</v>
      </c>
      <c r="L18" s="21" t="str">
        <f>IFERROR(VLOOKUP(K18,ORDEN_ERI!A:C,2,0),0)</f>
        <v>Ganancia (pérdida) por actividades de operación</v>
      </c>
      <c r="M18" s="21">
        <f>IFERROR(VLOOKUP(K18,ORDEN_ERI!A:C,3,0),0)</f>
        <v>11</v>
      </c>
      <c r="N18" s="30">
        <v>5019844</v>
      </c>
    </row>
    <row r="19" spans="1:14" x14ac:dyDescent="0.25">
      <c r="A19" s="21">
        <v>860059851</v>
      </c>
      <c r="B19" s="18" t="s">
        <v>365</v>
      </c>
      <c r="C19" s="18"/>
      <c r="D19" s="18" t="s">
        <v>222</v>
      </c>
      <c r="E19" s="18" t="s">
        <v>228</v>
      </c>
      <c r="F19" s="18" t="s">
        <v>224</v>
      </c>
      <c r="G19" s="22">
        <v>2017</v>
      </c>
      <c r="H19" s="23">
        <v>43100</v>
      </c>
      <c r="I19" s="18"/>
      <c r="J19" s="18"/>
      <c r="K19" s="21" t="s">
        <v>8</v>
      </c>
      <c r="L19" s="21" t="str">
        <f>IFERROR(VLOOKUP(K19,ORDEN_ERI!A:C,2,0),0)</f>
        <v>Ganancia (pérdida) por actividades de operación</v>
      </c>
      <c r="M19" s="21">
        <f>IFERROR(VLOOKUP(K19,ORDEN_ERI!A:C,3,0),0)</f>
        <v>11</v>
      </c>
      <c r="N19" s="30">
        <v>2779454</v>
      </c>
    </row>
    <row r="20" spans="1:14" x14ac:dyDescent="0.25">
      <c r="A20" s="21">
        <v>860059851</v>
      </c>
      <c r="B20" s="18" t="s">
        <v>365</v>
      </c>
      <c r="C20" s="18"/>
      <c r="D20" s="18" t="s">
        <v>222</v>
      </c>
      <c r="E20" s="18" t="s">
        <v>228</v>
      </c>
      <c r="F20" s="18" t="s">
        <v>224</v>
      </c>
      <c r="G20" s="22">
        <v>2016</v>
      </c>
      <c r="H20" s="23">
        <v>43100</v>
      </c>
      <c r="I20" s="18"/>
      <c r="J20" s="18"/>
      <c r="K20" s="21" t="s">
        <v>9</v>
      </c>
      <c r="L20" s="21" t="str">
        <f>IFERROR(VLOOKUP(K20,ORDEN_ERI!A:C,2,0),0)</f>
        <v>Ingresos financieros</v>
      </c>
      <c r="M20" s="21">
        <f>IFERROR(VLOOKUP(K20,ORDEN_ERI!A:C,3,0),0)</f>
        <v>13</v>
      </c>
      <c r="N20" s="30">
        <v>555563</v>
      </c>
    </row>
    <row r="21" spans="1:14" x14ac:dyDescent="0.25">
      <c r="A21" s="21">
        <v>860059851</v>
      </c>
      <c r="B21" s="18" t="s">
        <v>365</v>
      </c>
      <c r="C21" s="18"/>
      <c r="D21" s="18" t="s">
        <v>222</v>
      </c>
      <c r="E21" s="18" t="s">
        <v>228</v>
      </c>
      <c r="F21" s="18" t="s">
        <v>224</v>
      </c>
      <c r="G21" s="22">
        <v>2017</v>
      </c>
      <c r="H21" s="23">
        <v>43100</v>
      </c>
      <c r="I21" s="18"/>
      <c r="J21" s="18"/>
      <c r="K21" s="21" t="s">
        <v>9</v>
      </c>
      <c r="L21" s="21" t="str">
        <f>IFERROR(VLOOKUP(K21,ORDEN_ERI!A:C,2,0),0)</f>
        <v>Ingresos financieros</v>
      </c>
      <c r="M21" s="21">
        <f>IFERROR(VLOOKUP(K21,ORDEN_ERI!A:C,3,0),0)</f>
        <v>13</v>
      </c>
      <c r="N21" s="30">
        <v>231984</v>
      </c>
    </row>
    <row r="22" spans="1:14" x14ac:dyDescent="0.25">
      <c r="A22" s="21">
        <v>860059851</v>
      </c>
      <c r="B22" s="18" t="s">
        <v>365</v>
      </c>
      <c r="C22" s="18"/>
      <c r="D22" s="18" t="s">
        <v>222</v>
      </c>
      <c r="E22" s="18" t="s">
        <v>228</v>
      </c>
      <c r="F22" s="18" t="s">
        <v>224</v>
      </c>
      <c r="G22" s="22">
        <v>2016</v>
      </c>
      <c r="H22" s="23">
        <v>43100</v>
      </c>
      <c r="I22" s="18"/>
      <c r="J22" s="18"/>
      <c r="K22" s="21" t="s">
        <v>10</v>
      </c>
      <c r="L22" s="21" t="str">
        <f>IFERROR(VLOOKUP(K22,ORDEN_ERI!A:C,2,0),0)</f>
        <v>Costos financieros</v>
      </c>
      <c r="M22" s="21">
        <f>IFERROR(VLOOKUP(K22,ORDEN_ERI!A:C,3,0),0)</f>
        <v>14</v>
      </c>
      <c r="N22" s="30">
        <v>1739839</v>
      </c>
    </row>
    <row r="23" spans="1:14" x14ac:dyDescent="0.25">
      <c r="A23" s="21">
        <v>860059851</v>
      </c>
      <c r="B23" s="18" t="s">
        <v>365</v>
      </c>
      <c r="C23" s="18"/>
      <c r="D23" s="18" t="s">
        <v>222</v>
      </c>
      <c r="E23" s="18" t="s">
        <v>228</v>
      </c>
      <c r="F23" s="18" t="s">
        <v>224</v>
      </c>
      <c r="G23" s="22">
        <v>2017</v>
      </c>
      <c r="H23" s="23">
        <v>43100</v>
      </c>
      <c r="I23" s="18"/>
      <c r="J23" s="18"/>
      <c r="K23" s="21" t="s">
        <v>10</v>
      </c>
      <c r="L23" s="21" t="str">
        <f>IFERROR(VLOOKUP(K23,ORDEN_ERI!A:C,2,0),0)</f>
        <v>Costos financieros</v>
      </c>
      <c r="M23" s="21">
        <f>IFERROR(VLOOKUP(K23,ORDEN_ERI!A:C,3,0),0)</f>
        <v>14</v>
      </c>
      <c r="N23" s="30">
        <v>926746</v>
      </c>
    </row>
    <row r="24" spans="1:14" x14ac:dyDescent="0.25">
      <c r="A24" s="21">
        <v>860059851</v>
      </c>
      <c r="B24" s="18" t="s">
        <v>365</v>
      </c>
      <c r="C24" s="18"/>
      <c r="D24" s="18" t="s">
        <v>222</v>
      </c>
      <c r="E24" s="18" t="s">
        <v>228</v>
      </c>
      <c r="F24" s="18" t="s">
        <v>224</v>
      </c>
      <c r="G24" s="22">
        <v>2016</v>
      </c>
      <c r="H24" s="23">
        <v>43100</v>
      </c>
      <c r="I24" s="18"/>
      <c r="J24" s="18"/>
      <c r="K24" s="21" t="s">
        <v>31</v>
      </c>
      <c r="L24" s="21" t="str">
        <f>IFERROR(VLOOKUP(K24,ORDEN_ERI!A:C,2,0),0)</f>
        <v>Otros ingresos (gastos) procedentes de subsidiarias</v>
      </c>
      <c r="M24" s="21">
        <f>IFERROR(VLOOKUP(K24,ORDEN_ERI!A:C,3,0),0)</f>
        <v>16</v>
      </c>
      <c r="N24" s="30">
        <v>1687110</v>
      </c>
    </row>
    <row r="25" spans="1:14" x14ac:dyDescent="0.25">
      <c r="A25" s="21">
        <v>860059851</v>
      </c>
      <c r="B25" s="18" t="s">
        <v>365</v>
      </c>
      <c r="C25" s="18"/>
      <c r="D25" s="18" t="s">
        <v>222</v>
      </c>
      <c r="E25" s="18" t="s">
        <v>228</v>
      </c>
      <c r="F25" s="18" t="s">
        <v>224</v>
      </c>
      <c r="G25" s="22">
        <v>2017</v>
      </c>
      <c r="H25" s="23">
        <v>43100</v>
      </c>
      <c r="I25" s="18"/>
      <c r="J25" s="18"/>
      <c r="K25" s="21" t="s">
        <v>31</v>
      </c>
      <c r="L25" s="21" t="str">
        <f>IFERROR(VLOOKUP(K25,ORDEN_ERI!A:C,2,0),0)</f>
        <v>Otros ingresos (gastos) procedentes de subsidiarias</v>
      </c>
      <c r="M25" s="21">
        <f>IFERROR(VLOOKUP(K25,ORDEN_ERI!A:C,3,0),0)</f>
        <v>16</v>
      </c>
      <c r="N25" s="30">
        <v>510401</v>
      </c>
    </row>
    <row r="26" spans="1:14" x14ac:dyDescent="0.25">
      <c r="A26" s="21">
        <v>860059851</v>
      </c>
      <c r="B26" s="18" t="s">
        <v>365</v>
      </c>
      <c r="C26" s="18"/>
      <c r="D26" s="18" t="s">
        <v>222</v>
      </c>
      <c r="E26" s="18" t="s">
        <v>228</v>
      </c>
      <c r="F26" s="18" t="s">
        <v>224</v>
      </c>
      <c r="G26" s="22">
        <v>2016</v>
      </c>
      <c r="H26" s="23">
        <v>43100</v>
      </c>
      <c r="I26" s="18"/>
      <c r="J26" s="18"/>
      <c r="K26" s="21" t="s">
        <v>11</v>
      </c>
      <c r="L26" s="21" t="str">
        <f>IFERROR(VLOOKUP(K26,ORDEN_ERI!A:C,2,0),0)</f>
        <v>Ganancia (pérdida), antes de impuestos</v>
      </c>
      <c r="M26" s="21">
        <f>IFERROR(VLOOKUP(K26,ORDEN_ERI!A:C,3,0),0)</f>
        <v>23</v>
      </c>
      <c r="N26" s="30">
        <v>5522678</v>
      </c>
    </row>
    <row r="27" spans="1:14" x14ac:dyDescent="0.25">
      <c r="A27" s="21">
        <v>860059851</v>
      </c>
      <c r="B27" s="18" t="s">
        <v>365</v>
      </c>
      <c r="C27" s="18"/>
      <c r="D27" s="18" t="s">
        <v>222</v>
      </c>
      <c r="E27" s="18" t="s">
        <v>228</v>
      </c>
      <c r="F27" s="18" t="s">
        <v>224</v>
      </c>
      <c r="G27" s="22">
        <v>2017</v>
      </c>
      <c r="H27" s="23">
        <v>43100</v>
      </c>
      <c r="I27" s="18"/>
      <c r="J27" s="18"/>
      <c r="K27" s="21" t="s">
        <v>11</v>
      </c>
      <c r="L27" s="21" t="str">
        <f>IFERROR(VLOOKUP(K27,ORDEN_ERI!A:C,2,0),0)</f>
        <v>Ganancia (pérdida), antes de impuestos</v>
      </c>
      <c r="M27" s="21">
        <f>IFERROR(VLOOKUP(K27,ORDEN_ERI!A:C,3,0),0)</f>
        <v>23</v>
      </c>
      <c r="N27" s="30">
        <v>2595093</v>
      </c>
    </row>
    <row r="28" spans="1:14" x14ac:dyDescent="0.25">
      <c r="A28" s="21">
        <v>860059851</v>
      </c>
      <c r="B28" s="18" t="s">
        <v>365</v>
      </c>
      <c r="C28" s="18"/>
      <c r="D28" s="18" t="s">
        <v>222</v>
      </c>
      <c r="E28" s="18" t="s">
        <v>228</v>
      </c>
      <c r="F28" s="18" t="s">
        <v>224</v>
      </c>
      <c r="G28" s="22">
        <v>2016</v>
      </c>
      <c r="H28" s="23">
        <v>43100</v>
      </c>
      <c r="I28" s="18"/>
      <c r="J28" s="18"/>
      <c r="K28" s="21" t="s">
        <v>397</v>
      </c>
      <c r="L28" s="21" t="str">
        <f>IFERROR(VLOOKUP(K28,ORDEN_ERI!A:C,2,0),0)</f>
        <v>Gasto (ingreso) por impuestos, operaciones continuadas</v>
      </c>
      <c r="M28" s="21">
        <f>IFERROR(VLOOKUP(K28,ORDEN_ERI!A:C,3,0),0)</f>
        <v>24</v>
      </c>
      <c r="N28" s="30">
        <v>1265080</v>
      </c>
    </row>
    <row r="29" spans="1:14" x14ac:dyDescent="0.25">
      <c r="A29" s="21">
        <v>860059851</v>
      </c>
      <c r="B29" s="18" t="s">
        <v>365</v>
      </c>
      <c r="C29" s="18"/>
      <c r="D29" s="18" t="s">
        <v>222</v>
      </c>
      <c r="E29" s="18" t="s">
        <v>228</v>
      </c>
      <c r="F29" s="18" t="s">
        <v>224</v>
      </c>
      <c r="G29" s="22">
        <v>2017</v>
      </c>
      <c r="H29" s="23">
        <v>43100</v>
      </c>
      <c r="I29" s="18"/>
      <c r="J29" s="18"/>
      <c r="K29" s="21" t="s">
        <v>397</v>
      </c>
      <c r="L29" s="21" t="str">
        <f>IFERROR(VLOOKUP(K29,ORDEN_ERI!A:C,2,0),0)</f>
        <v>Gasto (ingreso) por impuestos, operaciones continuadas</v>
      </c>
      <c r="M29" s="21">
        <f>IFERROR(VLOOKUP(K29,ORDEN_ERI!A:C,3,0),0)</f>
        <v>24</v>
      </c>
      <c r="N29" s="30">
        <v>527775</v>
      </c>
    </row>
    <row r="30" spans="1:14" x14ac:dyDescent="0.25">
      <c r="A30" s="21">
        <v>860059851</v>
      </c>
      <c r="B30" s="18" t="s">
        <v>365</v>
      </c>
      <c r="C30" s="18"/>
      <c r="D30" s="18" t="s">
        <v>222</v>
      </c>
      <c r="E30" s="18" t="s">
        <v>228</v>
      </c>
      <c r="F30" s="18" t="s">
        <v>224</v>
      </c>
      <c r="G30" s="22">
        <v>2016</v>
      </c>
      <c r="H30" s="23">
        <v>43100</v>
      </c>
      <c r="I30" s="18"/>
      <c r="J30" s="18"/>
      <c r="K30" s="21" t="s">
        <v>12</v>
      </c>
      <c r="L30" s="21" t="str">
        <f>IFERROR(VLOOKUP(K30,ORDEN_ERI!A:C,2,0),0)</f>
        <v>Ganancia (pérdida) operaciones continuadas</v>
      </c>
      <c r="M30" s="21">
        <f>IFERROR(VLOOKUP(K30,ORDEN_ERI!A:C,3,0),0)</f>
        <v>26</v>
      </c>
      <c r="N30" s="30">
        <v>4257598</v>
      </c>
    </row>
    <row r="31" spans="1:14" x14ac:dyDescent="0.25">
      <c r="A31" s="21">
        <v>860059851</v>
      </c>
      <c r="B31" s="18" t="s">
        <v>365</v>
      </c>
      <c r="C31" s="18"/>
      <c r="D31" s="18" t="s">
        <v>222</v>
      </c>
      <c r="E31" s="18" t="s">
        <v>228</v>
      </c>
      <c r="F31" s="18" t="s">
        <v>224</v>
      </c>
      <c r="G31" s="22">
        <v>2017</v>
      </c>
      <c r="H31" s="23">
        <v>43100</v>
      </c>
      <c r="I31" s="18"/>
      <c r="J31" s="18"/>
      <c r="K31" s="21" t="s">
        <v>12</v>
      </c>
      <c r="L31" s="21" t="str">
        <f>IFERROR(VLOOKUP(K31,ORDEN_ERI!A:C,2,0),0)</f>
        <v>Ganancia (pérdida) operaciones continuadas</v>
      </c>
      <c r="M31" s="21">
        <f>IFERROR(VLOOKUP(K31,ORDEN_ERI!A:C,3,0),0)</f>
        <v>26</v>
      </c>
      <c r="N31" s="30">
        <v>2067318</v>
      </c>
    </row>
    <row r="32" spans="1:14" x14ac:dyDescent="0.25">
      <c r="A32" s="21">
        <v>860059851</v>
      </c>
      <c r="B32" s="18" t="s">
        <v>365</v>
      </c>
      <c r="C32" s="18"/>
      <c r="D32" s="18" t="s">
        <v>222</v>
      </c>
      <c r="E32" s="18" t="s">
        <v>228</v>
      </c>
      <c r="F32" s="18" t="s">
        <v>224</v>
      </c>
      <c r="G32" s="22">
        <v>2016</v>
      </c>
      <c r="H32" s="23">
        <v>43100</v>
      </c>
      <c r="I32" s="18"/>
      <c r="J32" s="18"/>
      <c r="K32" s="21" t="s">
        <v>13</v>
      </c>
      <c r="L32" s="21" t="str">
        <f>IFERROR(VLOOKUP(K32,ORDEN_ERI!A:C,2,0),0)</f>
        <v>Ganancia (pérdida)</v>
      </c>
      <c r="M32" s="21">
        <f>IFERROR(VLOOKUP(K32,ORDEN_ERI!A:C,3,0),0)</f>
        <v>28</v>
      </c>
      <c r="N32" s="30">
        <v>4257598</v>
      </c>
    </row>
    <row r="33" spans="1:14" x14ac:dyDescent="0.25">
      <c r="A33" s="21">
        <v>860059851</v>
      </c>
      <c r="B33" s="18" t="s">
        <v>365</v>
      </c>
      <c r="C33" s="18"/>
      <c r="D33" s="18" t="s">
        <v>222</v>
      </c>
      <c r="E33" s="18" t="s">
        <v>228</v>
      </c>
      <c r="F33" s="18" t="s">
        <v>224</v>
      </c>
      <c r="G33" s="22">
        <v>2017</v>
      </c>
      <c r="H33" s="23">
        <v>43100</v>
      </c>
      <c r="I33" s="18"/>
      <c r="J33" s="18"/>
      <c r="K33" s="21" t="s">
        <v>13</v>
      </c>
      <c r="L33" s="21" t="str">
        <f>IFERROR(VLOOKUP(K33,ORDEN_ERI!A:C,2,0),0)</f>
        <v>Ganancia (pérdida)</v>
      </c>
      <c r="M33" s="21">
        <f>IFERROR(VLOOKUP(K33,ORDEN_ERI!A:C,3,0),0)</f>
        <v>28</v>
      </c>
      <c r="N33" s="30">
        <v>2067318</v>
      </c>
    </row>
    <row r="34" spans="1:14" x14ac:dyDescent="0.25">
      <c r="A34" s="19">
        <v>830097620</v>
      </c>
      <c r="B34" s="18" t="s">
        <v>290</v>
      </c>
      <c r="C34" s="18"/>
      <c r="D34" s="18" t="s">
        <v>291</v>
      </c>
      <c r="E34" s="18" t="s">
        <v>228</v>
      </c>
      <c r="F34" s="18" t="s">
        <v>224</v>
      </c>
      <c r="G34" s="19">
        <v>2017</v>
      </c>
      <c r="H34" s="24">
        <v>43100</v>
      </c>
      <c r="I34" s="18"/>
      <c r="J34" s="18"/>
      <c r="K34" s="25" t="s">
        <v>1</v>
      </c>
      <c r="L34" s="21" t="str">
        <f>IFERROR(VLOOKUP(K34,ORDEN_ERI!A:C,2,0),0)</f>
        <v>Ingresos de actividades ordinarias</v>
      </c>
      <c r="M34" s="21">
        <f>IFERROR(VLOOKUP(K34,ORDEN_ERI!A:C,3,0),0)</f>
        <v>1</v>
      </c>
      <c r="N34" s="31">
        <v>10010383</v>
      </c>
    </row>
    <row r="35" spans="1:14" x14ac:dyDescent="0.25">
      <c r="A35" s="19">
        <v>830097620</v>
      </c>
      <c r="B35" s="18" t="s">
        <v>290</v>
      </c>
      <c r="C35" s="18"/>
      <c r="D35" s="18" t="s">
        <v>291</v>
      </c>
      <c r="E35" s="18" t="s">
        <v>228</v>
      </c>
      <c r="F35" s="18" t="s">
        <v>224</v>
      </c>
      <c r="G35" s="19">
        <v>2016</v>
      </c>
      <c r="H35" s="24">
        <v>43100</v>
      </c>
      <c r="I35" s="18"/>
      <c r="J35" s="18"/>
      <c r="K35" s="25" t="s">
        <v>1</v>
      </c>
      <c r="L35" s="21" t="str">
        <f>IFERROR(VLOOKUP(K35,ORDEN_ERI!A:C,2,0),0)</f>
        <v>Ingresos de actividades ordinarias</v>
      </c>
      <c r="M35" s="21">
        <f>IFERROR(VLOOKUP(K35,ORDEN_ERI!A:C,3,0),0)</f>
        <v>1</v>
      </c>
      <c r="N35" s="31">
        <v>6980776</v>
      </c>
    </row>
    <row r="36" spans="1:14" x14ac:dyDescent="0.25">
      <c r="A36" s="19">
        <v>830097620</v>
      </c>
      <c r="B36" s="18" t="s">
        <v>290</v>
      </c>
      <c r="C36" s="18"/>
      <c r="D36" s="18" t="s">
        <v>291</v>
      </c>
      <c r="E36" s="18" t="s">
        <v>228</v>
      </c>
      <c r="F36" s="18" t="s">
        <v>224</v>
      </c>
      <c r="G36" s="19">
        <v>2017</v>
      </c>
      <c r="H36" s="24">
        <v>43100</v>
      </c>
      <c r="I36" s="18"/>
      <c r="J36" s="18"/>
      <c r="K36" s="25" t="s">
        <v>2</v>
      </c>
      <c r="L36" s="21" t="str">
        <f>IFERROR(VLOOKUP(K36,ORDEN_ERI!A:C,2,0),0)</f>
        <v>Costo de ventas</v>
      </c>
      <c r="M36" s="21">
        <f>IFERROR(VLOOKUP(K36,ORDEN_ERI!A:C,3,0),0)</f>
        <v>2</v>
      </c>
      <c r="N36" s="31">
        <v>2860442</v>
      </c>
    </row>
    <row r="37" spans="1:14" x14ac:dyDescent="0.25">
      <c r="A37" s="19">
        <v>830097620</v>
      </c>
      <c r="B37" s="18" t="s">
        <v>290</v>
      </c>
      <c r="C37" s="18"/>
      <c r="D37" s="18" t="s">
        <v>291</v>
      </c>
      <c r="E37" s="18" t="s">
        <v>228</v>
      </c>
      <c r="F37" s="18" t="s">
        <v>224</v>
      </c>
      <c r="G37" s="19">
        <v>2016</v>
      </c>
      <c r="H37" s="24">
        <v>43100</v>
      </c>
      <c r="I37" s="18"/>
      <c r="J37" s="18"/>
      <c r="K37" s="25" t="s">
        <v>2</v>
      </c>
      <c r="L37" s="21" t="str">
        <f>IFERROR(VLOOKUP(K37,ORDEN_ERI!A:C,2,0),0)</f>
        <v>Costo de ventas</v>
      </c>
      <c r="M37" s="21">
        <f>IFERROR(VLOOKUP(K37,ORDEN_ERI!A:C,3,0),0)</f>
        <v>2</v>
      </c>
      <c r="N37" s="31">
        <v>313193</v>
      </c>
    </row>
    <row r="38" spans="1:14" x14ac:dyDescent="0.25">
      <c r="A38" s="19">
        <v>830097620</v>
      </c>
      <c r="B38" s="18" t="s">
        <v>290</v>
      </c>
      <c r="C38" s="18"/>
      <c r="D38" s="18" t="s">
        <v>291</v>
      </c>
      <c r="E38" s="18" t="s">
        <v>228</v>
      </c>
      <c r="F38" s="18" t="s">
        <v>224</v>
      </c>
      <c r="G38" s="19">
        <v>2017</v>
      </c>
      <c r="H38" s="24">
        <v>43100</v>
      </c>
      <c r="I38" s="18"/>
      <c r="J38" s="18"/>
      <c r="K38" s="25" t="s">
        <v>3</v>
      </c>
      <c r="L38" s="21" t="str">
        <f>IFERROR(VLOOKUP(K38,ORDEN_ERI!A:C,2,0),0)</f>
        <v>Ganancia bruta</v>
      </c>
      <c r="M38" s="21">
        <f>IFERROR(VLOOKUP(K38,ORDEN_ERI!A:C,3,0),0)</f>
        <v>3</v>
      </c>
      <c r="N38" s="31">
        <v>7149941</v>
      </c>
    </row>
    <row r="39" spans="1:14" x14ac:dyDescent="0.25">
      <c r="A39" s="19">
        <v>830097620</v>
      </c>
      <c r="B39" s="18" t="s">
        <v>290</v>
      </c>
      <c r="C39" s="18"/>
      <c r="D39" s="18" t="s">
        <v>291</v>
      </c>
      <c r="E39" s="18" t="s">
        <v>228</v>
      </c>
      <c r="F39" s="18" t="s">
        <v>224</v>
      </c>
      <c r="G39" s="19">
        <v>2016</v>
      </c>
      <c r="H39" s="24">
        <v>43100</v>
      </c>
      <c r="I39" s="18"/>
      <c r="J39" s="18"/>
      <c r="K39" s="25" t="s">
        <v>3</v>
      </c>
      <c r="L39" s="21" t="str">
        <f>IFERROR(VLOOKUP(K39,ORDEN_ERI!A:C,2,0),0)</f>
        <v>Ganancia bruta</v>
      </c>
      <c r="M39" s="21">
        <f>IFERROR(VLOOKUP(K39,ORDEN_ERI!A:C,3,0),0)</f>
        <v>3</v>
      </c>
      <c r="N39" s="31">
        <v>6667583</v>
      </c>
    </row>
    <row r="40" spans="1:14" x14ac:dyDescent="0.25">
      <c r="A40" s="19">
        <v>830097620</v>
      </c>
      <c r="B40" s="18" t="s">
        <v>290</v>
      </c>
      <c r="C40" s="18"/>
      <c r="D40" s="18" t="s">
        <v>291</v>
      </c>
      <c r="E40" s="18" t="s">
        <v>228</v>
      </c>
      <c r="F40" s="18" t="s">
        <v>224</v>
      </c>
      <c r="G40" s="19">
        <v>2017</v>
      </c>
      <c r="H40" s="24">
        <v>43100</v>
      </c>
      <c r="I40" s="18"/>
      <c r="J40" s="18"/>
      <c r="K40" s="25" t="s">
        <v>4</v>
      </c>
      <c r="L40" s="21" t="str">
        <f>IFERROR(VLOOKUP(K40,ORDEN_ERI!A:C,2,0),0)</f>
        <v>Otros ingresos</v>
      </c>
      <c r="M40" s="21">
        <f>IFERROR(VLOOKUP(K40,ORDEN_ERI!A:C,3,0),0)</f>
        <v>9</v>
      </c>
      <c r="N40" s="31">
        <v>851392</v>
      </c>
    </row>
    <row r="41" spans="1:14" x14ac:dyDescent="0.25">
      <c r="A41" s="19">
        <v>830097620</v>
      </c>
      <c r="B41" s="18" t="s">
        <v>290</v>
      </c>
      <c r="C41" s="18"/>
      <c r="D41" s="18" t="s">
        <v>291</v>
      </c>
      <c r="E41" s="18" t="s">
        <v>228</v>
      </c>
      <c r="F41" s="18" t="s">
        <v>224</v>
      </c>
      <c r="G41" s="19">
        <v>2016</v>
      </c>
      <c r="H41" s="24">
        <v>43100</v>
      </c>
      <c r="I41" s="18"/>
      <c r="J41" s="18"/>
      <c r="K41" s="25" t="s">
        <v>4</v>
      </c>
      <c r="L41" s="21" t="str">
        <f>IFERROR(VLOOKUP(K41,ORDEN_ERI!A:C,2,0),0)</f>
        <v>Otros ingresos</v>
      </c>
      <c r="M41" s="21">
        <f>IFERROR(VLOOKUP(K41,ORDEN_ERI!A:C,3,0),0)</f>
        <v>9</v>
      </c>
      <c r="N41" s="31">
        <v>7484480</v>
      </c>
    </row>
    <row r="42" spans="1:14" x14ac:dyDescent="0.25">
      <c r="A42" s="19">
        <v>830097620</v>
      </c>
      <c r="B42" s="18" t="s">
        <v>290</v>
      </c>
      <c r="C42" s="18"/>
      <c r="D42" s="18" t="s">
        <v>291</v>
      </c>
      <c r="E42" s="18" t="s">
        <v>228</v>
      </c>
      <c r="F42" s="18" t="s">
        <v>224</v>
      </c>
      <c r="G42" s="19">
        <v>2017</v>
      </c>
      <c r="H42" s="24">
        <v>43100</v>
      </c>
      <c r="I42" s="18"/>
      <c r="J42" s="18"/>
      <c r="K42" s="25" t="s">
        <v>6</v>
      </c>
      <c r="L42" s="21" t="str">
        <f>IFERROR(VLOOKUP(K42,ORDEN_ERI!A:C,2,0),0)</f>
        <v>Gastos de administración</v>
      </c>
      <c r="M42" s="21">
        <f>IFERROR(VLOOKUP(K42,ORDEN_ERI!A:C,3,0),0)</f>
        <v>4</v>
      </c>
      <c r="N42" s="31">
        <v>3936081</v>
      </c>
    </row>
    <row r="43" spans="1:14" x14ac:dyDescent="0.25">
      <c r="A43" s="19">
        <v>830097620</v>
      </c>
      <c r="B43" s="18" t="s">
        <v>290</v>
      </c>
      <c r="C43" s="18"/>
      <c r="D43" s="18" t="s">
        <v>291</v>
      </c>
      <c r="E43" s="18" t="s">
        <v>228</v>
      </c>
      <c r="F43" s="18" t="s">
        <v>224</v>
      </c>
      <c r="G43" s="19">
        <v>2016</v>
      </c>
      <c r="H43" s="24">
        <v>43100</v>
      </c>
      <c r="I43" s="18"/>
      <c r="J43" s="18"/>
      <c r="K43" s="25" t="s">
        <v>6</v>
      </c>
      <c r="L43" s="21" t="str">
        <f>IFERROR(VLOOKUP(K43,ORDEN_ERI!A:C,2,0),0)</f>
        <v>Gastos de administración</v>
      </c>
      <c r="M43" s="21">
        <f>IFERROR(VLOOKUP(K43,ORDEN_ERI!A:C,3,0),0)</f>
        <v>4</v>
      </c>
      <c r="N43" s="31">
        <v>5596439</v>
      </c>
    </row>
    <row r="44" spans="1:14" x14ac:dyDescent="0.25">
      <c r="A44" s="19">
        <v>830097620</v>
      </c>
      <c r="B44" s="18" t="s">
        <v>290</v>
      </c>
      <c r="C44" s="18"/>
      <c r="D44" s="18" t="s">
        <v>291</v>
      </c>
      <c r="E44" s="18" t="s">
        <v>228</v>
      </c>
      <c r="F44" s="18" t="s">
        <v>224</v>
      </c>
      <c r="G44" s="19">
        <v>2017</v>
      </c>
      <c r="H44" s="24">
        <v>43100</v>
      </c>
      <c r="I44" s="18"/>
      <c r="J44" s="18"/>
      <c r="K44" s="25" t="s">
        <v>395</v>
      </c>
      <c r="L44" s="21" t="str">
        <f>IFERROR(VLOOKUP(K44,ORDEN_ERI!A:C,2,0),0)</f>
        <v>Otros gastos, por función</v>
      </c>
      <c r="M44" s="21">
        <f>IFERROR(VLOOKUP(K44,ORDEN_ERI!A:C,3,0),0)</f>
        <v>6</v>
      </c>
      <c r="N44" s="31">
        <v>666882</v>
      </c>
    </row>
    <row r="45" spans="1:14" x14ac:dyDescent="0.25">
      <c r="A45" s="19">
        <v>830097620</v>
      </c>
      <c r="B45" s="18" t="s">
        <v>290</v>
      </c>
      <c r="C45" s="18"/>
      <c r="D45" s="18" t="s">
        <v>291</v>
      </c>
      <c r="E45" s="18" t="s">
        <v>228</v>
      </c>
      <c r="F45" s="18" t="s">
        <v>224</v>
      </c>
      <c r="G45" s="19">
        <v>2016</v>
      </c>
      <c r="H45" s="24">
        <v>43100</v>
      </c>
      <c r="I45" s="18"/>
      <c r="J45" s="18"/>
      <c r="K45" s="25" t="s">
        <v>395</v>
      </c>
      <c r="L45" s="21" t="str">
        <f>IFERROR(VLOOKUP(K45,ORDEN_ERI!A:C,2,0),0)</f>
        <v>Otros gastos, por función</v>
      </c>
      <c r="M45" s="21">
        <f>IFERROR(VLOOKUP(K45,ORDEN_ERI!A:C,3,0),0)</f>
        <v>6</v>
      </c>
      <c r="N45" s="31">
        <v>7656043</v>
      </c>
    </row>
    <row r="46" spans="1:14" x14ac:dyDescent="0.25">
      <c r="A46" s="19">
        <v>830097620</v>
      </c>
      <c r="B46" s="18" t="s">
        <v>290</v>
      </c>
      <c r="C46" s="18"/>
      <c r="D46" s="18" t="s">
        <v>291</v>
      </c>
      <c r="E46" s="18" t="s">
        <v>228</v>
      </c>
      <c r="F46" s="18" t="s">
        <v>224</v>
      </c>
      <c r="G46" s="19">
        <v>2017</v>
      </c>
      <c r="H46" s="24">
        <v>43100</v>
      </c>
      <c r="I46" s="18"/>
      <c r="J46" s="18"/>
      <c r="K46" s="25" t="s">
        <v>8</v>
      </c>
      <c r="L46" s="21" t="str">
        <f>IFERROR(VLOOKUP(K46,ORDEN_ERI!A:C,2,0),0)</f>
        <v>Ganancia (pérdida) por actividades de operación</v>
      </c>
      <c r="M46" s="21">
        <f>IFERROR(VLOOKUP(K46,ORDEN_ERI!A:C,3,0),0)</f>
        <v>11</v>
      </c>
      <c r="N46" s="31">
        <v>3398370</v>
      </c>
    </row>
    <row r="47" spans="1:14" x14ac:dyDescent="0.25">
      <c r="A47" s="19">
        <v>830097620</v>
      </c>
      <c r="B47" s="18" t="s">
        <v>290</v>
      </c>
      <c r="C47" s="18"/>
      <c r="D47" s="18" t="s">
        <v>291</v>
      </c>
      <c r="E47" s="18" t="s">
        <v>228</v>
      </c>
      <c r="F47" s="18" t="s">
        <v>224</v>
      </c>
      <c r="G47" s="19">
        <v>2016</v>
      </c>
      <c r="H47" s="24">
        <v>43100</v>
      </c>
      <c r="I47" s="18"/>
      <c r="J47" s="18"/>
      <c r="K47" s="25" t="s">
        <v>8</v>
      </c>
      <c r="L47" s="21" t="str">
        <f>IFERROR(VLOOKUP(K47,ORDEN_ERI!A:C,2,0),0)</f>
        <v>Ganancia (pérdida) por actividades de operación</v>
      </c>
      <c r="M47" s="21">
        <f>IFERROR(VLOOKUP(K47,ORDEN_ERI!A:C,3,0),0)</f>
        <v>11</v>
      </c>
      <c r="N47" s="31">
        <v>899581</v>
      </c>
    </row>
    <row r="48" spans="1:14" x14ac:dyDescent="0.25">
      <c r="A48" s="19">
        <v>830097620</v>
      </c>
      <c r="B48" s="18" t="s">
        <v>290</v>
      </c>
      <c r="C48" s="18"/>
      <c r="D48" s="18" t="s">
        <v>291</v>
      </c>
      <c r="E48" s="18" t="s">
        <v>228</v>
      </c>
      <c r="F48" s="18" t="s">
        <v>224</v>
      </c>
      <c r="G48" s="19">
        <v>2017</v>
      </c>
      <c r="H48" s="24">
        <v>43100</v>
      </c>
      <c r="I48" s="18"/>
      <c r="J48" s="18"/>
      <c r="K48" s="25" t="s">
        <v>9</v>
      </c>
      <c r="L48" s="21" t="str">
        <f>IFERROR(VLOOKUP(K48,ORDEN_ERI!A:C,2,0),0)</f>
        <v>Ingresos financieros</v>
      </c>
      <c r="M48" s="21">
        <f>IFERROR(VLOOKUP(K48,ORDEN_ERI!A:C,3,0),0)</f>
        <v>13</v>
      </c>
      <c r="N48" s="31">
        <v>502579</v>
      </c>
    </row>
    <row r="49" spans="1:14" x14ac:dyDescent="0.25">
      <c r="A49" s="19">
        <v>830097620</v>
      </c>
      <c r="B49" s="18" t="s">
        <v>290</v>
      </c>
      <c r="C49" s="18"/>
      <c r="D49" s="18" t="s">
        <v>291</v>
      </c>
      <c r="E49" s="18" t="s">
        <v>228</v>
      </c>
      <c r="F49" s="18" t="s">
        <v>224</v>
      </c>
      <c r="G49" s="19">
        <v>2016</v>
      </c>
      <c r="H49" s="24">
        <v>43100</v>
      </c>
      <c r="I49" s="18"/>
      <c r="J49" s="18"/>
      <c r="K49" s="25" t="s">
        <v>9</v>
      </c>
      <c r="L49" s="21" t="str">
        <f>IFERROR(VLOOKUP(K49,ORDEN_ERI!A:C,2,0),0)</f>
        <v>Ingresos financieros</v>
      </c>
      <c r="M49" s="21">
        <f>IFERROR(VLOOKUP(K49,ORDEN_ERI!A:C,3,0),0)</f>
        <v>13</v>
      </c>
      <c r="N49" s="31">
        <v>1894947</v>
      </c>
    </row>
    <row r="50" spans="1:14" x14ac:dyDescent="0.25">
      <c r="A50" s="19">
        <v>830097620</v>
      </c>
      <c r="B50" s="18" t="s">
        <v>290</v>
      </c>
      <c r="C50" s="18"/>
      <c r="D50" s="18" t="s">
        <v>291</v>
      </c>
      <c r="E50" s="18" t="s">
        <v>228</v>
      </c>
      <c r="F50" s="18" t="s">
        <v>224</v>
      </c>
      <c r="G50" s="19">
        <v>2017</v>
      </c>
      <c r="H50" s="24">
        <v>43100</v>
      </c>
      <c r="I50" s="18"/>
      <c r="J50" s="18"/>
      <c r="K50" s="25" t="s">
        <v>10</v>
      </c>
      <c r="L50" s="21" t="str">
        <f>IFERROR(VLOOKUP(K50,ORDEN_ERI!A:C,2,0),0)</f>
        <v>Costos financieros</v>
      </c>
      <c r="M50" s="21">
        <f>IFERROR(VLOOKUP(K50,ORDEN_ERI!A:C,3,0),0)</f>
        <v>14</v>
      </c>
      <c r="N50" s="31">
        <v>1652381</v>
      </c>
    </row>
    <row r="51" spans="1:14" x14ac:dyDescent="0.25">
      <c r="A51" s="19">
        <v>830097620</v>
      </c>
      <c r="B51" s="18" t="s">
        <v>290</v>
      </c>
      <c r="C51" s="18"/>
      <c r="D51" s="18" t="s">
        <v>291</v>
      </c>
      <c r="E51" s="18" t="s">
        <v>228</v>
      </c>
      <c r="F51" s="18" t="s">
        <v>224</v>
      </c>
      <c r="G51" s="19">
        <v>2016</v>
      </c>
      <c r="H51" s="24">
        <v>43100</v>
      </c>
      <c r="I51" s="18"/>
      <c r="J51" s="18"/>
      <c r="K51" s="25" t="s">
        <v>10</v>
      </c>
      <c r="L51" s="21" t="str">
        <f>IFERROR(VLOOKUP(K51,ORDEN_ERI!A:C,2,0),0)</f>
        <v>Costos financieros</v>
      </c>
      <c r="M51" s="21">
        <f>IFERROR(VLOOKUP(K51,ORDEN_ERI!A:C,3,0),0)</f>
        <v>14</v>
      </c>
      <c r="N51" s="31">
        <v>1603145</v>
      </c>
    </row>
    <row r="52" spans="1:14" x14ac:dyDescent="0.25">
      <c r="A52" s="19">
        <v>830097620</v>
      </c>
      <c r="B52" s="18" t="s">
        <v>290</v>
      </c>
      <c r="C52" s="18"/>
      <c r="D52" s="18" t="s">
        <v>291</v>
      </c>
      <c r="E52" s="18" t="s">
        <v>228</v>
      </c>
      <c r="F52" s="18" t="s">
        <v>224</v>
      </c>
      <c r="G52" s="19">
        <v>2017</v>
      </c>
      <c r="H52" s="24">
        <v>43100</v>
      </c>
      <c r="I52" s="18"/>
      <c r="J52" s="18"/>
      <c r="K52" s="25" t="s">
        <v>11</v>
      </c>
      <c r="L52" s="21" t="str">
        <f>IFERROR(VLOOKUP(K52,ORDEN_ERI!A:C,2,0),0)</f>
        <v>Ganancia (pérdida), antes de impuestos</v>
      </c>
      <c r="M52" s="21">
        <f>IFERROR(VLOOKUP(K52,ORDEN_ERI!A:C,3,0),0)</f>
        <v>23</v>
      </c>
      <c r="N52" s="31">
        <v>2248568</v>
      </c>
    </row>
    <row r="53" spans="1:14" x14ac:dyDescent="0.25">
      <c r="A53" s="19">
        <v>830097620</v>
      </c>
      <c r="B53" s="18" t="s">
        <v>290</v>
      </c>
      <c r="C53" s="18"/>
      <c r="D53" s="18" t="s">
        <v>291</v>
      </c>
      <c r="E53" s="18" t="s">
        <v>228</v>
      </c>
      <c r="F53" s="18" t="s">
        <v>224</v>
      </c>
      <c r="G53" s="19">
        <v>2016</v>
      </c>
      <c r="H53" s="24">
        <v>43100</v>
      </c>
      <c r="I53" s="18"/>
      <c r="J53" s="18"/>
      <c r="K53" s="25" t="s">
        <v>11</v>
      </c>
      <c r="L53" s="21" t="str">
        <f>IFERROR(VLOOKUP(K53,ORDEN_ERI!A:C,2,0),0)</f>
        <v>Ganancia (pérdida), antes de impuestos</v>
      </c>
      <c r="M53" s="21">
        <f>IFERROR(VLOOKUP(K53,ORDEN_ERI!A:C,3,0),0)</f>
        <v>23</v>
      </c>
      <c r="N53" s="31">
        <v>1191383</v>
      </c>
    </row>
    <row r="54" spans="1:14" x14ac:dyDescent="0.25">
      <c r="A54" s="19">
        <v>830097620</v>
      </c>
      <c r="B54" s="18" t="s">
        <v>290</v>
      </c>
      <c r="C54" s="18"/>
      <c r="D54" s="18" t="s">
        <v>291</v>
      </c>
      <c r="E54" s="18" t="s">
        <v>228</v>
      </c>
      <c r="F54" s="18" t="s">
        <v>224</v>
      </c>
      <c r="G54" s="19">
        <v>2017</v>
      </c>
      <c r="H54" s="24">
        <v>43100</v>
      </c>
      <c r="I54" s="18"/>
      <c r="J54" s="18"/>
      <c r="K54" s="25" t="s">
        <v>397</v>
      </c>
      <c r="L54" s="21" t="str">
        <f>IFERROR(VLOOKUP(K54,ORDEN_ERI!A:C,2,0),0)</f>
        <v>Gasto (ingreso) por impuestos, operaciones continuadas</v>
      </c>
      <c r="M54" s="21">
        <f>IFERROR(VLOOKUP(K54,ORDEN_ERI!A:C,3,0),0)</f>
        <v>24</v>
      </c>
      <c r="N54" s="31">
        <v>1602675</v>
      </c>
    </row>
    <row r="55" spans="1:14" x14ac:dyDescent="0.25">
      <c r="A55" s="19">
        <v>830097620</v>
      </c>
      <c r="B55" s="18" t="s">
        <v>290</v>
      </c>
      <c r="C55" s="18"/>
      <c r="D55" s="18" t="s">
        <v>291</v>
      </c>
      <c r="E55" s="18" t="s">
        <v>228</v>
      </c>
      <c r="F55" s="18" t="s">
        <v>224</v>
      </c>
      <c r="G55" s="19">
        <v>2016</v>
      </c>
      <c r="H55" s="24">
        <v>43100</v>
      </c>
      <c r="I55" s="18"/>
      <c r="J55" s="18"/>
      <c r="K55" s="25" t="s">
        <v>397</v>
      </c>
      <c r="L55" s="21" t="str">
        <f>IFERROR(VLOOKUP(K55,ORDEN_ERI!A:C,2,0),0)</f>
        <v>Gasto (ingreso) por impuestos, operaciones continuadas</v>
      </c>
      <c r="M55" s="21">
        <f>IFERROR(VLOOKUP(K55,ORDEN_ERI!A:C,3,0),0)</f>
        <v>24</v>
      </c>
      <c r="N55" s="31">
        <v>1125577</v>
      </c>
    </row>
    <row r="56" spans="1:14" x14ac:dyDescent="0.25">
      <c r="A56" s="19">
        <v>830097620</v>
      </c>
      <c r="B56" s="18" t="s">
        <v>290</v>
      </c>
      <c r="C56" s="18"/>
      <c r="D56" s="18" t="s">
        <v>291</v>
      </c>
      <c r="E56" s="18" t="s">
        <v>228</v>
      </c>
      <c r="F56" s="18" t="s">
        <v>224</v>
      </c>
      <c r="G56" s="19">
        <v>2017</v>
      </c>
      <c r="H56" s="24">
        <v>43100</v>
      </c>
      <c r="I56" s="18"/>
      <c r="J56" s="18"/>
      <c r="K56" s="25" t="s">
        <v>12</v>
      </c>
      <c r="L56" s="21" t="str">
        <f>IFERROR(VLOOKUP(K56,ORDEN_ERI!A:C,2,0),0)</f>
        <v>Ganancia (pérdida) operaciones continuadas</v>
      </c>
      <c r="M56" s="21">
        <f>IFERROR(VLOOKUP(K56,ORDEN_ERI!A:C,3,0),0)</f>
        <v>26</v>
      </c>
      <c r="N56" s="31">
        <v>645893</v>
      </c>
    </row>
    <row r="57" spans="1:14" x14ac:dyDescent="0.25">
      <c r="A57" s="19">
        <v>830097620</v>
      </c>
      <c r="B57" s="18" t="s">
        <v>290</v>
      </c>
      <c r="C57" s="18"/>
      <c r="D57" s="18" t="s">
        <v>291</v>
      </c>
      <c r="E57" s="18" t="s">
        <v>228</v>
      </c>
      <c r="F57" s="18" t="s">
        <v>224</v>
      </c>
      <c r="G57" s="19">
        <v>2016</v>
      </c>
      <c r="H57" s="24">
        <v>43100</v>
      </c>
      <c r="I57" s="18"/>
      <c r="J57" s="18"/>
      <c r="K57" s="25" t="s">
        <v>12</v>
      </c>
      <c r="L57" s="21" t="str">
        <f>IFERROR(VLOOKUP(K57,ORDEN_ERI!A:C,2,0),0)</f>
        <v>Ganancia (pérdida) operaciones continuadas</v>
      </c>
      <c r="M57" s="21">
        <f>IFERROR(VLOOKUP(K57,ORDEN_ERI!A:C,3,0),0)</f>
        <v>26</v>
      </c>
      <c r="N57" s="31">
        <v>65806</v>
      </c>
    </row>
    <row r="58" spans="1:14" x14ac:dyDescent="0.25">
      <c r="A58" s="19">
        <v>830097620</v>
      </c>
      <c r="B58" s="18" t="s">
        <v>290</v>
      </c>
      <c r="C58" s="18"/>
      <c r="D58" s="18" t="s">
        <v>291</v>
      </c>
      <c r="E58" s="18" t="s">
        <v>228</v>
      </c>
      <c r="F58" s="18" t="s">
        <v>224</v>
      </c>
      <c r="G58" s="19">
        <v>2017</v>
      </c>
      <c r="H58" s="24">
        <v>43100</v>
      </c>
      <c r="I58" s="18"/>
      <c r="J58" s="18"/>
      <c r="K58" s="25" t="s">
        <v>13</v>
      </c>
      <c r="L58" s="21" t="str">
        <f>IFERROR(VLOOKUP(K58,ORDEN_ERI!A:C,2,0),0)</f>
        <v>Ganancia (pérdida)</v>
      </c>
      <c r="M58" s="21">
        <f>IFERROR(VLOOKUP(K58,ORDEN_ERI!A:C,3,0),0)</f>
        <v>28</v>
      </c>
      <c r="N58" s="31">
        <v>645893</v>
      </c>
    </row>
    <row r="59" spans="1:14" x14ac:dyDescent="0.25">
      <c r="A59" s="19">
        <v>830097620</v>
      </c>
      <c r="B59" s="18" t="s">
        <v>290</v>
      </c>
      <c r="C59" s="18"/>
      <c r="D59" s="18" t="s">
        <v>291</v>
      </c>
      <c r="E59" s="18" t="s">
        <v>228</v>
      </c>
      <c r="F59" s="18" t="s">
        <v>224</v>
      </c>
      <c r="G59" s="19">
        <v>2016</v>
      </c>
      <c r="H59" s="24">
        <v>43100</v>
      </c>
      <c r="I59" s="18"/>
      <c r="J59" s="18"/>
      <c r="K59" s="25" t="s">
        <v>13</v>
      </c>
      <c r="L59" s="21" t="str">
        <f>IFERROR(VLOOKUP(K59,ORDEN_ERI!A:C,2,0),0)</f>
        <v>Ganancia (pérdida)</v>
      </c>
      <c r="M59" s="21">
        <f>IFERROR(VLOOKUP(K59,ORDEN_ERI!A:C,3,0),0)</f>
        <v>28</v>
      </c>
      <c r="N59" s="31">
        <v>65806</v>
      </c>
    </row>
    <row r="60" spans="1:14" x14ac:dyDescent="0.25">
      <c r="A60" s="21">
        <v>800185295</v>
      </c>
      <c r="B60" s="18" t="s">
        <v>344</v>
      </c>
      <c r="C60" s="18"/>
      <c r="D60" s="18" t="s">
        <v>222</v>
      </c>
      <c r="E60" s="18" t="s">
        <v>228</v>
      </c>
      <c r="F60" s="18" t="s">
        <v>335</v>
      </c>
      <c r="G60" s="22">
        <v>2016</v>
      </c>
      <c r="H60" s="23">
        <v>43100</v>
      </c>
      <c r="I60" s="18"/>
      <c r="J60" s="18"/>
      <c r="K60" s="21" t="s">
        <v>1</v>
      </c>
      <c r="L60" s="21" t="str">
        <f>IFERROR(VLOOKUP(K60,ORDEN_ERI!A:C,2,0),0)</f>
        <v>Ingresos de actividades ordinarias</v>
      </c>
      <c r="M60" s="21">
        <f>IFERROR(VLOOKUP(K60,ORDEN_ERI!A:C,3,0),0)</f>
        <v>1</v>
      </c>
      <c r="N60" s="30">
        <v>939657832</v>
      </c>
    </row>
    <row r="61" spans="1:14" x14ac:dyDescent="0.25">
      <c r="A61" s="21">
        <v>800185295</v>
      </c>
      <c r="B61" s="18" t="s">
        <v>344</v>
      </c>
      <c r="C61" s="18"/>
      <c r="D61" s="18" t="s">
        <v>222</v>
      </c>
      <c r="E61" s="18" t="s">
        <v>228</v>
      </c>
      <c r="F61" s="18" t="s">
        <v>335</v>
      </c>
      <c r="G61" s="22">
        <v>2017</v>
      </c>
      <c r="H61" s="23">
        <v>43100</v>
      </c>
      <c r="I61" s="18"/>
      <c r="J61" s="18"/>
      <c r="K61" s="21" t="s">
        <v>1</v>
      </c>
      <c r="L61" s="21" t="str">
        <f>IFERROR(VLOOKUP(K61,ORDEN_ERI!A:C,2,0),0)</f>
        <v>Ingresos de actividades ordinarias</v>
      </c>
      <c r="M61" s="21">
        <f>IFERROR(VLOOKUP(K61,ORDEN_ERI!A:C,3,0),0)</f>
        <v>1</v>
      </c>
      <c r="N61" s="30">
        <v>1039937015</v>
      </c>
    </row>
    <row r="62" spans="1:14" x14ac:dyDescent="0.25">
      <c r="A62" s="21">
        <v>800185295</v>
      </c>
      <c r="B62" s="18" t="s">
        <v>344</v>
      </c>
      <c r="C62" s="18"/>
      <c r="D62" s="18" t="s">
        <v>222</v>
      </c>
      <c r="E62" s="18" t="s">
        <v>228</v>
      </c>
      <c r="F62" s="18" t="s">
        <v>335</v>
      </c>
      <c r="G62" s="22">
        <v>2016</v>
      </c>
      <c r="H62" s="23">
        <v>43100</v>
      </c>
      <c r="I62" s="18"/>
      <c r="J62" s="18"/>
      <c r="K62" s="21" t="s">
        <v>2</v>
      </c>
      <c r="L62" s="21" t="str">
        <f>IFERROR(VLOOKUP(K62,ORDEN_ERI!A:C,2,0),0)</f>
        <v>Costo de ventas</v>
      </c>
      <c r="M62" s="21">
        <f>IFERROR(VLOOKUP(K62,ORDEN_ERI!A:C,3,0),0)</f>
        <v>2</v>
      </c>
      <c r="N62" s="30">
        <v>822776813</v>
      </c>
    </row>
    <row r="63" spans="1:14" x14ac:dyDescent="0.25">
      <c r="A63" s="21">
        <v>800185295</v>
      </c>
      <c r="B63" s="18" t="s">
        <v>344</v>
      </c>
      <c r="C63" s="18"/>
      <c r="D63" s="18" t="s">
        <v>222</v>
      </c>
      <c r="E63" s="18" t="s">
        <v>228</v>
      </c>
      <c r="F63" s="18" t="s">
        <v>335</v>
      </c>
      <c r="G63" s="22">
        <v>2017</v>
      </c>
      <c r="H63" s="23">
        <v>43100</v>
      </c>
      <c r="I63" s="18"/>
      <c r="J63" s="18"/>
      <c r="K63" s="21" t="s">
        <v>2</v>
      </c>
      <c r="L63" s="21" t="str">
        <f>IFERROR(VLOOKUP(K63,ORDEN_ERI!A:C,2,0),0)</f>
        <v>Costo de ventas</v>
      </c>
      <c r="M63" s="21">
        <f>IFERROR(VLOOKUP(K63,ORDEN_ERI!A:C,3,0),0)</f>
        <v>2</v>
      </c>
      <c r="N63" s="30">
        <v>924323075</v>
      </c>
    </row>
    <row r="64" spans="1:14" x14ac:dyDescent="0.25">
      <c r="A64" s="21">
        <v>800185295</v>
      </c>
      <c r="B64" s="18" t="s">
        <v>344</v>
      </c>
      <c r="C64" s="18"/>
      <c r="D64" s="18" t="s">
        <v>222</v>
      </c>
      <c r="E64" s="18" t="s">
        <v>228</v>
      </c>
      <c r="F64" s="18" t="s">
        <v>335</v>
      </c>
      <c r="G64" s="22">
        <v>2016</v>
      </c>
      <c r="H64" s="23">
        <v>43100</v>
      </c>
      <c r="I64" s="18"/>
      <c r="J64" s="18"/>
      <c r="K64" s="21" t="s">
        <v>3</v>
      </c>
      <c r="L64" s="21" t="str">
        <f>IFERROR(VLOOKUP(K64,ORDEN_ERI!A:C,2,0),0)</f>
        <v>Ganancia bruta</v>
      </c>
      <c r="M64" s="21">
        <f>IFERROR(VLOOKUP(K64,ORDEN_ERI!A:C,3,0),0)</f>
        <v>3</v>
      </c>
      <c r="N64" s="30">
        <v>116881019</v>
      </c>
    </row>
    <row r="65" spans="1:14" x14ac:dyDescent="0.25">
      <c r="A65" s="21">
        <v>800185295</v>
      </c>
      <c r="B65" s="18" t="s">
        <v>344</v>
      </c>
      <c r="C65" s="18"/>
      <c r="D65" s="18" t="s">
        <v>222</v>
      </c>
      <c r="E65" s="18" t="s">
        <v>228</v>
      </c>
      <c r="F65" s="18" t="s">
        <v>335</v>
      </c>
      <c r="G65" s="22">
        <v>2017</v>
      </c>
      <c r="H65" s="23">
        <v>43100</v>
      </c>
      <c r="I65" s="18"/>
      <c r="J65" s="18"/>
      <c r="K65" s="21" t="s">
        <v>3</v>
      </c>
      <c r="L65" s="21" t="str">
        <f>IFERROR(VLOOKUP(K65,ORDEN_ERI!A:C,2,0),0)</f>
        <v>Ganancia bruta</v>
      </c>
      <c r="M65" s="21">
        <f>IFERROR(VLOOKUP(K65,ORDEN_ERI!A:C,3,0),0)</f>
        <v>3</v>
      </c>
      <c r="N65" s="30">
        <v>115613940</v>
      </c>
    </row>
    <row r="66" spans="1:14" x14ac:dyDescent="0.25">
      <c r="A66" s="21">
        <v>800185295</v>
      </c>
      <c r="B66" s="18" t="s">
        <v>344</v>
      </c>
      <c r="C66" s="18"/>
      <c r="D66" s="18" t="s">
        <v>222</v>
      </c>
      <c r="E66" s="18" t="s">
        <v>228</v>
      </c>
      <c r="F66" s="18" t="s">
        <v>335</v>
      </c>
      <c r="G66" s="22">
        <v>2016</v>
      </c>
      <c r="H66" s="23">
        <v>43100</v>
      </c>
      <c r="I66" s="18"/>
      <c r="J66" s="18"/>
      <c r="K66" s="21" t="s">
        <v>4</v>
      </c>
      <c r="L66" s="21" t="str">
        <f>IFERROR(VLOOKUP(K66,ORDEN_ERI!A:C,2,0),0)</f>
        <v>Otros ingresos</v>
      </c>
      <c r="M66" s="21">
        <f>IFERROR(VLOOKUP(K66,ORDEN_ERI!A:C,3,0),0)</f>
        <v>9</v>
      </c>
      <c r="N66" s="30">
        <v>3810218</v>
      </c>
    </row>
    <row r="67" spans="1:14" x14ac:dyDescent="0.25">
      <c r="A67" s="21">
        <v>800185295</v>
      </c>
      <c r="B67" s="18" t="s">
        <v>344</v>
      </c>
      <c r="C67" s="18"/>
      <c r="D67" s="18" t="s">
        <v>222</v>
      </c>
      <c r="E67" s="18" t="s">
        <v>228</v>
      </c>
      <c r="F67" s="18" t="s">
        <v>335</v>
      </c>
      <c r="G67" s="22">
        <v>2017</v>
      </c>
      <c r="H67" s="23">
        <v>43100</v>
      </c>
      <c r="I67" s="18"/>
      <c r="J67" s="18"/>
      <c r="K67" s="21" t="s">
        <v>4</v>
      </c>
      <c r="L67" s="21" t="str">
        <f>IFERROR(VLOOKUP(K67,ORDEN_ERI!A:C,2,0),0)</f>
        <v>Otros ingresos</v>
      </c>
      <c r="M67" s="21">
        <f>IFERROR(VLOOKUP(K67,ORDEN_ERI!A:C,3,0),0)</f>
        <v>9</v>
      </c>
      <c r="N67" s="30">
        <v>12821042</v>
      </c>
    </row>
    <row r="68" spans="1:14" x14ac:dyDescent="0.25">
      <c r="A68" s="21">
        <v>800185295</v>
      </c>
      <c r="B68" s="18" t="s">
        <v>344</v>
      </c>
      <c r="C68" s="18"/>
      <c r="D68" s="18" t="s">
        <v>222</v>
      </c>
      <c r="E68" s="18" t="s">
        <v>228</v>
      </c>
      <c r="F68" s="18" t="s">
        <v>335</v>
      </c>
      <c r="G68" s="22">
        <v>2016</v>
      </c>
      <c r="H68" s="23">
        <v>43100</v>
      </c>
      <c r="I68" s="18"/>
      <c r="J68" s="18"/>
      <c r="K68" s="21" t="s">
        <v>394</v>
      </c>
      <c r="L68" s="21" t="str">
        <f>IFERROR(VLOOKUP(K68,ORDEN_ERI!A:C,2,0),0)</f>
        <v>Costos de distribución</v>
      </c>
      <c r="M68" s="21">
        <f>IFERROR(VLOOKUP(K68,ORDEN_ERI!A:C,3,0),0)</f>
        <v>7</v>
      </c>
      <c r="N68" s="30">
        <v>520231</v>
      </c>
    </row>
    <row r="69" spans="1:14" x14ac:dyDescent="0.25">
      <c r="A69" s="21">
        <v>800185295</v>
      </c>
      <c r="B69" s="18" t="s">
        <v>344</v>
      </c>
      <c r="C69" s="18"/>
      <c r="D69" s="18" t="s">
        <v>222</v>
      </c>
      <c r="E69" s="18" t="s">
        <v>228</v>
      </c>
      <c r="F69" s="18" t="s">
        <v>335</v>
      </c>
      <c r="G69" s="22">
        <v>2017</v>
      </c>
      <c r="H69" s="23">
        <v>43100</v>
      </c>
      <c r="I69" s="18"/>
      <c r="J69" s="18"/>
      <c r="K69" s="21" t="s">
        <v>394</v>
      </c>
      <c r="L69" s="21" t="str">
        <f>IFERROR(VLOOKUP(K69,ORDEN_ERI!A:C,2,0),0)</f>
        <v>Costos de distribución</v>
      </c>
      <c r="M69" s="21">
        <f>IFERROR(VLOOKUP(K69,ORDEN_ERI!A:C,3,0),0)</f>
        <v>7</v>
      </c>
      <c r="N69" s="30">
        <v>263890</v>
      </c>
    </row>
    <row r="70" spans="1:14" x14ac:dyDescent="0.25">
      <c r="A70" s="21">
        <v>800185295</v>
      </c>
      <c r="B70" s="18" t="s">
        <v>344</v>
      </c>
      <c r="C70" s="18"/>
      <c r="D70" s="18" t="s">
        <v>222</v>
      </c>
      <c r="E70" s="18" t="s">
        <v>228</v>
      </c>
      <c r="F70" s="18" t="s">
        <v>335</v>
      </c>
      <c r="G70" s="22">
        <v>2016</v>
      </c>
      <c r="H70" s="23">
        <v>43100</v>
      </c>
      <c r="I70" s="18"/>
      <c r="J70" s="18"/>
      <c r="K70" s="21" t="s">
        <v>6</v>
      </c>
      <c r="L70" s="21" t="str">
        <f>IFERROR(VLOOKUP(K70,ORDEN_ERI!A:C,2,0),0)</f>
        <v>Gastos de administración</v>
      </c>
      <c r="M70" s="21">
        <f>IFERROR(VLOOKUP(K70,ORDEN_ERI!A:C,3,0),0)</f>
        <v>4</v>
      </c>
      <c r="N70" s="30">
        <v>40245938</v>
      </c>
    </row>
    <row r="71" spans="1:14" x14ac:dyDescent="0.25">
      <c r="A71" s="21">
        <v>800185295</v>
      </c>
      <c r="B71" s="18" t="s">
        <v>344</v>
      </c>
      <c r="C71" s="18"/>
      <c r="D71" s="18" t="s">
        <v>222</v>
      </c>
      <c r="E71" s="18" t="s">
        <v>228</v>
      </c>
      <c r="F71" s="18" t="s">
        <v>335</v>
      </c>
      <c r="G71" s="22">
        <v>2017</v>
      </c>
      <c r="H71" s="23">
        <v>43100</v>
      </c>
      <c r="I71" s="18"/>
      <c r="J71" s="18"/>
      <c r="K71" s="21" t="s">
        <v>6</v>
      </c>
      <c r="L71" s="21" t="str">
        <f>IFERROR(VLOOKUP(K71,ORDEN_ERI!A:C,2,0),0)</f>
        <v>Gastos de administración</v>
      </c>
      <c r="M71" s="21">
        <f>IFERROR(VLOOKUP(K71,ORDEN_ERI!A:C,3,0),0)</f>
        <v>4</v>
      </c>
      <c r="N71" s="30">
        <v>44943495</v>
      </c>
    </row>
    <row r="72" spans="1:14" x14ac:dyDescent="0.25">
      <c r="A72" s="21">
        <v>800185295</v>
      </c>
      <c r="B72" s="18" t="s">
        <v>344</v>
      </c>
      <c r="C72" s="18"/>
      <c r="D72" s="18" t="s">
        <v>222</v>
      </c>
      <c r="E72" s="18" t="s">
        <v>228</v>
      </c>
      <c r="F72" s="18" t="s">
        <v>335</v>
      </c>
      <c r="G72" s="22">
        <v>2016</v>
      </c>
      <c r="H72" s="23">
        <v>43100</v>
      </c>
      <c r="I72" s="18"/>
      <c r="J72" s="18"/>
      <c r="K72" s="21" t="s">
        <v>395</v>
      </c>
      <c r="L72" s="21" t="str">
        <f>IFERROR(VLOOKUP(K72,ORDEN_ERI!A:C,2,0),0)</f>
        <v>Otros gastos, por función</v>
      </c>
      <c r="M72" s="21">
        <f>IFERROR(VLOOKUP(K72,ORDEN_ERI!A:C,3,0),0)</f>
        <v>6</v>
      </c>
      <c r="N72" s="30">
        <v>1544534</v>
      </c>
    </row>
    <row r="73" spans="1:14" x14ac:dyDescent="0.25">
      <c r="A73" s="21">
        <v>800185295</v>
      </c>
      <c r="B73" s="18" t="s">
        <v>344</v>
      </c>
      <c r="C73" s="18"/>
      <c r="D73" s="18" t="s">
        <v>222</v>
      </c>
      <c r="E73" s="18" t="s">
        <v>228</v>
      </c>
      <c r="F73" s="18" t="s">
        <v>335</v>
      </c>
      <c r="G73" s="22">
        <v>2017</v>
      </c>
      <c r="H73" s="23">
        <v>43100</v>
      </c>
      <c r="I73" s="18"/>
      <c r="J73" s="18"/>
      <c r="K73" s="21" t="s">
        <v>395</v>
      </c>
      <c r="L73" s="21" t="str">
        <f>IFERROR(VLOOKUP(K73,ORDEN_ERI!A:C,2,0),0)</f>
        <v>Otros gastos, por función</v>
      </c>
      <c r="M73" s="21">
        <f>IFERROR(VLOOKUP(K73,ORDEN_ERI!A:C,3,0),0)</f>
        <v>6</v>
      </c>
      <c r="N73" s="30">
        <v>2779984</v>
      </c>
    </row>
    <row r="74" spans="1:14" x14ac:dyDescent="0.25">
      <c r="A74" s="21">
        <v>800185295</v>
      </c>
      <c r="B74" s="18" t="s">
        <v>344</v>
      </c>
      <c r="C74" s="18"/>
      <c r="D74" s="18" t="s">
        <v>222</v>
      </c>
      <c r="E74" s="18" t="s">
        <v>228</v>
      </c>
      <c r="F74" s="18" t="s">
        <v>335</v>
      </c>
      <c r="G74" s="22">
        <v>2016</v>
      </c>
      <c r="H74" s="23">
        <v>43100</v>
      </c>
      <c r="I74" s="18"/>
      <c r="J74" s="18"/>
      <c r="K74" s="21" t="s">
        <v>8</v>
      </c>
      <c r="L74" s="21" t="str">
        <f>IFERROR(VLOOKUP(K74,ORDEN_ERI!A:C,2,0),0)</f>
        <v>Ganancia (pérdida) por actividades de operación</v>
      </c>
      <c r="M74" s="21">
        <f>IFERROR(VLOOKUP(K74,ORDEN_ERI!A:C,3,0),0)</f>
        <v>11</v>
      </c>
      <c r="N74" s="30">
        <v>78380534</v>
      </c>
    </row>
    <row r="75" spans="1:14" x14ac:dyDescent="0.25">
      <c r="A75" s="21">
        <v>800185295</v>
      </c>
      <c r="B75" s="18" t="s">
        <v>344</v>
      </c>
      <c r="C75" s="18"/>
      <c r="D75" s="18" t="s">
        <v>222</v>
      </c>
      <c r="E75" s="18" t="s">
        <v>228</v>
      </c>
      <c r="F75" s="18" t="s">
        <v>335</v>
      </c>
      <c r="G75" s="22">
        <v>2017</v>
      </c>
      <c r="H75" s="23">
        <v>43100</v>
      </c>
      <c r="I75" s="18"/>
      <c r="J75" s="18"/>
      <c r="K75" s="21" t="s">
        <v>8</v>
      </c>
      <c r="L75" s="21" t="str">
        <f>IFERROR(VLOOKUP(K75,ORDEN_ERI!A:C,2,0),0)</f>
        <v>Ganancia (pérdida) por actividades de operación</v>
      </c>
      <c r="M75" s="21">
        <f>IFERROR(VLOOKUP(K75,ORDEN_ERI!A:C,3,0),0)</f>
        <v>11</v>
      </c>
      <c r="N75" s="30">
        <v>80447613</v>
      </c>
    </row>
    <row r="76" spans="1:14" x14ac:dyDescent="0.25">
      <c r="A76" s="21">
        <v>800185295</v>
      </c>
      <c r="B76" s="18" t="s">
        <v>344</v>
      </c>
      <c r="C76" s="18"/>
      <c r="D76" s="18" t="s">
        <v>222</v>
      </c>
      <c r="E76" s="18" t="s">
        <v>228</v>
      </c>
      <c r="F76" s="18" t="s">
        <v>335</v>
      </c>
      <c r="G76" s="22">
        <v>2016</v>
      </c>
      <c r="H76" s="23">
        <v>43100</v>
      </c>
      <c r="I76" s="18"/>
      <c r="J76" s="18"/>
      <c r="K76" s="21" t="s">
        <v>9</v>
      </c>
      <c r="L76" s="21" t="str">
        <f>IFERROR(VLOOKUP(K76,ORDEN_ERI!A:C,2,0),0)</f>
        <v>Ingresos financieros</v>
      </c>
      <c r="M76" s="21">
        <f>IFERROR(VLOOKUP(K76,ORDEN_ERI!A:C,3,0),0)</f>
        <v>13</v>
      </c>
      <c r="N76" s="30">
        <v>23863172</v>
      </c>
    </row>
    <row r="77" spans="1:14" x14ac:dyDescent="0.25">
      <c r="A77" s="21">
        <v>800185295</v>
      </c>
      <c r="B77" s="18" t="s">
        <v>344</v>
      </c>
      <c r="C77" s="18"/>
      <c r="D77" s="18" t="s">
        <v>222</v>
      </c>
      <c r="E77" s="18" t="s">
        <v>228</v>
      </c>
      <c r="F77" s="18" t="s">
        <v>335</v>
      </c>
      <c r="G77" s="22">
        <v>2017</v>
      </c>
      <c r="H77" s="23">
        <v>43100</v>
      </c>
      <c r="I77" s="18"/>
      <c r="J77" s="18"/>
      <c r="K77" s="21" t="s">
        <v>9</v>
      </c>
      <c r="L77" s="21" t="str">
        <f>IFERROR(VLOOKUP(K77,ORDEN_ERI!A:C,2,0),0)</f>
        <v>Ingresos financieros</v>
      </c>
      <c r="M77" s="21">
        <f>IFERROR(VLOOKUP(K77,ORDEN_ERI!A:C,3,0),0)</f>
        <v>13</v>
      </c>
      <c r="N77" s="30">
        <v>11589259</v>
      </c>
    </row>
    <row r="78" spans="1:14" x14ac:dyDescent="0.25">
      <c r="A78" s="21">
        <v>800185295</v>
      </c>
      <c r="B78" s="18" t="s">
        <v>344</v>
      </c>
      <c r="C78" s="18"/>
      <c r="D78" s="18" t="s">
        <v>222</v>
      </c>
      <c r="E78" s="18" t="s">
        <v>228</v>
      </c>
      <c r="F78" s="18" t="s">
        <v>335</v>
      </c>
      <c r="G78" s="22">
        <v>2016</v>
      </c>
      <c r="H78" s="23">
        <v>43100</v>
      </c>
      <c r="I78" s="18"/>
      <c r="J78" s="18"/>
      <c r="K78" s="21" t="s">
        <v>10</v>
      </c>
      <c r="L78" s="21" t="str">
        <f>IFERROR(VLOOKUP(K78,ORDEN_ERI!A:C,2,0),0)</f>
        <v>Costos financieros</v>
      </c>
      <c r="M78" s="21">
        <f>IFERROR(VLOOKUP(K78,ORDEN_ERI!A:C,3,0),0)</f>
        <v>14</v>
      </c>
      <c r="N78" s="30">
        <v>37622908</v>
      </c>
    </row>
    <row r="79" spans="1:14" x14ac:dyDescent="0.25">
      <c r="A79" s="21">
        <v>800185295</v>
      </c>
      <c r="B79" s="18" t="s">
        <v>344</v>
      </c>
      <c r="C79" s="18"/>
      <c r="D79" s="18" t="s">
        <v>222</v>
      </c>
      <c r="E79" s="18" t="s">
        <v>228</v>
      </c>
      <c r="F79" s="18" t="s">
        <v>335</v>
      </c>
      <c r="G79" s="22">
        <v>2017</v>
      </c>
      <c r="H79" s="23">
        <v>43100</v>
      </c>
      <c r="I79" s="18"/>
      <c r="J79" s="18"/>
      <c r="K79" s="21" t="s">
        <v>10</v>
      </c>
      <c r="L79" s="21" t="str">
        <f>IFERROR(VLOOKUP(K79,ORDEN_ERI!A:C,2,0),0)</f>
        <v>Costos financieros</v>
      </c>
      <c r="M79" s="21">
        <f>IFERROR(VLOOKUP(K79,ORDEN_ERI!A:C,3,0),0)</f>
        <v>14</v>
      </c>
      <c r="N79" s="30">
        <v>44272866</v>
      </c>
    </row>
    <row r="80" spans="1:14" x14ac:dyDescent="0.25">
      <c r="A80" s="21">
        <v>800185295</v>
      </c>
      <c r="B80" s="18" t="s">
        <v>344</v>
      </c>
      <c r="C80" s="18"/>
      <c r="D80" s="18" t="s">
        <v>222</v>
      </c>
      <c r="E80" s="18" t="s">
        <v>228</v>
      </c>
      <c r="F80" s="18" t="s">
        <v>335</v>
      </c>
      <c r="G80" s="22">
        <v>2016</v>
      </c>
      <c r="H80" s="23">
        <v>43100</v>
      </c>
      <c r="I80" s="18"/>
      <c r="J80" s="18"/>
      <c r="K80" s="21" t="s">
        <v>11</v>
      </c>
      <c r="L80" s="21" t="str">
        <f>IFERROR(VLOOKUP(K80,ORDEN_ERI!A:C,2,0),0)</f>
        <v>Ganancia (pérdida), antes de impuestos</v>
      </c>
      <c r="M80" s="21">
        <f>IFERROR(VLOOKUP(K80,ORDEN_ERI!A:C,3,0),0)</f>
        <v>23</v>
      </c>
      <c r="N80" s="30">
        <v>64620798</v>
      </c>
    </row>
    <row r="81" spans="1:14" x14ac:dyDescent="0.25">
      <c r="A81" s="21">
        <v>800185295</v>
      </c>
      <c r="B81" s="18" t="s">
        <v>344</v>
      </c>
      <c r="C81" s="18"/>
      <c r="D81" s="18" t="s">
        <v>222</v>
      </c>
      <c r="E81" s="18" t="s">
        <v>228</v>
      </c>
      <c r="F81" s="18" t="s">
        <v>335</v>
      </c>
      <c r="G81" s="22">
        <v>2017</v>
      </c>
      <c r="H81" s="23">
        <v>43100</v>
      </c>
      <c r="I81" s="18"/>
      <c r="J81" s="18"/>
      <c r="K81" s="21" t="s">
        <v>11</v>
      </c>
      <c r="L81" s="21" t="str">
        <f>IFERROR(VLOOKUP(K81,ORDEN_ERI!A:C,2,0),0)</f>
        <v>Ganancia (pérdida), antes de impuestos</v>
      </c>
      <c r="M81" s="21">
        <f>IFERROR(VLOOKUP(K81,ORDEN_ERI!A:C,3,0),0)</f>
        <v>23</v>
      </c>
      <c r="N81" s="30">
        <v>47764006</v>
      </c>
    </row>
    <row r="82" spans="1:14" x14ac:dyDescent="0.25">
      <c r="A82" s="21">
        <v>800185295</v>
      </c>
      <c r="B82" s="18" t="s">
        <v>344</v>
      </c>
      <c r="C82" s="18"/>
      <c r="D82" s="18" t="s">
        <v>222</v>
      </c>
      <c r="E82" s="18" t="s">
        <v>228</v>
      </c>
      <c r="F82" s="18" t="s">
        <v>335</v>
      </c>
      <c r="G82" s="22">
        <v>2016</v>
      </c>
      <c r="H82" s="23">
        <v>43100</v>
      </c>
      <c r="I82" s="18"/>
      <c r="J82" s="18"/>
      <c r="K82" s="21" t="s">
        <v>397</v>
      </c>
      <c r="L82" s="21" t="str">
        <f>IFERROR(VLOOKUP(K82,ORDEN_ERI!A:C,2,0),0)</f>
        <v>Gasto (ingreso) por impuestos, operaciones continuadas</v>
      </c>
      <c r="M82" s="21">
        <f>IFERROR(VLOOKUP(K82,ORDEN_ERI!A:C,3,0),0)</f>
        <v>24</v>
      </c>
      <c r="N82" s="30">
        <v>11531957</v>
      </c>
    </row>
    <row r="83" spans="1:14" x14ac:dyDescent="0.25">
      <c r="A83" s="21">
        <v>800185295</v>
      </c>
      <c r="B83" s="18" t="s">
        <v>344</v>
      </c>
      <c r="C83" s="18"/>
      <c r="D83" s="18" t="s">
        <v>222</v>
      </c>
      <c r="E83" s="18" t="s">
        <v>228</v>
      </c>
      <c r="F83" s="18" t="s">
        <v>335</v>
      </c>
      <c r="G83" s="22">
        <v>2017</v>
      </c>
      <c r="H83" s="23">
        <v>43100</v>
      </c>
      <c r="I83" s="18"/>
      <c r="J83" s="18"/>
      <c r="K83" s="21" t="s">
        <v>397</v>
      </c>
      <c r="L83" s="21" t="str">
        <f>IFERROR(VLOOKUP(K83,ORDEN_ERI!A:C,2,0),0)</f>
        <v>Gasto (ingreso) por impuestos, operaciones continuadas</v>
      </c>
      <c r="M83" s="21">
        <f>IFERROR(VLOOKUP(K83,ORDEN_ERI!A:C,3,0),0)</f>
        <v>24</v>
      </c>
      <c r="N83" s="30">
        <v>11739483</v>
      </c>
    </row>
    <row r="84" spans="1:14" x14ac:dyDescent="0.25">
      <c r="A84" s="21">
        <v>800185295</v>
      </c>
      <c r="B84" s="18" t="s">
        <v>344</v>
      </c>
      <c r="C84" s="18"/>
      <c r="D84" s="18" t="s">
        <v>222</v>
      </c>
      <c r="E84" s="18" t="s">
        <v>228</v>
      </c>
      <c r="F84" s="18" t="s">
        <v>335</v>
      </c>
      <c r="G84" s="22">
        <v>2016</v>
      </c>
      <c r="H84" s="23">
        <v>43100</v>
      </c>
      <c r="I84" s="18"/>
      <c r="J84" s="18"/>
      <c r="K84" s="21" t="s">
        <v>12</v>
      </c>
      <c r="L84" s="21" t="str">
        <f>IFERROR(VLOOKUP(K84,ORDEN_ERI!A:C,2,0),0)</f>
        <v>Ganancia (pérdida) operaciones continuadas</v>
      </c>
      <c r="M84" s="21">
        <f>IFERROR(VLOOKUP(K84,ORDEN_ERI!A:C,3,0),0)</f>
        <v>26</v>
      </c>
      <c r="N84" s="30">
        <v>53088841</v>
      </c>
    </row>
    <row r="85" spans="1:14" x14ac:dyDescent="0.25">
      <c r="A85" s="21">
        <v>800185295</v>
      </c>
      <c r="B85" s="18" t="s">
        <v>344</v>
      </c>
      <c r="C85" s="18"/>
      <c r="D85" s="18" t="s">
        <v>222</v>
      </c>
      <c r="E85" s="18" t="s">
        <v>228</v>
      </c>
      <c r="F85" s="18" t="s">
        <v>335</v>
      </c>
      <c r="G85" s="22">
        <v>2017</v>
      </c>
      <c r="H85" s="23">
        <v>43100</v>
      </c>
      <c r="I85" s="18"/>
      <c r="J85" s="18"/>
      <c r="K85" s="21" t="s">
        <v>12</v>
      </c>
      <c r="L85" s="21" t="str">
        <f>IFERROR(VLOOKUP(K85,ORDEN_ERI!A:C,2,0),0)</f>
        <v>Ganancia (pérdida) operaciones continuadas</v>
      </c>
      <c r="M85" s="21">
        <f>IFERROR(VLOOKUP(K85,ORDEN_ERI!A:C,3,0),0)</f>
        <v>26</v>
      </c>
      <c r="N85" s="30">
        <v>36024523</v>
      </c>
    </row>
    <row r="86" spans="1:14" x14ac:dyDescent="0.25">
      <c r="A86" s="21">
        <v>800185295</v>
      </c>
      <c r="B86" s="18" t="s">
        <v>344</v>
      </c>
      <c r="C86" s="18"/>
      <c r="D86" s="18" t="s">
        <v>222</v>
      </c>
      <c r="E86" s="18" t="s">
        <v>228</v>
      </c>
      <c r="F86" s="18" t="s">
        <v>335</v>
      </c>
      <c r="G86" s="22">
        <v>2016</v>
      </c>
      <c r="H86" s="23">
        <v>43100</v>
      </c>
      <c r="I86" s="18"/>
      <c r="J86" s="18"/>
      <c r="K86" s="21" t="s">
        <v>13</v>
      </c>
      <c r="L86" s="21" t="str">
        <f>IFERROR(VLOOKUP(K86,ORDEN_ERI!A:C,2,0),0)</f>
        <v>Ganancia (pérdida)</v>
      </c>
      <c r="M86" s="21">
        <f>IFERROR(VLOOKUP(K86,ORDEN_ERI!A:C,3,0),0)</f>
        <v>28</v>
      </c>
      <c r="N86" s="30">
        <v>53088841</v>
      </c>
    </row>
    <row r="87" spans="1:14" x14ac:dyDescent="0.25">
      <c r="A87" s="21">
        <v>800185295</v>
      </c>
      <c r="B87" s="18" t="s">
        <v>344</v>
      </c>
      <c r="C87" s="18"/>
      <c r="D87" s="18" t="s">
        <v>222</v>
      </c>
      <c r="E87" s="18" t="s">
        <v>228</v>
      </c>
      <c r="F87" s="18" t="s">
        <v>335</v>
      </c>
      <c r="G87" s="22">
        <v>2017</v>
      </c>
      <c r="H87" s="23">
        <v>43100</v>
      </c>
      <c r="I87" s="18"/>
      <c r="J87" s="18"/>
      <c r="K87" s="21" t="s">
        <v>13</v>
      </c>
      <c r="L87" s="21" t="str">
        <f>IFERROR(VLOOKUP(K87,ORDEN_ERI!A:C,2,0),0)</f>
        <v>Ganancia (pérdida)</v>
      </c>
      <c r="M87" s="21">
        <f>IFERROR(VLOOKUP(K87,ORDEN_ERI!A:C,3,0),0)</f>
        <v>28</v>
      </c>
      <c r="N87" s="30">
        <v>36024523</v>
      </c>
    </row>
    <row r="88" spans="1:14" x14ac:dyDescent="0.25">
      <c r="A88" s="21">
        <v>800240724</v>
      </c>
      <c r="B88" s="18" t="s">
        <v>348</v>
      </c>
      <c r="C88" s="18"/>
      <c r="D88" s="18" t="s">
        <v>230</v>
      </c>
      <c r="E88" s="18" t="s">
        <v>228</v>
      </c>
      <c r="F88" s="18" t="s">
        <v>335</v>
      </c>
      <c r="G88" s="22">
        <v>2016</v>
      </c>
      <c r="H88" s="26">
        <v>43100</v>
      </c>
      <c r="I88" s="18"/>
      <c r="J88" s="18"/>
      <c r="K88" s="18" t="s">
        <v>1</v>
      </c>
      <c r="L88" s="21" t="str">
        <f>IFERROR(VLOOKUP(K88,ORDEN_ERI!A:C,2,0),0)</f>
        <v>Ingresos de actividades ordinarias</v>
      </c>
      <c r="M88" s="21">
        <f>IFERROR(VLOOKUP(K88,ORDEN_ERI!A:C,3,0),0)</f>
        <v>1</v>
      </c>
      <c r="N88" s="30">
        <v>199973687</v>
      </c>
    </row>
    <row r="89" spans="1:14" x14ac:dyDescent="0.25">
      <c r="A89" s="21">
        <v>800240724</v>
      </c>
      <c r="B89" s="18" t="s">
        <v>348</v>
      </c>
      <c r="C89" s="18"/>
      <c r="D89" s="18" t="s">
        <v>230</v>
      </c>
      <c r="E89" s="18" t="s">
        <v>228</v>
      </c>
      <c r="F89" s="18" t="s">
        <v>335</v>
      </c>
      <c r="G89" s="22">
        <v>2017</v>
      </c>
      <c r="H89" s="26">
        <v>43100</v>
      </c>
      <c r="I89" s="18"/>
      <c r="J89" s="18"/>
      <c r="K89" s="18" t="s">
        <v>1</v>
      </c>
      <c r="L89" s="21" t="str">
        <f>IFERROR(VLOOKUP(K89,ORDEN_ERI!A:C,2,0),0)</f>
        <v>Ingresos de actividades ordinarias</v>
      </c>
      <c r="M89" s="21">
        <f>IFERROR(VLOOKUP(K89,ORDEN_ERI!A:C,3,0),0)</f>
        <v>1</v>
      </c>
      <c r="N89" s="30">
        <v>277019237</v>
      </c>
    </row>
    <row r="90" spans="1:14" x14ac:dyDescent="0.25">
      <c r="A90" s="21">
        <v>800240724</v>
      </c>
      <c r="B90" s="18" t="s">
        <v>348</v>
      </c>
      <c r="C90" s="18"/>
      <c r="D90" s="18" t="s">
        <v>230</v>
      </c>
      <c r="E90" s="18" t="s">
        <v>228</v>
      </c>
      <c r="F90" s="18" t="s">
        <v>335</v>
      </c>
      <c r="G90" s="22">
        <v>2016</v>
      </c>
      <c r="H90" s="26">
        <v>43100</v>
      </c>
      <c r="I90" s="18"/>
      <c r="J90" s="18"/>
      <c r="K90" s="18" t="s">
        <v>2</v>
      </c>
      <c r="L90" s="21" t="str">
        <f>IFERROR(VLOOKUP(K90,ORDEN_ERI!A:C,2,0),0)</f>
        <v>Costo de ventas</v>
      </c>
      <c r="M90" s="21">
        <f>IFERROR(VLOOKUP(K90,ORDEN_ERI!A:C,3,0),0)</f>
        <v>2</v>
      </c>
      <c r="N90" s="30">
        <v>179640284</v>
      </c>
    </row>
    <row r="91" spans="1:14" x14ac:dyDescent="0.25">
      <c r="A91" s="21">
        <v>800240724</v>
      </c>
      <c r="B91" s="18" t="s">
        <v>348</v>
      </c>
      <c r="C91" s="18"/>
      <c r="D91" s="18" t="s">
        <v>230</v>
      </c>
      <c r="E91" s="18" t="s">
        <v>228</v>
      </c>
      <c r="F91" s="18" t="s">
        <v>335</v>
      </c>
      <c r="G91" s="22">
        <v>2017</v>
      </c>
      <c r="H91" s="26">
        <v>43100</v>
      </c>
      <c r="I91" s="18"/>
      <c r="J91" s="18"/>
      <c r="K91" s="18" t="s">
        <v>2</v>
      </c>
      <c r="L91" s="21" t="str">
        <f>IFERROR(VLOOKUP(K91,ORDEN_ERI!A:C,2,0),0)</f>
        <v>Costo de ventas</v>
      </c>
      <c r="M91" s="21">
        <f>IFERROR(VLOOKUP(K91,ORDEN_ERI!A:C,3,0),0)</f>
        <v>2</v>
      </c>
      <c r="N91" s="30">
        <v>257896762</v>
      </c>
    </row>
    <row r="92" spans="1:14" x14ac:dyDescent="0.25">
      <c r="A92" s="21">
        <v>800240724</v>
      </c>
      <c r="B92" s="18" t="s">
        <v>348</v>
      </c>
      <c r="C92" s="18"/>
      <c r="D92" s="18" t="s">
        <v>230</v>
      </c>
      <c r="E92" s="18" t="s">
        <v>228</v>
      </c>
      <c r="F92" s="18" t="s">
        <v>335</v>
      </c>
      <c r="G92" s="22">
        <v>2016</v>
      </c>
      <c r="H92" s="26">
        <v>43100</v>
      </c>
      <c r="I92" s="18"/>
      <c r="J92" s="18"/>
      <c r="K92" s="18" t="s">
        <v>3</v>
      </c>
      <c r="L92" s="21" t="str">
        <f>IFERROR(VLOOKUP(K92,ORDEN_ERI!A:C,2,0),0)</f>
        <v>Ganancia bruta</v>
      </c>
      <c r="M92" s="21">
        <f>IFERROR(VLOOKUP(K92,ORDEN_ERI!A:C,3,0),0)</f>
        <v>3</v>
      </c>
      <c r="N92" s="30">
        <v>20333403</v>
      </c>
    </row>
    <row r="93" spans="1:14" x14ac:dyDescent="0.25">
      <c r="A93" s="21">
        <v>800240724</v>
      </c>
      <c r="B93" s="18" t="s">
        <v>348</v>
      </c>
      <c r="C93" s="18"/>
      <c r="D93" s="18" t="s">
        <v>230</v>
      </c>
      <c r="E93" s="18" t="s">
        <v>228</v>
      </c>
      <c r="F93" s="18" t="s">
        <v>335</v>
      </c>
      <c r="G93" s="22">
        <v>2017</v>
      </c>
      <c r="H93" s="26">
        <v>43100</v>
      </c>
      <c r="I93" s="18"/>
      <c r="J93" s="18"/>
      <c r="K93" s="18" t="s">
        <v>3</v>
      </c>
      <c r="L93" s="21" t="str">
        <f>IFERROR(VLOOKUP(K93,ORDEN_ERI!A:C,2,0),0)</f>
        <v>Ganancia bruta</v>
      </c>
      <c r="M93" s="21">
        <f>IFERROR(VLOOKUP(K93,ORDEN_ERI!A:C,3,0),0)</f>
        <v>3</v>
      </c>
      <c r="N93" s="30">
        <v>19122475</v>
      </c>
    </row>
    <row r="94" spans="1:14" x14ac:dyDescent="0.25">
      <c r="A94" s="21">
        <v>800240724</v>
      </c>
      <c r="B94" s="18" t="s">
        <v>348</v>
      </c>
      <c r="C94" s="18"/>
      <c r="D94" s="18" t="s">
        <v>230</v>
      </c>
      <c r="E94" s="18" t="s">
        <v>228</v>
      </c>
      <c r="F94" s="18" t="s">
        <v>335</v>
      </c>
      <c r="G94" s="22">
        <v>2016</v>
      </c>
      <c r="H94" s="26">
        <v>43100</v>
      </c>
      <c r="I94" s="18"/>
      <c r="J94" s="18"/>
      <c r="K94" s="18" t="s">
        <v>4</v>
      </c>
      <c r="L94" s="21" t="str">
        <f>IFERROR(VLOOKUP(K94,ORDEN_ERI!A:C,2,0),0)</f>
        <v>Otros ingresos</v>
      </c>
      <c r="M94" s="21">
        <f>IFERROR(VLOOKUP(K94,ORDEN_ERI!A:C,3,0),0)</f>
        <v>9</v>
      </c>
      <c r="N94" s="30">
        <v>1707367</v>
      </c>
    </row>
    <row r="95" spans="1:14" x14ac:dyDescent="0.25">
      <c r="A95" s="21">
        <v>800240724</v>
      </c>
      <c r="B95" s="18" t="s">
        <v>348</v>
      </c>
      <c r="C95" s="18"/>
      <c r="D95" s="18" t="s">
        <v>230</v>
      </c>
      <c r="E95" s="18" t="s">
        <v>228</v>
      </c>
      <c r="F95" s="18" t="s">
        <v>335</v>
      </c>
      <c r="G95" s="22">
        <v>2017</v>
      </c>
      <c r="H95" s="26">
        <v>43100</v>
      </c>
      <c r="I95" s="18"/>
      <c r="J95" s="18"/>
      <c r="K95" s="18" t="s">
        <v>4</v>
      </c>
      <c r="L95" s="21" t="str">
        <f>IFERROR(VLOOKUP(K95,ORDEN_ERI!A:C,2,0),0)</f>
        <v>Otros ingresos</v>
      </c>
      <c r="M95" s="21">
        <f>IFERROR(VLOOKUP(K95,ORDEN_ERI!A:C,3,0),0)</f>
        <v>9</v>
      </c>
      <c r="N95" s="30">
        <v>1725434</v>
      </c>
    </row>
    <row r="96" spans="1:14" x14ac:dyDescent="0.25">
      <c r="A96" s="21">
        <v>800240724</v>
      </c>
      <c r="B96" s="18" t="s">
        <v>348</v>
      </c>
      <c r="C96" s="18"/>
      <c r="D96" s="18" t="s">
        <v>230</v>
      </c>
      <c r="E96" s="18" t="s">
        <v>228</v>
      </c>
      <c r="F96" s="18" t="s">
        <v>335</v>
      </c>
      <c r="G96" s="22">
        <v>2016</v>
      </c>
      <c r="H96" s="26">
        <v>43100</v>
      </c>
      <c r="I96" s="18"/>
      <c r="J96" s="18"/>
      <c r="K96" s="18" t="s">
        <v>6</v>
      </c>
      <c r="L96" s="21" t="str">
        <f>IFERROR(VLOOKUP(K96,ORDEN_ERI!A:C,2,0),0)</f>
        <v>Gastos de administración</v>
      </c>
      <c r="M96" s="21">
        <f>IFERROR(VLOOKUP(K96,ORDEN_ERI!A:C,3,0),0)</f>
        <v>4</v>
      </c>
      <c r="N96" s="30">
        <v>6632362</v>
      </c>
    </row>
    <row r="97" spans="1:14" x14ac:dyDescent="0.25">
      <c r="A97" s="21">
        <v>800240724</v>
      </c>
      <c r="B97" s="18" t="s">
        <v>348</v>
      </c>
      <c r="C97" s="18"/>
      <c r="D97" s="18" t="s">
        <v>230</v>
      </c>
      <c r="E97" s="18" t="s">
        <v>228</v>
      </c>
      <c r="F97" s="18" t="s">
        <v>335</v>
      </c>
      <c r="G97" s="22">
        <v>2017</v>
      </c>
      <c r="H97" s="26">
        <v>43100</v>
      </c>
      <c r="I97" s="18"/>
      <c r="J97" s="18"/>
      <c r="K97" s="18" t="s">
        <v>6</v>
      </c>
      <c r="L97" s="21" t="str">
        <f>IFERROR(VLOOKUP(K97,ORDEN_ERI!A:C,2,0),0)</f>
        <v>Gastos de administración</v>
      </c>
      <c r="M97" s="21">
        <f>IFERROR(VLOOKUP(K97,ORDEN_ERI!A:C,3,0),0)</f>
        <v>4</v>
      </c>
      <c r="N97" s="30">
        <v>9545030</v>
      </c>
    </row>
    <row r="98" spans="1:14" x14ac:dyDescent="0.25">
      <c r="A98" s="21">
        <v>800240724</v>
      </c>
      <c r="B98" s="18" t="s">
        <v>348</v>
      </c>
      <c r="C98" s="18"/>
      <c r="D98" s="18" t="s">
        <v>230</v>
      </c>
      <c r="E98" s="18" t="s">
        <v>228</v>
      </c>
      <c r="F98" s="18" t="s">
        <v>335</v>
      </c>
      <c r="G98" s="22">
        <v>2016</v>
      </c>
      <c r="H98" s="26">
        <v>43100</v>
      </c>
      <c r="I98" s="18"/>
      <c r="J98" s="18"/>
      <c r="K98" s="18" t="s">
        <v>395</v>
      </c>
      <c r="L98" s="21" t="str">
        <f>IFERROR(VLOOKUP(K98,ORDEN_ERI!A:C,2,0),0)</f>
        <v>Otros gastos, por función</v>
      </c>
      <c r="M98" s="21">
        <f>IFERROR(VLOOKUP(K98,ORDEN_ERI!A:C,3,0),0)</f>
        <v>6</v>
      </c>
      <c r="N98" s="30">
        <v>521379</v>
      </c>
    </row>
    <row r="99" spans="1:14" x14ac:dyDescent="0.25">
      <c r="A99" s="21">
        <v>800240724</v>
      </c>
      <c r="B99" s="18" t="s">
        <v>348</v>
      </c>
      <c r="C99" s="18"/>
      <c r="D99" s="18" t="s">
        <v>230</v>
      </c>
      <c r="E99" s="18" t="s">
        <v>228</v>
      </c>
      <c r="F99" s="18" t="s">
        <v>335</v>
      </c>
      <c r="G99" s="22">
        <v>2017</v>
      </c>
      <c r="H99" s="26">
        <v>43100</v>
      </c>
      <c r="I99" s="18"/>
      <c r="J99" s="18"/>
      <c r="K99" s="18" t="s">
        <v>395</v>
      </c>
      <c r="L99" s="21" t="str">
        <f>IFERROR(VLOOKUP(K99,ORDEN_ERI!A:C,2,0),0)</f>
        <v>Otros gastos, por función</v>
      </c>
      <c r="M99" s="21">
        <f>IFERROR(VLOOKUP(K99,ORDEN_ERI!A:C,3,0),0)</f>
        <v>6</v>
      </c>
      <c r="N99" s="30">
        <v>809839</v>
      </c>
    </row>
    <row r="100" spans="1:14" x14ac:dyDescent="0.25">
      <c r="A100" s="21">
        <v>800240724</v>
      </c>
      <c r="B100" s="18" t="s">
        <v>348</v>
      </c>
      <c r="C100" s="18"/>
      <c r="D100" s="18" t="s">
        <v>230</v>
      </c>
      <c r="E100" s="18" t="s">
        <v>228</v>
      </c>
      <c r="F100" s="18" t="s">
        <v>335</v>
      </c>
      <c r="G100" s="22">
        <v>2016</v>
      </c>
      <c r="H100" s="26">
        <v>43100</v>
      </c>
      <c r="I100" s="18"/>
      <c r="J100" s="18"/>
      <c r="K100" s="18" t="s">
        <v>8</v>
      </c>
      <c r="L100" s="21" t="str">
        <f>IFERROR(VLOOKUP(K100,ORDEN_ERI!A:C,2,0),0)</f>
        <v>Ganancia (pérdida) por actividades de operación</v>
      </c>
      <c r="M100" s="21">
        <f>IFERROR(VLOOKUP(K100,ORDEN_ERI!A:C,3,0),0)</f>
        <v>11</v>
      </c>
      <c r="N100" s="30">
        <v>14887029</v>
      </c>
    </row>
    <row r="101" spans="1:14" x14ac:dyDescent="0.25">
      <c r="A101" s="21">
        <v>800240724</v>
      </c>
      <c r="B101" s="18" t="s">
        <v>348</v>
      </c>
      <c r="C101" s="18"/>
      <c r="D101" s="18" t="s">
        <v>230</v>
      </c>
      <c r="E101" s="18" t="s">
        <v>228</v>
      </c>
      <c r="F101" s="18" t="s">
        <v>335</v>
      </c>
      <c r="G101" s="22">
        <v>2017</v>
      </c>
      <c r="H101" s="26">
        <v>43100</v>
      </c>
      <c r="I101" s="18"/>
      <c r="J101" s="18"/>
      <c r="K101" s="18" t="s">
        <v>8</v>
      </c>
      <c r="L101" s="21" t="str">
        <f>IFERROR(VLOOKUP(K101,ORDEN_ERI!A:C,2,0),0)</f>
        <v>Ganancia (pérdida) por actividades de operación</v>
      </c>
      <c r="M101" s="21">
        <f>IFERROR(VLOOKUP(K101,ORDEN_ERI!A:C,3,0),0)</f>
        <v>11</v>
      </c>
      <c r="N101" s="30">
        <v>10493040</v>
      </c>
    </row>
    <row r="102" spans="1:14" x14ac:dyDescent="0.25">
      <c r="A102" s="21">
        <v>800240724</v>
      </c>
      <c r="B102" s="18" t="s">
        <v>348</v>
      </c>
      <c r="C102" s="18"/>
      <c r="D102" s="18" t="s">
        <v>230</v>
      </c>
      <c r="E102" s="18" t="s">
        <v>228</v>
      </c>
      <c r="F102" s="18" t="s">
        <v>335</v>
      </c>
      <c r="G102" s="22">
        <v>2016</v>
      </c>
      <c r="H102" s="26">
        <v>43100</v>
      </c>
      <c r="I102" s="18"/>
      <c r="J102" s="18"/>
      <c r="K102" s="18" t="s">
        <v>27</v>
      </c>
      <c r="L102" s="21" t="str">
        <f>IFERROR(VLOOKUP(K102,ORDEN_ERI!A:C,2,0),0)</f>
        <v>Ganancias (pérdidas) que surgen de la baja en cuentas</v>
      </c>
      <c r="M102" s="21">
        <f>IFERROR(VLOOKUP(K102,ORDEN_ERI!A:C,3,0),0)</f>
        <v>19</v>
      </c>
      <c r="N102" s="30">
        <v>-40669</v>
      </c>
    </row>
    <row r="103" spans="1:14" x14ac:dyDescent="0.25">
      <c r="A103" s="21">
        <v>800240724</v>
      </c>
      <c r="B103" s="18" t="s">
        <v>348</v>
      </c>
      <c r="C103" s="18"/>
      <c r="D103" s="18" t="s">
        <v>230</v>
      </c>
      <c r="E103" s="18" t="s">
        <v>228</v>
      </c>
      <c r="F103" s="18" t="s">
        <v>335</v>
      </c>
      <c r="G103" s="22">
        <v>2016</v>
      </c>
      <c r="H103" s="26">
        <v>43100</v>
      </c>
      <c r="I103" s="18"/>
      <c r="J103" s="18"/>
      <c r="K103" s="18" t="s">
        <v>10</v>
      </c>
      <c r="L103" s="21" t="str">
        <f>IFERROR(VLOOKUP(K103,ORDEN_ERI!A:C,2,0),0)</f>
        <v>Costos financieros</v>
      </c>
      <c r="M103" s="21">
        <f>IFERROR(VLOOKUP(K103,ORDEN_ERI!A:C,3,0),0)</f>
        <v>14</v>
      </c>
      <c r="N103" s="30">
        <v>1389443</v>
      </c>
    </row>
    <row r="104" spans="1:14" x14ac:dyDescent="0.25">
      <c r="A104" s="21">
        <v>800240724</v>
      </c>
      <c r="B104" s="18" t="s">
        <v>348</v>
      </c>
      <c r="C104" s="18"/>
      <c r="D104" s="18" t="s">
        <v>230</v>
      </c>
      <c r="E104" s="18" t="s">
        <v>228</v>
      </c>
      <c r="F104" s="18" t="s">
        <v>335</v>
      </c>
      <c r="G104" s="22">
        <v>2017</v>
      </c>
      <c r="H104" s="26">
        <v>43100</v>
      </c>
      <c r="I104" s="18"/>
      <c r="J104" s="18"/>
      <c r="K104" s="18" t="s">
        <v>10</v>
      </c>
      <c r="L104" s="21" t="str">
        <f>IFERROR(VLOOKUP(K104,ORDEN_ERI!A:C,2,0),0)</f>
        <v>Costos financieros</v>
      </c>
      <c r="M104" s="21">
        <f>IFERROR(VLOOKUP(K104,ORDEN_ERI!A:C,3,0),0)</f>
        <v>14</v>
      </c>
      <c r="N104" s="30">
        <v>1667856</v>
      </c>
    </row>
    <row r="105" spans="1:14" x14ac:dyDescent="0.25">
      <c r="A105" s="21">
        <v>800240724</v>
      </c>
      <c r="B105" s="18" t="s">
        <v>348</v>
      </c>
      <c r="C105" s="18"/>
      <c r="D105" s="18" t="s">
        <v>230</v>
      </c>
      <c r="E105" s="18" t="s">
        <v>228</v>
      </c>
      <c r="F105" s="18" t="s">
        <v>335</v>
      </c>
      <c r="G105" s="22">
        <v>2016</v>
      </c>
      <c r="H105" s="26">
        <v>43100</v>
      </c>
      <c r="I105" s="18"/>
      <c r="J105" s="18"/>
      <c r="K105" s="18" t="s">
        <v>11</v>
      </c>
      <c r="L105" s="21" t="str">
        <f>IFERROR(VLOOKUP(K105,ORDEN_ERI!A:C,2,0),0)</f>
        <v>Ganancia (pérdida), antes de impuestos</v>
      </c>
      <c r="M105" s="21">
        <f>IFERROR(VLOOKUP(K105,ORDEN_ERI!A:C,3,0),0)</f>
        <v>23</v>
      </c>
      <c r="N105" s="30">
        <v>13456917</v>
      </c>
    </row>
    <row r="106" spans="1:14" x14ac:dyDescent="0.25">
      <c r="A106" s="21">
        <v>800240724</v>
      </c>
      <c r="B106" s="18" t="s">
        <v>348</v>
      </c>
      <c r="C106" s="18"/>
      <c r="D106" s="18" t="s">
        <v>230</v>
      </c>
      <c r="E106" s="18" t="s">
        <v>228</v>
      </c>
      <c r="F106" s="18" t="s">
        <v>335</v>
      </c>
      <c r="G106" s="22">
        <v>2017</v>
      </c>
      <c r="H106" s="26">
        <v>43100</v>
      </c>
      <c r="I106" s="18"/>
      <c r="J106" s="18"/>
      <c r="K106" s="18" t="s">
        <v>11</v>
      </c>
      <c r="L106" s="21" t="str">
        <f>IFERROR(VLOOKUP(K106,ORDEN_ERI!A:C,2,0),0)</f>
        <v>Ganancia (pérdida), antes de impuestos</v>
      </c>
      <c r="M106" s="21">
        <f>IFERROR(VLOOKUP(K106,ORDEN_ERI!A:C,3,0),0)</f>
        <v>23</v>
      </c>
      <c r="N106" s="30">
        <v>8825184</v>
      </c>
    </row>
    <row r="107" spans="1:14" x14ac:dyDescent="0.25">
      <c r="A107" s="21">
        <v>800240724</v>
      </c>
      <c r="B107" s="18" t="s">
        <v>348</v>
      </c>
      <c r="C107" s="18"/>
      <c r="D107" s="18" t="s">
        <v>230</v>
      </c>
      <c r="E107" s="18" t="s">
        <v>228</v>
      </c>
      <c r="F107" s="18" t="s">
        <v>335</v>
      </c>
      <c r="G107" s="22">
        <v>2016</v>
      </c>
      <c r="H107" s="26">
        <v>43100</v>
      </c>
      <c r="I107" s="18"/>
      <c r="J107" s="18"/>
      <c r="K107" s="18" t="s">
        <v>397</v>
      </c>
      <c r="L107" s="21" t="str">
        <f>IFERROR(VLOOKUP(K107,ORDEN_ERI!A:C,2,0),0)</f>
        <v>Gasto (ingreso) por impuestos, operaciones continuadas</v>
      </c>
      <c r="M107" s="21">
        <f>IFERROR(VLOOKUP(K107,ORDEN_ERI!A:C,3,0),0)</f>
        <v>24</v>
      </c>
      <c r="N107" s="30">
        <v>688238</v>
      </c>
    </row>
    <row r="108" spans="1:14" x14ac:dyDescent="0.25">
      <c r="A108" s="21">
        <v>800240724</v>
      </c>
      <c r="B108" s="18" t="s">
        <v>348</v>
      </c>
      <c r="C108" s="18"/>
      <c r="D108" s="18" t="s">
        <v>230</v>
      </c>
      <c r="E108" s="18" t="s">
        <v>228</v>
      </c>
      <c r="F108" s="18" t="s">
        <v>335</v>
      </c>
      <c r="G108" s="22">
        <v>2017</v>
      </c>
      <c r="H108" s="26">
        <v>43100</v>
      </c>
      <c r="I108" s="18"/>
      <c r="J108" s="18"/>
      <c r="K108" s="18" t="s">
        <v>397</v>
      </c>
      <c r="L108" s="21" t="str">
        <f>IFERROR(VLOOKUP(K108,ORDEN_ERI!A:C,2,0),0)</f>
        <v>Gasto (ingreso) por impuestos, operaciones continuadas</v>
      </c>
      <c r="M108" s="21">
        <f>IFERROR(VLOOKUP(K108,ORDEN_ERI!A:C,3,0),0)</f>
        <v>24</v>
      </c>
      <c r="N108" s="30">
        <v>101779</v>
      </c>
    </row>
    <row r="109" spans="1:14" x14ac:dyDescent="0.25">
      <c r="A109" s="21">
        <v>800240724</v>
      </c>
      <c r="B109" s="18" t="s">
        <v>348</v>
      </c>
      <c r="C109" s="18"/>
      <c r="D109" s="18" t="s">
        <v>230</v>
      </c>
      <c r="E109" s="18" t="s">
        <v>228</v>
      </c>
      <c r="F109" s="18" t="s">
        <v>335</v>
      </c>
      <c r="G109" s="22">
        <v>2016</v>
      </c>
      <c r="H109" s="26">
        <v>43100</v>
      </c>
      <c r="I109" s="18"/>
      <c r="J109" s="18"/>
      <c r="K109" s="18" t="s">
        <v>12</v>
      </c>
      <c r="L109" s="21" t="str">
        <f>IFERROR(VLOOKUP(K109,ORDEN_ERI!A:C,2,0),0)</f>
        <v>Ganancia (pérdida) operaciones continuadas</v>
      </c>
      <c r="M109" s="21">
        <f>IFERROR(VLOOKUP(K109,ORDEN_ERI!A:C,3,0),0)</f>
        <v>26</v>
      </c>
      <c r="N109" s="30">
        <v>12768679</v>
      </c>
    </row>
    <row r="110" spans="1:14" x14ac:dyDescent="0.25">
      <c r="A110" s="21">
        <v>800240724</v>
      </c>
      <c r="B110" s="18" t="s">
        <v>348</v>
      </c>
      <c r="C110" s="18"/>
      <c r="D110" s="18" t="s">
        <v>230</v>
      </c>
      <c r="E110" s="18" t="s">
        <v>228</v>
      </c>
      <c r="F110" s="18" t="s">
        <v>335</v>
      </c>
      <c r="G110" s="22">
        <v>2017</v>
      </c>
      <c r="H110" s="26">
        <v>43100</v>
      </c>
      <c r="I110" s="18"/>
      <c r="J110" s="18"/>
      <c r="K110" s="18" t="s">
        <v>12</v>
      </c>
      <c r="L110" s="21" t="str">
        <f>IFERROR(VLOOKUP(K110,ORDEN_ERI!A:C,2,0),0)</f>
        <v>Ganancia (pérdida) operaciones continuadas</v>
      </c>
      <c r="M110" s="21">
        <f>IFERROR(VLOOKUP(K110,ORDEN_ERI!A:C,3,0),0)</f>
        <v>26</v>
      </c>
      <c r="N110" s="30">
        <v>8723405</v>
      </c>
    </row>
    <row r="111" spans="1:14" x14ac:dyDescent="0.25">
      <c r="A111" s="21">
        <v>800240724</v>
      </c>
      <c r="B111" s="18" t="s">
        <v>348</v>
      </c>
      <c r="C111" s="18"/>
      <c r="D111" s="18" t="s">
        <v>230</v>
      </c>
      <c r="E111" s="18" t="s">
        <v>228</v>
      </c>
      <c r="F111" s="18" t="s">
        <v>335</v>
      </c>
      <c r="G111" s="22">
        <v>2016</v>
      </c>
      <c r="H111" s="26">
        <v>43100</v>
      </c>
      <c r="I111" s="18"/>
      <c r="J111" s="18"/>
      <c r="K111" s="18" t="s">
        <v>13</v>
      </c>
      <c r="L111" s="21" t="str">
        <f>IFERROR(VLOOKUP(K111,ORDEN_ERI!A:C,2,0),0)</f>
        <v>Ganancia (pérdida)</v>
      </c>
      <c r="M111" s="21">
        <f>IFERROR(VLOOKUP(K111,ORDEN_ERI!A:C,3,0),0)</f>
        <v>28</v>
      </c>
      <c r="N111" s="30">
        <v>12768679</v>
      </c>
    </row>
    <row r="112" spans="1:14" x14ac:dyDescent="0.25">
      <c r="A112" s="21">
        <v>800240724</v>
      </c>
      <c r="B112" s="18" t="s">
        <v>348</v>
      </c>
      <c r="C112" s="18"/>
      <c r="D112" s="18" t="s">
        <v>230</v>
      </c>
      <c r="E112" s="18" t="s">
        <v>228</v>
      </c>
      <c r="F112" s="18" t="s">
        <v>335</v>
      </c>
      <c r="G112" s="22">
        <v>2017</v>
      </c>
      <c r="H112" s="26">
        <v>43100</v>
      </c>
      <c r="I112" s="18"/>
      <c r="J112" s="18"/>
      <c r="K112" s="18" t="s">
        <v>13</v>
      </c>
      <c r="L112" s="21" t="str">
        <f>IFERROR(VLOOKUP(K112,ORDEN_ERI!A:C,2,0),0)</f>
        <v>Ganancia (pérdida)</v>
      </c>
      <c r="M112" s="21">
        <f>IFERROR(VLOOKUP(K112,ORDEN_ERI!A:C,3,0),0)</f>
        <v>28</v>
      </c>
      <c r="N112" s="30">
        <v>8723405</v>
      </c>
    </row>
    <row r="113" spans="1:14" x14ac:dyDescent="0.25">
      <c r="A113" s="21">
        <v>900378893</v>
      </c>
      <c r="B113" s="18" t="s">
        <v>386</v>
      </c>
      <c r="C113" s="18"/>
      <c r="D113" s="18" t="s">
        <v>230</v>
      </c>
      <c r="E113" s="18" t="s">
        <v>228</v>
      </c>
      <c r="F113" s="18" t="s">
        <v>335</v>
      </c>
      <c r="G113" s="22">
        <v>2016</v>
      </c>
      <c r="H113" s="26">
        <v>43100</v>
      </c>
      <c r="I113" s="18"/>
      <c r="J113" s="18"/>
      <c r="K113" s="21" t="s">
        <v>1</v>
      </c>
      <c r="L113" s="21" t="str">
        <f>IFERROR(VLOOKUP(K113,ORDEN_ERI!A:C,2,0),0)</f>
        <v>Ingresos de actividades ordinarias</v>
      </c>
      <c r="M113" s="21">
        <f>IFERROR(VLOOKUP(K113,ORDEN_ERI!A:C,3,0),0)</f>
        <v>1</v>
      </c>
      <c r="N113" s="30">
        <v>230550481</v>
      </c>
    </row>
    <row r="114" spans="1:14" x14ac:dyDescent="0.25">
      <c r="A114" s="21">
        <v>900378893</v>
      </c>
      <c r="B114" s="18" t="s">
        <v>386</v>
      </c>
      <c r="C114" s="18"/>
      <c r="D114" s="18" t="s">
        <v>230</v>
      </c>
      <c r="E114" s="18" t="s">
        <v>228</v>
      </c>
      <c r="F114" s="18" t="s">
        <v>335</v>
      </c>
      <c r="G114" s="22">
        <v>2017</v>
      </c>
      <c r="H114" s="26">
        <v>43100</v>
      </c>
      <c r="I114" s="18"/>
      <c r="J114" s="18"/>
      <c r="K114" s="21" t="s">
        <v>1</v>
      </c>
      <c r="L114" s="21" t="str">
        <f>IFERROR(VLOOKUP(K114,ORDEN_ERI!A:C,2,0),0)</f>
        <v>Ingresos de actividades ordinarias</v>
      </c>
      <c r="M114" s="21">
        <f>IFERROR(VLOOKUP(K114,ORDEN_ERI!A:C,3,0),0)</f>
        <v>1</v>
      </c>
      <c r="N114" s="30">
        <v>203061660</v>
      </c>
    </row>
    <row r="115" spans="1:14" x14ac:dyDescent="0.25">
      <c r="A115" s="21">
        <v>900378893</v>
      </c>
      <c r="B115" s="18" t="s">
        <v>386</v>
      </c>
      <c r="C115" s="18"/>
      <c r="D115" s="18" t="s">
        <v>230</v>
      </c>
      <c r="E115" s="18" t="s">
        <v>228</v>
      </c>
      <c r="F115" s="18" t="s">
        <v>335</v>
      </c>
      <c r="G115" s="22">
        <v>2016</v>
      </c>
      <c r="H115" s="26">
        <v>43100</v>
      </c>
      <c r="I115" s="18"/>
      <c r="J115" s="18"/>
      <c r="K115" s="21" t="s">
        <v>2</v>
      </c>
      <c r="L115" s="21" t="str">
        <f>IFERROR(VLOOKUP(K115,ORDEN_ERI!A:C,2,0),0)</f>
        <v>Costo de ventas</v>
      </c>
      <c r="M115" s="21">
        <f>IFERROR(VLOOKUP(K115,ORDEN_ERI!A:C,3,0),0)</f>
        <v>2</v>
      </c>
      <c r="N115" s="30">
        <v>192984673</v>
      </c>
    </row>
    <row r="116" spans="1:14" x14ac:dyDescent="0.25">
      <c r="A116" s="21">
        <v>900378893</v>
      </c>
      <c r="B116" s="18" t="s">
        <v>386</v>
      </c>
      <c r="C116" s="18"/>
      <c r="D116" s="18" t="s">
        <v>230</v>
      </c>
      <c r="E116" s="18" t="s">
        <v>228</v>
      </c>
      <c r="F116" s="18" t="s">
        <v>335</v>
      </c>
      <c r="G116" s="22">
        <v>2017</v>
      </c>
      <c r="H116" s="26">
        <v>43100</v>
      </c>
      <c r="I116" s="18"/>
      <c r="J116" s="18"/>
      <c r="K116" s="21" t="s">
        <v>2</v>
      </c>
      <c r="L116" s="21" t="str">
        <f>IFERROR(VLOOKUP(K116,ORDEN_ERI!A:C,2,0),0)</f>
        <v>Costo de ventas</v>
      </c>
      <c r="M116" s="21">
        <f>IFERROR(VLOOKUP(K116,ORDEN_ERI!A:C,3,0),0)</f>
        <v>2</v>
      </c>
      <c r="N116" s="30">
        <v>174006870</v>
      </c>
    </row>
    <row r="117" spans="1:14" x14ac:dyDescent="0.25">
      <c r="A117" s="21">
        <v>900378893</v>
      </c>
      <c r="B117" s="18" t="s">
        <v>386</v>
      </c>
      <c r="C117" s="18"/>
      <c r="D117" s="18" t="s">
        <v>230</v>
      </c>
      <c r="E117" s="18" t="s">
        <v>228</v>
      </c>
      <c r="F117" s="18" t="s">
        <v>335</v>
      </c>
      <c r="G117" s="22">
        <v>2016</v>
      </c>
      <c r="H117" s="26">
        <v>43100</v>
      </c>
      <c r="I117" s="18"/>
      <c r="J117" s="18"/>
      <c r="K117" s="21" t="s">
        <v>3</v>
      </c>
      <c r="L117" s="21" t="str">
        <f>IFERROR(VLOOKUP(K117,ORDEN_ERI!A:C,2,0),0)</f>
        <v>Ganancia bruta</v>
      </c>
      <c r="M117" s="21">
        <f>IFERROR(VLOOKUP(K117,ORDEN_ERI!A:C,3,0),0)</f>
        <v>3</v>
      </c>
      <c r="N117" s="30">
        <v>37565808</v>
      </c>
    </row>
    <row r="118" spans="1:14" x14ac:dyDescent="0.25">
      <c r="A118" s="21">
        <v>900378893</v>
      </c>
      <c r="B118" s="18" t="s">
        <v>386</v>
      </c>
      <c r="C118" s="18"/>
      <c r="D118" s="18" t="s">
        <v>230</v>
      </c>
      <c r="E118" s="18" t="s">
        <v>228</v>
      </c>
      <c r="F118" s="18" t="s">
        <v>335</v>
      </c>
      <c r="G118" s="22">
        <v>2017</v>
      </c>
      <c r="H118" s="26">
        <v>43100</v>
      </c>
      <c r="I118" s="18"/>
      <c r="J118" s="18"/>
      <c r="K118" s="21" t="s">
        <v>3</v>
      </c>
      <c r="L118" s="21" t="str">
        <f>IFERROR(VLOOKUP(K118,ORDEN_ERI!A:C,2,0),0)</f>
        <v>Ganancia bruta</v>
      </c>
      <c r="M118" s="21">
        <f>IFERROR(VLOOKUP(K118,ORDEN_ERI!A:C,3,0),0)</f>
        <v>3</v>
      </c>
      <c r="N118" s="30">
        <v>29054790</v>
      </c>
    </row>
    <row r="119" spans="1:14" x14ac:dyDescent="0.25">
      <c r="A119" s="21">
        <v>900378893</v>
      </c>
      <c r="B119" s="18" t="s">
        <v>386</v>
      </c>
      <c r="C119" s="18"/>
      <c r="D119" s="18" t="s">
        <v>230</v>
      </c>
      <c r="E119" s="18" t="s">
        <v>228</v>
      </c>
      <c r="F119" s="18" t="s">
        <v>335</v>
      </c>
      <c r="G119" s="22">
        <v>2016</v>
      </c>
      <c r="H119" s="26">
        <v>43100</v>
      </c>
      <c r="I119" s="18"/>
      <c r="J119" s="18"/>
      <c r="K119" s="21" t="s">
        <v>4</v>
      </c>
      <c r="L119" s="21" t="str">
        <f>IFERROR(VLOOKUP(K119,ORDEN_ERI!A:C,2,0),0)</f>
        <v>Otros ingresos</v>
      </c>
      <c r="M119" s="21">
        <f>IFERROR(VLOOKUP(K119,ORDEN_ERI!A:C,3,0),0)</f>
        <v>9</v>
      </c>
      <c r="N119" s="30">
        <v>4270727</v>
      </c>
    </row>
    <row r="120" spans="1:14" x14ac:dyDescent="0.25">
      <c r="A120" s="21">
        <v>900378893</v>
      </c>
      <c r="B120" s="18" t="s">
        <v>386</v>
      </c>
      <c r="C120" s="18"/>
      <c r="D120" s="18" t="s">
        <v>230</v>
      </c>
      <c r="E120" s="18" t="s">
        <v>228</v>
      </c>
      <c r="F120" s="18" t="s">
        <v>335</v>
      </c>
      <c r="G120" s="22">
        <v>2017</v>
      </c>
      <c r="H120" s="26">
        <v>43100</v>
      </c>
      <c r="I120" s="18"/>
      <c r="J120" s="18"/>
      <c r="K120" s="21" t="s">
        <v>4</v>
      </c>
      <c r="L120" s="21" t="str">
        <f>IFERROR(VLOOKUP(K120,ORDEN_ERI!A:C,2,0),0)</f>
        <v>Otros ingresos</v>
      </c>
      <c r="M120" s="21">
        <f>IFERROR(VLOOKUP(K120,ORDEN_ERI!A:C,3,0),0)</f>
        <v>9</v>
      </c>
      <c r="N120" s="30">
        <v>3560879</v>
      </c>
    </row>
    <row r="121" spans="1:14" x14ac:dyDescent="0.25">
      <c r="A121" s="21">
        <v>900378893</v>
      </c>
      <c r="B121" s="18" t="s">
        <v>386</v>
      </c>
      <c r="C121" s="18"/>
      <c r="D121" s="18" t="s">
        <v>230</v>
      </c>
      <c r="E121" s="18" t="s">
        <v>228</v>
      </c>
      <c r="F121" s="18" t="s">
        <v>335</v>
      </c>
      <c r="G121" s="22">
        <v>2016</v>
      </c>
      <c r="H121" s="26">
        <v>43100</v>
      </c>
      <c r="I121" s="18"/>
      <c r="J121" s="18"/>
      <c r="K121" s="21" t="s">
        <v>394</v>
      </c>
      <c r="L121" s="21" t="str">
        <f>IFERROR(VLOOKUP(K121,ORDEN_ERI!A:C,2,0),0)</f>
        <v>Costos de distribución</v>
      </c>
      <c r="M121" s="21">
        <f>IFERROR(VLOOKUP(K121,ORDEN_ERI!A:C,3,0),0)</f>
        <v>7</v>
      </c>
      <c r="N121" s="30">
        <v>8658834</v>
      </c>
    </row>
    <row r="122" spans="1:14" x14ac:dyDescent="0.25">
      <c r="A122" s="21">
        <v>900378893</v>
      </c>
      <c r="B122" s="18" t="s">
        <v>386</v>
      </c>
      <c r="C122" s="18"/>
      <c r="D122" s="18" t="s">
        <v>230</v>
      </c>
      <c r="E122" s="18" t="s">
        <v>228</v>
      </c>
      <c r="F122" s="18" t="s">
        <v>335</v>
      </c>
      <c r="G122" s="22">
        <v>2017</v>
      </c>
      <c r="H122" s="26">
        <v>43100</v>
      </c>
      <c r="I122" s="18"/>
      <c r="J122" s="18"/>
      <c r="K122" s="21" t="s">
        <v>394</v>
      </c>
      <c r="L122" s="21" t="str">
        <f>IFERROR(VLOOKUP(K122,ORDEN_ERI!A:C,2,0),0)</f>
        <v>Costos de distribución</v>
      </c>
      <c r="M122" s="21">
        <f>IFERROR(VLOOKUP(K122,ORDEN_ERI!A:C,3,0),0)</f>
        <v>7</v>
      </c>
      <c r="N122" s="30">
        <v>6260025</v>
      </c>
    </row>
    <row r="123" spans="1:14" x14ac:dyDescent="0.25">
      <c r="A123" s="21">
        <v>900378893</v>
      </c>
      <c r="B123" s="18" t="s">
        <v>386</v>
      </c>
      <c r="C123" s="18"/>
      <c r="D123" s="18" t="s">
        <v>230</v>
      </c>
      <c r="E123" s="18" t="s">
        <v>228</v>
      </c>
      <c r="F123" s="18" t="s">
        <v>335</v>
      </c>
      <c r="G123" s="22">
        <v>2016</v>
      </c>
      <c r="H123" s="26">
        <v>43100</v>
      </c>
      <c r="I123" s="18"/>
      <c r="J123" s="18"/>
      <c r="K123" s="21" t="s">
        <v>6</v>
      </c>
      <c r="L123" s="21" t="str">
        <f>IFERROR(VLOOKUP(K123,ORDEN_ERI!A:C,2,0),0)</f>
        <v>Gastos de administración</v>
      </c>
      <c r="M123" s="21">
        <f>IFERROR(VLOOKUP(K123,ORDEN_ERI!A:C,3,0),0)</f>
        <v>4</v>
      </c>
      <c r="N123" s="30">
        <v>16932206</v>
      </c>
    </row>
    <row r="124" spans="1:14" x14ac:dyDescent="0.25">
      <c r="A124" s="21">
        <v>900378893</v>
      </c>
      <c r="B124" s="18" t="s">
        <v>386</v>
      </c>
      <c r="C124" s="18"/>
      <c r="D124" s="18" t="s">
        <v>230</v>
      </c>
      <c r="E124" s="18" t="s">
        <v>228</v>
      </c>
      <c r="F124" s="18" t="s">
        <v>335</v>
      </c>
      <c r="G124" s="22">
        <v>2017</v>
      </c>
      <c r="H124" s="26">
        <v>43100</v>
      </c>
      <c r="I124" s="18"/>
      <c r="J124" s="18"/>
      <c r="K124" s="21" t="s">
        <v>6</v>
      </c>
      <c r="L124" s="21" t="str">
        <f>IFERROR(VLOOKUP(K124,ORDEN_ERI!A:C,2,0),0)</f>
        <v>Gastos de administración</v>
      </c>
      <c r="M124" s="21">
        <f>IFERROR(VLOOKUP(K124,ORDEN_ERI!A:C,3,0),0)</f>
        <v>4</v>
      </c>
      <c r="N124" s="30">
        <v>20998959</v>
      </c>
    </row>
    <row r="125" spans="1:14" x14ac:dyDescent="0.25">
      <c r="A125" s="21">
        <v>900378893</v>
      </c>
      <c r="B125" s="18" t="s">
        <v>386</v>
      </c>
      <c r="C125" s="18"/>
      <c r="D125" s="18" t="s">
        <v>230</v>
      </c>
      <c r="E125" s="18" t="s">
        <v>228</v>
      </c>
      <c r="F125" s="18" t="s">
        <v>335</v>
      </c>
      <c r="G125" s="22">
        <v>2016</v>
      </c>
      <c r="H125" s="26">
        <v>43100</v>
      </c>
      <c r="I125" s="18"/>
      <c r="J125" s="18"/>
      <c r="K125" s="21" t="s">
        <v>395</v>
      </c>
      <c r="L125" s="21" t="str">
        <f>IFERROR(VLOOKUP(K125,ORDEN_ERI!A:C,2,0),0)</f>
        <v>Otros gastos, por función</v>
      </c>
      <c r="M125" s="21">
        <f>IFERROR(VLOOKUP(K125,ORDEN_ERI!A:C,3,0),0)</f>
        <v>6</v>
      </c>
      <c r="N125" s="30">
        <v>578620</v>
      </c>
    </row>
    <row r="126" spans="1:14" x14ac:dyDescent="0.25">
      <c r="A126" s="21">
        <v>900378893</v>
      </c>
      <c r="B126" s="18" t="s">
        <v>386</v>
      </c>
      <c r="C126" s="18"/>
      <c r="D126" s="18" t="s">
        <v>230</v>
      </c>
      <c r="E126" s="18" t="s">
        <v>228</v>
      </c>
      <c r="F126" s="18" t="s">
        <v>335</v>
      </c>
      <c r="G126" s="22">
        <v>2017</v>
      </c>
      <c r="H126" s="26">
        <v>43100</v>
      </c>
      <c r="I126" s="18"/>
      <c r="J126" s="18"/>
      <c r="K126" s="21" t="s">
        <v>395</v>
      </c>
      <c r="L126" s="21" t="str">
        <f>IFERROR(VLOOKUP(K126,ORDEN_ERI!A:C,2,0),0)</f>
        <v>Otros gastos, por función</v>
      </c>
      <c r="M126" s="21">
        <f>IFERROR(VLOOKUP(K126,ORDEN_ERI!A:C,3,0),0)</f>
        <v>6</v>
      </c>
      <c r="N126" s="30">
        <v>359019</v>
      </c>
    </row>
    <row r="127" spans="1:14" x14ac:dyDescent="0.25">
      <c r="A127" s="21">
        <v>900378893</v>
      </c>
      <c r="B127" s="18" t="s">
        <v>386</v>
      </c>
      <c r="C127" s="18"/>
      <c r="D127" s="18" t="s">
        <v>230</v>
      </c>
      <c r="E127" s="18" t="s">
        <v>228</v>
      </c>
      <c r="F127" s="18" t="s">
        <v>335</v>
      </c>
      <c r="G127" s="22">
        <v>2016</v>
      </c>
      <c r="H127" s="26">
        <v>43100</v>
      </c>
      <c r="I127" s="18"/>
      <c r="J127" s="18"/>
      <c r="K127" s="21" t="s">
        <v>8</v>
      </c>
      <c r="L127" s="21" t="str">
        <f>IFERROR(VLOOKUP(K127,ORDEN_ERI!A:C,2,0),0)</f>
        <v>Ganancia (pérdida) por actividades de operación</v>
      </c>
      <c r="M127" s="21">
        <f>IFERROR(VLOOKUP(K127,ORDEN_ERI!A:C,3,0),0)</f>
        <v>11</v>
      </c>
      <c r="N127" s="30">
        <v>15666875</v>
      </c>
    </row>
    <row r="128" spans="1:14" x14ac:dyDescent="0.25">
      <c r="A128" s="21">
        <v>900378893</v>
      </c>
      <c r="B128" s="18" t="s">
        <v>386</v>
      </c>
      <c r="C128" s="18"/>
      <c r="D128" s="18" t="s">
        <v>230</v>
      </c>
      <c r="E128" s="18" t="s">
        <v>228</v>
      </c>
      <c r="F128" s="18" t="s">
        <v>335</v>
      </c>
      <c r="G128" s="22">
        <v>2017</v>
      </c>
      <c r="H128" s="26">
        <v>43100</v>
      </c>
      <c r="I128" s="18"/>
      <c r="J128" s="18"/>
      <c r="K128" s="21" t="s">
        <v>8</v>
      </c>
      <c r="L128" s="21" t="str">
        <f>IFERROR(VLOOKUP(K128,ORDEN_ERI!A:C,2,0),0)</f>
        <v>Ganancia (pérdida) por actividades de operación</v>
      </c>
      <c r="M128" s="21">
        <f>IFERROR(VLOOKUP(K128,ORDEN_ERI!A:C,3,0),0)</f>
        <v>11</v>
      </c>
      <c r="N128" s="30">
        <v>4997666</v>
      </c>
    </row>
    <row r="129" spans="1:14" x14ac:dyDescent="0.25">
      <c r="A129" s="21">
        <v>900378893</v>
      </c>
      <c r="B129" s="18" t="s">
        <v>386</v>
      </c>
      <c r="C129" s="18"/>
      <c r="D129" s="18" t="s">
        <v>230</v>
      </c>
      <c r="E129" s="18" t="s">
        <v>228</v>
      </c>
      <c r="F129" s="18" t="s">
        <v>335</v>
      </c>
      <c r="G129" s="22">
        <v>2016</v>
      </c>
      <c r="H129" s="26">
        <v>43100</v>
      </c>
      <c r="I129" s="18"/>
      <c r="J129" s="18"/>
      <c r="K129" s="21" t="s">
        <v>9</v>
      </c>
      <c r="L129" s="21" t="str">
        <f>IFERROR(VLOOKUP(K129,ORDEN_ERI!A:C,2,0),0)</f>
        <v>Ingresos financieros</v>
      </c>
      <c r="M129" s="21">
        <f>IFERROR(VLOOKUP(K129,ORDEN_ERI!A:C,3,0),0)</f>
        <v>13</v>
      </c>
      <c r="N129" s="30">
        <v>2517888</v>
      </c>
    </row>
    <row r="130" spans="1:14" x14ac:dyDescent="0.25">
      <c r="A130" s="21">
        <v>900378893</v>
      </c>
      <c r="B130" s="18" t="s">
        <v>386</v>
      </c>
      <c r="C130" s="18"/>
      <c r="D130" s="18" t="s">
        <v>230</v>
      </c>
      <c r="E130" s="18" t="s">
        <v>228</v>
      </c>
      <c r="F130" s="18" t="s">
        <v>335</v>
      </c>
      <c r="G130" s="22">
        <v>2017</v>
      </c>
      <c r="H130" s="26">
        <v>43100</v>
      </c>
      <c r="I130" s="18"/>
      <c r="J130" s="18"/>
      <c r="K130" s="21" t="s">
        <v>9</v>
      </c>
      <c r="L130" s="21" t="str">
        <f>IFERROR(VLOOKUP(K130,ORDEN_ERI!A:C,2,0),0)</f>
        <v>Ingresos financieros</v>
      </c>
      <c r="M130" s="21">
        <f>IFERROR(VLOOKUP(K130,ORDEN_ERI!A:C,3,0),0)</f>
        <v>13</v>
      </c>
      <c r="N130" s="30">
        <v>5605015</v>
      </c>
    </row>
    <row r="131" spans="1:14" x14ac:dyDescent="0.25">
      <c r="A131" s="21">
        <v>900378893</v>
      </c>
      <c r="B131" s="18" t="s">
        <v>386</v>
      </c>
      <c r="C131" s="18"/>
      <c r="D131" s="18" t="s">
        <v>230</v>
      </c>
      <c r="E131" s="18" t="s">
        <v>228</v>
      </c>
      <c r="F131" s="18" t="s">
        <v>335</v>
      </c>
      <c r="G131" s="22">
        <v>2016</v>
      </c>
      <c r="H131" s="26">
        <v>43100</v>
      </c>
      <c r="I131" s="18"/>
      <c r="J131" s="18"/>
      <c r="K131" s="21" t="s">
        <v>10</v>
      </c>
      <c r="L131" s="21" t="str">
        <f>IFERROR(VLOOKUP(K131,ORDEN_ERI!A:C,2,0),0)</f>
        <v>Costos financieros</v>
      </c>
      <c r="M131" s="21">
        <f>IFERROR(VLOOKUP(K131,ORDEN_ERI!A:C,3,0),0)</f>
        <v>14</v>
      </c>
      <c r="N131" s="30">
        <v>2550989</v>
      </c>
    </row>
    <row r="132" spans="1:14" x14ac:dyDescent="0.25">
      <c r="A132" s="21">
        <v>900378893</v>
      </c>
      <c r="B132" s="18" t="s">
        <v>386</v>
      </c>
      <c r="C132" s="18"/>
      <c r="D132" s="18" t="s">
        <v>230</v>
      </c>
      <c r="E132" s="18" t="s">
        <v>228</v>
      </c>
      <c r="F132" s="18" t="s">
        <v>335</v>
      </c>
      <c r="G132" s="22">
        <v>2017</v>
      </c>
      <c r="H132" s="26">
        <v>43100</v>
      </c>
      <c r="I132" s="18"/>
      <c r="J132" s="18"/>
      <c r="K132" s="21" t="s">
        <v>10</v>
      </c>
      <c r="L132" s="21" t="str">
        <f>IFERROR(VLOOKUP(K132,ORDEN_ERI!A:C,2,0),0)</f>
        <v>Costos financieros</v>
      </c>
      <c r="M132" s="21">
        <f>IFERROR(VLOOKUP(K132,ORDEN_ERI!A:C,3,0),0)</f>
        <v>14</v>
      </c>
      <c r="N132" s="30">
        <v>897020</v>
      </c>
    </row>
    <row r="133" spans="1:14" x14ac:dyDescent="0.25">
      <c r="A133" s="21">
        <v>900378893</v>
      </c>
      <c r="B133" s="18" t="s">
        <v>386</v>
      </c>
      <c r="C133" s="18"/>
      <c r="D133" s="18" t="s">
        <v>230</v>
      </c>
      <c r="E133" s="18" t="s">
        <v>228</v>
      </c>
      <c r="F133" s="18" t="s">
        <v>335</v>
      </c>
      <c r="G133" s="22">
        <v>2016</v>
      </c>
      <c r="H133" s="26">
        <v>43100</v>
      </c>
      <c r="I133" s="18"/>
      <c r="J133" s="18"/>
      <c r="K133" s="21" t="s">
        <v>11</v>
      </c>
      <c r="L133" s="21" t="str">
        <f>IFERROR(VLOOKUP(K133,ORDEN_ERI!A:C,2,0),0)</f>
        <v>Ganancia (pérdida), antes de impuestos</v>
      </c>
      <c r="M133" s="21">
        <f>IFERROR(VLOOKUP(K133,ORDEN_ERI!A:C,3,0),0)</f>
        <v>23</v>
      </c>
      <c r="N133" s="30">
        <v>15633774</v>
      </c>
    </row>
    <row r="134" spans="1:14" x14ac:dyDescent="0.25">
      <c r="A134" s="21">
        <v>900378893</v>
      </c>
      <c r="B134" s="18" t="s">
        <v>386</v>
      </c>
      <c r="C134" s="18"/>
      <c r="D134" s="18" t="s">
        <v>230</v>
      </c>
      <c r="E134" s="18" t="s">
        <v>228</v>
      </c>
      <c r="F134" s="18" t="s">
        <v>335</v>
      </c>
      <c r="G134" s="22">
        <v>2017</v>
      </c>
      <c r="H134" s="26">
        <v>43100</v>
      </c>
      <c r="I134" s="18"/>
      <c r="J134" s="18"/>
      <c r="K134" s="21" t="s">
        <v>11</v>
      </c>
      <c r="L134" s="21" t="str">
        <f>IFERROR(VLOOKUP(K134,ORDEN_ERI!A:C,2,0),0)</f>
        <v>Ganancia (pérdida), antes de impuestos</v>
      </c>
      <c r="M134" s="21">
        <f>IFERROR(VLOOKUP(K134,ORDEN_ERI!A:C,3,0),0)</f>
        <v>23</v>
      </c>
      <c r="N134" s="30">
        <v>9705661</v>
      </c>
    </row>
    <row r="135" spans="1:14" x14ac:dyDescent="0.25">
      <c r="A135" s="21">
        <v>900378893</v>
      </c>
      <c r="B135" s="18" t="s">
        <v>386</v>
      </c>
      <c r="C135" s="18"/>
      <c r="D135" s="18" t="s">
        <v>230</v>
      </c>
      <c r="E135" s="18" t="s">
        <v>228</v>
      </c>
      <c r="F135" s="18" t="s">
        <v>335</v>
      </c>
      <c r="G135" s="22">
        <v>2017</v>
      </c>
      <c r="H135" s="26">
        <v>43100</v>
      </c>
      <c r="I135" s="18"/>
      <c r="J135" s="18"/>
      <c r="K135" s="21" t="s">
        <v>397</v>
      </c>
      <c r="L135" s="21" t="str">
        <f>IFERROR(VLOOKUP(K135,ORDEN_ERI!A:C,2,0),0)</f>
        <v>Gasto (ingreso) por impuestos, operaciones continuadas</v>
      </c>
      <c r="M135" s="21">
        <f>IFERROR(VLOOKUP(K135,ORDEN_ERI!A:C,3,0),0)</f>
        <v>24</v>
      </c>
      <c r="N135" s="30">
        <v>2314069</v>
      </c>
    </row>
    <row r="136" spans="1:14" x14ac:dyDescent="0.25">
      <c r="A136" s="21">
        <v>900378893</v>
      </c>
      <c r="B136" s="18" t="s">
        <v>386</v>
      </c>
      <c r="C136" s="18"/>
      <c r="D136" s="18" t="s">
        <v>230</v>
      </c>
      <c r="E136" s="18" t="s">
        <v>228</v>
      </c>
      <c r="F136" s="18" t="s">
        <v>335</v>
      </c>
      <c r="G136" s="22">
        <v>2016</v>
      </c>
      <c r="H136" s="26">
        <v>43100</v>
      </c>
      <c r="I136" s="18"/>
      <c r="J136" s="18"/>
      <c r="K136" s="21" t="s">
        <v>12</v>
      </c>
      <c r="L136" s="21" t="str">
        <f>IFERROR(VLOOKUP(K136,ORDEN_ERI!A:C,2,0),0)</f>
        <v>Ganancia (pérdida) operaciones continuadas</v>
      </c>
      <c r="M136" s="21">
        <f>IFERROR(VLOOKUP(K136,ORDEN_ERI!A:C,3,0),0)</f>
        <v>26</v>
      </c>
      <c r="N136" s="30">
        <v>15633774</v>
      </c>
    </row>
    <row r="137" spans="1:14" x14ac:dyDescent="0.25">
      <c r="A137" s="21">
        <v>900378893</v>
      </c>
      <c r="B137" s="18" t="s">
        <v>386</v>
      </c>
      <c r="C137" s="18"/>
      <c r="D137" s="18" t="s">
        <v>230</v>
      </c>
      <c r="E137" s="18" t="s">
        <v>228</v>
      </c>
      <c r="F137" s="18" t="s">
        <v>335</v>
      </c>
      <c r="G137" s="22">
        <v>2017</v>
      </c>
      <c r="H137" s="26">
        <v>43100</v>
      </c>
      <c r="I137" s="18"/>
      <c r="J137" s="18"/>
      <c r="K137" s="21" t="s">
        <v>12</v>
      </c>
      <c r="L137" s="21" t="str">
        <f>IFERROR(VLOOKUP(K137,ORDEN_ERI!A:C,2,0),0)</f>
        <v>Ganancia (pérdida) operaciones continuadas</v>
      </c>
      <c r="M137" s="21">
        <f>IFERROR(VLOOKUP(K137,ORDEN_ERI!A:C,3,0),0)</f>
        <v>26</v>
      </c>
      <c r="N137" s="30">
        <v>7391592</v>
      </c>
    </row>
    <row r="138" spans="1:14" x14ac:dyDescent="0.25">
      <c r="A138" s="21">
        <v>900378893</v>
      </c>
      <c r="B138" s="18" t="s">
        <v>386</v>
      </c>
      <c r="C138" s="18"/>
      <c r="D138" s="18" t="s">
        <v>230</v>
      </c>
      <c r="E138" s="18" t="s">
        <v>228</v>
      </c>
      <c r="F138" s="18" t="s">
        <v>335</v>
      </c>
      <c r="G138" s="22">
        <v>2016</v>
      </c>
      <c r="H138" s="26">
        <v>43100</v>
      </c>
      <c r="I138" s="18"/>
      <c r="J138" s="18"/>
      <c r="K138" s="21" t="s">
        <v>13</v>
      </c>
      <c r="L138" s="21" t="str">
        <f>IFERROR(VLOOKUP(K138,ORDEN_ERI!A:C,2,0),0)</f>
        <v>Ganancia (pérdida)</v>
      </c>
      <c r="M138" s="21">
        <f>IFERROR(VLOOKUP(K138,ORDEN_ERI!A:C,3,0),0)</f>
        <v>28</v>
      </c>
      <c r="N138" s="30">
        <v>15633774</v>
      </c>
    </row>
    <row r="139" spans="1:14" x14ac:dyDescent="0.25">
      <c r="A139" s="21">
        <v>900378893</v>
      </c>
      <c r="B139" s="18" t="s">
        <v>386</v>
      </c>
      <c r="C139" s="18"/>
      <c r="D139" s="18" t="s">
        <v>230</v>
      </c>
      <c r="E139" s="18" t="s">
        <v>228</v>
      </c>
      <c r="F139" s="18" t="s">
        <v>335</v>
      </c>
      <c r="G139" s="22">
        <v>2017</v>
      </c>
      <c r="H139" s="26">
        <v>43100</v>
      </c>
      <c r="I139" s="18"/>
      <c r="J139" s="18"/>
      <c r="K139" s="21" t="s">
        <v>13</v>
      </c>
      <c r="L139" s="21" t="str">
        <f>IFERROR(VLOOKUP(K139,ORDEN_ERI!A:C,2,0),0)</f>
        <v>Ganancia (pérdida)</v>
      </c>
      <c r="M139" s="21">
        <f>IFERROR(VLOOKUP(K139,ORDEN_ERI!A:C,3,0),0)</f>
        <v>28</v>
      </c>
      <c r="N139" s="30">
        <v>7391592</v>
      </c>
    </row>
    <row r="140" spans="1:14" x14ac:dyDescent="0.25">
      <c r="A140" s="21">
        <v>900192726</v>
      </c>
      <c r="B140" s="18" t="s">
        <v>382</v>
      </c>
      <c r="C140" s="18"/>
      <c r="D140" s="18" t="s">
        <v>294</v>
      </c>
      <c r="E140" s="18" t="s">
        <v>299</v>
      </c>
      <c r="F140" s="18" t="s">
        <v>333</v>
      </c>
      <c r="G140" s="22">
        <v>2016</v>
      </c>
      <c r="H140" s="26">
        <v>43100</v>
      </c>
      <c r="I140" s="18"/>
      <c r="J140" s="18"/>
      <c r="K140" s="21" t="s">
        <v>1</v>
      </c>
      <c r="L140" s="21" t="str">
        <f>IFERROR(VLOOKUP(K140,ORDEN_ERI!A:C,2,0),0)</f>
        <v>Ingresos de actividades ordinarias</v>
      </c>
      <c r="M140" s="21">
        <f>IFERROR(VLOOKUP(K140,ORDEN_ERI!A:C,3,0),0)</f>
        <v>1</v>
      </c>
      <c r="N140" s="30">
        <v>7086735</v>
      </c>
    </row>
    <row r="141" spans="1:14" x14ac:dyDescent="0.25">
      <c r="A141" s="21">
        <v>900192726</v>
      </c>
      <c r="B141" s="18" t="s">
        <v>382</v>
      </c>
      <c r="C141" s="18"/>
      <c r="D141" s="18" t="s">
        <v>294</v>
      </c>
      <c r="E141" s="18" t="s">
        <v>299</v>
      </c>
      <c r="F141" s="18" t="s">
        <v>333</v>
      </c>
      <c r="G141" s="22">
        <v>2017</v>
      </c>
      <c r="H141" s="26">
        <v>43100</v>
      </c>
      <c r="I141" s="18"/>
      <c r="J141" s="18"/>
      <c r="K141" s="21" t="s">
        <v>1</v>
      </c>
      <c r="L141" s="21" t="str">
        <f>IFERROR(VLOOKUP(K141,ORDEN_ERI!A:C,2,0),0)</f>
        <v>Ingresos de actividades ordinarias</v>
      </c>
      <c r="M141" s="21">
        <f>IFERROR(VLOOKUP(K141,ORDEN_ERI!A:C,3,0),0)</f>
        <v>1</v>
      </c>
      <c r="N141" s="30">
        <v>12908047</v>
      </c>
    </row>
    <row r="142" spans="1:14" x14ac:dyDescent="0.25">
      <c r="A142" s="21">
        <v>900192726</v>
      </c>
      <c r="B142" s="18" t="s">
        <v>382</v>
      </c>
      <c r="C142" s="18"/>
      <c r="D142" s="18" t="s">
        <v>294</v>
      </c>
      <c r="E142" s="18" t="s">
        <v>299</v>
      </c>
      <c r="F142" s="18" t="s">
        <v>333</v>
      </c>
      <c r="G142" s="22">
        <v>2016</v>
      </c>
      <c r="H142" s="26">
        <v>43100</v>
      </c>
      <c r="I142" s="18"/>
      <c r="J142" s="18"/>
      <c r="K142" s="21" t="s">
        <v>2</v>
      </c>
      <c r="L142" s="21" t="str">
        <f>IFERROR(VLOOKUP(K142,ORDEN_ERI!A:C,2,0),0)</f>
        <v>Costo de ventas</v>
      </c>
      <c r="M142" s="21">
        <f>IFERROR(VLOOKUP(K142,ORDEN_ERI!A:C,3,0),0)</f>
        <v>2</v>
      </c>
      <c r="N142" s="30">
        <v>4781495</v>
      </c>
    </row>
    <row r="143" spans="1:14" x14ac:dyDescent="0.25">
      <c r="A143" s="21">
        <v>900192726</v>
      </c>
      <c r="B143" s="18" t="s">
        <v>382</v>
      </c>
      <c r="C143" s="18"/>
      <c r="D143" s="18" t="s">
        <v>294</v>
      </c>
      <c r="E143" s="18" t="s">
        <v>299</v>
      </c>
      <c r="F143" s="18" t="s">
        <v>333</v>
      </c>
      <c r="G143" s="22">
        <v>2017</v>
      </c>
      <c r="H143" s="26">
        <v>43100</v>
      </c>
      <c r="I143" s="18"/>
      <c r="J143" s="18"/>
      <c r="K143" s="21" t="s">
        <v>2</v>
      </c>
      <c r="L143" s="21" t="str">
        <f>IFERROR(VLOOKUP(K143,ORDEN_ERI!A:C,2,0),0)</f>
        <v>Costo de ventas</v>
      </c>
      <c r="M143" s="21">
        <f>IFERROR(VLOOKUP(K143,ORDEN_ERI!A:C,3,0),0)</f>
        <v>2</v>
      </c>
      <c r="N143" s="30">
        <v>10414674</v>
      </c>
    </row>
    <row r="144" spans="1:14" x14ac:dyDescent="0.25">
      <c r="A144" s="21">
        <v>900192726</v>
      </c>
      <c r="B144" s="18" t="s">
        <v>382</v>
      </c>
      <c r="C144" s="18"/>
      <c r="D144" s="18" t="s">
        <v>294</v>
      </c>
      <c r="E144" s="18" t="s">
        <v>299</v>
      </c>
      <c r="F144" s="18" t="s">
        <v>333</v>
      </c>
      <c r="G144" s="22">
        <v>2016</v>
      </c>
      <c r="H144" s="26">
        <v>43100</v>
      </c>
      <c r="I144" s="18"/>
      <c r="J144" s="18"/>
      <c r="K144" s="21" t="s">
        <v>3</v>
      </c>
      <c r="L144" s="21" t="str">
        <f>IFERROR(VLOOKUP(K144,ORDEN_ERI!A:C,2,0),0)</f>
        <v>Ganancia bruta</v>
      </c>
      <c r="M144" s="21">
        <f>IFERROR(VLOOKUP(K144,ORDEN_ERI!A:C,3,0),0)</f>
        <v>3</v>
      </c>
      <c r="N144" s="30">
        <v>2305240</v>
      </c>
    </row>
    <row r="145" spans="1:14" x14ac:dyDescent="0.25">
      <c r="A145" s="21">
        <v>900192726</v>
      </c>
      <c r="B145" s="18" t="s">
        <v>382</v>
      </c>
      <c r="C145" s="18"/>
      <c r="D145" s="18" t="s">
        <v>294</v>
      </c>
      <c r="E145" s="18" t="s">
        <v>299</v>
      </c>
      <c r="F145" s="18" t="s">
        <v>333</v>
      </c>
      <c r="G145" s="22">
        <v>2017</v>
      </c>
      <c r="H145" s="26">
        <v>43100</v>
      </c>
      <c r="I145" s="18"/>
      <c r="J145" s="18"/>
      <c r="K145" s="21" t="s">
        <v>3</v>
      </c>
      <c r="L145" s="21" t="str">
        <f>IFERROR(VLOOKUP(K145,ORDEN_ERI!A:C,2,0),0)</f>
        <v>Ganancia bruta</v>
      </c>
      <c r="M145" s="21">
        <f>IFERROR(VLOOKUP(K145,ORDEN_ERI!A:C,3,0),0)</f>
        <v>3</v>
      </c>
      <c r="N145" s="30">
        <v>2493373</v>
      </c>
    </row>
    <row r="146" spans="1:14" x14ac:dyDescent="0.25">
      <c r="A146" s="21">
        <v>900192726</v>
      </c>
      <c r="B146" s="18" t="s">
        <v>382</v>
      </c>
      <c r="C146" s="18"/>
      <c r="D146" s="18" t="s">
        <v>294</v>
      </c>
      <c r="E146" s="18" t="s">
        <v>299</v>
      </c>
      <c r="F146" s="18" t="s">
        <v>333</v>
      </c>
      <c r="G146" s="22">
        <v>2016</v>
      </c>
      <c r="H146" s="26">
        <v>43100</v>
      </c>
      <c r="I146" s="18"/>
      <c r="J146" s="18"/>
      <c r="K146" s="21" t="s">
        <v>4</v>
      </c>
      <c r="L146" s="21" t="str">
        <f>IFERROR(VLOOKUP(K146,ORDEN_ERI!A:C,2,0),0)</f>
        <v>Otros ingresos</v>
      </c>
      <c r="M146" s="21">
        <f>IFERROR(VLOOKUP(K146,ORDEN_ERI!A:C,3,0),0)</f>
        <v>9</v>
      </c>
      <c r="N146" s="30">
        <v>96442</v>
      </c>
    </row>
    <row r="147" spans="1:14" x14ac:dyDescent="0.25">
      <c r="A147" s="21">
        <v>900192726</v>
      </c>
      <c r="B147" s="18" t="s">
        <v>382</v>
      </c>
      <c r="C147" s="18"/>
      <c r="D147" s="18" t="s">
        <v>294</v>
      </c>
      <c r="E147" s="18" t="s">
        <v>299</v>
      </c>
      <c r="F147" s="18" t="s">
        <v>333</v>
      </c>
      <c r="G147" s="22">
        <v>2017</v>
      </c>
      <c r="H147" s="26">
        <v>43100</v>
      </c>
      <c r="I147" s="18"/>
      <c r="J147" s="18"/>
      <c r="K147" s="21" t="s">
        <v>4</v>
      </c>
      <c r="L147" s="21" t="str">
        <f>IFERROR(VLOOKUP(K147,ORDEN_ERI!A:C,2,0),0)</f>
        <v>Otros ingresos</v>
      </c>
      <c r="M147" s="21">
        <f>IFERROR(VLOOKUP(K147,ORDEN_ERI!A:C,3,0),0)</f>
        <v>9</v>
      </c>
      <c r="N147" s="30">
        <v>34743</v>
      </c>
    </row>
    <row r="148" spans="1:14" x14ac:dyDescent="0.25">
      <c r="A148" s="21">
        <v>900192726</v>
      </c>
      <c r="B148" s="18" t="s">
        <v>382</v>
      </c>
      <c r="C148" s="18"/>
      <c r="D148" s="18" t="s">
        <v>294</v>
      </c>
      <c r="E148" s="18" t="s">
        <v>299</v>
      </c>
      <c r="F148" s="18" t="s">
        <v>333</v>
      </c>
      <c r="G148" s="22">
        <v>2016</v>
      </c>
      <c r="H148" s="26">
        <v>43100</v>
      </c>
      <c r="I148" s="18"/>
      <c r="J148" s="18"/>
      <c r="K148" s="21" t="s">
        <v>394</v>
      </c>
      <c r="L148" s="21" t="str">
        <f>IFERROR(VLOOKUP(K148,ORDEN_ERI!A:C,2,0),0)</f>
        <v>Costos de distribución</v>
      </c>
      <c r="M148" s="21">
        <f>IFERROR(VLOOKUP(K148,ORDEN_ERI!A:C,3,0),0)</f>
        <v>7</v>
      </c>
      <c r="N148" s="30">
        <v>1600596</v>
      </c>
    </row>
    <row r="149" spans="1:14" x14ac:dyDescent="0.25">
      <c r="A149" s="21">
        <v>900192726</v>
      </c>
      <c r="B149" s="18" t="s">
        <v>382</v>
      </c>
      <c r="C149" s="18"/>
      <c r="D149" s="18" t="s">
        <v>294</v>
      </c>
      <c r="E149" s="18" t="s">
        <v>299</v>
      </c>
      <c r="F149" s="18" t="s">
        <v>333</v>
      </c>
      <c r="G149" s="22">
        <v>2017</v>
      </c>
      <c r="H149" s="26">
        <v>43100</v>
      </c>
      <c r="I149" s="18"/>
      <c r="J149" s="18"/>
      <c r="K149" s="21" t="s">
        <v>394</v>
      </c>
      <c r="L149" s="21" t="str">
        <f>IFERROR(VLOOKUP(K149,ORDEN_ERI!A:C,2,0),0)</f>
        <v>Costos de distribución</v>
      </c>
      <c r="M149" s="21">
        <f>IFERROR(VLOOKUP(K149,ORDEN_ERI!A:C,3,0),0)</f>
        <v>7</v>
      </c>
      <c r="N149" s="30">
        <v>1371146</v>
      </c>
    </row>
    <row r="150" spans="1:14" x14ac:dyDescent="0.25">
      <c r="A150" s="21">
        <v>900192726</v>
      </c>
      <c r="B150" s="18" t="s">
        <v>382</v>
      </c>
      <c r="C150" s="18"/>
      <c r="D150" s="18" t="s">
        <v>294</v>
      </c>
      <c r="E150" s="18" t="s">
        <v>299</v>
      </c>
      <c r="F150" s="18" t="s">
        <v>333</v>
      </c>
      <c r="G150" s="22">
        <v>2016</v>
      </c>
      <c r="H150" s="26">
        <v>43100</v>
      </c>
      <c r="I150" s="18"/>
      <c r="J150" s="18"/>
      <c r="K150" s="21" t="s">
        <v>6</v>
      </c>
      <c r="L150" s="21" t="str">
        <f>IFERROR(VLOOKUP(K150,ORDEN_ERI!A:C,2,0),0)</f>
        <v>Gastos de administración</v>
      </c>
      <c r="M150" s="21">
        <f>IFERROR(VLOOKUP(K150,ORDEN_ERI!A:C,3,0),0)</f>
        <v>4</v>
      </c>
      <c r="N150" s="30">
        <v>73795</v>
      </c>
    </row>
    <row r="151" spans="1:14" x14ac:dyDescent="0.25">
      <c r="A151" s="21">
        <v>900192726</v>
      </c>
      <c r="B151" s="18" t="s">
        <v>382</v>
      </c>
      <c r="C151" s="18"/>
      <c r="D151" s="18" t="s">
        <v>294</v>
      </c>
      <c r="E151" s="18" t="s">
        <v>299</v>
      </c>
      <c r="F151" s="18" t="s">
        <v>333</v>
      </c>
      <c r="G151" s="22">
        <v>2017</v>
      </c>
      <c r="H151" s="26">
        <v>43100</v>
      </c>
      <c r="I151" s="18"/>
      <c r="J151" s="18"/>
      <c r="K151" s="21" t="s">
        <v>6</v>
      </c>
      <c r="L151" s="21" t="str">
        <f>IFERROR(VLOOKUP(K151,ORDEN_ERI!A:C,2,0),0)</f>
        <v>Gastos de administración</v>
      </c>
      <c r="M151" s="21">
        <f>IFERROR(VLOOKUP(K151,ORDEN_ERI!A:C,3,0),0)</f>
        <v>4</v>
      </c>
      <c r="N151" s="30">
        <v>56002</v>
      </c>
    </row>
    <row r="152" spans="1:14" x14ac:dyDescent="0.25">
      <c r="A152" s="21">
        <v>900192726</v>
      </c>
      <c r="B152" s="18" t="s">
        <v>382</v>
      </c>
      <c r="C152" s="18"/>
      <c r="D152" s="18" t="s">
        <v>294</v>
      </c>
      <c r="E152" s="18" t="s">
        <v>299</v>
      </c>
      <c r="F152" s="18" t="s">
        <v>333</v>
      </c>
      <c r="G152" s="22">
        <v>2016</v>
      </c>
      <c r="H152" s="26">
        <v>43100</v>
      </c>
      <c r="I152" s="18"/>
      <c r="J152" s="18"/>
      <c r="K152" s="21" t="s">
        <v>395</v>
      </c>
      <c r="L152" s="21" t="str">
        <f>IFERROR(VLOOKUP(K152,ORDEN_ERI!A:C,2,0),0)</f>
        <v>Otros gastos, por función</v>
      </c>
      <c r="M152" s="21">
        <f>IFERROR(VLOOKUP(K152,ORDEN_ERI!A:C,3,0),0)</f>
        <v>6</v>
      </c>
      <c r="N152" s="30">
        <v>453472</v>
      </c>
    </row>
    <row r="153" spans="1:14" x14ac:dyDescent="0.25">
      <c r="A153" s="21">
        <v>900192726</v>
      </c>
      <c r="B153" s="18" t="s">
        <v>382</v>
      </c>
      <c r="C153" s="18"/>
      <c r="D153" s="18" t="s">
        <v>294</v>
      </c>
      <c r="E153" s="18" t="s">
        <v>299</v>
      </c>
      <c r="F153" s="18" t="s">
        <v>333</v>
      </c>
      <c r="G153" s="22">
        <v>2017</v>
      </c>
      <c r="H153" s="26">
        <v>43100</v>
      </c>
      <c r="I153" s="18"/>
      <c r="J153" s="18"/>
      <c r="K153" s="21" t="s">
        <v>395</v>
      </c>
      <c r="L153" s="21" t="str">
        <f>IFERROR(VLOOKUP(K153,ORDEN_ERI!A:C,2,0),0)</f>
        <v>Otros gastos, por función</v>
      </c>
      <c r="M153" s="21">
        <f>IFERROR(VLOOKUP(K153,ORDEN_ERI!A:C,3,0),0)</f>
        <v>6</v>
      </c>
      <c r="N153" s="30">
        <v>273698</v>
      </c>
    </row>
    <row r="154" spans="1:14" x14ac:dyDescent="0.25">
      <c r="A154" s="21">
        <v>900192726</v>
      </c>
      <c r="B154" s="18" t="s">
        <v>382</v>
      </c>
      <c r="C154" s="18"/>
      <c r="D154" s="18" t="s">
        <v>294</v>
      </c>
      <c r="E154" s="18" t="s">
        <v>299</v>
      </c>
      <c r="F154" s="18" t="s">
        <v>333</v>
      </c>
      <c r="G154" s="22">
        <v>2016</v>
      </c>
      <c r="H154" s="26">
        <v>43100</v>
      </c>
      <c r="I154" s="18"/>
      <c r="J154" s="18"/>
      <c r="K154" s="21" t="s">
        <v>8</v>
      </c>
      <c r="L154" s="21" t="str">
        <f>IFERROR(VLOOKUP(K154,ORDEN_ERI!A:C,2,0),0)</f>
        <v>Ganancia (pérdida) por actividades de operación</v>
      </c>
      <c r="M154" s="21">
        <f>IFERROR(VLOOKUP(K154,ORDEN_ERI!A:C,3,0),0)</f>
        <v>11</v>
      </c>
      <c r="N154" s="30">
        <v>273819</v>
      </c>
    </row>
    <row r="155" spans="1:14" x14ac:dyDescent="0.25">
      <c r="A155" s="21">
        <v>900192726</v>
      </c>
      <c r="B155" s="18" t="s">
        <v>382</v>
      </c>
      <c r="C155" s="18"/>
      <c r="D155" s="18" t="s">
        <v>294</v>
      </c>
      <c r="E155" s="18" t="s">
        <v>299</v>
      </c>
      <c r="F155" s="18" t="s">
        <v>333</v>
      </c>
      <c r="G155" s="22">
        <v>2017</v>
      </c>
      <c r="H155" s="26">
        <v>43100</v>
      </c>
      <c r="I155" s="18"/>
      <c r="J155" s="18"/>
      <c r="K155" s="21" t="s">
        <v>8</v>
      </c>
      <c r="L155" s="21" t="str">
        <f>IFERROR(VLOOKUP(K155,ORDEN_ERI!A:C,2,0),0)</f>
        <v>Ganancia (pérdida) por actividades de operación</v>
      </c>
      <c r="M155" s="21">
        <f>IFERROR(VLOOKUP(K155,ORDEN_ERI!A:C,3,0),0)</f>
        <v>11</v>
      </c>
      <c r="N155" s="30">
        <v>827270</v>
      </c>
    </row>
    <row r="156" spans="1:14" x14ac:dyDescent="0.25">
      <c r="A156" s="21">
        <v>900192726</v>
      </c>
      <c r="B156" s="18" t="s">
        <v>382</v>
      </c>
      <c r="C156" s="18"/>
      <c r="D156" s="18" t="s">
        <v>294</v>
      </c>
      <c r="E156" s="18" t="s">
        <v>299</v>
      </c>
      <c r="F156" s="18" t="s">
        <v>333</v>
      </c>
      <c r="G156" s="22">
        <v>2016</v>
      </c>
      <c r="H156" s="26">
        <v>43100</v>
      </c>
      <c r="I156" s="18"/>
      <c r="J156" s="18"/>
      <c r="K156" s="21" t="s">
        <v>11</v>
      </c>
      <c r="L156" s="21" t="str">
        <f>IFERROR(VLOOKUP(K156,ORDEN_ERI!A:C,2,0),0)</f>
        <v>Ganancia (pérdida), antes de impuestos</v>
      </c>
      <c r="M156" s="21">
        <f>IFERROR(VLOOKUP(K156,ORDEN_ERI!A:C,3,0),0)</f>
        <v>23</v>
      </c>
      <c r="N156" s="30">
        <v>273819</v>
      </c>
    </row>
    <row r="157" spans="1:14" x14ac:dyDescent="0.25">
      <c r="A157" s="21">
        <v>900192726</v>
      </c>
      <c r="B157" s="18" t="s">
        <v>382</v>
      </c>
      <c r="C157" s="18"/>
      <c r="D157" s="18" t="s">
        <v>294</v>
      </c>
      <c r="E157" s="18" t="s">
        <v>299</v>
      </c>
      <c r="F157" s="18" t="s">
        <v>333</v>
      </c>
      <c r="G157" s="22">
        <v>2017</v>
      </c>
      <c r="H157" s="26">
        <v>43100</v>
      </c>
      <c r="I157" s="18"/>
      <c r="J157" s="18"/>
      <c r="K157" s="21" t="s">
        <v>11</v>
      </c>
      <c r="L157" s="21" t="str">
        <f>IFERROR(VLOOKUP(K157,ORDEN_ERI!A:C,2,0),0)</f>
        <v>Ganancia (pérdida), antes de impuestos</v>
      </c>
      <c r="M157" s="21">
        <f>IFERROR(VLOOKUP(K157,ORDEN_ERI!A:C,3,0),0)</f>
        <v>23</v>
      </c>
      <c r="N157" s="30">
        <v>827270</v>
      </c>
    </row>
    <row r="158" spans="1:14" x14ac:dyDescent="0.25">
      <c r="A158" s="21">
        <v>900192726</v>
      </c>
      <c r="B158" s="18" t="s">
        <v>382</v>
      </c>
      <c r="C158" s="18"/>
      <c r="D158" s="18" t="s">
        <v>294</v>
      </c>
      <c r="E158" s="18" t="s">
        <v>299</v>
      </c>
      <c r="F158" s="18" t="s">
        <v>333</v>
      </c>
      <c r="G158" s="22">
        <v>2016</v>
      </c>
      <c r="H158" s="26">
        <v>43100</v>
      </c>
      <c r="I158" s="18"/>
      <c r="J158" s="18"/>
      <c r="K158" s="21" t="s">
        <v>397</v>
      </c>
      <c r="L158" s="21" t="str">
        <f>IFERROR(VLOOKUP(K158,ORDEN_ERI!A:C,2,0),0)</f>
        <v>Gasto (ingreso) por impuestos, operaciones continuadas</v>
      </c>
      <c r="M158" s="21">
        <f>IFERROR(VLOOKUP(K158,ORDEN_ERI!A:C,3,0),0)</f>
        <v>24</v>
      </c>
      <c r="N158" s="30">
        <v>56218</v>
      </c>
    </row>
    <row r="159" spans="1:14" x14ac:dyDescent="0.25">
      <c r="A159" s="21">
        <v>900192726</v>
      </c>
      <c r="B159" s="18" t="s">
        <v>382</v>
      </c>
      <c r="C159" s="18"/>
      <c r="D159" s="18" t="s">
        <v>294</v>
      </c>
      <c r="E159" s="18" t="s">
        <v>299</v>
      </c>
      <c r="F159" s="18" t="s">
        <v>333</v>
      </c>
      <c r="G159" s="22">
        <v>2017</v>
      </c>
      <c r="H159" s="26">
        <v>43100</v>
      </c>
      <c r="I159" s="18"/>
      <c r="J159" s="18"/>
      <c r="K159" s="21" t="s">
        <v>397</v>
      </c>
      <c r="L159" s="21" t="str">
        <f>IFERROR(VLOOKUP(K159,ORDEN_ERI!A:C,2,0),0)</f>
        <v>Gasto (ingreso) por impuestos, operaciones continuadas</v>
      </c>
      <c r="M159" s="21">
        <f>IFERROR(VLOOKUP(K159,ORDEN_ERI!A:C,3,0),0)</f>
        <v>24</v>
      </c>
      <c r="N159" s="30">
        <v>554125</v>
      </c>
    </row>
    <row r="160" spans="1:14" x14ac:dyDescent="0.25">
      <c r="A160" s="21">
        <v>900192726</v>
      </c>
      <c r="B160" s="18" t="s">
        <v>382</v>
      </c>
      <c r="C160" s="18"/>
      <c r="D160" s="18" t="s">
        <v>294</v>
      </c>
      <c r="E160" s="18" t="s">
        <v>299</v>
      </c>
      <c r="F160" s="18" t="s">
        <v>333</v>
      </c>
      <c r="G160" s="22">
        <v>2016</v>
      </c>
      <c r="H160" s="26">
        <v>43100</v>
      </c>
      <c r="I160" s="18"/>
      <c r="J160" s="18"/>
      <c r="K160" s="21" t="s">
        <v>12</v>
      </c>
      <c r="L160" s="21" t="str">
        <f>IFERROR(VLOOKUP(K160,ORDEN_ERI!A:C,2,0),0)</f>
        <v>Ganancia (pérdida) operaciones continuadas</v>
      </c>
      <c r="M160" s="21">
        <f>IFERROR(VLOOKUP(K160,ORDEN_ERI!A:C,3,0),0)</f>
        <v>26</v>
      </c>
      <c r="N160" s="30">
        <v>217601</v>
      </c>
    </row>
    <row r="161" spans="1:14" x14ac:dyDescent="0.25">
      <c r="A161" s="21">
        <v>900192726</v>
      </c>
      <c r="B161" s="18" t="s">
        <v>382</v>
      </c>
      <c r="C161" s="18"/>
      <c r="D161" s="18" t="s">
        <v>294</v>
      </c>
      <c r="E161" s="18" t="s">
        <v>299</v>
      </c>
      <c r="F161" s="18" t="s">
        <v>333</v>
      </c>
      <c r="G161" s="22">
        <v>2017</v>
      </c>
      <c r="H161" s="26">
        <v>43100</v>
      </c>
      <c r="I161" s="18"/>
      <c r="J161" s="18"/>
      <c r="K161" s="21" t="s">
        <v>12</v>
      </c>
      <c r="L161" s="21" t="str">
        <f>IFERROR(VLOOKUP(K161,ORDEN_ERI!A:C,2,0),0)</f>
        <v>Ganancia (pérdida) operaciones continuadas</v>
      </c>
      <c r="M161" s="21">
        <f>IFERROR(VLOOKUP(K161,ORDEN_ERI!A:C,3,0),0)</f>
        <v>26</v>
      </c>
      <c r="N161" s="30">
        <v>273145</v>
      </c>
    </row>
    <row r="162" spans="1:14" x14ac:dyDescent="0.25">
      <c r="A162" s="21">
        <v>900192726</v>
      </c>
      <c r="B162" s="18" t="s">
        <v>382</v>
      </c>
      <c r="C162" s="18"/>
      <c r="D162" s="18" t="s">
        <v>294</v>
      </c>
      <c r="E162" s="18" t="s">
        <v>299</v>
      </c>
      <c r="F162" s="18" t="s">
        <v>333</v>
      </c>
      <c r="G162" s="22">
        <v>2016</v>
      </c>
      <c r="H162" s="26">
        <v>43100</v>
      </c>
      <c r="I162" s="18"/>
      <c r="J162" s="18"/>
      <c r="K162" s="21" t="s">
        <v>13</v>
      </c>
      <c r="L162" s="21" t="str">
        <f>IFERROR(VLOOKUP(K162,ORDEN_ERI!A:C,2,0),0)</f>
        <v>Ganancia (pérdida)</v>
      </c>
      <c r="M162" s="21">
        <f>IFERROR(VLOOKUP(K162,ORDEN_ERI!A:C,3,0),0)</f>
        <v>28</v>
      </c>
      <c r="N162" s="30">
        <v>217601</v>
      </c>
    </row>
    <row r="163" spans="1:14" x14ac:dyDescent="0.25">
      <c r="A163" s="21">
        <v>900192726</v>
      </c>
      <c r="B163" s="18" t="s">
        <v>382</v>
      </c>
      <c r="C163" s="18"/>
      <c r="D163" s="18" t="s">
        <v>294</v>
      </c>
      <c r="E163" s="18" t="s">
        <v>299</v>
      </c>
      <c r="F163" s="18" t="s">
        <v>333</v>
      </c>
      <c r="G163" s="22">
        <v>2017</v>
      </c>
      <c r="H163" s="26">
        <v>43100</v>
      </c>
      <c r="I163" s="18"/>
      <c r="J163" s="18"/>
      <c r="K163" s="21" t="s">
        <v>13</v>
      </c>
      <c r="L163" s="21" t="str">
        <f>IFERROR(VLOOKUP(K163,ORDEN_ERI!A:C,2,0),0)</f>
        <v>Ganancia (pérdida)</v>
      </c>
      <c r="M163" s="21">
        <f>IFERROR(VLOOKUP(K163,ORDEN_ERI!A:C,3,0),0)</f>
        <v>28</v>
      </c>
      <c r="N163" s="30">
        <v>273145</v>
      </c>
    </row>
    <row r="164" spans="1:14" x14ac:dyDescent="0.25">
      <c r="A164" s="21">
        <v>890806999</v>
      </c>
      <c r="B164" s="18" t="s">
        <v>366</v>
      </c>
      <c r="C164" s="18"/>
      <c r="D164" s="18" t="s">
        <v>230</v>
      </c>
      <c r="E164" s="18" t="s">
        <v>367</v>
      </c>
      <c r="F164" s="18" t="s">
        <v>368</v>
      </c>
      <c r="G164" s="22">
        <v>2016</v>
      </c>
      <c r="H164" s="26">
        <v>43100</v>
      </c>
      <c r="I164" s="18"/>
      <c r="J164" s="18"/>
      <c r="K164" s="21" t="s">
        <v>1</v>
      </c>
      <c r="L164" s="21" t="str">
        <f>IFERROR(VLOOKUP(K164,ORDEN_ERI!A:C,2,0),0)</f>
        <v>Ingresos de actividades ordinarias</v>
      </c>
      <c r="M164" s="21">
        <f>IFERROR(VLOOKUP(K164,ORDEN_ERI!A:C,3,0),0)</f>
        <v>1</v>
      </c>
      <c r="N164" s="30">
        <v>154681716</v>
      </c>
    </row>
    <row r="165" spans="1:14" x14ac:dyDescent="0.25">
      <c r="A165" s="21">
        <v>890806999</v>
      </c>
      <c r="B165" s="18" t="s">
        <v>366</v>
      </c>
      <c r="C165" s="18"/>
      <c r="D165" s="18" t="s">
        <v>230</v>
      </c>
      <c r="E165" s="18" t="s">
        <v>367</v>
      </c>
      <c r="F165" s="18" t="s">
        <v>368</v>
      </c>
      <c r="G165" s="22">
        <v>2017</v>
      </c>
      <c r="H165" s="26">
        <v>43100</v>
      </c>
      <c r="I165" s="18"/>
      <c r="J165" s="18"/>
      <c r="K165" s="21" t="s">
        <v>1</v>
      </c>
      <c r="L165" s="21" t="str">
        <f>IFERROR(VLOOKUP(K165,ORDEN_ERI!A:C,2,0),0)</f>
        <v>Ingresos de actividades ordinarias</v>
      </c>
      <c r="M165" s="21">
        <f>IFERROR(VLOOKUP(K165,ORDEN_ERI!A:C,3,0),0)</f>
        <v>1</v>
      </c>
      <c r="N165" s="30">
        <v>162236892</v>
      </c>
    </row>
    <row r="166" spans="1:14" x14ac:dyDescent="0.25">
      <c r="A166" s="21">
        <v>890806999</v>
      </c>
      <c r="B166" s="18" t="s">
        <v>366</v>
      </c>
      <c r="C166" s="18"/>
      <c r="D166" s="18" t="s">
        <v>230</v>
      </c>
      <c r="E166" s="18" t="s">
        <v>367</v>
      </c>
      <c r="F166" s="18" t="s">
        <v>368</v>
      </c>
      <c r="G166" s="22">
        <v>2016</v>
      </c>
      <c r="H166" s="26">
        <v>43100</v>
      </c>
      <c r="I166" s="18"/>
      <c r="J166" s="18"/>
      <c r="K166" s="21" t="s">
        <v>2</v>
      </c>
      <c r="L166" s="21" t="str">
        <f>IFERROR(VLOOKUP(K166,ORDEN_ERI!A:C,2,0),0)</f>
        <v>Costo de ventas</v>
      </c>
      <c r="M166" s="21">
        <f>IFERROR(VLOOKUP(K166,ORDEN_ERI!A:C,3,0),0)</f>
        <v>2</v>
      </c>
      <c r="N166" s="30">
        <v>137176803</v>
      </c>
    </row>
    <row r="167" spans="1:14" x14ac:dyDescent="0.25">
      <c r="A167" s="21">
        <v>890806999</v>
      </c>
      <c r="B167" s="18" t="s">
        <v>366</v>
      </c>
      <c r="C167" s="18"/>
      <c r="D167" s="18" t="s">
        <v>230</v>
      </c>
      <c r="E167" s="18" t="s">
        <v>367</v>
      </c>
      <c r="F167" s="18" t="s">
        <v>368</v>
      </c>
      <c r="G167" s="22">
        <v>2017</v>
      </c>
      <c r="H167" s="26">
        <v>43100</v>
      </c>
      <c r="I167" s="18"/>
      <c r="J167" s="18"/>
      <c r="K167" s="21" t="s">
        <v>2</v>
      </c>
      <c r="L167" s="21" t="str">
        <f>IFERROR(VLOOKUP(K167,ORDEN_ERI!A:C,2,0),0)</f>
        <v>Costo de ventas</v>
      </c>
      <c r="M167" s="21">
        <f>IFERROR(VLOOKUP(K167,ORDEN_ERI!A:C,3,0),0)</f>
        <v>2</v>
      </c>
      <c r="N167" s="30">
        <v>142643323</v>
      </c>
    </row>
    <row r="168" spans="1:14" x14ac:dyDescent="0.25">
      <c r="A168" s="21">
        <v>890806999</v>
      </c>
      <c r="B168" s="18" t="s">
        <v>366</v>
      </c>
      <c r="C168" s="18"/>
      <c r="D168" s="18" t="s">
        <v>230</v>
      </c>
      <c r="E168" s="18" t="s">
        <v>367</v>
      </c>
      <c r="F168" s="18" t="s">
        <v>368</v>
      </c>
      <c r="G168" s="22">
        <v>2016</v>
      </c>
      <c r="H168" s="26">
        <v>43100</v>
      </c>
      <c r="I168" s="18"/>
      <c r="J168" s="18"/>
      <c r="K168" s="21" t="s">
        <v>3</v>
      </c>
      <c r="L168" s="21" t="str">
        <f>IFERROR(VLOOKUP(K168,ORDEN_ERI!A:C,2,0),0)</f>
        <v>Ganancia bruta</v>
      </c>
      <c r="M168" s="21">
        <f>IFERROR(VLOOKUP(K168,ORDEN_ERI!A:C,3,0),0)</f>
        <v>3</v>
      </c>
      <c r="N168" s="30">
        <v>17504913</v>
      </c>
    </row>
    <row r="169" spans="1:14" x14ac:dyDescent="0.25">
      <c r="A169" s="21">
        <v>890806999</v>
      </c>
      <c r="B169" s="18" t="s">
        <v>366</v>
      </c>
      <c r="C169" s="18"/>
      <c r="D169" s="18" t="s">
        <v>230</v>
      </c>
      <c r="E169" s="18" t="s">
        <v>367</v>
      </c>
      <c r="F169" s="18" t="s">
        <v>368</v>
      </c>
      <c r="G169" s="22">
        <v>2017</v>
      </c>
      <c r="H169" s="26">
        <v>43100</v>
      </c>
      <c r="I169" s="18"/>
      <c r="J169" s="18"/>
      <c r="K169" s="21" t="s">
        <v>3</v>
      </c>
      <c r="L169" s="21" t="str">
        <f>IFERROR(VLOOKUP(K169,ORDEN_ERI!A:C,2,0),0)</f>
        <v>Ganancia bruta</v>
      </c>
      <c r="M169" s="21">
        <f>IFERROR(VLOOKUP(K169,ORDEN_ERI!A:C,3,0),0)</f>
        <v>3</v>
      </c>
      <c r="N169" s="30">
        <v>19593569</v>
      </c>
    </row>
    <row r="170" spans="1:14" x14ac:dyDescent="0.25">
      <c r="A170" s="21">
        <v>890806999</v>
      </c>
      <c r="B170" s="18" t="s">
        <v>366</v>
      </c>
      <c r="C170" s="18"/>
      <c r="D170" s="18" t="s">
        <v>230</v>
      </c>
      <c r="E170" s="18" t="s">
        <v>367</v>
      </c>
      <c r="F170" s="18" t="s">
        <v>368</v>
      </c>
      <c r="G170" s="22">
        <v>2016</v>
      </c>
      <c r="H170" s="26">
        <v>43100</v>
      </c>
      <c r="I170" s="18"/>
      <c r="J170" s="18"/>
      <c r="K170" s="21" t="s">
        <v>4</v>
      </c>
      <c r="L170" s="21" t="str">
        <f>IFERROR(VLOOKUP(K170,ORDEN_ERI!A:C,2,0),0)</f>
        <v>Otros ingresos</v>
      </c>
      <c r="M170" s="21">
        <f>IFERROR(VLOOKUP(K170,ORDEN_ERI!A:C,3,0),0)</f>
        <v>9</v>
      </c>
      <c r="N170" s="30">
        <v>1747228</v>
      </c>
    </row>
    <row r="171" spans="1:14" x14ac:dyDescent="0.25">
      <c r="A171" s="21">
        <v>890806999</v>
      </c>
      <c r="B171" s="18" t="s">
        <v>366</v>
      </c>
      <c r="C171" s="18"/>
      <c r="D171" s="18" t="s">
        <v>230</v>
      </c>
      <c r="E171" s="18" t="s">
        <v>367</v>
      </c>
      <c r="F171" s="18" t="s">
        <v>368</v>
      </c>
      <c r="G171" s="22">
        <v>2017</v>
      </c>
      <c r="H171" s="26">
        <v>43100</v>
      </c>
      <c r="I171" s="18"/>
      <c r="J171" s="18"/>
      <c r="K171" s="21" t="s">
        <v>4</v>
      </c>
      <c r="L171" s="21" t="str">
        <f>IFERROR(VLOOKUP(K171,ORDEN_ERI!A:C,2,0),0)</f>
        <v>Otros ingresos</v>
      </c>
      <c r="M171" s="21">
        <f>IFERROR(VLOOKUP(K171,ORDEN_ERI!A:C,3,0),0)</f>
        <v>9</v>
      </c>
      <c r="N171" s="30">
        <v>2016279</v>
      </c>
    </row>
    <row r="172" spans="1:14" x14ac:dyDescent="0.25">
      <c r="A172" s="21">
        <v>890806999</v>
      </c>
      <c r="B172" s="18" t="s">
        <v>366</v>
      </c>
      <c r="C172" s="18"/>
      <c r="D172" s="18" t="s">
        <v>230</v>
      </c>
      <c r="E172" s="18" t="s">
        <v>367</v>
      </c>
      <c r="F172" s="18" t="s">
        <v>368</v>
      </c>
      <c r="G172" s="22">
        <v>2016</v>
      </c>
      <c r="H172" s="26">
        <v>43100</v>
      </c>
      <c r="I172" s="18"/>
      <c r="J172" s="18"/>
      <c r="K172" s="21" t="s">
        <v>394</v>
      </c>
      <c r="L172" s="21" t="str">
        <f>IFERROR(VLOOKUP(K172,ORDEN_ERI!A:C,2,0),0)</f>
        <v>Costos de distribución</v>
      </c>
      <c r="M172" s="21">
        <f>IFERROR(VLOOKUP(K172,ORDEN_ERI!A:C,3,0),0)</f>
        <v>7</v>
      </c>
      <c r="N172" s="30">
        <v>12525798</v>
      </c>
    </row>
    <row r="173" spans="1:14" x14ac:dyDescent="0.25">
      <c r="A173" s="21">
        <v>890806999</v>
      </c>
      <c r="B173" s="18" t="s">
        <v>366</v>
      </c>
      <c r="C173" s="18"/>
      <c r="D173" s="18" t="s">
        <v>230</v>
      </c>
      <c r="E173" s="18" t="s">
        <v>367</v>
      </c>
      <c r="F173" s="18" t="s">
        <v>368</v>
      </c>
      <c r="G173" s="22">
        <v>2017</v>
      </c>
      <c r="H173" s="26">
        <v>43100</v>
      </c>
      <c r="I173" s="18"/>
      <c r="J173" s="18"/>
      <c r="K173" s="21" t="s">
        <v>394</v>
      </c>
      <c r="L173" s="21" t="str">
        <f>IFERROR(VLOOKUP(K173,ORDEN_ERI!A:C,2,0),0)</f>
        <v>Costos de distribución</v>
      </c>
      <c r="M173" s="21">
        <f>IFERROR(VLOOKUP(K173,ORDEN_ERI!A:C,3,0),0)</f>
        <v>7</v>
      </c>
      <c r="N173" s="30">
        <v>14262531</v>
      </c>
    </row>
    <row r="174" spans="1:14" x14ac:dyDescent="0.25">
      <c r="A174" s="21">
        <v>890806999</v>
      </c>
      <c r="B174" s="18" t="s">
        <v>366</v>
      </c>
      <c r="C174" s="18"/>
      <c r="D174" s="18" t="s">
        <v>230</v>
      </c>
      <c r="E174" s="18" t="s">
        <v>367</v>
      </c>
      <c r="F174" s="18" t="s">
        <v>368</v>
      </c>
      <c r="G174" s="22">
        <v>2016</v>
      </c>
      <c r="H174" s="26">
        <v>43100</v>
      </c>
      <c r="I174" s="18"/>
      <c r="J174" s="18"/>
      <c r="K174" s="21" t="s">
        <v>6</v>
      </c>
      <c r="L174" s="21" t="str">
        <f>IFERROR(VLOOKUP(K174,ORDEN_ERI!A:C,2,0),0)</f>
        <v>Gastos de administración</v>
      </c>
      <c r="M174" s="21">
        <f>IFERROR(VLOOKUP(K174,ORDEN_ERI!A:C,3,0),0)</f>
        <v>4</v>
      </c>
      <c r="N174" s="30">
        <v>1809487</v>
      </c>
    </row>
    <row r="175" spans="1:14" x14ac:dyDescent="0.25">
      <c r="A175" s="21">
        <v>890806999</v>
      </c>
      <c r="B175" s="18" t="s">
        <v>366</v>
      </c>
      <c r="C175" s="18"/>
      <c r="D175" s="18" t="s">
        <v>230</v>
      </c>
      <c r="E175" s="18" t="s">
        <v>367</v>
      </c>
      <c r="F175" s="18" t="s">
        <v>368</v>
      </c>
      <c r="G175" s="22">
        <v>2017</v>
      </c>
      <c r="H175" s="26">
        <v>43100</v>
      </c>
      <c r="I175" s="18"/>
      <c r="J175" s="18"/>
      <c r="K175" s="21" t="s">
        <v>6</v>
      </c>
      <c r="L175" s="21" t="str">
        <f>IFERROR(VLOOKUP(K175,ORDEN_ERI!A:C,2,0),0)</f>
        <v>Gastos de administración</v>
      </c>
      <c r="M175" s="21">
        <f>IFERROR(VLOOKUP(K175,ORDEN_ERI!A:C,3,0),0)</f>
        <v>4</v>
      </c>
      <c r="N175" s="30">
        <v>2163985</v>
      </c>
    </row>
    <row r="176" spans="1:14" x14ac:dyDescent="0.25">
      <c r="A176" s="21">
        <v>890806999</v>
      </c>
      <c r="B176" s="18" t="s">
        <v>366</v>
      </c>
      <c r="C176" s="18"/>
      <c r="D176" s="18" t="s">
        <v>230</v>
      </c>
      <c r="E176" s="18" t="s">
        <v>367</v>
      </c>
      <c r="F176" s="18" t="s">
        <v>368</v>
      </c>
      <c r="G176" s="22">
        <v>2016</v>
      </c>
      <c r="H176" s="26">
        <v>43100</v>
      </c>
      <c r="I176" s="18"/>
      <c r="J176" s="18"/>
      <c r="K176" s="21" t="s">
        <v>395</v>
      </c>
      <c r="L176" s="21" t="str">
        <f>IFERROR(VLOOKUP(K176,ORDEN_ERI!A:C,2,0),0)</f>
        <v>Otros gastos, por función</v>
      </c>
      <c r="M176" s="21">
        <f>IFERROR(VLOOKUP(K176,ORDEN_ERI!A:C,3,0),0)</f>
        <v>6</v>
      </c>
      <c r="N176" s="30">
        <v>99284</v>
      </c>
    </row>
    <row r="177" spans="1:14" x14ac:dyDescent="0.25">
      <c r="A177" s="21">
        <v>890806999</v>
      </c>
      <c r="B177" s="18" t="s">
        <v>366</v>
      </c>
      <c r="C177" s="18"/>
      <c r="D177" s="18" t="s">
        <v>230</v>
      </c>
      <c r="E177" s="18" t="s">
        <v>367</v>
      </c>
      <c r="F177" s="18" t="s">
        <v>368</v>
      </c>
      <c r="G177" s="22">
        <v>2017</v>
      </c>
      <c r="H177" s="26">
        <v>43100</v>
      </c>
      <c r="I177" s="18"/>
      <c r="J177" s="18"/>
      <c r="K177" s="21" t="s">
        <v>395</v>
      </c>
      <c r="L177" s="21" t="str">
        <f>IFERROR(VLOOKUP(K177,ORDEN_ERI!A:C,2,0),0)</f>
        <v>Otros gastos, por función</v>
      </c>
      <c r="M177" s="21">
        <f>IFERROR(VLOOKUP(K177,ORDEN_ERI!A:C,3,0),0)</f>
        <v>6</v>
      </c>
      <c r="N177" s="30">
        <v>500530</v>
      </c>
    </row>
    <row r="178" spans="1:14" x14ac:dyDescent="0.25">
      <c r="A178" s="21">
        <v>890806999</v>
      </c>
      <c r="B178" s="18" t="s">
        <v>366</v>
      </c>
      <c r="C178" s="18"/>
      <c r="D178" s="18" t="s">
        <v>230</v>
      </c>
      <c r="E178" s="18" t="s">
        <v>367</v>
      </c>
      <c r="F178" s="18" t="s">
        <v>368</v>
      </c>
      <c r="G178" s="22">
        <v>2016</v>
      </c>
      <c r="H178" s="26">
        <v>43100</v>
      </c>
      <c r="I178" s="18"/>
      <c r="J178" s="18"/>
      <c r="K178" s="21" t="s">
        <v>8</v>
      </c>
      <c r="L178" s="21" t="str">
        <f>IFERROR(VLOOKUP(K178,ORDEN_ERI!A:C,2,0),0)</f>
        <v>Ganancia (pérdida) por actividades de operación</v>
      </c>
      <c r="M178" s="21">
        <f>IFERROR(VLOOKUP(K178,ORDEN_ERI!A:C,3,0),0)</f>
        <v>11</v>
      </c>
      <c r="N178" s="30">
        <v>4817572</v>
      </c>
    </row>
    <row r="179" spans="1:14" x14ac:dyDescent="0.25">
      <c r="A179" s="21">
        <v>890806999</v>
      </c>
      <c r="B179" s="18" t="s">
        <v>366</v>
      </c>
      <c r="C179" s="18"/>
      <c r="D179" s="18" t="s">
        <v>230</v>
      </c>
      <c r="E179" s="18" t="s">
        <v>367</v>
      </c>
      <c r="F179" s="18" t="s">
        <v>368</v>
      </c>
      <c r="G179" s="22">
        <v>2017</v>
      </c>
      <c r="H179" s="26">
        <v>43100</v>
      </c>
      <c r="I179" s="18"/>
      <c r="J179" s="18"/>
      <c r="K179" s="21" t="s">
        <v>8</v>
      </c>
      <c r="L179" s="21" t="str">
        <f>IFERROR(VLOOKUP(K179,ORDEN_ERI!A:C,2,0),0)</f>
        <v>Ganancia (pérdida) por actividades de operación</v>
      </c>
      <c r="M179" s="21">
        <f>IFERROR(VLOOKUP(K179,ORDEN_ERI!A:C,3,0),0)</f>
        <v>11</v>
      </c>
      <c r="N179" s="30">
        <v>4682802</v>
      </c>
    </row>
    <row r="180" spans="1:14" x14ac:dyDescent="0.25">
      <c r="A180" s="21">
        <v>890806999</v>
      </c>
      <c r="B180" s="18" t="s">
        <v>366</v>
      </c>
      <c r="C180" s="18"/>
      <c r="D180" s="18" t="s">
        <v>230</v>
      </c>
      <c r="E180" s="18" t="s">
        <v>367</v>
      </c>
      <c r="F180" s="18" t="s">
        <v>368</v>
      </c>
      <c r="G180" s="22">
        <v>2016</v>
      </c>
      <c r="H180" s="26">
        <v>43100</v>
      </c>
      <c r="I180" s="18"/>
      <c r="J180" s="18"/>
      <c r="K180" s="21" t="s">
        <v>9</v>
      </c>
      <c r="L180" s="21" t="str">
        <f>IFERROR(VLOOKUP(K180,ORDEN_ERI!A:C,2,0),0)</f>
        <v>Ingresos financieros</v>
      </c>
      <c r="M180" s="21">
        <f>IFERROR(VLOOKUP(K180,ORDEN_ERI!A:C,3,0),0)</f>
        <v>13</v>
      </c>
      <c r="N180" s="30">
        <v>73058</v>
      </c>
    </row>
    <row r="181" spans="1:14" x14ac:dyDescent="0.25">
      <c r="A181" s="21">
        <v>890806999</v>
      </c>
      <c r="B181" s="18" t="s">
        <v>366</v>
      </c>
      <c r="C181" s="18"/>
      <c r="D181" s="18" t="s">
        <v>230</v>
      </c>
      <c r="E181" s="18" t="s">
        <v>367</v>
      </c>
      <c r="F181" s="18" t="s">
        <v>368</v>
      </c>
      <c r="G181" s="22">
        <v>2016</v>
      </c>
      <c r="H181" s="26">
        <v>43100</v>
      </c>
      <c r="I181" s="18"/>
      <c r="J181" s="18"/>
      <c r="K181" s="21" t="s">
        <v>10</v>
      </c>
      <c r="L181" s="21" t="str">
        <f>IFERROR(VLOOKUP(K181,ORDEN_ERI!A:C,2,0),0)</f>
        <v>Costos financieros</v>
      </c>
      <c r="M181" s="21">
        <f>IFERROR(VLOOKUP(K181,ORDEN_ERI!A:C,3,0),0)</f>
        <v>14</v>
      </c>
      <c r="N181" s="30">
        <v>3250472</v>
      </c>
    </row>
    <row r="182" spans="1:14" x14ac:dyDescent="0.25">
      <c r="A182" s="21">
        <v>890806999</v>
      </c>
      <c r="B182" s="18" t="s">
        <v>366</v>
      </c>
      <c r="C182" s="18"/>
      <c r="D182" s="18" t="s">
        <v>230</v>
      </c>
      <c r="E182" s="18" t="s">
        <v>367</v>
      </c>
      <c r="F182" s="18" t="s">
        <v>368</v>
      </c>
      <c r="G182" s="22">
        <v>2017</v>
      </c>
      <c r="H182" s="26">
        <v>43100</v>
      </c>
      <c r="I182" s="18"/>
      <c r="J182" s="18"/>
      <c r="K182" s="21" t="s">
        <v>10</v>
      </c>
      <c r="L182" s="21" t="str">
        <f>IFERROR(VLOOKUP(K182,ORDEN_ERI!A:C,2,0),0)</f>
        <v>Costos financieros</v>
      </c>
      <c r="M182" s="21">
        <f>IFERROR(VLOOKUP(K182,ORDEN_ERI!A:C,3,0),0)</f>
        <v>14</v>
      </c>
      <c r="N182" s="30">
        <v>3548596</v>
      </c>
    </row>
    <row r="183" spans="1:14" x14ac:dyDescent="0.25">
      <c r="A183" s="21">
        <v>890806999</v>
      </c>
      <c r="B183" s="18" t="s">
        <v>366</v>
      </c>
      <c r="C183" s="18"/>
      <c r="D183" s="18" t="s">
        <v>230</v>
      </c>
      <c r="E183" s="18" t="s">
        <v>367</v>
      </c>
      <c r="F183" s="18" t="s">
        <v>368</v>
      </c>
      <c r="G183" s="22">
        <v>2016</v>
      </c>
      <c r="H183" s="26">
        <v>43100</v>
      </c>
      <c r="I183" s="18"/>
      <c r="J183" s="18"/>
      <c r="K183" s="21" t="s">
        <v>11</v>
      </c>
      <c r="L183" s="21" t="str">
        <f>IFERROR(VLOOKUP(K183,ORDEN_ERI!A:C,2,0),0)</f>
        <v>Ganancia (pérdida), antes de impuestos</v>
      </c>
      <c r="M183" s="21">
        <f>IFERROR(VLOOKUP(K183,ORDEN_ERI!A:C,3,0),0)</f>
        <v>23</v>
      </c>
      <c r="N183" s="30">
        <v>1640158</v>
      </c>
    </row>
    <row r="184" spans="1:14" x14ac:dyDescent="0.25">
      <c r="A184" s="21">
        <v>890806999</v>
      </c>
      <c r="B184" s="18" t="s">
        <v>366</v>
      </c>
      <c r="C184" s="18"/>
      <c r="D184" s="18" t="s">
        <v>230</v>
      </c>
      <c r="E184" s="18" t="s">
        <v>367</v>
      </c>
      <c r="F184" s="18" t="s">
        <v>368</v>
      </c>
      <c r="G184" s="22">
        <v>2017</v>
      </c>
      <c r="H184" s="26">
        <v>43100</v>
      </c>
      <c r="I184" s="18"/>
      <c r="J184" s="18"/>
      <c r="K184" s="21" t="s">
        <v>11</v>
      </c>
      <c r="L184" s="21" t="str">
        <f>IFERROR(VLOOKUP(K184,ORDEN_ERI!A:C,2,0),0)</f>
        <v>Ganancia (pérdida), antes de impuestos</v>
      </c>
      <c r="M184" s="21">
        <f>IFERROR(VLOOKUP(K184,ORDEN_ERI!A:C,3,0),0)</f>
        <v>23</v>
      </c>
      <c r="N184" s="30">
        <v>1134206</v>
      </c>
    </row>
    <row r="185" spans="1:14" x14ac:dyDescent="0.25">
      <c r="A185" s="21">
        <v>890806999</v>
      </c>
      <c r="B185" s="18" t="s">
        <v>366</v>
      </c>
      <c r="C185" s="18"/>
      <c r="D185" s="18" t="s">
        <v>230</v>
      </c>
      <c r="E185" s="18" t="s">
        <v>367</v>
      </c>
      <c r="F185" s="18" t="s">
        <v>368</v>
      </c>
      <c r="G185" s="22">
        <v>2016</v>
      </c>
      <c r="H185" s="26">
        <v>43100</v>
      </c>
      <c r="I185" s="18"/>
      <c r="J185" s="18"/>
      <c r="K185" s="21" t="s">
        <v>397</v>
      </c>
      <c r="L185" s="21" t="str">
        <f>IFERROR(VLOOKUP(K185,ORDEN_ERI!A:C,2,0),0)</f>
        <v>Gasto (ingreso) por impuestos, operaciones continuadas</v>
      </c>
      <c r="M185" s="21">
        <f>IFERROR(VLOOKUP(K185,ORDEN_ERI!A:C,3,0),0)</f>
        <v>24</v>
      </c>
      <c r="N185" s="30">
        <v>687197</v>
      </c>
    </row>
    <row r="186" spans="1:14" x14ac:dyDescent="0.25">
      <c r="A186" s="21">
        <v>890806999</v>
      </c>
      <c r="B186" s="18" t="s">
        <v>366</v>
      </c>
      <c r="C186" s="18"/>
      <c r="D186" s="18" t="s">
        <v>230</v>
      </c>
      <c r="E186" s="18" t="s">
        <v>367</v>
      </c>
      <c r="F186" s="18" t="s">
        <v>368</v>
      </c>
      <c r="G186" s="22">
        <v>2017</v>
      </c>
      <c r="H186" s="26">
        <v>43100</v>
      </c>
      <c r="I186" s="18"/>
      <c r="J186" s="18"/>
      <c r="K186" s="21" t="s">
        <v>397</v>
      </c>
      <c r="L186" s="21" t="str">
        <f>IFERROR(VLOOKUP(K186,ORDEN_ERI!A:C,2,0),0)</f>
        <v>Gasto (ingreso) por impuestos, operaciones continuadas</v>
      </c>
      <c r="M186" s="21">
        <f>IFERROR(VLOOKUP(K186,ORDEN_ERI!A:C,3,0),0)</f>
        <v>24</v>
      </c>
      <c r="N186" s="30">
        <v>654802</v>
      </c>
    </row>
    <row r="187" spans="1:14" x14ac:dyDescent="0.25">
      <c r="A187" s="21">
        <v>890806999</v>
      </c>
      <c r="B187" s="18" t="s">
        <v>366</v>
      </c>
      <c r="C187" s="18"/>
      <c r="D187" s="18" t="s">
        <v>230</v>
      </c>
      <c r="E187" s="18" t="s">
        <v>367</v>
      </c>
      <c r="F187" s="18" t="s">
        <v>368</v>
      </c>
      <c r="G187" s="22">
        <v>2016</v>
      </c>
      <c r="H187" s="26">
        <v>43100</v>
      </c>
      <c r="I187" s="18"/>
      <c r="J187" s="18"/>
      <c r="K187" s="21" t="s">
        <v>12</v>
      </c>
      <c r="L187" s="21" t="str">
        <f>IFERROR(VLOOKUP(K187,ORDEN_ERI!A:C,2,0),0)</f>
        <v>Ganancia (pérdida) operaciones continuadas</v>
      </c>
      <c r="M187" s="21">
        <f>IFERROR(VLOOKUP(K187,ORDEN_ERI!A:C,3,0),0)</f>
        <v>26</v>
      </c>
      <c r="N187" s="30">
        <v>952961</v>
      </c>
    </row>
    <row r="188" spans="1:14" x14ac:dyDescent="0.25">
      <c r="A188" s="21">
        <v>890806999</v>
      </c>
      <c r="B188" s="18" t="s">
        <v>366</v>
      </c>
      <c r="C188" s="18"/>
      <c r="D188" s="18" t="s">
        <v>230</v>
      </c>
      <c r="E188" s="18" t="s">
        <v>367</v>
      </c>
      <c r="F188" s="18" t="s">
        <v>368</v>
      </c>
      <c r="G188" s="22">
        <v>2017</v>
      </c>
      <c r="H188" s="26">
        <v>43100</v>
      </c>
      <c r="I188" s="18"/>
      <c r="J188" s="18"/>
      <c r="K188" s="21" t="s">
        <v>12</v>
      </c>
      <c r="L188" s="21" t="str">
        <f>IFERROR(VLOOKUP(K188,ORDEN_ERI!A:C,2,0),0)</f>
        <v>Ganancia (pérdida) operaciones continuadas</v>
      </c>
      <c r="M188" s="21">
        <f>IFERROR(VLOOKUP(K188,ORDEN_ERI!A:C,3,0),0)</f>
        <v>26</v>
      </c>
      <c r="N188" s="30">
        <v>479404</v>
      </c>
    </row>
    <row r="189" spans="1:14" x14ac:dyDescent="0.25">
      <c r="A189" s="21">
        <v>890806999</v>
      </c>
      <c r="B189" s="18" t="s">
        <v>366</v>
      </c>
      <c r="C189" s="18"/>
      <c r="D189" s="18" t="s">
        <v>230</v>
      </c>
      <c r="E189" s="18" t="s">
        <v>367</v>
      </c>
      <c r="F189" s="18" t="s">
        <v>368</v>
      </c>
      <c r="G189" s="22">
        <v>2016</v>
      </c>
      <c r="H189" s="26">
        <v>43100</v>
      </c>
      <c r="I189" s="18"/>
      <c r="J189" s="18"/>
      <c r="K189" s="21" t="s">
        <v>13</v>
      </c>
      <c r="L189" s="21" t="str">
        <f>IFERROR(VLOOKUP(K189,ORDEN_ERI!A:C,2,0),0)</f>
        <v>Ganancia (pérdida)</v>
      </c>
      <c r="M189" s="21">
        <f>IFERROR(VLOOKUP(K189,ORDEN_ERI!A:C,3,0),0)</f>
        <v>28</v>
      </c>
      <c r="N189" s="30">
        <v>952961</v>
      </c>
    </row>
    <row r="190" spans="1:14" x14ac:dyDescent="0.25">
      <c r="A190" s="21">
        <v>890806999</v>
      </c>
      <c r="B190" s="18" t="s">
        <v>366</v>
      </c>
      <c r="C190" s="18"/>
      <c r="D190" s="18" t="s">
        <v>230</v>
      </c>
      <c r="E190" s="18" t="s">
        <v>367</v>
      </c>
      <c r="F190" s="18" t="s">
        <v>368</v>
      </c>
      <c r="G190" s="22">
        <v>2017</v>
      </c>
      <c r="H190" s="26">
        <v>43100</v>
      </c>
      <c r="I190" s="18"/>
      <c r="J190" s="18"/>
      <c r="K190" s="21" t="s">
        <v>13</v>
      </c>
      <c r="L190" s="21" t="str">
        <f>IFERROR(VLOOKUP(K190,ORDEN_ERI!A:C,2,0),0)</f>
        <v>Ganancia (pérdida)</v>
      </c>
      <c r="M190" s="21">
        <f>IFERROR(VLOOKUP(K190,ORDEN_ERI!A:C,3,0),0)</f>
        <v>28</v>
      </c>
      <c r="N190" s="30">
        <v>479404</v>
      </c>
    </row>
    <row r="191" spans="1:14" x14ac:dyDescent="0.25">
      <c r="A191" s="21">
        <v>860067697</v>
      </c>
      <c r="B191" s="18" t="s">
        <v>359</v>
      </c>
      <c r="C191" s="18"/>
      <c r="D191" s="18" t="s">
        <v>294</v>
      </c>
      <c r="E191" s="18" t="s">
        <v>228</v>
      </c>
      <c r="F191" s="18" t="s">
        <v>360</v>
      </c>
      <c r="G191" s="22">
        <v>2016</v>
      </c>
      <c r="H191" s="26">
        <v>43100</v>
      </c>
      <c r="I191" s="18"/>
      <c r="J191" s="18"/>
      <c r="K191" s="21" t="s">
        <v>1</v>
      </c>
      <c r="L191" s="21" t="str">
        <f>IFERROR(VLOOKUP(K191,ORDEN_ERI!A:C,2,0),0)</f>
        <v>Ingresos de actividades ordinarias</v>
      </c>
      <c r="M191" s="21">
        <f>IFERROR(VLOOKUP(K191,ORDEN_ERI!A:C,3,0),0)</f>
        <v>1</v>
      </c>
      <c r="N191" s="30">
        <v>12930801</v>
      </c>
    </row>
    <row r="192" spans="1:14" x14ac:dyDescent="0.25">
      <c r="A192" s="21">
        <v>860067697</v>
      </c>
      <c r="B192" s="18" t="s">
        <v>359</v>
      </c>
      <c r="C192" s="18"/>
      <c r="D192" s="18" t="s">
        <v>294</v>
      </c>
      <c r="E192" s="18" t="s">
        <v>228</v>
      </c>
      <c r="F192" s="18" t="s">
        <v>360</v>
      </c>
      <c r="G192" s="22">
        <v>2017</v>
      </c>
      <c r="H192" s="26">
        <v>43100</v>
      </c>
      <c r="I192" s="18"/>
      <c r="J192" s="18"/>
      <c r="K192" s="21" t="s">
        <v>1</v>
      </c>
      <c r="L192" s="21" t="str">
        <f>IFERROR(VLOOKUP(K192,ORDEN_ERI!A:C,2,0),0)</f>
        <v>Ingresos de actividades ordinarias</v>
      </c>
      <c r="M192" s="21">
        <f>IFERROR(VLOOKUP(K192,ORDEN_ERI!A:C,3,0),0)</f>
        <v>1</v>
      </c>
      <c r="N192" s="30">
        <v>22640542</v>
      </c>
    </row>
    <row r="193" spans="1:14" x14ac:dyDescent="0.25">
      <c r="A193" s="21">
        <v>860067697</v>
      </c>
      <c r="B193" s="18" t="s">
        <v>359</v>
      </c>
      <c r="C193" s="18"/>
      <c r="D193" s="18" t="s">
        <v>294</v>
      </c>
      <c r="E193" s="18" t="s">
        <v>228</v>
      </c>
      <c r="F193" s="18" t="s">
        <v>360</v>
      </c>
      <c r="G193" s="22">
        <v>2016</v>
      </c>
      <c r="H193" s="26">
        <v>43100</v>
      </c>
      <c r="I193" s="18"/>
      <c r="J193" s="18"/>
      <c r="K193" s="21" t="s">
        <v>2</v>
      </c>
      <c r="L193" s="21" t="str">
        <f>IFERROR(VLOOKUP(K193,ORDEN_ERI!A:C,2,0),0)</f>
        <v>Costo de ventas</v>
      </c>
      <c r="M193" s="21">
        <f>IFERROR(VLOOKUP(K193,ORDEN_ERI!A:C,3,0),0)</f>
        <v>2</v>
      </c>
      <c r="N193" s="30">
        <v>2669186</v>
      </c>
    </row>
    <row r="194" spans="1:14" x14ac:dyDescent="0.25">
      <c r="A194" s="21">
        <v>860067697</v>
      </c>
      <c r="B194" s="18" t="s">
        <v>359</v>
      </c>
      <c r="C194" s="18"/>
      <c r="D194" s="18" t="s">
        <v>294</v>
      </c>
      <c r="E194" s="18" t="s">
        <v>228</v>
      </c>
      <c r="F194" s="18" t="s">
        <v>360</v>
      </c>
      <c r="G194" s="22">
        <v>2017</v>
      </c>
      <c r="H194" s="26">
        <v>43100</v>
      </c>
      <c r="I194" s="18"/>
      <c r="J194" s="18"/>
      <c r="K194" s="21" t="s">
        <v>2</v>
      </c>
      <c r="L194" s="21" t="str">
        <f>IFERROR(VLOOKUP(K194,ORDEN_ERI!A:C,2,0),0)</f>
        <v>Costo de ventas</v>
      </c>
      <c r="M194" s="21">
        <f>IFERROR(VLOOKUP(K194,ORDEN_ERI!A:C,3,0),0)</f>
        <v>2</v>
      </c>
      <c r="N194" s="30">
        <v>8022462</v>
      </c>
    </row>
    <row r="195" spans="1:14" x14ac:dyDescent="0.25">
      <c r="A195" s="21">
        <v>860067697</v>
      </c>
      <c r="B195" s="18" t="s">
        <v>359</v>
      </c>
      <c r="C195" s="18"/>
      <c r="D195" s="18" t="s">
        <v>294</v>
      </c>
      <c r="E195" s="18" t="s">
        <v>228</v>
      </c>
      <c r="F195" s="18" t="s">
        <v>360</v>
      </c>
      <c r="G195" s="22">
        <v>2016</v>
      </c>
      <c r="H195" s="26">
        <v>43100</v>
      </c>
      <c r="I195" s="18"/>
      <c r="J195" s="18"/>
      <c r="K195" s="21" t="s">
        <v>3</v>
      </c>
      <c r="L195" s="21" t="str">
        <f>IFERROR(VLOOKUP(K195,ORDEN_ERI!A:C,2,0),0)</f>
        <v>Ganancia bruta</v>
      </c>
      <c r="M195" s="21">
        <f>IFERROR(VLOOKUP(K195,ORDEN_ERI!A:C,3,0),0)</f>
        <v>3</v>
      </c>
      <c r="N195" s="30">
        <v>10261615</v>
      </c>
    </row>
    <row r="196" spans="1:14" x14ac:dyDescent="0.25">
      <c r="A196" s="21">
        <v>860067697</v>
      </c>
      <c r="B196" s="18" t="s">
        <v>359</v>
      </c>
      <c r="C196" s="18"/>
      <c r="D196" s="18" t="s">
        <v>294</v>
      </c>
      <c r="E196" s="18" t="s">
        <v>228</v>
      </c>
      <c r="F196" s="18" t="s">
        <v>360</v>
      </c>
      <c r="G196" s="22">
        <v>2017</v>
      </c>
      <c r="H196" s="26">
        <v>43100</v>
      </c>
      <c r="I196" s="18"/>
      <c r="J196" s="18"/>
      <c r="K196" s="21" t="s">
        <v>3</v>
      </c>
      <c r="L196" s="21" t="str">
        <f>IFERROR(VLOOKUP(K196,ORDEN_ERI!A:C,2,0),0)</f>
        <v>Ganancia bruta</v>
      </c>
      <c r="M196" s="21">
        <f>IFERROR(VLOOKUP(K196,ORDEN_ERI!A:C,3,0),0)</f>
        <v>3</v>
      </c>
      <c r="N196" s="30">
        <v>14618080</v>
      </c>
    </row>
    <row r="197" spans="1:14" x14ac:dyDescent="0.25">
      <c r="A197" s="21">
        <v>860067697</v>
      </c>
      <c r="B197" s="18" t="s">
        <v>359</v>
      </c>
      <c r="C197" s="18"/>
      <c r="D197" s="18" t="s">
        <v>294</v>
      </c>
      <c r="E197" s="18" t="s">
        <v>228</v>
      </c>
      <c r="F197" s="18" t="s">
        <v>360</v>
      </c>
      <c r="G197" s="22">
        <v>2016</v>
      </c>
      <c r="H197" s="26">
        <v>43100</v>
      </c>
      <c r="I197" s="18"/>
      <c r="J197" s="18"/>
      <c r="K197" s="21" t="s">
        <v>4</v>
      </c>
      <c r="L197" s="21" t="str">
        <f>IFERROR(VLOOKUP(K197,ORDEN_ERI!A:C,2,0),0)</f>
        <v>Otros ingresos</v>
      </c>
      <c r="M197" s="21">
        <f>IFERROR(VLOOKUP(K197,ORDEN_ERI!A:C,3,0),0)</f>
        <v>9</v>
      </c>
      <c r="N197" s="30">
        <v>119426</v>
      </c>
    </row>
    <row r="198" spans="1:14" x14ac:dyDescent="0.25">
      <c r="A198" s="21">
        <v>860067697</v>
      </c>
      <c r="B198" s="18" t="s">
        <v>359</v>
      </c>
      <c r="C198" s="18"/>
      <c r="D198" s="18" t="s">
        <v>294</v>
      </c>
      <c r="E198" s="18" t="s">
        <v>228</v>
      </c>
      <c r="F198" s="18" t="s">
        <v>360</v>
      </c>
      <c r="G198" s="22">
        <v>2017</v>
      </c>
      <c r="H198" s="26">
        <v>43100</v>
      </c>
      <c r="I198" s="18"/>
      <c r="J198" s="18"/>
      <c r="K198" s="21" t="s">
        <v>4</v>
      </c>
      <c r="L198" s="21" t="str">
        <f>IFERROR(VLOOKUP(K198,ORDEN_ERI!A:C,2,0),0)</f>
        <v>Otros ingresos</v>
      </c>
      <c r="M198" s="21">
        <f>IFERROR(VLOOKUP(K198,ORDEN_ERI!A:C,3,0),0)</f>
        <v>9</v>
      </c>
      <c r="N198" s="30">
        <v>266383</v>
      </c>
    </row>
    <row r="199" spans="1:14" x14ac:dyDescent="0.25">
      <c r="A199" s="21">
        <v>860067697</v>
      </c>
      <c r="B199" s="18" t="s">
        <v>359</v>
      </c>
      <c r="C199" s="18"/>
      <c r="D199" s="18" t="s">
        <v>294</v>
      </c>
      <c r="E199" s="18" t="s">
        <v>228</v>
      </c>
      <c r="F199" s="18" t="s">
        <v>360</v>
      </c>
      <c r="G199" s="22">
        <v>2016</v>
      </c>
      <c r="H199" s="26">
        <v>43100</v>
      </c>
      <c r="I199" s="18"/>
      <c r="J199" s="18"/>
      <c r="K199" s="21" t="s">
        <v>394</v>
      </c>
      <c r="L199" s="21" t="str">
        <f>IFERROR(VLOOKUP(K199,ORDEN_ERI!A:C,2,0),0)</f>
        <v>Costos de distribución</v>
      </c>
      <c r="M199" s="21">
        <f>IFERROR(VLOOKUP(K199,ORDEN_ERI!A:C,3,0),0)</f>
        <v>7</v>
      </c>
      <c r="N199" s="30">
        <v>337105</v>
      </c>
    </row>
    <row r="200" spans="1:14" x14ac:dyDescent="0.25">
      <c r="A200" s="21">
        <v>860067697</v>
      </c>
      <c r="B200" s="18" t="s">
        <v>359</v>
      </c>
      <c r="C200" s="18"/>
      <c r="D200" s="18" t="s">
        <v>294</v>
      </c>
      <c r="E200" s="18" t="s">
        <v>228</v>
      </c>
      <c r="F200" s="18" t="s">
        <v>360</v>
      </c>
      <c r="G200" s="22">
        <v>2017</v>
      </c>
      <c r="H200" s="26">
        <v>43100</v>
      </c>
      <c r="I200" s="18"/>
      <c r="J200" s="18"/>
      <c r="K200" s="21" t="s">
        <v>394</v>
      </c>
      <c r="L200" s="21" t="str">
        <f>IFERROR(VLOOKUP(K200,ORDEN_ERI!A:C,2,0),0)</f>
        <v>Costos de distribución</v>
      </c>
      <c r="M200" s="21">
        <f>IFERROR(VLOOKUP(K200,ORDEN_ERI!A:C,3,0),0)</f>
        <v>7</v>
      </c>
      <c r="N200" s="30">
        <v>490695</v>
      </c>
    </row>
    <row r="201" spans="1:14" x14ac:dyDescent="0.25">
      <c r="A201" s="21">
        <v>860067697</v>
      </c>
      <c r="B201" s="18" t="s">
        <v>359</v>
      </c>
      <c r="C201" s="18"/>
      <c r="D201" s="18" t="s">
        <v>294</v>
      </c>
      <c r="E201" s="18" t="s">
        <v>228</v>
      </c>
      <c r="F201" s="18" t="s">
        <v>360</v>
      </c>
      <c r="G201" s="22">
        <v>2016</v>
      </c>
      <c r="H201" s="26">
        <v>43100</v>
      </c>
      <c r="I201" s="18"/>
      <c r="J201" s="18"/>
      <c r="K201" s="21" t="s">
        <v>6</v>
      </c>
      <c r="L201" s="21" t="str">
        <f>IFERROR(VLOOKUP(K201,ORDEN_ERI!A:C,2,0),0)</f>
        <v>Gastos de administración</v>
      </c>
      <c r="M201" s="21">
        <f>IFERROR(VLOOKUP(K201,ORDEN_ERI!A:C,3,0),0)</f>
        <v>4</v>
      </c>
      <c r="N201" s="30">
        <v>6816258</v>
      </c>
    </row>
    <row r="202" spans="1:14" x14ac:dyDescent="0.25">
      <c r="A202" s="21">
        <v>860067697</v>
      </c>
      <c r="B202" s="18" t="s">
        <v>359</v>
      </c>
      <c r="C202" s="18"/>
      <c r="D202" s="18" t="s">
        <v>294</v>
      </c>
      <c r="E202" s="18" t="s">
        <v>228</v>
      </c>
      <c r="F202" s="18" t="s">
        <v>360</v>
      </c>
      <c r="G202" s="22">
        <v>2017</v>
      </c>
      <c r="H202" s="26">
        <v>43100</v>
      </c>
      <c r="I202" s="18"/>
      <c r="J202" s="18"/>
      <c r="K202" s="21" t="s">
        <v>6</v>
      </c>
      <c r="L202" s="21" t="str">
        <f>IFERROR(VLOOKUP(K202,ORDEN_ERI!A:C,2,0),0)</f>
        <v>Gastos de administración</v>
      </c>
      <c r="M202" s="21">
        <f>IFERROR(VLOOKUP(K202,ORDEN_ERI!A:C,3,0),0)</f>
        <v>4</v>
      </c>
      <c r="N202" s="30">
        <v>7631529</v>
      </c>
    </row>
    <row r="203" spans="1:14" x14ac:dyDescent="0.25">
      <c r="A203" s="21">
        <v>860067697</v>
      </c>
      <c r="B203" s="18" t="s">
        <v>359</v>
      </c>
      <c r="C203" s="18"/>
      <c r="D203" s="18" t="s">
        <v>294</v>
      </c>
      <c r="E203" s="18" t="s">
        <v>228</v>
      </c>
      <c r="F203" s="18" t="s">
        <v>360</v>
      </c>
      <c r="G203" s="22">
        <v>2016</v>
      </c>
      <c r="H203" s="26">
        <v>43100</v>
      </c>
      <c r="I203" s="18"/>
      <c r="J203" s="18"/>
      <c r="K203" s="21" t="s">
        <v>8</v>
      </c>
      <c r="L203" s="21" t="str">
        <f>IFERROR(VLOOKUP(K203,ORDEN_ERI!A:C,2,0),0)</f>
        <v>Ganancia (pérdida) por actividades de operación</v>
      </c>
      <c r="M203" s="21">
        <f>IFERROR(VLOOKUP(K203,ORDEN_ERI!A:C,3,0),0)</f>
        <v>11</v>
      </c>
      <c r="N203" s="30">
        <v>3227678</v>
      </c>
    </row>
    <row r="204" spans="1:14" x14ac:dyDescent="0.25">
      <c r="A204" s="21">
        <v>860067697</v>
      </c>
      <c r="B204" s="18" t="s">
        <v>359</v>
      </c>
      <c r="C204" s="18"/>
      <c r="D204" s="18" t="s">
        <v>294</v>
      </c>
      <c r="E204" s="18" t="s">
        <v>228</v>
      </c>
      <c r="F204" s="18" t="s">
        <v>360</v>
      </c>
      <c r="G204" s="22">
        <v>2017</v>
      </c>
      <c r="H204" s="26">
        <v>43100</v>
      </c>
      <c r="I204" s="18"/>
      <c r="J204" s="18"/>
      <c r="K204" s="21" t="s">
        <v>8</v>
      </c>
      <c r="L204" s="21" t="str">
        <f>IFERROR(VLOOKUP(K204,ORDEN_ERI!A:C,2,0),0)</f>
        <v>Ganancia (pérdida) por actividades de operación</v>
      </c>
      <c r="M204" s="21">
        <f>IFERROR(VLOOKUP(K204,ORDEN_ERI!A:C,3,0),0)</f>
        <v>11</v>
      </c>
      <c r="N204" s="30">
        <v>6762239</v>
      </c>
    </row>
    <row r="205" spans="1:14" x14ac:dyDescent="0.25">
      <c r="A205" s="21">
        <v>860067697</v>
      </c>
      <c r="B205" s="18" t="s">
        <v>359</v>
      </c>
      <c r="C205" s="18"/>
      <c r="D205" s="18" t="s">
        <v>294</v>
      </c>
      <c r="E205" s="18" t="s">
        <v>228</v>
      </c>
      <c r="F205" s="18" t="s">
        <v>360</v>
      </c>
      <c r="G205" s="22">
        <v>2016</v>
      </c>
      <c r="H205" s="26">
        <v>43100</v>
      </c>
      <c r="I205" s="18"/>
      <c r="J205" s="18"/>
      <c r="K205" s="21" t="s">
        <v>10</v>
      </c>
      <c r="L205" s="21" t="str">
        <f>IFERROR(VLOOKUP(K205,ORDEN_ERI!A:C,2,0),0)</f>
        <v>Costos financieros</v>
      </c>
      <c r="M205" s="21">
        <f>IFERROR(VLOOKUP(K205,ORDEN_ERI!A:C,3,0),0)</f>
        <v>14</v>
      </c>
      <c r="N205" s="30">
        <v>1736357</v>
      </c>
    </row>
    <row r="206" spans="1:14" x14ac:dyDescent="0.25">
      <c r="A206" s="21">
        <v>860067697</v>
      </c>
      <c r="B206" s="18" t="s">
        <v>359</v>
      </c>
      <c r="C206" s="18"/>
      <c r="D206" s="18" t="s">
        <v>294</v>
      </c>
      <c r="E206" s="18" t="s">
        <v>228</v>
      </c>
      <c r="F206" s="18" t="s">
        <v>360</v>
      </c>
      <c r="G206" s="22">
        <v>2017</v>
      </c>
      <c r="H206" s="26">
        <v>43100</v>
      </c>
      <c r="I206" s="18"/>
      <c r="J206" s="18"/>
      <c r="K206" s="21" t="s">
        <v>10</v>
      </c>
      <c r="L206" s="21" t="str">
        <f>IFERROR(VLOOKUP(K206,ORDEN_ERI!A:C,2,0),0)</f>
        <v>Costos financieros</v>
      </c>
      <c r="M206" s="21">
        <f>IFERROR(VLOOKUP(K206,ORDEN_ERI!A:C,3,0),0)</f>
        <v>14</v>
      </c>
      <c r="N206" s="30">
        <v>2392139</v>
      </c>
    </row>
    <row r="207" spans="1:14" x14ac:dyDescent="0.25">
      <c r="A207" s="21">
        <v>860067697</v>
      </c>
      <c r="B207" s="18" t="s">
        <v>359</v>
      </c>
      <c r="C207" s="18"/>
      <c r="D207" s="18" t="s">
        <v>294</v>
      </c>
      <c r="E207" s="18" t="s">
        <v>228</v>
      </c>
      <c r="F207" s="18" t="s">
        <v>360</v>
      </c>
      <c r="G207" s="22">
        <v>2016</v>
      </c>
      <c r="H207" s="26">
        <v>43100</v>
      </c>
      <c r="I207" s="18"/>
      <c r="J207" s="18"/>
      <c r="K207" s="21" t="s">
        <v>11</v>
      </c>
      <c r="L207" s="21" t="str">
        <f>IFERROR(VLOOKUP(K207,ORDEN_ERI!A:C,2,0),0)</f>
        <v>Ganancia (pérdida), antes de impuestos</v>
      </c>
      <c r="M207" s="21">
        <f>IFERROR(VLOOKUP(K207,ORDEN_ERI!A:C,3,0),0)</f>
        <v>23</v>
      </c>
      <c r="N207" s="30">
        <v>1491321</v>
      </c>
    </row>
    <row r="208" spans="1:14" x14ac:dyDescent="0.25">
      <c r="A208" s="21">
        <v>860067697</v>
      </c>
      <c r="B208" s="18" t="s">
        <v>359</v>
      </c>
      <c r="C208" s="18"/>
      <c r="D208" s="18" t="s">
        <v>294</v>
      </c>
      <c r="E208" s="18" t="s">
        <v>228</v>
      </c>
      <c r="F208" s="18" t="s">
        <v>360</v>
      </c>
      <c r="G208" s="22">
        <v>2017</v>
      </c>
      <c r="H208" s="26">
        <v>43100</v>
      </c>
      <c r="I208" s="18"/>
      <c r="J208" s="18"/>
      <c r="K208" s="21" t="s">
        <v>11</v>
      </c>
      <c r="L208" s="21" t="str">
        <f>IFERROR(VLOOKUP(K208,ORDEN_ERI!A:C,2,0),0)</f>
        <v>Ganancia (pérdida), antes de impuestos</v>
      </c>
      <c r="M208" s="21">
        <f>IFERROR(VLOOKUP(K208,ORDEN_ERI!A:C,3,0),0)</f>
        <v>23</v>
      </c>
      <c r="N208" s="30">
        <v>4370100</v>
      </c>
    </row>
    <row r="209" spans="1:14" x14ac:dyDescent="0.25">
      <c r="A209" s="21">
        <v>860067697</v>
      </c>
      <c r="B209" s="18" t="s">
        <v>359</v>
      </c>
      <c r="C209" s="18"/>
      <c r="D209" s="18" t="s">
        <v>294</v>
      </c>
      <c r="E209" s="18" t="s">
        <v>228</v>
      </c>
      <c r="F209" s="18" t="s">
        <v>360</v>
      </c>
      <c r="G209" s="22">
        <v>2016</v>
      </c>
      <c r="H209" s="26">
        <v>43100</v>
      </c>
      <c r="I209" s="18"/>
      <c r="J209" s="18"/>
      <c r="K209" s="21" t="s">
        <v>397</v>
      </c>
      <c r="L209" s="21" t="str">
        <f>IFERROR(VLOOKUP(K209,ORDEN_ERI!A:C,2,0),0)</f>
        <v>Gasto (ingreso) por impuestos, operaciones continuadas</v>
      </c>
      <c r="M209" s="21">
        <f>IFERROR(VLOOKUP(K209,ORDEN_ERI!A:C,3,0),0)</f>
        <v>24</v>
      </c>
      <c r="N209" s="30">
        <v>139636</v>
      </c>
    </row>
    <row r="210" spans="1:14" x14ac:dyDescent="0.25">
      <c r="A210" s="21">
        <v>860067697</v>
      </c>
      <c r="B210" s="18" t="s">
        <v>359</v>
      </c>
      <c r="C210" s="18"/>
      <c r="D210" s="18" t="s">
        <v>294</v>
      </c>
      <c r="E210" s="18" t="s">
        <v>228</v>
      </c>
      <c r="F210" s="18" t="s">
        <v>360</v>
      </c>
      <c r="G210" s="22">
        <v>2017</v>
      </c>
      <c r="H210" s="26">
        <v>43100</v>
      </c>
      <c r="I210" s="18"/>
      <c r="J210" s="18"/>
      <c r="K210" s="21" t="s">
        <v>397</v>
      </c>
      <c r="L210" s="21" t="str">
        <f>IFERROR(VLOOKUP(K210,ORDEN_ERI!A:C,2,0),0)</f>
        <v>Gasto (ingreso) por impuestos, operaciones continuadas</v>
      </c>
      <c r="M210" s="21">
        <f>IFERROR(VLOOKUP(K210,ORDEN_ERI!A:C,3,0),0)</f>
        <v>24</v>
      </c>
      <c r="N210" s="30">
        <v>1475451</v>
      </c>
    </row>
    <row r="211" spans="1:14" x14ac:dyDescent="0.25">
      <c r="A211" s="21">
        <v>860067697</v>
      </c>
      <c r="B211" s="18" t="s">
        <v>359</v>
      </c>
      <c r="C211" s="18"/>
      <c r="D211" s="18" t="s">
        <v>294</v>
      </c>
      <c r="E211" s="18" t="s">
        <v>228</v>
      </c>
      <c r="F211" s="18" t="s">
        <v>360</v>
      </c>
      <c r="G211" s="22">
        <v>2016</v>
      </c>
      <c r="H211" s="26">
        <v>43100</v>
      </c>
      <c r="I211" s="18"/>
      <c r="J211" s="18"/>
      <c r="K211" s="21" t="s">
        <v>12</v>
      </c>
      <c r="L211" s="21" t="str">
        <f>IFERROR(VLOOKUP(K211,ORDEN_ERI!A:C,2,0),0)</f>
        <v>Ganancia (pérdida) operaciones continuadas</v>
      </c>
      <c r="M211" s="21">
        <f>IFERROR(VLOOKUP(K211,ORDEN_ERI!A:C,3,0),0)</f>
        <v>26</v>
      </c>
      <c r="N211" s="30">
        <v>1351685</v>
      </c>
    </row>
    <row r="212" spans="1:14" x14ac:dyDescent="0.25">
      <c r="A212" s="21">
        <v>860067697</v>
      </c>
      <c r="B212" s="18" t="s">
        <v>359</v>
      </c>
      <c r="C212" s="18"/>
      <c r="D212" s="18" t="s">
        <v>294</v>
      </c>
      <c r="E212" s="18" t="s">
        <v>228</v>
      </c>
      <c r="F212" s="18" t="s">
        <v>360</v>
      </c>
      <c r="G212" s="22">
        <v>2017</v>
      </c>
      <c r="H212" s="26">
        <v>43100</v>
      </c>
      <c r="I212" s="18"/>
      <c r="J212" s="18"/>
      <c r="K212" s="21" t="s">
        <v>12</v>
      </c>
      <c r="L212" s="21" t="str">
        <f>IFERROR(VLOOKUP(K212,ORDEN_ERI!A:C,2,0),0)</f>
        <v>Ganancia (pérdida) operaciones continuadas</v>
      </c>
      <c r="M212" s="21">
        <f>IFERROR(VLOOKUP(K212,ORDEN_ERI!A:C,3,0),0)</f>
        <v>26</v>
      </c>
      <c r="N212" s="30">
        <v>2894649</v>
      </c>
    </row>
    <row r="213" spans="1:14" x14ac:dyDescent="0.25">
      <c r="A213" s="21">
        <v>860067697</v>
      </c>
      <c r="B213" s="18" t="s">
        <v>359</v>
      </c>
      <c r="C213" s="18"/>
      <c r="D213" s="18" t="s">
        <v>294</v>
      </c>
      <c r="E213" s="18" t="s">
        <v>228</v>
      </c>
      <c r="F213" s="18" t="s">
        <v>360</v>
      </c>
      <c r="G213" s="22">
        <v>2016</v>
      </c>
      <c r="H213" s="26">
        <v>43100</v>
      </c>
      <c r="I213" s="18"/>
      <c r="J213" s="18"/>
      <c r="K213" s="21" t="s">
        <v>13</v>
      </c>
      <c r="L213" s="21" t="str">
        <f>IFERROR(VLOOKUP(K213,ORDEN_ERI!A:C,2,0),0)</f>
        <v>Ganancia (pérdida)</v>
      </c>
      <c r="M213" s="21">
        <f>IFERROR(VLOOKUP(K213,ORDEN_ERI!A:C,3,0),0)</f>
        <v>28</v>
      </c>
      <c r="N213" s="30">
        <v>1351685</v>
      </c>
    </row>
    <row r="214" spans="1:14" x14ac:dyDescent="0.25">
      <c r="A214" s="21">
        <v>860067697</v>
      </c>
      <c r="B214" s="18" t="s">
        <v>359</v>
      </c>
      <c r="C214" s="18"/>
      <c r="D214" s="18" t="s">
        <v>294</v>
      </c>
      <c r="E214" s="18" t="s">
        <v>228</v>
      </c>
      <c r="F214" s="18" t="s">
        <v>360</v>
      </c>
      <c r="G214" s="22">
        <v>2017</v>
      </c>
      <c r="H214" s="26">
        <v>43100</v>
      </c>
      <c r="I214" s="18"/>
      <c r="J214" s="18"/>
      <c r="K214" s="21" t="s">
        <v>13</v>
      </c>
      <c r="L214" s="21" t="str">
        <f>IFERROR(VLOOKUP(K214,ORDEN_ERI!A:C,2,0),0)</f>
        <v>Ganancia (pérdida)</v>
      </c>
      <c r="M214" s="21">
        <f>IFERROR(VLOOKUP(K214,ORDEN_ERI!A:C,3,0),0)</f>
        <v>28</v>
      </c>
      <c r="N214" s="30">
        <v>2894649</v>
      </c>
    </row>
    <row r="215" spans="1:14" x14ac:dyDescent="0.25">
      <c r="A215" s="21">
        <v>800093117</v>
      </c>
      <c r="B215" s="18" t="s">
        <v>334</v>
      </c>
      <c r="C215" s="18"/>
      <c r="D215" s="18" t="s">
        <v>222</v>
      </c>
      <c r="E215" s="18" t="s">
        <v>223</v>
      </c>
      <c r="F215" s="18" t="s">
        <v>335</v>
      </c>
      <c r="G215" s="22">
        <v>2016</v>
      </c>
      <c r="H215" s="23">
        <v>43100</v>
      </c>
      <c r="I215" s="18"/>
      <c r="J215" s="18"/>
      <c r="K215" s="21" t="s">
        <v>1</v>
      </c>
      <c r="L215" s="21" t="str">
        <f>IFERROR(VLOOKUP(K215,ORDEN_ERI!A:C,2,0),0)</f>
        <v>Ingresos de actividades ordinarias</v>
      </c>
      <c r="M215" s="21">
        <f>IFERROR(VLOOKUP(K215,ORDEN_ERI!A:C,3,0),0)</f>
        <v>1</v>
      </c>
      <c r="N215" s="30">
        <v>305922010</v>
      </c>
    </row>
    <row r="216" spans="1:14" x14ac:dyDescent="0.25">
      <c r="A216" s="21">
        <v>800093117</v>
      </c>
      <c r="B216" s="18" t="s">
        <v>334</v>
      </c>
      <c r="C216" s="18"/>
      <c r="D216" s="18" t="s">
        <v>222</v>
      </c>
      <c r="E216" s="18" t="s">
        <v>223</v>
      </c>
      <c r="F216" s="18" t="s">
        <v>335</v>
      </c>
      <c r="G216" s="22">
        <v>2017</v>
      </c>
      <c r="H216" s="23">
        <v>43100</v>
      </c>
      <c r="I216" s="18"/>
      <c r="J216" s="18"/>
      <c r="K216" s="21" t="s">
        <v>1</v>
      </c>
      <c r="L216" s="21" t="str">
        <f>IFERROR(VLOOKUP(K216,ORDEN_ERI!A:C,2,0),0)</f>
        <v>Ingresos de actividades ordinarias</v>
      </c>
      <c r="M216" s="21">
        <f>IFERROR(VLOOKUP(K216,ORDEN_ERI!A:C,3,0),0)</f>
        <v>1</v>
      </c>
      <c r="N216" s="30">
        <v>435749560</v>
      </c>
    </row>
    <row r="217" spans="1:14" x14ac:dyDescent="0.25">
      <c r="A217" s="21">
        <v>800093117</v>
      </c>
      <c r="B217" s="18" t="s">
        <v>334</v>
      </c>
      <c r="C217" s="18"/>
      <c r="D217" s="18" t="s">
        <v>222</v>
      </c>
      <c r="E217" s="18" t="s">
        <v>223</v>
      </c>
      <c r="F217" s="18" t="s">
        <v>335</v>
      </c>
      <c r="G217" s="22">
        <v>2016</v>
      </c>
      <c r="H217" s="23">
        <v>43100</v>
      </c>
      <c r="I217" s="18"/>
      <c r="J217" s="18"/>
      <c r="K217" s="21" t="s">
        <v>2</v>
      </c>
      <c r="L217" s="21" t="str">
        <f>IFERROR(VLOOKUP(K217,ORDEN_ERI!A:C,2,0),0)</f>
        <v>Costo de ventas</v>
      </c>
      <c r="M217" s="21">
        <f>IFERROR(VLOOKUP(K217,ORDEN_ERI!A:C,3,0),0)</f>
        <v>2</v>
      </c>
      <c r="N217" s="30">
        <v>209379250</v>
      </c>
    </row>
    <row r="218" spans="1:14" x14ac:dyDescent="0.25">
      <c r="A218" s="21">
        <v>800093117</v>
      </c>
      <c r="B218" s="18" t="s">
        <v>334</v>
      </c>
      <c r="C218" s="18"/>
      <c r="D218" s="18" t="s">
        <v>222</v>
      </c>
      <c r="E218" s="18" t="s">
        <v>223</v>
      </c>
      <c r="F218" s="18" t="s">
        <v>335</v>
      </c>
      <c r="G218" s="22">
        <v>2017</v>
      </c>
      <c r="H218" s="23">
        <v>43100</v>
      </c>
      <c r="I218" s="18"/>
      <c r="J218" s="18"/>
      <c r="K218" s="21" t="s">
        <v>2</v>
      </c>
      <c r="L218" s="21" t="str">
        <f>IFERROR(VLOOKUP(K218,ORDEN_ERI!A:C,2,0),0)</f>
        <v>Costo de ventas</v>
      </c>
      <c r="M218" s="21">
        <f>IFERROR(VLOOKUP(K218,ORDEN_ERI!A:C,3,0),0)</f>
        <v>2</v>
      </c>
      <c r="N218" s="30">
        <v>326510142</v>
      </c>
    </row>
    <row r="219" spans="1:14" x14ac:dyDescent="0.25">
      <c r="A219" s="21">
        <v>800093117</v>
      </c>
      <c r="B219" s="18" t="s">
        <v>334</v>
      </c>
      <c r="C219" s="18"/>
      <c r="D219" s="18" t="s">
        <v>222</v>
      </c>
      <c r="E219" s="18" t="s">
        <v>223</v>
      </c>
      <c r="F219" s="18" t="s">
        <v>335</v>
      </c>
      <c r="G219" s="22">
        <v>2016</v>
      </c>
      <c r="H219" s="23">
        <v>43100</v>
      </c>
      <c r="I219" s="18"/>
      <c r="J219" s="18"/>
      <c r="K219" s="21" t="s">
        <v>3</v>
      </c>
      <c r="L219" s="21" t="str">
        <f>IFERROR(VLOOKUP(K219,ORDEN_ERI!A:C,2,0),0)</f>
        <v>Ganancia bruta</v>
      </c>
      <c r="M219" s="21">
        <f>IFERROR(VLOOKUP(K219,ORDEN_ERI!A:C,3,0),0)</f>
        <v>3</v>
      </c>
      <c r="N219" s="30">
        <v>96542760</v>
      </c>
    </row>
    <row r="220" spans="1:14" x14ac:dyDescent="0.25">
      <c r="A220" s="21">
        <v>800093117</v>
      </c>
      <c r="B220" s="18" t="s">
        <v>334</v>
      </c>
      <c r="C220" s="18"/>
      <c r="D220" s="18" t="s">
        <v>222</v>
      </c>
      <c r="E220" s="18" t="s">
        <v>223</v>
      </c>
      <c r="F220" s="18" t="s">
        <v>335</v>
      </c>
      <c r="G220" s="22">
        <v>2017</v>
      </c>
      <c r="H220" s="23">
        <v>43100</v>
      </c>
      <c r="I220" s="18"/>
      <c r="J220" s="18"/>
      <c r="K220" s="21" t="s">
        <v>3</v>
      </c>
      <c r="L220" s="21" t="str">
        <f>IFERROR(VLOOKUP(K220,ORDEN_ERI!A:C,2,0),0)</f>
        <v>Ganancia bruta</v>
      </c>
      <c r="M220" s="21">
        <f>IFERROR(VLOOKUP(K220,ORDEN_ERI!A:C,3,0),0)</f>
        <v>3</v>
      </c>
      <c r="N220" s="30">
        <v>109239418</v>
      </c>
    </row>
    <row r="221" spans="1:14" x14ac:dyDescent="0.25">
      <c r="A221" s="21">
        <v>800093117</v>
      </c>
      <c r="B221" s="18" t="s">
        <v>334</v>
      </c>
      <c r="C221" s="18"/>
      <c r="D221" s="18" t="s">
        <v>222</v>
      </c>
      <c r="E221" s="18" t="s">
        <v>223</v>
      </c>
      <c r="F221" s="18" t="s">
        <v>335</v>
      </c>
      <c r="G221" s="22">
        <v>2016</v>
      </c>
      <c r="H221" s="23">
        <v>43100</v>
      </c>
      <c r="I221" s="18"/>
      <c r="J221" s="18"/>
      <c r="K221" s="21" t="s">
        <v>6</v>
      </c>
      <c r="L221" s="21" t="str">
        <f>IFERROR(VLOOKUP(K221,ORDEN_ERI!A:C,2,0),0)</f>
        <v>Gastos de administración</v>
      </c>
      <c r="M221" s="21">
        <f>IFERROR(VLOOKUP(K221,ORDEN_ERI!A:C,3,0),0)</f>
        <v>4</v>
      </c>
      <c r="N221" s="30">
        <v>38004272</v>
      </c>
    </row>
    <row r="222" spans="1:14" x14ac:dyDescent="0.25">
      <c r="A222" s="21">
        <v>800093117</v>
      </c>
      <c r="B222" s="18" t="s">
        <v>334</v>
      </c>
      <c r="C222" s="18"/>
      <c r="D222" s="18" t="s">
        <v>222</v>
      </c>
      <c r="E222" s="18" t="s">
        <v>223</v>
      </c>
      <c r="F222" s="18" t="s">
        <v>335</v>
      </c>
      <c r="G222" s="22">
        <v>2017</v>
      </c>
      <c r="H222" s="23">
        <v>43100</v>
      </c>
      <c r="I222" s="18"/>
      <c r="J222" s="18"/>
      <c r="K222" s="21" t="s">
        <v>6</v>
      </c>
      <c r="L222" s="21" t="str">
        <f>IFERROR(VLOOKUP(K222,ORDEN_ERI!A:C,2,0),0)</f>
        <v>Gastos de administración</v>
      </c>
      <c r="M222" s="21">
        <f>IFERROR(VLOOKUP(K222,ORDEN_ERI!A:C,3,0),0)</f>
        <v>4</v>
      </c>
      <c r="N222" s="30">
        <v>36352809</v>
      </c>
    </row>
    <row r="223" spans="1:14" x14ac:dyDescent="0.25">
      <c r="A223" s="21">
        <v>800093117</v>
      </c>
      <c r="B223" s="18" t="s">
        <v>334</v>
      </c>
      <c r="C223" s="18"/>
      <c r="D223" s="18" t="s">
        <v>222</v>
      </c>
      <c r="E223" s="18" t="s">
        <v>223</v>
      </c>
      <c r="F223" s="18" t="s">
        <v>335</v>
      </c>
      <c r="G223" s="22">
        <v>2016</v>
      </c>
      <c r="H223" s="23">
        <v>43100</v>
      </c>
      <c r="I223" s="18"/>
      <c r="J223" s="18"/>
      <c r="K223" s="21" t="s">
        <v>395</v>
      </c>
      <c r="L223" s="21" t="str">
        <f>IFERROR(VLOOKUP(K223,ORDEN_ERI!A:C,2,0),0)</f>
        <v>Otros gastos, por función</v>
      </c>
      <c r="M223" s="21">
        <f>IFERROR(VLOOKUP(K223,ORDEN_ERI!A:C,3,0),0)</f>
        <v>6</v>
      </c>
      <c r="N223" s="30">
        <v>5416378</v>
      </c>
    </row>
    <row r="224" spans="1:14" x14ac:dyDescent="0.25">
      <c r="A224" s="21">
        <v>800093117</v>
      </c>
      <c r="B224" s="18" t="s">
        <v>334</v>
      </c>
      <c r="C224" s="18"/>
      <c r="D224" s="18" t="s">
        <v>222</v>
      </c>
      <c r="E224" s="18" t="s">
        <v>223</v>
      </c>
      <c r="F224" s="18" t="s">
        <v>335</v>
      </c>
      <c r="G224" s="22">
        <v>2017</v>
      </c>
      <c r="H224" s="23">
        <v>43100</v>
      </c>
      <c r="I224" s="18"/>
      <c r="J224" s="18"/>
      <c r="K224" s="21" t="s">
        <v>395</v>
      </c>
      <c r="L224" s="21" t="str">
        <f>IFERROR(VLOOKUP(K224,ORDEN_ERI!A:C,2,0),0)</f>
        <v>Otros gastos, por función</v>
      </c>
      <c r="M224" s="21">
        <f>IFERROR(VLOOKUP(K224,ORDEN_ERI!A:C,3,0),0)</f>
        <v>6</v>
      </c>
      <c r="N224" s="30">
        <v>4787456</v>
      </c>
    </row>
    <row r="225" spans="1:14" x14ac:dyDescent="0.25">
      <c r="A225" s="21">
        <v>800093117</v>
      </c>
      <c r="B225" s="18" t="s">
        <v>334</v>
      </c>
      <c r="C225" s="18"/>
      <c r="D225" s="18" t="s">
        <v>222</v>
      </c>
      <c r="E225" s="18" t="s">
        <v>223</v>
      </c>
      <c r="F225" s="18" t="s">
        <v>335</v>
      </c>
      <c r="G225" s="22">
        <v>2016</v>
      </c>
      <c r="H225" s="23">
        <v>43100</v>
      </c>
      <c r="I225" s="18"/>
      <c r="J225" s="18"/>
      <c r="K225" s="21" t="s">
        <v>8</v>
      </c>
      <c r="L225" s="21" t="str">
        <f>IFERROR(VLOOKUP(K225,ORDEN_ERI!A:C,2,0),0)</f>
        <v>Ganancia (pérdida) por actividades de operación</v>
      </c>
      <c r="M225" s="21">
        <f>IFERROR(VLOOKUP(K225,ORDEN_ERI!A:C,3,0),0)</f>
        <v>11</v>
      </c>
      <c r="N225" s="30">
        <v>53122110</v>
      </c>
    </row>
    <row r="226" spans="1:14" x14ac:dyDescent="0.25">
      <c r="A226" s="21">
        <v>800093117</v>
      </c>
      <c r="B226" s="18" t="s">
        <v>334</v>
      </c>
      <c r="C226" s="18"/>
      <c r="D226" s="18" t="s">
        <v>222</v>
      </c>
      <c r="E226" s="18" t="s">
        <v>223</v>
      </c>
      <c r="F226" s="18" t="s">
        <v>335</v>
      </c>
      <c r="G226" s="22">
        <v>2017</v>
      </c>
      <c r="H226" s="23">
        <v>43100</v>
      </c>
      <c r="I226" s="18"/>
      <c r="J226" s="18"/>
      <c r="K226" s="21" t="s">
        <v>8</v>
      </c>
      <c r="L226" s="21" t="str">
        <f>IFERROR(VLOOKUP(K226,ORDEN_ERI!A:C,2,0),0)</f>
        <v>Ganancia (pérdida) por actividades de operación</v>
      </c>
      <c r="M226" s="21">
        <f>IFERROR(VLOOKUP(K226,ORDEN_ERI!A:C,3,0),0)</f>
        <v>11</v>
      </c>
      <c r="N226" s="30">
        <v>68099153</v>
      </c>
    </row>
    <row r="227" spans="1:14" x14ac:dyDescent="0.25">
      <c r="A227" s="21">
        <v>800093117</v>
      </c>
      <c r="B227" s="18" t="s">
        <v>334</v>
      </c>
      <c r="C227" s="18"/>
      <c r="D227" s="18" t="s">
        <v>222</v>
      </c>
      <c r="E227" s="18" t="s">
        <v>223</v>
      </c>
      <c r="F227" s="18" t="s">
        <v>335</v>
      </c>
      <c r="G227" s="22">
        <v>2016</v>
      </c>
      <c r="H227" s="23">
        <v>43100</v>
      </c>
      <c r="I227" s="18"/>
      <c r="J227" s="18"/>
      <c r="K227" s="21" t="s">
        <v>11</v>
      </c>
      <c r="L227" s="21" t="str">
        <f>IFERROR(VLOOKUP(K227,ORDEN_ERI!A:C,2,0),0)</f>
        <v>Ganancia (pérdida), antes de impuestos</v>
      </c>
      <c r="M227" s="21">
        <f>IFERROR(VLOOKUP(K227,ORDEN_ERI!A:C,3,0),0)</f>
        <v>23</v>
      </c>
      <c r="N227" s="30">
        <v>53122110</v>
      </c>
    </row>
    <row r="228" spans="1:14" x14ac:dyDescent="0.25">
      <c r="A228" s="21">
        <v>800093117</v>
      </c>
      <c r="B228" s="18" t="s">
        <v>334</v>
      </c>
      <c r="C228" s="18"/>
      <c r="D228" s="18" t="s">
        <v>222</v>
      </c>
      <c r="E228" s="18" t="s">
        <v>223</v>
      </c>
      <c r="F228" s="18" t="s">
        <v>335</v>
      </c>
      <c r="G228" s="22">
        <v>2017</v>
      </c>
      <c r="H228" s="23">
        <v>43100</v>
      </c>
      <c r="I228" s="18"/>
      <c r="J228" s="18"/>
      <c r="K228" s="21" t="s">
        <v>11</v>
      </c>
      <c r="L228" s="21" t="str">
        <f>IFERROR(VLOOKUP(K228,ORDEN_ERI!A:C,2,0),0)</f>
        <v>Ganancia (pérdida), antes de impuestos</v>
      </c>
      <c r="M228" s="21">
        <f>IFERROR(VLOOKUP(K228,ORDEN_ERI!A:C,3,0),0)</f>
        <v>23</v>
      </c>
      <c r="N228" s="30">
        <v>68099153</v>
      </c>
    </row>
    <row r="229" spans="1:14" x14ac:dyDescent="0.25">
      <c r="A229" s="21">
        <v>800093117</v>
      </c>
      <c r="B229" s="18" t="s">
        <v>334</v>
      </c>
      <c r="C229" s="18"/>
      <c r="D229" s="18" t="s">
        <v>222</v>
      </c>
      <c r="E229" s="18" t="s">
        <v>223</v>
      </c>
      <c r="F229" s="18" t="s">
        <v>335</v>
      </c>
      <c r="G229" s="22">
        <v>2016</v>
      </c>
      <c r="H229" s="23">
        <v>43100</v>
      </c>
      <c r="I229" s="18"/>
      <c r="J229" s="18"/>
      <c r="K229" s="21" t="s">
        <v>397</v>
      </c>
      <c r="L229" s="21" t="str">
        <f>IFERROR(VLOOKUP(K229,ORDEN_ERI!A:C,2,0),0)</f>
        <v>Gasto (ingreso) por impuestos, operaciones continuadas</v>
      </c>
      <c r="M229" s="21">
        <f>IFERROR(VLOOKUP(K229,ORDEN_ERI!A:C,3,0),0)</f>
        <v>24</v>
      </c>
      <c r="N229" s="30">
        <v>20094526</v>
      </c>
    </row>
    <row r="230" spans="1:14" x14ac:dyDescent="0.25">
      <c r="A230" s="21">
        <v>800093117</v>
      </c>
      <c r="B230" s="18" t="s">
        <v>334</v>
      </c>
      <c r="C230" s="18"/>
      <c r="D230" s="18" t="s">
        <v>222</v>
      </c>
      <c r="E230" s="18" t="s">
        <v>223</v>
      </c>
      <c r="F230" s="18" t="s">
        <v>335</v>
      </c>
      <c r="G230" s="22">
        <v>2017</v>
      </c>
      <c r="H230" s="23">
        <v>43100</v>
      </c>
      <c r="I230" s="18"/>
      <c r="J230" s="18"/>
      <c r="K230" s="21" t="s">
        <v>397</v>
      </c>
      <c r="L230" s="21" t="str">
        <f>IFERROR(VLOOKUP(K230,ORDEN_ERI!A:C,2,0),0)</f>
        <v>Gasto (ingreso) por impuestos, operaciones continuadas</v>
      </c>
      <c r="M230" s="21">
        <f>IFERROR(VLOOKUP(K230,ORDEN_ERI!A:C,3,0),0)</f>
        <v>24</v>
      </c>
      <c r="N230" s="30">
        <v>31427380</v>
      </c>
    </row>
    <row r="231" spans="1:14" x14ac:dyDescent="0.25">
      <c r="A231" s="21">
        <v>800093117</v>
      </c>
      <c r="B231" s="18" t="s">
        <v>334</v>
      </c>
      <c r="C231" s="18"/>
      <c r="D231" s="18" t="s">
        <v>222</v>
      </c>
      <c r="E231" s="18" t="s">
        <v>223</v>
      </c>
      <c r="F231" s="18" t="s">
        <v>335</v>
      </c>
      <c r="G231" s="22">
        <v>2016</v>
      </c>
      <c r="H231" s="23">
        <v>43100</v>
      </c>
      <c r="I231" s="18"/>
      <c r="J231" s="18"/>
      <c r="K231" s="21" t="s">
        <v>12</v>
      </c>
      <c r="L231" s="21" t="str">
        <f>IFERROR(VLOOKUP(K231,ORDEN_ERI!A:C,2,0),0)</f>
        <v>Ganancia (pérdida) operaciones continuadas</v>
      </c>
      <c r="M231" s="21">
        <f>IFERROR(VLOOKUP(K231,ORDEN_ERI!A:C,3,0),0)</f>
        <v>26</v>
      </c>
      <c r="N231" s="30">
        <v>33027584</v>
      </c>
    </row>
    <row r="232" spans="1:14" x14ac:dyDescent="0.25">
      <c r="A232" s="21">
        <v>800093117</v>
      </c>
      <c r="B232" s="18" t="s">
        <v>334</v>
      </c>
      <c r="C232" s="18"/>
      <c r="D232" s="18" t="s">
        <v>222</v>
      </c>
      <c r="E232" s="18" t="s">
        <v>223</v>
      </c>
      <c r="F232" s="18" t="s">
        <v>335</v>
      </c>
      <c r="G232" s="22">
        <v>2017</v>
      </c>
      <c r="H232" s="23">
        <v>43100</v>
      </c>
      <c r="I232" s="18"/>
      <c r="J232" s="18"/>
      <c r="K232" s="21" t="s">
        <v>12</v>
      </c>
      <c r="L232" s="21" t="str">
        <f>IFERROR(VLOOKUP(K232,ORDEN_ERI!A:C,2,0),0)</f>
        <v>Ganancia (pérdida) operaciones continuadas</v>
      </c>
      <c r="M232" s="21">
        <f>IFERROR(VLOOKUP(K232,ORDEN_ERI!A:C,3,0),0)</f>
        <v>26</v>
      </c>
      <c r="N232" s="30">
        <v>36671773</v>
      </c>
    </row>
    <row r="233" spans="1:14" x14ac:dyDescent="0.25">
      <c r="A233" s="21">
        <v>800093117</v>
      </c>
      <c r="B233" s="18" t="s">
        <v>334</v>
      </c>
      <c r="C233" s="18"/>
      <c r="D233" s="18" t="s">
        <v>222</v>
      </c>
      <c r="E233" s="18" t="s">
        <v>223</v>
      </c>
      <c r="F233" s="18" t="s">
        <v>335</v>
      </c>
      <c r="G233" s="22">
        <v>2016</v>
      </c>
      <c r="H233" s="23">
        <v>43100</v>
      </c>
      <c r="I233" s="18"/>
      <c r="J233" s="18"/>
      <c r="K233" s="21" t="s">
        <v>13</v>
      </c>
      <c r="L233" s="21" t="str">
        <f>IFERROR(VLOOKUP(K233,ORDEN_ERI!A:C,2,0),0)</f>
        <v>Ganancia (pérdida)</v>
      </c>
      <c r="M233" s="21">
        <f>IFERROR(VLOOKUP(K233,ORDEN_ERI!A:C,3,0),0)</f>
        <v>28</v>
      </c>
      <c r="N233" s="30">
        <v>33027584</v>
      </c>
    </row>
    <row r="234" spans="1:14" x14ac:dyDescent="0.25">
      <c r="A234" s="21">
        <v>800093117</v>
      </c>
      <c r="B234" s="18" t="s">
        <v>334</v>
      </c>
      <c r="C234" s="18"/>
      <c r="D234" s="18" t="s">
        <v>222</v>
      </c>
      <c r="E234" s="18" t="s">
        <v>223</v>
      </c>
      <c r="F234" s="18" t="s">
        <v>335</v>
      </c>
      <c r="G234" s="22">
        <v>2017</v>
      </c>
      <c r="H234" s="23">
        <v>43100</v>
      </c>
      <c r="I234" s="18"/>
      <c r="J234" s="18"/>
      <c r="K234" s="21" t="s">
        <v>13</v>
      </c>
      <c r="L234" s="21" t="str">
        <f>IFERROR(VLOOKUP(K234,ORDEN_ERI!A:C,2,0),0)</f>
        <v>Ganancia (pérdida)</v>
      </c>
      <c r="M234" s="21">
        <f>IFERROR(VLOOKUP(K234,ORDEN_ERI!A:C,3,0),0)</f>
        <v>28</v>
      </c>
      <c r="N234" s="30">
        <v>36671773</v>
      </c>
    </row>
    <row r="235" spans="1:14" x14ac:dyDescent="0.25">
      <c r="A235" s="21">
        <v>830058272</v>
      </c>
      <c r="B235" s="18" t="s">
        <v>352</v>
      </c>
      <c r="C235" s="18"/>
      <c r="D235" s="18" t="s">
        <v>222</v>
      </c>
      <c r="E235" s="18" t="s">
        <v>228</v>
      </c>
      <c r="F235" s="18" t="s">
        <v>353</v>
      </c>
      <c r="G235" s="22">
        <v>2016</v>
      </c>
      <c r="H235" s="23">
        <v>43100</v>
      </c>
      <c r="I235" s="18"/>
      <c r="J235" s="18"/>
      <c r="K235" s="21" t="s">
        <v>1</v>
      </c>
      <c r="L235" s="21" t="str">
        <f>IFERROR(VLOOKUP(K235,ORDEN_ERI!A:C,2,0),0)</f>
        <v>Ingresos de actividades ordinarias</v>
      </c>
      <c r="M235" s="21">
        <f>IFERROR(VLOOKUP(K235,ORDEN_ERI!A:C,3,0),0)</f>
        <v>1</v>
      </c>
      <c r="N235" s="30">
        <v>184768446</v>
      </c>
    </row>
    <row r="236" spans="1:14" x14ac:dyDescent="0.25">
      <c r="A236" s="21">
        <v>830058272</v>
      </c>
      <c r="B236" s="18" t="s">
        <v>352</v>
      </c>
      <c r="C236" s="18"/>
      <c r="D236" s="18" t="s">
        <v>222</v>
      </c>
      <c r="E236" s="18" t="s">
        <v>228</v>
      </c>
      <c r="F236" s="18" t="s">
        <v>353</v>
      </c>
      <c r="G236" s="22">
        <v>2017</v>
      </c>
      <c r="H236" s="23">
        <v>43100</v>
      </c>
      <c r="I236" s="18"/>
      <c r="J236" s="18"/>
      <c r="K236" s="21" t="s">
        <v>1</v>
      </c>
      <c r="L236" s="21" t="str">
        <f>IFERROR(VLOOKUP(K236,ORDEN_ERI!A:C,2,0),0)</f>
        <v>Ingresos de actividades ordinarias</v>
      </c>
      <c r="M236" s="21">
        <f>IFERROR(VLOOKUP(K236,ORDEN_ERI!A:C,3,0),0)</f>
        <v>1</v>
      </c>
      <c r="N236" s="30">
        <v>216160770</v>
      </c>
    </row>
    <row r="237" spans="1:14" x14ac:dyDescent="0.25">
      <c r="A237" s="21">
        <v>830058272</v>
      </c>
      <c r="B237" s="18" t="s">
        <v>352</v>
      </c>
      <c r="C237" s="18"/>
      <c r="D237" s="18" t="s">
        <v>222</v>
      </c>
      <c r="E237" s="18" t="s">
        <v>228</v>
      </c>
      <c r="F237" s="18" t="s">
        <v>353</v>
      </c>
      <c r="G237" s="22">
        <v>2016</v>
      </c>
      <c r="H237" s="23">
        <v>43100</v>
      </c>
      <c r="I237" s="18"/>
      <c r="J237" s="18"/>
      <c r="K237" s="21" t="s">
        <v>2</v>
      </c>
      <c r="L237" s="21" t="str">
        <f>IFERROR(VLOOKUP(K237,ORDEN_ERI!A:C,2,0),0)</f>
        <v>Costo de ventas</v>
      </c>
      <c r="M237" s="21">
        <f>IFERROR(VLOOKUP(K237,ORDEN_ERI!A:C,3,0),0)</f>
        <v>2</v>
      </c>
      <c r="N237" s="30">
        <v>171131728</v>
      </c>
    </row>
    <row r="238" spans="1:14" x14ac:dyDescent="0.25">
      <c r="A238" s="21">
        <v>830058272</v>
      </c>
      <c r="B238" s="18" t="s">
        <v>352</v>
      </c>
      <c r="C238" s="18"/>
      <c r="D238" s="18" t="s">
        <v>222</v>
      </c>
      <c r="E238" s="18" t="s">
        <v>228</v>
      </c>
      <c r="F238" s="18" t="s">
        <v>353</v>
      </c>
      <c r="G238" s="22">
        <v>2017</v>
      </c>
      <c r="H238" s="23">
        <v>43100</v>
      </c>
      <c r="I238" s="18"/>
      <c r="J238" s="18"/>
      <c r="K238" s="21" t="s">
        <v>2</v>
      </c>
      <c r="L238" s="21" t="str">
        <f>IFERROR(VLOOKUP(K238,ORDEN_ERI!A:C,2,0),0)</f>
        <v>Costo de ventas</v>
      </c>
      <c r="M238" s="21">
        <f>IFERROR(VLOOKUP(K238,ORDEN_ERI!A:C,3,0),0)</f>
        <v>2</v>
      </c>
      <c r="N238" s="30">
        <v>210445853</v>
      </c>
    </row>
    <row r="239" spans="1:14" x14ac:dyDescent="0.25">
      <c r="A239" s="21">
        <v>830058272</v>
      </c>
      <c r="B239" s="18" t="s">
        <v>352</v>
      </c>
      <c r="C239" s="18"/>
      <c r="D239" s="18" t="s">
        <v>222</v>
      </c>
      <c r="E239" s="18" t="s">
        <v>228</v>
      </c>
      <c r="F239" s="18" t="s">
        <v>353</v>
      </c>
      <c r="G239" s="22">
        <v>2016</v>
      </c>
      <c r="H239" s="23">
        <v>43100</v>
      </c>
      <c r="I239" s="18"/>
      <c r="J239" s="18"/>
      <c r="K239" s="21" t="s">
        <v>3</v>
      </c>
      <c r="L239" s="21" t="str">
        <f>IFERROR(VLOOKUP(K239,ORDEN_ERI!A:C,2,0),0)</f>
        <v>Ganancia bruta</v>
      </c>
      <c r="M239" s="21">
        <f>IFERROR(VLOOKUP(K239,ORDEN_ERI!A:C,3,0),0)</f>
        <v>3</v>
      </c>
      <c r="N239" s="30">
        <v>13636718</v>
      </c>
    </row>
    <row r="240" spans="1:14" x14ac:dyDescent="0.25">
      <c r="A240" s="21">
        <v>830058272</v>
      </c>
      <c r="B240" s="18" t="s">
        <v>352</v>
      </c>
      <c r="C240" s="18"/>
      <c r="D240" s="18" t="s">
        <v>222</v>
      </c>
      <c r="E240" s="18" t="s">
        <v>228</v>
      </c>
      <c r="F240" s="18" t="s">
        <v>353</v>
      </c>
      <c r="G240" s="22">
        <v>2017</v>
      </c>
      <c r="H240" s="23">
        <v>43100</v>
      </c>
      <c r="I240" s="18"/>
      <c r="J240" s="18"/>
      <c r="K240" s="21" t="s">
        <v>3</v>
      </c>
      <c r="L240" s="21" t="str">
        <f>IFERROR(VLOOKUP(K240,ORDEN_ERI!A:C,2,0),0)</f>
        <v>Ganancia bruta</v>
      </c>
      <c r="M240" s="21">
        <f>IFERROR(VLOOKUP(K240,ORDEN_ERI!A:C,3,0),0)</f>
        <v>3</v>
      </c>
      <c r="N240" s="30">
        <v>5714917</v>
      </c>
    </row>
    <row r="241" spans="1:14" x14ac:dyDescent="0.25">
      <c r="A241" s="21">
        <v>830058272</v>
      </c>
      <c r="B241" s="18" t="s">
        <v>352</v>
      </c>
      <c r="C241" s="18"/>
      <c r="D241" s="18" t="s">
        <v>222</v>
      </c>
      <c r="E241" s="18" t="s">
        <v>228</v>
      </c>
      <c r="F241" s="18" t="s">
        <v>353</v>
      </c>
      <c r="G241" s="22">
        <v>2016</v>
      </c>
      <c r="H241" s="23">
        <v>43100</v>
      </c>
      <c r="I241" s="18"/>
      <c r="J241" s="18"/>
      <c r="K241" s="21" t="s">
        <v>4</v>
      </c>
      <c r="L241" s="21" t="str">
        <f>IFERROR(VLOOKUP(K241,ORDEN_ERI!A:C,2,0),0)</f>
        <v>Otros ingresos</v>
      </c>
      <c r="M241" s="21">
        <f>IFERROR(VLOOKUP(K241,ORDEN_ERI!A:C,3,0),0)</f>
        <v>9</v>
      </c>
      <c r="N241" s="30">
        <v>17594</v>
      </c>
    </row>
    <row r="242" spans="1:14" x14ac:dyDescent="0.25">
      <c r="A242" s="21">
        <v>830058272</v>
      </c>
      <c r="B242" s="18" t="s">
        <v>352</v>
      </c>
      <c r="C242" s="18"/>
      <c r="D242" s="18" t="s">
        <v>222</v>
      </c>
      <c r="E242" s="18" t="s">
        <v>228</v>
      </c>
      <c r="F242" s="18" t="s">
        <v>353</v>
      </c>
      <c r="G242" s="22">
        <v>2016</v>
      </c>
      <c r="H242" s="23">
        <v>43100</v>
      </c>
      <c r="I242" s="18"/>
      <c r="J242" s="18"/>
      <c r="K242" s="21" t="s">
        <v>6</v>
      </c>
      <c r="L242" s="21" t="str">
        <f>IFERROR(VLOOKUP(K242,ORDEN_ERI!A:C,2,0),0)</f>
        <v>Gastos de administración</v>
      </c>
      <c r="M242" s="21">
        <f>IFERROR(VLOOKUP(K242,ORDEN_ERI!A:C,3,0),0)</f>
        <v>4</v>
      </c>
      <c r="N242" s="30">
        <v>10739463</v>
      </c>
    </row>
    <row r="243" spans="1:14" x14ac:dyDescent="0.25">
      <c r="A243" s="21">
        <v>830058272</v>
      </c>
      <c r="B243" s="18" t="s">
        <v>352</v>
      </c>
      <c r="C243" s="18"/>
      <c r="D243" s="18" t="s">
        <v>222</v>
      </c>
      <c r="E243" s="18" t="s">
        <v>228</v>
      </c>
      <c r="F243" s="18" t="s">
        <v>353</v>
      </c>
      <c r="G243" s="22">
        <v>2017</v>
      </c>
      <c r="H243" s="23">
        <v>43100</v>
      </c>
      <c r="I243" s="18"/>
      <c r="J243" s="18"/>
      <c r="K243" s="21" t="s">
        <v>6</v>
      </c>
      <c r="L243" s="21" t="str">
        <f>IFERROR(VLOOKUP(K243,ORDEN_ERI!A:C,2,0),0)</f>
        <v>Gastos de administración</v>
      </c>
      <c r="M243" s="21">
        <f>IFERROR(VLOOKUP(K243,ORDEN_ERI!A:C,3,0),0)</f>
        <v>4</v>
      </c>
      <c r="N243" s="30">
        <v>12130856</v>
      </c>
    </row>
    <row r="244" spans="1:14" x14ac:dyDescent="0.25">
      <c r="A244" s="21">
        <v>830058272</v>
      </c>
      <c r="B244" s="18" t="s">
        <v>352</v>
      </c>
      <c r="C244" s="18"/>
      <c r="D244" s="18" t="s">
        <v>222</v>
      </c>
      <c r="E244" s="18" t="s">
        <v>228</v>
      </c>
      <c r="F244" s="18" t="s">
        <v>353</v>
      </c>
      <c r="G244" s="22">
        <v>2016</v>
      </c>
      <c r="H244" s="23">
        <v>43100</v>
      </c>
      <c r="I244" s="18"/>
      <c r="J244" s="18"/>
      <c r="K244" s="21" t="s">
        <v>395</v>
      </c>
      <c r="L244" s="21" t="str">
        <f>IFERROR(VLOOKUP(K244,ORDEN_ERI!A:C,2,0),0)</f>
        <v>Otros gastos, por función</v>
      </c>
      <c r="M244" s="21">
        <f>IFERROR(VLOOKUP(K244,ORDEN_ERI!A:C,3,0),0)</f>
        <v>6</v>
      </c>
      <c r="N244" s="30">
        <v>16345</v>
      </c>
    </row>
    <row r="245" spans="1:14" x14ac:dyDescent="0.25">
      <c r="A245" s="21">
        <v>830058272</v>
      </c>
      <c r="B245" s="18" t="s">
        <v>352</v>
      </c>
      <c r="C245" s="18"/>
      <c r="D245" s="18" t="s">
        <v>222</v>
      </c>
      <c r="E245" s="18" t="s">
        <v>228</v>
      </c>
      <c r="F245" s="18" t="s">
        <v>353</v>
      </c>
      <c r="G245" s="22">
        <v>2016</v>
      </c>
      <c r="H245" s="23">
        <v>43100</v>
      </c>
      <c r="I245" s="18"/>
      <c r="J245" s="18"/>
      <c r="K245" s="21" t="s">
        <v>8</v>
      </c>
      <c r="L245" s="21" t="str">
        <f>IFERROR(VLOOKUP(K245,ORDEN_ERI!A:C,2,0),0)</f>
        <v>Ganancia (pérdida) por actividades de operación</v>
      </c>
      <c r="M245" s="21">
        <f>IFERROR(VLOOKUP(K245,ORDEN_ERI!A:C,3,0),0)</f>
        <v>11</v>
      </c>
      <c r="N245" s="30">
        <v>2898504</v>
      </c>
    </row>
    <row r="246" spans="1:14" x14ac:dyDescent="0.25">
      <c r="A246" s="21">
        <v>830058272</v>
      </c>
      <c r="B246" s="18" t="s">
        <v>352</v>
      </c>
      <c r="C246" s="18"/>
      <c r="D246" s="18" t="s">
        <v>222</v>
      </c>
      <c r="E246" s="18" t="s">
        <v>228</v>
      </c>
      <c r="F246" s="18" t="s">
        <v>353</v>
      </c>
      <c r="G246" s="22">
        <v>2017</v>
      </c>
      <c r="H246" s="23">
        <v>43100</v>
      </c>
      <c r="I246" s="18"/>
      <c r="J246" s="18"/>
      <c r="K246" s="21" t="s">
        <v>8</v>
      </c>
      <c r="L246" s="21" t="str">
        <f>IFERROR(VLOOKUP(K246,ORDEN_ERI!A:C,2,0),0)</f>
        <v>Ganancia (pérdida) por actividades de operación</v>
      </c>
      <c r="M246" s="21">
        <f>IFERROR(VLOOKUP(K246,ORDEN_ERI!A:C,3,0),0)</f>
        <v>11</v>
      </c>
      <c r="N246" s="30">
        <v>-6415939</v>
      </c>
    </row>
    <row r="247" spans="1:14" x14ac:dyDescent="0.25">
      <c r="A247" s="21">
        <v>830058272</v>
      </c>
      <c r="B247" s="18" t="s">
        <v>352</v>
      </c>
      <c r="C247" s="18"/>
      <c r="D247" s="18" t="s">
        <v>222</v>
      </c>
      <c r="E247" s="18" t="s">
        <v>228</v>
      </c>
      <c r="F247" s="18" t="s">
        <v>353</v>
      </c>
      <c r="G247" s="22">
        <v>2016</v>
      </c>
      <c r="H247" s="23">
        <v>43100</v>
      </c>
      <c r="I247" s="18"/>
      <c r="J247" s="18"/>
      <c r="K247" s="21" t="s">
        <v>9</v>
      </c>
      <c r="L247" s="21" t="str">
        <f>IFERROR(VLOOKUP(K247,ORDEN_ERI!A:C,2,0),0)</f>
        <v>Ingresos financieros</v>
      </c>
      <c r="M247" s="21">
        <f>IFERROR(VLOOKUP(K247,ORDEN_ERI!A:C,3,0),0)</f>
        <v>13</v>
      </c>
      <c r="N247" s="30">
        <v>245454</v>
      </c>
    </row>
    <row r="248" spans="1:14" x14ac:dyDescent="0.25">
      <c r="A248" s="21">
        <v>830058272</v>
      </c>
      <c r="B248" s="18" t="s">
        <v>352</v>
      </c>
      <c r="C248" s="18"/>
      <c r="D248" s="18" t="s">
        <v>222</v>
      </c>
      <c r="E248" s="18" t="s">
        <v>228</v>
      </c>
      <c r="F248" s="18" t="s">
        <v>353</v>
      </c>
      <c r="G248" s="22">
        <v>2017</v>
      </c>
      <c r="H248" s="23">
        <v>43100</v>
      </c>
      <c r="I248" s="18"/>
      <c r="J248" s="18"/>
      <c r="K248" s="21" t="s">
        <v>9</v>
      </c>
      <c r="L248" s="21" t="str">
        <f>IFERROR(VLOOKUP(K248,ORDEN_ERI!A:C,2,0),0)</f>
        <v>Ingresos financieros</v>
      </c>
      <c r="M248" s="21">
        <f>IFERROR(VLOOKUP(K248,ORDEN_ERI!A:C,3,0),0)</f>
        <v>13</v>
      </c>
      <c r="N248" s="30">
        <v>210162</v>
      </c>
    </row>
    <row r="249" spans="1:14" x14ac:dyDescent="0.25">
      <c r="A249" s="21">
        <v>830058272</v>
      </c>
      <c r="B249" s="18" t="s">
        <v>352</v>
      </c>
      <c r="C249" s="18"/>
      <c r="D249" s="18" t="s">
        <v>222</v>
      </c>
      <c r="E249" s="18" t="s">
        <v>228</v>
      </c>
      <c r="F249" s="18" t="s">
        <v>353</v>
      </c>
      <c r="G249" s="22">
        <v>2016</v>
      </c>
      <c r="H249" s="23">
        <v>43100</v>
      </c>
      <c r="I249" s="18"/>
      <c r="J249" s="18"/>
      <c r="K249" s="21" t="s">
        <v>10</v>
      </c>
      <c r="L249" s="21" t="str">
        <f>IFERROR(VLOOKUP(K249,ORDEN_ERI!A:C,2,0),0)</f>
        <v>Costos financieros</v>
      </c>
      <c r="M249" s="21">
        <f>IFERROR(VLOOKUP(K249,ORDEN_ERI!A:C,3,0),0)</f>
        <v>14</v>
      </c>
      <c r="N249" s="30">
        <v>5052419</v>
      </c>
    </row>
    <row r="250" spans="1:14" x14ac:dyDescent="0.25">
      <c r="A250" s="21">
        <v>830058272</v>
      </c>
      <c r="B250" s="18" t="s">
        <v>352</v>
      </c>
      <c r="C250" s="18"/>
      <c r="D250" s="18" t="s">
        <v>222</v>
      </c>
      <c r="E250" s="18" t="s">
        <v>228</v>
      </c>
      <c r="F250" s="18" t="s">
        <v>353</v>
      </c>
      <c r="G250" s="22">
        <v>2017</v>
      </c>
      <c r="H250" s="23">
        <v>43100</v>
      </c>
      <c r="I250" s="18"/>
      <c r="J250" s="18"/>
      <c r="K250" s="21" t="s">
        <v>10</v>
      </c>
      <c r="L250" s="21" t="str">
        <f>IFERROR(VLOOKUP(K250,ORDEN_ERI!A:C,2,0),0)</f>
        <v>Costos financieros</v>
      </c>
      <c r="M250" s="21">
        <f>IFERROR(VLOOKUP(K250,ORDEN_ERI!A:C,3,0),0)</f>
        <v>14</v>
      </c>
      <c r="N250" s="30">
        <v>8017066</v>
      </c>
    </row>
    <row r="251" spans="1:14" x14ac:dyDescent="0.25">
      <c r="A251" s="21">
        <v>830058272</v>
      </c>
      <c r="B251" s="18" t="s">
        <v>352</v>
      </c>
      <c r="C251" s="18"/>
      <c r="D251" s="18" t="s">
        <v>222</v>
      </c>
      <c r="E251" s="18" t="s">
        <v>228</v>
      </c>
      <c r="F251" s="18" t="s">
        <v>353</v>
      </c>
      <c r="G251" s="22">
        <v>2016</v>
      </c>
      <c r="H251" s="23">
        <v>43100</v>
      </c>
      <c r="I251" s="18"/>
      <c r="J251" s="18"/>
      <c r="K251" s="21" t="s">
        <v>11</v>
      </c>
      <c r="L251" s="21" t="str">
        <f>IFERROR(VLOOKUP(K251,ORDEN_ERI!A:C,2,0),0)</f>
        <v>Ganancia (pérdida), antes de impuestos</v>
      </c>
      <c r="M251" s="21">
        <f>IFERROR(VLOOKUP(K251,ORDEN_ERI!A:C,3,0),0)</f>
        <v>23</v>
      </c>
      <c r="N251" s="30">
        <v>-1908461</v>
      </c>
    </row>
    <row r="252" spans="1:14" x14ac:dyDescent="0.25">
      <c r="A252" s="21">
        <v>830058272</v>
      </c>
      <c r="B252" s="18" t="s">
        <v>352</v>
      </c>
      <c r="C252" s="18"/>
      <c r="D252" s="18" t="s">
        <v>222</v>
      </c>
      <c r="E252" s="18" t="s">
        <v>228</v>
      </c>
      <c r="F252" s="18" t="s">
        <v>353</v>
      </c>
      <c r="G252" s="22">
        <v>2017</v>
      </c>
      <c r="H252" s="23">
        <v>43100</v>
      </c>
      <c r="I252" s="18"/>
      <c r="J252" s="18"/>
      <c r="K252" s="21" t="s">
        <v>11</v>
      </c>
      <c r="L252" s="21" t="str">
        <f>IFERROR(VLOOKUP(K252,ORDEN_ERI!A:C,2,0),0)</f>
        <v>Ganancia (pérdida), antes de impuestos</v>
      </c>
      <c r="M252" s="21">
        <f>IFERROR(VLOOKUP(K252,ORDEN_ERI!A:C,3,0),0)</f>
        <v>23</v>
      </c>
      <c r="N252" s="30">
        <v>-14222843</v>
      </c>
    </row>
    <row r="253" spans="1:14" x14ac:dyDescent="0.25">
      <c r="A253" s="21">
        <v>830058272</v>
      </c>
      <c r="B253" s="18" t="s">
        <v>352</v>
      </c>
      <c r="C253" s="18"/>
      <c r="D253" s="18" t="s">
        <v>222</v>
      </c>
      <c r="E253" s="18" t="s">
        <v>228</v>
      </c>
      <c r="F253" s="18" t="s">
        <v>353</v>
      </c>
      <c r="G253" s="22">
        <v>2016</v>
      </c>
      <c r="H253" s="23">
        <v>43100</v>
      </c>
      <c r="I253" s="18"/>
      <c r="J253" s="18"/>
      <c r="K253" s="21" t="s">
        <v>397</v>
      </c>
      <c r="L253" s="21" t="str">
        <f>IFERROR(VLOOKUP(K253,ORDEN_ERI!A:C,2,0),0)</f>
        <v>Gasto (ingreso) por impuestos, operaciones continuadas</v>
      </c>
      <c r="M253" s="21">
        <f>IFERROR(VLOOKUP(K253,ORDEN_ERI!A:C,3,0),0)</f>
        <v>24</v>
      </c>
      <c r="N253" s="30">
        <v>87186</v>
      </c>
    </row>
    <row r="254" spans="1:14" x14ac:dyDescent="0.25">
      <c r="A254" s="21">
        <v>830058272</v>
      </c>
      <c r="B254" s="18" t="s">
        <v>352</v>
      </c>
      <c r="C254" s="18"/>
      <c r="D254" s="18" t="s">
        <v>222</v>
      </c>
      <c r="E254" s="18" t="s">
        <v>228</v>
      </c>
      <c r="F254" s="18" t="s">
        <v>353</v>
      </c>
      <c r="G254" s="22">
        <v>2017</v>
      </c>
      <c r="H254" s="23">
        <v>43100</v>
      </c>
      <c r="I254" s="18"/>
      <c r="J254" s="18"/>
      <c r="K254" s="21" t="s">
        <v>397</v>
      </c>
      <c r="L254" s="21" t="str">
        <f>IFERROR(VLOOKUP(K254,ORDEN_ERI!A:C,2,0),0)</f>
        <v>Gasto (ingreso) por impuestos, operaciones continuadas</v>
      </c>
      <c r="M254" s="21">
        <f>IFERROR(VLOOKUP(K254,ORDEN_ERI!A:C,3,0),0)</f>
        <v>24</v>
      </c>
      <c r="N254" s="30">
        <v>-2833851</v>
      </c>
    </row>
    <row r="255" spans="1:14" x14ac:dyDescent="0.25">
      <c r="A255" s="21">
        <v>830058272</v>
      </c>
      <c r="B255" s="18" t="s">
        <v>352</v>
      </c>
      <c r="C255" s="18"/>
      <c r="D255" s="18" t="s">
        <v>222</v>
      </c>
      <c r="E255" s="18" t="s">
        <v>228</v>
      </c>
      <c r="F255" s="18" t="s">
        <v>353</v>
      </c>
      <c r="G255" s="22">
        <v>2016</v>
      </c>
      <c r="H255" s="23">
        <v>43100</v>
      </c>
      <c r="I255" s="18"/>
      <c r="J255" s="18"/>
      <c r="K255" s="21" t="s">
        <v>12</v>
      </c>
      <c r="L255" s="21" t="str">
        <f>IFERROR(VLOOKUP(K255,ORDEN_ERI!A:C,2,0),0)</f>
        <v>Ganancia (pérdida) operaciones continuadas</v>
      </c>
      <c r="M255" s="21">
        <f>IFERROR(VLOOKUP(K255,ORDEN_ERI!A:C,3,0),0)</f>
        <v>26</v>
      </c>
      <c r="N255" s="30">
        <v>-1995647</v>
      </c>
    </row>
    <row r="256" spans="1:14" x14ac:dyDescent="0.25">
      <c r="A256" s="21">
        <v>830058272</v>
      </c>
      <c r="B256" s="18" t="s">
        <v>352</v>
      </c>
      <c r="C256" s="18"/>
      <c r="D256" s="18" t="s">
        <v>222</v>
      </c>
      <c r="E256" s="18" t="s">
        <v>228</v>
      </c>
      <c r="F256" s="18" t="s">
        <v>353</v>
      </c>
      <c r="G256" s="22">
        <v>2017</v>
      </c>
      <c r="H256" s="23">
        <v>43100</v>
      </c>
      <c r="I256" s="18"/>
      <c r="J256" s="18"/>
      <c r="K256" s="21" t="s">
        <v>12</v>
      </c>
      <c r="L256" s="21" t="str">
        <f>IFERROR(VLOOKUP(K256,ORDEN_ERI!A:C,2,0),0)</f>
        <v>Ganancia (pérdida) operaciones continuadas</v>
      </c>
      <c r="M256" s="21">
        <f>IFERROR(VLOOKUP(K256,ORDEN_ERI!A:C,3,0),0)</f>
        <v>26</v>
      </c>
      <c r="N256" s="30">
        <v>-11388992</v>
      </c>
    </row>
    <row r="257" spans="1:14" x14ac:dyDescent="0.25">
      <c r="A257" s="21">
        <v>830058272</v>
      </c>
      <c r="B257" s="18" t="s">
        <v>352</v>
      </c>
      <c r="C257" s="18"/>
      <c r="D257" s="18" t="s">
        <v>222</v>
      </c>
      <c r="E257" s="18" t="s">
        <v>228</v>
      </c>
      <c r="F257" s="18" t="s">
        <v>353</v>
      </c>
      <c r="G257" s="22">
        <v>2016</v>
      </c>
      <c r="H257" s="23">
        <v>43100</v>
      </c>
      <c r="I257" s="18"/>
      <c r="J257" s="18"/>
      <c r="K257" s="21" t="s">
        <v>13</v>
      </c>
      <c r="L257" s="21" t="str">
        <f>IFERROR(VLOOKUP(K257,ORDEN_ERI!A:C,2,0),0)</f>
        <v>Ganancia (pérdida)</v>
      </c>
      <c r="M257" s="21">
        <f>IFERROR(VLOOKUP(K257,ORDEN_ERI!A:C,3,0),0)</f>
        <v>28</v>
      </c>
      <c r="N257" s="30">
        <v>-1995647</v>
      </c>
    </row>
    <row r="258" spans="1:14" x14ac:dyDescent="0.25">
      <c r="A258" s="21">
        <v>830058272</v>
      </c>
      <c r="B258" s="18" t="s">
        <v>352</v>
      </c>
      <c r="C258" s="18"/>
      <c r="D258" s="18" t="s">
        <v>222</v>
      </c>
      <c r="E258" s="18" t="s">
        <v>228</v>
      </c>
      <c r="F258" s="18" t="s">
        <v>353</v>
      </c>
      <c r="G258" s="22">
        <v>2017</v>
      </c>
      <c r="H258" s="23">
        <v>43100</v>
      </c>
      <c r="I258" s="18"/>
      <c r="J258" s="18"/>
      <c r="K258" s="21" t="s">
        <v>13</v>
      </c>
      <c r="L258" s="21" t="str">
        <f>IFERROR(VLOOKUP(K258,ORDEN_ERI!A:C,2,0),0)</f>
        <v>Ganancia (pérdida)</v>
      </c>
      <c r="M258" s="21">
        <f>IFERROR(VLOOKUP(K258,ORDEN_ERI!A:C,3,0),0)</f>
        <v>28</v>
      </c>
      <c r="N258" s="30">
        <v>-11388992</v>
      </c>
    </row>
    <row r="259" spans="1:14" x14ac:dyDescent="0.25">
      <c r="A259" s="21">
        <v>900087151</v>
      </c>
      <c r="B259" s="18" t="s">
        <v>383</v>
      </c>
      <c r="C259" s="18"/>
      <c r="D259" s="18" t="s">
        <v>222</v>
      </c>
      <c r="E259" s="18" t="s">
        <v>351</v>
      </c>
      <c r="F259" s="18" t="s">
        <v>384</v>
      </c>
      <c r="G259" s="22">
        <v>2016</v>
      </c>
      <c r="H259" s="23">
        <v>43100</v>
      </c>
      <c r="I259" s="18"/>
      <c r="J259" s="18"/>
      <c r="K259" s="21" t="s">
        <v>1</v>
      </c>
      <c r="L259" s="21" t="str">
        <f>IFERROR(VLOOKUP(K259,ORDEN_ERI!A:C,2,0),0)</f>
        <v>Ingresos de actividades ordinarias</v>
      </c>
      <c r="M259" s="21">
        <f>IFERROR(VLOOKUP(K259,ORDEN_ERI!A:C,3,0),0)</f>
        <v>1</v>
      </c>
      <c r="N259" s="30">
        <v>1637052</v>
      </c>
    </row>
    <row r="260" spans="1:14" x14ac:dyDescent="0.25">
      <c r="A260" s="21">
        <v>900087151</v>
      </c>
      <c r="B260" s="18" t="s">
        <v>383</v>
      </c>
      <c r="C260" s="18"/>
      <c r="D260" s="18" t="s">
        <v>222</v>
      </c>
      <c r="E260" s="18" t="s">
        <v>351</v>
      </c>
      <c r="F260" s="18" t="s">
        <v>384</v>
      </c>
      <c r="G260" s="22">
        <v>2017</v>
      </c>
      <c r="H260" s="23">
        <v>43100</v>
      </c>
      <c r="I260" s="18"/>
      <c r="J260" s="18"/>
      <c r="K260" s="21" t="s">
        <v>1</v>
      </c>
      <c r="L260" s="21" t="str">
        <f>IFERROR(VLOOKUP(K260,ORDEN_ERI!A:C,2,0),0)</f>
        <v>Ingresos de actividades ordinarias</v>
      </c>
      <c r="M260" s="21">
        <f>IFERROR(VLOOKUP(K260,ORDEN_ERI!A:C,3,0),0)</f>
        <v>1</v>
      </c>
      <c r="N260" s="30">
        <v>1731182</v>
      </c>
    </row>
    <row r="261" spans="1:14" x14ac:dyDescent="0.25">
      <c r="A261" s="21">
        <v>900087151</v>
      </c>
      <c r="B261" s="18" t="s">
        <v>383</v>
      </c>
      <c r="C261" s="18"/>
      <c r="D261" s="18" t="s">
        <v>222</v>
      </c>
      <c r="E261" s="18" t="s">
        <v>351</v>
      </c>
      <c r="F261" s="18" t="s">
        <v>384</v>
      </c>
      <c r="G261" s="22">
        <v>2016</v>
      </c>
      <c r="H261" s="23">
        <v>43100</v>
      </c>
      <c r="I261" s="18"/>
      <c r="J261" s="18"/>
      <c r="K261" s="21" t="s">
        <v>3</v>
      </c>
      <c r="L261" s="21" t="str">
        <f>IFERROR(VLOOKUP(K261,ORDEN_ERI!A:C,2,0),0)</f>
        <v>Ganancia bruta</v>
      </c>
      <c r="M261" s="21">
        <f>IFERROR(VLOOKUP(K261,ORDEN_ERI!A:C,3,0),0)</f>
        <v>3</v>
      </c>
      <c r="N261" s="30">
        <v>1637052</v>
      </c>
    </row>
    <row r="262" spans="1:14" x14ac:dyDescent="0.25">
      <c r="A262" s="21">
        <v>900087151</v>
      </c>
      <c r="B262" s="18" t="s">
        <v>383</v>
      </c>
      <c r="C262" s="18"/>
      <c r="D262" s="18" t="s">
        <v>222</v>
      </c>
      <c r="E262" s="18" t="s">
        <v>351</v>
      </c>
      <c r="F262" s="18" t="s">
        <v>384</v>
      </c>
      <c r="G262" s="22">
        <v>2017</v>
      </c>
      <c r="H262" s="23">
        <v>43100</v>
      </c>
      <c r="I262" s="18"/>
      <c r="J262" s="18"/>
      <c r="K262" s="21" t="s">
        <v>3</v>
      </c>
      <c r="L262" s="21" t="str">
        <f>IFERROR(VLOOKUP(K262,ORDEN_ERI!A:C,2,0),0)</f>
        <v>Ganancia bruta</v>
      </c>
      <c r="M262" s="21">
        <f>IFERROR(VLOOKUP(K262,ORDEN_ERI!A:C,3,0),0)</f>
        <v>3</v>
      </c>
      <c r="N262" s="30">
        <v>1731182</v>
      </c>
    </row>
    <row r="263" spans="1:14" x14ac:dyDescent="0.25">
      <c r="A263" s="21">
        <v>900087151</v>
      </c>
      <c r="B263" s="18" t="s">
        <v>383</v>
      </c>
      <c r="C263" s="18"/>
      <c r="D263" s="18" t="s">
        <v>222</v>
      </c>
      <c r="E263" s="18" t="s">
        <v>351</v>
      </c>
      <c r="F263" s="18" t="s">
        <v>384</v>
      </c>
      <c r="G263" s="22">
        <v>2016</v>
      </c>
      <c r="H263" s="23">
        <v>43100</v>
      </c>
      <c r="I263" s="18"/>
      <c r="J263" s="18"/>
      <c r="K263" s="21" t="s">
        <v>4</v>
      </c>
      <c r="L263" s="21" t="str">
        <f>IFERROR(VLOOKUP(K263,ORDEN_ERI!A:C,2,0),0)</f>
        <v>Otros ingresos</v>
      </c>
      <c r="M263" s="21">
        <f>IFERROR(VLOOKUP(K263,ORDEN_ERI!A:C,3,0),0)</f>
        <v>9</v>
      </c>
      <c r="N263" s="30">
        <v>80000</v>
      </c>
    </row>
    <row r="264" spans="1:14" x14ac:dyDescent="0.25">
      <c r="A264" s="21">
        <v>900087151</v>
      </c>
      <c r="B264" s="18" t="s">
        <v>383</v>
      </c>
      <c r="C264" s="18"/>
      <c r="D264" s="18" t="s">
        <v>222</v>
      </c>
      <c r="E264" s="18" t="s">
        <v>351</v>
      </c>
      <c r="F264" s="18" t="s">
        <v>384</v>
      </c>
      <c r="G264" s="22">
        <v>2017</v>
      </c>
      <c r="H264" s="23">
        <v>43100</v>
      </c>
      <c r="I264" s="18"/>
      <c r="J264" s="18"/>
      <c r="K264" s="21" t="s">
        <v>4</v>
      </c>
      <c r="L264" s="21" t="str">
        <f>IFERROR(VLOOKUP(K264,ORDEN_ERI!A:C,2,0),0)</f>
        <v>Otros ingresos</v>
      </c>
      <c r="M264" s="21">
        <f>IFERROR(VLOOKUP(K264,ORDEN_ERI!A:C,3,0),0)</f>
        <v>9</v>
      </c>
      <c r="N264" s="30">
        <v>33333</v>
      </c>
    </row>
    <row r="265" spans="1:14" x14ac:dyDescent="0.25">
      <c r="A265" s="21">
        <v>900087151</v>
      </c>
      <c r="B265" s="18" t="s">
        <v>383</v>
      </c>
      <c r="C265" s="18"/>
      <c r="D265" s="18" t="s">
        <v>222</v>
      </c>
      <c r="E265" s="18" t="s">
        <v>351</v>
      </c>
      <c r="F265" s="18" t="s">
        <v>384</v>
      </c>
      <c r="G265" s="22">
        <v>2016</v>
      </c>
      <c r="H265" s="23">
        <v>43100</v>
      </c>
      <c r="I265" s="18"/>
      <c r="J265" s="18"/>
      <c r="K265" s="21" t="s">
        <v>6</v>
      </c>
      <c r="L265" s="21" t="str">
        <f>IFERROR(VLOOKUP(K265,ORDEN_ERI!A:C,2,0),0)</f>
        <v>Gastos de administración</v>
      </c>
      <c r="M265" s="21">
        <f>IFERROR(VLOOKUP(K265,ORDEN_ERI!A:C,3,0),0)</f>
        <v>4</v>
      </c>
      <c r="N265" s="30">
        <v>1289587</v>
      </c>
    </row>
    <row r="266" spans="1:14" x14ac:dyDescent="0.25">
      <c r="A266" s="21">
        <v>900087151</v>
      </c>
      <c r="B266" s="18" t="s">
        <v>383</v>
      </c>
      <c r="C266" s="18"/>
      <c r="D266" s="18" t="s">
        <v>222</v>
      </c>
      <c r="E266" s="18" t="s">
        <v>351</v>
      </c>
      <c r="F266" s="18" t="s">
        <v>384</v>
      </c>
      <c r="G266" s="22">
        <v>2017</v>
      </c>
      <c r="H266" s="23">
        <v>43100</v>
      </c>
      <c r="I266" s="18"/>
      <c r="J266" s="18"/>
      <c r="K266" s="21" t="s">
        <v>6</v>
      </c>
      <c r="L266" s="21" t="str">
        <f>IFERROR(VLOOKUP(K266,ORDEN_ERI!A:C,2,0),0)</f>
        <v>Gastos de administración</v>
      </c>
      <c r="M266" s="21">
        <f>IFERROR(VLOOKUP(K266,ORDEN_ERI!A:C,3,0),0)</f>
        <v>4</v>
      </c>
      <c r="N266" s="30">
        <v>1119363</v>
      </c>
    </row>
    <row r="267" spans="1:14" x14ac:dyDescent="0.25">
      <c r="A267" s="21">
        <v>900087151</v>
      </c>
      <c r="B267" s="18" t="s">
        <v>383</v>
      </c>
      <c r="C267" s="18"/>
      <c r="D267" s="18" t="s">
        <v>222</v>
      </c>
      <c r="E267" s="18" t="s">
        <v>351</v>
      </c>
      <c r="F267" s="18" t="s">
        <v>384</v>
      </c>
      <c r="G267" s="22">
        <v>2016</v>
      </c>
      <c r="H267" s="23">
        <v>43100</v>
      </c>
      <c r="I267" s="18"/>
      <c r="J267" s="18"/>
      <c r="K267" s="21" t="s">
        <v>395</v>
      </c>
      <c r="L267" s="21" t="str">
        <f>IFERROR(VLOOKUP(K267,ORDEN_ERI!A:C,2,0),0)</f>
        <v>Otros gastos, por función</v>
      </c>
      <c r="M267" s="21">
        <f>IFERROR(VLOOKUP(K267,ORDEN_ERI!A:C,3,0),0)</f>
        <v>6</v>
      </c>
      <c r="N267" s="30">
        <v>5986402</v>
      </c>
    </row>
    <row r="268" spans="1:14" x14ac:dyDescent="0.25">
      <c r="A268" s="21">
        <v>900087151</v>
      </c>
      <c r="B268" s="18" t="s">
        <v>383</v>
      </c>
      <c r="C268" s="18"/>
      <c r="D268" s="18" t="s">
        <v>222</v>
      </c>
      <c r="E268" s="18" t="s">
        <v>351</v>
      </c>
      <c r="F268" s="18" t="s">
        <v>384</v>
      </c>
      <c r="G268" s="22">
        <v>2017</v>
      </c>
      <c r="H268" s="23">
        <v>43100</v>
      </c>
      <c r="I268" s="18"/>
      <c r="J268" s="18"/>
      <c r="K268" s="21" t="s">
        <v>395</v>
      </c>
      <c r="L268" s="21" t="str">
        <f>IFERROR(VLOOKUP(K268,ORDEN_ERI!A:C,2,0),0)</f>
        <v>Otros gastos, por función</v>
      </c>
      <c r="M268" s="21">
        <f>IFERROR(VLOOKUP(K268,ORDEN_ERI!A:C,3,0),0)</f>
        <v>6</v>
      </c>
      <c r="N268" s="30">
        <v>23648</v>
      </c>
    </row>
    <row r="269" spans="1:14" x14ac:dyDescent="0.25">
      <c r="A269" s="21">
        <v>900087151</v>
      </c>
      <c r="B269" s="18" t="s">
        <v>383</v>
      </c>
      <c r="C269" s="18"/>
      <c r="D269" s="18" t="s">
        <v>222</v>
      </c>
      <c r="E269" s="18" t="s">
        <v>351</v>
      </c>
      <c r="F269" s="18" t="s">
        <v>384</v>
      </c>
      <c r="G269" s="22">
        <v>2016</v>
      </c>
      <c r="H269" s="23">
        <v>43100</v>
      </c>
      <c r="I269" s="18"/>
      <c r="J269" s="18"/>
      <c r="K269" s="21" t="s">
        <v>8</v>
      </c>
      <c r="L269" s="21" t="str">
        <f>IFERROR(VLOOKUP(K269,ORDEN_ERI!A:C,2,0),0)</f>
        <v>Ganancia (pérdida) por actividades de operación</v>
      </c>
      <c r="M269" s="21">
        <f>IFERROR(VLOOKUP(K269,ORDEN_ERI!A:C,3,0),0)</f>
        <v>11</v>
      </c>
      <c r="N269" s="30">
        <v>-5558937</v>
      </c>
    </row>
    <row r="270" spans="1:14" x14ac:dyDescent="0.25">
      <c r="A270" s="21">
        <v>900087151</v>
      </c>
      <c r="B270" s="18" t="s">
        <v>383</v>
      </c>
      <c r="C270" s="18"/>
      <c r="D270" s="18" t="s">
        <v>222</v>
      </c>
      <c r="E270" s="18" t="s">
        <v>351</v>
      </c>
      <c r="F270" s="18" t="s">
        <v>384</v>
      </c>
      <c r="G270" s="22">
        <v>2017</v>
      </c>
      <c r="H270" s="23">
        <v>43100</v>
      </c>
      <c r="I270" s="18"/>
      <c r="J270" s="18"/>
      <c r="K270" s="21" t="s">
        <v>8</v>
      </c>
      <c r="L270" s="21" t="str">
        <f>IFERROR(VLOOKUP(K270,ORDEN_ERI!A:C,2,0),0)</f>
        <v>Ganancia (pérdida) por actividades de operación</v>
      </c>
      <c r="M270" s="21">
        <f>IFERROR(VLOOKUP(K270,ORDEN_ERI!A:C,3,0),0)</f>
        <v>11</v>
      </c>
      <c r="N270" s="30">
        <v>621504</v>
      </c>
    </row>
    <row r="271" spans="1:14" x14ac:dyDescent="0.25">
      <c r="A271" s="21">
        <v>900087151</v>
      </c>
      <c r="B271" s="18" t="s">
        <v>383</v>
      </c>
      <c r="C271" s="18"/>
      <c r="D271" s="18" t="s">
        <v>222</v>
      </c>
      <c r="E271" s="18" t="s">
        <v>351</v>
      </c>
      <c r="F271" s="18" t="s">
        <v>384</v>
      </c>
      <c r="G271" s="22">
        <v>2016</v>
      </c>
      <c r="H271" s="23">
        <v>43100</v>
      </c>
      <c r="I271" s="18"/>
      <c r="J271" s="18"/>
      <c r="K271" s="21" t="s">
        <v>9</v>
      </c>
      <c r="L271" s="21" t="str">
        <f>IFERROR(VLOOKUP(K271,ORDEN_ERI!A:C,2,0),0)</f>
        <v>Ingresos financieros</v>
      </c>
      <c r="M271" s="21">
        <f>IFERROR(VLOOKUP(K271,ORDEN_ERI!A:C,3,0),0)</f>
        <v>13</v>
      </c>
      <c r="N271" s="30">
        <v>100798</v>
      </c>
    </row>
    <row r="272" spans="1:14" x14ac:dyDescent="0.25">
      <c r="A272" s="21">
        <v>900087151</v>
      </c>
      <c r="B272" s="18" t="s">
        <v>383</v>
      </c>
      <c r="C272" s="18"/>
      <c r="D272" s="18" t="s">
        <v>222</v>
      </c>
      <c r="E272" s="18" t="s">
        <v>351</v>
      </c>
      <c r="F272" s="18" t="s">
        <v>384</v>
      </c>
      <c r="G272" s="22">
        <v>2017</v>
      </c>
      <c r="H272" s="23">
        <v>43100</v>
      </c>
      <c r="I272" s="18"/>
      <c r="J272" s="18"/>
      <c r="K272" s="21" t="s">
        <v>9</v>
      </c>
      <c r="L272" s="21" t="str">
        <f>IFERROR(VLOOKUP(K272,ORDEN_ERI!A:C,2,0),0)</f>
        <v>Ingresos financieros</v>
      </c>
      <c r="M272" s="21">
        <f>IFERROR(VLOOKUP(K272,ORDEN_ERI!A:C,3,0),0)</f>
        <v>13</v>
      </c>
      <c r="N272" s="30">
        <v>73294</v>
      </c>
    </row>
    <row r="273" spans="1:14" x14ac:dyDescent="0.25">
      <c r="A273" s="21">
        <v>900087151</v>
      </c>
      <c r="B273" s="18" t="s">
        <v>383</v>
      </c>
      <c r="C273" s="18"/>
      <c r="D273" s="18" t="s">
        <v>222</v>
      </c>
      <c r="E273" s="18" t="s">
        <v>351</v>
      </c>
      <c r="F273" s="18" t="s">
        <v>384</v>
      </c>
      <c r="G273" s="22">
        <v>2016</v>
      </c>
      <c r="H273" s="23">
        <v>43100</v>
      </c>
      <c r="I273" s="18"/>
      <c r="J273" s="18"/>
      <c r="K273" s="21" t="s">
        <v>10</v>
      </c>
      <c r="L273" s="21" t="str">
        <f>IFERROR(VLOOKUP(K273,ORDEN_ERI!A:C,2,0),0)</f>
        <v>Costos financieros</v>
      </c>
      <c r="M273" s="21">
        <f>IFERROR(VLOOKUP(K273,ORDEN_ERI!A:C,3,0),0)</f>
        <v>14</v>
      </c>
      <c r="N273" s="30">
        <v>18439489</v>
      </c>
    </row>
    <row r="274" spans="1:14" x14ac:dyDescent="0.25">
      <c r="A274" s="21">
        <v>900087151</v>
      </c>
      <c r="B274" s="18" t="s">
        <v>383</v>
      </c>
      <c r="C274" s="18"/>
      <c r="D274" s="18" t="s">
        <v>222</v>
      </c>
      <c r="E274" s="18" t="s">
        <v>351</v>
      </c>
      <c r="F274" s="18" t="s">
        <v>384</v>
      </c>
      <c r="G274" s="22">
        <v>2017</v>
      </c>
      <c r="H274" s="23">
        <v>43100</v>
      </c>
      <c r="I274" s="18"/>
      <c r="J274" s="18"/>
      <c r="K274" s="21" t="s">
        <v>10</v>
      </c>
      <c r="L274" s="21" t="str">
        <f>IFERROR(VLOOKUP(K274,ORDEN_ERI!A:C,2,0),0)</f>
        <v>Costos financieros</v>
      </c>
      <c r="M274" s="21">
        <f>IFERROR(VLOOKUP(K274,ORDEN_ERI!A:C,3,0),0)</f>
        <v>14</v>
      </c>
      <c r="N274" s="30">
        <v>26443185</v>
      </c>
    </row>
    <row r="275" spans="1:14" x14ac:dyDescent="0.25">
      <c r="A275" s="21">
        <v>900087151</v>
      </c>
      <c r="B275" s="18" t="s">
        <v>383</v>
      </c>
      <c r="C275" s="18"/>
      <c r="D275" s="18" t="s">
        <v>222</v>
      </c>
      <c r="E275" s="18" t="s">
        <v>351</v>
      </c>
      <c r="F275" s="18" t="s">
        <v>384</v>
      </c>
      <c r="G275" s="22">
        <v>2016</v>
      </c>
      <c r="H275" s="23">
        <v>43100</v>
      </c>
      <c r="I275" s="18"/>
      <c r="J275" s="18"/>
      <c r="K275" s="21" t="s">
        <v>28</v>
      </c>
      <c r="L275" s="21" t="str">
        <f>IFERROR(VLOOKUP(K275,ORDEN_ERI!A:C,2,0),0)</f>
        <v>Participación en las ganancias (pérdidas) de asociadas</v>
      </c>
      <c r="M275" s="21">
        <f>IFERROR(VLOOKUP(K275,ORDEN_ERI!A:C,3,0),0)</f>
        <v>17</v>
      </c>
      <c r="N275" s="30">
        <v>232158627</v>
      </c>
    </row>
    <row r="276" spans="1:14" x14ac:dyDescent="0.25">
      <c r="A276" s="21">
        <v>900087151</v>
      </c>
      <c r="B276" s="18" t="s">
        <v>383</v>
      </c>
      <c r="C276" s="18"/>
      <c r="D276" s="18" t="s">
        <v>222</v>
      </c>
      <c r="E276" s="18" t="s">
        <v>351</v>
      </c>
      <c r="F276" s="18" t="s">
        <v>384</v>
      </c>
      <c r="G276" s="22">
        <v>2017</v>
      </c>
      <c r="H276" s="23">
        <v>43100</v>
      </c>
      <c r="I276" s="18"/>
      <c r="J276" s="18"/>
      <c r="K276" s="21" t="s">
        <v>28</v>
      </c>
      <c r="L276" s="21" t="str">
        <f>IFERROR(VLOOKUP(K276,ORDEN_ERI!A:C,2,0),0)</f>
        <v>Participación en las ganancias (pérdidas) de asociadas</v>
      </c>
      <c r="M276" s="21">
        <f>IFERROR(VLOOKUP(K276,ORDEN_ERI!A:C,3,0),0)</f>
        <v>17</v>
      </c>
      <c r="N276" s="30">
        <v>210916764</v>
      </c>
    </row>
    <row r="277" spans="1:14" x14ac:dyDescent="0.25">
      <c r="A277" s="21">
        <v>900087151</v>
      </c>
      <c r="B277" s="18" t="s">
        <v>383</v>
      </c>
      <c r="C277" s="18"/>
      <c r="D277" s="18" t="s">
        <v>222</v>
      </c>
      <c r="E277" s="18" t="s">
        <v>351</v>
      </c>
      <c r="F277" s="18" t="s">
        <v>384</v>
      </c>
      <c r="G277" s="22">
        <v>2016</v>
      </c>
      <c r="H277" s="23">
        <v>43100</v>
      </c>
      <c r="I277" s="18"/>
      <c r="J277" s="18"/>
      <c r="K277" s="21" t="s">
        <v>11</v>
      </c>
      <c r="L277" s="21" t="str">
        <f>IFERROR(VLOOKUP(K277,ORDEN_ERI!A:C,2,0),0)</f>
        <v>Ganancia (pérdida), antes de impuestos</v>
      </c>
      <c r="M277" s="21">
        <f>IFERROR(VLOOKUP(K277,ORDEN_ERI!A:C,3,0),0)</f>
        <v>23</v>
      </c>
      <c r="N277" s="30">
        <v>208260999</v>
      </c>
    </row>
    <row r="278" spans="1:14" x14ac:dyDescent="0.25">
      <c r="A278" s="21">
        <v>900087151</v>
      </c>
      <c r="B278" s="18" t="s">
        <v>383</v>
      </c>
      <c r="C278" s="18"/>
      <c r="D278" s="18" t="s">
        <v>222</v>
      </c>
      <c r="E278" s="18" t="s">
        <v>351</v>
      </c>
      <c r="F278" s="18" t="s">
        <v>384</v>
      </c>
      <c r="G278" s="22">
        <v>2017</v>
      </c>
      <c r="H278" s="23">
        <v>43100</v>
      </c>
      <c r="I278" s="18"/>
      <c r="J278" s="18"/>
      <c r="K278" s="21" t="s">
        <v>11</v>
      </c>
      <c r="L278" s="21" t="str">
        <f>IFERROR(VLOOKUP(K278,ORDEN_ERI!A:C,2,0),0)</f>
        <v>Ganancia (pérdida), antes de impuestos</v>
      </c>
      <c r="M278" s="21">
        <f>IFERROR(VLOOKUP(K278,ORDEN_ERI!A:C,3,0),0)</f>
        <v>23</v>
      </c>
      <c r="N278" s="30">
        <v>185168377</v>
      </c>
    </row>
    <row r="279" spans="1:14" x14ac:dyDescent="0.25">
      <c r="A279" s="21">
        <v>900087151</v>
      </c>
      <c r="B279" s="18" t="s">
        <v>383</v>
      </c>
      <c r="C279" s="18"/>
      <c r="D279" s="18" t="s">
        <v>222</v>
      </c>
      <c r="E279" s="18" t="s">
        <v>351</v>
      </c>
      <c r="F279" s="18" t="s">
        <v>384</v>
      </c>
      <c r="G279" s="22">
        <v>2016</v>
      </c>
      <c r="H279" s="23">
        <v>43100</v>
      </c>
      <c r="I279" s="18"/>
      <c r="J279" s="18"/>
      <c r="K279" s="21" t="s">
        <v>397</v>
      </c>
      <c r="L279" s="21" t="str">
        <f>IFERROR(VLOOKUP(K279,ORDEN_ERI!A:C,2,0),0)</f>
        <v>Gasto (ingreso) por impuestos, operaciones continuadas</v>
      </c>
      <c r="M279" s="21">
        <f>IFERROR(VLOOKUP(K279,ORDEN_ERI!A:C,3,0),0)</f>
        <v>24</v>
      </c>
      <c r="N279" s="30">
        <v>-382154</v>
      </c>
    </row>
    <row r="280" spans="1:14" x14ac:dyDescent="0.25">
      <c r="A280" s="21">
        <v>900087151</v>
      </c>
      <c r="B280" s="18" t="s">
        <v>383</v>
      </c>
      <c r="C280" s="18"/>
      <c r="D280" s="18" t="s">
        <v>222</v>
      </c>
      <c r="E280" s="18" t="s">
        <v>351</v>
      </c>
      <c r="F280" s="18" t="s">
        <v>384</v>
      </c>
      <c r="G280" s="22">
        <v>2017</v>
      </c>
      <c r="H280" s="23">
        <v>43100</v>
      </c>
      <c r="I280" s="18"/>
      <c r="J280" s="18"/>
      <c r="K280" s="21" t="s">
        <v>397</v>
      </c>
      <c r="L280" s="21" t="str">
        <f>IFERROR(VLOOKUP(K280,ORDEN_ERI!A:C,2,0),0)</f>
        <v>Gasto (ingreso) por impuestos, operaciones continuadas</v>
      </c>
      <c r="M280" s="21">
        <f>IFERROR(VLOOKUP(K280,ORDEN_ERI!A:C,3,0),0)</f>
        <v>24</v>
      </c>
      <c r="N280" s="30">
        <v>469807</v>
      </c>
    </row>
    <row r="281" spans="1:14" x14ac:dyDescent="0.25">
      <c r="A281" s="21">
        <v>900087151</v>
      </c>
      <c r="B281" s="18" t="s">
        <v>383</v>
      </c>
      <c r="C281" s="18"/>
      <c r="D281" s="18" t="s">
        <v>222</v>
      </c>
      <c r="E281" s="18" t="s">
        <v>351</v>
      </c>
      <c r="F281" s="18" t="s">
        <v>384</v>
      </c>
      <c r="G281" s="22">
        <v>2016</v>
      </c>
      <c r="H281" s="23">
        <v>43100</v>
      </c>
      <c r="I281" s="18"/>
      <c r="J281" s="18"/>
      <c r="K281" s="21" t="s">
        <v>12</v>
      </c>
      <c r="L281" s="21" t="str">
        <f>IFERROR(VLOOKUP(K281,ORDEN_ERI!A:C,2,0),0)</f>
        <v>Ganancia (pérdida) operaciones continuadas</v>
      </c>
      <c r="M281" s="21">
        <f>IFERROR(VLOOKUP(K281,ORDEN_ERI!A:C,3,0),0)</f>
        <v>26</v>
      </c>
      <c r="N281" s="30">
        <v>208643153</v>
      </c>
    </row>
    <row r="282" spans="1:14" x14ac:dyDescent="0.25">
      <c r="A282" s="21">
        <v>900087151</v>
      </c>
      <c r="B282" s="18" t="s">
        <v>383</v>
      </c>
      <c r="C282" s="18"/>
      <c r="D282" s="18" t="s">
        <v>222</v>
      </c>
      <c r="E282" s="18" t="s">
        <v>351</v>
      </c>
      <c r="F282" s="18" t="s">
        <v>384</v>
      </c>
      <c r="G282" s="22">
        <v>2017</v>
      </c>
      <c r="H282" s="23">
        <v>43100</v>
      </c>
      <c r="I282" s="18"/>
      <c r="J282" s="18"/>
      <c r="K282" s="21" t="s">
        <v>12</v>
      </c>
      <c r="L282" s="21" t="str">
        <f>IFERROR(VLOOKUP(K282,ORDEN_ERI!A:C,2,0),0)</f>
        <v>Ganancia (pérdida) operaciones continuadas</v>
      </c>
      <c r="M282" s="21">
        <f>IFERROR(VLOOKUP(K282,ORDEN_ERI!A:C,3,0),0)</f>
        <v>26</v>
      </c>
      <c r="N282" s="30">
        <v>184698570</v>
      </c>
    </row>
    <row r="283" spans="1:14" x14ac:dyDescent="0.25">
      <c r="A283" s="21">
        <v>900087151</v>
      </c>
      <c r="B283" s="18" t="s">
        <v>383</v>
      </c>
      <c r="C283" s="18"/>
      <c r="D283" s="18" t="s">
        <v>222</v>
      </c>
      <c r="E283" s="18" t="s">
        <v>351</v>
      </c>
      <c r="F283" s="18" t="s">
        <v>384</v>
      </c>
      <c r="G283" s="22">
        <v>2016</v>
      </c>
      <c r="H283" s="23">
        <v>43100</v>
      </c>
      <c r="I283" s="18"/>
      <c r="J283" s="18"/>
      <c r="K283" s="21" t="s">
        <v>13</v>
      </c>
      <c r="L283" s="21" t="str">
        <f>IFERROR(VLOOKUP(K283,ORDEN_ERI!A:C,2,0),0)</f>
        <v>Ganancia (pérdida)</v>
      </c>
      <c r="M283" s="21">
        <f>IFERROR(VLOOKUP(K283,ORDEN_ERI!A:C,3,0),0)</f>
        <v>28</v>
      </c>
      <c r="N283" s="30">
        <v>208643153</v>
      </c>
    </row>
    <row r="284" spans="1:14" x14ac:dyDescent="0.25">
      <c r="A284" s="21">
        <v>900087151</v>
      </c>
      <c r="B284" s="18" t="s">
        <v>383</v>
      </c>
      <c r="C284" s="18"/>
      <c r="D284" s="18" t="s">
        <v>222</v>
      </c>
      <c r="E284" s="18" t="s">
        <v>351</v>
      </c>
      <c r="F284" s="18" t="s">
        <v>384</v>
      </c>
      <c r="G284" s="22">
        <v>2017</v>
      </c>
      <c r="H284" s="23">
        <v>43100</v>
      </c>
      <c r="I284" s="18"/>
      <c r="J284" s="18"/>
      <c r="K284" s="21" t="s">
        <v>13</v>
      </c>
      <c r="L284" s="21" t="str">
        <f>IFERROR(VLOOKUP(K284,ORDEN_ERI!A:C,2,0),0)</f>
        <v>Ganancia (pérdida)</v>
      </c>
      <c r="M284" s="21">
        <f>IFERROR(VLOOKUP(K284,ORDEN_ERI!A:C,3,0),0)</f>
        <v>28</v>
      </c>
      <c r="N284" s="30">
        <v>184698570</v>
      </c>
    </row>
    <row r="285" spans="1:14" x14ac:dyDescent="0.25">
      <c r="A285" s="21">
        <v>900018975</v>
      </c>
      <c r="B285" s="18" t="s">
        <v>376</v>
      </c>
      <c r="C285" s="18"/>
      <c r="D285" s="18" t="s">
        <v>230</v>
      </c>
      <c r="E285" s="18" t="s">
        <v>299</v>
      </c>
      <c r="F285" s="18" t="s">
        <v>333</v>
      </c>
      <c r="G285" s="22">
        <v>2016</v>
      </c>
      <c r="H285" s="26">
        <v>43100</v>
      </c>
      <c r="I285" s="18"/>
      <c r="J285" s="18"/>
      <c r="K285" s="21" t="s">
        <v>1</v>
      </c>
      <c r="L285" s="21" t="str">
        <f>IFERROR(VLOOKUP(K285,ORDEN_ERI!A:C,2,0),0)</f>
        <v>Ingresos de actividades ordinarias</v>
      </c>
      <c r="M285" s="21">
        <f>IFERROR(VLOOKUP(K285,ORDEN_ERI!A:C,3,0),0)</f>
        <v>1</v>
      </c>
      <c r="N285" s="30">
        <v>188400977</v>
      </c>
    </row>
    <row r="286" spans="1:14" x14ac:dyDescent="0.25">
      <c r="A286" s="21">
        <v>900018975</v>
      </c>
      <c r="B286" s="18" t="s">
        <v>376</v>
      </c>
      <c r="C286" s="18"/>
      <c r="D286" s="18" t="s">
        <v>230</v>
      </c>
      <c r="E286" s="18" t="s">
        <v>299</v>
      </c>
      <c r="F286" s="18" t="s">
        <v>333</v>
      </c>
      <c r="G286" s="22">
        <v>2017</v>
      </c>
      <c r="H286" s="26">
        <v>43100</v>
      </c>
      <c r="I286" s="18"/>
      <c r="J286" s="18"/>
      <c r="K286" s="21" t="s">
        <v>1</v>
      </c>
      <c r="L286" s="21" t="str">
        <f>IFERROR(VLOOKUP(K286,ORDEN_ERI!A:C,2,0),0)</f>
        <v>Ingresos de actividades ordinarias</v>
      </c>
      <c r="M286" s="21">
        <f>IFERROR(VLOOKUP(K286,ORDEN_ERI!A:C,3,0),0)</f>
        <v>1</v>
      </c>
      <c r="N286" s="30">
        <v>196044986</v>
      </c>
    </row>
    <row r="287" spans="1:14" x14ac:dyDescent="0.25">
      <c r="A287" s="21">
        <v>900018975</v>
      </c>
      <c r="B287" s="18" t="s">
        <v>376</v>
      </c>
      <c r="C287" s="18"/>
      <c r="D287" s="18" t="s">
        <v>230</v>
      </c>
      <c r="E287" s="18" t="s">
        <v>299</v>
      </c>
      <c r="F287" s="18" t="s">
        <v>333</v>
      </c>
      <c r="G287" s="22">
        <v>2016</v>
      </c>
      <c r="H287" s="26">
        <v>43100</v>
      </c>
      <c r="I287" s="18"/>
      <c r="J287" s="18"/>
      <c r="K287" s="21" t="s">
        <v>2</v>
      </c>
      <c r="L287" s="21" t="str">
        <f>IFERROR(VLOOKUP(K287,ORDEN_ERI!A:C,2,0),0)</f>
        <v>Costo de ventas</v>
      </c>
      <c r="M287" s="21">
        <f>IFERROR(VLOOKUP(K287,ORDEN_ERI!A:C,3,0),0)</f>
        <v>2</v>
      </c>
      <c r="N287" s="30">
        <v>152682185</v>
      </c>
    </row>
    <row r="288" spans="1:14" x14ac:dyDescent="0.25">
      <c r="A288" s="21">
        <v>900018975</v>
      </c>
      <c r="B288" s="18" t="s">
        <v>376</v>
      </c>
      <c r="C288" s="18"/>
      <c r="D288" s="18" t="s">
        <v>230</v>
      </c>
      <c r="E288" s="18" t="s">
        <v>299</v>
      </c>
      <c r="F288" s="18" t="s">
        <v>333</v>
      </c>
      <c r="G288" s="22">
        <v>2017</v>
      </c>
      <c r="H288" s="26">
        <v>43100</v>
      </c>
      <c r="I288" s="18"/>
      <c r="J288" s="18"/>
      <c r="K288" s="21" t="s">
        <v>2</v>
      </c>
      <c r="L288" s="21" t="str">
        <f>IFERROR(VLOOKUP(K288,ORDEN_ERI!A:C,2,0),0)</f>
        <v>Costo de ventas</v>
      </c>
      <c r="M288" s="21">
        <f>IFERROR(VLOOKUP(K288,ORDEN_ERI!A:C,3,0),0)</f>
        <v>2</v>
      </c>
      <c r="N288" s="30">
        <v>167712115</v>
      </c>
    </row>
    <row r="289" spans="1:14" x14ac:dyDescent="0.25">
      <c r="A289" s="21">
        <v>900018975</v>
      </c>
      <c r="B289" s="18" t="s">
        <v>376</v>
      </c>
      <c r="C289" s="18"/>
      <c r="D289" s="18" t="s">
        <v>230</v>
      </c>
      <c r="E289" s="18" t="s">
        <v>299</v>
      </c>
      <c r="F289" s="18" t="s">
        <v>333</v>
      </c>
      <c r="G289" s="22">
        <v>2016</v>
      </c>
      <c r="H289" s="26">
        <v>43100</v>
      </c>
      <c r="I289" s="18"/>
      <c r="J289" s="18"/>
      <c r="K289" s="21" t="s">
        <v>3</v>
      </c>
      <c r="L289" s="21" t="str">
        <f>IFERROR(VLOOKUP(K289,ORDEN_ERI!A:C,2,0),0)</f>
        <v>Ganancia bruta</v>
      </c>
      <c r="M289" s="21">
        <f>IFERROR(VLOOKUP(K289,ORDEN_ERI!A:C,3,0),0)</f>
        <v>3</v>
      </c>
      <c r="N289" s="30">
        <v>35718792</v>
      </c>
    </row>
    <row r="290" spans="1:14" x14ac:dyDescent="0.25">
      <c r="A290" s="21">
        <v>900018975</v>
      </c>
      <c r="B290" s="18" t="s">
        <v>376</v>
      </c>
      <c r="C290" s="18"/>
      <c r="D290" s="18" t="s">
        <v>230</v>
      </c>
      <c r="E290" s="18" t="s">
        <v>299</v>
      </c>
      <c r="F290" s="18" t="s">
        <v>333</v>
      </c>
      <c r="G290" s="22">
        <v>2017</v>
      </c>
      <c r="H290" s="26">
        <v>43100</v>
      </c>
      <c r="I290" s="18"/>
      <c r="J290" s="18"/>
      <c r="K290" s="21" t="s">
        <v>3</v>
      </c>
      <c r="L290" s="21" t="str">
        <f>IFERROR(VLOOKUP(K290,ORDEN_ERI!A:C,2,0),0)</f>
        <v>Ganancia bruta</v>
      </c>
      <c r="M290" s="21">
        <f>IFERROR(VLOOKUP(K290,ORDEN_ERI!A:C,3,0),0)</f>
        <v>3</v>
      </c>
      <c r="N290" s="30">
        <v>28332871</v>
      </c>
    </row>
    <row r="291" spans="1:14" x14ac:dyDescent="0.25">
      <c r="A291" s="21">
        <v>900018975</v>
      </c>
      <c r="B291" s="18" t="s">
        <v>376</v>
      </c>
      <c r="C291" s="18"/>
      <c r="D291" s="18" t="s">
        <v>230</v>
      </c>
      <c r="E291" s="18" t="s">
        <v>299</v>
      </c>
      <c r="F291" s="18" t="s">
        <v>333</v>
      </c>
      <c r="G291" s="22">
        <v>2016</v>
      </c>
      <c r="H291" s="26">
        <v>43100</v>
      </c>
      <c r="I291" s="18"/>
      <c r="J291" s="18"/>
      <c r="K291" s="21" t="s">
        <v>4</v>
      </c>
      <c r="L291" s="21" t="str">
        <f>IFERROR(VLOOKUP(K291,ORDEN_ERI!A:C,2,0),0)</f>
        <v>Otros ingresos</v>
      </c>
      <c r="M291" s="21">
        <f>IFERROR(VLOOKUP(K291,ORDEN_ERI!A:C,3,0),0)</f>
        <v>9</v>
      </c>
      <c r="N291" s="30">
        <v>4373736</v>
      </c>
    </row>
    <row r="292" spans="1:14" x14ac:dyDescent="0.25">
      <c r="A292" s="21">
        <v>900018975</v>
      </c>
      <c r="B292" s="18" t="s">
        <v>376</v>
      </c>
      <c r="C292" s="18"/>
      <c r="D292" s="18" t="s">
        <v>230</v>
      </c>
      <c r="E292" s="18" t="s">
        <v>299</v>
      </c>
      <c r="F292" s="18" t="s">
        <v>333</v>
      </c>
      <c r="G292" s="22">
        <v>2017</v>
      </c>
      <c r="H292" s="26">
        <v>43100</v>
      </c>
      <c r="I292" s="18"/>
      <c r="J292" s="18"/>
      <c r="K292" s="21" t="s">
        <v>4</v>
      </c>
      <c r="L292" s="21" t="str">
        <f>IFERROR(VLOOKUP(K292,ORDEN_ERI!A:C,2,0),0)</f>
        <v>Otros ingresos</v>
      </c>
      <c r="M292" s="21">
        <f>IFERROR(VLOOKUP(K292,ORDEN_ERI!A:C,3,0),0)</f>
        <v>9</v>
      </c>
      <c r="N292" s="30">
        <v>1612511</v>
      </c>
    </row>
    <row r="293" spans="1:14" x14ac:dyDescent="0.25">
      <c r="A293" s="21">
        <v>900018975</v>
      </c>
      <c r="B293" s="18" t="s">
        <v>376</v>
      </c>
      <c r="C293" s="18"/>
      <c r="D293" s="18" t="s">
        <v>230</v>
      </c>
      <c r="E293" s="18" t="s">
        <v>299</v>
      </c>
      <c r="F293" s="18" t="s">
        <v>333</v>
      </c>
      <c r="G293" s="22">
        <v>2016</v>
      </c>
      <c r="H293" s="26">
        <v>43100</v>
      </c>
      <c r="I293" s="18"/>
      <c r="J293" s="18"/>
      <c r="K293" s="21" t="s">
        <v>6</v>
      </c>
      <c r="L293" s="21" t="str">
        <f>IFERROR(VLOOKUP(K293,ORDEN_ERI!A:C,2,0),0)</f>
        <v>Gastos de administración</v>
      </c>
      <c r="M293" s="21">
        <f>IFERROR(VLOOKUP(K293,ORDEN_ERI!A:C,3,0),0)</f>
        <v>4</v>
      </c>
      <c r="N293" s="30">
        <v>22153145</v>
      </c>
    </row>
    <row r="294" spans="1:14" x14ac:dyDescent="0.25">
      <c r="A294" s="21">
        <v>900018975</v>
      </c>
      <c r="B294" s="18" t="s">
        <v>376</v>
      </c>
      <c r="C294" s="18"/>
      <c r="D294" s="18" t="s">
        <v>230</v>
      </c>
      <c r="E294" s="18" t="s">
        <v>299</v>
      </c>
      <c r="F294" s="18" t="s">
        <v>333</v>
      </c>
      <c r="G294" s="22">
        <v>2017</v>
      </c>
      <c r="H294" s="26">
        <v>43100</v>
      </c>
      <c r="I294" s="18"/>
      <c r="J294" s="18"/>
      <c r="K294" s="21" t="s">
        <v>6</v>
      </c>
      <c r="L294" s="21" t="str">
        <f>IFERROR(VLOOKUP(K294,ORDEN_ERI!A:C,2,0),0)</f>
        <v>Gastos de administración</v>
      </c>
      <c r="M294" s="21">
        <f>IFERROR(VLOOKUP(K294,ORDEN_ERI!A:C,3,0),0)</f>
        <v>4</v>
      </c>
      <c r="N294" s="30">
        <v>20370525</v>
      </c>
    </row>
    <row r="295" spans="1:14" x14ac:dyDescent="0.25">
      <c r="A295" s="21">
        <v>900018975</v>
      </c>
      <c r="B295" s="18" t="s">
        <v>376</v>
      </c>
      <c r="C295" s="18"/>
      <c r="D295" s="18" t="s">
        <v>230</v>
      </c>
      <c r="E295" s="18" t="s">
        <v>299</v>
      </c>
      <c r="F295" s="18" t="s">
        <v>333</v>
      </c>
      <c r="G295" s="22">
        <v>2016</v>
      </c>
      <c r="H295" s="26">
        <v>43100</v>
      </c>
      <c r="I295" s="18"/>
      <c r="J295" s="18"/>
      <c r="K295" s="21" t="s">
        <v>395</v>
      </c>
      <c r="L295" s="21" t="str">
        <f>IFERROR(VLOOKUP(K295,ORDEN_ERI!A:C,2,0),0)</f>
        <v>Otros gastos, por función</v>
      </c>
      <c r="M295" s="21">
        <f>IFERROR(VLOOKUP(K295,ORDEN_ERI!A:C,3,0),0)</f>
        <v>6</v>
      </c>
      <c r="N295" s="30">
        <v>824628</v>
      </c>
    </row>
    <row r="296" spans="1:14" x14ac:dyDescent="0.25">
      <c r="A296" s="21">
        <v>900018975</v>
      </c>
      <c r="B296" s="18" t="s">
        <v>376</v>
      </c>
      <c r="C296" s="18"/>
      <c r="D296" s="18" t="s">
        <v>230</v>
      </c>
      <c r="E296" s="18" t="s">
        <v>299</v>
      </c>
      <c r="F296" s="18" t="s">
        <v>333</v>
      </c>
      <c r="G296" s="22">
        <v>2017</v>
      </c>
      <c r="H296" s="26">
        <v>43100</v>
      </c>
      <c r="I296" s="18"/>
      <c r="J296" s="18"/>
      <c r="K296" s="21" t="s">
        <v>395</v>
      </c>
      <c r="L296" s="21" t="str">
        <f>IFERROR(VLOOKUP(K296,ORDEN_ERI!A:C,2,0),0)</f>
        <v>Otros gastos, por función</v>
      </c>
      <c r="M296" s="21">
        <f>IFERROR(VLOOKUP(K296,ORDEN_ERI!A:C,3,0),0)</f>
        <v>6</v>
      </c>
      <c r="N296" s="30">
        <v>5242781</v>
      </c>
    </row>
    <row r="297" spans="1:14" x14ac:dyDescent="0.25">
      <c r="A297" s="21">
        <v>900018975</v>
      </c>
      <c r="B297" s="18" t="s">
        <v>376</v>
      </c>
      <c r="C297" s="18"/>
      <c r="D297" s="18" t="s">
        <v>230</v>
      </c>
      <c r="E297" s="18" t="s">
        <v>299</v>
      </c>
      <c r="F297" s="18" t="s">
        <v>333</v>
      </c>
      <c r="G297" s="22">
        <v>2016</v>
      </c>
      <c r="H297" s="26">
        <v>43100</v>
      </c>
      <c r="I297" s="18"/>
      <c r="J297" s="18"/>
      <c r="K297" s="21" t="s">
        <v>8</v>
      </c>
      <c r="L297" s="21" t="str">
        <f>IFERROR(VLOOKUP(K297,ORDEN_ERI!A:C,2,0),0)</f>
        <v>Ganancia (pérdida) por actividades de operación</v>
      </c>
      <c r="M297" s="21">
        <f>IFERROR(VLOOKUP(K297,ORDEN_ERI!A:C,3,0),0)</f>
        <v>11</v>
      </c>
      <c r="N297" s="30">
        <v>17114755</v>
      </c>
    </row>
    <row r="298" spans="1:14" x14ac:dyDescent="0.25">
      <c r="A298" s="21">
        <v>900018975</v>
      </c>
      <c r="B298" s="18" t="s">
        <v>376</v>
      </c>
      <c r="C298" s="18"/>
      <c r="D298" s="18" t="s">
        <v>230</v>
      </c>
      <c r="E298" s="18" t="s">
        <v>299</v>
      </c>
      <c r="F298" s="18" t="s">
        <v>333</v>
      </c>
      <c r="G298" s="22">
        <v>2017</v>
      </c>
      <c r="H298" s="26">
        <v>43100</v>
      </c>
      <c r="I298" s="18"/>
      <c r="J298" s="18"/>
      <c r="K298" s="21" t="s">
        <v>8</v>
      </c>
      <c r="L298" s="21" t="str">
        <f>IFERROR(VLOOKUP(K298,ORDEN_ERI!A:C,2,0),0)</f>
        <v>Ganancia (pérdida) por actividades de operación</v>
      </c>
      <c r="M298" s="21">
        <f>IFERROR(VLOOKUP(K298,ORDEN_ERI!A:C,3,0),0)</f>
        <v>11</v>
      </c>
      <c r="N298" s="30">
        <v>4332076</v>
      </c>
    </row>
    <row r="299" spans="1:14" x14ac:dyDescent="0.25">
      <c r="A299" s="21">
        <v>900018975</v>
      </c>
      <c r="B299" s="18" t="s">
        <v>376</v>
      </c>
      <c r="C299" s="18"/>
      <c r="D299" s="18" t="s">
        <v>230</v>
      </c>
      <c r="E299" s="18" t="s">
        <v>299</v>
      </c>
      <c r="F299" s="18" t="s">
        <v>333</v>
      </c>
      <c r="G299" s="22">
        <v>2016</v>
      </c>
      <c r="H299" s="26">
        <v>43100</v>
      </c>
      <c r="I299" s="18"/>
      <c r="J299" s="18"/>
      <c r="K299" s="21" t="s">
        <v>9</v>
      </c>
      <c r="L299" s="21" t="str">
        <f>IFERROR(VLOOKUP(K299,ORDEN_ERI!A:C,2,0),0)</f>
        <v>Ingresos financieros</v>
      </c>
      <c r="M299" s="21">
        <f>IFERROR(VLOOKUP(K299,ORDEN_ERI!A:C,3,0),0)</f>
        <v>13</v>
      </c>
      <c r="N299" s="30">
        <v>12328398</v>
      </c>
    </row>
    <row r="300" spans="1:14" x14ac:dyDescent="0.25">
      <c r="A300" s="21">
        <v>900018975</v>
      </c>
      <c r="B300" s="18" t="s">
        <v>376</v>
      </c>
      <c r="C300" s="18"/>
      <c r="D300" s="18" t="s">
        <v>230</v>
      </c>
      <c r="E300" s="18" t="s">
        <v>299</v>
      </c>
      <c r="F300" s="18" t="s">
        <v>333</v>
      </c>
      <c r="G300" s="22">
        <v>2017</v>
      </c>
      <c r="H300" s="26">
        <v>43100</v>
      </c>
      <c r="I300" s="18"/>
      <c r="J300" s="18"/>
      <c r="K300" s="21" t="s">
        <v>9</v>
      </c>
      <c r="L300" s="21" t="str">
        <f>IFERROR(VLOOKUP(K300,ORDEN_ERI!A:C,2,0),0)</f>
        <v>Ingresos financieros</v>
      </c>
      <c r="M300" s="21">
        <f>IFERROR(VLOOKUP(K300,ORDEN_ERI!A:C,3,0),0)</f>
        <v>13</v>
      </c>
      <c r="N300" s="30">
        <v>27623186</v>
      </c>
    </row>
    <row r="301" spans="1:14" x14ac:dyDescent="0.25">
      <c r="A301" s="21">
        <v>900018975</v>
      </c>
      <c r="B301" s="18" t="s">
        <v>376</v>
      </c>
      <c r="C301" s="18"/>
      <c r="D301" s="18" t="s">
        <v>230</v>
      </c>
      <c r="E301" s="18" t="s">
        <v>299</v>
      </c>
      <c r="F301" s="18" t="s">
        <v>333</v>
      </c>
      <c r="G301" s="22">
        <v>2016</v>
      </c>
      <c r="H301" s="26">
        <v>43100</v>
      </c>
      <c r="I301" s="18"/>
      <c r="J301" s="18"/>
      <c r="K301" s="21" t="s">
        <v>10</v>
      </c>
      <c r="L301" s="21" t="str">
        <f>IFERROR(VLOOKUP(K301,ORDEN_ERI!A:C,2,0),0)</f>
        <v>Costos financieros</v>
      </c>
      <c r="M301" s="21">
        <f>IFERROR(VLOOKUP(K301,ORDEN_ERI!A:C,3,0),0)</f>
        <v>14</v>
      </c>
      <c r="N301" s="30">
        <v>14486623</v>
      </c>
    </row>
    <row r="302" spans="1:14" x14ac:dyDescent="0.25">
      <c r="A302" s="21">
        <v>900018975</v>
      </c>
      <c r="B302" s="18" t="s">
        <v>376</v>
      </c>
      <c r="C302" s="18"/>
      <c r="D302" s="18" t="s">
        <v>230</v>
      </c>
      <c r="E302" s="18" t="s">
        <v>299</v>
      </c>
      <c r="F302" s="18" t="s">
        <v>333</v>
      </c>
      <c r="G302" s="22">
        <v>2017</v>
      </c>
      <c r="H302" s="26">
        <v>43100</v>
      </c>
      <c r="I302" s="18"/>
      <c r="J302" s="18"/>
      <c r="K302" s="21" t="s">
        <v>10</v>
      </c>
      <c r="L302" s="21" t="str">
        <f>IFERROR(VLOOKUP(K302,ORDEN_ERI!A:C,2,0),0)</f>
        <v>Costos financieros</v>
      </c>
      <c r="M302" s="21">
        <f>IFERROR(VLOOKUP(K302,ORDEN_ERI!A:C,3,0),0)</f>
        <v>14</v>
      </c>
      <c r="N302" s="30">
        <v>26914131</v>
      </c>
    </row>
    <row r="303" spans="1:14" x14ac:dyDescent="0.25">
      <c r="A303" s="21">
        <v>900018975</v>
      </c>
      <c r="B303" s="18" t="s">
        <v>376</v>
      </c>
      <c r="C303" s="18"/>
      <c r="D303" s="18" t="s">
        <v>230</v>
      </c>
      <c r="E303" s="18" t="s">
        <v>299</v>
      </c>
      <c r="F303" s="18" t="s">
        <v>333</v>
      </c>
      <c r="G303" s="22">
        <v>2016</v>
      </c>
      <c r="H303" s="26">
        <v>43100</v>
      </c>
      <c r="I303" s="18"/>
      <c r="J303" s="18"/>
      <c r="K303" s="21" t="s">
        <v>11</v>
      </c>
      <c r="L303" s="21" t="str">
        <f>IFERROR(VLOOKUP(K303,ORDEN_ERI!A:C,2,0),0)</f>
        <v>Ganancia (pérdida), antes de impuestos</v>
      </c>
      <c r="M303" s="21">
        <f>IFERROR(VLOOKUP(K303,ORDEN_ERI!A:C,3,0),0)</f>
        <v>23</v>
      </c>
      <c r="N303" s="30">
        <v>14956530</v>
      </c>
    </row>
    <row r="304" spans="1:14" x14ac:dyDescent="0.25">
      <c r="A304" s="21">
        <v>900018975</v>
      </c>
      <c r="B304" s="18" t="s">
        <v>376</v>
      </c>
      <c r="C304" s="18"/>
      <c r="D304" s="18" t="s">
        <v>230</v>
      </c>
      <c r="E304" s="18" t="s">
        <v>299</v>
      </c>
      <c r="F304" s="18" t="s">
        <v>333</v>
      </c>
      <c r="G304" s="22">
        <v>2017</v>
      </c>
      <c r="H304" s="26">
        <v>43100</v>
      </c>
      <c r="I304" s="18"/>
      <c r="J304" s="18"/>
      <c r="K304" s="21" t="s">
        <v>11</v>
      </c>
      <c r="L304" s="21" t="str">
        <f>IFERROR(VLOOKUP(K304,ORDEN_ERI!A:C,2,0),0)</f>
        <v>Ganancia (pérdida), antes de impuestos</v>
      </c>
      <c r="M304" s="21">
        <f>IFERROR(VLOOKUP(K304,ORDEN_ERI!A:C,3,0),0)</f>
        <v>23</v>
      </c>
      <c r="N304" s="30">
        <v>5041131</v>
      </c>
    </row>
    <row r="305" spans="1:14" x14ac:dyDescent="0.25">
      <c r="A305" s="21">
        <v>900018975</v>
      </c>
      <c r="B305" s="18" t="s">
        <v>376</v>
      </c>
      <c r="C305" s="18"/>
      <c r="D305" s="18" t="s">
        <v>230</v>
      </c>
      <c r="E305" s="18" t="s">
        <v>299</v>
      </c>
      <c r="F305" s="18" t="s">
        <v>333</v>
      </c>
      <c r="G305" s="22">
        <v>2016</v>
      </c>
      <c r="H305" s="26">
        <v>43100</v>
      </c>
      <c r="I305" s="18"/>
      <c r="J305" s="18"/>
      <c r="K305" s="21" t="s">
        <v>397</v>
      </c>
      <c r="L305" s="21" t="str">
        <f>IFERROR(VLOOKUP(K305,ORDEN_ERI!A:C,2,0),0)</f>
        <v>Gasto (ingreso) por impuestos, operaciones continuadas</v>
      </c>
      <c r="M305" s="21">
        <f>IFERROR(VLOOKUP(K305,ORDEN_ERI!A:C,3,0),0)</f>
        <v>24</v>
      </c>
      <c r="N305" s="30">
        <v>5359188</v>
      </c>
    </row>
    <row r="306" spans="1:14" x14ac:dyDescent="0.25">
      <c r="A306" s="21">
        <v>900018975</v>
      </c>
      <c r="B306" s="18" t="s">
        <v>376</v>
      </c>
      <c r="C306" s="18"/>
      <c r="D306" s="18" t="s">
        <v>230</v>
      </c>
      <c r="E306" s="18" t="s">
        <v>299</v>
      </c>
      <c r="F306" s="18" t="s">
        <v>333</v>
      </c>
      <c r="G306" s="22">
        <v>2017</v>
      </c>
      <c r="H306" s="26">
        <v>43100</v>
      </c>
      <c r="I306" s="18"/>
      <c r="J306" s="18"/>
      <c r="K306" s="21" t="s">
        <v>397</v>
      </c>
      <c r="L306" s="21" t="str">
        <f>IFERROR(VLOOKUP(K306,ORDEN_ERI!A:C,2,0),0)</f>
        <v>Gasto (ingreso) por impuestos, operaciones continuadas</v>
      </c>
      <c r="M306" s="21">
        <f>IFERROR(VLOOKUP(K306,ORDEN_ERI!A:C,3,0),0)</f>
        <v>24</v>
      </c>
      <c r="N306" s="30">
        <v>974380</v>
      </c>
    </row>
    <row r="307" spans="1:14" x14ac:dyDescent="0.25">
      <c r="A307" s="21">
        <v>900018975</v>
      </c>
      <c r="B307" s="18" t="s">
        <v>376</v>
      </c>
      <c r="C307" s="18"/>
      <c r="D307" s="18" t="s">
        <v>230</v>
      </c>
      <c r="E307" s="18" t="s">
        <v>299</v>
      </c>
      <c r="F307" s="18" t="s">
        <v>333</v>
      </c>
      <c r="G307" s="22">
        <v>2016</v>
      </c>
      <c r="H307" s="26">
        <v>43100</v>
      </c>
      <c r="I307" s="18"/>
      <c r="J307" s="18"/>
      <c r="K307" s="21" t="s">
        <v>12</v>
      </c>
      <c r="L307" s="21" t="str">
        <f>IFERROR(VLOOKUP(K307,ORDEN_ERI!A:C,2,0),0)</f>
        <v>Ganancia (pérdida) operaciones continuadas</v>
      </c>
      <c r="M307" s="21">
        <f>IFERROR(VLOOKUP(K307,ORDEN_ERI!A:C,3,0),0)</f>
        <v>26</v>
      </c>
      <c r="N307" s="30">
        <v>9597342</v>
      </c>
    </row>
    <row r="308" spans="1:14" x14ac:dyDescent="0.25">
      <c r="A308" s="21">
        <v>900018975</v>
      </c>
      <c r="B308" s="18" t="s">
        <v>376</v>
      </c>
      <c r="C308" s="18"/>
      <c r="D308" s="18" t="s">
        <v>230</v>
      </c>
      <c r="E308" s="18" t="s">
        <v>299</v>
      </c>
      <c r="F308" s="18" t="s">
        <v>333</v>
      </c>
      <c r="G308" s="22">
        <v>2017</v>
      </c>
      <c r="H308" s="26">
        <v>43100</v>
      </c>
      <c r="I308" s="18"/>
      <c r="J308" s="18"/>
      <c r="K308" s="21" t="s">
        <v>12</v>
      </c>
      <c r="L308" s="21" t="str">
        <f>IFERROR(VLOOKUP(K308,ORDEN_ERI!A:C,2,0),0)</f>
        <v>Ganancia (pérdida) operaciones continuadas</v>
      </c>
      <c r="M308" s="21">
        <f>IFERROR(VLOOKUP(K308,ORDEN_ERI!A:C,3,0),0)</f>
        <v>26</v>
      </c>
      <c r="N308" s="30">
        <v>4066751</v>
      </c>
    </row>
    <row r="309" spans="1:14" x14ac:dyDescent="0.25">
      <c r="A309" s="21">
        <v>900018975</v>
      </c>
      <c r="B309" s="18" t="s">
        <v>376</v>
      </c>
      <c r="C309" s="18"/>
      <c r="D309" s="18" t="s">
        <v>230</v>
      </c>
      <c r="E309" s="18" t="s">
        <v>299</v>
      </c>
      <c r="F309" s="18" t="s">
        <v>333</v>
      </c>
      <c r="G309" s="22">
        <v>2016</v>
      </c>
      <c r="H309" s="26">
        <v>43100</v>
      </c>
      <c r="I309" s="18"/>
      <c r="J309" s="18"/>
      <c r="K309" s="21" t="s">
        <v>13</v>
      </c>
      <c r="L309" s="21" t="str">
        <f>IFERROR(VLOOKUP(K309,ORDEN_ERI!A:C,2,0),0)</f>
        <v>Ganancia (pérdida)</v>
      </c>
      <c r="M309" s="21">
        <f>IFERROR(VLOOKUP(K309,ORDEN_ERI!A:C,3,0),0)</f>
        <v>28</v>
      </c>
      <c r="N309" s="30">
        <v>9597342</v>
      </c>
    </row>
    <row r="310" spans="1:14" x14ac:dyDescent="0.25">
      <c r="A310" s="21">
        <v>900018975</v>
      </c>
      <c r="B310" s="18" t="s">
        <v>376</v>
      </c>
      <c r="C310" s="18"/>
      <c r="D310" s="18" t="s">
        <v>230</v>
      </c>
      <c r="E310" s="18" t="s">
        <v>299</v>
      </c>
      <c r="F310" s="18" t="s">
        <v>333</v>
      </c>
      <c r="G310" s="22">
        <v>2017</v>
      </c>
      <c r="H310" s="26">
        <v>43100</v>
      </c>
      <c r="I310" s="18"/>
      <c r="J310" s="18"/>
      <c r="K310" s="21" t="s">
        <v>13</v>
      </c>
      <c r="L310" s="21" t="str">
        <f>IFERROR(VLOOKUP(K310,ORDEN_ERI!A:C,2,0),0)</f>
        <v>Ganancia (pérdida)</v>
      </c>
      <c r="M310" s="21">
        <f>IFERROR(VLOOKUP(K310,ORDEN_ERI!A:C,3,0),0)</f>
        <v>28</v>
      </c>
      <c r="N310" s="30">
        <v>4066751</v>
      </c>
    </row>
    <row r="311" spans="1:14" x14ac:dyDescent="0.25">
      <c r="A311" s="21">
        <v>900190385</v>
      </c>
      <c r="B311" s="18" t="s">
        <v>380</v>
      </c>
      <c r="C311" s="18"/>
      <c r="D311" s="18" t="s">
        <v>230</v>
      </c>
      <c r="E311" s="18" t="s">
        <v>351</v>
      </c>
      <c r="F311" s="18" t="s">
        <v>339</v>
      </c>
      <c r="G311" s="22">
        <v>2016</v>
      </c>
      <c r="H311" s="26">
        <v>43100</v>
      </c>
      <c r="I311" s="18"/>
      <c r="J311" s="18"/>
      <c r="K311" s="21" t="s">
        <v>1</v>
      </c>
      <c r="L311" s="21" t="str">
        <f>IFERROR(VLOOKUP(K311,ORDEN_ERI!A:C,2,0),0)</f>
        <v>Ingresos de actividades ordinarias</v>
      </c>
      <c r="M311" s="21">
        <f>IFERROR(VLOOKUP(K311,ORDEN_ERI!A:C,3,0),0)</f>
        <v>1</v>
      </c>
      <c r="N311" s="30">
        <v>4582337</v>
      </c>
    </row>
    <row r="312" spans="1:14" x14ac:dyDescent="0.25">
      <c r="A312" s="21">
        <v>900190385</v>
      </c>
      <c r="B312" s="18" t="s">
        <v>380</v>
      </c>
      <c r="C312" s="18"/>
      <c r="D312" s="18" t="s">
        <v>230</v>
      </c>
      <c r="E312" s="18" t="s">
        <v>351</v>
      </c>
      <c r="F312" s="18" t="s">
        <v>339</v>
      </c>
      <c r="G312" s="22">
        <v>2017</v>
      </c>
      <c r="H312" s="26">
        <v>43100</v>
      </c>
      <c r="I312" s="18"/>
      <c r="J312" s="18"/>
      <c r="K312" s="21" t="s">
        <v>1</v>
      </c>
      <c r="L312" s="21" t="str">
        <f>IFERROR(VLOOKUP(K312,ORDEN_ERI!A:C,2,0),0)</f>
        <v>Ingresos de actividades ordinarias</v>
      </c>
      <c r="M312" s="21">
        <f>IFERROR(VLOOKUP(K312,ORDEN_ERI!A:C,3,0),0)</f>
        <v>1</v>
      </c>
      <c r="N312" s="30">
        <v>1516098</v>
      </c>
    </row>
    <row r="313" spans="1:14" x14ac:dyDescent="0.25">
      <c r="A313" s="21">
        <v>900190385</v>
      </c>
      <c r="B313" s="18" t="s">
        <v>380</v>
      </c>
      <c r="C313" s="18"/>
      <c r="D313" s="18" t="s">
        <v>230</v>
      </c>
      <c r="E313" s="18" t="s">
        <v>351</v>
      </c>
      <c r="F313" s="18" t="s">
        <v>339</v>
      </c>
      <c r="G313" s="22">
        <v>2016</v>
      </c>
      <c r="H313" s="26">
        <v>43100</v>
      </c>
      <c r="I313" s="18"/>
      <c r="J313" s="18"/>
      <c r="K313" s="21" t="s">
        <v>2</v>
      </c>
      <c r="L313" s="21" t="str">
        <f>IFERROR(VLOOKUP(K313,ORDEN_ERI!A:C,2,0),0)</f>
        <v>Costo de ventas</v>
      </c>
      <c r="M313" s="21">
        <f>IFERROR(VLOOKUP(K313,ORDEN_ERI!A:C,3,0),0)</f>
        <v>2</v>
      </c>
      <c r="N313" s="30">
        <v>24767462</v>
      </c>
    </row>
    <row r="314" spans="1:14" x14ac:dyDescent="0.25">
      <c r="A314" s="21">
        <v>900190385</v>
      </c>
      <c r="B314" s="18" t="s">
        <v>380</v>
      </c>
      <c r="C314" s="18"/>
      <c r="D314" s="18" t="s">
        <v>230</v>
      </c>
      <c r="E314" s="18" t="s">
        <v>351</v>
      </c>
      <c r="F314" s="18" t="s">
        <v>339</v>
      </c>
      <c r="G314" s="22">
        <v>2017</v>
      </c>
      <c r="H314" s="26">
        <v>43100</v>
      </c>
      <c r="I314" s="18"/>
      <c r="J314" s="18"/>
      <c r="K314" s="21" t="s">
        <v>2</v>
      </c>
      <c r="L314" s="21" t="str">
        <f>IFERROR(VLOOKUP(K314,ORDEN_ERI!A:C,2,0),0)</f>
        <v>Costo de ventas</v>
      </c>
      <c r="M314" s="21">
        <f>IFERROR(VLOOKUP(K314,ORDEN_ERI!A:C,3,0),0)</f>
        <v>2</v>
      </c>
      <c r="N314" s="30">
        <v>15287293</v>
      </c>
    </row>
    <row r="315" spans="1:14" x14ac:dyDescent="0.25">
      <c r="A315" s="21">
        <v>900190385</v>
      </c>
      <c r="B315" s="18" t="s">
        <v>380</v>
      </c>
      <c r="C315" s="18"/>
      <c r="D315" s="18" t="s">
        <v>230</v>
      </c>
      <c r="E315" s="18" t="s">
        <v>351</v>
      </c>
      <c r="F315" s="18" t="s">
        <v>339</v>
      </c>
      <c r="G315" s="22">
        <v>2016</v>
      </c>
      <c r="H315" s="26">
        <v>43100</v>
      </c>
      <c r="I315" s="18"/>
      <c r="J315" s="18"/>
      <c r="K315" s="21" t="s">
        <v>3</v>
      </c>
      <c r="L315" s="21" t="str">
        <f>IFERROR(VLOOKUP(K315,ORDEN_ERI!A:C,2,0),0)</f>
        <v>Ganancia bruta</v>
      </c>
      <c r="M315" s="21">
        <f>IFERROR(VLOOKUP(K315,ORDEN_ERI!A:C,3,0),0)</f>
        <v>3</v>
      </c>
      <c r="N315" s="30">
        <v>-20185125</v>
      </c>
    </row>
    <row r="316" spans="1:14" x14ac:dyDescent="0.25">
      <c r="A316" s="21">
        <v>900190385</v>
      </c>
      <c r="B316" s="18" t="s">
        <v>380</v>
      </c>
      <c r="C316" s="18"/>
      <c r="D316" s="18" t="s">
        <v>230</v>
      </c>
      <c r="E316" s="18" t="s">
        <v>351</v>
      </c>
      <c r="F316" s="18" t="s">
        <v>339</v>
      </c>
      <c r="G316" s="22">
        <v>2017</v>
      </c>
      <c r="H316" s="26">
        <v>43100</v>
      </c>
      <c r="I316" s="18"/>
      <c r="J316" s="18"/>
      <c r="K316" s="21" t="s">
        <v>3</v>
      </c>
      <c r="L316" s="21" t="str">
        <f>IFERROR(VLOOKUP(K316,ORDEN_ERI!A:C,2,0),0)</f>
        <v>Ganancia bruta</v>
      </c>
      <c r="M316" s="21">
        <f>IFERROR(VLOOKUP(K316,ORDEN_ERI!A:C,3,0),0)</f>
        <v>3</v>
      </c>
      <c r="N316" s="30">
        <v>-13771195</v>
      </c>
    </row>
    <row r="317" spans="1:14" x14ac:dyDescent="0.25">
      <c r="A317" s="21">
        <v>900190385</v>
      </c>
      <c r="B317" s="18" t="s">
        <v>380</v>
      </c>
      <c r="C317" s="18"/>
      <c r="D317" s="18" t="s">
        <v>230</v>
      </c>
      <c r="E317" s="18" t="s">
        <v>351</v>
      </c>
      <c r="F317" s="18" t="s">
        <v>339</v>
      </c>
      <c r="G317" s="22">
        <v>2016</v>
      </c>
      <c r="H317" s="26">
        <v>43100</v>
      </c>
      <c r="I317" s="18"/>
      <c r="J317" s="18"/>
      <c r="K317" s="21" t="s">
        <v>4</v>
      </c>
      <c r="L317" s="21" t="str">
        <f>IFERROR(VLOOKUP(K317,ORDEN_ERI!A:C,2,0),0)</f>
        <v>Otros ingresos</v>
      </c>
      <c r="M317" s="21">
        <f>IFERROR(VLOOKUP(K317,ORDEN_ERI!A:C,3,0),0)</f>
        <v>9</v>
      </c>
      <c r="N317" s="30">
        <v>439095</v>
      </c>
    </row>
    <row r="318" spans="1:14" x14ac:dyDescent="0.25">
      <c r="A318" s="21">
        <v>900190385</v>
      </c>
      <c r="B318" s="18" t="s">
        <v>380</v>
      </c>
      <c r="C318" s="18"/>
      <c r="D318" s="18" t="s">
        <v>230</v>
      </c>
      <c r="E318" s="18" t="s">
        <v>351</v>
      </c>
      <c r="F318" s="18" t="s">
        <v>339</v>
      </c>
      <c r="G318" s="22">
        <v>2017</v>
      </c>
      <c r="H318" s="26">
        <v>43100</v>
      </c>
      <c r="I318" s="18"/>
      <c r="J318" s="18"/>
      <c r="K318" s="21" t="s">
        <v>4</v>
      </c>
      <c r="L318" s="21" t="str">
        <f>IFERROR(VLOOKUP(K318,ORDEN_ERI!A:C,2,0),0)</f>
        <v>Otros ingresos</v>
      </c>
      <c r="M318" s="21">
        <f>IFERROR(VLOOKUP(K318,ORDEN_ERI!A:C,3,0),0)</f>
        <v>9</v>
      </c>
      <c r="N318" s="30">
        <v>31598</v>
      </c>
    </row>
    <row r="319" spans="1:14" x14ac:dyDescent="0.25">
      <c r="A319" s="21">
        <v>900190385</v>
      </c>
      <c r="B319" s="18" t="s">
        <v>380</v>
      </c>
      <c r="C319" s="18"/>
      <c r="D319" s="18" t="s">
        <v>230</v>
      </c>
      <c r="E319" s="18" t="s">
        <v>351</v>
      </c>
      <c r="F319" s="18" t="s">
        <v>339</v>
      </c>
      <c r="G319" s="22">
        <v>2016</v>
      </c>
      <c r="H319" s="26">
        <v>43100</v>
      </c>
      <c r="I319" s="18"/>
      <c r="J319" s="18"/>
      <c r="K319" s="21" t="s">
        <v>6</v>
      </c>
      <c r="L319" s="21" t="str">
        <f>IFERROR(VLOOKUP(K319,ORDEN_ERI!A:C,2,0),0)</f>
        <v>Gastos de administración</v>
      </c>
      <c r="M319" s="21">
        <f>IFERROR(VLOOKUP(K319,ORDEN_ERI!A:C,3,0),0)</f>
        <v>4</v>
      </c>
      <c r="N319" s="30">
        <v>1973533</v>
      </c>
    </row>
    <row r="320" spans="1:14" x14ac:dyDescent="0.25">
      <c r="A320" s="21">
        <v>900190385</v>
      </c>
      <c r="B320" s="18" t="s">
        <v>380</v>
      </c>
      <c r="C320" s="18"/>
      <c r="D320" s="18" t="s">
        <v>230</v>
      </c>
      <c r="E320" s="18" t="s">
        <v>351</v>
      </c>
      <c r="F320" s="18" t="s">
        <v>339</v>
      </c>
      <c r="G320" s="22">
        <v>2017</v>
      </c>
      <c r="H320" s="26">
        <v>43100</v>
      </c>
      <c r="I320" s="18"/>
      <c r="J320" s="18"/>
      <c r="K320" s="21" t="s">
        <v>6</v>
      </c>
      <c r="L320" s="21" t="str">
        <f>IFERROR(VLOOKUP(K320,ORDEN_ERI!A:C,2,0),0)</f>
        <v>Gastos de administración</v>
      </c>
      <c r="M320" s="21">
        <f>IFERROR(VLOOKUP(K320,ORDEN_ERI!A:C,3,0),0)</f>
        <v>4</v>
      </c>
      <c r="N320" s="30">
        <v>638913</v>
      </c>
    </row>
    <row r="321" spans="1:14" x14ac:dyDescent="0.25">
      <c r="A321" s="21">
        <v>900190385</v>
      </c>
      <c r="B321" s="18" t="s">
        <v>380</v>
      </c>
      <c r="C321" s="18"/>
      <c r="D321" s="18" t="s">
        <v>230</v>
      </c>
      <c r="E321" s="18" t="s">
        <v>351</v>
      </c>
      <c r="F321" s="18" t="s">
        <v>339</v>
      </c>
      <c r="G321" s="22">
        <v>2016</v>
      </c>
      <c r="H321" s="26">
        <v>43100</v>
      </c>
      <c r="I321" s="18"/>
      <c r="J321" s="18"/>
      <c r="K321" s="21" t="s">
        <v>395</v>
      </c>
      <c r="L321" s="21" t="str">
        <f>IFERROR(VLOOKUP(K321,ORDEN_ERI!A:C,2,0),0)</f>
        <v>Otros gastos, por función</v>
      </c>
      <c r="M321" s="21">
        <f>IFERROR(VLOOKUP(K321,ORDEN_ERI!A:C,3,0),0)</f>
        <v>6</v>
      </c>
      <c r="N321" s="30">
        <v>5603823</v>
      </c>
    </row>
    <row r="322" spans="1:14" x14ac:dyDescent="0.25">
      <c r="A322" s="21">
        <v>900190385</v>
      </c>
      <c r="B322" s="18" t="s">
        <v>380</v>
      </c>
      <c r="C322" s="18"/>
      <c r="D322" s="18" t="s">
        <v>230</v>
      </c>
      <c r="E322" s="18" t="s">
        <v>351</v>
      </c>
      <c r="F322" s="18" t="s">
        <v>339</v>
      </c>
      <c r="G322" s="22">
        <v>2017</v>
      </c>
      <c r="H322" s="26">
        <v>43100</v>
      </c>
      <c r="I322" s="18"/>
      <c r="J322" s="18"/>
      <c r="K322" s="21" t="s">
        <v>395</v>
      </c>
      <c r="L322" s="21" t="str">
        <f>IFERROR(VLOOKUP(K322,ORDEN_ERI!A:C,2,0),0)</f>
        <v>Otros gastos, por función</v>
      </c>
      <c r="M322" s="21">
        <f>IFERROR(VLOOKUP(K322,ORDEN_ERI!A:C,3,0),0)</f>
        <v>6</v>
      </c>
      <c r="N322" s="30">
        <v>6485750</v>
      </c>
    </row>
    <row r="323" spans="1:14" x14ac:dyDescent="0.25">
      <c r="A323" s="21">
        <v>900190385</v>
      </c>
      <c r="B323" s="18" t="s">
        <v>380</v>
      </c>
      <c r="C323" s="18"/>
      <c r="D323" s="18" t="s">
        <v>230</v>
      </c>
      <c r="E323" s="18" t="s">
        <v>351</v>
      </c>
      <c r="F323" s="18" t="s">
        <v>339</v>
      </c>
      <c r="G323" s="22">
        <v>2016</v>
      </c>
      <c r="H323" s="26">
        <v>43100</v>
      </c>
      <c r="I323" s="18"/>
      <c r="J323" s="18"/>
      <c r="K323" s="21" t="s">
        <v>8</v>
      </c>
      <c r="L323" s="21" t="str">
        <f>IFERROR(VLOOKUP(K323,ORDEN_ERI!A:C,2,0),0)</f>
        <v>Ganancia (pérdida) por actividades de operación</v>
      </c>
      <c r="M323" s="21">
        <f>IFERROR(VLOOKUP(K323,ORDEN_ERI!A:C,3,0),0)</f>
        <v>11</v>
      </c>
      <c r="N323" s="30">
        <v>-27323386</v>
      </c>
    </row>
    <row r="324" spans="1:14" x14ac:dyDescent="0.25">
      <c r="A324" s="21">
        <v>900190385</v>
      </c>
      <c r="B324" s="18" t="s">
        <v>380</v>
      </c>
      <c r="C324" s="18"/>
      <c r="D324" s="18" t="s">
        <v>230</v>
      </c>
      <c r="E324" s="18" t="s">
        <v>351</v>
      </c>
      <c r="F324" s="18" t="s">
        <v>339</v>
      </c>
      <c r="G324" s="22">
        <v>2017</v>
      </c>
      <c r="H324" s="26">
        <v>43100</v>
      </c>
      <c r="I324" s="18"/>
      <c r="J324" s="18"/>
      <c r="K324" s="21" t="s">
        <v>8</v>
      </c>
      <c r="L324" s="21" t="str">
        <f>IFERROR(VLOOKUP(K324,ORDEN_ERI!A:C,2,0),0)</f>
        <v>Ganancia (pérdida) por actividades de operación</v>
      </c>
      <c r="M324" s="21">
        <f>IFERROR(VLOOKUP(K324,ORDEN_ERI!A:C,3,0),0)</f>
        <v>11</v>
      </c>
      <c r="N324" s="30">
        <v>-20864260</v>
      </c>
    </row>
    <row r="325" spans="1:14" x14ac:dyDescent="0.25">
      <c r="A325" s="21">
        <v>900190385</v>
      </c>
      <c r="B325" s="18" t="s">
        <v>380</v>
      </c>
      <c r="C325" s="18"/>
      <c r="D325" s="18" t="s">
        <v>230</v>
      </c>
      <c r="E325" s="18" t="s">
        <v>351</v>
      </c>
      <c r="F325" s="18" t="s">
        <v>339</v>
      </c>
      <c r="G325" s="22">
        <v>2016</v>
      </c>
      <c r="H325" s="26">
        <v>43100</v>
      </c>
      <c r="I325" s="18"/>
      <c r="J325" s="18"/>
      <c r="K325" s="21" t="s">
        <v>9</v>
      </c>
      <c r="L325" s="21" t="str">
        <f>IFERROR(VLOOKUP(K325,ORDEN_ERI!A:C,2,0),0)</f>
        <v>Ingresos financieros</v>
      </c>
      <c r="M325" s="21">
        <f>IFERROR(VLOOKUP(K325,ORDEN_ERI!A:C,3,0),0)</f>
        <v>13</v>
      </c>
      <c r="N325" s="30">
        <v>131793958</v>
      </c>
    </row>
    <row r="326" spans="1:14" x14ac:dyDescent="0.25">
      <c r="A326" s="21">
        <v>900190385</v>
      </c>
      <c r="B326" s="18" t="s">
        <v>380</v>
      </c>
      <c r="C326" s="18"/>
      <c r="D326" s="18" t="s">
        <v>230</v>
      </c>
      <c r="E326" s="18" t="s">
        <v>351</v>
      </c>
      <c r="F326" s="18" t="s">
        <v>339</v>
      </c>
      <c r="G326" s="22">
        <v>2017</v>
      </c>
      <c r="H326" s="26">
        <v>43100</v>
      </c>
      <c r="I326" s="18"/>
      <c r="J326" s="18"/>
      <c r="K326" s="21" t="s">
        <v>9</v>
      </c>
      <c r="L326" s="21" t="str">
        <f>IFERROR(VLOOKUP(K326,ORDEN_ERI!A:C,2,0),0)</f>
        <v>Ingresos financieros</v>
      </c>
      <c r="M326" s="21">
        <f>IFERROR(VLOOKUP(K326,ORDEN_ERI!A:C,3,0),0)</f>
        <v>13</v>
      </c>
      <c r="N326" s="30">
        <v>54159964</v>
      </c>
    </row>
    <row r="327" spans="1:14" x14ac:dyDescent="0.25">
      <c r="A327" s="21">
        <v>900190385</v>
      </c>
      <c r="B327" s="18" t="s">
        <v>380</v>
      </c>
      <c r="C327" s="18"/>
      <c r="D327" s="18" t="s">
        <v>230</v>
      </c>
      <c r="E327" s="18" t="s">
        <v>351</v>
      </c>
      <c r="F327" s="18" t="s">
        <v>339</v>
      </c>
      <c r="G327" s="22">
        <v>2016</v>
      </c>
      <c r="H327" s="26">
        <v>43100</v>
      </c>
      <c r="I327" s="18"/>
      <c r="J327" s="18"/>
      <c r="K327" s="21" t="s">
        <v>10</v>
      </c>
      <c r="L327" s="21" t="str">
        <f>IFERROR(VLOOKUP(K327,ORDEN_ERI!A:C,2,0),0)</f>
        <v>Costos financieros</v>
      </c>
      <c r="M327" s="21">
        <f>IFERROR(VLOOKUP(K327,ORDEN_ERI!A:C,3,0),0)</f>
        <v>14</v>
      </c>
      <c r="N327" s="30">
        <v>153441069</v>
      </c>
    </row>
    <row r="328" spans="1:14" x14ac:dyDescent="0.25">
      <c r="A328" s="21">
        <v>900190385</v>
      </c>
      <c r="B328" s="18" t="s">
        <v>380</v>
      </c>
      <c r="C328" s="18"/>
      <c r="D328" s="18" t="s">
        <v>230</v>
      </c>
      <c r="E328" s="18" t="s">
        <v>351</v>
      </c>
      <c r="F328" s="18" t="s">
        <v>339</v>
      </c>
      <c r="G328" s="22">
        <v>2017</v>
      </c>
      <c r="H328" s="26">
        <v>43100</v>
      </c>
      <c r="I328" s="18"/>
      <c r="J328" s="18"/>
      <c r="K328" s="21" t="s">
        <v>10</v>
      </c>
      <c r="L328" s="21" t="str">
        <f>IFERROR(VLOOKUP(K328,ORDEN_ERI!A:C,2,0),0)</f>
        <v>Costos financieros</v>
      </c>
      <c r="M328" s="21">
        <f>IFERROR(VLOOKUP(K328,ORDEN_ERI!A:C,3,0),0)</f>
        <v>14</v>
      </c>
      <c r="N328" s="30">
        <v>88689772</v>
      </c>
    </row>
    <row r="329" spans="1:14" x14ac:dyDescent="0.25">
      <c r="A329" s="21">
        <v>900190385</v>
      </c>
      <c r="B329" s="18" t="s">
        <v>380</v>
      </c>
      <c r="C329" s="18"/>
      <c r="D329" s="18" t="s">
        <v>230</v>
      </c>
      <c r="E329" s="18" t="s">
        <v>351</v>
      </c>
      <c r="F329" s="18" t="s">
        <v>339</v>
      </c>
      <c r="G329" s="22">
        <v>2016</v>
      </c>
      <c r="H329" s="26">
        <v>43100</v>
      </c>
      <c r="I329" s="18"/>
      <c r="J329" s="18"/>
      <c r="K329" s="21" t="s">
        <v>11</v>
      </c>
      <c r="L329" s="21" t="str">
        <f>IFERROR(VLOOKUP(K329,ORDEN_ERI!A:C,2,0),0)</f>
        <v>Ganancia (pérdida), antes de impuestos</v>
      </c>
      <c r="M329" s="21">
        <f>IFERROR(VLOOKUP(K329,ORDEN_ERI!A:C,3,0),0)</f>
        <v>23</v>
      </c>
      <c r="N329" s="30">
        <v>-48970497</v>
      </c>
    </row>
    <row r="330" spans="1:14" x14ac:dyDescent="0.25">
      <c r="A330" s="21">
        <v>900190385</v>
      </c>
      <c r="B330" s="18" t="s">
        <v>380</v>
      </c>
      <c r="C330" s="18"/>
      <c r="D330" s="18" t="s">
        <v>230</v>
      </c>
      <c r="E330" s="18" t="s">
        <v>351</v>
      </c>
      <c r="F330" s="18" t="s">
        <v>339</v>
      </c>
      <c r="G330" s="22">
        <v>2017</v>
      </c>
      <c r="H330" s="26">
        <v>43100</v>
      </c>
      <c r="I330" s="18"/>
      <c r="J330" s="18"/>
      <c r="K330" s="21" t="s">
        <v>11</v>
      </c>
      <c r="L330" s="21" t="str">
        <f>IFERROR(VLOOKUP(K330,ORDEN_ERI!A:C,2,0),0)</f>
        <v>Ganancia (pérdida), antes de impuestos</v>
      </c>
      <c r="M330" s="21">
        <f>IFERROR(VLOOKUP(K330,ORDEN_ERI!A:C,3,0),0)</f>
        <v>23</v>
      </c>
      <c r="N330" s="30">
        <v>-55394068</v>
      </c>
    </row>
    <row r="331" spans="1:14" x14ac:dyDescent="0.25">
      <c r="A331" s="21">
        <v>900190385</v>
      </c>
      <c r="B331" s="18" t="s">
        <v>380</v>
      </c>
      <c r="C331" s="18"/>
      <c r="D331" s="18" t="s">
        <v>230</v>
      </c>
      <c r="E331" s="18" t="s">
        <v>351</v>
      </c>
      <c r="F331" s="18" t="s">
        <v>339</v>
      </c>
      <c r="G331" s="22">
        <v>2017</v>
      </c>
      <c r="H331" s="26">
        <v>43100</v>
      </c>
      <c r="I331" s="18"/>
      <c r="J331" s="18"/>
      <c r="K331" s="21" t="s">
        <v>397</v>
      </c>
      <c r="L331" s="21" t="str">
        <f>IFERROR(VLOOKUP(K331,ORDEN_ERI!A:C,2,0),0)</f>
        <v>Gasto (ingreso) por impuestos, operaciones continuadas</v>
      </c>
      <c r="M331" s="21">
        <f>IFERROR(VLOOKUP(K331,ORDEN_ERI!A:C,3,0),0)</f>
        <v>24</v>
      </c>
      <c r="N331" s="30">
        <v>93431</v>
      </c>
    </row>
    <row r="332" spans="1:14" x14ac:dyDescent="0.25">
      <c r="A332" s="21">
        <v>900190385</v>
      </c>
      <c r="B332" s="18" t="s">
        <v>380</v>
      </c>
      <c r="C332" s="18"/>
      <c r="D332" s="18" t="s">
        <v>230</v>
      </c>
      <c r="E332" s="18" t="s">
        <v>351</v>
      </c>
      <c r="F332" s="18" t="s">
        <v>339</v>
      </c>
      <c r="G332" s="22">
        <v>2016</v>
      </c>
      <c r="H332" s="26">
        <v>43100</v>
      </c>
      <c r="I332" s="18"/>
      <c r="J332" s="18"/>
      <c r="K332" s="21" t="s">
        <v>12</v>
      </c>
      <c r="L332" s="21" t="str">
        <f>IFERROR(VLOOKUP(K332,ORDEN_ERI!A:C,2,0),0)</f>
        <v>Ganancia (pérdida) operaciones continuadas</v>
      </c>
      <c r="M332" s="21">
        <f>IFERROR(VLOOKUP(K332,ORDEN_ERI!A:C,3,0),0)</f>
        <v>26</v>
      </c>
      <c r="N332" s="30">
        <v>-48970497</v>
      </c>
    </row>
    <row r="333" spans="1:14" x14ac:dyDescent="0.25">
      <c r="A333" s="21">
        <v>900190385</v>
      </c>
      <c r="B333" s="18" t="s">
        <v>380</v>
      </c>
      <c r="C333" s="18"/>
      <c r="D333" s="18" t="s">
        <v>230</v>
      </c>
      <c r="E333" s="18" t="s">
        <v>351</v>
      </c>
      <c r="F333" s="18" t="s">
        <v>339</v>
      </c>
      <c r="G333" s="22">
        <v>2017</v>
      </c>
      <c r="H333" s="26">
        <v>43100</v>
      </c>
      <c r="I333" s="18"/>
      <c r="J333" s="18"/>
      <c r="K333" s="21" t="s">
        <v>12</v>
      </c>
      <c r="L333" s="21" t="str">
        <f>IFERROR(VLOOKUP(K333,ORDEN_ERI!A:C,2,0),0)</f>
        <v>Ganancia (pérdida) operaciones continuadas</v>
      </c>
      <c r="M333" s="21">
        <f>IFERROR(VLOOKUP(K333,ORDEN_ERI!A:C,3,0),0)</f>
        <v>26</v>
      </c>
      <c r="N333" s="30">
        <v>-55487499</v>
      </c>
    </row>
    <row r="334" spans="1:14" x14ac:dyDescent="0.25">
      <c r="A334" s="21">
        <v>900190385</v>
      </c>
      <c r="B334" s="18" t="s">
        <v>380</v>
      </c>
      <c r="C334" s="18"/>
      <c r="D334" s="18" t="s">
        <v>230</v>
      </c>
      <c r="E334" s="18" t="s">
        <v>351</v>
      </c>
      <c r="F334" s="18" t="s">
        <v>339</v>
      </c>
      <c r="G334" s="22">
        <v>2016</v>
      </c>
      <c r="H334" s="26">
        <v>43100</v>
      </c>
      <c r="I334" s="18"/>
      <c r="J334" s="18"/>
      <c r="K334" s="21" t="s">
        <v>13</v>
      </c>
      <c r="L334" s="21" t="str">
        <f>IFERROR(VLOOKUP(K334,ORDEN_ERI!A:C,2,0),0)</f>
        <v>Ganancia (pérdida)</v>
      </c>
      <c r="M334" s="21">
        <f>IFERROR(VLOOKUP(K334,ORDEN_ERI!A:C,3,0),0)</f>
        <v>28</v>
      </c>
      <c r="N334" s="30">
        <v>-48970497</v>
      </c>
    </row>
    <row r="335" spans="1:14" x14ac:dyDescent="0.25">
      <c r="A335" s="21">
        <v>900190385</v>
      </c>
      <c r="B335" s="18" t="s">
        <v>380</v>
      </c>
      <c r="C335" s="18"/>
      <c r="D335" s="18" t="s">
        <v>230</v>
      </c>
      <c r="E335" s="18" t="s">
        <v>351</v>
      </c>
      <c r="F335" s="18" t="s">
        <v>339</v>
      </c>
      <c r="G335" s="22">
        <v>2017</v>
      </c>
      <c r="H335" s="26">
        <v>43100</v>
      </c>
      <c r="I335" s="18"/>
      <c r="J335" s="18"/>
      <c r="K335" s="21" t="s">
        <v>13</v>
      </c>
      <c r="L335" s="21" t="str">
        <f>IFERROR(VLOOKUP(K335,ORDEN_ERI!A:C,2,0),0)</f>
        <v>Ganancia (pérdida)</v>
      </c>
      <c r="M335" s="21">
        <f>IFERROR(VLOOKUP(K335,ORDEN_ERI!A:C,3,0),0)</f>
        <v>28</v>
      </c>
      <c r="N335" s="30">
        <v>-55487499</v>
      </c>
    </row>
    <row r="336" spans="1:14" x14ac:dyDescent="0.25">
      <c r="A336" s="21">
        <v>900193192</v>
      </c>
      <c r="B336" s="18" t="s">
        <v>305</v>
      </c>
      <c r="C336" s="18"/>
      <c r="D336" s="18" t="s">
        <v>294</v>
      </c>
      <c r="E336" s="18" t="s">
        <v>228</v>
      </c>
      <c r="F336" s="18" t="s">
        <v>224</v>
      </c>
      <c r="G336" s="22">
        <v>2016</v>
      </c>
      <c r="H336" s="26">
        <v>43100</v>
      </c>
      <c r="I336" s="18"/>
      <c r="J336" s="18"/>
      <c r="K336" s="21" t="s">
        <v>1</v>
      </c>
      <c r="L336" s="21" t="str">
        <f>IFERROR(VLOOKUP(K336,ORDEN_ERI!A:C,2,0),0)</f>
        <v>Ingresos de actividades ordinarias</v>
      </c>
      <c r="M336" s="21">
        <f>IFERROR(VLOOKUP(K336,ORDEN_ERI!A:C,3,0),0)</f>
        <v>1</v>
      </c>
      <c r="N336" s="30">
        <v>20489976</v>
      </c>
    </row>
    <row r="337" spans="1:14" x14ac:dyDescent="0.25">
      <c r="A337" s="21">
        <v>900193192</v>
      </c>
      <c r="B337" s="18" t="s">
        <v>305</v>
      </c>
      <c r="C337" s="18"/>
      <c r="D337" s="18" t="s">
        <v>294</v>
      </c>
      <c r="E337" s="18" t="s">
        <v>228</v>
      </c>
      <c r="F337" s="18" t="s">
        <v>224</v>
      </c>
      <c r="G337" s="22">
        <v>2017</v>
      </c>
      <c r="H337" s="26">
        <v>43100</v>
      </c>
      <c r="I337" s="18"/>
      <c r="J337" s="18"/>
      <c r="K337" s="21" t="s">
        <v>1</v>
      </c>
      <c r="L337" s="21" t="str">
        <f>IFERROR(VLOOKUP(K337,ORDEN_ERI!A:C,2,0),0)</f>
        <v>Ingresos de actividades ordinarias</v>
      </c>
      <c r="M337" s="21">
        <f>IFERROR(VLOOKUP(K337,ORDEN_ERI!A:C,3,0),0)</f>
        <v>1</v>
      </c>
      <c r="N337" s="30">
        <v>5353916</v>
      </c>
    </row>
    <row r="338" spans="1:14" x14ac:dyDescent="0.25">
      <c r="A338" s="21">
        <v>900193192</v>
      </c>
      <c r="B338" s="18" t="s">
        <v>305</v>
      </c>
      <c r="C338" s="18"/>
      <c r="D338" s="18" t="s">
        <v>294</v>
      </c>
      <c r="E338" s="18" t="s">
        <v>228</v>
      </c>
      <c r="F338" s="18" t="s">
        <v>224</v>
      </c>
      <c r="G338" s="22">
        <v>2016</v>
      </c>
      <c r="H338" s="26">
        <v>43100</v>
      </c>
      <c r="I338" s="18"/>
      <c r="J338" s="18"/>
      <c r="K338" s="21" t="s">
        <v>2</v>
      </c>
      <c r="L338" s="21" t="str">
        <f>IFERROR(VLOOKUP(K338,ORDEN_ERI!A:C,2,0),0)</f>
        <v>Costo de ventas</v>
      </c>
      <c r="M338" s="21">
        <f>IFERROR(VLOOKUP(K338,ORDEN_ERI!A:C,3,0),0)</f>
        <v>2</v>
      </c>
      <c r="N338" s="30">
        <v>11995849</v>
      </c>
    </row>
    <row r="339" spans="1:14" x14ac:dyDescent="0.25">
      <c r="A339" s="21">
        <v>900193192</v>
      </c>
      <c r="B339" s="18" t="s">
        <v>305</v>
      </c>
      <c r="C339" s="18"/>
      <c r="D339" s="18" t="s">
        <v>294</v>
      </c>
      <c r="E339" s="18" t="s">
        <v>228</v>
      </c>
      <c r="F339" s="18" t="s">
        <v>224</v>
      </c>
      <c r="G339" s="22">
        <v>2017</v>
      </c>
      <c r="H339" s="26">
        <v>43100</v>
      </c>
      <c r="I339" s="18"/>
      <c r="J339" s="18"/>
      <c r="K339" s="21" t="s">
        <v>2</v>
      </c>
      <c r="L339" s="21" t="str">
        <f>IFERROR(VLOOKUP(K339,ORDEN_ERI!A:C,2,0),0)</f>
        <v>Costo de ventas</v>
      </c>
      <c r="M339" s="21">
        <f>IFERROR(VLOOKUP(K339,ORDEN_ERI!A:C,3,0),0)</f>
        <v>2</v>
      </c>
      <c r="N339" s="30">
        <v>1050434</v>
      </c>
    </row>
    <row r="340" spans="1:14" x14ac:dyDescent="0.25">
      <c r="A340" s="21">
        <v>900193192</v>
      </c>
      <c r="B340" s="18" t="s">
        <v>305</v>
      </c>
      <c r="C340" s="18"/>
      <c r="D340" s="18" t="s">
        <v>294</v>
      </c>
      <c r="E340" s="18" t="s">
        <v>228</v>
      </c>
      <c r="F340" s="18" t="s">
        <v>224</v>
      </c>
      <c r="G340" s="22">
        <v>2016</v>
      </c>
      <c r="H340" s="26">
        <v>43100</v>
      </c>
      <c r="I340" s="18"/>
      <c r="J340" s="18"/>
      <c r="K340" s="21" t="s">
        <v>3</v>
      </c>
      <c r="L340" s="21" t="str">
        <f>IFERROR(VLOOKUP(K340,ORDEN_ERI!A:C,2,0),0)</f>
        <v>Ganancia bruta</v>
      </c>
      <c r="M340" s="21">
        <f>IFERROR(VLOOKUP(K340,ORDEN_ERI!A:C,3,0),0)</f>
        <v>3</v>
      </c>
      <c r="N340" s="30">
        <v>8494127</v>
      </c>
    </row>
    <row r="341" spans="1:14" x14ac:dyDescent="0.25">
      <c r="A341" s="21">
        <v>900193192</v>
      </c>
      <c r="B341" s="18" t="s">
        <v>305</v>
      </c>
      <c r="C341" s="18"/>
      <c r="D341" s="18" t="s">
        <v>294</v>
      </c>
      <c r="E341" s="18" t="s">
        <v>228</v>
      </c>
      <c r="F341" s="18" t="s">
        <v>224</v>
      </c>
      <c r="G341" s="22">
        <v>2017</v>
      </c>
      <c r="H341" s="26">
        <v>43100</v>
      </c>
      <c r="I341" s="18"/>
      <c r="J341" s="18"/>
      <c r="K341" s="21" t="s">
        <v>3</v>
      </c>
      <c r="L341" s="21" t="str">
        <f>IFERROR(VLOOKUP(K341,ORDEN_ERI!A:C,2,0),0)</f>
        <v>Ganancia bruta</v>
      </c>
      <c r="M341" s="21">
        <f>IFERROR(VLOOKUP(K341,ORDEN_ERI!A:C,3,0),0)</f>
        <v>3</v>
      </c>
      <c r="N341" s="30">
        <v>4303482</v>
      </c>
    </row>
    <row r="342" spans="1:14" x14ac:dyDescent="0.25">
      <c r="A342" s="21">
        <v>900193192</v>
      </c>
      <c r="B342" s="18" t="s">
        <v>305</v>
      </c>
      <c r="C342" s="18"/>
      <c r="D342" s="18" t="s">
        <v>294</v>
      </c>
      <c r="E342" s="18" t="s">
        <v>228</v>
      </c>
      <c r="F342" s="18" t="s">
        <v>224</v>
      </c>
      <c r="G342" s="22">
        <v>2016</v>
      </c>
      <c r="H342" s="26">
        <v>43100</v>
      </c>
      <c r="I342" s="18"/>
      <c r="J342" s="18"/>
      <c r="K342" s="21" t="s">
        <v>4</v>
      </c>
      <c r="L342" s="21" t="str">
        <f>IFERROR(VLOOKUP(K342,ORDEN_ERI!A:C,2,0),0)</f>
        <v>Otros ingresos</v>
      </c>
      <c r="M342" s="21">
        <f>IFERROR(VLOOKUP(K342,ORDEN_ERI!A:C,3,0),0)</f>
        <v>9</v>
      </c>
      <c r="N342" s="30">
        <v>933600</v>
      </c>
    </row>
    <row r="343" spans="1:14" x14ac:dyDescent="0.25">
      <c r="A343" s="21">
        <v>900193192</v>
      </c>
      <c r="B343" s="18" t="s">
        <v>305</v>
      </c>
      <c r="C343" s="18"/>
      <c r="D343" s="18" t="s">
        <v>294</v>
      </c>
      <c r="E343" s="18" t="s">
        <v>228</v>
      </c>
      <c r="F343" s="18" t="s">
        <v>224</v>
      </c>
      <c r="G343" s="22">
        <v>2017</v>
      </c>
      <c r="H343" s="26">
        <v>43100</v>
      </c>
      <c r="I343" s="18"/>
      <c r="J343" s="18"/>
      <c r="K343" s="21" t="s">
        <v>4</v>
      </c>
      <c r="L343" s="21" t="str">
        <f>IFERROR(VLOOKUP(K343,ORDEN_ERI!A:C,2,0),0)</f>
        <v>Otros ingresos</v>
      </c>
      <c r="M343" s="21">
        <f>IFERROR(VLOOKUP(K343,ORDEN_ERI!A:C,3,0),0)</f>
        <v>9</v>
      </c>
      <c r="N343" s="30">
        <v>2126041</v>
      </c>
    </row>
    <row r="344" spans="1:14" x14ac:dyDescent="0.25">
      <c r="A344" s="21">
        <v>900193192</v>
      </c>
      <c r="B344" s="18" t="s">
        <v>305</v>
      </c>
      <c r="C344" s="18"/>
      <c r="D344" s="18" t="s">
        <v>294</v>
      </c>
      <c r="E344" s="18" t="s">
        <v>228</v>
      </c>
      <c r="F344" s="18" t="s">
        <v>224</v>
      </c>
      <c r="G344" s="22">
        <v>2016</v>
      </c>
      <c r="H344" s="26">
        <v>43100</v>
      </c>
      <c r="I344" s="18"/>
      <c r="J344" s="18"/>
      <c r="K344" s="21" t="s">
        <v>394</v>
      </c>
      <c r="L344" s="21" t="str">
        <f>IFERROR(VLOOKUP(K344,ORDEN_ERI!A:C,2,0),0)</f>
        <v>Costos de distribución</v>
      </c>
      <c r="M344" s="21">
        <f>IFERROR(VLOOKUP(K344,ORDEN_ERI!A:C,3,0),0)</f>
        <v>7</v>
      </c>
      <c r="N344" s="30">
        <v>75390</v>
      </c>
    </row>
    <row r="345" spans="1:14" x14ac:dyDescent="0.25">
      <c r="A345" s="21">
        <v>900193192</v>
      </c>
      <c r="B345" s="18" t="s">
        <v>305</v>
      </c>
      <c r="C345" s="18"/>
      <c r="D345" s="18" t="s">
        <v>294</v>
      </c>
      <c r="E345" s="18" t="s">
        <v>228</v>
      </c>
      <c r="F345" s="18" t="s">
        <v>224</v>
      </c>
      <c r="G345" s="22">
        <v>2017</v>
      </c>
      <c r="H345" s="26">
        <v>43100</v>
      </c>
      <c r="I345" s="18"/>
      <c r="J345" s="18"/>
      <c r="K345" s="21" t="s">
        <v>394</v>
      </c>
      <c r="L345" s="21" t="str">
        <f>IFERROR(VLOOKUP(K345,ORDEN_ERI!A:C,2,0),0)</f>
        <v>Costos de distribución</v>
      </c>
      <c r="M345" s="21">
        <f>IFERROR(VLOOKUP(K345,ORDEN_ERI!A:C,3,0),0)</f>
        <v>7</v>
      </c>
      <c r="N345" s="30">
        <v>485060</v>
      </c>
    </row>
    <row r="346" spans="1:14" x14ac:dyDescent="0.25">
      <c r="A346" s="21">
        <v>900193192</v>
      </c>
      <c r="B346" s="18" t="s">
        <v>305</v>
      </c>
      <c r="C346" s="18"/>
      <c r="D346" s="18" t="s">
        <v>294</v>
      </c>
      <c r="E346" s="18" t="s">
        <v>228</v>
      </c>
      <c r="F346" s="18" t="s">
        <v>224</v>
      </c>
      <c r="G346" s="22">
        <v>2016</v>
      </c>
      <c r="H346" s="26">
        <v>43100</v>
      </c>
      <c r="I346" s="18"/>
      <c r="J346" s="18"/>
      <c r="K346" s="21" t="s">
        <v>6</v>
      </c>
      <c r="L346" s="21" t="str">
        <f>IFERROR(VLOOKUP(K346,ORDEN_ERI!A:C,2,0),0)</f>
        <v>Gastos de administración</v>
      </c>
      <c r="M346" s="21">
        <f>IFERROR(VLOOKUP(K346,ORDEN_ERI!A:C,3,0),0)</f>
        <v>4</v>
      </c>
      <c r="N346" s="30">
        <v>6876670</v>
      </c>
    </row>
    <row r="347" spans="1:14" x14ac:dyDescent="0.25">
      <c r="A347" s="21">
        <v>900193192</v>
      </c>
      <c r="B347" s="18" t="s">
        <v>305</v>
      </c>
      <c r="C347" s="18"/>
      <c r="D347" s="18" t="s">
        <v>294</v>
      </c>
      <c r="E347" s="18" t="s">
        <v>228</v>
      </c>
      <c r="F347" s="18" t="s">
        <v>224</v>
      </c>
      <c r="G347" s="22">
        <v>2017</v>
      </c>
      <c r="H347" s="26">
        <v>43100</v>
      </c>
      <c r="I347" s="18"/>
      <c r="J347" s="18"/>
      <c r="K347" s="21" t="s">
        <v>6</v>
      </c>
      <c r="L347" s="21" t="str">
        <f>IFERROR(VLOOKUP(K347,ORDEN_ERI!A:C,2,0),0)</f>
        <v>Gastos de administración</v>
      </c>
      <c r="M347" s="21">
        <f>IFERROR(VLOOKUP(K347,ORDEN_ERI!A:C,3,0),0)</f>
        <v>4</v>
      </c>
      <c r="N347" s="30">
        <v>4459552</v>
      </c>
    </row>
    <row r="348" spans="1:14" x14ac:dyDescent="0.25">
      <c r="A348" s="21">
        <v>900193192</v>
      </c>
      <c r="B348" s="18" t="s">
        <v>305</v>
      </c>
      <c r="C348" s="18"/>
      <c r="D348" s="18" t="s">
        <v>294</v>
      </c>
      <c r="E348" s="18" t="s">
        <v>228</v>
      </c>
      <c r="F348" s="18" t="s">
        <v>224</v>
      </c>
      <c r="G348" s="22">
        <v>2016</v>
      </c>
      <c r="H348" s="26">
        <v>43100</v>
      </c>
      <c r="I348" s="18"/>
      <c r="J348" s="18"/>
      <c r="K348" s="21" t="s">
        <v>395</v>
      </c>
      <c r="L348" s="21" t="str">
        <f>IFERROR(VLOOKUP(K348,ORDEN_ERI!A:C,2,0),0)</f>
        <v>Otros gastos, por función</v>
      </c>
      <c r="M348" s="21">
        <f>IFERROR(VLOOKUP(K348,ORDEN_ERI!A:C,3,0),0)</f>
        <v>6</v>
      </c>
      <c r="N348" s="30">
        <v>2007196</v>
      </c>
    </row>
    <row r="349" spans="1:14" x14ac:dyDescent="0.25">
      <c r="A349" s="21">
        <v>900193192</v>
      </c>
      <c r="B349" s="18" t="s">
        <v>305</v>
      </c>
      <c r="C349" s="18"/>
      <c r="D349" s="18" t="s">
        <v>294</v>
      </c>
      <c r="E349" s="18" t="s">
        <v>228</v>
      </c>
      <c r="F349" s="18" t="s">
        <v>224</v>
      </c>
      <c r="G349" s="22">
        <v>2017</v>
      </c>
      <c r="H349" s="26">
        <v>43100</v>
      </c>
      <c r="I349" s="18"/>
      <c r="J349" s="18"/>
      <c r="K349" s="21" t="s">
        <v>395</v>
      </c>
      <c r="L349" s="21" t="str">
        <f>IFERROR(VLOOKUP(K349,ORDEN_ERI!A:C,2,0),0)</f>
        <v>Otros gastos, por función</v>
      </c>
      <c r="M349" s="21">
        <f>IFERROR(VLOOKUP(K349,ORDEN_ERI!A:C,3,0),0)</f>
        <v>6</v>
      </c>
      <c r="N349" s="30">
        <v>2592373</v>
      </c>
    </row>
    <row r="350" spans="1:14" x14ac:dyDescent="0.25">
      <c r="A350" s="21">
        <v>900193192</v>
      </c>
      <c r="B350" s="18" t="s">
        <v>305</v>
      </c>
      <c r="C350" s="18"/>
      <c r="D350" s="18" t="s">
        <v>294</v>
      </c>
      <c r="E350" s="18" t="s">
        <v>228</v>
      </c>
      <c r="F350" s="18" t="s">
        <v>224</v>
      </c>
      <c r="G350" s="22">
        <v>2016</v>
      </c>
      <c r="H350" s="26">
        <v>43100</v>
      </c>
      <c r="I350" s="18"/>
      <c r="J350" s="18"/>
      <c r="K350" s="21" t="s">
        <v>8</v>
      </c>
      <c r="L350" s="21" t="str">
        <f>IFERROR(VLOOKUP(K350,ORDEN_ERI!A:C,2,0),0)</f>
        <v>Ganancia (pérdida) por actividades de operación</v>
      </c>
      <c r="M350" s="21">
        <f>IFERROR(VLOOKUP(K350,ORDEN_ERI!A:C,3,0),0)</f>
        <v>11</v>
      </c>
      <c r="N350" s="30">
        <v>468471</v>
      </c>
    </row>
    <row r="351" spans="1:14" x14ac:dyDescent="0.25">
      <c r="A351" s="21">
        <v>900193192</v>
      </c>
      <c r="B351" s="18" t="s">
        <v>305</v>
      </c>
      <c r="C351" s="18"/>
      <c r="D351" s="18" t="s">
        <v>294</v>
      </c>
      <c r="E351" s="18" t="s">
        <v>228</v>
      </c>
      <c r="F351" s="18" t="s">
        <v>224</v>
      </c>
      <c r="G351" s="22">
        <v>2017</v>
      </c>
      <c r="H351" s="26">
        <v>43100</v>
      </c>
      <c r="I351" s="18"/>
      <c r="J351" s="18"/>
      <c r="K351" s="21" t="s">
        <v>8</v>
      </c>
      <c r="L351" s="21" t="str">
        <f>IFERROR(VLOOKUP(K351,ORDEN_ERI!A:C,2,0),0)</f>
        <v>Ganancia (pérdida) por actividades de operación</v>
      </c>
      <c r="M351" s="21">
        <f>IFERROR(VLOOKUP(K351,ORDEN_ERI!A:C,3,0),0)</f>
        <v>11</v>
      </c>
      <c r="N351" s="30">
        <v>-1107462</v>
      </c>
    </row>
    <row r="352" spans="1:14" x14ac:dyDescent="0.25">
      <c r="A352" s="21">
        <v>900193192</v>
      </c>
      <c r="B352" s="18" t="s">
        <v>305</v>
      </c>
      <c r="C352" s="18"/>
      <c r="D352" s="18" t="s">
        <v>294</v>
      </c>
      <c r="E352" s="18" t="s">
        <v>228</v>
      </c>
      <c r="F352" s="18" t="s">
        <v>224</v>
      </c>
      <c r="G352" s="22">
        <v>2016</v>
      </c>
      <c r="H352" s="26">
        <v>43100</v>
      </c>
      <c r="I352" s="18"/>
      <c r="J352" s="18"/>
      <c r="K352" s="21" t="s">
        <v>11</v>
      </c>
      <c r="L352" s="21" t="str">
        <f>IFERROR(VLOOKUP(K352,ORDEN_ERI!A:C,2,0),0)</f>
        <v>Ganancia (pérdida), antes de impuestos</v>
      </c>
      <c r="M352" s="21">
        <f>IFERROR(VLOOKUP(K352,ORDEN_ERI!A:C,3,0),0)</f>
        <v>23</v>
      </c>
      <c r="N352" s="30">
        <v>468471</v>
      </c>
    </row>
    <row r="353" spans="1:14" x14ac:dyDescent="0.25">
      <c r="A353" s="21">
        <v>900193192</v>
      </c>
      <c r="B353" s="18" t="s">
        <v>305</v>
      </c>
      <c r="C353" s="18"/>
      <c r="D353" s="18" t="s">
        <v>294</v>
      </c>
      <c r="E353" s="18" t="s">
        <v>228</v>
      </c>
      <c r="F353" s="18" t="s">
        <v>224</v>
      </c>
      <c r="G353" s="22">
        <v>2017</v>
      </c>
      <c r="H353" s="26">
        <v>43100</v>
      </c>
      <c r="I353" s="18"/>
      <c r="J353" s="18"/>
      <c r="K353" s="21" t="s">
        <v>11</v>
      </c>
      <c r="L353" s="21" t="str">
        <f>IFERROR(VLOOKUP(K353,ORDEN_ERI!A:C,2,0),0)</f>
        <v>Ganancia (pérdida), antes de impuestos</v>
      </c>
      <c r="M353" s="21">
        <f>IFERROR(VLOOKUP(K353,ORDEN_ERI!A:C,3,0),0)</f>
        <v>23</v>
      </c>
      <c r="N353" s="30">
        <v>-1107462</v>
      </c>
    </row>
    <row r="354" spans="1:14" x14ac:dyDescent="0.25">
      <c r="A354" s="21">
        <v>900193192</v>
      </c>
      <c r="B354" s="18" t="s">
        <v>305</v>
      </c>
      <c r="C354" s="18"/>
      <c r="D354" s="18" t="s">
        <v>294</v>
      </c>
      <c r="E354" s="18" t="s">
        <v>228</v>
      </c>
      <c r="F354" s="18" t="s">
        <v>224</v>
      </c>
      <c r="G354" s="22">
        <v>2016</v>
      </c>
      <c r="H354" s="26">
        <v>43100</v>
      </c>
      <c r="I354" s="18"/>
      <c r="J354" s="18"/>
      <c r="K354" s="21" t="s">
        <v>397</v>
      </c>
      <c r="L354" s="21" t="str">
        <f>IFERROR(VLOOKUP(K354,ORDEN_ERI!A:C,2,0),0)</f>
        <v>Gasto (ingreso) por impuestos, operaciones continuadas</v>
      </c>
      <c r="M354" s="21">
        <f>IFERROR(VLOOKUP(K354,ORDEN_ERI!A:C,3,0),0)</f>
        <v>24</v>
      </c>
      <c r="N354" s="30">
        <v>366052</v>
      </c>
    </row>
    <row r="355" spans="1:14" x14ac:dyDescent="0.25">
      <c r="A355" s="21">
        <v>900193192</v>
      </c>
      <c r="B355" s="18" t="s">
        <v>305</v>
      </c>
      <c r="C355" s="18"/>
      <c r="D355" s="18" t="s">
        <v>294</v>
      </c>
      <c r="E355" s="18" t="s">
        <v>228</v>
      </c>
      <c r="F355" s="18" t="s">
        <v>224</v>
      </c>
      <c r="G355" s="22">
        <v>2016</v>
      </c>
      <c r="H355" s="26">
        <v>43100</v>
      </c>
      <c r="I355" s="18"/>
      <c r="J355" s="18"/>
      <c r="K355" s="21" t="s">
        <v>12</v>
      </c>
      <c r="L355" s="21" t="str">
        <f>IFERROR(VLOOKUP(K355,ORDEN_ERI!A:C,2,0),0)</f>
        <v>Ganancia (pérdida) operaciones continuadas</v>
      </c>
      <c r="M355" s="21">
        <f>IFERROR(VLOOKUP(K355,ORDEN_ERI!A:C,3,0),0)</f>
        <v>26</v>
      </c>
      <c r="N355" s="30">
        <v>102419</v>
      </c>
    </row>
    <row r="356" spans="1:14" x14ac:dyDescent="0.25">
      <c r="A356" s="21">
        <v>900193192</v>
      </c>
      <c r="B356" s="18" t="s">
        <v>305</v>
      </c>
      <c r="C356" s="18"/>
      <c r="D356" s="18" t="s">
        <v>294</v>
      </c>
      <c r="E356" s="18" t="s">
        <v>228</v>
      </c>
      <c r="F356" s="18" t="s">
        <v>224</v>
      </c>
      <c r="G356" s="22">
        <v>2017</v>
      </c>
      <c r="H356" s="26">
        <v>43100</v>
      </c>
      <c r="I356" s="18"/>
      <c r="J356" s="18"/>
      <c r="K356" s="21" t="s">
        <v>12</v>
      </c>
      <c r="L356" s="21" t="str">
        <f>IFERROR(VLOOKUP(K356,ORDEN_ERI!A:C,2,0),0)</f>
        <v>Ganancia (pérdida) operaciones continuadas</v>
      </c>
      <c r="M356" s="21">
        <f>IFERROR(VLOOKUP(K356,ORDEN_ERI!A:C,3,0),0)</f>
        <v>26</v>
      </c>
      <c r="N356" s="30">
        <v>-1107462</v>
      </c>
    </row>
    <row r="357" spans="1:14" x14ac:dyDescent="0.25">
      <c r="A357" s="21">
        <v>900193192</v>
      </c>
      <c r="B357" s="18" t="s">
        <v>305</v>
      </c>
      <c r="C357" s="18"/>
      <c r="D357" s="18" t="s">
        <v>294</v>
      </c>
      <c r="E357" s="18" t="s">
        <v>228</v>
      </c>
      <c r="F357" s="18" t="s">
        <v>224</v>
      </c>
      <c r="G357" s="22">
        <v>2016</v>
      </c>
      <c r="H357" s="26">
        <v>43100</v>
      </c>
      <c r="I357" s="18"/>
      <c r="J357" s="18"/>
      <c r="K357" s="21" t="s">
        <v>13</v>
      </c>
      <c r="L357" s="21" t="str">
        <f>IFERROR(VLOOKUP(K357,ORDEN_ERI!A:C,2,0),0)</f>
        <v>Ganancia (pérdida)</v>
      </c>
      <c r="M357" s="21">
        <f>IFERROR(VLOOKUP(K357,ORDEN_ERI!A:C,3,0),0)</f>
        <v>28</v>
      </c>
      <c r="N357" s="30">
        <v>102419</v>
      </c>
    </row>
    <row r="358" spans="1:14" x14ac:dyDescent="0.25">
      <c r="A358" s="21">
        <v>900193192</v>
      </c>
      <c r="B358" s="18" t="s">
        <v>305</v>
      </c>
      <c r="C358" s="18"/>
      <c r="D358" s="18" t="s">
        <v>294</v>
      </c>
      <c r="E358" s="18" t="s">
        <v>228</v>
      </c>
      <c r="F358" s="18" t="s">
        <v>224</v>
      </c>
      <c r="G358" s="22">
        <v>2017</v>
      </c>
      <c r="H358" s="26">
        <v>43100</v>
      </c>
      <c r="I358" s="18"/>
      <c r="J358" s="18"/>
      <c r="K358" s="21" t="s">
        <v>13</v>
      </c>
      <c r="L358" s="21" t="str">
        <f>IFERROR(VLOOKUP(K358,ORDEN_ERI!A:C,2,0),0)</f>
        <v>Ganancia (pérdida)</v>
      </c>
      <c r="M358" s="21">
        <f>IFERROR(VLOOKUP(K358,ORDEN_ERI!A:C,3,0),0)</f>
        <v>28</v>
      </c>
      <c r="N358" s="30">
        <v>-1107462</v>
      </c>
    </row>
    <row r="359" spans="1:14" x14ac:dyDescent="0.25">
      <c r="A359" s="19">
        <v>890908097</v>
      </c>
      <c r="B359" s="18" t="s">
        <v>377</v>
      </c>
      <c r="C359" s="18"/>
      <c r="D359" s="18" t="s">
        <v>291</v>
      </c>
      <c r="E359" s="18" t="s">
        <v>223</v>
      </c>
      <c r="F359" s="18" t="s">
        <v>224</v>
      </c>
      <c r="G359" s="19">
        <v>2017</v>
      </c>
      <c r="H359" s="24">
        <v>43100</v>
      </c>
      <c r="I359" s="18"/>
      <c r="J359" s="18"/>
      <c r="K359" s="27" t="s">
        <v>1</v>
      </c>
      <c r="L359" s="21" t="str">
        <f>IFERROR(VLOOKUP(K359,ORDEN_ERI!A:C,2,0),0)</f>
        <v>Ingresos de actividades ordinarias</v>
      </c>
      <c r="M359" s="21">
        <f>IFERROR(VLOOKUP(K359,ORDEN_ERI!A:C,3,0),0)</f>
        <v>1</v>
      </c>
      <c r="N359" s="31">
        <v>21936699</v>
      </c>
    </row>
    <row r="360" spans="1:14" x14ac:dyDescent="0.25">
      <c r="A360" s="19">
        <v>890908097</v>
      </c>
      <c r="B360" s="18" t="s">
        <v>377</v>
      </c>
      <c r="C360" s="18"/>
      <c r="D360" s="18" t="s">
        <v>291</v>
      </c>
      <c r="E360" s="18" t="s">
        <v>223</v>
      </c>
      <c r="F360" s="18" t="s">
        <v>224</v>
      </c>
      <c r="G360" s="19">
        <v>2016</v>
      </c>
      <c r="H360" s="24">
        <v>43100</v>
      </c>
      <c r="I360" s="18"/>
      <c r="J360" s="18"/>
      <c r="K360" s="25" t="s">
        <v>1</v>
      </c>
      <c r="L360" s="21" t="str">
        <f>IFERROR(VLOOKUP(K360,ORDEN_ERI!A:C,2,0),0)</f>
        <v>Ingresos de actividades ordinarias</v>
      </c>
      <c r="M360" s="21">
        <f>IFERROR(VLOOKUP(K360,ORDEN_ERI!A:C,3,0),0)</f>
        <v>1</v>
      </c>
      <c r="N360" s="31">
        <v>20135366</v>
      </c>
    </row>
    <row r="361" spans="1:14" x14ac:dyDescent="0.25">
      <c r="A361" s="19">
        <v>890908097</v>
      </c>
      <c r="B361" s="18" t="s">
        <v>377</v>
      </c>
      <c r="C361" s="18"/>
      <c r="D361" s="18" t="s">
        <v>291</v>
      </c>
      <c r="E361" s="18" t="s">
        <v>223</v>
      </c>
      <c r="F361" s="18" t="s">
        <v>224</v>
      </c>
      <c r="G361" s="19">
        <v>2017</v>
      </c>
      <c r="H361" s="24">
        <v>43100</v>
      </c>
      <c r="I361" s="18"/>
      <c r="J361" s="18"/>
      <c r="K361" s="27" t="s">
        <v>2</v>
      </c>
      <c r="L361" s="21" t="str">
        <f>IFERROR(VLOOKUP(K361,ORDEN_ERI!A:C,2,0),0)</f>
        <v>Costo de ventas</v>
      </c>
      <c r="M361" s="21">
        <f>IFERROR(VLOOKUP(K361,ORDEN_ERI!A:C,3,0),0)</f>
        <v>2</v>
      </c>
      <c r="N361" s="31">
        <v>17081435</v>
      </c>
    </row>
    <row r="362" spans="1:14" x14ac:dyDescent="0.25">
      <c r="A362" s="19">
        <v>890908097</v>
      </c>
      <c r="B362" s="18" t="s">
        <v>377</v>
      </c>
      <c r="C362" s="18"/>
      <c r="D362" s="18" t="s">
        <v>291</v>
      </c>
      <c r="E362" s="18" t="s">
        <v>223</v>
      </c>
      <c r="F362" s="18" t="s">
        <v>224</v>
      </c>
      <c r="G362" s="19">
        <v>2016</v>
      </c>
      <c r="H362" s="24">
        <v>43100</v>
      </c>
      <c r="I362" s="18"/>
      <c r="J362" s="18"/>
      <c r="K362" s="25" t="s">
        <v>2</v>
      </c>
      <c r="L362" s="21" t="str">
        <f>IFERROR(VLOOKUP(K362,ORDEN_ERI!A:C,2,0),0)</f>
        <v>Costo de ventas</v>
      </c>
      <c r="M362" s="21">
        <f>IFERROR(VLOOKUP(K362,ORDEN_ERI!A:C,3,0),0)</f>
        <v>2</v>
      </c>
      <c r="N362" s="31">
        <v>15457157</v>
      </c>
    </row>
    <row r="363" spans="1:14" x14ac:dyDescent="0.25">
      <c r="A363" s="19">
        <v>890908097</v>
      </c>
      <c r="B363" s="18" t="s">
        <v>377</v>
      </c>
      <c r="C363" s="18"/>
      <c r="D363" s="18" t="s">
        <v>291</v>
      </c>
      <c r="E363" s="18" t="s">
        <v>223</v>
      </c>
      <c r="F363" s="18" t="s">
        <v>224</v>
      </c>
      <c r="G363" s="19">
        <v>2017</v>
      </c>
      <c r="H363" s="24">
        <v>43100</v>
      </c>
      <c r="I363" s="18"/>
      <c r="J363" s="18"/>
      <c r="K363" s="27" t="s">
        <v>3</v>
      </c>
      <c r="L363" s="21" t="str">
        <f>IFERROR(VLOOKUP(K363,ORDEN_ERI!A:C,2,0),0)</f>
        <v>Ganancia bruta</v>
      </c>
      <c r="M363" s="21">
        <f>IFERROR(VLOOKUP(K363,ORDEN_ERI!A:C,3,0),0)</f>
        <v>3</v>
      </c>
      <c r="N363" s="31">
        <v>4855264</v>
      </c>
    </row>
    <row r="364" spans="1:14" x14ac:dyDescent="0.25">
      <c r="A364" s="19">
        <v>890908097</v>
      </c>
      <c r="B364" s="18" t="s">
        <v>377</v>
      </c>
      <c r="C364" s="18"/>
      <c r="D364" s="18" t="s">
        <v>291</v>
      </c>
      <c r="E364" s="18" t="s">
        <v>223</v>
      </c>
      <c r="F364" s="18" t="s">
        <v>224</v>
      </c>
      <c r="G364" s="19">
        <v>2016</v>
      </c>
      <c r="H364" s="24">
        <v>43100</v>
      </c>
      <c r="I364" s="18"/>
      <c r="J364" s="18"/>
      <c r="K364" s="25" t="s">
        <v>3</v>
      </c>
      <c r="L364" s="21" t="str">
        <f>IFERROR(VLOOKUP(K364,ORDEN_ERI!A:C,2,0),0)</f>
        <v>Ganancia bruta</v>
      </c>
      <c r="M364" s="21">
        <f>IFERROR(VLOOKUP(K364,ORDEN_ERI!A:C,3,0),0)</f>
        <v>3</v>
      </c>
      <c r="N364" s="31">
        <v>4678209</v>
      </c>
    </row>
    <row r="365" spans="1:14" x14ac:dyDescent="0.25">
      <c r="A365" s="19">
        <v>890908097</v>
      </c>
      <c r="B365" s="18" t="s">
        <v>377</v>
      </c>
      <c r="C365" s="18"/>
      <c r="D365" s="18" t="s">
        <v>291</v>
      </c>
      <c r="E365" s="18" t="s">
        <v>223</v>
      </c>
      <c r="F365" s="18" t="s">
        <v>224</v>
      </c>
      <c r="G365" s="19">
        <v>2017</v>
      </c>
      <c r="H365" s="24">
        <v>43100</v>
      </c>
      <c r="I365" s="18"/>
      <c r="J365" s="18"/>
      <c r="K365" s="27" t="s">
        <v>4</v>
      </c>
      <c r="L365" s="21" t="str">
        <f>IFERROR(VLOOKUP(K365,ORDEN_ERI!A:C,2,0),0)</f>
        <v>Otros ingresos</v>
      </c>
      <c r="M365" s="21">
        <f>IFERROR(VLOOKUP(K365,ORDEN_ERI!A:C,3,0),0)</f>
        <v>9</v>
      </c>
      <c r="N365" s="31">
        <v>576990</v>
      </c>
    </row>
    <row r="366" spans="1:14" x14ac:dyDescent="0.25">
      <c r="A366" s="19">
        <v>890908097</v>
      </c>
      <c r="B366" s="18" t="s">
        <v>377</v>
      </c>
      <c r="C366" s="18"/>
      <c r="D366" s="18" t="s">
        <v>291</v>
      </c>
      <c r="E366" s="18" t="s">
        <v>223</v>
      </c>
      <c r="F366" s="18" t="s">
        <v>224</v>
      </c>
      <c r="G366" s="19">
        <v>2016</v>
      </c>
      <c r="H366" s="24">
        <v>43100</v>
      </c>
      <c r="I366" s="18"/>
      <c r="J366" s="18"/>
      <c r="K366" s="25" t="s">
        <v>4</v>
      </c>
      <c r="L366" s="21" t="str">
        <f>IFERROR(VLOOKUP(K366,ORDEN_ERI!A:C,2,0),0)</f>
        <v>Otros ingresos</v>
      </c>
      <c r="M366" s="21">
        <f>IFERROR(VLOOKUP(K366,ORDEN_ERI!A:C,3,0),0)</f>
        <v>9</v>
      </c>
      <c r="N366" s="31">
        <v>647379</v>
      </c>
    </row>
    <row r="367" spans="1:14" x14ac:dyDescent="0.25">
      <c r="A367" s="19">
        <v>890908097</v>
      </c>
      <c r="B367" s="18" t="s">
        <v>377</v>
      </c>
      <c r="C367" s="18"/>
      <c r="D367" s="18" t="s">
        <v>291</v>
      </c>
      <c r="E367" s="18" t="s">
        <v>223</v>
      </c>
      <c r="F367" s="18" t="s">
        <v>224</v>
      </c>
      <c r="G367" s="19">
        <v>2017</v>
      </c>
      <c r="H367" s="24">
        <v>43100</v>
      </c>
      <c r="I367" s="18"/>
      <c r="J367" s="18"/>
      <c r="K367" s="27" t="s">
        <v>6</v>
      </c>
      <c r="L367" s="21" t="str">
        <f>IFERROR(VLOOKUP(K367,ORDEN_ERI!A:C,2,0),0)</f>
        <v>Gastos de administración</v>
      </c>
      <c r="M367" s="21">
        <f>IFERROR(VLOOKUP(K367,ORDEN_ERI!A:C,3,0),0)</f>
        <v>4</v>
      </c>
      <c r="N367" s="31">
        <v>3004803</v>
      </c>
    </row>
    <row r="368" spans="1:14" x14ac:dyDescent="0.25">
      <c r="A368" s="19">
        <v>890908097</v>
      </c>
      <c r="B368" s="18" t="s">
        <v>377</v>
      </c>
      <c r="C368" s="18"/>
      <c r="D368" s="18" t="s">
        <v>291</v>
      </c>
      <c r="E368" s="18" t="s">
        <v>223</v>
      </c>
      <c r="F368" s="18" t="s">
        <v>224</v>
      </c>
      <c r="G368" s="19">
        <v>2016</v>
      </c>
      <c r="H368" s="24">
        <v>43100</v>
      </c>
      <c r="I368" s="18"/>
      <c r="J368" s="18"/>
      <c r="K368" s="25" t="s">
        <v>6</v>
      </c>
      <c r="L368" s="21" t="str">
        <f>IFERROR(VLOOKUP(K368,ORDEN_ERI!A:C,2,0),0)</f>
        <v>Gastos de administración</v>
      </c>
      <c r="M368" s="21">
        <f>IFERROR(VLOOKUP(K368,ORDEN_ERI!A:C,3,0),0)</f>
        <v>4</v>
      </c>
      <c r="N368" s="31">
        <v>3330124</v>
      </c>
    </row>
    <row r="369" spans="1:14" x14ac:dyDescent="0.25">
      <c r="A369" s="19">
        <v>890908097</v>
      </c>
      <c r="B369" s="18" t="s">
        <v>377</v>
      </c>
      <c r="C369" s="18"/>
      <c r="D369" s="18" t="s">
        <v>291</v>
      </c>
      <c r="E369" s="18" t="s">
        <v>223</v>
      </c>
      <c r="F369" s="18" t="s">
        <v>224</v>
      </c>
      <c r="G369" s="19">
        <v>2017</v>
      </c>
      <c r="H369" s="24">
        <v>43100</v>
      </c>
      <c r="I369" s="18"/>
      <c r="J369" s="18"/>
      <c r="K369" s="27" t="s">
        <v>395</v>
      </c>
      <c r="L369" s="21" t="str">
        <f>IFERROR(VLOOKUP(K369,ORDEN_ERI!A:C,2,0),0)</f>
        <v>Otros gastos, por función</v>
      </c>
      <c r="M369" s="21">
        <f>IFERROR(VLOOKUP(K369,ORDEN_ERI!A:C,3,0),0)</f>
        <v>6</v>
      </c>
      <c r="N369" s="31">
        <v>94303</v>
      </c>
    </row>
    <row r="370" spans="1:14" x14ac:dyDescent="0.25">
      <c r="A370" s="19">
        <v>890908097</v>
      </c>
      <c r="B370" s="18" t="s">
        <v>377</v>
      </c>
      <c r="C370" s="18"/>
      <c r="D370" s="18" t="s">
        <v>291</v>
      </c>
      <c r="E370" s="18" t="s">
        <v>223</v>
      </c>
      <c r="F370" s="18" t="s">
        <v>224</v>
      </c>
      <c r="G370" s="19">
        <v>2016</v>
      </c>
      <c r="H370" s="24">
        <v>43100</v>
      </c>
      <c r="I370" s="18"/>
      <c r="J370" s="18"/>
      <c r="K370" s="25" t="s">
        <v>395</v>
      </c>
      <c r="L370" s="21" t="str">
        <f>IFERROR(VLOOKUP(K370,ORDEN_ERI!A:C,2,0),0)</f>
        <v>Otros gastos, por función</v>
      </c>
      <c r="M370" s="21">
        <f>IFERROR(VLOOKUP(K370,ORDEN_ERI!A:C,3,0),0)</f>
        <v>6</v>
      </c>
      <c r="N370" s="31">
        <v>48648</v>
      </c>
    </row>
    <row r="371" spans="1:14" x14ac:dyDescent="0.25">
      <c r="A371" s="19">
        <v>890908097</v>
      </c>
      <c r="B371" s="18" t="s">
        <v>377</v>
      </c>
      <c r="C371" s="18"/>
      <c r="D371" s="18" t="s">
        <v>291</v>
      </c>
      <c r="E371" s="18" t="s">
        <v>223</v>
      </c>
      <c r="F371" s="18" t="s">
        <v>224</v>
      </c>
      <c r="G371" s="19">
        <v>2017</v>
      </c>
      <c r="H371" s="24">
        <v>43100</v>
      </c>
      <c r="I371" s="18"/>
      <c r="J371" s="18"/>
      <c r="K371" s="27" t="s">
        <v>15</v>
      </c>
      <c r="L371" s="21" t="str">
        <f>IFERROR(VLOOKUP(K371,ORDEN_ERI!A:C,2,0),0)</f>
        <v>Otras ganancias (pérdidas)</v>
      </c>
      <c r="M371" s="21">
        <f>IFERROR(VLOOKUP(K371,ORDEN_ERI!A:C,3,0),0)</f>
        <v>8</v>
      </c>
      <c r="N371" s="31">
        <v>1193237</v>
      </c>
    </row>
    <row r="372" spans="1:14" x14ac:dyDescent="0.25">
      <c r="A372" s="19">
        <v>890908097</v>
      </c>
      <c r="B372" s="18" t="s">
        <v>377</v>
      </c>
      <c r="C372" s="18"/>
      <c r="D372" s="18" t="s">
        <v>291</v>
      </c>
      <c r="E372" s="18" t="s">
        <v>223</v>
      </c>
      <c r="F372" s="18" t="s">
        <v>224</v>
      </c>
      <c r="G372" s="19">
        <v>2016</v>
      </c>
      <c r="H372" s="24">
        <v>43100</v>
      </c>
      <c r="I372" s="18"/>
      <c r="J372" s="18"/>
      <c r="K372" s="25" t="s">
        <v>15</v>
      </c>
      <c r="L372" s="21" t="str">
        <f>IFERROR(VLOOKUP(K372,ORDEN_ERI!A:C,2,0),0)</f>
        <v>Otras ganancias (pérdidas)</v>
      </c>
      <c r="M372" s="21">
        <f>IFERROR(VLOOKUP(K372,ORDEN_ERI!A:C,3,0),0)</f>
        <v>8</v>
      </c>
      <c r="N372" s="31">
        <v>-690917</v>
      </c>
    </row>
    <row r="373" spans="1:14" x14ac:dyDescent="0.25">
      <c r="A373" s="19">
        <v>890908097</v>
      </c>
      <c r="B373" s="18" t="s">
        <v>377</v>
      </c>
      <c r="C373" s="18"/>
      <c r="D373" s="18" t="s">
        <v>291</v>
      </c>
      <c r="E373" s="18" t="s">
        <v>223</v>
      </c>
      <c r="F373" s="18" t="s">
        <v>224</v>
      </c>
      <c r="G373" s="19">
        <v>2017</v>
      </c>
      <c r="H373" s="24">
        <v>43100</v>
      </c>
      <c r="I373" s="18"/>
      <c r="J373" s="18"/>
      <c r="K373" s="27" t="s">
        <v>8</v>
      </c>
      <c r="L373" s="21" t="str">
        <f>IFERROR(VLOOKUP(K373,ORDEN_ERI!A:C,2,0),0)</f>
        <v>Ganancia (pérdida) por actividades de operación</v>
      </c>
      <c r="M373" s="21">
        <f>IFERROR(VLOOKUP(K373,ORDEN_ERI!A:C,3,0),0)</f>
        <v>11</v>
      </c>
      <c r="N373" s="31">
        <v>3526385</v>
      </c>
    </row>
    <row r="374" spans="1:14" x14ac:dyDescent="0.25">
      <c r="A374" s="19">
        <v>890908097</v>
      </c>
      <c r="B374" s="18" t="s">
        <v>377</v>
      </c>
      <c r="C374" s="18"/>
      <c r="D374" s="18" t="s">
        <v>291</v>
      </c>
      <c r="E374" s="18" t="s">
        <v>223</v>
      </c>
      <c r="F374" s="18" t="s">
        <v>224</v>
      </c>
      <c r="G374" s="19">
        <v>2016</v>
      </c>
      <c r="H374" s="24">
        <v>43100</v>
      </c>
      <c r="I374" s="18"/>
      <c r="J374" s="18"/>
      <c r="K374" s="25" t="s">
        <v>8</v>
      </c>
      <c r="L374" s="21" t="str">
        <f>IFERROR(VLOOKUP(K374,ORDEN_ERI!A:C,2,0),0)</f>
        <v>Ganancia (pérdida) por actividades de operación</v>
      </c>
      <c r="M374" s="21">
        <f>IFERROR(VLOOKUP(K374,ORDEN_ERI!A:C,3,0),0)</f>
        <v>11</v>
      </c>
      <c r="N374" s="31">
        <v>1255899</v>
      </c>
    </row>
    <row r="375" spans="1:14" x14ac:dyDescent="0.25">
      <c r="A375" s="19">
        <v>890908097</v>
      </c>
      <c r="B375" s="18" t="s">
        <v>377</v>
      </c>
      <c r="C375" s="18"/>
      <c r="D375" s="18" t="s">
        <v>291</v>
      </c>
      <c r="E375" s="18" t="s">
        <v>223</v>
      </c>
      <c r="F375" s="18" t="s">
        <v>224</v>
      </c>
      <c r="G375" s="19">
        <v>2016</v>
      </c>
      <c r="H375" s="24">
        <v>43100</v>
      </c>
      <c r="I375" s="18"/>
      <c r="J375" s="18"/>
      <c r="K375" s="25" t="s">
        <v>9</v>
      </c>
      <c r="L375" s="21" t="str">
        <f>IFERROR(VLOOKUP(K375,ORDEN_ERI!A:C,2,0),0)</f>
        <v>Ingresos financieros</v>
      </c>
      <c r="M375" s="21">
        <f>IFERROR(VLOOKUP(K375,ORDEN_ERI!A:C,3,0),0)</f>
        <v>13</v>
      </c>
      <c r="N375" s="31">
        <v>27257</v>
      </c>
    </row>
    <row r="376" spans="1:14" x14ac:dyDescent="0.25">
      <c r="A376" s="19">
        <v>890908097</v>
      </c>
      <c r="B376" s="18" t="s">
        <v>377</v>
      </c>
      <c r="C376" s="18"/>
      <c r="D376" s="18" t="s">
        <v>291</v>
      </c>
      <c r="E376" s="18" t="s">
        <v>223</v>
      </c>
      <c r="F376" s="18" t="s">
        <v>224</v>
      </c>
      <c r="G376" s="19">
        <v>2017</v>
      </c>
      <c r="H376" s="24">
        <v>43100</v>
      </c>
      <c r="I376" s="18"/>
      <c r="J376" s="18"/>
      <c r="K376" s="27" t="s">
        <v>10</v>
      </c>
      <c r="L376" s="21" t="str">
        <f>IFERROR(VLOOKUP(K376,ORDEN_ERI!A:C,2,0),0)</f>
        <v>Costos financieros</v>
      </c>
      <c r="M376" s="21">
        <f>IFERROR(VLOOKUP(K376,ORDEN_ERI!A:C,3,0),0)</f>
        <v>14</v>
      </c>
      <c r="N376" s="31">
        <v>59769</v>
      </c>
    </row>
    <row r="377" spans="1:14" x14ac:dyDescent="0.25">
      <c r="A377" s="19">
        <v>890908097</v>
      </c>
      <c r="B377" s="18" t="s">
        <v>377</v>
      </c>
      <c r="C377" s="18"/>
      <c r="D377" s="18" t="s">
        <v>291</v>
      </c>
      <c r="E377" s="18" t="s">
        <v>223</v>
      </c>
      <c r="F377" s="18" t="s">
        <v>224</v>
      </c>
      <c r="G377" s="19">
        <v>2016</v>
      </c>
      <c r="H377" s="24">
        <v>43100</v>
      </c>
      <c r="I377" s="18"/>
      <c r="J377" s="18"/>
      <c r="K377" s="25" t="s">
        <v>10</v>
      </c>
      <c r="L377" s="21" t="str">
        <f>IFERROR(VLOOKUP(K377,ORDEN_ERI!A:C,2,0),0)</f>
        <v>Costos financieros</v>
      </c>
      <c r="M377" s="21">
        <f>IFERROR(VLOOKUP(K377,ORDEN_ERI!A:C,3,0),0)</f>
        <v>14</v>
      </c>
      <c r="N377" s="31">
        <v>71114</v>
      </c>
    </row>
    <row r="378" spans="1:14" x14ac:dyDescent="0.25">
      <c r="A378" s="19">
        <v>890908097</v>
      </c>
      <c r="B378" s="18" t="s">
        <v>377</v>
      </c>
      <c r="C378" s="18"/>
      <c r="D378" s="18" t="s">
        <v>291</v>
      </c>
      <c r="E378" s="18" t="s">
        <v>223</v>
      </c>
      <c r="F378" s="18" t="s">
        <v>224</v>
      </c>
      <c r="G378" s="19">
        <v>2017</v>
      </c>
      <c r="H378" s="24">
        <v>43100</v>
      </c>
      <c r="I378" s="18"/>
      <c r="J378" s="18"/>
      <c r="K378" s="27" t="s">
        <v>11</v>
      </c>
      <c r="L378" s="21" t="str">
        <f>IFERROR(VLOOKUP(K378,ORDEN_ERI!A:C,2,0),0)</f>
        <v>Ganancia (pérdida), antes de impuestos</v>
      </c>
      <c r="M378" s="21">
        <f>IFERROR(VLOOKUP(K378,ORDEN_ERI!A:C,3,0),0)</f>
        <v>23</v>
      </c>
      <c r="N378" s="31">
        <v>3466616</v>
      </c>
    </row>
    <row r="379" spans="1:14" x14ac:dyDescent="0.25">
      <c r="A379" s="19">
        <v>890908097</v>
      </c>
      <c r="B379" s="18" t="s">
        <v>377</v>
      </c>
      <c r="C379" s="18"/>
      <c r="D379" s="18" t="s">
        <v>291</v>
      </c>
      <c r="E379" s="18" t="s">
        <v>223</v>
      </c>
      <c r="F379" s="18" t="s">
        <v>224</v>
      </c>
      <c r="G379" s="19">
        <v>2016</v>
      </c>
      <c r="H379" s="24">
        <v>43100</v>
      </c>
      <c r="I379" s="18"/>
      <c r="J379" s="18"/>
      <c r="K379" s="25" t="s">
        <v>11</v>
      </c>
      <c r="L379" s="21" t="str">
        <f>IFERROR(VLOOKUP(K379,ORDEN_ERI!A:C,2,0),0)</f>
        <v>Ganancia (pérdida), antes de impuestos</v>
      </c>
      <c r="M379" s="21">
        <f>IFERROR(VLOOKUP(K379,ORDEN_ERI!A:C,3,0),0)</f>
        <v>23</v>
      </c>
      <c r="N379" s="31">
        <v>1212042</v>
      </c>
    </row>
    <row r="380" spans="1:14" x14ac:dyDescent="0.25">
      <c r="A380" s="19">
        <v>890908097</v>
      </c>
      <c r="B380" s="18" t="s">
        <v>377</v>
      </c>
      <c r="C380" s="18"/>
      <c r="D380" s="18" t="s">
        <v>291</v>
      </c>
      <c r="E380" s="18" t="s">
        <v>223</v>
      </c>
      <c r="F380" s="18" t="s">
        <v>224</v>
      </c>
      <c r="G380" s="19">
        <v>2017</v>
      </c>
      <c r="H380" s="24">
        <v>43100</v>
      </c>
      <c r="I380" s="18"/>
      <c r="J380" s="18"/>
      <c r="K380" s="27" t="s">
        <v>397</v>
      </c>
      <c r="L380" s="21" t="str">
        <f>IFERROR(VLOOKUP(K380,ORDEN_ERI!A:C,2,0),0)</f>
        <v>Gasto (ingreso) por impuestos, operaciones continuadas</v>
      </c>
      <c r="M380" s="21">
        <f>IFERROR(VLOOKUP(K380,ORDEN_ERI!A:C,3,0),0)</f>
        <v>24</v>
      </c>
      <c r="N380" s="31">
        <v>1227827</v>
      </c>
    </row>
    <row r="381" spans="1:14" x14ac:dyDescent="0.25">
      <c r="A381" s="19">
        <v>890908097</v>
      </c>
      <c r="B381" s="18" t="s">
        <v>377</v>
      </c>
      <c r="C381" s="18"/>
      <c r="D381" s="18" t="s">
        <v>291</v>
      </c>
      <c r="E381" s="18" t="s">
        <v>223</v>
      </c>
      <c r="F381" s="18" t="s">
        <v>224</v>
      </c>
      <c r="G381" s="19">
        <v>2016</v>
      </c>
      <c r="H381" s="24">
        <v>43100</v>
      </c>
      <c r="I381" s="18"/>
      <c r="J381" s="18"/>
      <c r="K381" s="25" t="s">
        <v>397</v>
      </c>
      <c r="L381" s="21" t="str">
        <f>IFERROR(VLOOKUP(K381,ORDEN_ERI!A:C,2,0),0)</f>
        <v>Gasto (ingreso) por impuestos, operaciones continuadas</v>
      </c>
      <c r="M381" s="21">
        <f>IFERROR(VLOOKUP(K381,ORDEN_ERI!A:C,3,0),0)</f>
        <v>24</v>
      </c>
      <c r="N381" s="31">
        <v>552087</v>
      </c>
    </row>
    <row r="382" spans="1:14" x14ac:dyDescent="0.25">
      <c r="A382" s="19">
        <v>890908097</v>
      </c>
      <c r="B382" s="18" t="s">
        <v>377</v>
      </c>
      <c r="C382" s="18"/>
      <c r="D382" s="18" t="s">
        <v>291</v>
      </c>
      <c r="E382" s="18" t="s">
        <v>223</v>
      </c>
      <c r="F382" s="18" t="s">
        <v>224</v>
      </c>
      <c r="G382" s="19">
        <v>2017</v>
      </c>
      <c r="H382" s="24">
        <v>43100</v>
      </c>
      <c r="I382" s="18"/>
      <c r="J382" s="18"/>
      <c r="K382" s="27" t="s">
        <v>12</v>
      </c>
      <c r="L382" s="21" t="str">
        <f>IFERROR(VLOOKUP(K382,ORDEN_ERI!A:C,2,0),0)</f>
        <v>Ganancia (pérdida) operaciones continuadas</v>
      </c>
      <c r="M382" s="21">
        <f>IFERROR(VLOOKUP(K382,ORDEN_ERI!A:C,3,0),0)</f>
        <v>26</v>
      </c>
      <c r="N382" s="31">
        <v>2238789</v>
      </c>
    </row>
    <row r="383" spans="1:14" x14ac:dyDescent="0.25">
      <c r="A383" s="19">
        <v>890908097</v>
      </c>
      <c r="B383" s="18" t="s">
        <v>377</v>
      </c>
      <c r="C383" s="18"/>
      <c r="D383" s="18" t="s">
        <v>291</v>
      </c>
      <c r="E383" s="18" t="s">
        <v>223</v>
      </c>
      <c r="F383" s="18" t="s">
        <v>224</v>
      </c>
      <c r="G383" s="19">
        <v>2016</v>
      </c>
      <c r="H383" s="24">
        <v>43100</v>
      </c>
      <c r="I383" s="18"/>
      <c r="J383" s="18"/>
      <c r="K383" s="25" t="s">
        <v>12</v>
      </c>
      <c r="L383" s="21" t="str">
        <f>IFERROR(VLOOKUP(K383,ORDEN_ERI!A:C,2,0),0)</f>
        <v>Ganancia (pérdida) operaciones continuadas</v>
      </c>
      <c r="M383" s="21">
        <f>IFERROR(VLOOKUP(K383,ORDEN_ERI!A:C,3,0),0)</f>
        <v>26</v>
      </c>
      <c r="N383" s="31">
        <v>659955</v>
      </c>
    </row>
    <row r="384" spans="1:14" x14ac:dyDescent="0.25">
      <c r="A384" s="19">
        <v>890908097</v>
      </c>
      <c r="B384" s="18" t="s">
        <v>377</v>
      </c>
      <c r="C384" s="18"/>
      <c r="D384" s="18" t="s">
        <v>291</v>
      </c>
      <c r="E384" s="18" t="s">
        <v>223</v>
      </c>
      <c r="F384" s="18" t="s">
        <v>224</v>
      </c>
      <c r="G384" s="19">
        <v>2017</v>
      </c>
      <c r="H384" s="24">
        <v>43100</v>
      </c>
      <c r="I384" s="18"/>
      <c r="J384" s="18"/>
      <c r="K384" s="27" t="s">
        <v>13</v>
      </c>
      <c r="L384" s="21" t="str">
        <f>IFERROR(VLOOKUP(K384,ORDEN_ERI!A:C,2,0),0)</f>
        <v>Ganancia (pérdida)</v>
      </c>
      <c r="M384" s="21">
        <f>IFERROR(VLOOKUP(K384,ORDEN_ERI!A:C,3,0),0)</f>
        <v>28</v>
      </c>
      <c r="N384" s="31">
        <v>2238789</v>
      </c>
    </row>
    <row r="385" spans="1:14" x14ac:dyDescent="0.25">
      <c r="A385" s="19">
        <v>890908097</v>
      </c>
      <c r="B385" s="18" t="s">
        <v>377</v>
      </c>
      <c r="C385" s="18"/>
      <c r="D385" s="18" t="s">
        <v>291</v>
      </c>
      <c r="E385" s="18" t="s">
        <v>223</v>
      </c>
      <c r="F385" s="18" t="s">
        <v>224</v>
      </c>
      <c r="G385" s="19">
        <v>2016</v>
      </c>
      <c r="H385" s="24">
        <v>43100</v>
      </c>
      <c r="I385" s="18"/>
      <c r="J385" s="18"/>
      <c r="K385" s="25" t="s">
        <v>13</v>
      </c>
      <c r="L385" s="21" t="str">
        <f>IFERROR(VLOOKUP(K385,ORDEN_ERI!A:C,2,0),0)</f>
        <v>Ganancia (pérdida)</v>
      </c>
      <c r="M385" s="21">
        <f>IFERROR(VLOOKUP(K385,ORDEN_ERI!A:C,3,0),0)</f>
        <v>28</v>
      </c>
      <c r="N385" s="31">
        <v>659955</v>
      </c>
    </row>
    <row r="386" spans="1:14" x14ac:dyDescent="0.25">
      <c r="A386" s="21">
        <v>900668954</v>
      </c>
      <c r="B386" s="18" t="s">
        <v>387</v>
      </c>
      <c r="C386" s="18"/>
      <c r="D386" s="18" t="s">
        <v>294</v>
      </c>
      <c r="E386" s="18" t="s">
        <v>228</v>
      </c>
      <c r="F386" s="18" t="s">
        <v>224</v>
      </c>
      <c r="G386" s="22">
        <v>2016</v>
      </c>
      <c r="H386" s="26">
        <v>43100</v>
      </c>
      <c r="I386" s="18"/>
      <c r="J386" s="18"/>
      <c r="K386" s="21" t="s">
        <v>1</v>
      </c>
      <c r="L386" s="21" t="str">
        <f>IFERROR(VLOOKUP(K386,ORDEN_ERI!A:C,2,0),0)</f>
        <v>Ingresos de actividades ordinarias</v>
      </c>
      <c r="M386" s="21">
        <f>IFERROR(VLOOKUP(K386,ORDEN_ERI!A:C,3,0),0)</f>
        <v>1</v>
      </c>
      <c r="N386" s="30">
        <v>2630336</v>
      </c>
    </row>
    <row r="387" spans="1:14" x14ac:dyDescent="0.25">
      <c r="A387" s="21">
        <v>900668954</v>
      </c>
      <c r="B387" s="18" t="s">
        <v>387</v>
      </c>
      <c r="C387" s="18"/>
      <c r="D387" s="18" t="s">
        <v>294</v>
      </c>
      <c r="E387" s="18" t="s">
        <v>228</v>
      </c>
      <c r="F387" s="18" t="s">
        <v>224</v>
      </c>
      <c r="G387" s="22">
        <v>2017</v>
      </c>
      <c r="H387" s="26">
        <v>43100</v>
      </c>
      <c r="I387" s="18"/>
      <c r="J387" s="18"/>
      <c r="K387" s="21" t="s">
        <v>1</v>
      </c>
      <c r="L387" s="21" t="str">
        <f>IFERROR(VLOOKUP(K387,ORDEN_ERI!A:C,2,0),0)</f>
        <v>Ingresos de actividades ordinarias</v>
      </c>
      <c r="M387" s="21">
        <f>IFERROR(VLOOKUP(K387,ORDEN_ERI!A:C,3,0),0)</f>
        <v>1</v>
      </c>
      <c r="N387" s="30">
        <v>2766141</v>
      </c>
    </row>
    <row r="388" spans="1:14" x14ac:dyDescent="0.25">
      <c r="A388" s="21">
        <v>900668954</v>
      </c>
      <c r="B388" s="18" t="s">
        <v>387</v>
      </c>
      <c r="C388" s="18"/>
      <c r="D388" s="18" t="s">
        <v>294</v>
      </c>
      <c r="E388" s="18" t="s">
        <v>228</v>
      </c>
      <c r="F388" s="18" t="s">
        <v>224</v>
      </c>
      <c r="G388" s="22">
        <v>2016</v>
      </c>
      <c r="H388" s="26">
        <v>43100</v>
      </c>
      <c r="I388" s="18"/>
      <c r="J388" s="18"/>
      <c r="K388" s="21" t="s">
        <v>2</v>
      </c>
      <c r="L388" s="21" t="str">
        <f>IFERROR(VLOOKUP(K388,ORDEN_ERI!A:C,2,0),0)</f>
        <v>Costo de ventas</v>
      </c>
      <c r="M388" s="21">
        <f>IFERROR(VLOOKUP(K388,ORDEN_ERI!A:C,3,0),0)</f>
        <v>2</v>
      </c>
      <c r="N388" s="30">
        <v>913137</v>
      </c>
    </row>
    <row r="389" spans="1:14" x14ac:dyDescent="0.25">
      <c r="A389" s="21">
        <v>900668954</v>
      </c>
      <c r="B389" s="18" t="s">
        <v>387</v>
      </c>
      <c r="C389" s="18"/>
      <c r="D389" s="18" t="s">
        <v>294</v>
      </c>
      <c r="E389" s="18" t="s">
        <v>228</v>
      </c>
      <c r="F389" s="18" t="s">
        <v>224</v>
      </c>
      <c r="G389" s="22">
        <v>2017</v>
      </c>
      <c r="H389" s="26">
        <v>43100</v>
      </c>
      <c r="I389" s="18"/>
      <c r="J389" s="18"/>
      <c r="K389" s="21" t="s">
        <v>2</v>
      </c>
      <c r="L389" s="21" t="str">
        <f>IFERROR(VLOOKUP(K389,ORDEN_ERI!A:C,2,0),0)</f>
        <v>Costo de ventas</v>
      </c>
      <c r="M389" s="21">
        <f>IFERROR(VLOOKUP(K389,ORDEN_ERI!A:C,3,0),0)</f>
        <v>2</v>
      </c>
      <c r="N389" s="30">
        <v>1740167</v>
      </c>
    </row>
    <row r="390" spans="1:14" x14ac:dyDescent="0.25">
      <c r="A390" s="21">
        <v>900668954</v>
      </c>
      <c r="B390" s="18" t="s">
        <v>387</v>
      </c>
      <c r="C390" s="18"/>
      <c r="D390" s="18" t="s">
        <v>294</v>
      </c>
      <c r="E390" s="18" t="s">
        <v>228</v>
      </c>
      <c r="F390" s="18" t="s">
        <v>224</v>
      </c>
      <c r="G390" s="22">
        <v>2016</v>
      </c>
      <c r="H390" s="26">
        <v>43100</v>
      </c>
      <c r="I390" s="18"/>
      <c r="J390" s="18"/>
      <c r="K390" s="21" t="s">
        <v>3</v>
      </c>
      <c r="L390" s="21" t="str">
        <f>IFERROR(VLOOKUP(K390,ORDEN_ERI!A:C,2,0),0)</f>
        <v>Ganancia bruta</v>
      </c>
      <c r="M390" s="21">
        <f>IFERROR(VLOOKUP(K390,ORDEN_ERI!A:C,3,0),0)</f>
        <v>3</v>
      </c>
      <c r="N390" s="30">
        <v>1717199</v>
      </c>
    </row>
    <row r="391" spans="1:14" x14ac:dyDescent="0.25">
      <c r="A391" s="21">
        <v>900668954</v>
      </c>
      <c r="B391" s="18" t="s">
        <v>387</v>
      </c>
      <c r="C391" s="18"/>
      <c r="D391" s="18" t="s">
        <v>294</v>
      </c>
      <c r="E391" s="18" t="s">
        <v>228</v>
      </c>
      <c r="F391" s="18" t="s">
        <v>224</v>
      </c>
      <c r="G391" s="22">
        <v>2017</v>
      </c>
      <c r="H391" s="26">
        <v>43100</v>
      </c>
      <c r="I391" s="18"/>
      <c r="J391" s="18"/>
      <c r="K391" s="21" t="s">
        <v>3</v>
      </c>
      <c r="L391" s="21" t="str">
        <f>IFERROR(VLOOKUP(K391,ORDEN_ERI!A:C,2,0),0)</f>
        <v>Ganancia bruta</v>
      </c>
      <c r="M391" s="21">
        <f>IFERROR(VLOOKUP(K391,ORDEN_ERI!A:C,3,0),0)</f>
        <v>3</v>
      </c>
      <c r="N391" s="30">
        <v>1025974</v>
      </c>
    </row>
    <row r="392" spans="1:14" x14ac:dyDescent="0.25">
      <c r="A392" s="21">
        <v>900668954</v>
      </c>
      <c r="B392" s="18" t="s">
        <v>387</v>
      </c>
      <c r="C392" s="18"/>
      <c r="D392" s="18" t="s">
        <v>294</v>
      </c>
      <c r="E392" s="18" t="s">
        <v>228</v>
      </c>
      <c r="F392" s="18" t="s">
        <v>224</v>
      </c>
      <c r="G392" s="22">
        <v>2016</v>
      </c>
      <c r="H392" s="26">
        <v>43100</v>
      </c>
      <c r="I392" s="18"/>
      <c r="J392" s="18"/>
      <c r="K392" s="21" t="s">
        <v>4</v>
      </c>
      <c r="L392" s="21" t="str">
        <f>IFERROR(VLOOKUP(K392,ORDEN_ERI!A:C,2,0),0)</f>
        <v>Otros ingresos</v>
      </c>
      <c r="M392" s="21">
        <f>IFERROR(VLOOKUP(K392,ORDEN_ERI!A:C,3,0),0)</f>
        <v>9</v>
      </c>
      <c r="N392" s="30">
        <v>1198</v>
      </c>
    </row>
    <row r="393" spans="1:14" x14ac:dyDescent="0.25">
      <c r="A393" s="21">
        <v>900668954</v>
      </c>
      <c r="B393" s="18" t="s">
        <v>387</v>
      </c>
      <c r="C393" s="18"/>
      <c r="D393" s="18" t="s">
        <v>294</v>
      </c>
      <c r="E393" s="18" t="s">
        <v>228</v>
      </c>
      <c r="F393" s="18" t="s">
        <v>224</v>
      </c>
      <c r="G393" s="22">
        <v>2017</v>
      </c>
      <c r="H393" s="26">
        <v>43100</v>
      </c>
      <c r="I393" s="18"/>
      <c r="J393" s="18"/>
      <c r="K393" s="21" t="s">
        <v>4</v>
      </c>
      <c r="L393" s="21" t="str">
        <f>IFERROR(VLOOKUP(K393,ORDEN_ERI!A:C,2,0),0)</f>
        <v>Otros ingresos</v>
      </c>
      <c r="M393" s="21">
        <f>IFERROR(VLOOKUP(K393,ORDEN_ERI!A:C,3,0),0)</f>
        <v>9</v>
      </c>
      <c r="N393" s="30">
        <v>2710</v>
      </c>
    </row>
    <row r="394" spans="1:14" x14ac:dyDescent="0.25">
      <c r="A394" s="21">
        <v>900668954</v>
      </c>
      <c r="B394" s="18" t="s">
        <v>387</v>
      </c>
      <c r="C394" s="18"/>
      <c r="D394" s="18" t="s">
        <v>294</v>
      </c>
      <c r="E394" s="18" t="s">
        <v>228</v>
      </c>
      <c r="F394" s="18" t="s">
        <v>224</v>
      </c>
      <c r="G394" s="22">
        <v>2016</v>
      </c>
      <c r="H394" s="26">
        <v>43100</v>
      </c>
      <c r="I394" s="18"/>
      <c r="J394" s="18"/>
      <c r="K394" s="21" t="s">
        <v>394</v>
      </c>
      <c r="L394" s="21" t="str">
        <f>IFERROR(VLOOKUP(K394,ORDEN_ERI!A:C,2,0),0)</f>
        <v>Costos de distribución</v>
      </c>
      <c r="M394" s="21">
        <f>IFERROR(VLOOKUP(K394,ORDEN_ERI!A:C,3,0),0)</f>
        <v>7</v>
      </c>
      <c r="N394" s="30">
        <v>852</v>
      </c>
    </row>
    <row r="395" spans="1:14" x14ac:dyDescent="0.25">
      <c r="A395" s="21">
        <v>900668954</v>
      </c>
      <c r="B395" s="18" t="s">
        <v>387</v>
      </c>
      <c r="C395" s="18"/>
      <c r="D395" s="18" t="s">
        <v>294</v>
      </c>
      <c r="E395" s="18" t="s">
        <v>228</v>
      </c>
      <c r="F395" s="18" t="s">
        <v>224</v>
      </c>
      <c r="G395" s="22">
        <v>2017</v>
      </c>
      <c r="H395" s="26">
        <v>43100</v>
      </c>
      <c r="I395" s="18"/>
      <c r="J395" s="18"/>
      <c r="K395" s="21" t="s">
        <v>394</v>
      </c>
      <c r="L395" s="21" t="str">
        <f>IFERROR(VLOOKUP(K395,ORDEN_ERI!A:C,2,0),0)</f>
        <v>Costos de distribución</v>
      </c>
      <c r="M395" s="21">
        <f>IFERROR(VLOOKUP(K395,ORDEN_ERI!A:C,3,0),0)</f>
        <v>7</v>
      </c>
      <c r="N395" s="30">
        <v>3692</v>
      </c>
    </row>
    <row r="396" spans="1:14" x14ac:dyDescent="0.25">
      <c r="A396" s="21">
        <v>900668954</v>
      </c>
      <c r="B396" s="18" t="s">
        <v>387</v>
      </c>
      <c r="C396" s="18"/>
      <c r="D396" s="18" t="s">
        <v>294</v>
      </c>
      <c r="E396" s="18" t="s">
        <v>228</v>
      </c>
      <c r="F396" s="18" t="s">
        <v>224</v>
      </c>
      <c r="G396" s="22">
        <v>2016</v>
      </c>
      <c r="H396" s="26">
        <v>43100</v>
      </c>
      <c r="I396" s="18"/>
      <c r="J396" s="18"/>
      <c r="K396" s="21" t="s">
        <v>6</v>
      </c>
      <c r="L396" s="21" t="str">
        <f>IFERROR(VLOOKUP(K396,ORDEN_ERI!A:C,2,0),0)</f>
        <v>Gastos de administración</v>
      </c>
      <c r="M396" s="21">
        <f>IFERROR(VLOOKUP(K396,ORDEN_ERI!A:C,3,0),0)</f>
        <v>4</v>
      </c>
      <c r="N396" s="30">
        <v>103815</v>
      </c>
    </row>
    <row r="397" spans="1:14" x14ac:dyDescent="0.25">
      <c r="A397" s="21">
        <v>900668954</v>
      </c>
      <c r="B397" s="18" t="s">
        <v>387</v>
      </c>
      <c r="C397" s="18"/>
      <c r="D397" s="18" t="s">
        <v>294</v>
      </c>
      <c r="E397" s="18" t="s">
        <v>228</v>
      </c>
      <c r="F397" s="18" t="s">
        <v>224</v>
      </c>
      <c r="G397" s="22">
        <v>2017</v>
      </c>
      <c r="H397" s="26">
        <v>43100</v>
      </c>
      <c r="I397" s="18"/>
      <c r="J397" s="18"/>
      <c r="K397" s="21" t="s">
        <v>6</v>
      </c>
      <c r="L397" s="21" t="str">
        <f>IFERROR(VLOOKUP(K397,ORDEN_ERI!A:C,2,0),0)</f>
        <v>Gastos de administración</v>
      </c>
      <c r="M397" s="21">
        <f>IFERROR(VLOOKUP(K397,ORDEN_ERI!A:C,3,0),0)</f>
        <v>4</v>
      </c>
      <c r="N397" s="30">
        <v>82466</v>
      </c>
    </row>
    <row r="398" spans="1:14" x14ac:dyDescent="0.25">
      <c r="A398" s="21">
        <v>900668954</v>
      </c>
      <c r="B398" s="18" t="s">
        <v>387</v>
      </c>
      <c r="C398" s="18"/>
      <c r="D398" s="18" t="s">
        <v>294</v>
      </c>
      <c r="E398" s="18" t="s">
        <v>228</v>
      </c>
      <c r="F398" s="18" t="s">
        <v>224</v>
      </c>
      <c r="G398" s="22">
        <v>2016</v>
      </c>
      <c r="H398" s="26">
        <v>43100</v>
      </c>
      <c r="I398" s="18"/>
      <c r="J398" s="18"/>
      <c r="K398" s="21" t="s">
        <v>395</v>
      </c>
      <c r="L398" s="21" t="str">
        <f>IFERROR(VLOOKUP(K398,ORDEN_ERI!A:C,2,0),0)</f>
        <v>Otros gastos, por función</v>
      </c>
      <c r="M398" s="21">
        <f>IFERROR(VLOOKUP(K398,ORDEN_ERI!A:C,3,0),0)</f>
        <v>6</v>
      </c>
      <c r="N398" s="30">
        <v>139349</v>
      </c>
    </row>
    <row r="399" spans="1:14" x14ac:dyDescent="0.25">
      <c r="A399" s="21">
        <v>900668954</v>
      </c>
      <c r="B399" s="18" t="s">
        <v>387</v>
      </c>
      <c r="C399" s="18"/>
      <c r="D399" s="18" t="s">
        <v>294</v>
      </c>
      <c r="E399" s="18" t="s">
        <v>228</v>
      </c>
      <c r="F399" s="18" t="s">
        <v>224</v>
      </c>
      <c r="G399" s="22">
        <v>2017</v>
      </c>
      <c r="H399" s="26">
        <v>43100</v>
      </c>
      <c r="I399" s="18"/>
      <c r="J399" s="18"/>
      <c r="K399" s="21" t="s">
        <v>395</v>
      </c>
      <c r="L399" s="21" t="str">
        <f>IFERROR(VLOOKUP(K399,ORDEN_ERI!A:C,2,0),0)</f>
        <v>Otros gastos, por función</v>
      </c>
      <c r="M399" s="21">
        <f>IFERROR(VLOOKUP(K399,ORDEN_ERI!A:C,3,0),0)</f>
        <v>6</v>
      </c>
      <c r="N399" s="30">
        <v>40926</v>
      </c>
    </row>
    <row r="400" spans="1:14" x14ac:dyDescent="0.25">
      <c r="A400" s="21">
        <v>900668954</v>
      </c>
      <c r="B400" s="18" t="s">
        <v>387</v>
      </c>
      <c r="C400" s="18"/>
      <c r="D400" s="18" t="s">
        <v>294</v>
      </c>
      <c r="E400" s="18" t="s">
        <v>228</v>
      </c>
      <c r="F400" s="18" t="s">
        <v>224</v>
      </c>
      <c r="G400" s="22">
        <v>2016</v>
      </c>
      <c r="H400" s="26">
        <v>43100</v>
      </c>
      <c r="I400" s="18"/>
      <c r="J400" s="18"/>
      <c r="K400" s="21" t="s">
        <v>8</v>
      </c>
      <c r="L400" s="21" t="str">
        <f>IFERROR(VLOOKUP(K400,ORDEN_ERI!A:C,2,0),0)</f>
        <v>Ganancia (pérdida) por actividades de operación</v>
      </c>
      <c r="M400" s="21">
        <f>IFERROR(VLOOKUP(K400,ORDEN_ERI!A:C,3,0),0)</f>
        <v>11</v>
      </c>
      <c r="N400" s="30">
        <v>1474381</v>
      </c>
    </row>
    <row r="401" spans="1:14" x14ac:dyDescent="0.25">
      <c r="A401" s="21">
        <v>900668954</v>
      </c>
      <c r="B401" s="18" t="s">
        <v>387</v>
      </c>
      <c r="C401" s="18"/>
      <c r="D401" s="18" t="s">
        <v>294</v>
      </c>
      <c r="E401" s="18" t="s">
        <v>228</v>
      </c>
      <c r="F401" s="18" t="s">
        <v>224</v>
      </c>
      <c r="G401" s="22">
        <v>2017</v>
      </c>
      <c r="H401" s="26">
        <v>43100</v>
      </c>
      <c r="I401" s="18"/>
      <c r="J401" s="18"/>
      <c r="K401" s="21" t="s">
        <v>8</v>
      </c>
      <c r="L401" s="21" t="str">
        <f>IFERROR(VLOOKUP(K401,ORDEN_ERI!A:C,2,0),0)</f>
        <v>Ganancia (pérdida) por actividades de operación</v>
      </c>
      <c r="M401" s="21">
        <f>IFERROR(VLOOKUP(K401,ORDEN_ERI!A:C,3,0),0)</f>
        <v>11</v>
      </c>
      <c r="N401" s="30">
        <v>901600</v>
      </c>
    </row>
    <row r="402" spans="1:14" x14ac:dyDescent="0.25">
      <c r="A402" s="21">
        <v>900668954</v>
      </c>
      <c r="B402" s="18" t="s">
        <v>387</v>
      </c>
      <c r="C402" s="18"/>
      <c r="D402" s="18" t="s">
        <v>294</v>
      </c>
      <c r="E402" s="18" t="s">
        <v>228</v>
      </c>
      <c r="F402" s="18" t="s">
        <v>224</v>
      </c>
      <c r="G402" s="22">
        <v>2016</v>
      </c>
      <c r="H402" s="26">
        <v>43100</v>
      </c>
      <c r="I402" s="18"/>
      <c r="J402" s="18"/>
      <c r="K402" s="21" t="s">
        <v>10</v>
      </c>
      <c r="L402" s="21" t="str">
        <f>IFERROR(VLOOKUP(K402,ORDEN_ERI!A:C,2,0),0)</f>
        <v>Costos financieros</v>
      </c>
      <c r="M402" s="21">
        <f>IFERROR(VLOOKUP(K402,ORDEN_ERI!A:C,3,0),0)</f>
        <v>14</v>
      </c>
      <c r="N402" s="30">
        <v>6484</v>
      </c>
    </row>
    <row r="403" spans="1:14" x14ac:dyDescent="0.25">
      <c r="A403" s="21">
        <v>900668954</v>
      </c>
      <c r="B403" s="18" t="s">
        <v>387</v>
      </c>
      <c r="C403" s="18"/>
      <c r="D403" s="18" t="s">
        <v>294</v>
      </c>
      <c r="E403" s="18" t="s">
        <v>228</v>
      </c>
      <c r="F403" s="18" t="s">
        <v>224</v>
      </c>
      <c r="G403" s="22">
        <v>2017</v>
      </c>
      <c r="H403" s="26">
        <v>43100</v>
      </c>
      <c r="I403" s="18"/>
      <c r="J403" s="18"/>
      <c r="K403" s="21" t="s">
        <v>10</v>
      </c>
      <c r="L403" s="21" t="str">
        <f>IFERROR(VLOOKUP(K403,ORDEN_ERI!A:C,2,0),0)</f>
        <v>Costos financieros</v>
      </c>
      <c r="M403" s="21">
        <f>IFERROR(VLOOKUP(K403,ORDEN_ERI!A:C,3,0),0)</f>
        <v>14</v>
      </c>
      <c r="N403" s="30">
        <v>11864</v>
      </c>
    </row>
    <row r="404" spans="1:14" x14ac:dyDescent="0.25">
      <c r="A404" s="21">
        <v>900668954</v>
      </c>
      <c r="B404" s="18" t="s">
        <v>387</v>
      </c>
      <c r="C404" s="18"/>
      <c r="D404" s="18" t="s">
        <v>294</v>
      </c>
      <c r="E404" s="18" t="s">
        <v>228</v>
      </c>
      <c r="F404" s="18" t="s">
        <v>224</v>
      </c>
      <c r="G404" s="22">
        <v>2016</v>
      </c>
      <c r="H404" s="26">
        <v>43100</v>
      </c>
      <c r="I404" s="18"/>
      <c r="J404" s="18"/>
      <c r="K404" s="21" t="s">
        <v>11</v>
      </c>
      <c r="L404" s="21" t="str">
        <f>IFERROR(VLOOKUP(K404,ORDEN_ERI!A:C,2,0),0)</f>
        <v>Ganancia (pérdida), antes de impuestos</v>
      </c>
      <c r="M404" s="21">
        <f>IFERROR(VLOOKUP(K404,ORDEN_ERI!A:C,3,0),0)</f>
        <v>23</v>
      </c>
      <c r="N404" s="30">
        <v>1467897</v>
      </c>
    </row>
    <row r="405" spans="1:14" x14ac:dyDescent="0.25">
      <c r="A405" s="21">
        <v>900668954</v>
      </c>
      <c r="B405" s="18" t="s">
        <v>387</v>
      </c>
      <c r="C405" s="18"/>
      <c r="D405" s="18" t="s">
        <v>294</v>
      </c>
      <c r="E405" s="18" t="s">
        <v>228</v>
      </c>
      <c r="F405" s="18" t="s">
        <v>224</v>
      </c>
      <c r="G405" s="22">
        <v>2017</v>
      </c>
      <c r="H405" s="26">
        <v>43100</v>
      </c>
      <c r="I405" s="18"/>
      <c r="J405" s="18"/>
      <c r="K405" s="21" t="s">
        <v>11</v>
      </c>
      <c r="L405" s="21" t="str">
        <f>IFERROR(VLOOKUP(K405,ORDEN_ERI!A:C,2,0),0)</f>
        <v>Ganancia (pérdida), antes de impuestos</v>
      </c>
      <c r="M405" s="21">
        <f>IFERROR(VLOOKUP(K405,ORDEN_ERI!A:C,3,0),0)</f>
        <v>23</v>
      </c>
      <c r="N405" s="30">
        <v>889736</v>
      </c>
    </row>
    <row r="406" spans="1:14" x14ac:dyDescent="0.25">
      <c r="A406" s="21">
        <v>900668954</v>
      </c>
      <c r="B406" s="18" t="s">
        <v>387</v>
      </c>
      <c r="C406" s="18"/>
      <c r="D406" s="18" t="s">
        <v>294</v>
      </c>
      <c r="E406" s="18" t="s">
        <v>228</v>
      </c>
      <c r="F406" s="18" t="s">
        <v>224</v>
      </c>
      <c r="G406" s="22">
        <v>2016</v>
      </c>
      <c r="H406" s="26">
        <v>43100</v>
      </c>
      <c r="I406" s="18"/>
      <c r="J406" s="18"/>
      <c r="K406" s="21" t="s">
        <v>397</v>
      </c>
      <c r="L406" s="21" t="str">
        <f>IFERROR(VLOOKUP(K406,ORDEN_ERI!A:C,2,0),0)</f>
        <v>Gasto (ingreso) por impuestos, operaciones continuadas</v>
      </c>
      <c r="M406" s="21">
        <f>IFERROR(VLOOKUP(K406,ORDEN_ERI!A:C,3,0),0)</f>
        <v>24</v>
      </c>
      <c r="N406" s="30">
        <v>611220</v>
      </c>
    </row>
    <row r="407" spans="1:14" x14ac:dyDescent="0.25">
      <c r="A407" s="21">
        <v>900668954</v>
      </c>
      <c r="B407" s="18" t="s">
        <v>387</v>
      </c>
      <c r="C407" s="18"/>
      <c r="D407" s="18" t="s">
        <v>294</v>
      </c>
      <c r="E407" s="18" t="s">
        <v>228</v>
      </c>
      <c r="F407" s="18" t="s">
        <v>224</v>
      </c>
      <c r="G407" s="22">
        <v>2017</v>
      </c>
      <c r="H407" s="26">
        <v>43100</v>
      </c>
      <c r="I407" s="18"/>
      <c r="J407" s="18"/>
      <c r="K407" s="21" t="s">
        <v>397</v>
      </c>
      <c r="L407" s="21" t="str">
        <f>IFERROR(VLOOKUP(K407,ORDEN_ERI!A:C,2,0),0)</f>
        <v>Gasto (ingreso) por impuestos, operaciones continuadas</v>
      </c>
      <c r="M407" s="21">
        <f>IFERROR(VLOOKUP(K407,ORDEN_ERI!A:C,3,0),0)</f>
        <v>24</v>
      </c>
      <c r="N407" s="30">
        <v>480922</v>
      </c>
    </row>
    <row r="408" spans="1:14" x14ac:dyDescent="0.25">
      <c r="A408" s="21">
        <v>900668954</v>
      </c>
      <c r="B408" s="18" t="s">
        <v>387</v>
      </c>
      <c r="C408" s="18"/>
      <c r="D408" s="18" t="s">
        <v>294</v>
      </c>
      <c r="E408" s="18" t="s">
        <v>228</v>
      </c>
      <c r="F408" s="18" t="s">
        <v>224</v>
      </c>
      <c r="G408" s="22">
        <v>2016</v>
      </c>
      <c r="H408" s="26">
        <v>43100</v>
      </c>
      <c r="I408" s="18"/>
      <c r="J408" s="18"/>
      <c r="K408" s="21" t="s">
        <v>12</v>
      </c>
      <c r="L408" s="21" t="str">
        <f>IFERROR(VLOOKUP(K408,ORDEN_ERI!A:C,2,0),0)</f>
        <v>Ganancia (pérdida) operaciones continuadas</v>
      </c>
      <c r="M408" s="21">
        <f>IFERROR(VLOOKUP(K408,ORDEN_ERI!A:C,3,0),0)</f>
        <v>26</v>
      </c>
      <c r="N408" s="30">
        <v>856677</v>
      </c>
    </row>
    <row r="409" spans="1:14" x14ac:dyDescent="0.25">
      <c r="A409" s="21">
        <v>900668954</v>
      </c>
      <c r="B409" s="18" t="s">
        <v>387</v>
      </c>
      <c r="C409" s="18"/>
      <c r="D409" s="18" t="s">
        <v>294</v>
      </c>
      <c r="E409" s="18" t="s">
        <v>228</v>
      </c>
      <c r="F409" s="18" t="s">
        <v>224</v>
      </c>
      <c r="G409" s="22">
        <v>2017</v>
      </c>
      <c r="H409" s="26">
        <v>43100</v>
      </c>
      <c r="I409" s="18"/>
      <c r="J409" s="18"/>
      <c r="K409" s="21" t="s">
        <v>12</v>
      </c>
      <c r="L409" s="21" t="str">
        <f>IFERROR(VLOOKUP(K409,ORDEN_ERI!A:C,2,0),0)</f>
        <v>Ganancia (pérdida) operaciones continuadas</v>
      </c>
      <c r="M409" s="21">
        <f>IFERROR(VLOOKUP(K409,ORDEN_ERI!A:C,3,0),0)</f>
        <v>26</v>
      </c>
      <c r="N409" s="30">
        <v>408814</v>
      </c>
    </row>
    <row r="410" spans="1:14" x14ac:dyDescent="0.25">
      <c r="A410" s="21">
        <v>900668954</v>
      </c>
      <c r="B410" s="18" t="s">
        <v>387</v>
      </c>
      <c r="C410" s="18"/>
      <c r="D410" s="18" t="s">
        <v>294</v>
      </c>
      <c r="E410" s="18" t="s">
        <v>228</v>
      </c>
      <c r="F410" s="18" t="s">
        <v>224</v>
      </c>
      <c r="G410" s="22">
        <v>2016</v>
      </c>
      <c r="H410" s="26">
        <v>43100</v>
      </c>
      <c r="I410" s="18"/>
      <c r="J410" s="18"/>
      <c r="K410" s="21" t="s">
        <v>13</v>
      </c>
      <c r="L410" s="21" t="str">
        <f>IFERROR(VLOOKUP(K410,ORDEN_ERI!A:C,2,0),0)</f>
        <v>Ganancia (pérdida)</v>
      </c>
      <c r="M410" s="21">
        <f>IFERROR(VLOOKUP(K410,ORDEN_ERI!A:C,3,0),0)</f>
        <v>28</v>
      </c>
      <c r="N410" s="30">
        <v>856677</v>
      </c>
    </row>
    <row r="411" spans="1:14" x14ac:dyDescent="0.25">
      <c r="A411" s="21">
        <v>900668954</v>
      </c>
      <c r="B411" s="18" t="s">
        <v>387</v>
      </c>
      <c r="C411" s="18"/>
      <c r="D411" s="18" t="s">
        <v>294</v>
      </c>
      <c r="E411" s="18" t="s">
        <v>228</v>
      </c>
      <c r="F411" s="18" t="s">
        <v>224</v>
      </c>
      <c r="G411" s="22">
        <v>2017</v>
      </c>
      <c r="H411" s="26">
        <v>43100</v>
      </c>
      <c r="I411" s="18"/>
      <c r="J411" s="18"/>
      <c r="K411" s="21" t="s">
        <v>13</v>
      </c>
      <c r="L411" s="21" t="str">
        <f>IFERROR(VLOOKUP(K411,ORDEN_ERI!A:C,2,0),0)</f>
        <v>Ganancia (pérdida)</v>
      </c>
      <c r="M411" s="21">
        <f>IFERROR(VLOOKUP(K411,ORDEN_ERI!A:C,3,0),0)</f>
        <v>28</v>
      </c>
      <c r="N411" s="30">
        <v>408814</v>
      </c>
    </row>
    <row r="412" spans="1:14" x14ac:dyDescent="0.25">
      <c r="A412" s="21">
        <v>890911431</v>
      </c>
      <c r="B412" s="18" t="s">
        <v>378</v>
      </c>
      <c r="C412" s="18"/>
      <c r="D412" s="18" t="s">
        <v>222</v>
      </c>
      <c r="E412" s="18" t="s">
        <v>223</v>
      </c>
      <c r="F412" s="18" t="s">
        <v>339</v>
      </c>
      <c r="G412" s="22">
        <v>2016</v>
      </c>
      <c r="H412" s="23">
        <v>43100</v>
      </c>
      <c r="I412" s="18"/>
      <c r="J412" s="18"/>
      <c r="K412" s="21" t="s">
        <v>1</v>
      </c>
      <c r="L412" s="21" t="str">
        <f>IFERROR(VLOOKUP(K412,ORDEN_ERI!A:C,2,0),0)</f>
        <v>Ingresos de actividades ordinarias</v>
      </c>
      <c r="M412" s="21">
        <f>IFERROR(VLOOKUP(K412,ORDEN_ERI!A:C,3,0),0)</f>
        <v>1</v>
      </c>
      <c r="N412" s="30">
        <v>260874307</v>
      </c>
    </row>
    <row r="413" spans="1:14" x14ac:dyDescent="0.25">
      <c r="A413" s="21">
        <v>890911431</v>
      </c>
      <c r="B413" s="18" t="s">
        <v>378</v>
      </c>
      <c r="C413" s="18"/>
      <c r="D413" s="18" t="s">
        <v>222</v>
      </c>
      <c r="E413" s="18" t="s">
        <v>223</v>
      </c>
      <c r="F413" s="18" t="s">
        <v>339</v>
      </c>
      <c r="G413" s="22">
        <v>2017</v>
      </c>
      <c r="H413" s="23">
        <v>43100</v>
      </c>
      <c r="I413" s="18"/>
      <c r="J413" s="18"/>
      <c r="K413" s="21" t="s">
        <v>1</v>
      </c>
      <c r="L413" s="21" t="str">
        <f>IFERROR(VLOOKUP(K413,ORDEN_ERI!A:C,2,0),0)</f>
        <v>Ingresos de actividades ordinarias</v>
      </c>
      <c r="M413" s="21">
        <f>IFERROR(VLOOKUP(K413,ORDEN_ERI!A:C,3,0),0)</f>
        <v>1</v>
      </c>
      <c r="N413" s="30">
        <v>188103877</v>
      </c>
    </row>
    <row r="414" spans="1:14" x14ac:dyDescent="0.25">
      <c r="A414" s="21">
        <v>890911431</v>
      </c>
      <c r="B414" s="18" t="s">
        <v>378</v>
      </c>
      <c r="C414" s="18"/>
      <c r="D414" s="18" t="s">
        <v>222</v>
      </c>
      <c r="E414" s="18" t="s">
        <v>223</v>
      </c>
      <c r="F414" s="18" t="s">
        <v>339</v>
      </c>
      <c r="G414" s="22">
        <v>2016</v>
      </c>
      <c r="H414" s="23">
        <v>43100</v>
      </c>
      <c r="I414" s="18"/>
      <c r="J414" s="18"/>
      <c r="K414" s="21" t="s">
        <v>2</v>
      </c>
      <c r="L414" s="21" t="str">
        <f>IFERROR(VLOOKUP(K414,ORDEN_ERI!A:C,2,0),0)</f>
        <v>Costo de ventas</v>
      </c>
      <c r="M414" s="21">
        <f>IFERROR(VLOOKUP(K414,ORDEN_ERI!A:C,3,0),0)</f>
        <v>2</v>
      </c>
      <c r="N414" s="30">
        <v>160624810</v>
      </c>
    </row>
    <row r="415" spans="1:14" x14ac:dyDescent="0.25">
      <c r="A415" s="21">
        <v>890911431</v>
      </c>
      <c r="B415" s="18" t="s">
        <v>378</v>
      </c>
      <c r="C415" s="18"/>
      <c r="D415" s="18" t="s">
        <v>222</v>
      </c>
      <c r="E415" s="18" t="s">
        <v>223</v>
      </c>
      <c r="F415" s="18" t="s">
        <v>339</v>
      </c>
      <c r="G415" s="22">
        <v>2017</v>
      </c>
      <c r="H415" s="23">
        <v>43100</v>
      </c>
      <c r="I415" s="18"/>
      <c r="J415" s="18"/>
      <c r="K415" s="21" t="s">
        <v>2</v>
      </c>
      <c r="L415" s="21" t="str">
        <f>IFERROR(VLOOKUP(K415,ORDEN_ERI!A:C,2,0),0)</f>
        <v>Costo de ventas</v>
      </c>
      <c r="M415" s="21">
        <f>IFERROR(VLOOKUP(K415,ORDEN_ERI!A:C,3,0),0)</f>
        <v>2</v>
      </c>
      <c r="N415" s="30">
        <v>112446982</v>
      </c>
    </row>
    <row r="416" spans="1:14" x14ac:dyDescent="0.25">
      <c r="A416" s="21">
        <v>890911431</v>
      </c>
      <c r="B416" s="18" t="s">
        <v>378</v>
      </c>
      <c r="C416" s="18"/>
      <c r="D416" s="18" t="s">
        <v>222</v>
      </c>
      <c r="E416" s="18" t="s">
        <v>223</v>
      </c>
      <c r="F416" s="18" t="s">
        <v>339</v>
      </c>
      <c r="G416" s="22">
        <v>2016</v>
      </c>
      <c r="H416" s="23">
        <v>43100</v>
      </c>
      <c r="I416" s="18"/>
      <c r="J416" s="18"/>
      <c r="K416" s="21" t="s">
        <v>3</v>
      </c>
      <c r="L416" s="21" t="str">
        <f>IFERROR(VLOOKUP(K416,ORDEN_ERI!A:C,2,0),0)</f>
        <v>Ganancia bruta</v>
      </c>
      <c r="M416" s="21">
        <f>IFERROR(VLOOKUP(K416,ORDEN_ERI!A:C,3,0),0)</f>
        <v>3</v>
      </c>
      <c r="N416" s="30">
        <v>100249497</v>
      </c>
    </row>
    <row r="417" spans="1:14" x14ac:dyDescent="0.25">
      <c r="A417" s="21">
        <v>890911431</v>
      </c>
      <c r="B417" s="18" t="s">
        <v>378</v>
      </c>
      <c r="C417" s="18"/>
      <c r="D417" s="18" t="s">
        <v>222</v>
      </c>
      <c r="E417" s="18" t="s">
        <v>223</v>
      </c>
      <c r="F417" s="18" t="s">
        <v>339</v>
      </c>
      <c r="G417" s="22">
        <v>2017</v>
      </c>
      <c r="H417" s="23">
        <v>43100</v>
      </c>
      <c r="I417" s="18"/>
      <c r="J417" s="18"/>
      <c r="K417" s="21" t="s">
        <v>3</v>
      </c>
      <c r="L417" s="21" t="str">
        <f>IFERROR(VLOOKUP(K417,ORDEN_ERI!A:C,2,0),0)</f>
        <v>Ganancia bruta</v>
      </c>
      <c r="M417" s="21">
        <f>IFERROR(VLOOKUP(K417,ORDEN_ERI!A:C,3,0),0)</f>
        <v>3</v>
      </c>
      <c r="N417" s="30">
        <v>75656895</v>
      </c>
    </row>
    <row r="418" spans="1:14" x14ac:dyDescent="0.25">
      <c r="A418" s="21">
        <v>890911431</v>
      </c>
      <c r="B418" s="18" t="s">
        <v>378</v>
      </c>
      <c r="C418" s="18"/>
      <c r="D418" s="18" t="s">
        <v>222</v>
      </c>
      <c r="E418" s="18" t="s">
        <v>223</v>
      </c>
      <c r="F418" s="18" t="s">
        <v>339</v>
      </c>
      <c r="G418" s="22">
        <v>2016</v>
      </c>
      <c r="H418" s="23">
        <v>43100</v>
      </c>
      <c r="I418" s="18"/>
      <c r="J418" s="18"/>
      <c r="K418" s="21" t="s">
        <v>4</v>
      </c>
      <c r="L418" s="21" t="str">
        <f>IFERROR(VLOOKUP(K418,ORDEN_ERI!A:C,2,0),0)</f>
        <v>Otros ingresos</v>
      </c>
      <c r="M418" s="21">
        <f>IFERROR(VLOOKUP(K418,ORDEN_ERI!A:C,3,0),0)</f>
        <v>9</v>
      </c>
      <c r="N418" s="30">
        <v>14551951</v>
      </c>
    </row>
    <row r="419" spans="1:14" x14ac:dyDescent="0.25">
      <c r="A419" s="21">
        <v>890911431</v>
      </c>
      <c r="B419" s="18" t="s">
        <v>378</v>
      </c>
      <c r="C419" s="18"/>
      <c r="D419" s="18" t="s">
        <v>222</v>
      </c>
      <c r="E419" s="18" t="s">
        <v>223</v>
      </c>
      <c r="F419" s="18" t="s">
        <v>339</v>
      </c>
      <c r="G419" s="22">
        <v>2017</v>
      </c>
      <c r="H419" s="23">
        <v>43100</v>
      </c>
      <c r="I419" s="18"/>
      <c r="J419" s="18"/>
      <c r="K419" s="21" t="s">
        <v>4</v>
      </c>
      <c r="L419" s="21" t="str">
        <f>IFERROR(VLOOKUP(K419,ORDEN_ERI!A:C,2,0),0)</f>
        <v>Otros ingresos</v>
      </c>
      <c r="M419" s="21">
        <f>IFERROR(VLOOKUP(K419,ORDEN_ERI!A:C,3,0),0)</f>
        <v>9</v>
      </c>
      <c r="N419" s="30">
        <v>17304522</v>
      </c>
    </row>
    <row r="420" spans="1:14" x14ac:dyDescent="0.25">
      <c r="A420" s="21">
        <v>890911431</v>
      </c>
      <c r="B420" s="18" t="s">
        <v>378</v>
      </c>
      <c r="C420" s="18"/>
      <c r="D420" s="18" t="s">
        <v>222</v>
      </c>
      <c r="E420" s="18" t="s">
        <v>223</v>
      </c>
      <c r="F420" s="18" t="s">
        <v>339</v>
      </c>
      <c r="G420" s="22">
        <v>2016</v>
      </c>
      <c r="H420" s="23">
        <v>43100</v>
      </c>
      <c r="I420" s="18"/>
      <c r="J420" s="18"/>
      <c r="K420" s="21" t="s">
        <v>394</v>
      </c>
      <c r="L420" s="21" t="str">
        <f>IFERROR(VLOOKUP(K420,ORDEN_ERI!A:C,2,0),0)</f>
        <v>Costos de distribución</v>
      </c>
      <c r="M420" s="21">
        <f>IFERROR(VLOOKUP(K420,ORDEN_ERI!A:C,3,0),0)</f>
        <v>7</v>
      </c>
      <c r="N420" s="30">
        <v>45792588</v>
      </c>
    </row>
    <row r="421" spans="1:14" x14ac:dyDescent="0.25">
      <c r="A421" s="21">
        <v>890911431</v>
      </c>
      <c r="B421" s="18" t="s">
        <v>378</v>
      </c>
      <c r="C421" s="18"/>
      <c r="D421" s="18" t="s">
        <v>222</v>
      </c>
      <c r="E421" s="18" t="s">
        <v>223</v>
      </c>
      <c r="F421" s="18" t="s">
        <v>339</v>
      </c>
      <c r="G421" s="22">
        <v>2017</v>
      </c>
      <c r="H421" s="23">
        <v>43100</v>
      </c>
      <c r="I421" s="18"/>
      <c r="J421" s="18"/>
      <c r="K421" s="21" t="s">
        <v>394</v>
      </c>
      <c r="L421" s="21" t="str">
        <f>IFERROR(VLOOKUP(K421,ORDEN_ERI!A:C,2,0),0)</f>
        <v>Costos de distribución</v>
      </c>
      <c r="M421" s="21">
        <f>IFERROR(VLOOKUP(K421,ORDEN_ERI!A:C,3,0),0)</f>
        <v>7</v>
      </c>
      <c r="N421" s="30">
        <v>52792279</v>
      </c>
    </row>
    <row r="422" spans="1:14" x14ac:dyDescent="0.25">
      <c r="A422" s="21">
        <v>890911431</v>
      </c>
      <c r="B422" s="18" t="s">
        <v>378</v>
      </c>
      <c r="C422" s="18"/>
      <c r="D422" s="18" t="s">
        <v>222</v>
      </c>
      <c r="E422" s="18" t="s">
        <v>223</v>
      </c>
      <c r="F422" s="18" t="s">
        <v>339</v>
      </c>
      <c r="G422" s="22">
        <v>2016</v>
      </c>
      <c r="H422" s="23">
        <v>43100</v>
      </c>
      <c r="I422" s="18"/>
      <c r="J422" s="18"/>
      <c r="K422" s="21" t="s">
        <v>6</v>
      </c>
      <c r="L422" s="21" t="str">
        <f>IFERROR(VLOOKUP(K422,ORDEN_ERI!A:C,2,0),0)</f>
        <v>Gastos de administración</v>
      </c>
      <c r="M422" s="21">
        <f>IFERROR(VLOOKUP(K422,ORDEN_ERI!A:C,3,0),0)</f>
        <v>4</v>
      </c>
      <c r="N422" s="30">
        <v>11724354</v>
      </c>
    </row>
    <row r="423" spans="1:14" x14ac:dyDescent="0.25">
      <c r="A423" s="21">
        <v>890911431</v>
      </c>
      <c r="B423" s="18" t="s">
        <v>378</v>
      </c>
      <c r="C423" s="18"/>
      <c r="D423" s="18" t="s">
        <v>222</v>
      </c>
      <c r="E423" s="18" t="s">
        <v>223</v>
      </c>
      <c r="F423" s="18" t="s">
        <v>339</v>
      </c>
      <c r="G423" s="22">
        <v>2017</v>
      </c>
      <c r="H423" s="23">
        <v>43100</v>
      </c>
      <c r="I423" s="18"/>
      <c r="J423" s="18"/>
      <c r="K423" s="21" t="s">
        <v>6</v>
      </c>
      <c r="L423" s="21" t="str">
        <f>IFERROR(VLOOKUP(K423,ORDEN_ERI!A:C,2,0),0)</f>
        <v>Gastos de administración</v>
      </c>
      <c r="M423" s="21">
        <f>IFERROR(VLOOKUP(K423,ORDEN_ERI!A:C,3,0),0)</f>
        <v>4</v>
      </c>
      <c r="N423" s="30">
        <v>11578966</v>
      </c>
    </row>
    <row r="424" spans="1:14" x14ac:dyDescent="0.25">
      <c r="A424" s="21">
        <v>890911431</v>
      </c>
      <c r="B424" s="18" t="s">
        <v>378</v>
      </c>
      <c r="C424" s="18"/>
      <c r="D424" s="18" t="s">
        <v>222</v>
      </c>
      <c r="E424" s="18" t="s">
        <v>223</v>
      </c>
      <c r="F424" s="18" t="s">
        <v>339</v>
      </c>
      <c r="G424" s="22">
        <v>2016</v>
      </c>
      <c r="H424" s="23">
        <v>43100</v>
      </c>
      <c r="I424" s="18"/>
      <c r="J424" s="18"/>
      <c r="K424" s="21" t="s">
        <v>395</v>
      </c>
      <c r="L424" s="21" t="str">
        <f>IFERROR(VLOOKUP(K424,ORDEN_ERI!A:C,2,0),0)</f>
        <v>Otros gastos, por función</v>
      </c>
      <c r="M424" s="21">
        <f>IFERROR(VLOOKUP(K424,ORDEN_ERI!A:C,3,0),0)</f>
        <v>6</v>
      </c>
      <c r="N424" s="30">
        <v>7589161</v>
      </c>
    </row>
    <row r="425" spans="1:14" x14ac:dyDescent="0.25">
      <c r="A425" s="21">
        <v>890911431</v>
      </c>
      <c r="B425" s="18" t="s">
        <v>378</v>
      </c>
      <c r="C425" s="18"/>
      <c r="D425" s="18" t="s">
        <v>222</v>
      </c>
      <c r="E425" s="18" t="s">
        <v>223</v>
      </c>
      <c r="F425" s="18" t="s">
        <v>339</v>
      </c>
      <c r="G425" s="22">
        <v>2017</v>
      </c>
      <c r="H425" s="23">
        <v>43100</v>
      </c>
      <c r="I425" s="18"/>
      <c r="J425" s="18"/>
      <c r="K425" s="21" t="s">
        <v>395</v>
      </c>
      <c r="L425" s="21" t="str">
        <f>IFERROR(VLOOKUP(K425,ORDEN_ERI!A:C,2,0),0)</f>
        <v>Otros gastos, por función</v>
      </c>
      <c r="M425" s="21">
        <f>IFERROR(VLOOKUP(K425,ORDEN_ERI!A:C,3,0),0)</f>
        <v>6</v>
      </c>
      <c r="N425" s="30">
        <v>5471288</v>
      </c>
    </row>
    <row r="426" spans="1:14" x14ac:dyDescent="0.25">
      <c r="A426" s="21">
        <v>890911431</v>
      </c>
      <c r="B426" s="18" t="s">
        <v>378</v>
      </c>
      <c r="C426" s="18"/>
      <c r="D426" s="18" t="s">
        <v>222</v>
      </c>
      <c r="E426" s="18" t="s">
        <v>223</v>
      </c>
      <c r="F426" s="18" t="s">
        <v>339</v>
      </c>
      <c r="G426" s="22">
        <v>2016</v>
      </c>
      <c r="H426" s="23">
        <v>43100</v>
      </c>
      <c r="I426" s="18"/>
      <c r="J426" s="18"/>
      <c r="K426" s="21" t="s">
        <v>8</v>
      </c>
      <c r="L426" s="21" t="str">
        <f>IFERROR(VLOOKUP(K426,ORDEN_ERI!A:C,2,0),0)</f>
        <v>Ganancia (pérdida) por actividades de operación</v>
      </c>
      <c r="M426" s="21">
        <f>IFERROR(VLOOKUP(K426,ORDEN_ERI!A:C,3,0),0)</f>
        <v>11</v>
      </c>
      <c r="N426" s="30">
        <v>49695345</v>
      </c>
    </row>
    <row r="427" spans="1:14" x14ac:dyDescent="0.25">
      <c r="A427" s="21">
        <v>890911431</v>
      </c>
      <c r="B427" s="18" t="s">
        <v>378</v>
      </c>
      <c r="C427" s="18"/>
      <c r="D427" s="18" t="s">
        <v>222</v>
      </c>
      <c r="E427" s="18" t="s">
        <v>223</v>
      </c>
      <c r="F427" s="18" t="s">
        <v>339</v>
      </c>
      <c r="G427" s="22">
        <v>2017</v>
      </c>
      <c r="H427" s="23">
        <v>43100</v>
      </c>
      <c r="I427" s="18"/>
      <c r="J427" s="18"/>
      <c r="K427" s="21" t="s">
        <v>8</v>
      </c>
      <c r="L427" s="21" t="str">
        <f>IFERROR(VLOOKUP(K427,ORDEN_ERI!A:C,2,0),0)</f>
        <v>Ganancia (pérdida) por actividades de operación</v>
      </c>
      <c r="M427" s="21">
        <f>IFERROR(VLOOKUP(K427,ORDEN_ERI!A:C,3,0),0)</f>
        <v>11</v>
      </c>
      <c r="N427" s="30">
        <v>23118884</v>
      </c>
    </row>
    <row r="428" spans="1:14" x14ac:dyDescent="0.25">
      <c r="A428" s="21">
        <v>890911431</v>
      </c>
      <c r="B428" s="18" t="s">
        <v>378</v>
      </c>
      <c r="C428" s="18"/>
      <c r="D428" s="18" t="s">
        <v>222</v>
      </c>
      <c r="E428" s="18" t="s">
        <v>223</v>
      </c>
      <c r="F428" s="18" t="s">
        <v>339</v>
      </c>
      <c r="G428" s="22">
        <v>2016</v>
      </c>
      <c r="H428" s="23">
        <v>43100</v>
      </c>
      <c r="I428" s="18"/>
      <c r="J428" s="18"/>
      <c r="K428" s="21" t="s">
        <v>10</v>
      </c>
      <c r="L428" s="21" t="str">
        <f>IFERROR(VLOOKUP(K428,ORDEN_ERI!A:C,2,0),0)</f>
        <v>Costos financieros</v>
      </c>
      <c r="M428" s="21">
        <f>IFERROR(VLOOKUP(K428,ORDEN_ERI!A:C,3,0),0)</f>
        <v>14</v>
      </c>
      <c r="N428" s="30">
        <v>10223653</v>
      </c>
    </row>
    <row r="429" spans="1:14" x14ac:dyDescent="0.25">
      <c r="A429" s="21">
        <v>890911431</v>
      </c>
      <c r="B429" s="18" t="s">
        <v>378</v>
      </c>
      <c r="C429" s="18"/>
      <c r="D429" s="18" t="s">
        <v>222</v>
      </c>
      <c r="E429" s="18" t="s">
        <v>223</v>
      </c>
      <c r="F429" s="18" t="s">
        <v>339</v>
      </c>
      <c r="G429" s="22">
        <v>2017</v>
      </c>
      <c r="H429" s="23">
        <v>43100</v>
      </c>
      <c r="I429" s="18"/>
      <c r="J429" s="18"/>
      <c r="K429" s="21" t="s">
        <v>10</v>
      </c>
      <c r="L429" s="21" t="str">
        <f>IFERROR(VLOOKUP(K429,ORDEN_ERI!A:C,2,0),0)</f>
        <v>Costos financieros</v>
      </c>
      <c r="M429" s="21">
        <f>IFERROR(VLOOKUP(K429,ORDEN_ERI!A:C,3,0),0)</f>
        <v>14</v>
      </c>
      <c r="N429" s="30">
        <v>9343174</v>
      </c>
    </row>
    <row r="430" spans="1:14" x14ac:dyDescent="0.25">
      <c r="A430" s="21">
        <v>890911431</v>
      </c>
      <c r="B430" s="18" t="s">
        <v>378</v>
      </c>
      <c r="C430" s="18"/>
      <c r="D430" s="18" t="s">
        <v>222</v>
      </c>
      <c r="E430" s="18" t="s">
        <v>223</v>
      </c>
      <c r="F430" s="18" t="s">
        <v>339</v>
      </c>
      <c r="G430" s="22">
        <v>2016</v>
      </c>
      <c r="H430" s="23">
        <v>43100</v>
      </c>
      <c r="I430" s="18"/>
      <c r="J430" s="18"/>
      <c r="K430" s="21" t="s">
        <v>11</v>
      </c>
      <c r="L430" s="21" t="str">
        <f>IFERROR(VLOOKUP(K430,ORDEN_ERI!A:C,2,0),0)</f>
        <v>Ganancia (pérdida), antes de impuestos</v>
      </c>
      <c r="M430" s="21">
        <f>IFERROR(VLOOKUP(K430,ORDEN_ERI!A:C,3,0),0)</f>
        <v>23</v>
      </c>
      <c r="N430" s="30">
        <v>39471692</v>
      </c>
    </row>
    <row r="431" spans="1:14" x14ac:dyDescent="0.25">
      <c r="A431" s="21">
        <v>890911431</v>
      </c>
      <c r="B431" s="18" t="s">
        <v>378</v>
      </c>
      <c r="C431" s="18"/>
      <c r="D431" s="18" t="s">
        <v>222</v>
      </c>
      <c r="E431" s="18" t="s">
        <v>223</v>
      </c>
      <c r="F431" s="18" t="s">
        <v>339</v>
      </c>
      <c r="G431" s="22">
        <v>2017</v>
      </c>
      <c r="H431" s="23">
        <v>43100</v>
      </c>
      <c r="I431" s="18"/>
      <c r="J431" s="18"/>
      <c r="K431" s="21" t="s">
        <v>11</v>
      </c>
      <c r="L431" s="21" t="str">
        <f>IFERROR(VLOOKUP(K431,ORDEN_ERI!A:C,2,0),0)</f>
        <v>Ganancia (pérdida), antes de impuestos</v>
      </c>
      <c r="M431" s="21">
        <f>IFERROR(VLOOKUP(K431,ORDEN_ERI!A:C,3,0),0)</f>
        <v>23</v>
      </c>
      <c r="N431" s="30">
        <v>13775710</v>
      </c>
    </row>
    <row r="432" spans="1:14" x14ac:dyDescent="0.25">
      <c r="A432" s="21">
        <v>890911431</v>
      </c>
      <c r="B432" s="18" t="s">
        <v>378</v>
      </c>
      <c r="C432" s="18"/>
      <c r="D432" s="18" t="s">
        <v>222</v>
      </c>
      <c r="E432" s="18" t="s">
        <v>223</v>
      </c>
      <c r="F432" s="18" t="s">
        <v>339</v>
      </c>
      <c r="G432" s="22">
        <v>2016</v>
      </c>
      <c r="H432" s="23">
        <v>43100</v>
      </c>
      <c r="I432" s="18"/>
      <c r="J432" s="18"/>
      <c r="K432" s="21" t="s">
        <v>397</v>
      </c>
      <c r="L432" s="21" t="str">
        <f>IFERROR(VLOOKUP(K432,ORDEN_ERI!A:C,2,0),0)</f>
        <v>Gasto (ingreso) por impuestos, operaciones continuadas</v>
      </c>
      <c r="M432" s="21">
        <f>IFERROR(VLOOKUP(K432,ORDEN_ERI!A:C,3,0),0)</f>
        <v>24</v>
      </c>
      <c r="N432" s="30">
        <v>7775111</v>
      </c>
    </row>
    <row r="433" spans="1:14" x14ac:dyDescent="0.25">
      <c r="A433" s="21">
        <v>890911431</v>
      </c>
      <c r="B433" s="18" t="s">
        <v>378</v>
      </c>
      <c r="C433" s="18"/>
      <c r="D433" s="18" t="s">
        <v>222</v>
      </c>
      <c r="E433" s="18" t="s">
        <v>223</v>
      </c>
      <c r="F433" s="18" t="s">
        <v>339</v>
      </c>
      <c r="G433" s="22">
        <v>2017</v>
      </c>
      <c r="H433" s="23">
        <v>43100</v>
      </c>
      <c r="I433" s="18"/>
      <c r="J433" s="18"/>
      <c r="K433" s="21" t="s">
        <v>397</v>
      </c>
      <c r="L433" s="21" t="str">
        <f>IFERROR(VLOOKUP(K433,ORDEN_ERI!A:C,2,0),0)</f>
        <v>Gasto (ingreso) por impuestos, operaciones continuadas</v>
      </c>
      <c r="M433" s="21">
        <f>IFERROR(VLOOKUP(K433,ORDEN_ERI!A:C,3,0),0)</f>
        <v>24</v>
      </c>
      <c r="N433" s="30">
        <v>2629521</v>
      </c>
    </row>
    <row r="434" spans="1:14" x14ac:dyDescent="0.25">
      <c r="A434" s="21">
        <v>890911431</v>
      </c>
      <c r="B434" s="18" t="s">
        <v>378</v>
      </c>
      <c r="C434" s="18"/>
      <c r="D434" s="18" t="s">
        <v>222</v>
      </c>
      <c r="E434" s="18" t="s">
        <v>223</v>
      </c>
      <c r="F434" s="18" t="s">
        <v>339</v>
      </c>
      <c r="G434" s="22">
        <v>2016</v>
      </c>
      <c r="H434" s="23">
        <v>43100</v>
      </c>
      <c r="I434" s="18"/>
      <c r="J434" s="18"/>
      <c r="K434" s="21" t="s">
        <v>12</v>
      </c>
      <c r="L434" s="21" t="str">
        <f>IFERROR(VLOOKUP(K434,ORDEN_ERI!A:C,2,0),0)</f>
        <v>Ganancia (pérdida) operaciones continuadas</v>
      </c>
      <c r="M434" s="21">
        <f>IFERROR(VLOOKUP(K434,ORDEN_ERI!A:C,3,0),0)</f>
        <v>26</v>
      </c>
      <c r="N434" s="30">
        <v>31696581</v>
      </c>
    </row>
    <row r="435" spans="1:14" x14ac:dyDescent="0.25">
      <c r="A435" s="21">
        <v>890911431</v>
      </c>
      <c r="B435" s="18" t="s">
        <v>378</v>
      </c>
      <c r="C435" s="18"/>
      <c r="D435" s="18" t="s">
        <v>222</v>
      </c>
      <c r="E435" s="18" t="s">
        <v>223</v>
      </c>
      <c r="F435" s="18" t="s">
        <v>339</v>
      </c>
      <c r="G435" s="22">
        <v>2017</v>
      </c>
      <c r="H435" s="23">
        <v>43100</v>
      </c>
      <c r="I435" s="18"/>
      <c r="J435" s="18"/>
      <c r="K435" s="21" t="s">
        <v>12</v>
      </c>
      <c r="L435" s="21" t="str">
        <f>IFERROR(VLOOKUP(K435,ORDEN_ERI!A:C,2,0),0)</f>
        <v>Ganancia (pérdida) operaciones continuadas</v>
      </c>
      <c r="M435" s="21">
        <f>IFERROR(VLOOKUP(K435,ORDEN_ERI!A:C,3,0),0)</f>
        <v>26</v>
      </c>
      <c r="N435" s="30">
        <v>11146189</v>
      </c>
    </row>
    <row r="436" spans="1:14" x14ac:dyDescent="0.25">
      <c r="A436" s="21">
        <v>890911431</v>
      </c>
      <c r="B436" s="18" t="s">
        <v>378</v>
      </c>
      <c r="C436" s="18"/>
      <c r="D436" s="18" t="s">
        <v>222</v>
      </c>
      <c r="E436" s="18" t="s">
        <v>223</v>
      </c>
      <c r="F436" s="18" t="s">
        <v>339</v>
      </c>
      <c r="G436" s="22">
        <v>2016</v>
      </c>
      <c r="H436" s="23">
        <v>43100</v>
      </c>
      <c r="I436" s="18"/>
      <c r="J436" s="18"/>
      <c r="K436" s="21" t="s">
        <v>13</v>
      </c>
      <c r="L436" s="21" t="str">
        <f>IFERROR(VLOOKUP(K436,ORDEN_ERI!A:C,2,0),0)</f>
        <v>Ganancia (pérdida)</v>
      </c>
      <c r="M436" s="21">
        <f>IFERROR(VLOOKUP(K436,ORDEN_ERI!A:C,3,0),0)</f>
        <v>28</v>
      </c>
      <c r="N436" s="30">
        <v>31696581</v>
      </c>
    </row>
    <row r="437" spans="1:14" x14ac:dyDescent="0.25">
      <c r="A437" s="21">
        <v>890911431</v>
      </c>
      <c r="B437" s="18" t="s">
        <v>378</v>
      </c>
      <c r="C437" s="18"/>
      <c r="D437" s="18" t="s">
        <v>222</v>
      </c>
      <c r="E437" s="18" t="s">
        <v>223</v>
      </c>
      <c r="F437" s="18" t="s">
        <v>339</v>
      </c>
      <c r="G437" s="22">
        <v>2017</v>
      </c>
      <c r="H437" s="23">
        <v>43100</v>
      </c>
      <c r="I437" s="18"/>
      <c r="J437" s="18"/>
      <c r="K437" s="21" t="s">
        <v>13</v>
      </c>
      <c r="L437" s="21" t="str">
        <f>IFERROR(VLOOKUP(K437,ORDEN_ERI!A:C,2,0),0)</f>
        <v>Ganancia (pérdida)</v>
      </c>
      <c r="M437" s="21">
        <f>IFERROR(VLOOKUP(K437,ORDEN_ERI!A:C,3,0),0)</f>
        <v>28</v>
      </c>
      <c r="N437" s="30">
        <v>11146189</v>
      </c>
    </row>
    <row r="438" spans="1:14" x14ac:dyDescent="0.25">
      <c r="A438" s="21">
        <v>900818642</v>
      </c>
      <c r="B438" s="18" t="s">
        <v>169</v>
      </c>
      <c r="C438" s="18"/>
      <c r="D438" s="18" t="s">
        <v>230</v>
      </c>
      <c r="E438" s="18" t="s">
        <v>228</v>
      </c>
      <c r="F438" s="18" t="s">
        <v>333</v>
      </c>
      <c r="G438" s="22">
        <v>2016</v>
      </c>
      <c r="H438" s="26">
        <v>43100</v>
      </c>
      <c r="I438" s="18"/>
      <c r="J438" s="18"/>
      <c r="K438" s="21" t="s">
        <v>1</v>
      </c>
      <c r="L438" s="21" t="str">
        <f>IFERROR(VLOOKUP(K438,ORDEN_ERI!A:C,2,0),0)</f>
        <v>Ingresos de actividades ordinarias</v>
      </c>
      <c r="M438" s="21">
        <f>IFERROR(VLOOKUP(K438,ORDEN_ERI!A:C,3,0),0)</f>
        <v>1</v>
      </c>
      <c r="N438" s="30">
        <v>74531955</v>
      </c>
    </row>
    <row r="439" spans="1:14" x14ac:dyDescent="0.25">
      <c r="A439" s="21">
        <v>900818642</v>
      </c>
      <c r="B439" s="18" t="s">
        <v>169</v>
      </c>
      <c r="C439" s="18"/>
      <c r="D439" s="18" t="s">
        <v>230</v>
      </c>
      <c r="E439" s="18" t="s">
        <v>228</v>
      </c>
      <c r="F439" s="18" t="s">
        <v>333</v>
      </c>
      <c r="G439" s="22">
        <v>2017</v>
      </c>
      <c r="H439" s="26">
        <v>43100</v>
      </c>
      <c r="I439" s="18"/>
      <c r="J439" s="18"/>
      <c r="K439" s="21" t="s">
        <v>1</v>
      </c>
      <c r="L439" s="21" t="str">
        <f>IFERROR(VLOOKUP(K439,ORDEN_ERI!A:C,2,0),0)</f>
        <v>Ingresos de actividades ordinarias</v>
      </c>
      <c r="M439" s="21">
        <f>IFERROR(VLOOKUP(K439,ORDEN_ERI!A:C,3,0),0)</f>
        <v>1</v>
      </c>
      <c r="N439" s="30">
        <v>197124083</v>
      </c>
    </row>
    <row r="440" spans="1:14" x14ac:dyDescent="0.25">
      <c r="A440" s="21">
        <v>900818642</v>
      </c>
      <c r="B440" s="18" t="s">
        <v>169</v>
      </c>
      <c r="C440" s="18"/>
      <c r="D440" s="18" t="s">
        <v>230</v>
      </c>
      <c r="E440" s="18" t="s">
        <v>228</v>
      </c>
      <c r="F440" s="18" t="s">
        <v>333</v>
      </c>
      <c r="G440" s="22">
        <v>2016</v>
      </c>
      <c r="H440" s="26">
        <v>43100</v>
      </c>
      <c r="I440" s="18"/>
      <c r="J440" s="18"/>
      <c r="K440" s="21" t="s">
        <v>2</v>
      </c>
      <c r="L440" s="21" t="str">
        <f>IFERROR(VLOOKUP(K440,ORDEN_ERI!A:C,2,0),0)</f>
        <v>Costo de ventas</v>
      </c>
      <c r="M440" s="21">
        <f>IFERROR(VLOOKUP(K440,ORDEN_ERI!A:C,3,0),0)</f>
        <v>2</v>
      </c>
      <c r="N440" s="30">
        <v>67034509</v>
      </c>
    </row>
    <row r="441" spans="1:14" x14ac:dyDescent="0.25">
      <c r="A441" s="21">
        <v>900818642</v>
      </c>
      <c r="B441" s="18" t="s">
        <v>169</v>
      </c>
      <c r="C441" s="18"/>
      <c r="D441" s="18" t="s">
        <v>230</v>
      </c>
      <c r="E441" s="18" t="s">
        <v>228</v>
      </c>
      <c r="F441" s="18" t="s">
        <v>333</v>
      </c>
      <c r="G441" s="22">
        <v>2017</v>
      </c>
      <c r="H441" s="26">
        <v>43100</v>
      </c>
      <c r="I441" s="18"/>
      <c r="J441" s="18"/>
      <c r="K441" s="21" t="s">
        <v>2</v>
      </c>
      <c r="L441" s="21" t="str">
        <f>IFERROR(VLOOKUP(K441,ORDEN_ERI!A:C,2,0),0)</f>
        <v>Costo de ventas</v>
      </c>
      <c r="M441" s="21">
        <f>IFERROR(VLOOKUP(K441,ORDEN_ERI!A:C,3,0),0)</f>
        <v>2</v>
      </c>
      <c r="N441" s="30">
        <v>169302084</v>
      </c>
    </row>
    <row r="442" spans="1:14" x14ac:dyDescent="0.25">
      <c r="A442" s="21">
        <v>900818642</v>
      </c>
      <c r="B442" s="18" t="s">
        <v>169</v>
      </c>
      <c r="C442" s="18"/>
      <c r="D442" s="18" t="s">
        <v>230</v>
      </c>
      <c r="E442" s="18" t="s">
        <v>228</v>
      </c>
      <c r="F442" s="18" t="s">
        <v>333</v>
      </c>
      <c r="G442" s="22">
        <v>2016</v>
      </c>
      <c r="H442" s="26">
        <v>43100</v>
      </c>
      <c r="I442" s="18"/>
      <c r="J442" s="18"/>
      <c r="K442" s="21" t="s">
        <v>3</v>
      </c>
      <c r="L442" s="21" t="str">
        <f>IFERROR(VLOOKUP(K442,ORDEN_ERI!A:C,2,0),0)</f>
        <v>Ganancia bruta</v>
      </c>
      <c r="M442" s="21">
        <f>IFERROR(VLOOKUP(K442,ORDEN_ERI!A:C,3,0),0)</f>
        <v>3</v>
      </c>
      <c r="N442" s="30">
        <v>7497446</v>
      </c>
    </row>
    <row r="443" spans="1:14" x14ac:dyDescent="0.25">
      <c r="A443" s="21">
        <v>900818642</v>
      </c>
      <c r="B443" s="18" t="s">
        <v>169</v>
      </c>
      <c r="C443" s="18"/>
      <c r="D443" s="18" t="s">
        <v>230</v>
      </c>
      <c r="E443" s="18" t="s">
        <v>228</v>
      </c>
      <c r="F443" s="18" t="s">
        <v>333</v>
      </c>
      <c r="G443" s="22">
        <v>2017</v>
      </c>
      <c r="H443" s="26">
        <v>43100</v>
      </c>
      <c r="I443" s="18"/>
      <c r="J443" s="18"/>
      <c r="K443" s="21" t="s">
        <v>3</v>
      </c>
      <c r="L443" s="21" t="str">
        <f>IFERROR(VLOOKUP(K443,ORDEN_ERI!A:C,2,0),0)</f>
        <v>Ganancia bruta</v>
      </c>
      <c r="M443" s="21">
        <f>IFERROR(VLOOKUP(K443,ORDEN_ERI!A:C,3,0),0)</f>
        <v>3</v>
      </c>
      <c r="N443" s="30">
        <v>27821999</v>
      </c>
    </row>
    <row r="444" spans="1:14" x14ac:dyDescent="0.25">
      <c r="A444" s="21">
        <v>900818642</v>
      </c>
      <c r="B444" s="18" t="s">
        <v>169</v>
      </c>
      <c r="C444" s="18"/>
      <c r="D444" s="18" t="s">
        <v>230</v>
      </c>
      <c r="E444" s="18" t="s">
        <v>228</v>
      </c>
      <c r="F444" s="18" t="s">
        <v>333</v>
      </c>
      <c r="G444" s="22">
        <v>2016</v>
      </c>
      <c r="H444" s="26">
        <v>43100</v>
      </c>
      <c r="I444" s="18"/>
      <c r="J444" s="18"/>
      <c r="K444" s="21" t="s">
        <v>4</v>
      </c>
      <c r="L444" s="21" t="str">
        <f>IFERROR(VLOOKUP(K444,ORDEN_ERI!A:C,2,0),0)</f>
        <v>Otros ingresos</v>
      </c>
      <c r="M444" s="21">
        <f>IFERROR(VLOOKUP(K444,ORDEN_ERI!A:C,3,0),0)</f>
        <v>9</v>
      </c>
      <c r="N444" s="30">
        <v>222251</v>
      </c>
    </row>
    <row r="445" spans="1:14" x14ac:dyDescent="0.25">
      <c r="A445" s="21">
        <v>900818642</v>
      </c>
      <c r="B445" s="18" t="s">
        <v>169</v>
      </c>
      <c r="C445" s="18"/>
      <c r="D445" s="18" t="s">
        <v>230</v>
      </c>
      <c r="E445" s="18" t="s">
        <v>228</v>
      </c>
      <c r="F445" s="18" t="s">
        <v>333</v>
      </c>
      <c r="G445" s="22">
        <v>2017</v>
      </c>
      <c r="H445" s="26">
        <v>43100</v>
      </c>
      <c r="I445" s="18"/>
      <c r="J445" s="18"/>
      <c r="K445" s="21" t="s">
        <v>4</v>
      </c>
      <c r="L445" s="21" t="str">
        <f>IFERROR(VLOOKUP(K445,ORDEN_ERI!A:C,2,0),0)</f>
        <v>Otros ingresos</v>
      </c>
      <c r="M445" s="21">
        <f>IFERROR(VLOOKUP(K445,ORDEN_ERI!A:C,3,0),0)</f>
        <v>9</v>
      </c>
      <c r="N445" s="30">
        <v>924651</v>
      </c>
    </row>
    <row r="446" spans="1:14" x14ac:dyDescent="0.25">
      <c r="A446" s="21">
        <v>900818642</v>
      </c>
      <c r="B446" s="18" t="s">
        <v>169</v>
      </c>
      <c r="C446" s="18"/>
      <c r="D446" s="18" t="s">
        <v>230</v>
      </c>
      <c r="E446" s="18" t="s">
        <v>228</v>
      </c>
      <c r="F446" s="18" t="s">
        <v>333</v>
      </c>
      <c r="G446" s="22">
        <v>2016</v>
      </c>
      <c r="H446" s="26">
        <v>43100</v>
      </c>
      <c r="I446" s="18"/>
      <c r="J446" s="18"/>
      <c r="K446" s="21" t="s">
        <v>6</v>
      </c>
      <c r="L446" s="21" t="str">
        <f>IFERROR(VLOOKUP(K446,ORDEN_ERI!A:C,2,0),0)</f>
        <v>Gastos de administración</v>
      </c>
      <c r="M446" s="21">
        <f>IFERROR(VLOOKUP(K446,ORDEN_ERI!A:C,3,0),0)</f>
        <v>4</v>
      </c>
      <c r="N446" s="30">
        <v>1144426</v>
      </c>
    </row>
    <row r="447" spans="1:14" x14ac:dyDescent="0.25">
      <c r="A447" s="21">
        <v>900818642</v>
      </c>
      <c r="B447" s="18" t="s">
        <v>169</v>
      </c>
      <c r="C447" s="18"/>
      <c r="D447" s="18" t="s">
        <v>230</v>
      </c>
      <c r="E447" s="18" t="s">
        <v>228</v>
      </c>
      <c r="F447" s="18" t="s">
        <v>333</v>
      </c>
      <c r="G447" s="22">
        <v>2017</v>
      </c>
      <c r="H447" s="26">
        <v>43100</v>
      </c>
      <c r="I447" s="18"/>
      <c r="J447" s="18"/>
      <c r="K447" s="21" t="s">
        <v>6</v>
      </c>
      <c r="L447" s="21" t="str">
        <f>IFERROR(VLOOKUP(K447,ORDEN_ERI!A:C,2,0),0)</f>
        <v>Gastos de administración</v>
      </c>
      <c r="M447" s="21">
        <f>IFERROR(VLOOKUP(K447,ORDEN_ERI!A:C,3,0),0)</f>
        <v>4</v>
      </c>
      <c r="N447" s="30">
        <v>7149414</v>
      </c>
    </row>
    <row r="448" spans="1:14" x14ac:dyDescent="0.25">
      <c r="A448" s="21">
        <v>900818642</v>
      </c>
      <c r="B448" s="18" t="s">
        <v>169</v>
      </c>
      <c r="C448" s="18"/>
      <c r="D448" s="18" t="s">
        <v>230</v>
      </c>
      <c r="E448" s="18" t="s">
        <v>228</v>
      </c>
      <c r="F448" s="18" t="s">
        <v>333</v>
      </c>
      <c r="G448" s="22">
        <v>2017</v>
      </c>
      <c r="H448" s="26">
        <v>43100</v>
      </c>
      <c r="I448" s="18"/>
      <c r="J448" s="18"/>
      <c r="K448" s="21" t="s">
        <v>395</v>
      </c>
      <c r="L448" s="21" t="str">
        <f>IFERROR(VLOOKUP(K448,ORDEN_ERI!A:C,2,0),0)</f>
        <v>Otros gastos, por función</v>
      </c>
      <c r="M448" s="21">
        <f>IFERROR(VLOOKUP(K448,ORDEN_ERI!A:C,3,0),0)</f>
        <v>6</v>
      </c>
      <c r="N448" s="30">
        <v>2671</v>
      </c>
    </row>
    <row r="449" spans="1:14" x14ac:dyDescent="0.25">
      <c r="A449" s="21">
        <v>900818642</v>
      </c>
      <c r="B449" s="18" t="s">
        <v>169</v>
      </c>
      <c r="C449" s="18"/>
      <c r="D449" s="18" t="s">
        <v>230</v>
      </c>
      <c r="E449" s="18" t="s">
        <v>228</v>
      </c>
      <c r="F449" s="18" t="s">
        <v>333</v>
      </c>
      <c r="G449" s="22">
        <v>2016</v>
      </c>
      <c r="H449" s="26">
        <v>43100</v>
      </c>
      <c r="I449" s="18"/>
      <c r="J449" s="18"/>
      <c r="K449" s="21" t="s">
        <v>8</v>
      </c>
      <c r="L449" s="21" t="str">
        <f>IFERROR(VLOOKUP(K449,ORDEN_ERI!A:C,2,0),0)</f>
        <v>Ganancia (pérdida) por actividades de operación</v>
      </c>
      <c r="M449" s="21">
        <f>IFERROR(VLOOKUP(K449,ORDEN_ERI!A:C,3,0),0)</f>
        <v>11</v>
      </c>
      <c r="N449" s="30">
        <v>6575271</v>
      </c>
    </row>
    <row r="450" spans="1:14" x14ac:dyDescent="0.25">
      <c r="A450" s="21">
        <v>900818642</v>
      </c>
      <c r="B450" s="18" t="s">
        <v>169</v>
      </c>
      <c r="C450" s="18"/>
      <c r="D450" s="18" t="s">
        <v>230</v>
      </c>
      <c r="E450" s="18" t="s">
        <v>228</v>
      </c>
      <c r="F450" s="18" t="s">
        <v>333</v>
      </c>
      <c r="G450" s="22">
        <v>2017</v>
      </c>
      <c r="H450" s="26">
        <v>43100</v>
      </c>
      <c r="I450" s="18"/>
      <c r="J450" s="18"/>
      <c r="K450" s="21" t="s">
        <v>8</v>
      </c>
      <c r="L450" s="21" t="str">
        <f>IFERROR(VLOOKUP(K450,ORDEN_ERI!A:C,2,0),0)</f>
        <v>Ganancia (pérdida) por actividades de operación</v>
      </c>
      <c r="M450" s="21">
        <f>IFERROR(VLOOKUP(K450,ORDEN_ERI!A:C,3,0),0)</f>
        <v>11</v>
      </c>
      <c r="N450" s="30">
        <v>21594565</v>
      </c>
    </row>
    <row r="451" spans="1:14" x14ac:dyDescent="0.25">
      <c r="A451" s="21">
        <v>900818642</v>
      </c>
      <c r="B451" s="18" t="s">
        <v>169</v>
      </c>
      <c r="C451" s="18"/>
      <c r="D451" s="18" t="s">
        <v>230</v>
      </c>
      <c r="E451" s="18" t="s">
        <v>228</v>
      </c>
      <c r="F451" s="18" t="s">
        <v>333</v>
      </c>
      <c r="G451" s="22">
        <v>2016</v>
      </c>
      <c r="H451" s="26">
        <v>43100</v>
      </c>
      <c r="I451" s="18"/>
      <c r="J451" s="18"/>
      <c r="K451" s="21" t="s">
        <v>10</v>
      </c>
      <c r="L451" s="21" t="str">
        <f>IFERROR(VLOOKUP(K451,ORDEN_ERI!A:C,2,0),0)</f>
        <v>Costos financieros</v>
      </c>
      <c r="M451" s="21">
        <f>IFERROR(VLOOKUP(K451,ORDEN_ERI!A:C,3,0),0)</f>
        <v>14</v>
      </c>
      <c r="N451" s="30">
        <v>15740</v>
      </c>
    </row>
    <row r="452" spans="1:14" x14ac:dyDescent="0.25">
      <c r="A452" s="21">
        <v>900818642</v>
      </c>
      <c r="B452" s="18" t="s">
        <v>169</v>
      </c>
      <c r="C452" s="18"/>
      <c r="D452" s="18" t="s">
        <v>230</v>
      </c>
      <c r="E452" s="18" t="s">
        <v>228</v>
      </c>
      <c r="F452" s="18" t="s">
        <v>333</v>
      </c>
      <c r="G452" s="22">
        <v>2017</v>
      </c>
      <c r="H452" s="26">
        <v>43100</v>
      </c>
      <c r="I452" s="18"/>
      <c r="J452" s="18"/>
      <c r="K452" s="21" t="s">
        <v>10</v>
      </c>
      <c r="L452" s="21" t="str">
        <f>IFERROR(VLOOKUP(K452,ORDEN_ERI!A:C,2,0),0)</f>
        <v>Costos financieros</v>
      </c>
      <c r="M452" s="21">
        <f>IFERROR(VLOOKUP(K452,ORDEN_ERI!A:C,3,0),0)</f>
        <v>14</v>
      </c>
      <c r="N452" s="30">
        <v>138768</v>
      </c>
    </row>
    <row r="453" spans="1:14" x14ac:dyDescent="0.25">
      <c r="A453" s="21">
        <v>900818642</v>
      </c>
      <c r="B453" s="18" t="s">
        <v>169</v>
      </c>
      <c r="C453" s="18"/>
      <c r="D453" s="18" t="s">
        <v>230</v>
      </c>
      <c r="E453" s="18" t="s">
        <v>228</v>
      </c>
      <c r="F453" s="18" t="s">
        <v>333</v>
      </c>
      <c r="G453" s="22">
        <v>2016</v>
      </c>
      <c r="H453" s="26">
        <v>43100</v>
      </c>
      <c r="I453" s="18"/>
      <c r="J453" s="18"/>
      <c r="K453" s="21" t="s">
        <v>11</v>
      </c>
      <c r="L453" s="21" t="str">
        <f>IFERROR(VLOOKUP(K453,ORDEN_ERI!A:C,2,0),0)</f>
        <v>Ganancia (pérdida), antes de impuestos</v>
      </c>
      <c r="M453" s="21">
        <f>IFERROR(VLOOKUP(K453,ORDEN_ERI!A:C,3,0),0)</f>
        <v>23</v>
      </c>
      <c r="N453" s="30">
        <v>6559531</v>
      </c>
    </row>
    <row r="454" spans="1:14" x14ac:dyDescent="0.25">
      <c r="A454" s="21">
        <v>900818642</v>
      </c>
      <c r="B454" s="18" t="s">
        <v>169</v>
      </c>
      <c r="C454" s="18"/>
      <c r="D454" s="18" t="s">
        <v>230</v>
      </c>
      <c r="E454" s="18" t="s">
        <v>228</v>
      </c>
      <c r="F454" s="18" t="s">
        <v>333</v>
      </c>
      <c r="G454" s="22">
        <v>2017</v>
      </c>
      <c r="H454" s="26">
        <v>43100</v>
      </c>
      <c r="I454" s="18"/>
      <c r="J454" s="18"/>
      <c r="K454" s="21" t="s">
        <v>11</v>
      </c>
      <c r="L454" s="21" t="str">
        <f>IFERROR(VLOOKUP(K454,ORDEN_ERI!A:C,2,0),0)</f>
        <v>Ganancia (pérdida), antes de impuestos</v>
      </c>
      <c r="M454" s="21">
        <f>IFERROR(VLOOKUP(K454,ORDEN_ERI!A:C,3,0),0)</f>
        <v>23</v>
      </c>
      <c r="N454" s="30">
        <v>21455797</v>
      </c>
    </row>
    <row r="455" spans="1:14" x14ac:dyDescent="0.25">
      <c r="A455" s="21">
        <v>900818642</v>
      </c>
      <c r="B455" s="18" t="s">
        <v>169</v>
      </c>
      <c r="C455" s="18"/>
      <c r="D455" s="18" t="s">
        <v>230</v>
      </c>
      <c r="E455" s="18" t="s">
        <v>228</v>
      </c>
      <c r="F455" s="18" t="s">
        <v>333</v>
      </c>
      <c r="G455" s="22">
        <v>2016</v>
      </c>
      <c r="H455" s="26">
        <v>43100</v>
      </c>
      <c r="I455" s="18"/>
      <c r="J455" s="18"/>
      <c r="K455" s="21" t="s">
        <v>397</v>
      </c>
      <c r="L455" s="21" t="str">
        <f>IFERROR(VLOOKUP(K455,ORDEN_ERI!A:C,2,0),0)</f>
        <v>Gasto (ingreso) por impuestos, operaciones continuadas</v>
      </c>
      <c r="M455" s="21">
        <f>IFERROR(VLOOKUP(K455,ORDEN_ERI!A:C,3,0),0)</f>
        <v>24</v>
      </c>
      <c r="N455" s="30">
        <v>754524</v>
      </c>
    </row>
    <row r="456" spans="1:14" x14ac:dyDescent="0.25">
      <c r="A456" s="21">
        <v>900818642</v>
      </c>
      <c r="B456" s="18" t="s">
        <v>169</v>
      </c>
      <c r="C456" s="18"/>
      <c r="D456" s="18" t="s">
        <v>230</v>
      </c>
      <c r="E456" s="18" t="s">
        <v>228</v>
      </c>
      <c r="F456" s="18" t="s">
        <v>333</v>
      </c>
      <c r="G456" s="22">
        <v>2017</v>
      </c>
      <c r="H456" s="26">
        <v>43100</v>
      </c>
      <c r="I456" s="18"/>
      <c r="J456" s="18"/>
      <c r="K456" s="21" t="s">
        <v>397</v>
      </c>
      <c r="L456" s="21" t="str">
        <f>IFERROR(VLOOKUP(K456,ORDEN_ERI!A:C,2,0),0)</f>
        <v>Gasto (ingreso) por impuestos, operaciones continuadas</v>
      </c>
      <c r="M456" s="21">
        <f>IFERROR(VLOOKUP(K456,ORDEN_ERI!A:C,3,0),0)</f>
        <v>24</v>
      </c>
      <c r="N456" s="30">
        <v>7280852</v>
      </c>
    </row>
    <row r="457" spans="1:14" x14ac:dyDescent="0.25">
      <c r="A457" s="21">
        <v>900818642</v>
      </c>
      <c r="B457" s="18" t="s">
        <v>169</v>
      </c>
      <c r="C457" s="18"/>
      <c r="D457" s="18" t="s">
        <v>230</v>
      </c>
      <c r="E457" s="18" t="s">
        <v>228</v>
      </c>
      <c r="F457" s="18" t="s">
        <v>333</v>
      </c>
      <c r="G457" s="22">
        <v>2016</v>
      </c>
      <c r="H457" s="26">
        <v>43100</v>
      </c>
      <c r="I457" s="18"/>
      <c r="J457" s="18"/>
      <c r="K457" s="21" t="s">
        <v>12</v>
      </c>
      <c r="L457" s="21" t="str">
        <f>IFERROR(VLOOKUP(K457,ORDEN_ERI!A:C,2,0),0)</f>
        <v>Ganancia (pérdida) operaciones continuadas</v>
      </c>
      <c r="M457" s="21">
        <f>IFERROR(VLOOKUP(K457,ORDEN_ERI!A:C,3,0),0)</f>
        <v>26</v>
      </c>
      <c r="N457" s="30">
        <v>5805007</v>
      </c>
    </row>
    <row r="458" spans="1:14" x14ac:dyDescent="0.25">
      <c r="A458" s="21">
        <v>900818642</v>
      </c>
      <c r="B458" s="18" t="s">
        <v>169</v>
      </c>
      <c r="C458" s="18"/>
      <c r="D458" s="18" t="s">
        <v>230</v>
      </c>
      <c r="E458" s="18" t="s">
        <v>228</v>
      </c>
      <c r="F458" s="18" t="s">
        <v>333</v>
      </c>
      <c r="G458" s="22">
        <v>2017</v>
      </c>
      <c r="H458" s="26">
        <v>43100</v>
      </c>
      <c r="I458" s="18"/>
      <c r="J458" s="18"/>
      <c r="K458" s="21" t="s">
        <v>12</v>
      </c>
      <c r="L458" s="21" t="str">
        <f>IFERROR(VLOOKUP(K458,ORDEN_ERI!A:C,2,0),0)</f>
        <v>Ganancia (pérdida) operaciones continuadas</v>
      </c>
      <c r="M458" s="21">
        <f>IFERROR(VLOOKUP(K458,ORDEN_ERI!A:C,3,0),0)</f>
        <v>26</v>
      </c>
      <c r="N458" s="30">
        <v>14174945</v>
      </c>
    </row>
    <row r="459" spans="1:14" x14ac:dyDescent="0.25">
      <c r="A459" s="21">
        <v>900818642</v>
      </c>
      <c r="B459" s="18" t="s">
        <v>169</v>
      </c>
      <c r="C459" s="18"/>
      <c r="D459" s="18" t="s">
        <v>230</v>
      </c>
      <c r="E459" s="18" t="s">
        <v>228</v>
      </c>
      <c r="F459" s="18" t="s">
        <v>333</v>
      </c>
      <c r="G459" s="22">
        <v>2016</v>
      </c>
      <c r="H459" s="26">
        <v>43100</v>
      </c>
      <c r="I459" s="18"/>
      <c r="J459" s="18"/>
      <c r="K459" s="21" t="s">
        <v>13</v>
      </c>
      <c r="L459" s="21" t="str">
        <f>IFERROR(VLOOKUP(K459,ORDEN_ERI!A:C,2,0),0)</f>
        <v>Ganancia (pérdida)</v>
      </c>
      <c r="M459" s="21">
        <f>IFERROR(VLOOKUP(K459,ORDEN_ERI!A:C,3,0),0)</f>
        <v>28</v>
      </c>
      <c r="N459" s="30">
        <v>5805007</v>
      </c>
    </row>
    <row r="460" spans="1:14" x14ac:dyDescent="0.25">
      <c r="A460" s="21">
        <v>900818642</v>
      </c>
      <c r="B460" s="18" t="s">
        <v>169</v>
      </c>
      <c r="C460" s="18"/>
      <c r="D460" s="18" t="s">
        <v>230</v>
      </c>
      <c r="E460" s="18" t="s">
        <v>228</v>
      </c>
      <c r="F460" s="18" t="s">
        <v>333</v>
      </c>
      <c r="G460" s="22">
        <v>2017</v>
      </c>
      <c r="H460" s="26">
        <v>43100</v>
      </c>
      <c r="I460" s="18"/>
      <c r="J460" s="18"/>
      <c r="K460" s="21" t="s">
        <v>13</v>
      </c>
      <c r="L460" s="21" t="str">
        <f>IFERROR(VLOOKUP(K460,ORDEN_ERI!A:C,2,0),0)</f>
        <v>Ganancia (pérdida)</v>
      </c>
      <c r="M460" s="21">
        <f>IFERROR(VLOOKUP(K460,ORDEN_ERI!A:C,3,0),0)</f>
        <v>28</v>
      </c>
      <c r="N460" s="30">
        <v>14174945</v>
      </c>
    </row>
    <row r="461" spans="1:14" x14ac:dyDescent="0.25">
      <c r="A461" s="21">
        <v>860527800</v>
      </c>
      <c r="B461" s="18" t="s">
        <v>296</v>
      </c>
      <c r="C461" s="18"/>
      <c r="D461" s="18" t="s">
        <v>222</v>
      </c>
      <c r="E461" s="18" t="s">
        <v>228</v>
      </c>
      <c r="F461" s="18" t="s">
        <v>224</v>
      </c>
      <c r="G461" s="22">
        <v>2016</v>
      </c>
      <c r="H461" s="23">
        <v>43100</v>
      </c>
      <c r="I461" s="18"/>
      <c r="J461" s="18"/>
      <c r="K461" s="21" t="s">
        <v>1</v>
      </c>
      <c r="L461" s="21" t="str">
        <f>IFERROR(VLOOKUP(K461,ORDEN_ERI!A:C,2,0),0)</f>
        <v>Ingresos de actividades ordinarias</v>
      </c>
      <c r="M461" s="21">
        <f>IFERROR(VLOOKUP(K461,ORDEN_ERI!A:C,3,0),0)</f>
        <v>1</v>
      </c>
      <c r="N461" s="30">
        <v>68756978</v>
      </c>
    </row>
    <row r="462" spans="1:14" x14ac:dyDescent="0.25">
      <c r="A462" s="21">
        <v>860527800</v>
      </c>
      <c r="B462" s="18" t="s">
        <v>296</v>
      </c>
      <c r="C462" s="18"/>
      <c r="D462" s="18" t="s">
        <v>222</v>
      </c>
      <c r="E462" s="18" t="s">
        <v>228</v>
      </c>
      <c r="F462" s="18" t="s">
        <v>224</v>
      </c>
      <c r="G462" s="22">
        <v>2017</v>
      </c>
      <c r="H462" s="23">
        <v>43100</v>
      </c>
      <c r="I462" s="18"/>
      <c r="J462" s="18"/>
      <c r="K462" s="21" t="s">
        <v>1</v>
      </c>
      <c r="L462" s="21" t="str">
        <f>IFERROR(VLOOKUP(K462,ORDEN_ERI!A:C,2,0),0)</f>
        <v>Ingresos de actividades ordinarias</v>
      </c>
      <c r="M462" s="21">
        <f>IFERROR(VLOOKUP(K462,ORDEN_ERI!A:C,3,0),0)</f>
        <v>1</v>
      </c>
      <c r="N462" s="30">
        <v>110415466</v>
      </c>
    </row>
    <row r="463" spans="1:14" x14ac:dyDescent="0.25">
      <c r="A463" s="21">
        <v>860527800</v>
      </c>
      <c r="B463" s="18" t="s">
        <v>296</v>
      </c>
      <c r="C463" s="18"/>
      <c r="D463" s="18" t="s">
        <v>222</v>
      </c>
      <c r="E463" s="18" t="s">
        <v>228</v>
      </c>
      <c r="F463" s="18" t="s">
        <v>224</v>
      </c>
      <c r="G463" s="22">
        <v>2016</v>
      </c>
      <c r="H463" s="23">
        <v>43100</v>
      </c>
      <c r="I463" s="18"/>
      <c r="J463" s="18"/>
      <c r="K463" s="21" t="s">
        <v>2</v>
      </c>
      <c r="L463" s="21" t="str">
        <f>IFERROR(VLOOKUP(K463,ORDEN_ERI!A:C,2,0),0)</f>
        <v>Costo de ventas</v>
      </c>
      <c r="M463" s="21">
        <f>IFERROR(VLOOKUP(K463,ORDEN_ERI!A:C,3,0),0)</f>
        <v>2</v>
      </c>
      <c r="N463" s="30">
        <v>57808200</v>
      </c>
    </row>
    <row r="464" spans="1:14" x14ac:dyDescent="0.25">
      <c r="A464" s="21">
        <v>860527800</v>
      </c>
      <c r="B464" s="18" t="s">
        <v>296</v>
      </c>
      <c r="C464" s="18"/>
      <c r="D464" s="18" t="s">
        <v>222</v>
      </c>
      <c r="E464" s="18" t="s">
        <v>228</v>
      </c>
      <c r="F464" s="18" t="s">
        <v>224</v>
      </c>
      <c r="G464" s="22">
        <v>2017</v>
      </c>
      <c r="H464" s="23">
        <v>43100</v>
      </c>
      <c r="I464" s="18"/>
      <c r="J464" s="18"/>
      <c r="K464" s="21" t="s">
        <v>2</v>
      </c>
      <c r="L464" s="21" t="str">
        <f>IFERROR(VLOOKUP(K464,ORDEN_ERI!A:C,2,0),0)</f>
        <v>Costo de ventas</v>
      </c>
      <c r="M464" s="21">
        <f>IFERROR(VLOOKUP(K464,ORDEN_ERI!A:C,3,0),0)</f>
        <v>2</v>
      </c>
      <c r="N464" s="30">
        <v>102433116</v>
      </c>
    </row>
    <row r="465" spans="1:14" x14ac:dyDescent="0.25">
      <c r="A465" s="21">
        <v>860527800</v>
      </c>
      <c r="B465" s="18" t="s">
        <v>296</v>
      </c>
      <c r="C465" s="18"/>
      <c r="D465" s="18" t="s">
        <v>222</v>
      </c>
      <c r="E465" s="18" t="s">
        <v>228</v>
      </c>
      <c r="F465" s="18" t="s">
        <v>224</v>
      </c>
      <c r="G465" s="22">
        <v>2016</v>
      </c>
      <c r="H465" s="23">
        <v>43100</v>
      </c>
      <c r="I465" s="18"/>
      <c r="J465" s="18"/>
      <c r="K465" s="21" t="s">
        <v>3</v>
      </c>
      <c r="L465" s="21" t="str">
        <f>IFERROR(VLOOKUP(K465,ORDEN_ERI!A:C,2,0),0)</f>
        <v>Ganancia bruta</v>
      </c>
      <c r="M465" s="21">
        <f>IFERROR(VLOOKUP(K465,ORDEN_ERI!A:C,3,0),0)</f>
        <v>3</v>
      </c>
      <c r="N465" s="30">
        <v>10948778</v>
      </c>
    </row>
    <row r="466" spans="1:14" x14ac:dyDescent="0.25">
      <c r="A466" s="21">
        <v>860527800</v>
      </c>
      <c r="B466" s="18" t="s">
        <v>296</v>
      </c>
      <c r="C466" s="18"/>
      <c r="D466" s="18" t="s">
        <v>222</v>
      </c>
      <c r="E466" s="18" t="s">
        <v>228</v>
      </c>
      <c r="F466" s="18" t="s">
        <v>224</v>
      </c>
      <c r="G466" s="22">
        <v>2017</v>
      </c>
      <c r="H466" s="23">
        <v>43100</v>
      </c>
      <c r="I466" s="18"/>
      <c r="J466" s="18"/>
      <c r="K466" s="21" t="s">
        <v>3</v>
      </c>
      <c r="L466" s="21" t="str">
        <f>IFERROR(VLOOKUP(K466,ORDEN_ERI!A:C,2,0),0)</f>
        <v>Ganancia bruta</v>
      </c>
      <c r="M466" s="21">
        <f>IFERROR(VLOOKUP(K466,ORDEN_ERI!A:C,3,0),0)</f>
        <v>3</v>
      </c>
      <c r="N466" s="30">
        <v>7982350</v>
      </c>
    </row>
    <row r="467" spans="1:14" x14ac:dyDescent="0.25">
      <c r="A467" s="21">
        <v>860527800</v>
      </c>
      <c r="B467" s="18" t="s">
        <v>296</v>
      </c>
      <c r="C467" s="18"/>
      <c r="D467" s="18" t="s">
        <v>222</v>
      </c>
      <c r="E467" s="18" t="s">
        <v>228</v>
      </c>
      <c r="F467" s="18" t="s">
        <v>224</v>
      </c>
      <c r="G467" s="22">
        <v>2016</v>
      </c>
      <c r="H467" s="23">
        <v>43100</v>
      </c>
      <c r="I467" s="18"/>
      <c r="J467" s="18"/>
      <c r="K467" s="21" t="s">
        <v>4</v>
      </c>
      <c r="L467" s="21" t="str">
        <f>IFERROR(VLOOKUP(K467,ORDEN_ERI!A:C,2,0),0)</f>
        <v>Otros ingresos</v>
      </c>
      <c r="M467" s="21">
        <f>IFERROR(VLOOKUP(K467,ORDEN_ERI!A:C,3,0),0)</f>
        <v>9</v>
      </c>
      <c r="N467" s="30">
        <v>932243</v>
      </c>
    </row>
    <row r="468" spans="1:14" x14ac:dyDescent="0.25">
      <c r="A468" s="21">
        <v>860527800</v>
      </c>
      <c r="B468" s="18" t="s">
        <v>296</v>
      </c>
      <c r="C468" s="18"/>
      <c r="D468" s="18" t="s">
        <v>222</v>
      </c>
      <c r="E468" s="18" t="s">
        <v>228</v>
      </c>
      <c r="F468" s="18" t="s">
        <v>224</v>
      </c>
      <c r="G468" s="22">
        <v>2017</v>
      </c>
      <c r="H468" s="23">
        <v>43100</v>
      </c>
      <c r="I468" s="18"/>
      <c r="J468" s="18"/>
      <c r="K468" s="21" t="s">
        <v>4</v>
      </c>
      <c r="L468" s="21" t="str">
        <f>IFERROR(VLOOKUP(K468,ORDEN_ERI!A:C,2,0),0)</f>
        <v>Otros ingresos</v>
      </c>
      <c r="M468" s="21">
        <f>IFERROR(VLOOKUP(K468,ORDEN_ERI!A:C,3,0),0)</f>
        <v>9</v>
      </c>
      <c r="N468" s="30">
        <v>5331548</v>
      </c>
    </row>
    <row r="469" spans="1:14" x14ac:dyDescent="0.25">
      <c r="A469" s="21">
        <v>860527800</v>
      </c>
      <c r="B469" s="18" t="s">
        <v>296</v>
      </c>
      <c r="C469" s="18"/>
      <c r="D469" s="18" t="s">
        <v>222</v>
      </c>
      <c r="E469" s="18" t="s">
        <v>228</v>
      </c>
      <c r="F469" s="18" t="s">
        <v>224</v>
      </c>
      <c r="G469" s="22">
        <v>2016</v>
      </c>
      <c r="H469" s="23">
        <v>43100</v>
      </c>
      <c r="I469" s="18"/>
      <c r="J469" s="18"/>
      <c r="K469" s="21" t="s">
        <v>6</v>
      </c>
      <c r="L469" s="21" t="str">
        <f>IFERROR(VLOOKUP(K469,ORDEN_ERI!A:C,2,0),0)</f>
        <v>Gastos de administración</v>
      </c>
      <c r="M469" s="21">
        <f>IFERROR(VLOOKUP(K469,ORDEN_ERI!A:C,3,0),0)</f>
        <v>4</v>
      </c>
      <c r="N469" s="30">
        <v>2506240</v>
      </c>
    </row>
    <row r="470" spans="1:14" x14ac:dyDescent="0.25">
      <c r="A470" s="21">
        <v>860527800</v>
      </c>
      <c r="B470" s="18" t="s">
        <v>296</v>
      </c>
      <c r="C470" s="18"/>
      <c r="D470" s="18" t="s">
        <v>222</v>
      </c>
      <c r="E470" s="18" t="s">
        <v>228</v>
      </c>
      <c r="F470" s="18" t="s">
        <v>224</v>
      </c>
      <c r="G470" s="22">
        <v>2017</v>
      </c>
      <c r="H470" s="23">
        <v>43100</v>
      </c>
      <c r="I470" s="18"/>
      <c r="J470" s="18"/>
      <c r="K470" s="21" t="s">
        <v>6</v>
      </c>
      <c r="L470" s="21" t="str">
        <f>IFERROR(VLOOKUP(K470,ORDEN_ERI!A:C,2,0),0)</f>
        <v>Gastos de administración</v>
      </c>
      <c r="M470" s="21">
        <f>IFERROR(VLOOKUP(K470,ORDEN_ERI!A:C,3,0),0)</f>
        <v>4</v>
      </c>
      <c r="N470" s="30">
        <v>3503297</v>
      </c>
    </row>
    <row r="471" spans="1:14" x14ac:dyDescent="0.25">
      <c r="A471" s="21">
        <v>860527800</v>
      </c>
      <c r="B471" s="18" t="s">
        <v>296</v>
      </c>
      <c r="C471" s="18"/>
      <c r="D471" s="18" t="s">
        <v>222</v>
      </c>
      <c r="E471" s="18" t="s">
        <v>228</v>
      </c>
      <c r="F471" s="18" t="s">
        <v>224</v>
      </c>
      <c r="G471" s="22">
        <v>2016</v>
      </c>
      <c r="H471" s="23">
        <v>43100</v>
      </c>
      <c r="I471" s="18"/>
      <c r="J471" s="18"/>
      <c r="K471" s="21" t="s">
        <v>395</v>
      </c>
      <c r="L471" s="21" t="str">
        <f>IFERROR(VLOOKUP(K471,ORDEN_ERI!A:C,2,0),0)</f>
        <v>Otros gastos, por función</v>
      </c>
      <c r="M471" s="21">
        <f>IFERROR(VLOOKUP(K471,ORDEN_ERI!A:C,3,0),0)</f>
        <v>6</v>
      </c>
      <c r="N471" s="30">
        <v>1729874</v>
      </c>
    </row>
    <row r="472" spans="1:14" x14ac:dyDescent="0.25">
      <c r="A472" s="21">
        <v>860527800</v>
      </c>
      <c r="B472" s="18" t="s">
        <v>296</v>
      </c>
      <c r="C472" s="18"/>
      <c r="D472" s="18" t="s">
        <v>222</v>
      </c>
      <c r="E472" s="18" t="s">
        <v>228</v>
      </c>
      <c r="F472" s="18" t="s">
        <v>224</v>
      </c>
      <c r="G472" s="22">
        <v>2017</v>
      </c>
      <c r="H472" s="23">
        <v>43100</v>
      </c>
      <c r="I472" s="18"/>
      <c r="J472" s="18"/>
      <c r="K472" s="21" t="s">
        <v>395</v>
      </c>
      <c r="L472" s="21" t="str">
        <f>IFERROR(VLOOKUP(K472,ORDEN_ERI!A:C,2,0),0)</f>
        <v>Otros gastos, por función</v>
      </c>
      <c r="M472" s="21">
        <f>IFERROR(VLOOKUP(K472,ORDEN_ERI!A:C,3,0),0)</f>
        <v>6</v>
      </c>
      <c r="N472" s="30">
        <v>2896825</v>
      </c>
    </row>
    <row r="473" spans="1:14" x14ac:dyDescent="0.25">
      <c r="A473" s="21">
        <v>860527800</v>
      </c>
      <c r="B473" s="18" t="s">
        <v>296</v>
      </c>
      <c r="C473" s="18"/>
      <c r="D473" s="18" t="s">
        <v>222</v>
      </c>
      <c r="E473" s="18" t="s">
        <v>228</v>
      </c>
      <c r="F473" s="18" t="s">
        <v>224</v>
      </c>
      <c r="G473" s="22">
        <v>2016</v>
      </c>
      <c r="H473" s="23">
        <v>43100</v>
      </c>
      <c r="I473" s="18"/>
      <c r="J473" s="18"/>
      <c r="K473" s="21" t="s">
        <v>8</v>
      </c>
      <c r="L473" s="21" t="str">
        <f>IFERROR(VLOOKUP(K473,ORDEN_ERI!A:C,2,0),0)</f>
        <v>Ganancia (pérdida) por actividades de operación</v>
      </c>
      <c r="M473" s="21">
        <f>IFERROR(VLOOKUP(K473,ORDEN_ERI!A:C,3,0),0)</f>
        <v>11</v>
      </c>
      <c r="N473" s="30">
        <v>7644907</v>
      </c>
    </row>
    <row r="474" spans="1:14" x14ac:dyDescent="0.25">
      <c r="A474" s="21">
        <v>860527800</v>
      </c>
      <c r="B474" s="18" t="s">
        <v>296</v>
      </c>
      <c r="C474" s="18"/>
      <c r="D474" s="18" t="s">
        <v>222</v>
      </c>
      <c r="E474" s="18" t="s">
        <v>228</v>
      </c>
      <c r="F474" s="18" t="s">
        <v>224</v>
      </c>
      <c r="G474" s="22">
        <v>2017</v>
      </c>
      <c r="H474" s="23">
        <v>43100</v>
      </c>
      <c r="I474" s="18"/>
      <c r="J474" s="18"/>
      <c r="K474" s="21" t="s">
        <v>8</v>
      </c>
      <c r="L474" s="21" t="str">
        <f>IFERROR(VLOOKUP(K474,ORDEN_ERI!A:C,2,0),0)</f>
        <v>Ganancia (pérdida) por actividades de operación</v>
      </c>
      <c r="M474" s="21">
        <f>IFERROR(VLOOKUP(K474,ORDEN_ERI!A:C,3,0),0)</f>
        <v>11</v>
      </c>
      <c r="N474" s="30">
        <v>6913776</v>
      </c>
    </row>
    <row r="475" spans="1:14" x14ac:dyDescent="0.25">
      <c r="A475" s="21">
        <v>860527800</v>
      </c>
      <c r="B475" s="18" t="s">
        <v>296</v>
      </c>
      <c r="C475" s="18"/>
      <c r="D475" s="18" t="s">
        <v>222</v>
      </c>
      <c r="E475" s="18" t="s">
        <v>228</v>
      </c>
      <c r="F475" s="18" t="s">
        <v>224</v>
      </c>
      <c r="G475" s="22">
        <v>2016</v>
      </c>
      <c r="H475" s="23">
        <v>43100</v>
      </c>
      <c r="I475" s="18"/>
      <c r="J475" s="18"/>
      <c r="K475" s="21" t="s">
        <v>9</v>
      </c>
      <c r="L475" s="21" t="str">
        <f>IFERROR(VLOOKUP(K475,ORDEN_ERI!A:C,2,0),0)</f>
        <v>Ingresos financieros</v>
      </c>
      <c r="M475" s="21">
        <f>IFERROR(VLOOKUP(K475,ORDEN_ERI!A:C,3,0),0)</f>
        <v>13</v>
      </c>
      <c r="N475" s="30">
        <v>447067</v>
      </c>
    </row>
    <row r="476" spans="1:14" x14ac:dyDescent="0.25">
      <c r="A476" s="21">
        <v>860527800</v>
      </c>
      <c r="B476" s="18" t="s">
        <v>296</v>
      </c>
      <c r="C476" s="18"/>
      <c r="D476" s="18" t="s">
        <v>222</v>
      </c>
      <c r="E476" s="18" t="s">
        <v>228</v>
      </c>
      <c r="F476" s="18" t="s">
        <v>224</v>
      </c>
      <c r="G476" s="22">
        <v>2017</v>
      </c>
      <c r="H476" s="23">
        <v>43100</v>
      </c>
      <c r="I476" s="18"/>
      <c r="J476" s="18"/>
      <c r="K476" s="21" t="s">
        <v>9</v>
      </c>
      <c r="L476" s="21" t="str">
        <f>IFERROR(VLOOKUP(K476,ORDEN_ERI!A:C,2,0),0)</f>
        <v>Ingresos financieros</v>
      </c>
      <c r="M476" s="21">
        <f>IFERROR(VLOOKUP(K476,ORDEN_ERI!A:C,3,0),0)</f>
        <v>13</v>
      </c>
      <c r="N476" s="30">
        <v>599764</v>
      </c>
    </row>
    <row r="477" spans="1:14" x14ac:dyDescent="0.25">
      <c r="A477" s="21">
        <v>860527800</v>
      </c>
      <c r="B477" s="18" t="s">
        <v>296</v>
      </c>
      <c r="C477" s="18"/>
      <c r="D477" s="18" t="s">
        <v>222</v>
      </c>
      <c r="E477" s="18" t="s">
        <v>228</v>
      </c>
      <c r="F477" s="18" t="s">
        <v>224</v>
      </c>
      <c r="G477" s="22">
        <v>2016</v>
      </c>
      <c r="H477" s="23">
        <v>43100</v>
      </c>
      <c r="I477" s="18"/>
      <c r="J477" s="18"/>
      <c r="K477" s="21" t="s">
        <v>10</v>
      </c>
      <c r="L477" s="21" t="str">
        <f>IFERROR(VLOOKUP(K477,ORDEN_ERI!A:C,2,0),0)</f>
        <v>Costos financieros</v>
      </c>
      <c r="M477" s="21">
        <f>IFERROR(VLOOKUP(K477,ORDEN_ERI!A:C,3,0),0)</f>
        <v>14</v>
      </c>
      <c r="N477" s="30">
        <v>187242</v>
      </c>
    </row>
    <row r="478" spans="1:14" x14ac:dyDescent="0.25">
      <c r="A478" s="21">
        <v>860527800</v>
      </c>
      <c r="B478" s="18" t="s">
        <v>296</v>
      </c>
      <c r="C478" s="18"/>
      <c r="D478" s="18" t="s">
        <v>222</v>
      </c>
      <c r="E478" s="18" t="s">
        <v>228</v>
      </c>
      <c r="F478" s="18" t="s">
        <v>224</v>
      </c>
      <c r="G478" s="22">
        <v>2017</v>
      </c>
      <c r="H478" s="23">
        <v>43100</v>
      </c>
      <c r="I478" s="18"/>
      <c r="J478" s="18"/>
      <c r="K478" s="21" t="s">
        <v>10</v>
      </c>
      <c r="L478" s="21" t="str">
        <f>IFERROR(VLOOKUP(K478,ORDEN_ERI!A:C,2,0),0)</f>
        <v>Costos financieros</v>
      </c>
      <c r="M478" s="21">
        <f>IFERROR(VLOOKUP(K478,ORDEN_ERI!A:C,3,0),0)</f>
        <v>14</v>
      </c>
      <c r="N478" s="30">
        <v>1185248</v>
      </c>
    </row>
    <row r="479" spans="1:14" x14ac:dyDescent="0.25">
      <c r="A479" s="21">
        <v>860527800</v>
      </c>
      <c r="B479" s="18" t="s">
        <v>296</v>
      </c>
      <c r="C479" s="18"/>
      <c r="D479" s="18" t="s">
        <v>222</v>
      </c>
      <c r="E479" s="18" t="s">
        <v>228</v>
      </c>
      <c r="F479" s="18" t="s">
        <v>224</v>
      </c>
      <c r="G479" s="22">
        <v>2016</v>
      </c>
      <c r="H479" s="23">
        <v>43100</v>
      </c>
      <c r="I479" s="18"/>
      <c r="J479" s="18"/>
      <c r="K479" s="21" t="s">
        <v>11</v>
      </c>
      <c r="L479" s="21" t="str">
        <f>IFERROR(VLOOKUP(K479,ORDEN_ERI!A:C,2,0),0)</f>
        <v>Ganancia (pérdida), antes de impuestos</v>
      </c>
      <c r="M479" s="21">
        <f>IFERROR(VLOOKUP(K479,ORDEN_ERI!A:C,3,0),0)</f>
        <v>23</v>
      </c>
      <c r="N479" s="30">
        <v>7904732</v>
      </c>
    </row>
    <row r="480" spans="1:14" x14ac:dyDescent="0.25">
      <c r="A480" s="21">
        <v>860527800</v>
      </c>
      <c r="B480" s="18" t="s">
        <v>296</v>
      </c>
      <c r="C480" s="18"/>
      <c r="D480" s="18" t="s">
        <v>222</v>
      </c>
      <c r="E480" s="18" t="s">
        <v>228</v>
      </c>
      <c r="F480" s="18" t="s">
        <v>224</v>
      </c>
      <c r="G480" s="22">
        <v>2017</v>
      </c>
      <c r="H480" s="23">
        <v>43100</v>
      </c>
      <c r="I480" s="18"/>
      <c r="J480" s="18"/>
      <c r="K480" s="21" t="s">
        <v>11</v>
      </c>
      <c r="L480" s="21" t="str">
        <f>IFERROR(VLOOKUP(K480,ORDEN_ERI!A:C,2,0),0)</f>
        <v>Ganancia (pérdida), antes de impuestos</v>
      </c>
      <c r="M480" s="21">
        <f>IFERROR(VLOOKUP(K480,ORDEN_ERI!A:C,3,0),0)</f>
        <v>23</v>
      </c>
      <c r="N480" s="30">
        <v>6328292</v>
      </c>
    </row>
    <row r="481" spans="1:14" x14ac:dyDescent="0.25">
      <c r="A481" s="21">
        <v>860527800</v>
      </c>
      <c r="B481" s="18" t="s">
        <v>296</v>
      </c>
      <c r="C481" s="18"/>
      <c r="D481" s="18" t="s">
        <v>222</v>
      </c>
      <c r="E481" s="18" t="s">
        <v>228</v>
      </c>
      <c r="F481" s="18" t="s">
        <v>224</v>
      </c>
      <c r="G481" s="22">
        <v>2016</v>
      </c>
      <c r="H481" s="23">
        <v>43100</v>
      </c>
      <c r="I481" s="18"/>
      <c r="J481" s="18"/>
      <c r="K481" s="21" t="s">
        <v>397</v>
      </c>
      <c r="L481" s="21" t="str">
        <f>IFERROR(VLOOKUP(K481,ORDEN_ERI!A:C,2,0),0)</f>
        <v>Gasto (ingreso) por impuestos, operaciones continuadas</v>
      </c>
      <c r="M481" s="21">
        <f>IFERROR(VLOOKUP(K481,ORDEN_ERI!A:C,3,0),0)</f>
        <v>24</v>
      </c>
      <c r="N481" s="30">
        <v>127536</v>
      </c>
    </row>
    <row r="482" spans="1:14" x14ac:dyDescent="0.25">
      <c r="A482" s="21">
        <v>860527800</v>
      </c>
      <c r="B482" s="18" t="s">
        <v>296</v>
      </c>
      <c r="C482" s="18"/>
      <c r="D482" s="18" t="s">
        <v>222</v>
      </c>
      <c r="E482" s="18" t="s">
        <v>228</v>
      </c>
      <c r="F482" s="18" t="s">
        <v>224</v>
      </c>
      <c r="G482" s="22">
        <v>2017</v>
      </c>
      <c r="H482" s="23">
        <v>43100</v>
      </c>
      <c r="I482" s="18"/>
      <c r="J482" s="18"/>
      <c r="K482" s="21" t="s">
        <v>397</v>
      </c>
      <c r="L482" s="21" t="str">
        <f>IFERROR(VLOOKUP(K482,ORDEN_ERI!A:C,2,0),0)</f>
        <v>Gasto (ingreso) por impuestos, operaciones continuadas</v>
      </c>
      <c r="M482" s="21">
        <f>IFERROR(VLOOKUP(K482,ORDEN_ERI!A:C,3,0),0)</f>
        <v>24</v>
      </c>
      <c r="N482" s="30">
        <v>168936</v>
      </c>
    </row>
    <row r="483" spans="1:14" x14ac:dyDescent="0.25">
      <c r="A483" s="21">
        <v>860527800</v>
      </c>
      <c r="B483" s="18" t="s">
        <v>296</v>
      </c>
      <c r="C483" s="18"/>
      <c r="D483" s="18" t="s">
        <v>222</v>
      </c>
      <c r="E483" s="18" t="s">
        <v>228</v>
      </c>
      <c r="F483" s="18" t="s">
        <v>224</v>
      </c>
      <c r="G483" s="22">
        <v>2016</v>
      </c>
      <c r="H483" s="23">
        <v>43100</v>
      </c>
      <c r="I483" s="18"/>
      <c r="J483" s="18"/>
      <c r="K483" s="21" t="s">
        <v>12</v>
      </c>
      <c r="L483" s="21" t="str">
        <f>IFERROR(VLOOKUP(K483,ORDEN_ERI!A:C,2,0),0)</f>
        <v>Ganancia (pérdida) operaciones continuadas</v>
      </c>
      <c r="M483" s="21">
        <f>IFERROR(VLOOKUP(K483,ORDEN_ERI!A:C,3,0),0)</f>
        <v>26</v>
      </c>
      <c r="N483" s="30">
        <v>7777196</v>
      </c>
    </row>
    <row r="484" spans="1:14" x14ac:dyDescent="0.25">
      <c r="A484" s="21">
        <v>860527800</v>
      </c>
      <c r="B484" s="18" t="s">
        <v>296</v>
      </c>
      <c r="C484" s="18"/>
      <c r="D484" s="18" t="s">
        <v>222</v>
      </c>
      <c r="E484" s="18" t="s">
        <v>228</v>
      </c>
      <c r="F484" s="18" t="s">
        <v>224</v>
      </c>
      <c r="G484" s="22">
        <v>2017</v>
      </c>
      <c r="H484" s="23">
        <v>43100</v>
      </c>
      <c r="I484" s="18"/>
      <c r="J484" s="18"/>
      <c r="K484" s="21" t="s">
        <v>12</v>
      </c>
      <c r="L484" s="21" t="str">
        <f>IFERROR(VLOOKUP(K484,ORDEN_ERI!A:C,2,0),0)</f>
        <v>Ganancia (pérdida) operaciones continuadas</v>
      </c>
      <c r="M484" s="21">
        <f>IFERROR(VLOOKUP(K484,ORDEN_ERI!A:C,3,0),0)</f>
        <v>26</v>
      </c>
      <c r="N484" s="30">
        <v>6159356</v>
      </c>
    </row>
    <row r="485" spans="1:14" x14ac:dyDescent="0.25">
      <c r="A485" s="21">
        <v>860527800</v>
      </c>
      <c r="B485" s="18" t="s">
        <v>296</v>
      </c>
      <c r="C485" s="18"/>
      <c r="D485" s="18" t="s">
        <v>222</v>
      </c>
      <c r="E485" s="18" t="s">
        <v>228</v>
      </c>
      <c r="F485" s="18" t="s">
        <v>224</v>
      </c>
      <c r="G485" s="22">
        <v>2016</v>
      </c>
      <c r="H485" s="23">
        <v>43100</v>
      </c>
      <c r="I485" s="18"/>
      <c r="J485" s="18"/>
      <c r="K485" s="21" t="s">
        <v>13</v>
      </c>
      <c r="L485" s="21" t="str">
        <f>IFERROR(VLOOKUP(K485,ORDEN_ERI!A:C,2,0),0)</f>
        <v>Ganancia (pérdida)</v>
      </c>
      <c r="M485" s="21">
        <f>IFERROR(VLOOKUP(K485,ORDEN_ERI!A:C,3,0),0)</f>
        <v>28</v>
      </c>
      <c r="N485" s="30">
        <v>7777196</v>
      </c>
    </row>
    <row r="486" spans="1:14" x14ac:dyDescent="0.25">
      <c r="A486" s="21">
        <v>860527800</v>
      </c>
      <c r="B486" s="18" t="s">
        <v>296</v>
      </c>
      <c r="C486" s="18"/>
      <c r="D486" s="18" t="s">
        <v>222</v>
      </c>
      <c r="E486" s="18" t="s">
        <v>228</v>
      </c>
      <c r="F486" s="18" t="s">
        <v>224</v>
      </c>
      <c r="G486" s="22">
        <v>2017</v>
      </c>
      <c r="H486" s="23">
        <v>43100</v>
      </c>
      <c r="I486" s="18"/>
      <c r="J486" s="18"/>
      <c r="K486" s="21" t="s">
        <v>13</v>
      </c>
      <c r="L486" s="21" t="str">
        <f>IFERROR(VLOOKUP(K486,ORDEN_ERI!A:C,2,0),0)</f>
        <v>Ganancia (pérdida)</v>
      </c>
      <c r="M486" s="21">
        <f>IFERROR(VLOOKUP(K486,ORDEN_ERI!A:C,3,0),0)</f>
        <v>28</v>
      </c>
      <c r="N486" s="30">
        <v>6159356</v>
      </c>
    </row>
    <row r="487" spans="1:14" x14ac:dyDescent="0.25">
      <c r="A487" s="21">
        <v>890905022</v>
      </c>
      <c r="B487" s="18" t="s">
        <v>370</v>
      </c>
      <c r="C487" s="18"/>
      <c r="D487" s="18" t="s">
        <v>230</v>
      </c>
      <c r="E487" s="18" t="s">
        <v>223</v>
      </c>
      <c r="F487" s="18" t="s">
        <v>360</v>
      </c>
      <c r="G487" s="22">
        <v>2016</v>
      </c>
      <c r="H487" s="26">
        <v>43100</v>
      </c>
      <c r="I487" s="18"/>
      <c r="J487" s="18"/>
      <c r="K487" s="18" t="s">
        <v>1</v>
      </c>
      <c r="L487" s="21" t="str">
        <f>IFERROR(VLOOKUP(K487,ORDEN_ERI!A:C,2,0),0)</f>
        <v>Ingresos de actividades ordinarias</v>
      </c>
      <c r="M487" s="21">
        <f>IFERROR(VLOOKUP(K487,ORDEN_ERI!A:C,3,0),0)</f>
        <v>1</v>
      </c>
      <c r="N487" s="30">
        <v>195627426</v>
      </c>
    </row>
    <row r="488" spans="1:14" x14ac:dyDescent="0.25">
      <c r="A488" s="21">
        <v>890905022</v>
      </c>
      <c r="B488" s="18" t="s">
        <v>370</v>
      </c>
      <c r="C488" s="18"/>
      <c r="D488" s="18" t="s">
        <v>230</v>
      </c>
      <c r="E488" s="18" t="s">
        <v>223</v>
      </c>
      <c r="F488" s="18" t="s">
        <v>360</v>
      </c>
      <c r="G488" s="22">
        <v>2017</v>
      </c>
      <c r="H488" s="26">
        <v>43100</v>
      </c>
      <c r="I488" s="18"/>
      <c r="J488" s="18"/>
      <c r="K488" s="18" t="s">
        <v>1</v>
      </c>
      <c r="L488" s="21" t="str">
        <f>IFERROR(VLOOKUP(K488,ORDEN_ERI!A:C,2,0),0)</f>
        <v>Ingresos de actividades ordinarias</v>
      </c>
      <c r="M488" s="21">
        <f>IFERROR(VLOOKUP(K488,ORDEN_ERI!A:C,3,0),0)</f>
        <v>1</v>
      </c>
      <c r="N488" s="30">
        <v>178339479</v>
      </c>
    </row>
    <row r="489" spans="1:14" x14ac:dyDescent="0.25">
      <c r="A489" s="21">
        <v>890905022</v>
      </c>
      <c r="B489" s="18" t="s">
        <v>370</v>
      </c>
      <c r="C489" s="18"/>
      <c r="D489" s="18" t="s">
        <v>230</v>
      </c>
      <c r="E489" s="18" t="s">
        <v>223</v>
      </c>
      <c r="F489" s="18" t="s">
        <v>360</v>
      </c>
      <c r="G489" s="22">
        <v>2016</v>
      </c>
      <c r="H489" s="26">
        <v>43100</v>
      </c>
      <c r="I489" s="18"/>
      <c r="J489" s="18"/>
      <c r="K489" s="18" t="s">
        <v>2</v>
      </c>
      <c r="L489" s="21" t="str">
        <f>IFERROR(VLOOKUP(K489,ORDEN_ERI!A:C,2,0),0)</f>
        <v>Costo de ventas</v>
      </c>
      <c r="M489" s="21">
        <f>IFERROR(VLOOKUP(K489,ORDEN_ERI!A:C,3,0),0)</f>
        <v>2</v>
      </c>
      <c r="N489" s="30">
        <v>181768962</v>
      </c>
    </row>
    <row r="490" spans="1:14" x14ac:dyDescent="0.25">
      <c r="A490" s="21">
        <v>890905022</v>
      </c>
      <c r="B490" s="18" t="s">
        <v>370</v>
      </c>
      <c r="C490" s="18"/>
      <c r="D490" s="18" t="s">
        <v>230</v>
      </c>
      <c r="E490" s="18" t="s">
        <v>223</v>
      </c>
      <c r="F490" s="18" t="s">
        <v>360</v>
      </c>
      <c r="G490" s="22">
        <v>2017</v>
      </c>
      <c r="H490" s="26">
        <v>43100</v>
      </c>
      <c r="I490" s="18"/>
      <c r="J490" s="18"/>
      <c r="K490" s="18" t="s">
        <v>2</v>
      </c>
      <c r="L490" s="21" t="str">
        <f>IFERROR(VLOOKUP(K490,ORDEN_ERI!A:C,2,0),0)</f>
        <v>Costo de ventas</v>
      </c>
      <c r="M490" s="21">
        <f>IFERROR(VLOOKUP(K490,ORDEN_ERI!A:C,3,0),0)</f>
        <v>2</v>
      </c>
      <c r="N490" s="30">
        <v>165007520</v>
      </c>
    </row>
    <row r="491" spans="1:14" x14ac:dyDescent="0.25">
      <c r="A491" s="21">
        <v>890905022</v>
      </c>
      <c r="B491" s="18" t="s">
        <v>370</v>
      </c>
      <c r="C491" s="18"/>
      <c r="D491" s="18" t="s">
        <v>230</v>
      </c>
      <c r="E491" s="18" t="s">
        <v>223</v>
      </c>
      <c r="F491" s="18" t="s">
        <v>360</v>
      </c>
      <c r="G491" s="22">
        <v>2016</v>
      </c>
      <c r="H491" s="26">
        <v>43100</v>
      </c>
      <c r="I491" s="18"/>
      <c r="J491" s="18"/>
      <c r="K491" s="18" t="s">
        <v>3</v>
      </c>
      <c r="L491" s="21" t="str">
        <f>IFERROR(VLOOKUP(K491,ORDEN_ERI!A:C,2,0),0)</f>
        <v>Ganancia bruta</v>
      </c>
      <c r="M491" s="21">
        <f>IFERROR(VLOOKUP(K491,ORDEN_ERI!A:C,3,0),0)</f>
        <v>3</v>
      </c>
      <c r="N491" s="30">
        <v>13858464</v>
      </c>
    </row>
    <row r="492" spans="1:14" x14ac:dyDescent="0.25">
      <c r="A492" s="21">
        <v>890905022</v>
      </c>
      <c r="B492" s="18" t="s">
        <v>370</v>
      </c>
      <c r="C492" s="18"/>
      <c r="D492" s="18" t="s">
        <v>230</v>
      </c>
      <c r="E492" s="18" t="s">
        <v>223</v>
      </c>
      <c r="F492" s="18" t="s">
        <v>360</v>
      </c>
      <c r="G492" s="22">
        <v>2017</v>
      </c>
      <c r="H492" s="26">
        <v>43100</v>
      </c>
      <c r="I492" s="18"/>
      <c r="J492" s="18"/>
      <c r="K492" s="18" t="s">
        <v>3</v>
      </c>
      <c r="L492" s="21" t="str">
        <f>IFERROR(VLOOKUP(K492,ORDEN_ERI!A:C,2,0),0)</f>
        <v>Ganancia bruta</v>
      </c>
      <c r="M492" s="21">
        <f>IFERROR(VLOOKUP(K492,ORDEN_ERI!A:C,3,0),0)</f>
        <v>3</v>
      </c>
      <c r="N492" s="30">
        <v>13331959</v>
      </c>
    </row>
    <row r="493" spans="1:14" x14ac:dyDescent="0.25">
      <c r="A493" s="21">
        <v>890905022</v>
      </c>
      <c r="B493" s="18" t="s">
        <v>370</v>
      </c>
      <c r="C493" s="18"/>
      <c r="D493" s="18" t="s">
        <v>230</v>
      </c>
      <c r="E493" s="18" t="s">
        <v>223</v>
      </c>
      <c r="F493" s="18" t="s">
        <v>360</v>
      </c>
      <c r="G493" s="22">
        <v>2016</v>
      </c>
      <c r="H493" s="26">
        <v>43100</v>
      </c>
      <c r="I493" s="18"/>
      <c r="J493" s="18"/>
      <c r="K493" s="18" t="s">
        <v>4</v>
      </c>
      <c r="L493" s="21" t="str">
        <f>IFERROR(VLOOKUP(K493,ORDEN_ERI!A:C,2,0),0)</f>
        <v>Otros ingresos</v>
      </c>
      <c r="M493" s="21">
        <f>IFERROR(VLOOKUP(K493,ORDEN_ERI!A:C,3,0),0)</f>
        <v>9</v>
      </c>
      <c r="N493" s="30">
        <v>5622575</v>
      </c>
    </row>
    <row r="494" spans="1:14" x14ac:dyDescent="0.25">
      <c r="A494" s="21">
        <v>890905022</v>
      </c>
      <c r="B494" s="18" t="s">
        <v>370</v>
      </c>
      <c r="C494" s="18"/>
      <c r="D494" s="18" t="s">
        <v>230</v>
      </c>
      <c r="E494" s="18" t="s">
        <v>223</v>
      </c>
      <c r="F494" s="18" t="s">
        <v>360</v>
      </c>
      <c r="G494" s="22">
        <v>2017</v>
      </c>
      <c r="H494" s="26">
        <v>43100</v>
      </c>
      <c r="I494" s="18"/>
      <c r="J494" s="18"/>
      <c r="K494" s="18" t="s">
        <v>4</v>
      </c>
      <c r="L494" s="21" t="str">
        <f>IFERROR(VLOOKUP(K494,ORDEN_ERI!A:C,2,0),0)</f>
        <v>Otros ingresos</v>
      </c>
      <c r="M494" s="21">
        <f>IFERROR(VLOOKUP(K494,ORDEN_ERI!A:C,3,0),0)</f>
        <v>9</v>
      </c>
      <c r="N494" s="30">
        <v>1341930</v>
      </c>
    </row>
    <row r="495" spans="1:14" x14ac:dyDescent="0.25">
      <c r="A495" s="21">
        <v>890905022</v>
      </c>
      <c r="B495" s="18" t="s">
        <v>370</v>
      </c>
      <c r="C495" s="18"/>
      <c r="D495" s="18" t="s">
        <v>230</v>
      </c>
      <c r="E495" s="18" t="s">
        <v>223</v>
      </c>
      <c r="F495" s="18" t="s">
        <v>360</v>
      </c>
      <c r="G495" s="22">
        <v>2016</v>
      </c>
      <c r="H495" s="26">
        <v>43100</v>
      </c>
      <c r="I495" s="18"/>
      <c r="J495" s="18"/>
      <c r="K495" s="18" t="s">
        <v>6</v>
      </c>
      <c r="L495" s="21" t="str">
        <f>IFERROR(VLOOKUP(K495,ORDEN_ERI!A:C,2,0),0)</f>
        <v>Gastos de administración</v>
      </c>
      <c r="M495" s="21">
        <f>IFERROR(VLOOKUP(K495,ORDEN_ERI!A:C,3,0),0)</f>
        <v>4</v>
      </c>
      <c r="N495" s="30">
        <v>6216982</v>
      </c>
    </row>
    <row r="496" spans="1:14" x14ac:dyDescent="0.25">
      <c r="A496" s="21">
        <v>890905022</v>
      </c>
      <c r="B496" s="18" t="s">
        <v>370</v>
      </c>
      <c r="C496" s="18"/>
      <c r="D496" s="18" t="s">
        <v>230</v>
      </c>
      <c r="E496" s="18" t="s">
        <v>223</v>
      </c>
      <c r="F496" s="18" t="s">
        <v>360</v>
      </c>
      <c r="G496" s="22">
        <v>2017</v>
      </c>
      <c r="H496" s="26">
        <v>43100</v>
      </c>
      <c r="I496" s="18"/>
      <c r="J496" s="18"/>
      <c r="K496" s="18" t="s">
        <v>6</v>
      </c>
      <c r="L496" s="21" t="str">
        <f>IFERROR(VLOOKUP(K496,ORDEN_ERI!A:C,2,0),0)</f>
        <v>Gastos de administración</v>
      </c>
      <c r="M496" s="21">
        <f>IFERROR(VLOOKUP(K496,ORDEN_ERI!A:C,3,0),0)</f>
        <v>4</v>
      </c>
      <c r="N496" s="30">
        <v>6975466</v>
      </c>
    </row>
    <row r="497" spans="1:14" x14ac:dyDescent="0.25">
      <c r="A497" s="21">
        <v>890905022</v>
      </c>
      <c r="B497" s="18" t="s">
        <v>370</v>
      </c>
      <c r="C497" s="18"/>
      <c r="D497" s="18" t="s">
        <v>230</v>
      </c>
      <c r="E497" s="18" t="s">
        <v>223</v>
      </c>
      <c r="F497" s="18" t="s">
        <v>360</v>
      </c>
      <c r="G497" s="22">
        <v>2016</v>
      </c>
      <c r="H497" s="26">
        <v>43100</v>
      </c>
      <c r="I497" s="18"/>
      <c r="J497" s="18"/>
      <c r="K497" s="18" t="s">
        <v>395</v>
      </c>
      <c r="L497" s="21" t="str">
        <f>IFERROR(VLOOKUP(K497,ORDEN_ERI!A:C,2,0),0)</f>
        <v>Otros gastos, por función</v>
      </c>
      <c r="M497" s="21">
        <f>IFERROR(VLOOKUP(K497,ORDEN_ERI!A:C,3,0),0)</f>
        <v>6</v>
      </c>
      <c r="N497" s="30">
        <v>1202953</v>
      </c>
    </row>
    <row r="498" spans="1:14" x14ac:dyDescent="0.25">
      <c r="A498" s="21">
        <v>890905022</v>
      </c>
      <c r="B498" s="18" t="s">
        <v>370</v>
      </c>
      <c r="C498" s="18"/>
      <c r="D498" s="18" t="s">
        <v>230</v>
      </c>
      <c r="E498" s="18" t="s">
        <v>223</v>
      </c>
      <c r="F498" s="18" t="s">
        <v>360</v>
      </c>
      <c r="G498" s="22">
        <v>2017</v>
      </c>
      <c r="H498" s="26">
        <v>43100</v>
      </c>
      <c r="I498" s="18"/>
      <c r="J498" s="18"/>
      <c r="K498" s="18" t="s">
        <v>395</v>
      </c>
      <c r="L498" s="21" t="str">
        <f>IFERROR(VLOOKUP(K498,ORDEN_ERI!A:C,2,0),0)</f>
        <v>Otros gastos, por función</v>
      </c>
      <c r="M498" s="21">
        <f>IFERROR(VLOOKUP(K498,ORDEN_ERI!A:C,3,0),0)</f>
        <v>6</v>
      </c>
      <c r="N498" s="30">
        <v>816482</v>
      </c>
    </row>
    <row r="499" spans="1:14" x14ac:dyDescent="0.25">
      <c r="A499" s="21">
        <v>890905022</v>
      </c>
      <c r="B499" s="18" t="s">
        <v>370</v>
      </c>
      <c r="C499" s="18"/>
      <c r="D499" s="18" t="s">
        <v>230</v>
      </c>
      <c r="E499" s="18" t="s">
        <v>223</v>
      </c>
      <c r="F499" s="18" t="s">
        <v>360</v>
      </c>
      <c r="G499" s="22">
        <v>2016</v>
      </c>
      <c r="H499" s="26">
        <v>43100</v>
      </c>
      <c r="I499" s="18"/>
      <c r="J499" s="18"/>
      <c r="K499" s="18" t="s">
        <v>8</v>
      </c>
      <c r="L499" s="21" t="str">
        <f>IFERROR(VLOOKUP(K499,ORDEN_ERI!A:C,2,0),0)</f>
        <v>Ganancia (pérdida) por actividades de operación</v>
      </c>
      <c r="M499" s="21">
        <f>IFERROR(VLOOKUP(K499,ORDEN_ERI!A:C,3,0),0)</f>
        <v>11</v>
      </c>
      <c r="N499" s="30">
        <v>12061104</v>
      </c>
    </row>
    <row r="500" spans="1:14" x14ac:dyDescent="0.25">
      <c r="A500" s="21">
        <v>890905022</v>
      </c>
      <c r="B500" s="18" t="s">
        <v>370</v>
      </c>
      <c r="C500" s="18"/>
      <c r="D500" s="18" t="s">
        <v>230</v>
      </c>
      <c r="E500" s="18" t="s">
        <v>223</v>
      </c>
      <c r="F500" s="18" t="s">
        <v>360</v>
      </c>
      <c r="G500" s="22">
        <v>2017</v>
      </c>
      <c r="H500" s="26">
        <v>43100</v>
      </c>
      <c r="I500" s="18"/>
      <c r="J500" s="18"/>
      <c r="K500" s="18" t="s">
        <v>8</v>
      </c>
      <c r="L500" s="21" t="str">
        <f>IFERROR(VLOOKUP(K500,ORDEN_ERI!A:C,2,0),0)</f>
        <v>Ganancia (pérdida) por actividades de operación</v>
      </c>
      <c r="M500" s="21">
        <f>IFERROR(VLOOKUP(K500,ORDEN_ERI!A:C,3,0),0)</f>
        <v>11</v>
      </c>
      <c r="N500" s="30">
        <v>6881941</v>
      </c>
    </row>
    <row r="501" spans="1:14" x14ac:dyDescent="0.25">
      <c r="A501" s="21">
        <v>890905022</v>
      </c>
      <c r="B501" s="18" t="s">
        <v>370</v>
      </c>
      <c r="C501" s="18"/>
      <c r="D501" s="18" t="s">
        <v>230</v>
      </c>
      <c r="E501" s="18" t="s">
        <v>223</v>
      </c>
      <c r="F501" s="18" t="s">
        <v>360</v>
      </c>
      <c r="G501" s="22">
        <v>2016</v>
      </c>
      <c r="H501" s="26">
        <v>43100</v>
      </c>
      <c r="I501" s="18"/>
      <c r="J501" s="18"/>
      <c r="K501" s="18" t="s">
        <v>9</v>
      </c>
      <c r="L501" s="21" t="str">
        <f>IFERROR(VLOOKUP(K501,ORDEN_ERI!A:C,2,0),0)</f>
        <v>Ingresos financieros</v>
      </c>
      <c r="M501" s="21">
        <f>IFERROR(VLOOKUP(K501,ORDEN_ERI!A:C,3,0),0)</f>
        <v>13</v>
      </c>
      <c r="N501" s="30">
        <v>1425245</v>
      </c>
    </row>
    <row r="502" spans="1:14" x14ac:dyDescent="0.25">
      <c r="A502" s="21">
        <v>890905022</v>
      </c>
      <c r="B502" s="18" t="s">
        <v>370</v>
      </c>
      <c r="C502" s="18"/>
      <c r="D502" s="18" t="s">
        <v>230</v>
      </c>
      <c r="E502" s="18" t="s">
        <v>223</v>
      </c>
      <c r="F502" s="18" t="s">
        <v>360</v>
      </c>
      <c r="G502" s="22">
        <v>2017</v>
      </c>
      <c r="H502" s="26">
        <v>43100</v>
      </c>
      <c r="I502" s="18"/>
      <c r="J502" s="18"/>
      <c r="K502" s="18" t="s">
        <v>9</v>
      </c>
      <c r="L502" s="21" t="str">
        <f>IFERROR(VLOOKUP(K502,ORDEN_ERI!A:C,2,0),0)</f>
        <v>Ingresos financieros</v>
      </c>
      <c r="M502" s="21">
        <f>IFERROR(VLOOKUP(K502,ORDEN_ERI!A:C,3,0),0)</f>
        <v>13</v>
      </c>
      <c r="N502" s="30">
        <v>1490941</v>
      </c>
    </row>
    <row r="503" spans="1:14" x14ac:dyDescent="0.25">
      <c r="A503" s="21">
        <v>890905022</v>
      </c>
      <c r="B503" s="18" t="s">
        <v>370</v>
      </c>
      <c r="C503" s="18"/>
      <c r="D503" s="18" t="s">
        <v>230</v>
      </c>
      <c r="E503" s="18" t="s">
        <v>223</v>
      </c>
      <c r="F503" s="18" t="s">
        <v>360</v>
      </c>
      <c r="G503" s="22">
        <v>2016</v>
      </c>
      <c r="H503" s="26">
        <v>43100</v>
      </c>
      <c r="I503" s="18"/>
      <c r="J503" s="18"/>
      <c r="K503" s="18" t="s">
        <v>11</v>
      </c>
      <c r="L503" s="21" t="str">
        <f>IFERROR(VLOOKUP(K503,ORDEN_ERI!A:C,2,0),0)</f>
        <v>Ganancia (pérdida), antes de impuestos</v>
      </c>
      <c r="M503" s="21">
        <f>IFERROR(VLOOKUP(K503,ORDEN_ERI!A:C,3,0),0)</f>
        <v>23</v>
      </c>
      <c r="N503" s="30">
        <v>13486349</v>
      </c>
    </row>
    <row r="504" spans="1:14" x14ac:dyDescent="0.25">
      <c r="A504" s="21">
        <v>890905022</v>
      </c>
      <c r="B504" s="18" t="s">
        <v>370</v>
      </c>
      <c r="C504" s="18"/>
      <c r="D504" s="18" t="s">
        <v>230</v>
      </c>
      <c r="E504" s="18" t="s">
        <v>223</v>
      </c>
      <c r="F504" s="18" t="s">
        <v>360</v>
      </c>
      <c r="G504" s="22">
        <v>2017</v>
      </c>
      <c r="H504" s="26">
        <v>43100</v>
      </c>
      <c r="I504" s="18"/>
      <c r="J504" s="18"/>
      <c r="K504" s="18" t="s">
        <v>11</v>
      </c>
      <c r="L504" s="21" t="str">
        <f>IFERROR(VLOOKUP(K504,ORDEN_ERI!A:C,2,0),0)</f>
        <v>Ganancia (pérdida), antes de impuestos</v>
      </c>
      <c r="M504" s="21">
        <f>IFERROR(VLOOKUP(K504,ORDEN_ERI!A:C,3,0),0)</f>
        <v>23</v>
      </c>
      <c r="N504" s="30">
        <v>8372882</v>
      </c>
    </row>
    <row r="505" spans="1:14" x14ac:dyDescent="0.25">
      <c r="A505" s="21">
        <v>890905022</v>
      </c>
      <c r="B505" s="18" t="s">
        <v>370</v>
      </c>
      <c r="C505" s="18"/>
      <c r="D505" s="18" t="s">
        <v>230</v>
      </c>
      <c r="E505" s="18" t="s">
        <v>223</v>
      </c>
      <c r="F505" s="18" t="s">
        <v>360</v>
      </c>
      <c r="G505" s="22">
        <v>2016</v>
      </c>
      <c r="H505" s="26">
        <v>43100</v>
      </c>
      <c r="I505" s="18"/>
      <c r="J505" s="18"/>
      <c r="K505" s="18" t="s">
        <v>397</v>
      </c>
      <c r="L505" s="21" t="str">
        <f>IFERROR(VLOOKUP(K505,ORDEN_ERI!A:C,2,0),0)</f>
        <v>Gasto (ingreso) por impuestos, operaciones continuadas</v>
      </c>
      <c r="M505" s="21">
        <f>IFERROR(VLOOKUP(K505,ORDEN_ERI!A:C,3,0),0)</f>
        <v>24</v>
      </c>
      <c r="N505" s="30">
        <v>3754410</v>
      </c>
    </row>
    <row r="506" spans="1:14" x14ac:dyDescent="0.25">
      <c r="A506" s="21">
        <v>890905022</v>
      </c>
      <c r="B506" s="18" t="s">
        <v>370</v>
      </c>
      <c r="C506" s="18"/>
      <c r="D506" s="18" t="s">
        <v>230</v>
      </c>
      <c r="E506" s="18" t="s">
        <v>223</v>
      </c>
      <c r="F506" s="18" t="s">
        <v>360</v>
      </c>
      <c r="G506" s="22">
        <v>2017</v>
      </c>
      <c r="H506" s="26">
        <v>43100</v>
      </c>
      <c r="I506" s="18"/>
      <c r="J506" s="18"/>
      <c r="K506" s="18" t="s">
        <v>397</v>
      </c>
      <c r="L506" s="21" t="str">
        <f>IFERROR(VLOOKUP(K506,ORDEN_ERI!A:C,2,0),0)</f>
        <v>Gasto (ingreso) por impuestos, operaciones continuadas</v>
      </c>
      <c r="M506" s="21">
        <f>IFERROR(VLOOKUP(K506,ORDEN_ERI!A:C,3,0),0)</f>
        <v>24</v>
      </c>
      <c r="N506" s="30">
        <v>3285873</v>
      </c>
    </row>
    <row r="507" spans="1:14" x14ac:dyDescent="0.25">
      <c r="A507" s="21">
        <v>890905022</v>
      </c>
      <c r="B507" s="18" t="s">
        <v>370</v>
      </c>
      <c r="C507" s="18"/>
      <c r="D507" s="18" t="s">
        <v>230</v>
      </c>
      <c r="E507" s="18" t="s">
        <v>223</v>
      </c>
      <c r="F507" s="18" t="s">
        <v>360</v>
      </c>
      <c r="G507" s="22">
        <v>2016</v>
      </c>
      <c r="H507" s="26">
        <v>43100</v>
      </c>
      <c r="I507" s="18"/>
      <c r="J507" s="18"/>
      <c r="K507" s="18" t="s">
        <v>12</v>
      </c>
      <c r="L507" s="21" t="str">
        <f>IFERROR(VLOOKUP(K507,ORDEN_ERI!A:C,2,0),0)</f>
        <v>Ganancia (pérdida) operaciones continuadas</v>
      </c>
      <c r="M507" s="21">
        <f>IFERROR(VLOOKUP(K507,ORDEN_ERI!A:C,3,0),0)</f>
        <v>26</v>
      </c>
      <c r="N507" s="30">
        <v>9731939</v>
      </c>
    </row>
    <row r="508" spans="1:14" x14ac:dyDescent="0.25">
      <c r="A508" s="21">
        <v>890905022</v>
      </c>
      <c r="B508" s="18" t="s">
        <v>370</v>
      </c>
      <c r="C508" s="18"/>
      <c r="D508" s="18" t="s">
        <v>230</v>
      </c>
      <c r="E508" s="18" t="s">
        <v>223</v>
      </c>
      <c r="F508" s="18" t="s">
        <v>360</v>
      </c>
      <c r="G508" s="22">
        <v>2017</v>
      </c>
      <c r="H508" s="26">
        <v>43100</v>
      </c>
      <c r="I508" s="18"/>
      <c r="J508" s="18"/>
      <c r="K508" s="18" t="s">
        <v>12</v>
      </c>
      <c r="L508" s="21" t="str">
        <f>IFERROR(VLOOKUP(K508,ORDEN_ERI!A:C,2,0),0)</f>
        <v>Ganancia (pérdida) operaciones continuadas</v>
      </c>
      <c r="M508" s="21">
        <f>IFERROR(VLOOKUP(K508,ORDEN_ERI!A:C,3,0),0)</f>
        <v>26</v>
      </c>
      <c r="N508" s="30">
        <v>5087009</v>
      </c>
    </row>
    <row r="509" spans="1:14" x14ac:dyDescent="0.25">
      <c r="A509" s="21">
        <v>890905022</v>
      </c>
      <c r="B509" s="18" t="s">
        <v>370</v>
      </c>
      <c r="C509" s="18"/>
      <c r="D509" s="18" t="s">
        <v>230</v>
      </c>
      <c r="E509" s="18" t="s">
        <v>223</v>
      </c>
      <c r="F509" s="18" t="s">
        <v>360</v>
      </c>
      <c r="G509" s="22">
        <v>2016</v>
      </c>
      <c r="H509" s="26">
        <v>43100</v>
      </c>
      <c r="I509" s="18"/>
      <c r="J509" s="18"/>
      <c r="K509" s="18" t="s">
        <v>13</v>
      </c>
      <c r="L509" s="21" t="str">
        <f>IFERROR(VLOOKUP(K509,ORDEN_ERI!A:C,2,0),0)</f>
        <v>Ganancia (pérdida)</v>
      </c>
      <c r="M509" s="21">
        <f>IFERROR(VLOOKUP(K509,ORDEN_ERI!A:C,3,0),0)</f>
        <v>28</v>
      </c>
      <c r="N509" s="30">
        <v>9731939</v>
      </c>
    </row>
    <row r="510" spans="1:14" x14ac:dyDescent="0.25">
      <c r="A510" s="21">
        <v>890905022</v>
      </c>
      <c r="B510" s="18" t="s">
        <v>370</v>
      </c>
      <c r="C510" s="18"/>
      <c r="D510" s="18" t="s">
        <v>230</v>
      </c>
      <c r="E510" s="18" t="s">
        <v>223</v>
      </c>
      <c r="F510" s="18" t="s">
        <v>360</v>
      </c>
      <c r="G510" s="22">
        <v>2017</v>
      </c>
      <c r="H510" s="26">
        <v>43100</v>
      </c>
      <c r="I510" s="18"/>
      <c r="J510" s="18"/>
      <c r="K510" s="18" t="s">
        <v>13</v>
      </c>
      <c r="L510" s="21" t="str">
        <f>IFERROR(VLOOKUP(K510,ORDEN_ERI!A:C,2,0),0)</f>
        <v>Ganancia (pérdida)</v>
      </c>
      <c r="M510" s="21">
        <f>IFERROR(VLOOKUP(K510,ORDEN_ERI!A:C,3,0),0)</f>
        <v>28</v>
      </c>
      <c r="N510" s="30">
        <v>5087009</v>
      </c>
    </row>
    <row r="511" spans="1:14" x14ac:dyDescent="0.25">
      <c r="A511" s="21">
        <v>830023542</v>
      </c>
      <c r="B511" s="18" t="s">
        <v>146</v>
      </c>
      <c r="C511" s="18"/>
      <c r="D511" s="18" t="s">
        <v>230</v>
      </c>
      <c r="E511" s="18" t="s">
        <v>223</v>
      </c>
      <c r="F511" s="18" t="s">
        <v>339</v>
      </c>
      <c r="G511" s="22">
        <v>2016</v>
      </c>
      <c r="H511" s="26">
        <v>43100</v>
      </c>
      <c r="I511" s="18"/>
      <c r="J511" s="18"/>
      <c r="K511" s="21" t="s">
        <v>1</v>
      </c>
      <c r="L511" s="21" t="str">
        <f>IFERROR(VLOOKUP(K511,ORDEN_ERI!A:C,2,0),0)</f>
        <v>Ingresos de actividades ordinarias</v>
      </c>
      <c r="M511" s="21">
        <f>IFERROR(VLOOKUP(K511,ORDEN_ERI!A:C,3,0),0)</f>
        <v>1</v>
      </c>
      <c r="N511" s="30">
        <v>396078392</v>
      </c>
    </row>
    <row r="512" spans="1:14" x14ac:dyDescent="0.25">
      <c r="A512" s="21">
        <v>830023542</v>
      </c>
      <c r="B512" s="18" t="s">
        <v>146</v>
      </c>
      <c r="C512" s="18"/>
      <c r="D512" s="18" t="s">
        <v>230</v>
      </c>
      <c r="E512" s="18" t="s">
        <v>223</v>
      </c>
      <c r="F512" s="18" t="s">
        <v>339</v>
      </c>
      <c r="G512" s="22">
        <v>2017</v>
      </c>
      <c r="H512" s="26">
        <v>43100</v>
      </c>
      <c r="I512" s="18"/>
      <c r="J512" s="18"/>
      <c r="K512" s="21" t="s">
        <v>1</v>
      </c>
      <c r="L512" s="21" t="str">
        <f>IFERROR(VLOOKUP(K512,ORDEN_ERI!A:C,2,0),0)</f>
        <v>Ingresos de actividades ordinarias</v>
      </c>
      <c r="M512" s="21">
        <f>IFERROR(VLOOKUP(K512,ORDEN_ERI!A:C,3,0),0)</f>
        <v>1</v>
      </c>
      <c r="N512" s="30">
        <v>489875376</v>
      </c>
    </row>
    <row r="513" spans="1:14" x14ac:dyDescent="0.25">
      <c r="A513" s="21">
        <v>830023542</v>
      </c>
      <c r="B513" s="18" t="s">
        <v>146</v>
      </c>
      <c r="C513" s="18"/>
      <c r="D513" s="18" t="s">
        <v>230</v>
      </c>
      <c r="E513" s="18" t="s">
        <v>223</v>
      </c>
      <c r="F513" s="18" t="s">
        <v>339</v>
      </c>
      <c r="G513" s="22">
        <v>2016</v>
      </c>
      <c r="H513" s="26">
        <v>43100</v>
      </c>
      <c r="I513" s="18"/>
      <c r="J513" s="18"/>
      <c r="K513" s="21" t="s">
        <v>2</v>
      </c>
      <c r="L513" s="21" t="str">
        <f>IFERROR(VLOOKUP(K513,ORDEN_ERI!A:C,2,0),0)</f>
        <v>Costo de ventas</v>
      </c>
      <c r="M513" s="21">
        <f>IFERROR(VLOOKUP(K513,ORDEN_ERI!A:C,3,0),0)</f>
        <v>2</v>
      </c>
      <c r="N513" s="30">
        <v>350646295</v>
      </c>
    </row>
    <row r="514" spans="1:14" x14ac:dyDescent="0.25">
      <c r="A514" s="21">
        <v>830023542</v>
      </c>
      <c r="B514" s="18" t="s">
        <v>146</v>
      </c>
      <c r="C514" s="18"/>
      <c r="D514" s="18" t="s">
        <v>230</v>
      </c>
      <c r="E514" s="18" t="s">
        <v>223</v>
      </c>
      <c r="F514" s="18" t="s">
        <v>339</v>
      </c>
      <c r="G514" s="22">
        <v>2017</v>
      </c>
      <c r="H514" s="26">
        <v>43100</v>
      </c>
      <c r="I514" s="18"/>
      <c r="J514" s="18"/>
      <c r="K514" s="21" t="s">
        <v>2</v>
      </c>
      <c r="L514" s="21" t="str">
        <f>IFERROR(VLOOKUP(K514,ORDEN_ERI!A:C,2,0),0)</f>
        <v>Costo de ventas</v>
      </c>
      <c r="M514" s="21">
        <f>IFERROR(VLOOKUP(K514,ORDEN_ERI!A:C,3,0),0)</f>
        <v>2</v>
      </c>
      <c r="N514" s="30">
        <v>441679739</v>
      </c>
    </row>
    <row r="515" spans="1:14" x14ac:dyDescent="0.25">
      <c r="A515" s="21">
        <v>830023542</v>
      </c>
      <c r="B515" s="18" t="s">
        <v>146</v>
      </c>
      <c r="C515" s="18"/>
      <c r="D515" s="18" t="s">
        <v>230</v>
      </c>
      <c r="E515" s="18" t="s">
        <v>223</v>
      </c>
      <c r="F515" s="18" t="s">
        <v>339</v>
      </c>
      <c r="G515" s="22">
        <v>2016</v>
      </c>
      <c r="H515" s="26">
        <v>43100</v>
      </c>
      <c r="I515" s="18"/>
      <c r="J515" s="18"/>
      <c r="K515" s="21" t="s">
        <v>3</v>
      </c>
      <c r="L515" s="21" t="str">
        <f>IFERROR(VLOOKUP(K515,ORDEN_ERI!A:C,2,0),0)</f>
        <v>Ganancia bruta</v>
      </c>
      <c r="M515" s="21">
        <f>IFERROR(VLOOKUP(K515,ORDEN_ERI!A:C,3,0),0)</f>
        <v>3</v>
      </c>
      <c r="N515" s="30">
        <v>45432097</v>
      </c>
    </row>
    <row r="516" spans="1:14" x14ac:dyDescent="0.25">
      <c r="A516" s="21">
        <v>830023542</v>
      </c>
      <c r="B516" s="18" t="s">
        <v>146</v>
      </c>
      <c r="C516" s="18"/>
      <c r="D516" s="18" t="s">
        <v>230</v>
      </c>
      <c r="E516" s="18" t="s">
        <v>223</v>
      </c>
      <c r="F516" s="18" t="s">
        <v>339</v>
      </c>
      <c r="G516" s="22">
        <v>2017</v>
      </c>
      <c r="H516" s="26">
        <v>43100</v>
      </c>
      <c r="I516" s="18"/>
      <c r="J516" s="18"/>
      <c r="K516" s="21" t="s">
        <v>3</v>
      </c>
      <c r="L516" s="21" t="str">
        <f>IFERROR(VLOOKUP(K516,ORDEN_ERI!A:C,2,0),0)</f>
        <v>Ganancia bruta</v>
      </c>
      <c r="M516" s="21">
        <f>IFERROR(VLOOKUP(K516,ORDEN_ERI!A:C,3,0),0)</f>
        <v>3</v>
      </c>
      <c r="N516" s="30">
        <v>48195637</v>
      </c>
    </row>
    <row r="517" spans="1:14" x14ac:dyDescent="0.25">
      <c r="A517" s="21">
        <v>830023542</v>
      </c>
      <c r="B517" s="18" t="s">
        <v>146</v>
      </c>
      <c r="C517" s="18"/>
      <c r="D517" s="18" t="s">
        <v>230</v>
      </c>
      <c r="E517" s="18" t="s">
        <v>223</v>
      </c>
      <c r="F517" s="18" t="s">
        <v>339</v>
      </c>
      <c r="G517" s="22">
        <v>2016</v>
      </c>
      <c r="H517" s="26">
        <v>43100</v>
      </c>
      <c r="I517" s="18"/>
      <c r="J517" s="18"/>
      <c r="K517" s="21" t="s">
        <v>4</v>
      </c>
      <c r="L517" s="21" t="str">
        <f>IFERROR(VLOOKUP(K517,ORDEN_ERI!A:C,2,0),0)</f>
        <v>Otros ingresos</v>
      </c>
      <c r="M517" s="21">
        <f>IFERROR(VLOOKUP(K517,ORDEN_ERI!A:C,3,0),0)</f>
        <v>9</v>
      </c>
      <c r="N517" s="30">
        <v>1431726</v>
      </c>
    </row>
    <row r="518" spans="1:14" x14ac:dyDescent="0.25">
      <c r="A518" s="21">
        <v>830023542</v>
      </c>
      <c r="B518" s="18" t="s">
        <v>146</v>
      </c>
      <c r="C518" s="18"/>
      <c r="D518" s="18" t="s">
        <v>230</v>
      </c>
      <c r="E518" s="18" t="s">
        <v>223</v>
      </c>
      <c r="F518" s="18" t="s">
        <v>339</v>
      </c>
      <c r="G518" s="22">
        <v>2017</v>
      </c>
      <c r="H518" s="26">
        <v>43100</v>
      </c>
      <c r="I518" s="18"/>
      <c r="J518" s="18"/>
      <c r="K518" s="21" t="s">
        <v>4</v>
      </c>
      <c r="L518" s="21" t="str">
        <f>IFERROR(VLOOKUP(K518,ORDEN_ERI!A:C,2,0),0)</f>
        <v>Otros ingresos</v>
      </c>
      <c r="M518" s="21">
        <f>IFERROR(VLOOKUP(K518,ORDEN_ERI!A:C,3,0),0)</f>
        <v>9</v>
      </c>
      <c r="N518" s="30">
        <v>2252954</v>
      </c>
    </row>
    <row r="519" spans="1:14" x14ac:dyDescent="0.25">
      <c r="A519" s="21">
        <v>830023542</v>
      </c>
      <c r="B519" s="18" t="s">
        <v>146</v>
      </c>
      <c r="C519" s="18"/>
      <c r="D519" s="18" t="s">
        <v>230</v>
      </c>
      <c r="E519" s="18" t="s">
        <v>223</v>
      </c>
      <c r="F519" s="18" t="s">
        <v>339</v>
      </c>
      <c r="G519" s="22">
        <v>2016</v>
      </c>
      <c r="H519" s="26">
        <v>43100</v>
      </c>
      <c r="I519" s="18"/>
      <c r="J519" s="18"/>
      <c r="K519" s="21" t="s">
        <v>6</v>
      </c>
      <c r="L519" s="21" t="str">
        <f>IFERROR(VLOOKUP(K519,ORDEN_ERI!A:C,2,0),0)</f>
        <v>Gastos de administración</v>
      </c>
      <c r="M519" s="21">
        <f>IFERROR(VLOOKUP(K519,ORDEN_ERI!A:C,3,0),0)</f>
        <v>4</v>
      </c>
      <c r="N519" s="30">
        <v>3997778</v>
      </c>
    </row>
    <row r="520" spans="1:14" x14ac:dyDescent="0.25">
      <c r="A520" s="21">
        <v>830023542</v>
      </c>
      <c r="B520" s="18" t="s">
        <v>146</v>
      </c>
      <c r="C520" s="18"/>
      <c r="D520" s="18" t="s">
        <v>230</v>
      </c>
      <c r="E520" s="18" t="s">
        <v>223</v>
      </c>
      <c r="F520" s="18" t="s">
        <v>339</v>
      </c>
      <c r="G520" s="22">
        <v>2017</v>
      </c>
      <c r="H520" s="26">
        <v>43100</v>
      </c>
      <c r="I520" s="18"/>
      <c r="J520" s="18"/>
      <c r="K520" s="21" t="s">
        <v>6</v>
      </c>
      <c r="L520" s="21" t="str">
        <f>IFERROR(VLOOKUP(K520,ORDEN_ERI!A:C,2,0),0)</f>
        <v>Gastos de administración</v>
      </c>
      <c r="M520" s="21">
        <f>IFERROR(VLOOKUP(K520,ORDEN_ERI!A:C,3,0),0)</f>
        <v>4</v>
      </c>
      <c r="N520" s="30">
        <v>4031690</v>
      </c>
    </row>
    <row r="521" spans="1:14" x14ac:dyDescent="0.25">
      <c r="A521" s="21">
        <v>830023542</v>
      </c>
      <c r="B521" s="18" t="s">
        <v>146</v>
      </c>
      <c r="C521" s="18"/>
      <c r="D521" s="18" t="s">
        <v>230</v>
      </c>
      <c r="E521" s="18" t="s">
        <v>223</v>
      </c>
      <c r="F521" s="18" t="s">
        <v>339</v>
      </c>
      <c r="G521" s="22">
        <v>2016</v>
      </c>
      <c r="H521" s="26">
        <v>43100</v>
      </c>
      <c r="I521" s="18"/>
      <c r="J521" s="18"/>
      <c r="K521" s="21" t="s">
        <v>395</v>
      </c>
      <c r="L521" s="21" t="str">
        <f>IFERROR(VLOOKUP(K521,ORDEN_ERI!A:C,2,0),0)</f>
        <v>Otros gastos, por función</v>
      </c>
      <c r="M521" s="21">
        <f>IFERROR(VLOOKUP(K521,ORDEN_ERI!A:C,3,0),0)</f>
        <v>6</v>
      </c>
      <c r="N521" s="30">
        <v>748085</v>
      </c>
    </row>
    <row r="522" spans="1:14" x14ac:dyDescent="0.25">
      <c r="A522" s="21">
        <v>830023542</v>
      </c>
      <c r="B522" s="18" t="s">
        <v>146</v>
      </c>
      <c r="C522" s="18"/>
      <c r="D522" s="18" t="s">
        <v>230</v>
      </c>
      <c r="E522" s="18" t="s">
        <v>223</v>
      </c>
      <c r="F522" s="18" t="s">
        <v>339</v>
      </c>
      <c r="G522" s="22">
        <v>2017</v>
      </c>
      <c r="H522" s="26">
        <v>43100</v>
      </c>
      <c r="I522" s="18"/>
      <c r="J522" s="18"/>
      <c r="K522" s="21" t="s">
        <v>395</v>
      </c>
      <c r="L522" s="21" t="str">
        <f>IFERROR(VLOOKUP(K522,ORDEN_ERI!A:C,2,0),0)</f>
        <v>Otros gastos, por función</v>
      </c>
      <c r="M522" s="21">
        <f>IFERROR(VLOOKUP(K522,ORDEN_ERI!A:C,3,0),0)</f>
        <v>6</v>
      </c>
      <c r="N522" s="30">
        <v>1435809</v>
      </c>
    </row>
    <row r="523" spans="1:14" x14ac:dyDescent="0.25">
      <c r="A523" s="21">
        <v>830023542</v>
      </c>
      <c r="B523" s="18" t="s">
        <v>146</v>
      </c>
      <c r="C523" s="18"/>
      <c r="D523" s="18" t="s">
        <v>230</v>
      </c>
      <c r="E523" s="18" t="s">
        <v>223</v>
      </c>
      <c r="F523" s="18" t="s">
        <v>339</v>
      </c>
      <c r="G523" s="22">
        <v>2016</v>
      </c>
      <c r="H523" s="26">
        <v>43100</v>
      </c>
      <c r="I523" s="18"/>
      <c r="J523" s="18"/>
      <c r="K523" s="21" t="s">
        <v>8</v>
      </c>
      <c r="L523" s="21" t="str">
        <f>IFERROR(VLOOKUP(K523,ORDEN_ERI!A:C,2,0),0)</f>
        <v>Ganancia (pérdida) por actividades de operación</v>
      </c>
      <c r="M523" s="21">
        <f>IFERROR(VLOOKUP(K523,ORDEN_ERI!A:C,3,0),0)</f>
        <v>11</v>
      </c>
      <c r="N523" s="30">
        <v>42117960</v>
      </c>
    </row>
    <row r="524" spans="1:14" x14ac:dyDescent="0.25">
      <c r="A524" s="21">
        <v>830023542</v>
      </c>
      <c r="B524" s="18" t="s">
        <v>146</v>
      </c>
      <c r="C524" s="18"/>
      <c r="D524" s="18" t="s">
        <v>230</v>
      </c>
      <c r="E524" s="18" t="s">
        <v>223</v>
      </c>
      <c r="F524" s="18" t="s">
        <v>339</v>
      </c>
      <c r="G524" s="22">
        <v>2017</v>
      </c>
      <c r="H524" s="26">
        <v>43100</v>
      </c>
      <c r="I524" s="18"/>
      <c r="J524" s="18"/>
      <c r="K524" s="21" t="s">
        <v>8</v>
      </c>
      <c r="L524" s="21" t="str">
        <f>IFERROR(VLOOKUP(K524,ORDEN_ERI!A:C,2,0),0)</f>
        <v>Ganancia (pérdida) por actividades de operación</v>
      </c>
      <c r="M524" s="21">
        <f>IFERROR(VLOOKUP(K524,ORDEN_ERI!A:C,3,0),0)</f>
        <v>11</v>
      </c>
      <c r="N524" s="30">
        <v>44981092</v>
      </c>
    </row>
    <row r="525" spans="1:14" x14ac:dyDescent="0.25">
      <c r="A525" s="21">
        <v>830023542</v>
      </c>
      <c r="B525" s="18" t="s">
        <v>146</v>
      </c>
      <c r="C525" s="18"/>
      <c r="D525" s="18" t="s">
        <v>230</v>
      </c>
      <c r="E525" s="18" t="s">
        <v>223</v>
      </c>
      <c r="F525" s="18" t="s">
        <v>339</v>
      </c>
      <c r="G525" s="22">
        <v>2016</v>
      </c>
      <c r="H525" s="26">
        <v>43100</v>
      </c>
      <c r="I525" s="18"/>
      <c r="J525" s="18"/>
      <c r="K525" s="21" t="s">
        <v>9</v>
      </c>
      <c r="L525" s="21" t="str">
        <f>IFERROR(VLOOKUP(K525,ORDEN_ERI!A:C,2,0),0)</f>
        <v>Ingresos financieros</v>
      </c>
      <c r="M525" s="21">
        <f>IFERROR(VLOOKUP(K525,ORDEN_ERI!A:C,3,0),0)</f>
        <v>13</v>
      </c>
      <c r="N525" s="30">
        <v>1687935</v>
      </c>
    </row>
    <row r="526" spans="1:14" x14ac:dyDescent="0.25">
      <c r="A526" s="21">
        <v>830023542</v>
      </c>
      <c r="B526" s="18" t="s">
        <v>146</v>
      </c>
      <c r="C526" s="18"/>
      <c r="D526" s="18" t="s">
        <v>230</v>
      </c>
      <c r="E526" s="18" t="s">
        <v>223</v>
      </c>
      <c r="F526" s="18" t="s">
        <v>339</v>
      </c>
      <c r="G526" s="22">
        <v>2017</v>
      </c>
      <c r="H526" s="26">
        <v>43100</v>
      </c>
      <c r="I526" s="18"/>
      <c r="J526" s="18"/>
      <c r="K526" s="21" t="s">
        <v>9</v>
      </c>
      <c r="L526" s="21" t="str">
        <f>IFERROR(VLOOKUP(K526,ORDEN_ERI!A:C,2,0),0)</f>
        <v>Ingresos financieros</v>
      </c>
      <c r="M526" s="21">
        <f>IFERROR(VLOOKUP(K526,ORDEN_ERI!A:C,3,0),0)</f>
        <v>13</v>
      </c>
      <c r="N526" s="30">
        <v>1952190</v>
      </c>
    </row>
    <row r="527" spans="1:14" x14ac:dyDescent="0.25">
      <c r="A527" s="21">
        <v>830023542</v>
      </c>
      <c r="B527" s="18" t="s">
        <v>146</v>
      </c>
      <c r="C527" s="18"/>
      <c r="D527" s="18" t="s">
        <v>230</v>
      </c>
      <c r="E527" s="18" t="s">
        <v>223</v>
      </c>
      <c r="F527" s="18" t="s">
        <v>339</v>
      </c>
      <c r="G527" s="22">
        <v>2016</v>
      </c>
      <c r="H527" s="26">
        <v>43100</v>
      </c>
      <c r="I527" s="18"/>
      <c r="J527" s="18"/>
      <c r="K527" s="21" t="s">
        <v>10</v>
      </c>
      <c r="L527" s="21" t="str">
        <f>IFERROR(VLOOKUP(K527,ORDEN_ERI!A:C,2,0),0)</f>
        <v>Costos financieros</v>
      </c>
      <c r="M527" s="21">
        <f>IFERROR(VLOOKUP(K527,ORDEN_ERI!A:C,3,0),0)</f>
        <v>14</v>
      </c>
      <c r="N527" s="30">
        <v>15038425</v>
      </c>
    </row>
    <row r="528" spans="1:14" x14ac:dyDescent="0.25">
      <c r="A528" s="21">
        <v>830023542</v>
      </c>
      <c r="B528" s="18" t="s">
        <v>146</v>
      </c>
      <c r="C528" s="18"/>
      <c r="D528" s="18" t="s">
        <v>230</v>
      </c>
      <c r="E528" s="18" t="s">
        <v>223</v>
      </c>
      <c r="F528" s="18" t="s">
        <v>339</v>
      </c>
      <c r="G528" s="22">
        <v>2017</v>
      </c>
      <c r="H528" s="26">
        <v>43100</v>
      </c>
      <c r="I528" s="18"/>
      <c r="J528" s="18"/>
      <c r="K528" s="21" t="s">
        <v>10</v>
      </c>
      <c r="L528" s="21" t="str">
        <f>IFERROR(VLOOKUP(K528,ORDEN_ERI!A:C,2,0),0)</f>
        <v>Costos financieros</v>
      </c>
      <c r="M528" s="21">
        <f>IFERROR(VLOOKUP(K528,ORDEN_ERI!A:C,3,0),0)</f>
        <v>14</v>
      </c>
      <c r="N528" s="30">
        <v>10922921</v>
      </c>
    </row>
    <row r="529" spans="1:14" x14ac:dyDescent="0.25">
      <c r="A529" s="21">
        <v>830023542</v>
      </c>
      <c r="B529" s="18" t="s">
        <v>146</v>
      </c>
      <c r="C529" s="18"/>
      <c r="D529" s="18" t="s">
        <v>230</v>
      </c>
      <c r="E529" s="18" t="s">
        <v>223</v>
      </c>
      <c r="F529" s="18" t="s">
        <v>339</v>
      </c>
      <c r="G529" s="22">
        <v>2016</v>
      </c>
      <c r="H529" s="26">
        <v>43100</v>
      </c>
      <c r="I529" s="18"/>
      <c r="J529" s="18"/>
      <c r="K529" s="21" t="s">
        <v>11</v>
      </c>
      <c r="L529" s="21" t="str">
        <f>IFERROR(VLOOKUP(K529,ORDEN_ERI!A:C,2,0),0)</f>
        <v>Ganancia (pérdida), antes de impuestos</v>
      </c>
      <c r="M529" s="21">
        <f>IFERROR(VLOOKUP(K529,ORDEN_ERI!A:C,3,0),0)</f>
        <v>23</v>
      </c>
      <c r="N529" s="30">
        <v>28767470</v>
      </c>
    </row>
    <row r="530" spans="1:14" x14ac:dyDescent="0.25">
      <c r="A530" s="21">
        <v>830023542</v>
      </c>
      <c r="B530" s="18" t="s">
        <v>146</v>
      </c>
      <c r="C530" s="18"/>
      <c r="D530" s="18" t="s">
        <v>230</v>
      </c>
      <c r="E530" s="18" t="s">
        <v>223</v>
      </c>
      <c r="F530" s="18" t="s">
        <v>339</v>
      </c>
      <c r="G530" s="22">
        <v>2017</v>
      </c>
      <c r="H530" s="26">
        <v>43100</v>
      </c>
      <c r="I530" s="18"/>
      <c r="J530" s="18"/>
      <c r="K530" s="21" t="s">
        <v>11</v>
      </c>
      <c r="L530" s="21" t="str">
        <f>IFERROR(VLOOKUP(K530,ORDEN_ERI!A:C,2,0),0)</f>
        <v>Ganancia (pérdida), antes de impuestos</v>
      </c>
      <c r="M530" s="21">
        <f>IFERROR(VLOOKUP(K530,ORDEN_ERI!A:C,3,0),0)</f>
        <v>23</v>
      </c>
      <c r="N530" s="30">
        <v>36010361</v>
      </c>
    </row>
    <row r="531" spans="1:14" x14ac:dyDescent="0.25">
      <c r="A531" s="21">
        <v>830023542</v>
      </c>
      <c r="B531" s="18" t="s">
        <v>146</v>
      </c>
      <c r="C531" s="18"/>
      <c r="D531" s="18" t="s">
        <v>230</v>
      </c>
      <c r="E531" s="18" t="s">
        <v>223</v>
      </c>
      <c r="F531" s="18" t="s">
        <v>339</v>
      </c>
      <c r="G531" s="22">
        <v>2016</v>
      </c>
      <c r="H531" s="26">
        <v>43100</v>
      </c>
      <c r="I531" s="18"/>
      <c r="J531" s="18"/>
      <c r="K531" s="21" t="s">
        <v>397</v>
      </c>
      <c r="L531" s="21" t="str">
        <f>IFERROR(VLOOKUP(K531,ORDEN_ERI!A:C,2,0),0)</f>
        <v>Gasto (ingreso) por impuestos, operaciones continuadas</v>
      </c>
      <c r="M531" s="21">
        <f>IFERROR(VLOOKUP(K531,ORDEN_ERI!A:C,3,0),0)</f>
        <v>24</v>
      </c>
      <c r="N531" s="30">
        <v>13682312</v>
      </c>
    </row>
    <row r="532" spans="1:14" x14ac:dyDescent="0.25">
      <c r="A532" s="21">
        <v>830023542</v>
      </c>
      <c r="B532" s="18" t="s">
        <v>146</v>
      </c>
      <c r="C532" s="18"/>
      <c r="D532" s="18" t="s">
        <v>230</v>
      </c>
      <c r="E532" s="18" t="s">
        <v>223</v>
      </c>
      <c r="F532" s="18" t="s">
        <v>339</v>
      </c>
      <c r="G532" s="22">
        <v>2017</v>
      </c>
      <c r="H532" s="26">
        <v>43100</v>
      </c>
      <c r="I532" s="18"/>
      <c r="J532" s="18"/>
      <c r="K532" s="21" t="s">
        <v>397</v>
      </c>
      <c r="L532" s="21" t="str">
        <f>IFERROR(VLOOKUP(K532,ORDEN_ERI!A:C,2,0),0)</f>
        <v>Gasto (ingreso) por impuestos, operaciones continuadas</v>
      </c>
      <c r="M532" s="21">
        <f>IFERROR(VLOOKUP(K532,ORDEN_ERI!A:C,3,0),0)</f>
        <v>24</v>
      </c>
      <c r="N532" s="30">
        <v>14858870</v>
      </c>
    </row>
    <row r="533" spans="1:14" x14ac:dyDescent="0.25">
      <c r="A533" s="21">
        <v>830023542</v>
      </c>
      <c r="B533" s="18" t="s">
        <v>146</v>
      </c>
      <c r="C533" s="18"/>
      <c r="D533" s="18" t="s">
        <v>230</v>
      </c>
      <c r="E533" s="18" t="s">
        <v>223</v>
      </c>
      <c r="F533" s="18" t="s">
        <v>339</v>
      </c>
      <c r="G533" s="22">
        <v>2016</v>
      </c>
      <c r="H533" s="26">
        <v>43100</v>
      </c>
      <c r="I533" s="18"/>
      <c r="J533" s="18"/>
      <c r="K533" s="21" t="s">
        <v>12</v>
      </c>
      <c r="L533" s="21" t="str">
        <f>IFERROR(VLOOKUP(K533,ORDEN_ERI!A:C,2,0),0)</f>
        <v>Ganancia (pérdida) operaciones continuadas</v>
      </c>
      <c r="M533" s="21">
        <f>IFERROR(VLOOKUP(K533,ORDEN_ERI!A:C,3,0),0)</f>
        <v>26</v>
      </c>
      <c r="N533" s="30">
        <v>15085158</v>
      </c>
    </row>
    <row r="534" spans="1:14" x14ac:dyDescent="0.25">
      <c r="A534" s="21">
        <v>830023542</v>
      </c>
      <c r="B534" s="18" t="s">
        <v>146</v>
      </c>
      <c r="C534" s="18"/>
      <c r="D534" s="18" t="s">
        <v>230</v>
      </c>
      <c r="E534" s="18" t="s">
        <v>223</v>
      </c>
      <c r="F534" s="18" t="s">
        <v>339</v>
      </c>
      <c r="G534" s="22">
        <v>2017</v>
      </c>
      <c r="H534" s="26">
        <v>43100</v>
      </c>
      <c r="I534" s="18"/>
      <c r="J534" s="18"/>
      <c r="K534" s="21" t="s">
        <v>12</v>
      </c>
      <c r="L534" s="21" t="str">
        <f>IFERROR(VLOOKUP(K534,ORDEN_ERI!A:C,2,0),0)</f>
        <v>Ganancia (pérdida) operaciones continuadas</v>
      </c>
      <c r="M534" s="21">
        <f>IFERROR(VLOOKUP(K534,ORDEN_ERI!A:C,3,0),0)</f>
        <v>26</v>
      </c>
      <c r="N534" s="30">
        <v>21151491</v>
      </c>
    </row>
    <row r="535" spans="1:14" x14ac:dyDescent="0.25">
      <c r="A535" s="21">
        <v>830023542</v>
      </c>
      <c r="B535" s="18" t="s">
        <v>146</v>
      </c>
      <c r="C535" s="18"/>
      <c r="D535" s="18" t="s">
        <v>230</v>
      </c>
      <c r="E535" s="18" t="s">
        <v>223</v>
      </c>
      <c r="F535" s="18" t="s">
        <v>339</v>
      </c>
      <c r="G535" s="22">
        <v>2016</v>
      </c>
      <c r="H535" s="26">
        <v>43100</v>
      </c>
      <c r="I535" s="18"/>
      <c r="J535" s="18"/>
      <c r="K535" s="21" t="s">
        <v>20</v>
      </c>
      <c r="L535" s="21" t="str">
        <f>IFERROR(VLOOKUP(K535,ORDEN_ERI!A:C,2,0),0)</f>
        <v>Ganancia (pérdida) operaciones discontinuadas</v>
      </c>
      <c r="M535" s="21">
        <f>IFERROR(VLOOKUP(K535,ORDEN_ERI!A:C,3,0),0)</f>
        <v>27</v>
      </c>
      <c r="N535" s="30">
        <v>6035</v>
      </c>
    </row>
    <row r="536" spans="1:14" x14ac:dyDescent="0.25">
      <c r="A536" s="21">
        <v>830023542</v>
      </c>
      <c r="B536" s="18" t="s">
        <v>146</v>
      </c>
      <c r="C536" s="18"/>
      <c r="D536" s="18" t="s">
        <v>230</v>
      </c>
      <c r="E536" s="18" t="s">
        <v>223</v>
      </c>
      <c r="F536" s="18" t="s">
        <v>339</v>
      </c>
      <c r="G536" s="22">
        <v>2017</v>
      </c>
      <c r="H536" s="26">
        <v>43100</v>
      </c>
      <c r="I536" s="18"/>
      <c r="J536" s="18"/>
      <c r="K536" s="21" t="s">
        <v>20</v>
      </c>
      <c r="L536" s="21" t="str">
        <f>IFERROR(VLOOKUP(K536,ORDEN_ERI!A:C,2,0),0)</f>
        <v>Ganancia (pérdida) operaciones discontinuadas</v>
      </c>
      <c r="M536" s="21">
        <f>IFERROR(VLOOKUP(K536,ORDEN_ERI!A:C,3,0),0)</f>
        <v>27</v>
      </c>
      <c r="N536" s="30">
        <v>626</v>
      </c>
    </row>
    <row r="537" spans="1:14" x14ac:dyDescent="0.25">
      <c r="A537" s="21">
        <v>830023542</v>
      </c>
      <c r="B537" s="18" t="s">
        <v>146</v>
      </c>
      <c r="C537" s="18"/>
      <c r="D537" s="18" t="s">
        <v>230</v>
      </c>
      <c r="E537" s="18" t="s">
        <v>223</v>
      </c>
      <c r="F537" s="18" t="s">
        <v>339</v>
      </c>
      <c r="G537" s="22">
        <v>2016</v>
      </c>
      <c r="H537" s="26">
        <v>43100</v>
      </c>
      <c r="I537" s="18"/>
      <c r="J537" s="18"/>
      <c r="K537" s="21" t="s">
        <v>13</v>
      </c>
      <c r="L537" s="21" t="str">
        <f>IFERROR(VLOOKUP(K537,ORDEN_ERI!A:C,2,0),0)</f>
        <v>Ganancia (pérdida)</v>
      </c>
      <c r="M537" s="21">
        <f>IFERROR(VLOOKUP(K537,ORDEN_ERI!A:C,3,0),0)</f>
        <v>28</v>
      </c>
      <c r="N537" s="30">
        <v>15091193</v>
      </c>
    </row>
    <row r="538" spans="1:14" x14ac:dyDescent="0.25">
      <c r="A538" s="21">
        <v>830023542</v>
      </c>
      <c r="B538" s="18" t="s">
        <v>146</v>
      </c>
      <c r="C538" s="18"/>
      <c r="D538" s="18" t="s">
        <v>230</v>
      </c>
      <c r="E538" s="18" t="s">
        <v>223</v>
      </c>
      <c r="F538" s="18" t="s">
        <v>339</v>
      </c>
      <c r="G538" s="22">
        <v>2017</v>
      </c>
      <c r="H538" s="26">
        <v>43100</v>
      </c>
      <c r="I538" s="18"/>
      <c r="J538" s="18"/>
      <c r="K538" s="21" t="s">
        <v>13</v>
      </c>
      <c r="L538" s="21" t="str">
        <f>IFERROR(VLOOKUP(K538,ORDEN_ERI!A:C,2,0),0)</f>
        <v>Ganancia (pérdida)</v>
      </c>
      <c r="M538" s="21">
        <f>IFERROR(VLOOKUP(K538,ORDEN_ERI!A:C,3,0),0)</f>
        <v>28</v>
      </c>
      <c r="N538" s="30">
        <v>21152117</v>
      </c>
    </row>
    <row r="539" spans="1:14" x14ac:dyDescent="0.25">
      <c r="A539" s="21">
        <v>860058070</v>
      </c>
      <c r="B539" s="18" t="s">
        <v>364</v>
      </c>
      <c r="C539" s="18"/>
      <c r="D539" s="18" t="s">
        <v>222</v>
      </c>
      <c r="E539" s="18" t="s">
        <v>228</v>
      </c>
      <c r="F539" s="18" t="s">
        <v>335</v>
      </c>
      <c r="G539" s="22">
        <v>2016</v>
      </c>
      <c r="H539" s="23">
        <v>43100</v>
      </c>
      <c r="I539" s="18"/>
      <c r="J539" s="18"/>
      <c r="K539" s="21" t="s">
        <v>1</v>
      </c>
      <c r="L539" s="21" t="str">
        <f>IFERROR(VLOOKUP(K539,ORDEN_ERI!A:C,2,0),0)</f>
        <v>Ingresos de actividades ordinarias</v>
      </c>
      <c r="M539" s="21">
        <f>IFERROR(VLOOKUP(K539,ORDEN_ERI!A:C,3,0),0)</f>
        <v>1</v>
      </c>
      <c r="N539" s="30">
        <v>704461196</v>
      </c>
    </row>
    <row r="540" spans="1:14" x14ac:dyDescent="0.25">
      <c r="A540" s="21">
        <v>860058070</v>
      </c>
      <c r="B540" s="18" t="s">
        <v>364</v>
      </c>
      <c r="C540" s="18"/>
      <c r="D540" s="18" t="s">
        <v>222</v>
      </c>
      <c r="E540" s="18" t="s">
        <v>228</v>
      </c>
      <c r="F540" s="18" t="s">
        <v>335</v>
      </c>
      <c r="G540" s="22">
        <v>2017</v>
      </c>
      <c r="H540" s="23">
        <v>43100</v>
      </c>
      <c r="I540" s="18"/>
      <c r="J540" s="18"/>
      <c r="K540" s="21" t="s">
        <v>1</v>
      </c>
      <c r="L540" s="21" t="str">
        <f>IFERROR(VLOOKUP(K540,ORDEN_ERI!A:C,2,0),0)</f>
        <v>Ingresos de actividades ordinarias</v>
      </c>
      <c r="M540" s="21">
        <f>IFERROR(VLOOKUP(K540,ORDEN_ERI!A:C,3,0),0)</f>
        <v>1</v>
      </c>
      <c r="N540" s="30">
        <v>712593440</v>
      </c>
    </row>
    <row r="541" spans="1:14" x14ac:dyDescent="0.25">
      <c r="A541" s="21">
        <v>860058070</v>
      </c>
      <c r="B541" s="18" t="s">
        <v>364</v>
      </c>
      <c r="C541" s="18"/>
      <c r="D541" s="18" t="s">
        <v>222</v>
      </c>
      <c r="E541" s="18" t="s">
        <v>228</v>
      </c>
      <c r="F541" s="18" t="s">
        <v>335</v>
      </c>
      <c r="G541" s="22">
        <v>2016</v>
      </c>
      <c r="H541" s="23">
        <v>43100</v>
      </c>
      <c r="I541" s="18"/>
      <c r="J541" s="18"/>
      <c r="K541" s="21" t="s">
        <v>2</v>
      </c>
      <c r="L541" s="21" t="str">
        <f>IFERROR(VLOOKUP(K541,ORDEN_ERI!A:C,2,0),0)</f>
        <v>Costo de ventas</v>
      </c>
      <c r="M541" s="21">
        <f>IFERROR(VLOOKUP(K541,ORDEN_ERI!A:C,3,0),0)</f>
        <v>2</v>
      </c>
      <c r="N541" s="30">
        <v>526993021</v>
      </c>
    </row>
    <row r="542" spans="1:14" x14ac:dyDescent="0.25">
      <c r="A542" s="21">
        <v>860058070</v>
      </c>
      <c r="B542" s="18" t="s">
        <v>364</v>
      </c>
      <c r="C542" s="18"/>
      <c r="D542" s="18" t="s">
        <v>222</v>
      </c>
      <c r="E542" s="18" t="s">
        <v>228</v>
      </c>
      <c r="F542" s="18" t="s">
        <v>335</v>
      </c>
      <c r="G542" s="22">
        <v>2017</v>
      </c>
      <c r="H542" s="23">
        <v>43100</v>
      </c>
      <c r="I542" s="18"/>
      <c r="J542" s="18"/>
      <c r="K542" s="21" t="s">
        <v>2</v>
      </c>
      <c r="L542" s="21" t="str">
        <f>IFERROR(VLOOKUP(K542,ORDEN_ERI!A:C,2,0),0)</f>
        <v>Costo de ventas</v>
      </c>
      <c r="M542" s="21">
        <f>IFERROR(VLOOKUP(K542,ORDEN_ERI!A:C,3,0),0)</f>
        <v>2</v>
      </c>
      <c r="N542" s="30">
        <v>540857819</v>
      </c>
    </row>
    <row r="543" spans="1:14" x14ac:dyDescent="0.25">
      <c r="A543" s="21">
        <v>860058070</v>
      </c>
      <c r="B543" s="18" t="s">
        <v>364</v>
      </c>
      <c r="C543" s="18"/>
      <c r="D543" s="18" t="s">
        <v>222</v>
      </c>
      <c r="E543" s="18" t="s">
        <v>228</v>
      </c>
      <c r="F543" s="18" t="s">
        <v>335</v>
      </c>
      <c r="G543" s="22">
        <v>2016</v>
      </c>
      <c r="H543" s="23">
        <v>43100</v>
      </c>
      <c r="I543" s="18"/>
      <c r="J543" s="18"/>
      <c r="K543" s="21" t="s">
        <v>3</v>
      </c>
      <c r="L543" s="21" t="str">
        <f>IFERROR(VLOOKUP(K543,ORDEN_ERI!A:C,2,0),0)</f>
        <v>Ganancia bruta</v>
      </c>
      <c r="M543" s="21">
        <f>IFERROR(VLOOKUP(K543,ORDEN_ERI!A:C,3,0),0)</f>
        <v>3</v>
      </c>
      <c r="N543" s="30">
        <v>177468175</v>
      </c>
    </row>
    <row r="544" spans="1:14" x14ac:dyDescent="0.25">
      <c r="A544" s="21">
        <v>860058070</v>
      </c>
      <c r="B544" s="18" t="s">
        <v>364</v>
      </c>
      <c r="C544" s="18"/>
      <c r="D544" s="18" t="s">
        <v>222</v>
      </c>
      <c r="E544" s="18" t="s">
        <v>228</v>
      </c>
      <c r="F544" s="18" t="s">
        <v>335</v>
      </c>
      <c r="G544" s="22">
        <v>2017</v>
      </c>
      <c r="H544" s="23">
        <v>43100</v>
      </c>
      <c r="I544" s="18"/>
      <c r="J544" s="18"/>
      <c r="K544" s="21" t="s">
        <v>3</v>
      </c>
      <c r="L544" s="21" t="str">
        <f>IFERROR(VLOOKUP(K544,ORDEN_ERI!A:C,2,0),0)</f>
        <v>Ganancia bruta</v>
      </c>
      <c r="M544" s="21">
        <f>IFERROR(VLOOKUP(K544,ORDEN_ERI!A:C,3,0),0)</f>
        <v>3</v>
      </c>
      <c r="N544" s="30">
        <v>171735621</v>
      </c>
    </row>
    <row r="545" spans="1:14" x14ac:dyDescent="0.25">
      <c r="A545" s="21">
        <v>860058070</v>
      </c>
      <c r="B545" s="18" t="s">
        <v>364</v>
      </c>
      <c r="C545" s="18"/>
      <c r="D545" s="18" t="s">
        <v>222</v>
      </c>
      <c r="E545" s="18" t="s">
        <v>228</v>
      </c>
      <c r="F545" s="18" t="s">
        <v>335</v>
      </c>
      <c r="G545" s="22">
        <v>2016</v>
      </c>
      <c r="H545" s="23">
        <v>43100</v>
      </c>
      <c r="I545" s="18"/>
      <c r="J545" s="18"/>
      <c r="K545" s="21" t="s">
        <v>394</v>
      </c>
      <c r="L545" s="21" t="str">
        <f>IFERROR(VLOOKUP(K545,ORDEN_ERI!A:C,2,0),0)</f>
        <v>Costos de distribución</v>
      </c>
      <c r="M545" s="21">
        <f>IFERROR(VLOOKUP(K545,ORDEN_ERI!A:C,3,0),0)</f>
        <v>7</v>
      </c>
      <c r="N545" s="30">
        <v>19683749</v>
      </c>
    </row>
    <row r="546" spans="1:14" x14ac:dyDescent="0.25">
      <c r="A546" s="21">
        <v>860058070</v>
      </c>
      <c r="B546" s="18" t="s">
        <v>364</v>
      </c>
      <c r="C546" s="18"/>
      <c r="D546" s="18" t="s">
        <v>222</v>
      </c>
      <c r="E546" s="18" t="s">
        <v>228</v>
      </c>
      <c r="F546" s="18" t="s">
        <v>335</v>
      </c>
      <c r="G546" s="22">
        <v>2017</v>
      </c>
      <c r="H546" s="23">
        <v>43100</v>
      </c>
      <c r="I546" s="18"/>
      <c r="J546" s="18"/>
      <c r="K546" s="21" t="s">
        <v>394</v>
      </c>
      <c r="L546" s="21" t="str">
        <f>IFERROR(VLOOKUP(K546,ORDEN_ERI!A:C,2,0),0)</f>
        <v>Costos de distribución</v>
      </c>
      <c r="M546" s="21">
        <f>IFERROR(VLOOKUP(K546,ORDEN_ERI!A:C,3,0),0)</f>
        <v>7</v>
      </c>
      <c r="N546" s="30">
        <v>20005226</v>
      </c>
    </row>
    <row r="547" spans="1:14" x14ac:dyDescent="0.25">
      <c r="A547" s="21">
        <v>860058070</v>
      </c>
      <c r="B547" s="18" t="s">
        <v>364</v>
      </c>
      <c r="C547" s="18"/>
      <c r="D547" s="18" t="s">
        <v>222</v>
      </c>
      <c r="E547" s="18" t="s">
        <v>228</v>
      </c>
      <c r="F547" s="18" t="s">
        <v>335</v>
      </c>
      <c r="G547" s="22">
        <v>2016</v>
      </c>
      <c r="H547" s="23">
        <v>43100</v>
      </c>
      <c r="I547" s="18"/>
      <c r="J547" s="18"/>
      <c r="K547" s="21" t="s">
        <v>6</v>
      </c>
      <c r="L547" s="21" t="str">
        <f>IFERROR(VLOOKUP(K547,ORDEN_ERI!A:C,2,0),0)</f>
        <v>Gastos de administración</v>
      </c>
      <c r="M547" s="21">
        <f>IFERROR(VLOOKUP(K547,ORDEN_ERI!A:C,3,0),0)</f>
        <v>4</v>
      </c>
      <c r="N547" s="30">
        <v>43698054</v>
      </c>
    </row>
    <row r="548" spans="1:14" x14ac:dyDescent="0.25">
      <c r="A548" s="21">
        <v>860058070</v>
      </c>
      <c r="B548" s="18" t="s">
        <v>364</v>
      </c>
      <c r="C548" s="18"/>
      <c r="D548" s="18" t="s">
        <v>222</v>
      </c>
      <c r="E548" s="18" t="s">
        <v>228</v>
      </c>
      <c r="F548" s="18" t="s">
        <v>335</v>
      </c>
      <c r="G548" s="22">
        <v>2017</v>
      </c>
      <c r="H548" s="23">
        <v>43100</v>
      </c>
      <c r="I548" s="18"/>
      <c r="J548" s="18"/>
      <c r="K548" s="21" t="s">
        <v>6</v>
      </c>
      <c r="L548" s="21" t="str">
        <f>IFERROR(VLOOKUP(K548,ORDEN_ERI!A:C,2,0),0)</f>
        <v>Gastos de administración</v>
      </c>
      <c r="M548" s="21">
        <f>IFERROR(VLOOKUP(K548,ORDEN_ERI!A:C,3,0),0)</f>
        <v>4</v>
      </c>
      <c r="N548" s="30">
        <v>49820952</v>
      </c>
    </row>
    <row r="549" spans="1:14" x14ac:dyDescent="0.25">
      <c r="A549" s="21">
        <v>860058070</v>
      </c>
      <c r="B549" s="18" t="s">
        <v>364</v>
      </c>
      <c r="C549" s="18"/>
      <c r="D549" s="18" t="s">
        <v>222</v>
      </c>
      <c r="E549" s="18" t="s">
        <v>228</v>
      </c>
      <c r="F549" s="18" t="s">
        <v>335</v>
      </c>
      <c r="G549" s="22">
        <v>2016</v>
      </c>
      <c r="H549" s="23">
        <v>43100</v>
      </c>
      <c r="I549" s="18"/>
      <c r="J549" s="18"/>
      <c r="K549" s="21" t="s">
        <v>8</v>
      </c>
      <c r="L549" s="21" t="str">
        <f>IFERROR(VLOOKUP(K549,ORDEN_ERI!A:C,2,0),0)</f>
        <v>Ganancia (pérdida) por actividades de operación</v>
      </c>
      <c r="M549" s="21">
        <f>IFERROR(VLOOKUP(K549,ORDEN_ERI!A:C,3,0),0)</f>
        <v>11</v>
      </c>
      <c r="N549" s="30">
        <v>114086372</v>
      </c>
    </row>
    <row r="550" spans="1:14" x14ac:dyDescent="0.25">
      <c r="A550" s="21">
        <v>860058070</v>
      </c>
      <c r="B550" s="18" t="s">
        <v>364</v>
      </c>
      <c r="C550" s="18"/>
      <c r="D550" s="18" t="s">
        <v>222</v>
      </c>
      <c r="E550" s="18" t="s">
        <v>228</v>
      </c>
      <c r="F550" s="18" t="s">
        <v>335</v>
      </c>
      <c r="G550" s="22">
        <v>2017</v>
      </c>
      <c r="H550" s="23">
        <v>43100</v>
      </c>
      <c r="I550" s="18"/>
      <c r="J550" s="18"/>
      <c r="K550" s="21" t="s">
        <v>8</v>
      </c>
      <c r="L550" s="21" t="str">
        <f>IFERROR(VLOOKUP(K550,ORDEN_ERI!A:C,2,0),0)</f>
        <v>Ganancia (pérdida) por actividades de operación</v>
      </c>
      <c r="M550" s="21">
        <f>IFERROR(VLOOKUP(K550,ORDEN_ERI!A:C,3,0),0)</f>
        <v>11</v>
      </c>
      <c r="N550" s="30">
        <v>101909443</v>
      </c>
    </row>
    <row r="551" spans="1:14" x14ac:dyDescent="0.25">
      <c r="A551" s="21">
        <v>860058070</v>
      </c>
      <c r="B551" s="18" t="s">
        <v>364</v>
      </c>
      <c r="C551" s="18"/>
      <c r="D551" s="18" t="s">
        <v>222</v>
      </c>
      <c r="E551" s="18" t="s">
        <v>228</v>
      </c>
      <c r="F551" s="18" t="s">
        <v>335</v>
      </c>
      <c r="G551" s="22">
        <v>2016</v>
      </c>
      <c r="H551" s="23">
        <v>43100</v>
      </c>
      <c r="I551" s="18"/>
      <c r="J551" s="18"/>
      <c r="K551" s="21" t="s">
        <v>9</v>
      </c>
      <c r="L551" s="21" t="str">
        <f>IFERROR(VLOOKUP(K551,ORDEN_ERI!A:C,2,0),0)</f>
        <v>Ingresos financieros</v>
      </c>
      <c r="M551" s="21">
        <f>IFERROR(VLOOKUP(K551,ORDEN_ERI!A:C,3,0),0)</f>
        <v>13</v>
      </c>
      <c r="N551" s="30">
        <v>35431428</v>
      </c>
    </row>
    <row r="552" spans="1:14" x14ac:dyDescent="0.25">
      <c r="A552" s="21">
        <v>860058070</v>
      </c>
      <c r="B552" s="18" t="s">
        <v>364</v>
      </c>
      <c r="C552" s="18"/>
      <c r="D552" s="18" t="s">
        <v>222</v>
      </c>
      <c r="E552" s="18" t="s">
        <v>228</v>
      </c>
      <c r="F552" s="18" t="s">
        <v>335</v>
      </c>
      <c r="G552" s="22">
        <v>2017</v>
      </c>
      <c r="H552" s="23">
        <v>43100</v>
      </c>
      <c r="I552" s="18"/>
      <c r="J552" s="18"/>
      <c r="K552" s="21" t="s">
        <v>9</v>
      </c>
      <c r="L552" s="21" t="str">
        <f>IFERROR(VLOOKUP(K552,ORDEN_ERI!A:C,2,0),0)</f>
        <v>Ingresos financieros</v>
      </c>
      <c r="M552" s="21">
        <f>IFERROR(VLOOKUP(K552,ORDEN_ERI!A:C,3,0),0)</f>
        <v>13</v>
      </c>
      <c r="N552" s="30">
        <v>13188485</v>
      </c>
    </row>
    <row r="553" spans="1:14" x14ac:dyDescent="0.25">
      <c r="A553" s="21">
        <v>860058070</v>
      </c>
      <c r="B553" s="18" t="s">
        <v>364</v>
      </c>
      <c r="C553" s="18"/>
      <c r="D553" s="18" t="s">
        <v>222</v>
      </c>
      <c r="E553" s="18" t="s">
        <v>228</v>
      </c>
      <c r="F553" s="18" t="s">
        <v>335</v>
      </c>
      <c r="G553" s="22">
        <v>2016</v>
      </c>
      <c r="H553" s="23">
        <v>43100</v>
      </c>
      <c r="I553" s="18"/>
      <c r="J553" s="18"/>
      <c r="K553" s="21" t="s">
        <v>10</v>
      </c>
      <c r="L553" s="21" t="str">
        <f>IFERROR(VLOOKUP(K553,ORDEN_ERI!A:C,2,0),0)</f>
        <v>Costos financieros</v>
      </c>
      <c r="M553" s="21">
        <f>IFERROR(VLOOKUP(K553,ORDEN_ERI!A:C,3,0),0)</f>
        <v>14</v>
      </c>
      <c r="N553" s="30">
        <v>28599393</v>
      </c>
    </row>
    <row r="554" spans="1:14" x14ac:dyDescent="0.25">
      <c r="A554" s="21">
        <v>860058070</v>
      </c>
      <c r="B554" s="18" t="s">
        <v>364</v>
      </c>
      <c r="C554" s="18"/>
      <c r="D554" s="18" t="s">
        <v>222</v>
      </c>
      <c r="E554" s="18" t="s">
        <v>228</v>
      </c>
      <c r="F554" s="18" t="s">
        <v>335</v>
      </c>
      <c r="G554" s="22">
        <v>2017</v>
      </c>
      <c r="H554" s="23">
        <v>43100</v>
      </c>
      <c r="I554" s="18"/>
      <c r="J554" s="18"/>
      <c r="K554" s="21" t="s">
        <v>10</v>
      </c>
      <c r="L554" s="21" t="str">
        <f>IFERROR(VLOOKUP(K554,ORDEN_ERI!A:C,2,0),0)</f>
        <v>Costos financieros</v>
      </c>
      <c r="M554" s="21">
        <f>IFERROR(VLOOKUP(K554,ORDEN_ERI!A:C,3,0),0)</f>
        <v>14</v>
      </c>
      <c r="N554" s="30">
        <v>29402053</v>
      </c>
    </row>
    <row r="555" spans="1:14" x14ac:dyDescent="0.25">
      <c r="A555" s="21">
        <v>860058070</v>
      </c>
      <c r="B555" s="18" t="s">
        <v>364</v>
      </c>
      <c r="C555" s="18"/>
      <c r="D555" s="18" t="s">
        <v>222</v>
      </c>
      <c r="E555" s="18" t="s">
        <v>228</v>
      </c>
      <c r="F555" s="18" t="s">
        <v>335</v>
      </c>
      <c r="G555" s="22">
        <v>2016</v>
      </c>
      <c r="H555" s="23">
        <v>43100</v>
      </c>
      <c r="I555" s="18"/>
      <c r="J555" s="18"/>
      <c r="K555" s="21" t="s">
        <v>11</v>
      </c>
      <c r="L555" s="21" t="str">
        <f>IFERROR(VLOOKUP(K555,ORDEN_ERI!A:C,2,0),0)</f>
        <v>Ganancia (pérdida), antes de impuestos</v>
      </c>
      <c r="M555" s="21">
        <f>IFERROR(VLOOKUP(K555,ORDEN_ERI!A:C,3,0),0)</f>
        <v>23</v>
      </c>
      <c r="N555" s="30">
        <v>120918407</v>
      </c>
    </row>
    <row r="556" spans="1:14" x14ac:dyDescent="0.25">
      <c r="A556" s="21">
        <v>860058070</v>
      </c>
      <c r="B556" s="18" t="s">
        <v>364</v>
      </c>
      <c r="C556" s="18"/>
      <c r="D556" s="18" t="s">
        <v>222</v>
      </c>
      <c r="E556" s="18" t="s">
        <v>228</v>
      </c>
      <c r="F556" s="18" t="s">
        <v>335</v>
      </c>
      <c r="G556" s="22">
        <v>2017</v>
      </c>
      <c r="H556" s="23">
        <v>43100</v>
      </c>
      <c r="I556" s="18"/>
      <c r="J556" s="18"/>
      <c r="K556" s="21" t="s">
        <v>11</v>
      </c>
      <c r="L556" s="21" t="str">
        <f>IFERROR(VLOOKUP(K556,ORDEN_ERI!A:C,2,0),0)</f>
        <v>Ganancia (pérdida), antes de impuestos</v>
      </c>
      <c r="M556" s="21">
        <f>IFERROR(VLOOKUP(K556,ORDEN_ERI!A:C,3,0),0)</f>
        <v>23</v>
      </c>
      <c r="N556" s="30">
        <v>85695875</v>
      </c>
    </row>
    <row r="557" spans="1:14" x14ac:dyDescent="0.25">
      <c r="A557" s="21">
        <v>860058070</v>
      </c>
      <c r="B557" s="18" t="s">
        <v>364</v>
      </c>
      <c r="C557" s="18"/>
      <c r="D557" s="18" t="s">
        <v>222</v>
      </c>
      <c r="E557" s="18" t="s">
        <v>228</v>
      </c>
      <c r="F557" s="18" t="s">
        <v>335</v>
      </c>
      <c r="G557" s="22">
        <v>2016</v>
      </c>
      <c r="H557" s="23">
        <v>43100</v>
      </c>
      <c r="I557" s="18"/>
      <c r="J557" s="18"/>
      <c r="K557" s="21" t="s">
        <v>397</v>
      </c>
      <c r="L557" s="21" t="str">
        <f>IFERROR(VLOOKUP(K557,ORDEN_ERI!A:C,2,0),0)</f>
        <v>Gasto (ingreso) por impuestos, operaciones continuadas</v>
      </c>
      <c r="M557" s="21">
        <f>IFERROR(VLOOKUP(K557,ORDEN_ERI!A:C,3,0),0)</f>
        <v>24</v>
      </c>
      <c r="N557" s="30">
        <v>48941675</v>
      </c>
    </row>
    <row r="558" spans="1:14" x14ac:dyDescent="0.25">
      <c r="A558" s="21">
        <v>860058070</v>
      </c>
      <c r="B558" s="18" t="s">
        <v>364</v>
      </c>
      <c r="C558" s="18"/>
      <c r="D558" s="18" t="s">
        <v>222</v>
      </c>
      <c r="E558" s="18" t="s">
        <v>228</v>
      </c>
      <c r="F558" s="18" t="s">
        <v>335</v>
      </c>
      <c r="G558" s="22">
        <v>2017</v>
      </c>
      <c r="H558" s="23">
        <v>43100</v>
      </c>
      <c r="I558" s="18"/>
      <c r="J558" s="18"/>
      <c r="K558" s="21" t="s">
        <v>397</v>
      </c>
      <c r="L558" s="21" t="str">
        <f>IFERROR(VLOOKUP(K558,ORDEN_ERI!A:C,2,0),0)</f>
        <v>Gasto (ingreso) por impuestos, operaciones continuadas</v>
      </c>
      <c r="M558" s="21">
        <f>IFERROR(VLOOKUP(K558,ORDEN_ERI!A:C,3,0),0)</f>
        <v>24</v>
      </c>
      <c r="N558" s="30">
        <v>19656984</v>
      </c>
    </row>
    <row r="559" spans="1:14" x14ac:dyDescent="0.25">
      <c r="A559" s="21">
        <v>860058070</v>
      </c>
      <c r="B559" s="18" t="s">
        <v>364</v>
      </c>
      <c r="C559" s="18"/>
      <c r="D559" s="18" t="s">
        <v>222</v>
      </c>
      <c r="E559" s="18" t="s">
        <v>228</v>
      </c>
      <c r="F559" s="18" t="s">
        <v>335</v>
      </c>
      <c r="G559" s="22">
        <v>2016</v>
      </c>
      <c r="H559" s="23">
        <v>43100</v>
      </c>
      <c r="I559" s="18"/>
      <c r="J559" s="18"/>
      <c r="K559" s="21" t="s">
        <v>12</v>
      </c>
      <c r="L559" s="21" t="str">
        <f>IFERROR(VLOOKUP(K559,ORDEN_ERI!A:C,2,0),0)</f>
        <v>Ganancia (pérdida) operaciones continuadas</v>
      </c>
      <c r="M559" s="21">
        <f>IFERROR(VLOOKUP(K559,ORDEN_ERI!A:C,3,0),0)</f>
        <v>26</v>
      </c>
      <c r="N559" s="30">
        <v>71976732</v>
      </c>
    </row>
    <row r="560" spans="1:14" x14ac:dyDescent="0.25">
      <c r="A560" s="21">
        <v>860058070</v>
      </c>
      <c r="B560" s="18" t="s">
        <v>364</v>
      </c>
      <c r="C560" s="18"/>
      <c r="D560" s="18" t="s">
        <v>222</v>
      </c>
      <c r="E560" s="18" t="s">
        <v>228</v>
      </c>
      <c r="F560" s="18" t="s">
        <v>335</v>
      </c>
      <c r="G560" s="22">
        <v>2017</v>
      </c>
      <c r="H560" s="23">
        <v>43100</v>
      </c>
      <c r="I560" s="18"/>
      <c r="J560" s="18"/>
      <c r="K560" s="21" t="s">
        <v>12</v>
      </c>
      <c r="L560" s="21" t="str">
        <f>IFERROR(VLOOKUP(K560,ORDEN_ERI!A:C,2,0),0)</f>
        <v>Ganancia (pérdida) operaciones continuadas</v>
      </c>
      <c r="M560" s="21">
        <f>IFERROR(VLOOKUP(K560,ORDEN_ERI!A:C,3,0),0)</f>
        <v>26</v>
      </c>
      <c r="N560" s="30">
        <v>66038891</v>
      </c>
    </row>
    <row r="561" spans="1:14" x14ac:dyDescent="0.25">
      <c r="A561" s="21">
        <v>860058070</v>
      </c>
      <c r="B561" s="18" t="s">
        <v>364</v>
      </c>
      <c r="C561" s="18"/>
      <c r="D561" s="18" t="s">
        <v>222</v>
      </c>
      <c r="E561" s="18" t="s">
        <v>228</v>
      </c>
      <c r="F561" s="18" t="s">
        <v>335</v>
      </c>
      <c r="G561" s="22">
        <v>2016</v>
      </c>
      <c r="H561" s="23">
        <v>43100</v>
      </c>
      <c r="I561" s="18"/>
      <c r="J561" s="18"/>
      <c r="K561" s="21" t="s">
        <v>13</v>
      </c>
      <c r="L561" s="21" t="str">
        <f>IFERROR(VLOOKUP(K561,ORDEN_ERI!A:C,2,0),0)</f>
        <v>Ganancia (pérdida)</v>
      </c>
      <c r="M561" s="21">
        <f>IFERROR(VLOOKUP(K561,ORDEN_ERI!A:C,3,0),0)</f>
        <v>28</v>
      </c>
      <c r="N561" s="30">
        <v>71976732</v>
      </c>
    </row>
    <row r="562" spans="1:14" x14ac:dyDescent="0.25">
      <c r="A562" s="21">
        <v>860058070</v>
      </c>
      <c r="B562" s="18" t="s">
        <v>364</v>
      </c>
      <c r="C562" s="18"/>
      <c r="D562" s="18" t="s">
        <v>222</v>
      </c>
      <c r="E562" s="18" t="s">
        <v>228</v>
      </c>
      <c r="F562" s="18" t="s">
        <v>335</v>
      </c>
      <c r="G562" s="22">
        <v>2017</v>
      </c>
      <c r="H562" s="23">
        <v>43100</v>
      </c>
      <c r="I562" s="18"/>
      <c r="J562" s="18"/>
      <c r="K562" s="21" t="s">
        <v>13</v>
      </c>
      <c r="L562" s="21" t="str">
        <f>IFERROR(VLOOKUP(K562,ORDEN_ERI!A:C,2,0),0)</f>
        <v>Ganancia (pérdida)</v>
      </c>
      <c r="M562" s="21">
        <f>IFERROR(VLOOKUP(K562,ORDEN_ERI!A:C,3,0),0)</f>
        <v>28</v>
      </c>
      <c r="N562" s="30">
        <v>66038891</v>
      </c>
    </row>
    <row r="563" spans="1:14" x14ac:dyDescent="0.25">
      <c r="A563" s="21">
        <v>811032292</v>
      </c>
      <c r="B563" s="18" t="s">
        <v>349</v>
      </c>
      <c r="C563" s="18"/>
      <c r="D563" s="18" t="s">
        <v>222</v>
      </c>
      <c r="E563" s="18" t="s">
        <v>223</v>
      </c>
      <c r="F563" s="18" t="s">
        <v>335</v>
      </c>
      <c r="G563" s="22">
        <v>2016</v>
      </c>
      <c r="H563" s="23">
        <v>43100</v>
      </c>
      <c r="I563" s="18"/>
      <c r="J563" s="18"/>
      <c r="K563" s="21" t="s">
        <v>1</v>
      </c>
      <c r="L563" s="21" t="str">
        <f>IFERROR(VLOOKUP(K563,ORDEN_ERI!A:C,2,0),0)</f>
        <v>Ingresos de actividades ordinarias</v>
      </c>
      <c r="M563" s="21">
        <f>IFERROR(VLOOKUP(K563,ORDEN_ERI!A:C,3,0),0)</f>
        <v>1</v>
      </c>
      <c r="N563" s="30">
        <v>244169715</v>
      </c>
    </row>
    <row r="564" spans="1:14" x14ac:dyDescent="0.25">
      <c r="A564" s="21">
        <v>811032292</v>
      </c>
      <c r="B564" s="18" t="s">
        <v>349</v>
      </c>
      <c r="C564" s="18"/>
      <c r="D564" s="18" t="s">
        <v>222</v>
      </c>
      <c r="E564" s="18" t="s">
        <v>223</v>
      </c>
      <c r="F564" s="18" t="s">
        <v>335</v>
      </c>
      <c r="G564" s="22">
        <v>2017</v>
      </c>
      <c r="H564" s="23">
        <v>43100</v>
      </c>
      <c r="I564" s="18"/>
      <c r="J564" s="18"/>
      <c r="K564" s="21" t="s">
        <v>1</v>
      </c>
      <c r="L564" s="21" t="str">
        <f>IFERROR(VLOOKUP(K564,ORDEN_ERI!A:C,2,0),0)</f>
        <v>Ingresos de actividades ordinarias</v>
      </c>
      <c r="M564" s="21">
        <f>IFERROR(VLOOKUP(K564,ORDEN_ERI!A:C,3,0),0)</f>
        <v>1</v>
      </c>
      <c r="N564" s="30">
        <v>275700945</v>
      </c>
    </row>
    <row r="565" spans="1:14" x14ac:dyDescent="0.25">
      <c r="A565" s="21">
        <v>811032292</v>
      </c>
      <c r="B565" s="18" t="s">
        <v>349</v>
      </c>
      <c r="C565" s="18"/>
      <c r="D565" s="18" t="s">
        <v>222</v>
      </c>
      <c r="E565" s="18" t="s">
        <v>223</v>
      </c>
      <c r="F565" s="18" t="s">
        <v>335</v>
      </c>
      <c r="G565" s="22">
        <v>2016</v>
      </c>
      <c r="H565" s="23">
        <v>43100</v>
      </c>
      <c r="I565" s="18"/>
      <c r="J565" s="18"/>
      <c r="K565" s="21" t="s">
        <v>2</v>
      </c>
      <c r="L565" s="21" t="str">
        <f>IFERROR(VLOOKUP(K565,ORDEN_ERI!A:C,2,0),0)</f>
        <v>Costo de ventas</v>
      </c>
      <c r="M565" s="21">
        <f>IFERROR(VLOOKUP(K565,ORDEN_ERI!A:C,3,0),0)</f>
        <v>2</v>
      </c>
      <c r="N565" s="30">
        <v>195932169</v>
      </c>
    </row>
    <row r="566" spans="1:14" x14ac:dyDescent="0.25">
      <c r="A566" s="21">
        <v>811032292</v>
      </c>
      <c r="B566" s="18" t="s">
        <v>349</v>
      </c>
      <c r="C566" s="18"/>
      <c r="D566" s="18" t="s">
        <v>222</v>
      </c>
      <c r="E566" s="18" t="s">
        <v>223</v>
      </c>
      <c r="F566" s="18" t="s">
        <v>335</v>
      </c>
      <c r="G566" s="22">
        <v>2017</v>
      </c>
      <c r="H566" s="23">
        <v>43100</v>
      </c>
      <c r="I566" s="18"/>
      <c r="J566" s="18"/>
      <c r="K566" s="21" t="s">
        <v>2</v>
      </c>
      <c r="L566" s="21" t="str">
        <f>IFERROR(VLOOKUP(K566,ORDEN_ERI!A:C,2,0),0)</f>
        <v>Costo de ventas</v>
      </c>
      <c r="M566" s="21">
        <f>IFERROR(VLOOKUP(K566,ORDEN_ERI!A:C,3,0),0)</f>
        <v>2</v>
      </c>
      <c r="N566" s="30">
        <v>232015046</v>
      </c>
    </row>
    <row r="567" spans="1:14" x14ac:dyDescent="0.25">
      <c r="A567" s="21">
        <v>811032292</v>
      </c>
      <c r="B567" s="18" t="s">
        <v>349</v>
      </c>
      <c r="C567" s="18"/>
      <c r="D567" s="18" t="s">
        <v>222</v>
      </c>
      <c r="E567" s="18" t="s">
        <v>223</v>
      </c>
      <c r="F567" s="18" t="s">
        <v>335</v>
      </c>
      <c r="G567" s="22">
        <v>2016</v>
      </c>
      <c r="H567" s="23">
        <v>43100</v>
      </c>
      <c r="I567" s="18"/>
      <c r="J567" s="18"/>
      <c r="K567" s="21" t="s">
        <v>3</v>
      </c>
      <c r="L567" s="21" t="str">
        <f>IFERROR(VLOOKUP(K567,ORDEN_ERI!A:C,2,0),0)</f>
        <v>Ganancia bruta</v>
      </c>
      <c r="M567" s="21">
        <f>IFERROR(VLOOKUP(K567,ORDEN_ERI!A:C,3,0),0)</f>
        <v>3</v>
      </c>
      <c r="N567" s="30">
        <v>48237546</v>
      </c>
    </row>
    <row r="568" spans="1:14" x14ac:dyDescent="0.25">
      <c r="A568" s="21">
        <v>811032292</v>
      </c>
      <c r="B568" s="18" t="s">
        <v>349</v>
      </c>
      <c r="C568" s="18"/>
      <c r="D568" s="18" t="s">
        <v>222</v>
      </c>
      <c r="E568" s="18" t="s">
        <v>223</v>
      </c>
      <c r="F568" s="18" t="s">
        <v>335</v>
      </c>
      <c r="G568" s="22">
        <v>2017</v>
      </c>
      <c r="H568" s="23">
        <v>43100</v>
      </c>
      <c r="I568" s="18"/>
      <c r="J568" s="18"/>
      <c r="K568" s="21" t="s">
        <v>3</v>
      </c>
      <c r="L568" s="21" t="str">
        <f>IFERROR(VLOOKUP(K568,ORDEN_ERI!A:C,2,0),0)</f>
        <v>Ganancia bruta</v>
      </c>
      <c r="M568" s="21">
        <f>IFERROR(VLOOKUP(K568,ORDEN_ERI!A:C,3,0),0)</f>
        <v>3</v>
      </c>
      <c r="N568" s="30">
        <v>43685899</v>
      </c>
    </row>
    <row r="569" spans="1:14" x14ac:dyDescent="0.25">
      <c r="A569" s="21">
        <v>811032292</v>
      </c>
      <c r="B569" s="18" t="s">
        <v>349</v>
      </c>
      <c r="C569" s="18"/>
      <c r="D569" s="18" t="s">
        <v>222</v>
      </c>
      <c r="E569" s="18" t="s">
        <v>223</v>
      </c>
      <c r="F569" s="18" t="s">
        <v>335</v>
      </c>
      <c r="G569" s="22">
        <v>2016</v>
      </c>
      <c r="H569" s="23">
        <v>43100</v>
      </c>
      <c r="I569" s="18"/>
      <c r="J569" s="18"/>
      <c r="K569" s="21" t="s">
        <v>4</v>
      </c>
      <c r="L569" s="21" t="str">
        <f>IFERROR(VLOOKUP(K569,ORDEN_ERI!A:C,2,0),0)</f>
        <v>Otros ingresos</v>
      </c>
      <c r="M569" s="21">
        <f>IFERROR(VLOOKUP(K569,ORDEN_ERI!A:C,3,0),0)</f>
        <v>9</v>
      </c>
      <c r="N569" s="30">
        <v>1279928</v>
      </c>
    </row>
    <row r="570" spans="1:14" x14ac:dyDescent="0.25">
      <c r="A570" s="21">
        <v>811032292</v>
      </c>
      <c r="B570" s="18" t="s">
        <v>349</v>
      </c>
      <c r="C570" s="18"/>
      <c r="D570" s="18" t="s">
        <v>222</v>
      </c>
      <c r="E570" s="18" t="s">
        <v>223</v>
      </c>
      <c r="F570" s="18" t="s">
        <v>335</v>
      </c>
      <c r="G570" s="22">
        <v>2017</v>
      </c>
      <c r="H570" s="23">
        <v>43100</v>
      </c>
      <c r="I570" s="18"/>
      <c r="J570" s="18"/>
      <c r="K570" s="21" t="s">
        <v>4</v>
      </c>
      <c r="L570" s="21" t="str">
        <f>IFERROR(VLOOKUP(K570,ORDEN_ERI!A:C,2,0),0)</f>
        <v>Otros ingresos</v>
      </c>
      <c r="M570" s="21">
        <f>IFERROR(VLOOKUP(K570,ORDEN_ERI!A:C,3,0),0)</f>
        <v>9</v>
      </c>
      <c r="N570" s="30">
        <v>4460602</v>
      </c>
    </row>
    <row r="571" spans="1:14" x14ac:dyDescent="0.25">
      <c r="A571" s="21">
        <v>811032292</v>
      </c>
      <c r="B571" s="18" t="s">
        <v>349</v>
      </c>
      <c r="C571" s="18"/>
      <c r="D571" s="18" t="s">
        <v>222</v>
      </c>
      <c r="E571" s="18" t="s">
        <v>223</v>
      </c>
      <c r="F571" s="18" t="s">
        <v>335</v>
      </c>
      <c r="G571" s="22">
        <v>2016</v>
      </c>
      <c r="H571" s="23">
        <v>43100</v>
      </c>
      <c r="I571" s="18"/>
      <c r="J571" s="18"/>
      <c r="K571" s="21" t="s">
        <v>394</v>
      </c>
      <c r="L571" s="21" t="str">
        <f>IFERROR(VLOOKUP(K571,ORDEN_ERI!A:C,2,0),0)</f>
        <v>Costos de distribución</v>
      </c>
      <c r="M571" s="21">
        <f>IFERROR(VLOOKUP(K571,ORDEN_ERI!A:C,3,0),0)</f>
        <v>7</v>
      </c>
      <c r="N571" s="30">
        <v>6442690</v>
      </c>
    </row>
    <row r="572" spans="1:14" x14ac:dyDescent="0.25">
      <c r="A572" s="21">
        <v>811032292</v>
      </c>
      <c r="B572" s="18" t="s">
        <v>349</v>
      </c>
      <c r="C572" s="18"/>
      <c r="D572" s="18" t="s">
        <v>222</v>
      </c>
      <c r="E572" s="18" t="s">
        <v>223</v>
      </c>
      <c r="F572" s="18" t="s">
        <v>335</v>
      </c>
      <c r="G572" s="22">
        <v>2017</v>
      </c>
      <c r="H572" s="23">
        <v>43100</v>
      </c>
      <c r="I572" s="18"/>
      <c r="J572" s="18"/>
      <c r="K572" s="21" t="s">
        <v>394</v>
      </c>
      <c r="L572" s="21" t="str">
        <f>IFERROR(VLOOKUP(K572,ORDEN_ERI!A:C,2,0),0)</f>
        <v>Costos de distribución</v>
      </c>
      <c r="M572" s="21">
        <f>IFERROR(VLOOKUP(K572,ORDEN_ERI!A:C,3,0),0)</f>
        <v>7</v>
      </c>
      <c r="N572" s="30">
        <v>6200732</v>
      </c>
    </row>
    <row r="573" spans="1:14" x14ac:dyDescent="0.25">
      <c r="A573" s="21">
        <v>811032292</v>
      </c>
      <c r="B573" s="18" t="s">
        <v>349</v>
      </c>
      <c r="C573" s="18"/>
      <c r="D573" s="18" t="s">
        <v>222</v>
      </c>
      <c r="E573" s="18" t="s">
        <v>223</v>
      </c>
      <c r="F573" s="18" t="s">
        <v>335</v>
      </c>
      <c r="G573" s="22">
        <v>2016</v>
      </c>
      <c r="H573" s="23">
        <v>43100</v>
      </c>
      <c r="I573" s="18"/>
      <c r="J573" s="18"/>
      <c r="K573" s="21" t="s">
        <v>6</v>
      </c>
      <c r="L573" s="21" t="str">
        <f>IFERROR(VLOOKUP(K573,ORDEN_ERI!A:C,2,0),0)</f>
        <v>Gastos de administración</v>
      </c>
      <c r="M573" s="21">
        <f>IFERROR(VLOOKUP(K573,ORDEN_ERI!A:C,3,0),0)</f>
        <v>4</v>
      </c>
      <c r="N573" s="30">
        <v>9916731</v>
      </c>
    </row>
    <row r="574" spans="1:14" x14ac:dyDescent="0.25">
      <c r="A574" s="21">
        <v>811032292</v>
      </c>
      <c r="B574" s="18" t="s">
        <v>349</v>
      </c>
      <c r="C574" s="18"/>
      <c r="D574" s="18" t="s">
        <v>222</v>
      </c>
      <c r="E574" s="18" t="s">
        <v>223</v>
      </c>
      <c r="F574" s="18" t="s">
        <v>335</v>
      </c>
      <c r="G574" s="22">
        <v>2017</v>
      </c>
      <c r="H574" s="23">
        <v>43100</v>
      </c>
      <c r="I574" s="18"/>
      <c r="J574" s="18"/>
      <c r="K574" s="21" t="s">
        <v>6</v>
      </c>
      <c r="L574" s="21" t="str">
        <f>IFERROR(VLOOKUP(K574,ORDEN_ERI!A:C,2,0),0)</f>
        <v>Gastos de administración</v>
      </c>
      <c r="M574" s="21">
        <f>IFERROR(VLOOKUP(K574,ORDEN_ERI!A:C,3,0),0)</f>
        <v>4</v>
      </c>
      <c r="N574" s="30">
        <v>14087876</v>
      </c>
    </row>
    <row r="575" spans="1:14" x14ac:dyDescent="0.25">
      <c r="A575" s="21">
        <v>811032292</v>
      </c>
      <c r="B575" s="18" t="s">
        <v>349</v>
      </c>
      <c r="C575" s="18"/>
      <c r="D575" s="18" t="s">
        <v>222</v>
      </c>
      <c r="E575" s="18" t="s">
        <v>223</v>
      </c>
      <c r="F575" s="18" t="s">
        <v>335</v>
      </c>
      <c r="G575" s="22">
        <v>2016</v>
      </c>
      <c r="H575" s="23">
        <v>43100</v>
      </c>
      <c r="I575" s="18"/>
      <c r="J575" s="18"/>
      <c r="K575" s="21" t="s">
        <v>395</v>
      </c>
      <c r="L575" s="21" t="str">
        <f>IFERROR(VLOOKUP(K575,ORDEN_ERI!A:C,2,0),0)</f>
        <v>Otros gastos, por función</v>
      </c>
      <c r="M575" s="21">
        <f>IFERROR(VLOOKUP(K575,ORDEN_ERI!A:C,3,0),0)</f>
        <v>6</v>
      </c>
      <c r="N575" s="30">
        <v>370656</v>
      </c>
    </row>
    <row r="576" spans="1:14" x14ac:dyDescent="0.25">
      <c r="A576" s="21">
        <v>811032292</v>
      </c>
      <c r="B576" s="18" t="s">
        <v>349</v>
      </c>
      <c r="C576" s="18"/>
      <c r="D576" s="18" t="s">
        <v>222</v>
      </c>
      <c r="E576" s="18" t="s">
        <v>223</v>
      </c>
      <c r="F576" s="18" t="s">
        <v>335</v>
      </c>
      <c r="G576" s="22">
        <v>2017</v>
      </c>
      <c r="H576" s="23">
        <v>43100</v>
      </c>
      <c r="I576" s="18"/>
      <c r="J576" s="18"/>
      <c r="K576" s="21" t="s">
        <v>395</v>
      </c>
      <c r="L576" s="21" t="str">
        <f>IFERROR(VLOOKUP(K576,ORDEN_ERI!A:C,2,0),0)</f>
        <v>Otros gastos, por función</v>
      </c>
      <c r="M576" s="21">
        <f>IFERROR(VLOOKUP(K576,ORDEN_ERI!A:C,3,0),0)</f>
        <v>6</v>
      </c>
      <c r="N576" s="30">
        <v>3427141</v>
      </c>
    </row>
    <row r="577" spans="1:14" x14ac:dyDescent="0.25">
      <c r="A577" s="21">
        <v>811032292</v>
      </c>
      <c r="B577" s="18" t="s">
        <v>349</v>
      </c>
      <c r="C577" s="18"/>
      <c r="D577" s="18" t="s">
        <v>222</v>
      </c>
      <c r="E577" s="18" t="s">
        <v>223</v>
      </c>
      <c r="F577" s="18" t="s">
        <v>335</v>
      </c>
      <c r="G577" s="22">
        <v>2016</v>
      </c>
      <c r="H577" s="23">
        <v>43100</v>
      </c>
      <c r="I577" s="18"/>
      <c r="J577" s="18"/>
      <c r="K577" s="21" t="s">
        <v>8</v>
      </c>
      <c r="L577" s="21" t="str">
        <f>IFERROR(VLOOKUP(K577,ORDEN_ERI!A:C,2,0),0)</f>
        <v>Ganancia (pérdida) por actividades de operación</v>
      </c>
      <c r="M577" s="21">
        <f>IFERROR(VLOOKUP(K577,ORDEN_ERI!A:C,3,0),0)</f>
        <v>11</v>
      </c>
      <c r="N577" s="30">
        <v>32787397</v>
      </c>
    </row>
    <row r="578" spans="1:14" x14ac:dyDescent="0.25">
      <c r="A578" s="21">
        <v>811032292</v>
      </c>
      <c r="B578" s="18" t="s">
        <v>349</v>
      </c>
      <c r="C578" s="18"/>
      <c r="D578" s="18" t="s">
        <v>222</v>
      </c>
      <c r="E578" s="18" t="s">
        <v>223</v>
      </c>
      <c r="F578" s="18" t="s">
        <v>335</v>
      </c>
      <c r="G578" s="22">
        <v>2017</v>
      </c>
      <c r="H578" s="23">
        <v>43100</v>
      </c>
      <c r="I578" s="18"/>
      <c r="J578" s="18"/>
      <c r="K578" s="21" t="s">
        <v>8</v>
      </c>
      <c r="L578" s="21" t="str">
        <f>IFERROR(VLOOKUP(K578,ORDEN_ERI!A:C,2,0),0)</f>
        <v>Ganancia (pérdida) por actividades de operación</v>
      </c>
      <c r="M578" s="21">
        <f>IFERROR(VLOOKUP(K578,ORDEN_ERI!A:C,3,0),0)</f>
        <v>11</v>
      </c>
      <c r="N578" s="30">
        <v>24430752</v>
      </c>
    </row>
    <row r="579" spans="1:14" x14ac:dyDescent="0.25">
      <c r="A579" s="21">
        <v>811032292</v>
      </c>
      <c r="B579" s="18" t="s">
        <v>349</v>
      </c>
      <c r="C579" s="18"/>
      <c r="D579" s="18" t="s">
        <v>222</v>
      </c>
      <c r="E579" s="18" t="s">
        <v>223</v>
      </c>
      <c r="F579" s="18" t="s">
        <v>335</v>
      </c>
      <c r="G579" s="22">
        <v>2016</v>
      </c>
      <c r="H579" s="23">
        <v>43100</v>
      </c>
      <c r="I579" s="18"/>
      <c r="J579" s="18"/>
      <c r="K579" s="21" t="s">
        <v>9</v>
      </c>
      <c r="L579" s="21" t="str">
        <f>IFERROR(VLOOKUP(K579,ORDEN_ERI!A:C,2,0),0)</f>
        <v>Ingresos financieros</v>
      </c>
      <c r="M579" s="21">
        <f>IFERROR(VLOOKUP(K579,ORDEN_ERI!A:C,3,0),0)</f>
        <v>13</v>
      </c>
      <c r="N579" s="30">
        <v>26674113</v>
      </c>
    </row>
    <row r="580" spans="1:14" x14ac:dyDescent="0.25">
      <c r="A580" s="21">
        <v>811032292</v>
      </c>
      <c r="B580" s="18" t="s">
        <v>349</v>
      </c>
      <c r="C580" s="18"/>
      <c r="D580" s="18" t="s">
        <v>222</v>
      </c>
      <c r="E580" s="18" t="s">
        <v>223</v>
      </c>
      <c r="F580" s="18" t="s">
        <v>335</v>
      </c>
      <c r="G580" s="22">
        <v>2017</v>
      </c>
      <c r="H580" s="23">
        <v>43100</v>
      </c>
      <c r="I580" s="18"/>
      <c r="J580" s="18"/>
      <c r="K580" s="21" t="s">
        <v>9</v>
      </c>
      <c r="L580" s="21" t="str">
        <f>IFERROR(VLOOKUP(K580,ORDEN_ERI!A:C,2,0),0)</f>
        <v>Ingresos financieros</v>
      </c>
      <c r="M580" s="21">
        <f>IFERROR(VLOOKUP(K580,ORDEN_ERI!A:C,3,0),0)</f>
        <v>13</v>
      </c>
      <c r="N580" s="30">
        <v>13040796</v>
      </c>
    </row>
    <row r="581" spans="1:14" x14ac:dyDescent="0.25">
      <c r="A581" s="21">
        <v>811032292</v>
      </c>
      <c r="B581" s="18" t="s">
        <v>349</v>
      </c>
      <c r="C581" s="18"/>
      <c r="D581" s="18" t="s">
        <v>222</v>
      </c>
      <c r="E581" s="18" t="s">
        <v>223</v>
      </c>
      <c r="F581" s="18" t="s">
        <v>335</v>
      </c>
      <c r="G581" s="22">
        <v>2016</v>
      </c>
      <c r="H581" s="23">
        <v>43100</v>
      </c>
      <c r="I581" s="18"/>
      <c r="J581" s="18"/>
      <c r="K581" s="21" t="s">
        <v>10</v>
      </c>
      <c r="L581" s="21" t="str">
        <f>IFERROR(VLOOKUP(K581,ORDEN_ERI!A:C,2,0),0)</f>
        <v>Costos financieros</v>
      </c>
      <c r="M581" s="21">
        <f>IFERROR(VLOOKUP(K581,ORDEN_ERI!A:C,3,0),0)</f>
        <v>14</v>
      </c>
      <c r="N581" s="30">
        <v>28389007</v>
      </c>
    </row>
    <row r="582" spans="1:14" x14ac:dyDescent="0.25">
      <c r="A582" s="21">
        <v>811032292</v>
      </c>
      <c r="B582" s="18" t="s">
        <v>349</v>
      </c>
      <c r="C582" s="18"/>
      <c r="D582" s="18" t="s">
        <v>222</v>
      </c>
      <c r="E582" s="18" t="s">
        <v>223</v>
      </c>
      <c r="F582" s="18" t="s">
        <v>335</v>
      </c>
      <c r="G582" s="22">
        <v>2017</v>
      </c>
      <c r="H582" s="23">
        <v>43100</v>
      </c>
      <c r="I582" s="18"/>
      <c r="J582" s="18"/>
      <c r="K582" s="21" t="s">
        <v>10</v>
      </c>
      <c r="L582" s="21" t="str">
        <f>IFERROR(VLOOKUP(K582,ORDEN_ERI!A:C,2,0),0)</f>
        <v>Costos financieros</v>
      </c>
      <c r="M582" s="21">
        <f>IFERROR(VLOOKUP(K582,ORDEN_ERI!A:C,3,0),0)</f>
        <v>14</v>
      </c>
      <c r="N582" s="30">
        <v>9758390</v>
      </c>
    </row>
    <row r="583" spans="1:14" x14ac:dyDescent="0.25">
      <c r="A583" s="21">
        <v>811032292</v>
      </c>
      <c r="B583" s="18" t="s">
        <v>349</v>
      </c>
      <c r="C583" s="18"/>
      <c r="D583" s="18" t="s">
        <v>222</v>
      </c>
      <c r="E583" s="18" t="s">
        <v>223</v>
      </c>
      <c r="F583" s="18" t="s">
        <v>335</v>
      </c>
      <c r="G583" s="22">
        <v>2016</v>
      </c>
      <c r="H583" s="23">
        <v>43100</v>
      </c>
      <c r="I583" s="18"/>
      <c r="J583" s="18"/>
      <c r="K583" s="21" t="s">
        <v>11</v>
      </c>
      <c r="L583" s="21" t="str">
        <f>IFERROR(VLOOKUP(K583,ORDEN_ERI!A:C,2,0),0)</f>
        <v>Ganancia (pérdida), antes de impuestos</v>
      </c>
      <c r="M583" s="21">
        <f>IFERROR(VLOOKUP(K583,ORDEN_ERI!A:C,3,0),0)</f>
        <v>23</v>
      </c>
      <c r="N583" s="30">
        <v>31072503</v>
      </c>
    </row>
    <row r="584" spans="1:14" x14ac:dyDescent="0.25">
      <c r="A584" s="21">
        <v>811032292</v>
      </c>
      <c r="B584" s="18" t="s">
        <v>349</v>
      </c>
      <c r="C584" s="18"/>
      <c r="D584" s="18" t="s">
        <v>222</v>
      </c>
      <c r="E584" s="18" t="s">
        <v>223</v>
      </c>
      <c r="F584" s="18" t="s">
        <v>335</v>
      </c>
      <c r="G584" s="22">
        <v>2017</v>
      </c>
      <c r="H584" s="23">
        <v>43100</v>
      </c>
      <c r="I584" s="18"/>
      <c r="J584" s="18"/>
      <c r="K584" s="21" t="s">
        <v>11</v>
      </c>
      <c r="L584" s="21" t="str">
        <f>IFERROR(VLOOKUP(K584,ORDEN_ERI!A:C,2,0),0)</f>
        <v>Ganancia (pérdida), antes de impuestos</v>
      </c>
      <c r="M584" s="21">
        <f>IFERROR(VLOOKUP(K584,ORDEN_ERI!A:C,3,0),0)</f>
        <v>23</v>
      </c>
      <c r="N584" s="30">
        <v>27713158</v>
      </c>
    </row>
    <row r="585" spans="1:14" x14ac:dyDescent="0.25">
      <c r="A585" s="21">
        <v>811032292</v>
      </c>
      <c r="B585" s="18" t="s">
        <v>349</v>
      </c>
      <c r="C585" s="18"/>
      <c r="D585" s="18" t="s">
        <v>222</v>
      </c>
      <c r="E585" s="18" t="s">
        <v>223</v>
      </c>
      <c r="F585" s="18" t="s">
        <v>335</v>
      </c>
      <c r="G585" s="22">
        <v>2016</v>
      </c>
      <c r="H585" s="23">
        <v>43100</v>
      </c>
      <c r="I585" s="18"/>
      <c r="J585" s="18"/>
      <c r="K585" s="21" t="s">
        <v>397</v>
      </c>
      <c r="L585" s="21" t="str">
        <f>IFERROR(VLOOKUP(K585,ORDEN_ERI!A:C,2,0),0)</f>
        <v>Gasto (ingreso) por impuestos, operaciones continuadas</v>
      </c>
      <c r="M585" s="21">
        <f>IFERROR(VLOOKUP(K585,ORDEN_ERI!A:C,3,0),0)</f>
        <v>24</v>
      </c>
      <c r="N585" s="30">
        <v>13068621</v>
      </c>
    </row>
    <row r="586" spans="1:14" x14ac:dyDescent="0.25">
      <c r="A586" s="21">
        <v>811032292</v>
      </c>
      <c r="B586" s="18" t="s">
        <v>349</v>
      </c>
      <c r="C586" s="18"/>
      <c r="D586" s="18" t="s">
        <v>222</v>
      </c>
      <c r="E586" s="18" t="s">
        <v>223</v>
      </c>
      <c r="F586" s="18" t="s">
        <v>335</v>
      </c>
      <c r="G586" s="22">
        <v>2017</v>
      </c>
      <c r="H586" s="23">
        <v>43100</v>
      </c>
      <c r="I586" s="18"/>
      <c r="J586" s="18"/>
      <c r="K586" s="21" t="s">
        <v>397</v>
      </c>
      <c r="L586" s="21" t="str">
        <f>IFERROR(VLOOKUP(K586,ORDEN_ERI!A:C,2,0),0)</f>
        <v>Gasto (ingreso) por impuestos, operaciones continuadas</v>
      </c>
      <c r="M586" s="21">
        <f>IFERROR(VLOOKUP(K586,ORDEN_ERI!A:C,3,0),0)</f>
        <v>24</v>
      </c>
      <c r="N586" s="30">
        <v>8148146</v>
      </c>
    </row>
    <row r="587" spans="1:14" x14ac:dyDescent="0.25">
      <c r="A587" s="21">
        <v>811032292</v>
      </c>
      <c r="B587" s="18" t="s">
        <v>349</v>
      </c>
      <c r="C587" s="18"/>
      <c r="D587" s="18" t="s">
        <v>222</v>
      </c>
      <c r="E587" s="18" t="s">
        <v>223</v>
      </c>
      <c r="F587" s="18" t="s">
        <v>335</v>
      </c>
      <c r="G587" s="22">
        <v>2016</v>
      </c>
      <c r="H587" s="23">
        <v>43100</v>
      </c>
      <c r="I587" s="18"/>
      <c r="J587" s="18"/>
      <c r="K587" s="21" t="s">
        <v>12</v>
      </c>
      <c r="L587" s="21" t="str">
        <f>IFERROR(VLOOKUP(K587,ORDEN_ERI!A:C,2,0),0)</f>
        <v>Ganancia (pérdida) operaciones continuadas</v>
      </c>
      <c r="M587" s="21">
        <f>IFERROR(VLOOKUP(K587,ORDEN_ERI!A:C,3,0),0)</f>
        <v>26</v>
      </c>
      <c r="N587" s="30">
        <v>18003882</v>
      </c>
    </row>
    <row r="588" spans="1:14" x14ac:dyDescent="0.25">
      <c r="A588" s="21">
        <v>811032292</v>
      </c>
      <c r="B588" s="18" t="s">
        <v>349</v>
      </c>
      <c r="C588" s="18"/>
      <c r="D588" s="18" t="s">
        <v>222</v>
      </c>
      <c r="E588" s="18" t="s">
        <v>223</v>
      </c>
      <c r="F588" s="18" t="s">
        <v>335</v>
      </c>
      <c r="G588" s="22">
        <v>2017</v>
      </c>
      <c r="H588" s="23">
        <v>43100</v>
      </c>
      <c r="I588" s="18"/>
      <c r="J588" s="18"/>
      <c r="K588" s="21" t="s">
        <v>12</v>
      </c>
      <c r="L588" s="21" t="str">
        <f>IFERROR(VLOOKUP(K588,ORDEN_ERI!A:C,2,0),0)</f>
        <v>Ganancia (pérdida) operaciones continuadas</v>
      </c>
      <c r="M588" s="21">
        <f>IFERROR(VLOOKUP(K588,ORDEN_ERI!A:C,3,0),0)</f>
        <v>26</v>
      </c>
      <c r="N588" s="30">
        <v>19565012</v>
      </c>
    </row>
    <row r="589" spans="1:14" x14ac:dyDescent="0.25">
      <c r="A589" s="21">
        <v>811032292</v>
      </c>
      <c r="B589" s="18" t="s">
        <v>349</v>
      </c>
      <c r="C589" s="18"/>
      <c r="D589" s="18" t="s">
        <v>222</v>
      </c>
      <c r="E589" s="18" t="s">
        <v>223</v>
      </c>
      <c r="F589" s="18" t="s">
        <v>335</v>
      </c>
      <c r="G589" s="22">
        <v>2016</v>
      </c>
      <c r="H589" s="23">
        <v>43100</v>
      </c>
      <c r="I589" s="18"/>
      <c r="J589" s="18"/>
      <c r="K589" s="21" t="s">
        <v>13</v>
      </c>
      <c r="L589" s="21" t="str">
        <f>IFERROR(VLOOKUP(K589,ORDEN_ERI!A:C,2,0),0)</f>
        <v>Ganancia (pérdida)</v>
      </c>
      <c r="M589" s="21">
        <f>IFERROR(VLOOKUP(K589,ORDEN_ERI!A:C,3,0),0)</f>
        <v>28</v>
      </c>
      <c r="N589" s="30">
        <v>18003882</v>
      </c>
    </row>
    <row r="590" spans="1:14" x14ac:dyDescent="0.25">
      <c r="A590" s="21">
        <v>811032292</v>
      </c>
      <c r="B590" s="18" t="s">
        <v>349</v>
      </c>
      <c r="C590" s="18"/>
      <c r="D590" s="18" t="s">
        <v>222</v>
      </c>
      <c r="E590" s="18" t="s">
        <v>223</v>
      </c>
      <c r="F590" s="18" t="s">
        <v>335</v>
      </c>
      <c r="G590" s="22">
        <v>2017</v>
      </c>
      <c r="H590" s="23">
        <v>43100</v>
      </c>
      <c r="I590" s="18"/>
      <c r="J590" s="18"/>
      <c r="K590" s="21" t="s">
        <v>13</v>
      </c>
      <c r="L590" s="21" t="str">
        <f>IFERROR(VLOOKUP(K590,ORDEN_ERI!A:C,2,0),0)</f>
        <v>Ganancia (pérdida)</v>
      </c>
      <c r="M590" s="21">
        <f>IFERROR(VLOOKUP(K590,ORDEN_ERI!A:C,3,0),0)</f>
        <v>28</v>
      </c>
      <c r="N590" s="30">
        <v>19565012</v>
      </c>
    </row>
    <row r="591" spans="1:14" x14ac:dyDescent="0.25">
      <c r="A591" s="21">
        <v>900390238</v>
      </c>
      <c r="B591" s="18" t="s">
        <v>177</v>
      </c>
      <c r="C591" s="18"/>
      <c r="D591" s="18" t="s">
        <v>230</v>
      </c>
      <c r="E591" s="18" t="s">
        <v>228</v>
      </c>
      <c r="F591" s="18" t="s">
        <v>333</v>
      </c>
      <c r="G591" s="22">
        <v>2016</v>
      </c>
      <c r="H591" s="26">
        <v>43100</v>
      </c>
      <c r="I591" s="18"/>
      <c r="J591" s="18"/>
      <c r="K591" s="21" t="s">
        <v>1</v>
      </c>
      <c r="L591" s="21" t="str">
        <f>IFERROR(VLOOKUP(K591,ORDEN_ERI!A:C,2,0),0)</f>
        <v>Ingresos de actividades ordinarias</v>
      </c>
      <c r="M591" s="21">
        <f>IFERROR(VLOOKUP(K591,ORDEN_ERI!A:C,3,0),0)</f>
        <v>1</v>
      </c>
      <c r="N591" s="30">
        <v>380369790</v>
      </c>
    </row>
    <row r="592" spans="1:14" x14ac:dyDescent="0.25">
      <c r="A592" s="21">
        <v>900390238</v>
      </c>
      <c r="B592" s="18" t="s">
        <v>177</v>
      </c>
      <c r="C592" s="18"/>
      <c r="D592" s="18" t="s">
        <v>230</v>
      </c>
      <c r="E592" s="18" t="s">
        <v>228</v>
      </c>
      <c r="F592" s="18" t="s">
        <v>333</v>
      </c>
      <c r="G592" s="22">
        <v>2017</v>
      </c>
      <c r="H592" s="26">
        <v>43100</v>
      </c>
      <c r="I592" s="18"/>
      <c r="J592" s="18"/>
      <c r="K592" s="21" t="s">
        <v>1</v>
      </c>
      <c r="L592" s="21" t="str">
        <f>IFERROR(VLOOKUP(K592,ORDEN_ERI!A:C,2,0),0)</f>
        <v>Ingresos de actividades ordinarias</v>
      </c>
      <c r="M592" s="21">
        <f>IFERROR(VLOOKUP(K592,ORDEN_ERI!A:C,3,0),0)</f>
        <v>1</v>
      </c>
      <c r="N592" s="30">
        <v>173092123</v>
      </c>
    </row>
    <row r="593" spans="1:14" x14ac:dyDescent="0.25">
      <c r="A593" s="21">
        <v>900390238</v>
      </c>
      <c r="B593" s="18" t="s">
        <v>177</v>
      </c>
      <c r="C593" s="18"/>
      <c r="D593" s="18" t="s">
        <v>230</v>
      </c>
      <c r="E593" s="18" t="s">
        <v>228</v>
      </c>
      <c r="F593" s="18" t="s">
        <v>333</v>
      </c>
      <c r="G593" s="22">
        <v>2016</v>
      </c>
      <c r="H593" s="26">
        <v>43100</v>
      </c>
      <c r="I593" s="18"/>
      <c r="J593" s="18"/>
      <c r="K593" s="21" t="s">
        <v>2</v>
      </c>
      <c r="L593" s="21" t="str">
        <f>IFERROR(VLOOKUP(K593,ORDEN_ERI!A:C,2,0),0)</f>
        <v>Costo de ventas</v>
      </c>
      <c r="M593" s="21">
        <f>IFERROR(VLOOKUP(K593,ORDEN_ERI!A:C,3,0),0)</f>
        <v>2</v>
      </c>
      <c r="N593" s="30">
        <v>294566765</v>
      </c>
    </row>
    <row r="594" spans="1:14" x14ac:dyDescent="0.25">
      <c r="A594" s="21">
        <v>900390238</v>
      </c>
      <c r="B594" s="18" t="s">
        <v>177</v>
      </c>
      <c r="C594" s="18"/>
      <c r="D594" s="18" t="s">
        <v>230</v>
      </c>
      <c r="E594" s="18" t="s">
        <v>228</v>
      </c>
      <c r="F594" s="18" t="s">
        <v>333</v>
      </c>
      <c r="G594" s="22">
        <v>2017</v>
      </c>
      <c r="H594" s="26">
        <v>43100</v>
      </c>
      <c r="I594" s="18"/>
      <c r="J594" s="18"/>
      <c r="K594" s="21" t="s">
        <v>2</v>
      </c>
      <c r="L594" s="21" t="str">
        <f>IFERROR(VLOOKUP(K594,ORDEN_ERI!A:C,2,0),0)</f>
        <v>Costo de ventas</v>
      </c>
      <c r="M594" s="21">
        <f>IFERROR(VLOOKUP(K594,ORDEN_ERI!A:C,3,0),0)</f>
        <v>2</v>
      </c>
      <c r="N594" s="30">
        <v>166362077</v>
      </c>
    </row>
    <row r="595" spans="1:14" x14ac:dyDescent="0.25">
      <c r="A595" s="21">
        <v>900390238</v>
      </c>
      <c r="B595" s="18" t="s">
        <v>177</v>
      </c>
      <c r="C595" s="18"/>
      <c r="D595" s="18" t="s">
        <v>230</v>
      </c>
      <c r="E595" s="18" t="s">
        <v>228</v>
      </c>
      <c r="F595" s="18" t="s">
        <v>333</v>
      </c>
      <c r="G595" s="22">
        <v>2016</v>
      </c>
      <c r="H595" s="26">
        <v>43100</v>
      </c>
      <c r="I595" s="18"/>
      <c r="J595" s="18"/>
      <c r="K595" s="21" t="s">
        <v>3</v>
      </c>
      <c r="L595" s="21" t="str">
        <f>IFERROR(VLOOKUP(K595,ORDEN_ERI!A:C,2,0),0)</f>
        <v>Ganancia bruta</v>
      </c>
      <c r="M595" s="21">
        <f>IFERROR(VLOOKUP(K595,ORDEN_ERI!A:C,3,0),0)</f>
        <v>3</v>
      </c>
      <c r="N595" s="30">
        <v>85803025</v>
      </c>
    </row>
    <row r="596" spans="1:14" x14ac:dyDescent="0.25">
      <c r="A596" s="21">
        <v>900390238</v>
      </c>
      <c r="B596" s="18" t="s">
        <v>177</v>
      </c>
      <c r="C596" s="18"/>
      <c r="D596" s="18" t="s">
        <v>230</v>
      </c>
      <c r="E596" s="18" t="s">
        <v>228</v>
      </c>
      <c r="F596" s="18" t="s">
        <v>333</v>
      </c>
      <c r="G596" s="22">
        <v>2017</v>
      </c>
      <c r="H596" s="26">
        <v>43100</v>
      </c>
      <c r="I596" s="18"/>
      <c r="J596" s="18"/>
      <c r="K596" s="21" t="s">
        <v>3</v>
      </c>
      <c r="L596" s="21" t="str">
        <f>IFERROR(VLOOKUP(K596,ORDEN_ERI!A:C,2,0),0)</f>
        <v>Ganancia bruta</v>
      </c>
      <c r="M596" s="21">
        <f>IFERROR(VLOOKUP(K596,ORDEN_ERI!A:C,3,0),0)</f>
        <v>3</v>
      </c>
      <c r="N596" s="30">
        <v>6730046</v>
      </c>
    </row>
    <row r="597" spans="1:14" x14ac:dyDescent="0.25">
      <c r="A597" s="21">
        <v>900390238</v>
      </c>
      <c r="B597" s="18" t="s">
        <v>177</v>
      </c>
      <c r="C597" s="18"/>
      <c r="D597" s="18" t="s">
        <v>230</v>
      </c>
      <c r="E597" s="18" t="s">
        <v>228</v>
      </c>
      <c r="F597" s="18" t="s">
        <v>333</v>
      </c>
      <c r="G597" s="22">
        <v>2016</v>
      </c>
      <c r="H597" s="26">
        <v>43100</v>
      </c>
      <c r="I597" s="18"/>
      <c r="J597" s="18"/>
      <c r="K597" s="21" t="s">
        <v>4</v>
      </c>
      <c r="L597" s="21" t="str">
        <f>IFERROR(VLOOKUP(K597,ORDEN_ERI!A:C,2,0),0)</f>
        <v>Otros ingresos</v>
      </c>
      <c r="M597" s="21">
        <f>IFERROR(VLOOKUP(K597,ORDEN_ERI!A:C,3,0),0)</f>
        <v>9</v>
      </c>
      <c r="N597" s="30">
        <v>294170</v>
      </c>
    </row>
    <row r="598" spans="1:14" x14ac:dyDescent="0.25">
      <c r="A598" s="21">
        <v>900390238</v>
      </c>
      <c r="B598" s="18" t="s">
        <v>177</v>
      </c>
      <c r="C598" s="18"/>
      <c r="D598" s="18" t="s">
        <v>230</v>
      </c>
      <c r="E598" s="18" t="s">
        <v>228</v>
      </c>
      <c r="F598" s="18" t="s">
        <v>333</v>
      </c>
      <c r="G598" s="22">
        <v>2017</v>
      </c>
      <c r="H598" s="26">
        <v>43100</v>
      </c>
      <c r="I598" s="18"/>
      <c r="J598" s="18"/>
      <c r="K598" s="21" t="s">
        <v>4</v>
      </c>
      <c r="L598" s="21" t="str">
        <f>IFERROR(VLOOKUP(K598,ORDEN_ERI!A:C,2,0),0)</f>
        <v>Otros ingresos</v>
      </c>
      <c r="M598" s="21">
        <f>IFERROR(VLOOKUP(K598,ORDEN_ERI!A:C,3,0),0)</f>
        <v>9</v>
      </c>
      <c r="N598" s="30">
        <v>6227008</v>
      </c>
    </row>
    <row r="599" spans="1:14" x14ac:dyDescent="0.25">
      <c r="A599" s="21">
        <v>900390238</v>
      </c>
      <c r="B599" s="18" t="s">
        <v>177</v>
      </c>
      <c r="C599" s="18"/>
      <c r="D599" s="18" t="s">
        <v>230</v>
      </c>
      <c r="E599" s="18" t="s">
        <v>228</v>
      </c>
      <c r="F599" s="18" t="s">
        <v>333</v>
      </c>
      <c r="G599" s="22">
        <v>2016</v>
      </c>
      <c r="H599" s="26">
        <v>43100</v>
      </c>
      <c r="I599" s="18"/>
      <c r="J599" s="18"/>
      <c r="K599" s="21" t="s">
        <v>6</v>
      </c>
      <c r="L599" s="21" t="str">
        <f>IFERROR(VLOOKUP(K599,ORDEN_ERI!A:C,2,0),0)</f>
        <v>Gastos de administración</v>
      </c>
      <c r="M599" s="21">
        <f>IFERROR(VLOOKUP(K599,ORDEN_ERI!A:C,3,0),0)</f>
        <v>4</v>
      </c>
      <c r="N599" s="30">
        <v>8687705</v>
      </c>
    </row>
    <row r="600" spans="1:14" x14ac:dyDescent="0.25">
      <c r="A600" s="21">
        <v>900390238</v>
      </c>
      <c r="B600" s="18" t="s">
        <v>177</v>
      </c>
      <c r="C600" s="18"/>
      <c r="D600" s="18" t="s">
        <v>230</v>
      </c>
      <c r="E600" s="18" t="s">
        <v>228</v>
      </c>
      <c r="F600" s="18" t="s">
        <v>333</v>
      </c>
      <c r="G600" s="22">
        <v>2017</v>
      </c>
      <c r="H600" s="26">
        <v>43100</v>
      </c>
      <c r="I600" s="18"/>
      <c r="J600" s="18"/>
      <c r="K600" s="21" t="s">
        <v>6</v>
      </c>
      <c r="L600" s="21" t="str">
        <f>IFERROR(VLOOKUP(K600,ORDEN_ERI!A:C,2,0),0)</f>
        <v>Gastos de administración</v>
      </c>
      <c r="M600" s="21">
        <f>IFERROR(VLOOKUP(K600,ORDEN_ERI!A:C,3,0),0)</f>
        <v>4</v>
      </c>
      <c r="N600" s="30">
        <v>4926247</v>
      </c>
    </row>
    <row r="601" spans="1:14" x14ac:dyDescent="0.25">
      <c r="A601" s="21">
        <v>900390238</v>
      </c>
      <c r="B601" s="18" t="s">
        <v>177</v>
      </c>
      <c r="C601" s="18"/>
      <c r="D601" s="18" t="s">
        <v>230</v>
      </c>
      <c r="E601" s="18" t="s">
        <v>228</v>
      </c>
      <c r="F601" s="18" t="s">
        <v>333</v>
      </c>
      <c r="G601" s="22">
        <v>2017</v>
      </c>
      <c r="H601" s="26">
        <v>43100</v>
      </c>
      <c r="I601" s="18"/>
      <c r="J601" s="18"/>
      <c r="K601" s="21" t="s">
        <v>395</v>
      </c>
      <c r="L601" s="21" t="str">
        <f>IFERROR(VLOOKUP(K601,ORDEN_ERI!A:C,2,0),0)</f>
        <v>Otros gastos, por función</v>
      </c>
      <c r="M601" s="21">
        <f>IFERROR(VLOOKUP(K601,ORDEN_ERI!A:C,3,0),0)</f>
        <v>6</v>
      </c>
      <c r="N601" s="30">
        <v>192755</v>
      </c>
    </row>
    <row r="602" spans="1:14" x14ac:dyDescent="0.25">
      <c r="A602" s="21">
        <v>900390238</v>
      </c>
      <c r="B602" s="18" t="s">
        <v>177</v>
      </c>
      <c r="C602" s="18"/>
      <c r="D602" s="18" t="s">
        <v>230</v>
      </c>
      <c r="E602" s="18" t="s">
        <v>228</v>
      </c>
      <c r="F602" s="18" t="s">
        <v>333</v>
      </c>
      <c r="G602" s="22">
        <v>2016</v>
      </c>
      <c r="H602" s="26">
        <v>43100</v>
      </c>
      <c r="I602" s="18"/>
      <c r="J602" s="18"/>
      <c r="K602" s="21" t="s">
        <v>8</v>
      </c>
      <c r="L602" s="21" t="str">
        <f>IFERROR(VLOOKUP(K602,ORDEN_ERI!A:C,2,0),0)</f>
        <v>Ganancia (pérdida) por actividades de operación</v>
      </c>
      <c r="M602" s="21">
        <f>IFERROR(VLOOKUP(K602,ORDEN_ERI!A:C,3,0),0)</f>
        <v>11</v>
      </c>
      <c r="N602" s="30">
        <v>77409490</v>
      </c>
    </row>
    <row r="603" spans="1:14" x14ac:dyDescent="0.25">
      <c r="A603" s="21">
        <v>900390238</v>
      </c>
      <c r="B603" s="18" t="s">
        <v>177</v>
      </c>
      <c r="C603" s="18"/>
      <c r="D603" s="18" t="s">
        <v>230</v>
      </c>
      <c r="E603" s="18" t="s">
        <v>228</v>
      </c>
      <c r="F603" s="18" t="s">
        <v>333</v>
      </c>
      <c r="G603" s="22">
        <v>2017</v>
      </c>
      <c r="H603" s="26">
        <v>43100</v>
      </c>
      <c r="I603" s="18"/>
      <c r="J603" s="18"/>
      <c r="K603" s="21" t="s">
        <v>8</v>
      </c>
      <c r="L603" s="21" t="str">
        <f>IFERROR(VLOOKUP(K603,ORDEN_ERI!A:C,2,0),0)</f>
        <v>Ganancia (pérdida) por actividades de operación</v>
      </c>
      <c r="M603" s="21">
        <f>IFERROR(VLOOKUP(K603,ORDEN_ERI!A:C,3,0),0)</f>
        <v>11</v>
      </c>
      <c r="N603" s="30">
        <v>7838052</v>
      </c>
    </row>
    <row r="604" spans="1:14" x14ac:dyDescent="0.25">
      <c r="A604" s="21">
        <v>900390238</v>
      </c>
      <c r="B604" s="18" t="s">
        <v>177</v>
      </c>
      <c r="C604" s="18"/>
      <c r="D604" s="18" t="s">
        <v>230</v>
      </c>
      <c r="E604" s="18" t="s">
        <v>228</v>
      </c>
      <c r="F604" s="18" t="s">
        <v>333</v>
      </c>
      <c r="G604" s="22">
        <v>2016</v>
      </c>
      <c r="H604" s="26">
        <v>43100</v>
      </c>
      <c r="I604" s="18"/>
      <c r="J604" s="18"/>
      <c r="K604" s="21" t="s">
        <v>9</v>
      </c>
      <c r="L604" s="21" t="str">
        <f>IFERROR(VLOOKUP(K604,ORDEN_ERI!A:C,2,0),0)</f>
        <v>Ingresos financieros</v>
      </c>
      <c r="M604" s="21">
        <f>IFERROR(VLOOKUP(K604,ORDEN_ERI!A:C,3,0),0)</f>
        <v>13</v>
      </c>
      <c r="N604" s="30">
        <v>1351458</v>
      </c>
    </row>
    <row r="605" spans="1:14" x14ac:dyDescent="0.25">
      <c r="A605" s="21">
        <v>900390238</v>
      </c>
      <c r="B605" s="18" t="s">
        <v>177</v>
      </c>
      <c r="C605" s="18"/>
      <c r="D605" s="18" t="s">
        <v>230</v>
      </c>
      <c r="E605" s="18" t="s">
        <v>228</v>
      </c>
      <c r="F605" s="18" t="s">
        <v>333</v>
      </c>
      <c r="G605" s="22">
        <v>2016</v>
      </c>
      <c r="H605" s="26">
        <v>43100</v>
      </c>
      <c r="I605" s="18"/>
      <c r="J605" s="18"/>
      <c r="K605" s="21" t="s">
        <v>10</v>
      </c>
      <c r="L605" s="21" t="str">
        <f>IFERROR(VLOOKUP(K605,ORDEN_ERI!A:C,2,0),0)</f>
        <v>Costos financieros</v>
      </c>
      <c r="M605" s="21">
        <f>IFERROR(VLOOKUP(K605,ORDEN_ERI!A:C,3,0),0)</f>
        <v>14</v>
      </c>
      <c r="N605" s="30">
        <v>50954</v>
      </c>
    </row>
    <row r="606" spans="1:14" x14ac:dyDescent="0.25">
      <c r="A606" s="21">
        <v>900390238</v>
      </c>
      <c r="B606" s="18" t="s">
        <v>177</v>
      </c>
      <c r="C606" s="18"/>
      <c r="D606" s="18" t="s">
        <v>230</v>
      </c>
      <c r="E606" s="18" t="s">
        <v>228</v>
      </c>
      <c r="F606" s="18" t="s">
        <v>333</v>
      </c>
      <c r="G606" s="22">
        <v>2017</v>
      </c>
      <c r="H606" s="26">
        <v>43100</v>
      </c>
      <c r="I606" s="18"/>
      <c r="J606" s="18"/>
      <c r="K606" s="21" t="s">
        <v>10</v>
      </c>
      <c r="L606" s="21" t="str">
        <f>IFERROR(VLOOKUP(K606,ORDEN_ERI!A:C,2,0),0)</f>
        <v>Costos financieros</v>
      </c>
      <c r="M606" s="21">
        <f>IFERROR(VLOOKUP(K606,ORDEN_ERI!A:C,3,0),0)</f>
        <v>14</v>
      </c>
      <c r="N606" s="30">
        <v>7828</v>
      </c>
    </row>
    <row r="607" spans="1:14" x14ac:dyDescent="0.25">
      <c r="A607" s="21">
        <v>900390238</v>
      </c>
      <c r="B607" s="18" t="s">
        <v>177</v>
      </c>
      <c r="C607" s="18"/>
      <c r="D607" s="18" t="s">
        <v>230</v>
      </c>
      <c r="E607" s="18" t="s">
        <v>228</v>
      </c>
      <c r="F607" s="18" t="s">
        <v>333</v>
      </c>
      <c r="G607" s="22">
        <v>2016</v>
      </c>
      <c r="H607" s="26">
        <v>43100</v>
      </c>
      <c r="I607" s="18"/>
      <c r="J607" s="18"/>
      <c r="K607" s="21" t="s">
        <v>11</v>
      </c>
      <c r="L607" s="21" t="str">
        <f>IFERROR(VLOOKUP(K607,ORDEN_ERI!A:C,2,0),0)</f>
        <v>Ganancia (pérdida), antes de impuestos</v>
      </c>
      <c r="M607" s="21">
        <f>IFERROR(VLOOKUP(K607,ORDEN_ERI!A:C,3,0),0)</f>
        <v>23</v>
      </c>
      <c r="N607" s="30">
        <v>78709994</v>
      </c>
    </row>
    <row r="608" spans="1:14" x14ac:dyDescent="0.25">
      <c r="A608" s="21">
        <v>900390238</v>
      </c>
      <c r="B608" s="18" t="s">
        <v>177</v>
      </c>
      <c r="C608" s="18"/>
      <c r="D608" s="18" t="s">
        <v>230</v>
      </c>
      <c r="E608" s="18" t="s">
        <v>228</v>
      </c>
      <c r="F608" s="18" t="s">
        <v>333</v>
      </c>
      <c r="G608" s="22">
        <v>2017</v>
      </c>
      <c r="H608" s="26">
        <v>43100</v>
      </c>
      <c r="I608" s="18"/>
      <c r="J608" s="18"/>
      <c r="K608" s="21" t="s">
        <v>11</v>
      </c>
      <c r="L608" s="21" t="str">
        <f>IFERROR(VLOOKUP(K608,ORDEN_ERI!A:C,2,0),0)</f>
        <v>Ganancia (pérdida), antes de impuestos</v>
      </c>
      <c r="M608" s="21">
        <f>IFERROR(VLOOKUP(K608,ORDEN_ERI!A:C,3,0),0)</f>
        <v>23</v>
      </c>
      <c r="N608" s="30">
        <v>7830224</v>
      </c>
    </row>
    <row r="609" spans="1:14" x14ac:dyDescent="0.25">
      <c r="A609" s="21">
        <v>900390238</v>
      </c>
      <c r="B609" s="18" t="s">
        <v>177</v>
      </c>
      <c r="C609" s="18"/>
      <c r="D609" s="18" t="s">
        <v>230</v>
      </c>
      <c r="E609" s="18" t="s">
        <v>228</v>
      </c>
      <c r="F609" s="18" t="s">
        <v>333</v>
      </c>
      <c r="G609" s="22">
        <v>2016</v>
      </c>
      <c r="H609" s="26">
        <v>43100</v>
      </c>
      <c r="I609" s="18"/>
      <c r="J609" s="18"/>
      <c r="K609" s="21" t="s">
        <v>397</v>
      </c>
      <c r="L609" s="21" t="str">
        <f>IFERROR(VLOOKUP(K609,ORDEN_ERI!A:C,2,0),0)</f>
        <v>Gasto (ingreso) por impuestos, operaciones continuadas</v>
      </c>
      <c r="M609" s="21">
        <f>IFERROR(VLOOKUP(K609,ORDEN_ERI!A:C,3,0),0)</f>
        <v>24</v>
      </c>
      <c r="N609" s="30">
        <v>31799515</v>
      </c>
    </row>
    <row r="610" spans="1:14" x14ac:dyDescent="0.25">
      <c r="A610" s="21">
        <v>900390238</v>
      </c>
      <c r="B610" s="18" t="s">
        <v>177</v>
      </c>
      <c r="C610" s="18"/>
      <c r="D610" s="18" t="s">
        <v>230</v>
      </c>
      <c r="E610" s="18" t="s">
        <v>228</v>
      </c>
      <c r="F610" s="18" t="s">
        <v>333</v>
      </c>
      <c r="G610" s="22">
        <v>2017</v>
      </c>
      <c r="H610" s="26">
        <v>43100</v>
      </c>
      <c r="I610" s="18"/>
      <c r="J610" s="18"/>
      <c r="K610" s="21" t="s">
        <v>397</v>
      </c>
      <c r="L610" s="21" t="str">
        <f>IFERROR(VLOOKUP(K610,ORDEN_ERI!A:C,2,0),0)</f>
        <v>Gasto (ingreso) por impuestos, operaciones continuadas</v>
      </c>
      <c r="M610" s="21">
        <f>IFERROR(VLOOKUP(K610,ORDEN_ERI!A:C,3,0),0)</f>
        <v>24</v>
      </c>
      <c r="N610" s="30">
        <v>2814253</v>
      </c>
    </row>
    <row r="611" spans="1:14" x14ac:dyDescent="0.25">
      <c r="A611" s="21">
        <v>900390238</v>
      </c>
      <c r="B611" s="18" t="s">
        <v>177</v>
      </c>
      <c r="C611" s="18"/>
      <c r="D611" s="18" t="s">
        <v>230</v>
      </c>
      <c r="E611" s="18" t="s">
        <v>228</v>
      </c>
      <c r="F611" s="18" t="s">
        <v>333</v>
      </c>
      <c r="G611" s="22">
        <v>2016</v>
      </c>
      <c r="H611" s="26">
        <v>43100</v>
      </c>
      <c r="I611" s="18"/>
      <c r="J611" s="18"/>
      <c r="K611" s="21" t="s">
        <v>12</v>
      </c>
      <c r="L611" s="21" t="str">
        <f>IFERROR(VLOOKUP(K611,ORDEN_ERI!A:C,2,0),0)</f>
        <v>Ganancia (pérdida) operaciones continuadas</v>
      </c>
      <c r="M611" s="21">
        <f>IFERROR(VLOOKUP(K611,ORDEN_ERI!A:C,3,0),0)</f>
        <v>26</v>
      </c>
      <c r="N611" s="30">
        <v>46910479</v>
      </c>
    </row>
    <row r="612" spans="1:14" x14ac:dyDescent="0.25">
      <c r="A612" s="21">
        <v>900390238</v>
      </c>
      <c r="B612" s="18" t="s">
        <v>177</v>
      </c>
      <c r="C612" s="18"/>
      <c r="D612" s="18" t="s">
        <v>230</v>
      </c>
      <c r="E612" s="18" t="s">
        <v>228</v>
      </c>
      <c r="F612" s="18" t="s">
        <v>333</v>
      </c>
      <c r="G612" s="22">
        <v>2017</v>
      </c>
      <c r="H612" s="26">
        <v>43100</v>
      </c>
      <c r="I612" s="18"/>
      <c r="J612" s="18"/>
      <c r="K612" s="21" t="s">
        <v>12</v>
      </c>
      <c r="L612" s="21" t="str">
        <f>IFERROR(VLOOKUP(K612,ORDEN_ERI!A:C,2,0),0)</f>
        <v>Ganancia (pérdida) operaciones continuadas</v>
      </c>
      <c r="M612" s="21">
        <f>IFERROR(VLOOKUP(K612,ORDEN_ERI!A:C,3,0),0)</f>
        <v>26</v>
      </c>
      <c r="N612" s="30">
        <v>5015971</v>
      </c>
    </row>
    <row r="613" spans="1:14" x14ac:dyDescent="0.25">
      <c r="A613" s="21">
        <v>900390238</v>
      </c>
      <c r="B613" s="18" t="s">
        <v>177</v>
      </c>
      <c r="C613" s="18"/>
      <c r="D613" s="18" t="s">
        <v>230</v>
      </c>
      <c r="E613" s="18" t="s">
        <v>228</v>
      </c>
      <c r="F613" s="18" t="s">
        <v>333</v>
      </c>
      <c r="G613" s="22">
        <v>2016</v>
      </c>
      <c r="H613" s="26">
        <v>43100</v>
      </c>
      <c r="I613" s="18"/>
      <c r="J613" s="18"/>
      <c r="K613" s="21" t="s">
        <v>13</v>
      </c>
      <c r="L613" s="21" t="str">
        <f>IFERROR(VLOOKUP(K613,ORDEN_ERI!A:C,2,0),0)</f>
        <v>Ganancia (pérdida)</v>
      </c>
      <c r="M613" s="21">
        <f>IFERROR(VLOOKUP(K613,ORDEN_ERI!A:C,3,0),0)</f>
        <v>28</v>
      </c>
      <c r="N613" s="30">
        <v>46910479</v>
      </c>
    </row>
    <row r="614" spans="1:14" x14ac:dyDescent="0.25">
      <c r="A614" s="21">
        <v>900390238</v>
      </c>
      <c r="B614" s="18" t="s">
        <v>177</v>
      </c>
      <c r="C614" s="18"/>
      <c r="D614" s="18" t="s">
        <v>230</v>
      </c>
      <c r="E614" s="18" t="s">
        <v>228</v>
      </c>
      <c r="F614" s="18" t="s">
        <v>333</v>
      </c>
      <c r="G614" s="22">
        <v>2017</v>
      </c>
      <c r="H614" s="26">
        <v>43100</v>
      </c>
      <c r="I614" s="18"/>
      <c r="J614" s="18"/>
      <c r="K614" s="21" t="s">
        <v>13</v>
      </c>
      <c r="L614" s="21" t="str">
        <f>IFERROR(VLOOKUP(K614,ORDEN_ERI!A:C,2,0),0)</f>
        <v>Ganancia (pérdida)</v>
      </c>
      <c r="M614" s="21">
        <f>IFERROR(VLOOKUP(K614,ORDEN_ERI!A:C,3,0),0)</f>
        <v>28</v>
      </c>
      <c r="N614" s="30">
        <v>5015971</v>
      </c>
    </row>
    <row r="615" spans="1:14" x14ac:dyDescent="0.25">
      <c r="A615" s="21">
        <v>900315057</v>
      </c>
      <c r="B615" s="18" t="s">
        <v>385</v>
      </c>
      <c r="C615" s="18"/>
      <c r="D615" s="18" t="s">
        <v>294</v>
      </c>
      <c r="E615" s="18" t="s">
        <v>223</v>
      </c>
      <c r="F615" s="18" t="s">
        <v>358</v>
      </c>
      <c r="G615" s="22">
        <v>2016</v>
      </c>
      <c r="H615" s="26">
        <v>43100</v>
      </c>
      <c r="I615" s="18"/>
      <c r="J615" s="18"/>
      <c r="K615" s="21" t="s">
        <v>1</v>
      </c>
      <c r="L615" s="21" t="str">
        <f>IFERROR(VLOOKUP(K615,ORDEN_ERI!A:C,2,0),0)</f>
        <v>Ingresos de actividades ordinarias</v>
      </c>
      <c r="M615" s="21">
        <f>IFERROR(VLOOKUP(K615,ORDEN_ERI!A:C,3,0),0)</f>
        <v>1</v>
      </c>
      <c r="N615" s="30">
        <v>22916120</v>
      </c>
    </row>
    <row r="616" spans="1:14" x14ac:dyDescent="0.25">
      <c r="A616" s="21">
        <v>900315057</v>
      </c>
      <c r="B616" s="18" t="s">
        <v>385</v>
      </c>
      <c r="C616" s="18"/>
      <c r="D616" s="18" t="s">
        <v>294</v>
      </c>
      <c r="E616" s="18" t="s">
        <v>223</v>
      </c>
      <c r="F616" s="18" t="s">
        <v>358</v>
      </c>
      <c r="G616" s="22">
        <v>2017</v>
      </c>
      <c r="H616" s="26">
        <v>43100</v>
      </c>
      <c r="I616" s="18"/>
      <c r="J616" s="18"/>
      <c r="K616" s="21" t="s">
        <v>1</v>
      </c>
      <c r="L616" s="21" t="str">
        <f>IFERROR(VLOOKUP(K616,ORDEN_ERI!A:C,2,0),0)</f>
        <v>Ingresos de actividades ordinarias</v>
      </c>
      <c r="M616" s="21">
        <f>IFERROR(VLOOKUP(K616,ORDEN_ERI!A:C,3,0),0)</f>
        <v>1</v>
      </c>
      <c r="N616" s="30">
        <v>3364138</v>
      </c>
    </row>
    <row r="617" spans="1:14" x14ac:dyDescent="0.25">
      <c r="A617" s="21">
        <v>900315057</v>
      </c>
      <c r="B617" s="18" t="s">
        <v>385</v>
      </c>
      <c r="C617" s="18"/>
      <c r="D617" s="18" t="s">
        <v>294</v>
      </c>
      <c r="E617" s="18" t="s">
        <v>223</v>
      </c>
      <c r="F617" s="18" t="s">
        <v>358</v>
      </c>
      <c r="G617" s="22">
        <v>2016</v>
      </c>
      <c r="H617" s="26">
        <v>43100</v>
      </c>
      <c r="I617" s="18"/>
      <c r="J617" s="18"/>
      <c r="K617" s="21" t="s">
        <v>2</v>
      </c>
      <c r="L617" s="21" t="str">
        <f>IFERROR(VLOOKUP(K617,ORDEN_ERI!A:C,2,0),0)</f>
        <v>Costo de ventas</v>
      </c>
      <c r="M617" s="21">
        <f>IFERROR(VLOOKUP(K617,ORDEN_ERI!A:C,3,0),0)</f>
        <v>2</v>
      </c>
      <c r="N617" s="30">
        <v>18834963</v>
      </c>
    </row>
    <row r="618" spans="1:14" x14ac:dyDescent="0.25">
      <c r="A618" s="21">
        <v>900315057</v>
      </c>
      <c r="B618" s="18" t="s">
        <v>385</v>
      </c>
      <c r="C618" s="18"/>
      <c r="D618" s="18" t="s">
        <v>294</v>
      </c>
      <c r="E618" s="18" t="s">
        <v>223</v>
      </c>
      <c r="F618" s="18" t="s">
        <v>358</v>
      </c>
      <c r="G618" s="22">
        <v>2017</v>
      </c>
      <c r="H618" s="26">
        <v>43100</v>
      </c>
      <c r="I618" s="18"/>
      <c r="J618" s="18"/>
      <c r="K618" s="21" t="s">
        <v>2</v>
      </c>
      <c r="L618" s="21" t="str">
        <f>IFERROR(VLOOKUP(K618,ORDEN_ERI!A:C,2,0),0)</f>
        <v>Costo de ventas</v>
      </c>
      <c r="M618" s="21">
        <f>IFERROR(VLOOKUP(K618,ORDEN_ERI!A:C,3,0),0)</f>
        <v>2</v>
      </c>
      <c r="N618" s="30">
        <v>2749167</v>
      </c>
    </row>
    <row r="619" spans="1:14" x14ac:dyDescent="0.25">
      <c r="A619" s="21">
        <v>900315057</v>
      </c>
      <c r="B619" s="18" t="s">
        <v>385</v>
      </c>
      <c r="C619" s="18"/>
      <c r="D619" s="18" t="s">
        <v>294</v>
      </c>
      <c r="E619" s="18" t="s">
        <v>223</v>
      </c>
      <c r="F619" s="18" t="s">
        <v>358</v>
      </c>
      <c r="G619" s="22">
        <v>2016</v>
      </c>
      <c r="H619" s="26">
        <v>43100</v>
      </c>
      <c r="I619" s="18"/>
      <c r="J619" s="18"/>
      <c r="K619" s="21" t="s">
        <v>3</v>
      </c>
      <c r="L619" s="21" t="str">
        <f>IFERROR(VLOOKUP(K619,ORDEN_ERI!A:C,2,0),0)</f>
        <v>Ganancia bruta</v>
      </c>
      <c r="M619" s="21">
        <f>IFERROR(VLOOKUP(K619,ORDEN_ERI!A:C,3,0),0)</f>
        <v>3</v>
      </c>
      <c r="N619" s="30">
        <v>4081157</v>
      </c>
    </row>
    <row r="620" spans="1:14" x14ac:dyDescent="0.25">
      <c r="A620" s="21">
        <v>900315057</v>
      </c>
      <c r="B620" s="18" t="s">
        <v>385</v>
      </c>
      <c r="C620" s="18"/>
      <c r="D620" s="18" t="s">
        <v>294</v>
      </c>
      <c r="E620" s="18" t="s">
        <v>223</v>
      </c>
      <c r="F620" s="18" t="s">
        <v>358</v>
      </c>
      <c r="G620" s="22">
        <v>2017</v>
      </c>
      <c r="H620" s="26">
        <v>43100</v>
      </c>
      <c r="I620" s="18"/>
      <c r="J620" s="18"/>
      <c r="K620" s="21" t="s">
        <v>3</v>
      </c>
      <c r="L620" s="21" t="str">
        <f>IFERROR(VLOOKUP(K620,ORDEN_ERI!A:C,2,0),0)</f>
        <v>Ganancia bruta</v>
      </c>
      <c r="M620" s="21">
        <f>IFERROR(VLOOKUP(K620,ORDEN_ERI!A:C,3,0),0)</f>
        <v>3</v>
      </c>
      <c r="N620" s="30">
        <v>614971</v>
      </c>
    </row>
    <row r="621" spans="1:14" x14ac:dyDescent="0.25">
      <c r="A621" s="21">
        <v>900315057</v>
      </c>
      <c r="B621" s="18" t="s">
        <v>385</v>
      </c>
      <c r="C621" s="18"/>
      <c r="D621" s="18" t="s">
        <v>294</v>
      </c>
      <c r="E621" s="18" t="s">
        <v>223</v>
      </c>
      <c r="F621" s="18" t="s">
        <v>358</v>
      </c>
      <c r="G621" s="22">
        <v>2016</v>
      </c>
      <c r="H621" s="26">
        <v>43100</v>
      </c>
      <c r="I621" s="18"/>
      <c r="J621" s="18"/>
      <c r="K621" s="21" t="s">
        <v>4</v>
      </c>
      <c r="L621" s="21" t="str">
        <f>IFERROR(VLOOKUP(K621,ORDEN_ERI!A:C,2,0),0)</f>
        <v>Otros ingresos</v>
      </c>
      <c r="M621" s="21">
        <f>IFERROR(VLOOKUP(K621,ORDEN_ERI!A:C,3,0),0)</f>
        <v>9</v>
      </c>
      <c r="N621" s="30">
        <v>692827</v>
      </c>
    </row>
    <row r="622" spans="1:14" x14ac:dyDescent="0.25">
      <c r="A622" s="21">
        <v>900315057</v>
      </c>
      <c r="B622" s="18" t="s">
        <v>385</v>
      </c>
      <c r="C622" s="18"/>
      <c r="D622" s="18" t="s">
        <v>294</v>
      </c>
      <c r="E622" s="18" t="s">
        <v>223</v>
      </c>
      <c r="F622" s="18" t="s">
        <v>358</v>
      </c>
      <c r="G622" s="22">
        <v>2017</v>
      </c>
      <c r="H622" s="26">
        <v>43100</v>
      </c>
      <c r="I622" s="18"/>
      <c r="J622" s="18"/>
      <c r="K622" s="21" t="s">
        <v>4</v>
      </c>
      <c r="L622" s="21" t="str">
        <f>IFERROR(VLOOKUP(K622,ORDEN_ERI!A:C,2,0),0)</f>
        <v>Otros ingresos</v>
      </c>
      <c r="M622" s="21">
        <f>IFERROR(VLOOKUP(K622,ORDEN_ERI!A:C,3,0),0)</f>
        <v>9</v>
      </c>
      <c r="N622" s="30">
        <v>2286225</v>
      </c>
    </row>
    <row r="623" spans="1:14" x14ac:dyDescent="0.25">
      <c r="A623" s="21">
        <v>900315057</v>
      </c>
      <c r="B623" s="18" t="s">
        <v>385</v>
      </c>
      <c r="C623" s="18"/>
      <c r="D623" s="18" t="s">
        <v>294</v>
      </c>
      <c r="E623" s="18" t="s">
        <v>223</v>
      </c>
      <c r="F623" s="18" t="s">
        <v>358</v>
      </c>
      <c r="G623" s="22">
        <v>2016</v>
      </c>
      <c r="H623" s="26">
        <v>43100</v>
      </c>
      <c r="I623" s="18"/>
      <c r="J623" s="18"/>
      <c r="K623" s="21" t="s">
        <v>394</v>
      </c>
      <c r="L623" s="21" t="str">
        <f>IFERROR(VLOOKUP(K623,ORDEN_ERI!A:C,2,0),0)</f>
        <v>Costos de distribución</v>
      </c>
      <c r="M623" s="21">
        <f>IFERROR(VLOOKUP(K623,ORDEN_ERI!A:C,3,0),0)</f>
        <v>7</v>
      </c>
      <c r="N623" s="30">
        <v>431362</v>
      </c>
    </row>
    <row r="624" spans="1:14" x14ac:dyDescent="0.25">
      <c r="A624" s="21">
        <v>900315057</v>
      </c>
      <c r="B624" s="18" t="s">
        <v>385</v>
      </c>
      <c r="C624" s="18"/>
      <c r="D624" s="18" t="s">
        <v>294</v>
      </c>
      <c r="E624" s="18" t="s">
        <v>223</v>
      </c>
      <c r="F624" s="18" t="s">
        <v>358</v>
      </c>
      <c r="G624" s="22">
        <v>2017</v>
      </c>
      <c r="H624" s="26">
        <v>43100</v>
      </c>
      <c r="I624" s="18"/>
      <c r="J624" s="18"/>
      <c r="K624" s="21" t="s">
        <v>394</v>
      </c>
      <c r="L624" s="21" t="str">
        <f>IFERROR(VLOOKUP(K624,ORDEN_ERI!A:C,2,0),0)</f>
        <v>Costos de distribución</v>
      </c>
      <c r="M624" s="21">
        <f>IFERROR(VLOOKUP(K624,ORDEN_ERI!A:C,3,0),0)</f>
        <v>7</v>
      </c>
      <c r="N624" s="30">
        <v>59477</v>
      </c>
    </row>
    <row r="625" spans="1:14" x14ac:dyDescent="0.25">
      <c r="A625" s="21">
        <v>900315057</v>
      </c>
      <c r="B625" s="18" t="s">
        <v>385</v>
      </c>
      <c r="C625" s="18"/>
      <c r="D625" s="18" t="s">
        <v>294</v>
      </c>
      <c r="E625" s="18" t="s">
        <v>223</v>
      </c>
      <c r="F625" s="18" t="s">
        <v>358</v>
      </c>
      <c r="G625" s="22">
        <v>2016</v>
      </c>
      <c r="H625" s="26">
        <v>43100</v>
      </c>
      <c r="I625" s="18"/>
      <c r="J625" s="18"/>
      <c r="K625" s="21" t="s">
        <v>6</v>
      </c>
      <c r="L625" s="21" t="str">
        <f>IFERROR(VLOOKUP(K625,ORDEN_ERI!A:C,2,0),0)</f>
        <v>Gastos de administración</v>
      </c>
      <c r="M625" s="21">
        <f>IFERROR(VLOOKUP(K625,ORDEN_ERI!A:C,3,0),0)</f>
        <v>4</v>
      </c>
      <c r="N625" s="30">
        <v>752277</v>
      </c>
    </row>
    <row r="626" spans="1:14" x14ac:dyDescent="0.25">
      <c r="A626" s="21">
        <v>900315057</v>
      </c>
      <c r="B626" s="18" t="s">
        <v>385</v>
      </c>
      <c r="C626" s="18"/>
      <c r="D626" s="18" t="s">
        <v>294</v>
      </c>
      <c r="E626" s="18" t="s">
        <v>223</v>
      </c>
      <c r="F626" s="18" t="s">
        <v>358</v>
      </c>
      <c r="G626" s="22">
        <v>2017</v>
      </c>
      <c r="H626" s="26">
        <v>43100</v>
      </c>
      <c r="I626" s="18"/>
      <c r="J626" s="18"/>
      <c r="K626" s="21" t="s">
        <v>6</v>
      </c>
      <c r="L626" s="21" t="str">
        <f>IFERROR(VLOOKUP(K626,ORDEN_ERI!A:C,2,0),0)</f>
        <v>Gastos de administración</v>
      </c>
      <c r="M626" s="21">
        <f>IFERROR(VLOOKUP(K626,ORDEN_ERI!A:C,3,0),0)</f>
        <v>4</v>
      </c>
      <c r="N626" s="30">
        <v>992286</v>
      </c>
    </row>
    <row r="627" spans="1:14" x14ac:dyDescent="0.25">
      <c r="A627" s="21">
        <v>900315057</v>
      </c>
      <c r="B627" s="18" t="s">
        <v>385</v>
      </c>
      <c r="C627" s="18"/>
      <c r="D627" s="18" t="s">
        <v>294</v>
      </c>
      <c r="E627" s="18" t="s">
        <v>223</v>
      </c>
      <c r="F627" s="18" t="s">
        <v>358</v>
      </c>
      <c r="G627" s="22">
        <v>2016</v>
      </c>
      <c r="H627" s="26">
        <v>43100</v>
      </c>
      <c r="I627" s="18"/>
      <c r="J627" s="18"/>
      <c r="K627" s="21" t="s">
        <v>395</v>
      </c>
      <c r="L627" s="21" t="str">
        <f>IFERROR(VLOOKUP(K627,ORDEN_ERI!A:C,2,0),0)</f>
        <v>Otros gastos, por función</v>
      </c>
      <c r="M627" s="21">
        <f>IFERROR(VLOOKUP(K627,ORDEN_ERI!A:C,3,0),0)</f>
        <v>6</v>
      </c>
      <c r="N627" s="30">
        <v>35751</v>
      </c>
    </row>
    <row r="628" spans="1:14" x14ac:dyDescent="0.25">
      <c r="A628" s="21">
        <v>900315057</v>
      </c>
      <c r="B628" s="18" t="s">
        <v>385</v>
      </c>
      <c r="C628" s="18"/>
      <c r="D628" s="18" t="s">
        <v>294</v>
      </c>
      <c r="E628" s="18" t="s">
        <v>223</v>
      </c>
      <c r="F628" s="18" t="s">
        <v>358</v>
      </c>
      <c r="G628" s="22">
        <v>2017</v>
      </c>
      <c r="H628" s="26">
        <v>43100</v>
      </c>
      <c r="I628" s="18"/>
      <c r="J628" s="18"/>
      <c r="K628" s="21" t="s">
        <v>395</v>
      </c>
      <c r="L628" s="21" t="str">
        <f>IFERROR(VLOOKUP(K628,ORDEN_ERI!A:C,2,0),0)</f>
        <v>Otros gastos, por función</v>
      </c>
      <c r="M628" s="21">
        <f>IFERROR(VLOOKUP(K628,ORDEN_ERI!A:C,3,0),0)</f>
        <v>6</v>
      </c>
      <c r="N628" s="30">
        <v>34248</v>
      </c>
    </row>
    <row r="629" spans="1:14" x14ac:dyDescent="0.25">
      <c r="A629" s="21">
        <v>900315057</v>
      </c>
      <c r="B629" s="18" t="s">
        <v>385</v>
      </c>
      <c r="C629" s="18"/>
      <c r="D629" s="18" t="s">
        <v>294</v>
      </c>
      <c r="E629" s="18" t="s">
        <v>223</v>
      </c>
      <c r="F629" s="18" t="s">
        <v>358</v>
      </c>
      <c r="G629" s="22">
        <v>2016</v>
      </c>
      <c r="H629" s="26">
        <v>43100</v>
      </c>
      <c r="I629" s="18"/>
      <c r="J629" s="18"/>
      <c r="K629" s="21" t="s">
        <v>8</v>
      </c>
      <c r="L629" s="21" t="str">
        <f>IFERROR(VLOOKUP(K629,ORDEN_ERI!A:C,2,0),0)</f>
        <v>Ganancia (pérdida) por actividades de operación</v>
      </c>
      <c r="M629" s="21">
        <f>IFERROR(VLOOKUP(K629,ORDEN_ERI!A:C,3,0),0)</f>
        <v>11</v>
      </c>
      <c r="N629" s="30">
        <v>3554594</v>
      </c>
    </row>
    <row r="630" spans="1:14" x14ac:dyDescent="0.25">
      <c r="A630" s="21">
        <v>900315057</v>
      </c>
      <c r="B630" s="18" t="s">
        <v>385</v>
      </c>
      <c r="C630" s="18"/>
      <c r="D630" s="18" t="s">
        <v>294</v>
      </c>
      <c r="E630" s="18" t="s">
        <v>223</v>
      </c>
      <c r="F630" s="18" t="s">
        <v>358</v>
      </c>
      <c r="G630" s="22">
        <v>2017</v>
      </c>
      <c r="H630" s="26">
        <v>43100</v>
      </c>
      <c r="I630" s="18"/>
      <c r="J630" s="18"/>
      <c r="K630" s="21" t="s">
        <v>8</v>
      </c>
      <c r="L630" s="21" t="str">
        <f>IFERROR(VLOOKUP(K630,ORDEN_ERI!A:C,2,0),0)</f>
        <v>Ganancia (pérdida) por actividades de operación</v>
      </c>
      <c r="M630" s="21">
        <f>IFERROR(VLOOKUP(K630,ORDEN_ERI!A:C,3,0),0)</f>
        <v>11</v>
      </c>
      <c r="N630" s="30">
        <v>1815185</v>
      </c>
    </row>
    <row r="631" spans="1:14" x14ac:dyDescent="0.25">
      <c r="A631" s="21">
        <v>900315057</v>
      </c>
      <c r="B631" s="18" t="s">
        <v>385</v>
      </c>
      <c r="C631" s="18"/>
      <c r="D631" s="18" t="s">
        <v>294</v>
      </c>
      <c r="E631" s="18" t="s">
        <v>223</v>
      </c>
      <c r="F631" s="18" t="s">
        <v>358</v>
      </c>
      <c r="G631" s="22">
        <v>2016</v>
      </c>
      <c r="H631" s="26">
        <v>43100</v>
      </c>
      <c r="I631" s="18"/>
      <c r="J631" s="18"/>
      <c r="K631" s="21" t="s">
        <v>9</v>
      </c>
      <c r="L631" s="21" t="str">
        <f>IFERROR(VLOOKUP(K631,ORDEN_ERI!A:C,2,0),0)</f>
        <v>Ingresos financieros</v>
      </c>
      <c r="M631" s="21">
        <f>IFERROR(VLOOKUP(K631,ORDEN_ERI!A:C,3,0),0)</f>
        <v>13</v>
      </c>
      <c r="N631" s="30">
        <v>8998</v>
      </c>
    </row>
    <row r="632" spans="1:14" x14ac:dyDescent="0.25">
      <c r="A632" s="21">
        <v>900315057</v>
      </c>
      <c r="B632" s="18" t="s">
        <v>385</v>
      </c>
      <c r="C632" s="18"/>
      <c r="D632" s="18" t="s">
        <v>294</v>
      </c>
      <c r="E632" s="18" t="s">
        <v>223</v>
      </c>
      <c r="F632" s="18" t="s">
        <v>358</v>
      </c>
      <c r="G632" s="22">
        <v>2017</v>
      </c>
      <c r="H632" s="26">
        <v>43100</v>
      </c>
      <c r="I632" s="18"/>
      <c r="J632" s="18"/>
      <c r="K632" s="21" t="s">
        <v>9</v>
      </c>
      <c r="L632" s="21" t="str">
        <f>IFERROR(VLOOKUP(K632,ORDEN_ERI!A:C,2,0),0)</f>
        <v>Ingresos financieros</v>
      </c>
      <c r="M632" s="21">
        <f>IFERROR(VLOOKUP(K632,ORDEN_ERI!A:C,3,0),0)</f>
        <v>13</v>
      </c>
      <c r="N632" s="30">
        <v>471404</v>
      </c>
    </row>
    <row r="633" spans="1:14" x14ac:dyDescent="0.25">
      <c r="A633" s="21">
        <v>900315057</v>
      </c>
      <c r="B633" s="18" t="s">
        <v>385</v>
      </c>
      <c r="C633" s="18"/>
      <c r="D633" s="18" t="s">
        <v>294</v>
      </c>
      <c r="E633" s="18" t="s">
        <v>223</v>
      </c>
      <c r="F633" s="18" t="s">
        <v>358</v>
      </c>
      <c r="G633" s="22">
        <v>2016</v>
      </c>
      <c r="H633" s="26">
        <v>43100</v>
      </c>
      <c r="I633" s="18"/>
      <c r="J633" s="18"/>
      <c r="K633" s="21" t="s">
        <v>10</v>
      </c>
      <c r="L633" s="21" t="str">
        <f>IFERROR(VLOOKUP(K633,ORDEN_ERI!A:C,2,0),0)</f>
        <v>Costos financieros</v>
      </c>
      <c r="M633" s="21">
        <f>IFERROR(VLOOKUP(K633,ORDEN_ERI!A:C,3,0),0)</f>
        <v>14</v>
      </c>
      <c r="N633" s="30">
        <v>3226867</v>
      </c>
    </row>
    <row r="634" spans="1:14" x14ac:dyDescent="0.25">
      <c r="A634" s="21">
        <v>900315057</v>
      </c>
      <c r="B634" s="18" t="s">
        <v>385</v>
      </c>
      <c r="C634" s="18"/>
      <c r="D634" s="18" t="s">
        <v>294</v>
      </c>
      <c r="E634" s="18" t="s">
        <v>223</v>
      </c>
      <c r="F634" s="18" t="s">
        <v>358</v>
      </c>
      <c r="G634" s="22">
        <v>2017</v>
      </c>
      <c r="H634" s="26">
        <v>43100</v>
      </c>
      <c r="I634" s="18"/>
      <c r="J634" s="18"/>
      <c r="K634" s="21" t="s">
        <v>10</v>
      </c>
      <c r="L634" s="21" t="str">
        <f>IFERROR(VLOOKUP(K634,ORDEN_ERI!A:C,2,0),0)</f>
        <v>Costos financieros</v>
      </c>
      <c r="M634" s="21">
        <f>IFERROR(VLOOKUP(K634,ORDEN_ERI!A:C,3,0),0)</f>
        <v>14</v>
      </c>
      <c r="N634" s="30">
        <v>1564141</v>
      </c>
    </row>
    <row r="635" spans="1:14" x14ac:dyDescent="0.25">
      <c r="A635" s="21">
        <v>900315057</v>
      </c>
      <c r="B635" s="18" t="s">
        <v>385</v>
      </c>
      <c r="C635" s="18"/>
      <c r="D635" s="18" t="s">
        <v>294</v>
      </c>
      <c r="E635" s="18" t="s">
        <v>223</v>
      </c>
      <c r="F635" s="18" t="s">
        <v>358</v>
      </c>
      <c r="G635" s="22">
        <v>2016</v>
      </c>
      <c r="H635" s="26">
        <v>43100</v>
      </c>
      <c r="I635" s="18"/>
      <c r="J635" s="18"/>
      <c r="K635" s="21" t="s">
        <v>11</v>
      </c>
      <c r="L635" s="21" t="str">
        <f>IFERROR(VLOOKUP(K635,ORDEN_ERI!A:C,2,0),0)</f>
        <v>Ganancia (pérdida), antes de impuestos</v>
      </c>
      <c r="M635" s="21">
        <f>IFERROR(VLOOKUP(K635,ORDEN_ERI!A:C,3,0),0)</f>
        <v>23</v>
      </c>
      <c r="N635" s="30">
        <v>336725</v>
      </c>
    </row>
    <row r="636" spans="1:14" x14ac:dyDescent="0.25">
      <c r="A636" s="21">
        <v>900315057</v>
      </c>
      <c r="B636" s="18" t="s">
        <v>385</v>
      </c>
      <c r="C636" s="18"/>
      <c r="D636" s="18" t="s">
        <v>294</v>
      </c>
      <c r="E636" s="18" t="s">
        <v>223</v>
      </c>
      <c r="F636" s="18" t="s">
        <v>358</v>
      </c>
      <c r="G636" s="22">
        <v>2017</v>
      </c>
      <c r="H636" s="26">
        <v>43100</v>
      </c>
      <c r="I636" s="18"/>
      <c r="J636" s="18"/>
      <c r="K636" s="21" t="s">
        <v>11</v>
      </c>
      <c r="L636" s="21" t="str">
        <f>IFERROR(VLOOKUP(K636,ORDEN_ERI!A:C,2,0),0)</f>
        <v>Ganancia (pérdida), antes de impuestos</v>
      </c>
      <c r="M636" s="21">
        <f>IFERROR(VLOOKUP(K636,ORDEN_ERI!A:C,3,0),0)</f>
        <v>23</v>
      </c>
      <c r="N636" s="30">
        <v>722448</v>
      </c>
    </row>
    <row r="637" spans="1:14" x14ac:dyDescent="0.25">
      <c r="A637" s="21">
        <v>900315057</v>
      </c>
      <c r="B637" s="18" t="s">
        <v>385</v>
      </c>
      <c r="C637" s="18"/>
      <c r="D637" s="18" t="s">
        <v>294</v>
      </c>
      <c r="E637" s="18" t="s">
        <v>223</v>
      </c>
      <c r="F637" s="18" t="s">
        <v>358</v>
      </c>
      <c r="G637" s="22">
        <v>2016</v>
      </c>
      <c r="H637" s="26">
        <v>43100</v>
      </c>
      <c r="I637" s="18"/>
      <c r="J637" s="18"/>
      <c r="K637" s="21" t="s">
        <v>397</v>
      </c>
      <c r="L637" s="21" t="str">
        <f>IFERROR(VLOOKUP(K637,ORDEN_ERI!A:C,2,0),0)</f>
        <v>Gasto (ingreso) por impuestos, operaciones continuadas</v>
      </c>
      <c r="M637" s="21">
        <f>IFERROR(VLOOKUP(K637,ORDEN_ERI!A:C,3,0),0)</f>
        <v>24</v>
      </c>
      <c r="N637" s="30">
        <v>35472</v>
      </c>
    </row>
    <row r="638" spans="1:14" x14ac:dyDescent="0.25">
      <c r="A638" s="21">
        <v>900315057</v>
      </c>
      <c r="B638" s="18" t="s">
        <v>385</v>
      </c>
      <c r="C638" s="18"/>
      <c r="D638" s="18" t="s">
        <v>294</v>
      </c>
      <c r="E638" s="18" t="s">
        <v>223</v>
      </c>
      <c r="F638" s="18" t="s">
        <v>358</v>
      </c>
      <c r="G638" s="22">
        <v>2017</v>
      </c>
      <c r="H638" s="26">
        <v>43100</v>
      </c>
      <c r="I638" s="18"/>
      <c r="J638" s="18"/>
      <c r="K638" s="21" t="s">
        <v>397</v>
      </c>
      <c r="L638" s="21" t="str">
        <f>IFERROR(VLOOKUP(K638,ORDEN_ERI!A:C,2,0),0)</f>
        <v>Gasto (ingreso) por impuestos, operaciones continuadas</v>
      </c>
      <c r="M638" s="21">
        <f>IFERROR(VLOOKUP(K638,ORDEN_ERI!A:C,3,0),0)</f>
        <v>24</v>
      </c>
      <c r="N638" s="30">
        <v>263513</v>
      </c>
    </row>
    <row r="639" spans="1:14" x14ac:dyDescent="0.25">
      <c r="A639" s="21">
        <v>900315057</v>
      </c>
      <c r="B639" s="18" t="s">
        <v>385</v>
      </c>
      <c r="C639" s="18"/>
      <c r="D639" s="18" t="s">
        <v>294</v>
      </c>
      <c r="E639" s="18" t="s">
        <v>223</v>
      </c>
      <c r="F639" s="18" t="s">
        <v>358</v>
      </c>
      <c r="G639" s="22">
        <v>2016</v>
      </c>
      <c r="H639" s="26">
        <v>43100</v>
      </c>
      <c r="I639" s="18"/>
      <c r="J639" s="18"/>
      <c r="K639" s="21" t="s">
        <v>12</v>
      </c>
      <c r="L639" s="21" t="str">
        <f>IFERROR(VLOOKUP(K639,ORDEN_ERI!A:C,2,0),0)</f>
        <v>Ganancia (pérdida) operaciones continuadas</v>
      </c>
      <c r="M639" s="21">
        <f>IFERROR(VLOOKUP(K639,ORDEN_ERI!A:C,3,0),0)</f>
        <v>26</v>
      </c>
      <c r="N639" s="30">
        <v>301253</v>
      </c>
    </row>
    <row r="640" spans="1:14" x14ac:dyDescent="0.25">
      <c r="A640" s="21">
        <v>900315057</v>
      </c>
      <c r="B640" s="18" t="s">
        <v>385</v>
      </c>
      <c r="C640" s="18"/>
      <c r="D640" s="18" t="s">
        <v>294</v>
      </c>
      <c r="E640" s="18" t="s">
        <v>223</v>
      </c>
      <c r="F640" s="18" t="s">
        <v>358</v>
      </c>
      <c r="G640" s="22">
        <v>2017</v>
      </c>
      <c r="H640" s="26">
        <v>43100</v>
      </c>
      <c r="I640" s="18"/>
      <c r="J640" s="18"/>
      <c r="K640" s="21" t="s">
        <v>12</v>
      </c>
      <c r="L640" s="21" t="str">
        <f>IFERROR(VLOOKUP(K640,ORDEN_ERI!A:C,2,0),0)</f>
        <v>Ganancia (pérdida) operaciones continuadas</v>
      </c>
      <c r="M640" s="21">
        <f>IFERROR(VLOOKUP(K640,ORDEN_ERI!A:C,3,0),0)</f>
        <v>26</v>
      </c>
      <c r="N640" s="30">
        <v>458935</v>
      </c>
    </row>
    <row r="641" spans="1:14" x14ac:dyDescent="0.25">
      <c r="A641" s="21">
        <v>900315057</v>
      </c>
      <c r="B641" s="18" t="s">
        <v>385</v>
      </c>
      <c r="C641" s="18"/>
      <c r="D641" s="18" t="s">
        <v>294</v>
      </c>
      <c r="E641" s="18" t="s">
        <v>223</v>
      </c>
      <c r="F641" s="18" t="s">
        <v>358</v>
      </c>
      <c r="G641" s="22">
        <v>2016</v>
      </c>
      <c r="H641" s="26">
        <v>43100</v>
      </c>
      <c r="I641" s="18"/>
      <c r="J641" s="18"/>
      <c r="K641" s="21" t="s">
        <v>13</v>
      </c>
      <c r="L641" s="21" t="str">
        <f>IFERROR(VLOOKUP(K641,ORDEN_ERI!A:C,2,0),0)</f>
        <v>Ganancia (pérdida)</v>
      </c>
      <c r="M641" s="21">
        <f>IFERROR(VLOOKUP(K641,ORDEN_ERI!A:C,3,0),0)</f>
        <v>28</v>
      </c>
      <c r="N641" s="30">
        <v>301253</v>
      </c>
    </row>
    <row r="642" spans="1:14" x14ac:dyDescent="0.25">
      <c r="A642" s="21">
        <v>900315057</v>
      </c>
      <c r="B642" s="18" t="s">
        <v>385</v>
      </c>
      <c r="C642" s="18"/>
      <c r="D642" s="18" t="s">
        <v>294</v>
      </c>
      <c r="E642" s="18" t="s">
        <v>223</v>
      </c>
      <c r="F642" s="18" t="s">
        <v>358</v>
      </c>
      <c r="G642" s="22">
        <v>2017</v>
      </c>
      <c r="H642" s="26">
        <v>43100</v>
      </c>
      <c r="I642" s="18"/>
      <c r="J642" s="18"/>
      <c r="K642" s="21" t="s">
        <v>13</v>
      </c>
      <c r="L642" s="21" t="str">
        <f>IFERROR(VLOOKUP(K642,ORDEN_ERI!A:C,2,0),0)</f>
        <v>Ganancia (pérdida)</v>
      </c>
      <c r="M642" s="21">
        <f>IFERROR(VLOOKUP(K642,ORDEN_ERI!A:C,3,0),0)</f>
        <v>28</v>
      </c>
      <c r="N642" s="30">
        <v>458935</v>
      </c>
    </row>
    <row r="643" spans="1:14" x14ac:dyDescent="0.25">
      <c r="A643" s="21">
        <v>860014285</v>
      </c>
      <c r="B643" s="18" t="s">
        <v>356</v>
      </c>
      <c r="C643" s="18"/>
      <c r="D643" s="18" t="s">
        <v>294</v>
      </c>
      <c r="E643" s="18" t="s">
        <v>228</v>
      </c>
      <c r="F643" s="18" t="s">
        <v>224</v>
      </c>
      <c r="G643" s="22">
        <v>2016</v>
      </c>
      <c r="H643" s="26">
        <v>43100</v>
      </c>
      <c r="I643" s="18"/>
      <c r="J643" s="18"/>
      <c r="K643" s="21" t="s">
        <v>1</v>
      </c>
      <c r="L643" s="21" t="str">
        <f>IFERROR(VLOOKUP(K643,ORDEN_ERI!A:C,2,0),0)</f>
        <v>Ingresos de actividades ordinarias</v>
      </c>
      <c r="M643" s="21">
        <f>IFERROR(VLOOKUP(K643,ORDEN_ERI!A:C,3,0),0)</f>
        <v>1</v>
      </c>
      <c r="N643" s="30">
        <v>10681423</v>
      </c>
    </row>
    <row r="644" spans="1:14" x14ac:dyDescent="0.25">
      <c r="A644" s="21">
        <v>860014285</v>
      </c>
      <c r="B644" s="18" t="s">
        <v>356</v>
      </c>
      <c r="C644" s="18"/>
      <c r="D644" s="18" t="s">
        <v>294</v>
      </c>
      <c r="E644" s="18" t="s">
        <v>228</v>
      </c>
      <c r="F644" s="18" t="s">
        <v>224</v>
      </c>
      <c r="G644" s="22">
        <v>2017</v>
      </c>
      <c r="H644" s="26">
        <v>43100</v>
      </c>
      <c r="I644" s="18"/>
      <c r="J644" s="18"/>
      <c r="K644" s="21" t="s">
        <v>1</v>
      </c>
      <c r="L644" s="21" t="str">
        <f>IFERROR(VLOOKUP(K644,ORDEN_ERI!A:C,2,0),0)</f>
        <v>Ingresos de actividades ordinarias</v>
      </c>
      <c r="M644" s="21">
        <f>IFERROR(VLOOKUP(K644,ORDEN_ERI!A:C,3,0),0)</f>
        <v>1</v>
      </c>
      <c r="N644" s="30">
        <v>12800976</v>
      </c>
    </row>
    <row r="645" spans="1:14" x14ac:dyDescent="0.25">
      <c r="A645" s="21">
        <v>860014285</v>
      </c>
      <c r="B645" s="18" t="s">
        <v>356</v>
      </c>
      <c r="C645" s="18"/>
      <c r="D645" s="18" t="s">
        <v>294</v>
      </c>
      <c r="E645" s="18" t="s">
        <v>228</v>
      </c>
      <c r="F645" s="18" t="s">
        <v>224</v>
      </c>
      <c r="G645" s="22">
        <v>2016</v>
      </c>
      <c r="H645" s="26">
        <v>43100</v>
      </c>
      <c r="I645" s="18"/>
      <c r="J645" s="18"/>
      <c r="K645" s="21" t="s">
        <v>2</v>
      </c>
      <c r="L645" s="21" t="str">
        <f>IFERROR(VLOOKUP(K645,ORDEN_ERI!A:C,2,0),0)</f>
        <v>Costo de ventas</v>
      </c>
      <c r="M645" s="21">
        <f>IFERROR(VLOOKUP(K645,ORDEN_ERI!A:C,3,0),0)</f>
        <v>2</v>
      </c>
      <c r="N645" s="30">
        <v>8249948</v>
      </c>
    </row>
    <row r="646" spans="1:14" x14ac:dyDescent="0.25">
      <c r="A646" s="21">
        <v>860014285</v>
      </c>
      <c r="B646" s="18" t="s">
        <v>356</v>
      </c>
      <c r="C646" s="18"/>
      <c r="D646" s="18" t="s">
        <v>294</v>
      </c>
      <c r="E646" s="18" t="s">
        <v>228</v>
      </c>
      <c r="F646" s="18" t="s">
        <v>224</v>
      </c>
      <c r="G646" s="22">
        <v>2017</v>
      </c>
      <c r="H646" s="26">
        <v>43100</v>
      </c>
      <c r="I646" s="18"/>
      <c r="J646" s="18"/>
      <c r="K646" s="21" t="s">
        <v>2</v>
      </c>
      <c r="L646" s="21" t="str">
        <f>IFERROR(VLOOKUP(K646,ORDEN_ERI!A:C,2,0),0)</f>
        <v>Costo de ventas</v>
      </c>
      <c r="M646" s="21">
        <f>IFERROR(VLOOKUP(K646,ORDEN_ERI!A:C,3,0),0)</f>
        <v>2</v>
      </c>
      <c r="N646" s="30">
        <v>10682678</v>
      </c>
    </row>
    <row r="647" spans="1:14" x14ac:dyDescent="0.25">
      <c r="A647" s="21">
        <v>860014285</v>
      </c>
      <c r="B647" s="18" t="s">
        <v>356</v>
      </c>
      <c r="C647" s="18"/>
      <c r="D647" s="18" t="s">
        <v>294</v>
      </c>
      <c r="E647" s="18" t="s">
        <v>228</v>
      </c>
      <c r="F647" s="18" t="s">
        <v>224</v>
      </c>
      <c r="G647" s="22">
        <v>2016</v>
      </c>
      <c r="H647" s="26">
        <v>43100</v>
      </c>
      <c r="I647" s="18"/>
      <c r="J647" s="18"/>
      <c r="K647" s="21" t="s">
        <v>3</v>
      </c>
      <c r="L647" s="21" t="str">
        <f>IFERROR(VLOOKUP(K647,ORDEN_ERI!A:C,2,0),0)</f>
        <v>Ganancia bruta</v>
      </c>
      <c r="M647" s="21">
        <f>IFERROR(VLOOKUP(K647,ORDEN_ERI!A:C,3,0),0)</f>
        <v>3</v>
      </c>
      <c r="N647" s="30">
        <v>2431475</v>
      </c>
    </row>
    <row r="648" spans="1:14" x14ac:dyDescent="0.25">
      <c r="A648" s="21">
        <v>860014285</v>
      </c>
      <c r="B648" s="18" t="s">
        <v>356</v>
      </c>
      <c r="C648" s="18"/>
      <c r="D648" s="18" t="s">
        <v>294</v>
      </c>
      <c r="E648" s="18" t="s">
        <v>228</v>
      </c>
      <c r="F648" s="18" t="s">
        <v>224</v>
      </c>
      <c r="G648" s="22">
        <v>2017</v>
      </c>
      <c r="H648" s="26">
        <v>43100</v>
      </c>
      <c r="I648" s="18"/>
      <c r="J648" s="18"/>
      <c r="K648" s="21" t="s">
        <v>3</v>
      </c>
      <c r="L648" s="21" t="str">
        <f>IFERROR(VLOOKUP(K648,ORDEN_ERI!A:C,2,0),0)</f>
        <v>Ganancia bruta</v>
      </c>
      <c r="M648" s="21">
        <f>IFERROR(VLOOKUP(K648,ORDEN_ERI!A:C,3,0),0)</f>
        <v>3</v>
      </c>
      <c r="N648" s="30">
        <v>2118298</v>
      </c>
    </row>
    <row r="649" spans="1:14" x14ac:dyDescent="0.25">
      <c r="A649" s="21">
        <v>860014285</v>
      </c>
      <c r="B649" s="18" t="s">
        <v>356</v>
      </c>
      <c r="C649" s="18"/>
      <c r="D649" s="18" t="s">
        <v>294</v>
      </c>
      <c r="E649" s="18" t="s">
        <v>228</v>
      </c>
      <c r="F649" s="18" t="s">
        <v>224</v>
      </c>
      <c r="G649" s="22">
        <v>2016</v>
      </c>
      <c r="H649" s="26">
        <v>43100</v>
      </c>
      <c r="I649" s="18"/>
      <c r="J649" s="18"/>
      <c r="K649" s="21" t="s">
        <v>4</v>
      </c>
      <c r="L649" s="21" t="str">
        <f>IFERROR(VLOOKUP(K649,ORDEN_ERI!A:C,2,0),0)</f>
        <v>Otros ingresos</v>
      </c>
      <c r="M649" s="21">
        <f>IFERROR(VLOOKUP(K649,ORDEN_ERI!A:C,3,0),0)</f>
        <v>9</v>
      </c>
      <c r="N649" s="30">
        <v>41190</v>
      </c>
    </row>
    <row r="650" spans="1:14" x14ac:dyDescent="0.25">
      <c r="A650" s="21">
        <v>860014285</v>
      </c>
      <c r="B650" s="18" t="s">
        <v>356</v>
      </c>
      <c r="C650" s="18"/>
      <c r="D650" s="18" t="s">
        <v>294</v>
      </c>
      <c r="E650" s="18" t="s">
        <v>228</v>
      </c>
      <c r="F650" s="18" t="s">
        <v>224</v>
      </c>
      <c r="G650" s="22">
        <v>2017</v>
      </c>
      <c r="H650" s="26">
        <v>43100</v>
      </c>
      <c r="I650" s="18"/>
      <c r="J650" s="18"/>
      <c r="K650" s="21" t="s">
        <v>4</v>
      </c>
      <c r="L650" s="21" t="str">
        <f>IFERROR(VLOOKUP(K650,ORDEN_ERI!A:C,2,0),0)</f>
        <v>Otros ingresos</v>
      </c>
      <c r="M650" s="21">
        <f>IFERROR(VLOOKUP(K650,ORDEN_ERI!A:C,3,0),0)</f>
        <v>9</v>
      </c>
      <c r="N650" s="30">
        <v>29807</v>
      </c>
    </row>
    <row r="651" spans="1:14" x14ac:dyDescent="0.25">
      <c r="A651" s="21">
        <v>860014285</v>
      </c>
      <c r="B651" s="18" t="s">
        <v>356</v>
      </c>
      <c r="C651" s="18"/>
      <c r="D651" s="18" t="s">
        <v>294</v>
      </c>
      <c r="E651" s="18" t="s">
        <v>228</v>
      </c>
      <c r="F651" s="18" t="s">
        <v>224</v>
      </c>
      <c r="G651" s="22">
        <v>2016</v>
      </c>
      <c r="H651" s="26">
        <v>43100</v>
      </c>
      <c r="I651" s="18"/>
      <c r="J651" s="18"/>
      <c r="K651" s="21" t="s">
        <v>394</v>
      </c>
      <c r="L651" s="21" t="str">
        <f>IFERROR(VLOOKUP(K651,ORDEN_ERI!A:C,2,0),0)</f>
        <v>Costos de distribución</v>
      </c>
      <c r="M651" s="21">
        <f>IFERROR(VLOOKUP(K651,ORDEN_ERI!A:C,3,0),0)</f>
        <v>7</v>
      </c>
      <c r="N651" s="30">
        <v>88589</v>
      </c>
    </row>
    <row r="652" spans="1:14" x14ac:dyDescent="0.25">
      <c r="A652" s="21">
        <v>860014285</v>
      </c>
      <c r="B652" s="18" t="s">
        <v>356</v>
      </c>
      <c r="C652" s="18"/>
      <c r="D652" s="18" t="s">
        <v>294</v>
      </c>
      <c r="E652" s="18" t="s">
        <v>228</v>
      </c>
      <c r="F652" s="18" t="s">
        <v>224</v>
      </c>
      <c r="G652" s="22">
        <v>2017</v>
      </c>
      <c r="H652" s="26">
        <v>43100</v>
      </c>
      <c r="I652" s="18"/>
      <c r="J652" s="18"/>
      <c r="K652" s="21" t="s">
        <v>394</v>
      </c>
      <c r="L652" s="21" t="str">
        <f>IFERROR(VLOOKUP(K652,ORDEN_ERI!A:C,2,0),0)</f>
        <v>Costos de distribución</v>
      </c>
      <c r="M652" s="21">
        <f>IFERROR(VLOOKUP(K652,ORDEN_ERI!A:C,3,0),0)</f>
        <v>7</v>
      </c>
      <c r="N652" s="30">
        <v>91353</v>
      </c>
    </row>
    <row r="653" spans="1:14" x14ac:dyDescent="0.25">
      <c r="A653" s="21">
        <v>860014285</v>
      </c>
      <c r="B653" s="18" t="s">
        <v>356</v>
      </c>
      <c r="C653" s="18"/>
      <c r="D653" s="18" t="s">
        <v>294</v>
      </c>
      <c r="E653" s="18" t="s">
        <v>228</v>
      </c>
      <c r="F653" s="18" t="s">
        <v>224</v>
      </c>
      <c r="G653" s="22">
        <v>2016</v>
      </c>
      <c r="H653" s="26">
        <v>43100</v>
      </c>
      <c r="I653" s="18"/>
      <c r="J653" s="18"/>
      <c r="K653" s="21" t="s">
        <v>6</v>
      </c>
      <c r="L653" s="21" t="str">
        <f>IFERROR(VLOOKUP(K653,ORDEN_ERI!A:C,2,0),0)</f>
        <v>Gastos de administración</v>
      </c>
      <c r="M653" s="21">
        <f>IFERROR(VLOOKUP(K653,ORDEN_ERI!A:C,3,0),0)</f>
        <v>4</v>
      </c>
      <c r="N653" s="30">
        <v>306586</v>
      </c>
    </row>
    <row r="654" spans="1:14" x14ac:dyDescent="0.25">
      <c r="A654" s="21">
        <v>860014285</v>
      </c>
      <c r="B654" s="18" t="s">
        <v>356</v>
      </c>
      <c r="C654" s="18"/>
      <c r="D654" s="18" t="s">
        <v>294</v>
      </c>
      <c r="E654" s="18" t="s">
        <v>228</v>
      </c>
      <c r="F654" s="18" t="s">
        <v>224</v>
      </c>
      <c r="G654" s="22">
        <v>2017</v>
      </c>
      <c r="H654" s="26">
        <v>43100</v>
      </c>
      <c r="I654" s="18"/>
      <c r="J654" s="18"/>
      <c r="K654" s="21" t="s">
        <v>6</v>
      </c>
      <c r="L654" s="21" t="str">
        <f>IFERROR(VLOOKUP(K654,ORDEN_ERI!A:C,2,0),0)</f>
        <v>Gastos de administración</v>
      </c>
      <c r="M654" s="21">
        <f>IFERROR(VLOOKUP(K654,ORDEN_ERI!A:C,3,0),0)</f>
        <v>4</v>
      </c>
      <c r="N654" s="30">
        <v>224053</v>
      </c>
    </row>
    <row r="655" spans="1:14" x14ac:dyDescent="0.25">
      <c r="A655" s="21">
        <v>860014285</v>
      </c>
      <c r="B655" s="18" t="s">
        <v>356</v>
      </c>
      <c r="C655" s="18"/>
      <c r="D655" s="18" t="s">
        <v>294</v>
      </c>
      <c r="E655" s="18" t="s">
        <v>228</v>
      </c>
      <c r="F655" s="18" t="s">
        <v>224</v>
      </c>
      <c r="G655" s="22">
        <v>2016</v>
      </c>
      <c r="H655" s="26">
        <v>43100</v>
      </c>
      <c r="I655" s="18"/>
      <c r="J655" s="18"/>
      <c r="K655" s="21" t="s">
        <v>395</v>
      </c>
      <c r="L655" s="21" t="str">
        <f>IFERROR(VLOOKUP(K655,ORDEN_ERI!A:C,2,0),0)</f>
        <v>Otros gastos, por función</v>
      </c>
      <c r="M655" s="21">
        <f>IFERROR(VLOOKUP(K655,ORDEN_ERI!A:C,3,0),0)</f>
        <v>6</v>
      </c>
      <c r="N655" s="30">
        <v>72492</v>
      </c>
    </row>
    <row r="656" spans="1:14" x14ac:dyDescent="0.25">
      <c r="A656" s="21">
        <v>860014285</v>
      </c>
      <c r="B656" s="18" t="s">
        <v>356</v>
      </c>
      <c r="C656" s="18"/>
      <c r="D656" s="18" t="s">
        <v>294</v>
      </c>
      <c r="E656" s="18" t="s">
        <v>228</v>
      </c>
      <c r="F656" s="18" t="s">
        <v>224</v>
      </c>
      <c r="G656" s="22">
        <v>2017</v>
      </c>
      <c r="H656" s="26">
        <v>43100</v>
      </c>
      <c r="I656" s="18"/>
      <c r="J656" s="18"/>
      <c r="K656" s="21" t="s">
        <v>395</v>
      </c>
      <c r="L656" s="21" t="str">
        <f>IFERROR(VLOOKUP(K656,ORDEN_ERI!A:C,2,0),0)</f>
        <v>Otros gastos, por función</v>
      </c>
      <c r="M656" s="21">
        <f>IFERROR(VLOOKUP(K656,ORDEN_ERI!A:C,3,0),0)</f>
        <v>6</v>
      </c>
      <c r="N656" s="30">
        <v>32916</v>
      </c>
    </row>
    <row r="657" spans="1:14" x14ac:dyDescent="0.25">
      <c r="A657" s="21">
        <v>860014285</v>
      </c>
      <c r="B657" s="18" t="s">
        <v>356</v>
      </c>
      <c r="C657" s="18"/>
      <c r="D657" s="18" t="s">
        <v>294</v>
      </c>
      <c r="E657" s="18" t="s">
        <v>228</v>
      </c>
      <c r="F657" s="18" t="s">
        <v>224</v>
      </c>
      <c r="G657" s="22">
        <v>2016</v>
      </c>
      <c r="H657" s="26">
        <v>43100</v>
      </c>
      <c r="I657" s="18"/>
      <c r="J657" s="18"/>
      <c r="K657" s="21" t="s">
        <v>8</v>
      </c>
      <c r="L657" s="21" t="str">
        <f>IFERROR(VLOOKUP(K657,ORDEN_ERI!A:C,2,0),0)</f>
        <v>Ganancia (pérdida) por actividades de operación</v>
      </c>
      <c r="M657" s="21">
        <f>IFERROR(VLOOKUP(K657,ORDEN_ERI!A:C,3,0),0)</f>
        <v>11</v>
      </c>
      <c r="N657" s="30">
        <v>2004998</v>
      </c>
    </row>
    <row r="658" spans="1:14" x14ac:dyDescent="0.25">
      <c r="A658" s="21">
        <v>860014285</v>
      </c>
      <c r="B658" s="18" t="s">
        <v>356</v>
      </c>
      <c r="C658" s="18"/>
      <c r="D658" s="18" t="s">
        <v>294</v>
      </c>
      <c r="E658" s="18" t="s">
        <v>228</v>
      </c>
      <c r="F658" s="18" t="s">
        <v>224</v>
      </c>
      <c r="G658" s="22">
        <v>2017</v>
      </c>
      <c r="H658" s="26">
        <v>43100</v>
      </c>
      <c r="I658" s="18"/>
      <c r="J658" s="18"/>
      <c r="K658" s="21" t="s">
        <v>8</v>
      </c>
      <c r="L658" s="21" t="str">
        <f>IFERROR(VLOOKUP(K658,ORDEN_ERI!A:C,2,0),0)</f>
        <v>Ganancia (pérdida) por actividades de operación</v>
      </c>
      <c r="M658" s="21">
        <f>IFERROR(VLOOKUP(K658,ORDEN_ERI!A:C,3,0),0)</f>
        <v>11</v>
      </c>
      <c r="N658" s="30">
        <v>1799783</v>
      </c>
    </row>
    <row r="659" spans="1:14" x14ac:dyDescent="0.25">
      <c r="A659" s="21">
        <v>860014285</v>
      </c>
      <c r="B659" s="18" t="s">
        <v>356</v>
      </c>
      <c r="C659" s="18"/>
      <c r="D659" s="18" t="s">
        <v>294</v>
      </c>
      <c r="E659" s="18" t="s">
        <v>228</v>
      </c>
      <c r="F659" s="18" t="s">
        <v>224</v>
      </c>
      <c r="G659" s="22">
        <v>2016</v>
      </c>
      <c r="H659" s="26">
        <v>43100</v>
      </c>
      <c r="I659" s="18"/>
      <c r="J659" s="18"/>
      <c r="K659" s="21" t="s">
        <v>9</v>
      </c>
      <c r="L659" s="21" t="str">
        <f>IFERROR(VLOOKUP(K659,ORDEN_ERI!A:C,2,0),0)</f>
        <v>Ingresos financieros</v>
      </c>
      <c r="M659" s="21">
        <f>IFERROR(VLOOKUP(K659,ORDEN_ERI!A:C,3,0),0)</f>
        <v>13</v>
      </c>
      <c r="N659" s="30">
        <v>13339</v>
      </c>
    </row>
    <row r="660" spans="1:14" x14ac:dyDescent="0.25">
      <c r="A660" s="21">
        <v>860014285</v>
      </c>
      <c r="B660" s="18" t="s">
        <v>356</v>
      </c>
      <c r="C660" s="18"/>
      <c r="D660" s="18" t="s">
        <v>294</v>
      </c>
      <c r="E660" s="18" t="s">
        <v>228</v>
      </c>
      <c r="F660" s="18" t="s">
        <v>224</v>
      </c>
      <c r="G660" s="22">
        <v>2017</v>
      </c>
      <c r="H660" s="26">
        <v>43100</v>
      </c>
      <c r="I660" s="18"/>
      <c r="J660" s="18"/>
      <c r="K660" s="21" t="s">
        <v>9</v>
      </c>
      <c r="L660" s="21" t="str">
        <f>IFERROR(VLOOKUP(K660,ORDEN_ERI!A:C,2,0),0)</f>
        <v>Ingresos financieros</v>
      </c>
      <c r="M660" s="21">
        <f>IFERROR(VLOOKUP(K660,ORDEN_ERI!A:C,3,0),0)</f>
        <v>13</v>
      </c>
      <c r="N660" s="30">
        <v>18695</v>
      </c>
    </row>
    <row r="661" spans="1:14" x14ac:dyDescent="0.25">
      <c r="A661" s="21">
        <v>860014285</v>
      </c>
      <c r="B661" s="18" t="s">
        <v>356</v>
      </c>
      <c r="C661" s="18"/>
      <c r="D661" s="18" t="s">
        <v>294</v>
      </c>
      <c r="E661" s="18" t="s">
        <v>228</v>
      </c>
      <c r="F661" s="18" t="s">
        <v>224</v>
      </c>
      <c r="G661" s="22">
        <v>2016</v>
      </c>
      <c r="H661" s="26">
        <v>43100</v>
      </c>
      <c r="I661" s="18"/>
      <c r="J661" s="18"/>
      <c r="K661" s="21" t="s">
        <v>10</v>
      </c>
      <c r="L661" s="21" t="str">
        <f>IFERROR(VLOOKUP(K661,ORDEN_ERI!A:C,2,0),0)</f>
        <v>Costos financieros</v>
      </c>
      <c r="M661" s="21">
        <f>IFERROR(VLOOKUP(K661,ORDEN_ERI!A:C,3,0),0)</f>
        <v>14</v>
      </c>
      <c r="N661" s="30">
        <v>51927</v>
      </c>
    </row>
    <row r="662" spans="1:14" x14ac:dyDescent="0.25">
      <c r="A662" s="21">
        <v>860014285</v>
      </c>
      <c r="B662" s="18" t="s">
        <v>356</v>
      </c>
      <c r="C662" s="18"/>
      <c r="D662" s="18" t="s">
        <v>294</v>
      </c>
      <c r="E662" s="18" t="s">
        <v>228</v>
      </c>
      <c r="F662" s="18" t="s">
        <v>224</v>
      </c>
      <c r="G662" s="22">
        <v>2017</v>
      </c>
      <c r="H662" s="26">
        <v>43100</v>
      </c>
      <c r="I662" s="18"/>
      <c r="J662" s="18"/>
      <c r="K662" s="21" t="s">
        <v>10</v>
      </c>
      <c r="L662" s="21" t="str">
        <f>IFERROR(VLOOKUP(K662,ORDEN_ERI!A:C,2,0),0)</f>
        <v>Costos financieros</v>
      </c>
      <c r="M662" s="21">
        <f>IFERROR(VLOOKUP(K662,ORDEN_ERI!A:C,3,0),0)</f>
        <v>14</v>
      </c>
      <c r="N662" s="30">
        <v>82063</v>
      </c>
    </row>
    <row r="663" spans="1:14" x14ac:dyDescent="0.25">
      <c r="A663" s="21">
        <v>860014285</v>
      </c>
      <c r="B663" s="18" t="s">
        <v>356</v>
      </c>
      <c r="C663" s="18"/>
      <c r="D663" s="18" t="s">
        <v>294</v>
      </c>
      <c r="E663" s="18" t="s">
        <v>228</v>
      </c>
      <c r="F663" s="18" t="s">
        <v>224</v>
      </c>
      <c r="G663" s="22">
        <v>2016</v>
      </c>
      <c r="H663" s="26">
        <v>43100</v>
      </c>
      <c r="I663" s="18"/>
      <c r="J663" s="18"/>
      <c r="K663" s="21" t="s">
        <v>11</v>
      </c>
      <c r="L663" s="21" t="str">
        <f>IFERROR(VLOOKUP(K663,ORDEN_ERI!A:C,2,0),0)</f>
        <v>Ganancia (pérdida), antes de impuestos</v>
      </c>
      <c r="M663" s="21">
        <f>IFERROR(VLOOKUP(K663,ORDEN_ERI!A:C,3,0),0)</f>
        <v>23</v>
      </c>
      <c r="N663" s="30">
        <v>1966410</v>
      </c>
    </row>
    <row r="664" spans="1:14" x14ac:dyDescent="0.25">
      <c r="A664" s="21">
        <v>860014285</v>
      </c>
      <c r="B664" s="18" t="s">
        <v>356</v>
      </c>
      <c r="C664" s="18"/>
      <c r="D664" s="18" t="s">
        <v>294</v>
      </c>
      <c r="E664" s="18" t="s">
        <v>228</v>
      </c>
      <c r="F664" s="18" t="s">
        <v>224</v>
      </c>
      <c r="G664" s="22">
        <v>2017</v>
      </c>
      <c r="H664" s="26">
        <v>43100</v>
      </c>
      <c r="I664" s="18"/>
      <c r="J664" s="18"/>
      <c r="K664" s="21" t="s">
        <v>11</v>
      </c>
      <c r="L664" s="21" t="str">
        <f>IFERROR(VLOOKUP(K664,ORDEN_ERI!A:C,2,0),0)</f>
        <v>Ganancia (pérdida), antes de impuestos</v>
      </c>
      <c r="M664" s="21">
        <f>IFERROR(VLOOKUP(K664,ORDEN_ERI!A:C,3,0),0)</f>
        <v>23</v>
      </c>
      <c r="N664" s="30">
        <v>1736415</v>
      </c>
    </row>
    <row r="665" spans="1:14" x14ac:dyDescent="0.25">
      <c r="A665" s="21">
        <v>860014285</v>
      </c>
      <c r="B665" s="18" t="s">
        <v>356</v>
      </c>
      <c r="C665" s="18"/>
      <c r="D665" s="18" t="s">
        <v>294</v>
      </c>
      <c r="E665" s="18" t="s">
        <v>228</v>
      </c>
      <c r="F665" s="18" t="s">
        <v>224</v>
      </c>
      <c r="G665" s="22">
        <v>2016</v>
      </c>
      <c r="H665" s="26">
        <v>43100</v>
      </c>
      <c r="I665" s="18"/>
      <c r="J665" s="18"/>
      <c r="K665" s="21" t="s">
        <v>397</v>
      </c>
      <c r="L665" s="21" t="str">
        <f>IFERROR(VLOOKUP(K665,ORDEN_ERI!A:C,2,0),0)</f>
        <v>Gasto (ingreso) por impuestos, operaciones continuadas</v>
      </c>
      <c r="M665" s="21">
        <f>IFERROR(VLOOKUP(K665,ORDEN_ERI!A:C,3,0),0)</f>
        <v>24</v>
      </c>
      <c r="N665" s="30">
        <v>758891</v>
      </c>
    </row>
    <row r="666" spans="1:14" x14ac:dyDescent="0.25">
      <c r="A666" s="21">
        <v>860014285</v>
      </c>
      <c r="B666" s="18" t="s">
        <v>356</v>
      </c>
      <c r="C666" s="18"/>
      <c r="D666" s="18" t="s">
        <v>294</v>
      </c>
      <c r="E666" s="18" t="s">
        <v>228</v>
      </c>
      <c r="F666" s="18" t="s">
        <v>224</v>
      </c>
      <c r="G666" s="22">
        <v>2017</v>
      </c>
      <c r="H666" s="26">
        <v>43100</v>
      </c>
      <c r="I666" s="18"/>
      <c r="J666" s="18"/>
      <c r="K666" s="21" t="s">
        <v>397</v>
      </c>
      <c r="L666" s="21" t="str">
        <f>IFERROR(VLOOKUP(K666,ORDEN_ERI!A:C,2,0),0)</f>
        <v>Gasto (ingreso) por impuestos, operaciones continuadas</v>
      </c>
      <c r="M666" s="21">
        <f>IFERROR(VLOOKUP(K666,ORDEN_ERI!A:C,3,0),0)</f>
        <v>24</v>
      </c>
      <c r="N666" s="30">
        <v>685314</v>
      </c>
    </row>
    <row r="667" spans="1:14" x14ac:dyDescent="0.25">
      <c r="A667" s="21">
        <v>860014285</v>
      </c>
      <c r="B667" s="18" t="s">
        <v>356</v>
      </c>
      <c r="C667" s="18"/>
      <c r="D667" s="18" t="s">
        <v>294</v>
      </c>
      <c r="E667" s="18" t="s">
        <v>228</v>
      </c>
      <c r="F667" s="18" t="s">
        <v>224</v>
      </c>
      <c r="G667" s="22">
        <v>2016</v>
      </c>
      <c r="H667" s="26">
        <v>43100</v>
      </c>
      <c r="I667" s="18"/>
      <c r="J667" s="18"/>
      <c r="K667" s="21" t="s">
        <v>12</v>
      </c>
      <c r="L667" s="21" t="str">
        <f>IFERROR(VLOOKUP(K667,ORDEN_ERI!A:C,2,0),0)</f>
        <v>Ganancia (pérdida) operaciones continuadas</v>
      </c>
      <c r="M667" s="21">
        <f>IFERROR(VLOOKUP(K667,ORDEN_ERI!A:C,3,0),0)</f>
        <v>26</v>
      </c>
      <c r="N667" s="30">
        <v>1207519</v>
      </c>
    </row>
    <row r="668" spans="1:14" x14ac:dyDescent="0.25">
      <c r="A668" s="21">
        <v>860014285</v>
      </c>
      <c r="B668" s="18" t="s">
        <v>356</v>
      </c>
      <c r="C668" s="18"/>
      <c r="D668" s="18" t="s">
        <v>294</v>
      </c>
      <c r="E668" s="18" t="s">
        <v>228</v>
      </c>
      <c r="F668" s="18" t="s">
        <v>224</v>
      </c>
      <c r="G668" s="22">
        <v>2017</v>
      </c>
      <c r="H668" s="26">
        <v>43100</v>
      </c>
      <c r="I668" s="18"/>
      <c r="J668" s="18"/>
      <c r="K668" s="21" t="s">
        <v>12</v>
      </c>
      <c r="L668" s="21" t="str">
        <f>IFERROR(VLOOKUP(K668,ORDEN_ERI!A:C,2,0),0)</f>
        <v>Ganancia (pérdida) operaciones continuadas</v>
      </c>
      <c r="M668" s="21">
        <f>IFERROR(VLOOKUP(K668,ORDEN_ERI!A:C,3,0),0)</f>
        <v>26</v>
      </c>
      <c r="N668" s="30">
        <v>1051101</v>
      </c>
    </row>
    <row r="669" spans="1:14" x14ac:dyDescent="0.25">
      <c r="A669" s="21">
        <v>860014285</v>
      </c>
      <c r="B669" s="18" t="s">
        <v>356</v>
      </c>
      <c r="C669" s="18"/>
      <c r="D669" s="18" t="s">
        <v>294</v>
      </c>
      <c r="E669" s="18" t="s">
        <v>228</v>
      </c>
      <c r="F669" s="18" t="s">
        <v>224</v>
      </c>
      <c r="G669" s="22">
        <v>2016</v>
      </c>
      <c r="H669" s="26">
        <v>43100</v>
      </c>
      <c r="I669" s="18"/>
      <c r="J669" s="18"/>
      <c r="K669" s="21" t="s">
        <v>13</v>
      </c>
      <c r="L669" s="21" t="str">
        <f>IFERROR(VLOOKUP(K669,ORDEN_ERI!A:C,2,0),0)</f>
        <v>Ganancia (pérdida)</v>
      </c>
      <c r="M669" s="21">
        <f>IFERROR(VLOOKUP(K669,ORDEN_ERI!A:C,3,0),0)</f>
        <v>28</v>
      </c>
      <c r="N669" s="30">
        <v>1207519</v>
      </c>
    </row>
    <row r="670" spans="1:14" x14ac:dyDescent="0.25">
      <c r="A670" s="21">
        <v>860014285</v>
      </c>
      <c r="B670" s="18" t="s">
        <v>356</v>
      </c>
      <c r="C670" s="18"/>
      <c r="D670" s="18" t="s">
        <v>294</v>
      </c>
      <c r="E670" s="18" t="s">
        <v>228</v>
      </c>
      <c r="F670" s="18" t="s">
        <v>224</v>
      </c>
      <c r="G670" s="22">
        <v>2017</v>
      </c>
      <c r="H670" s="26">
        <v>43100</v>
      </c>
      <c r="I670" s="18"/>
      <c r="J670" s="18"/>
      <c r="K670" s="21" t="s">
        <v>13</v>
      </c>
      <c r="L670" s="21" t="str">
        <f>IFERROR(VLOOKUP(K670,ORDEN_ERI!A:C,2,0),0)</f>
        <v>Ganancia (pérdida)</v>
      </c>
      <c r="M670" s="21">
        <f>IFERROR(VLOOKUP(K670,ORDEN_ERI!A:C,3,0),0)</f>
        <v>28</v>
      </c>
      <c r="N670" s="30">
        <v>1051101</v>
      </c>
    </row>
    <row r="671" spans="1:14" x14ac:dyDescent="0.25">
      <c r="A671" s="21">
        <v>860031361</v>
      </c>
      <c r="B671" s="18" t="s">
        <v>297</v>
      </c>
      <c r="C671" s="18"/>
      <c r="D671" s="18" t="s">
        <v>222</v>
      </c>
      <c r="E671" s="18" t="s">
        <v>228</v>
      </c>
      <c r="F671" s="18" t="s">
        <v>224</v>
      </c>
      <c r="G671" s="22">
        <v>2016</v>
      </c>
      <c r="H671" s="23">
        <v>43100</v>
      </c>
      <c r="I671" s="18"/>
      <c r="J671" s="18"/>
      <c r="K671" s="21" t="s">
        <v>1</v>
      </c>
      <c r="L671" s="21" t="str">
        <f>IFERROR(VLOOKUP(K671,ORDEN_ERI!A:C,2,0),0)</f>
        <v>Ingresos de actividades ordinarias</v>
      </c>
      <c r="M671" s="21">
        <f>IFERROR(VLOOKUP(K671,ORDEN_ERI!A:C,3,0),0)</f>
        <v>1</v>
      </c>
      <c r="N671" s="30">
        <v>90550578</v>
      </c>
    </row>
    <row r="672" spans="1:14" x14ac:dyDescent="0.25">
      <c r="A672" s="21">
        <v>860031361</v>
      </c>
      <c r="B672" s="18" t="s">
        <v>297</v>
      </c>
      <c r="C672" s="18"/>
      <c r="D672" s="18" t="s">
        <v>222</v>
      </c>
      <c r="E672" s="18" t="s">
        <v>228</v>
      </c>
      <c r="F672" s="18" t="s">
        <v>224</v>
      </c>
      <c r="G672" s="22">
        <v>2017</v>
      </c>
      <c r="H672" s="23">
        <v>43100</v>
      </c>
      <c r="I672" s="18"/>
      <c r="J672" s="18"/>
      <c r="K672" s="21" t="s">
        <v>1</v>
      </c>
      <c r="L672" s="21" t="str">
        <f>IFERROR(VLOOKUP(K672,ORDEN_ERI!A:C,2,0),0)</f>
        <v>Ingresos de actividades ordinarias</v>
      </c>
      <c r="M672" s="21">
        <f>IFERROR(VLOOKUP(K672,ORDEN_ERI!A:C,3,0),0)</f>
        <v>1</v>
      </c>
      <c r="N672" s="30">
        <v>88277408</v>
      </c>
    </row>
    <row r="673" spans="1:14" x14ac:dyDescent="0.25">
      <c r="A673" s="21">
        <v>860031361</v>
      </c>
      <c r="B673" s="18" t="s">
        <v>297</v>
      </c>
      <c r="C673" s="18"/>
      <c r="D673" s="18" t="s">
        <v>222</v>
      </c>
      <c r="E673" s="18" t="s">
        <v>228</v>
      </c>
      <c r="F673" s="18" t="s">
        <v>224</v>
      </c>
      <c r="G673" s="22">
        <v>2016</v>
      </c>
      <c r="H673" s="23">
        <v>43100</v>
      </c>
      <c r="I673" s="18"/>
      <c r="J673" s="18"/>
      <c r="K673" s="21" t="s">
        <v>2</v>
      </c>
      <c r="L673" s="21" t="str">
        <f>IFERROR(VLOOKUP(K673,ORDEN_ERI!A:C,2,0),0)</f>
        <v>Costo de ventas</v>
      </c>
      <c r="M673" s="21">
        <f>IFERROR(VLOOKUP(K673,ORDEN_ERI!A:C,3,0),0)</f>
        <v>2</v>
      </c>
      <c r="N673" s="30">
        <v>72200647</v>
      </c>
    </row>
    <row r="674" spans="1:14" x14ac:dyDescent="0.25">
      <c r="A674" s="21">
        <v>860031361</v>
      </c>
      <c r="B674" s="18" t="s">
        <v>297</v>
      </c>
      <c r="C674" s="18"/>
      <c r="D674" s="18" t="s">
        <v>222</v>
      </c>
      <c r="E674" s="18" t="s">
        <v>228</v>
      </c>
      <c r="F674" s="18" t="s">
        <v>224</v>
      </c>
      <c r="G674" s="22">
        <v>2017</v>
      </c>
      <c r="H674" s="23">
        <v>43100</v>
      </c>
      <c r="I674" s="18"/>
      <c r="J674" s="18"/>
      <c r="K674" s="21" t="s">
        <v>2</v>
      </c>
      <c r="L674" s="21" t="str">
        <f>IFERROR(VLOOKUP(K674,ORDEN_ERI!A:C,2,0),0)</f>
        <v>Costo de ventas</v>
      </c>
      <c r="M674" s="21">
        <f>IFERROR(VLOOKUP(K674,ORDEN_ERI!A:C,3,0),0)</f>
        <v>2</v>
      </c>
      <c r="N674" s="30">
        <v>70343147</v>
      </c>
    </row>
    <row r="675" spans="1:14" x14ac:dyDescent="0.25">
      <c r="A675" s="21">
        <v>860031361</v>
      </c>
      <c r="B675" s="18" t="s">
        <v>297</v>
      </c>
      <c r="C675" s="18"/>
      <c r="D675" s="18" t="s">
        <v>222</v>
      </c>
      <c r="E675" s="18" t="s">
        <v>228</v>
      </c>
      <c r="F675" s="18" t="s">
        <v>224</v>
      </c>
      <c r="G675" s="22">
        <v>2016</v>
      </c>
      <c r="H675" s="23">
        <v>43100</v>
      </c>
      <c r="I675" s="18"/>
      <c r="J675" s="18"/>
      <c r="K675" s="21" t="s">
        <v>3</v>
      </c>
      <c r="L675" s="21" t="str">
        <f>IFERROR(VLOOKUP(K675,ORDEN_ERI!A:C,2,0),0)</f>
        <v>Ganancia bruta</v>
      </c>
      <c r="M675" s="21">
        <f>IFERROR(VLOOKUP(K675,ORDEN_ERI!A:C,3,0),0)</f>
        <v>3</v>
      </c>
      <c r="N675" s="30">
        <v>18349931</v>
      </c>
    </row>
    <row r="676" spans="1:14" x14ac:dyDescent="0.25">
      <c r="A676" s="21">
        <v>860031361</v>
      </c>
      <c r="B676" s="18" t="s">
        <v>297</v>
      </c>
      <c r="C676" s="18"/>
      <c r="D676" s="18" t="s">
        <v>222</v>
      </c>
      <c r="E676" s="18" t="s">
        <v>228</v>
      </c>
      <c r="F676" s="18" t="s">
        <v>224</v>
      </c>
      <c r="G676" s="22">
        <v>2017</v>
      </c>
      <c r="H676" s="23">
        <v>43100</v>
      </c>
      <c r="I676" s="18"/>
      <c r="J676" s="18"/>
      <c r="K676" s="21" t="s">
        <v>3</v>
      </c>
      <c r="L676" s="21" t="str">
        <f>IFERROR(VLOOKUP(K676,ORDEN_ERI!A:C,2,0),0)</f>
        <v>Ganancia bruta</v>
      </c>
      <c r="M676" s="21">
        <f>IFERROR(VLOOKUP(K676,ORDEN_ERI!A:C,3,0),0)</f>
        <v>3</v>
      </c>
      <c r="N676" s="30">
        <v>17934261</v>
      </c>
    </row>
    <row r="677" spans="1:14" x14ac:dyDescent="0.25">
      <c r="A677" s="21">
        <v>860031361</v>
      </c>
      <c r="B677" s="18" t="s">
        <v>297</v>
      </c>
      <c r="C677" s="18"/>
      <c r="D677" s="18" t="s">
        <v>222</v>
      </c>
      <c r="E677" s="18" t="s">
        <v>228</v>
      </c>
      <c r="F677" s="18" t="s">
        <v>224</v>
      </c>
      <c r="G677" s="22">
        <v>2016</v>
      </c>
      <c r="H677" s="23">
        <v>43100</v>
      </c>
      <c r="I677" s="18"/>
      <c r="J677" s="18"/>
      <c r="K677" s="21" t="s">
        <v>4</v>
      </c>
      <c r="L677" s="21" t="str">
        <f>IFERROR(VLOOKUP(K677,ORDEN_ERI!A:C,2,0),0)</f>
        <v>Otros ingresos</v>
      </c>
      <c r="M677" s="21">
        <f>IFERROR(VLOOKUP(K677,ORDEN_ERI!A:C,3,0),0)</f>
        <v>9</v>
      </c>
      <c r="N677" s="30">
        <v>2082356</v>
      </c>
    </row>
    <row r="678" spans="1:14" x14ac:dyDescent="0.25">
      <c r="A678" s="21">
        <v>860031361</v>
      </c>
      <c r="B678" s="18" t="s">
        <v>297</v>
      </c>
      <c r="C678" s="18"/>
      <c r="D678" s="18" t="s">
        <v>222</v>
      </c>
      <c r="E678" s="18" t="s">
        <v>228</v>
      </c>
      <c r="F678" s="18" t="s">
        <v>224</v>
      </c>
      <c r="G678" s="22">
        <v>2016</v>
      </c>
      <c r="H678" s="23">
        <v>43100</v>
      </c>
      <c r="I678" s="18"/>
      <c r="J678" s="18"/>
      <c r="K678" s="21" t="s">
        <v>394</v>
      </c>
      <c r="L678" s="21" t="str">
        <f>IFERROR(VLOOKUP(K678,ORDEN_ERI!A:C,2,0),0)</f>
        <v>Costos de distribución</v>
      </c>
      <c r="M678" s="21">
        <f>IFERROR(VLOOKUP(K678,ORDEN_ERI!A:C,3,0),0)</f>
        <v>7</v>
      </c>
      <c r="N678" s="30">
        <v>1854490</v>
      </c>
    </row>
    <row r="679" spans="1:14" x14ac:dyDescent="0.25">
      <c r="A679" s="21">
        <v>860031361</v>
      </c>
      <c r="B679" s="18" t="s">
        <v>297</v>
      </c>
      <c r="C679" s="18"/>
      <c r="D679" s="18" t="s">
        <v>222</v>
      </c>
      <c r="E679" s="18" t="s">
        <v>228</v>
      </c>
      <c r="F679" s="18" t="s">
        <v>224</v>
      </c>
      <c r="G679" s="22">
        <v>2017</v>
      </c>
      <c r="H679" s="23">
        <v>43100</v>
      </c>
      <c r="I679" s="18"/>
      <c r="J679" s="18"/>
      <c r="K679" s="21" t="s">
        <v>394</v>
      </c>
      <c r="L679" s="21" t="str">
        <f>IFERROR(VLOOKUP(K679,ORDEN_ERI!A:C,2,0),0)</f>
        <v>Costos de distribución</v>
      </c>
      <c r="M679" s="21">
        <f>IFERROR(VLOOKUP(K679,ORDEN_ERI!A:C,3,0),0)</f>
        <v>7</v>
      </c>
      <c r="N679" s="30">
        <v>2880683</v>
      </c>
    </row>
    <row r="680" spans="1:14" x14ac:dyDescent="0.25">
      <c r="A680" s="21">
        <v>860031361</v>
      </c>
      <c r="B680" s="18" t="s">
        <v>297</v>
      </c>
      <c r="C680" s="18"/>
      <c r="D680" s="18" t="s">
        <v>222</v>
      </c>
      <c r="E680" s="18" t="s">
        <v>228</v>
      </c>
      <c r="F680" s="18" t="s">
        <v>224</v>
      </c>
      <c r="G680" s="22">
        <v>2016</v>
      </c>
      <c r="H680" s="23">
        <v>43100</v>
      </c>
      <c r="I680" s="18"/>
      <c r="J680" s="18"/>
      <c r="K680" s="21" t="s">
        <v>6</v>
      </c>
      <c r="L680" s="21" t="str">
        <f>IFERROR(VLOOKUP(K680,ORDEN_ERI!A:C,2,0),0)</f>
        <v>Gastos de administración</v>
      </c>
      <c r="M680" s="21">
        <f>IFERROR(VLOOKUP(K680,ORDEN_ERI!A:C,3,0),0)</f>
        <v>4</v>
      </c>
      <c r="N680" s="30">
        <v>11475232</v>
      </c>
    </row>
    <row r="681" spans="1:14" x14ac:dyDescent="0.25">
      <c r="A681" s="21">
        <v>860031361</v>
      </c>
      <c r="B681" s="18" t="s">
        <v>297</v>
      </c>
      <c r="C681" s="18"/>
      <c r="D681" s="18" t="s">
        <v>222</v>
      </c>
      <c r="E681" s="18" t="s">
        <v>228</v>
      </c>
      <c r="F681" s="18" t="s">
        <v>224</v>
      </c>
      <c r="G681" s="22">
        <v>2017</v>
      </c>
      <c r="H681" s="23">
        <v>43100</v>
      </c>
      <c r="I681" s="18"/>
      <c r="J681" s="18"/>
      <c r="K681" s="21" t="s">
        <v>6</v>
      </c>
      <c r="L681" s="21" t="str">
        <f>IFERROR(VLOOKUP(K681,ORDEN_ERI!A:C,2,0),0)</f>
        <v>Gastos de administración</v>
      </c>
      <c r="M681" s="21">
        <f>IFERROR(VLOOKUP(K681,ORDEN_ERI!A:C,3,0),0)</f>
        <v>4</v>
      </c>
      <c r="N681" s="30">
        <v>9690374</v>
      </c>
    </row>
    <row r="682" spans="1:14" x14ac:dyDescent="0.25">
      <c r="A682" s="21">
        <v>860031361</v>
      </c>
      <c r="B682" s="18" t="s">
        <v>297</v>
      </c>
      <c r="C682" s="18"/>
      <c r="D682" s="18" t="s">
        <v>222</v>
      </c>
      <c r="E682" s="18" t="s">
        <v>228</v>
      </c>
      <c r="F682" s="18" t="s">
        <v>224</v>
      </c>
      <c r="G682" s="22">
        <v>2016</v>
      </c>
      <c r="H682" s="23">
        <v>43100</v>
      </c>
      <c r="I682" s="18"/>
      <c r="J682" s="18"/>
      <c r="K682" s="21" t="s">
        <v>395</v>
      </c>
      <c r="L682" s="21" t="str">
        <f>IFERROR(VLOOKUP(K682,ORDEN_ERI!A:C,2,0),0)</f>
        <v>Otros gastos, por función</v>
      </c>
      <c r="M682" s="21">
        <f>IFERROR(VLOOKUP(K682,ORDEN_ERI!A:C,3,0),0)</f>
        <v>6</v>
      </c>
      <c r="N682" s="30">
        <v>161832</v>
      </c>
    </row>
    <row r="683" spans="1:14" x14ac:dyDescent="0.25">
      <c r="A683" s="21">
        <v>860031361</v>
      </c>
      <c r="B683" s="18" t="s">
        <v>297</v>
      </c>
      <c r="C683" s="18"/>
      <c r="D683" s="18" t="s">
        <v>222</v>
      </c>
      <c r="E683" s="18" t="s">
        <v>228</v>
      </c>
      <c r="F683" s="18" t="s">
        <v>224</v>
      </c>
      <c r="G683" s="22">
        <v>2017</v>
      </c>
      <c r="H683" s="23">
        <v>43100</v>
      </c>
      <c r="I683" s="18"/>
      <c r="J683" s="18"/>
      <c r="K683" s="21" t="s">
        <v>395</v>
      </c>
      <c r="L683" s="21" t="str">
        <f>IFERROR(VLOOKUP(K683,ORDEN_ERI!A:C,2,0),0)</f>
        <v>Otros gastos, por función</v>
      </c>
      <c r="M683" s="21">
        <f>IFERROR(VLOOKUP(K683,ORDEN_ERI!A:C,3,0),0)</f>
        <v>6</v>
      </c>
      <c r="N683" s="30">
        <v>1777278</v>
      </c>
    </row>
    <row r="684" spans="1:14" x14ac:dyDescent="0.25">
      <c r="A684" s="21">
        <v>860031361</v>
      </c>
      <c r="B684" s="18" t="s">
        <v>297</v>
      </c>
      <c r="C684" s="18"/>
      <c r="D684" s="18" t="s">
        <v>222</v>
      </c>
      <c r="E684" s="18" t="s">
        <v>228</v>
      </c>
      <c r="F684" s="18" t="s">
        <v>224</v>
      </c>
      <c r="G684" s="22">
        <v>2016</v>
      </c>
      <c r="H684" s="23">
        <v>43100</v>
      </c>
      <c r="I684" s="18"/>
      <c r="J684" s="18"/>
      <c r="K684" s="21" t="s">
        <v>8</v>
      </c>
      <c r="L684" s="21" t="str">
        <f>IFERROR(VLOOKUP(K684,ORDEN_ERI!A:C,2,0),0)</f>
        <v>Ganancia (pérdida) por actividades de operación</v>
      </c>
      <c r="M684" s="21">
        <f>IFERROR(VLOOKUP(K684,ORDEN_ERI!A:C,3,0),0)</f>
        <v>11</v>
      </c>
      <c r="N684" s="30">
        <v>6940733</v>
      </c>
    </row>
    <row r="685" spans="1:14" x14ac:dyDescent="0.25">
      <c r="A685" s="21">
        <v>860031361</v>
      </c>
      <c r="B685" s="18" t="s">
        <v>297</v>
      </c>
      <c r="C685" s="18"/>
      <c r="D685" s="18" t="s">
        <v>222</v>
      </c>
      <c r="E685" s="18" t="s">
        <v>228</v>
      </c>
      <c r="F685" s="18" t="s">
        <v>224</v>
      </c>
      <c r="G685" s="22">
        <v>2017</v>
      </c>
      <c r="H685" s="23">
        <v>43100</v>
      </c>
      <c r="I685" s="18"/>
      <c r="J685" s="18"/>
      <c r="K685" s="21" t="s">
        <v>8</v>
      </c>
      <c r="L685" s="21" t="str">
        <f>IFERROR(VLOOKUP(K685,ORDEN_ERI!A:C,2,0),0)</f>
        <v>Ganancia (pérdida) por actividades de operación</v>
      </c>
      <c r="M685" s="21">
        <f>IFERROR(VLOOKUP(K685,ORDEN_ERI!A:C,3,0),0)</f>
        <v>11</v>
      </c>
      <c r="N685" s="30">
        <v>3585926</v>
      </c>
    </row>
    <row r="686" spans="1:14" x14ac:dyDescent="0.25">
      <c r="A686" s="21">
        <v>860031361</v>
      </c>
      <c r="B686" s="18" t="s">
        <v>297</v>
      </c>
      <c r="C686" s="18"/>
      <c r="D686" s="18" t="s">
        <v>222</v>
      </c>
      <c r="E686" s="18" t="s">
        <v>228</v>
      </c>
      <c r="F686" s="18" t="s">
        <v>224</v>
      </c>
      <c r="G686" s="22">
        <v>2016</v>
      </c>
      <c r="H686" s="23">
        <v>43100</v>
      </c>
      <c r="I686" s="18"/>
      <c r="J686" s="18"/>
      <c r="K686" s="21" t="s">
        <v>9</v>
      </c>
      <c r="L686" s="21" t="str">
        <f>IFERROR(VLOOKUP(K686,ORDEN_ERI!A:C,2,0),0)</f>
        <v>Ingresos financieros</v>
      </c>
      <c r="M686" s="21">
        <f>IFERROR(VLOOKUP(K686,ORDEN_ERI!A:C,3,0),0)</f>
        <v>13</v>
      </c>
      <c r="N686" s="30">
        <v>2465654</v>
      </c>
    </row>
    <row r="687" spans="1:14" x14ac:dyDescent="0.25">
      <c r="A687" s="21">
        <v>860031361</v>
      </c>
      <c r="B687" s="18" t="s">
        <v>297</v>
      </c>
      <c r="C687" s="18"/>
      <c r="D687" s="18" t="s">
        <v>222</v>
      </c>
      <c r="E687" s="18" t="s">
        <v>228</v>
      </c>
      <c r="F687" s="18" t="s">
        <v>224</v>
      </c>
      <c r="G687" s="22">
        <v>2017</v>
      </c>
      <c r="H687" s="23">
        <v>43100</v>
      </c>
      <c r="I687" s="18"/>
      <c r="J687" s="18"/>
      <c r="K687" s="21" t="s">
        <v>9</v>
      </c>
      <c r="L687" s="21" t="str">
        <f>IFERROR(VLOOKUP(K687,ORDEN_ERI!A:C,2,0),0)</f>
        <v>Ingresos financieros</v>
      </c>
      <c r="M687" s="21">
        <f>IFERROR(VLOOKUP(K687,ORDEN_ERI!A:C,3,0),0)</f>
        <v>13</v>
      </c>
      <c r="N687" s="30">
        <v>4187238</v>
      </c>
    </row>
    <row r="688" spans="1:14" x14ac:dyDescent="0.25">
      <c r="A688" s="21">
        <v>860031361</v>
      </c>
      <c r="B688" s="18" t="s">
        <v>297</v>
      </c>
      <c r="C688" s="18"/>
      <c r="D688" s="18" t="s">
        <v>222</v>
      </c>
      <c r="E688" s="18" t="s">
        <v>228</v>
      </c>
      <c r="F688" s="18" t="s">
        <v>224</v>
      </c>
      <c r="G688" s="22">
        <v>2016</v>
      </c>
      <c r="H688" s="23">
        <v>43100</v>
      </c>
      <c r="I688" s="18"/>
      <c r="J688" s="18"/>
      <c r="K688" s="21" t="s">
        <v>10</v>
      </c>
      <c r="L688" s="21" t="str">
        <f>IFERROR(VLOOKUP(K688,ORDEN_ERI!A:C,2,0),0)</f>
        <v>Costos financieros</v>
      </c>
      <c r="M688" s="21">
        <f>IFERROR(VLOOKUP(K688,ORDEN_ERI!A:C,3,0),0)</f>
        <v>14</v>
      </c>
      <c r="N688" s="30">
        <v>5619388</v>
      </c>
    </row>
    <row r="689" spans="1:14" x14ac:dyDescent="0.25">
      <c r="A689" s="21">
        <v>860031361</v>
      </c>
      <c r="B689" s="18" t="s">
        <v>297</v>
      </c>
      <c r="C689" s="18"/>
      <c r="D689" s="18" t="s">
        <v>222</v>
      </c>
      <c r="E689" s="18" t="s">
        <v>228</v>
      </c>
      <c r="F689" s="18" t="s">
        <v>224</v>
      </c>
      <c r="G689" s="22">
        <v>2017</v>
      </c>
      <c r="H689" s="23">
        <v>43100</v>
      </c>
      <c r="I689" s="18"/>
      <c r="J689" s="18"/>
      <c r="K689" s="21" t="s">
        <v>10</v>
      </c>
      <c r="L689" s="21" t="str">
        <f>IFERROR(VLOOKUP(K689,ORDEN_ERI!A:C,2,0),0)</f>
        <v>Costos financieros</v>
      </c>
      <c r="M689" s="21">
        <f>IFERROR(VLOOKUP(K689,ORDEN_ERI!A:C,3,0),0)</f>
        <v>14</v>
      </c>
      <c r="N689" s="30">
        <v>6977046</v>
      </c>
    </row>
    <row r="690" spans="1:14" x14ac:dyDescent="0.25">
      <c r="A690" s="21">
        <v>860031361</v>
      </c>
      <c r="B690" s="18" t="s">
        <v>297</v>
      </c>
      <c r="C690" s="18"/>
      <c r="D690" s="18" t="s">
        <v>222</v>
      </c>
      <c r="E690" s="18" t="s">
        <v>228</v>
      </c>
      <c r="F690" s="18" t="s">
        <v>224</v>
      </c>
      <c r="G690" s="22">
        <v>2016</v>
      </c>
      <c r="H690" s="23">
        <v>43100</v>
      </c>
      <c r="I690" s="18"/>
      <c r="J690" s="18"/>
      <c r="K690" s="21" t="s">
        <v>396</v>
      </c>
      <c r="L690" s="21" t="str">
        <f>IFERROR(VLOOKUP(K690,ORDEN_ERI!A:C,2,0),0)</f>
        <v>Pérdidas (ganancias) por deterioro de valor</v>
      </c>
      <c r="M690" s="21">
        <f>IFERROR(VLOOKUP(K690,ORDEN_ERI!A:C,3,0),0)</f>
        <v>18</v>
      </c>
      <c r="N690" s="30">
        <v>145438</v>
      </c>
    </row>
    <row r="691" spans="1:14" x14ac:dyDescent="0.25">
      <c r="A691" s="21">
        <v>860031361</v>
      </c>
      <c r="B691" s="18" t="s">
        <v>297</v>
      </c>
      <c r="C691" s="18"/>
      <c r="D691" s="18" t="s">
        <v>222</v>
      </c>
      <c r="E691" s="18" t="s">
        <v>228</v>
      </c>
      <c r="F691" s="18" t="s">
        <v>224</v>
      </c>
      <c r="G691" s="22">
        <v>2016</v>
      </c>
      <c r="H691" s="23">
        <v>43100</v>
      </c>
      <c r="I691" s="18"/>
      <c r="J691" s="18"/>
      <c r="K691" s="21" t="s">
        <v>28</v>
      </c>
      <c r="L691" s="21" t="str">
        <f>IFERROR(VLOOKUP(K691,ORDEN_ERI!A:C,2,0),0)</f>
        <v>Participación en las ganancias (pérdidas) de asociadas</v>
      </c>
      <c r="M691" s="21">
        <f>IFERROR(VLOOKUP(K691,ORDEN_ERI!A:C,3,0),0)</f>
        <v>17</v>
      </c>
      <c r="N691" s="30">
        <v>-7194</v>
      </c>
    </row>
    <row r="692" spans="1:14" x14ac:dyDescent="0.25">
      <c r="A692" s="21">
        <v>860031361</v>
      </c>
      <c r="B692" s="18" t="s">
        <v>297</v>
      </c>
      <c r="C692" s="18"/>
      <c r="D692" s="18" t="s">
        <v>222</v>
      </c>
      <c r="E692" s="18" t="s">
        <v>228</v>
      </c>
      <c r="F692" s="18" t="s">
        <v>224</v>
      </c>
      <c r="G692" s="22">
        <v>2017</v>
      </c>
      <c r="H692" s="23">
        <v>43100</v>
      </c>
      <c r="I692" s="18"/>
      <c r="J692" s="18"/>
      <c r="K692" s="21" t="s">
        <v>28</v>
      </c>
      <c r="L692" s="21" t="str">
        <f>IFERROR(VLOOKUP(K692,ORDEN_ERI!A:C,2,0),0)</f>
        <v>Participación en las ganancias (pérdidas) de asociadas</v>
      </c>
      <c r="M692" s="21">
        <f>IFERROR(VLOOKUP(K692,ORDEN_ERI!A:C,3,0),0)</f>
        <v>17</v>
      </c>
      <c r="N692" s="30">
        <v>-211159</v>
      </c>
    </row>
    <row r="693" spans="1:14" x14ac:dyDescent="0.25">
      <c r="A693" s="21">
        <v>860031361</v>
      </c>
      <c r="B693" s="18" t="s">
        <v>297</v>
      </c>
      <c r="C693" s="18"/>
      <c r="D693" s="18" t="s">
        <v>222</v>
      </c>
      <c r="E693" s="18" t="s">
        <v>228</v>
      </c>
      <c r="F693" s="18" t="s">
        <v>224</v>
      </c>
      <c r="G693" s="22">
        <v>2016</v>
      </c>
      <c r="H693" s="23">
        <v>43100</v>
      </c>
      <c r="I693" s="18"/>
      <c r="J693" s="18"/>
      <c r="K693" s="21" t="s">
        <v>31</v>
      </c>
      <c r="L693" s="21" t="str">
        <f>IFERROR(VLOOKUP(K693,ORDEN_ERI!A:C,2,0),0)</f>
        <v>Otros ingresos (gastos) procedentes de subsidiarias</v>
      </c>
      <c r="M693" s="21">
        <f>IFERROR(VLOOKUP(K693,ORDEN_ERI!A:C,3,0),0)</f>
        <v>16</v>
      </c>
      <c r="N693" s="30">
        <v>1946370</v>
      </c>
    </row>
    <row r="694" spans="1:14" x14ac:dyDescent="0.25">
      <c r="A694" s="21">
        <v>860031361</v>
      </c>
      <c r="B694" s="18" t="s">
        <v>297</v>
      </c>
      <c r="C694" s="18"/>
      <c r="D694" s="18" t="s">
        <v>222</v>
      </c>
      <c r="E694" s="18" t="s">
        <v>228</v>
      </c>
      <c r="F694" s="18" t="s">
        <v>224</v>
      </c>
      <c r="G694" s="22">
        <v>2017</v>
      </c>
      <c r="H694" s="23">
        <v>43100</v>
      </c>
      <c r="I694" s="18"/>
      <c r="J694" s="18"/>
      <c r="K694" s="21" t="s">
        <v>31</v>
      </c>
      <c r="L694" s="21" t="str">
        <f>IFERROR(VLOOKUP(K694,ORDEN_ERI!A:C,2,0),0)</f>
        <v>Otros ingresos (gastos) procedentes de subsidiarias</v>
      </c>
      <c r="M694" s="21">
        <f>IFERROR(VLOOKUP(K694,ORDEN_ERI!A:C,3,0),0)</f>
        <v>16</v>
      </c>
      <c r="N694" s="30">
        <v>930601</v>
      </c>
    </row>
    <row r="695" spans="1:14" x14ac:dyDescent="0.25">
      <c r="A695" s="21">
        <v>860031361</v>
      </c>
      <c r="B695" s="18" t="s">
        <v>297</v>
      </c>
      <c r="C695" s="18"/>
      <c r="D695" s="18" t="s">
        <v>222</v>
      </c>
      <c r="E695" s="18" t="s">
        <v>228</v>
      </c>
      <c r="F695" s="18" t="s">
        <v>224</v>
      </c>
      <c r="G695" s="22">
        <v>2016</v>
      </c>
      <c r="H695" s="23">
        <v>43100</v>
      </c>
      <c r="I695" s="18"/>
      <c r="J695" s="18"/>
      <c r="K695" s="21" t="s">
        <v>11</v>
      </c>
      <c r="L695" s="21" t="str">
        <f>IFERROR(VLOOKUP(K695,ORDEN_ERI!A:C,2,0),0)</f>
        <v>Ganancia (pérdida), antes de impuestos</v>
      </c>
      <c r="M695" s="21">
        <f>IFERROR(VLOOKUP(K695,ORDEN_ERI!A:C,3,0),0)</f>
        <v>23</v>
      </c>
      <c r="N695" s="30">
        <v>5580737</v>
      </c>
    </row>
    <row r="696" spans="1:14" x14ac:dyDescent="0.25">
      <c r="A696" s="21">
        <v>860031361</v>
      </c>
      <c r="B696" s="18" t="s">
        <v>297</v>
      </c>
      <c r="C696" s="18"/>
      <c r="D696" s="18" t="s">
        <v>222</v>
      </c>
      <c r="E696" s="18" t="s">
        <v>228</v>
      </c>
      <c r="F696" s="18" t="s">
        <v>224</v>
      </c>
      <c r="G696" s="22">
        <v>2017</v>
      </c>
      <c r="H696" s="23">
        <v>43100</v>
      </c>
      <c r="I696" s="18"/>
      <c r="J696" s="18"/>
      <c r="K696" s="21" t="s">
        <v>11</v>
      </c>
      <c r="L696" s="21" t="str">
        <f>IFERROR(VLOOKUP(K696,ORDEN_ERI!A:C,2,0),0)</f>
        <v>Ganancia (pérdida), antes de impuestos</v>
      </c>
      <c r="M696" s="21">
        <f>IFERROR(VLOOKUP(K696,ORDEN_ERI!A:C,3,0),0)</f>
        <v>23</v>
      </c>
      <c r="N696" s="30">
        <v>1515560</v>
      </c>
    </row>
    <row r="697" spans="1:14" x14ac:dyDescent="0.25">
      <c r="A697" s="21">
        <v>860031361</v>
      </c>
      <c r="B697" s="18" t="s">
        <v>297</v>
      </c>
      <c r="C697" s="18"/>
      <c r="D697" s="18" t="s">
        <v>222</v>
      </c>
      <c r="E697" s="18" t="s">
        <v>228</v>
      </c>
      <c r="F697" s="18" t="s">
        <v>224</v>
      </c>
      <c r="G697" s="22">
        <v>2016</v>
      </c>
      <c r="H697" s="23">
        <v>43100</v>
      </c>
      <c r="I697" s="18"/>
      <c r="J697" s="18"/>
      <c r="K697" s="21" t="s">
        <v>397</v>
      </c>
      <c r="L697" s="21" t="str">
        <f>IFERROR(VLOOKUP(K697,ORDEN_ERI!A:C,2,0),0)</f>
        <v>Gasto (ingreso) por impuestos, operaciones continuadas</v>
      </c>
      <c r="M697" s="21">
        <f>IFERROR(VLOOKUP(K697,ORDEN_ERI!A:C,3,0),0)</f>
        <v>24</v>
      </c>
      <c r="N697" s="30">
        <v>531042</v>
      </c>
    </row>
    <row r="698" spans="1:14" x14ac:dyDescent="0.25">
      <c r="A698" s="21">
        <v>860031361</v>
      </c>
      <c r="B698" s="18" t="s">
        <v>297</v>
      </c>
      <c r="C698" s="18"/>
      <c r="D698" s="18" t="s">
        <v>222</v>
      </c>
      <c r="E698" s="18" t="s">
        <v>228</v>
      </c>
      <c r="F698" s="18" t="s">
        <v>224</v>
      </c>
      <c r="G698" s="22">
        <v>2017</v>
      </c>
      <c r="H698" s="23">
        <v>43100</v>
      </c>
      <c r="I698" s="18"/>
      <c r="J698" s="18"/>
      <c r="K698" s="21" t="s">
        <v>397</v>
      </c>
      <c r="L698" s="21" t="str">
        <f>IFERROR(VLOOKUP(K698,ORDEN_ERI!A:C,2,0),0)</f>
        <v>Gasto (ingreso) por impuestos, operaciones continuadas</v>
      </c>
      <c r="M698" s="21">
        <f>IFERROR(VLOOKUP(K698,ORDEN_ERI!A:C,3,0),0)</f>
        <v>24</v>
      </c>
      <c r="N698" s="30">
        <v>876836</v>
      </c>
    </row>
    <row r="699" spans="1:14" x14ac:dyDescent="0.25">
      <c r="A699" s="21">
        <v>860031361</v>
      </c>
      <c r="B699" s="18" t="s">
        <v>297</v>
      </c>
      <c r="C699" s="18"/>
      <c r="D699" s="18" t="s">
        <v>222</v>
      </c>
      <c r="E699" s="18" t="s">
        <v>228</v>
      </c>
      <c r="F699" s="18" t="s">
        <v>224</v>
      </c>
      <c r="G699" s="22">
        <v>2016</v>
      </c>
      <c r="H699" s="23">
        <v>43100</v>
      </c>
      <c r="I699" s="18"/>
      <c r="J699" s="18"/>
      <c r="K699" s="21" t="s">
        <v>12</v>
      </c>
      <c r="L699" s="21" t="str">
        <f>IFERROR(VLOOKUP(K699,ORDEN_ERI!A:C,2,0),0)</f>
        <v>Ganancia (pérdida) operaciones continuadas</v>
      </c>
      <c r="M699" s="21">
        <f>IFERROR(VLOOKUP(K699,ORDEN_ERI!A:C,3,0),0)</f>
        <v>26</v>
      </c>
      <c r="N699" s="30">
        <v>5049695</v>
      </c>
    </row>
    <row r="700" spans="1:14" x14ac:dyDescent="0.25">
      <c r="A700" s="21">
        <v>860031361</v>
      </c>
      <c r="B700" s="18" t="s">
        <v>297</v>
      </c>
      <c r="C700" s="18"/>
      <c r="D700" s="18" t="s">
        <v>222</v>
      </c>
      <c r="E700" s="18" t="s">
        <v>228</v>
      </c>
      <c r="F700" s="18" t="s">
        <v>224</v>
      </c>
      <c r="G700" s="22">
        <v>2017</v>
      </c>
      <c r="H700" s="23">
        <v>43100</v>
      </c>
      <c r="I700" s="18"/>
      <c r="J700" s="18"/>
      <c r="K700" s="21" t="s">
        <v>12</v>
      </c>
      <c r="L700" s="21" t="str">
        <f>IFERROR(VLOOKUP(K700,ORDEN_ERI!A:C,2,0),0)</f>
        <v>Ganancia (pérdida) operaciones continuadas</v>
      </c>
      <c r="M700" s="21">
        <f>IFERROR(VLOOKUP(K700,ORDEN_ERI!A:C,3,0),0)</f>
        <v>26</v>
      </c>
      <c r="N700" s="30">
        <v>638724</v>
      </c>
    </row>
    <row r="701" spans="1:14" x14ac:dyDescent="0.25">
      <c r="A701" s="21">
        <v>860031361</v>
      </c>
      <c r="B701" s="18" t="s">
        <v>297</v>
      </c>
      <c r="C701" s="18"/>
      <c r="D701" s="18" t="s">
        <v>222</v>
      </c>
      <c r="E701" s="18" t="s">
        <v>228</v>
      </c>
      <c r="F701" s="18" t="s">
        <v>224</v>
      </c>
      <c r="G701" s="22">
        <v>2016</v>
      </c>
      <c r="H701" s="23">
        <v>43100</v>
      </c>
      <c r="I701" s="18"/>
      <c r="J701" s="18"/>
      <c r="K701" s="21" t="s">
        <v>13</v>
      </c>
      <c r="L701" s="21" t="str">
        <f>IFERROR(VLOOKUP(K701,ORDEN_ERI!A:C,2,0),0)</f>
        <v>Ganancia (pérdida)</v>
      </c>
      <c r="M701" s="21">
        <f>IFERROR(VLOOKUP(K701,ORDEN_ERI!A:C,3,0),0)</f>
        <v>28</v>
      </c>
      <c r="N701" s="30">
        <v>5049695</v>
      </c>
    </row>
    <row r="702" spans="1:14" x14ac:dyDescent="0.25">
      <c r="A702" s="21">
        <v>860031361</v>
      </c>
      <c r="B702" s="18" t="s">
        <v>297</v>
      </c>
      <c r="C702" s="18"/>
      <c r="D702" s="18" t="s">
        <v>222</v>
      </c>
      <c r="E702" s="18" t="s">
        <v>228</v>
      </c>
      <c r="F702" s="18" t="s">
        <v>224</v>
      </c>
      <c r="G702" s="22">
        <v>2017</v>
      </c>
      <c r="H702" s="23">
        <v>43100</v>
      </c>
      <c r="I702" s="18"/>
      <c r="J702" s="18"/>
      <c r="K702" s="21" t="s">
        <v>13</v>
      </c>
      <c r="L702" s="21" t="str">
        <f>IFERROR(VLOOKUP(K702,ORDEN_ERI!A:C,2,0),0)</f>
        <v>Ganancia (pérdida)</v>
      </c>
      <c r="M702" s="21">
        <f>IFERROR(VLOOKUP(K702,ORDEN_ERI!A:C,3,0),0)</f>
        <v>28</v>
      </c>
      <c r="N702" s="30">
        <v>638724</v>
      </c>
    </row>
    <row r="703" spans="1:14" x14ac:dyDescent="0.25">
      <c r="A703" s="19">
        <v>800140959</v>
      </c>
      <c r="B703" s="18" t="s">
        <v>340</v>
      </c>
      <c r="C703" s="18"/>
      <c r="D703" s="18" t="s">
        <v>291</v>
      </c>
      <c r="E703" s="18" t="s">
        <v>228</v>
      </c>
      <c r="F703" s="18" t="s">
        <v>339</v>
      </c>
      <c r="G703" s="19">
        <v>2017</v>
      </c>
      <c r="H703" s="24">
        <v>43100</v>
      </c>
      <c r="I703" s="18"/>
      <c r="J703" s="18"/>
      <c r="K703" s="25" t="s">
        <v>1</v>
      </c>
      <c r="L703" s="21" t="str">
        <f>IFERROR(VLOOKUP(K703,ORDEN_ERI!A:C,2,0),0)</f>
        <v>Ingresos de actividades ordinarias</v>
      </c>
      <c r="M703" s="21">
        <f>IFERROR(VLOOKUP(K703,ORDEN_ERI!A:C,3,0),0)</f>
        <v>1</v>
      </c>
      <c r="N703" s="31">
        <v>40904491</v>
      </c>
    </row>
    <row r="704" spans="1:14" x14ac:dyDescent="0.25">
      <c r="A704" s="19">
        <v>800140959</v>
      </c>
      <c r="B704" s="18" t="s">
        <v>340</v>
      </c>
      <c r="C704" s="18"/>
      <c r="D704" s="18" t="s">
        <v>291</v>
      </c>
      <c r="E704" s="18" t="s">
        <v>228</v>
      </c>
      <c r="F704" s="18" t="s">
        <v>339</v>
      </c>
      <c r="G704" s="19">
        <v>2016</v>
      </c>
      <c r="H704" s="24">
        <v>43100</v>
      </c>
      <c r="I704" s="18"/>
      <c r="J704" s="18"/>
      <c r="K704" s="25" t="s">
        <v>1</v>
      </c>
      <c r="L704" s="21" t="str">
        <f>IFERROR(VLOOKUP(K704,ORDEN_ERI!A:C,2,0),0)</f>
        <v>Ingresos de actividades ordinarias</v>
      </c>
      <c r="M704" s="21">
        <f>IFERROR(VLOOKUP(K704,ORDEN_ERI!A:C,3,0),0)</f>
        <v>1</v>
      </c>
      <c r="N704" s="31">
        <v>41317259</v>
      </c>
    </row>
    <row r="705" spans="1:14" x14ac:dyDescent="0.25">
      <c r="A705" s="19">
        <v>800140959</v>
      </c>
      <c r="B705" s="18" t="s">
        <v>340</v>
      </c>
      <c r="C705" s="18"/>
      <c r="D705" s="18" t="s">
        <v>291</v>
      </c>
      <c r="E705" s="18" t="s">
        <v>228</v>
      </c>
      <c r="F705" s="18" t="s">
        <v>339</v>
      </c>
      <c r="G705" s="19">
        <v>2017</v>
      </c>
      <c r="H705" s="24">
        <v>43100</v>
      </c>
      <c r="I705" s="18"/>
      <c r="J705" s="18"/>
      <c r="K705" s="25" t="s">
        <v>2</v>
      </c>
      <c r="L705" s="21" t="str">
        <f>IFERROR(VLOOKUP(K705,ORDEN_ERI!A:C,2,0),0)</f>
        <v>Costo de ventas</v>
      </c>
      <c r="M705" s="21">
        <f>IFERROR(VLOOKUP(K705,ORDEN_ERI!A:C,3,0),0)</f>
        <v>2</v>
      </c>
      <c r="N705" s="31">
        <v>31506705</v>
      </c>
    </row>
    <row r="706" spans="1:14" x14ac:dyDescent="0.25">
      <c r="A706" s="19">
        <v>800140959</v>
      </c>
      <c r="B706" s="18" t="s">
        <v>340</v>
      </c>
      <c r="C706" s="18"/>
      <c r="D706" s="18" t="s">
        <v>291</v>
      </c>
      <c r="E706" s="18" t="s">
        <v>228</v>
      </c>
      <c r="F706" s="18" t="s">
        <v>339</v>
      </c>
      <c r="G706" s="19">
        <v>2016</v>
      </c>
      <c r="H706" s="24">
        <v>43100</v>
      </c>
      <c r="I706" s="18"/>
      <c r="J706" s="18"/>
      <c r="K706" s="25" t="s">
        <v>2</v>
      </c>
      <c r="L706" s="21" t="str">
        <f>IFERROR(VLOOKUP(K706,ORDEN_ERI!A:C,2,0),0)</f>
        <v>Costo de ventas</v>
      </c>
      <c r="M706" s="21">
        <f>IFERROR(VLOOKUP(K706,ORDEN_ERI!A:C,3,0),0)</f>
        <v>2</v>
      </c>
      <c r="N706" s="31">
        <v>32911170</v>
      </c>
    </row>
    <row r="707" spans="1:14" x14ac:dyDescent="0.25">
      <c r="A707" s="19">
        <v>800140959</v>
      </c>
      <c r="B707" s="18" t="s">
        <v>340</v>
      </c>
      <c r="C707" s="18"/>
      <c r="D707" s="18" t="s">
        <v>291</v>
      </c>
      <c r="E707" s="18" t="s">
        <v>228</v>
      </c>
      <c r="F707" s="18" t="s">
        <v>339</v>
      </c>
      <c r="G707" s="19">
        <v>2017</v>
      </c>
      <c r="H707" s="24">
        <v>43100</v>
      </c>
      <c r="I707" s="18"/>
      <c r="J707" s="18"/>
      <c r="K707" s="25" t="s">
        <v>3</v>
      </c>
      <c r="L707" s="21" t="str">
        <f>IFERROR(VLOOKUP(K707,ORDEN_ERI!A:C,2,0),0)</f>
        <v>Ganancia bruta</v>
      </c>
      <c r="M707" s="21">
        <f>IFERROR(VLOOKUP(K707,ORDEN_ERI!A:C,3,0),0)</f>
        <v>3</v>
      </c>
      <c r="N707" s="31">
        <v>9397786</v>
      </c>
    </row>
    <row r="708" spans="1:14" x14ac:dyDescent="0.25">
      <c r="A708" s="19">
        <v>800140959</v>
      </c>
      <c r="B708" s="18" t="s">
        <v>340</v>
      </c>
      <c r="C708" s="18"/>
      <c r="D708" s="18" t="s">
        <v>291</v>
      </c>
      <c r="E708" s="18" t="s">
        <v>228</v>
      </c>
      <c r="F708" s="18" t="s">
        <v>339</v>
      </c>
      <c r="G708" s="19">
        <v>2016</v>
      </c>
      <c r="H708" s="24">
        <v>43100</v>
      </c>
      <c r="I708" s="18"/>
      <c r="J708" s="18"/>
      <c r="K708" s="25" t="s">
        <v>3</v>
      </c>
      <c r="L708" s="21" t="str">
        <f>IFERROR(VLOOKUP(K708,ORDEN_ERI!A:C,2,0),0)</f>
        <v>Ganancia bruta</v>
      </c>
      <c r="M708" s="21">
        <f>IFERROR(VLOOKUP(K708,ORDEN_ERI!A:C,3,0),0)</f>
        <v>3</v>
      </c>
      <c r="N708" s="31">
        <v>8406089</v>
      </c>
    </row>
    <row r="709" spans="1:14" x14ac:dyDescent="0.25">
      <c r="A709" s="19">
        <v>800140959</v>
      </c>
      <c r="B709" s="18" t="s">
        <v>340</v>
      </c>
      <c r="C709" s="18"/>
      <c r="D709" s="18" t="s">
        <v>291</v>
      </c>
      <c r="E709" s="18" t="s">
        <v>228</v>
      </c>
      <c r="F709" s="18" t="s">
        <v>339</v>
      </c>
      <c r="G709" s="19">
        <v>2017</v>
      </c>
      <c r="H709" s="24">
        <v>43100</v>
      </c>
      <c r="I709" s="18"/>
      <c r="J709" s="18"/>
      <c r="K709" s="25" t="s">
        <v>4</v>
      </c>
      <c r="L709" s="21" t="str">
        <f>IFERROR(VLOOKUP(K709,ORDEN_ERI!A:C,2,0),0)</f>
        <v>Otros ingresos</v>
      </c>
      <c r="M709" s="21">
        <f>IFERROR(VLOOKUP(K709,ORDEN_ERI!A:C,3,0),0)</f>
        <v>9</v>
      </c>
      <c r="N709" s="31">
        <v>488160</v>
      </c>
    </row>
    <row r="710" spans="1:14" x14ac:dyDescent="0.25">
      <c r="A710" s="19">
        <v>800140959</v>
      </c>
      <c r="B710" s="18" t="s">
        <v>340</v>
      </c>
      <c r="C710" s="18"/>
      <c r="D710" s="18" t="s">
        <v>291</v>
      </c>
      <c r="E710" s="18" t="s">
        <v>228</v>
      </c>
      <c r="F710" s="18" t="s">
        <v>339</v>
      </c>
      <c r="G710" s="19">
        <v>2016</v>
      </c>
      <c r="H710" s="24">
        <v>43100</v>
      </c>
      <c r="I710" s="18"/>
      <c r="J710" s="18"/>
      <c r="K710" s="25" t="s">
        <v>4</v>
      </c>
      <c r="L710" s="21" t="str">
        <f>IFERROR(VLOOKUP(K710,ORDEN_ERI!A:C,2,0),0)</f>
        <v>Otros ingresos</v>
      </c>
      <c r="M710" s="21">
        <f>IFERROR(VLOOKUP(K710,ORDEN_ERI!A:C,3,0),0)</f>
        <v>9</v>
      </c>
      <c r="N710" s="31">
        <v>462072</v>
      </c>
    </row>
    <row r="711" spans="1:14" x14ac:dyDescent="0.25">
      <c r="A711" s="19">
        <v>800140959</v>
      </c>
      <c r="B711" s="18" t="s">
        <v>340</v>
      </c>
      <c r="C711" s="18"/>
      <c r="D711" s="18" t="s">
        <v>291</v>
      </c>
      <c r="E711" s="18" t="s">
        <v>228</v>
      </c>
      <c r="F711" s="18" t="s">
        <v>339</v>
      </c>
      <c r="G711" s="19">
        <v>2017</v>
      </c>
      <c r="H711" s="24">
        <v>43100</v>
      </c>
      <c r="I711" s="18"/>
      <c r="J711" s="18"/>
      <c r="K711" s="25" t="s">
        <v>6</v>
      </c>
      <c r="L711" s="21" t="str">
        <f>IFERROR(VLOOKUP(K711,ORDEN_ERI!A:C,2,0),0)</f>
        <v>Gastos de administración</v>
      </c>
      <c r="M711" s="21">
        <f>IFERROR(VLOOKUP(K711,ORDEN_ERI!A:C,3,0),0)</f>
        <v>4</v>
      </c>
      <c r="N711" s="31">
        <v>2468624</v>
      </c>
    </row>
    <row r="712" spans="1:14" x14ac:dyDescent="0.25">
      <c r="A712" s="19">
        <v>800140959</v>
      </c>
      <c r="B712" s="18" t="s">
        <v>340</v>
      </c>
      <c r="C712" s="18"/>
      <c r="D712" s="18" t="s">
        <v>291</v>
      </c>
      <c r="E712" s="18" t="s">
        <v>228</v>
      </c>
      <c r="F712" s="18" t="s">
        <v>339</v>
      </c>
      <c r="G712" s="19">
        <v>2016</v>
      </c>
      <c r="H712" s="24">
        <v>43100</v>
      </c>
      <c r="I712" s="18"/>
      <c r="J712" s="18"/>
      <c r="K712" s="25" t="s">
        <v>6</v>
      </c>
      <c r="L712" s="21" t="str">
        <f>IFERROR(VLOOKUP(K712,ORDEN_ERI!A:C,2,0),0)</f>
        <v>Gastos de administración</v>
      </c>
      <c r="M712" s="21">
        <f>IFERROR(VLOOKUP(K712,ORDEN_ERI!A:C,3,0),0)</f>
        <v>4</v>
      </c>
      <c r="N712" s="31">
        <v>3538447</v>
      </c>
    </row>
    <row r="713" spans="1:14" x14ac:dyDescent="0.25">
      <c r="A713" s="19">
        <v>800140959</v>
      </c>
      <c r="B713" s="18" t="s">
        <v>340</v>
      </c>
      <c r="C713" s="18"/>
      <c r="D713" s="18" t="s">
        <v>291</v>
      </c>
      <c r="E713" s="18" t="s">
        <v>228</v>
      </c>
      <c r="F713" s="18" t="s">
        <v>339</v>
      </c>
      <c r="G713" s="19">
        <v>2017</v>
      </c>
      <c r="H713" s="24">
        <v>43100</v>
      </c>
      <c r="I713" s="18"/>
      <c r="J713" s="18"/>
      <c r="K713" s="25" t="s">
        <v>395</v>
      </c>
      <c r="L713" s="21" t="str">
        <f>IFERROR(VLOOKUP(K713,ORDEN_ERI!A:C,2,0),0)</f>
        <v>Otros gastos, por función</v>
      </c>
      <c r="M713" s="21">
        <f>IFERROR(VLOOKUP(K713,ORDEN_ERI!A:C,3,0),0)</f>
        <v>6</v>
      </c>
      <c r="N713" s="31">
        <v>710360</v>
      </c>
    </row>
    <row r="714" spans="1:14" x14ac:dyDescent="0.25">
      <c r="A714" s="19">
        <v>800140959</v>
      </c>
      <c r="B714" s="18" t="s">
        <v>340</v>
      </c>
      <c r="C714" s="18"/>
      <c r="D714" s="18" t="s">
        <v>291</v>
      </c>
      <c r="E714" s="18" t="s">
        <v>228</v>
      </c>
      <c r="F714" s="18" t="s">
        <v>339</v>
      </c>
      <c r="G714" s="19">
        <v>2016</v>
      </c>
      <c r="H714" s="24">
        <v>43100</v>
      </c>
      <c r="I714" s="18"/>
      <c r="J714" s="18"/>
      <c r="K714" s="25" t="s">
        <v>395</v>
      </c>
      <c r="L714" s="21" t="str">
        <f>IFERROR(VLOOKUP(K714,ORDEN_ERI!A:C,2,0),0)</f>
        <v>Otros gastos, por función</v>
      </c>
      <c r="M714" s="21">
        <f>IFERROR(VLOOKUP(K714,ORDEN_ERI!A:C,3,0),0)</f>
        <v>6</v>
      </c>
      <c r="N714" s="31">
        <v>935822</v>
      </c>
    </row>
    <row r="715" spans="1:14" x14ac:dyDescent="0.25">
      <c r="A715" s="19">
        <v>800140959</v>
      </c>
      <c r="B715" s="18" t="s">
        <v>340</v>
      </c>
      <c r="C715" s="18"/>
      <c r="D715" s="18" t="s">
        <v>291</v>
      </c>
      <c r="E715" s="18" t="s">
        <v>228</v>
      </c>
      <c r="F715" s="18" t="s">
        <v>339</v>
      </c>
      <c r="G715" s="19">
        <v>2017</v>
      </c>
      <c r="H715" s="24">
        <v>43100</v>
      </c>
      <c r="I715" s="18"/>
      <c r="J715" s="18"/>
      <c r="K715" s="25" t="s">
        <v>8</v>
      </c>
      <c r="L715" s="21" t="str">
        <f>IFERROR(VLOOKUP(K715,ORDEN_ERI!A:C,2,0),0)</f>
        <v>Ganancia (pérdida) por actividades de operación</v>
      </c>
      <c r="M715" s="21">
        <f>IFERROR(VLOOKUP(K715,ORDEN_ERI!A:C,3,0),0)</f>
        <v>11</v>
      </c>
      <c r="N715" s="31">
        <v>6706962</v>
      </c>
    </row>
    <row r="716" spans="1:14" x14ac:dyDescent="0.25">
      <c r="A716" s="19">
        <v>800140959</v>
      </c>
      <c r="B716" s="18" t="s">
        <v>340</v>
      </c>
      <c r="C716" s="18"/>
      <c r="D716" s="18" t="s">
        <v>291</v>
      </c>
      <c r="E716" s="18" t="s">
        <v>228</v>
      </c>
      <c r="F716" s="18" t="s">
        <v>339</v>
      </c>
      <c r="G716" s="19">
        <v>2016</v>
      </c>
      <c r="H716" s="24">
        <v>43100</v>
      </c>
      <c r="I716" s="18"/>
      <c r="J716" s="18"/>
      <c r="K716" s="25" t="s">
        <v>8</v>
      </c>
      <c r="L716" s="21" t="str">
        <f>IFERROR(VLOOKUP(K716,ORDEN_ERI!A:C,2,0),0)</f>
        <v>Ganancia (pérdida) por actividades de operación</v>
      </c>
      <c r="M716" s="21">
        <f>IFERROR(VLOOKUP(K716,ORDEN_ERI!A:C,3,0),0)</f>
        <v>11</v>
      </c>
      <c r="N716" s="31">
        <v>4393892</v>
      </c>
    </row>
    <row r="717" spans="1:14" x14ac:dyDescent="0.25">
      <c r="A717" s="19">
        <v>800140959</v>
      </c>
      <c r="B717" s="18" t="s">
        <v>340</v>
      </c>
      <c r="C717" s="18"/>
      <c r="D717" s="18" t="s">
        <v>291</v>
      </c>
      <c r="E717" s="18" t="s">
        <v>228</v>
      </c>
      <c r="F717" s="18" t="s">
        <v>339</v>
      </c>
      <c r="G717" s="19">
        <v>2017</v>
      </c>
      <c r="H717" s="24">
        <v>43100</v>
      </c>
      <c r="I717" s="18"/>
      <c r="J717" s="18"/>
      <c r="K717" s="25" t="s">
        <v>9</v>
      </c>
      <c r="L717" s="21" t="str">
        <f>IFERROR(VLOOKUP(K717,ORDEN_ERI!A:C,2,0),0)</f>
        <v>Ingresos financieros</v>
      </c>
      <c r="M717" s="21">
        <f>IFERROR(VLOOKUP(K717,ORDEN_ERI!A:C,3,0),0)</f>
        <v>13</v>
      </c>
      <c r="N717" s="31">
        <v>128237</v>
      </c>
    </row>
    <row r="718" spans="1:14" x14ac:dyDescent="0.25">
      <c r="A718" s="19">
        <v>800140959</v>
      </c>
      <c r="B718" s="18" t="s">
        <v>340</v>
      </c>
      <c r="C718" s="18"/>
      <c r="D718" s="18" t="s">
        <v>291</v>
      </c>
      <c r="E718" s="18" t="s">
        <v>228</v>
      </c>
      <c r="F718" s="18" t="s">
        <v>339</v>
      </c>
      <c r="G718" s="19">
        <v>2016</v>
      </c>
      <c r="H718" s="24">
        <v>43100</v>
      </c>
      <c r="I718" s="18"/>
      <c r="J718" s="18"/>
      <c r="K718" s="25" t="s">
        <v>9</v>
      </c>
      <c r="L718" s="21" t="str">
        <f>IFERROR(VLOOKUP(K718,ORDEN_ERI!A:C,2,0),0)</f>
        <v>Ingresos financieros</v>
      </c>
      <c r="M718" s="21">
        <f>IFERROR(VLOOKUP(K718,ORDEN_ERI!A:C,3,0),0)</f>
        <v>13</v>
      </c>
      <c r="N718" s="31">
        <v>48064</v>
      </c>
    </row>
    <row r="719" spans="1:14" x14ac:dyDescent="0.25">
      <c r="A719" s="19">
        <v>800140959</v>
      </c>
      <c r="B719" s="18" t="s">
        <v>340</v>
      </c>
      <c r="C719" s="18"/>
      <c r="D719" s="18" t="s">
        <v>291</v>
      </c>
      <c r="E719" s="18" t="s">
        <v>228</v>
      </c>
      <c r="F719" s="18" t="s">
        <v>339</v>
      </c>
      <c r="G719" s="19">
        <v>2017</v>
      </c>
      <c r="H719" s="24">
        <v>43100</v>
      </c>
      <c r="I719" s="18"/>
      <c r="J719" s="18"/>
      <c r="K719" s="25" t="s">
        <v>10</v>
      </c>
      <c r="L719" s="21" t="str">
        <f>IFERROR(VLOOKUP(K719,ORDEN_ERI!A:C,2,0),0)</f>
        <v>Costos financieros</v>
      </c>
      <c r="M719" s="21">
        <f>IFERROR(VLOOKUP(K719,ORDEN_ERI!A:C,3,0),0)</f>
        <v>14</v>
      </c>
      <c r="N719" s="31">
        <v>1674577</v>
      </c>
    </row>
    <row r="720" spans="1:14" x14ac:dyDescent="0.25">
      <c r="A720" s="19">
        <v>800140959</v>
      </c>
      <c r="B720" s="18" t="s">
        <v>340</v>
      </c>
      <c r="C720" s="18"/>
      <c r="D720" s="18" t="s">
        <v>291</v>
      </c>
      <c r="E720" s="18" t="s">
        <v>228</v>
      </c>
      <c r="F720" s="18" t="s">
        <v>339</v>
      </c>
      <c r="G720" s="19">
        <v>2016</v>
      </c>
      <c r="H720" s="24">
        <v>43100</v>
      </c>
      <c r="I720" s="18"/>
      <c r="J720" s="18"/>
      <c r="K720" s="25" t="s">
        <v>10</v>
      </c>
      <c r="L720" s="21" t="str">
        <f>IFERROR(VLOOKUP(K720,ORDEN_ERI!A:C,2,0),0)</f>
        <v>Costos financieros</v>
      </c>
      <c r="M720" s="21">
        <f>IFERROR(VLOOKUP(K720,ORDEN_ERI!A:C,3,0),0)</f>
        <v>14</v>
      </c>
      <c r="N720" s="31">
        <v>1187077</v>
      </c>
    </row>
    <row r="721" spans="1:14" x14ac:dyDescent="0.25">
      <c r="A721" s="19">
        <v>800140959</v>
      </c>
      <c r="B721" s="18" t="s">
        <v>340</v>
      </c>
      <c r="C721" s="18"/>
      <c r="D721" s="18" t="s">
        <v>291</v>
      </c>
      <c r="E721" s="18" t="s">
        <v>228</v>
      </c>
      <c r="F721" s="18" t="s">
        <v>339</v>
      </c>
      <c r="G721" s="19">
        <v>2017</v>
      </c>
      <c r="H721" s="24">
        <v>43100</v>
      </c>
      <c r="I721" s="18"/>
      <c r="J721" s="18"/>
      <c r="K721" s="25" t="s">
        <v>11</v>
      </c>
      <c r="L721" s="21" t="str">
        <f>IFERROR(VLOOKUP(K721,ORDEN_ERI!A:C,2,0),0)</f>
        <v>Ganancia (pérdida), antes de impuestos</v>
      </c>
      <c r="M721" s="21">
        <f>IFERROR(VLOOKUP(K721,ORDEN_ERI!A:C,3,0),0)</f>
        <v>23</v>
      </c>
      <c r="N721" s="31">
        <v>5160622</v>
      </c>
    </row>
    <row r="722" spans="1:14" x14ac:dyDescent="0.25">
      <c r="A722" s="19">
        <v>800140959</v>
      </c>
      <c r="B722" s="18" t="s">
        <v>340</v>
      </c>
      <c r="C722" s="18"/>
      <c r="D722" s="18" t="s">
        <v>291</v>
      </c>
      <c r="E722" s="18" t="s">
        <v>228</v>
      </c>
      <c r="F722" s="18" t="s">
        <v>339</v>
      </c>
      <c r="G722" s="19">
        <v>2016</v>
      </c>
      <c r="H722" s="24">
        <v>43100</v>
      </c>
      <c r="I722" s="18"/>
      <c r="J722" s="18"/>
      <c r="K722" s="25" t="s">
        <v>11</v>
      </c>
      <c r="L722" s="21" t="str">
        <f>IFERROR(VLOOKUP(K722,ORDEN_ERI!A:C,2,0),0)</f>
        <v>Ganancia (pérdida), antes de impuestos</v>
      </c>
      <c r="M722" s="21">
        <f>IFERROR(VLOOKUP(K722,ORDEN_ERI!A:C,3,0),0)</f>
        <v>23</v>
      </c>
      <c r="N722" s="31">
        <v>3254879</v>
      </c>
    </row>
    <row r="723" spans="1:14" x14ac:dyDescent="0.25">
      <c r="A723" s="19">
        <v>800140959</v>
      </c>
      <c r="B723" s="18" t="s">
        <v>340</v>
      </c>
      <c r="C723" s="18"/>
      <c r="D723" s="18" t="s">
        <v>291</v>
      </c>
      <c r="E723" s="18" t="s">
        <v>228</v>
      </c>
      <c r="F723" s="18" t="s">
        <v>339</v>
      </c>
      <c r="G723" s="19">
        <v>2017</v>
      </c>
      <c r="H723" s="24">
        <v>43100</v>
      </c>
      <c r="I723" s="18"/>
      <c r="J723" s="18"/>
      <c r="K723" s="25" t="s">
        <v>397</v>
      </c>
      <c r="L723" s="21" t="str">
        <f>IFERROR(VLOOKUP(K723,ORDEN_ERI!A:C,2,0),0)</f>
        <v>Gasto (ingreso) por impuestos, operaciones continuadas</v>
      </c>
      <c r="M723" s="21">
        <f>IFERROR(VLOOKUP(K723,ORDEN_ERI!A:C,3,0),0)</f>
        <v>24</v>
      </c>
      <c r="N723" s="31">
        <v>2187866</v>
      </c>
    </row>
    <row r="724" spans="1:14" x14ac:dyDescent="0.25">
      <c r="A724" s="19">
        <v>800140959</v>
      </c>
      <c r="B724" s="18" t="s">
        <v>340</v>
      </c>
      <c r="C724" s="18"/>
      <c r="D724" s="18" t="s">
        <v>291</v>
      </c>
      <c r="E724" s="18" t="s">
        <v>228</v>
      </c>
      <c r="F724" s="18" t="s">
        <v>339</v>
      </c>
      <c r="G724" s="19">
        <v>2016</v>
      </c>
      <c r="H724" s="24">
        <v>43100</v>
      </c>
      <c r="I724" s="18"/>
      <c r="J724" s="18"/>
      <c r="K724" s="25" t="s">
        <v>397</v>
      </c>
      <c r="L724" s="21" t="str">
        <f>IFERROR(VLOOKUP(K724,ORDEN_ERI!A:C,2,0),0)</f>
        <v>Gasto (ingreso) por impuestos, operaciones continuadas</v>
      </c>
      <c r="M724" s="21">
        <f>IFERROR(VLOOKUP(K724,ORDEN_ERI!A:C,3,0),0)</f>
        <v>24</v>
      </c>
      <c r="N724" s="31">
        <v>1237403</v>
      </c>
    </row>
    <row r="725" spans="1:14" x14ac:dyDescent="0.25">
      <c r="A725" s="19">
        <v>800140959</v>
      </c>
      <c r="B725" s="18" t="s">
        <v>340</v>
      </c>
      <c r="C725" s="18"/>
      <c r="D725" s="18" t="s">
        <v>291</v>
      </c>
      <c r="E725" s="18" t="s">
        <v>228</v>
      </c>
      <c r="F725" s="18" t="s">
        <v>339</v>
      </c>
      <c r="G725" s="19">
        <v>2017</v>
      </c>
      <c r="H725" s="24">
        <v>43100</v>
      </c>
      <c r="I725" s="18"/>
      <c r="J725" s="18"/>
      <c r="K725" s="25" t="s">
        <v>12</v>
      </c>
      <c r="L725" s="21" t="str">
        <f>IFERROR(VLOOKUP(K725,ORDEN_ERI!A:C,2,0),0)</f>
        <v>Ganancia (pérdida) operaciones continuadas</v>
      </c>
      <c r="M725" s="21">
        <f>IFERROR(VLOOKUP(K725,ORDEN_ERI!A:C,3,0),0)</f>
        <v>26</v>
      </c>
      <c r="N725" s="31">
        <v>2972756</v>
      </c>
    </row>
    <row r="726" spans="1:14" x14ac:dyDescent="0.25">
      <c r="A726" s="19">
        <v>800140959</v>
      </c>
      <c r="B726" s="18" t="s">
        <v>340</v>
      </c>
      <c r="C726" s="18"/>
      <c r="D726" s="18" t="s">
        <v>291</v>
      </c>
      <c r="E726" s="18" t="s">
        <v>228</v>
      </c>
      <c r="F726" s="18" t="s">
        <v>339</v>
      </c>
      <c r="G726" s="19">
        <v>2016</v>
      </c>
      <c r="H726" s="24">
        <v>43100</v>
      </c>
      <c r="I726" s="18"/>
      <c r="J726" s="18"/>
      <c r="K726" s="25" t="s">
        <v>12</v>
      </c>
      <c r="L726" s="21" t="str">
        <f>IFERROR(VLOOKUP(K726,ORDEN_ERI!A:C,2,0),0)</f>
        <v>Ganancia (pérdida) operaciones continuadas</v>
      </c>
      <c r="M726" s="21">
        <f>IFERROR(VLOOKUP(K726,ORDEN_ERI!A:C,3,0),0)</f>
        <v>26</v>
      </c>
      <c r="N726" s="31">
        <v>2017476</v>
      </c>
    </row>
    <row r="727" spans="1:14" x14ac:dyDescent="0.25">
      <c r="A727" s="19">
        <v>800140959</v>
      </c>
      <c r="B727" s="18" t="s">
        <v>340</v>
      </c>
      <c r="C727" s="18"/>
      <c r="D727" s="18" t="s">
        <v>291</v>
      </c>
      <c r="E727" s="18" t="s">
        <v>228</v>
      </c>
      <c r="F727" s="18" t="s">
        <v>339</v>
      </c>
      <c r="G727" s="19">
        <v>2017</v>
      </c>
      <c r="H727" s="24">
        <v>43100</v>
      </c>
      <c r="I727" s="18"/>
      <c r="J727" s="18"/>
      <c r="K727" s="25" t="s">
        <v>13</v>
      </c>
      <c r="L727" s="21" t="str">
        <f>IFERROR(VLOOKUP(K727,ORDEN_ERI!A:C,2,0),0)</f>
        <v>Ganancia (pérdida)</v>
      </c>
      <c r="M727" s="21">
        <f>IFERROR(VLOOKUP(K727,ORDEN_ERI!A:C,3,0),0)</f>
        <v>28</v>
      </c>
      <c r="N727" s="31">
        <v>2972756</v>
      </c>
    </row>
    <row r="728" spans="1:14" x14ac:dyDescent="0.25">
      <c r="A728" s="19">
        <v>800140959</v>
      </c>
      <c r="B728" s="18" t="s">
        <v>340</v>
      </c>
      <c r="C728" s="18"/>
      <c r="D728" s="18" t="s">
        <v>291</v>
      </c>
      <c r="E728" s="18" t="s">
        <v>228</v>
      </c>
      <c r="F728" s="18" t="s">
        <v>339</v>
      </c>
      <c r="G728" s="19">
        <v>2016</v>
      </c>
      <c r="H728" s="24">
        <v>43100</v>
      </c>
      <c r="I728" s="18"/>
      <c r="J728" s="18"/>
      <c r="K728" s="25" t="s">
        <v>13</v>
      </c>
      <c r="L728" s="21" t="str">
        <f>IFERROR(VLOOKUP(K728,ORDEN_ERI!A:C,2,0),0)</f>
        <v>Ganancia (pérdida)</v>
      </c>
      <c r="M728" s="21">
        <f>IFERROR(VLOOKUP(K728,ORDEN_ERI!A:C,3,0),0)</f>
        <v>28</v>
      </c>
      <c r="N728" s="31">
        <v>2017476</v>
      </c>
    </row>
    <row r="729" spans="1:14" x14ac:dyDescent="0.25">
      <c r="A729" s="21">
        <v>900192242</v>
      </c>
      <c r="B729" s="18" t="s">
        <v>381</v>
      </c>
      <c r="C729" s="18"/>
      <c r="D729" s="18" t="s">
        <v>222</v>
      </c>
      <c r="E729" s="18" t="s">
        <v>228</v>
      </c>
      <c r="F729" s="18" t="s">
        <v>333</v>
      </c>
      <c r="G729" s="22">
        <v>2016</v>
      </c>
      <c r="H729" s="23">
        <v>43100</v>
      </c>
      <c r="I729" s="18"/>
      <c r="J729" s="18"/>
      <c r="K729" s="21" t="s">
        <v>1</v>
      </c>
      <c r="L729" s="21" t="str">
        <f>IFERROR(VLOOKUP(K729,ORDEN_ERI!A:C,2,0),0)</f>
        <v>Ingresos de actividades ordinarias</v>
      </c>
      <c r="M729" s="21">
        <f>IFERROR(VLOOKUP(K729,ORDEN_ERI!A:C,3,0),0)</f>
        <v>1</v>
      </c>
      <c r="N729" s="30">
        <v>360737580</v>
      </c>
    </row>
    <row r="730" spans="1:14" x14ac:dyDescent="0.25">
      <c r="A730" s="21">
        <v>900192242</v>
      </c>
      <c r="B730" s="18" t="s">
        <v>381</v>
      </c>
      <c r="C730" s="18"/>
      <c r="D730" s="18" t="s">
        <v>222</v>
      </c>
      <c r="E730" s="18" t="s">
        <v>228</v>
      </c>
      <c r="F730" s="18" t="s">
        <v>333</v>
      </c>
      <c r="G730" s="22">
        <v>2017</v>
      </c>
      <c r="H730" s="23">
        <v>43100</v>
      </c>
      <c r="I730" s="18"/>
      <c r="J730" s="18"/>
      <c r="K730" s="21" t="s">
        <v>1</v>
      </c>
      <c r="L730" s="21" t="str">
        <f>IFERROR(VLOOKUP(K730,ORDEN_ERI!A:C,2,0),0)</f>
        <v>Ingresos de actividades ordinarias</v>
      </c>
      <c r="M730" s="21">
        <f>IFERROR(VLOOKUP(K730,ORDEN_ERI!A:C,3,0),0)</f>
        <v>1</v>
      </c>
      <c r="N730" s="30">
        <v>240461623</v>
      </c>
    </row>
    <row r="731" spans="1:14" x14ac:dyDescent="0.25">
      <c r="A731" s="21">
        <v>900192242</v>
      </c>
      <c r="B731" s="18" t="s">
        <v>381</v>
      </c>
      <c r="C731" s="18"/>
      <c r="D731" s="18" t="s">
        <v>222</v>
      </c>
      <c r="E731" s="18" t="s">
        <v>228</v>
      </c>
      <c r="F731" s="18" t="s">
        <v>333</v>
      </c>
      <c r="G731" s="22">
        <v>2016</v>
      </c>
      <c r="H731" s="23">
        <v>43100</v>
      </c>
      <c r="I731" s="18"/>
      <c r="J731" s="18"/>
      <c r="K731" s="21" t="s">
        <v>2</v>
      </c>
      <c r="L731" s="21" t="str">
        <f>IFERROR(VLOOKUP(K731,ORDEN_ERI!A:C,2,0),0)</f>
        <v>Costo de ventas</v>
      </c>
      <c r="M731" s="21">
        <f>IFERROR(VLOOKUP(K731,ORDEN_ERI!A:C,3,0),0)</f>
        <v>2</v>
      </c>
      <c r="N731" s="30">
        <v>314640305</v>
      </c>
    </row>
    <row r="732" spans="1:14" x14ac:dyDescent="0.25">
      <c r="A732" s="21">
        <v>900192242</v>
      </c>
      <c r="B732" s="18" t="s">
        <v>381</v>
      </c>
      <c r="C732" s="18"/>
      <c r="D732" s="18" t="s">
        <v>222</v>
      </c>
      <c r="E732" s="18" t="s">
        <v>228</v>
      </c>
      <c r="F732" s="18" t="s">
        <v>333</v>
      </c>
      <c r="G732" s="22">
        <v>2017</v>
      </c>
      <c r="H732" s="23">
        <v>43100</v>
      </c>
      <c r="I732" s="18"/>
      <c r="J732" s="18"/>
      <c r="K732" s="21" t="s">
        <v>2</v>
      </c>
      <c r="L732" s="21" t="str">
        <f>IFERROR(VLOOKUP(K732,ORDEN_ERI!A:C,2,0),0)</f>
        <v>Costo de ventas</v>
      </c>
      <c r="M732" s="21">
        <f>IFERROR(VLOOKUP(K732,ORDEN_ERI!A:C,3,0),0)</f>
        <v>2</v>
      </c>
      <c r="N732" s="30">
        <v>209874029</v>
      </c>
    </row>
    <row r="733" spans="1:14" x14ac:dyDescent="0.25">
      <c r="A733" s="21">
        <v>900192242</v>
      </c>
      <c r="B733" s="18" t="s">
        <v>381</v>
      </c>
      <c r="C733" s="18"/>
      <c r="D733" s="18" t="s">
        <v>222</v>
      </c>
      <c r="E733" s="18" t="s">
        <v>228</v>
      </c>
      <c r="F733" s="18" t="s">
        <v>333</v>
      </c>
      <c r="G733" s="22">
        <v>2016</v>
      </c>
      <c r="H733" s="23">
        <v>43100</v>
      </c>
      <c r="I733" s="18"/>
      <c r="J733" s="18"/>
      <c r="K733" s="21" t="s">
        <v>3</v>
      </c>
      <c r="L733" s="21" t="str">
        <f>IFERROR(VLOOKUP(K733,ORDEN_ERI!A:C,2,0),0)</f>
        <v>Ganancia bruta</v>
      </c>
      <c r="M733" s="21">
        <f>IFERROR(VLOOKUP(K733,ORDEN_ERI!A:C,3,0),0)</f>
        <v>3</v>
      </c>
      <c r="N733" s="30">
        <v>46097275</v>
      </c>
    </row>
    <row r="734" spans="1:14" x14ac:dyDescent="0.25">
      <c r="A734" s="21">
        <v>900192242</v>
      </c>
      <c r="B734" s="18" t="s">
        <v>381</v>
      </c>
      <c r="C734" s="18"/>
      <c r="D734" s="18" t="s">
        <v>222</v>
      </c>
      <c r="E734" s="18" t="s">
        <v>228</v>
      </c>
      <c r="F734" s="18" t="s">
        <v>333</v>
      </c>
      <c r="G734" s="22">
        <v>2017</v>
      </c>
      <c r="H734" s="23">
        <v>43100</v>
      </c>
      <c r="I734" s="18"/>
      <c r="J734" s="18"/>
      <c r="K734" s="21" t="s">
        <v>3</v>
      </c>
      <c r="L734" s="21" t="str">
        <f>IFERROR(VLOOKUP(K734,ORDEN_ERI!A:C,2,0),0)</f>
        <v>Ganancia bruta</v>
      </c>
      <c r="M734" s="21">
        <f>IFERROR(VLOOKUP(K734,ORDEN_ERI!A:C,3,0),0)</f>
        <v>3</v>
      </c>
      <c r="N734" s="30">
        <v>30587594</v>
      </c>
    </row>
    <row r="735" spans="1:14" x14ac:dyDescent="0.25">
      <c r="A735" s="21">
        <v>900192242</v>
      </c>
      <c r="B735" s="18" t="s">
        <v>381</v>
      </c>
      <c r="C735" s="18"/>
      <c r="D735" s="18" t="s">
        <v>222</v>
      </c>
      <c r="E735" s="18" t="s">
        <v>228</v>
      </c>
      <c r="F735" s="18" t="s">
        <v>333</v>
      </c>
      <c r="G735" s="22">
        <v>2016</v>
      </c>
      <c r="H735" s="23">
        <v>43100</v>
      </c>
      <c r="I735" s="18"/>
      <c r="J735" s="18"/>
      <c r="K735" s="21" t="s">
        <v>6</v>
      </c>
      <c r="L735" s="21" t="str">
        <f>IFERROR(VLOOKUP(K735,ORDEN_ERI!A:C,2,0),0)</f>
        <v>Gastos de administración</v>
      </c>
      <c r="M735" s="21">
        <f>IFERROR(VLOOKUP(K735,ORDEN_ERI!A:C,3,0),0)</f>
        <v>4</v>
      </c>
      <c r="N735" s="30">
        <v>20171269</v>
      </c>
    </row>
    <row r="736" spans="1:14" x14ac:dyDescent="0.25">
      <c r="A736" s="21">
        <v>900192242</v>
      </c>
      <c r="B736" s="18" t="s">
        <v>381</v>
      </c>
      <c r="C736" s="18"/>
      <c r="D736" s="18" t="s">
        <v>222</v>
      </c>
      <c r="E736" s="18" t="s">
        <v>228</v>
      </c>
      <c r="F736" s="18" t="s">
        <v>333</v>
      </c>
      <c r="G736" s="22">
        <v>2017</v>
      </c>
      <c r="H736" s="23">
        <v>43100</v>
      </c>
      <c r="I736" s="18"/>
      <c r="J736" s="18"/>
      <c r="K736" s="21" t="s">
        <v>6</v>
      </c>
      <c r="L736" s="21" t="str">
        <f>IFERROR(VLOOKUP(K736,ORDEN_ERI!A:C,2,0),0)</f>
        <v>Gastos de administración</v>
      </c>
      <c r="M736" s="21">
        <f>IFERROR(VLOOKUP(K736,ORDEN_ERI!A:C,3,0),0)</f>
        <v>4</v>
      </c>
      <c r="N736" s="30">
        <v>21927210</v>
      </c>
    </row>
    <row r="737" spans="1:14" x14ac:dyDescent="0.25">
      <c r="A737" s="21">
        <v>900192242</v>
      </c>
      <c r="B737" s="18" t="s">
        <v>381</v>
      </c>
      <c r="C737" s="18"/>
      <c r="D737" s="18" t="s">
        <v>222</v>
      </c>
      <c r="E737" s="18" t="s">
        <v>228</v>
      </c>
      <c r="F737" s="18" t="s">
        <v>333</v>
      </c>
      <c r="G737" s="22">
        <v>2016</v>
      </c>
      <c r="H737" s="23">
        <v>43100</v>
      </c>
      <c r="I737" s="18"/>
      <c r="J737" s="18"/>
      <c r="K737" s="21" t="s">
        <v>15</v>
      </c>
      <c r="L737" s="21" t="str">
        <f>IFERROR(VLOOKUP(K737,ORDEN_ERI!A:C,2,0),0)</f>
        <v>Otras ganancias (pérdidas)</v>
      </c>
      <c r="M737" s="21">
        <f>IFERROR(VLOOKUP(K737,ORDEN_ERI!A:C,3,0),0)</f>
        <v>8</v>
      </c>
      <c r="N737" s="30">
        <v>11819462</v>
      </c>
    </row>
    <row r="738" spans="1:14" x14ac:dyDescent="0.25">
      <c r="A738" s="21">
        <v>900192242</v>
      </c>
      <c r="B738" s="18" t="s">
        <v>381</v>
      </c>
      <c r="C738" s="18"/>
      <c r="D738" s="18" t="s">
        <v>222</v>
      </c>
      <c r="E738" s="18" t="s">
        <v>228</v>
      </c>
      <c r="F738" s="18" t="s">
        <v>333</v>
      </c>
      <c r="G738" s="22">
        <v>2017</v>
      </c>
      <c r="H738" s="23">
        <v>43100</v>
      </c>
      <c r="I738" s="18"/>
      <c r="J738" s="18"/>
      <c r="K738" s="21" t="s">
        <v>15</v>
      </c>
      <c r="L738" s="21" t="str">
        <f>IFERROR(VLOOKUP(K738,ORDEN_ERI!A:C,2,0),0)</f>
        <v>Otras ganancias (pérdidas)</v>
      </c>
      <c r="M738" s="21">
        <f>IFERROR(VLOOKUP(K738,ORDEN_ERI!A:C,3,0),0)</f>
        <v>8</v>
      </c>
      <c r="N738" s="30">
        <v>3748859</v>
      </c>
    </row>
    <row r="739" spans="1:14" x14ac:dyDescent="0.25">
      <c r="A739" s="21">
        <v>900192242</v>
      </c>
      <c r="B739" s="18" t="s">
        <v>381</v>
      </c>
      <c r="C739" s="18"/>
      <c r="D739" s="18" t="s">
        <v>222</v>
      </c>
      <c r="E739" s="18" t="s">
        <v>228</v>
      </c>
      <c r="F739" s="18" t="s">
        <v>333</v>
      </c>
      <c r="G739" s="22">
        <v>2016</v>
      </c>
      <c r="H739" s="23">
        <v>43100</v>
      </c>
      <c r="I739" s="18"/>
      <c r="J739" s="18"/>
      <c r="K739" s="21" t="s">
        <v>8</v>
      </c>
      <c r="L739" s="21" t="str">
        <f>IFERROR(VLOOKUP(K739,ORDEN_ERI!A:C,2,0),0)</f>
        <v>Ganancia (pérdida) por actividades de operación</v>
      </c>
      <c r="M739" s="21">
        <f>IFERROR(VLOOKUP(K739,ORDEN_ERI!A:C,3,0),0)</f>
        <v>11</v>
      </c>
      <c r="N739" s="30">
        <v>37745468</v>
      </c>
    </row>
    <row r="740" spans="1:14" x14ac:dyDescent="0.25">
      <c r="A740" s="21">
        <v>900192242</v>
      </c>
      <c r="B740" s="18" t="s">
        <v>381</v>
      </c>
      <c r="C740" s="18"/>
      <c r="D740" s="18" t="s">
        <v>222</v>
      </c>
      <c r="E740" s="18" t="s">
        <v>228</v>
      </c>
      <c r="F740" s="18" t="s">
        <v>333</v>
      </c>
      <c r="G740" s="22">
        <v>2017</v>
      </c>
      <c r="H740" s="23">
        <v>43100</v>
      </c>
      <c r="I740" s="18"/>
      <c r="J740" s="18"/>
      <c r="K740" s="21" t="s">
        <v>8</v>
      </c>
      <c r="L740" s="21" t="str">
        <f>IFERROR(VLOOKUP(K740,ORDEN_ERI!A:C,2,0),0)</f>
        <v>Ganancia (pérdida) por actividades de operación</v>
      </c>
      <c r="M740" s="21">
        <f>IFERROR(VLOOKUP(K740,ORDEN_ERI!A:C,3,0),0)</f>
        <v>11</v>
      </c>
      <c r="N740" s="30">
        <v>12409243</v>
      </c>
    </row>
    <row r="741" spans="1:14" x14ac:dyDescent="0.25">
      <c r="A741" s="21">
        <v>900192242</v>
      </c>
      <c r="B741" s="18" t="s">
        <v>381</v>
      </c>
      <c r="C741" s="18"/>
      <c r="D741" s="18" t="s">
        <v>222</v>
      </c>
      <c r="E741" s="18" t="s">
        <v>228</v>
      </c>
      <c r="F741" s="18" t="s">
        <v>333</v>
      </c>
      <c r="G741" s="22">
        <v>2016</v>
      </c>
      <c r="H741" s="23">
        <v>43100</v>
      </c>
      <c r="I741" s="18"/>
      <c r="J741" s="18"/>
      <c r="K741" s="21" t="s">
        <v>9</v>
      </c>
      <c r="L741" s="21" t="str">
        <f>IFERROR(VLOOKUP(K741,ORDEN_ERI!A:C,2,0),0)</f>
        <v>Ingresos financieros</v>
      </c>
      <c r="M741" s="21">
        <f>IFERROR(VLOOKUP(K741,ORDEN_ERI!A:C,3,0),0)</f>
        <v>13</v>
      </c>
      <c r="N741" s="30">
        <v>5820329</v>
      </c>
    </row>
    <row r="742" spans="1:14" x14ac:dyDescent="0.25">
      <c r="A742" s="21">
        <v>900192242</v>
      </c>
      <c r="B742" s="18" t="s">
        <v>381</v>
      </c>
      <c r="C742" s="18"/>
      <c r="D742" s="18" t="s">
        <v>222</v>
      </c>
      <c r="E742" s="18" t="s">
        <v>228</v>
      </c>
      <c r="F742" s="18" t="s">
        <v>333</v>
      </c>
      <c r="G742" s="22">
        <v>2017</v>
      </c>
      <c r="H742" s="23">
        <v>43100</v>
      </c>
      <c r="I742" s="18"/>
      <c r="J742" s="18"/>
      <c r="K742" s="21" t="s">
        <v>9</v>
      </c>
      <c r="L742" s="21" t="str">
        <f>IFERROR(VLOOKUP(K742,ORDEN_ERI!A:C,2,0),0)</f>
        <v>Ingresos financieros</v>
      </c>
      <c r="M742" s="21">
        <f>IFERROR(VLOOKUP(K742,ORDEN_ERI!A:C,3,0),0)</f>
        <v>13</v>
      </c>
      <c r="N742" s="30">
        <v>24008126</v>
      </c>
    </row>
    <row r="743" spans="1:14" x14ac:dyDescent="0.25">
      <c r="A743" s="21">
        <v>900192242</v>
      </c>
      <c r="B743" s="18" t="s">
        <v>381</v>
      </c>
      <c r="C743" s="18"/>
      <c r="D743" s="18" t="s">
        <v>222</v>
      </c>
      <c r="E743" s="18" t="s">
        <v>228</v>
      </c>
      <c r="F743" s="18" t="s">
        <v>333</v>
      </c>
      <c r="G743" s="22">
        <v>2016</v>
      </c>
      <c r="H743" s="23">
        <v>43100</v>
      </c>
      <c r="I743" s="18"/>
      <c r="J743" s="18"/>
      <c r="K743" s="21" t="s">
        <v>396</v>
      </c>
      <c r="L743" s="21" t="str">
        <f>IFERROR(VLOOKUP(K743,ORDEN_ERI!A:C,2,0),0)</f>
        <v>Pérdidas (ganancias) por deterioro de valor</v>
      </c>
      <c r="M743" s="21">
        <f>IFERROR(VLOOKUP(K743,ORDEN_ERI!A:C,3,0),0)</f>
        <v>18</v>
      </c>
      <c r="N743" s="30">
        <v>64409280</v>
      </c>
    </row>
    <row r="744" spans="1:14" x14ac:dyDescent="0.25">
      <c r="A744" s="21">
        <v>900192242</v>
      </c>
      <c r="B744" s="18" t="s">
        <v>381</v>
      </c>
      <c r="C744" s="18"/>
      <c r="D744" s="18" t="s">
        <v>222</v>
      </c>
      <c r="E744" s="18" t="s">
        <v>228</v>
      </c>
      <c r="F744" s="18" t="s">
        <v>333</v>
      </c>
      <c r="G744" s="22">
        <v>2017</v>
      </c>
      <c r="H744" s="23">
        <v>43100</v>
      </c>
      <c r="I744" s="18"/>
      <c r="J744" s="18"/>
      <c r="K744" s="21" t="s">
        <v>396</v>
      </c>
      <c r="L744" s="21" t="str">
        <f>IFERROR(VLOOKUP(K744,ORDEN_ERI!A:C,2,0),0)</f>
        <v>Pérdidas (ganancias) por deterioro de valor</v>
      </c>
      <c r="M744" s="21">
        <f>IFERROR(VLOOKUP(K744,ORDEN_ERI!A:C,3,0),0)</f>
        <v>18</v>
      </c>
      <c r="N744" s="30">
        <v>142588577</v>
      </c>
    </row>
    <row r="745" spans="1:14" x14ac:dyDescent="0.25">
      <c r="A745" s="21">
        <v>900192242</v>
      </c>
      <c r="B745" s="18" t="s">
        <v>381</v>
      </c>
      <c r="C745" s="18"/>
      <c r="D745" s="18" t="s">
        <v>222</v>
      </c>
      <c r="E745" s="18" t="s">
        <v>228</v>
      </c>
      <c r="F745" s="18" t="s">
        <v>333</v>
      </c>
      <c r="G745" s="22">
        <v>2016</v>
      </c>
      <c r="H745" s="23">
        <v>43100</v>
      </c>
      <c r="I745" s="18"/>
      <c r="J745" s="18"/>
      <c r="K745" s="21" t="s">
        <v>28</v>
      </c>
      <c r="L745" s="21" t="str">
        <f>IFERROR(VLOOKUP(K745,ORDEN_ERI!A:C,2,0),0)</f>
        <v>Participación en las ganancias (pérdidas) de asociadas</v>
      </c>
      <c r="M745" s="21">
        <f>IFERROR(VLOOKUP(K745,ORDEN_ERI!A:C,3,0),0)</f>
        <v>17</v>
      </c>
      <c r="N745" s="30">
        <v>89978560</v>
      </c>
    </row>
    <row r="746" spans="1:14" x14ac:dyDescent="0.25">
      <c r="A746" s="21">
        <v>900192242</v>
      </c>
      <c r="B746" s="18" t="s">
        <v>381</v>
      </c>
      <c r="C746" s="18"/>
      <c r="D746" s="18" t="s">
        <v>222</v>
      </c>
      <c r="E746" s="18" t="s">
        <v>228</v>
      </c>
      <c r="F746" s="18" t="s">
        <v>333</v>
      </c>
      <c r="G746" s="22">
        <v>2017</v>
      </c>
      <c r="H746" s="23">
        <v>43100</v>
      </c>
      <c r="I746" s="18"/>
      <c r="J746" s="18"/>
      <c r="K746" s="21" t="s">
        <v>28</v>
      </c>
      <c r="L746" s="21" t="str">
        <f>IFERROR(VLOOKUP(K746,ORDEN_ERI!A:C,2,0),0)</f>
        <v>Participación en las ganancias (pérdidas) de asociadas</v>
      </c>
      <c r="M746" s="21">
        <f>IFERROR(VLOOKUP(K746,ORDEN_ERI!A:C,3,0),0)</f>
        <v>17</v>
      </c>
      <c r="N746" s="30">
        <v>48075263</v>
      </c>
    </row>
    <row r="747" spans="1:14" x14ac:dyDescent="0.25">
      <c r="A747" s="21">
        <v>900192242</v>
      </c>
      <c r="B747" s="18" t="s">
        <v>381</v>
      </c>
      <c r="C747" s="18"/>
      <c r="D747" s="18" t="s">
        <v>222</v>
      </c>
      <c r="E747" s="18" t="s">
        <v>228</v>
      </c>
      <c r="F747" s="18" t="s">
        <v>333</v>
      </c>
      <c r="G747" s="22">
        <v>2016</v>
      </c>
      <c r="H747" s="23">
        <v>43100</v>
      </c>
      <c r="I747" s="18"/>
      <c r="J747" s="18"/>
      <c r="K747" s="21" t="s">
        <v>11</v>
      </c>
      <c r="L747" s="21" t="str">
        <f>IFERROR(VLOOKUP(K747,ORDEN_ERI!A:C,2,0),0)</f>
        <v>Ganancia (pérdida), antes de impuestos</v>
      </c>
      <c r="M747" s="21">
        <f>IFERROR(VLOOKUP(K747,ORDEN_ERI!A:C,3,0),0)</f>
        <v>23</v>
      </c>
      <c r="N747" s="30">
        <v>69135077</v>
      </c>
    </row>
    <row r="748" spans="1:14" x14ac:dyDescent="0.25">
      <c r="A748" s="21">
        <v>900192242</v>
      </c>
      <c r="B748" s="18" t="s">
        <v>381</v>
      </c>
      <c r="C748" s="18"/>
      <c r="D748" s="18" t="s">
        <v>222</v>
      </c>
      <c r="E748" s="18" t="s">
        <v>228</v>
      </c>
      <c r="F748" s="18" t="s">
        <v>333</v>
      </c>
      <c r="G748" s="22">
        <v>2017</v>
      </c>
      <c r="H748" s="23">
        <v>43100</v>
      </c>
      <c r="I748" s="18"/>
      <c r="J748" s="18"/>
      <c r="K748" s="21" t="s">
        <v>11</v>
      </c>
      <c r="L748" s="21" t="str">
        <f>IFERROR(VLOOKUP(K748,ORDEN_ERI!A:C,2,0),0)</f>
        <v>Ganancia (pérdida), antes de impuestos</v>
      </c>
      <c r="M748" s="21">
        <f>IFERROR(VLOOKUP(K748,ORDEN_ERI!A:C,3,0),0)</f>
        <v>23</v>
      </c>
      <c r="N748" s="30">
        <v>-58095945</v>
      </c>
    </row>
    <row r="749" spans="1:14" x14ac:dyDescent="0.25">
      <c r="A749" s="21">
        <v>900192242</v>
      </c>
      <c r="B749" s="18" t="s">
        <v>381</v>
      </c>
      <c r="C749" s="18"/>
      <c r="D749" s="18" t="s">
        <v>222</v>
      </c>
      <c r="E749" s="18" t="s">
        <v>228</v>
      </c>
      <c r="F749" s="18" t="s">
        <v>333</v>
      </c>
      <c r="G749" s="22">
        <v>2016</v>
      </c>
      <c r="H749" s="23">
        <v>43100</v>
      </c>
      <c r="I749" s="18"/>
      <c r="J749" s="18"/>
      <c r="K749" s="21" t="s">
        <v>397</v>
      </c>
      <c r="L749" s="21" t="str">
        <f>IFERROR(VLOOKUP(K749,ORDEN_ERI!A:C,2,0),0)</f>
        <v>Gasto (ingreso) por impuestos, operaciones continuadas</v>
      </c>
      <c r="M749" s="21">
        <f>IFERROR(VLOOKUP(K749,ORDEN_ERI!A:C,3,0),0)</f>
        <v>24</v>
      </c>
      <c r="N749" s="30">
        <v>14551495</v>
      </c>
    </row>
    <row r="750" spans="1:14" x14ac:dyDescent="0.25">
      <c r="A750" s="21">
        <v>900192242</v>
      </c>
      <c r="B750" s="18" t="s">
        <v>381</v>
      </c>
      <c r="C750" s="18"/>
      <c r="D750" s="18" t="s">
        <v>222</v>
      </c>
      <c r="E750" s="18" t="s">
        <v>228</v>
      </c>
      <c r="F750" s="18" t="s">
        <v>333</v>
      </c>
      <c r="G750" s="22">
        <v>2017</v>
      </c>
      <c r="H750" s="23">
        <v>43100</v>
      </c>
      <c r="I750" s="18"/>
      <c r="J750" s="18"/>
      <c r="K750" s="21" t="s">
        <v>397</v>
      </c>
      <c r="L750" s="21" t="str">
        <f>IFERROR(VLOOKUP(K750,ORDEN_ERI!A:C,2,0),0)</f>
        <v>Gasto (ingreso) por impuestos, operaciones continuadas</v>
      </c>
      <c r="M750" s="21">
        <f>IFERROR(VLOOKUP(K750,ORDEN_ERI!A:C,3,0),0)</f>
        <v>24</v>
      </c>
      <c r="N750" s="30">
        <v>19207698</v>
      </c>
    </row>
    <row r="751" spans="1:14" x14ac:dyDescent="0.25">
      <c r="A751" s="21">
        <v>900192242</v>
      </c>
      <c r="B751" s="18" t="s">
        <v>381</v>
      </c>
      <c r="C751" s="18"/>
      <c r="D751" s="18" t="s">
        <v>222</v>
      </c>
      <c r="E751" s="18" t="s">
        <v>228</v>
      </c>
      <c r="F751" s="18" t="s">
        <v>333</v>
      </c>
      <c r="G751" s="22">
        <v>2016</v>
      </c>
      <c r="H751" s="23">
        <v>43100</v>
      </c>
      <c r="I751" s="18"/>
      <c r="J751" s="18"/>
      <c r="K751" s="21" t="s">
        <v>12</v>
      </c>
      <c r="L751" s="21" t="str">
        <f>IFERROR(VLOOKUP(K751,ORDEN_ERI!A:C,2,0),0)</f>
        <v>Ganancia (pérdida) operaciones continuadas</v>
      </c>
      <c r="M751" s="21">
        <f>IFERROR(VLOOKUP(K751,ORDEN_ERI!A:C,3,0),0)</f>
        <v>26</v>
      </c>
      <c r="N751" s="30">
        <v>54583582</v>
      </c>
    </row>
    <row r="752" spans="1:14" x14ac:dyDescent="0.25">
      <c r="A752" s="21">
        <v>900192242</v>
      </c>
      <c r="B752" s="18" t="s">
        <v>381</v>
      </c>
      <c r="C752" s="18"/>
      <c r="D752" s="18" t="s">
        <v>222</v>
      </c>
      <c r="E752" s="18" t="s">
        <v>228</v>
      </c>
      <c r="F752" s="18" t="s">
        <v>333</v>
      </c>
      <c r="G752" s="22">
        <v>2017</v>
      </c>
      <c r="H752" s="23">
        <v>43100</v>
      </c>
      <c r="I752" s="18"/>
      <c r="J752" s="18"/>
      <c r="K752" s="21" t="s">
        <v>12</v>
      </c>
      <c r="L752" s="21" t="str">
        <f>IFERROR(VLOOKUP(K752,ORDEN_ERI!A:C,2,0),0)</f>
        <v>Ganancia (pérdida) operaciones continuadas</v>
      </c>
      <c r="M752" s="21">
        <f>IFERROR(VLOOKUP(K752,ORDEN_ERI!A:C,3,0),0)</f>
        <v>26</v>
      </c>
      <c r="N752" s="30">
        <v>-77303643</v>
      </c>
    </row>
    <row r="753" spans="1:14" x14ac:dyDescent="0.25">
      <c r="A753" s="21">
        <v>900192242</v>
      </c>
      <c r="B753" s="18" t="s">
        <v>381</v>
      </c>
      <c r="C753" s="18"/>
      <c r="D753" s="18" t="s">
        <v>222</v>
      </c>
      <c r="E753" s="18" t="s">
        <v>228</v>
      </c>
      <c r="F753" s="18" t="s">
        <v>333</v>
      </c>
      <c r="G753" s="22">
        <v>2016</v>
      </c>
      <c r="H753" s="23">
        <v>43100</v>
      </c>
      <c r="I753" s="18"/>
      <c r="J753" s="18"/>
      <c r="K753" s="21" t="s">
        <v>13</v>
      </c>
      <c r="L753" s="21" t="str">
        <f>IFERROR(VLOOKUP(K753,ORDEN_ERI!A:C,2,0),0)</f>
        <v>Ganancia (pérdida)</v>
      </c>
      <c r="M753" s="21">
        <f>IFERROR(VLOOKUP(K753,ORDEN_ERI!A:C,3,0),0)</f>
        <v>28</v>
      </c>
      <c r="N753" s="30">
        <v>54583582</v>
      </c>
    </row>
    <row r="754" spans="1:14" x14ac:dyDescent="0.25">
      <c r="A754" s="21">
        <v>900192242</v>
      </c>
      <c r="B754" s="18" t="s">
        <v>381</v>
      </c>
      <c r="C754" s="18"/>
      <c r="D754" s="18" t="s">
        <v>222</v>
      </c>
      <c r="E754" s="18" t="s">
        <v>228</v>
      </c>
      <c r="F754" s="18" t="s">
        <v>333</v>
      </c>
      <c r="G754" s="22">
        <v>2017</v>
      </c>
      <c r="H754" s="23">
        <v>43100</v>
      </c>
      <c r="I754" s="18"/>
      <c r="J754" s="18"/>
      <c r="K754" s="21" t="s">
        <v>13</v>
      </c>
      <c r="L754" s="21" t="str">
        <f>IFERROR(VLOOKUP(K754,ORDEN_ERI!A:C,2,0),0)</f>
        <v>Ganancia (pérdida)</v>
      </c>
      <c r="M754" s="21">
        <f>IFERROR(VLOOKUP(K754,ORDEN_ERI!A:C,3,0),0)</f>
        <v>28</v>
      </c>
      <c r="N754" s="30">
        <v>-77303643</v>
      </c>
    </row>
    <row r="755" spans="1:14" x14ac:dyDescent="0.25">
      <c r="A755" s="19">
        <v>800014246</v>
      </c>
      <c r="B755" s="18" t="s">
        <v>332</v>
      </c>
      <c r="C755" s="18"/>
      <c r="D755" s="18" t="s">
        <v>291</v>
      </c>
      <c r="E755" s="18" t="s">
        <v>223</v>
      </c>
      <c r="F755" s="18" t="s">
        <v>333</v>
      </c>
      <c r="G755" s="19">
        <v>2017</v>
      </c>
      <c r="H755" s="28">
        <v>43100</v>
      </c>
      <c r="I755" s="18"/>
      <c r="J755" s="18"/>
      <c r="K755" s="25" t="s">
        <v>1</v>
      </c>
      <c r="L755" s="21" t="str">
        <f>IFERROR(VLOOKUP(K755,ORDEN_ERI!A:C,2,0),0)</f>
        <v>Ingresos de actividades ordinarias</v>
      </c>
      <c r="M755" s="21">
        <f>IFERROR(VLOOKUP(K755,ORDEN_ERI!A:C,3,0),0)</f>
        <v>1</v>
      </c>
      <c r="N755" s="31">
        <v>165014068</v>
      </c>
    </row>
    <row r="756" spans="1:14" x14ac:dyDescent="0.25">
      <c r="A756" s="19">
        <v>800014246</v>
      </c>
      <c r="B756" s="18" t="s">
        <v>332</v>
      </c>
      <c r="C756" s="18"/>
      <c r="D756" s="18" t="s">
        <v>291</v>
      </c>
      <c r="E756" s="18" t="s">
        <v>223</v>
      </c>
      <c r="F756" s="18" t="s">
        <v>333</v>
      </c>
      <c r="G756" s="19">
        <v>2016</v>
      </c>
      <c r="H756" s="28">
        <v>43100</v>
      </c>
      <c r="I756" s="18"/>
      <c r="J756" s="18"/>
      <c r="K756" s="25" t="s">
        <v>1</v>
      </c>
      <c r="L756" s="21" t="str">
        <f>IFERROR(VLOOKUP(K756,ORDEN_ERI!A:C,2,0),0)</f>
        <v>Ingresos de actividades ordinarias</v>
      </c>
      <c r="M756" s="21">
        <f>IFERROR(VLOOKUP(K756,ORDEN_ERI!A:C,3,0),0)</f>
        <v>1</v>
      </c>
      <c r="N756" s="31">
        <v>198973235</v>
      </c>
    </row>
    <row r="757" spans="1:14" x14ac:dyDescent="0.25">
      <c r="A757" s="19">
        <v>800014246</v>
      </c>
      <c r="B757" s="18" t="s">
        <v>332</v>
      </c>
      <c r="C757" s="18"/>
      <c r="D757" s="18" t="s">
        <v>291</v>
      </c>
      <c r="E757" s="18" t="s">
        <v>223</v>
      </c>
      <c r="F757" s="18" t="s">
        <v>333</v>
      </c>
      <c r="G757" s="19">
        <v>2017</v>
      </c>
      <c r="H757" s="28">
        <v>43100</v>
      </c>
      <c r="I757" s="18"/>
      <c r="J757" s="18"/>
      <c r="K757" s="25" t="s">
        <v>2</v>
      </c>
      <c r="L757" s="21" t="str">
        <f>IFERROR(VLOOKUP(K757,ORDEN_ERI!A:C,2,0),0)</f>
        <v>Costo de ventas</v>
      </c>
      <c r="M757" s="21">
        <f>IFERROR(VLOOKUP(K757,ORDEN_ERI!A:C,3,0),0)</f>
        <v>2</v>
      </c>
      <c r="N757" s="31">
        <v>153664553</v>
      </c>
    </row>
    <row r="758" spans="1:14" x14ac:dyDescent="0.25">
      <c r="A758" s="19">
        <v>800014246</v>
      </c>
      <c r="B758" s="18" t="s">
        <v>332</v>
      </c>
      <c r="C758" s="18"/>
      <c r="D758" s="18" t="s">
        <v>291</v>
      </c>
      <c r="E758" s="18" t="s">
        <v>223</v>
      </c>
      <c r="F758" s="18" t="s">
        <v>333</v>
      </c>
      <c r="G758" s="19">
        <v>2016</v>
      </c>
      <c r="H758" s="28">
        <v>43100</v>
      </c>
      <c r="I758" s="18"/>
      <c r="J758" s="18"/>
      <c r="K758" s="25" t="s">
        <v>2</v>
      </c>
      <c r="L758" s="21" t="str">
        <f>IFERROR(VLOOKUP(K758,ORDEN_ERI!A:C,2,0),0)</f>
        <v>Costo de ventas</v>
      </c>
      <c r="M758" s="21">
        <f>IFERROR(VLOOKUP(K758,ORDEN_ERI!A:C,3,0),0)</f>
        <v>2</v>
      </c>
      <c r="N758" s="31">
        <v>185456265</v>
      </c>
    </row>
    <row r="759" spans="1:14" x14ac:dyDescent="0.25">
      <c r="A759" s="19">
        <v>800014246</v>
      </c>
      <c r="B759" s="18" t="s">
        <v>332</v>
      </c>
      <c r="C759" s="18"/>
      <c r="D759" s="18" t="s">
        <v>291</v>
      </c>
      <c r="E759" s="18" t="s">
        <v>223</v>
      </c>
      <c r="F759" s="18" t="s">
        <v>333</v>
      </c>
      <c r="G759" s="19">
        <v>2017</v>
      </c>
      <c r="H759" s="28">
        <v>43100</v>
      </c>
      <c r="I759" s="18"/>
      <c r="J759" s="18"/>
      <c r="K759" s="25" t="s">
        <v>3</v>
      </c>
      <c r="L759" s="21" t="str">
        <f>IFERROR(VLOOKUP(K759,ORDEN_ERI!A:C,2,0),0)</f>
        <v>Ganancia bruta</v>
      </c>
      <c r="M759" s="21">
        <f>IFERROR(VLOOKUP(K759,ORDEN_ERI!A:C,3,0),0)</f>
        <v>3</v>
      </c>
      <c r="N759" s="31">
        <v>11349515</v>
      </c>
    </row>
    <row r="760" spans="1:14" x14ac:dyDescent="0.25">
      <c r="A760" s="19">
        <v>800014246</v>
      </c>
      <c r="B760" s="18" t="s">
        <v>332</v>
      </c>
      <c r="C760" s="18"/>
      <c r="D760" s="18" t="s">
        <v>291</v>
      </c>
      <c r="E760" s="18" t="s">
        <v>223</v>
      </c>
      <c r="F760" s="18" t="s">
        <v>333</v>
      </c>
      <c r="G760" s="19">
        <v>2016</v>
      </c>
      <c r="H760" s="28">
        <v>43100</v>
      </c>
      <c r="I760" s="18"/>
      <c r="J760" s="18"/>
      <c r="K760" s="25" t="s">
        <v>3</v>
      </c>
      <c r="L760" s="21" t="str">
        <f>IFERROR(VLOOKUP(K760,ORDEN_ERI!A:C,2,0),0)</f>
        <v>Ganancia bruta</v>
      </c>
      <c r="M760" s="21">
        <f>IFERROR(VLOOKUP(K760,ORDEN_ERI!A:C,3,0),0)</f>
        <v>3</v>
      </c>
      <c r="N760" s="31">
        <v>13516970</v>
      </c>
    </row>
    <row r="761" spans="1:14" x14ac:dyDescent="0.25">
      <c r="A761" s="19">
        <v>800014246</v>
      </c>
      <c r="B761" s="18" t="s">
        <v>332</v>
      </c>
      <c r="C761" s="18"/>
      <c r="D761" s="18" t="s">
        <v>291</v>
      </c>
      <c r="E761" s="18" t="s">
        <v>223</v>
      </c>
      <c r="F761" s="18" t="s">
        <v>333</v>
      </c>
      <c r="G761" s="19">
        <v>2017</v>
      </c>
      <c r="H761" s="28">
        <v>43100</v>
      </c>
      <c r="I761" s="18"/>
      <c r="J761" s="18"/>
      <c r="K761" s="25" t="s">
        <v>4</v>
      </c>
      <c r="L761" s="21" t="str">
        <f>IFERROR(VLOOKUP(K761,ORDEN_ERI!A:C,2,0),0)</f>
        <v>Otros ingresos</v>
      </c>
      <c r="M761" s="21">
        <f>IFERROR(VLOOKUP(K761,ORDEN_ERI!A:C,3,0),0)</f>
        <v>9</v>
      </c>
      <c r="N761" s="31">
        <v>17133516</v>
      </c>
    </row>
    <row r="762" spans="1:14" x14ac:dyDescent="0.25">
      <c r="A762" s="19">
        <v>800014246</v>
      </c>
      <c r="B762" s="18" t="s">
        <v>332</v>
      </c>
      <c r="C762" s="18"/>
      <c r="D762" s="18" t="s">
        <v>291</v>
      </c>
      <c r="E762" s="18" t="s">
        <v>223</v>
      </c>
      <c r="F762" s="18" t="s">
        <v>333</v>
      </c>
      <c r="G762" s="19">
        <v>2016</v>
      </c>
      <c r="H762" s="28">
        <v>43100</v>
      </c>
      <c r="I762" s="18"/>
      <c r="J762" s="18"/>
      <c r="K762" s="25" t="s">
        <v>4</v>
      </c>
      <c r="L762" s="21" t="str">
        <f>IFERROR(VLOOKUP(K762,ORDEN_ERI!A:C,2,0),0)</f>
        <v>Otros ingresos</v>
      </c>
      <c r="M762" s="21">
        <f>IFERROR(VLOOKUP(K762,ORDEN_ERI!A:C,3,0),0)</f>
        <v>9</v>
      </c>
      <c r="N762" s="31">
        <v>4278798</v>
      </c>
    </row>
    <row r="763" spans="1:14" x14ac:dyDescent="0.25">
      <c r="A763" s="19">
        <v>800014246</v>
      </c>
      <c r="B763" s="18" t="s">
        <v>332</v>
      </c>
      <c r="C763" s="18"/>
      <c r="D763" s="18" t="s">
        <v>291</v>
      </c>
      <c r="E763" s="18" t="s">
        <v>223</v>
      </c>
      <c r="F763" s="18" t="s">
        <v>333</v>
      </c>
      <c r="G763" s="19">
        <v>2017</v>
      </c>
      <c r="H763" s="28">
        <v>43100</v>
      </c>
      <c r="I763" s="18"/>
      <c r="J763" s="18"/>
      <c r="K763" s="25" t="s">
        <v>394</v>
      </c>
      <c r="L763" s="21" t="str">
        <f>IFERROR(VLOOKUP(K763,ORDEN_ERI!A:C,2,0),0)</f>
        <v>Costos de distribución</v>
      </c>
      <c r="M763" s="21">
        <f>IFERROR(VLOOKUP(K763,ORDEN_ERI!A:C,3,0),0)</f>
        <v>7</v>
      </c>
      <c r="N763" s="31">
        <v>11449</v>
      </c>
    </row>
    <row r="764" spans="1:14" x14ac:dyDescent="0.25">
      <c r="A764" s="19">
        <v>800014246</v>
      </c>
      <c r="B764" s="18" t="s">
        <v>332</v>
      </c>
      <c r="C764" s="18"/>
      <c r="D764" s="18" t="s">
        <v>291</v>
      </c>
      <c r="E764" s="18" t="s">
        <v>223</v>
      </c>
      <c r="F764" s="18" t="s">
        <v>333</v>
      </c>
      <c r="G764" s="19">
        <v>2016</v>
      </c>
      <c r="H764" s="28">
        <v>43100</v>
      </c>
      <c r="I764" s="18"/>
      <c r="J764" s="18"/>
      <c r="K764" s="25" t="s">
        <v>394</v>
      </c>
      <c r="L764" s="21" t="str">
        <f>IFERROR(VLOOKUP(K764,ORDEN_ERI!A:C,2,0),0)</f>
        <v>Costos de distribución</v>
      </c>
      <c r="M764" s="21">
        <f>IFERROR(VLOOKUP(K764,ORDEN_ERI!A:C,3,0),0)</f>
        <v>7</v>
      </c>
      <c r="N764" s="31">
        <v>230818</v>
      </c>
    </row>
    <row r="765" spans="1:14" x14ac:dyDescent="0.25">
      <c r="A765" s="19">
        <v>800014246</v>
      </c>
      <c r="B765" s="18" t="s">
        <v>332</v>
      </c>
      <c r="C765" s="18"/>
      <c r="D765" s="18" t="s">
        <v>291</v>
      </c>
      <c r="E765" s="18" t="s">
        <v>223</v>
      </c>
      <c r="F765" s="18" t="s">
        <v>333</v>
      </c>
      <c r="G765" s="19">
        <v>2017</v>
      </c>
      <c r="H765" s="28">
        <v>43100</v>
      </c>
      <c r="I765" s="18"/>
      <c r="J765" s="18"/>
      <c r="K765" s="25" t="s">
        <v>6</v>
      </c>
      <c r="L765" s="21" t="str">
        <f>IFERROR(VLOOKUP(K765,ORDEN_ERI!A:C,2,0),0)</f>
        <v>Gastos de administración</v>
      </c>
      <c r="M765" s="21">
        <f>IFERROR(VLOOKUP(K765,ORDEN_ERI!A:C,3,0),0)</f>
        <v>4</v>
      </c>
      <c r="N765" s="31">
        <v>7484976</v>
      </c>
    </row>
    <row r="766" spans="1:14" x14ac:dyDescent="0.25">
      <c r="A766" s="19">
        <v>800014246</v>
      </c>
      <c r="B766" s="18" t="s">
        <v>332</v>
      </c>
      <c r="C766" s="18"/>
      <c r="D766" s="18" t="s">
        <v>291</v>
      </c>
      <c r="E766" s="18" t="s">
        <v>223</v>
      </c>
      <c r="F766" s="18" t="s">
        <v>333</v>
      </c>
      <c r="G766" s="19">
        <v>2016</v>
      </c>
      <c r="H766" s="28">
        <v>43100</v>
      </c>
      <c r="I766" s="18"/>
      <c r="J766" s="18"/>
      <c r="K766" s="25" t="s">
        <v>6</v>
      </c>
      <c r="L766" s="21" t="str">
        <f>IFERROR(VLOOKUP(K766,ORDEN_ERI!A:C,2,0),0)</f>
        <v>Gastos de administración</v>
      </c>
      <c r="M766" s="21">
        <f>IFERROR(VLOOKUP(K766,ORDEN_ERI!A:C,3,0),0)</f>
        <v>4</v>
      </c>
      <c r="N766" s="31">
        <v>5809870</v>
      </c>
    </row>
    <row r="767" spans="1:14" x14ac:dyDescent="0.25">
      <c r="A767" s="19">
        <v>800014246</v>
      </c>
      <c r="B767" s="18" t="s">
        <v>332</v>
      </c>
      <c r="C767" s="18"/>
      <c r="D767" s="18" t="s">
        <v>291</v>
      </c>
      <c r="E767" s="18" t="s">
        <v>223</v>
      </c>
      <c r="F767" s="18" t="s">
        <v>333</v>
      </c>
      <c r="G767" s="19">
        <v>2017</v>
      </c>
      <c r="H767" s="28">
        <v>43100</v>
      </c>
      <c r="I767" s="18"/>
      <c r="J767" s="18"/>
      <c r="K767" s="25" t="s">
        <v>395</v>
      </c>
      <c r="L767" s="21" t="str">
        <f>IFERROR(VLOOKUP(K767,ORDEN_ERI!A:C,2,0),0)</f>
        <v>Otros gastos, por función</v>
      </c>
      <c r="M767" s="21">
        <f>IFERROR(VLOOKUP(K767,ORDEN_ERI!A:C,3,0),0)</f>
        <v>6</v>
      </c>
      <c r="N767" s="31">
        <v>4691681</v>
      </c>
    </row>
    <row r="768" spans="1:14" x14ac:dyDescent="0.25">
      <c r="A768" s="19">
        <v>800014246</v>
      </c>
      <c r="B768" s="18" t="s">
        <v>332</v>
      </c>
      <c r="C768" s="18"/>
      <c r="D768" s="18" t="s">
        <v>291</v>
      </c>
      <c r="E768" s="18" t="s">
        <v>223</v>
      </c>
      <c r="F768" s="18" t="s">
        <v>333</v>
      </c>
      <c r="G768" s="19">
        <v>2016</v>
      </c>
      <c r="H768" s="28">
        <v>43100</v>
      </c>
      <c r="I768" s="18"/>
      <c r="J768" s="18"/>
      <c r="K768" s="25" t="s">
        <v>395</v>
      </c>
      <c r="L768" s="21" t="str">
        <f>IFERROR(VLOOKUP(K768,ORDEN_ERI!A:C,2,0),0)</f>
        <v>Otros gastos, por función</v>
      </c>
      <c r="M768" s="21">
        <f>IFERROR(VLOOKUP(K768,ORDEN_ERI!A:C,3,0),0)</f>
        <v>6</v>
      </c>
      <c r="N768" s="31">
        <v>7372779</v>
      </c>
    </row>
    <row r="769" spans="1:14" x14ac:dyDescent="0.25">
      <c r="A769" s="19">
        <v>800014246</v>
      </c>
      <c r="B769" s="18" t="s">
        <v>332</v>
      </c>
      <c r="C769" s="18"/>
      <c r="D769" s="18" t="s">
        <v>291</v>
      </c>
      <c r="E769" s="18" t="s">
        <v>223</v>
      </c>
      <c r="F769" s="18" t="s">
        <v>333</v>
      </c>
      <c r="G769" s="19">
        <v>2017</v>
      </c>
      <c r="H769" s="28">
        <v>43100</v>
      </c>
      <c r="I769" s="18"/>
      <c r="J769" s="18"/>
      <c r="K769" s="25" t="s">
        <v>8</v>
      </c>
      <c r="L769" s="21" t="str">
        <f>IFERROR(VLOOKUP(K769,ORDEN_ERI!A:C,2,0),0)</f>
        <v>Ganancia (pérdida) por actividades de operación</v>
      </c>
      <c r="M769" s="21">
        <f>IFERROR(VLOOKUP(K769,ORDEN_ERI!A:C,3,0),0)</f>
        <v>11</v>
      </c>
      <c r="N769" s="31">
        <v>16294925</v>
      </c>
    </row>
    <row r="770" spans="1:14" x14ac:dyDescent="0.25">
      <c r="A770" s="19">
        <v>800014246</v>
      </c>
      <c r="B770" s="18" t="s">
        <v>332</v>
      </c>
      <c r="C770" s="18"/>
      <c r="D770" s="18" t="s">
        <v>291</v>
      </c>
      <c r="E770" s="18" t="s">
        <v>223</v>
      </c>
      <c r="F770" s="18" t="s">
        <v>333</v>
      </c>
      <c r="G770" s="19">
        <v>2016</v>
      </c>
      <c r="H770" s="28">
        <v>43100</v>
      </c>
      <c r="I770" s="18"/>
      <c r="J770" s="18"/>
      <c r="K770" s="25" t="s">
        <v>8</v>
      </c>
      <c r="L770" s="21" t="str">
        <f>IFERROR(VLOOKUP(K770,ORDEN_ERI!A:C,2,0),0)</f>
        <v>Ganancia (pérdida) por actividades de operación</v>
      </c>
      <c r="M770" s="21">
        <f>IFERROR(VLOOKUP(K770,ORDEN_ERI!A:C,3,0),0)</f>
        <v>11</v>
      </c>
      <c r="N770" s="31">
        <v>4382301</v>
      </c>
    </row>
    <row r="771" spans="1:14" x14ac:dyDescent="0.25">
      <c r="A771" s="19">
        <v>800014246</v>
      </c>
      <c r="B771" s="18" t="s">
        <v>332</v>
      </c>
      <c r="C771" s="18"/>
      <c r="D771" s="18" t="s">
        <v>291</v>
      </c>
      <c r="E771" s="18" t="s">
        <v>223</v>
      </c>
      <c r="F771" s="18" t="s">
        <v>333</v>
      </c>
      <c r="G771" s="19">
        <v>2017</v>
      </c>
      <c r="H771" s="28">
        <v>43100</v>
      </c>
      <c r="I771" s="18"/>
      <c r="J771" s="18"/>
      <c r="K771" s="25" t="s">
        <v>9</v>
      </c>
      <c r="L771" s="21" t="str">
        <f>IFERROR(VLOOKUP(K771,ORDEN_ERI!A:C,2,0),0)</f>
        <v>Ingresos financieros</v>
      </c>
      <c r="M771" s="21">
        <f>IFERROR(VLOOKUP(K771,ORDEN_ERI!A:C,3,0),0)</f>
        <v>13</v>
      </c>
      <c r="N771" s="31">
        <v>721409</v>
      </c>
    </row>
    <row r="772" spans="1:14" x14ac:dyDescent="0.25">
      <c r="A772" s="19">
        <v>800014246</v>
      </c>
      <c r="B772" s="18" t="s">
        <v>332</v>
      </c>
      <c r="C772" s="18"/>
      <c r="D772" s="18" t="s">
        <v>291</v>
      </c>
      <c r="E772" s="18" t="s">
        <v>223</v>
      </c>
      <c r="F772" s="18" t="s">
        <v>333</v>
      </c>
      <c r="G772" s="19">
        <v>2016</v>
      </c>
      <c r="H772" s="28">
        <v>43100</v>
      </c>
      <c r="I772" s="18"/>
      <c r="J772" s="18"/>
      <c r="K772" s="25" t="s">
        <v>9</v>
      </c>
      <c r="L772" s="21" t="str">
        <f>IFERROR(VLOOKUP(K772,ORDEN_ERI!A:C,2,0),0)</f>
        <v>Ingresos financieros</v>
      </c>
      <c r="M772" s="21">
        <f>IFERROR(VLOOKUP(K772,ORDEN_ERI!A:C,3,0),0)</f>
        <v>13</v>
      </c>
      <c r="N772" s="31">
        <v>500768</v>
      </c>
    </row>
    <row r="773" spans="1:14" x14ac:dyDescent="0.25">
      <c r="A773" s="19">
        <v>800014246</v>
      </c>
      <c r="B773" s="18" t="s">
        <v>332</v>
      </c>
      <c r="C773" s="18"/>
      <c r="D773" s="18" t="s">
        <v>291</v>
      </c>
      <c r="E773" s="18" t="s">
        <v>223</v>
      </c>
      <c r="F773" s="18" t="s">
        <v>333</v>
      </c>
      <c r="G773" s="19">
        <v>2017</v>
      </c>
      <c r="H773" s="28">
        <v>43100</v>
      </c>
      <c r="I773" s="18"/>
      <c r="J773" s="18"/>
      <c r="K773" s="25" t="s">
        <v>10</v>
      </c>
      <c r="L773" s="21" t="str">
        <f>IFERROR(VLOOKUP(K773,ORDEN_ERI!A:C,2,0),0)</f>
        <v>Costos financieros</v>
      </c>
      <c r="M773" s="21">
        <f>IFERROR(VLOOKUP(K773,ORDEN_ERI!A:C,3,0),0)</f>
        <v>14</v>
      </c>
      <c r="N773" s="31">
        <v>8386332</v>
      </c>
    </row>
    <row r="774" spans="1:14" x14ac:dyDescent="0.25">
      <c r="A774" s="19">
        <v>800014246</v>
      </c>
      <c r="B774" s="18" t="s">
        <v>332</v>
      </c>
      <c r="C774" s="18"/>
      <c r="D774" s="18" t="s">
        <v>291</v>
      </c>
      <c r="E774" s="18" t="s">
        <v>223</v>
      </c>
      <c r="F774" s="18" t="s">
        <v>333</v>
      </c>
      <c r="G774" s="19">
        <v>2016</v>
      </c>
      <c r="H774" s="28">
        <v>43100</v>
      </c>
      <c r="I774" s="18"/>
      <c r="J774" s="18"/>
      <c r="K774" s="25" t="s">
        <v>10</v>
      </c>
      <c r="L774" s="21" t="str">
        <f>IFERROR(VLOOKUP(K774,ORDEN_ERI!A:C,2,0),0)</f>
        <v>Costos financieros</v>
      </c>
      <c r="M774" s="21">
        <f>IFERROR(VLOOKUP(K774,ORDEN_ERI!A:C,3,0),0)</f>
        <v>14</v>
      </c>
      <c r="N774" s="31">
        <v>8412584</v>
      </c>
    </row>
    <row r="775" spans="1:14" x14ac:dyDescent="0.25">
      <c r="A775" s="19">
        <v>800014246</v>
      </c>
      <c r="B775" s="18" t="s">
        <v>332</v>
      </c>
      <c r="C775" s="18"/>
      <c r="D775" s="18" t="s">
        <v>291</v>
      </c>
      <c r="E775" s="18" t="s">
        <v>223</v>
      </c>
      <c r="F775" s="18" t="s">
        <v>333</v>
      </c>
      <c r="G775" s="19">
        <v>2017</v>
      </c>
      <c r="H775" s="28">
        <v>43100</v>
      </c>
      <c r="I775" s="18"/>
      <c r="J775" s="18"/>
      <c r="K775" s="25" t="s">
        <v>11</v>
      </c>
      <c r="L775" s="21" t="str">
        <f>IFERROR(VLOOKUP(K775,ORDEN_ERI!A:C,2,0),0)</f>
        <v>Ganancia (pérdida), antes de impuestos</v>
      </c>
      <c r="M775" s="21">
        <f>IFERROR(VLOOKUP(K775,ORDEN_ERI!A:C,3,0),0)</f>
        <v>23</v>
      </c>
      <c r="N775" s="31">
        <v>8630002</v>
      </c>
    </row>
    <row r="776" spans="1:14" x14ac:dyDescent="0.25">
      <c r="A776" s="19">
        <v>800014246</v>
      </c>
      <c r="B776" s="18" t="s">
        <v>332</v>
      </c>
      <c r="C776" s="18"/>
      <c r="D776" s="18" t="s">
        <v>291</v>
      </c>
      <c r="E776" s="18" t="s">
        <v>223</v>
      </c>
      <c r="F776" s="18" t="s">
        <v>333</v>
      </c>
      <c r="G776" s="19">
        <v>2016</v>
      </c>
      <c r="H776" s="28">
        <v>43100</v>
      </c>
      <c r="I776" s="18"/>
      <c r="J776" s="18"/>
      <c r="K776" s="25" t="s">
        <v>11</v>
      </c>
      <c r="L776" s="21" t="str">
        <f>IFERROR(VLOOKUP(K776,ORDEN_ERI!A:C,2,0),0)</f>
        <v>Ganancia (pérdida), antes de impuestos</v>
      </c>
      <c r="M776" s="21">
        <f>IFERROR(VLOOKUP(K776,ORDEN_ERI!A:C,3,0),0)</f>
        <v>23</v>
      </c>
      <c r="N776" s="31">
        <v>-3529515</v>
      </c>
    </row>
    <row r="777" spans="1:14" x14ac:dyDescent="0.25">
      <c r="A777" s="19">
        <v>800014246</v>
      </c>
      <c r="B777" s="18" t="s">
        <v>332</v>
      </c>
      <c r="C777" s="18"/>
      <c r="D777" s="18" t="s">
        <v>291</v>
      </c>
      <c r="E777" s="18" t="s">
        <v>223</v>
      </c>
      <c r="F777" s="18" t="s">
        <v>333</v>
      </c>
      <c r="G777" s="19">
        <v>2017</v>
      </c>
      <c r="H777" s="28">
        <v>43100</v>
      </c>
      <c r="I777" s="18"/>
      <c r="J777" s="18"/>
      <c r="K777" s="25" t="s">
        <v>397</v>
      </c>
      <c r="L777" s="21" t="str">
        <f>IFERROR(VLOOKUP(K777,ORDEN_ERI!A:C,2,0),0)</f>
        <v>Gasto (ingreso) por impuestos, operaciones continuadas</v>
      </c>
      <c r="M777" s="21">
        <f>IFERROR(VLOOKUP(K777,ORDEN_ERI!A:C,3,0),0)</f>
        <v>24</v>
      </c>
      <c r="N777" s="31">
        <v>898671</v>
      </c>
    </row>
    <row r="778" spans="1:14" x14ac:dyDescent="0.25">
      <c r="A778" s="19">
        <v>800014246</v>
      </c>
      <c r="B778" s="18" t="s">
        <v>332</v>
      </c>
      <c r="C778" s="18"/>
      <c r="D778" s="18" t="s">
        <v>291</v>
      </c>
      <c r="E778" s="18" t="s">
        <v>223</v>
      </c>
      <c r="F778" s="18" t="s">
        <v>333</v>
      </c>
      <c r="G778" s="19">
        <v>2016</v>
      </c>
      <c r="H778" s="28">
        <v>43100</v>
      </c>
      <c r="I778" s="18"/>
      <c r="J778" s="18"/>
      <c r="K778" s="25" t="s">
        <v>397</v>
      </c>
      <c r="L778" s="21" t="str">
        <f>IFERROR(VLOOKUP(K778,ORDEN_ERI!A:C,2,0),0)</f>
        <v>Gasto (ingreso) por impuestos, operaciones continuadas</v>
      </c>
      <c r="M778" s="21">
        <f>IFERROR(VLOOKUP(K778,ORDEN_ERI!A:C,3,0),0)</f>
        <v>24</v>
      </c>
      <c r="N778" s="31">
        <v>3235629</v>
      </c>
    </row>
    <row r="779" spans="1:14" x14ac:dyDescent="0.25">
      <c r="A779" s="19">
        <v>800014246</v>
      </c>
      <c r="B779" s="18" t="s">
        <v>332</v>
      </c>
      <c r="C779" s="18"/>
      <c r="D779" s="18" t="s">
        <v>291</v>
      </c>
      <c r="E779" s="18" t="s">
        <v>223</v>
      </c>
      <c r="F779" s="18" t="s">
        <v>333</v>
      </c>
      <c r="G779" s="19">
        <v>2017</v>
      </c>
      <c r="H779" s="28">
        <v>43100</v>
      </c>
      <c r="I779" s="18"/>
      <c r="J779" s="18"/>
      <c r="K779" s="25" t="s">
        <v>12</v>
      </c>
      <c r="L779" s="21" t="str">
        <f>IFERROR(VLOOKUP(K779,ORDEN_ERI!A:C,2,0),0)</f>
        <v>Ganancia (pérdida) operaciones continuadas</v>
      </c>
      <c r="M779" s="21">
        <f>IFERROR(VLOOKUP(K779,ORDEN_ERI!A:C,3,0),0)</f>
        <v>26</v>
      </c>
      <c r="N779" s="31">
        <v>7731331</v>
      </c>
    </row>
    <row r="780" spans="1:14" x14ac:dyDescent="0.25">
      <c r="A780" s="19">
        <v>800014246</v>
      </c>
      <c r="B780" s="18" t="s">
        <v>332</v>
      </c>
      <c r="C780" s="18"/>
      <c r="D780" s="18" t="s">
        <v>291</v>
      </c>
      <c r="E780" s="18" t="s">
        <v>223</v>
      </c>
      <c r="F780" s="18" t="s">
        <v>333</v>
      </c>
      <c r="G780" s="19">
        <v>2016</v>
      </c>
      <c r="H780" s="28">
        <v>43100</v>
      </c>
      <c r="I780" s="18"/>
      <c r="J780" s="18"/>
      <c r="K780" s="25" t="s">
        <v>12</v>
      </c>
      <c r="L780" s="21" t="str">
        <f>IFERROR(VLOOKUP(K780,ORDEN_ERI!A:C,2,0),0)</f>
        <v>Ganancia (pérdida) operaciones continuadas</v>
      </c>
      <c r="M780" s="21">
        <f>IFERROR(VLOOKUP(K780,ORDEN_ERI!A:C,3,0),0)</f>
        <v>26</v>
      </c>
      <c r="N780" s="31">
        <v>-6765144</v>
      </c>
    </row>
    <row r="781" spans="1:14" x14ac:dyDescent="0.25">
      <c r="A781" s="19">
        <v>800014246</v>
      </c>
      <c r="B781" s="18" t="s">
        <v>332</v>
      </c>
      <c r="C781" s="18"/>
      <c r="D781" s="18" t="s">
        <v>291</v>
      </c>
      <c r="E781" s="18" t="s">
        <v>223</v>
      </c>
      <c r="F781" s="18" t="s">
        <v>333</v>
      </c>
      <c r="G781" s="19">
        <v>2017</v>
      </c>
      <c r="H781" s="28">
        <v>43100</v>
      </c>
      <c r="I781" s="18"/>
      <c r="J781" s="18"/>
      <c r="K781" s="25" t="s">
        <v>13</v>
      </c>
      <c r="L781" s="21" t="str">
        <f>IFERROR(VLOOKUP(K781,ORDEN_ERI!A:C,2,0),0)</f>
        <v>Ganancia (pérdida)</v>
      </c>
      <c r="M781" s="21">
        <f>IFERROR(VLOOKUP(K781,ORDEN_ERI!A:C,3,0),0)</f>
        <v>28</v>
      </c>
      <c r="N781" s="31">
        <v>7731331</v>
      </c>
    </row>
    <row r="782" spans="1:14" x14ac:dyDescent="0.25">
      <c r="A782" s="19">
        <v>800014246</v>
      </c>
      <c r="B782" s="18" t="s">
        <v>332</v>
      </c>
      <c r="C782" s="18"/>
      <c r="D782" s="18" t="s">
        <v>291</v>
      </c>
      <c r="E782" s="18" t="s">
        <v>223</v>
      </c>
      <c r="F782" s="18" t="s">
        <v>333</v>
      </c>
      <c r="G782" s="19">
        <v>2016</v>
      </c>
      <c r="H782" s="28">
        <v>43100</v>
      </c>
      <c r="I782" s="18"/>
      <c r="J782" s="18"/>
      <c r="K782" s="25" t="s">
        <v>13</v>
      </c>
      <c r="L782" s="21" t="str">
        <f>IFERROR(VLOOKUP(K782,ORDEN_ERI!A:C,2,0),0)</f>
        <v>Ganancia (pérdida)</v>
      </c>
      <c r="M782" s="21">
        <f>IFERROR(VLOOKUP(K782,ORDEN_ERI!A:C,3,0),0)</f>
        <v>28</v>
      </c>
      <c r="N782" s="31">
        <v>-6765144</v>
      </c>
    </row>
    <row r="783" spans="1:14" x14ac:dyDescent="0.25">
      <c r="A783" s="19">
        <v>890940026</v>
      </c>
      <c r="B783" s="18" t="s">
        <v>304</v>
      </c>
      <c r="C783" s="18"/>
      <c r="D783" s="18" t="s">
        <v>291</v>
      </c>
      <c r="E783" s="18" t="s">
        <v>223</v>
      </c>
      <c r="F783" s="18" t="s">
        <v>224</v>
      </c>
      <c r="G783" s="19">
        <v>2017</v>
      </c>
      <c r="H783" s="24">
        <v>43100</v>
      </c>
      <c r="I783" s="18"/>
      <c r="J783" s="18"/>
      <c r="K783" s="25" t="s">
        <v>1</v>
      </c>
      <c r="L783" s="21" t="str">
        <f>IFERROR(VLOOKUP(K783,ORDEN_ERI!A:C,2,0),0)</f>
        <v>Ingresos de actividades ordinarias</v>
      </c>
      <c r="M783" s="21">
        <f>IFERROR(VLOOKUP(K783,ORDEN_ERI!A:C,3,0),0)</f>
        <v>1</v>
      </c>
      <c r="N783" s="31">
        <v>402389</v>
      </c>
    </row>
    <row r="784" spans="1:14" x14ac:dyDescent="0.25">
      <c r="A784" s="19">
        <v>890940026</v>
      </c>
      <c r="B784" s="18" t="s">
        <v>304</v>
      </c>
      <c r="C784" s="18"/>
      <c r="D784" s="18" t="s">
        <v>291</v>
      </c>
      <c r="E784" s="18" t="s">
        <v>223</v>
      </c>
      <c r="F784" s="18" t="s">
        <v>224</v>
      </c>
      <c r="G784" s="19">
        <v>2016</v>
      </c>
      <c r="H784" s="24">
        <v>43100</v>
      </c>
      <c r="I784" s="18"/>
      <c r="J784" s="18"/>
      <c r="K784" s="25" t="s">
        <v>1</v>
      </c>
      <c r="L784" s="21" t="str">
        <f>IFERROR(VLOOKUP(K784,ORDEN_ERI!A:C,2,0),0)</f>
        <v>Ingresos de actividades ordinarias</v>
      </c>
      <c r="M784" s="21">
        <f>IFERROR(VLOOKUP(K784,ORDEN_ERI!A:C,3,0),0)</f>
        <v>1</v>
      </c>
      <c r="N784" s="31">
        <v>202539</v>
      </c>
    </row>
    <row r="785" spans="1:14" x14ac:dyDescent="0.25">
      <c r="A785" s="19">
        <v>890940026</v>
      </c>
      <c r="B785" s="18" t="s">
        <v>304</v>
      </c>
      <c r="C785" s="18"/>
      <c r="D785" s="18" t="s">
        <v>291</v>
      </c>
      <c r="E785" s="18" t="s">
        <v>223</v>
      </c>
      <c r="F785" s="18" t="s">
        <v>224</v>
      </c>
      <c r="G785" s="19">
        <v>2016</v>
      </c>
      <c r="H785" s="24">
        <v>43100</v>
      </c>
      <c r="I785" s="18"/>
      <c r="J785" s="18"/>
      <c r="K785" s="25" t="s">
        <v>2</v>
      </c>
      <c r="L785" s="21" t="str">
        <f>IFERROR(VLOOKUP(K785,ORDEN_ERI!A:C,2,0),0)</f>
        <v>Costo de ventas</v>
      </c>
      <c r="M785" s="21">
        <f>IFERROR(VLOOKUP(K785,ORDEN_ERI!A:C,3,0),0)</f>
        <v>2</v>
      </c>
      <c r="N785" s="31">
        <v>47505</v>
      </c>
    </row>
    <row r="786" spans="1:14" x14ac:dyDescent="0.25">
      <c r="A786" s="19">
        <v>890940026</v>
      </c>
      <c r="B786" s="18" t="s">
        <v>304</v>
      </c>
      <c r="C786" s="18"/>
      <c r="D786" s="18" t="s">
        <v>291</v>
      </c>
      <c r="E786" s="18" t="s">
        <v>223</v>
      </c>
      <c r="F786" s="18" t="s">
        <v>224</v>
      </c>
      <c r="G786" s="19">
        <v>2017</v>
      </c>
      <c r="H786" s="24">
        <v>43100</v>
      </c>
      <c r="I786" s="18"/>
      <c r="J786" s="18"/>
      <c r="K786" s="25" t="s">
        <v>3</v>
      </c>
      <c r="L786" s="21" t="str">
        <f>IFERROR(VLOOKUP(K786,ORDEN_ERI!A:C,2,0),0)</f>
        <v>Ganancia bruta</v>
      </c>
      <c r="M786" s="21">
        <f>IFERROR(VLOOKUP(K786,ORDEN_ERI!A:C,3,0),0)</f>
        <v>3</v>
      </c>
      <c r="N786" s="31">
        <v>402389</v>
      </c>
    </row>
    <row r="787" spans="1:14" x14ac:dyDescent="0.25">
      <c r="A787" s="19">
        <v>890940026</v>
      </c>
      <c r="B787" s="18" t="s">
        <v>304</v>
      </c>
      <c r="C787" s="18"/>
      <c r="D787" s="18" t="s">
        <v>291</v>
      </c>
      <c r="E787" s="18" t="s">
        <v>223</v>
      </c>
      <c r="F787" s="18" t="s">
        <v>224</v>
      </c>
      <c r="G787" s="19">
        <v>2016</v>
      </c>
      <c r="H787" s="24">
        <v>43100</v>
      </c>
      <c r="I787" s="18"/>
      <c r="J787" s="18"/>
      <c r="K787" s="25" t="s">
        <v>3</v>
      </c>
      <c r="L787" s="21" t="str">
        <f>IFERROR(VLOOKUP(K787,ORDEN_ERI!A:C,2,0),0)</f>
        <v>Ganancia bruta</v>
      </c>
      <c r="M787" s="21">
        <f>IFERROR(VLOOKUP(K787,ORDEN_ERI!A:C,3,0),0)</f>
        <v>3</v>
      </c>
      <c r="N787" s="31">
        <v>155034</v>
      </c>
    </row>
    <row r="788" spans="1:14" x14ac:dyDescent="0.25">
      <c r="A788" s="19">
        <v>890940026</v>
      </c>
      <c r="B788" s="18" t="s">
        <v>304</v>
      </c>
      <c r="C788" s="18"/>
      <c r="D788" s="18" t="s">
        <v>291</v>
      </c>
      <c r="E788" s="18" t="s">
        <v>223</v>
      </c>
      <c r="F788" s="18" t="s">
        <v>224</v>
      </c>
      <c r="G788" s="19">
        <v>2017</v>
      </c>
      <c r="H788" s="24">
        <v>43100</v>
      </c>
      <c r="I788" s="18"/>
      <c r="J788" s="18"/>
      <c r="K788" s="25" t="s">
        <v>4</v>
      </c>
      <c r="L788" s="21" t="str">
        <f>IFERROR(VLOOKUP(K788,ORDEN_ERI!A:C,2,0),0)</f>
        <v>Otros ingresos</v>
      </c>
      <c r="M788" s="21">
        <f>IFERROR(VLOOKUP(K788,ORDEN_ERI!A:C,3,0),0)</f>
        <v>9</v>
      </c>
      <c r="N788" s="31">
        <v>16713</v>
      </c>
    </row>
    <row r="789" spans="1:14" x14ac:dyDescent="0.25">
      <c r="A789" s="19">
        <v>890940026</v>
      </c>
      <c r="B789" s="18" t="s">
        <v>304</v>
      </c>
      <c r="C789" s="18"/>
      <c r="D789" s="18" t="s">
        <v>291</v>
      </c>
      <c r="E789" s="18" t="s">
        <v>223</v>
      </c>
      <c r="F789" s="18" t="s">
        <v>224</v>
      </c>
      <c r="G789" s="19">
        <v>2017</v>
      </c>
      <c r="H789" s="24">
        <v>43100</v>
      </c>
      <c r="I789" s="18"/>
      <c r="J789" s="18"/>
      <c r="K789" s="25" t="s">
        <v>6</v>
      </c>
      <c r="L789" s="21" t="str">
        <f>IFERROR(VLOOKUP(K789,ORDEN_ERI!A:C,2,0),0)</f>
        <v>Gastos de administración</v>
      </c>
      <c r="M789" s="21">
        <f>IFERROR(VLOOKUP(K789,ORDEN_ERI!A:C,3,0),0)</f>
        <v>4</v>
      </c>
      <c r="N789" s="31">
        <v>1133313</v>
      </c>
    </row>
    <row r="790" spans="1:14" x14ac:dyDescent="0.25">
      <c r="A790" s="19">
        <v>890940026</v>
      </c>
      <c r="B790" s="18" t="s">
        <v>304</v>
      </c>
      <c r="C790" s="18"/>
      <c r="D790" s="18" t="s">
        <v>291</v>
      </c>
      <c r="E790" s="18" t="s">
        <v>223</v>
      </c>
      <c r="F790" s="18" t="s">
        <v>224</v>
      </c>
      <c r="G790" s="19">
        <v>2016</v>
      </c>
      <c r="H790" s="24">
        <v>43100</v>
      </c>
      <c r="I790" s="18"/>
      <c r="J790" s="18"/>
      <c r="K790" s="25" t="s">
        <v>6</v>
      </c>
      <c r="L790" s="21" t="str">
        <f>IFERROR(VLOOKUP(K790,ORDEN_ERI!A:C,2,0),0)</f>
        <v>Gastos de administración</v>
      </c>
      <c r="M790" s="21">
        <f>IFERROR(VLOOKUP(K790,ORDEN_ERI!A:C,3,0),0)</f>
        <v>4</v>
      </c>
      <c r="N790" s="31">
        <v>2890416</v>
      </c>
    </row>
    <row r="791" spans="1:14" x14ac:dyDescent="0.25">
      <c r="A791" s="19">
        <v>890940026</v>
      </c>
      <c r="B791" s="18" t="s">
        <v>304</v>
      </c>
      <c r="C791" s="18"/>
      <c r="D791" s="18" t="s">
        <v>291</v>
      </c>
      <c r="E791" s="18" t="s">
        <v>223</v>
      </c>
      <c r="F791" s="18" t="s">
        <v>224</v>
      </c>
      <c r="G791" s="19">
        <v>2017</v>
      </c>
      <c r="H791" s="24">
        <v>43100</v>
      </c>
      <c r="I791" s="18"/>
      <c r="J791" s="18"/>
      <c r="K791" s="25" t="s">
        <v>395</v>
      </c>
      <c r="L791" s="21" t="str">
        <f>IFERROR(VLOOKUP(K791,ORDEN_ERI!A:C,2,0),0)</f>
        <v>Otros gastos, por función</v>
      </c>
      <c r="M791" s="21">
        <f>IFERROR(VLOOKUP(K791,ORDEN_ERI!A:C,3,0),0)</f>
        <v>6</v>
      </c>
      <c r="N791" s="31">
        <v>421471</v>
      </c>
    </row>
    <row r="792" spans="1:14" x14ac:dyDescent="0.25">
      <c r="A792" s="19">
        <v>890940026</v>
      </c>
      <c r="B792" s="18" t="s">
        <v>304</v>
      </c>
      <c r="C792" s="18"/>
      <c r="D792" s="18" t="s">
        <v>291</v>
      </c>
      <c r="E792" s="18" t="s">
        <v>223</v>
      </c>
      <c r="F792" s="18" t="s">
        <v>224</v>
      </c>
      <c r="G792" s="19">
        <v>2016</v>
      </c>
      <c r="H792" s="24">
        <v>43100</v>
      </c>
      <c r="I792" s="18"/>
      <c r="J792" s="18"/>
      <c r="K792" s="25" t="s">
        <v>395</v>
      </c>
      <c r="L792" s="21" t="str">
        <f>IFERROR(VLOOKUP(K792,ORDEN_ERI!A:C,2,0),0)</f>
        <v>Otros gastos, por función</v>
      </c>
      <c r="M792" s="21">
        <f>IFERROR(VLOOKUP(K792,ORDEN_ERI!A:C,3,0),0)</f>
        <v>6</v>
      </c>
      <c r="N792" s="31">
        <v>831766</v>
      </c>
    </row>
    <row r="793" spans="1:14" x14ac:dyDescent="0.25">
      <c r="A793" s="19">
        <v>890940026</v>
      </c>
      <c r="B793" s="18" t="s">
        <v>304</v>
      </c>
      <c r="C793" s="18"/>
      <c r="D793" s="18" t="s">
        <v>291</v>
      </c>
      <c r="E793" s="18" t="s">
        <v>223</v>
      </c>
      <c r="F793" s="18" t="s">
        <v>224</v>
      </c>
      <c r="G793" s="19">
        <v>2016</v>
      </c>
      <c r="H793" s="24">
        <v>43100</v>
      </c>
      <c r="I793" s="18"/>
      <c r="J793" s="18"/>
      <c r="K793" s="25" t="s">
        <v>15</v>
      </c>
      <c r="L793" s="21" t="str">
        <f>IFERROR(VLOOKUP(K793,ORDEN_ERI!A:C,2,0),0)</f>
        <v>Otras ganancias (pérdidas)</v>
      </c>
      <c r="M793" s="21">
        <f>IFERROR(VLOOKUP(K793,ORDEN_ERI!A:C,3,0),0)</f>
        <v>8</v>
      </c>
      <c r="N793" s="31">
        <v>5154336</v>
      </c>
    </row>
    <row r="794" spans="1:14" x14ac:dyDescent="0.25">
      <c r="A794" s="19">
        <v>890940026</v>
      </c>
      <c r="B794" s="18" t="s">
        <v>304</v>
      </c>
      <c r="C794" s="18"/>
      <c r="D794" s="18" t="s">
        <v>291</v>
      </c>
      <c r="E794" s="18" t="s">
        <v>223</v>
      </c>
      <c r="F794" s="18" t="s">
        <v>224</v>
      </c>
      <c r="G794" s="19">
        <v>2017</v>
      </c>
      <c r="H794" s="24">
        <v>43100</v>
      </c>
      <c r="I794" s="18"/>
      <c r="J794" s="18"/>
      <c r="K794" s="25" t="s">
        <v>8</v>
      </c>
      <c r="L794" s="21" t="str">
        <f>IFERROR(VLOOKUP(K794,ORDEN_ERI!A:C,2,0),0)</f>
        <v>Ganancia (pérdida) por actividades de operación</v>
      </c>
      <c r="M794" s="21">
        <f>IFERROR(VLOOKUP(K794,ORDEN_ERI!A:C,3,0),0)</f>
        <v>11</v>
      </c>
      <c r="N794" s="31">
        <v>-1135682</v>
      </c>
    </row>
    <row r="795" spans="1:14" x14ac:dyDescent="0.25">
      <c r="A795" s="19">
        <v>890940026</v>
      </c>
      <c r="B795" s="18" t="s">
        <v>304</v>
      </c>
      <c r="C795" s="18"/>
      <c r="D795" s="18" t="s">
        <v>291</v>
      </c>
      <c r="E795" s="18" t="s">
        <v>223</v>
      </c>
      <c r="F795" s="18" t="s">
        <v>224</v>
      </c>
      <c r="G795" s="19">
        <v>2016</v>
      </c>
      <c r="H795" s="24">
        <v>43100</v>
      </c>
      <c r="I795" s="18"/>
      <c r="J795" s="18"/>
      <c r="K795" s="25" t="s">
        <v>8</v>
      </c>
      <c r="L795" s="21" t="str">
        <f>IFERROR(VLOOKUP(K795,ORDEN_ERI!A:C,2,0),0)</f>
        <v>Ganancia (pérdida) por actividades de operación</v>
      </c>
      <c r="M795" s="21">
        <f>IFERROR(VLOOKUP(K795,ORDEN_ERI!A:C,3,0),0)</f>
        <v>11</v>
      </c>
      <c r="N795" s="31">
        <v>1587188</v>
      </c>
    </row>
    <row r="796" spans="1:14" x14ac:dyDescent="0.25">
      <c r="A796" s="19">
        <v>890940026</v>
      </c>
      <c r="B796" s="18" t="s">
        <v>304</v>
      </c>
      <c r="C796" s="18"/>
      <c r="D796" s="18" t="s">
        <v>291</v>
      </c>
      <c r="E796" s="18" t="s">
        <v>223</v>
      </c>
      <c r="F796" s="18" t="s">
        <v>224</v>
      </c>
      <c r="G796" s="19">
        <v>2017</v>
      </c>
      <c r="H796" s="24">
        <v>43100</v>
      </c>
      <c r="I796" s="18"/>
      <c r="J796" s="18"/>
      <c r="K796" s="25" t="s">
        <v>11</v>
      </c>
      <c r="L796" s="21" t="str">
        <f>IFERROR(VLOOKUP(K796,ORDEN_ERI!A:C,2,0),0)</f>
        <v>Ganancia (pérdida), antes de impuestos</v>
      </c>
      <c r="M796" s="21">
        <f>IFERROR(VLOOKUP(K796,ORDEN_ERI!A:C,3,0),0)</f>
        <v>23</v>
      </c>
      <c r="N796" s="31">
        <v>-1135682</v>
      </c>
    </row>
    <row r="797" spans="1:14" x14ac:dyDescent="0.25">
      <c r="A797" s="19">
        <v>890940026</v>
      </c>
      <c r="B797" s="18" t="s">
        <v>304</v>
      </c>
      <c r="C797" s="18"/>
      <c r="D797" s="18" t="s">
        <v>291</v>
      </c>
      <c r="E797" s="18" t="s">
        <v>223</v>
      </c>
      <c r="F797" s="18" t="s">
        <v>224</v>
      </c>
      <c r="G797" s="19">
        <v>2016</v>
      </c>
      <c r="H797" s="24">
        <v>43100</v>
      </c>
      <c r="I797" s="18"/>
      <c r="J797" s="18"/>
      <c r="K797" s="25" t="s">
        <v>11</v>
      </c>
      <c r="L797" s="21" t="str">
        <f>IFERROR(VLOOKUP(K797,ORDEN_ERI!A:C,2,0),0)</f>
        <v>Ganancia (pérdida), antes de impuestos</v>
      </c>
      <c r="M797" s="21">
        <f>IFERROR(VLOOKUP(K797,ORDEN_ERI!A:C,3,0),0)</f>
        <v>23</v>
      </c>
      <c r="N797" s="31">
        <v>1587188</v>
      </c>
    </row>
    <row r="798" spans="1:14" x14ac:dyDescent="0.25">
      <c r="A798" s="19">
        <v>890940026</v>
      </c>
      <c r="B798" s="18" t="s">
        <v>304</v>
      </c>
      <c r="C798" s="18"/>
      <c r="D798" s="18" t="s">
        <v>291</v>
      </c>
      <c r="E798" s="18" t="s">
        <v>223</v>
      </c>
      <c r="F798" s="18" t="s">
        <v>224</v>
      </c>
      <c r="G798" s="19">
        <v>2017</v>
      </c>
      <c r="H798" s="24">
        <v>43100</v>
      </c>
      <c r="I798" s="18"/>
      <c r="J798" s="18"/>
      <c r="K798" s="25" t="s">
        <v>397</v>
      </c>
      <c r="L798" s="21" t="str">
        <f>IFERROR(VLOOKUP(K798,ORDEN_ERI!A:C,2,0),0)</f>
        <v>Gasto (ingreso) por impuestos, operaciones continuadas</v>
      </c>
      <c r="M798" s="21">
        <f>IFERROR(VLOOKUP(K798,ORDEN_ERI!A:C,3,0),0)</f>
        <v>24</v>
      </c>
      <c r="N798" s="31">
        <v>-169489</v>
      </c>
    </row>
    <row r="799" spans="1:14" x14ac:dyDescent="0.25">
      <c r="A799" s="19">
        <v>890940026</v>
      </c>
      <c r="B799" s="18" t="s">
        <v>304</v>
      </c>
      <c r="C799" s="18"/>
      <c r="D799" s="18" t="s">
        <v>291</v>
      </c>
      <c r="E799" s="18" t="s">
        <v>223</v>
      </c>
      <c r="F799" s="18" t="s">
        <v>224</v>
      </c>
      <c r="G799" s="19">
        <v>2016</v>
      </c>
      <c r="H799" s="24">
        <v>43100</v>
      </c>
      <c r="I799" s="18"/>
      <c r="J799" s="18"/>
      <c r="K799" s="25" t="s">
        <v>397</v>
      </c>
      <c r="L799" s="21" t="str">
        <f>IFERROR(VLOOKUP(K799,ORDEN_ERI!A:C,2,0),0)</f>
        <v>Gasto (ingreso) por impuestos, operaciones continuadas</v>
      </c>
      <c r="M799" s="21">
        <f>IFERROR(VLOOKUP(K799,ORDEN_ERI!A:C,3,0),0)</f>
        <v>24</v>
      </c>
      <c r="N799" s="31">
        <v>63689</v>
      </c>
    </row>
    <row r="800" spans="1:14" x14ac:dyDescent="0.25">
      <c r="A800" s="19">
        <v>890940026</v>
      </c>
      <c r="B800" s="18" t="s">
        <v>304</v>
      </c>
      <c r="C800" s="18"/>
      <c r="D800" s="18" t="s">
        <v>291</v>
      </c>
      <c r="E800" s="18" t="s">
        <v>223</v>
      </c>
      <c r="F800" s="18" t="s">
        <v>224</v>
      </c>
      <c r="G800" s="19">
        <v>2017</v>
      </c>
      <c r="H800" s="24">
        <v>43100</v>
      </c>
      <c r="I800" s="18"/>
      <c r="J800" s="18"/>
      <c r="K800" s="25" t="s">
        <v>12</v>
      </c>
      <c r="L800" s="21" t="str">
        <f>IFERROR(VLOOKUP(K800,ORDEN_ERI!A:C,2,0),0)</f>
        <v>Ganancia (pérdida) operaciones continuadas</v>
      </c>
      <c r="M800" s="21">
        <f>IFERROR(VLOOKUP(K800,ORDEN_ERI!A:C,3,0),0)</f>
        <v>26</v>
      </c>
      <c r="N800" s="31">
        <v>-966193</v>
      </c>
    </row>
    <row r="801" spans="1:14" x14ac:dyDescent="0.25">
      <c r="A801" s="19">
        <v>890940026</v>
      </c>
      <c r="B801" s="18" t="s">
        <v>304</v>
      </c>
      <c r="C801" s="18"/>
      <c r="D801" s="18" t="s">
        <v>291</v>
      </c>
      <c r="E801" s="18" t="s">
        <v>223</v>
      </c>
      <c r="F801" s="18" t="s">
        <v>224</v>
      </c>
      <c r="G801" s="19">
        <v>2016</v>
      </c>
      <c r="H801" s="24">
        <v>43100</v>
      </c>
      <c r="I801" s="18"/>
      <c r="J801" s="18"/>
      <c r="K801" s="25" t="s">
        <v>12</v>
      </c>
      <c r="L801" s="21" t="str">
        <f>IFERROR(VLOOKUP(K801,ORDEN_ERI!A:C,2,0),0)</f>
        <v>Ganancia (pérdida) operaciones continuadas</v>
      </c>
      <c r="M801" s="21">
        <f>IFERROR(VLOOKUP(K801,ORDEN_ERI!A:C,3,0),0)</f>
        <v>26</v>
      </c>
      <c r="N801" s="31">
        <v>1523499</v>
      </c>
    </row>
    <row r="802" spans="1:14" x14ac:dyDescent="0.25">
      <c r="A802" s="19">
        <v>890940026</v>
      </c>
      <c r="B802" s="18" t="s">
        <v>304</v>
      </c>
      <c r="C802" s="18"/>
      <c r="D802" s="18" t="s">
        <v>291</v>
      </c>
      <c r="E802" s="18" t="s">
        <v>223</v>
      </c>
      <c r="F802" s="18" t="s">
        <v>224</v>
      </c>
      <c r="G802" s="19">
        <v>2017</v>
      </c>
      <c r="H802" s="24">
        <v>43100</v>
      </c>
      <c r="I802" s="18"/>
      <c r="J802" s="18"/>
      <c r="K802" s="25" t="s">
        <v>13</v>
      </c>
      <c r="L802" s="21" t="str">
        <f>IFERROR(VLOOKUP(K802,ORDEN_ERI!A:C,2,0),0)</f>
        <v>Ganancia (pérdida)</v>
      </c>
      <c r="M802" s="21">
        <f>IFERROR(VLOOKUP(K802,ORDEN_ERI!A:C,3,0),0)</f>
        <v>28</v>
      </c>
      <c r="N802" s="31">
        <v>-966193</v>
      </c>
    </row>
    <row r="803" spans="1:14" x14ac:dyDescent="0.25">
      <c r="A803" s="19">
        <v>890940026</v>
      </c>
      <c r="B803" s="18" t="s">
        <v>304</v>
      </c>
      <c r="C803" s="18"/>
      <c r="D803" s="18" t="s">
        <v>291</v>
      </c>
      <c r="E803" s="18" t="s">
        <v>223</v>
      </c>
      <c r="F803" s="18" t="s">
        <v>224</v>
      </c>
      <c r="G803" s="19">
        <v>2016</v>
      </c>
      <c r="H803" s="24">
        <v>43100</v>
      </c>
      <c r="I803" s="18"/>
      <c r="J803" s="18"/>
      <c r="K803" s="25" t="s">
        <v>13</v>
      </c>
      <c r="L803" s="21" t="str">
        <f>IFERROR(VLOOKUP(K803,ORDEN_ERI!A:C,2,0),0)</f>
        <v>Ganancia (pérdida)</v>
      </c>
      <c r="M803" s="21">
        <f>IFERROR(VLOOKUP(K803,ORDEN_ERI!A:C,3,0),0)</f>
        <v>28</v>
      </c>
      <c r="N803" s="31">
        <v>1523499</v>
      </c>
    </row>
    <row r="804" spans="1:14" x14ac:dyDescent="0.25">
      <c r="A804" s="19">
        <v>860532790</v>
      </c>
      <c r="B804" s="18" t="s">
        <v>374</v>
      </c>
      <c r="C804" s="18"/>
      <c r="D804" s="18" t="s">
        <v>291</v>
      </c>
      <c r="E804" s="18" t="s">
        <v>228</v>
      </c>
      <c r="F804" s="18" t="s">
        <v>224</v>
      </c>
      <c r="G804" s="19">
        <v>2017</v>
      </c>
      <c r="H804" s="24">
        <v>43100</v>
      </c>
      <c r="I804" s="18"/>
      <c r="J804" s="18"/>
      <c r="K804" s="27" t="s">
        <v>1</v>
      </c>
      <c r="L804" s="21" t="str">
        <f>IFERROR(VLOOKUP(K804,ORDEN_ERI!A:C,2,0),0)</f>
        <v>Ingresos de actividades ordinarias</v>
      </c>
      <c r="M804" s="21">
        <f>IFERROR(VLOOKUP(K804,ORDEN_ERI!A:C,3,0),0)</f>
        <v>1</v>
      </c>
      <c r="N804" s="31">
        <v>5502664</v>
      </c>
    </row>
    <row r="805" spans="1:14" x14ac:dyDescent="0.25">
      <c r="A805" s="19">
        <v>860532790</v>
      </c>
      <c r="B805" s="18" t="s">
        <v>374</v>
      </c>
      <c r="C805" s="18"/>
      <c r="D805" s="18" t="s">
        <v>291</v>
      </c>
      <c r="E805" s="18" t="s">
        <v>228</v>
      </c>
      <c r="F805" s="18" t="s">
        <v>224</v>
      </c>
      <c r="G805" s="19">
        <v>2016</v>
      </c>
      <c r="H805" s="24">
        <v>43100</v>
      </c>
      <c r="I805" s="18"/>
      <c r="J805" s="18"/>
      <c r="K805" s="25" t="s">
        <v>1</v>
      </c>
      <c r="L805" s="21" t="str">
        <f>IFERROR(VLOOKUP(K805,ORDEN_ERI!A:C,2,0),0)</f>
        <v>Ingresos de actividades ordinarias</v>
      </c>
      <c r="M805" s="21">
        <f>IFERROR(VLOOKUP(K805,ORDEN_ERI!A:C,3,0),0)</f>
        <v>1</v>
      </c>
      <c r="N805" s="31">
        <v>3750368</v>
      </c>
    </row>
    <row r="806" spans="1:14" x14ac:dyDescent="0.25">
      <c r="A806" s="19">
        <v>860532790</v>
      </c>
      <c r="B806" s="18" t="s">
        <v>374</v>
      </c>
      <c r="C806" s="18"/>
      <c r="D806" s="18" t="s">
        <v>291</v>
      </c>
      <c r="E806" s="18" t="s">
        <v>228</v>
      </c>
      <c r="F806" s="18" t="s">
        <v>224</v>
      </c>
      <c r="G806" s="19">
        <v>2017</v>
      </c>
      <c r="H806" s="24">
        <v>43100</v>
      </c>
      <c r="I806" s="18"/>
      <c r="J806" s="18"/>
      <c r="K806" s="27" t="s">
        <v>2</v>
      </c>
      <c r="L806" s="21" t="str">
        <f>IFERROR(VLOOKUP(K806,ORDEN_ERI!A:C,2,0),0)</f>
        <v>Costo de ventas</v>
      </c>
      <c r="M806" s="21">
        <f>IFERROR(VLOOKUP(K806,ORDEN_ERI!A:C,3,0),0)</f>
        <v>2</v>
      </c>
      <c r="N806" s="31">
        <v>4173833</v>
      </c>
    </row>
    <row r="807" spans="1:14" x14ac:dyDescent="0.25">
      <c r="A807" s="19">
        <v>860532790</v>
      </c>
      <c r="B807" s="18" t="s">
        <v>374</v>
      </c>
      <c r="C807" s="18"/>
      <c r="D807" s="18" t="s">
        <v>291</v>
      </c>
      <c r="E807" s="18" t="s">
        <v>228</v>
      </c>
      <c r="F807" s="18" t="s">
        <v>224</v>
      </c>
      <c r="G807" s="19">
        <v>2016</v>
      </c>
      <c r="H807" s="24">
        <v>43100</v>
      </c>
      <c r="I807" s="18"/>
      <c r="J807" s="18"/>
      <c r="K807" s="25" t="s">
        <v>2</v>
      </c>
      <c r="L807" s="21" t="str">
        <f>IFERROR(VLOOKUP(K807,ORDEN_ERI!A:C,2,0),0)</f>
        <v>Costo de ventas</v>
      </c>
      <c r="M807" s="21">
        <f>IFERROR(VLOOKUP(K807,ORDEN_ERI!A:C,3,0),0)</f>
        <v>2</v>
      </c>
      <c r="N807" s="31">
        <v>2507570</v>
      </c>
    </row>
    <row r="808" spans="1:14" x14ac:dyDescent="0.25">
      <c r="A808" s="19">
        <v>860532790</v>
      </c>
      <c r="B808" s="18" t="s">
        <v>374</v>
      </c>
      <c r="C808" s="18"/>
      <c r="D808" s="18" t="s">
        <v>291</v>
      </c>
      <c r="E808" s="18" t="s">
        <v>228</v>
      </c>
      <c r="F808" s="18" t="s">
        <v>224</v>
      </c>
      <c r="G808" s="19">
        <v>2017</v>
      </c>
      <c r="H808" s="24">
        <v>43100</v>
      </c>
      <c r="I808" s="18"/>
      <c r="J808" s="18"/>
      <c r="K808" s="27" t="s">
        <v>3</v>
      </c>
      <c r="L808" s="21" t="str">
        <f>IFERROR(VLOOKUP(K808,ORDEN_ERI!A:C,2,0),0)</f>
        <v>Ganancia bruta</v>
      </c>
      <c r="M808" s="21">
        <f>IFERROR(VLOOKUP(K808,ORDEN_ERI!A:C,3,0),0)</f>
        <v>3</v>
      </c>
      <c r="N808" s="31">
        <v>1328831</v>
      </c>
    </row>
    <row r="809" spans="1:14" x14ac:dyDescent="0.25">
      <c r="A809" s="19">
        <v>860532790</v>
      </c>
      <c r="B809" s="18" t="s">
        <v>374</v>
      </c>
      <c r="C809" s="18"/>
      <c r="D809" s="18" t="s">
        <v>291</v>
      </c>
      <c r="E809" s="18" t="s">
        <v>228</v>
      </c>
      <c r="F809" s="18" t="s">
        <v>224</v>
      </c>
      <c r="G809" s="19">
        <v>2016</v>
      </c>
      <c r="H809" s="24">
        <v>43100</v>
      </c>
      <c r="I809" s="18"/>
      <c r="J809" s="18"/>
      <c r="K809" s="25" t="s">
        <v>3</v>
      </c>
      <c r="L809" s="21" t="str">
        <f>IFERROR(VLOOKUP(K809,ORDEN_ERI!A:C,2,0),0)</f>
        <v>Ganancia bruta</v>
      </c>
      <c r="M809" s="21">
        <f>IFERROR(VLOOKUP(K809,ORDEN_ERI!A:C,3,0),0)</f>
        <v>3</v>
      </c>
      <c r="N809" s="31">
        <v>1242798</v>
      </c>
    </row>
    <row r="810" spans="1:14" x14ac:dyDescent="0.25">
      <c r="A810" s="19">
        <v>860532790</v>
      </c>
      <c r="B810" s="18" t="s">
        <v>374</v>
      </c>
      <c r="C810" s="18"/>
      <c r="D810" s="18" t="s">
        <v>291</v>
      </c>
      <c r="E810" s="18" t="s">
        <v>228</v>
      </c>
      <c r="F810" s="18" t="s">
        <v>224</v>
      </c>
      <c r="G810" s="19">
        <v>2017</v>
      </c>
      <c r="H810" s="24">
        <v>43100</v>
      </c>
      <c r="I810" s="18"/>
      <c r="J810" s="18"/>
      <c r="K810" s="27" t="s">
        <v>4</v>
      </c>
      <c r="L810" s="21" t="str">
        <f>IFERROR(VLOOKUP(K810,ORDEN_ERI!A:C,2,0),0)</f>
        <v>Otros ingresos</v>
      </c>
      <c r="M810" s="21">
        <f>IFERROR(VLOOKUP(K810,ORDEN_ERI!A:C,3,0),0)</f>
        <v>9</v>
      </c>
      <c r="N810" s="31">
        <v>335538</v>
      </c>
    </row>
    <row r="811" spans="1:14" x14ac:dyDescent="0.25">
      <c r="A811" s="19">
        <v>860532790</v>
      </c>
      <c r="B811" s="18" t="s">
        <v>374</v>
      </c>
      <c r="C811" s="18"/>
      <c r="D811" s="18" t="s">
        <v>291</v>
      </c>
      <c r="E811" s="18" t="s">
        <v>228</v>
      </c>
      <c r="F811" s="18" t="s">
        <v>224</v>
      </c>
      <c r="G811" s="19">
        <v>2016</v>
      </c>
      <c r="H811" s="24">
        <v>43100</v>
      </c>
      <c r="I811" s="18"/>
      <c r="J811" s="18"/>
      <c r="K811" s="25" t="s">
        <v>4</v>
      </c>
      <c r="L811" s="21" t="str">
        <f>IFERROR(VLOOKUP(K811,ORDEN_ERI!A:C,2,0),0)</f>
        <v>Otros ingresos</v>
      </c>
      <c r="M811" s="21">
        <f>IFERROR(VLOOKUP(K811,ORDEN_ERI!A:C,3,0),0)</f>
        <v>9</v>
      </c>
      <c r="N811" s="31">
        <v>319187</v>
      </c>
    </row>
    <row r="812" spans="1:14" x14ac:dyDescent="0.25">
      <c r="A812" s="19">
        <v>860532790</v>
      </c>
      <c r="B812" s="18" t="s">
        <v>374</v>
      </c>
      <c r="C812" s="18"/>
      <c r="D812" s="18" t="s">
        <v>291</v>
      </c>
      <c r="E812" s="18" t="s">
        <v>228</v>
      </c>
      <c r="F812" s="18" t="s">
        <v>224</v>
      </c>
      <c r="G812" s="19">
        <v>2017</v>
      </c>
      <c r="H812" s="24">
        <v>43100</v>
      </c>
      <c r="I812" s="18"/>
      <c r="J812" s="18"/>
      <c r="K812" s="27" t="s">
        <v>6</v>
      </c>
      <c r="L812" s="21" t="str">
        <f>IFERROR(VLOOKUP(K812,ORDEN_ERI!A:C,2,0),0)</f>
        <v>Gastos de administración</v>
      </c>
      <c r="M812" s="21">
        <f>IFERROR(VLOOKUP(K812,ORDEN_ERI!A:C,3,0),0)</f>
        <v>4</v>
      </c>
      <c r="N812" s="31">
        <v>770215</v>
      </c>
    </row>
    <row r="813" spans="1:14" x14ac:dyDescent="0.25">
      <c r="A813" s="19">
        <v>860532790</v>
      </c>
      <c r="B813" s="18" t="s">
        <v>374</v>
      </c>
      <c r="C813" s="18"/>
      <c r="D813" s="18" t="s">
        <v>291</v>
      </c>
      <c r="E813" s="18" t="s">
        <v>228</v>
      </c>
      <c r="F813" s="18" t="s">
        <v>224</v>
      </c>
      <c r="G813" s="19">
        <v>2016</v>
      </c>
      <c r="H813" s="24">
        <v>43100</v>
      </c>
      <c r="I813" s="18"/>
      <c r="J813" s="18"/>
      <c r="K813" s="25" t="s">
        <v>6</v>
      </c>
      <c r="L813" s="21" t="str">
        <f>IFERROR(VLOOKUP(K813,ORDEN_ERI!A:C,2,0),0)</f>
        <v>Gastos de administración</v>
      </c>
      <c r="M813" s="21">
        <f>IFERROR(VLOOKUP(K813,ORDEN_ERI!A:C,3,0),0)</f>
        <v>4</v>
      </c>
      <c r="N813" s="31">
        <v>692706</v>
      </c>
    </row>
    <row r="814" spans="1:14" x14ac:dyDescent="0.25">
      <c r="A814" s="19">
        <v>860532790</v>
      </c>
      <c r="B814" s="18" t="s">
        <v>374</v>
      </c>
      <c r="C814" s="18"/>
      <c r="D814" s="18" t="s">
        <v>291</v>
      </c>
      <c r="E814" s="18" t="s">
        <v>228</v>
      </c>
      <c r="F814" s="18" t="s">
        <v>224</v>
      </c>
      <c r="G814" s="19">
        <v>2017</v>
      </c>
      <c r="H814" s="24">
        <v>43100</v>
      </c>
      <c r="I814" s="18"/>
      <c r="J814" s="18"/>
      <c r="K814" s="27" t="s">
        <v>395</v>
      </c>
      <c r="L814" s="21" t="str">
        <f>IFERROR(VLOOKUP(K814,ORDEN_ERI!A:C,2,0),0)</f>
        <v>Otros gastos, por función</v>
      </c>
      <c r="M814" s="21">
        <f>IFERROR(VLOOKUP(K814,ORDEN_ERI!A:C,3,0),0)</f>
        <v>6</v>
      </c>
      <c r="N814" s="31">
        <v>63670</v>
      </c>
    </row>
    <row r="815" spans="1:14" x14ac:dyDescent="0.25">
      <c r="A815" s="19">
        <v>860532790</v>
      </c>
      <c r="B815" s="18" t="s">
        <v>374</v>
      </c>
      <c r="C815" s="18"/>
      <c r="D815" s="18" t="s">
        <v>291</v>
      </c>
      <c r="E815" s="18" t="s">
        <v>228</v>
      </c>
      <c r="F815" s="18" t="s">
        <v>224</v>
      </c>
      <c r="G815" s="19">
        <v>2016</v>
      </c>
      <c r="H815" s="24">
        <v>43100</v>
      </c>
      <c r="I815" s="18"/>
      <c r="J815" s="18"/>
      <c r="K815" s="25" t="s">
        <v>395</v>
      </c>
      <c r="L815" s="21" t="str">
        <f>IFERROR(VLOOKUP(K815,ORDEN_ERI!A:C,2,0),0)</f>
        <v>Otros gastos, por función</v>
      </c>
      <c r="M815" s="21">
        <f>IFERROR(VLOOKUP(K815,ORDEN_ERI!A:C,3,0),0)</f>
        <v>6</v>
      </c>
      <c r="N815" s="31">
        <v>77065</v>
      </c>
    </row>
    <row r="816" spans="1:14" x14ac:dyDescent="0.25">
      <c r="A816" s="19">
        <v>860532790</v>
      </c>
      <c r="B816" s="18" t="s">
        <v>374</v>
      </c>
      <c r="C816" s="18"/>
      <c r="D816" s="18" t="s">
        <v>291</v>
      </c>
      <c r="E816" s="18" t="s">
        <v>228</v>
      </c>
      <c r="F816" s="18" t="s">
        <v>224</v>
      </c>
      <c r="G816" s="19">
        <v>2017</v>
      </c>
      <c r="H816" s="24">
        <v>43100</v>
      </c>
      <c r="I816" s="18"/>
      <c r="J816" s="18"/>
      <c r="K816" s="27" t="s">
        <v>15</v>
      </c>
      <c r="L816" s="21" t="str">
        <f>IFERROR(VLOOKUP(K816,ORDEN_ERI!A:C,2,0),0)</f>
        <v>Otras ganancias (pérdidas)</v>
      </c>
      <c r="M816" s="21">
        <f>IFERROR(VLOOKUP(K816,ORDEN_ERI!A:C,3,0),0)</f>
        <v>8</v>
      </c>
      <c r="N816" s="31">
        <v>42921</v>
      </c>
    </row>
    <row r="817" spans="1:14" x14ac:dyDescent="0.25">
      <c r="A817" s="19">
        <v>860532790</v>
      </c>
      <c r="B817" s="18" t="s">
        <v>374</v>
      </c>
      <c r="C817" s="18"/>
      <c r="D817" s="18" t="s">
        <v>291</v>
      </c>
      <c r="E817" s="18" t="s">
        <v>228</v>
      </c>
      <c r="F817" s="18" t="s">
        <v>224</v>
      </c>
      <c r="G817" s="19">
        <v>2016</v>
      </c>
      <c r="H817" s="24">
        <v>43100</v>
      </c>
      <c r="I817" s="18"/>
      <c r="J817" s="18"/>
      <c r="K817" s="25" t="s">
        <v>15</v>
      </c>
      <c r="L817" s="21" t="str">
        <f>IFERROR(VLOOKUP(K817,ORDEN_ERI!A:C,2,0),0)</f>
        <v>Otras ganancias (pérdidas)</v>
      </c>
      <c r="M817" s="21">
        <f>IFERROR(VLOOKUP(K817,ORDEN_ERI!A:C,3,0),0)</f>
        <v>8</v>
      </c>
      <c r="N817" s="31">
        <v>178530</v>
      </c>
    </row>
    <row r="818" spans="1:14" x14ac:dyDescent="0.25">
      <c r="A818" s="19">
        <v>860532790</v>
      </c>
      <c r="B818" s="18" t="s">
        <v>374</v>
      </c>
      <c r="C818" s="18"/>
      <c r="D818" s="18" t="s">
        <v>291</v>
      </c>
      <c r="E818" s="18" t="s">
        <v>228</v>
      </c>
      <c r="F818" s="18" t="s">
        <v>224</v>
      </c>
      <c r="G818" s="19">
        <v>2017</v>
      </c>
      <c r="H818" s="24">
        <v>43100</v>
      </c>
      <c r="I818" s="18"/>
      <c r="J818" s="18"/>
      <c r="K818" s="27" t="s">
        <v>8</v>
      </c>
      <c r="L818" s="21" t="str">
        <f>IFERROR(VLOOKUP(K818,ORDEN_ERI!A:C,2,0),0)</f>
        <v>Ganancia (pérdida) por actividades de operación</v>
      </c>
      <c r="M818" s="21">
        <f>IFERROR(VLOOKUP(K818,ORDEN_ERI!A:C,3,0),0)</f>
        <v>11</v>
      </c>
      <c r="N818" s="31">
        <v>873405</v>
      </c>
    </row>
    <row r="819" spans="1:14" x14ac:dyDescent="0.25">
      <c r="A819" s="19">
        <v>860532790</v>
      </c>
      <c r="B819" s="18" t="s">
        <v>374</v>
      </c>
      <c r="C819" s="18"/>
      <c r="D819" s="18" t="s">
        <v>291</v>
      </c>
      <c r="E819" s="18" t="s">
        <v>228</v>
      </c>
      <c r="F819" s="18" t="s">
        <v>224</v>
      </c>
      <c r="G819" s="19">
        <v>2016</v>
      </c>
      <c r="H819" s="24">
        <v>43100</v>
      </c>
      <c r="I819" s="18"/>
      <c r="J819" s="18"/>
      <c r="K819" s="25" t="s">
        <v>8</v>
      </c>
      <c r="L819" s="21" t="str">
        <f>IFERROR(VLOOKUP(K819,ORDEN_ERI!A:C,2,0),0)</f>
        <v>Ganancia (pérdida) por actividades de operación</v>
      </c>
      <c r="M819" s="21">
        <f>IFERROR(VLOOKUP(K819,ORDEN_ERI!A:C,3,0),0)</f>
        <v>11</v>
      </c>
      <c r="N819" s="31">
        <v>970744</v>
      </c>
    </row>
    <row r="820" spans="1:14" x14ac:dyDescent="0.25">
      <c r="A820" s="19">
        <v>860532790</v>
      </c>
      <c r="B820" s="18" t="s">
        <v>374</v>
      </c>
      <c r="C820" s="18"/>
      <c r="D820" s="18" t="s">
        <v>291</v>
      </c>
      <c r="E820" s="18" t="s">
        <v>228</v>
      </c>
      <c r="F820" s="18" t="s">
        <v>224</v>
      </c>
      <c r="G820" s="19">
        <v>2017</v>
      </c>
      <c r="H820" s="24">
        <v>43100</v>
      </c>
      <c r="I820" s="18"/>
      <c r="J820" s="18"/>
      <c r="K820" s="27" t="s">
        <v>9</v>
      </c>
      <c r="L820" s="21" t="str">
        <f>IFERROR(VLOOKUP(K820,ORDEN_ERI!A:C,2,0),0)</f>
        <v>Ingresos financieros</v>
      </c>
      <c r="M820" s="21">
        <f>IFERROR(VLOOKUP(K820,ORDEN_ERI!A:C,3,0),0)</f>
        <v>13</v>
      </c>
      <c r="N820" s="31">
        <v>45717</v>
      </c>
    </row>
    <row r="821" spans="1:14" x14ac:dyDescent="0.25">
      <c r="A821" s="19">
        <v>860532790</v>
      </c>
      <c r="B821" s="18" t="s">
        <v>374</v>
      </c>
      <c r="C821" s="18"/>
      <c r="D821" s="18" t="s">
        <v>291</v>
      </c>
      <c r="E821" s="18" t="s">
        <v>228</v>
      </c>
      <c r="F821" s="18" t="s">
        <v>224</v>
      </c>
      <c r="G821" s="19">
        <v>2016</v>
      </c>
      <c r="H821" s="24">
        <v>43100</v>
      </c>
      <c r="I821" s="18"/>
      <c r="J821" s="18"/>
      <c r="K821" s="25" t="s">
        <v>9</v>
      </c>
      <c r="L821" s="21" t="str">
        <f>IFERROR(VLOOKUP(K821,ORDEN_ERI!A:C,2,0),0)</f>
        <v>Ingresos financieros</v>
      </c>
      <c r="M821" s="21">
        <f>IFERROR(VLOOKUP(K821,ORDEN_ERI!A:C,3,0),0)</f>
        <v>13</v>
      </c>
      <c r="N821" s="31">
        <v>61290</v>
      </c>
    </row>
    <row r="822" spans="1:14" x14ac:dyDescent="0.25">
      <c r="A822" s="19">
        <v>860532790</v>
      </c>
      <c r="B822" s="18" t="s">
        <v>374</v>
      </c>
      <c r="C822" s="18"/>
      <c r="D822" s="18" t="s">
        <v>291</v>
      </c>
      <c r="E822" s="18" t="s">
        <v>228</v>
      </c>
      <c r="F822" s="18" t="s">
        <v>224</v>
      </c>
      <c r="G822" s="19">
        <v>2017</v>
      </c>
      <c r="H822" s="24">
        <v>43100</v>
      </c>
      <c r="I822" s="18"/>
      <c r="J822" s="18"/>
      <c r="K822" s="27" t="s">
        <v>10</v>
      </c>
      <c r="L822" s="21" t="str">
        <f>IFERROR(VLOOKUP(K822,ORDEN_ERI!A:C,2,0),0)</f>
        <v>Costos financieros</v>
      </c>
      <c r="M822" s="21">
        <f>IFERROR(VLOOKUP(K822,ORDEN_ERI!A:C,3,0),0)</f>
        <v>14</v>
      </c>
      <c r="N822" s="31">
        <v>50444</v>
      </c>
    </row>
    <row r="823" spans="1:14" x14ac:dyDescent="0.25">
      <c r="A823" s="19">
        <v>860532790</v>
      </c>
      <c r="B823" s="18" t="s">
        <v>374</v>
      </c>
      <c r="C823" s="18"/>
      <c r="D823" s="18" t="s">
        <v>291</v>
      </c>
      <c r="E823" s="18" t="s">
        <v>228</v>
      </c>
      <c r="F823" s="18" t="s">
        <v>224</v>
      </c>
      <c r="G823" s="19">
        <v>2016</v>
      </c>
      <c r="H823" s="24">
        <v>43100</v>
      </c>
      <c r="I823" s="18"/>
      <c r="J823" s="18"/>
      <c r="K823" s="25" t="s">
        <v>10</v>
      </c>
      <c r="L823" s="21" t="str">
        <f>IFERROR(VLOOKUP(K823,ORDEN_ERI!A:C,2,0),0)</f>
        <v>Costos financieros</v>
      </c>
      <c r="M823" s="21">
        <f>IFERROR(VLOOKUP(K823,ORDEN_ERI!A:C,3,0),0)</f>
        <v>14</v>
      </c>
      <c r="N823" s="31">
        <v>68151</v>
      </c>
    </row>
    <row r="824" spans="1:14" x14ac:dyDescent="0.25">
      <c r="A824" s="19">
        <v>860532790</v>
      </c>
      <c r="B824" s="18" t="s">
        <v>374</v>
      </c>
      <c r="C824" s="18"/>
      <c r="D824" s="18" t="s">
        <v>291</v>
      </c>
      <c r="E824" s="18" t="s">
        <v>228</v>
      </c>
      <c r="F824" s="18" t="s">
        <v>224</v>
      </c>
      <c r="G824" s="19">
        <v>2017</v>
      </c>
      <c r="H824" s="24">
        <v>43100</v>
      </c>
      <c r="I824" s="18"/>
      <c r="J824" s="18"/>
      <c r="K824" s="27" t="s">
        <v>11</v>
      </c>
      <c r="L824" s="21" t="str">
        <f>IFERROR(VLOOKUP(K824,ORDEN_ERI!A:C,2,0),0)</f>
        <v>Ganancia (pérdida), antes de impuestos</v>
      </c>
      <c r="M824" s="21">
        <f>IFERROR(VLOOKUP(K824,ORDEN_ERI!A:C,3,0),0)</f>
        <v>23</v>
      </c>
      <c r="N824" s="31">
        <v>868678</v>
      </c>
    </row>
    <row r="825" spans="1:14" x14ac:dyDescent="0.25">
      <c r="A825" s="19">
        <v>860532790</v>
      </c>
      <c r="B825" s="18" t="s">
        <v>374</v>
      </c>
      <c r="C825" s="18"/>
      <c r="D825" s="18" t="s">
        <v>291</v>
      </c>
      <c r="E825" s="18" t="s">
        <v>228</v>
      </c>
      <c r="F825" s="18" t="s">
        <v>224</v>
      </c>
      <c r="G825" s="19">
        <v>2016</v>
      </c>
      <c r="H825" s="24">
        <v>43100</v>
      </c>
      <c r="I825" s="18"/>
      <c r="J825" s="18"/>
      <c r="K825" s="25" t="s">
        <v>11</v>
      </c>
      <c r="L825" s="21" t="str">
        <f>IFERROR(VLOOKUP(K825,ORDEN_ERI!A:C,2,0),0)</f>
        <v>Ganancia (pérdida), antes de impuestos</v>
      </c>
      <c r="M825" s="21">
        <f>IFERROR(VLOOKUP(K825,ORDEN_ERI!A:C,3,0),0)</f>
        <v>23</v>
      </c>
      <c r="N825" s="31">
        <v>963883</v>
      </c>
    </row>
    <row r="826" spans="1:14" x14ac:dyDescent="0.25">
      <c r="A826" s="19">
        <v>860532790</v>
      </c>
      <c r="B826" s="18" t="s">
        <v>374</v>
      </c>
      <c r="C826" s="18"/>
      <c r="D826" s="18" t="s">
        <v>291</v>
      </c>
      <c r="E826" s="18" t="s">
        <v>228</v>
      </c>
      <c r="F826" s="18" t="s">
        <v>224</v>
      </c>
      <c r="G826" s="19">
        <v>2017</v>
      </c>
      <c r="H826" s="24">
        <v>43100</v>
      </c>
      <c r="I826" s="18"/>
      <c r="J826" s="18"/>
      <c r="K826" s="27" t="s">
        <v>397</v>
      </c>
      <c r="L826" s="21" t="str">
        <f>IFERROR(VLOOKUP(K826,ORDEN_ERI!A:C,2,0),0)</f>
        <v>Gasto (ingreso) por impuestos, operaciones continuadas</v>
      </c>
      <c r="M826" s="21">
        <f>IFERROR(VLOOKUP(K826,ORDEN_ERI!A:C,3,0),0)</f>
        <v>24</v>
      </c>
      <c r="N826" s="31">
        <v>367094</v>
      </c>
    </row>
    <row r="827" spans="1:14" x14ac:dyDescent="0.25">
      <c r="A827" s="19">
        <v>860532790</v>
      </c>
      <c r="B827" s="18" t="s">
        <v>374</v>
      </c>
      <c r="C827" s="18"/>
      <c r="D827" s="18" t="s">
        <v>291</v>
      </c>
      <c r="E827" s="18" t="s">
        <v>228</v>
      </c>
      <c r="F827" s="18" t="s">
        <v>224</v>
      </c>
      <c r="G827" s="19">
        <v>2016</v>
      </c>
      <c r="H827" s="24">
        <v>43100</v>
      </c>
      <c r="I827" s="18"/>
      <c r="J827" s="18"/>
      <c r="K827" s="25" t="s">
        <v>397</v>
      </c>
      <c r="L827" s="21" t="str">
        <f>IFERROR(VLOOKUP(K827,ORDEN_ERI!A:C,2,0),0)</f>
        <v>Gasto (ingreso) por impuestos, operaciones continuadas</v>
      </c>
      <c r="M827" s="21">
        <f>IFERROR(VLOOKUP(K827,ORDEN_ERI!A:C,3,0),0)</f>
        <v>24</v>
      </c>
      <c r="N827" s="31">
        <v>314837</v>
      </c>
    </row>
    <row r="828" spans="1:14" x14ac:dyDescent="0.25">
      <c r="A828" s="19">
        <v>860532790</v>
      </c>
      <c r="B828" s="18" t="s">
        <v>374</v>
      </c>
      <c r="C828" s="18"/>
      <c r="D828" s="18" t="s">
        <v>291</v>
      </c>
      <c r="E828" s="18" t="s">
        <v>228</v>
      </c>
      <c r="F828" s="18" t="s">
        <v>224</v>
      </c>
      <c r="G828" s="19">
        <v>2017</v>
      </c>
      <c r="H828" s="24">
        <v>43100</v>
      </c>
      <c r="I828" s="18"/>
      <c r="J828" s="18"/>
      <c r="K828" s="27" t="s">
        <v>12</v>
      </c>
      <c r="L828" s="21" t="str">
        <f>IFERROR(VLOOKUP(K828,ORDEN_ERI!A:C,2,0),0)</f>
        <v>Ganancia (pérdida) operaciones continuadas</v>
      </c>
      <c r="M828" s="21">
        <f>IFERROR(VLOOKUP(K828,ORDEN_ERI!A:C,3,0),0)</f>
        <v>26</v>
      </c>
      <c r="N828" s="31">
        <v>501584</v>
      </c>
    </row>
    <row r="829" spans="1:14" x14ac:dyDescent="0.25">
      <c r="A829" s="19">
        <v>860532790</v>
      </c>
      <c r="B829" s="18" t="s">
        <v>374</v>
      </c>
      <c r="C829" s="18"/>
      <c r="D829" s="18" t="s">
        <v>291</v>
      </c>
      <c r="E829" s="18" t="s">
        <v>228</v>
      </c>
      <c r="F829" s="18" t="s">
        <v>224</v>
      </c>
      <c r="G829" s="19">
        <v>2016</v>
      </c>
      <c r="H829" s="24">
        <v>43100</v>
      </c>
      <c r="I829" s="18"/>
      <c r="J829" s="18"/>
      <c r="K829" s="25" t="s">
        <v>12</v>
      </c>
      <c r="L829" s="21" t="str">
        <f>IFERROR(VLOOKUP(K829,ORDEN_ERI!A:C,2,0),0)</f>
        <v>Ganancia (pérdida) operaciones continuadas</v>
      </c>
      <c r="M829" s="21">
        <f>IFERROR(VLOOKUP(K829,ORDEN_ERI!A:C,3,0),0)</f>
        <v>26</v>
      </c>
      <c r="N829" s="31">
        <v>649046</v>
      </c>
    </row>
    <row r="830" spans="1:14" x14ac:dyDescent="0.25">
      <c r="A830" s="19">
        <v>860532790</v>
      </c>
      <c r="B830" s="18" t="s">
        <v>374</v>
      </c>
      <c r="C830" s="18"/>
      <c r="D830" s="18" t="s">
        <v>291</v>
      </c>
      <c r="E830" s="18" t="s">
        <v>228</v>
      </c>
      <c r="F830" s="18" t="s">
        <v>224</v>
      </c>
      <c r="G830" s="19">
        <v>2017</v>
      </c>
      <c r="H830" s="24">
        <v>43100</v>
      </c>
      <c r="I830" s="18"/>
      <c r="J830" s="18"/>
      <c r="K830" s="27" t="s">
        <v>13</v>
      </c>
      <c r="L830" s="21" t="str">
        <f>IFERROR(VLOOKUP(K830,ORDEN_ERI!A:C,2,0),0)</f>
        <v>Ganancia (pérdida)</v>
      </c>
      <c r="M830" s="21">
        <f>IFERROR(VLOOKUP(K830,ORDEN_ERI!A:C,3,0),0)</f>
        <v>28</v>
      </c>
      <c r="N830" s="31">
        <v>501584</v>
      </c>
    </row>
    <row r="831" spans="1:14" x14ac:dyDescent="0.25">
      <c r="A831" s="19">
        <v>860532790</v>
      </c>
      <c r="B831" s="18" t="s">
        <v>374</v>
      </c>
      <c r="C831" s="18"/>
      <c r="D831" s="18" t="s">
        <v>291</v>
      </c>
      <c r="E831" s="18" t="s">
        <v>228</v>
      </c>
      <c r="F831" s="18" t="s">
        <v>224</v>
      </c>
      <c r="G831" s="19">
        <v>2016</v>
      </c>
      <c r="H831" s="24">
        <v>43100</v>
      </c>
      <c r="I831" s="18"/>
      <c r="J831" s="18"/>
      <c r="K831" s="25" t="s">
        <v>13</v>
      </c>
      <c r="L831" s="21" t="str">
        <f>IFERROR(VLOOKUP(K831,ORDEN_ERI!A:C,2,0),0)</f>
        <v>Ganancia (pérdida)</v>
      </c>
      <c r="M831" s="21">
        <f>IFERROR(VLOOKUP(K831,ORDEN_ERI!A:C,3,0),0)</f>
        <v>28</v>
      </c>
      <c r="N831" s="31">
        <v>649046</v>
      </c>
    </row>
    <row r="832" spans="1:14" x14ac:dyDescent="0.25">
      <c r="A832" s="19">
        <v>860505064</v>
      </c>
      <c r="B832" s="18" t="s">
        <v>361</v>
      </c>
      <c r="C832" s="18"/>
      <c r="D832" s="18" t="s">
        <v>291</v>
      </c>
      <c r="E832" s="18" t="s">
        <v>228</v>
      </c>
      <c r="F832" s="18" t="s">
        <v>224</v>
      </c>
      <c r="G832" s="19">
        <v>2017</v>
      </c>
      <c r="H832" s="24">
        <v>43100</v>
      </c>
      <c r="I832" s="18"/>
      <c r="J832" s="18"/>
      <c r="K832" s="25" t="s">
        <v>1</v>
      </c>
      <c r="L832" s="21" t="str">
        <f>IFERROR(VLOOKUP(K832,ORDEN_ERI!A:C,2,0),0)</f>
        <v>Ingresos de actividades ordinarias</v>
      </c>
      <c r="M832" s="21">
        <f>IFERROR(VLOOKUP(K832,ORDEN_ERI!A:C,3,0),0)</f>
        <v>1</v>
      </c>
      <c r="N832" s="31">
        <v>14767301</v>
      </c>
    </row>
    <row r="833" spans="1:14" x14ac:dyDescent="0.25">
      <c r="A833" s="19">
        <v>860505064</v>
      </c>
      <c r="B833" s="18" t="s">
        <v>361</v>
      </c>
      <c r="C833" s="18"/>
      <c r="D833" s="18" t="s">
        <v>291</v>
      </c>
      <c r="E833" s="18" t="s">
        <v>228</v>
      </c>
      <c r="F833" s="18" t="s">
        <v>224</v>
      </c>
      <c r="G833" s="19">
        <v>2016</v>
      </c>
      <c r="H833" s="24">
        <v>43100</v>
      </c>
      <c r="I833" s="18"/>
      <c r="J833" s="18"/>
      <c r="K833" s="25" t="s">
        <v>1</v>
      </c>
      <c r="L833" s="21" t="str">
        <f>IFERROR(VLOOKUP(K833,ORDEN_ERI!A:C,2,0),0)</f>
        <v>Ingresos de actividades ordinarias</v>
      </c>
      <c r="M833" s="21">
        <f>IFERROR(VLOOKUP(K833,ORDEN_ERI!A:C,3,0),0)</f>
        <v>1</v>
      </c>
      <c r="N833" s="31">
        <v>15713841</v>
      </c>
    </row>
    <row r="834" spans="1:14" x14ac:dyDescent="0.25">
      <c r="A834" s="19">
        <v>860505064</v>
      </c>
      <c r="B834" s="18" t="s">
        <v>361</v>
      </c>
      <c r="C834" s="18"/>
      <c r="D834" s="18" t="s">
        <v>291</v>
      </c>
      <c r="E834" s="18" t="s">
        <v>228</v>
      </c>
      <c r="F834" s="18" t="s">
        <v>224</v>
      </c>
      <c r="G834" s="19">
        <v>2017</v>
      </c>
      <c r="H834" s="24">
        <v>43100</v>
      </c>
      <c r="I834" s="18"/>
      <c r="J834" s="18"/>
      <c r="K834" s="25" t="s">
        <v>2</v>
      </c>
      <c r="L834" s="21" t="str">
        <f>IFERROR(VLOOKUP(K834,ORDEN_ERI!A:C,2,0),0)</f>
        <v>Costo de ventas</v>
      </c>
      <c r="M834" s="21">
        <f>IFERROR(VLOOKUP(K834,ORDEN_ERI!A:C,3,0),0)</f>
        <v>2</v>
      </c>
      <c r="N834" s="31">
        <v>11057196</v>
      </c>
    </row>
    <row r="835" spans="1:14" x14ac:dyDescent="0.25">
      <c r="A835" s="19">
        <v>860505064</v>
      </c>
      <c r="B835" s="18" t="s">
        <v>361</v>
      </c>
      <c r="C835" s="18"/>
      <c r="D835" s="18" t="s">
        <v>291</v>
      </c>
      <c r="E835" s="18" t="s">
        <v>228</v>
      </c>
      <c r="F835" s="18" t="s">
        <v>224</v>
      </c>
      <c r="G835" s="19">
        <v>2016</v>
      </c>
      <c r="H835" s="24">
        <v>43100</v>
      </c>
      <c r="I835" s="18"/>
      <c r="J835" s="18"/>
      <c r="K835" s="25" t="s">
        <v>2</v>
      </c>
      <c r="L835" s="21" t="str">
        <f>IFERROR(VLOOKUP(K835,ORDEN_ERI!A:C,2,0),0)</f>
        <v>Costo de ventas</v>
      </c>
      <c r="M835" s="21">
        <f>IFERROR(VLOOKUP(K835,ORDEN_ERI!A:C,3,0),0)</f>
        <v>2</v>
      </c>
      <c r="N835" s="31">
        <v>11978221</v>
      </c>
    </row>
    <row r="836" spans="1:14" x14ac:dyDescent="0.25">
      <c r="A836" s="19">
        <v>860505064</v>
      </c>
      <c r="B836" s="18" t="s">
        <v>361</v>
      </c>
      <c r="C836" s="18"/>
      <c r="D836" s="18" t="s">
        <v>291</v>
      </c>
      <c r="E836" s="18" t="s">
        <v>228</v>
      </c>
      <c r="F836" s="18" t="s">
        <v>224</v>
      </c>
      <c r="G836" s="19">
        <v>2017</v>
      </c>
      <c r="H836" s="24">
        <v>43100</v>
      </c>
      <c r="I836" s="18"/>
      <c r="J836" s="18"/>
      <c r="K836" s="25" t="s">
        <v>3</v>
      </c>
      <c r="L836" s="21" t="str">
        <f>IFERROR(VLOOKUP(K836,ORDEN_ERI!A:C,2,0),0)</f>
        <v>Ganancia bruta</v>
      </c>
      <c r="M836" s="21">
        <f>IFERROR(VLOOKUP(K836,ORDEN_ERI!A:C,3,0),0)</f>
        <v>3</v>
      </c>
      <c r="N836" s="31">
        <v>3710105</v>
      </c>
    </row>
    <row r="837" spans="1:14" x14ac:dyDescent="0.25">
      <c r="A837" s="19">
        <v>860505064</v>
      </c>
      <c r="B837" s="18" t="s">
        <v>361</v>
      </c>
      <c r="C837" s="18"/>
      <c r="D837" s="18" t="s">
        <v>291</v>
      </c>
      <c r="E837" s="18" t="s">
        <v>228</v>
      </c>
      <c r="F837" s="18" t="s">
        <v>224</v>
      </c>
      <c r="G837" s="19">
        <v>2016</v>
      </c>
      <c r="H837" s="24">
        <v>43100</v>
      </c>
      <c r="I837" s="18"/>
      <c r="J837" s="18"/>
      <c r="K837" s="25" t="s">
        <v>3</v>
      </c>
      <c r="L837" s="21" t="str">
        <f>IFERROR(VLOOKUP(K837,ORDEN_ERI!A:C,2,0),0)</f>
        <v>Ganancia bruta</v>
      </c>
      <c r="M837" s="21">
        <f>IFERROR(VLOOKUP(K837,ORDEN_ERI!A:C,3,0),0)</f>
        <v>3</v>
      </c>
      <c r="N837" s="31">
        <v>3735620</v>
      </c>
    </row>
    <row r="838" spans="1:14" x14ac:dyDescent="0.25">
      <c r="A838" s="19">
        <v>860505064</v>
      </c>
      <c r="B838" s="18" t="s">
        <v>361</v>
      </c>
      <c r="C838" s="18"/>
      <c r="D838" s="18" t="s">
        <v>291</v>
      </c>
      <c r="E838" s="18" t="s">
        <v>228</v>
      </c>
      <c r="F838" s="18" t="s">
        <v>224</v>
      </c>
      <c r="G838" s="19">
        <v>2017</v>
      </c>
      <c r="H838" s="24">
        <v>43100</v>
      </c>
      <c r="I838" s="18"/>
      <c r="J838" s="18"/>
      <c r="K838" s="25" t="s">
        <v>4</v>
      </c>
      <c r="L838" s="21" t="str">
        <f>IFERROR(VLOOKUP(K838,ORDEN_ERI!A:C,2,0),0)</f>
        <v>Otros ingresos</v>
      </c>
      <c r="M838" s="21">
        <f>IFERROR(VLOOKUP(K838,ORDEN_ERI!A:C,3,0),0)</f>
        <v>9</v>
      </c>
      <c r="N838" s="31">
        <v>306175</v>
      </c>
    </row>
    <row r="839" spans="1:14" x14ac:dyDescent="0.25">
      <c r="A839" s="19">
        <v>860505064</v>
      </c>
      <c r="B839" s="18" t="s">
        <v>361</v>
      </c>
      <c r="C839" s="18"/>
      <c r="D839" s="18" t="s">
        <v>291</v>
      </c>
      <c r="E839" s="18" t="s">
        <v>228</v>
      </c>
      <c r="F839" s="18" t="s">
        <v>224</v>
      </c>
      <c r="G839" s="19">
        <v>2016</v>
      </c>
      <c r="H839" s="24">
        <v>43100</v>
      </c>
      <c r="I839" s="18"/>
      <c r="J839" s="18"/>
      <c r="K839" s="25" t="s">
        <v>4</v>
      </c>
      <c r="L839" s="21" t="str">
        <f>IFERROR(VLOOKUP(K839,ORDEN_ERI!A:C,2,0),0)</f>
        <v>Otros ingresos</v>
      </c>
      <c r="M839" s="21">
        <f>IFERROR(VLOOKUP(K839,ORDEN_ERI!A:C,3,0),0)</f>
        <v>9</v>
      </c>
      <c r="N839" s="31">
        <v>136992</v>
      </c>
    </row>
    <row r="840" spans="1:14" x14ac:dyDescent="0.25">
      <c r="A840" s="19">
        <v>860505064</v>
      </c>
      <c r="B840" s="18" t="s">
        <v>361</v>
      </c>
      <c r="C840" s="18"/>
      <c r="D840" s="18" t="s">
        <v>291</v>
      </c>
      <c r="E840" s="18" t="s">
        <v>228</v>
      </c>
      <c r="F840" s="18" t="s">
        <v>224</v>
      </c>
      <c r="G840" s="19">
        <v>2017</v>
      </c>
      <c r="H840" s="24">
        <v>43100</v>
      </c>
      <c r="I840" s="18"/>
      <c r="J840" s="18"/>
      <c r="K840" s="25" t="s">
        <v>6</v>
      </c>
      <c r="L840" s="21" t="str">
        <f>IFERROR(VLOOKUP(K840,ORDEN_ERI!A:C,2,0),0)</f>
        <v>Gastos de administración</v>
      </c>
      <c r="M840" s="21">
        <f>IFERROR(VLOOKUP(K840,ORDEN_ERI!A:C,3,0),0)</f>
        <v>4</v>
      </c>
      <c r="N840" s="31">
        <v>2946832</v>
      </c>
    </row>
    <row r="841" spans="1:14" x14ac:dyDescent="0.25">
      <c r="A841" s="19">
        <v>860505064</v>
      </c>
      <c r="B841" s="18" t="s">
        <v>361</v>
      </c>
      <c r="C841" s="18"/>
      <c r="D841" s="18" t="s">
        <v>291</v>
      </c>
      <c r="E841" s="18" t="s">
        <v>228</v>
      </c>
      <c r="F841" s="18" t="s">
        <v>224</v>
      </c>
      <c r="G841" s="19">
        <v>2016</v>
      </c>
      <c r="H841" s="24">
        <v>43100</v>
      </c>
      <c r="I841" s="18"/>
      <c r="J841" s="18"/>
      <c r="K841" s="25" t="s">
        <v>6</v>
      </c>
      <c r="L841" s="21" t="str">
        <f>IFERROR(VLOOKUP(K841,ORDEN_ERI!A:C,2,0),0)</f>
        <v>Gastos de administración</v>
      </c>
      <c r="M841" s="21">
        <f>IFERROR(VLOOKUP(K841,ORDEN_ERI!A:C,3,0),0)</f>
        <v>4</v>
      </c>
      <c r="N841" s="31">
        <v>2974407</v>
      </c>
    </row>
    <row r="842" spans="1:14" x14ac:dyDescent="0.25">
      <c r="A842" s="19">
        <v>860505064</v>
      </c>
      <c r="B842" s="18" t="s">
        <v>361</v>
      </c>
      <c r="C842" s="18"/>
      <c r="D842" s="18" t="s">
        <v>291</v>
      </c>
      <c r="E842" s="18" t="s">
        <v>228</v>
      </c>
      <c r="F842" s="18" t="s">
        <v>224</v>
      </c>
      <c r="G842" s="19">
        <v>2017</v>
      </c>
      <c r="H842" s="24">
        <v>43100</v>
      </c>
      <c r="I842" s="18"/>
      <c r="J842" s="18"/>
      <c r="K842" s="25" t="s">
        <v>395</v>
      </c>
      <c r="L842" s="21" t="str">
        <f>IFERROR(VLOOKUP(K842,ORDEN_ERI!A:C,2,0),0)</f>
        <v>Otros gastos, por función</v>
      </c>
      <c r="M842" s="21">
        <f>IFERROR(VLOOKUP(K842,ORDEN_ERI!A:C,3,0),0)</f>
        <v>6</v>
      </c>
      <c r="N842" s="31">
        <v>247287</v>
      </c>
    </row>
    <row r="843" spans="1:14" x14ac:dyDescent="0.25">
      <c r="A843" s="19">
        <v>860505064</v>
      </c>
      <c r="B843" s="18" t="s">
        <v>361</v>
      </c>
      <c r="C843" s="18"/>
      <c r="D843" s="18" t="s">
        <v>291</v>
      </c>
      <c r="E843" s="18" t="s">
        <v>228</v>
      </c>
      <c r="F843" s="18" t="s">
        <v>224</v>
      </c>
      <c r="G843" s="19">
        <v>2016</v>
      </c>
      <c r="H843" s="24">
        <v>43100</v>
      </c>
      <c r="I843" s="18"/>
      <c r="J843" s="18"/>
      <c r="K843" s="25" t="s">
        <v>395</v>
      </c>
      <c r="L843" s="21" t="str">
        <f>IFERROR(VLOOKUP(K843,ORDEN_ERI!A:C,2,0),0)</f>
        <v>Otros gastos, por función</v>
      </c>
      <c r="M843" s="21">
        <f>IFERROR(VLOOKUP(K843,ORDEN_ERI!A:C,3,0),0)</f>
        <v>6</v>
      </c>
      <c r="N843" s="31">
        <v>121260</v>
      </c>
    </row>
    <row r="844" spans="1:14" x14ac:dyDescent="0.25">
      <c r="A844" s="19">
        <v>860505064</v>
      </c>
      <c r="B844" s="18" t="s">
        <v>361</v>
      </c>
      <c r="C844" s="18"/>
      <c r="D844" s="18" t="s">
        <v>291</v>
      </c>
      <c r="E844" s="18" t="s">
        <v>228</v>
      </c>
      <c r="F844" s="18" t="s">
        <v>224</v>
      </c>
      <c r="G844" s="19">
        <v>2017</v>
      </c>
      <c r="H844" s="24">
        <v>43100</v>
      </c>
      <c r="I844" s="18"/>
      <c r="J844" s="18"/>
      <c r="K844" s="25" t="s">
        <v>8</v>
      </c>
      <c r="L844" s="21" t="str">
        <f>IFERROR(VLOOKUP(K844,ORDEN_ERI!A:C,2,0),0)</f>
        <v>Ganancia (pérdida) por actividades de operación</v>
      </c>
      <c r="M844" s="21">
        <f>IFERROR(VLOOKUP(K844,ORDEN_ERI!A:C,3,0),0)</f>
        <v>11</v>
      </c>
      <c r="N844" s="31">
        <v>822161</v>
      </c>
    </row>
    <row r="845" spans="1:14" x14ac:dyDescent="0.25">
      <c r="A845" s="19">
        <v>860505064</v>
      </c>
      <c r="B845" s="18" t="s">
        <v>361</v>
      </c>
      <c r="C845" s="18"/>
      <c r="D845" s="18" t="s">
        <v>291</v>
      </c>
      <c r="E845" s="18" t="s">
        <v>228</v>
      </c>
      <c r="F845" s="18" t="s">
        <v>224</v>
      </c>
      <c r="G845" s="19">
        <v>2016</v>
      </c>
      <c r="H845" s="24">
        <v>43100</v>
      </c>
      <c r="I845" s="18"/>
      <c r="J845" s="18"/>
      <c r="K845" s="25" t="s">
        <v>8</v>
      </c>
      <c r="L845" s="21" t="str">
        <f>IFERROR(VLOOKUP(K845,ORDEN_ERI!A:C,2,0),0)</f>
        <v>Ganancia (pérdida) por actividades de operación</v>
      </c>
      <c r="M845" s="21">
        <f>IFERROR(VLOOKUP(K845,ORDEN_ERI!A:C,3,0),0)</f>
        <v>11</v>
      </c>
      <c r="N845" s="31">
        <v>776945</v>
      </c>
    </row>
    <row r="846" spans="1:14" x14ac:dyDescent="0.25">
      <c r="A846" s="19">
        <v>860505064</v>
      </c>
      <c r="B846" s="18" t="s">
        <v>361</v>
      </c>
      <c r="C846" s="18"/>
      <c r="D846" s="18" t="s">
        <v>291</v>
      </c>
      <c r="E846" s="18" t="s">
        <v>228</v>
      </c>
      <c r="F846" s="18" t="s">
        <v>224</v>
      </c>
      <c r="G846" s="19">
        <v>2017</v>
      </c>
      <c r="H846" s="24">
        <v>43100</v>
      </c>
      <c r="I846" s="18"/>
      <c r="J846" s="18"/>
      <c r="K846" s="25" t="s">
        <v>11</v>
      </c>
      <c r="L846" s="21" t="str">
        <f>IFERROR(VLOOKUP(K846,ORDEN_ERI!A:C,2,0),0)</f>
        <v>Ganancia (pérdida), antes de impuestos</v>
      </c>
      <c r="M846" s="21">
        <f>IFERROR(VLOOKUP(K846,ORDEN_ERI!A:C,3,0),0)</f>
        <v>23</v>
      </c>
      <c r="N846" s="31">
        <v>822161</v>
      </c>
    </row>
    <row r="847" spans="1:14" x14ac:dyDescent="0.25">
      <c r="A847" s="19">
        <v>860505064</v>
      </c>
      <c r="B847" s="18" t="s">
        <v>361</v>
      </c>
      <c r="C847" s="18"/>
      <c r="D847" s="18" t="s">
        <v>291</v>
      </c>
      <c r="E847" s="18" t="s">
        <v>228</v>
      </c>
      <c r="F847" s="18" t="s">
        <v>224</v>
      </c>
      <c r="G847" s="19">
        <v>2016</v>
      </c>
      <c r="H847" s="24">
        <v>43100</v>
      </c>
      <c r="I847" s="18"/>
      <c r="J847" s="18"/>
      <c r="K847" s="25" t="s">
        <v>11</v>
      </c>
      <c r="L847" s="21" t="str">
        <f>IFERROR(VLOOKUP(K847,ORDEN_ERI!A:C,2,0),0)</f>
        <v>Ganancia (pérdida), antes de impuestos</v>
      </c>
      <c r="M847" s="21">
        <f>IFERROR(VLOOKUP(K847,ORDEN_ERI!A:C,3,0),0)</f>
        <v>23</v>
      </c>
      <c r="N847" s="31">
        <v>776945</v>
      </c>
    </row>
    <row r="848" spans="1:14" x14ac:dyDescent="0.25">
      <c r="A848" s="19">
        <v>860505064</v>
      </c>
      <c r="B848" s="18" t="s">
        <v>361</v>
      </c>
      <c r="C848" s="18"/>
      <c r="D848" s="18" t="s">
        <v>291</v>
      </c>
      <c r="E848" s="18" t="s">
        <v>228</v>
      </c>
      <c r="F848" s="18" t="s">
        <v>224</v>
      </c>
      <c r="G848" s="19">
        <v>2017</v>
      </c>
      <c r="H848" s="24">
        <v>43100</v>
      </c>
      <c r="I848" s="18"/>
      <c r="J848" s="18"/>
      <c r="K848" s="25" t="s">
        <v>397</v>
      </c>
      <c r="L848" s="21" t="str">
        <f>IFERROR(VLOOKUP(K848,ORDEN_ERI!A:C,2,0),0)</f>
        <v>Gasto (ingreso) por impuestos, operaciones continuadas</v>
      </c>
      <c r="M848" s="21">
        <f>IFERROR(VLOOKUP(K848,ORDEN_ERI!A:C,3,0),0)</f>
        <v>24</v>
      </c>
      <c r="N848" s="31">
        <v>332272</v>
      </c>
    </row>
    <row r="849" spans="1:14" x14ac:dyDescent="0.25">
      <c r="A849" s="19">
        <v>860505064</v>
      </c>
      <c r="B849" s="18" t="s">
        <v>361</v>
      </c>
      <c r="C849" s="18"/>
      <c r="D849" s="18" t="s">
        <v>291</v>
      </c>
      <c r="E849" s="18" t="s">
        <v>228</v>
      </c>
      <c r="F849" s="18" t="s">
        <v>224</v>
      </c>
      <c r="G849" s="19">
        <v>2016</v>
      </c>
      <c r="H849" s="24">
        <v>43100</v>
      </c>
      <c r="I849" s="18"/>
      <c r="J849" s="18"/>
      <c r="K849" s="25" t="s">
        <v>397</v>
      </c>
      <c r="L849" s="21" t="str">
        <f>IFERROR(VLOOKUP(K849,ORDEN_ERI!A:C,2,0),0)</f>
        <v>Gasto (ingreso) por impuestos, operaciones continuadas</v>
      </c>
      <c r="M849" s="21">
        <f>IFERROR(VLOOKUP(K849,ORDEN_ERI!A:C,3,0),0)</f>
        <v>24</v>
      </c>
      <c r="N849" s="31">
        <v>293288</v>
      </c>
    </row>
    <row r="850" spans="1:14" x14ac:dyDescent="0.25">
      <c r="A850" s="19">
        <v>860505064</v>
      </c>
      <c r="B850" s="18" t="s">
        <v>361</v>
      </c>
      <c r="C850" s="18"/>
      <c r="D850" s="18" t="s">
        <v>291</v>
      </c>
      <c r="E850" s="18" t="s">
        <v>228</v>
      </c>
      <c r="F850" s="18" t="s">
        <v>224</v>
      </c>
      <c r="G850" s="19">
        <v>2017</v>
      </c>
      <c r="H850" s="24">
        <v>43100</v>
      </c>
      <c r="I850" s="18"/>
      <c r="J850" s="18"/>
      <c r="K850" s="25" t="s">
        <v>12</v>
      </c>
      <c r="L850" s="21" t="str">
        <f>IFERROR(VLOOKUP(K850,ORDEN_ERI!A:C,2,0),0)</f>
        <v>Ganancia (pérdida) operaciones continuadas</v>
      </c>
      <c r="M850" s="21">
        <f>IFERROR(VLOOKUP(K850,ORDEN_ERI!A:C,3,0),0)</f>
        <v>26</v>
      </c>
      <c r="N850" s="31">
        <v>489889</v>
      </c>
    </row>
    <row r="851" spans="1:14" x14ac:dyDescent="0.25">
      <c r="A851" s="19">
        <v>860505064</v>
      </c>
      <c r="B851" s="18" t="s">
        <v>361</v>
      </c>
      <c r="C851" s="18"/>
      <c r="D851" s="18" t="s">
        <v>291</v>
      </c>
      <c r="E851" s="18" t="s">
        <v>228</v>
      </c>
      <c r="F851" s="18" t="s">
        <v>224</v>
      </c>
      <c r="G851" s="19">
        <v>2016</v>
      </c>
      <c r="H851" s="24">
        <v>43100</v>
      </c>
      <c r="I851" s="18"/>
      <c r="J851" s="18"/>
      <c r="K851" s="25" t="s">
        <v>12</v>
      </c>
      <c r="L851" s="21" t="str">
        <f>IFERROR(VLOOKUP(K851,ORDEN_ERI!A:C,2,0),0)</f>
        <v>Ganancia (pérdida) operaciones continuadas</v>
      </c>
      <c r="M851" s="21">
        <f>IFERROR(VLOOKUP(K851,ORDEN_ERI!A:C,3,0),0)</f>
        <v>26</v>
      </c>
      <c r="N851" s="31">
        <v>483657</v>
      </c>
    </row>
    <row r="852" spans="1:14" x14ac:dyDescent="0.25">
      <c r="A852" s="19">
        <v>860505064</v>
      </c>
      <c r="B852" s="18" t="s">
        <v>361</v>
      </c>
      <c r="C852" s="18"/>
      <c r="D852" s="18" t="s">
        <v>291</v>
      </c>
      <c r="E852" s="18" t="s">
        <v>228</v>
      </c>
      <c r="F852" s="18" t="s">
        <v>224</v>
      </c>
      <c r="G852" s="19">
        <v>2017</v>
      </c>
      <c r="H852" s="24">
        <v>43100</v>
      </c>
      <c r="I852" s="18"/>
      <c r="J852" s="18"/>
      <c r="K852" s="25" t="s">
        <v>13</v>
      </c>
      <c r="L852" s="21" t="str">
        <f>IFERROR(VLOOKUP(K852,ORDEN_ERI!A:C,2,0),0)</f>
        <v>Ganancia (pérdida)</v>
      </c>
      <c r="M852" s="21">
        <f>IFERROR(VLOOKUP(K852,ORDEN_ERI!A:C,3,0),0)</f>
        <v>28</v>
      </c>
      <c r="N852" s="31">
        <v>489889</v>
      </c>
    </row>
    <row r="853" spans="1:14" x14ac:dyDescent="0.25">
      <c r="A853" s="19">
        <v>860505064</v>
      </c>
      <c r="B853" s="18" t="s">
        <v>361</v>
      </c>
      <c r="C853" s="18"/>
      <c r="D853" s="18" t="s">
        <v>291</v>
      </c>
      <c r="E853" s="18" t="s">
        <v>228</v>
      </c>
      <c r="F853" s="18" t="s">
        <v>224</v>
      </c>
      <c r="G853" s="19">
        <v>2016</v>
      </c>
      <c r="H853" s="24">
        <v>43100</v>
      </c>
      <c r="I853" s="18"/>
      <c r="J853" s="18"/>
      <c r="K853" s="25" t="s">
        <v>13</v>
      </c>
      <c r="L853" s="21" t="str">
        <f>IFERROR(VLOOKUP(K853,ORDEN_ERI!A:C,2,0),0)</f>
        <v>Ganancia (pérdida)</v>
      </c>
      <c r="M853" s="21">
        <f>IFERROR(VLOOKUP(K853,ORDEN_ERI!A:C,3,0),0)</f>
        <v>28</v>
      </c>
      <c r="N853" s="31">
        <v>483657</v>
      </c>
    </row>
    <row r="854" spans="1:14" x14ac:dyDescent="0.25">
      <c r="A854" s="21">
        <v>860000656</v>
      </c>
      <c r="B854" s="18" t="s">
        <v>221</v>
      </c>
      <c r="C854" s="18"/>
      <c r="D854" s="18" t="s">
        <v>222</v>
      </c>
      <c r="E854" s="18" t="s">
        <v>223</v>
      </c>
      <c r="F854" s="18" t="s">
        <v>224</v>
      </c>
      <c r="G854" s="22">
        <v>2016</v>
      </c>
      <c r="H854" s="23">
        <v>43100</v>
      </c>
      <c r="I854" s="18"/>
      <c r="J854" s="18"/>
      <c r="K854" s="21" t="s">
        <v>1</v>
      </c>
      <c r="L854" s="21" t="str">
        <f>IFERROR(VLOOKUP(K854,ORDEN_ERI!A:C,2,0),0)</f>
        <v>Ingresos de actividades ordinarias</v>
      </c>
      <c r="M854" s="21">
        <f>IFERROR(VLOOKUP(K854,ORDEN_ERI!A:C,3,0),0)</f>
        <v>1</v>
      </c>
      <c r="N854" s="30">
        <v>161023348</v>
      </c>
    </row>
    <row r="855" spans="1:14" x14ac:dyDescent="0.25">
      <c r="A855" s="21">
        <v>860000656</v>
      </c>
      <c r="B855" s="18" t="s">
        <v>221</v>
      </c>
      <c r="C855" s="18"/>
      <c r="D855" s="18" t="s">
        <v>222</v>
      </c>
      <c r="E855" s="18" t="s">
        <v>223</v>
      </c>
      <c r="F855" s="18" t="s">
        <v>224</v>
      </c>
      <c r="G855" s="22">
        <v>2017</v>
      </c>
      <c r="H855" s="23">
        <v>43100</v>
      </c>
      <c r="I855" s="18"/>
      <c r="J855" s="18"/>
      <c r="K855" s="21" t="s">
        <v>1</v>
      </c>
      <c r="L855" s="21" t="str">
        <f>IFERROR(VLOOKUP(K855,ORDEN_ERI!A:C,2,0),0)</f>
        <v>Ingresos de actividades ordinarias</v>
      </c>
      <c r="M855" s="21">
        <f>IFERROR(VLOOKUP(K855,ORDEN_ERI!A:C,3,0),0)</f>
        <v>1</v>
      </c>
      <c r="N855" s="30">
        <v>192585925</v>
      </c>
    </row>
    <row r="856" spans="1:14" x14ac:dyDescent="0.25">
      <c r="A856" s="21">
        <v>860000656</v>
      </c>
      <c r="B856" s="18" t="s">
        <v>221</v>
      </c>
      <c r="C856" s="18"/>
      <c r="D856" s="18" t="s">
        <v>222</v>
      </c>
      <c r="E856" s="18" t="s">
        <v>223</v>
      </c>
      <c r="F856" s="18" t="s">
        <v>224</v>
      </c>
      <c r="G856" s="22">
        <v>2016</v>
      </c>
      <c r="H856" s="23">
        <v>43100</v>
      </c>
      <c r="I856" s="18"/>
      <c r="J856" s="18"/>
      <c r="K856" s="21" t="s">
        <v>2</v>
      </c>
      <c r="L856" s="21" t="str">
        <f>IFERROR(VLOOKUP(K856,ORDEN_ERI!A:C,2,0),0)</f>
        <v>Costo de ventas</v>
      </c>
      <c r="M856" s="21">
        <f>IFERROR(VLOOKUP(K856,ORDEN_ERI!A:C,3,0),0)</f>
        <v>2</v>
      </c>
      <c r="N856" s="30">
        <v>125328936</v>
      </c>
    </row>
    <row r="857" spans="1:14" x14ac:dyDescent="0.25">
      <c r="A857" s="21">
        <v>860000656</v>
      </c>
      <c r="B857" s="18" t="s">
        <v>221</v>
      </c>
      <c r="C857" s="18"/>
      <c r="D857" s="18" t="s">
        <v>222</v>
      </c>
      <c r="E857" s="18" t="s">
        <v>223</v>
      </c>
      <c r="F857" s="18" t="s">
        <v>224</v>
      </c>
      <c r="G857" s="22">
        <v>2017</v>
      </c>
      <c r="H857" s="23">
        <v>43100</v>
      </c>
      <c r="I857" s="18"/>
      <c r="J857" s="18"/>
      <c r="K857" s="21" t="s">
        <v>2</v>
      </c>
      <c r="L857" s="21" t="str">
        <f>IFERROR(VLOOKUP(K857,ORDEN_ERI!A:C,2,0),0)</f>
        <v>Costo de ventas</v>
      </c>
      <c r="M857" s="21">
        <f>IFERROR(VLOOKUP(K857,ORDEN_ERI!A:C,3,0),0)</f>
        <v>2</v>
      </c>
      <c r="N857" s="30">
        <v>157400297</v>
      </c>
    </row>
    <row r="858" spans="1:14" x14ac:dyDescent="0.25">
      <c r="A858" s="21">
        <v>860000656</v>
      </c>
      <c r="B858" s="18" t="s">
        <v>221</v>
      </c>
      <c r="C858" s="18"/>
      <c r="D858" s="18" t="s">
        <v>222</v>
      </c>
      <c r="E858" s="18" t="s">
        <v>223</v>
      </c>
      <c r="F858" s="18" t="s">
        <v>224</v>
      </c>
      <c r="G858" s="22">
        <v>2016</v>
      </c>
      <c r="H858" s="23">
        <v>43100</v>
      </c>
      <c r="I858" s="18"/>
      <c r="J858" s="18"/>
      <c r="K858" s="21" t="s">
        <v>3</v>
      </c>
      <c r="L858" s="21" t="str">
        <f>IFERROR(VLOOKUP(K858,ORDEN_ERI!A:C,2,0),0)</f>
        <v>Ganancia bruta</v>
      </c>
      <c r="M858" s="21">
        <f>IFERROR(VLOOKUP(K858,ORDEN_ERI!A:C,3,0),0)</f>
        <v>3</v>
      </c>
      <c r="N858" s="30">
        <v>35694412</v>
      </c>
    </row>
    <row r="859" spans="1:14" x14ac:dyDescent="0.25">
      <c r="A859" s="21">
        <v>860000656</v>
      </c>
      <c r="B859" s="18" t="s">
        <v>221</v>
      </c>
      <c r="C859" s="18"/>
      <c r="D859" s="18" t="s">
        <v>222</v>
      </c>
      <c r="E859" s="18" t="s">
        <v>223</v>
      </c>
      <c r="F859" s="18" t="s">
        <v>224</v>
      </c>
      <c r="G859" s="22">
        <v>2017</v>
      </c>
      <c r="H859" s="23">
        <v>43100</v>
      </c>
      <c r="I859" s="18"/>
      <c r="J859" s="18"/>
      <c r="K859" s="21" t="s">
        <v>3</v>
      </c>
      <c r="L859" s="21" t="str">
        <f>IFERROR(VLOOKUP(K859,ORDEN_ERI!A:C,2,0),0)</f>
        <v>Ganancia bruta</v>
      </c>
      <c r="M859" s="21">
        <f>IFERROR(VLOOKUP(K859,ORDEN_ERI!A:C,3,0),0)</f>
        <v>3</v>
      </c>
      <c r="N859" s="30">
        <v>35185628</v>
      </c>
    </row>
    <row r="860" spans="1:14" x14ac:dyDescent="0.25">
      <c r="A860" s="21">
        <v>860000656</v>
      </c>
      <c r="B860" s="18" t="s">
        <v>221</v>
      </c>
      <c r="C860" s="18"/>
      <c r="D860" s="18" t="s">
        <v>222</v>
      </c>
      <c r="E860" s="18" t="s">
        <v>223</v>
      </c>
      <c r="F860" s="18" t="s">
        <v>224</v>
      </c>
      <c r="G860" s="22">
        <v>2016</v>
      </c>
      <c r="H860" s="23">
        <v>43100</v>
      </c>
      <c r="I860" s="18"/>
      <c r="J860" s="18"/>
      <c r="K860" s="21" t="s">
        <v>4</v>
      </c>
      <c r="L860" s="21" t="str">
        <f>IFERROR(VLOOKUP(K860,ORDEN_ERI!A:C,2,0),0)</f>
        <v>Otros ingresos</v>
      </c>
      <c r="M860" s="21">
        <f>IFERROR(VLOOKUP(K860,ORDEN_ERI!A:C,3,0),0)</f>
        <v>9</v>
      </c>
      <c r="N860" s="30">
        <v>5422925</v>
      </c>
    </row>
    <row r="861" spans="1:14" x14ac:dyDescent="0.25">
      <c r="A861" s="21">
        <v>860000656</v>
      </c>
      <c r="B861" s="18" t="s">
        <v>221</v>
      </c>
      <c r="C861" s="18"/>
      <c r="D861" s="18" t="s">
        <v>222</v>
      </c>
      <c r="E861" s="18" t="s">
        <v>223</v>
      </c>
      <c r="F861" s="18" t="s">
        <v>224</v>
      </c>
      <c r="G861" s="22">
        <v>2017</v>
      </c>
      <c r="H861" s="23">
        <v>43100</v>
      </c>
      <c r="I861" s="18"/>
      <c r="J861" s="18"/>
      <c r="K861" s="21" t="s">
        <v>4</v>
      </c>
      <c r="L861" s="21" t="str">
        <f>IFERROR(VLOOKUP(K861,ORDEN_ERI!A:C,2,0),0)</f>
        <v>Otros ingresos</v>
      </c>
      <c r="M861" s="21">
        <f>IFERROR(VLOOKUP(K861,ORDEN_ERI!A:C,3,0),0)</f>
        <v>9</v>
      </c>
      <c r="N861" s="30">
        <v>7122950</v>
      </c>
    </row>
    <row r="862" spans="1:14" x14ac:dyDescent="0.25">
      <c r="A862" s="21">
        <v>860000656</v>
      </c>
      <c r="B862" s="18" t="s">
        <v>221</v>
      </c>
      <c r="C862" s="18"/>
      <c r="D862" s="18" t="s">
        <v>222</v>
      </c>
      <c r="E862" s="18" t="s">
        <v>223</v>
      </c>
      <c r="F862" s="18" t="s">
        <v>224</v>
      </c>
      <c r="G862" s="22">
        <v>2016</v>
      </c>
      <c r="H862" s="23">
        <v>43100</v>
      </c>
      <c r="I862" s="18"/>
      <c r="J862" s="18"/>
      <c r="K862" s="21" t="s">
        <v>394</v>
      </c>
      <c r="L862" s="21" t="str">
        <f>IFERROR(VLOOKUP(K862,ORDEN_ERI!A:C,2,0),0)</f>
        <v>Costos de distribución</v>
      </c>
      <c r="M862" s="21">
        <f>IFERROR(VLOOKUP(K862,ORDEN_ERI!A:C,3,0),0)</f>
        <v>7</v>
      </c>
      <c r="N862" s="30">
        <v>22696</v>
      </c>
    </row>
    <row r="863" spans="1:14" x14ac:dyDescent="0.25">
      <c r="A863" s="21">
        <v>860000656</v>
      </c>
      <c r="B863" s="18" t="s">
        <v>221</v>
      </c>
      <c r="C863" s="18"/>
      <c r="D863" s="18" t="s">
        <v>222</v>
      </c>
      <c r="E863" s="18" t="s">
        <v>223</v>
      </c>
      <c r="F863" s="18" t="s">
        <v>224</v>
      </c>
      <c r="G863" s="22">
        <v>2016</v>
      </c>
      <c r="H863" s="23">
        <v>43100</v>
      </c>
      <c r="I863" s="18"/>
      <c r="J863" s="18"/>
      <c r="K863" s="21" t="s">
        <v>6</v>
      </c>
      <c r="L863" s="21" t="str">
        <f>IFERROR(VLOOKUP(K863,ORDEN_ERI!A:C,2,0),0)</f>
        <v>Gastos de administración</v>
      </c>
      <c r="M863" s="21">
        <f>IFERROR(VLOOKUP(K863,ORDEN_ERI!A:C,3,0),0)</f>
        <v>4</v>
      </c>
      <c r="N863" s="30">
        <v>31189990</v>
      </c>
    </row>
    <row r="864" spans="1:14" x14ac:dyDescent="0.25">
      <c r="A864" s="21">
        <v>860000656</v>
      </c>
      <c r="B864" s="18" t="s">
        <v>221</v>
      </c>
      <c r="C864" s="18"/>
      <c r="D864" s="18" t="s">
        <v>222</v>
      </c>
      <c r="E864" s="18" t="s">
        <v>223</v>
      </c>
      <c r="F864" s="18" t="s">
        <v>224</v>
      </c>
      <c r="G864" s="22">
        <v>2017</v>
      </c>
      <c r="H864" s="23">
        <v>43100</v>
      </c>
      <c r="I864" s="18"/>
      <c r="J864" s="18"/>
      <c r="K864" s="21" t="s">
        <v>6</v>
      </c>
      <c r="L864" s="21" t="str">
        <f>IFERROR(VLOOKUP(K864,ORDEN_ERI!A:C,2,0),0)</f>
        <v>Gastos de administración</v>
      </c>
      <c r="M864" s="21">
        <f>IFERROR(VLOOKUP(K864,ORDEN_ERI!A:C,3,0),0)</f>
        <v>4</v>
      </c>
      <c r="N864" s="30">
        <v>31800374</v>
      </c>
    </row>
    <row r="865" spans="1:14" x14ac:dyDescent="0.25">
      <c r="A865" s="21">
        <v>860000656</v>
      </c>
      <c r="B865" s="18" t="s">
        <v>221</v>
      </c>
      <c r="C865" s="18"/>
      <c r="D865" s="18" t="s">
        <v>222</v>
      </c>
      <c r="E865" s="18" t="s">
        <v>223</v>
      </c>
      <c r="F865" s="18" t="s">
        <v>224</v>
      </c>
      <c r="G865" s="22">
        <v>2016</v>
      </c>
      <c r="H865" s="23">
        <v>43100</v>
      </c>
      <c r="I865" s="18"/>
      <c r="J865" s="18"/>
      <c r="K865" s="21" t="s">
        <v>395</v>
      </c>
      <c r="L865" s="21" t="str">
        <f>IFERROR(VLOOKUP(K865,ORDEN_ERI!A:C,2,0),0)</f>
        <v>Otros gastos, por función</v>
      </c>
      <c r="M865" s="21">
        <f>IFERROR(VLOOKUP(K865,ORDEN_ERI!A:C,3,0),0)</f>
        <v>6</v>
      </c>
      <c r="N865" s="30">
        <v>200778</v>
      </c>
    </row>
    <row r="866" spans="1:14" x14ac:dyDescent="0.25">
      <c r="A866" s="21">
        <v>860000656</v>
      </c>
      <c r="B866" s="18" t="s">
        <v>221</v>
      </c>
      <c r="C866" s="18"/>
      <c r="D866" s="18" t="s">
        <v>222</v>
      </c>
      <c r="E866" s="18" t="s">
        <v>223</v>
      </c>
      <c r="F866" s="18" t="s">
        <v>224</v>
      </c>
      <c r="G866" s="22">
        <v>2017</v>
      </c>
      <c r="H866" s="23">
        <v>43100</v>
      </c>
      <c r="I866" s="18"/>
      <c r="J866" s="18"/>
      <c r="K866" s="21" t="s">
        <v>395</v>
      </c>
      <c r="L866" s="21" t="str">
        <f>IFERROR(VLOOKUP(K866,ORDEN_ERI!A:C,2,0),0)</f>
        <v>Otros gastos, por función</v>
      </c>
      <c r="M866" s="21">
        <f>IFERROR(VLOOKUP(K866,ORDEN_ERI!A:C,3,0),0)</f>
        <v>6</v>
      </c>
      <c r="N866" s="30">
        <v>846872</v>
      </c>
    </row>
    <row r="867" spans="1:14" x14ac:dyDescent="0.25">
      <c r="A867" s="21">
        <v>860000656</v>
      </c>
      <c r="B867" s="18" t="s">
        <v>221</v>
      </c>
      <c r="C867" s="18"/>
      <c r="D867" s="18" t="s">
        <v>222</v>
      </c>
      <c r="E867" s="18" t="s">
        <v>223</v>
      </c>
      <c r="F867" s="18" t="s">
        <v>224</v>
      </c>
      <c r="G867" s="22">
        <v>2016</v>
      </c>
      <c r="H867" s="23">
        <v>43100</v>
      </c>
      <c r="I867" s="18"/>
      <c r="J867" s="18"/>
      <c r="K867" s="21" t="s">
        <v>8</v>
      </c>
      <c r="L867" s="21" t="str">
        <f>IFERROR(VLOOKUP(K867,ORDEN_ERI!A:C,2,0),0)</f>
        <v>Ganancia (pérdida) por actividades de operación</v>
      </c>
      <c r="M867" s="21">
        <f>IFERROR(VLOOKUP(K867,ORDEN_ERI!A:C,3,0),0)</f>
        <v>11</v>
      </c>
      <c r="N867" s="30">
        <v>9703873</v>
      </c>
    </row>
    <row r="868" spans="1:14" x14ac:dyDescent="0.25">
      <c r="A868" s="21">
        <v>860000656</v>
      </c>
      <c r="B868" s="18" t="s">
        <v>221</v>
      </c>
      <c r="C868" s="18"/>
      <c r="D868" s="18" t="s">
        <v>222</v>
      </c>
      <c r="E868" s="18" t="s">
        <v>223</v>
      </c>
      <c r="F868" s="18" t="s">
        <v>224</v>
      </c>
      <c r="G868" s="22">
        <v>2017</v>
      </c>
      <c r="H868" s="23">
        <v>43100</v>
      </c>
      <c r="I868" s="18"/>
      <c r="J868" s="18"/>
      <c r="K868" s="21" t="s">
        <v>8</v>
      </c>
      <c r="L868" s="21" t="str">
        <f>IFERROR(VLOOKUP(K868,ORDEN_ERI!A:C,2,0),0)</f>
        <v>Ganancia (pérdida) por actividades de operación</v>
      </c>
      <c r="M868" s="21">
        <f>IFERROR(VLOOKUP(K868,ORDEN_ERI!A:C,3,0),0)</f>
        <v>11</v>
      </c>
      <c r="N868" s="30">
        <v>9661332</v>
      </c>
    </row>
    <row r="869" spans="1:14" x14ac:dyDescent="0.25">
      <c r="A869" s="21">
        <v>860000656</v>
      </c>
      <c r="B869" s="18" t="s">
        <v>221</v>
      </c>
      <c r="C869" s="18"/>
      <c r="D869" s="18" t="s">
        <v>222</v>
      </c>
      <c r="E869" s="18" t="s">
        <v>223</v>
      </c>
      <c r="F869" s="18" t="s">
        <v>224</v>
      </c>
      <c r="G869" s="22">
        <v>2016</v>
      </c>
      <c r="H869" s="23">
        <v>43100</v>
      </c>
      <c r="I869" s="18"/>
      <c r="J869" s="18"/>
      <c r="K869" s="21" t="s">
        <v>9</v>
      </c>
      <c r="L869" s="21" t="str">
        <f>IFERROR(VLOOKUP(K869,ORDEN_ERI!A:C,2,0),0)</f>
        <v>Ingresos financieros</v>
      </c>
      <c r="M869" s="21">
        <f>IFERROR(VLOOKUP(K869,ORDEN_ERI!A:C,3,0),0)</f>
        <v>13</v>
      </c>
      <c r="N869" s="30">
        <v>4440044</v>
      </c>
    </row>
    <row r="870" spans="1:14" x14ac:dyDescent="0.25">
      <c r="A870" s="21">
        <v>860000656</v>
      </c>
      <c r="B870" s="18" t="s">
        <v>221</v>
      </c>
      <c r="C870" s="18"/>
      <c r="D870" s="18" t="s">
        <v>222</v>
      </c>
      <c r="E870" s="18" t="s">
        <v>223</v>
      </c>
      <c r="F870" s="18" t="s">
        <v>224</v>
      </c>
      <c r="G870" s="22">
        <v>2017</v>
      </c>
      <c r="H870" s="23">
        <v>43100</v>
      </c>
      <c r="I870" s="18"/>
      <c r="J870" s="18"/>
      <c r="K870" s="21" t="s">
        <v>9</v>
      </c>
      <c r="L870" s="21" t="str">
        <f>IFERROR(VLOOKUP(K870,ORDEN_ERI!A:C,2,0),0)</f>
        <v>Ingresos financieros</v>
      </c>
      <c r="M870" s="21">
        <f>IFERROR(VLOOKUP(K870,ORDEN_ERI!A:C,3,0),0)</f>
        <v>13</v>
      </c>
      <c r="N870" s="30">
        <v>2257115</v>
      </c>
    </row>
    <row r="871" spans="1:14" x14ac:dyDescent="0.25">
      <c r="A871" s="21">
        <v>860000656</v>
      </c>
      <c r="B871" s="18" t="s">
        <v>221</v>
      </c>
      <c r="C871" s="18"/>
      <c r="D871" s="18" t="s">
        <v>222</v>
      </c>
      <c r="E871" s="18" t="s">
        <v>223</v>
      </c>
      <c r="F871" s="18" t="s">
        <v>224</v>
      </c>
      <c r="G871" s="22">
        <v>2016</v>
      </c>
      <c r="H871" s="23">
        <v>43100</v>
      </c>
      <c r="I871" s="18"/>
      <c r="J871" s="18"/>
      <c r="K871" s="21" t="s">
        <v>10</v>
      </c>
      <c r="L871" s="21" t="str">
        <f>IFERROR(VLOOKUP(K871,ORDEN_ERI!A:C,2,0),0)</f>
        <v>Costos financieros</v>
      </c>
      <c r="M871" s="21">
        <f>IFERROR(VLOOKUP(K871,ORDEN_ERI!A:C,3,0),0)</f>
        <v>14</v>
      </c>
      <c r="N871" s="30">
        <v>6415394</v>
      </c>
    </row>
    <row r="872" spans="1:14" x14ac:dyDescent="0.25">
      <c r="A872" s="21">
        <v>860000656</v>
      </c>
      <c r="B872" s="18" t="s">
        <v>221</v>
      </c>
      <c r="C872" s="18"/>
      <c r="D872" s="18" t="s">
        <v>222</v>
      </c>
      <c r="E872" s="18" t="s">
        <v>223</v>
      </c>
      <c r="F872" s="18" t="s">
        <v>224</v>
      </c>
      <c r="G872" s="22">
        <v>2017</v>
      </c>
      <c r="H872" s="23">
        <v>43100</v>
      </c>
      <c r="I872" s="18"/>
      <c r="J872" s="18"/>
      <c r="K872" s="21" t="s">
        <v>10</v>
      </c>
      <c r="L872" s="21" t="str">
        <f>IFERROR(VLOOKUP(K872,ORDEN_ERI!A:C,2,0),0)</f>
        <v>Costos financieros</v>
      </c>
      <c r="M872" s="21">
        <f>IFERROR(VLOOKUP(K872,ORDEN_ERI!A:C,3,0),0)</f>
        <v>14</v>
      </c>
      <c r="N872" s="30">
        <v>5264387</v>
      </c>
    </row>
    <row r="873" spans="1:14" x14ac:dyDescent="0.25">
      <c r="A873" s="21">
        <v>860000656</v>
      </c>
      <c r="B873" s="18" t="s">
        <v>221</v>
      </c>
      <c r="C873" s="18"/>
      <c r="D873" s="18" t="s">
        <v>222</v>
      </c>
      <c r="E873" s="18" t="s">
        <v>223</v>
      </c>
      <c r="F873" s="18" t="s">
        <v>224</v>
      </c>
      <c r="G873" s="22">
        <v>2016</v>
      </c>
      <c r="H873" s="23">
        <v>43100</v>
      </c>
      <c r="I873" s="18"/>
      <c r="J873" s="18"/>
      <c r="K873" s="21" t="s">
        <v>28</v>
      </c>
      <c r="L873" s="21" t="str">
        <f>IFERROR(VLOOKUP(K873,ORDEN_ERI!A:C,2,0),0)</f>
        <v>Participación en las ganancias (pérdidas) de asociadas</v>
      </c>
      <c r="M873" s="21">
        <f>IFERROR(VLOOKUP(K873,ORDEN_ERI!A:C,3,0),0)</f>
        <v>17</v>
      </c>
      <c r="N873" s="30">
        <v>3483988</v>
      </c>
    </row>
    <row r="874" spans="1:14" x14ac:dyDescent="0.25">
      <c r="A874" s="21">
        <v>860000656</v>
      </c>
      <c r="B874" s="18" t="s">
        <v>221</v>
      </c>
      <c r="C874" s="18"/>
      <c r="D874" s="18" t="s">
        <v>222</v>
      </c>
      <c r="E874" s="18" t="s">
        <v>223</v>
      </c>
      <c r="F874" s="18" t="s">
        <v>224</v>
      </c>
      <c r="G874" s="22">
        <v>2017</v>
      </c>
      <c r="H874" s="23">
        <v>43100</v>
      </c>
      <c r="I874" s="18"/>
      <c r="J874" s="18"/>
      <c r="K874" s="21" t="s">
        <v>28</v>
      </c>
      <c r="L874" s="21" t="str">
        <f>IFERROR(VLOOKUP(K874,ORDEN_ERI!A:C,2,0),0)</f>
        <v>Participación en las ganancias (pérdidas) de asociadas</v>
      </c>
      <c r="M874" s="21">
        <f>IFERROR(VLOOKUP(K874,ORDEN_ERI!A:C,3,0),0)</f>
        <v>17</v>
      </c>
      <c r="N874" s="30">
        <v>5714425</v>
      </c>
    </row>
    <row r="875" spans="1:14" x14ac:dyDescent="0.25">
      <c r="A875" s="21">
        <v>860000656</v>
      </c>
      <c r="B875" s="18" t="s">
        <v>221</v>
      </c>
      <c r="C875" s="18"/>
      <c r="D875" s="18" t="s">
        <v>222</v>
      </c>
      <c r="E875" s="18" t="s">
        <v>223</v>
      </c>
      <c r="F875" s="18" t="s">
        <v>224</v>
      </c>
      <c r="G875" s="22">
        <v>2016</v>
      </c>
      <c r="H875" s="23">
        <v>43100</v>
      </c>
      <c r="I875" s="18"/>
      <c r="J875" s="18"/>
      <c r="K875" s="21" t="s">
        <v>11</v>
      </c>
      <c r="L875" s="21" t="str">
        <f>IFERROR(VLOOKUP(K875,ORDEN_ERI!A:C,2,0),0)</f>
        <v>Ganancia (pérdida), antes de impuestos</v>
      </c>
      <c r="M875" s="21">
        <f>IFERROR(VLOOKUP(K875,ORDEN_ERI!A:C,3,0),0)</f>
        <v>23</v>
      </c>
      <c r="N875" s="30">
        <v>11212511</v>
      </c>
    </row>
    <row r="876" spans="1:14" x14ac:dyDescent="0.25">
      <c r="A876" s="21">
        <v>860000656</v>
      </c>
      <c r="B876" s="18" t="s">
        <v>221</v>
      </c>
      <c r="C876" s="18"/>
      <c r="D876" s="18" t="s">
        <v>222</v>
      </c>
      <c r="E876" s="18" t="s">
        <v>223</v>
      </c>
      <c r="F876" s="18" t="s">
        <v>224</v>
      </c>
      <c r="G876" s="22">
        <v>2017</v>
      </c>
      <c r="H876" s="23">
        <v>43100</v>
      </c>
      <c r="I876" s="18"/>
      <c r="J876" s="18"/>
      <c r="K876" s="21" t="s">
        <v>11</v>
      </c>
      <c r="L876" s="21" t="str">
        <f>IFERROR(VLOOKUP(K876,ORDEN_ERI!A:C,2,0),0)</f>
        <v>Ganancia (pérdida), antes de impuestos</v>
      </c>
      <c r="M876" s="21">
        <f>IFERROR(VLOOKUP(K876,ORDEN_ERI!A:C,3,0),0)</f>
        <v>23</v>
      </c>
      <c r="N876" s="30">
        <v>12368485</v>
      </c>
    </row>
    <row r="877" spans="1:14" x14ac:dyDescent="0.25">
      <c r="A877" s="21">
        <v>860000656</v>
      </c>
      <c r="B877" s="18" t="s">
        <v>221</v>
      </c>
      <c r="C877" s="18"/>
      <c r="D877" s="18" t="s">
        <v>222</v>
      </c>
      <c r="E877" s="18" t="s">
        <v>223</v>
      </c>
      <c r="F877" s="18" t="s">
        <v>224</v>
      </c>
      <c r="G877" s="22">
        <v>2016</v>
      </c>
      <c r="H877" s="23">
        <v>43100</v>
      </c>
      <c r="I877" s="18"/>
      <c r="J877" s="18"/>
      <c r="K877" s="21" t="s">
        <v>397</v>
      </c>
      <c r="L877" s="21" t="str">
        <f>IFERROR(VLOOKUP(K877,ORDEN_ERI!A:C,2,0),0)</f>
        <v>Gasto (ingreso) por impuestos, operaciones continuadas</v>
      </c>
      <c r="M877" s="21">
        <f>IFERROR(VLOOKUP(K877,ORDEN_ERI!A:C,3,0),0)</f>
        <v>24</v>
      </c>
      <c r="N877" s="30">
        <v>1280667</v>
      </c>
    </row>
    <row r="878" spans="1:14" x14ac:dyDescent="0.25">
      <c r="A878" s="21">
        <v>860000656</v>
      </c>
      <c r="B878" s="18" t="s">
        <v>221</v>
      </c>
      <c r="C878" s="18"/>
      <c r="D878" s="18" t="s">
        <v>222</v>
      </c>
      <c r="E878" s="18" t="s">
        <v>223</v>
      </c>
      <c r="F878" s="18" t="s">
        <v>224</v>
      </c>
      <c r="G878" s="22">
        <v>2017</v>
      </c>
      <c r="H878" s="23">
        <v>43100</v>
      </c>
      <c r="I878" s="18"/>
      <c r="J878" s="18"/>
      <c r="K878" s="21" t="s">
        <v>397</v>
      </c>
      <c r="L878" s="21" t="str">
        <f>IFERROR(VLOOKUP(K878,ORDEN_ERI!A:C,2,0),0)</f>
        <v>Gasto (ingreso) por impuestos, operaciones continuadas</v>
      </c>
      <c r="M878" s="21">
        <f>IFERROR(VLOOKUP(K878,ORDEN_ERI!A:C,3,0),0)</f>
        <v>24</v>
      </c>
      <c r="N878" s="30">
        <v>2117096</v>
      </c>
    </row>
    <row r="879" spans="1:14" x14ac:dyDescent="0.25">
      <c r="A879" s="21">
        <v>860000656</v>
      </c>
      <c r="B879" s="18" t="s">
        <v>221</v>
      </c>
      <c r="C879" s="18"/>
      <c r="D879" s="18" t="s">
        <v>222</v>
      </c>
      <c r="E879" s="18" t="s">
        <v>223</v>
      </c>
      <c r="F879" s="18" t="s">
        <v>224</v>
      </c>
      <c r="G879" s="22">
        <v>2016</v>
      </c>
      <c r="H879" s="23">
        <v>43100</v>
      </c>
      <c r="I879" s="18"/>
      <c r="J879" s="18"/>
      <c r="K879" s="21" t="s">
        <v>12</v>
      </c>
      <c r="L879" s="21" t="str">
        <f>IFERROR(VLOOKUP(K879,ORDEN_ERI!A:C,2,0),0)</f>
        <v>Ganancia (pérdida) operaciones continuadas</v>
      </c>
      <c r="M879" s="21">
        <f>IFERROR(VLOOKUP(K879,ORDEN_ERI!A:C,3,0),0)</f>
        <v>26</v>
      </c>
      <c r="N879" s="30">
        <v>9931844</v>
      </c>
    </row>
    <row r="880" spans="1:14" x14ac:dyDescent="0.25">
      <c r="A880" s="21">
        <v>860000656</v>
      </c>
      <c r="B880" s="18" t="s">
        <v>221</v>
      </c>
      <c r="C880" s="18"/>
      <c r="D880" s="18" t="s">
        <v>222</v>
      </c>
      <c r="E880" s="18" t="s">
        <v>223</v>
      </c>
      <c r="F880" s="18" t="s">
        <v>224</v>
      </c>
      <c r="G880" s="22">
        <v>2017</v>
      </c>
      <c r="H880" s="23">
        <v>43100</v>
      </c>
      <c r="I880" s="18"/>
      <c r="J880" s="18"/>
      <c r="K880" s="21" t="s">
        <v>12</v>
      </c>
      <c r="L880" s="21" t="str">
        <f>IFERROR(VLOOKUP(K880,ORDEN_ERI!A:C,2,0),0)</f>
        <v>Ganancia (pérdida) operaciones continuadas</v>
      </c>
      <c r="M880" s="21">
        <f>IFERROR(VLOOKUP(K880,ORDEN_ERI!A:C,3,0),0)</f>
        <v>26</v>
      </c>
      <c r="N880" s="30">
        <v>10251389</v>
      </c>
    </row>
    <row r="881" spans="1:14" x14ac:dyDescent="0.25">
      <c r="A881" s="21">
        <v>860000656</v>
      </c>
      <c r="B881" s="18" t="s">
        <v>221</v>
      </c>
      <c r="C881" s="18"/>
      <c r="D881" s="18" t="s">
        <v>222</v>
      </c>
      <c r="E881" s="18" t="s">
        <v>223</v>
      </c>
      <c r="F881" s="18" t="s">
        <v>224</v>
      </c>
      <c r="G881" s="22">
        <v>2016</v>
      </c>
      <c r="H881" s="23">
        <v>43100</v>
      </c>
      <c r="I881" s="18"/>
      <c r="J881" s="18"/>
      <c r="K881" s="21" t="s">
        <v>13</v>
      </c>
      <c r="L881" s="21" t="str">
        <f>IFERROR(VLOOKUP(K881,ORDEN_ERI!A:C,2,0),0)</f>
        <v>Ganancia (pérdida)</v>
      </c>
      <c r="M881" s="21">
        <f>IFERROR(VLOOKUP(K881,ORDEN_ERI!A:C,3,0),0)</f>
        <v>28</v>
      </c>
      <c r="N881" s="30">
        <v>9931844</v>
      </c>
    </row>
    <row r="882" spans="1:14" x14ac:dyDescent="0.25">
      <c r="A882" s="21">
        <v>860000656</v>
      </c>
      <c r="B882" s="18" t="s">
        <v>221</v>
      </c>
      <c r="C882" s="18"/>
      <c r="D882" s="18" t="s">
        <v>222</v>
      </c>
      <c r="E882" s="18" t="s">
        <v>223</v>
      </c>
      <c r="F882" s="18" t="s">
        <v>224</v>
      </c>
      <c r="G882" s="22">
        <v>2017</v>
      </c>
      <c r="H882" s="23">
        <v>43100</v>
      </c>
      <c r="I882" s="18"/>
      <c r="J882" s="18"/>
      <c r="K882" s="21" t="s">
        <v>13</v>
      </c>
      <c r="L882" s="21" t="str">
        <f>IFERROR(VLOOKUP(K882,ORDEN_ERI!A:C,2,0),0)</f>
        <v>Ganancia (pérdida)</v>
      </c>
      <c r="M882" s="21">
        <f>IFERROR(VLOOKUP(K882,ORDEN_ERI!A:C,3,0),0)</f>
        <v>28</v>
      </c>
      <c r="N882" s="30">
        <v>10251389</v>
      </c>
    </row>
    <row r="883" spans="1:14" x14ac:dyDescent="0.25">
      <c r="A883" s="21">
        <v>890908901</v>
      </c>
      <c r="B883" s="18" t="s">
        <v>372</v>
      </c>
      <c r="C883" s="18"/>
      <c r="D883" s="18" t="s">
        <v>222</v>
      </c>
      <c r="E883" s="18" t="s">
        <v>223</v>
      </c>
      <c r="F883" s="18" t="s">
        <v>339</v>
      </c>
      <c r="G883" s="22">
        <v>2016</v>
      </c>
      <c r="H883" s="23">
        <v>43100</v>
      </c>
      <c r="I883" s="18"/>
      <c r="J883" s="18"/>
      <c r="K883" s="21" t="s">
        <v>1</v>
      </c>
      <c r="L883" s="21" t="str">
        <f>IFERROR(VLOOKUP(K883,ORDEN_ERI!A:C,2,0),0)</f>
        <v>Ingresos de actividades ordinarias</v>
      </c>
      <c r="M883" s="21">
        <f>IFERROR(VLOOKUP(K883,ORDEN_ERI!A:C,3,0),0)</f>
        <v>1</v>
      </c>
      <c r="N883" s="30">
        <v>75129386</v>
      </c>
    </row>
    <row r="884" spans="1:14" x14ac:dyDescent="0.25">
      <c r="A884" s="21">
        <v>890908901</v>
      </c>
      <c r="B884" s="18" t="s">
        <v>372</v>
      </c>
      <c r="C884" s="18"/>
      <c r="D884" s="18" t="s">
        <v>222</v>
      </c>
      <c r="E884" s="18" t="s">
        <v>223</v>
      </c>
      <c r="F884" s="18" t="s">
        <v>339</v>
      </c>
      <c r="G884" s="22">
        <v>2017</v>
      </c>
      <c r="H884" s="23">
        <v>43100</v>
      </c>
      <c r="I884" s="18"/>
      <c r="J884" s="18"/>
      <c r="K884" s="21" t="s">
        <v>1</v>
      </c>
      <c r="L884" s="21" t="str">
        <f>IFERROR(VLOOKUP(K884,ORDEN_ERI!A:C,2,0),0)</f>
        <v>Ingresos de actividades ordinarias</v>
      </c>
      <c r="M884" s="21">
        <f>IFERROR(VLOOKUP(K884,ORDEN_ERI!A:C,3,0),0)</f>
        <v>1</v>
      </c>
      <c r="N884" s="30">
        <v>70994181</v>
      </c>
    </row>
    <row r="885" spans="1:14" x14ac:dyDescent="0.25">
      <c r="A885" s="21">
        <v>890908901</v>
      </c>
      <c r="B885" s="18" t="s">
        <v>372</v>
      </c>
      <c r="C885" s="18"/>
      <c r="D885" s="18" t="s">
        <v>222</v>
      </c>
      <c r="E885" s="18" t="s">
        <v>223</v>
      </c>
      <c r="F885" s="18" t="s">
        <v>339</v>
      </c>
      <c r="G885" s="22">
        <v>2016</v>
      </c>
      <c r="H885" s="23">
        <v>43100</v>
      </c>
      <c r="I885" s="18"/>
      <c r="J885" s="18"/>
      <c r="K885" s="21" t="s">
        <v>2</v>
      </c>
      <c r="L885" s="21" t="str">
        <f>IFERROR(VLOOKUP(K885,ORDEN_ERI!A:C,2,0),0)</f>
        <v>Costo de ventas</v>
      </c>
      <c r="M885" s="21">
        <f>IFERROR(VLOOKUP(K885,ORDEN_ERI!A:C,3,0),0)</f>
        <v>2</v>
      </c>
      <c r="N885" s="30">
        <v>62571069</v>
      </c>
    </row>
    <row r="886" spans="1:14" x14ac:dyDescent="0.25">
      <c r="A886" s="21">
        <v>890908901</v>
      </c>
      <c r="B886" s="18" t="s">
        <v>372</v>
      </c>
      <c r="C886" s="18"/>
      <c r="D886" s="18" t="s">
        <v>222</v>
      </c>
      <c r="E886" s="18" t="s">
        <v>223</v>
      </c>
      <c r="F886" s="18" t="s">
        <v>339</v>
      </c>
      <c r="G886" s="22">
        <v>2017</v>
      </c>
      <c r="H886" s="23">
        <v>43100</v>
      </c>
      <c r="I886" s="18"/>
      <c r="J886" s="18"/>
      <c r="K886" s="21" t="s">
        <v>2</v>
      </c>
      <c r="L886" s="21" t="str">
        <f>IFERROR(VLOOKUP(K886,ORDEN_ERI!A:C,2,0),0)</f>
        <v>Costo de ventas</v>
      </c>
      <c r="M886" s="21">
        <f>IFERROR(VLOOKUP(K886,ORDEN_ERI!A:C,3,0),0)</f>
        <v>2</v>
      </c>
      <c r="N886" s="30">
        <v>58228897</v>
      </c>
    </row>
    <row r="887" spans="1:14" x14ac:dyDescent="0.25">
      <c r="A887" s="21">
        <v>890908901</v>
      </c>
      <c r="B887" s="18" t="s">
        <v>372</v>
      </c>
      <c r="C887" s="18"/>
      <c r="D887" s="18" t="s">
        <v>222</v>
      </c>
      <c r="E887" s="18" t="s">
        <v>223</v>
      </c>
      <c r="F887" s="18" t="s">
        <v>339</v>
      </c>
      <c r="G887" s="22">
        <v>2016</v>
      </c>
      <c r="H887" s="23">
        <v>43100</v>
      </c>
      <c r="I887" s="18"/>
      <c r="J887" s="18"/>
      <c r="K887" s="21" t="s">
        <v>3</v>
      </c>
      <c r="L887" s="21" t="str">
        <f>IFERROR(VLOOKUP(K887,ORDEN_ERI!A:C,2,0),0)</f>
        <v>Ganancia bruta</v>
      </c>
      <c r="M887" s="21">
        <f>IFERROR(VLOOKUP(K887,ORDEN_ERI!A:C,3,0),0)</f>
        <v>3</v>
      </c>
      <c r="N887" s="30">
        <v>12558317</v>
      </c>
    </row>
    <row r="888" spans="1:14" x14ac:dyDescent="0.25">
      <c r="A888" s="21">
        <v>890908901</v>
      </c>
      <c r="B888" s="18" t="s">
        <v>372</v>
      </c>
      <c r="C888" s="18"/>
      <c r="D888" s="18" t="s">
        <v>222</v>
      </c>
      <c r="E888" s="18" t="s">
        <v>223</v>
      </c>
      <c r="F888" s="18" t="s">
        <v>339</v>
      </c>
      <c r="G888" s="22">
        <v>2017</v>
      </c>
      <c r="H888" s="23">
        <v>43100</v>
      </c>
      <c r="I888" s="18"/>
      <c r="J888" s="18"/>
      <c r="K888" s="21" t="s">
        <v>3</v>
      </c>
      <c r="L888" s="21" t="str">
        <f>IFERROR(VLOOKUP(K888,ORDEN_ERI!A:C,2,0),0)</f>
        <v>Ganancia bruta</v>
      </c>
      <c r="M888" s="21">
        <f>IFERROR(VLOOKUP(K888,ORDEN_ERI!A:C,3,0),0)</f>
        <v>3</v>
      </c>
      <c r="N888" s="30">
        <v>12765284</v>
      </c>
    </row>
    <row r="889" spans="1:14" x14ac:dyDescent="0.25">
      <c r="A889" s="21">
        <v>890908901</v>
      </c>
      <c r="B889" s="18" t="s">
        <v>372</v>
      </c>
      <c r="C889" s="18"/>
      <c r="D889" s="18" t="s">
        <v>222</v>
      </c>
      <c r="E889" s="18" t="s">
        <v>223</v>
      </c>
      <c r="F889" s="18" t="s">
        <v>339</v>
      </c>
      <c r="G889" s="22">
        <v>2016</v>
      </c>
      <c r="H889" s="23">
        <v>43100</v>
      </c>
      <c r="I889" s="18"/>
      <c r="J889" s="18"/>
      <c r="K889" s="21" t="s">
        <v>4</v>
      </c>
      <c r="L889" s="21" t="str">
        <f>IFERROR(VLOOKUP(K889,ORDEN_ERI!A:C,2,0),0)</f>
        <v>Otros ingresos</v>
      </c>
      <c r="M889" s="21">
        <f>IFERROR(VLOOKUP(K889,ORDEN_ERI!A:C,3,0),0)</f>
        <v>9</v>
      </c>
      <c r="N889" s="30">
        <v>1422044</v>
      </c>
    </row>
    <row r="890" spans="1:14" x14ac:dyDescent="0.25">
      <c r="A890" s="21">
        <v>890908901</v>
      </c>
      <c r="B890" s="18" t="s">
        <v>372</v>
      </c>
      <c r="C890" s="18"/>
      <c r="D890" s="18" t="s">
        <v>222</v>
      </c>
      <c r="E890" s="18" t="s">
        <v>223</v>
      </c>
      <c r="F890" s="18" t="s">
        <v>339</v>
      </c>
      <c r="G890" s="22">
        <v>2017</v>
      </c>
      <c r="H890" s="23">
        <v>43100</v>
      </c>
      <c r="I890" s="18"/>
      <c r="J890" s="18"/>
      <c r="K890" s="21" t="s">
        <v>4</v>
      </c>
      <c r="L890" s="21" t="str">
        <f>IFERROR(VLOOKUP(K890,ORDEN_ERI!A:C,2,0),0)</f>
        <v>Otros ingresos</v>
      </c>
      <c r="M890" s="21">
        <f>IFERROR(VLOOKUP(K890,ORDEN_ERI!A:C,3,0),0)</f>
        <v>9</v>
      </c>
      <c r="N890" s="30">
        <v>2451541</v>
      </c>
    </row>
    <row r="891" spans="1:14" x14ac:dyDescent="0.25">
      <c r="A891" s="21">
        <v>890908901</v>
      </c>
      <c r="B891" s="18" t="s">
        <v>372</v>
      </c>
      <c r="C891" s="18"/>
      <c r="D891" s="18" t="s">
        <v>222</v>
      </c>
      <c r="E891" s="18" t="s">
        <v>223</v>
      </c>
      <c r="F891" s="18" t="s">
        <v>339</v>
      </c>
      <c r="G891" s="22">
        <v>2016</v>
      </c>
      <c r="H891" s="23">
        <v>43100</v>
      </c>
      <c r="I891" s="18"/>
      <c r="J891" s="18"/>
      <c r="K891" s="21" t="s">
        <v>394</v>
      </c>
      <c r="L891" s="21" t="str">
        <f>IFERROR(VLOOKUP(K891,ORDEN_ERI!A:C,2,0),0)</f>
        <v>Costos de distribución</v>
      </c>
      <c r="M891" s="21">
        <f>IFERROR(VLOOKUP(K891,ORDEN_ERI!A:C,3,0),0)</f>
        <v>7</v>
      </c>
      <c r="N891" s="30">
        <v>2530558</v>
      </c>
    </row>
    <row r="892" spans="1:14" x14ac:dyDescent="0.25">
      <c r="A892" s="21">
        <v>890908901</v>
      </c>
      <c r="B892" s="18" t="s">
        <v>372</v>
      </c>
      <c r="C892" s="18"/>
      <c r="D892" s="18" t="s">
        <v>222</v>
      </c>
      <c r="E892" s="18" t="s">
        <v>223</v>
      </c>
      <c r="F892" s="18" t="s">
        <v>339</v>
      </c>
      <c r="G892" s="22">
        <v>2017</v>
      </c>
      <c r="H892" s="23">
        <v>43100</v>
      </c>
      <c r="I892" s="18"/>
      <c r="J892" s="18"/>
      <c r="K892" s="21" t="s">
        <v>394</v>
      </c>
      <c r="L892" s="21" t="str">
        <f>IFERROR(VLOOKUP(K892,ORDEN_ERI!A:C,2,0),0)</f>
        <v>Costos de distribución</v>
      </c>
      <c r="M892" s="21">
        <f>IFERROR(VLOOKUP(K892,ORDEN_ERI!A:C,3,0),0)</f>
        <v>7</v>
      </c>
      <c r="N892" s="30">
        <v>2488757</v>
      </c>
    </row>
    <row r="893" spans="1:14" x14ac:dyDescent="0.25">
      <c r="A893" s="21">
        <v>890908901</v>
      </c>
      <c r="B893" s="18" t="s">
        <v>372</v>
      </c>
      <c r="C893" s="18"/>
      <c r="D893" s="18" t="s">
        <v>222</v>
      </c>
      <c r="E893" s="18" t="s">
        <v>223</v>
      </c>
      <c r="F893" s="18" t="s">
        <v>339</v>
      </c>
      <c r="G893" s="22">
        <v>2016</v>
      </c>
      <c r="H893" s="23">
        <v>43100</v>
      </c>
      <c r="I893" s="18"/>
      <c r="J893" s="18"/>
      <c r="K893" s="21" t="s">
        <v>6</v>
      </c>
      <c r="L893" s="21" t="str">
        <f>IFERROR(VLOOKUP(K893,ORDEN_ERI!A:C,2,0),0)</f>
        <v>Gastos de administración</v>
      </c>
      <c r="M893" s="21">
        <f>IFERROR(VLOOKUP(K893,ORDEN_ERI!A:C,3,0),0)</f>
        <v>4</v>
      </c>
      <c r="N893" s="30">
        <v>4970045</v>
      </c>
    </row>
    <row r="894" spans="1:14" x14ac:dyDescent="0.25">
      <c r="A894" s="21">
        <v>890908901</v>
      </c>
      <c r="B894" s="18" t="s">
        <v>372</v>
      </c>
      <c r="C894" s="18"/>
      <c r="D894" s="18" t="s">
        <v>222</v>
      </c>
      <c r="E894" s="18" t="s">
        <v>223</v>
      </c>
      <c r="F894" s="18" t="s">
        <v>339</v>
      </c>
      <c r="G894" s="22">
        <v>2017</v>
      </c>
      <c r="H894" s="23">
        <v>43100</v>
      </c>
      <c r="I894" s="18"/>
      <c r="J894" s="18"/>
      <c r="K894" s="21" t="s">
        <v>6</v>
      </c>
      <c r="L894" s="21" t="str">
        <f>IFERROR(VLOOKUP(K894,ORDEN_ERI!A:C,2,0),0)</f>
        <v>Gastos de administración</v>
      </c>
      <c r="M894" s="21">
        <f>IFERROR(VLOOKUP(K894,ORDEN_ERI!A:C,3,0),0)</f>
        <v>4</v>
      </c>
      <c r="N894" s="30">
        <v>4338195</v>
      </c>
    </row>
    <row r="895" spans="1:14" x14ac:dyDescent="0.25">
      <c r="A895" s="21">
        <v>890908901</v>
      </c>
      <c r="B895" s="18" t="s">
        <v>372</v>
      </c>
      <c r="C895" s="18"/>
      <c r="D895" s="18" t="s">
        <v>222</v>
      </c>
      <c r="E895" s="18" t="s">
        <v>223</v>
      </c>
      <c r="F895" s="18" t="s">
        <v>339</v>
      </c>
      <c r="G895" s="22">
        <v>2016</v>
      </c>
      <c r="H895" s="23">
        <v>43100</v>
      </c>
      <c r="I895" s="18"/>
      <c r="J895" s="18"/>
      <c r="K895" s="21" t="s">
        <v>395</v>
      </c>
      <c r="L895" s="21" t="str">
        <f>IFERROR(VLOOKUP(K895,ORDEN_ERI!A:C,2,0),0)</f>
        <v>Otros gastos, por función</v>
      </c>
      <c r="M895" s="21">
        <f>IFERROR(VLOOKUP(K895,ORDEN_ERI!A:C,3,0),0)</f>
        <v>6</v>
      </c>
      <c r="N895" s="30">
        <v>463480</v>
      </c>
    </row>
    <row r="896" spans="1:14" x14ac:dyDescent="0.25">
      <c r="A896" s="21">
        <v>890908901</v>
      </c>
      <c r="B896" s="18" t="s">
        <v>372</v>
      </c>
      <c r="C896" s="18"/>
      <c r="D896" s="18" t="s">
        <v>222</v>
      </c>
      <c r="E896" s="18" t="s">
        <v>223</v>
      </c>
      <c r="F896" s="18" t="s">
        <v>339</v>
      </c>
      <c r="G896" s="22">
        <v>2017</v>
      </c>
      <c r="H896" s="23">
        <v>43100</v>
      </c>
      <c r="I896" s="18"/>
      <c r="J896" s="18"/>
      <c r="K896" s="21" t="s">
        <v>395</v>
      </c>
      <c r="L896" s="21" t="str">
        <f>IFERROR(VLOOKUP(K896,ORDEN_ERI!A:C,2,0),0)</f>
        <v>Otros gastos, por función</v>
      </c>
      <c r="M896" s="21">
        <f>IFERROR(VLOOKUP(K896,ORDEN_ERI!A:C,3,0),0)</f>
        <v>6</v>
      </c>
      <c r="N896" s="30">
        <v>1351705</v>
      </c>
    </row>
    <row r="897" spans="1:14" x14ac:dyDescent="0.25">
      <c r="A897" s="21">
        <v>890908901</v>
      </c>
      <c r="B897" s="18" t="s">
        <v>372</v>
      </c>
      <c r="C897" s="18"/>
      <c r="D897" s="18" t="s">
        <v>222</v>
      </c>
      <c r="E897" s="18" t="s">
        <v>223</v>
      </c>
      <c r="F897" s="18" t="s">
        <v>339</v>
      </c>
      <c r="G897" s="22">
        <v>2016</v>
      </c>
      <c r="H897" s="23">
        <v>43100</v>
      </c>
      <c r="I897" s="18"/>
      <c r="J897" s="18"/>
      <c r="K897" s="21" t="s">
        <v>8</v>
      </c>
      <c r="L897" s="21" t="str">
        <f>IFERROR(VLOOKUP(K897,ORDEN_ERI!A:C,2,0),0)</f>
        <v>Ganancia (pérdida) por actividades de operación</v>
      </c>
      <c r="M897" s="21">
        <f>IFERROR(VLOOKUP(K897,ORDEN_ERI!A:C,3,0),0)</f>
        <v>11</v>
      </c>
      <c r="N897" s="30">
        <v>6016278</v>
      </c>
    </row>
    <row r="898" spans="1:14" x14ac:dyDescent="0.25">
      <c r="A898" s="21">
        <v>890908901</v>
      </c>
      <c r="B898" s="18" t="s">
        <v>372</v>
      </c>
      <c r="C898" s="18"/>
      <c r="D898" s="18" t="s">
        <v>222</v>
      </c>
      <c r="E898" s="18" t="s">
        <v>223</v>
      </c>
      <c r="F898" s="18" t="s">
        <v>339</v>
      </c>
      <c r="G898" s="22">
        <v>2017</v>
      </c>
      <c r="H898" s="23">
        <v>43100</v>
      </c>
      <c r="I898" s="18"/>
      <c r="J898" s="18"/>
      <c r="K898" s="21" t="s">
        <v>8</v>
      </c>
      <c r="L898" s="21" t="str">
        <f>IFERROR(VLOOKUP(K898,ORDEN_ERI!A:C,2,0),0)</f>
        <v>Ganancia (pérdida) por actividades de operación</v>
      </c>
      <c r="M898" s="21">
        <f>IFERROR(VLOOKUP(K898,ORDEN_ERI!A:C,3,0),0)</f>
        <v>11</v>
      </c>
      <c r="N898" s="30">
        <v>7038168</v>
      </c>
    </row>
    <row r="899" spans="1:14" x14ac:dyDescent="0.25">
      <c r="A899" s="21">
        <v>890908901</v>
      </c>
      <c r="B899" s="18" t="s">
        <v>372</v>
      </c>
      <c r="C899" s="18"/>
      <c r="D899" s="18" t="s">
        <v>222</v>
      </c>
      <c r="E899" s="18" t="s">
        <v>223</v>
      </c>
      <c r="F899" s="18" t="s">
        <v>339</v>
      </c>
      <c r="G899" s="22">
        <v>2016</v>
      </c>
      <c r="H899" s="23">
        <v>43100</v>
      </c>
      <c r="I899" s="18"/>
      <c r="J899" s="18"/>
      <c r="K899" s="21" t="s">
        <v>9</v>
      </c>
      <c r="L899" s="21" t="str">
        <f>IFERROR(VLOOKUP(K899,ORDEN_ERI!A:C,2,0),0)</f>
        <v>Ingresos financieros</v>
      </c>
      <c r="M899" s="21">
        <f>IFERROR(VLOOKUP(K899,ORDEN_ERI!A:C,3,0),0)</f>
        <v>13</v>
      </c>
      <c r="N899" s="30">
        <v>245076</v>
      </c>
    </row>
    <row r="900" spans="1:14" x14ac:dyDescent="0.25">
      <c r="A900" s="21">
        <v>890908901</v>
      </c>
      <c r="B900" s="18" t="s">
        <v>372</v>
      </c>
      <c r="C900" s="18"/>
      <c r="D900" s="18" t="s">
        <v>222</v>
      </c>
      <c r="E900" s="18" t="s">
        <v>223</v>
      </c>
      <c r="F900" s="18" t="s">
        <v>339</v>
      </c>
      <c r="G900" s="22">
        <v>2017</v>
      </c>
      <c r="H900" s="23">
        <v>43100</v>
      </c>
      <c r="I900" s="18"/>
      <c r="J900" s="18"/>
      <c r="K900" s="21" t="s">
        <v>9</v>
      </c>
      <c r="L900" s="21" t="str">
        <f>IFERROR(VLOOKUP(K900,ORDEN_ERI!A:C,2,0),0)</f>
        <v>Ingresos financieros</v>
      </c>
      <c r="M900" s="21">
        <f>IFERROR(VLOOKUP(K900,ORDEN_ERI!A:C,3,0),0)</f>
        <v>13</v>
      </c>
      <c r="N900" s="30">
        <v>1162874</v>
      </c>
    </row>
    <row r="901" spans="1:14" x14ac:dyDescent="0.25">
      <c r="A901" s="21">
        <v>890908901</v>
      </c>
      <c r="B901" s="18" t="s">
        <v>372</v>
      </c>
      <c r="C901" s="18"/>
      <c r="D901" s="18" t="s">
        <v>222</v>
      </c>
      <c r="E901" s="18" t="s">
        <v>223</v>
      </c>
      <c r="F901" s="18" t="s">
        <v>339</v>
      </c>
      <c r="G901" s="22">
        <v>2016</v>
      </c>
      <c r="H901" s="23">
        <v>43100</v>
      </c>
      <c r="I901" s="18"/>
      <c r="J901" s="18"/>
      <c r="K901" s="21" t="s">
        <v>10</v>
      </c>
      <c r="L901" s="21" t="str">
        <f>IFERROR(VLOOKUP(K901,ORDEN_ERI!A:C,2,0),0)</f>
        <v>Costos financieros</v>
      </c>
      <c r="M901" s="21">
        <f>IFERROR(VLOOKUP(K901,ORDEN_ERI!A:C,3,0),0)</f>
        <v>14</v>
      </c>
      <c r="N901" s="30">
        <v>1467173</v>
      </c>
    </row>
    <row r="902" spans="1:14" x14ac:dyDescent="0.25">
      <c r="A902" s="21">
        <v>890908901</v>
      </c>
      <c r="B902" s="18" t="s">
        <v>372</v>
      </c>
      <c r="C902" s="18"/>
      <c r="D902" s="18" t="s">
        <v>222</v>
      </c>
      <c r="E902" s="18" t="s">
        <v>223</v>
      </c>
      <c r="F902" s="18" t="s">
        <v>339</v>
      </c>
      <c r="G902" s="22">
        <v>2017</v>
      </c>
      <c r="H902" s="23">
        <v>43100</v>
      </c>
      <c r="I902" s="18"/>
      <c r="J902" s="18"/>
      <c r="K902" s="21" t="s">
        <v>10</v>
      </c>
      <c r="L902" s="21" t="str">
        <f>IFERROR(VLOOKUP(K902,ORDEN_ERI!A:C,2,0),0)</f>
        <v>Costos financieros</v>
      </c>
      <c r="M902" s="21">
        <f>IFERROR(VLOOKUP(K902,ORDEN_ERI!A:C,3,0),0)</f>
        <v>14</v>
      </c>
      <c r="N902" s="30">
        <v>1962305</v>
      </c>
    </row>
    <row r="903" spans="1:14" x14ac:dyDescent="0.25">
      <c r="A903" s="21">
        <v>890908901</v>
      </c>
      <c r="B903" s="18" t="s">
        <v>372</v>
      </c>
      <c r="C903" s="18"/>
      <c r="D903" s="18" t="s">
        <v>222</v>
      </c>
      <c r="E903" s="18" t="s">
        <v>223</v>
      </c>
      <c r="F903" s="18" t="s">
        <v>339</v>
      </c>
      <c r="G903" s="22">
        <v>2016</v>
      </c>
      <c r="H903" s="23">
        <v>43100</v>
      </c>
      <c r="I903" s="18"/>
      <c r="J903" s="18"/>
      <c r="K903" s="21" t="s">
        <v>28</v>
      </c>
      <c r="L903" s="21" t="str">
        <f>IFERROR(VLOOKUP(K903,ORDEN_ERI!A:C,2,0),0)</f>
        <v>Participación en las ganancias (pérdidas) de asociadas</v>
      </c>
      <c r="M903" s="21">
        <f>IFERROR(VLOOKUP(K903,ORDEN_ERI!A:C,3,0),0)</f>
        <v>17</v>
      </c>
      <c r="N903" s="30">
        <v>1442868</v>
      </c>
    </row>
    <row r="904" spans="1:14" x14ac:dyDescent="0.25">
      <c r="A904" s="21">
        <v>890908901</v>
      </c>
      <c r="B904" s="18" t="s">
        <v>372</v>
      </c>
      <c r="C904" s="18"/>
      <c r="D904" s="18" t="s">
        <v>222</v>
      </c>
      <c r="E904" s="18" t="s">
        <v>223</v>
      </c>
      <c r="F904" s="18" t="s">
        <v>339</v>
      </c>
      <c r="G904" s="22">
        <v>2017</v>
      </c>
      <c r="H904" s="23">
        <v>43100</v>
      </c>
      <c r="I904" s="18"/>
      <c r="J904" s="18"/>
      <c r="K904" s="21" t="s">
        <v>28</v>
      </c>
      <c r="L904" s="21" t="str">
        <f>IFERROR(VLOOKUP(K904,ORDEN_ERI!A:C,2,0),0)</f>
        <v>Participación en las ganancias (pérdidas) de asociadas</v>
      </c>
      <c r="M904" s="21">
        <f>IFERROR(VLOOKUP(K904,ORDEN_ERI!A:C,3,0),0)</f>
        <v>17</v>
      </c>
      <c r="N904" s="30">
        <v>779720</v>
      </c>
    </row>
    <row r="905" spans="1:14" x14ac:dyDescent="0.25">
      <c r="A905" s="21">
        <v>890908901</v>
      </c>
      <c r="B905" s="18" t="s">
        <v>372</v>
      </c>
      <c r="C905" s="18"/>
      <c r="D905" s="18" t="s">
        <v>222</v>
      </c>
      <c r="E905" s="18" t="s">
        <v>223</v>
      </c>
      <c r="F905" s="18" t="s">
        <v>339</v>
      </c>
      <c r="G905" s="22">
        <v>2016</v>
      </c>
      <c r="H905" s="23">
        <v>43100</v>
      </c>
      <c r="I905" s="18"/>
      <c r="J905" s="18"/>
      <c r="K905" s="21" t="s">
        <v>34</v>
      </c>
      <c r="L905" s="21" t="str">
        <f>IFERROR(VLOOKUP(K905,ORDEN_ERI!A:C,2,0),0)</f>
        <v>Ganancias (pérdidas) de cobertura</v>
      </c>
      <c r="M905" s="21">
        <f>IFERROR(VLOOKUP(K905,ORDEN_ERI!A:C,3,0),0)</f>
        <v>15</v>
      </c>
      <c r="N905" s="30">
        <v>-154532</v>
      </c>
    </row>
    <row r="906" spans="1:14" x14ac:dyDescent="0.25">
      <c r="A906" s="21">
        <v>890908901</v>
      </c>
      <c r="B906" s="18" t="s">
        <v>372</v>
      </c>
      <c r="C906" s="18"/>
      <c r="D906" s="18" t="s">
        <v>222</v>
      </c>
      <c r="E906" s="18" t="s">
        <v>223</v>
      </c>
      <c r="F906" s="18" t="s">
        <v>339</v>
      </c>
      <c r="G906" s="22">
        <v>2017</v>
      </c>
      <c r="H906" s="23">
        <v>43100</v>
      </c>
      <c r="I906" s="18"/>
      <c r="J906" s="18"/>
      <c r="K906" s="21" t="s">
        <v>34</v>
      </c>
      <c r="L906" s="21" t="str">
        <f>IFERROR(VLOOKUP(K906,ORDEN_ERI!A:C,2,0),0)</f>
        <v>Ganancias (pérdidas) de cobertura</v>
      </c>
      <c r="M906" s="21">
        <f>IFERROR(VLOOKUP(K906,ORDEN_ERI!A:C,3,0),0)</f>
        <v>15</v>
      </c>
      <c r="N906" s="30">
        <v>-6575</v>
      </c>
    </row>
    <row r="907" spans="1:14" x14ac:dyDescent="0.25">
      <c r="A907" s="21">
        <v>890908901</v>
      </c>
      <c r="B907" s="18" t="s">
        <v>372</v>
      </c>
      <c r="C907" s="18"/>
      <c r="D907" s="18" t="s">
        <v>222</v>
      </c>
      <c r="E907" s="18" t="s">
        <v>223</v>
      </c>
      <c r="F907" s="18" t="s">
        <v>339</v>
      </c>
      <c r="G907" s="22">
        <v>2016</v>
      </c>
      <c r="H907" s="23">
        <v>43100</v>
      </c>
      <c r="I907" s="18"/>
      <c r="J907" s="18"/>
      <c r="K907" s="21" t="s">
        <v>11</v>
      </c>
      <c r="L907" s="21" t="str">
        <f>IFERROR(VLOOKUP(K907,ORDEN_ERI!A:C,2,0),0)</f>
        <v>Ganancia (pérdida), antes de impuestos</v>
      </c>
      <c r="M907" s="21">
        <f>IFERROR(VLOOKUP(K907,ORDEN_ERI!A:C,3,0),0)</f>
        <v>23</v>
      </c>
      <c r="N907" s="30">
        <v>6082517</v>
      </c>
    </row>
    <row r="908" spans="1:14" x14ac:dyDescent="0.25">
      <c r="A908" s="21">
        <v>890908901</v>
      </c>
      <c r="B908" s="18" t="s">
        <v>372</v>
      </c>
      <c r="C908" s="18"/>
      <c r="D908" s="18" t="s">
        <v>222</v>
      </c>
      <c r="E908" s="18" t="s">
        <v>223</v>
      </c>
      <c r="F908" s="18" t="s">
        <v>339</v>
      </c>
      <c r="G908" s="22">
        <v>2017</v>
      </c>
      <c r="H908" s="23">
        <v>43100</v>
      </c>
      <c r="I908" s="18"/>
      <c r="J908" s="18"/>
      <c r="K908" s="21" t="s">
        <v>11</v>
      </c>
      <c r="L908" s="21" t="str">
        <f>IFERROR(VLOOKUP(K908,ORDEN_ERI!A:C,2,0),0)</f>
        <v>Ganancia (pérdida), antes de impuestos</v>
      </c>
      <c r="M908" s="21">
        <f>IFERROR(VLOOKUP(K908,ORDEN_ERI!A:C,3,0),0)</f>
        <v>23</v>
      </c>
      <c r="N908" s="30">
        <v>7011882</v>
      </c>
    </row>
    <row r="909" spans="1:14" x14ac:dyDescent="0.25">
      <c r="A909" s="21">
        <v>890908901</v>
      </c>
      <c r="B909" s="18" t="s">
        <v>372</v>
      </c>
      <c r="C909" s="18"/>
      <c r="D909" s="18" t="s">
        <v>222</v>
      </c>
      <c r="E909" s="18" t="s">
        <v>223</v>
      </c>
      <c r="F909" s="18" t="s">
        <v>339</v>
      </c>
      <c r="G909" s="22">
        <v>2016</v>
      </c>
      <c r="H909" s="23">
        <v>43100</v>
      </c>
      <c r="I909" s="18"/>
      <c r="J909" s="18"/>
      <c r="K909" s="21" t="s">
        <v>397</v>
      </c>
      <c r="L909" s="21" t="str">
        <f>IFERROR(VLOOKUP(K909,ORDEN_ERI!A:C,2,0),0)</f>
        <v>Gasto (ingreso) por impuestos, operaciones continuadas</v>
      </c>
      <c r="M909" s="21">
        <f>IFERROR(VLOOKUP(K909,ORDEN_ERI!A:C,3,0),0)</f>
        <v>24</v>
      </c>
      <c r="N909" s="30">
        <v>2201332</v>
      </c>
    </row>
    <row r="910" spans="1:14" x14ac:dyDescent="0.25">
      <c r="A910" s="21">
        <v>890908901</v>
      </c>
      <c r="B910" s="18" t="s">
        <v>372</v>
      </c>
      <c r="C910" s="18"/>
      <c r="D910" s="18" t="s">
        <v>222</v>
      </c>
      <c r="E910" s="18" t="s">
        <v>223</v>
      </c>
      <c r="F910" s="18" t="s">
        <v>339</v>
      </c>
      <c r="G910" s="22">
        <v>2017</v>
      </c>
      <c r="H910" s="23">
        <v>43100</v>
      </c>
      <c r="I910" s="18"/>
      <c r="J910" s="18"/>
      <c r="K910" s="21" t="s">
        <v>397</v>
      </c>
      <c r="L910" s="21" t="str">
        <f>IFERROR(VLOOKUP(K910,ORDEN_ERI!A:C,2,0),0)</f>
        <v>Gasto (ingreso) por impuestos, operaciones continuadas</v>
      </c>
      <c r="M910" s="21">
        <f>IFERROR(VLOOKUP(K910,ORDEN_ERI!A:C,3,0),0)</f>
        <v>24</v>
      </c>
      <c r="N910" s="30">
        <v>2599119</v>
      </c>
    </row>
    <row r="911" spans="1:14" x14ac:dyDescent="0.25">
      <c r="A911" s="21">
        <v>890908901</v>
      </c>
      <c r="B911" s="18" t="s">
        <v>372</v>
      </c>
      <c r="C911" s="18"/>
      <c r="D911" s="18" t="s">
        <v>222</v>
      </c>
      <c r="E911" s="18" t="s">
        <v>223</v>
      </c>
      <c r="F911" s="18" t="s">
        <v>339</v>
      </c>
      <c r="G911" s="22">
        <v>2016</v>
      </c>
      <c r="H911" s="23">
        <v>43100</v>
      </c>
      <c r="I911" s="18"/>
      <c r="J911" s="18"/>
      <c r="K911" s="21" t="s">
        <v>12</v>
      </c>
      <c r="L911" s="21" t="str">
        <f>IFERROR(VLOOKUP(K911,ORDEN_ERI!A:C,2,0),0)</f>
        <v>Ganancia (pérdida) operaciones continuadas</v>
      </c>
      <c r="M911" s="21">
        <f>IFERROR(VLOOKUP(K911,ORDEN_ERI!A:C,3,0),0)</f>
        <v>26</v>
      </c>
      <c r="N911" s="30">
        <v>3881185</v>
      </c>
    </row>
    <row r="912" spans="1:14" x14ac:dyDescent="0.25">
      <c r="A912" s="21">
        <v>890908901</v>
      </c>
      <c r="B912" s="18" t="s">
        <v>372</v>
      </c>
      <c r="C912" s="18"/>
      <c r="D912" s="18" t="s">
        <v>222</v>
      </c>
      <c r="E912" s="18" t="s">
        <v>223</v>
      </c>
      <c r="F912" s="18" t="s">
        <v>339</v>
      </c>
      <c r="G912" s="22">
        <v>2017</v>
      </c>
      <c r="H912" s="23">
        <v>43100</v>
      </c>
      <c r="I912" s="18"/>
      <c r="J912" s="18"/>
      <c r="K912" s="21" t="s">
        <v>12</v>
      </c>
      <c r="L912" s="21" t="str">
        <f>IFERROR(VLOOKUP(K912,ORDEN_ERI!A:C,2,0),0)</f>
        <v>Ganancia (pérdida) operaciones continuadas</v>
      </c>
      <c r="M912" s="21">
        <f>IFERROR(VLOOKUP(K912,ORDEN_ERI!A:C,3,0),0)</f>
        <v>26</v>
      </c>
      <c r="N912" s="30">
        <v>4412763</v>
      </c>
    </row>
    <row r="913" spans="1:14" x14ac:dyDescent="0.25">
      <c r="A913" s="21">
        <v>890908901</v>
      </c>
      <c r="B913" s="18" t="s">
        <v>372</v>
      </c>
      <c r="C913" s="18"/>
      <c r="D913" s="18" t="s">
        <v>222</v>
      </c>
      <c r="E913" s="18" t="s">
        <v>223</v>
      </c>
      <c r="F913" s="18" t="s">
        <v>339</v>
      </c>
      <c r="G913" s="22">
        <v>2016</v>
      </c>
      <c r="H913" s="23">
        <v>43100</v>
      </c>
      <c r="I913" s="18"/>
      <c r="J913" s="18"/>
      <c r="K913" s="21" t="s">
        <v>13</v>
      </c>
      <c r="L913" s="21" t="str">
        <f>IFERROR(VLOOKUP(K913,ORDEN_ERI!A:C,2,0),0)</f>
        <v>Ganancia (pérdida)</v>
      </c>
      <c r="M913" s="21">
        <f>IFERROR(VLOOKUP(K913,ORDEN_ERI!A:C,3,0),0)</f>
        <v>28</v>
      </c>
      <c r="N913" s="30">
        <v>3881185</v>
      </c>
    </row>
    <row r="914" spans="1:14" x14ac:dyDescent="0.25">
      <c r="A914" s="21">
        <v>890908901</v>
      </c>
      <c r="B914" s="18" t="s">
        <v>372</v>
      </c>
      <c r="C914" s="18"/>
      <c r="D914" s="18" t="s">
        <v>222</v>
      </c>
      <c r="E914" s="18" t="s">
        <v>223</v>
      </c>
      <c r="F914" s="18" t="s">
        <v>339</v>
      </c>
      <c r="G914" s="22">
        <v>2017</v>
      </c>
      <c r="H914" s="23">
        <v>43100</v>
      </c>
      <c r="I914" s="18"/>
      <c r="J914" s="18"/>
      <c r="K914" s="21" t="s">
        <v>13</v>
      </c>
      <c r="L914" s="21" t="str">
        <f>IFERROR(VLOOKUP(K914,ORDEN_ERI!A:C,2,0),0)</f>
        <v>Ganancia (pérdida)</v>
      </c>
      <c r="M914" s="21">
        <f>IFERROR(VLOOKUP(K914,ORDEN_ERI!A:C,3,0),0)</f>
        <v>28</v>
      </c>
      <c r="N914" s="30">
        <v>4412763</v>
      </c>
    </row>
    <row r="915" spans="1:14" x14ac:dyDescent="0.25">
      <c r="A915" s="21">
        <v>890920656</v>
      </c>
      <c r="B915" s="18" t="s">
        <v>302</v>
      </c>
      <c r="C915" s="18"/>
      <c r="D915" s="18" t="s">
        <v>294</v>
      </c>
      <c r="E915" s="18" t="s">
        <v>223</v>
      </c>
      <c r="F915" s="18" t="s">
        <v>224</v>
      </c>
      <c r="G915" s="22">
        <v>2016</v>
      </c>
      <c r="H915" s="26">
        <v>43100</v>
      </c>
      <c r="I915" s="18"/>
      <c r="J915" s="18"/>
      <c r="K915" s="21" t="s">
        <v>1</v>
      </c>
      <c r="L915" s="21" t="str">
        <f>IFERROR(VLOOKUP(K915,ORDEN_ERI!A:C,2,0),0)</f>
        <v>Ingresos de actividades ordinarias</v>
      </c>
      <c r="M915" s="21">
        <f>IFERROR(VLOOKUP(K915,ORDEN_ERI!A:C,3,0),0)</f>
        <v>1</v>
      </c>
      <c r="N915" s="30">
        <v>11587778</v>
      </c>
    </row>
    <row r="916" spans="1:14" x14ac:dyDescent="0.25">
      <c r="A916" s="21">
        <v>890920656</v>
      </c>
      <c r="B916" s="18" t="s">
        <v>302</v>
      </c>
      <c r="C916" s="18"/>
      <c r="D916" s="18" t="s">
        <v>294</v>
      </c>
      <c r="E916" s="18" t="s">
        <v>223</v>
      </c>
      <c r="F916" s="18" t="s">
        <v>224</v>
      </c>
      <c r="G916" s="22">
        <v>2017</v>
      </c>
      <c r="H916" s="26">
        <v>43100</v>
      </c>
      <c r="I916" s="18"/>
      <c r="J916" s="18"/>
      <c r="K916" s="21" t="s">
        <v>1</v>
      </c>
      <c r="L916" s="21" t="str">
        <f>IFERROR(VLOOKUP(K916,ORDEN_ERI!A:C,2,0),0)</f>
        <v>Ingresos de actividades ordinarias</v>
      </c>
      <c r="M916" s="21">
        <f>IFERROR(VLOOKUP(K916,ORDEN_ERI!A:C,3,0),0)</f>
        <v>1</v>
      </c>
      <c r="N916" s="30">
        <v>11109524</v>
      </c>
    </row>
    <row r="917" spans="1:14" x14ac:dyDescent="0.25">
      <c r="A917" s="21">
        <v>890920656</v>
      </c>
      <c r="B917" s="18" t="s">
        <v>302</v>
      </c>
      <c r="C917" s="18"/>
      <c r="D917" s="18" t="s">
        <v>294</v>
      </c>
      <c r="E917" s="18" t="s">
        <v>223</v>
      </c>
      <c r="F917" s="18" t="s">
        <v>224</v>
      </c>
      <c r="G917" s="22">
        <v>2016</v>
      </c>
      <c r="H917" s="26">
        <v>43100</v>
      </c>
      <c r="I917" s="18"/>
      <c r="J917" s="18"/>
      <c r="K917" s="21" t="s">
        <v>3</v>
      </c>
      <c r="L917" s="21" t="str">
        <f>IFERROR(VLOOKUP(K917,ORDEN_ERI!A:C,2,0),0)</f>
        <v>Ganancia bruta</v>
      </c>
      <c r="M917" s="21">
        <f>IFERROR(VLOOKUP(K917,ORDEN_ERI!A:C,3,0),0)</f>
        <v>3</v>
      </c>
      <c r="N917" s="30">
        <v>11587778</v>
      </c>
    </row>
    <row r="918" spans="1:14" x14ac:dyDescent="0.25">
      <c r="A918" s="21">
        <v>890920656</v>
      </c>
      <c r="B918" s="18" t="s">
        <v>302</v>
      </c>
      <c r="C918" s="18"/>
      <c r="D918" s="18" t="s">
        <v>294</v>
      </c>
      <c r="E918" s="18" t="s">
        <v>223</v>
      </c>
      <c r="F918" s="18" t="s">
        <v>224</v>
      </c>
      <c r="G918" s="22">
        <v>2017</v>
      </c>
      <c r="H918" s="26">
        <v>43100</v>
      </c>
      <c r="I918" s="18"/>
      <c r="J918" s="18"/>
      <c r="K918" s="21" t="s">
        <v>3</v>
      </c>
      <c r="L918" s="21" t="str">
        <f>IFERROR(VLOOKUP(K918,ORDEN_ERI!A:C,2,0),0)</f>
        <v>Ganancia bruta</v>
      </c>
      <c r="M918" s="21">
        <f>IFERROR(VLOOKUP(K918,ORDEN_ERI!A:C,3,0),0)</f>
        <v>3</v>
      </c>
      <c r="N918" s="30">
        <v>11109524</v>
      </c>
    </row>
    <row r="919" spans="1:14" x14ac:dyDescent="0.25">
      <c r="A919" s="21">
        <v>890920656</v>
      </c>
      <c r="B919" s="18" t="s">
        <v>302</v>
      </c>
      <c r="C919" s="18"/>
      <c r="D919" s="18" t="s">
        <v>294</v>
      </c>
      <c r="E919" s="18" t="s">
        <v>223</v>
      </c>
      <c r="F919" s="18" t="s">
        <v>224</v>
      </c>
      <c r="G919" s="22">
        <v>2016</v>
      </c>
      <c r="H919" s="26">
        <v>43100</v>
      </c>
      <c r="I919" s="18"/>
      <c r="J919" s="18"/>
      <c r="K919" s="21" t="s">
        <v>4</v>
      </c>
      <c r="L919" s="21" t="str">
        <f>IFERROR(VLOOKUP(K919,ORDEN_ERI!A:C,2,0),0)</f>
        <v>Otros ingresos</v>
      </c>
      <c r="M919" s="21">
        <f>IFERROR(VLOOKUP(K919,ORDEN_ERI!A:C,3,0),0)</f>
        <v>9</v>
      </c>
      <c r="N919" s="30">
        <v>83782</v>
      </c>
    </row>
    <row r="920" spans="1:14" x14ac:dyDescent="0.25">
      <c r="A920" s="21">
        <v>890920656</v>
      </c>
      <c r="B920" s="18" t="s">
        <v>302</v>
      </c>
      <c r="C920" s="18"/>
      <c r="D920" s="18" t="s">
        <v>294</v>
      </c>
      <c r="E920" s="18" t="s">
        <v>223</v>
      </c>
      <c r="F920" s="18" t="s">
        <v>224</v>
      </c>
      <c r="G920" s="22">
        <v>2017</v>
      </c>
      <c r="H920" s="26">
        <v>43100</v>
      </c>
      <c r="I920" s="18"/>
      <c r="J920" s="18"/>
      <c r="K920" s="21" t="s">
        <v>4</v>
      </c>
      <c r="L920" s="21" t="str">
        <f>IFERROR(VLOOKUP(K920,ORDEN_ERI!A:C,2,0),0)</f>
        <v>Otros ingresos</v>
      </c>
      <c r="M920" s="21">
        <f>IFERROR(VLOOKUP(K920,ORDEN_ERI!A:C,3,0),0)</f>
        <v>9</v>
      </c>
      <c r="N920" s="30">
        <v>221579</v>
      </c>
    </row>
    <row r="921" spans="1:14" x14ac:dyDescent="0.25">
      <c r="A921" s="21">
        <v>890920656</v>
      </c>
      <c r="B921" s="18" t="s">
        <v>302</v>
      </c>
      <c r="C921" s="18"/>
      <c r="D921" s="18" t="s">
        <v>294</v>
      </c>
      <c r="E921" s="18" t="s">
        <v>223</v>
      </c>
      <c r="F921" s="18" t="s">
        <v>224</v>
      </c>
      <c r="G921" s="22">
        <v>2016</v>
      </c>
      <c r="H921" s="26">
        <v>43100</v>
      </c>
      <c r="I921" s="18"/>
      <c r="J921" s="18"/>
      <c r="K921" s="21" t="s">
        <v>6</v>
      </c>
      <c r="L921" s="21" t="str">
        <f>IFERROR(VLOOKUP(K921,ORDEN_ERI!A:C,2,0),0)</f>
        <v>Gastos de administración</v>
      </c>
      <c r="M921" s="21">
        <f>IFERROR(VLOOKUP(K921,ORDEN_ERI!A:C,3,0),0)</f>
        <v>4</v>
      </c>
      <c r="N921" s="30">
        <v>8898790</v>
      </c>
    </row>
    <row r="922" spans="1:14" x14ac:dyDescent="0.25">
      <c r="A922" s="21">
        <v>890920656</v>
      </c>
      <c r="B922" s="18" t="s">
        <v>302</v>
      </c>
      <c r="C922" s="18"/>
      <c r="D922" s="18" t="s">
        <v>294</v>
      </c>
      <c r="E922" s="18" t="s">
        <v>223</v>
      </c>
      <c r="F922" s="18" t="s">
        <v>224</v>
      </c>
      <c r="G922" s="22">
        <v>2017</v>
      </c>
      <c r="H922" s="26">
        <v>43100</v>
      </c>
      <c r="I922" s="18"/>
      <c r="J922" s="18"/>
      <c r="K922" s="21" t="s">
        <v>6</v>
      </c>
      <c r="L922" s="21" t="str">
        <f>IFERROR(VLOOKUP(K922,ORDEN_ERI!A:C,2,0),0)</f>
        <v>Gastos de administración</v>
      </c>
      <c r="M922" s="21">
        <f>IFERROR(VLOOKUP(K922,ORDEN_ERI!A:C,3,0),0)</f>
        <v>4</v>
      </c>
      <c r="N922" s="30">
        <v>9330602</v>
      </c>
    </row>
    <row r="923" spans="1:14" x14ac:dyDescent="0.25">
      <c r="A923" s="21">
        <v>890920656</v>
      </c>
      <c r="B923" s="18" t="s">
        <v>302</v>
      </c>
      <c r="C923" s="18"/>
      <c r="D923" s="18" t="s">
        <v>294</v>
      </c>
      <c r="E923" s="18" t="s">
        <v>223</v>
      </c>
      <c r="F923" s="18" t="s">
        <v>224</v>
      </c>
      <c r="G923" s="22">
        <v>2016</v>
      </c>
      <c r="H923" s="26">
        <v>43100</v>
      </c>
      <c r="I923" s="18"/>
      <c r="J923" s="18"/>
      <c r="K923" s="21" t="s">
        <v>395</v>
      </c>
      <c r="L923" s="21" t="str">
        <f>IFERROR(VLOOKUP(K923,ORDEN_ERI!A:C,2,0),0)</f>
        <v>Otros gastos, por función</v>
      </c>
      <c r="M923" s="21">
        <f>IFERROR(VLOOKUP(K923,ORDEN_ERI!A:C,3,0),0)</f>
        <v>6</v>
      </c>
      <c r="N923" s="30">
        <v>68758</v>
      </c>
    </row>
    <row r="924" spans="1:14" x14ac:dyDescent="0.25">
      <c r="A924" s="21">
        <v>890920656</v>
      </c>
      <c r="B924" s="18" t="s">
        <v>302</v>
      </c>
      <c r="C924" s="18"/>
      <c r="D924" s="18" t="s">
        <v>294</v>
      </c>
      <c r="E924" s="18" t="s">
        <v>223</v>
      </c>
      <c r="F924" s="18" t="s">
        <v>224</v>
      </c>
      <c r="G924" s="22">
        <v>2017</v>
      </c>
      <c r="H924" s="26">
        <v>43100</v>
      </c>
      <c r="I924" s="18"/>
      <c r="J924" s="18"/>
      <c r="K924" s="21" t="s">
        <v>395</v>
      </c>
      <c r="L924" s="21" t="str">
        <f>IFERROR(VLOOKUP(K924,ORDEN_ERI!A:C,2,0),0)</f>
        <v>Otros gastos, por función</v>
      </c>
      <c r="M924" s="21">
        <f>IFERROR(VLOOKUP(K924,ORDEN_ERI!A:C,3,0),0)</f>
        <v>6</v>
      </c>
      <c r="N924" s="30">
        <v>90446</v>
      </c>
    </row>
    <row r="925" spans="1:14" x14ac:dyDescent="0.25">
      <c r="A925" s="21">
        <v>890920656</v>
      </c>
      <c r="B925" s="18" t="s">
        <v>302</v>
      </c>
      <c r="C925" s="18"/>
      <c r="D925" s="18" t="s">
        <v>294</v>
      </c>
      <c r="E925" s="18" t="s">
        <v>223</v>
      </c>
      <c r="F925" s="18" t="s">
        <v>224</v>
      </c>
      <c r="G925" s="22">
        <v>2016</v>
      </c>
      <c r="H925" s="26">
        <v>43100</v>
      </c>
      <c r="I925" s="18"/>
      <c r="J925" s="18"/>
      <c r="K925" s="21" t="s">
        <v>8</v>
      </c>
      <c r="L925" s="21" t="str">
        <f>IFERROR(VLOOKUP(K925,ORDEN_ERI!A:C,2,0),0)</f>
        <v>Ganancia (pérdida) por actividades de operación</v>
      </c>
      <c r="M925" s="21">
        <f>IFERROR(VLOOKUP(K925,ORDEN_ERI!A:C,3,0),0)</f>
        <v>11</v>
      </c>
      <c r="N925" s="30">
        <v>2704012</v>
      </c>
    </row>
    <row r="926" spans="1:14" x14ac:dyDescent="0.25">
      <c r="A926" s="21">
        <v>890920656</v>
      </c>
      <c r="B926" s="18" t="s">
        <v>302</v>
      </c>
      <c r="C926" s="18"/>
      <c r="D926" s="18" t="s">
        <v>294</v>
      </c>
      <c r="E926" s="18" t="s">
        <v>223</v>
      </c>
      <c r="F926" s="18" t="s">
        <v>224</v>
      </c>
      <c r="G926" s="22">
        <v>2017</v>
      </c>
      <c r="H926" s="26">
        <v>43100</v>
      </c>
      <c r="I926" s="18"/>
      <c r="J926" s="18"/>
      <c r="K926" s="21" t="s">
        <v>8</v>
      </c>
      <c r="L926" s="21" t="str">
        <f>IFERROR(VLOOKUP(K926,ORDEN_ERI!A:C,2,0),0)</f>
        <v>Ganancia (pérdida) por actividades de operación</v>
      </c>
      <c r="M926" s="21">
        <f>IFERROR(VLOOKUP(K926,ORDEN_ERI!A:C,3,0),0)</f>
        <v>11</v>
      </c>
      <c r="N926" s="30">
        <v>1910055</v>
      </c>
    </row>
    <row r="927" spans="1:14" x14ac:dyDescent="0.25">
      <c r="A927" s="21">
        <v>890920656</v>
      </c>
      <c r="B927" s="18" t="s">
        <v>302</v>
      </c>
      <c r="C927" s="18"/>
      <c r="D927" s="18" t="s">
        <v>294</v>
      </c>
      <c r="E927" s="18" t="s">
        <v>223</v>
      </c>
      <c r="F927" s="18" t="s">
        <v>224</v>
      </c>
      <c r="G927" s="22">
        <v>2016</v>
      </c>
      <c r="H927" s="26">
        <v>43100</v>
      </c>
      <c r="I927" s="18"/>
      <c r="J927" s="18"/>
      <c r="K927" s="21" t="s">
        <v>9</v>
      </c>
      <c r="L927" s="21" t="str">
        <f>IFERROR(VLOOKUP(K927,ORDEN_ERI!A:C,2,0),0)</f>
        <v>Ingresos financieros</v>
      </c>
      <c r="M927" s="21">
        <f>IFERROR(VLOOKUP(K927,ORDEN_ERI!A:C,3,0),0)</f>
        <v>13</v>
      </c>
      <c r="N927" s="30">
        <v>107174</v>
      </c>
    </row>
    <row r="928" spans="1:14" x14ac:dyDescent="0.25">
      <c r="A928" s="21">
        <v>890920656</v>
      </c>
      <c r="B928" s="18" t="s">
        <v>302</v>
      </c>
      <c r="C928" s="18"/>
      <c r="D928" s="18" t="s">
        <v>294</v>
      </c>
      <c r="E928" s="18" t="s">
        <v>223</v>
      </c>
      <c r="F928" s="18" t="s">
        <v>224</v>
      </c>
      <c r="G928" s="22">
        <v>2016</v>
      </c>
      <c r="H928" s="26">
        <v>43100</v>
      </c>
      <c r="I928" s="18"/>
      <c r="J928" s="18"/>
      <c r="K928" s="21" t="s">
        <v>10</v>
      </c>
      <c r="L928" s="21" t="str">
        <f>IFERROR(VLOOKUP(K928,ORDEN_ERI!A:C,2,0),0)</f>
        <v>Costos financieros</v>
      </c>
      <c r="M928" s="21">
        <f>IFERROR(VLOOKUP(K928,ORDEN_ERI!A:C,3,0),0)</f>
        <v>14</v>
      </c>
      <c r="N928" s="30">
        <v>127978</v>
      </c>
    </row>
    <row r="929" spans="1:14" x14ac:dyDescent="0.25">
      <c r="A929" s="21">
        <v>890920656</v>
      </c>
      <c r="B929" s="18" t="s">
        <v>302</v>
      </c>
      <c r="C929" s="18"/>
      <c r="D929" s="18" t="s">
        <v>294</v>
      </c>
      <c r="E929" s="18" t="s">
        <v>223</v>
      </c>
      <c r="F929" s="18" t="s">
        <v>224</v>
      </c>
      <c r="G929" s="22">
        <v>2017</v>
      </c>
      <c r="H929" s="26">
        <v>43100</v>
      </c>
      <c r="I929" s="18"/>
      <c r="J929" s="18"/>
      <c r="K929" s="21" t="s">
        <v>10</v>
      </c>
      <c r="L929" s="21" t="str">
        <f>IFERROR(VLOOKUP(K929,ORDEN_ERI!A:C,2,0),0)</f>
        <v>Costos financieros</v>
      </c>
      <c r="M929" s="21">
        <f>IFERROR(VLOOKUP(K929,ORDEN_ERI!A:C,3,0),0)</f>
        <v>14</v>
      </c>
      <c r="N929" s="30">
        <v>187388</v>
      </c>
    </row>
    <row r="930" spans="1:14" x14ac:dyDescent="0.25">
      <c r="A930" s="21">
        <v>890920656</v>
      </c>
      <c r="B930" s="18" t="s">
        <v>302</v>
      </c>
      <c r="C930" s="18"/>
      <c r="D930" s="18" t="s">
        <v>294</v>
      </c>
      <c r="E930" s="18" t="s">
        <v>223</v>
      </c>
      <c r="F930" s="18" t="s">
        <v>224</v>
      </c>
      <c r="G930" s="22">
        <v>2016</v>
      </c>
      <c r="H930" s="26">
        <v>43100</v>
      </c>
      <c r="I930" s="18"/>
      <c r="J930" s="18"/>
      <c r="K930" s="21" t="s">
        <v>11</v>
      </c>
      <c r="L930" s="21" t="str">
        <f>IFERROR(VLOOKUP(K930,ORDEN_ERI!A:C,2,0),0)</f>
        <v>Ganancia (pérdida), antes de impuestos</v>
      </c>
      <c r="M930" s="21">
        <f>IFERROR(VLOOKUP(K930,ORDEN_ERI!A:C,3,0),0)</f>
        <v>23</v>
      </c>
      <c r="N930" s="30">
        <v>2683208</v>
      </c>
    </row>
    <row r="931" spans="1:14" x14ac:dyDescent="0.25">
      <c r="A931" s="21">
        <v>890920656</v>
      </c>
      <c r="B931" s="18" t="s">
        <v>302</v>
      </c>
      <c r="C931" s="18"/>
      <c r="D931" s="18" t="s">
        <v>294</v>
      </c>
      <c r="E931" s="18" t="s">
        <v>223</v>
      </c>
      <c r="F931" s="18" t="s">
        <v>224</v>
      </c>
      <c r="G931" s="22">
        <v>2017</v>
      </c>
      <c r="H931" s="26">
        <v>43100</v>
      </c>
      <c r="I931" s="18"/>
      <c r="J931" s="18"/>
      <c r="K931" s="21" t="s">
        <v>11</v>
      </c>
      <c r="L931" s="21" t="str">
        <f>IFERROR(VLOOKUP(K931,ORDEN_ERI!A:C,2,0),0)</f>
        <v>Ganancia (pérdida), antes de impuestos</v>
      </c>
      <c r="M931" s="21">
        <f>IFERROR(VLOOKUP(K931,ORDEN_ERI!A:C,3,0),0)</f>
        <v>23</v>
      </c>
      <c r="N931" s="30">
        <v>1722667</v>
      </c>
    </row>
    <row r="932" spans="1:14" x14ac:dyDescent="0.25">
      <c r="A932" s="21">
        <v>890920656</v>
      </c>
      <c r="B932" s="18" t="s">
        <v>302</v>
      </c>
      <c r="C932" s="18"/>
      <c r="D932" s="18" t="s">
        <v>294</v>
      </c>
      <c r="E932" s="18" t="s">
        <v>223</v>
      </c>
      <c r="F932" s="18" t="s">
        <v>224</v>
      </c>
      <c r="G932" s="22">
        <v>2016</v>
      </c>
      <c r="H932" s="26">
        <v>43100</v>
      </c>
      <c r="I932" s="18"/>
      <c r="J932" s="18"/>
      <c r="K932" s="21" t="s">
        <v>397</v>
      </c>
      <c r="L932" s="21" t="str">
        <f>IFERROR(VLOOKUP(K932,ORDEN_ERI!A:C,2,0),0)</f>
        <v>Gasto (ingreso) por impuestos, operaciones continuadas</v>
      </c>
      <c r="M932" s="21">
        <f>IFERROR(VLOOKUP(K932,ORDEN_ERI!A:C,3,0),0)</f>
        <v>24</v>
      </c>
      <c r="N932" s="30">
        <v>1118209</v>
      </c>
    </row>
    <row r="933" spans="1:14" x14ac:dyDescent="0.25">
      <c r="A933" s="21">
        <v>890920656</v>
      </c>
      <c r="B933" s="18" t="s">
        <v>302</v>
      </c>
      <c r="C933" s="18"/>
      <c r="D933" s="18" t="s">
        <v>294</v>
      </c>
      <c r="E933" s="18" t="s">
        <v>223</v>
      </c>
      <c r="F933" s="18" t="s">
        <v>224</v>
      </c>
      <c r="G933" s="22">
        <v>2017</v>
      </c>
      <c r="H933" s="26">
        <v>43100</v>
      </c>
      <c r="I933" s="18"/>
      <c r="J933" s="18"/>
      <c r="K933" s="21" t="s">
        <v>397</v>
      </c>
      <c r="L933" s="21" t="str">
        <f>IFERROR(VLOOKUP(K933,ORDEN_ERI!A:C,2,0),0)</f>
        <v>Gasto (ingreso) por impuestos, operaciones continuadas</v>
      </c>
      <c r="M933" s="21">
        <f>IFERROR(VLOOKUP(K933,ORDEN_ERI!A:C,3,0),0)</f>
        <v>24</v>
      </c>
      <c r="N933" s="30">
        <v>678363</v>
      </c>
    </row>
    <row r="934" spans="1:14" x14ac:dyDescent="0.25">
      <c r="A934" s="21">
        <v>890920656</v>
      </c>
      <c r="B934" s="18" t="s">
        <v>302</v>
      </c>
      <c r="C934" s="18"/>
      <c r="D934" s="18" t="s">
        <v>294</v>
      </c>
      <c r="E934" s="18" t="s">
        <v>223</v>
      </c>
      <c r="F934" s="18" t="s">
        <v>224</v>
      </c>
      <c r="G934" s="22">
        <v>2016</v>
      </c>
      <c r="H934" s="26">
        <v>43100</v>
      </c>
      <c r="I934" s="18"/>
      <c r="J934" s="18"/>
      <c r="K934" s="21" t="s">
        <v>12</v>
      </c>
      <c r="L934" s="21" t="str">
        <f>IFERROR(VLOOKUP(K934,ORDEN_ERI!A:C,2,0),0)</f>
        <v>Ganancia (pérdida) operaciones continuadas</v>
      </c>
      <c r="M934" s="21">
        <f>IFERROR(VLOOKUP(K934,ORDEN_ERI!A:C,3,0),0)</f>
        <v>26</v>
      </c>
      <c r="N934" s="30">
        <v>1564999</v>
      </c>
    </row>
    <row r="935" spans="1:14" x14ac:dyDescent="0.25">
      <c r="A935" s="21">
        <v>890920656</v>
      </c>
      <c r="B935" s="18" t="s">
        <v>302</v>
      </c>
      <c r="C935" s="18"/>
      <c r="D935" s="18" t="s">
        <v>294</v>
      </c>
      <c r="E935" s="18" t="s">
        <v>223</v>
      </c>
      <c r="F935" s="18" t="s">
        <v>224</v>
      </c>
      <c r="G935" s="22">
        <v>2017</v>
      </c>
      <c r="H935" s="26">
        <v>43100</v>
      </c>
      <c r="I935" s="18"/>
      <c r="J935" s="18"/>
      <c r="K935" s="21" t="s">
        <v>12</v>
      </c>
      <c r="L935" s="21" t="str">
        <f>IFERROR(VLOOKUP(K935,ORDEN_ERI!A:C,2,0),0)</f>
        <v>Ganancia (pérdida) operaciones continuadas</v>
      </c>
      <c r="M935" s="21">
        <f>IFERROR(VLOOKUP(K935,ORDEN_ERI!A:C,3,0),0)</f>
        <v>26</v>
      </c>
      <c r="N935" s="30">
        <v>1044304</v>
      </c>
    </row>
    <row r="936" spans="1:14" x14ac:dyDescent="0.25">
      <c r="A936" s="21">
        <v>890920656</v>
      </c>
      <c r="B936" s="18" t="s">
        <v>302</v>
      </c>
      <c r="C936" s="18"/>
      <c r="D936" s="18" t="s">
        <v>294</v>
      </c>
      <c r="E936" s="18" t="s">
        <v>223</v>
      </c>
      <c r="F936" s="18" t="s">
        <v>224</v>
      </c>
      <c r="G936" s="22">
        <v>2016</v>
      </c>
      <c r="H936" s="26">
        <v>43100</v>
      </c>
      <c r="I936" s="18"/>
      <c r="J936" s="18"/>
      <c r="K936" s="21" t="s">
        <v>13</v>
      </c>
      <c r="L936" s="21" t="str">
        <f>IFERROR(VLOOKUP(K936,ORDEN_ERI!A:C,2,0),0)</f>
        <v>Ganancia (pérdida)</v>
      </c>
      <c r="M936" s="21">
        <f>IFERROR(VLOOKUP(K936,ORDEN_ERI!A:C,3,0),0)</f>
        <v>28</v>
      </c>
      <c r="N936" s="30">
        <v>1564999</v>
      </c>
    </row>
    <row r="937" spans="1:14" x14ac:dyDescent="0.25">
      <c r="A937" s="21">
        <v>890920656</v>
      </c>
      <c r="B937" s="18" t="s">
        <v>302</v>
      </c>
      <c r="C937" s="18"/>
      <c r="D937" s="18" t="s">
        <v>294</v>
      </c>
      <c r="E937" s="18" t="s">
        <v>223</v>
      </c>
      <c r="F937" s="18" t="s">
        <v>224</v>
      </c>
      <c r="G937" s="22">
        <v>2017</v>
      </c>
      <c r="H937" s="26">
        <v>43100</v>
      </c>
      <c r="I937" s="18"/>
      <c r="J937" s="18"/>
      <c r="K937" s="21" t="s">
        <v>13</v>
      </c>
      <c r="L937" s="21" t="str">
        <f>IFERROR(VLOOKUP(K937,ORDEN_ERI!A:C,2,0),0)</f>
        <v>Ganancia (pérdida)</v>
      </c>
      <c r="M937" s="21">
        <f>IFERROR(VLOOKUP(K937,ORDEN_ERI!A:C,3,0),0)</f>
        <v>28</v>
      </c>
      <c r="N937" s="30">
        <v>1044304</v>
      </c>
    </row>
    <row r="938" spans="1:14" x14ac:dyDescent="0.25">
      <c r="A938" s="21">
        <v>900413588</v>
      </c>
      <c r="B938" s="18" t="s">
        <v>37</v>
      </c>
      <c r="C938" s="18"/>
      <c r="D938" s="18" t="s">
        <v>294</v>
      </c>
      <c r="E938" s="18" t="s">
        <v>343</v>
      </c>
      <c r="F938" s="18" t="s">
        <v>224</v>
      </c>
      <c r="G938" s="22">
        <v>2016</v>
      </c>
      <c r="H938" s="26">
        <v>43100</v>
      </c>
      <c r="I938" s="18"/>
      <c r="J938" s="18"/>
      <c r="K938" s="21" t="s">
        <v>1</v>
      </c>
      <c r="L938" s="21" t="str">
        <f>IFERROR(VLOOKUP(K938,ORDEN_ERI!A:C,2,0),0)</f>
        <v>Ingresos de actividades ordinarias</v>
      </c>
      <c r="M938" s="21">
        <f>IFERROR(VLOOKUP(K938,ORDEN_ERI!A:C,3,0),0)</f>
        <v>1</v>
      </c>
      <c r="N938" s="30">
        <v>10211639</v>
      </c>
    </row>
    <row r="939" spans="1:14" x14ac:dyDescent="0.25">
      <c r="A939" s="21">
        <v>900413588</v>
      </c>
      <c r="B939" s="18" t="s">
        <v>37</v>
      </c>
      <c r="C939" s="18"/>
      <c r="D939" s="18" t="s">
        <v>294</v>
      </c>
      <c r="E939" s="18" t="s">
        <v>343</v>
      </c>
      <c r="F939" s="18" t="s">
        <v>224</v>
      </c>
      <c r="G939" s="22">
        <v>2017</v>
      </c>
      <c r="H939" s="26">
        <v>43100</v>
      </c>
      <c r="I939" s="18"/>
      <c r="J939" s="18"/>
      <c r="K939" s="21" t="s">
        <v>1</v>
      </c>
      <c r="L939" s="21" t="str">
        <f>IFERROR(VLOOKUP(K939,ORDEN_ERI!A:C,2,0),0)</f>
        <v>Ingresos de actividades ordinarias</v>
      </c>
      <c r="M939" s="21">
        <f>IFERROR(VLOOKUP(K939,ORDEN_ERI!A:C,3,0),0)</f>
        <v>1</v>
      </c>
      <c r="N939" s="30">
        <v>26886852</v>
      </c>
    </row>
    <row r="940" spans="1:14" x14ac:dyDescent="0.25">
      <c r="A940" s="21">
        <v>900413588</v>
      </c>
      <c r="B940" s="18" t="s">
        <v>37</v>
      </c>
      <c r="C940" s="18"/>
      <c r="D940" s="18" t="s">
        <v>294</v>
      </c>
      <c r="E940" s="18" t="s">
        <v>343</v>
      </c>
      <c r="F940" s="18" t="s">
        <v>224</v>
      </c>
      <c r="G940" s="22">
        <v>2016</v>
      </c>
      <c r="H940" s="26">
        <v>43100</v>
      </c>
      <c r="I940" s="18"/>
      <c r="J940" s="18"/>
      <c r="K940" s="21" t="s">
        <v>2</v>
      </c>
      <c r="L940" s="21" t="str">
        <f>IFERROR(VLOOKUP(K940,ORDEN_ERI!A:C,2,0),0)</f>
        <v>Costo de ventas</v>
      </c>
      <c r="M940" s="21">
        <f>IFERROR(VLOOKUP(K940,ORDEN_ERI!A:C,3,0),0)</f>
        <v>2</v>
      </c>
      <c r="N940" s="30">
        <v>7322737</v>
      </c>
    </row>
    <row r="941" spans="1:14" x14ac:dyDescent="0.25">
      <c r="A941" s="21">
        <v>900413588</v>
      </c>
      <c r="B941" s="18" t="s">
        <v>37</v>
      </c>
      <c r="C941" s="18"/>
      <c r="D941" s="18" t="s">
        <v>294</v>
      </c>
      <c r="E941" s="18" t="s">
        <v>343</v>
      </c>
      <c r="F941" s="18" t="s">
        <v>224</v>
      </c>
      <c r="G941" s="22">
        <v>2017</v>
      </c>
      <c r="H941" s="26">
        <v>43100</v>
      </c>
      <c r="I941" s="18"/>
      <c r="J941" s="18"/>
      <c r="K941" s="21" t="s">
        <v>2</v>
      </c>
      <c r="L941" s="21" t="str">
        <f>IFERROR(VLOOKUP(K941,ORDEN_ERI!A:C,2,0),0)</f>
        <v>Costo de ventas</v>
      </c>
      <c r="M941" s="21">
        <f>IFERROR(VLOOKUP(K941,ORDEN_ERI!A:C,3,0),0)</f>
        <v>2</v>
      </c>
      <c r="N941" s="30">
        <v>17470837</v>
      </c>
    </row>
    <row r="942" spans="1:14" x14ac:dyDescent="0.25">
      <c r="A942" s="21">
        <v>900413588</v>
      </c>
      <c r="B942" s="18" t="s">
        <v>37</v>
      </c>
      <c r="C942" s="18"/>
      <c r="D942" s="18" t="s">
        <v>294</v>
      </c>
      <c r="E942" s="18" t="s">
        <v>343</v>
      </c>
      <c r="F942" s="18" t="s">
        <v>224</v>
      </c>
      <c r="G942" s="22">
        <v>2016</v>
      </c>
      <c r="H942" s="26">
        <v>43100</v>
      </c>
      <c r="I942" s="18"/>
      <c r="J942" s="18"/>
      <c r="K942" s="21" t="s">
        <v>3</v>
      </c>
      <c r="L942" s="21" t="str">
        <f>IFERROR(VLOOKUP(K942,ORDEN_ERI!A:C,2,0),0)</f>
        <v>Ganancia bruta</v>
      </c>
      <c r="M942" s="21">
        <f>IFERROR(VLOOKUP(K942,ORDEN_ERI!A:C,3,0),0)</f>
        <v>3</v>
      </c>
      <c r="N942" s="30">
        <v>2888902</v>
      </c>
    </row>
    <row r="943" spans="1:14" x14ac:dyDescent="0.25">
      <c r="A943" s="21">
        <v>900413588</v>
      </c>
      <c r="B943" s="18" t="s">
        <v>37</v>
      </c>
      <c r="C943" s="18"/>
      <c r="D943" s="18" t="s">
        <v>294</v>
      </c>
      <c r="E943" s="18" t="s">
        <v>343</v>
      </c>
      <c r="F943" s="18" t="s">
        <v>224</v>
      </c>
      <c r="G943" s="22">
        <v>2017</v>
      </c>
      <c r="H943" s="26">
        <v>43100</v>
      </c>
      <c r="I943" s="18"/>
      <c r="J943" s="18"/>
      <c r="K943" s="21" t="s">
        <v>3</v>
      </c>
      <c r="L943" s="21" t="str">
        <f>IFERROR(VLOOKUP(K943,ORDEN_ERI!A:C,2,0),0)</f>
        <v>Ganancia bruta</v>
      </c>
      <c r="M943" s="21">
        <f>IFERROR(VLOOKUP(K943,ORDEN_ERI!A:C,3,0),0)</f>
        <v>3</v>
      </c>
      <c r="N943" s="30">
        <v>9416015</v>
      </c>
    </row>
    <row r="944" spans="1:14" x14ac:dyDescent="0.25">
      <c r="A944" s="21">
        <v>900413588</v>
      </c>
      <c r="B944" s="18" t="s">
        <v>37</v>
      </c>
      <c r="C944" s="18"/>
      <c r="D944" s="18" t="s">
        <v>294</v>
      </c>
      <c r="E944" s="18" t="s">
        <v>343</v>
      </c>
      <c r="F944" s="18" t="s">
        <v>224</v>
      </c>
      <c r="G944" s="22">
        <v>2016</v>
      </c>
      <c r="H944" s="26">
        <v>43100</v>
      </c>
      <c r="I944" s="18"/>
      <c r="J944" s="18"/>
      <c r="K944" s="21" t="s">
        <v>4</v>
      </c>
      <c r="L944" s="21" t="str">
        <f>IFERROR(VLOOKUP(K944,ORDEN_ERI!A:C,2,0),0)</f>
        <v>Otros ingresos</v>
      </c>
      <c r="M944" s="21">
        <f>IFERROR(VLOOKUP(K944,ORDEN_ERI!A:C,3,0),0)</f>
        <v>9</v>
      </c>
      <c r="N944" s="30">
        <v>80429</v>
      </c>
    </row>
    <row r="945" spans="1:14" x14ac:dyDescent="0.25">
      <c r="A945" s="21">
        <v>900413588</v>
      </c>
      <c r="B945" s="18" t="s">
        <v>37</v>
      </c>
      <c r="C945" s="18"/>
      <c r="D945" s="18" t="s">
        <v>294</v>
      </c>
      <c r="E945" s="18" t="s">
        <v>343</v>
      </c>
      <c r="F945" s="18" t="s">
        <v>224</v>
      </c>
      <c r="G945" s="22">
        <v>2017</v>
      </c>
      <c r="H945" s="26">
        <v>43100</v>
      </c>
      <c r="I945" s="18"/>
      <c r="J945" s="18"/>
      <c r="K945" s="21" t="s">
        <v>4</v>
      </c>
      <c r="L945" s="21" t="str">
        <f>IFERROR(VLOOKUP(K945,ORDEN_ERI!A:C,2,0),0)</f>
        <v>Otros ingresos</v>
      </c>
      <c r="M945" s="21">
        <f>IFERROR(VLOOKUP(K945,ORDEN_ERI!A:C,3,0),0)</f>
        <v>9</v>
      </c>
      <c r="N945" s="30">
        <v>45227</v>
      </c>
    </row>
    <row r="946" spans="1:14" x14ac:dyDescent="0.25">
      <c r="A946" s="21">
        <v>900413588</v>
      </c>
      <c r="B946" s="18" t="s">
        <v>37</v>
      </c>
      <c r="C946" s="18"/>
      <c r="D946" s="18" t="s">
        <v>294</v>
      </c>
      <c r="E946" s="18" t="s">
        <v>343</v>
      </c>
      <c r="F946" s="18" t="s">
        <v>224</v>
      </c>
      <c r="G946" s="22">
        <v>2016</v>
      </c>
      <c r="H946" s="26">
        <v>43100</v>
      </c>
      <c r="I946" s="18"/>
      <c r="J946" s="18"/>
      <c r="K946" s="21" t="s">
        <v>394</v>
      </c>
      <c r="L946" s="21" t="str">
        <f>IFERROR(VLOOKUP(K946,ORDEN_ERI!A:C,2,0),0)</f>
        <v>Costos de distribución</v>
      </c>
      <c r="M946" s="21">
        <f>IFERROR(VLOOKUP(K946,ORDEN_ERI!A:C,3,0),0)</f>
        <v>7</v>
      </c>
      <c r="N946" s="30">
        <v>68064</v>
      </c>
    </row>
    <row r="947" spans="1:14" x14ac:dyDescent="0.25">
      <c r="A947" s="21">
        <v>900413588</v>
      </c>
      <c r="B947" s="18" t="s">
        <v>37</v>
      </c>
      <c r="C947" s="18"/>
      <c r="D947" s="18" t="s">
        <v>294</v>
      </c>
      <c r="E947" s="18" t="s">
        <v>343</v>
      </c>
      <c r="F947" s="18" t="s">
        <v>224</v>
      </c>
      <c r="G947" s="22">
        <v>2017</v>
      </c>
      <c r="H947" s="26">
        <v>43100</v>
      </c>
      <c r="I947" s="18"/>
      <c r="J947" s="18"/>
      <c r="K947" s="21" t="s">
        <v>394</v>
      </c>
      <c r="L947" s="21" t="str">
        <f>IFERROR(VLOOKUP(K947,ORDEN_ERI!A:C,2,0),0)</f>
        <v>Costos de distribución</v>
      </c>
      <c r="M947" s="21">
        <f>IFERROR(VLOOKUP(K947,ORDEN_ERI!A:C,3,0),0)</f>
        <v>7</v>
      </c>
      <c r="N947" s="30">
        <v>88369</v>
      </c>
    </row>
    <row r="948" spans="1:14" x14ac:dyDescent="0.25">
      <c r="A948" s="21">
        <v>900413588</v>
      </c>
      <c r="B948" s="18" t="s">
        <v>37</v>
      </c>
      <c r="C948" s="18"/>
      <c r="D948" s="18" t="s">
        <v>294</v>
      </c>
      <c r="E948" s="18" t="s">
        <v>343</v>
      </c>
      <c r="F948" s="18" t="s">
        <v>224</v>
      </c>
      <c r="G948" s="22">
        <v>2016</v>
      </c>
      <c r="H948" s="26">
        <v>43100</v>
      </c>
      <c r="I948" s="18"/>
      <c r="J948" s="18"/>
      <c r="K948" s="21" t="s">
        <v>6</v>
      </c>
      <c r="L948" s="21" t="str">
        <f>IFERROR(VLOOKUP(K948,ORDEN_ERI!A:C,2,0),0)</f>
        <v>Gastos de administración</v>
      </c>
      <c r="M948" s="21">
        <f>IFERROR(VLOOKUP(K948,ORDEN_ERI!A:C,3,0),0)</f>
        <v>4</v>
      </c>
      <c r="N948" s="30">
        <v>995092</v>
      </c>
    </row>
    <row r="949" spans="1:14" x14ac:dyDescent="0.25">
      <c r="A949" s="21">
        <v>900413588</v>
      </c>
      <c r="B949" s="18" t="s">
        <v>37</v>
      </c>
      <c r="C949" s="18"/>
      <c r="D949" s="18" t="s">
        <v>294</v>
      </c>
      <c r="E949" s="18" t="s">
        <v>343</v>
      </c>
      <c r="F949" s="18" t="s">
        <v>224</v>
      </c>
      <c r="G949" s="22">
        <v>2017</v>
      </c>
      <c r="H949" s="26">
        <v>43100</v>
      </c>
      <c r="I949" s="18"/>
      <c r="J949" s="18"/>
      <c r="K949" s="21" t="s">
        <v>6</v>
      </c>
      <c r="L949" s="21" t="str">
        <f>IFERROR(VLOOKUP(K949,ORDEN_ERI!A:C,2,0),0)</f>
        <v>Gastos de administración</v>
      </c>
      <c r="M949" s="21">
        <f>IFERROR(VLOOKUP(K949,ORDEN_ERI!A:C,3,0),0)</f>
        <v>4</v>
      </c>
      <c r="N949" s="30">
        <v>5378882</v>
      </c>
    </row>
    <row r="950" spans="1:14" x14ac:dyDescent="0.25">
      <c r="A950" s="21">
        <v>900413588</v>
      </c>
      <c r="B950" s="18" t="s">
        <v>37</v>
      </c>
      <c r="C950" s="18"/>
      <c r="D950" s="18" t="s">
        <v>294</v>
      </c>
      <c r="E950" s="18" t="s">
        <v>343</v>
      </c>
      <c r="F950" s="18" t="s">
        <v>224</v>
      </c>
      <c r="G950" s="22">
        <v>2016</v>
      </c>
      <c r="H950" s="26">
        <v>43100</v>
      </c>
      <c r="I950" s="18"/>
      <c r="J950" s="18"/>
      <c r="K950" s="21" t="s">
        <v>395</v>
      </c>
      <c r="L950" s="21" t="str">
        <f>IFERROR(VLOOKUP(K950,ORDEN_ERI!A:C,2,0),0)</f>
        <v>Otros gastos, por función</v>
      </c>
      <c r="M950" s="21">
        <f>IFERROR(VLOOKUP(K950,ORDEN_ERI!A:C,3,0),0)</f>
        <v>6</v>
      </c>
      <c r="N950" s="30">
        <v>119610</v>
      </c>
    </row>
    <row r="951" spans="1:14" x14ac:dyDescent="0.25">
      <c r="A951" s="21">
        <v>900413588</v>
      </c>
      <c r="B951" s="18" t="s">
        <v>37</v>
      </c>
      <c r="C951" s="18"/>
      <c r="D951" s="18" t="s">
        <v>294</v>
      </c>
      <c r="E951" s="18" t="s">
        <v>343</v>
      </c>
      <c r="F951" s="18" t="s">
        <v>224</v>
      </c>
      <c r="G951" s="22">
        <v>2017</v>
      </c>
      <c r="H951" s="26">
        <v>43100</v>
      </c>
      <c r="I951" s="18"/>
      <c r="J951" s="18"/>
      <c r="K951" s="21" t="s">
        <v>395</v>
      </c>
      <c r="L951" s="21" t="str">
        <f>IFERROR(VLOOKUP(K951,ORDEN_ERI!A:C,2,0),0)</f>
        <v>Otros gastos, por función</v>
      </c>
      <c r="M951" s="21">
        <f>IFERROR(VLOOKUP(K951,ORDEN_ERI!A:C,3,0),0)</f>
        <v>6</v>
      </c>
      <c r="N951" s="30">
        <v>54550</v>
      </c>
    </row>
    <row r="952" spans="1:14" x14ac:dyDescent="0.25">
      <c r="A952" s="21">
        <v>900413588</v>
      </c>
      <c r="B952" s="18" t="s">
        <v>37</v>
      </c>
      <c r="C952" s="18"/>
      <c r="D952" s="18" t="s">
        <v>294</v>
      </c>
      <c r="E952" s="18" t="s">
        <v>343</v>
      </c>
      <c r="F952" s="18" t="s">
        <v>224</v>
      </c>
      <c r="G952" s="22">
        <v>2016</v>
      </c>
      <c r="H952" s="26">
        <v>43100</v>
      </c>
      <c r="I952" s="18"/>
      <c r="J952" s="18"/>
      <c r="K952" s="21" t="s">
        <v>8</v>
      </c>
      <c r="L952" s="21" t="str">
        <f>IFERROR(VLOOKUP(K952,ORDEN_ERI!A:C,2,0),0)</f>
        <v>Ganancia (pérdida) por actividades de operación</v>
      </c>
      <c r="M952" s="21">
        <f>IFERROR(VLOOKUP(K952,ORDEN_ERI!A:C,3,0),0)</f>
        <v>11</v>
      </c>
      <c r="N952" s="30">
        <v>1786565</v>
      </c>
    </row>
    <row r="953" spans="1:14" x14ac:dyDescent="0.25">
      <c r="A953" s="21">
        <v>900413588</v>
      </c>
      <c r="B953" s="18" t="s">
        <v>37</v>
      </c>
      <c r="C953" s="18"/>
      <c r="D953" s="18" t="s">
        <v>294</v>
      </c>
      <c r="E953" s="18" t="s">
        <v>343</v>
      </c>
      <c r="F953" s="18" t="s">
        <v>224</v>
      </c>
      <c r="G953" s="22">
        <v>2017</v>
      </c>
      <c r="H953" s="26">
        <v>43100</v>
      </c>
      <c r="I953" s="18"/>
      <c r="J953" s="18"/>
      <c r="K953" s="21" t="s">
        <v>8</v>
      </c>
      <c r="L953" s="21" t="str">
        <f>IFERROR(VLOOKUP(K953,ORDEN_ERI!A:C,2,0),0)</f>
        <v>Ganancia (pérdida) por actividades de operación</v>
      </c>
      <c r="M953" s="21">
        <f>IFERROR(VLOOKUP(K953,ORDEN_ERI!A:C,3,0),0)</f>
        <v>11</v>
      </c>
      <c r="N953" s="30">
        <v>3939441</v>
      </c>
    </row>
    <row r="954" spans="1:14" x14ac:dyDescent="0.25">
      <c r="A954" s="21">
        <v>900413588</v>
      </c>
      <c r="B954" s="18" t="s">
        <v>37</v>
      </c>
      <c r="C954" s="18"/>
      <c r="D954" s="18" t="s">
        <v>294</v>
      </c>
      <c r="E954" s="18" t="s">
        <v>343</v>
      </c>
      <c r="F954" s="18" t="s">
        <v>224</v>
      </c>
      <c r="G954" s="22">
        <v>2016</v>
      </c>
      <c r="H954" s="26">
        <v>43100</v>
      </c>
      <c r="I954" s="18"/>
      <c r="J954" s="18"/>
      <c r="K954" s="21" t="s">
        <v>9</v>
      </c>
      <c r="L954" s="21" t="str">
        <f>IFERROR(VLOOKUP(K954,ORDEN_ERI!A:C,2,0),0)</f>
        <v>Ingresos financieros</v>
      </c>
      <c r="M954" s="21">
        <f>IFERROR(VLOOKUP(K954,ORDEN_ERI!A:C,3,0),0)</f>
        <v>13</v>
      </c>
      <c r="N954" s="30">
        <v>264045</v>
      </c>
    </row>
    <row r="955" spans="1:14" x14ac:dyDescent="0.25">
      <c r="A955" s="21">
        <v>900413588</v>
      </c>
      <c r="B955" s="18" t="s">
        <v>37</v>
      </c>
      <c r="C955" s="18"/>
      <c r="D955" s="18" t="s">
        <v>294</v>
      </c>
      <c r="E955" s="18" t="s">
        <v>343</v>
      </c>
      <c r="F955" s="18" t="s">
        <v>224</v>
      </c>
      <c r="G955" s="22">
        <v>2017</v>
      </c>
      <c r="H955" s="26">
        <v>43100</v>
      </c>
      <c r="I955" s="18"/>
      <c r="J955" s="18"/>
      <c r="K955" s="21" t="s">
        <v>9</v>
      </c>
      <c r="L955" s="21" t="str">
        <f>IFERROR(VLOOKUP(K955,ORDEN_ERI!A:C,2,0),0)</f>
        <v>Ingresos financieros</v>
      </c>
      <c r="M955" s="21">
        <f>IFERROR(VLOOKUP(K955,ORDEN_ERI!A:C,3,0),0)</f>
        <v>13</v>
      </c>
      <c r="N955" s="30">
        <v>205758</v>
      </c>
    </row>
    <row r="956" spans="1:14" x14ac:dyDescent="0.25">
      <c r="A956" s="21">
        <v>900413588</v>
      </c>
      <c r="B956" s="18" t="s">
        <v>37</v>
      </c>
      <c r="C956" s="18"/>
      <c r="D956" s="18" t="s">
        <v>294</v>
      </c>
      <c r="E956" s="18" t="s">
        <v>343</v>
      </c>
      <c r="F956" s="18" t="s">
        <v>224</v>
      </c>
      <c r="G956" s="22">
        <v>2016</v>
      </c>
      <c r="H956" s="26">
        <v>43100</v>
      </c>
      <c r="I956" s="18"/>
      <c r="J956" s="18"/>
      <c r="K956" s="21" t="s">
        <v>10</v>
      </c>
      <c r="L956" s="21" t="str">
        <f>IFERROR(VLOOKUP(K956,ORDEN_ERI!A:C,2,0),0)</f>
        <v>Costos financieros</v>
      </c>
      <c r="M956" s="21">
        <f>IFERROR(VLOOKUP(K956,ORDEN_ERI!A:C,3,0),0)</f>
        <v>14</v>
      </c>
      <c r="N956" s="30">
        <v>285103</v>
      </c>
    </row>
    <row r="957" spans="1:14" x14ac:dyDescent="0.25">
      <c r="A957" s="21">
        <v>900413588</v>
      </c>
      <c r="B957" s="18" t="s">
        <v>37</v>
      </c>
      <c r="C957" s="18"/>
      <c r="D957" s="18" t="s">
        <v>294</v>
      </c>
      <c r="E957" s="18" t="s">
        <v>343</v>
      </c>
      <c r="F957" s="18" t="s">
        <v>224</v>
      </c>
      <c r="G957" s="22">
        <v>2017</v>
      </c>
      <c r="H957" s="26">
        <v>43100</v>
      </c>
      <c r="I957" s="18"/>
      <c r="J957" s="18"/>
      <c r="K957" s="21" t="s">
        <v>10</v>
      </c>
      <c r="L957" s="21" t="str">
        <f>IFERROR(VLOOKUP(K957,ORDEN_ERI!A:C,2,0),0)</f>
        <v>Costos financieros</v>
      </c>
      <c r="M957" s="21">
        <f>IFERROR(VLOOKUP(K957,ORDEN_ERI!A:C,3,0),0)</f>
        <v>14</v>
      </c>
      <c r="N957" s="30">
        <v>328843</v>
      </c>
    </row>
    <row r="958" spans="1:14" x14ac:dyDescent="0.25">
      <c r="A958" s="21">
        <v>900413588</v>
      </c>
      <c r="B958" s="18" t="s">
        <v>37</v>
      </c>
      <c r="C958" s="18"/>
      <c r="D958" s="18" t="s">
        <v>294</v>
      </c>
      <c r="E958" s="18" t="s">
        <v>343</v>
      </c>
      <c r="F958" s="18" t="s">
        <v>224</v>
      </c>
      <c r="G958" s="22">
        <v>2016</v>
      </c>
      <c r="H958" s="26">
        <v>43100</v>
      </c>
      <c r="I958" s="18"/>
      <c r="J958" s="18"/>
      <c r="K958" s="21" t="s">
        <v>28</v>
      </c>
      <c r="L958" s="21" t="str">
        <f>IFERROR(VLOOKUP(K958,ORDEN_ERI!A:C,2,0),0)</f>
        <v>Participación en las ganancias (pérdidas) de asociadas</v>
      </c>
      <c r="M958" s="21">
        <f>IFERROR(VLOOKUP(K958,ORDEN_ERI!A:C,3,0),0)</f>
        <v>17</v>
      </c>
      <c r="N958" s="30">
        <v>3222444</v>
      </c>
    </row>
    <row r="959" spans="1:14" x14ac:dyDescent="0.25">
      <c r="A959" s="21">
        <v>900413588</v>
      </c>
      <c r="B959" s="18" t="s">
        <v>37</v>
      </c>
      <c r="C959" s="18"/>
      <c r="D959" s="18" t="s">
        <v>294</v>
      </c>
      <c r="E959" s="18" t="s">
        <v>343</v>
      </c>
      <c r="F959" s="18" t="s">
        <v>224</v>
      </c>
      <c r="G959" s="22">
        <v>2017</v>
      </c>
      <c r="H959" s="26">
        <v>43100</v>
      </c>
      <c r="I959" s="18"/>
      <c r="J959" s="18"/>
      <c r="K959" s="21" t="s">
        <v>28</v>
      </c>
      <c r="L959" s="21" t="str">
        <f>IFERROR(VLOOKUP(K959,ORDEN_ERI!A:C,2,0),0)</f>
        <v>Participación en las ganancias (pérdidas) de asociadas</v>
      </c>
      <c r="M959" s="21">
        <f>IFERROR(VLOOKUP(K959,ORDEN_ERI!A:C,3,0),0)</f>
        <v>17</v>
      </c>
      <c r="N959" s="30">
        <v>400669</v>
      </c>
    </row>
    <row r="960" spans="1:14" x14ac:dyDescent="0.25">
      <c r="A960" s="21">
        <v>900413588</v>
      </c>
      <c r="B960" s="18" t="s">
        <v>37</v>
      </c>
      <c r="C960" s="18"/>
      <c r="D960" s="18" t="s">
        <v>294</v>
      </c>
      <c r="E960" s="18" t="s">
        <v>343</v>
      </c>
      <c r="F960" s="18" t="s">
        <v>224</v>
      </c>
      <c r="G960" s="22">
        <v>2016</v>
      </c>
      <c r="H960" s="26">
        <v>43100</v>
      </c>
      <c r="I960" s="18"/>
      <c r="J960" s="18"/>
      <c r="K960" s="21" t="s">
        <v>11</v>
      </c>
      <c r="L960" s="21" t="str">
        <f>IFERROR(VLOOKUP(K960,ORDEN_ERI!A:C,2,0),0)</f>
        <v>Ganancia (pérdida), antes de impuestos</v>
      </c>
      <c r="M960" s="21">
        <f>IFERROR(VLOOKUP(K960,ORDEN_ERI!A:C,3,0),0)</f>
        <v>23</v>
      </c>
      <c r="N960" s="30">
        <v>4987951</v>
      </c>
    </row>
    <row r="961" spans="1:14" x14ac:dyDescent="0.25">
      <c r="A961" s="21">
        <v>900413588</v>
      </c>
      <c r="B961" s="18" t="s">
        <v>37</v>
      </c>
      <c r="C961" s="18"/>
      <c r="D961" s="18" t="s">
        <v>294</v>
      </c>
      <c r="E961" s="18" t="s">
        <v>343</v>
      </c>
      <c r="F961" s="18" t="s">
        <v>224</v>
      </c>
      <c r="G961" s="22">
        <v>2017</v>
      </c>
      <c r="H961" s="26">
        <v>43100</v>
      </c>
      <c r="I961" s="18"/>
      <c r="J961" s="18"/>
      <c r="K961" s="21" t="s">
        <v>11</v>
      </c>
      <c r="L961" s="21" t="str">
        <f>IFERROR(VLOOKUP(K961,ORDEN_ERI!A:C,2,0),0)</f>
        <v>Ganancia (pérdida), antes de impuestos</v>
      </c>
      <c r="M961" s="21">
        <f>IFERROR(VLOOKUP(K961,ORDEN_ERI!A:C,3,0),0)</f>
        <v>23</v>
      </c>
      <c r="N961" s="30">
        <v>4217025</v>
      </c>
    </row>
    <row r="962" spans="1:14" x14ac:dyDescent="0.25">
      <c r="A962" s="21">
        <v>900413588</v>
      </c>
      <c r="B962" s="18" t="s">
        <v>37</v>
      </c>
      <c r="C962" s="18"/>
      <c r="D962" s="18" t="s">
        <v>294</v>
      </c>
      <c r="E962" s="18" t="s">
        <v>343</v>
      </c>
      <c r="F962" s="18" t="s">
        <v>224</v>
      </c>
      <c r="G962" s="22">
        <v>2016</v>
      </c>
      <c r="H962" s="26">
        <v>43100</v>
      </c>
      <c r="I962" s="18"/>
      <c r="J962" s="18"/>
      <c r="K962" s="21" t="s">
        <v>397</v>
      </c>
      <c r="L962" s="21" t="str">
        <f>IFERROR(VLOOKUP(K962,ORDEN_ERI!A:C,2,0),0)</f>
        <v>Gasto (ingreso) por impuestos, operaciones continuadas</v>
      </c>
      <c r="M962" s="21">
        <f>IFERROR(VLOOKUP(K962,ORDEN_ERI!A:C,3,0),0)</f>
        <v>24</v>
      </c>
      <c r="N962" s="30">
        <v>1925042</v>
      </c>
    </row>
    <row r="963" spans="1:14" x14ac:dyDescent="0.25">
      <c r="A963" s="21">
        <v>900413588</v>
      </c>
      <c r="B963" s="18" t="s">
        <v>37</v>
      </c>
      <c r="C963" s="18"/>
      <c r="D963" s="18" t="s">
        <v>294</v>
      </c>
      <c r="E963" s="18" t="s">
        <v>343</v>
      </c>
      <c r="F963" s="18" t="s">
        <v>224</v>
      </c>
      <c r="G963" s="22">
        <v>2017</v>
      </c>
      <c r="H963" s="26">
        <v>43100</v>
      </c>
      <c r="I963" s="18"/>
      <c r="J963" s="18"/>
      <c r="K963" s="21" t="s">
        <v>397</v>
      </c>
      <c r="L963" s="21" t="str">
        <f>IFERROR(VLOOKUP(K963,ORDEN_ERI!A:C,2,0),0)</f>
        <v>Gasto (ingreso) por impuestos, operaciones continuadas</v>
      </c>
      <c r="M963" s="21">
        <f>IFERROR(VLOOKUP(K963,ORDEN_ERI!A:C,3,0),0)</f>
        <v>24</v>
      </c>
      <c r="N963" s="30">
        <v>2061408</v>
      </c>
    </row>
    <row r="964" spans="1:14" x14ac:dyDescent="0.25">
      <c r="A964" s="21">
        <v>900413588</v>
      </c>
      <c r="B964" s="18" t="s">
        <v>37</v>
      </c>
      <c r="C964" s="18"/>
      <c r="D964" s="18" t="s">
        <v>294</v>
      </c>
      <c r="E964" s="18" t="s">
        <v>343</v>
      </c>
      <c r="F964" s="18" t="s">
        <v>224</v>
      </c>
      <c r="G964" s="22">
        <v>2016</v>
      </c>
      <c r="H964" s="26">
        <v>43100</v>
      </c>
      <c r="I964" s="18"/>
      <c r="J964" s="18"/>
      <c r="K964" s="21" t="s">
        <v>12</v>
      </c>
      <c r="L964" s="21" t="str">
        <f>IFERROR(VLOOKUP(K964,ORDEN_ERI!A:C,2,0),0)</f>
        <v>Ganancia (pérdida) operaciones continuadas</v>
      </c>
      <c r="M964" s="21">
        <f>IFERROR(VLOOKUP(K964,ORDEN_ERI!A:C,3,0),0)</f>
        <v>26</v>
      </c>
      <c r="N964" s="30">
        <v>3062909</v>
      </c>
    </row>
    <row r="965" spans="1:14" x14ac:dyDescent="0.25">
      <c r="A965" s="21">
        <v>900413588</v>
      </c>
      <c r="B965" s="18" t="s">
        <v>37</v>
      </c>
      <c r="C965" s="18"/>
      <c r="D965" s="18" t="s">
        <v>294</v>
      </c>
      <c r="E965" s="18" t="s">
        <v>343</v>
      </c>
      <c r="F965" s="18" t="s">
        <v>224</v>
      </c>
      <c r="G965" s="22">
        <v>2017</v>
      </c>
      <c r="H965" s="26">
        <v>43100</v>
      </c>
      <c r="I965" s="18"/>
      <c r="J965" s="18"/>
      <c r="K965" s="21" t="s">
        <v>12</v>
      </c>
      <c r="L965" s="21" t="str">
        <f>IFERROR(VLOOKUP(K965,ORDEN_ERI!A:C,2,0),0)</f>
        <v>Ganancia (pérdida) operaciones continuadas</v>
      </c>
      <c r="M965" s="21">
        <f>IFERROR(VLOOKUP(K965,ORDEN_ERI!A:C,3,0),0)</f>
        <v>26</v>
      </c>
      <c r="N965" s="30">
        <v>2155617</v>
      </c>
    </row>
    <row r="966" spans="1:14" x14ac:dyDescent="0.25">
      <c r="A966" s="21">
        <v>900413588</v>
      </c>
      <c r="B966" s="18" t="s">
        <v>37</v>
      </c>
      <c r="C966" s="18"/>
      <c r="D966" s="18" t="s">
        <v>294</v>
      </c>
      <c r="E966" s="18" t="s">
        <v>343</v>
      </c>
      <c r="F966" s="18" t="s">
        <v>224</v>
      </c>
      <c r="G966" s="22">
        <v>2016</v>
      </c>
      <c r="H966" s="26">
        <v>43100</v>
      </c>
      <c r="I966" s="18"/>
      <c r="J966" s="18"/>
      <c r="K966" s="21" t="s">
        <v>13</v>
      </c>
      <c r="L966" s="21" t="str">
        <f>IFERROR(VLOOKUP(K966,ORDEN_ERI!A:C,2,0),0)</f>
        <v>Ganancia (pérdida)</v>
      </c>
      <c r="M966" s="21">
        <f>IFERROR(VLOOKUP(K966,ORDEN_ERI!A:C,3,0),0)</f>
        <v>28</v>
      </c>
      <c r="N966" s="30">
        <v>3062909</v>
      </c>
    </row>
    <row r="967" spans="1:14" x14ac:dyDescent="0.25">
      <c r="A967" s="21">
        <v>900413588</v>
      </c>
      <c r="B967" s="18" t="s">
        <v>37</v>
      </c>
      <c r="C967" s="18"/>
      <c r="D967" s="18" t="s">
        <v>294</v>
      </c>
      <c r="E967" s="18" t="s">
        <v>343</v>
      </c>
      <c r="F967" s="18" t="s">
        <v>224</v>
      </c>
      <c r="G967" s="22">
        <v>2017</v>
      </c>
      <c r="H967" s="26">
        <v>43100</v>
      </c>
      <c r="I967" s="18"/>
      <c r="J967" s="18"/>
      <c r="K967" s="21" t="s">
        <v>13</v>
      </c>
      <c r="L967" s="21" t="str">
        <f>IFERROR(VLOOKUP(K967,ORDEN_ERI!A:C,2,0),0)</f>
        <v>Ganancia (pérdida)</v>
      </c>
      <c r="M967" s="21">
        <f>IFERROR(VLOOKUP(K967,ORDEN_ERI!A:C,3,0),0)</f>
        <v>28</v>
      </c>
      <c r="N967" s="30">
        <v>2155617</v>
      </c>
    </row>
    <row r="968" spans="1:14" x14ac:dyDescent="0.25">
      <c r="A968" s="21">
        <v>860001986</v>
      </c>
      <c r="B968" s="18" t="s">
        <v>293</v>
      </c>
      <c r="C968" s="18"/>
      <c r="D968" s="18" t="s">
        <v>294</v>
      </c>
      <c r="E968" s="18" t="s">
        <v>228</v>
      </c>
      <c r="F968" s="18" t="s">
        <v>224</v>
      </c>
      <c r="G968" s="22">
        <v>2016</v>
      </c>
      <c r="H968" s="26">
        <v>43100</v>
      </c>
      <c r="I968" s="18"/>
      <c r="J968" s="18"/>
      <c r="K968" s="21" t="s">
        <v>1</v>
      </c>
      <c r="L968" s="21" t="str">
        <f>IFERROR(VLOOKUP(K968,ORDEN_ERI!A:C,2,0),0)</f>
        <v>Ingresos de actividades ordinarias</v>
      </c>
      <c r="M968" s="21">
        <f>IFERROR(VLOOKUP(K968,ORDEN_ERI!A:C,3,0),0)</f>
        <v>1</v>
      </c>
      <c r="N968" s="30">
        <v>92077426</v>
      </c>
    </row>
    <row r="969" spans="1:14" x14ac:dyDescent="0.25">
      <c r="A969" s="21">
        <v>860001986</v>
      </c>
      <c r="B969" s="18" t="s">
        <v>293</v>
      </c>
      <c r="C969" s="18"/>
      <c r="D969" s="18" t="s">
        <v>294</v>
      </c>
      <c r="E969" s="18" t="s">
        <v>228</v>
      </c>
      <c r="F969" s="18" t="s">
        <v>224</v>
      </c>
      <c r="G969" s="22">
        <v>2017</v>
      </c>
      <c r="H969" s="26">
        <v>43100</v>
      </c>
      <c r="I969" s="18"/>
      <c r="J969" s="18"/>
      <c r="K969" s="21" t="s">
        <v>1</v>
      </c>
      <c r="L969" s="21" t="str">
        <f>IFERROR(VLOOKUP(K969,ORDEN_ERI!A:C,2,0),0)</f>
        <v>Ingresos de actividades ordinarias</v>
      </c>
      <c r="M969" s="21">
        <f>IFERROR(VLOOKUP(K969,ORDEN_ERI!A:C,3,0),0)</f>
        <v>1</v>
      </c>
      <c r="N969" s="30">
        <v>106066758</v>
      </c>
    </row>
    <row r="970" spans="1:14" x14ac:dyDescent="0.25">
      <c r="A970" s="21">
        <v>860001986</v>
      </c>
      <c r="B970" s="18" t="s">
        <v>293</v>
      </c>
      <c r="C970" s="18"/>
      <c r="D970" s="18" t="s">
        <v>294</v>
      </c>
      <c r="E970" s="18" t="s">
        <v>228</v>
      </c>
      <c r="F970" s="18" t="s">
        <v>224</v>
      </c>
      <c r="G970" s="22">
        <v>2016</v>
      </c>
      <c r="H970" s="26">
        <v>43100</v>
      </c>
      <c r="I970" s="18"/>
      <c r="J970" s="18"/>
      <c r="K970" s="21" t="s">
        <v>2</v>
      </c>
      <c r="L970" s="21" t="str">
        <f>IFERROR(VLOOKUP(K970,ORDEN_ERI!A:C,2,0),0)</f>
        <v>Costo de ventas</v>
      </c>
      <c r="M970" s="21">
        <f>IFERROR(VLOOKUP(K970,ORDEN_ERI!A:C,3,0),0)</f>
        <v>2</v>
      </c>
      <c r="N970" s="30">
        <v>53818041</v>
      </c>
    </row>
    <row r="971" spans="1:14" x14ac:dyDescent="0.25">
      <c r="A971" s="21">
        <v>860001986</v>
      </c>
      <c r="B971" s="18" t="s">
        <v>293</v>
      </c>
      <c r="C971" s="18"/>
      <c r="D971" s="18" t="s">
        <v>294</v>
      </c>
      <c r="E971" s="18" t="s">
        <v>228</v>
      </c>
      <c r="F971" s="18" t="s">
        <v>224</v>
      </c>
      <c r="G971" s="22">
        <v>2017</v>
      </c>
      <c r="H971" s="26">
        <v>43100</v>
      </c>
      <c r="I971" s="18"/>
      <c r="J971" s="18"/>
      <c r="K971" s="21" t="s">
        <v>2</v>
      </c>
      <c r="L971" s="21" t="str">
        <f>IFERROR(VLOOKUP(K971,ORDEN_ERI!A:C,2,0),0)</f>
        <v>Costo de ventas</v>
      </c>
      <c r="M971" s="21">
        <f>IFERROR(VLOOKUP(K971,ORDEN_ERI!A:C,3,0),0)</f>
        <v>2</v>
      </c>
      <c r="N971" s="30">
        <v>69470467</v>
      </c>
    </row>
    <row r="972" spans="1:14" x14ac:dyDescent="0.25">
      <c r="A972" s="21">
        <v>860001986</v>
      </c>
      <c r="B972" s="18" t="s">
        <v>293</v>
      </c>
      <c r="C972" s="18"/>
      <c r="D972" s="18" t="s">
        <v>294</v>
      </c>
      <c r="E972" s="18" t="s">
        <v>228</v>
      </c>
      <c r="F972" s="18" t="s">
        <v>224</v>
      </c>
      <c r="G972" s="22">
        <v>2016</v>
      </c>
      <c r="H972" s="26">
        <v>43100</v>
      </c>
      <c r="I972" s="18"/>
      <c r="J972" s="18"/>
      <c r="K972" s="21" t="s">
        <v>3</v>
      </c>
      <c r="L972" s="21" t="str">
        <f>IFERROR(VLOOKUP(K972,ORDEN_ERI!A:C,2,0),0)</f>
        <v>Ganancia bruta</v>
      </c>
      <c r="M972" s="21">
        <f>IFERROR(VLOOKUP(K972,ORDEN_ERI!A:C,3,0),0)</f>
        <v>3</v>
      </c>
      <c r="N972" s="30">
        <v>38259385</v>
      </c>
    </row>
    <row r="973" spans="1:14" x14ac:dyDescent="0.25">
      <c r="A973" s="21">
        <v>860001986</v>
      </c>
      <c r="B973" s="18" t="s">
        <v>293</v>
      </c>
      <c r="C973" s="18"/>
      <c r="D973" s="18" t="s">
        <v>294</v>
      </c>
      <c r="E973" s="18" t="s">
        <v>228</v>
      </c>
      <c r="F973" s="18" t="s">
        <v>224</v>
      </c>
      <c r="G973" s="22">
        <v>2017</v>
      </c>
      <c r="H973" s="26">
        <v>43100</v>
      </c>
      <c r="I973" s="18"/>
      <c r="J973" s="18"/>
      <c r="K973" s="21" t="s">
        <v>3</v>
      </c>
      <c r="L973" s="21" t="str">
        <f>IFERROR(VLOOKUP(K973,ORDEN_ERI!A:C,2,0),0)</f>
        <v>Ganancia bruta</v>
      </c>
      <c r="M973" s="21">
        <f>IFERROR(VLOOKUP(K973,ORDEN_ERI!A:C,3,0),0)</f>
        <v>3</v>
      </c>
      <c r="N973" s="30">
        <v>36596291</v>
      </c>
    </row>
    <row r="974" spans="1:14" x14ac:dyDescent="0.25">
      <c r="A974" s="21">
        <v>860001986</v>
      </c>
      <c r="B974" s="18" t="s">
        <v>293</v>
      </c>
      <c r="C974" s="18"/>
      <c r="D974" s="18" t="s">
        <v>294</v>
      </c>
      <c r="E974" s="18" t="s">
        <v>228</v>
      </c>
      <c r="F974" s="18" t="s">
        <v>224</v>
      </c>
      <c r="G974" s="22">
        <v>2016</v>
      </c>
      <c r="H974" s="26">
        <v>43100</v>
      </c>
      <c r="I974" s="18"/>
      <c r="J974" s="18"/>
      <c r="K974" s="21" t="s">
        <v>4</v>
      </c>
      <c r="L974" s="21" t="str">
        <f>IFERROR(VLOOKUP(K974,ORDEN_ERI!A:C,2,0),0)</f>
        <v>Otros ingresos</v>
      </c>
      <c r="M974" s="21">
        <f>IFERROR(VLOOKUP(K974,ORDEN_ERI!A:C,3,0),0)</f>
        <v>9</v>
      </c>
      <c r="N974" s="30">
        <v>488662</v>
      </c>
    </row>
    <row r="975" spans="1:14" x14ac:dyDescent="0.25">
      <c r="A975" s="21">
        <v>860001986</v>
      </c>
      <c r="B975" s="18" t="s">
        <v>293</v>
      </c>
      <c r="C975" s="18"/>
      <c r="D975" s="18" t="s">
        <v>294</v>
      </c>
      <c r="E975" s="18" t="s">
        <v>228</v>
      </c>
      <c r="F975" s="18" t="s">
        <v>224</v>
      </c>
      <c r="G975" s="22">
        <v>2017</v>
      </c>
      <c r="H975" s="26">
        <v>43100</v>
      </c>
      <c r="I975" s="18"/>
      <c r="J975" s="18"/>
      <c r="K975" s="21" t="s">
        <v>4</v>
      </c>
      <c r="L975" s="21" t="str">
        <f>IFERROR(VLOOKUP(K975,ORDEN_ERI!A:C,2,0),0)</f>
        <v>Otros ingresos</v>
      </c>
      <c r="M975" s="21">
        <f>IFERROR(VLOOKUP(K975,ORDEN_ERI!A:C,3,0),0)</f>
        <v>9</v>
      </c>
      <c r="N975" s="30">
        <v>286484</v>
      </c>
    </row>
    <row r="976" spans="1:14" x14ac:dyDescent="0.25">
      <c r="A976" s="21">
        <v>860001986</v>
      </c>
      <c r="B976" s="18" t="s">
        <v>293</v>
      </c>
      <c r="C976" s="18"/>
      <c r="D976" s="18" t="s">
        <v>294</v>
      </c>
      <c r="E976" s="18" t="s">
        <v>228</v>
      </c>
      <c r="F976" s="18" t="s">
        <v>224</v>
      </c>
      <c r="G976" s="22">
        <v>2016</v>
      </c>
      <c r="H976" s="26">
        <v>43100</v>
      </c>
      <c r="I976" s="18"/>
      <c r="J976" s="18"/>
      <c r="K976" s="21" t="s">
        <v>6</v>
      </c>
      <c r="L976" s="21" t="str">
        <f>IFERROR(VLOOKUP(K976,ORDEN_ERI!A:C,2,0),0)</f>
        <v>Gastos de administración</v>
      </c>
      <c r="M976" s="21">
        <f>IFERROR(VLOOKUP(K976,ORDEN_ERI!A:C,3,0),0)</f>
        <v>4</v>
      </c>
      <c r="N976" s="30">
        <v>31418058</v>
      </c>
    </row>
    <row r="977" spans="1:14" x14ac:dyDescent="0.25">
      <c r="A977" s="21">
        <v>860001986</v>
      </c>
      <c r="B977" s="18" t="s">
        <v>293</v>
      </c>
      <c r="C977" s="18"/>
      <c r="D977" s="18" t="s">
        <v>294</v>
      </c>
      <c r="E977" s="18" t="s">
        <v>228</v>
      </c>
      <c r="F977" s="18" t="s">
        <v>224</v>
      </c>
      <c r="G977" s="22">
        <v>2017</v>
      </c>
      <c r="H977" s="26">
        <v>43100</v>
      </c>
      <c r="I977" s="18"/>
      <c r="J977" s="18"/>
      <c r="K977" s="21" t="s">
        <v>6</v>
      </c>
      <c r="L977" s="21" t="str">
        <f>IFERROR(VLOOKUP(K977,ORDEN_ERI!A:C,2,0),0)</f>
        <v>Gastos de administración</v>
      </c>
      <c r="M977" s="21">
        <f>IFERROR(VLOOKUP(K977,ORDEN_ERI!A:C,3,0),0)</f>
        <v>4</v>
      </c>
      <c r="N977" s="30">
        <v>26944031</v>
      </c>
    </row>
    <row r="978" spans="1:14" x14ac:dyDescent="0.25">
      <c r="A978" s="21">
        <v>860001986</v>
      </c>
      <c r="B978" s="18" t="s">
        <v>293</v>
      </c>
      <c r="C978" s="18"/>
      <c r="D978" s="18" t="s">
        <v>294</v>
      </c>
      <c r="E978" s="18" t="s">
        <v>228</v>
      </c>
      <c r="F978" s="18" t="s">
        <v>224</v>
      </c>
      <c r="G978" s="22">
        <v>2016</v>
      </c>
      <c r="H978" s="26">
        <v>43100</v>
      </c>
      <c r="I978" s="18"/>
      <c r="J978" s="18"/>
      <c r="K978" s="21" t="s">
        <v>395</v>
      </c>
      <c r="L978" s="21" t="str">
        <f>IFERROR(VLOOKUP(K978,ORDEN_ERI!A:C,2,0),0)</f>
        <v>Otros gastos, por función</v>
      </c>
      <c r="M978" s="21">
        <f>IFERROR(VLOOKUP(K978,ORDEN_ERI!A:C,3,0),0)</f>
        <v>6</v>
      </c>
      <c r="N978" s="30">
        <v>1140845</v>
      </c>
    </row>
    <row r="979" spans="1:14" x14ac:dyDescent="0.25">
      <c r="A979" s="21">
        <v>860001986</v>
      </c>
      <c r="B979" s="18" t="s">
        <v>293</v>
      </c>
      <c r="C979" s="18"/>
      <c r="D979" s="18" t="s">
        <v>294</v>
      </c>
      <c r="E979" s="18" t="s">
        <v>228</v>
      </c>
      <c r="F979" s="18" t="s">
        <v>224</v>
      </c>
      <c r="G979" s="22">
        <v>2017</v>
      </c>
      <c r="H979" s="26">
        <v>43100</v>
      </c>
      <c r="I979" s="18"/>
      <c r="J979" s="18"/>
      <c r="K979" s="21" t="s">
        <v>395</v>
      </c>
      <c r="L979" s="21" t="str">
        <f>IFERROR(VLOOKUP(K979,ORDEN_ERI!A:C,2,0),0)</f>
        <v>Otros gastos, por función</v>
      </c>
      <c r="M979" s="21">
        <f>IFERROR(VLOOKUP(K979,ORDEN_ERI!A:C,3,0),0)</f>
        <v>6</v>
      </c>
      <c r="N979" s="30">
        <v>552653</v>
      </c>
    </row>
    <row r="980" spans="1:14" x14ac:dyDescent="0.25">
      <c r="A980" s="21">
        <v>860001986</v>
      </c>
      <c r="B980" s="18" t="s">
        <v>293</v>
      </c>
      <c r="C980" s="18"/>
      <c r="D980" s="18" t="s">
        <v>294</v>
      </c>
      <c r="E980" s="18" t="s">
        <v>228</v>
      </c>
      <c r="F980" s="18" t="s">
        <v>224</v>
      </c>
      <c r="G980" s="22">
        <v>2016</v>
      </c>
      <c r="H980" s="26">
        <v>43100</v>
      </c>
      <c r="I980" s="18"/>
      <c r="J980" s="18"/>
      <c r="K980" s="21" t="s">
        <v>8</v>
      </c>
      <c r="L980" s="21" t="str">
        <f>IFERROR(VLOOKUP(K980,ORDEN_ERI!A:C,2,0),0)</f>
        <v>Ganancia (pérdida) por actividades de operación</v>
      </c>
      <c r="M980" s="21">
        <f>IFERROR(VLOOKUP(K980,ORDEN_ERI!A:C,3,0),0)</f>
        <v>11</v>
      </c>
      <c r="N980" s="30">
        <v>6189144</v>
      </c>
    </row>
    <row r="981" spans="1:14" x14ac:dyDescent="0.25">
      <c r="A981" s="21">
        <v>860001986</v>
      </c>
      <c r="B981" s="18" t="s">
        <v>293</v>
      </c>
      <c r="C981" s="18"/>
      <c r="D981" s="18" t="s">
        <v>294</v>
      </c>
      <c r="E981" s="18" t="s">
        <v>228</v>
      </c>
      <c r="F981" s="18" t="s">
        <v>224</v>
      </c>
      <c r="G981" s="22">
        <v>2017</v>
      </c>
      <c r="H981" s="26">
        <v>43100</v>
      </c>
      <c r="I981" s="18"/>
      <c r="J981" s="18"/>
      <c r="K981" s="21" t="s">
        <v>8</v>
      </c>
      <c r="L981" s="21" t="str">
        <f>IFERROR(VLOOKUP(K981,ORDEN_ERI!A:C,2,0),0)</f>
        <v>Ganancia (pérdida) por actividades de operación</v>
      </c>
      <c r="M981" s="21">
        <f>IFERROR(VLOOKUP(K981,ORDEN_ERI!A:C,3,0),0)</f>
        <v>11</v>
      </c>
      <c r="N981" s="30">
        <v>9386091</v>
      </c>
    </row>
    <row r="982" spans="1:14" x14ac:dyDescent="0.25">
      <c r="A982" s="21">
        <v>860001986</v>
      </c>
      <c r="B982" s="18" t="s">
        <v>293</v>
      </c>
      <c r="C982" s="18"/>
      <c r="D982" s="18" t="s">
        <v>294</v>
      </c>
      <c r="E982" s="18" t="s">
        <v>228</v>
      </c>
      <c r="F982" s="18" t="s">
        <v>224</v>
      </c>
      <c r="G982" s="22">
        <v>2016</v>
      </c>
      <c r="H982" s="26">
        <v>43100</v>
      </c>
      <c r="I982" s="18"/>
      <c r="J982" s="18"/>
      <c r="K982" s="21" t="s">
        <v>9</v>
      </c>
      <c r="L982" s="21" t="str">
        <f>IFERROR(VLOOKUP(K982,ORDEN_ERI!A:C,2,0),0)</f>
        <v>Ingresos financieros</v>
      </c>
      <c r="M982" s="21">
        <f>IFERROR(VLOOKUP(K982,ORDEN_ERI!A:C,3,0),0)</f>
        <v>13</v>
      </c>
      <c r="N982" s="30">
        <v>70511</v>
      </c>
    </row>
    <row r="983" spans="1:14" x14ac:dyDescent="0.25">
      <c r="A983" s="21">
        <v>860001986</v>
      </c>
      <c r="B983" s="18" t="s">
        <v>293</v>
      </c>
      <c r="C983" s="18"/>
      <c r="D983" s="18" t="s">
        <v>294</v>
      </c>
      <c r="E983" s="18" t="s">
        <v>228</v>
      </c>
      <c r="F983" s="18" t="s">
        <v>224</v>
      </c>
      <c r="G983" s="22">
        <v>2017</v>
      </c>
      <c r="H983" s="26">
        <v>43100</v>
      </c>
      <c r="I983" s="18"/>
      <c r="J983" s="18"/>
      <c r="K983" s="21" t="s">
        <v>9</v>
      </c>
      <c r="L983" s="21" t="str">
        <f>IFERROR(VLOOKUP(K983,ORDEN_ERI!A:C,2,0),0)</f>
        <v>Ingresos financieros</v>
      </c>
      <c r="M983" s="21">
        <f>IFERROR(VLOOKUP(K983,ORDEN_ERI!A:C,3,0),0)</f>
        <v>13</v>
      </c>
      <c r="N983" s="30">
        <v>100520</v>
      </c>
    </row>
    <row r="984" spans="1:14" x14ac:dyDescent="0.25">
      <c r="A984" s="21">
        <v>860001986</v>
      </c>
      <c r="B984" s="18" t="s">
        <v>293</v>
      </c>
      <c r="C984" s="18"/>
      <c r="D984" s="18" t="s">
        <v>294</v>
      </c>
      <c r="E984" s="18" t="s">
        <v>228</v>
      </c>
      <c r="F984" s="18" t="s">
        <v>224</v>
      </c>
      <c r="G984" s="22">
        <v>2016</v>
      </c>
      <c r="H984" s="26">
        <v>43100</v>
      </c>
      <c r="I984" s="18"/>
      <c r="J984" s="18"/>
      <c r="K984" s="21" t="s">
        <v>10</v>
      </c>
      <c r="L984" s="21" t="str">
        <f>IFERROR(VLOOKUP(K984,ORDEN_ERI!A:C,2,0),0)</f>
        <v>Costos financieros</v>
      </c>
      <c r="M984" s="21">
        <f>IFERROR(VLOOKUP(K984,ORDEN_ERI!A:C,3,0),0)</f>
        <v>14</v>
      </c>
      <c r="N984" s="30">
        <v>274348</v>
      </c>
    </row>
    <row r="985" spans="1:14" x14ac:dyDescent="0.25">
      <c r="A985" s="21">
        <v>860001986</v>
      </c>
      <c r="B985" s="18" t="s">
        <v>293</v>
      </c>
      <c r="C985" s="18"/>
      <c r="D985" s="18" t="s">
        <v>294</v>
      </c>
      <c r="E985" s="18" t="s">
        <v>228</v>
      </c>
      <c r="F985" s="18" t="s">
        <v>224</v>
      </c>
      <c r="G985" s="22">
        <v>2017</v>
      </c>
      <c r="H985" s="26">
        <v>43100</v>
      </c>
      <c r="I985" s="18"/>
      <c r="J985" s="18"/>
      <c r="K985" s="21" t="s">
        <v>10</v>
      </c>
      <c r="L985" s="21" t="str">
        <f>IFERROR(VLOOKUP(K985,ORDEN_ERI!A:C,2,0),0)</f>
        <v>Costos financieros</v>
      </c>
      <c r="M985" s="21">
        <f>IFERROR(VLOOKUP(K985,ORDEN_ERI!A:C,3,0),0)</f>
        <v>14</v>
      </c>
      <c r="N985" s="30">
        <v>591951</v>
      </c>
    </row>
    <row r="986" spans="1:14" x14ac:dyDescent="0.25">
      <c r="A986" s="21">
        <v>860001986</v>
      </c>
      <c r="B986" s="18" t="s">
        <v>293</v>
      </c>
      <c r="C986" s="18"/>
      <c r="D986" s="18" t="s">
        <v>294</v>
      </c>
      <c r="E986" s="18" t="s">
        <v>228</v>
      </c>
      <c r="F986" s="18" t="s">
        <v>224</v>
      </c>
      <c r="G986" s="22">
        <v>2016</v>
      </c>
      <c r="H986" s="26">
        <v>43100</v>
      </c>
      <c r="I986" s="18"/>
      <c r="J986" s="18"/>
      <c r="K986" s="21" t="s">
        <v>28</v>
      </c>
      <c r="L986" s="21" t="str">
        <f>IFERROR(VLOOKUP(K986,ORDEN_ERI!A:C,2,0),0)</f>
        <v>Participación en las ganancias (pérdidas) de asociadas</v>
      </c>
      <c r="M986" s="21">
        <f>IFERROR(VLOOKUP(K986,ORDEN_ERI!A:C,3,0),0)</f>
        <v>17</v>
      </c>
      <c r="N986" s="30">
        <v>121962</v>
      </c>
    </row>
    <row r="987" spans="1:14" x14ac:dyDescent="0.25">
      <c r="A987" s="21">
        <v>860001986</v>
      </c>
      <c r="B987" s="18" t="s">
        <v>293</v>
      </c>
      <c r="C987" s="18"/>
      <c r="D987" s="18" t="s">
        <v>294</v>
      </c>
      <c r="E987" s="18" t="s">
        <v>228</v>
      </c>
      <c r="F987" s="18" t="s">
        <v>224</v>
      </c>
      <c r="G987" s="22">
        <v>2017</v>
      </c>
      <c r="H987" s="26">
        <v>43100</v>
      </c>
      <c r="I987" s="18"/>
      <c r="J987" s="18"/>
      <c r="K987" s="21" t="s">
        <v>28</v>
      </c>
      <c r="L987" s="21" t="str">
        <f>IFERROR(VLOOKUP(K987,ORDEN_ERI!A:C,2,0),0)</f>
        <v>Participación en las ganancias (pérdidas) de asociadas</v>
      </c>
      <c r="M987" s="21">
        <f>IFERROR(VLOOKUP(K987,ORDEN_ERI!A:C,3,0),0)</f>
        <v>17</v>
      </c>
      <c r="N987" s="30">
        <v>137808</v>
      </c>
    </row>
    <row r="988" spans="1:14" x14ac:dyDescent="0.25">
      <c r="A988" s="21">
        <v>860001986</v>
      </c>
      <c r="B988" s="18" t="s">
        <v>293</v>
      </c>
      <c r="C988" s="18"/>
      <c r="D988" s="18" t="s">
        <v>294</v>
      </c>
      <c r="E988" s="18" t="s">
        <v>228</v>
      </c>
      <c r="F988" s="18" t="s">
        <v>224</v>
      </c>
      <c r="G988" s="22">
        <v>2016</v>
      </c>
      <c r="H988" s="26">
        <v>43100</v>
      </c>
      <c r="I988" s="18"/>
      <c r="J988" s="18"/>
      <c r="K988" s="21" t="s">
        <v>11</v>
      </c>
      <c r="L988" s="21" t="str">
        <f>IFERROR(VLOOKUP(K988,ORDEN_ERI!A:C,2,0),0)</f>
        <v>Ganancia (pérdida), antes de impuestos</v>
      </c>
      <c r="M988" s="21">
        <f>IFERROR(VLOOKUP(K988,ORDEN_ERI!A:C,3,0),0)</f>
        <v>23</v>
      </c>
      <c r="N988" s="30">
        <v>6107269</v>
      </c>
    </row>
    <row r="989" spans="1:14" x14ac:dyDescent="0.25">
      <c r="A989" s="21">
        <v>860001986</v>
      </c>
      <c r="B989" s="18" t="s">
        <v>293</v>
      </c>
      <c r="C989" s="18"/>
      <c r="D989" s="18" t="s">
        <v>294</v>
      </c>
      <c r="E989" s="18" t="s">
        <v>228</v>
      </c>
      <c r="F989" s="18" t="s">
        <v>224</v>
      </c>
      <c r="G989" s="22">
        <v>2017</v>
      </c>
      <c r="H989" s="26">
        <v>43100</v>
      </c>
      <c r="I989" s="18"/>
      <c r="J989" s="18"/>
      <c r="K989" s="21" t="s">
        <v>11</v>
      </c>
      <c r="L989" s="21" t="str">
        <f>IFERROR(VLOOKUP(K989,ORDEN_ERI!A:C,2,0),0)</f>
        <v>Ganancia (pérdida), antes de impuestos</v>
      </c>
      <c r="M989" s="21">
        <f>IFERROR(VLOOKUP(K989,ORDEN_ERI!A:C,3,0),0)</f>
        <v>23</v>
      </c>
      <c r="N989" s="30">
        <v>9032468</v>
      </c>
    </row>
    <row r="990" spans="1:14" x14ac:dyDescent="0.25">
      <c r="A990" s="21">
        <v>860001986</v>
      </c>
      <c r="B990" s="18" t="s">
        <v>293</v>
      </c>
      <c r="C990" s="18"/>
      <c r="D990" s="18" t="s">
        <v>294</v>
      </c>
      <c r="E990" s="18" t="s">
        <v>228</v>
      </c>
      <c r="F990" s="18" t="s">
        <v>224</v>
      </c>
      <c r="G990" s="22">
        <v>2016</v>
      </c>
      <c r="H990" s="26">
        <v>43100</v>
      </c>
      <c r="I990" s="18"/>
      <c r="J990" s="18"/>
      <c r="K990" s="21" t="s">
        <v>397</v>
      </c>
      <c r="L990" s="21" t="str">
        <f>IFERROR(VLOOKUP(K990,ORDEN_ERI!A:C,2,0),0)</f>
        <v>Gasto (ingreso) por impuestos, operaciones continuadas</v>
      </c>
      <c r="M990" s="21">
        <f>IFERROR(VLOOKUP(K990,ORDEN_ERI!A:C,3,0),0)</f>
        <v>24</v>
      </c>
      <c r="N990" s="30">
        <v>2710250</v>
      </c>
    </row>
    <row r="991" spans="1:14" x14ac:dyDescent="0.25">
      <c r="A991" s="21">
        <v>860001986</v>
      </c>
      <c r="B991" s="18" t="s">
        <v>293</v>
      </c>
      <c r="C991" s="18"/>
      <c r="D991" s="18" t="s">
        <v>294</v>
      </c>
      <c r="E991" s="18" t="s">
        <v>228</v>
      </c>
      <c r="F991" s="18" t="s">
        <v>224</v>
      </c>
      <c r="G991" s="22">
        <v>2017</v>
      </c>
      <c r="H991" s="26">
        <v>43100</v>
      </c>
      <c r="I991" s="18"/>
      <c r="J991" s="18"/>
      <c r="K991" s="21" t="s">
        <v>397</v>
      </c>
      <c r="L991" s="21" t="str">
        <f>IFERROR(VLOOKUP(K991,ORDEN_ERI!A:C,2,0),0)</f>
        <v>Gasto (ingreso) por impuestos, operaciones continuadas</v>
      </c>
      <c r="M991" s="21">
        <f>IFERROR(VLOOKUP(K991,ORDEN_ERI!A:C,3,0),0)</f>
        <v>24</v>
      </c>
      <c r="N991" s="30">
        <v>2804309</v>
      </c>
    </row>
    <row r="992" spans="1:14" x14ac:dyDescent="0.25">
      <c r="A992" s="21">
        <v>860001986</v>
      </c>
      <c r="B992" s="18" t="s">
        <v>293</v>
      </c>
      <c r="C992" s="18"/>
      <c r="D992" s="18" t="s">
        <v>294</v>
      </c>
      <c r="E992" s="18" t="s">
        <v>228</v>
      </c>
      <c r="F992" s="18" t="s">
        <v>224</v>
      </c>
      <c r="G992" s="22">
        <v>2016</v>
      </c>
      <c r="H992" s="26">
        <v>43100</v>
      </c>
      <c r="I992" s="18"/>
      <c r="J992" s="18"/>
      <c r="K992" s="21" t="s">
        <v>12</v>
      </c>
      <c r="L992" s="21" t="str">
        <f>IFERROR(VLOOKUP(K992,ORDEN_ERI!A:C,2,0),0)</f>
        <v>Ganancia (pérdida) operaciones continuadas</v>
      </c>
      <c r="M992" s="21">
        <f>IFERROR(VLOOKUP(K992,ORDEN_ERI!A:C,3,0),0)</f>
        <v>26</v>
      </c>
      <c r="N992" s="30">
        <v>3397019</v>
      </c>
    </row>
    <row r="993" spans="1:14" x14ac:dyDescent="0.25">
      <c r="A993" s="21">
        <v>860001986</v>
      </c>
      <c r="B993" s="18" t="s">
        <v>293</v>
      </c>
      <c r="C993" s="18"/>
      <c r="D993" s="18" t="s">
        <v>294</v>
      </c>
      <c r="E993" s="18" t="s">
        <v>228</v>
      </c>
      <c r="F993" s="18" t="s">
        <v>224</v>
      </c>
      <c r="G993" s="22">
        <v>2017</v>
      </c>
      <c r="H993" s="26">
        <v>43100</v>
      </c>
      <c r="I993" s="18"/>
      <c r="J993" s="18"/>
      <c r="K993" s="21" t="s">
        <v>12</v>
      </c>
      <c r="L993" s="21" t="str">
        <f>IFERROR(VLOOKUP(K993,ORDEN_ERI!A:C,2,0),0)</f>
        <v>Ganancia (pérdida) operaciones continuadas</v>
      </c>
      <c r="M993" s="21">
        <f>IFERROR(VLOOKUP(K993,ORDEN_ERI!A:C,3,0),0)</f>
        <v>26</v>
      </c>
      <c r="N993" s="30">
        <v>6228159</v>
      </c>
    </row>
    <row r="994" spans="1:14" x14ac:dyDescent="0.25">
      <c r="A994" s="21">
        <v>860001986</v>
      </c>
      <c r="B994" s="18" t="s">
        <v>293</v>
      </c>
      <c r="C994" s="18"/>
      <c r="D994" s="18" t="s">
        <v>294</v>
      </c>
      <c r="E994" s="18" t="s">
        <v>228</v>
      </c>
      <c r="F994" s="18" t="s">
        <v>224</v>
      </c>
      <c r="G994" s="22">
        <v>2016</v>
      </c>
      <c r="H994" s="26">
        <v>43100</v>
      </c>
      <c r="I994" s="18"/>
      <c r="J994" s="18"/>
      <c r="K994" s="21" t="s">
        <v>13</v>
      </c>
      <c r="L994" s="21" t="str">
        <f>IFERROR(VLOOKUP(K994,ORDEN_ERI!A:C,2,0),0)</f>
        <v>Ganancia (pérdida)</v>
      </c>
      <c r="M994" s="21">
        <f>IFERROR(VLOOKUP(K994,ORDEN_ERI!A:C,3,0),0)</f>
        <v>28</v>
      </c>
      <c r="N994" s="30">
        <v>3397019</v>
      </c>
    </row>
    <row r="995" spans="1:14" x14ac:dyDescent="0.25">
      <c r="A995" s="21">
        <v>860001986</v>
      </c>
      <c r="B995" s="18" t="s">
        <v>293</v>
      </c>
      <c r="C995" s="18"/>
      <c r="D995" s="18" t="s">
        <v>294</v>
      </c>
      <c r="E995" s="18" t="s">
        <v>228</v>
      </c>
      <c r="F995" s="18" t="s">
        <v>224</v>
      </c>
      <c r="G995" s="22">
        <v>2017</v>
      </c>
      <c r="H995" s="26">
        <v>43100</v>
      </c>
      <c r="I995" s="18"/>
      <c r="J995" s="18"/>
      <c r="K995" s="21" t="s">
        <v>13</v>
      </c>
      <c r="L995" s="21" t="str">
        <f>IFERROR(VLOOKUP(K995,ORDEN_ERI!A:C,2,0),0)</f>
        <v>Ganancia (pérdida)</v>
      </c>
      <c r="M995" s="21">
        <f>IFERROR(VLOOKUP(K995,ORDEN_ERI!A:C,3,0),0)</f>
        <v>28</v>
      </c>
      <c r="N995" s="30">
        <v>6228159</v>
      </c>
    </row>
    <row r="996" spans="1:14" x14ac:dyDescent="0.25">
      <c r="A996" s="19">
        <v>900206483</v>
      </c>
      <c r="B996" s="18" t="s">
        <v>307</v>
      </c>
      <c r="C996" s="18"/>
      <c r="D996" s="18" t="s">
        <v>291</v>
      </c>
      <c r="E996" s="18" t="s">
        <v>228</v>
      </c>
      <c r="F996" s="18" t="s">
        <v>224</v>
      </c>
      <c r="G996" s="19">
        <v>2017</v>
      </c>
      <c r="H996" s="24">
        <v>43100</v>
      </c>
      <c r="I996" s="18"/>
      <c r="J996" s="18"/>
      <c r="K996" s="27" t="s">
        <v>1</v>
      </c>
      <c r="L996" s="21" t="str">
        <f>IFERROR(VLOOKUP(K996,ORDEN_ERI!A:C,2,0),0)</f>
        <v>Ingresos de actividades ordinarias</v>
      </c>
      <c r="M996" s="21">
        <f>IFERROR(VLOOKUP(K996,ORDEN_ERI!A:C,3,0),0)</f>
        <v>1</v>
      </c>
      <c r="N996" s="31">
        <v>5510343</v>
      </c>
    </row>
    <row r="997" spans="1:14" x14ac:dyDescent="0.25">
      <c r="A997" s="19">
        <v>900206483</v>
      </c>
      <c r="B997" s="18" t="s">
        <v>307</v>
      </c>
      <c r="C997" s="18"/>
      <c r="D997" s="18" t="s">
        <v>291</v>
      </c>
      <c r="E997" s="18" t="s">
        <v>228</v>
      </c>
      <c r="F997" s="18" t="s">
        <v>224</v>
      </c>
      <c r="G997" s="19">
        <v>2016</v>
      </c>
      <c r="H997" s="24">
        <v>43100</v>
      </c>
      <c r="I997" s="18"/>
      <c r="J997" s="18"/>
      <c r="K997" s="25" t="s">
        <v>1</v>
      </c>
      <c r="L997" s="21" t="str">
        <f>IFERROR(VLOOKUP(K997,ORDEN_ERI!A:C,2,0),0)</f>
        <v>Ingresos de actividades ordinarias</v>
      </c>
      <c r="M997" s="21">
        <f>IFERROR(VLOOKUP(K997,ORDEN_ERI!A:C,3,0),0)</f>
        <v>1</v>
      </c>
      <c r="N997" s="31">
        <v>5543293</v>
      </c>
    </row>
    <row r="998" spans="1:14" x14ac:dyDescent="0.25">
      <c r="A998" s="19">
        <v>900206483</v>
      </c>
      <c r="B998" s="18" t="s">
        <v>307</v>
      </c>
      <c r="C998" s="18"/>
      <c r="D998" s="18" t="s">
        <v>291</v>
      </c>
      <c r="E998" s="18" t="s">
        <v>228</v>
      </c>
      <c r="F998" s="18" t="s">
        <v>224</v>
      </c>
      <c r="G998" s="19">
        <v>2017</v>
      </c>
      <c r="H998" s="24">
        <v>43100</v>
      </c>
      <c r="I998" s="18"/>
      <c r="J998" s="18"/>
      <c r="K998" s="27" t="s">
        <v>2</v>
      </c>
      <c r="L998" s="21" t="str">
        <f>IFERROR(VLOOKUP(K998,ORDEN_ERI!A:C,2,0),0)</f>
        <v>Costo de ventas</v>
      </c>
      <c r="M998" s="21">
        <f>IFERROR(VLOOKUP(K998,ORDEN_ERI!A:C,3,0),0)</f>
        <v>2</v>
      </c>
      <c r="N998" s="31">
        <v>454476</v>
      </c>
    </row>
    <row r="999" spans="1:14" x14ac:dyDescent="0.25">
      <c r="A999" s="19">
        <v>900206483</v>
      </c>
      <c r="B999" s="18" t="s">
        <v>307</v>
      </c>
      <c r="C999" s="18"/>
      <c r="D999" s="18" t="s">
        <v>291</v>
      </c>
      <c r="E999" s="18" t="s">
        <v>228</v>
      </c>
      <c r="F999" s="18" t="s">
        <v>224</v>
      </c>
      <c r="G999" s="19">
        <v>2016</v>
      </c>
      <c r="H999" s="24">
        <v>43100</v>
      </c>
      <c r="I999" s="18"/>
      <c r="J999" s="18"/>
      <c r="K999" s="25" t="s">
        <v>2</v>
      </c>
      <c r="L999" s="21" t="str">
        <f>IFERROR(VLOOKUP(K999,ORDEN_ERI!A:C,2,0),0)</f>
        <v>Costo de ventas</v>
      </c>
      <c r="M999" s="21">
        <f>IFERROR(VLOOKUP(K999,ORDEN_ERI!A:C,3,0),0)</f>
        <v>2</v>
      </c>
      <c r="N999" s="31">
        <v>3248458</v>
      </c>
    </row>
    <row r="1000" spans="1:14" x14ac:dyDescent="0.25">
      <c r="A1000" s="19">
        <v>900206483</v>
      </c>
      <c r="B1000" s="18" t="s">
        <v>307</v>
      </c>
      <c r="C1000" s="18"/>
      <c r="D1000" s="18" t="s">
        <v>291</v>
      </c>
      <c r="E1000" s="18" t="s">
        <v>228</v>
      </c>
      <c r="F1000" s="18" t="s">
        <v>224</v>
      </c>
      <c r="G1000" s="19">
        <v>2017</v>
      </c>
      <c r="H1000" s="24">
        <v>43100</v>
      </c>
      <c r="I1000" s="18"/>
      <c r="J1000" s="18"/>
      <c r="K1000" s="27" t="s">
        <v>3</v>
      </c>
      <c r="L1000" s="21" t="str">
        <f>IFERROR(VLOOKUP(K1000,ORDEN_ERI!A:C,2,0),0)</f>
        <v>Ganancia bruta</v>
      </c>
      <c r="M1000" s="21">
        <f>IFERROR(VLOOKUP(K1000,ORDEN_ERI!A:C,3,0),0)</f>
        <v>3</v>
      </c>
      <c r="N1000" s="31">
        <v>5055867</v>
      </c>
    </row>
    <row r="1001" spans="1:14" x14ac:dyDescent="0.25">
      <c r="A1001" s="19">
        <v>900206483</v>
      </c>
      <c r="B1001" s="18" t="s">
        <v>307</v>
      </c>
      <c r="C1001" s="18"/>
      <c r="D1001" s="18" t="s">
        <v>291</v>
      </c>
      <c r="E1001" s="18" t="s">
        <v>228</v>
      </c>
      <c r="F1001" s="18" t="s">
        <v>224</v>
      </c>
      <c r="G1001" s="19">
        <v>2016</v>
      </c>
      <c r="H1001" s="24">
        <v>43100</v>
      </c>
      <c r="I1001" s="18"/>
      <c r="J1001" s="18"/>
      <c r="K1001" s="25" t="s">
        <v>3</v>
      </c>
      <c r="L1001" s="21" t="str">
        <f>IFERROR(VLOOKUP(K1001,ORDEN_ERI!A:C,2,0),0)</f>
        <v>Ganancia bruta</v>
      </c>
      <c r="M1001" s="21">
        <f>IFERROR(VLOOKUP(K1001,ORDEN_ERI!A:C,3,0),0)</f>
        <v>3</v>
      </c>
      <c r="N1001" s="31">
        <v>2294835</v>
      </c>
    </row>
    <row r="1002" spans="1:14" x14ac:dyDescent="0.25">
      <c r="A1002" s="19">
        <v>900206483</v>
      </c>
      <c r="B1002" s="18" t="s">
        <v>307</v>
      </c>
      <c r="C1002" s="18"/>
      <c r="D1002" s="18" t="s">
        <v>291</v>
      </c>
      <c r="E1002" s="18" t="s">
        <v>228</v>
      </c>
      <c r="F1002" s="18" t="s">
        <v>224</v>
      </c>
      <c r="G1002" s="19">
        <v>2017</v>
      </c>
      <c r="H1002" s="24">
        <v>43100</v>
      </c>
      <c r="I1002" s="18"/>
      <c r="J1002" s="18"/>
      <c r="K1002" s="27" t="s">
        <v>4</v>
      </c>
      <c r="L1002" s="21" t="str">
        <f>IFERROR(VLOOKUP(K1002,ORDEN_ERI!A:C,2,0),0)</f>
        <v>Otros ingresos</v>
      </c>
      <c r="M1002" s="21">
        <f>IFERROR(VLOOKUP(K1002,ORDEN_ERI!A:C,3,0),0)</f>
        <v>9</v>
      </c>
      <c r="N1002" s="31">
        <v>8220</v>
      </c>
    </row>
    <row r="1003" spans="1:14" x14ac:dyDescent="0.25">
      <c r="A1003" s="19">
        <v>900206483</v>
      </c>
      <c r="B1003" s="18" t="s">
        <v>307</v>
      </c>
      <c r="C1003" s="18"/>
      <c r="D1003" s="18" t="s">
        <v>291</v>
      </c>
      <c r="E1003" s="18" t="s">
        <v>228</v>
      </c>
      <c r="F1003" s="18" t="s">
        <v>224</v>
      </c>
      <c r="G1003" s="19">
        <v>2016</v>
      </c>
      <c r="H1003" s="24">
        <v>43100</v>
      </c>
      <c r="I1003" s="18"/>
      <c r="J1003" s="18"/>
      <c r="K1003" s="25" t="s">
        <v>4</v>
      </c>
      <c r="L1003" s="21" t="str">
        <f>IFERROR(VLOOKUP(K1003,ORDEN_ERI!A:C,2,0),0)</f>
        <v>Otros ingresos</v>
      </c>
      <c r="M1003" s="21">
        <f>IFERROR(VLOOKUP(K1003,ORDEN_ERI!A:C,3,0),0)</f>
        <v>9</v>
      </c>
      <c r="N1003" s="31">
        <v>161768</v>
      </c>
    </row>
    <row r="1004" spans="1:14" x14ac:dyDescent="0.25">
      <c r="A1004" s="19">
        <v>900206483</v>
      </c>
      <c r="B1004" s="18" t="s">
        <v>307</v>
      </c>
      <c r="C1004" s="18"/>
      <c r="D1004" s="18" t="s">
        <v>291</v>
      </c>
      <c r="E1004" s="18" t="s">
        <v>228</v>
      </c>
      <c r="F1004" s="18" t="s">
        <v>224</v>
      </c>
      <c r="G1004" s="19">
        <v>2017</v>
      </c>
      <c r="H1004" s="24">
        <v>43100</v>
      </c>
      <c r="I1004" s="18"/>
      <c r="J1004" s="18"/>
      <c r="K1004" s="27" t="s">
        <v>6</v>
      </c>
      <c r="L1004" s="21" t="str">
        <f>IFERROR(VLOOKUP(K1004,ORDEN_ERI!A:C,2,0),0)</f>
        <v>Gastos de administración</v>
      </c>
      <c r="M1004" s="21">
        <f>IFERROR(VLOOKUP(K1004,ORDEN_ERI!A:C,3,0),0)</f>
        <v>4</v>
      </c>
      <c r="N1004" s="31">
        <v>4138152</v>
      </c>
    </row>
    <row r="1005" spans="1:14" x14ac:dyDescent="0.25">
      <c r="A1005" s="19">
        <v>900206483</v>
      </c>
      <c r="B1005" s="18" t="s">
        <v>307</v>
      </c>
      <c r="C1005" s="18"/>
      <c r="D1005" s="18" t="s">
        <v>291</v>
      </c>
      <c r="E1005" s="18" t="s">
        <v>228</v>
      </c>
      <c r="F1005" s="18" t="s">
        <v>224</v>
      </c>
      <c r="G1005" s="19">
        <v>2016</v>
      </c>
      <c r="H1005" s="24">
        <v>43100</v>
      </c>
      <c r="I1005" s="18"/>
      <c r="J1005" s="18"/>
      <c r="K1005" s="25" t="s">
        <v>6</v>
      </c>
      <c r="L1005" s="21" t="str">
        <f>IFERROR(VLOOKUP(K1005,ORDEN_ERI!A:C,2,0),0)</f>
        <v>Gastos de administración</v>
      </c>
      <c r="M1005" s="21">
        <f>IFERROR(VLOOKUP(K1005,ORDEN_ERI!A:C,3,0),0)</f>
        <v>4</v>
      </c>
      <c r="N1005" s="31">
        <v>1456312</v>
      </c>
    </row>
    <row r="1006" spans="1:14" x14ac:dyDescent="0.25">
      <c r="A1006" s="19">
        <v>900206483</v>
      </c>
      <c r="B1006" s="18" t="s">
        <v>307</v>
      </c>
      <c r="C1006" s="18"/>
      <c r="D1006" s="18" t="s">
        <v>291</v>
      </c>
      <c r="E1006" s="18" t="s">
        <v>228</v>
      </c>
      <c r="F1006" s="18" t="s">
        <v>224</v>
      </c>
      <c r="G1006" s="19">
        <v>2017</v>
      </c>
      <c r="H1006" s="24">
        <v>43100</v>
      </c>
      <c r="I1006" s="18"/>
      <c r="J1006" s="18"/>
      <c r="K1006" s="27" t="s">
        <v>395</v>
      </c>
      <c r="L1006" s="21" t="str">
        <f>IFERROR(VLOOKUP(K1006,ORDEN_ERI!A:C,2,0),0)</f>
        <v>Otros gastos, por función</v>
      </c>
      <c r="M1006" s="21">
        <f>IFERROR(VLOOKUP(K1006,ORDEN_ERI!A:C,3,0),0)</f>
        <v>6</v>
      </c>
      <c r="N1006" s="31">
        <v>179202</v>
      </c>
    </row>
    <row r="1007" spans="1:14" x14ac:dyDescent="0.25">
      <c r="A1007" s="19">
        <v>900206483</v>
      </c>
      <c r="B1007" s="18" t="s">
        <v>307</v>
      </c>
      <c r="C1007" s="18"/>
      <c r="D1007" s="18" t="s">
        <v>291</v>
      </c>
      <c r="E1007" s="18" t="s">
        <v>228</v>
      </c>
      <c r="F1007" s="18" t="s">
        <v>224</v>
      </c>
      <c r="G1007" s="19">
        <v>2016</v>
      </c>
      <c r="H1007" s="24">
        <v>43100</v>
      </c>
      <c r="I1007" s="18"/>
      <c r="J1007" s="18"/>
      <c r="K1007" s="25" t="s">
        <v>395</v>
      </c>
      <c r="L1007" s="21" t="str">
        <f>IFERROR(VLOOKUP(K1007,ORDEN_ERI!A:C,2,0),0)</f>
        <v>Otros gastos, por función</v>
      </c>
      <c r="M1007" s="21">
        <f>IFERROR(VLOOKUP(K1007,ORDEN_ERI!A:C,3,0),0)</f>
        <v>6</v>
      </c>
      <c r="N1007" s="31">
        <v>364761</v>
      </c>
    </row>
    <row r="1008" spans="1:14" x14ac:dyDescent="0.25">
      <c r="A1008" s="19">
        <v>900206483</v>
      </c>
      <c r="B1008" s="18" t="s">
        <v>307</v>
      </c>
      <c r="C1008" s="18"/>
      <c r="D1008" s="18" t="s">
        <v>291</v>
      </c>
      <c r="E1008" s="18" t="s">
        <v>228</v>
      </c>
      <c r="F1008" s="18" t="s">
        <v>224</v>
      </c>
      <c r="G1008" s="19">
        <v>2017</v>
      </c>
      <c r="H1008" s="24">
        <v>43100</v>
      </c>
      <c r="I1008" s="18"/>
      <c r="J1008" s="18"/>
      <c r="K1008" s="27" t="s">
        <v>8</v>
      </c>
      <c r="L1008" s="21" t="str">
        <f>IFERROR(VLOOKUP(K1008,ORDEN_ERI!A:C,2,0),0)</f>
        <v>Ganancia (pérdida) por actividades de operación</v>
      </c>
      <c r="M1008" s="21">
        <f>IFERROR(VLOOKUP(K1008,ORDEN_ERI!A:C,3,0),0)</f>
        <v>11</v>
      </c>
      <c r="N1008" s="31">
        <v>746733</v>
      </c>
    </row>
    <row r="1009" spans="1:14" x14ac:dyDescent="0.25">
      <c r="A1009" s="19">
        <v>900206483</v>
      </c>
      <c r="B1009" s="18" t="s">
        <v>307</v>
      </c>
      <c r="C1009" s="18"/>
      <c r="D1009" s="18" t="s">
        <v>291</v>
      </c>
      <c r="E1009" s="18" t="s">
        <v>228</v>
      </c>
      <c r="F1009" s="18" t="s">
        <v>224</v>
      </c>
      <c r="G1009" s="19">
        <v>2016</v>
      </c>
      <c r="H1009" s="24">
        <v>43100</v>
      </c>
      <c r="I1009" s="18"/>
      <c r="J1009" s="18"/>
      <c r="K1009" s="25" t="s">
        <v>8</v>
      </c>
      <c r="L1009" s="21" t="str">
        <f>IFERROR(VLOOKUP(K1009,ORDEN_ERI!A:C,2,0),0)</f>
        <v>Ganancia (pérdida) por actividades de operación</v>
      </c>
      <c r="M1009" s="21">
        <f>IFERROR(VLOOKUP(K1009,ORDEN_ERI!A:C,3,0),0)</f>
        <v>11</v>
      </c>
      <c r="N1009" s="31">
        <v>635530</v>
      </c>
    </row>
    <row r="1010" spans="1:14" x14ac:dyDescent="0.25">
      <c r="A1010" s="19">
        <v>900206483</v>
      </c>
      <c r="B1010" s="18" t="s">
        <v>307</v>
      </c>
      <c r="C1010" s="18"/>
      <c r="D1010" s="18" t="s">
        <v>291</v>
      </c>
      <c r="E1010" s="18" t="s">
        <v>228</v>
      </c>
      <c r="F1010" s="18" t="s">
        <v>224</v>
      </c>
      <c r="G1010" s="19">
        <v>2017</v>
      </c>
      <c r="H1010" s="24">
        <v>43100</v>
      </c>
      <c r="I1010" s="18"/>
      <c r="J1010" s="18"/>
      <c r="K1010" s="27" t="s">
        <v>11</v>
      </c>
      <c r="L1010" s="21" t="str">
        <f>IFERROR(VLOOKUP(K1010,ORDEN_ERI!A:C,2,0),0)</f>
        <v>Ganancia (pérdida), antes de impuestos</v>
      </c>
      <c r="M1010" s="21">
        <f>IFERROR(VLOOKUP(K1010,ORDEN_ERI!A:C,3,0),0)</f>
        <v>23</v>
      </c>
      <c r="N1010" s="31">
        <v>746733</v>
      </c>
    </row>
    <row r="1011" spans="1:14" x14ac:dyDescent="0.25">
      <c r="A1011" s="19">
        <v>900206483</v>
      </c>
      <c r="B1011" s="18" t="s">
        <v>307</v>
      </c>
      <c r="C1011" s="18"/>
      <c r="D1011" s="18" t="s">
        <v>291</v>
      </c>
      <c r="E1011" s="18" t="s">
        <v>228</v>
      </c>
      <c r="F1011" s="18" t="s">
        <v>224</v>
      </c>
      <c r="G1011" s="19">
        <v>2016</v>
      </c>
      <c r="H1011" s="24">
        <v>43100</v>
      </c>
      <c r="I1011" s="18"/>
      <c r="J1011" s="18"/>
      <c r="K1011" s="25" t="s">
        <v>11</v>
      </c>
      <c r="L1011" s="21" t="str">
        <f>IFERROR(VLOOKUP(K1011,ORDEN_ERI!A:C,2,0),0)</f>
        <v>Ganancia (pérdida), antes de impuestos</v>
      </c>
      <c r="M1011" s="21">
        <f>IFERROR(VLOOKUP(K1011,ORDEN_ERI!A:C,3,0),0)</f>
        <v>23</v>
      </c>
      <c r="N1011" s="31">
        <v>635530</v>
      </c>
    </row>
    <row r="1012" spans="1:14" x14ac:dyDescent="0.25">
      <c r="A1012" s="19">
        <v>900206483</v>
      </c>
      <c r="B1012" s="18" t="s">
        <v>307</v>
      </c>
      <c r="C1012" s="18"/>
      <c r="D1012" s="18" t="s">
        <v>291</v>
      </c>
      <c r="E1012" s="18" t="s">
        <v>228</v>
      </c>
      <c r="F1012" s="18" t="s">
        <v>224</v>
      </c>
      <c r="G1012" s="19">
        <v>2017</v>
      </c>
      <c r="H1012" s="24">
        <v>43100</v>
      </c>
      <c r="I1012" s="18"/>
      <c r="J1012" s="18"/>
      <c r="K1012" s="27" t="s">
        <v>397</v>
      </c>
      <c r="L1012" s="21" t="str">
        <f>IFERROR(VLOOKUP(K1012,ORDEN_ERI!A:C,2,0),0)</f>
        <v>Gasto (ingreso) por impuestos, operaciones continuadas</v>
      </c>
      <c r="M1012" s="21">
        <f>IFERROR(VLOOKUP(K1012,ORDEN_ERI!A:C,3,0),0)</f>
        <v>24</v>
      </c>
      <c r="N1012" s="31">
        <v>301443</v>
      </c>
    </row>
    <row r="1013" spans="1:14" x14ac:dyDescent="0.25">
      <c r="A1013" s="19">
        <v>900206483</v>
      </c>
      <c r="B1013" s="18" t="s">
        <v>307</v>
      </c>
      <c r="C1013" s="18"/>
      <c r="D1013" s="18" t="s">
        <v>291</v>
      </c>
      <c r="E1013" s="18" t="s">
        <v>228</v>
      </c>
      <c r="F1013" s="18" t="s">
        <v>224</v>
      </c>
      <c r="G1013" s="19">
        <v>2016</v>
      </c>
      <c r="H1013" s="24">
        <v>43100</v>
      </c>
      <c r="I1013" s="18"/>
      <c r="J1013" s="18"/>
      <c r="K1013" s="25" t="s">
        <v>397</v>
      </c>
      <c r="L1013" s="21" t="str">
        <f>IFERROR(VLOOKUP(K1013,ORDEN_ERI!A:C,2,0),0)</f>
        <v>Gasto (ingreso) por impuestos, operaciones continuadas</v>
      </c>
      <c r="M1013" s="21">
        <f>IFERROR(VLOOKUP(K1013,ORDEN_ERI!A:C,3,0),0)</f>
        <v>24</v>
      </c>
      <c r="N1013" s="31">
        <v>241441</v>
      </c>
    </row>
    <row r="1014" spans="1:14" x14ac:dyDescent="0.25">
      <c r="A1014" s="19">
        <v>900206483</v>
      </c>
      <c r="B1014" s="18" t="s">
        <v>307</v>
      </c>
      <c r="C1014" s="18"/>
      <c r="D1014" s="18" t="s">
        <v>291</v>
      </c>
      <c r="E1014" s="18" t="s">
        <v>228</v>
      </c>
      <c r="F1014" s="18" t="s">
        <v>224</v>
      </c>
      <c r="G1014" s="19">
        <v>2017</v>
      </c>
      <c r="H1014" s="24">
        <v>43100</v>
      </c>
      <c r="I1014" s="18"/>
      <c r="J1014" s="18"/>
      <c r="K1014" s="27" t="s">
        <v>12</v>
      </c>
      <c r="L1014" s="21" t="str">
        <f>IFERROR(VLOOKUP(K1014,ORDEN_ERI!A:C,2,0),0)</f>
        <v>Ganancia (pérdida) operaciones continuadas</v>
      </c>
      <c r="M1014" s="21">
        <f>IFERROR(VLOOKUP(K1014,ORDEN_ERI!A:C,3,0),0)</f>
        <v>26</v>
      </c>
      <c r="N1014" s="31">
        <v>445290</v>
      </c>
    </row>
    <row r="1015" spans="1:14" x14ac:dyDescent="0.25">
      <c r="A1015" s="19">
        <v>900206483</v>
      </c>
      <c r="B1015" s="18" t="s">
        <v>307</v>
      </c>
      <c r="C1015" s="18"/>
      <c r="D1015" s="18" t="s">
        <v>291</v>
      </c>
      <c r="E1015" s="18" t="s">
        <v>228</v>
      </c>
      <c r="F1015" s="18" t="s">
        <v>224</v>
      </c>
      <c r="G1015" s="19">
        <v>2016</v>
      </c>
      <c r="H1015" s="24">
        <v>43100</v>
      </c>
      <c r="I1015" s="18"/>
      <c r="J1015" s="18"/>
      <c r="K1015" s="25" t="s">
        <v>12</v>
      </c>
      <c r="L1015" s="21" t="str">
        <f>IFERROR(VLOOKUP(K1015,ORDEN_ERI!A:C,2,0),0)</f>
        <v>Ganancia (pérdida) operaciones continuadas</v>
      </c>
      <c r="M1015" s="21">
        <f>IFERROR(VLOOKUP(K1015,ORDEN_ERI!A:C,3,0),0)</f>
        <v>26</v>
      </c>
      <c r="N1015" s="31">
        <v>394089</v>
      </c>
    </row>
    <row r="1016" spans="1:14" x14ac:dyDescent="0.25">
      <c r="A1016" s="19">
        <v>900206483</v>
      </c>
      <c r="B1016" s="18" t="s">
        <v>307</v>
      </c>
      <c r="C1016" s="18"/>
      <c r="D1016" s="18" t="s">
        <v>291</v>
      </c>
      <c r="E1016" s="18" t="s">
        <v>228</v>
      </c>
      <c r="F1016" s="18" t="s">
        <v>224</v>
      </c>
      <c r="G1016" s="19">
        <v>2017</v>
      </c>
      <c r="H1016" s="24">
        <v>43100</v>
      </c>
      <c r="I1016" s="18"/>
      <c r="J1016" s="18"/>
      <c r="K1016" s="27" t="s">
        <v>13</v>
      </c>
      <c r="L1016" s="21" t="str">
        <f>IFERROR(VLOOKUP(K1016,ORDEN_ERI!A:C,2,0),0)</f>
        <v>Ganancia (pérdida)</v>
      </c>
      <c r="M1016" s="21">
        <f>IFERROR(VLOOKUP(K1016,ORDEN_ERI!A:C,3,0),0)</f>
        <v>28</v>
      </c>
      <c r="N1016" s="31">
        <v>445290</v>
      </c>
    </row>
    <row r="1017" spans="1:14" x14ac:dyDescent="0.25">
      <c r="A1017" s="19">
        <v>900206483</v>
      </c>
      <c r="B1017" s="18" t="s">
        <v>307</v>
      </c>
      <c r="C1017" s="18"/>
      <c r="D1017" s="18" t="s">
        <v>291</v>
      </c>
      <c r="E1017" s="18" t="s">
        <v>228</v>
      </c>
      <c r="F1017" s="18" t="s">
        <v>224</v>
      </c>
      <c r="G1017" s="19">
        <v>2016</v>
      </c>
      <c r="H1017" s="24">
        <v>43100</v>
      </c>
      <c r="I1017" s="18"/>
      <c r="J1017" s="18"/>
      <c r="K1017" s="25" t="s">
        <v>13</v>
      </c>
      <c r="L1017" s="21" t="str">
        <f>IFERROR(VLOOKUP(K1017,ORDEN_ERI!A:C,2,0),0)</f>
        <v>Ganancia (pérdida)</v>
      </c>
      <c r="M1017" s="21">
        <f>IFERROR(VLOOKUP(K1017,ORDEN_ERI!A:C,3,0),0)</f>
        <v>28</v>
      </c>
      <c r="N1017" s="31">
        <v>394089</v>
      </c>
    </row>
    <row r="1018" spans="1:14" x14ac:dyDescent="0.25">
      <c r="A1018" s="19">
        <v>900206480</v>
      </c>
      <c r="B1018" s="18" t="s">
        <v>306</v>
      </c>
      <c r="C1018" s="18"/>
      <c r="D1018" s="18" t="s">
        <v>291</v>
      </c>
      <c r="E1018" s="18" t="s">
        <v>228</v>
      </c>
      <c r="F1018" s="18" t="s">
        <v>224</v>
      </c>
      <c r="G1018" s="19">
        <v>2017</v>
      </c>
      <c r="H1018" s="24">
        <v>43100</v>
      </c>
      <c r="I1018" s="18"/>
      <c r="J1018" s="18"/>
      <c r="K1018" s="25" t="s">
        <v>1</v>
      </c>
      <c r="L1018" s="21" t="str">
        <f>IFERROR(VLOOKUP(K1018,ORDEN_ERI!A:C,2,0),0)</f>
        <v>Ingresos de actividades ordinarias</v>
      </c>
      <c r="M1018" s="21">
        <f>IFERROR(VLOOKUP(K1018,ORDEN_ERI!A:C,3,0),0)</f>
        <v>1</v>
      </c>
      <c r="N1018" s="31">
        <v>13733377</v>
      </c>
    </row>
    <row r="1019" spans="1:14" x14ac:dyDescent="0.25">
      <c r="A1019" s="19">
        <v>900206480</v>
      </c>
      <c r="B1019" s="18" t="s">
        <v>306</v>
      </c>
      <c r="C1019" s="18"/>
      <c r="D1019" s="18" t="s">
        <v>291</v>
      </c>
      <c r="E1019" s="18" t="s">
        <v>228</v>
      </c>
      <c r="F1019" s="18" t="s">
        <v>224</v>
      </c>
      <c r="G1019" s="19">
        <v>2016</v>
      </c>
      <c r="H1019" s="24">
        <v>43100</v>
      </c>
      <c r="I1019" s="18"/>
      <c r="J1019" s="18"/>
      <c r="K1019" s="25" t="s">
        <v>1</v>
      </c>
      <c r="L1019" s="21" t="str">
        <f>IFERROR(VLOOKUP(K1019,ORDEN_ERI!A:C,2,0),0)</f>
        <v>Ingresos de actividades ordinarias</v>
      </c>
      <c r="M1019" s="21">
        <f>IFERROR(VLOOKUP(K1019,ORDEN_ERI!A:C,3,0),0)</f>
        <v>1</v>
      </c>
      <c r="N1019" s="31">
        <v>18721046</v>
      </c>
    </row>
    <row r="1020" spans="1:14" x14ac:dyDescent="0.25">
      <c r="A1020" s="19">
        <v>900206480</v>
      </c>
      <c r="B1020" s="18" t="s">
        <v>306</v>
      </c>
      <c r="C1020" s="18"/>
      <c r="D1020" s="18" t="s">
        <v>291</v>
      </c>
      <c r="E1020" s="18" t="s">
        <v>228</v>
      </c>
      <c r="F1020" s="18" t="s">
        <v>224</v>
      </c>
      <c r="G1020" s="19">
        <v>2017</v>
      </c>
      <c r="H1020" s="24">
        <v>43100</v>
      </c>
      <c r="I1020" s="18"/>
      <c r="J1020" s="18"/>
      <c r="K1020" s="25" t="s">
        <v>2</v>
      </c>
      <c r="L1020" s="21" t="str">
        <f>IFERROR(VLOOKUP(K1020,ORDEN_ERI!A:C,2,0),0)</f>
        <v>Costo de ventas</v>
      </c>
      <c r="M1020" s="21">
        <f>IFERROR(VLOOKUP(K1020,ORDEN_ERI!A:C,3,0),0)</f>
        <v>2</v>
      </c>
      <c r="N1020" s="31">
        <v>7991423</v>
      </c>
    </row>
    <row r="1021" spans="1:14" x14ac:dyDescent="0.25">
      <c r="A1021" s="19">
        <v>900206480</v>
      </c>
      <c r="B1021" s="18" t="s">
        <v>306</v>
      </c>
      <c r="C1021" s="18"/>
      <c r="D1021" s="18" t="s">
        <v>291</v>
      </c>
      <c r="E1021" s="18" t="s">
        <v>228</v>
      </c>
      <c r="F1021" s="18" t="s">
        <v>224</v>
      </c>
      <c r="G1021" s="19">
        <v>2016</v>
      </c>
      <c r="H1021" s="24">
        <v>43100</v>
      </c>
      <c r="I1021" s="18"/>
      <c r="J1021" s="18"/>
      <c r="K1021" s="25" t="s">
        <v>2</v>
      </c>
      <c r="L1021" s="21" t="str">
        <f>IFERROR(VLOOKUP(K1021,ORDEN_ERI!A:C,2,0),0)</f>
        <v>Costo de ventas</v>
      </c>
      <c r="M1021" s="21">
        <f>IFERROR(VLOOKUP(K1021,ORDEN_ERI!A:C,3,0),0)</f>
        <v>2</v>
      </c>
      <c r="N1021" s="31">
        <v>5951805</v>
      </c>
    </row>
    <row r="1022" spans="1:14" x14ac:dyDescent="0.25">
      <c r="A1022" s="19">
        <v>900206480</v>
      </c>
      <c r="B1022" s="18" t="s">
        <v>306</v>
      </c>
      <c r="C1022" s="18"/>
      <c r="D1022" s="18" t="s">
        <v>291</v>
      </c>
      <c r="E1022" s="18" t="s">
        <v>228</v>
      </c>
      <c r="F1022" s="18" t="s">
        <v>224</v>
      </c>
      <c r="G1022" s="19">
        <v>2017</v>
      </c>
      <c r="H1022" s="24">
        <v>43100</v>
      </c>
      <c r="I1022" s="18"/>
      <c r="J1022" s="18"/>
      <c r="K1022" s="25" t="s">
        <v>3</v>
      </c>
      <c r="L1022" s="21" t="str">
        <f>IFERROR(VLOOKUP(K1022,ORDEN_ERI!A:C,2,0),0)</f>
        <v>Ganancia bruta</v>
      </c>
      <c r="M1022" s="21">
        <f>IFERROR(VLOOKUP(K1022,ORDEN_ERI!A:C,3,0),0)</f>
        <v>3</v>
      </c>
      <c r="N1022" s="31">
        <v>5741954</v>
      </c>
    </row>
    <row r="1023" spans="1:14" x14ac:dyDescent="0.25">
      <c r="A1023" s="19">
        <v>900206480</v>
      </c>
      <c r="B1023" s="18" t="s">
        <v>306</v>
      </c>
      <c r="C1023" s="18"/>
      <c r="D1023" s="18" t="s">
        <v>291</v>
      </c>
      <c r="E1023" s="18" t="s">
        <v>228</v>
      </c>
      <c r="F1023" s="18" t="s">
        <v>224</v>
      </c>
      <c r="G1023" s="19">
        <v>2016</v>
      </c>
      <c r="H1023" s="24">
        <v>43100</v>
      </c>
      <c r="I1023" s="18"/>
      <c r="J1023" s="18"/>
      <c r="K1023" s="25" t="s">
        <v>3</v>
      </c>
      <c r="L1023" s="21" t="str">
        <f>IFERROR(VLOOKUP(K1023,ORDEN_ERI!A:C,2,0),0)</f>
        <v>Ganancia bruta</v>
      </c>
      <c r="M1023" s="21">
        <f>IFERROR(VLOOKUP(K1023,ORDEN_ERI!A:C,3,0),0)</f>
        <v>3</v>
      </c>
      <c r="N1023" s="31">
        <v>12769241</v>
      </c>
    </row>
    <row r="1024" spans="1:14" x14ac:dyDescent="0.25">
      <c r="A1024" s="19">
        <v>900206480</v>
      </c>
      <c r="B1024" s="18" t="s">
        <v>306</v>
      </c>
      <c r="C1024" s="18"/>
      <c r="D1024" s="18" t="s">
        <v>291</v>
      </c>
      <c r="E1024" s="18" t="s">
        <v>228</v>
      </c>
      <c r="F1024" s="18" t="s">
        <v>224</v>
      </c>
      <c r="G1024" s="19">
        <v>2017</v>
      </c>
      <c r="H1024" s="24">
        <v>43100</v>
      </c>
      <c r="I1024" s="18"/>
      <c r="J1024" s="18"/>
      <c r="K1024" s="25" t="s">
        <v>4</v>
      </c>
      <c r="L1024" s="21" t="str">
        <f>IFERROR(VLOOKUP(K1024,ORDEN_ERI!A:C,2,0),0)</f>
        <v>Otros ingresos</v>
      </c>
      <c r="M1024" s="21">
        <f>IFERROR(VLOOKUP(K1024,ORDEN_ERI!A:C,3,0),0)</f>
        <v>9</v>
      </c>
      <c r="N1024" s="31">
        <v>639983</v>
      </c>
    </row>
    <row r="1025" spans="1:14" x14ac:dyDescent="0.25">
      <c r="A1025" s="19">
        <v>900206480</v>
      </c>
      <c r="B1025" s="18" t="s">
        <v>306</v>
      </c>
      <c r="C1025" s="18"/>
      <c r="D1025" s="18" t="s">
        <v>291</v>
      </c>
      <c r="E1025" s="18" t="s">
        <v>228</v>
      </c>
      <c r="F1025" s="18" t="s">
        <v>224</v>
      </c>
      <c r="G1025" s="19">
        <v>2016</v>
      </c>
      <c r="H1025" s="24">
        <v>43100</v>
      </c>
      <c r="I1025" s="18"/>
      <c r="J1025" s="18"/>
      <c r="K1025" s="25" t="s">
        <v>4</v>
      </c>
      <c r="L1025" s="21" t="str">
        <f>IFERROR(VLOOKUP(K1025,ORDEN_ERI!A:C,2,0),0)</f>
        <v>Otros ingresos</v>
      </c>
      <c r="M1025" s="21">
        <f>IFERROR(VLOOKUP(K1025,ORDEN_ERI!A:C,3,0),0)</f>
        <v>9</v>
      </c>
      <c r="N1025" s="31">
        <v>139984</v>
      </c>
    </row>
    <row r="1026" spans="1:14" x14ac:dyDescent="0.25">
      <c r="A1026" s="19">
        <v>900206480</v>
      </c>
      <c r="B1026" s="18" t="s">
        <v>306</v>
      </c>
      <c r="C1026" s="18"/>
      <c r="D1026" s="18" t="s">
        <v>291</v>
      </c>
      <c r="E1026" s="18" t="s">
        <v>228</v>
      </c>
      <c r="F1026" s="18" t="s">
        <v>224</v>
      </c>
      <c r="G1026" s="19">
        <v>2017</v>
      </c>
      <c r="H1026" s="24">
        <v>43100</v>
      </c>
      <c r="I1026" s="18"/>
      <c r="J1026" s="18"/>
      <c r="K1026" s="25" t="s">
        <v>6</v>
      </c>
      <c r="L1026" s="21" t="str">
        <f>IFERROR(VLOOKUP(K1026,ORDEN_ERI!A:C,2,0),0)</f>
        <v>Gastos de administración</v>
      </c>
      <c r="M1026" s="21">
        <f>IFERROR(VLOOKUP(K1026,ORDEN_ERI!A:C,3,0),0)</f>
        <v>4</v>
      </c>
      <c r="N1026" s="31">
        <v>2488826</v>
      </c>
    </row>
    <row r="1027" spans="1:14" x14ac:dyDescent="0.25">
      <c r="A1027" s="19">
        <v>900206480</v>
      </c>
      <c r="B1027" s="18" t="s">
        <v>306</v>
      </c>
      <c r="C1027" s="18"/>
      <c r="D1027" s="18" t="s">
        <v>291</v>
      </c>
      <c r="E1027" s="18" t="s">
        <v>228</v>
      </c>
      <c r="F1027" s="18" t="s">
        <v>224</v>
      </c>
      <c r="G1027" s="19">
        <v>2016</v>
      </c>
      <c r="H1027" s="24">
        <v>43100</v>
      </c>
      <c r="I1027" s="18"/>
      <c r="J1027" s="18"/>
      <c r="K1027" s="25" t="s">
        <v>6</v>
      </c>
      <c r="L1027" s="21" t="str">
        <f>IFERROR(VLOOKUP(K1027,ORDEN_ERI!A:C,2,0),0)</f>
        <v>Gastos de administración</v>
      </c>
      <c r="M1027" s="21">
        <f>IFERROR(VLOOKUP(K1027,ORDEN_ERI!A:C,3,0),0)</f>
        <v>4</v>
      </c>
      <c r="N1027" s="31">
        <v>9222233</v>
      </c>
    </row>
    <row r="1028" spans="1:14" x14ac:dyDescent="0.25">
      <c r="A1028" s="19">
        <v>900206480</v>
      </c>
      <c r="B1028" s="18" t="s">
        <v>306</v>
      </c>
      <c r="C1028" s="18"/>
      <c r="D1028" s="18" t="s">
        <v>291</v>
      </c>
      <c r="E1028" s="18" t="s">
        <v>228</v>
      </c>
      <c r="F1028" s="18" t="s">
        <v>224</v>
      </c>
      <c r="G1028" s="19">
        <v>2017</v>
      </c>
      <c r="H1028" s="24">
        <v>43100</v>
      </c>
      <c r="I1028" s="18"/>
      <c r="J1028" s="18"/>
      <c r="K1028" s="25" t="s">
        <v>395</v>
      </c>
      <c r="L1028" s="21" t="str">
        <f>IFERROR(VLOOKUP(K1028,ORDEN_ERI!A:C,2,0),0)</f>
        <v>Otros gastos, por función</v>
      </c>
      <c r="M1028" s="21">
        <f>IFERROR(VLOOKUP(K1028,ORDEN_ERI!A:C,3,0),0)</f>
        <v>6</v>
      </c>
      <c r="N1028" s="31">
        <v>346760</v>
      </c>
    </row>
    <row r="1029" spans="1:14" x14ac:dyDescent="0.25">
      <c r="A1029" s="19">
        <v>900206480</v>
      </c>
      <c r="B1029" s="18" t="s">
        <v>306</v>
      </c>
      <c r="C1029" s="18"/>
      <c r="D1029" s="18" t="s">
        <v>291</v>
      </c>
      <c r="E1029" s="18" t="s">
        <v>228</v>
      </c>
      <c r="F1029" s="18" t="s">
        <v>224</v>
      </c>
      <c r="G1029" s="19">
        <v>2016</v>
      </c>
      <c r="H1029" s="24">
        <v>43100</v>
      </c>
      <c r="I1029" s="18"/>
      <c r="J1029" s="18"/>
      <c r="K1029" s="25" t="s">
        <v>395</v>
      </c>
      <c r="L1029" s="21" t="str">
        <f>IFERROR(VLOOKUP(K1029,ORDEN_ERI!A:C,2,0),0)</f>
        <v>Otros gastos, por función</v>
      </c>
      <c r="M1029" s="21">
        <f>IFERROR(VLOOKUP(K1029,ORDEN_ERI!A:C,3,0),0)</f>
        <v>6</v>
      </c>
      <c r="N1029" s="31">
        <v>257913</v>
      </c>
    </row>
    <row r="1030" spans="1:14" x14ac:dyDescent="0.25">
      <c r="A1030" s="19">
        <v>900206480</v>
      </c>
      <c r="B1030" s="18" t="s">
        <v>306</v>
      </c>
      <c r="C1030" s="18"/>
      <c r="D1030" s="18" t="s">
        <v>291</v>
      </c>
      <c r="E1030" s="18" t="s">
        <v>228</v>
      </c>
      <c r="F1030" s="18" t="s">
        <v>224</v>
      </c>
      <c r="G1030" s="19">
        <v>2017</v>
      </c>
      <c r="H1030" s="24">
        <v>43100</v>
      </c>
      <c r="I1030" s="18"/>
      <c r="J1030" s="18"/>
      <c r="K1030" s="25" t="s">
        <v>8</v>
      </c>
      <c r="L1030" s="21" t="str">
        <f>IFERROR(VLOOKUP(K1030,ORDEN_ERI!A:C,2,0),0)</f>
        <v>Ganancia (pérdida) por actividades de operación</v>
      </c>
      <c r="M1030" s="21">
        <f>IFERROR(VLOOKUP(K1030,ORDEN_ERI!A:C,3,0),0)</f>
        <v>11</v>
      </c>
      <c r="N1030" s="31">
        <v>3546351</v>
      </c>
    </row>
    <row r="1031" spans="1:14" x14ac:dyDescent="0.25">
      <c r="A1031" s="19">
        <v>900206480</v>
      </c>
      <c r="B1031" s="18" t="s">
        <v>306</v>
      </c>
      <c r="C1031" s="18"/>
      <c r="D1031" s="18" t="s">
        <v>291</v>
      </c>
      <c r="E1031" s="18" t="s">
        <v>228</v>
      </c>
      <c r="F1031" s="18" t="s">
        <v>224</v>
      </c>
      <c r="G1031" s="19">
        <v>2016</v>
      </c>
      <c r="H1031" s="24">
        <v>43100</v>
      </c>
      <c r="I1031" s="18"/>
      <c r="J1031" s="18"/>
      <c r="K1031" s="25" t="s">
        <v>8</v>
      </c>
      <c r="L1031" s="21" t="str">
        <f>IFERROR(VLOOKUP(K1031,ORDEN_ERI!A:C,2,0),0)</f>
        <v>Ganancia (pérdida) por actividades de operación</v>
      </c>
      <c r="M1031" s="21">
        <f>IFERROR(VLOOKUP(K1031,ORDEN_ERI!A:C,3,0),0)</f>
        <v>11</v>
      </c>
      <c r="N1031" s="31">
        <v>3429079</v>
      </c>
    </row>
    <row r="1032" spans="1:14" x14ac:dyDescent="0.25">
      <c r="A1032" s="19">
        <v>900206480</v>
      </c>
      <c r="B1032" s="18" t="s">
        <v>306</v>
      </c>
      <c r="C1032" s="18"/>
      <c r="D1032" s="18" t="s">
        <v>291</v>
      </c>
      <c r="E1032" s="18" t="s">
        <v>228</v>
      </c>
      <c r="F1032" s="18" t="s">
        <v>224</v>
      </c>
      <c r="G1032" s="19">
        <v>2017</v>
      </c>
      <c r="H1032" s="24">
        <v>43100</v>
      </c>
      <c r="I1032" s="18"/>
      <c r="J1032" s="18"/>
      <c r="K1032" s="25" t="s">
        <v>9</v>
      </c>
      <c r="L1032" s="21" t="str">
        <f>IFERROR(VLOOKUP(K1032,ORDEN_ERI!A:C,2,0),0)</f>
        <v>Ingresos financieros</v>
      </c>
      <c r="M1032" s="21">
        <f>IFERROR(VLOOKUP(K1032,ORDEN_ERI!A:C,3,0),0)</f>
        <v>13</v>
      </c>
      <c r="N1032" s="31">
        <v>12235</v>
      </c>
    </row>
    <row r="1033" spans="1:14" x14ac:dyDescent="0.25">
      <c r="A1033" s="19">
        <v>900206480</v>
      </c>
      <c r="B1033" s="18" t="s">
        <v>306</v>
      </c>
      <c r="C1033" s="18"/>
      <c r="D1033" s="18" t="s">
        <v>291</v>
      </c>
      <c r="E1033" s="18" t="s">
        <v>228</v>
      </c>
      <c r="F1033" s="18" t="s">
        <v>224</v>
      </c>
      <c r="G1033" s="19">
        <v>2016</v>
      </c>
      <c r="H1033" s="24">
        <v>43100</v>
      </c>
      <c r="I1033" s="18"/>
      <c r="J1033" s="18"/>
      <c r="K1033" s="25" t="s">
        <v>9</v>
      </c>
      <c r="L1033" s="21" t="str">
        <f>IFERROR(VLOOKUP(K1033,ORDEN_ERI!A:C,2,0),0)</f>
        <v>Ingresos financieros</v>
      </c>
      <c r="M1033" s="21">
        <f>IFERROR(VLOOKUP(K1033,ORDEN_ERI!A:C,3,0),0)</f>
        <v>13</v>
      </c>
      <c r="N1033" s="31">
        <v>60706</v>
      </c>
    </row>
    <row r="1034" spans="1:14" x14ac:dyDescent="0.25">
      <c r="A1034" s="19">
        <v>900206480</v>
      </c>
      <c r="B1034" s="18" t="s">
        <v>306</v>
      </c>
      <c r="C1034" s="18"/>
      <c r="D1034" s="18" t="s">
        <v>291</v>
      </c>
      <c r="E1034" s="18" t="s">
        <v>228</v>
      </c>
      <c r="F1034" s="18" t="s">
        <v>224</v>
      </c>
      <c r="G1034" s="19">
        <v>2017</v>
      </c>
      <c r="H1034" s="24">
        <v>43100</v>
      </c>
      <c r="I1034" s="18"/>
      <c r="J1034" s="18"/>
      <c r="K1034" s="25" t="s">
        <v>10</v>
      </c>
      <c r="L1034" s="21" t="str">
        <f>IFERROR(VLOOKUP(K1034,ORDEN_ERI!A:C,2,0),0)</f>
        <v>Costos financieros</v>
      </c>
      <c r="M1034" s="21">
        <f>IFERROR(VLOOKUP(K1034,ORDEN_ERI!A:C,3,0),0)</f>
        <v>14</v>
      </c>
      <c r="N1034" s="31">
        <v>50774</v>
      </c>
    </row>
    <row r="1035" spans="1:14" x14ac:dyDescent="0.25">
      <c r="A1035" s="19">
        <v>900206480</v>
      </c>
      <c r="B1035" s="18" t="s">
        <v>306</v>
      </c>
      <c r="C1035" s="18"/>
      <c r="D1035" s="18" t="s">
        <v>291</v>
      </c>
      <c r="E1035" s="18" t="s">
        <v>228</v>
      </c>
      <c r="F1035" s="18" t="s">
        <v>224</v>
      </c>
      <c r="G1035" s="19">
        <v>2016</v>
      </c>
      <c r="H1035" s="24">
        <v>43100</v>
      </c>
      <c r="I1035" s="18"/>
      <c r="J1035" s="18"/>
      <c r="K1035" s="25" t="s">
        <v>10</v>
      </c>
      <c r="L1035" s="21" t="str">
        <f>IFERROR(VLOOKUP(K1035,ORDEN_ERI!A:C,2,0),0)</f>
        <v>Costos financieros</v>
      </c>
      <c r="M1035" s="21">
        <f>IFERROR(VLOOKUP(K1035,ORDEN_ERI!A:C,3,0),0)</f>
        <v>14</v>
      </c>
      <c r="N1035" s="31">
        <v>43767</v>
      </c>
    </row>
    <row r="1036" spans="1:14" x14ac:dyDescent="0.25">
      <c r="A1036" s="19">
        <v>900206480</v>
      </c>
      <c r="B1036" s="18" t="s">
        <v>306</v>
      </c>
      <c r="C1036" s="18"/>
      <c r="D1036" s="18" t="s">
        <v>291</v>
      </c>
      <c r="E1036" s="18" t="s">
        <v>228</v>
      </c>
      <c r="F1036" s="18" t="s">
        <v>224</v>
      </c>
      <c r="G1036" s="19">
        <v>2017</v>
      </c>
      <c r="H1036" s="24">
        <v>43100</v>
      </c>
      <c r="I1036" s="18"/>
      <c r="J1036" s="18"/>
      <c r="K1036" s="25" t="s">
        <v>11</v>
      </c>
      <c r="L1036" s="21" t="str">
        <f>IFERROR(VLOOKUP(K1036,ORDEN_ERI!A:C,2,0),0)</f>
        <v>Ganancia (pérdida), antes de impuestos</v>
      </c>
      <c r="M1036" s="21">
        <f>IFERROR(VLOOKUP(K1036,ORDEN_ERI!A:C,3,0),0)</f>
        <v>23</v>
      </c>
      <c r="N1036" s="31">
        <v>3507812</v>
      </c>
    </row>
    <row r="1037" spans="1:14" x14ac:dyDescent="0.25">
      <c r="A1037" s="19">
        <v>900206480</v>
      </c>
      <c r="B1037" s="18" t="s">
        <v>306</v>
      </c>
      <c r="C1037" s="18"/>
      <c r="D1037" s="18" t="s">
        <v>291</v>
      </c>
      <c r="E1037" s="18" t="s">
        <v>228</v>
      </c>
      <c r="F1037" s="18" t="s">
        <v>224</v>
      </c>
      <c r="G1037" s="19">
        <v>2016</v>
      </c>
      <c r="H1037" s="24">
        <v>43100</v>
      </c>
      <c r="I1037" s="18"/>
      <c r="J1037" s="18"/>
      <c r="K1037" s="25" t="s">
        <v>11</v>
      </c>
      <c r="L1037" s="21" t="str">
        <f>IFERROR(VLOOKUP(K1037,ORDEN_ERI!A:C,2,0),0)</f>
        <v>Ganancia (pérdida), antes de impuestos</v>
      </c>
      <c r="M1037" s="21">
        <f>IFERROR(VLOOKUP(K1037,ORDEN_ERI!A:C,3,0),0)</f>
        <v>23</v>
      </c>
      <c r="N1037" s="31">
        <v>3446018</v>
      </c>
    </row>
    <row r="1038" spans="1:14" x14ac:dyDescent="0.25">
      <c r="A1038" s="19">
        <v>900206480</v>
      </c>
      <c r="B1038" s="18" t="s">
        <v>306</v>
      </c>
      <c r="C1038" s="18"/>
      <c r="D1038" s="18" t="s">
        <v>291</v>
      </c>
      <c r="E1038" s="18" t="s">
        <v>228</v>
      </c>
      <c r="F1038" s="18" t="s">
        <v>224</v>
      </c>
      <c r="G1038" s="19">
        <v>2017</v>
      </c>
      <c r="H1038" s="24">
        <v>43100</v>
      </c>
      <c r="I1038" s="18"/>
      <c r="J1038" s="18"/>
      <c r="K1038" s="25" t="s">
        <v>397</v>
      </c>
      <c r="L1038" s="21" t="str">
        <f>IFERROR(VLOOKUP(K1038,ORDEN_ERI!A:C,2,0),0)</f>
        <v>Gasto (ingreso) por impuestos, operaciones continuadas</v>
      </c>
      <c r="M1038" s="21">
        <f>IFERROR(VLOOKUP(K1038,ORDEN_ERI!A:C,3,0),0)</f>
        <v>24</v>
      </c>
      <c r="N1038" s="31">
        <v>1459340</v>
      </c>
    </row>
    <row r="1039" spans="1:14" x14ac:dyDescent="0.25">
      <c r="A1039" s="19">
        <v>900206480</v>
      </c>
      <c r="B1039" s="18" t="s">
        <v>306</v>
      </c>
      <c r="C1039" s="18"/>
      <c r="D1039" s="18" t="s">
        <v>291</v>
      </c>
      <c r="E1039" s="18" t="s">
        <v>228</v>
      </c>
      <c r="F1039" s="18" t="s">
        <v>224</v>
      </c>
      <c r="G1039" s="19">
        <v>2016</v>
      </c>
      <c r="H1039" s="24">
        <v>43100</v>
      </c>
      <c r="I1039" s="18"/>
      <c r="J1039" s="18"/>
      <c r="K1039" s="25" t="s">
        <v>397</v>
      </c>
      <c r="L1039" s="21" t="str">
        <f>IFERROR(VLOOKUP(K1039,ORDEN_ERI!A:C,2,0),0)</f>
        <v>Gasto (ingreso) por impuestos, operaciones continuadas</v>
      </c>
      <c r="M1039" s="21">
        <f>IFERROR(VLOOKUP(K1039,ORDEN_ERI!A:C,3,0),0)</f>
        <v>24</v>
      </c>
      <c r="N1039" s="31">
        <v>1451191</v>
      </c>
    </row>
    <row r="1040" spans="1:14" x14ac:dyDescent="0.25">
      <c r="A1040" s="19">
        <v>900206480</v>
      </c>
      <c r="B1040" s="18" t="s">
        <v>306</v>
      </c>
      <c r="C1040" s="18"/>
      <c r="D1040" s="18" t="s">
        <v>291</v>
      </c>
      <c r="E1040" s="18" t="s">
        <v>228</v>
      </c>
      <c r="F1040" s="18" t="s">
        <v>224</v>
      </c>
      <c r="G1040" s="19">
        <v>2017</v>
      </c>
      <c r="H1040" s="24">
        <v>43100</v>
      </c>
      <c r="I1040" s="18"/>
      <c r="J1040" s="18"/>
      <c r="K1040" s="25" t="s">
        <v>12</v>
      </c>
      <c r="L1040" s="21" t="str">
        <f>IFERROR(VLOOKUP(K1040,ORDEN_ERI!A:C,2,0),0)</f>
        <v>Ganancia (pérdida) operaciones continuadas</v>
      </c>
      <c r="M1040" s="21">
        <f>IFERROR(VLOOKUP(K1040,ORDEN_ERI!A:C,3,0),0)</f>
        <v>26</v>
      </c>
      <c r="N1040" s="31">
        <v>2048472</v>
      </c>
    </row>
    <row r="1041" spans="1:14" x14ac:dyDescent="0.25">
      <c r="A1041" s="19">
        <v>900206480</v>
      </c>
      <c r="B1041" s="18" t="s">
        <v>306</v>
      </c>
      <c r="C1041" s="18"/>
      <c r="D1041" s="18" t="s">
        <v>291</v>
      </c>
      <c r="E1041" s="18" t="s">
        <v>228</v>
      </c>
      <c r="F1041" s="18" t="s">
        <v>224</v>
      </c>
      <c r="G1041" s="19">
        <v>2016</v>
      </c>
      <c r="H1041" s="24">
        <v>43100</v>
      </c>
      <c r="I1041" s="18"/>
      <c r="J1041" s="18"/>
      <c r="K1041" s="25" t="s">
        <v>12</v>
      </c>
      <c r="L1041" s="21" t="str">
        <f>IFERROR(VLOOKUP(K1041,ORDEN_ERI!A:C,2,0),0)</f>
        <v>Ganancia (pérdida) operaciones continuadas</v>
      </c>
      <c r="M1041" s="21">
        <f>IFERROR(VLOOKUP(K1041,ORDEN_ERI!A:C,3,0),0)</f>
        <v>26</v>
      </c>
      <c r="N1041" s="31">
        <v>1994827</v>
      </c>
    </row>
    <row r="1042" spans="1:14" x14ac:dyDescent="0.25">
      <c r="A1042" s="19">
        <v>900206480</v>
      </c>
      <c r="B1042" s="18" t="s">
        <v>306</v>
      </c>
      <c r="C1042" s="18"/>
      <c r="D1042" s="18" t="s">
        <v>291</v>
      </c>
      <c r="E1042" s="18" t="s">
        <v>228</v>
      </c>
      <c r="F1042" s="18" t="s">
        <v>224</v>
      </c>
      <c r="G1042" s="19">
        <v>2017</v>
      </c>
      <c r="H1042" s="24">
        <v>43100</v>
      </c>
      <c r="I1042" s="18"/>
      <c r="J1042" s="18"/>
      <c r="K1042" s="25" t="s">
        <v>13</v>
      </c>
      <c r="L1042" s="21" t="str">
        <f>IFERROR(VLOOKUP(K1042,ORDEN_ERI!A:C,2,0),0)</f>
        <v>Ganancia (pérdida)</v>
      </c>
      <c r="M1042" s="21">
        <f>IFERROR(VLOOKUP(K1042,ORDEN_ERI!A:C,3,0),0)</f>
        <v>28</v>
      </c>
      <c r="N1042" s="31">
        <v>2048472</v>
      </c>
    </row>
    <row r="1043" spans="1:14" x14ac:dyDescent="0.25">
      <c r="A1043" s="19">
        <v>900206480</v>
      </c>
      <c r="B1043" s="18" t="s">
        <v>306</v>
      </c>
      <c r="C1043" s="18"/>
      <c r="D1043" s="18" t="s">
        <v>291</v>
      </c>
      <c r="E1043" s="18" t="s">
        <v>228</v>
      </c>
      <c r="F1043" s="18" t="s">
        <v>224</v>
      </c>
      <c r="G1043" s="19">
        <v>2016</v>
      </c>
      <c r="H1043" s="24">
        <v>43100</v>
      </c>
      <c r="I1043" s="18"/>
      <c r="J1043" s="18"/>
      <c r="K1043" s="25" t="s">
        <v>13</v>
      </c>
      <c r="L1043" s="21" t="str">
        <f>IFERROR(VLOOKUP(K1043,ORDEN_ERI!A:C,2,0),0)</f>
        <v>Ganancia (pérdida)</v>
      </c>
      <c r="M1043" s="21">
        <f>IFERROR(VLOOKUP(K1043,ORDEN_ERI!A:C,3,0),0)</f>
        <v>28</v>
      </c>
      <c r="N1043" s="31">
        <v>1994827</v>
      </c>
    </row>
    <row r="1044" spans="1:14" x14ac:dyDescent="0.25">
      <c r="A1044" s="21">
        <v>890939355</v>
      </c>
      <c r="B1044" s="18" t="s">
        <v>35</v>
      </c>
      <c r="C1044" s="18"/>
      <c r="D1044" s="18" t="s">
        <v>222</v>
      </c>
      <c r="E1044" s="18" t="s">
        <v>223</v>
      </c>
      <c r="F1044" s="18" t="s">
        <v>335</v>
      </c>
      <c r="G1044" s="22">
        <v>2016</v>
      </c>
      <c r="H1044" s="23">
        <v>43100</v>
      </c>
      <c r="I1044" s="18"/>
      <c r="J1044" s="18"/>
      <c r="K1044" s="21" t="s">
        <v>1</v>
      </c>
      <c r="L1044" s="21" t="str">
        <f>IFERROR(VLOOKUP(K1044,ORDEN_ERI!A:C,2,0),0)</f>
        <v>Ingresos de actividades ordinarias</v>
      </c>
      <c r="M1044" s="21">
        <f>IFERROR(VLOOKUP(K1044,ORDEN_ERI!A:C,3,0),0)</f>
        <v>1</v>
      </c>
      <c r="N1044" s="30">
        <v>6355492</v>
      </c>
    </row>
    <row r="1045" spans="1:14" x14ac:dyDescent="0.25">
      <c r="A1045" s="21">
        <v>890939355</v>
      </c>
      <c r="B1045" s="18" t="s">
        <v>35</v>
      </c>
      <c r="C1045" s="18"/>
      <c r="D1045" s="18" t="s">
        <v>222</v>
      </c>
      <c r="E1045" s="18" t="s">
        <v>223</v>
      </c>
      <c r="F1045" s="18" t="s">
        <v>335</v>
      </c>
      <c r="G1045" s="22">
        <v>2017</v>
      </c>
      <c r="H1045" s="23">
        <v>43100</v>
      </c>
      <c r="I1045" s="18"/>
      <c r="J1045" s="18"/>
      <c r="K1045" s="21" t="s">
        <v>1</v>
      </c>
      <c r="L1045" s="21" t="str">
        <f>IFERROR(VLOOKUP(K1045,ORDEN_ERI!A:C,2,0),0)</f>
        <v>Ingresos de actividades ordinarias</v>
      </c>
      <c r="M1045" s="21">
        <f>IFERROR(VLOOKUP(K1045,ORDEN_ERI!A:C,3,0),0)</f>
        <v>1</v>
      </c>
      <c r="N1045" s="30">
        <v>4477465</v>
      </c>
    </row>
    <row r="1046" spans="1:14" x14ac:dyDescent="0.25">
      <c r="A1046" s="21">
        <v>890939355</v>
      </c>
      <c r="B1046" s="18" t="s">
        <v>35</v>
      </c>
      <c r="C1046" s="18"/>
      <c r="D1046" s="18" t="s">
        <v>222</v>
      </c>
      <c r="E1046" s="18" t="s">
        <v>223</v>
      </c>
      <c r="F1046" s="18" t="s">
        <v>335</v>
      </c>
      <c r="G1046" s="22">
        <v>2016</v>
      </c>
      <c r="H1046" s="23">
        <v>43100</v>
      </c>
      <c r="I1046" s="18"/>
      <c r="J1046" s="18"/>
      <c r="K1046" s="21" t="s">
        <v>2</v>
      </c>
      <c r="L1046" s="21" t="str">
        <f>IFERROR(VLOOKUP(K1046,ORDEN_ERI!A:C,2,0),0)</f>
        <v>Costo de ventas</v>
      </c>
      <c r="M1046" s="21">
        <f>IFERROR(VLOOKUP(K1046,ORDEN_ERI!A:C,3,0),0)</f>
        <v>2</v>
      </c>
      <c r="N1046" s="30">
        <v>1947070</v>
      </c>
    </row>
    <row r="1047" spans="1:14" x14ac:dyDescent="0.25">
      <c r="A1047" s="21">
        <v>890939355</v>
      </c>
      <c r="B1047" s="18" t="s">
        <v>35</v>
      </c>
      <c r="C1047" s="18"/>
      <c r="D1047" s="18" t="s">
        <v>222</v>
      </c>
      <c r="E1047" s="18" t="s">
        <v>223</v>
      </c>
      <c r="F1047" s="18" t="s">
        <v>335</v>
      </c>
      <c r="G1047" s="22">
        <v>2017</v>
      </c>
      <c r="H1047" s="23">
        <v>43100</v>
      </c>
      <c r="I1047" s="18"/>
      <c r="J1047" s="18"/>
      <c r="K1047" s="21" t="s">
        <v>2</v>
      </c>
      <c r="L1047" s="21" t="str">
        <f>IFERROR(VLOOKUP(K1047,ORDEN_ERI!A:C,2,0),0)</f>
        <v>Costo de ventas</v>
      </c>
      <c r="M1047" s="21">
        <f>IFERROR(VLOOKUP(K1047,ORDEN_ERI!A:C,3,0),0)</f>
        <v>2</v>
      </c>
      <c r="N1047" s="30">
        <v>3163680</v>
      </c>
    </row>
    <row r="1048" spans="1:14" x14ac:dyDescent="0.25">
      <c r="A1048" s="21">
        <v>890939355</v>
      </c>
      <c r="B1048" s="18" t="s">
        <v>35</v>
      </c>
      <c r="C1048" s="18"/>
      <c r="D1048" s="18" t="s">
        <v>222</v>
      </c>
      <c r="E1048" s="18" t="s">
        <v>223</v>
      </c>
      <c r="F1048" s="18" t="s">
        <v>335</v>
      </c>
      <c r="G1048" s="22">
        <v>2016</v>
      </c>
      <c r="H1048" s="23">
        <v>43100</v>
      </c>
      <c r="I1048" s="18"/>
      <c r="J1048" s="18"/>
      <c r="K1048" s="21" t="s">
        <v>3</v>
      </c>
      <c r="L1048" s="21" t="str">
        <f>IFERROR(VLOOKUP(K1048,ORDEN_ERI!A:C,2,0),0)</f>
        <v>Ganancia bruta</v>
      </c>
      <c r="M1048" s="21">
        <f>IFERROR(VLOOKUP(K1048,ORDEN_ERI!A:C,3,0),0)</f>
        <v>3</v>
      </c>
      <c r="N1048" s="30">
        <v>4408422</v>
      </c>
    </row>
    <row r="1049" spans="1:14" x14ac:dyDescent="0.25">
      <c r="A1049" s="21">
        <v>890939355</v>
      </c>
      <c r="B1049" s="18" t="s">
        <v>35</v>
      </c>
      <c r="C1049" s="18"/>
      <c r="D1049" s="18" t="s">
        <v>222</v>
      </c>
      <c r="E1049" s="18" t="s">
        <v>223</v>
      </c>
      <c r="F1049" s="18" t="s">
        <v>335</v>
      </c>
      <c r="G1049" s="22">
        <v>2017</v>
      </c>
      <c r="H1049" s="23">
        <v>43100</v>
      </c>
      <c r="I1049" s="18"/>
      <c r="J1049" s="18"/>
      <c r="K1049" s="21" t="s">
        <v>3</v>
      </c>
      <c r="L1049" s="21" t="str">
        <f>IFERROR(VLOOKUP(K1049,ORDEN_ERI!A:C,2,0),0)</f>
        <v>Ganancia bruta</v>
      </c>
      <c r="M1049" s="21">
        <f>IFERROR(VLOOKUP(K1049,ORDEN_ERI!A:C,3,0),0)</f>
        <v>3</v>
      </c>
      <c r="N1049" s="30">
        <v>1313785</v>
      </c>
    </row>
    <row r="1050" spans="1:14" x14ac:dyDescent="0.25">
      <c r="A1050" s="21">
        <v>890939355</v>
      </c>
      <c r="B1050" s="18" t="s">
        <v>35</v>
      </c>
      <c r="C1050" s="18"/>
      <c r="D1050" s="18" t="s">
        <v>222</v>
      </c>
      <c r="E1050" s="18" t="s">
        <v>223</v>
      </c>
      <c r="F1050" s="18" t="s">
        <v>335</v>
      </c>
      <c r="G1050" s="22">
        <v>2016</v>
      </c>
      <c r="H1050" s="23">
        <v>43100</v>
      </c>
      <c r="I1050" s="18"/>
      <c r="J1050" s="18"/>
      <c r="K1050" s="21" t="s">
        <v>4</v>
      </c>
      <c r="L1050" s="21" t="str">
        <f>IFERROR(VLOOKUP(K1050,ORDEN_ERI!A:C,2,0),0)</f>
        <v>Otros ingresos</v>
      </c>
      <c r="M1050" s="21">
        <f>IFERROR(VLOOKUP(K1050,ORDEN_ERI!A:C,3,0),0)</f>
        <v>9</v>
      </c>
      <c r="N1050" s="30">
        <v>3359753</v>
      </c>
    </row>
    <row r="1051" spans="1:14" x14ac:dyDescent="0.25">
      <c r="A1051" s="21">
        <v>890939355</v>
      </c>
      <c r="B1051" s="18" t="s">
        <v>35</v>
      </c>
      <c r="C1051" s="18"/>
      <c r="D1051" s="18" t="s">
        <v>222</v>
      </c>
      <c r="E1051" s="18" t="s">
        <v>223</v>
      </c>
      <c r="F1051" s="18" t="s">
        <v>335</v>
      </c>
      <c r="G1051" s="22">
        <v>2017</v>
      </c>
      <c r="H1051" s="23">
        <v>43100</v>
      </c>
      <c r="I1051" s="18"/>
      <c r="J1051" s="18"/>
      <c r="K1051" s="21" t="s">
        <v>4</v>
      </c>
      <c r="L1051" s="21" t="str">
        <f>IFERROR(VLOOKUP(K1051,ORDEN_ERI!A:C,2,0),0)</f>
        <v>Otros ingresos</v>
      </c>
      <c r="M1051" s="21">
        <f>IFERROR(VLOOKUP(K1051,ORDEN_ERI!A:C,3,0),0)</f>
        <v>9</v>
      </c>
      <c r="N1051" s="30">
        <v>119977</v>
      </c>
    </row>
    <row r="1052" spans="1:14" x14ac:dyDescent="0.25">
      <c r="A1052" s="21">
        <v>890939355</v>
      </c>
      <c r="B1052" s="18" t="s">
        <v>35</v>
      </c>
      <c r="C1052" s="18"/>
      <c r="D1052" s="18" t="s">
        <v>222</v>
      </c>
      <c r="E1052" s="18" t="s">
        <v>223</v>
      </c>
      <c r="F1052" s="18" t="s">
        <v>335</v>
      </c>
      <c r="G1052" s="22">
        <v>2016</v>
      </c>
      <c r="H1052" s="23">
        <v>43100</v>
      </c>
      <c r="I1052" s="18"/>
      <c r="J1052" s="18"/>
      <c r="K1052" s="21" t="s">
        <v>6</v>
      </c>
      <c r="L1052" s="21" t="str">
        <f>IFERROR(VLOOKUP(K1052,ORDEN_ERI!A:C,2,0),0)</f>
        <v>Gastos de administración</v>
      </c>
      <c r="M1052" s="21">
        <f>IFERROR(VLOOKUP(K1052,ORDEN_ERI!A:C,3,0),0)</f>
        <v>4</v>
      </c>
      <c r="N1052" s="30">
        <v>1568091</v>
      </c>
    </row>
    <row r="1053" spans="1:14" x14ac:dyDescent="0.25">
      <c r="A1053" s="21">
        <v>890939355</v>
      </c>
      <c r="B1053" s="18" t="s">
        <v>35</v>
      </c>
      <c r="C1053" s="18"/>
      <c r="D1053" s="18" t="s">
        <v>222</v>
      </c>
      <c r="E1053" s="18" t="s">
        <v>223</v>
      </c>
      <c r="F1053" s="18" t="s">
        <v>335</v>
      </c>
      <c r="G1053" s="22">
        <v>2017</v>
      </c>
      <c r="H1053" s="23">
        <v>43100</v>
      </c>
      <c r="I1053" s="18"/>
      <c r="J1053" s="18"/>
      <c r="K1053" s="21" t="s">
        <v>6</v>
      </c>
      <c r="L1053" s="21" t="str">
        <f>IFERROR(VLOOKUP(K1053,ORDEN_ERI!A:C,2,0),0)</f>
        <v>Gastos de administración</v>
      </c>
      <c r="M1053" s="21">
        <f>IFERROR(VLOOKUP(K1053,ORDEN_ERI!A:C,3,0),0)</f>
        <v>4</v>
      </c>
      <c r="N1053" s="30">
        <v>1008495</v>
      </c>
    </row>
    <row r="1054" spans="1:14" x14ac:dyDescent="0.25">
      <c r="A1054" s="21">
        <v>890939355</v>
      </c>
      <c r="B1054" s="18" t="s">
        <v>35</v>
      </c>
      <c r="C1054" s="18"/>
      <c r="D1054" s="18" t="s">
        <v>222</v>
      </c>
      <c r="E1054" s="18" t="s">
        <v>223</v>
      </c>
      <c r="F1054" s="18" t="s">
        <v>335</v>
      </c>
      <c r="G1054" s="22">
        <v>2016</v>
      </c>
      <c r="H1054" s="23">
        <v>43100</v>
      </c>
      <c r="I1054" s="18"/>
      <c r="J1054" s="18"/>
      <c r="K1054" s="21" t="s">
        <v>395</v>
      </c>
      <c r="L1054" s="21" t="str">
        <f>IFERROR(VLOOKUP(K1054,ORDEN_ERI!A:C,2,0),0)</f>
        <v>Otros gastos, por función</v>
      </c>
      <c r="M1054" s="21">
        <f>IFERROR(VLOOKUP(K1054,ORDEN_ERI!A:C,3,0),0)</f>
        <v>6</v>
      </c>
      <c r="N1054" s="30">
        <v>1122794</v>
      </c>
    </row>
    <row r="1055" spans="1:14" x14ac:dyDescent="0.25">
      <c r="A1055" s="21">
        <v>890939355</v>
      </c>
      <c r="B1055" s="18" t="s">
        <v>35</v>
      </c>
      <c r="C1055" s="18"/>
      <c r="D1055" s="18" t="s">
        <v>222</v>
      </c>
      <c r="E1055" s="18" t="s">
        <v>223</v>
      </c>
      <c r="F1055" s="18" t="s">
        <v>335</v>
      </c>
      <c r="G1055" s="22">
        <v>2017</v>
      </c>
      <c r="H1055" s="23">
        <v>43100</v>
      </c>
      <c r="I1055" s="18"/>
      <c r="J1055" s="18"/>
      <c r="K1055" s="21" t="s">
        <v>395</v>
      </c>
      <c r="L1055" s="21" t="str">
        <f>IFERROR(VLOOKUP(K1055,ORDEN_ERI!A:C,2,0),0)</f>
        <v>Otros gastos, por función</v>
      </c>
      <c r="M1055" s="21">
        <f>IFERROR(VLOOKUP(K1055,ORDEN_ERI!A:C,3,0),0)</f>
        <v>6</v>
      </c>
      <c r="N1055" s="30">
        <v>1128176</v>
      </c>
    </row>
    <row r="1056" spans="1:14" x14ac:dyDescent="0.25">
      <c r="A1056" s="21">
        <v>890939355</v>
      </c>
      <c r="B1056" s="18" t="s">
        <v>35</v>
      </c>
      <c r="C1056" s="18"/>
      <c r="D1056" s="18" t="s">
        <v>222</v>
      </c>
      <c r="E1056" s="18" t="s">
        <v>223</v>
      </c>
      <c r="F1056" s="18" t="s">
        <v>335</v>
      </c>
      <c r="G1056" s="22">
        <v>2017</v>
      </c>
      <c r="H1056" s="23">
        <v>43100</v>
      </c>
      <c r="I1056" s="18"/>
      <c r="J1056" s="18"/>
      <c r="K1056" s="21" t="s">
        <v>15</v>
      </c>
      <c r="L1056" s="21" t="str">
        <f>IFERROR(VLOOKUP(K1056,ORDEN_ERI!A:C,2,0),0)</f>
        <v>Otras ganancias (pérdidas)</v>
      </c>
      <c r="M1056" s="21">
        <f>IFERROR(VLOOKUP(K1056,ORDEN_ERI!A:C,3,0),0)</f>
        <v>8</v>
      </c>
      <c r="N1056" s="30">
        <v>1026305</v>
      </c>
    </row>
    <row r="1057" spans="1:14" x14ac:dyDescent="0.25">
      <c r="A1057" s="21">
        <v>890939355</v>
      </c>
      <c r="B1057" s="18" t="s">
        <v>35</v>
      </c>
      <c r="C1057" s="18"/>
      <c r="D1057" s="18" t="s">
        <v>222</v>
      </c>
      <c r="E1057" s="18" t="s">
        <v>223</v>
      </c>
      <c r="F1057" s="18" t="s">
        <v>335</v>
      </c>
      <c r="G1057" s="22">
        <v>2016</v>
      </c>
      <c r="H1057" s="23">
        <v>43100</v>
      </c>
      <c r="I1057" s="18"/>
      <c r="J1057" s="18"/>
      <c r="K1057" s="21" t="s">
        <v>8</v>
      </c>
      <c r="L1057" s="21" t="str">
        <f>IFERROR(VLOOKUP(K1057,ORDEN_ERI!A:C,2,0),0)</f>
        <v>Ganancia (pérdida) por actividades de operación</v>
      </c>
      <c r="M1057" s="21">
        <f>IFERROR(VLOOKUP(K1057,ORDEN_ERI!A:C,3,0),0)</f>
        <v>11</v>
      </c>
      <c r="N1057" s="30">
        <v>5077290</v>
      </c>
    </row>
    <row r="1058" spans="1:14" x14ac:dyDescent="0.25">
      <c r="A1058" s="21">
        <v>890939355</v>
      </c>
      <c r="B1058" s="18" t="s">
        <v>35</v>
      </c>
      <c r="C1058" s="18"/>
      <c r="D1058" s="18" t="s">
        <v>222</v>
      </c>
      <c r="E1058" s="18" t="s">
        <v>223</v>
      </c>
      <c r="F1058" s="18" t="s">
        <v>335</v>
      </c>
      <c r="G1058" s="22">
        <v>2017</v>
      </c>
      <c r="H1058" s="23">
        <v>43100</v>
      </c>
      <c r="I1058" s="18"/>
      <c r="J1058" s="18"/>
      <c r="K1058" s="21" t="s">
        <v>8</v>
      </c>
      <c r="L1058" s="21" t="str">
        <f>IFERROR(VLOOKUP(K1058,ORDEN_ERI!A:C,2,0),0)</f>
        <v>Ganancia (pérdida) por actividades de operación</v>
      </c>
      <c r="M1058" s="21">
        <f>IFERROR(VLOOKUP(K1058,ORDEN_ERI!A:C,3,0),0)</f>
        <v>11</v>
      </c>
      <c r="N1058" s="30">
        <v>323396</v>
      </c>
    </row>
    <row r="1059" spans="1:14" x14ac:dyDescent="0.25">
      <c r="A1059" s="21">
        <v>890939355</v>
      </c>
      <c r="B1059" s="18" t="s">
        <v>35</v>
      </c>
      <c r="C1059" s="18"/>
      <c r="D1059" s="18" t="s">
        <v>222</v>
      </c>
      <c r="E1059" s="18" t="s">
        <v>223</v>
      </c>
      <c r="F1059" s="18" t="s">
        <v>335</v>
      </c>
      <c r="G1059" s="22">
        <v>2016</v>
      </c>
      <c r="H1059" s="23">
        <v>43100</v>
      </c>
      <c r="I1059" s="18"/>
      <c r="J1059" s="18"/>
      <c r="K1059" s="21" t="s">
        <v>9</v>
      </c>
      <c r="L1059" s="21" t="str">
        <f>IFERROR(VLOOKUP(K1059,ORDEN_ERI!A:C,2,0),0)</f>
        <v>Ingresos financieros</v>
      </c>
      <c r="M1059" s="21">
        <f>IFERROR(VLOOKUP(K1059,ORDEN_ERI!A:C,3,0),0)</f>
        <v>13</v>
      </c>
      <c r="N1059" s="30">
        <v>159034</v>
      </c>
    </row>
    <row r="1060" spans="1:14" x14ac:dyDescent="0.25">
      <c r="A1060" s="21">
        <v>890939355</v>
      </c>
      <c r="B1060" s="18" t="s">
        <v>35</v>
      </c>
      <c r="C1060" s="18"/>
      <c r="D1060" s="18" t="s">
        <v>222</v>
      </c>
      <c r="E1060" s="18" t="s">
        <v>223</v>
      </c>
      <c r="F1060" s="18" t="s">
        <v>335</v>
      </c>
      <c r="G1060" s="22">
        <v>2017</v>
      </c>
      <c r="H1060" s="23">
        <v>43100</v>
      </c>
      <c r="I1060" s="18"/>
      <c r="J1060" s="18"/>
      <c r="K1060" s="21" t="s">
        <v>9</v>
      </c>
      <c r="L1060" s="21" t="str">
        <f>IFERROR(VLOOKUP(K1060,ORDEN_ERI!A:C,2,0),0)</f>
        <v>Ingresos financieros</v>
      </c>
      <c r="M1060" s="21">
        <f>IFERROR(VLOOKUP(K1060,ORDEN_ERI!A:C,3,0),0)</f>
        <v>13</v>
      </c>
      <c r="N1060" s="30">
        <v>53491</v>
      </c>
    </row>
    <row r="1061" spans="1:14" x14ac:dyDescent="0.25">
      <c r="A1061" s="21">
        <v>890939355</v>
      </c>
      <c r="B1061" s="18" t="s">
        <v>35</v>
      </c>
      <c r="C1061" s="18"/>
      <c r="D1061" s="18" t="s">
        <v>222</v>
      </c>
      <c r="E1061" s="18" t="s">
        <v>223</v>
      </c>
      <c r="F1061" s="18" t="s">
        <v>335</v>
      </c>
      <c r="G1061" s="22">
        <v>2016</v>
      </c>
      <c r="H1061" s="23">
        <v>43100</v>
      </c>
      <c r="I1061" s="18"/>
      <c r="J1061" s="18"/>
      <c r="K1061" s="21" t="s">
        <v>10</v>
      </c>
      <c r="L1061" s="21" t="str">
        <f>IFERROR(VLOOKUP(K1061,ORDEN_ERI!A:C,2,0),0)</f>
        <v>Costos financieros</v>
      </c>
      <c r="M1061" s="21">
        <f>IFERROR(VLOOKUP(K1061,ORDEN_ERI!A:C,3,0),0)</f>
        <v>14</v>
      </c>
      <c r="N1061" s="30">
        <v>27289</v>
      </c>
    </row>
    <row r="1062" spans="1:14" x14ac:dyDescent="0.25">
      <c r="A1062" s="21">
        <v>890939355</v>
      </c>
      <c r="B1062" s="18" t="s">
        <v>35</v>
      </c>
      <c r="C1062" s="18"/>
      <c r="D1062" s="18" t="s">
        <v>222</v>
      </c>
      <c r="E1062" s="18" t="s">
        <v>223</v>
      </c>
      <c r="F1062" s="18" t="s">
        <v>335</v>
      </c>
      <c r="G1062" s="22">
        <v>2017</v>
      </c>
      <c r="H1062" s="23">
        <v>43100</v>
      </c>
      <c r="I1062" s="18"/>
      <c r="J1062" s="18"/>
      <c r="K1062" s="21" t="s">
        <v>10</v>
      </c>
      <c r="L1062" s="21" t="str">
        <f>IFERROR(VLOOKUP(K1062,ORDEN_ERI!A:C,2,0),0)</f>
        <v>Costos financieros</v>
      </c>
      <c r="M1062" s="21">
        <f>IFERROR(VLOOKUP(K1062,ORDEN_ERI!A:C,3,0),0)</f>
        <v>14</v>
      </c>
      <c r="N1062" s="30">
        <v>171753</v>
      </c>
    </row>
    <row r="1063" spans="1:14" x14ac:dyDescent="0.25">
      <c r="A1063" s="21">
        <v>890939355</v>
      </c>
      <c r="B1063" s="18" t="s">
        <v>35</v>
      </c>
      <c r="C1063" s="18"/>
      <c r="D1063" s="18" t="s">
        <v>222</v>
      </c>
      <c r="E1063" s="18" t="s">
        <v>223</v>
      </c>
      <c r="F1063" s="18" t="s">
        <v>335</v>
      </c>
      <c r="G1063" s="22">
        <v>2016</v>
      </c>
      <c r="H1063" s="23">
        <v>43100</v>
      </c>
      <c r="I1063" s="18"/>
      <c r="J1063" s="18"/>
      <c r="K1063" s="21" t="s">
        <v>28</v>
      </c>
      <c r="L1063" s="21" t="str">
        <f>IFERROR(VLOOKUP(K1063,ORDEN_ERI!A:C,2,0),0)</f>
        <v>Participación en las ganancias (pérdidas) de asociadas</v>
      </c>
      <c r="M1063" s="21">
        <f>IFERROR(VLOOKUP(K1063,ORDEN_ERI!A:C,3,0),0)</f>
        <v>17</v>
      </c>
      <c r="N1063" s="30">
        <v>561983</v>
      </c>
    </row>
    <row r="1064" spans="1:14" x14ac:dyDescent="0.25">
      <c r="A1064" s="21">
        <v>890939355</v>
      </c>
      <c r="B1064" s="18" t="s">
        <v>35</v>
      </c>
      <c r="C1064" s="18"/>
      <c r="D1064" s="18" t="s">
        <v>222</v>
      </c>
      <c r="E1064" s="18" t="s">
        <v>223</v>
      </c>
      <c r="F1064" s="18" t="s">
        <v>335</v>
      </c>
      <c r="G1064" s="22">
        <v>2016</v>
      </c>
      <c r="H1064" s="23">
        <v>43100</v>
      </c>
      <c r="I1064" s="18"/>
      <c r="J1064" s="18"/>
      <c r="K1064" s="21" t="s">
        <v>11</v>
      </c>
      <c r="L1064" s="21" t="str">
        <f>IFERROR(VLOOKUP(K1064,ORDEN_ERI!A:C,2,0),0)</f>
        <v>Ganancia (pérdida), antes de impuestos</v>
      </c>
      <c r="M1064" s="21">
        <f>IFERROR(VLOOKUP(K1064,ORDEN_ERI!A:C,3,0),0)</f>
        <v>23</v>
      </c>
      <c r="N1064" s="30">
        <v>5771018</v>
      </c>
    </row>
    <row r="1065" spans="1:14" x14ac:dyDescent="0.25">
      <c r="A1065" s="21">
        <v>890939355</v>
      </c>
      <c r="B1065" s="18" t="s">
        <v>35</v>
      </c>
      <c r="C1065" s="18"/>
      <c r="D1065" s="18" t="s">
        <v>222</v>
      </c>
      <c r="E1065" s="18" t="s">
        <v>223</v>
      </c>
      <c r="F1065" s="18" t="s">
        <v>335</v>
      </c>
      <c r="G1065" s="22">
        <v>2017</v>
      </c>
      <c r="H1065" s="23">
        <v>43100</v>
      </c>
      <c r="I1065" s="18"/>
      <c r="J1065" s="18"/>
      <c r="K1065" s="21" t="s">
        <v>11</v>
      </c>
      <c r="L1065" s="21" t="str">
        <f>IFERROR(VLOOKUP(K1065,ORDEN_ERI!A:C,2,0),0)</f>
        <v>Ganancia (pérdida), antes de impuestos</v>
      </c>
      <c r="M1065" s="21">
        <f>IFERROR(VLOOKUP(K1065,ORDEN_ERI!A:C,3,0),0)</f>
        <v>23</v>
      </c>
      <c r="N1065" s="30">
        <v>205134</v>
      </c>
    </row>
    <row r="1066" spans="1:14" x14ac:dyDescent="0.25">
      <c r="A1066" s="21">
        <v>890939355</v>
      </c>
      <c r="B1066" s="18" t="s">
        <v>35</v>
      </c>
      <c r="C1066" s="18"/>
      <c r="D1066" s="18" t="s">
        <v>222</v>
      </c>
      <c r="E1066" s="18" t="s">
        <v>223</v>
      </c>
      <c r="F1066" s="18" t="s">
        <v>335</v>
      </c>
      <c r="G1066" s="22">
        <v>2016</v>
      </c>
      <c r="H1066" s="23">
        <v>43100</v>
      </c>
      <c r="I1066" s="18"/>
      <c r="J1066" s="18"/>
      <c r="K1066" s="21" t="s">
        <v>397</v>
      </c>
      <c r="L1066" s="21" t="str">
        <f>IFERROR(VLOOKUP(K1066,ORDEN_ERI!A:C,2,0),0)</f>
        <v>Gasto (ingreso) por impuestos, operaciones continuadas</v>
      </c>
      <c r="M1066" s="21">
        <f>IFERROR(VLOOKUP(K1066,ORDEN_ERI!A:C,3,0),0)</f>
        <v>24</v>
      </c>
      <c r="N1066" s="30">
        <v>2192266</v>
      </c>
    </row>
    <row r="1067" spans="1:14" x14ac:dyDescent="0.25">
      <c r="A1067" s="21">
        <v>890939355</v>
      </c>
      <c r="B1067" s="18" t="s">
        <v>35</v>
      </c>
      <c r="C1067" s="18"/>
      <c r="D1067" s="18" t="s">
        <v>222</v>
      </c>
      <c r="E1067" s="18" t="s">
        <v>223</v>
      </c>
      <c r="F1067" s="18" t="s">
        <v>335</v>
      </c>
      <c r="G1067" s="22">
        <v>2017</v>
      </c>
      <c r="H1067" s="23">
        <v>43100</v>
      </c>
      <c r="I1067" s="18"/>
      <c r="J1067" s="18"/>
      <c r="K1067" s="21" t="s">
        <v>397</v>
      </c>
      <c r="L1067" s="21" t="str">
        <f>IFERROR(VLOOKUP(K1067,ORDEN_ERI!A:C,2,0),0)</f>
        <v>Gasto (ingreso) por impuestos, operaciones continuadas</v>
      </c>
      <c r="M1067" s="21">
        <f>IFERROR(VLOOKUP(K1067,ORDEN_ERI!A:C,3,0),0)</f>
        <v>24</v>
      </c>
      <c r="N1067" s="30">
        <v>-671786</v>
      </c>
    </row>
    <row r="1068" spans="1:14" x14ac:dyDescent="0.25">
      <c r="A1068" s="21">
        <v>890939355</v>
      </c>
      <c r="B1068" s="18" t="s">
        <v>35</v>
      </c>
      <c r="C1068" s="18"/>
      <c r="D1068" s="18" t="s">
        <v>222</v>
      </c>
      <c r="E1068" s="18" t="s">
        <v>223</v>
      </c>
      <c r="F1068" s="18" t="s">
        <v>335</v>
      </c>
      <c r="G1068" s="22">
        <v>2016</v>
      </c>
      <c r="H1068" s="23">
        <v>43100</v>
      </c>
      <c r="I1068" s="18"/>
      <c r="J1068" s="18"/>
      <c r="K1068" s="21" t="s">
        <v>12</v>
      </c>
      <c r="L1068" s="21" t="str">
        <f>IFERROR(VLOOKUP(K1068,ORDEN_ERI!A:C,2,0),0)</f>
        <v>Ganancia (pérdida) operaciones continuadas</v>
      </c>
      <c r="M1068" s="21">
        <f>IFERROR(VLOOKUP(K1068,ORDEN_ERI!A:C,3,0),0)</f>
        <v>26</v>
      </c>
      <c r="N1068" s="30">
        <v>3578752</v>
      </c>
    </row>
    <row r="1069" spans="1:14" x14ac:dyDescent="0.25">
      <c r="A1069" s="21">
        <v>890939355</v>
      </c>
      <c r="B1069" s="18" t="s">
        <v>35</v>
      </c>
      <c r="C1069" s="18"/>
      <c r="D1069" s="18" t="s">
        <v>222</v>
      </c>
      <c r="E1069" s="18" t="s">
        <v>223</v>
      </c>
      <c r="F1069" s="18" t="s">
        <v>335</v>
      </c>
      <c r="G1069" s="22">
        <v>2017</v>
      </c>
      <c r="H1069" s="23">
        <v>43100</v>
      </c>
      <c r="I1069" s="18"/>
      <c r="J1069" s="18"/>
      <c r="K1069" s="21" t="s">
        <v>12</v>
      </c>
      <c r="L1069" s="21" t="str">
        <f>IFERROR(VLOOKUP(K1069,ORDEN_ERI!A:C,2,0),0)</f>
        <v>Ganancia (pérdida) operaciones continuadas</v>
      </c>
      <c r="M1069" s="21">
        <f>IFERROR(VLOOKUP(K1069,ORDEN_ERI!A:C,3,0),0)</f>
        <v>26</v>
      </c>
      <c r="N1069" s="30">
        <v>876920</v>
      </c>
    </row>
    <row r="1070" spans="1:14" x14ac:dyDescent="0.25">
      <c r="A1070" s="21">
        <v>890939355</v>
      </c>
      <c r="B1070" s="18" t="s">
        <v>35</v>
      </c>
      <c r="C1070" s="18"/>
      <c r="D1070" s="18" t="s">
        <v>222</v>
      </c>
      <c r="E1070" s="18" t="s">
        <v>223</v>
      </c>
      <c r="F1070" s="18" t="s">
        <v>335</v>
      </c>
      <c r="G1070" s="22">
        <v>2016</v>
      </c>
      <c r="H1070" s="23">
        <v>43100</v>
      </c>
      <c r="I1070" s="18"/>
      <c r="J1070" s="18"/>
      <c r="K1070" s="21" t="s">
        <v>13</v>
      </c>
      <c r="L1070" s="21" t="str">
        <f>IFERROR(VLOOKUP(K1070,ORDEN_ERI!A:C,2,0),0)</f>
        <v>Ganancia (pérdida)</v>
      </c>
      <c r="M1070" s="21">
        <f>IFERROR(VLOOKUP(K1070,ORDEN_ERI!A:C,3,0),0)</f>
        <v>28</v>
      </c>
      <c r="N1070" s="30">
        <v>3578752</v>
      </c>
    </row>
    <row r="1071" spans="1:14" x14ac:dyDescent="0.25">
      <c r="A1071" s="21">
        <v>890939355</v>
      </c>
      <c r="B1071" s="18" t="s">
        <v>35</v>
      </c>
      <c r="C1071" s="18"/>
      <c r="D1071" s="18" t="s">
        <v>222</v>
      </c>
      <c r="E1071" s="18" t="s">
        <v>223</v>
      </c>
      <c r="F1071" s="18" t="s">
        <v>335</v>
      </c>
      <c r="G1071" s="22">
        <v>2017</v>
      </c>
      <c r="H1071" s="23">
        <v>43100</v>
      </c>
      <c r="I1071" s="18"/>
      <c r="J1071" s="18"/>
      <c r="K1071" s="21" t="s">
        <v>13</v>
      </c>
      <c r="L1071" s="21" t="str">
        <f>IFERROR(VLOOKUP(K1071,ORDEN_ERI!A:C,2,0),0)</f>
        <v>Ganancia (pérdida)</v>
      </c>
      <c r="M1071" s="21">
        <f>IFERROR(VLOOKUP(K1071,ORDEN_ERI!A:C,3,0),0)</f>
        <v>28</v>
      </c>
      <c r="N1071" s="30">
        <v>876920</v>
      </c>
    </row>
    <row r="1072" spans="1:14" x14ac:dyDescent="0.25">
      <c r="A1072" s="21">
        <v>890903055</v>
      </c>
      <c r="B1072" s="18" t="s">
        <v>232</v>
      </c>
      <c r="C1072" s="18"/>
      <c r="D1072" s="18" t="s">
        <v>222</v>
      </c>
      <c r="E1072" s="18" t="s">
        <v>223</v>
      </c>
      <c r="F1072" s="18" t="s">
        <v>224</v>
      </c>
      <c r="G1072" s="22">
        <v>2016</v>
      </c>
      <c r="H1072" s="23">
        <v>43100</v>
      </c>
      <c r="I1072" s="18"/>
      <c r="J1072" s="18"/>
      <c r="K1072" s="21" t="s">
        <v>1</v>
      </c>
      <c r="L1072" s="21" t="str">
        <f>IFERROR(VLOOKUP(K1072,ORDEN_ERI!A:C,2,0),0)</f>
        <v>Ingresos de actividades ordinarias</v>
      </c>
      <c r="M1072" s="21">
        <f>IFERROR(VLOOKUP(K1072,ORDEN_ERI!A:C,3,0),0)</f>
        <v>1</v>
      </c>
      <c r="N1072" s="30">
        <v>80679068</v>
      </c>
    </row>
    <row r="1073" spans="1:14" x14ac:dyDescent="0.25">
      <c r="A1073" s="21">
        <v>890903055</v>
      </c>
      <c r="B1073" s="18" t="s">
        <v>232</v>
      </c>
      <c r="C1073" s="18"/>
      <c r="D1073" s="18" t="s">
        <v>222</v>
      </c>
      <c r="E1073" s="18" t="s">
        <v>223</v>
      </c>
      <c r="F1073" s="18" t="s">
        <v>224</v>
      </c>
      <c r="G1073" s="22">
        <v>2017</v>
      </c>
      <c r="H1073" s="23">
        <v>43100</v>
      </c>
      <c r="I1073" s="18"/>
      <c r="J1073" s="18"/>
      <c r="K1073" s="21" t="s">
        <v>1</v>
      </c>
      <c r="L1073" s="21" t="str">
        <f>IFERROR(VLOOKUP(K1073,ORDEN_ERI!A:C,2,0),0)</f>
        <v>Ingresos de actividades ordinarias</v>
      </c>
      <c r="M1073" s="21">
        <f>IFERROR(VLOOKUP(K1073,ORDEN_ERI!A:C,3,0),0)</f>
        <v>1</v>
      </c>
      <c r="N1073" s="30">
        <v>78990330</v>
      </c>
    </row>
    <row r="1074" spans="1:14" x14ac:dyDescent="0.25">
      <c r="A1074" s="21">
        <v>890903055</v>
      </c>
      <c r="B1074" s="18" t="s">
        <v>232</v>
      </c>
      <c r="C1074" s="18"/>
      <c r="D1074" s="18" t="s">
        <v>222</v>
      </c>
      <c r="E1074" s="18" t="s">
        <v>223</v>
      </c>
      <c r="F1074" s="18" t="s">
        <v>224</v>
      </c>
      <c r="G1074" s="22">
        <v>2016</v>
      </c>
      <c r="H1074" s="23">
        <v>43100</v>
      </c>
      <c r="I1074" s="18"/>
      <c r="J1074" s="18"/>
      <c r="K1074" s="21" t="s">
        <v>2</v>
      </c>
      <c r="L1074" s="21" t="str">
        <f>IFERROR(VLOOKUP(K1074,ORDEN_ERI!A:C,2,0),0)</f>
        <v>Costo de ventas</v>
      </c>
      <c r="M1074" s="21">
        <f>IFERROR(VLOOKUP(K1074,ORDEN_ERI!A:C,3,0),0)</f>
        <v>2</v>
      </c>
      <c r="N1074" s="30">
        <v>64683463</v>
      </c>
    </row>
    <row r="1075" spans="1:14" x14ac:dyDescent="0.25">
      <c r="A1075" s="21">
        <v>890903055</v>
      </c>
      <c r="B1075" s="18" t="s">
        <v>232</v>
      </c>
      <c r="C1075" s="18"/>
      <c r="D1075" s="18" t="s">
        <v>222</v>
      </c>
      <c r="E1075" s="18" t="s">
        <v>223</v>
      </c>
      <c r="F1075" s="18" t="s">
        <v>224</v>
      </c>
      <c r="G1075" s="22">
        <v>2017</v>
      </c>
      <c r="H1075" s="23">
        <v>43100</v>
      </c>
      <c r="I1075" s="18"/>
      <c r="J1075" s="18"/>
      <c r="K1075" s="21" t="s">
        <v>2</v>
      </c>
      <c r="L1075" s="21" t="str">
        <f>IFERROR(VLOOKUP(K1075,ORDEN_ERI!A:C,2,0),0)</f>
        <v>Costo de ventas</v>
      </c>
      <c r="M1075" s="21">
        <f>IFERROR(VLOOKUP(K1075,ORDEN_ERI!A:C,3,0),0)</f>
        <v>2</v>
      </c>
      <c r="N1075" s="30">
        <v>62496480</v>
      </c>
    </row>
    <row r="1076" spans="1:14" x14ac:dyDescent="0.25">
      <c r="A1076" s="21">
        <v>890903055</v>
      </c>
      <c r="B1076" s="18" t="s">
        <v>232</v>
      </c>
      <c r="C1076" s="18"/>
      <c r="D1076" s="18" t="s">
        <v>222</v>
      </c>
      <c r="E1076" s="18" t="s">
        <v>223</v>
      </c>
      <c r="F1076" s="18" t="s">
        <v>224</v>
      </c>
      <c r="G1076" s="22">
        <v>2016</v>
      </c>
      <c r="H1076" s="23">
        <v>43100</v>
      </c>
      <c r="I1076" s="18"/>
      <c r="J1076" s="18"/>
      <c r="K1076" s="21" t="s">
        <v>3</v>
      </c>
      <c r="L1076" s="21" t="str">
        <f>IFERROR(VLOOKUP(K1076,ORDEN_ERI!A:C,2,0),0)</f>
        <v>Ganancia bruta</v>
      </c>
      <c r="M1076" s="21">
        <f>IFERROR(VLOOKUP(K1076,ORDEN_ERI!A:C,3,0),0)</f>
        <v>3</v>
      </c>
      <c r="N1076" s="30">
        <v>15995605</v>
      </c>
    </row>
    <row r="1077" spans="1:14" x14ac:dyDescent="0.25">
      <c r="A1077" s="21">
        <v>890903055</v>
      </c>
      <c r="B1077" s="18" t="s">
        <v>232</v>
      </c>
      <c r="C1077" s="18"/>
      <c r="D1077" s="18" t="s">
        <v>222</v>
      </c>
      <c r="E1077" s="18" t="s">
        <v>223</v>
      </c>
      <c r="F1077" s="18" t="s">
        <v>224</v>
      </c>
      <c r="G1077" s="22">
        <v>2017</v>
      </c>
      <c r="H1077" s="23">
        <v>43100</v>
      </c>
      <c r="I1077" s="18"/>
      <c r="J1077" s="18"/>
      <c r="K1077" s="21" t="s">
        <v>3</v>
      </c>
      <c r="L1077" s="21" t="str">
        <f>IFERROR(VLOOKUP(K1077,ORDEN_ERI!A:C,2,0),0)</f>
        <v>Ganancia bruta</v>
      </c>
      <c r="M1077" s="21">
        <f>IFERROR(VLOOKUP(K1077,ORDEN_ERI!A:C,3,0),0)</f>
        <v>3</v>
      </c>
      <c r="N1077" s="30">
        <v>16493850</v>
      </c>
    </row>
    <row r="1078" spans="1:14" x14ac:dyDescent="0.25">
      <c r="A1078" s="21">
        <v>890903055</v>
      </c>
      <c r="B1078" s="18" t="s">
        <v>232</v>
      </c>
      <c r="C1078" s="18"/>
      <c r="D1078" s="18" t="s">
        <v>222</v>
      </c>
      <c r="E1078" s="18" t="s">
        <v>223</v>
      </c>
      <c r="F1078" s="18" t="s">
        <v>224</v>
      </c>
      <c r="G1078" s="22">
        <v>2016</v>
      </c>
      <c r="H1078" s="23">
        <v>43100</v>
      </c>
      <c r="I1078" s="18"/>
      <c r="J1078" s="18"/>
      <c r="K1078" s="21" t="s">
        <v>4</v>
      </c>
      <c r="L1078" s="21" t="str">
        <f>IFERROR(VLOOKUP(K1078,ORDEN_ERI!A:C,2,0),0)</f>
        <v>Otros ingresos</v>
      </c>
      <c r="M1078" s="21">
        <f>IFERROR(VLOOKUP(K1078,ORDEN_ERI!A:C,3,0),0)</f>
        <v>9</v>
      </c>
      <c r="N1078" s="30">
        <v>1124139</v>
      </c>
    </row>
    <row r="1079" spans="1:14" x14ac:dyDescent="0.25">
      <c r="A1079" s="21">
        <v>890903055</v>
      </c>
      <c r="B1079" s="18" t="s">
        <v>232</v>
      </c>
      <c r="C1079" s="18"/>
      <c r="D1079" s="18" t="s">
        <v>222</v>
      </c>
      <c r="E1079" s="18" t="s">
        <v>223</v>
      </c>
      <c r="F1079" s="18" t="s">
        <v>224</v>
      </c>
      <c r="G1079" s="22">
        <v>2017</v>
      </c>
      <c r="H1079" s="23">
        <v>43100</v>
      </c>
      <c r="I1079" s="18"/>
      <c r="J1079" s="18"/>
      <c r="K1079" s="21" t="s">
        <v>4</v>
      </c>
      <c r="L1079" s="21" t="str">
        <f>IFERROR(VLOOKUP(K1079,ORDEN_ERI!A:C,2,0),0)</f>
        <v>Otros ingresos</v>
      </c>
      <c r="M1079" s="21">
        <f>IFERROR(VLOOKUP(K1079,ORDEN_ERI!A:C,3,0),0)</f>
        <v>9</v>
      </c>
      <c r="N1079" s="30">
        <v>4010226</v>
      </c>
    </row>
    <row r="1080" spans="1:14" x14ac:dyDescent="0.25">
      <c r="A1080" s="21">
        <v>890903055</v>
      </c>
      <c r="B1080" s="18" t="s">
        <v>232</v>
      </c>
      <c r="C1080" s="18"/>
      <c r="D1080" s="18" t="s">
        <v>222</v>
      </c>
      <c r="E1080" s="18" t="s">
        <v>223</v>
      </c>
      <c r="F1080" s="18" t="s">
        <v>224</v>
      </c>
      <c r="G1080" s="22">
        <v>2016</v>
      </c>
      <c r="H1080" s="23">
        <v>43100</v>
      </c>
      <c r="I1080" s="18"/>
      <c r="J1080" s="18"/>
      <c r="K1080" s="21" t="s">
        <v>394</v>
      </c>
      <c r="L1080" s="21" t="str">
        <f>IFERROR(VLOOKUP(K1080,ORDEN_ERI!A:C,2,0),0)</f>
        <v>Costos de distribución</v>
      </c>
      <c r="M1080" s="21">
        <f>IFERROR(VLOOKUP(K1080,ORDEN_ERI!A:C,3,0),0)</f>
        <v>7</v>
      </c>
      <c r="N1080" s="30">
        <v>3447682</v>
      </c>
    </row>
    <row r="1081" spans="1:14" x14ac:dyDescent="0.25">
      <c r="A1081" s="21">
        <v>890903055</v>
      </c>
      <c r="B1081" s="18" t="s">
        <v>232</v>
      </c>
      <c r="C1081" s="18"/>
      <c r="D1081" s="18" t="s">
        <v>222</v>
      </c>
      <c r="E1081" s="18" t="s">
        <v>223</v>
      </c>
      <c r="F1081" s="18" t="s">
        <v>224</v>
      </c>
      <c r="G1081" s="22">
        <v>2017</v>
      </c>
      <c r="H1081" s="23">
        <v>43100</v>
      </c>
      <c r="I1081" s="18"/>
      <c r="J1081" s="18"/>
      <c r="K1081" s="21" t="s">
        <v>394</v>
      </c>
      <c r="L1081" s="21" t="str">
        <f>IFERROR(VLOOKUP(K1081,ORDEN_ERI!A:C,2,0),0)</f>
        <v>Costos de distribución</v>
      </c>
      <c r="M1081" s="21">
        <f>IFERROR(VLOOKUP(K1081,ORDEN_ERI!A:C,3,0),0)</f>
        <v>7</v>
      </c>
      <c r="N1081" s="30">
        <v>4334128</v>
      </c>
    </row>
    <row r="1082" spans="1:14" x14ac:dyDescent="0.25">
      <c r="A1082" s="21">
        <v>890903055</v>
      </c>
      <c r="B1082" s="18" t="s">
        <v>232</v>
      </c>
      <c r="C1082" s="18"/>
      <c r="D1082" s="18" t="s">
        <v>222</v>
      </c>
      <c r="E1082" s="18" t="s">
        <v>223</v>
      </c>
      <c r="F1082" s="18" t="s">
        <v>224</v>
      </c>
      <c r="G1082" s="22">
        <v>2016</v>
      </c>
      <c r="H1082" s="23">
        <v>43100</v>
      </c>
      <c r="I1082" s="18"/>
      <c r="J1082" s="18"/>
      <c r="K1082" s="21" t="s">
        <v>6</v>
      </c>
      <c r="L1082" s="21" t="str">
        <f>IFERROR(VLOOKUP(K1082,ORDEN_ERI!A:C,2,0),0)</f>
        <v>Gastos de administración</v>
      </c>
      <c r="M1082" s="21">
        <f>IFERROR(VLOOKUP(K1082,ORDEN_ERI!A:C,3,0),0)</f>
        <v>4</v>
      </c>
      <c r="N1082" s="30">
        <v>11545944</v>
      </c>
    </row>
    <row r="1083" spans="1:14" x14ac:dyDescent="0.25">
      <c r="A1083" s="21">
        <v>890903055</v>
      </c>
      <c r="B1083" s="18" t="s">
        <v>232</v>
      </c>
      <c r="C1083" s="18"/>
      <c r="D1083" s="18" t="s">
        <v>222</v>
      </c>
      <c r="E1083" s="18" t="s">
        <v>223</v>
      </c>
      <c r="F1083" s="18" t="s">
        <v>224</v>
      </c>
      <c r="G1083" s="22">
        <v>2017</v>
      </c>
      <c r="H1083" s="23">
        <v>43100</v>
      </c>
      <c r="I1083" s="18"/>
      <c r="J1083" s="18"/>
      <c r="K1083" s="21" t="s">
        <v>6</v>
      </c>
      <c r="L1083" s="21" t="str">
        <f>IFERROR(VLOOKUP(K1083,ORDEN_ERI!A:C,2,0),0)</f>
        <v>Gastos de administración</v>
      </c>
      <c r="M1083" s="21">
        <f>IFERROR(VLOOKUP(K1083,ORDEN_ERI!A:C,3,0),0)</f>
        <v>4</v>
      </c>
      <c r="N1083" s="30">
        <v>11728717</v>
      </c>
    </row>
    <row r="1084" spans="1:14" x14ac:dyDescent="0.25">
      <c r="A1084" s="21">
        <v>890903055</v>
      </c>
      <c r="B1084" s="18" t="s">
        <v>232</v>
      </c>
      <c r="C1084" s="18"/>
      <c r="D1084" s="18" t="s">
        <v>222</v>
      </c>
      <c r="E1084" s="18" t="s">
        <v>223</v>
      </c>
      <c r="F1084" s="18" t="s">
        <v>224</v>
      </c>
      <c r="G1084" s="22">
        <v>2016</v>
      </c>
      <c r="H1084" s="23">
        <v>43100</v>
      </c>
      <c r="I1084" s="18"/>
      <c r="J1084" s="18"/>
      <c r="K1084" s="21" t="s">
        <v>395</v>
      </c>
      <c r="L1084" s="21" t="str">
        <f>IFERROR(VLOOKUP(K1084,ORDEN_ERI!A:C,2,0),0)</f>
        <v>Otros gastos, por función</v>
      </c>
      <c r="M1084" s="21">
        <f>IFERROR(VLOOKUP(K1084,ORDEN_ERI!A:C,3,0),0)</f>
        <v>6</v>
      </c>
      <c r="N1084" s="30">
        <v>4529688</v>
      </c>
    </row>
    <row r="1085" spans="1:14" x14ac:dyDescent="0.25">
      <c r="A1085" s="21">
        <v>890903055</v>
      </c>
      <c r="B1085" s="18" t="s">
        <v>232</v>
      </c>
      <c r="C1085" s="18"/>
      <c r="D1085" s="18" t="s">
        <v>222</v>
      </c>
      <c r="E1085" s="18" t="s">
        <v>223</v>
      </c>
      <c r="F1085" s="18" t="s">
        <v>224</v>
      </c>
      <c r="G1085" s="22">
        <v>2017</v>
      </c>
      <c r="H1085" s="23">
        <v>43100</v>
      </c>
      <c r="I1085" s="18"/>
      <c r="J1085" s="18"/>
      <c r="K1085" s="21" t="s">
        <v>395</v>
      </c>
      <c r="L1085" s="21" t="str">
        <f>IFERROR(VLOOKUP(K1085,ORDEN_ERI!A:C,2,0),0)</f>
        <v>Otros gastos, por función</v>
      </c>
      <c r="M1085" s="21">
        <f>IFERROR(VLOOKUP(K1085,ORDEN_ERI!A:C,3,0),0)</f>
        <v>6</v>
      </c>
      <c r="N1085" s="30">
        <v>2522800</v>
      </c>
    </row>
    <row r="1086" spans="1:14" x14ac:dyDescent="0.25">
      <c r="A1086" s="21">
        <v>890903055</v>
      </c>
      <c r="B1086" s="18" t="s">
        <v>232</v>
      </c>
      <c r="C1086" s="18"/>
      <c r="D1086" s="18" t="s">
        <v>222</v>
      </c>
      <c r="E1086" s="18" t="s">
        <v>223</v>
      </c>
      <c r="F1086" s="18" t="s">
        <v>224</v>
      </c>
      <c r="G1086" s="22">
        <v>2016</v>
      </c>
      <c r="H1086" s="23">
        <v>43100</v>
      </c>
      <c r="I1086" s="18"/>
      <c r="J1086" s="18"/>
      <c r="K1086" s="21" t="s">
        <v>8</v>
      </c>
      <c r="L1086" s="21" t="str">
        <f>IFERROR(VLOOKUP(K1086,ORDEN_ERI!A:C,2,0),0)</f>
        <v>Ganancia (pérdida) por actividades de operación</v>
      </c>
      <c r="M1086" s="21">
        <f>IFERROR(VLOOKUP(K1086,ORDEN_ERI!A:C,3,0),0)</f>
        <v>11</v>
      </c>
      <c r="N1086" s="30">
        <v>-2403570</v>
      </c>
    </row>
    <row r="1087" spans="1:14" x14ac:dyDescent="0.25">
      <c r="A1087" s="21">
        <v>890903055</v>
      </c>
      <c r="B1087" s="18" t="s">
        <v>232</v>
      </c>
      <c r="C1087" s="18"/>
      <c r="D1087" s="18" t="s">
        <v>222</v>
      </c>
      <c r="E1087" s="18" t="s">
        <v>223</v>
      </c>
      <c r="F1087" s="18" t="s">
        <v>224</v>
      </c>
      <c r="G1087" s="22">
        <v>2017</v>
      </c>
      <c r="H1087" s="23">
        <v>43100</v>
      </c>
      <c r="I1087" s="18"/>
      <c r="J1087" s="18"/>
      <c r="K1087" s="21" t="s">
        <v>8</v>
      </c>
      <c r="L1087" s="21" t="str">
        <f>IFERROR(VLOOKUP(K1087,ORDEN_ERI!A:C,2,0),0)</f>
        <v>Ganancia (pérdida) por actividades de operación</v>
      </c>
      <c r="M1087" s="21">
        <f>IFERROR(VLOOKUP(K1087,ORDEN_ERI!A:C,3,0),0)</f>
        <v>11</v>
      </c>
      <c r="N1087" s="30">
        <v>1918431</v>
      </c>
    </row>
    <row r="1088" spans="1:14" x14ac:dyDescent="0.25">
      <c r="A1088" s="21">
        <v>890903055</v>
      </c>
      <c r="B1088" s="18" t="s">
        <v>232</v>
      </c>
      <c r="C1088" s="18"/>
      <c r="D1088" s="18" t="s">
        <v>222</v>
      </c>
      <c r="E1088" s="18" t="s">
        <v>223</v>
      </c>
      <c r="F1088" s="18" t="s">
        <v>224</v>
      </c>
      <c r="G1088" s="22">
        <v>2016</v>
      </c>
      <c r="H1088" s="23">
        <v>43100</v>
      </c>
      <c r="I1088" s="18"/>
      <c r="J1088" s="18"/>
      <c r="K1088" s="21" t="s">
        <v>9</v>
      </c>
      <c r="L1088" s="21" t="str">
        <f>IFERROR(VLOOKUP(K1088,ORDEN_ERI!A:C,2,0),0)</f>
        <v>Ingresos financieros</v>
      </c>
      <c r="M1088" s="21">
        <f>IFERROR(VLOOKUP(K1088,ORDEN_ERI!A:C,3,0),0)</f>
        <v>13</v>
      </c>
      <c r="N1088" s="30">
        <v>11267859</v>
      </c>
    </row>
    <row r="1089" spans="1:14" x14ac:dyDescent="0.25">
      <c r="A1089" s="21">
        <v>890903055</v>
      </c>
      <c r="B1089" s="18" t="s">
        <v>232</v>
      </c>
      <c r="C1089" s="18"/>
      <c r="D1089" s="18" t="s">
        <v>222</v>
      </c>
      <c r="E1089" s="18" t="s">
        <v>223</v>
      </c>
      <c r="F1089" s="18" t="s">
        <v>224</v>
      </c>
      <c r="G1089" s="22">
        <v>2017</v>
      </c>
      <c r="H1089" s="23">
        <v>43100</v>
      </c>
      <c r="I1089" s="18"/>
      <c r="J1089" s="18"/>
      <c r="K1089" s="21" t="s">
        <v>9</v>
      </c>
      <c r="L1089" s="21" t="str">
        <f>IFERROR(VLOOKUP(K1089,ORDEN_ERI!A:C,2,0),0)</f>
        <v>Ingresos financieros</v>
      </c>
      <c r="M1089" s="21">
        <f>IFERROR(VLOOKUP(K1089,ORDEN_ERI!A:C,3,0),0)</f>
        <v>13</v>
      </c>
      <c r="N1089" s="30">
        <v>5910417</v>
      </c>
    </row>
    <row r="1090" spans="1:14" x14ac:dyDescent="0.25">
      <c r="A1090" s="21">
        <v>890903055</v>
      </c>
      <c r="B1090" s="18" t="s">
        <v>232</v>
      </c>
      <c r="C1090" s="18"/>
      <c r="D1090" s="18" t="s">
        <v>222</v>
      </c>
      <c r="E1090" s="18" t="s">
        <v>223</v>
      </c>
      <c r="F1090" s="18" t="s">
        <v>224</v>
      </c>
      <c r="G1090" s="22">
        <v>2016</v>
      </c>
      <c r="H1090" s="23">
        <v>43100</v>
      </c>
      <c r="I1090" s="18"/>
      <c r="J1090" s="18"/>
      <c r="K1090" s="21" t="s">
        <v>10</v>
      </c>
      <c r="L1090" s="21" t="str">
        <f>IFERROR(VLOOKUP(K1090,ORDEN_ERI!A:C,2,0),0)</f>
        <v>Costos financieros</v>
      </c>
      <c r="M1090" s="21">
        <f>IFERROR(VLOOKUP(K1090,ORDEN_ERI!A:C,3,0),0)</f>
        <v>14</v>
      </c>
      <c r="N1090" s="30">
        <v>1523031</v>
      </c>
    </row>
    <row r="1091" spans="1:14" x14ac:dyDescent="0.25">
      <c r="A1091" s="21">
        <v>890903055</v>
      </c>
      <c r="B1091" s="18" t="s">
        <v>232</v>
      </c>
      <c r="C1091" s="18"/>
      <c r="D1091" s="18" t="s">
        <v>222</v>
      </c>
      <c r="E1091" s="18" t="s">
        <v>223</v>
      </c>
      <c r="F1091" s="18" t="s">
        <v>224</v>
      </c>
      <c r="G1091" s="22">
        <v>2017</v>
      </c>
      <c r="H1091" s="23">
        <v>43100</v>
      </c>
      <c r="I1091" s="18"/>
      <c r="J1091" s="18"/>
      <c r="K1091" s="21" t="s">
        <v>10</v>
      </c>
      <c r="L1091" s="21" t="str">
        <f>IFERROR(VLOOKUP(K1091,ORDEN_ERI!A:C,2,0),0)</f>
        <v>Costos financieros</v>
      </c>
      <c r="M1091" s="21">
        <f>IFERROR(VLOOKUP(K1091,ORDEN_ERI!A:C,3,0),0)</f>
        <v>14</v>
      </c>
      <c r="N1091" s="30">
        <v>1550981</v>
      </c>
    </row>
    <row r="1092" spans="1:14" x14ac:dyDescent="0.25">
      <c r="A1092" s="21">
        <v>890903055</v>
      </c>
      <c r="B1092" s="18" t="s">
        <v>232</v>
      </c>
      <c r="C1092" s="18"/>
      <c r="D1092" s="18" t="s">
        <v>222</v>
      </c>
      <c r="E1092" s="18" t="s">
        <v>223</v>
      </c>
      <c r="F1092" s="18" t="s">
        <v>224</v>
      </c>
      <c r="G1092" s="22">
        <v>2016</v>
      </c>
      <c r="H1092" s="23">
        <v>43100</v>
      </c>
      <c r="I1092" s="18"/>
      <c r="J1092" s="18"/>
      <c r="K1092" s="21" t="s">
        <v>11</v>
      </c>
      <c r="L1092" s="21" t="str">
        <f>IFERROR(VLOOKUP(K1092,ORDEN_ERI!A:C,2,0),0)</f>
        <v>Ganancia (pérdida), antes de impuestos</v>
      </c>
      <c r="M1092" s="21">
        <f>IFERROR(VLOOKUP(K1092,ORDEN_ERI!A:C,3,0),0)</f>
        <v>23</v>
      </c>
      <c r="N1092" s="30">
        <v>7341258</v>
      </c>
    </row>
    <row r="1093" spans="1:14" x14ac:dyDescent="0.25">
      <c r="A1093" s="21">
        <v>890903055</v>
      </c>
      <c r="B1093" s="18" t="s">
        <v>232</v>
      </c>
      <c r="C1093" s="18"/>
      <c r="D1093" s="18" t="s">
        <v>222</v>
      </c>
      <c r="E1093" s="18" t="s">
        <v>223</v>
      </c>
      <c r="F1093" s="18" t="s">
        <v>224</v>
      </c>
      <c r="G1093" s="22">
        <v>2017</v>
      </c>
      <c r="H1093" s="23">
        <v>43100</v>
      </c>
      <c r="I1093" s="18"/>
      <c r="J1093" s="18"/>
      <c r="K1093" s="21" t="s">
        <v>11</v>
      </c>
      <c r="L1093" s="21" t="str">
        <f>IFERROR(VLOOKUP(K1093,ORDEN_ERI!A:C,2,0),0)</f>
        <v>Ganancia (pérdida), antes de impuestos</v>
      </c>
      <c r="M1093" s="21">
        <f>IFERROR(VLOOKUP(K1093,ORDEN_ERI!A:C,3,0),0)</f>
        <v>23</v>
      </c>
      <c r="N1093" s="30">
        <v>6277867</v>
      </c>
    </row>
    <row r="1094" spans="1:14" x14ac:dyDescent="0.25">
      <c r="A1094" s="21">
        <v>890903055</v>
      </c>
      <c r="B1094" s="18" t="s">
        <v>232</v>
      </c>
      <c r="C1094" s="18"/>
      <c r="D1094" s="18" t="s">
        <v>222</v>
      </c>
      <c r="E1094" s="18" t="s">
        <v>223</v>
      </c>
      <c r="F1094" s="18" t="s">
        <v>224</v>
      </c>
      <c r="G1094" s="22">
        <v>2016</v>
      </c>
      <c r="H1094" s="23">
        <v>43100</v>
      </c>
      <c r="I1094" s="18"/>
      <c r="J1094" s="18"/>
      <c r="K1094" s="21" t="s">
        <v>397</v>
      </c>
      <c r="L1094" s="21" t="str">
        <f>IFERROR(VLOOKUP(K1094,ORDEN_ERI!A:C,2,0),0)</f>
        <v>Gasto (ingreso) por impuestos, operaciones continuadas</v>
      </c>
      <c r="M1094" s="21">
        <f>IFERROR(VLOOKUP(K1094,ORDEN_ERI!A:C,3,0),0)</f>
        <v>24</v>
      </c>
      <c r="N1094" s="30">
        <v>3135374</v>
      </c>
    </row>
    <row r="1095" spans="1:14" x14ac:dyDescent="0.25">
      <c r="A1095" s="21">
        <v>890903055</v>
      </c>
      <c r="B1095" s="18" t="s">
        <v>232</v>
      </c>
      <c r="C1095" s="18"/>
      <c r="D1095" s="18" t="s">
        <v>222</v>
      </c>
      <c r="E1095" s="18" t="s">
        <v>223</v>
      </c>
      <c r="F1095" s="18" t="s">
        <v>224</v>
      </c>
      <c r="G1095" s="22">
        <v>2017</v>
      </c>
      <c r="H1095" s="23">
        <v>43100</v>
      </c>
      <c r="I1095" s="18"/>
      <c r="J1095" s="18"/>
      <c r="K1095" s="21" t="s">
        <v>397</v>
      </c>
      <c r="L1095" s="21" t="str">
        <f>IFERROR(VLOOKUP(K1095,ORDEN_ERI!A:C,2,0),0)</f>
        <v>Gasto (ingreso) por impuestos, operaciones continuadas</v>
      </c>
      <c r="M1095" s="21">
        <f>IFERROR(VLOOKUP(K1095,ORDEN_ERI!A:C,3,0),0)</f>
        <v>24</v>
      </c>
      <c r="N1095" s="30">
        <v>1164138</v>
      </c>
    </row>
    <row r="1096" spans="1:14" x14ac:dyDescent="0.25">
      <c r="A1096" s="21">
        <v>890903055</v>
      </c>
      <c r="B1096" s="18" t="s">
        <v>232</v>
      </c>
      <c r="C1096" s="18"/>
      <c r="D1096" s="18" t="s">
        <v>222</v>
      </c>
      <c r="E1096" s="18" t="s">
        <v>223</v>
      </c>
      <c r="F1096" s="18" t="s">
        <v>224</v>
      </c>
      <c r="G1096" s="22">
        <v>2016</v>
      </c>
      <c r="H1096" s="23">
        <v>43100</v>
      </c>
      <c r="I1096" s="18"/>
      <c r="J1096" s="18"/>
      <c r="K1096" s="21" t="s">
        <v>12</v>
      </c>
      <c r="L1096" s="21" t="str">
        <f>IFERROR(VLOOKUP(K1096,ORDEN_ERI!A:C,2,0),0)</f>
        <v>Ganancia (pérdida) operaciones continuadas</v>
      </c>
      <c r="M1096" s="21">
        <f>IFERROR(VLOOKUP(K1096,ORDEN_ERI!A:C,3,0),0)</f>
        <v>26</v>
      </c>
      <c r="N1096" s="30">
        <v>4205884</v>
      </c>
    </row>
    <row r="1097" spans="1:14" x14ac:dyDescent="0.25">
      <c r="A1097" s="21">
        <v>890903055</v>
      </c>
      <c r="B1097" s="18" t="s">
        <v>232</v>
      </c>
      <c r="C1097" s="18"/>
      <c r="D1097" s="18" t="s">
        <v>222</v>
      </c>
      <c r="E1097" s="18" t="s">
        <v>223</v>
      </c>
      <c r="F1097" s="18" t="s">
        <v>224</v>
      </c>
      <c r="G1097" s="22">
        <v>2017</v>
      </c>
      <c r="H1097" s="23">
        <v>43100</v>
      </c>
      <c r="I1097" s="18"/>
      <c r="J1097" s="18"/>
      <c r="K1097" s="21" t="s">
        <v>12</v>
      </c>
      <c r="L1097" s="21" t="str">
        <f>IFERROR(VLOOKUP(K1097,ORDEN_ERI!A:C,2,0),0)</f>
        <v>Ganancia (pérdida) operaciones continuadas</v>
      </c>
      <c r="M1097" s="21">
        <f>IFERROR(VLOOKUP(K1097,ORDEN_ERI!A:C,3,0),0)</f>
        <v>26</v>
      </c>
      <c r="N1097" s="30">
        <v>5113729</v>
      </c>
    </row>
    <row r="1098" spans="1:14" x14ac:dyDescent="0.25">
      <c r="A1098" s="21">
        <v>890903055</v>
      </c>
      <c r="B1098" s="18" t="s">
        <v>232</v>
      </c>
      <c r="C1098" s="18"/>
      <c r="D1098" s="18" t="s">
        <v>222</v>
      </c>
      <c r="E1098" s="18" t="s">
        <v>223</v>
      </c>
      <c r="F1098" s="18" t="s">
        <v>224</v>
      </c>
      <c r="G1098" s="22">
        <v>2016</v>
      </c>
      <c r="H1098" s="23">
        <v>43100</v>
      </c>
      <c r="I1098" s="18"/>
      <c r="J1098" s="18"/>
      <c r="K1098" s="21" t="s">
        <v>13</v>
      </c>
      <c r="L1098" s="21" t="str">
        <f>IFERROR(VLOOKUP(K1098,ORDEN_ERI!A:C,2,0),0)</f>
        <v>Ganancia (pérdida)</v>
      </c>
      <c r="M1098" s="21">
        <f>IFERROR(VLOOKUP(K1098,ORDEN_ERI!A:C,3,0),0)</f>
        <v>28</v>
      </c>
      <c r="N1098" s="30">
        <v>4205884</v>
      </c>
    </row>
    <row r="1099" spans="1:14" x14ac:dyDescent="0.25">
      <c r="A1099" s="21">
        <v>890903055</v>
      </c>
      <c r="B1099" s="18" t="s">
        <v>232</v>
      </c>
      <c r="C1099" s="18"/>
      <c r="D1099" s="18" t="s">
        <v>222</v>
      </c>
      <c r="E1099" s="18" t="s">
        <v>223</v>
      </c>
      <c r="F1099" s="18" t="s">
        <v>224</v>
      </c>
      <c r="G1099" s="22">
        <v>2017</v>
      </c>
      <c r="H1099" s="23">
        <v>43100</v>
      </c>
      <c r="I1099" s="18"/>
      <c r="J1099" s="18"/>
      <c r="K1099" s="21" t="s">
        <v>13</v>
      </c>
      <c r="L1099" s="21" t="str">
        <f>IFERROR(VLOOKUP(K1099,ORDEN_ERI!A:C,2,0),0)</f>
        <v>Ganancia (pérdida)</v>
      </c>
      <c r="M1099" s="21">
        <f>IFERROR(VLOOKUP(K1099,ORDEN_ERI!A:C,3,0),0)</f>
        <v>28</v>
      </c>
      <c r="N1099" s="30">
        <v>5113729</v>
      </c>
    </row>
    <row r="1100" spans="1:14" x14ac:dyDescent="0.25">
      <c r="A1100" s="21">
        <v>800208146</v>
      </c>
      <c r="B1100" s="18" t="s">
        <v>346</v>
      </c>
      <c r="C1100" s="18"/>
      <c r="D1100" s="18" t="s">
        <v>294</v>
      </c>
      <c r="E1100" s="18" t="s">
        <v>228</v>
      </c>
      <c r="F1100" s="18" t="s">
        <v>347</v>
      </c>
      <c r="G1100" s="22">
        <v>2016</v>
      </c>
      <c r="H1100" s="26">
        <v>43100</v>
      </c>
      <c r="I1100" s="18"/>
      <c r="J1100" s="18"/>
      <c r="K1100" s="21" t="s">
        <v>1</v>
      </c>
      <c r="L1100" s="21" t="str">
        <f>IFERROR(VLOOKUP(K1100,ORDEN_ERI!A:C,2,0),0)</f>
        <v>Ingresos de actividades ordinarias</v>
      </c>
      <c r="M1100" s="21">
        <f>IFERROR(VLOOKUP(K1100,ORDEN_ERI!A:C,3,0),0)</f>
        <v>1</v>
      </c>
      <c r="N1100" s="30">
        <v>98611697</v>
      </c>
    </row>
    <row r="1101" spans="1:14" x14ac:dyDescent="0.25">
      <c r="A1101" s="21">
        <v>800208146</v>
      </c>
      <c r="B1101" s="18" t="s">
        <v>346</v>
      </c>
      <c r="C1101" s="18"/>
      <c r="D1101" s="18" t="s">
        <v>294</v>
      </c>
      <c r="E1101" s="18" t="s">
        <v>228</v>
      </c>
      <c r="F1101" s="18" t="s">
        <v>347</v>
      </c>
      <c r="G1101" s="22">
        <v>2017</v>
      </c>
      <c r="H1101" s="26">
        <v>43100</v>
      </c>
      <c r="I1101" s="18"/>
      <c r="J1101" s="18"/>
      <c r="K1101" s="21" t="s">
        <v>1</v>
      </c>
      <c r="L1101" s="21" t="str">
        <f>IFERROR(VLOOKUP(K1101,ORDEN_ERI!A:C,2,0),0)</f>
        <v>Ingresos de actividades ordinarias</v>
      </c>
      <c r="M1101" s="21">
        <f>IFERROR(VLOOKUP(K1101,ORDEN_ERI!A:C,3,0),0)</f>
        <v>1</v>
      </c>
      <c r="N1101" s="30">
        <v>196929491</v>
      </c>
    </row>
    <row r="1102" spans="1:14" x14ac:dyDescent="0.25">
      <c r="A1102" s="21">
        <v>800208146</v>
      </c>
      <c r="B1102" s="18" t="s">
        <v>346</v>
      </c>
      <c r="C1102" s="18"/>
      <c r="D1102" s="18" t="s">
        <v>294</v>
      </c>
      <c r="E1102" s="18" t="s">
        <v>228</v>
      </c>
      <c r="F1102" s="18" t="s">
        <v>347</v>
      </c>
      <c r="G1102" s="22">
        <v>2016</v>
      </c>
      <c r="H1102" s="26">
        <v>43100</v>
      </c>
      <c r="I1102" s="18"/>
      <c r="J1102" s="18"/>
      <c r="K1102" s="21" t="s">
        <v>2</v>
      </c>
      <c r="L1102" s="21" t="str">
        <f>IFERROR(VLOOKUP(K1102,ORDEN_ERI!A:C,2,0),0)</f>
        <v>Costo de ventas</v>
      </c>
      <c r="M1102" s="21">
        <f>IFERROR(VLOOKUP(K1102,ORDEN_ERI!A:C,3,0),0)</f>
        <v>2</v>
      </c>
      <c r="N1102" s="30">
        <v>68993951</v>
      </c>
    </row>
    <row r="1103" spans="1:14" x14ac:dyDescent="0.25">
      <c r="A1103" s="21">
        <v>800208146</v>
      </c>
      <c r="B1103" s="18" t="s">
        <v>346</v>
      </c>
      <c r="C1103" s="18"/>
      <c r="D1103" s="18" t="s">
        <v>294</v>
      </c>
      <c r="E1103" s="18" t="s">
        <v>228</v>
      </c>
      <c r="F1103" s="18" t="s">
        <v>347</v>
      </c>
      <c r="G1103" s="22">
        <v>2017</v>
      </c>
      <c r="H1103" s="26">
        <v>43100</v>
      </c>
      <c r="I1103" s="18"/>
      <c r="J1103" s="18"/>
      <c r="K1103" s="21" t="s">
        <v>2</v>
      </c>
      <c r="L1103" s="21" t="str">
        <f>IFERROR(VLOOKUP(K1103,ORDEN_ERI!A:C,2,0),0)</f>
        <v>Costo de ventas</v>
      </c>
      <c r="M1103" s="21">
        <f>IFERROR(VLOOKUP(K1103,ORDEN_ERI!A:C,3,0),0)</f>
        <v>2</v>
      </c>
      <c r="N1103" s="30">
        <v>143772735</v>
      </c>
    </row>
    <row r="1104" spans="1:14" x14ac:dyDescent="0.25">
      <c r="A1104" s="21">
        <v>800208146</v>
      </c>
      <c r="B1104" s="18" t="s">
        <v>346</v>
      </c>
      <c r="C1104" s="18"/>
      <c r="D1104" s="18" t="s">
        <v>294</v>
      </c>
      <c r="E1104" s="18" t="s">
        <v>228</v>
      </c>
      <c r="F1104" s="18" t="s">
        <v>347</v>
      </c>
      <c r="G1104" s="22">
        <v>2016</v>
      </c>
      <c r="H1104" s="26">
        <v>43100</v>
      </c>
      <c r="I1104" s="18"/>
      <c r="J1104" s="18"/>
      <c r="K1104" s="21" t="s">
        <v>3</v>
      </c>
      <c r="L1104" s="21" t="str">
        <f>IFERROR(VLOOKUP(K1104,ORDEN_ERI!A:C,2,0),0)</f>
        <v>Ganancia bruta</v>
      </c>
      <c r="M1104" s="21">
        <f>IFERROR(VLOOKUP(K1104,ORDEN_ERI!A:C,3,0),0)</f>
        <v>3</v>
      </c>
      <c r="N1104" s="30">
        <v>29617746</v>
      </c>
    </row>
    <row r="1105" spans="1:14" x14ac:dyDescent="0.25">
      <c r="A1105" s="21">
        <v>800208146</v>
      </c>
      <c r="B1105" s="18" t="s">
        <v>346</v>
      </c>
      <c r="C1105" s="18"/>
      <c r="D1105" s="18" t="s">
        <v>294</v>
      </c>
      <c r="E1105" s="18" t="s">
        <v>228</v>
      </c>
      <c r="F1105" s="18" t="s">
        <v>347</v>
      </c>
      <c r="G1105" s="22">
        <v>2017</v>
      </c>
      <c r="H1105" s="26">
        <v>43100</v>
      </c>
      <c r="I1105" s="18"/>
      <c r="J1105" s="18"/>
      <c r="K1105" s="21" t="s">
        <v>3</v>
      </c>
      <c r="L1105" s="21" t="str">
        <f>IFERROR(VLOOKUP(K1105,ORDEN_ERI!A:C,2,0),0)</f>
        <v>Ganancia bruta</v>
      </c>
      <c r="M1105" s="21">
        <f>IFERROR(VLOOKUP(K1105,ORDEN_ERI!A:C,3,0),0)</f>
        <v>3</v>
      </c>
      <c r="N1105" s="30">
        <v>53156756</v>
      </c>
    </row>
    <row r="1106" spans="1:14" x14ac:dyDescent="0.25">
      <c r="A1106" s="21">
        <v>800208146</v>
      </c>
      <c r="B1106" s="18" t="s">
        <v>346</v>
      </c>
      <c r="C1106" s="18"/>
      <c r="D1106" s="18" t="s">
        <v>294</v>
      </c>
      <c r="E1106" s="18" t="s">
        <v>228</v>
      </c>
      <c r="F1106" s="18" t="s">
        <v>347</v>
      </c>
      <c r="G1106" s="22">
        <v>2016</v>
      </c>
      <c r="H1106" s="26">
        <v>43100</v>
      </c>
      <c r="I1106" s="18"/>
      <c r="J1106" s="18"/>
      <c r="K1106" s="21" t="s">
        <v>4</v>
      </c>
      <c r="L1106" s="21" t="str">
        <f>IFERROR(VLOOKUP(K1106,ORDEN_ERI!A:C,2,0),0)</f>
        <v>Otros ingresos</v>
      </c>
      <c r="M1106" s="21">
        <f>IFERROR(VLOOKUP(K1106,ORDEN_ERI!A:C,3,0),0)</f>
        <v>9</v>
      </c>
      <c r="N1106" s="30">
        <v>3918458</v>
      </c>
    </row>
    <row r="1107" spans="1:14" x14ac:dyDescent="0.25">
      <c r="A1107" s="21">
        <v>800208146</v>
      </c>
      <c r="B1107" s="18" t="s">
        <v>346</v>
      </c>
      <c r="C1107" s="18"/>
      <c r="D1107" s="18" t="s">
        <v>294</v>
      </c>
      <c r="E1107" s="18" t="s">
        <v>228</v>
      </c>
      <c r="F1107" s="18" t="s">
        <v>347</v>
      </c>
      <c r="G1107" s="22">
        <v>2017</v>
      </c>
      <c r="H1107" s="26">
        <v>43100</v>
      </c>
      <c r="I1107" s="18"/>
      <c r="J1107" s="18"/>
      <c r="K1107" s="21" t="s">
        <v>4</v>
      </c>
      <c r="L1107" s="21" t="str">
        <f>IFERROR(VLOOKUP(K1107,ORDEN_ERI!A:C,2,0),0)</f>
        <v>Otros ingresos</v>
      </c>
      <c r="M1107" s="21">
        <f>IFERROR(VLOOKUP(K1107,ORDEN_ERI!A:C,3,0),0)</f>
        <v>9</v>
      </c>
      <c r="N1107" s="30">
        <v>1993215</v>
      </c>
    </row>
    <row r="1108" spans="1:14" x14ac:dyDescent="0.25">
      <c r="A1108" s="21">
        <v>800208146</v>
      </c>
      <c r="B1108" s="18" t="s">
        <v>346</v>
      </c>
      <c r="C1108" s="18"/>
      <c r="D1108" s="18" t="s">
        <v>294</v>
      </c>
      <c r="E1108" s="18" t="s">
        <v>228</v>
      </c>
      <c r="F1108" s="18" t="s">
        <v>347</v>
      </c>
      <c r="G1108" s="22">
        <v>2016</v>
      </c>
      <c r="H1108" s="26">
        <v>43100</v>
      </c>
      <c r="I1108" s="18"/>
      <c r="J1108" s="18"/>
      <c r="K1108" s="21" t="s">
        <v>394</v>
      </c>
      <c r="L1108" s="21" t="str">
        <f>IFERROR(VLOOKUP(K1108,ORDEN_ERI!A:C,2,0),0)</f>
        <v>Costos de distribución</v>
      </c>
      <c r="M1108" s="21">
        <f>IFERROR(VLOOKUP(K1108,ORDEN_ERI!A:C,3,0),0)</f>
        <v>7</v>
      </c>
      <c r="N1108" s="30">
        <v>595860</v>
      </c>
    </row>
    <row r="1109" spans="1:14" x14ac:dyDescent="0.25">
      <c r="A1109" s="21">
        <v>800208146</v>
      </c>
      <c r="B1109" s="18" t="s">
        <v>346</v>
      </c>
      <c r="C1109" s="18"/>
      <c r="D1109" s="18" t="s">
        <v>294</v>
      </c>
      <c r="E1109" s="18" t="s">
        <v>228</v>
      </c>
      <c r="F1109" s="18" t="s">
        <v>347</v>
      </c>
      <c r="G1109" s="22">
        <v>2017</v>
      </c>
      <c r="H1109" s="26">
        <v>43100</v>
      </c>
      <c r="I1109" s="18"/>
      <c r="J1109" s="18"/>
      <c r="K1109" s="21" t="s">
        <v>394</v>
      </c>
      <c r="L1109" s="21" t="str">
        <f>IFERROR(VLOOKUP(K1109,ORDEN_ERI!A:C,2,0),0)</f>
        <v>Costos de distribución</v>
      </c>
      <c r="M1109" s="21">
        <f>IFERROR(VLOOKUP(K1109,ORDEN_ERI!A:C,3,0),0)</f>
        <v>7</v>
      </c>
      <c r="N1109" s="30">
        <v>632965</v>
      </c>
    </row>
    <row r="1110" spans="1:14" x14ac:dyDescent="0.25">
      <c r="A1110" s="21">
        <v>800208146</v>
      </c>
      <c r="B1110" s="18" t="s">
        <v>346</v>
      </c>
      <c r="C1110" s="18"/>
      <c r="D1110" s="18" t="s">
        <v>294</v>
      </c>
      <c r="E1110" s="18" t="s">
        <v>228</v>
      </c>
      <c r="F1110" s="18" t="s">
        <v>347</v>
      </c>
      <c r="G1110" s="22">
        <v>2016</v>
      </c>
      <c r="H1110" s="26">
        <v>43100</v>
      </c>
      <c r="I1110" s="18"/>
      <c r="J1110" s="18"/>
      <c r="K1110" s="21" t="s">
        <v>6</v>
      </c>
      <c r="L1110" s="21" t="str">
        <f>IFERROR(VLOOKUP(K1110,ORDEN_ERI!A:C,2,0),0)</f>
        <v>Gastos de administración</v>
      </c>
      <c r="M1110" s="21">
        <f>IFERROR(VLOOKUP(K1110,ORDEN_ERI!A:C,3,0),0)</f>
        <v>4</v>
      </c>
      <c r="N1110" s="30">
        <v>9530155</v>
      </c>
    </row>
    <row r="1111" spans="1:14" x14ac:dyDescent="0.25">
      <c r="A1111" s="21">
        <v>800208146</v>
      </c>
      <c r="B1111" s="18" t="s">
        <v>346</v>
      </c>
      <c r="C1111" s="18"/>
      <c r="D1111" s="18" t="s">
        <v>294</v>
      </c>
      <c r="E1111" s="18" t="s">
        <v>228</v>
      </c>
      <c r="F1111" s="18" t="s">
        <v>347</v>
      </c>
      <c r="G1111" s="22">
        <v>2017</v>
      </c>
      <c r="H1111" s="26">
        <v>43100</v>
      </c>
      <c r="I1111" s="18"/>
      <c r="J1111" s="18"/>
      <c r="K1111" s="21" t="s">
        <v>6</v>
      </c>
      <c r="L1111" s="21" t="str">
        <f>IFERROR(VLOOKUP(K1111,ORDEN_ERI!A:C,2,0),0)</f>
        <v>Gastos de administración</v>
      </c>
      <c r="M1111" s="21">
        <f>IFERROR(VLOOKUP(K1111,ORDEN_ERI!A:C,3,0),0)</f>
        <v>4</v>
      </c>
      <c r="N1111" s="30">
        <v>12697065</v>
      </c>
    </row>
    <row r="1112" spans="1:14" x14ac:dyDescent="0.25">
      <c r="A1112" s="21">
        <v>800208146</v>
      </c>
      <c r="B1112" s="18" t="s">
        <v>346</v>
      </c>
      <c r="C1112" s="18"/>
      <c r="D1112" s="18" t="s">
        <v>294</v>
      </c>
      <c r="E1112" s="18" t="s">
        <v>228</v>
      </c>
      <c r="F1112" s="18" t="s">
        <v>347</v>
      </c>
      <c r="G1112" s="22">
        <v>2017</v>
      </c>
      <c r="H1112" s="26">
        <v>43100</v>
      </c>
      <c r="I1112" s="18"/>
      <c r="J1112" s="18"/>
      <c r="K1112" s="21" t="s">
        <v>395</v>
      </c>
      <c r="L1112" s="21" t="str">
        <f>IFERROR(VLOOKUP(K1112,ORDEN_ERI!A:C,2,0),0)</f>
        <v>Otros gastos, por función</v>
      </c>
      <c r="M1112" s="21">
        <f>IFERROR(VLOOKUP(K1112,ORDEN_ERI!A:C,3,0),0)</f>
        <v>6</v>
      </c>
      <c r="N1112" s="30">
        <v>574451</v>
      </c>
    </row>
    <row r="1113" spans="1:14" x14ac:dyDescent="0.25">
      <c r="A1113" s="21">
        <v>800208146</v>
      </c>
      <c r="B1113" s="18" t="s">
        <v>346</v>
      </c>
      <c r="C1113" s="18"/>
      <c r="D1113" s="18" t="s">
        <v>294</v>
      </c>
      <c r="E1113" s="18" t="s">
        <v>228</v>
      </c>
      <c r="F1113" s="18" t="s">
        <v>347</v>
      </c>
      <c r="G1113" s="22">
        <v>2016</v>
      </c>
      <c r="H1113" s="26">
        <v>43100</v>
      </c>
      <c r="I1113" s="18"/>
      <c r="J1113" s="18"/>
      <c r="K1113" s="21" t="s">
        <v>8</v>
      </c>
      <c r="L1113" s="21" t="str">
        <f>IFERROR(VLOOKUP(K1113,ORDEN_ERI!A:C,2,0),0)</f>
        <v>Ganancia (pérdida) por actividades de operación</v>
      </c>
      <c r="M1113" s="21">
        <f>IFERROR(VLOOKUP(K1113,ORDEN_ERI!A:C,3,0),0)</f>
        <v>11</v>
      </c>
      <c r="N1113" s="30">
        <v>23410189</v>
      </c>
    </row>
    <row r="1114" spans="1:14" x14ac:dyDescent="0.25">
      <c r="A1114" s="21">
        <v>800208146</v>
      </c>
      <c r="B1114" s="18" t="s">
        <v>346</v>
      </c>
      <c r="C1114" s="18"/>
      <c r="D1114" s="18" t="s">
        <v>294</v>
      </c>
      <c r="E1114" s="18" t="s">
        <v>228</v>
      </c>
      <c r="F1114" s="18" t="s">
        <v>347</v>
      </c>
      <c r="G1114" s="22">
        <v>2017</v>
      </c>
      <c r="H1114" s="26">
        <v>43100</v>
      </c>
      <c r="I1114" s="18"/>
      <c r="J1114" s="18"/>
      <c r="K1114" s="21" t="s">
        <v>8</v>
      </c>
      <c r="L1114" s="21" t="str">
        <f>IFERROR(VLOOKUP(K1114,ORDEN_ERI!A:C,2,0),0)</f>
        <v>Ganancia (pérdida) por actividades de operación</v>
      </c>
      <c r="M1114" s="21">
        <f>IFERROR(VLOOKUP(K1114,ORDEN_ERI!A:C,3,0),0)</f>
        <v>11</v>
      </c>
      <c r="N1114" s="30">
        <v>41245490</v>
      </c>
    </row>
    <row r="1115" spans="1:14" x14ac:dyDescent="0.25">
      <c r="A1115" s="21">
        <v>800208146</v>
      </c>
      <c r="B1115" s="18" t="s">
        <v>346</v>
      </c>
      <c r="C1115" s="18"/>
      <c r="D1115" s="18" t="s">
        <v>294</v>
      </c>
      <c r="E1115" s="18" t="s">
        <v>228</v>
      </c>
      <c r="F1115" s="18" t="s">
        <v>347</v>
      </c>
      <c r="G1115" s="22">
        <v>2016</v>
      </c>
      <c r="H1115" s="26">
        <v>43100</v>
      </c>
      <c r="I1115" s="18"/>
      <c r="J1115" s="18"/>
      <c r="K1115" s="21" t="s">
        <v>9</v>
      </c>
      <c r="L1115" s="21" t="str">
        <f>IFERROR(VLOOKUP(K1115,ORDEN_ERI!A:C,2,0),0)</f>
        <v>Ingresos financieros</v>
      </c>
      <c r="M1115" s="21">
        <f>IFERROR(VLOOKUP(K1115,ORDEN_ERI!A:C,3,0),0)</f>
        <v>13</v>
      </c>
      <c r="N1115" s="30">
        <v>2252196</v>
      </c>
    </row>
    <row r="1116" spans="1:14" x14ac:dyDescent="0.25">
      <c r="A1116" s="21">
        <v>800208146</v>
      </c>
      <c r="B1116" s="18" t="s">
        <v>346</v>
      </c>
      <c r="C1116" s="18"/>
      <c r="D1116" s="18" t="s">
        <v>294</v>
      </c>
      <c r="E1116" s="18" t="s">
        <v>228</v>
      </c>
      <c r="F1116" s="18" t="s">
        <v>347</v>
      </c>
      <c r="G1116" s="22">
        <v>2017</v>
      </c>
      <c r="H1116" s="26">
        <v>43100</v>
      </c>
      <c r="I1116" s="18"/>
      <c r="J1116" s="18"/>
      <c r="K1116" s="21" t="s">
        <v>9</v>
      </c>
      <c r="L1116" s="21" t="str">
        <f>IFERROR(VLOOKUP(K1116,ORDEN_ERI!A:C,2,0),0)</f>
        <v>Ingresos financieros</v>
      </c>
      <c r="M1116" s="21">
        <f>IFERROR(VLOOKUP(K1116,ORDEN_ERI!A:C,3,0),0)</f>
        <v>13</v>
      </c>
      <c r="N1116" s="30">
        <v>1338235</v>
      </c>
    </row>
    <row r="1117" spans="1:14" x14ac:dyDescent="0.25">
      <c r="A1117" s="21">
        <v>800208146</v>
      </c>
      <c r="B1117" s="18" t="s">
        <v>346</v>
      </c>
      <c r="C1117" s="18"/>
      <c r="D1117" s="18" t="s">
        <v>294</v>
      </c>
      <c r="E1117" s="18" t="s">
        <v>228</v>
      </c>
      <c r="F1117" s="18" t="s">
        <v>347</v>
      </c>
      <c r="G1117" s="22">
        <v>2016</v>
      </c>
      <c r="H1117" s="26">
        <v>43100</v>
      </c>
      <c r="I1117" s="18"/>
      <c r="J1117" s="18"/>
      <c r="K1117" s="21" t="s">
        <v>10</v>
      </c>
      <c r="L1117" s="21" t="str">
        <f>IFERROR(VLOOKUP(K1117,ORDEN_ERI!A:C,2,0),0)</f>
        <v>Costos financieros</v>
      </c>
      <c r="M1117" s="21">
        <f>IFERROR(VLOOKUP(K1117,ORDEN_ERI!A:C,3,0),0)</f>
        <v>14</v>
      </c>
      <c r="N1117" s="30">
        <v>559495</v>
      </c>
    </row>
    <row r="1118" spans="1:14" x14ac:dyDescent="0.25">
      <c r="A1118" s="21">
        <v>800208146</v>
      </c>
      <c r="B1118" s="18" t="s">
        <v>346</v>
      </c>
      <c r="C1118" s="18"/>
      <c r="D1118" s="18" t="s">
        <v>294</v>
      </c>
      <c r="E1118" s="18" t="s">
        <v>228</v>
      </c>
      <c r="F1118" s="18" t="s">
        <v>347</v>
      </c>
      <c r="G1118" s="22">
        <v>2017</v>
      </c>
      <c r="H1118" s="26">
        <v>43100</v>
      </c>
      <c r="I1118" s="18"/>
      <c r="J1118" s="18"/>
      <c r="K1118" s="21" t="s">
        <v>10</v>
      </c>
      <c r="L1118" s="21" t="str">
        <f>IFERROR(VLOOKUP(K1118,ORDEN_ERI!A:C,2,0),0)</f>
        <v>Costos financieros</v>
      </c>
      <c r="M1118" s="21">
        <f>IFERROR(VLOOKUP(K1118,ORDEN_ERI!A:C,3,0),0)</f>
        <v>14</v>
      </c>
      <c r="N1118" s="30">
        <v>4170146</v>
      </c>
    </row>
    <row r="1119" spans="1:14" x14ac:dyDescent="0.25">
      <c r="A1119" s="21">
        <v>800208146</v>
      </c>
      <c r="B1119" s="18" t="s">
        <v>346</v>
      </c>
      <c r="C1119" s="18"/>
      <c r="D1119" s="18" t="s">
        <v>294</v>
      </c>
      <c r="E1119" s="18" t="s">
        <v>228</v>
      </c>
      <c r="F1119" s="18" t="s">
        <v>347</v>
      </c>
      <c r="G1119" s="22">
        <v>2016</v>
      </c>
      <c r="H1119" s="26">
        <v>43100</v>
      </c>
      <c r="I1119" s="18"/>
      <c r="J1119" s="18"/>
      <c r="K1119" s="21" t="s">
        <v>11</v>
      </c>
      <c r="L1119" s="21" t="str">
        <f>IFERROR(VLOOKUP(K1119,ORDEN_ERI!A:C,2,0),0)</f>
        <v>Ganancia (pérdida), antes de impuestos</v>
      </c>
      <c r="M1119" s="21">
        <f>IFERROR(VLOOKUP(K1119,ORDEN_ERI!A:C,3,0),0)</f>
        <v>23</v>
      </c>
      <c r="N1119" s="30">
        <v>25102890</v>
      </c>
    </row>
    <row r="1120" spans="1:14" x14ac:dyDescent="0.25">
      <c r="A1120" s="21">
        <v>800208146</v>
      </c>
      <c r="B1120" s="18" t="s">
        <v>346</v>
      </c>
      <c r="C1120" s="18"/>
      <c r="D1120" s="18" t="s">
        <v>294</v>
      </c>
      <c r="E1120" s="18" t="s">
        <v>228</v>
      </c>
      <c r="F1120" s="18" t="s">
        <v>347</v>
      </c>
      <c r="G1120" s="22">
        <v>2017</v>
      </c>
      <c r="H1120" s="26">
        <v>43100</v>
      </c>
      <c r="I1120" s="18"/>
      <c r="J1120" s="18"/>
      <c r="K1120" s="21" t="s">
        <v>11</v>
      </c>
      <c r="L1120" s="21" t="str">
        <f>IFERROR(VLOOKUP(K1120,ORDEN_ERI!A:C,2,0),0)</f>
        <v>Ganancia (pérdida), antes de impuestos</v>
      </c>
      <c r="M1120" s="21">
        <f>IFERROR(VLOOKUP(K1120,ORDEN_ERI!A:C,3,0),0)</f>
        <v>23</v>
      </c>
      <c r="N1120" s="30">
        <v>38413579</v>
      </c>
    </row>
    <row r="1121" spans="1:14" x14ac:dyDescent="0.25">
      <c r="A1121" s="21">
        <v>800208146</v>
      </c>
      <c r="B1121" s="18" t="s">
        <v>346</v>
      </c>
      <c r="C1121" s="18"/>
      <c r="D1121" s="18" t="s">
        <v>294</v>
      </c>
      <c r="E1121" s="18" t="s">
        <v>228</v>
      </c>
      <c r="F1121" s="18" t="s">
        <v>347</v>
      </c>
      <c r="G1121" s="22">
        <v>2016</v>
      </c>
      <c r="H1121" s="26">
        <v>43100</v>
      </c>
      <c r="I1121" s="18"/>
      <c r="J1121" s="18"/>
      <c r="K1121" s="21" t="s">
        <v>397</v>
      </c>
      <c r="L1121" s="21" t="str">
        <f>IFERROR(VLOOKUP(K1121,ORDEN_ERI!A:C,2,0),0)</f>
        <v>Gasto (ingreso) por impuestos, operaciones continuadas</v>
      </c>
      <c r="M1121" s="21">
        <f>IFERROR(VLOOKUP(K1121,ORDEN_ERI!A:C,3,0),0)</f>
        <v>24</v>
      </c>
      <c r="N1121" s="30">
        <v>3315591</v>
      </c>
    </row>
    <row r="1122" spans="1:14" x14ac:dyDescent="0.25">
      <c r="A1122" s="21">
        <v>800208146</v>
      </c>
      <c r="B1122" s="18" t="s">
        <v>346</v>
      </c>
      <c r="C1122" s="18"/>
      <c r="D1122" s="18" t="s">
        <v>294</v>
      </c>
      <c r="E1122" s="18" t="s">
        <v>228</v>
      </c>
      <c r="F1122" s="18" t="s">
        <v>347</v>
      </c>
      <c r="G1122" s="22">
        <v>2017</v>
      </c>
      <c r="H1122" s="26">
        <v>43100</v>
      </c>
      <c r="I1122" s="18"/>
      <c r="J1122" s="18"/>
      <c r="K1122" s="21" t="s">
        <v>397</v>
      </c>
      <c r="L1122" s="21" t="str">
        <f>IFERROR(VLOOKUP(K1122,ORDEN_ERI!A:C,2,0),0)</f>
        <v>Gasto (ingreso) por impuestos, operaciones continuadas</v>
      </c>
      <c r="M1122" s="21">
        <f>IFERROR(VLOOKUP(K1122,ORDEN_ERI!A:C,3,0),0)</f>
        <v>24</v>
      </c>
      <c r="N1122" s="30">
        <v>7152408</v>
      </c>
    </row>
    <row r="1123" spans="1:14" x14ac:dyDescent="0.25">
      <c r="A1123" s="21">
        <v>800208146</v>
      </c>
      <c r="B1123" s="18" t="s">
        <v>346</v>
      </c>
      <c r="C1123" s="18"/>
      <c r="D1123" s="18" t="s">
        <v>294</v>
      </c>
      <c r="E1123" s="18" t="s">
        <v>228</v>
      </c>
      <c r="F1123" s="18" t="s">
        <v>347</v>
      </c>
      <c r="G1123" s="22">
        <v>2016</v>
      </c>
      <c r="H1123" s="26">
        <v>43100</v>
      </c>
      <c r="I1123" s="18"/>
      <c r="J1123" s="18"/>
      <c r="K1123" s="21" t="s">
        <v>12</v>
      </c>
      <c r="L1123" s="21" t="str">
        <f>IFERROR(VLOOKUP(K1123,ORDEN_ERI!A:C,2,0),0)</f>
        <v>Ganancia (pérdida) operaciones continuadas</v>
      </c>
      <c r="M1123" s="21">
        <f>IFERROR(VLOOKUP(K1123,ORDEN_ERI!A:C,3,0),0)</f>
        <v>26</v>
      </c>
      <c r="N1123" s="30">
        <v>21787299</v>
      </c>
    </row>
    <row r="1124" spans="1:14" x14ac:dyDescent="0.25">
      <c r="A1124" s="21">
        <v>800208146</v>
      </c>
      <c r="B1124" s="18" t="s">
        <v>346</v>
      </c>
      <c r="C1124" s="18"/>
      <c r="D1124" s="18" t="s">
        <v>294</v>
      </c>
      <c r="E1124" s="18" t="s">
        <v>228</v>
      </c>
      <c r="F1124" s="18" t="s">
        <v>347</v>
      </c>
      <c r="G1124" s="22">
        <v>2017</v>
      </c>
      <c r="H1124" s="26">
        <v>43100</v>
      </c>
      <c r="I1124" s="18"/>
      <c r="J1124" s="18"/>
      <c r="K1124" s="21" t="s">
        <v>12</v>
      </c>
      <c r="L1124" s="21" t="str">
        <f>IFERROR(VLOOKUP(K1124,ORDEN_ERI!A:C,2,0),0)</f>
        <v>Ganancia (pérdida) operaciones continuadas</v>
      </c>
      <c r="M1124" s="21">
        <f>IFERROR(VLOOKUP(K1124,ORDEN_ERI!A:C,3,0),0)</f>
        <v>26</v>
      </c>
      <c r="N1124" s="30">
        <v>31261171</v>
      </c>
    </row>
    <row r="1125" spans="1:14" x14ac:dyDescent="0.25">
      <c r="A1125" s="21">
        <v>800208146</v>
      </c>
      <c r="B1125" s="18" t="s">
        <v>346</v>
      </c>
      <c r="C1125" s="18"/>
      <c r="D1125" s="18" t="s">
        <v>294</v>
      </c>
      <c r="E1125" s="18" t="s">
        <v>228</v>
      </c>
      <c r="F1125" s="18" t="s">
        <v>347</v>
      </c>
      <c r="G1125" s="22">
        <v>2016</v>
      </c>
      <c r="H1125" s="26">
        <v>43100</v>
      </c>
      <c r="I1125" s="18"/>
      <c r="J1125" s="18"/>
      <c r="K1125" s="21" t="s">
        <v>13</v>
      </c>
      <c r="L1125" s="21" t="str">
        <f>IFERROR(VLOOKUP(K1125,ORDEN_ERI!A:C,2,0),0)</f>
        <v>Ganancia (pérdida)</v>
      </c>
      <c r="M1125" s="21">
        <f>IFERROR(VLOOKUP(K1125,ORDEN_ERI!A:C,3,0),0)</f>
        <v>28</v>
      </c>
      <c r="N1125" s="30">
        <v>21787299</v>
      </c>
    </row>
    <row r="1126" spans="1:14" x14ac:dyDescent="0.25">
      <c r="A1126" s="21">
        <v>800208146</v>
      </c>
      <c r="B1126" s="18" t="s">
        <v>346</v>
      </c>
      <c r="C1126" s="18"/>
      <c r="D1126" s="18" t="s">
        <v>294</v>
      </c>
      <c r="E1126" s="18" t="s">
        <v>228</v>
      </c>
      <c r="F1126" s="18" t="s">
        <v>347</v>
      </c>
      <c r="G1126" s="22">
        <v>2017</v>
      </c>
      <c r="H1126" s="26">
        <v>43100</v>
      </c>
      <c r="I1126" s="18"/>
      <c r="J1126" s="18"/>
      <c r="K1126" s="21" t="s">
        <v>13</v>
      </c>
      <c r="L1126" s="21" t="str">
        <f>IFERROR(VLOOKUP(K1126,ORDEN_ERI!A:C,2,0),0)</f>
        <v>Ganancia (pérdida)</v>
      </c>
      <c r="M1126" s="21">
        <f>IFERROR(VLOOKUP(K1126,ORDEN_ERI!A:C,3,0),0)</f>
        <v>28</v>
      </c>
      <c r="N1126" s="30">
        <v>31261171</v>
      </c>
    </row>
    <row r="1127" spans="1:14" x14ac:dyDescent="0.25">
      <c r="A1127" s="19">
        <v>830116629</v>
      </c>
      <c r="B1127" s="18" t="s">
        <v>354</v>
      </c>
      <c r="C1127" s="18"/>
      <c r="D1127" s="18" t="s">
        <v>291</v>
      </c>
      <c r="E1127" s="18" t="s">
        <v>228</v>
      </c>
      <c r="F1127" s="18" t="s">
        <v>355</v>
      </c>
      <c r="G1127" s="19">
        <v>2017</v>
      </c>
      <c r="H1127" s="28">
        <v>43100</v>
      </c>
      <c r="I1127" s="18"/>
      <c r="J1127" s="18"/>
      <c r="K1127" s="25" t="s">
        <v>1</v>
      </c>
      <c r="L1127" s="21" t="str">
        <f>IFERROR(VLOOKUP(K1127,ORDEN_ERI!A:C,2,0),0)</f>
        <v>Ingresos de actividades ordinarias</v>
      </c>
      <c r="M1127" s="21">
        <f>IFERROR(VLOOKUP(K1127,ORDEN_ERI!A:C,3,0),0)</f>
        <v>1</v>
      </c>
      <c r="N1127" s="31">
        <v>1017846</v>
      </c>
    </row>
    <row r="1128" spans="1:14" x14ac:dyDescent="0.25">
      <c r="A1128" s="19">
        <v>830116629</v>
      </c>
      <c r="B1128" s="18" t="s">
        <v>354</v>
      </c>
      <c r="C1128" s="18"/>
      <c r="D1128" s="18" t="s">
        <v>291</v>
      </c>
      <c r="E1128" s="18" t="s">
        <v>228</v>
      </c>
      <c r="F1128" s="18" t="s">
        <v>355</v>
      </c>
      <c r="G1128" s="19">
        <v>2016</v>
      </c>
      <c r="H1128" s="28">
        <v>43100</v>
      </c>
      <c r="I1128" s="18"/>
      <c r="J1128" s="18"/>
      <c r="K1128" s="25" t="s">
        <v>1</v>
      </c>
      <c r="L1128" s="21" t="str">
        <f>IFERROR(VLOOKUP(K1128,ORDEN_ERI!A:C,2,0),0)</f>
        <v>Ingresos de actividades ordinarias</v>
      </c>
      <c r="M1128" s="21">
        <f>IFERROR(VLOOKUP(K1128,ORDEN_ERI!A:C,3,0),0)</f>
        <v>1</v>
      </c>
      <c r="N1128" s="31">
        <v>1113882</v>
      </c>
    </row>
    <row r="1129" spans="1:14" x14ac:dyDescent="0.25">
      <c r="A1129" s="19">
        <v>830116629</v>
      </c>
      <c r="B1129" s="18" t="s">
        <v>354</v>
      </c>
      <c r="C1129" s="18"/>
      <c r="D1129" s="18" t="s">
        <v>291</v>
      </c>
      <c r="E1129" s="18" t="s">
        <v>228</v>
      </c>
      <c r="F1129" s="18" t="s">
        <v>355</v>
      </c>
      <c r="G1129" s="19">
        <v>2017</v>
      </c>
      <c r="H1129" s="28">
        <v>43100</v>
      </c>
      <c r="I1129" s="18"/>
      <c r="J1129" s="18"/>
      <c r="K1129" s="25" t="s">
        <v>3</v>
      </c>
      <c r="L1129" s="21" t="str">
        <f>IFERROR(VLOOKUP(K1129,ORDEN_ERI!A:C,2,0),0)</f>
        <v>Ganancia bruta</v>
      </c>
      <c r="M1129" s="21">
        <f>IFERROR(VLOOKUP(K1129,ORDEN_ERI!A:C,3,0),0)</f>
        <v>3</v>
      </c>
      <c r="N1129" s="31">
        <v>1017846</v>
      </c>
    </row>
    <row r="1130" spans="1:14" x14ac:dyDescent="0.25">
      <c r="A1130" s="19">
        <v>830116629</v>
      </c>
      <c r="B1130" s="18" t="s">
        <v>354</v>
      </c>
      <c r="C1130" s="18"/>
      <c r="D1130" s="18" t="s">
        <v>291</v>
      </c>
      <c r="E1130" s="18" t="s">
        <v>228</v>
      </c>
      <c r="F1130" s="18" t="s">
        <v>355</v>
      </c>
      <c r="G1130" s="19">
        <v>2016</v>
      </c>
      <c r="H1130" s="28">
        <v>43100</v>
      </c>
      <c r="I1130" s="18"/>
      <c r="J1130" s="18"/>
      <c r="K1130" s="25" t="s">
        <v>3</v>
      </c>
      <c r="L1130" s="21" t="str">
        <f>IFERROR(VLOOKUP(K1130,ORDEN_ERI!A:C,2,0),0)</f>
        <v>Ganancia bruta</v>
      </c>
      <c r="M1130" s="21">
        <f>IFERROR(VLOOKUP(K1130,ORDEN_ERI!A:C,3,0),0)</f>
        <v>3</v>
      </c>
      <c r="N1130" s="31">
        <v>1113882</v>
      </c>
    </row>
    <row r="1131" spans="1:14" x14ac:dyDescent="0.25">
      <c r="A1131" s="19">
        <v>830116629</v>
      </c>
      <c r="B1131" s="18" t="s">
        <v>354</v>
      </c>
      <c r="C1131" s="18"/>
      <c r="D1131" s="18" t="s">
        <v>291</v>
      </c>
      <c r="E1131" s="18" t="s">
        <v>228</v>
      </c>
      <c r="F1131" s="18" t="s">
        <v>355</v>
      </c>
      <c r="G1131" s="19">
        <v>2017</v>
      </c>
      <c r="H1131" s="28">
        <v>43100</v>
      </c>
      <c r="I1131" s="18"/>
      <c r="J1131" s="18"/>
      <c r="K1131" s="25" t="s">
        <v>4</v>
      </c>
      <c r="L1131" s="21" t="str">
        <f>IFERROR(VLOOKUP(K1131,ORDEN_ERI!A:C,2,0),0)</f>
        <v>Otros ingresos</v>
      </c>
      <c r="M1131" s="21">
        <f>IFERROR(VLOOKUP(K1131,ORDEN_ERI!A:C,3,0),0)</f>
        <v>9</v>
      </c>
      <c r="N1131" s="31">
        <v>44577</v>
      </c>
    </row>
    <row r="1132" spans="1:14" x14ac:dyDescent="0.25">
      <c r="A1132" s="19">
        <v>830116629</v>
      </c>
      <c r="B1132" s="18" t="s">
        <v>354</v>
      </c>
      <c r="C1132" s="18"/>
      <c r="D1132" s="18" t="s">
        <v>291</v>
      </c>
      <c r="E1132" s="18" t="s">
        <v>228</v>
      </c>
      <c r="F1132" s="18" t="s">
        <v>355</v>
      </c>
      <c r="G1132" s="19">
        <v>2016</v>
      </c>
      <c r="H1132" s="28">
        <v>43100</v>
      </c>
      <c r="I1132" s="18"/>
      <c r="J1132" s="18"/>
      <c r="K1132" s="25" t="s">
        <v>4</v>
      </c>
      <c r="L1132" s="21" t="str">
        <f>IFERROR(VLOOKUP(K1132,ORDEN_ERI!A:C,2,0),0)</f>
        <v>Otros ingresos</v>
      </c>
      <c r="M1132" s="21">
        <f>IFERROR(VLOOKUP(K1132,ORDEN_ERI!A:C,3,0),0)</f>
        <v>9</v>
      </c>
      <c r="N1132" s="31">
        <v>119153</v>
      </c>
    </row>
    <row r="1133" spans="1:14" x14ac:dyDescent="0.25">
      <c r="A1133" s="19">
        <v>830116629</v>
      </c>
      <c r="B1133" s="18" t="s">
        <v>354</v>
      </c>
      <c r="C1133" s="18"/>
      <c r="D1133" s="18" t="s">
        <v>291</v>
      </c>
      <c r="E1133" s="18" t="s">
        <v>228</v>
      </c>
      <c r="F1133" s="18" t="s">
        <v>355</v>
      </c>
      <c r="G1133" s="19">
        <v>2017</v>
      </c>
      <c r="H1133" s="28">
        <v>43100</v>
      </c>
      <c r="I1133" s="18"/>
      <c r="J1133" s="18"/>
      <c r="K1133" s="25" t="s">
        <v>6</v>
      </c>
      <c r="L1133" s="21" t="str">
        <f>IFERROR(VLOOKUP(K1133,ORDEN_ERI!A:C,2,0),0)</f>
        <v>Gastos de administración</v>
      </c>
      <c r="M1133" s="21">
        <f>IFERROR(VLOOKUP(K1133,ORDEN_ERI!A:C,3,0),0)</f>
        <v>4</v>
      </c>
      <c r="N1133" s="31">
        <v>705044</v>
      </c>
    </row>
    <row r="1134" spans="1:14" x14ac:dyDescent="0.25">
      <c r="A1134" s="19">
        <v>830116629</v>
      </c>
      <c r="B1134" s="18" t="s">
        <v>354</v>
      </c>
      <c r="C1134" s="18"/>
      <c r="D1134" s="18" t="s">
        <v>291</v>
      </c>
      <c r="E1134" s="18" t="s">
        <v>228</v>
      </c>
      <c r="F1134" s="18" t="s">
        <v>355</v>
      </c>
      <c r="G1134" s="19">
        <v>2016</v>
      </c>
      <c r="H1134" s="28">
        <v>43100</v>
      </c>
      <c r="I1134" s="18"/>
      <c r="J1134" s="18"/>
      <c r="K1134" s="25" t="s">
        <v>6</v>
      </c>
      <c r="L1134" s="21" t="str">
        <f>IFERROR(VLOOKUP(K1134,ORDEN_ERI!A:C,2,0),0)</f>
        <v>Gastos de administración</v>
      </c>
      <c r="M1134" s="21">
        <f>IFERROR(VLOOKUP(K1134,ORDEN_ERI!A:C,3,0),0)</f>
        <v>4</v>
      </c>
      <c r="N1134" s="31">
        <v>616380</v>
      </c>
    </row>
    <row r="1135" spans="1:14" x14ac:dyDescent="0.25">
      <c r="A1135" s="19">
        <v>830116629</v>
      </c>
      <c r="B1135" s="18" t="s">
        <v>354</v>
      </c>
      <c r="C1135" s="18"/>
      <c r="D1135" s="18" t="s">
        <v>291</v>
      </c>
      <c r="E1135" s="18" t="s">
        <v>228</v>
      </c>
      <c r="F1135" s="18" t="s">
        <v>355</v>
      </c>
      <c r="G1135" s="19">
        <v>2017</v>
      </c>
      <c r="H1135" s="28">
        <v>43100</v>
      </c>
      <c r="I1135" s="18"/>
      <c r="J1135" s="18"/>
      <c r="K1135" s="25" t="s">
        <v>395</v>
      </c>
      <c r="L1135" s="21" t="str">
        <f>IFERROR(VLOOKUP(K1135,ORDEN_ERI!A:C,2,0),0)</f>
        <v>Otros gastos, por función</v>
      </c>
      <c r="M1135" s="21">
        <f>IFERROR(VLOOKUP(K1135,ORDEN_ERI!A:C,3,0),0)</f>
        <v>6</v>
      </c>
      <c r="N1135" s="31">
        <v>71991</v>
      </c>
    </row>
    <row r="1136" spans="1:14" x14ac:dyDescent="0.25">
      <c r="A1136" s="19">
        <v>830116629</v>
      </c>
      <c r="B1136" s="18" t="s">
        <v>354</v>
      </c>
      <c r="C1136" s="18"/>
      <c r="D1136" s="18" t="s">
        <v>291</v>
      </c>
      <c r="E1136" s="18" t="s">
        <v>228</v>
      </c>
      <c r="F1136" s="18" t="s">
        <v>355</v>
      </c>
      <c r="G1136" s="19">
        <v>2016</v>
      </c>
      <c r="H1136" s="28">
        <v>43100</v>
      </c>
      <c r="I1136" s="18"/>
      <c r="J1136" s="18"/>
      <c r="K1136" s="25" t="s">
        <v>395</v>
      </c>
      <c r="L1136" s="21" t="str">
        <f>IFERROR(VLOOKUP(K1136,ORDEN_ERI!A:C,2,0),0)</f>
        <v>Otros gastos, por función</v>
      </c>
      <c r="M1136" s="21">
        <f>IFERROR(VLOOKUP(K1136,ORDEN_ERI!A:C,3,0),0)</f>
        <v>6</v>
      </c>
      <c r="N1136" s="31">
        <v>81316</v>
      </c>
    </row>
    <row r="1137" spans="1:14" x14ac:dyDescent="0.25">
      <c r="A1137" s="19">
        <v>830116629</v>
      </c>
      <c r="B1137" s="18" t="s">
        <v>354</v>
      </c>
      <c r="C1137" s="18"/>
      <c r="D1137" s="18" t="s">
        <v>291</v>
      </c>
      <c r="E1137" s="18" t="s">
        <v>228</v>
      </c>
      <c r="F1137" s="18" t="s">
        <v>355</v>
      </c>
      <c r="G1137" s="19">
        <v>2017</v>
      </c>
      <c r="H1137" s="28">
        <v>43100</v>
      </c>
      <c r="I1137" s="18"/>
      <c r="J1137" s="18"/>
      <c r="K1137" s="25" t="s">
        <v>8</v>
      </c>
      <c r="L1137" s="21" t="str">
        <f>IFERROR(VLOOKUP(K1137,ORDEN_ERI!A:C,2,0),0)</f>
        <v>Ganancia (pérdida) por actividades de operación</v>
      </c>
      <c r="M1137" s="21">
        <f>IFERROR(VLOOKUP(K1137,ORDEN_ERI!A:C,3,0),0)</f>
        <v>11</v>
      </c>
      <c r="N1137" s="31">
        <v>285388</v>
      </c>
    </row>
    <row r="1138" spans="1:14" x14ac:dyDescent="0.25">
      <c r="A1138" s="19">
        <v>830116629</v>
      </c>
      <c r="B1138" s="18" t="s">
        <v>354</v>
      </c>
      <c r="C1138" s="18"/>
      <c r="D1138" s="18" t="s">
        <v>291</v>
      </c>
      <c r="E1138" s="18" t="s">
        <v>228</v>
      </c>
      <c r="F1138" s="18" t="s">
        <v>355</v>
      </c>
      <c r="G1138" s="19">
        <v>2016</v>
      </c>
      <c r="H1138" s="28">
        <v>43100</v>
      </c>
      <c r="I1138" s="18"/>
      <c r="J1138" s="18"/>
      <c r="K1138" s="25" t="s">
        <v>8</v>
      </c>
      <c r="L1138" s="21" t="str">
        <f>IFERROR(VLOOKUP(K1138,ORDEN_ERI!A:C,2,0),0)</f>
        <v>Ganancia (pérdida) por actividades de operación</v>
      </c>
      <c r="M1138" s="21">
        <f>IFERROR(VLOOKUP(K1138,ORDEN_ERI!A:C,3,0),0)</f>
        <v>11</v>
      </c>
      <c r="N1138" s="31">
        <v>535339</v>
      </c>
    </row>
    <row r="1139" spans="1:14" x14ac:dyDescent="0.25">
      <c r="A1139" s="19">
        <v>830116629</v>
      </c>
      <c r="B1139" s="18" t="s">
        <v>354</v>
      </c>
      <c r="C1139" s="18"/>
      <c r="D1139" s="18" t="s">
        <v>291</v>
      </c>
      <c r="E1139" s="18" t="s">
        <v>228</v>
      </c>
      <c r="F1139" s="18" t="s">
        <v>355</v>
      </c>
      <c r="G1139" s="19">
        <v>2017</v>
      </c>
      <c r="H1139" s="28">
        <v>43100</v>
      </c>
      <c r="I1139" s="18"/>
      <c r="J1139" s="18"/>
      <c r="K1139" s="25" t="s">
        <v>9</v>
      </c>
      <c r="L1139" s="21" t="str">
        <f>IFERROR(VLOOKUP(K1139,ORDEN_ERI!A:C,2,0),0)</f>
        <v>Ingresos financieros</v>
      </c>
      <c r="M1139" s="21">
        <f>IFERROR(VLOOKUP(K1139,ORDEN_ERI!A:C,3,0),0)</f>
        <v>13</v>
      </c>
      <c r="N1139" s="31">
        <v>7122</v>
      </c>
    </row>
    <row r="1140" spans="1:14" x14ac:dyDescent="0.25">
      <c r="A1140" s="19">
        <v>830116629</v>
      </c>
      <c r="B1140" s="18" t="s">
        <v>354</v>
      </c>
      <c r="C1140" s="18"/>
      <c r="D1140" s="18" t="s">
        <v>291</v>
      </c>
      <c r="E1140" s="18" t="s">
        <v>228</v>
      </c>
      <c r="F1140" s="18" t="s">
        <v>355</v>
      </c>
      <c r="G1140" s="19">
        <v>2016</v>
      </c>
      <c r="H1140" s="28">
        <v>43100</v>
      </c>
      <c r="I1140" s="18"/>
      <c r="J1140" s="18"/>
      <c r="K1140" s="25" t="s">
        <v>9</v>
      </c>
      <c r="L1140" s="21" t="str">
        <f>IFERROR(VLOOKUP(K1140,ORDEN_ERI!A:C,2,0),0)</f>
        <v>Ingresos financieros</v>
      </c>
      <c r="M1140" s="21">
        <f>IFERROR(VLOOKUP(K1140,ORDEN_ERI!A:C,3,0),0)</f>
        <v>13</v>
      </c>
      <c r="N1140" s="31">
        <v>10125</v>
      </c>
    </row>
    <row r="1141" spans="1:14" x14ac:dyDescent="0.25">
      <c r="A1141" s="19">
        <v>830116629</v>
      </c>
      <c r="B1141" s="18" t="s">
        <v>354</v>
      </c>
      <c r="C1141" s="18"/>
      <c r="D1141" s="18" t="s">
        <v>291</v>
      </c>
      <c r="E1141" s="18" t="s">
        <v>228</v>
      </c>
      <c r="F1141" s="18" t="s">
        <v>355</v>
      </c>
      <c r="G1141" s="19">
        <v>2017</v>
      </c>
      <c r="H1141" s="28">
        <v>43100</v>
      </c>
      <c r="I1141" s="18"/>
      <c r="J1141" s="18"/>
      <c r="K1141" s="25" t="s">
        <v>10</v>
      </c>
      <c r="L1141" s="21" t="str">
        <f>IFERROR(VLOOKUP(K1141,ORDEN_ERI!A:C,2,0),0)</f>
        <v>Costos financieros</v>
      </c>
      <c r="M1141" s="21">
        <f>IFERROR(VLOOKUP(K1141,ORDEN_ERI!A:C,3,0),0)</f>
        <v>14</v>
      </c>
      <c r="N1141" s="31">
        <v>238093</v>
      </c>
    </row>
    <row r="1142" spans="1:14" x14ac:dyDescent="0.25">
      <c r="A1142" s="19">
        <v>830116629</v>
      </c>
      <c r="B1142" s="18" t="s">
        <v>354</v>
      </c>
      <c r="C1142" s="18"/>
      <c r="D1142" s="18" t="s">
        <v>291</v>
      </c>
      <c r="E1142" s="18" t="s">
        <v>228</v>
      </c>
      <c r="F1142" s="18" t="s">
        <v>355</v>
      </c>
      <c r="G1142" s="19">
        <v>2016</v>
      </c>
      <c r="H1142" s="28">
        <v>43100</v>
      </c>
      <c r="I1142" s="18"/>
      <c r="J1142" s="18"/>
      <c r="K1142" s="25" t="s">
        <v>10</v>
      </c>
      <c r="L1142" s="21" t="str">
        <f>IFERROR(VLOOKUP(K1142,ORDEN_ERI!A:C,2,0),0)</f>
        <v>Costos financieros</v>
      </c>
      <c r="M1142" s="21">
        <f>IFERROR(VLOOKUP(K1142,ORDEN_ERI!A:C,3,0),0)</f>
        <v>14</v>
      </c>
      <c r="N1142" s="31">
        <v>224347</v>
      </c>
    </row>
    <row r="1143" spans="1:14" x14ac:dyDescent="0.25">
      <c r="A1143" s="19">
        <v>830116629</v>
      </c>
      <c r="B1143" s="18" t="s">
        <v>354</v>
      </c>
      <c r="C1143" s="18"/>
      <c r="D1143" s="18" t="s">
        <v>291</v>
      </c>
      <c r="E1143" s="18" t="s">
        <v>228</v>
      </c>
      <c r="F1143" s="18" t="s">
        <v>355</v>
      </c>
      <c r="G1143" s="19">
        <v>2017</v>
      </c>
      <c r="H1143" s="28">
        <v>43100</v>
      </c>
      <c r="I1143" s="18"/>
      <c r="J1143" s="18"/>
      <c r="K1143" s="25" t="s">
        <v>11</v>
      </c>
      <c r="L1143" s="21" t="str">
        <f>IFERROR(VLOOKUP(K1143,ORDEN_ERI!A:C,2,0),0)</f>
        <v>Ganancia (pérdida), antes de impuestos</v>
      </c>
      <c r="M1143" s="21">
        <f>IFERROR(VLOOKUP(K1143,ORDEN_ERI!A:C,3,0),0)</f>
        <v>23</v>
      </c>
      <c r="N1143" s="31">
        <v>54417</v>
      </c>
    </row>
    <row r="1144" spans="1:14" x14ac:dyDescent="0.25">
      <c r="A1144" s="19">
        <v>830116629</v>
      </c>
      <c r="B1144" s="18" t="s">
        <v>354</v>
      </c>
      <c r="C1144" s="18"/>
      <c r="D1144" s="18" t="s">
        <v>291</v>
      </c>
      <c r="E1144" s="18" t="s">
        <v>228</v>
      </c>
      <c r="F1144" s="18" t="s">
        <v>355</v>
      </c>
      <c r="G1144" s="19">
        <v>2016</v>
      </c>
      <c r="H1144" s="28">
        <v>43100</v>
      </c>
      <c r="I1144" s="18"/>
      <c r="J1144" s="18"/>
      <c r="K1144" s="25" t="s">
        <v>11</v>
      </c>
      <c r="L1144" s="21" t="str">
        <f>IFERROR(VLOOKUP(K1144,ORDEN_ERI!A:C,2,0),0)</f>
        <v>Ganancia (pérdida), antes de impuestos</v>
      </c>
      <c r="M1144" s="21">
        <f>IFERROR(VLOOKUP(K1144,ORDEN_ERI!A:C,3,0),0)</f>
        <v>23</v>
      </c>
      <c r="N1144" s="31">
        <v>321117</v>
      </c>
    </row>
    <row r="1145" spans="1:14" x14ac:dyDescent="0.25">
      <c r="A1145" s="19">
        <v>830116629</v>
      </c>
      <c r="B1145" s="18" t="s">
        <v>354</v>
      </c>
      <c r="C1145" s="18"/>
      <c r="D1145" s="18" t="s">
        <v>291</v>
      </c>
      <c r="E1145" s="18" t="s">
        <v>228</v>
      </c>
      <c r="F1145" s="18" t="s">
        <v>355</v>
      </c>
      <c r="G1145" s="19">
        <v>2017</v>
      </c>
      <c r="H1145" s="28">
        <v>43100</v>
      </c>
      <c r="I1145" s="18"/>
      <c r="J1145" s="18"/>
      <c r="K1145" s="25" t="s">
        <v>397</v>
      </c>
      <c r="L1145" s="21" t="str">
        <f>IFERROR(VLOOKUP(K1145,ORDEN_ERI!A:C,2,0),0)</f>
        <v>Gasto (ingreso) por impuestos, operaciones continuadas</v>
      </c>
      <c r="M1145" s="21">
        <f>IFERROR(VLOOKUP(K1145,ORDEN_ERI!A:C,3,0),0)</f>
        <v>24</v>
      </c>
      <c r="N1145" s="31">
        <v>54801</v>
      </c>
    </row>
    <row r="1146" spans="1:14" x14ac:dyDescent="0.25">
      <c r="A1146" s="19">
        <v>830116629</v>
      </c>
      <c r="B1146" s="18" t="s">
        <v>354</v>
      </c>
      <c r="C1146" s="18"/>
      <c r="D1146" s="18" t="s">
        <v>291</v>
      </c>
      <c r="E1146" s="18" t="s">
        <v>228</v>
      </c>
      <c r="F1146" s="18" t="s">
        <v>355</v>
      </c>
      <c r="G1146" s="19">
        <v>2016</v>
      </c>
      <c r="H1146" s="28">
        <v>43100</v>
      </c>
      <c r="I1146" s="18"/>
      <c r="J1146" s="18"/>
      <c r="K1146" s="25" t="s">
        <v>397</v>
      </c>
      <c r="L1146" s="21" t="str">
        <f>IFERROR(VLOOKUP(K1146,ORDEN_ERI!A:C,2,0),0)</f>
        <v>Gasto (ingreso) por impuestos, operaciones continuadas</v>
      </c>
      <c r="M1146" s="21">
        <f>IFERROR(VLOOKUP(K1146,ORDEN_ERI!A:C,3,0),0)</f>
        <v>24</v>
      </c>
      <c r="N1146" s="31">
        <v>106165</v>
      </c>
    </row>
    <row r="1147" spans="1:14" x14ac:dyDescent="0.25">
      <c r="A1147" s="19">
        <v>830116629</v>
      </c>
      <c r="B1147" s="18" t="s">
        <v>354</v>
      </c>
      <c r="C1147" s="18"/>
      <c r="D1147" s="18" t="s">
        <v>291</v>
      </c>
      <c r="E1147" s="18" t="s">
        <v>228</v>
      </c>
      <c r="F1147" s="18" t="s">
        <v>355</v>
      </c>
      <c r="G1147" s="19">
        <v>2017</v>
      </c>
      <c r="H1147" s="28">
        <v>43100</v>
      </c>
      <c r="I1147" s="18"/>
      <c r="J1147" s="18"/>
      <c r="K1147" s="25" t="s">
        <v>12</v>
      </c>
      <c r="L1147" s="21" t="str">
        <f>IFERROR(VLOOKUP(K1147,ORDEN_ERI!A:C,2,0),0)</f>
        <v>Ganancia (pérdida) operaciones continuadas</v>
      </c>
      <c r="M1147" s="21">
        <f>IFERROR(VLOOKUP(K1147,ORDEN_ERI!A:C,3,0),0)</f>
        <v>26</v>
      </c>
      <c r="N1147" s="31">
        <v>-384</v>
      </c>
    </row>
    <row r="1148" spans="1:14" x14ac:dyDescent="0.25">
      <c r="A1148" s="19">
        <v>830116629</v>
      </c>
      <c r="B1148" s="18" t="s">
        <v>354</v>
      </c>
      <c r="C1148" s="18"/>
      <c r="D1148" s="18" t="s">
        <v>291</v>
      </c>
      <c r="E1148" s="18" t="s">
        <v>228</v>
      </c>
      <c r="F1148" s="18" t="s">
        <v>355</v>
      </c>
      <c r="G1148" s="19">
        <v>2016</v>
      </c>
      <c r="H1148" s="28">
        <v>43100</v>
      </c>
      <c r="I1148" s="18"/>
      <c r="J1148" s="18"/>
      <c r="K1148" s="25" t="s">
        <v>12</v>
      </c>
      <c r="L1148" s="21" t="str">
        <f>IFERROR(VLOOKUP(K1148,ORDEN_ERI!A:C,2,0),0)</f>
        <v>Ganancia (pérdida) operaciones continuadas</v>
      </c>
      <c r="M1148" s="21">
        <f>IFERROR(VLOOKUP(K1148,ORDEN_ERI!A:C,3,0),0)</f>
        <v>26</v>
      </c>
      <c r="N1148" s="31">
        <v>214952</v>
      </c>
    </row>
    <row r="1149" spans="1:14" x14ac:dyDescent="0.25">
      <c r="A1149" s="19">
        <v>830116629</v>
      </c>
      <c r="B1149" s="18" t="s">
        <v>354</v>
      </c>
      <c r="C1149" s="18"/>
      <c r="D1149" s="18" t="s">
        <v>291</v>
      </c>
      <c r="E1149" s="18" t="s">
        <v>228</v>
      </c>
      <c r="F1149" s="18" t="s">
        <v>355</v>
      </c>
      <c r="G1149" s="19">
        <v>2017</v>
      </c>
      <c r="H1149" s="28">
        <v>43100</v>
      </c>
      <c r="I1149" s="18"/>
      <c r="J1149" s="18"/>
      <c r="K1149" s="25" t="s">
        <v>13</v>
      </c>
      <c r="L1149" s="21" t="str">
        <f>IFERROR(VLOOKUP(K1149,ORDEN_ERI!A:C,2,0),0)</f>
        <v>Ganancia (pérdida)</v>
      </c>
      <c r="M1149" s="21">
        <f>IFERROR(VLOOKUP(K1149,ORDEN_ERI!A:C,3,0),0)</f>
        <v>28</v>
      </c>
      <c r="N1149" s="31">
        <v>-384</v>
      </c>
    </row>
    <row r="1150" spans="1:14" x14ac:dyDescent="0.25">
      <c r="A1150" s="19">
        <v>830116629</v>
      </c>
      <c r="B1150" s="18" t="s">
        <v>354</v>
      </c>
      <c r="C1150" s="18"/>
      <c r="D1150" s="18" t="s">
        <v>291</v>
      </c>
      <c r="E1150" s="18" t="s">
        <v>228</v>
      </c>
      <c r="F1150" s="18" t="s">
        <v>355</v>
      </c>
      <c r="G1150" s="19">
        <v>2016</v>
      </c>
      <c r="H1150" s="28">
        <v>43100</v>
      </c>
      <c r="I1150" s="18"/>
      <c r="J1150" s="18"/>
      <c r="K1150" s="25" t="s">
        <v>13</v>
      </c>
      <c r="L1150" s="21" t="str">
        <f>IFERROR(VLOOKUP(K1150,ORDEN_ERI!A:C,2,0),0)</f>
        <v>Ganancia (pérdida)</v>
      </c>
      <c r="M1150" s="21">
        <f>IFERROR(VLOOKUP(K1150,ORDEN_ERI!A:C,3,0),0)</f>
        <v>28</v>
      </c>
      <c r="N1150" s="31">
        <v>214952</v>
      </c>
    </row>
    <row r="1151" spans="1:14" x14ac:dyDescent="0.25">
      <c r="A1151" s="19">
        <v>860354402</v>
      </c>
      <c r="B1151" s="18" t="s">
        <v>295</v>
      </c>
      <c r="C1151" s="18"/>
      <c r="D1151" s="18" t="s">
        <v>291</v>
      </c>
      <c r="E1151" s="18" t="s">
        <v>228</v>
      </c>
      <c r="F1151" s="18" t="s">
        <v>224</v>
      </c>
      <c r="G1151" s="19">
        <v>2017</v>
      </c>
      <c r="H1151" s="24">
        <v>43100</v>
      </c>
      <c r="I1151" s="18"/>
      <c r="J1151" s="18"/>
      <c r="K1151" s="25" t="s">
        <v>1</v>
      </c>
      <c r="L1151" s="21" t="str">
        <f>IFERROR(VLOOKUP(K1151,ORDEN_ERI!A:C,2,0),0)</f>
        <v>Ingresos de actividades ordinarias</v>
      </c>
      <c r="M1151" s="21">
        <f>IFERROR(VLOOKUP(K1151,ORDEN_ERI!A:C,3,0),0)</f>
        <v>1</v>
      </c>
      <c r="N1151" s="31">
        <v>8035522</v>
      </c>
    </row>
    <row r="1152" spans="1:14" x14ac:dyDescent="0.25">
      <c r="A1152" s="19">
        <v>860354402</v>
      </c>
      <c r="B1152" s="18" t="s">
        <v>295</v>
      </c>
      <c r="C1152" s="18"/>
      <c r="D1152" s="18" t="s">
        <v>291</v>
      </c>
      <c r="E1152" s="18" t="s">
        <v>228</v>
      </c>
      <c r="F1152" s="18" t="s">
        <v>224</v>
      </c>
      <c r="G1152" s="19">
        <v>2016</v>
      </c>
      <c r="H1152" s="24">
        <v>43100</v>
      </c>
      <c r="I1152" s="18"/>
      <c r="J1152" s="18"/>
      <c r="K1152" s="25" t="s">
        <v>1</v>
      </c>
      <c r="L1152" s="21" t="str">
        <f>IFERROR(VLOOKUP(K1152,ORDEN_ERI!A:C,2,0),0)</f>
        <v>Ingresos de actividades ordinarias</v>
      </c>
      <c r="M1152" s="21">
        <f>IFERROR(VLOOKUP(K1152,ORDEN_ERI!A:C,3,0),0)</f>
        <v>1</v>
      </c>
      <c r="N1152" s="31">
        <v>5945672</v>
      </c>
    </row>
    <row r="1153" spans="1:14" x14ac:dyDescent="0.25">
      <c r="A1153" s="19">
        <v>860354402</v>
      </c>
      <c r="B1153" s="18" t="s">
        <v>295</v>
      </c>
      <c r="C1153" s="18"/>
      <c r="D1153" s="18" t="s">
        <v>291</v>
      </c>
      <c r="E1153" s="18" t="s">
        <v>228</v>
      </c>
      <c r="F1153" s="18" t="s">
        <v>224</v>
      </c>
      <c r="G1153" s="19">
        <v>2017</v>
      </c>
      <c r="H1153" s="24">
        <v>43100</v>
      </c>
      <c r="I1153" s="18"/>
      <c r="J1153" s="18"/>
      <c r="K1153" s="25" t="s">
        <v>2</v>
      </c>
      <c r="L1153" s="21" t="str">
        <f>IFERROR(VLOOKUP(K1153,ORDEN_ERI!A:C,2,0),0)</f>
        <v>Costo de ventas</v>
      </c>
      <c r="M1153" s="21">
        <f>IFERROR(VLOOKUP(K1153,ORDEN_ERI!A:C,3,0),0)</f>
        <v>2</v>
      </c>
      <c r="N1153" s="31">
        <v>3009584</v>
      </c>
    </row>
    <row r="1154" spans="1:14" x14ac:dyDescent="0.25">
      <c r="A1154" s="19">
        <v>860354402</v>
      </c>
      <c r="B1154" s="18" t="s">
        <v>295</v>
      </c>
      <c r="C1154" s="18"/>
      <c r="D1154" s="18" t="s">
        <v>291</v>
      </c>
      <c r="E1154" s="18" t="s">
        <v>228</v>
      </c>
      <c r="F1154" s="18" t="s">
        <v>224</v>
      </c>
      <c r="G1154" s="19">
        <v>2016</v>
      </c>
      <c r="H1154" s="24">
        <v>43100</v>
      </c>
      <c r="I1154" s="18"/>
      <c r="J1154" s="18"/>
      <c r="K1154" s="25" t="s">
        <v>2</v>
      </c>
      <c r="L1154" s="21" t="str">
        <f>IFERROR(VLOOKUP(K1154,ORDEN_ERI!A:C,2,0),0)</f>
        <v>Costo de ventas</v>
      </c>
      <c r="M1154" s="21">
        <f>IFERROR(VLOOKUP(K1154,ORDEN_ERI!A:C,3,0),0)</f>
        <v>2</v>
      </c>
      <c r="N1154" s="31">
        <v>2077779</v>
      </c>
    </row>
    <row r="1155" spans="1:14" x14ac:dyDescent="0.25">
      <c r="A1155" s="19">
        <v>860354402</v>
      </c>
      <c r="B1155" s="18" t="s">
        <v>295</v>
      </c>
      <c r="C1155" s="18"/>
      <c r="D1155" s="18" t="s">
        <v>291</v>
      </c>
      <c r="E1155" s="18" t="s">
        <v>228</v>
      </c>
      <c r="F1155" s="18" t="s">
        <v>224</v>
      </c>
      <c r="G1155" s="19">
        <v>2017</v>
      </c>
      <c r="H1155" s="24">
        <v>43100</v>
      </c>
      <c r="I1155" s="18"/>
      <c r="J1155" s="18"/>
      <c r="K1155" s="25" t="s">
        <v>3</v>
      </c>
      <c r="L1155" s="21" t="str">
        <f>IFERROR(VLOOKUP(K1155,ORDEN_ERI!A:C,2,0),0)</f>
        <v>Ganancia bruta</v>
      </c>
      <c r="M1155" s="21">
        <f>IFERROR(VLOOKUP(K1155,ORDEN_ERI!A:C,3,0),0)</f>
        <v>3</v>
      </c>
      <c r="N1155" s="31">
        <v>5025938</v>
      </c>
    </row>
    <row r="1156" spans="1:14" x14ac:dyDescent="0.25">
      <c r="A1156" s="19">
        <v>860354402</v>
      </c>
      <c r="B1156" s="18" t="s">
        <v>295</v>
      </c>
      <c r="C1156" s="18"/>
      <c r="D1156" s="18" t="s">
        <v>291</v>
      </c>
      <c r="E1156" s="18" t="s">
        <v>228</v>
      </c>
      <c r="F1156" s="18" t="s">
        <v>224</v>
      </c>
      <c r="G1156" s="19">
        <v>2016</v>
      </c>
      <c r="H1156" s="24">
        <v>43100</v>
      </c>
      <c r="I1156" s="18"/>
      <c r="J1156" s="18"/>
      <c r="K1156" s="25" t="s">
        <v>3</v>
      </c>
      <c r="L1156" s="21" t="str">
        <f>IFERROR(VLOOKUP(K1156,ORDEN_ERI!A:C,2,0),0)</f>
        <v>Ganancia bruta</v>
      </c>
      <c r="M1156" s="21">
        <f>IFERROR(VLOOKUP(K1156,ORDEN_ERI!A:C,3,0),0)</f>
        <v>3</v>
      </c>
      <c r="N1156" s="31">
        <v>3867893</v>
      </c>
    </row>
    <row r="1157" spans="1:14" x14ac:dyDescent="0.25">
      <c r="A1157" s="19">
        <v>860354402</v>
      </c>
      <c r="B1157" s="18" t="s">
        <v>295</v>
      </c>
      <c r="C1157" s="18"/>
      <c r="D1157" s="18" t="s">
        <v>291</v>
      </c>
      <c r="E1157" s="18" t="s">
        <v>228</v>
      </c>
      <c r="F1157" s="18" t="s">
        <v>224</v>
      </c>
      <c r="G1157" s="19">
        <v>2017</v>
      </c>
      <c r="H1157" s="24">
        <v>43100</v>
      </c>
      <c r="I1157" s="18"/>
      <c r="J1157" s="18"/>
      <c r="K1157" s="25" t="s">
        <v>4</v>
      </c>
      <c r="L1157" s="21" t="str">
        <f>IFERROR(VLOOKUP(K1157,ORDEN_ERI!A:C,2,0),0)</f>
        <v>Otros ingresos</v>
      </c>
      <c r="M1157" s="21">
        <f>IFERROR(VLOOKUP(K1157,ORDEN_ERI!A:C,3,0),0)</f>
        <v>9</v>
      </c>
      <c r="N1157" s="31">
        <v>17731</v>
      </c>
    </row>
    <row r="1158" spans="1:14" x14ac:dyDescent="0.25">
      <c r="A1158" s="19">
        <v>860354402</v>
      </c>
      <c r="B1158" s="18" t="s">
        <v>295</v>
      </c>
      <c r="C1158" s="18"/>
      <c r="D1158" s="18" t="s">
        <v>291</v>
      </c>
      <c r="E1158" s="18" t="s">
        <v>228</v>
      </c>
      <c r="F1158" s="18" t="s">
        <v>224</v>
      </c>
      <c r="G1158" s="19">
        <v>2016</v>
      </c>
      <c r="H1158" s="24">
        <v>43100</v>
      </c>
      <c r="I1158" s="18"/>
      <c r="J1158" s="18"/>
      <c r="K1158" s="25" t="s">
        <v>4</v>
      </c>
      <c r="L1158" s="21" t="str">
        <f>IFERROR(VLOOKUP(K1158,ORDEN_ERI!A:C,2,0),0)</f>
        <v>Otros ingresos</v>
      </c>
      <c r="M1158" s="21">
        <f>IFERROR(VLOOKUP(K1158,ORDEN_ERI!A:C,3,0),0)</f>
        <v>9</v>
      </c>
      <c r="N1158" s="31">
        <v>1099737</v>
      </c>
    </row>
    <row r="1159" spans="1:14" x14ac:dyDescent="0.25">
      <c r="A1159" s="19">
        <v>860354402</v>
      </c>
      <c r="B1159" s="18" t="s">
        <v>295</v>
      </c>
      <c r="C1159" s="18"/>
      <c r="D1159" s="18" t="s">
        <v>291</v>
      </c>
      <c r="E1159" s="18" t="s">
        <v>228</v>
      </c>
      <c r="F1159" s="18" t="s">
        <v>224</v>
      </c>
      <c r="G1159" s="19">
        <v>2017</v>
      </c>
      <c r="H1159" s="24">
        <v>43100</v>
      </c>
      <c r="I1159" s="18"/>
      <c r="J1159" s="18"/>
      <c r="K1159" s="25" t="s">
        <v>394</v>
      </c>
      <c r="L1159" s="21" t="str">
        <f>IFERROR(VLOOKUP(K1159,ORDEN_ERI!A:C,2,0),0)</f>
        <v>Costos de distribución</v>
      </c>
      <c r="M1159" s="21">
        <f>IFERROR(VLOOKUP(K1159,ORDEN_ERI!A:C,3,0),0)</f>
        <v>7</v>
      </c>
      <c r="N1159" s="31">
        <v>120</v>
      </c>
    </row>
    <row r="1160" spans="1:14" x14ac:dyDescent="0.25">
      <c r="A1160" s="19">
        <v>860354402</v>
      </c>
      <c r="B1160" s="18" t="s">
        <v>295</v>
      </c>
      <c r="C1160" s="18"/>
      <c r="D1160" s="18" t="s">
        <v>291</v>
      </c>
      <c r="E1160" s="18" t="s">
        <v>228</v>
      </c>
      <c r="F1160" s="18" t="s">
        <v>224</v>
      </c>
      <c r="G1160" s="19">
        <v>2017</v>
      </c>
      <c r="H1160" s="24">
        <v>43100</v>
      </c>
      <c r="I1160" s="18"/>
      <c r="J1160" s="18"/>
      <c r="K1160" s="25" t="s">
        <v>6</v>
      </c>
      <c r="L1160" s="21" t="str">
        <f>IFERROR(VLOOKUP(K1160,ORDEN_ERI!A:C,2,0),0)</f>
        <v>Gastos de administración</v>
      </c>
      <c r="M1160" s="21">
        <f>IFERROR(VLOOKUP(K1160,ORDEN_ERI!A:C,3,0),0)</f>
        <v>4</v>
      </c>
      <c r="N1160" s="31">
        <v>3811081</v>
      </c>
    </row>
    <row r="1161" spans="1:14" x14ac:dyDescent="0.25">
      <c r="A1161" s="19">
        <v>860354402</v>
      </c>
      <c r="B1161" s="18" t="s">
        <v>295</v>
      </c>
      <c r="C1161" s="18"/>
      <c r="D1161" s="18" t="s">
        <v>291</v>
      </c>
      <c r="E1161" s="18" t="s">
        <v>228</v>
      </c>
      <c r="F1161" s="18" t="s">
        <v>224</v>
      </c>
      <c r="G1161" s="19">
        <v>2016</v>
      </c>
      <c r="H1161" s="24">
        <v>43100</v>
      </c>
      <c r="I1161" s="18"/>
      <c r="J1161" s="18"/>
      <c r="K1161" s="25" t="s">
        <v>6</v>
      </c>
      <c r="L1161" s="21" t="str">
        <f>IFERROR(VLOOKUP(K1161,ORDEN_ERI!A:C,2,0),0)</f>
        <v>Gastos de administración</v>
      </c>
      <c r="M1161" s="21">
        <f>IFERROR(VLOOKUP(K1161,ORDEN_ERI!A:C,3,0),0)</f>
        <v>4</v>
      </c>
      <c r="N1161" s="31">
        <v>3617894</v>
      </c>
    </row>
    <row r="1162" spans="1:14" x14ac:dyDescent="0.25">
      <c r="A1162" s="19">
        <v>860354402</v>
      </c>
      <c r="B1162" s="18" t="s">
        <v>295</v>
      </c>
      <c r="C1162" s="18"/>
      <c r="D1162" s="18" t="s">
        <v>291</v>
      </c>
      <c r="E1162" s="18" t="s">
        <v>228</v>
      </c>
      <c r="F1162" s="18" t="s">
        <v>224</v>
      </c>
      <c r="G1162" s="19">
        <v>2017</v>
      </c>
      <c r="H1162" s="24">
        <v>43100</v>
      </c>
      <c r="I1162" s="18"/>
      <c r="J1162" s="18"/>
      <c r="K1162" s="25" t="s">
        <v>395</v>
      </c>
      <c r="L1162" s="21" t="str">
        <f>IFERROR(VLOOKUP(K1162,ORDEN_ERI!A:C,2,0),0)</f>
        <v>Otros gastos, por función</v>
      </c>
      <c r="M1162" s="21">
        <f>IFERROR(VLOOKUP(K1162,ORDEN_ERI!A:C,3,0),0)</f>
        <v>6</v>
      </c>
      <c r="N1162" s="31">
        <v>34800</v>
      </c>
    </row>
    <row r="1163" spans="1:14" x14ac:dyDescent="0.25">
      <c r="A1163" s="19">
        <v>860354402</v>
      </c>
      <c r="B1163" s="18" t="s">
        <v>295</v>
      </c>
      <c r="C1163" s="18"/>
      <c r="D1163" s="18" t="s">
        <v>291</v>
      </c>
      <c r="E1163" s="18" t="s">
        <v>228</v>
      </c>
      <c r="F1163" s="18" t="s">
        <v>224</v>
      </c>
      <c r="G1163" s="19">
        <v>2016</v>
      </c>
      <c r="H1163" s="24">
        <v>43100</v>
      </c>
      <c r="I1163" s="18"/>
      <c r="J1163" s="18"/>
      <c r="K1163" s="25" t="s">
        <v>395</v>
      </c>
      <c r="L1163" s="21" t="str">
        <f>IFERROR(VLOOKUP(K1163,ORDEN_ERI!A:C,2,0),0)</f>
        <v>Otros gastos, por función</v>
      </c>
      <c r="M1163" s="21">
        <f>IFERROR(VLOOKUP(K1163,ORDEN_ERI!A:C,3,0),0)</f>
        <v>6</v>
      </c>
      <c r="N1163" s="31">
        <v>5789</v>
      </c>
    </row>
    <row r="1164" spans="1:14" x14ac:dyDescent="0.25">
      <c r="A1164" s="19">
        <v>860354402</v>
      </c>
      <c r="B1164" s="18" t="s">
        <v>295</v>
      </c>
      <c r="C1164" s="18"/>
      <c r="D1164" s="18" t="s">
        <v>291</v>
      </c>
      <c r="E1164" s="18" t="s">
        <v>228</v>
      </c>
      <c r="F1164" s="18" t="s">
        <v>224</v>
      </c>
      <c r="G1164" s="19">
        <v>2017</v>
      </c>
      <c r="H1164" s="24">
        <v>43100</v>
      </c>
      <c r="I1164" s="18"/>
      <c r="J1164" s="18"/>
      <c r="K1164" s="25" t="s">
        <v>8</v>
      </c>
      <c r="L1164" s="21" t="str">
        <f>IFERROR(VLOOKUP(K1164,ORDEN_ERI!A:C,2,0),0)</f>
        <v>Ganancia (pérdida) por actividades de operación</v>
      </c>
      <c r="M1164" s="21">
        <f>IFERROR(VLOOKUP(K1164,ORDEN_ERI!A:C,3,0),0)</f>
        <v>11</v>
      </c>
      <c r="N1164" s="31">
        <v>1197668</v>
      </c>
    </row>
    <row r="1165" spans="1:14" x14ac:dyDescent="0.25">
      <c r="A1165" s="19">
        <v>860354402</v>
      </c>
      <c r="B1165" s="18" t="s">
        <v>295</v>
      </c>
      <c r="C1165" s="18"/>
      <c r="D1165" s="18" t="s">
        <v>291</v>
      </c>
      <c r="E1165" s="18" t="s">
        <v>228</v>
      </c>
      <c r="F1165" s="18" t="s">
        <v>224</v>
      </c>
      <c r="G1165" s="19">
        <v>2016</v>
      </c>
      <c r="H1165" s="24">
        <v>43100</v>
      </c>
      <c r="I1165" s="18"/>
      <c r="J1165" s="18"/>
      <c r="K1165" s="25" t="s">
        <v>8</v>
      </c>
      <c r="L1165" s="21" t="str">
        <f>IFERROR(VLOOKUP(K1165,ORDEN_ERI!A:C,2,0),0)</f>
        <v>Ganancia (pérdida) por actividades de operación</v>
      </c>
      <c r="M1165" s="21">
        <f>IFERROR(VLOOKUP(K1165,ORDEN_ERI!A:C,3,0),0)</f>
        <v>11</v>
      </c>
      <c r="N1165" s="31">
        <v>1343947</v>
      </c>
    </row>
    <row r="1166" spans="1:14" x14ac:dyDescent="0.25">
      <c r="A1166" s="19">
        <v>860354402</v>
      </c>
      <c r="B1166" s="18" t="s">
        <v>295</v>
      </c>
      <c r="C1166" s="18"/>
      <c r="D1166" s="18" t="s">
        <v>291</v>
      </c>
      <c r="E1166" s="18" t="s">
        <v>228</v>
      </c>
      <c r="F1166" s="18" t="s">
        <v>224</v>
      </c>
      <c r="G1166" s="19">
        <v>2017</v>
      </c>
      <c r="H1166" s="24">
        <v>43100</v>
      </c>
      <c r="I1166" s="18"/>
      <c r="J1166" s="18"/>
      <c r="K1166" s="25" t="s">
        <v>9</v>
      </c>
      <c r="L1166" s="21" t="str">
        <f>IFERROR(VLOOKUP(K1166,ORDEN_ERI!A:C,2,0),0)</f>
        <v>Ingresos financieros</v>
      </c>
      <c r="M1166" s="21">
        <f>IFERROR(VLOOKUP(K1166,ORDEN_ERI!A:C,3,0),0)</f>
        <v>13</v>
      </c>
      <c r="N1166" s="31">
        <v>440</v>
      </c>
    </row>
    <row r="1167" spans="1:14" x14ac:dyDescent="0.25">
      <c r="A1167" s="19">
        <v>860354402</v>
      </c>
      <c r="B1167" s="18" t="s">
        <v>295</v>
      </c>
      <c r="C1167" s="18"/>
      <c r="D1167" s="18" t="s">
        <v>291</v>
      </c>
      <c r="E1167" s="18" t="s">
        <v>228</v>
      </c>
      <c r="F1167" s="18" t="s">
        <v>224</v>
      </c>
      <c r="G1167" s="19">
        <v>2016</v>
      </c>
      <c r="H1167" s="24">
        <v>43100</v>
      </c>
      <c r="I1167" s="18"/>
      <c r="J1167" s="18"/>
      <c r="K1167" s="25" t="s">
        <v>9</v>
      </c>
      <c r="L1167" s="21" t="str">
        <f>IFERROR(VLOOKUP(K1167,ORDEN_ERI!A:C,2,0),0)</f>
        <v>Ingresos financieros</v>
      </c>
      <c r="M1167" s="21">
        <f>IFERROR(VLOOKUP(K1167,ORDEN_ERI!A:C,3,0),0)</f>
        <v>13</v>
      </c>
      <c r="N1167" s="31">
        <v>874</v>
      </c>
    </row>
    <row r="1168" spans="1:14" x14ac:dyDescent="0.25">
      <c r="A1168" s="19">
        <v>860354402</v>
      </c>
      <c r="B1168" s="18" t="s">
        <v>295</v>
      </c>
      <c r="C1168" s="18"/>
      <c r="D1168" s="18" t="s">
        <v>291</v>
      </c>
      <c r="E1168" s="18" t="s">
        <v>228</v>
      </c>
      <c r="F1168" s="18" t="s">
        <v>224</v>
      </c>
      <c r="G1168" s="19">
        <v>2017</v>
      </c>
      <c r="H1168" s="24">
        <v>43100</v>
      </c>
      <c r="I1168" s="18"/>
      <c r="J1168" s="18"/>
      <c r="K1168" s="25" t="s">
        <v>10</v>
      </c>
      <c r="L1168" s="21" t="str">
        <f>IFERROR(VLOOKUP(K1168,ORDEN_ERI!A:C,2,0),0)</f>
        <v>Costos financieros</v>
      </c>
      <c r="M1168" s="21">
        <f>IFERROR(VLOOKUP(K1168,ORDEN_ERI!A:C,3,0),0)</f>
        <v>14</v>
      </c>
      <c r="N1168" s="31">
        <v>322557</v>
      </c>
    </row>
    <row r="1169" spans="1:14" x14ac:dyDescent="0.25">
      <c r="A1169" s="19">
        <v>860354402</v>
      </c>
      <c r="B1169" s="18" t="s">
        <v>295</v>
      </c>
      <c r="C1169" s="18"/>
      <c r="D1169" s="18" t="s">
        <v>291</v>
      </c>
      <c r="E1169" s="18" t="s">
        <v>228</v>
      </c>
      <c r="F1169" s="18" t="s">
        <v>224</v>
      </c>
      <c r="G1169" s="19">
        <v>2016</v>
      </c>
      <c r="H1169" s="24">
        <v>43100</v>
      </c>
      <c r="I1169" s="18"/>
      <c r="J1169" s="18"/>
      <c r="K1169" s="25" t="s">
        <v>10</v>
      </c>
      <c r="L1169" s="21" t="str">
        <f>IFERROR(VLOOKUP(K1169,ORDEN_ERI!A:C,2,0),0)</f>
        <v>Costos financieros</v>
      </c>
      <c r="M1169" s="21">
        <f>IFERROR(VLOOKUP(K1169,ORDEN_ERI!A:C,3,0),0)</f>
        <v>14</v>
      </c>
      <c r="N1169" s="31">
        <v>217720</v>
      </c>
    </row>
    <row r="1170" spans="1:14" x14ac:dyDescent="0.25">
      <c r="A1170" s="19">
        <v>860354402</v>
      </c>
      <c r="B1170" s="18" t="s">
        <v>295</v>
      </c>
      <c r="C1170" s="18"/>
      <c r="D1170" s="18" t="s">
        <v>291</v>
      </c>
      <c r="E1170" s="18" t="s">
        <v>228</v>
      </c>
      <c r="F1170" s="18" t="s">
        <v>224</v>
      </c>
      <c r="G1170" s="19">
        <v>2017</v>
      </c>
      <c r="H1170" s="24">
        <v>43100</v>
      </c>
      <c r="I1170" s="18"/>
      <c r="J1170" s="18"/>
      <c r="K1170" s="25" t="s">
        <v>11</v>
      </c>
      <c r="L1170" s="21" t="str">
        <f>IFERROR(VLOOKUP(K1170,ORDEN_ERI!A:C,2,0),0)</f>
        <v>Ganancia (pérdida), antes de impuestos</v>
      </c>
      <c r="M1170" s="21">
        <f>IFERROR(VLOOKUP(K1170,ORDEN_ERI!A:C,3,0),0)</f>
        <v>23</v>
      </c>
      <c r="N1170" s="31">
        <v>875551</v>
      </c>
    </row>
    <row r="1171" spans="1:14" x14ac:dyDescent="0.25">
      <c r="A1171" s="19">
        <v>860354402</v>
      </c>
      <c r="B1171" s="18" t="s">
        <v>295</v>
      </c>
      <c r="C1171" s="18"/>
      <c r="D1171" s="18" t="s">
        <v>291</v>
      </c>
      <c r="E1171" s="18" t="s">
        <v>228</v>
      </c>
      <c r="F1171" s="18" t="s">
        <v>224</v>
      </c>
      <c r="G1171" s="19">
        <v>2016</v>
      </c>
      <c r="H1171" s="24">
        <v>43100</v>
      </c>
      <c r="I1171" s="18"/>
      <c r="J1171" s="18"/>
      <c r="K1171" s="25" t="s">
        <v>11</v>
      </c>
      <c r="L1171" s="21" t="str">
        <f>IFERROR(VLOOKUP(K1171,ORDEN_ERI!A:C,2,0),0)</f>
        <v>Ganancia (pérdida), antes de impuestos</v>
      </c>
      <c r="M1171" s="21">
        <f>IFERROR(VLOOKUP(K1171,ORDEN_ERI!A:C,3,0),0)</f>
        <v>23</v>
      </c>
      <c r="N1171" s="31">
        <v>1127101</v>
      </c>
    </row>
    <row r="1172" spans="1:14" x14ac:dyDescent="0.25">
      <c r="A1172" s="19">
        <v>860354402</v>
      </c>
      <c r="B1172" s="18" t="s">
        <v>295</v>
      </c>
      <c r="C1172" s="18"/>
      <c r="D1172" s="18" t="s">
        <v>291</v>
      </c>
      <c r="E1172" s="18" t="s">
        <v>228</v>
      </c>
      <c r="F1172" s="18" t="s">
        <v>224</v>
      </c>
      <c r="G1172" s="19">
        <v>2017</v>
      </c>
      <c r="H1172" s="24">
        <v>43100</v>
      </c>
      <c r="I1172" s="18"/>
      <c r="J1172" s="18"/>
      <c r="K1172" s="25" t="s">
        <v>397</v>
      </c>
      <c r="L1172" s="21" t="str">
        <f>IFERROR(VLOOKUP(K1172,ORDEN_ERI!A:C,2,0),0)</f>
        <v>Gasto (ingreso) por impuestos, operaciones continuadas</v>
      </c>
      <c r="M1172" s="21">
        <f>IFERROR(VLOOKUP(K1172,ORDEN_ERI!A:C,3,0),0)</f>
        <v>24</v>
      </c>
      <c r="N1172" s="31">
        <v>420702</v>
      </c>
    </row>
    <row r="1173" spans="1:14" x14ac:dyDescent="0.25">
      <c r="A1173" s="19">
        <v>860354402</v>
      </c>
      <c r="B1173" s="18" t="s">
        <v>295</v>
      </c>
      <c r="C1173" s="18"/>
      <c r="D1173" s="18" t="s">
        <v>291</v>
      </c>
      <c r="E1173" s="18" t="s">
        <v>228</v>
      </c>
      <c r="F1173" s="18" t="s">
        <v>224</v>
      </c>
      <c r="G1173" s="19">
        <v>2016</v>
      </c>
      <c r="H1173" s="24">
        <v>43100</v>
      </c>
      <c r="I1173" s="18"/>
      <c r="J1173" s="18"/>
      <c r="K1173" s="25" t="s">
        <v>397</v>
      </c>
      <c r="L1173" s="21" t="str">
        <f>IFERROR(VLOOKUP(K1173,ORDEN_ERI!A:C,2,0),0)</f>
        <v>Gasto (ingreso) por impuestos, operaciones continuadas</v>
      </c>
      <c r="M1173" s="21">
        <f>IFERROR(VLOOKUP(K1173,ORDEN_ERI!A:C,3,0),0)</f>
        <v>24</v>
      </c>
      <c r="N1173" s="31">
        <v>459345</v>
      </c>
    </row>
    <row r="1174" spans="1:14" x14ac:dyDescent="0.25">
      <c r="A1174" s="19">
        <v>860354402</v>
      </c>
      <c r="B1174" s="18" t="s">
        <v>295</v>
      </c>
      <c r="C1174" s="18"/>
      <c r="D1174" s="18" t="s">
        <v>291</v>
      </c>
      <c r="E1174" s="18" t="s">
        <v>228</v>
      </c>
      <c r="F1174" s="18" t="s">
        <v>224</v>
      </c>
      <c r="G1174" s="19">
        <v>2017</v>
      </c>
      <c r="H1174" s="24">
        <v>43100</v>
      </c>
      <c r="I1174" s="18"/>
      <c r="J1174" s="18"/>
      <c r="K1174" s="25" t="s">
        <v>12</v>
      </c>
      <c r="L1174" s="21" t="str">
        <f>IFERROR(VLOOKUP(K1174,ORDEN_ERI!A:C,2,0),0)</f>
        <v>Ganancia (pérdida) operaciones continuadas</v>
      </c>
      <c r="M1174" s="21">
        <f>IFERROR(VLOOKUP(K1174,ORDEN_ERI!A:C,3,0),0)</f>
        <v>26</v>
      </c>
      <c r="N1174" s="31">
        <v>454849</v>
      </c>
    </row>
    <row r="1175" spans="1:14" x14ac:dyDescent="0.25">
      <c r="A1175" s="19">
        <v>860354402</v>
      </c>
      <c r="B1175" s="18" t="s">
        <v>295</v>
      </c>
      <c r="C1175" s="18"/>
      <c r="D1175" s="18" t="s">
        <v>291</v>
      </c>
      <c r="E1175" s="18" t="s">
        <v>228</v>
      </c>
      <c r="F1175" s="18" t="s">
        <v>224</v>
      </c>
      <c r="G1175" s="19">
        <v>2016</v>
      </c>
      <c r="H1175" s="24">
        <v>43100</v>
      </c>
      <c r="I1175" s="18"/>
      <c r="J1175" s="18"/>
      <c r="K1175" s="25" t="s">
        <v>12</v>
      </c>
      <c r="L1175" s="21" t="str">
        <f>IFERROR(VLOOKUP(K1175,ORDEN_ERI!A:C,2,0),0)</f>
        <v>Ganancia (pérdida) operaciones continuadas</v>
      </c>
      <c r="M1175" s="21">
        <f>IFERROR(VLOOKUP(K1175,ORDEN_ERI!A:C,3,0),0)</f>
        <v>26</v>
      </c>
      <c r="N1175" s="31">
        <v>667756</v>
      </c>
    </row>
    <row r="1176" spans="1:14" x14ac:dyDescent="0.25">
      <c r="A1176" s="19">
        <v>860354402</v>
      </c>
      <c r="B1176" s="18" t="s">
        <v>295</v>
      </c>
      <c r="C1176" s="18"/>
      <c r="D1176" s="18" t="s">
        <v>291</v>
      </c>
      <c r="E1176" s="18" t="s">
        <v>228</v>
      </c>
      <c r="F1176" s="18" t="s">
        <v>224</v>
      </c>
      <c r="G1176" s="19">
        <v>2017</v>
      </c>
      <c r="H1176" s="24">
        <v>43100</v>
      </c>
      <c r="I1176" s="18"/>
      <c r="J1176" s="18"/>
      <c r="K1176" s="25" t="s">
        <v>13</v>
      </c>
      <c r="L1176" s="21" t="str">
        <f>IFERROR(VLOOKUP(K1176,ORDEN_ERI!A:C,2,0),0)</f>
        <v>Ganancia (pérdida)</v>
      </c>
      <c r="M1176" s="21">
        <f>IFERROR(VLOOKUP(K1176,ORDEN_ERI!A:C,3,0),0)</f>
        <v>28</v>
      </c>
      <c r="N1176" s="31">
        <v>454849</v>
      </c>
    </row>
    <row r="1177" spans="1:14" x14ac:dyDescent="0.25">
      <c r="A1177" s="19">
        <v>860354402</v>
      </c>
      <c r="B1177" s="18" t="s">
        <v>295</v>
      </c>
      <c r="C1177" s="18"/>
      <c r="D1177" s="18" t="s">
        <v>291</v>
      </c>
      <c r="E1177" s="18" t="s">
        <v>228</v>
      </c>
      <c r="F1177" s="18" t="s">
        <v>224</v>
      </c>
      <c r="G1177" s="19">
        <v>2016</v>
      </c>
      <c r="H1177" s="24">
        <v>43100</v>
      </c>
      <c r="I1177" s="18"/>
      <c r="J1177" s="18"/>
      <c r="K1177" s="25" t="s">
        <v>13</v>
      </c>
      <c r="L1177" s="21" t="str">
        <f>IFERROR(VLOOKUP(K1177,ORDEN_ERI!A:C,2,0),0)</f>
        <v>Ganancia (pérdida)</v>
      </c>
      <c r="M1177" s="21">
        <f>IFERROR(VLOOKUP(K1177,ORDEN_ERI!A:C,3,0),0)</f>
        <v>28</v>
      </c>
      <c r="N1177" s="31">
        <v>667756</v>
      </c>
    </row>
    <row r="1178" spans="1:14" x14ac:dyDescent="0.25">
      <c r="A1178" s="21">
        <v>800094968</v>
      </c>
      <c r="B1178" s="18" t="s">
        <v>336</v>
      </c>
      <c r="C1178" s="18"/>
      <c r="D1178" s="18" t="s">
        <v>222</v>
      </c>
      <c r="E1178" s="18" t="s">
        <v>337</v>
      </c>
      <c r="F1178" s="18" t="s">
        <v>335</v>
      </c>
      <c r="G1178" s="22">
        <v>2016</v>
      </c>
      <c r="H1178" s="23">
        <v>43100</v>
      </c>
      <c r="I1178" s="18"/>
      <c r="J1178" s="18"/>
      <c r="K1178" s="21" t="s">
        <v>1</v>
      </c>
      <c r="L1178" s="21" t="str">
        <f>IFERROR(VLOOKUP(K1178,ORDEN_ERI!A:C,2,0),0)</f>
        <v>Ingresos de actividades ordinarias</v>
      </c>
      <c r="M1178" s="21">
        <f>IFERROR(VLOOKUP(K1178,ORDEN_ERI!A:C,3,0),0)</f>
        <v>1</v>
      </c>
      <c r="N1178" s="30">
        <v>292941988</v>
      </c>
    </row>
    <row r="1179" spans="1:14" x14ac:dyDescent="0.25">
      <c r="A1179" s="21">
        <v>800094968</v>
      </c>
      <c r="B1179" s="18" t="s">
        <v>336</v>
      </c>
      <c r="C1179" s="18"/>
      <c r="D1179" s="18" t="s">
        <v>222</v>
      </c>
      <c r="E1179" s="18" t="s">
        <v>337</v>
      </c>
      <c r="F1179" s="18" t="s">
        <v>335</v>
      </c>
      <c r="G1179" s="22">
        <v>2017</v>
      </c>
      <c r="H1179" s="23">
        <v>43100</v>
      </c>
      <c r="I1179" s="18"/>
      <c r="J1179" s="18"/>
      <c r="K1179" s="21" t="s">
        <v>1</v>
      </c>
      <c r="L1179" s="21" t="str">
        <f>IFERROR(VLOOKUP(K1179,ORDEN_ERI!A:C,2,0),0)</f>
        <v>Ingresos de actividades ordinarias</v>
      </c>
      <c r="M1179" s="21">
        <f>IFERROR(VLOOKUP(K1179,ORDEN_ERI!A:C,3,0),0)</f>
        <v>1</v>
      </c>
      <c r="N1179" s="30">
        <v>280543985</v>
      </c>
    </row>
    <row r="1180" spans="1:14" x14ac:dyDescent="0.25">
      <c r="A1180" s="21">
        <v>800094968</v>
      </c>
      <c r="B1180" s="18" t="s">
        <v>336</v>
      </c>
      <c r="C1180" s="18"/>
      <c r="D1180" s="18" t="s">
        <v>222</v>
      </c>
      <c r="E1180" s="18" t="s">
        <v>337</v>
      </c>
      <c r="F1180" s="18" t="s">
        <v>335</v>
      </c>
      <c r="G1180" s="22">
        <v>2016</v>
      </c>
      <c r="H1180" s="23">
        <v>43100</v>
      </c>
      <c r="I1180" s="18"/>
      <c r="J1180" s="18"/>
      <c r="K1180" s="21" t="s">
        <v>2</v>
      </c>
      <c r="L1180" s="21" t="str">
        <f>IFERROR(VLOOKUP(K1180,ORDEN_ERI!A:C,2,0),0)</f>
        <v>Costo de ventas</v>
      </c>
      <c r="M1180" s="21">
        <f>IFERROR(VLOOKUP(K1180,ORDEN_ERI!A:C,3,0),0)</f>
        <v>2</v>
      </c>
      <c r="N1180" s="30">
        <v>200163573</v>
      </c>
    </row>
    <row r="1181" spans="1:14" x14ac:dyDescent="0.25">
      <c r="A1181" s="21">
        <v>800094968</v>
      </c>
      <c r="B1181" s="18" t="s">
        <v>336</v>
      </c>
      <c r="C1181" s="18"/>
      <c r="D1181" s="18" t="s">
        <v>222</v>
      </c>
      <c r="E1181" s="18" t="s">
        <v>337</v>
      </c>
      <c r="F1181" s="18" t="s">
        <v>335</v>
      </c>
      <c r="G1181" s="22">
        <v>2017</v>
      </c>
      <c r="H1181" s="23">
        <v>43100</v>
      </c>
      <c r="I1181" s="18"/>
      <c r="J1181" s="18"/>
      <c r="K1181" s="21" t="s">
        <v>2</v>
      </c>
      <c r="L1181" s="21" t="str">
        <f>IFERROR(VLOOKUP(K1181,ORDEN_ERI!A:C,2,0),0)</f>
        <v>Costo de ventas</v>
      </c>
      <c r="M1181" s="21">
        <f>IFERROR(VLOOKUP(K1181,ORDEN_ERI!A:C,3,0),0)</f>
        <v>2</v>
      </c>
      <c r="N1181" s="30">
        <v>204308470</v>
      </c>
    </row>
    <row r="1182" spans="1:14" x14ac:dyDescent="0.25">
      <c r="A1182" s="21">
        <v>800094968</v>
      </c>
      <c r="B1182" s="18" t="s">
        <v>336</v>
      </c>
      <c r="C1182" s="18"/>
      <c r="D1182" s="18" t="s">
        <v>222</v>
      </c>
      <c r="E1182" s="18" t="s">
        <v>337</v>
      </c>
      <c r="F1182" s="18" t="s">
        <v>335</v>
      </c>
      <c r="G1182" s="22">
        <v>2016</v>
      </c>
      <c r="H1182" s="23">
        <v>43100</v>
      </c>
      <c r="I1182" s="18"/>
      <c r="J1182" s="18"/>
      <c r="K1182" s="21" t="s">
        <v>3</v>
      </c>
      <c r="L1182" s="21" t="str">
        <f>IFERROR(VLOOKUP(K1182,ORDEN_ERI!A:C,2,0),0)</f>
        <v>Ganancia bruta</v>
      </c>
      <c r="M1182" s="21">
        <f>IFERROR(VLOOKUP(K1182,ORDEN_ERI!A:C,3,0),0)</f>
        <v>3</v>
      </c>
      <c r="N1182" s="30">
        <v>92778415</v>
      </c>
    </row>
    <row r="1183" spans="1:14" x14ac:dyDescent="0.25">
      <c r="A1183" s="21">
        <v>800094968</v>
      </c>
      <c r="B1183" s="18" t="s">
        <v>336</v>
      </c>
      <c r="C1183" s="18"/>
      <c r="D1183" s="18" t="s">
        <v>222</v>
      </c>
      <c r="E1183" s="18" t="s">
        <v>337</v>
      </c>
      <c r="F1183" s="18" t="s">
        <v>335</v>
      </c>
      <c r="G1183" s="22">
        <v>2017</v>
      </c>
      <c r="H1183" s="23">
        <v>43100</v>
      </c>
      <c r="I1183" s="18"/>
      <c r="J1183" s="18"/>
      <c r="K1183" s="21" t="s">
        <v>3</v>
      </c>
      <c r="L1183" s="21" t="str">
        <f>IFERROR(VLOOKUP(K1183,ORDEN_ERI!A:C,2,0),0)</f>
        <v>Ganancia bruta</v>
      </c>
      <c r="M1183" s="21">
        <f>IFERROR(VLOOKUP(K1183,ORDEN_ERI!A:C,3,0),0)</f>
        <v>3</v>
      </c>
      <c r="N1183" s="30">
        <v>76235515</v>
      </c>
    </row>
    <row r="1184" spans="1:14" x14ac:dyDescent="0.25">
      <c r="A1184" s="21">
        <v>800094968</v>
      </c>
      <c r="B1184" s="18" t="s">
        <v>336</v>
      </c>
      <c r="C1184" s="18"/>
      <c r="D1184" s="18" t="s">
        <v>222</v>
      </c>
      <c r="E1184" s="18" t="s">
        <v>337</v>
      </c>
      <c r="F1184" s="18" t="s">
        <v>335</v>
      </c>
      <c r="G1184" s="22">
        <v>2016</v>
      </c>
      <c r="H1184" s="23">
        <v>43100</v>
      </c>
      <c r="I1184" s="18"/>
      <c r="J1184" s="18"/>
      <c r="K1184" s="21" t="s">
        <v>4</v>
      </c>
      <c r="L1184" s="21" t="str">
        <f>IFERROR(VLOOKUP(K1184,ORDEN_ERI!A:C,2,0),0)</f>
        <v>Otros ingresos</v>
      </c>
      <c r="M1184" s="21">
        <f>IFERROR(VLOOKUP(K1184,ORDEN_ERI!A:C,3,0),0)</f>
        <v>9</v>
      </c>
      <c r="N1184" s="30">
        <v>931527</v>
      </c>
    </row>
    <row r="1185" spans="1:14" x14ac:dyDescent="0.25">
      <c r="A1185" s="21">
        <v>800094968</v>
      </c>
      <c r="B1185" s="18" t="s">
        <v>336</v>
      </c>
      <c r="C1185" s="18"/>
      <c r="D1185" s="18" t="s">
        <v>222</v>
      </c>
      <c r="E1185" s="18" t="s">
        <v>337</v>
      </c>
      <c r="F1185" s="18" t="s">
        <v>335</v>
      </c>
      <c r="G1185" s="22">
        <v>2017</v>
      </c>
      <c r="H1185" s="23">
        <v>43100</v>
      </c>
      <c r="I1185" s="18"/>
      <c r="J1185" s="18"/>
      <c r="K1185" s="21" t="s">
        <v>4</v>
      </c>
      <c r="L1185" s="21" t="str">
        <f>IFERROR(VLOOKUP(K1185,ORDEN_ERI!A:C,2,0),0)</f>
        <v>Otros ingresos</v>
      </c>
      <c r="M1185" s="21">
        <f>IFERROR(VLOOKUP(K1185,ORDEN_ERI!A:C,3,0),0)</f>
        <v>9</v>
      </c>
      <c r="N1185" s="30">
        <v>1298772</v>
      </c>
    </row>
    <row r="1186" spans="1:14" x14ac:dyDescent="0.25">
      <c r="A1186" s="21">
        <v>800094968</v>
      </c>
      <c r="B1186" s="18" t="s">
        <v>336</v>
      </c>
      <c r="C1186" s="18"/>
      <c r="D1186" s="18" t="s">
        <v>222</v>
      </c>
      <c r="E1186" s="18" t="s">
        <v>337</v>
      </c>
      <c r="F1186" s="18" t="s">
        <v>335</v>
      </c>
      <c r="G1186" s="22">
        <v>2016</v>
      </c>
      <c r="H1186" s="23">
        <v>43100</v>
      </c>
      <c r="I1186" s="18"/>
      <c r="J1186" s="18"/>
      <c r="K1186" s="21" t="s">
        <v>394</v>
      </c>
      <c r="L1186" s="21" t="str">
        <f>IFERROR(VLOOKUP(K1186,ORDEN_ERI!A:C,2,0),0)</f>
        <v>Costos de distribución</v>
      </c>
      <c r="M1186" s="21">
        <f>IFERROR(VLOOKUP(K1186,ORDEN_ERI!A:C,3,0),0)</f>
        <v>7</v>
      </c>
      <c r="N1186" s="30">
        <v>24734846</v>
      </c>
    </row>
    <row r="1187" spans="1:14" x14ac:dyDescent="0.25">
      <c r="A1187" s="21">
        <v>800094968</v>
      </c>
      <c r="B1187" s="18" t="s">
        <v>336</v>
      </c>
      <c r="C1187" s="18"/>
      <c r="D1187" s="18" t="s">
        <v>222</v>
      </c>
      <c r="E1187" s="18" t="s">
        <v>337</v>
      </c>
      <c r="F1187" s="18" t="s">
        <v>335</v>
      </c>
      <c r="G1187" s="22">
        <v>2017</v>
      </c>
      <c r="H1187" s="23">
        <v>43100</v>
      </c>
      <c r="I1187" s="18"/>
      <c r="J1187" s="18"/>
      <c r="K1187" s="21" t="s">
        <v>394</v>
      </c>
      <c r="L1187" s="21" t="str">
        <f>IFERROR(VLOOKUP(K1187,ORDEN_ERI!A:C,2,0),0)</f>
        <v>Costos de distribución</v>
      </c>
      <c r="M1187" s="21">
        <f>IFERROR(VLOOKUP(K1187,ORDEN_ERI!A:C,3,0),0)</f>
        <v>7</v>
      </c>
      <c r="N1187" s="30">
        <v>25780953</v>
      </c>
    </row>
    <row r="1188" spans="1:14" x14ac:dyDescent="0.25">
      <c r="A1188" s="21">
        <v>800094968</v>
      </c>
      <c r="B1188" s="18" t="s">
        <v>336</v>
      </c>
      <c r="C1188" s="18"/>
      <c r="D1188" s="18" t="s">
        <v>222</v>
      </c>
      <c r="E1188" s="18" t="s">
        <v>337</v>
      </c>
      <c r="F1188" s="18" t="s">
        <v>335</v>
      </c>
      <c r="G1188" s="22">
        <v>2016</v>
      </c>
      <c r="H1188" s="23">
        <v>43100</v>
      </c>
      <c r="I1188" s="18"/>
      <c r="J1188" s="18"/>
      <c r="K1188" s="21" t="s">
        <v>6</v>
      </c>
      <c r="L1188" s="21" t="str">
        <f>IFERROR(VLOOKUP(K1188,ORDEN_ERI!A:C,2,0),0)</f>
        <v>Gastos de administración</v>
      </c>
      <c r="M1188" s="21">
        <f>IFERROR(VLOOKUP(K1188,ORDEN_ERI!A:C,3,0),0)</f>
        <v>4</v>
      </c>
      <c r="N1188" s="30">
        <v>9042794</v>
      </c>
    </row>
    <row r="1189" spans="1:14" x14ac:dyDescent="0.25">
      <c r="A1189" s="21">
        <v>800094968</v>
      </c>
      <c r="B1189" s="18" t="s">
        <v>336</v>
      </c>
      <c r="C1189" s="18"/>
      <c r="D1189" s="18" t="s">
        <v>222</v>
      </c>
      <c r="E1189" s="18" t="s">
        <v>337</v>
      </c>
      <c r="F1189" s="18" t="s">
        <v>335</v>
      </c>
      <c r="G1189" s="22">
        <v>2017</v>
      </c>
      <c r="H1189" s="23">
        <v>43100</v>
      </c>
      <c r="I1189" s="18"/>
      <c r="J1189" s="18"/>
      <c r="K1189" s="21" t="s">
        <v>6</v>
      </c>
      <c r="L1189" s="21" t="str">
        <f>IFERROR(VLOOKUP(K1189,ORDEN_ERI!A:C,2,0),0)</f>
        <v>Gastos de administración</v>
      </c>
      <c r="M1189" s="21">
        <f>IFERROR(VLOOKUP(K1189,ORDEN_ERI!A:C,3,0),0)</f>
        <v>4</v>
      </c>
      <c r="N1189" s="30">
        <v>9579936</v>
      </c>
    </row>
    <row r="1190" spans="1:14" x14ac:dyDescent="0.25">
      <c r="A1190" s="21">
        <v>800094968</v>
      </c>
      <c r="B1190" s="18" t="s">
        <v>336</v>
      </c>
      <c r="C1190" s="18"/>
      <c r="D1190" s="18" t="s">
        <v>222</v>
      </c>
      <c r="E1190" s="18" t="s">
        <v>337</v>
      </c>
      <c r="F1190" s="18" t="s">
        <v>335</v>
      </c>
      <c r="G1190" s="22">
        <v>2016</v>
      </c>
      <c r="H1190" s="23">
        <v>43100</v>
      </c>
      <c r="I1190" s="18"/>
      <c r="J1190" s="18"/>
      <c r="K1190" s="21" t="s">
        <v>395</v>
      </c>
      <c r="L1190" s="21" t="str">
        <f>IFERROR(VLOOKUP(K1190,ORDEN_ERI!A:C,2,0),0)</f>
        <v>Otros gastos, por función</v>
      </c>
      <c r="M1190" s="21">
        <f>IFERROR(VLOOKUP(K1190,ORDEN_ERI!A:C,3,0),0)</f>
        <v>6</v>
      </c>
      <c r="N1190" s="30">
        <v>5491872</v>
      </c>
    </row>
    <row r="1191" spans="1:14" x14ac:dyDescent="0.25">
      <c r="A1191" s="21">
        <v>800094968</v>
      </c>
      <c r="B1191" s="18" t="s">
        <v>336</v>
      </c>
      <c r="C1191" s="18"/>
      <c r="D1191" s="18" t="s">
        <v>222</v>
      </c>
      <c r="E1191" s="18" t="s">
        <v>337</v>
      </c>
      <c r="F1191" s="18" t="s">
        <v>335</v>
      </c>
      <c r="G1191" s="22">
        <v>2017</v>
      </c>
      <c r="H1191" s="23">
        <v>43100</v>
      </c>
      <c r="I1191" s="18"/>
      <c r="J1191" s="18"/>
      <c r="K1191" s="21" t="s">
        <v>395</v>
      </c>
      <c r="L1191" s="21" t="str">
        <f>IFERROR(VLOOKUP(K1191,ORDEN_ERI!A:C,2,0),0)</f>
        <v>Otros gastos, por función</v>
      </c>
      <c r="M1191" s="21">
        <f>IFERROR(VLOOKUP(K1191,ORDEN_ERI!A:C,3,0),0)</f>
        <v>6</v>
      </c>
      <c r="N1191" s="30">
        <v>5129866</v>
      </c>
    </row>
    <row r="1192" spans="1:14" x14ac:dyDescent="0.25">
      <c r="A1192" s="21">
        <v>800094968</v>
      </c>
      <c r="B1192" s="18" t="s">
        <v>336</v>
      </c>
      <c r="C1192" s="18"/>
      <c r="D1192" s="18" t="s">
        <v>222</v>
      </c>
      <c r="E1192" s="18" t="s">
        <v>337</v>
      </c>
      <c r="F1192" s="18" t="s">
        <v>335</v>
      </c>
      <c r="G1192" s="22">
        <v>2016</v>
      </c>
      <c r="H1192" s="23">
        <v>43100</v>
      </c>
      <c r="I1192" s="18"/>
      <c r="J1192" s="18"/>
      <c r="K1192" s="21" t="s">
        <v>8</v>
      </c>
      <c r="L1192" s="21" t="str">
        <f>IFERROR(VLOOKUP(K1192,ORDEN_ERI!A:C,2,0),0)</f>
        <v>Ganancia (pérdida) por actividades de operación</v>
      </c>
      <c r="M1192" s="21">
        <f>IFERROR(VLOOKUP(K1192,ORDEN_ERI!A:C,3,0),0)</f>
        <v>11</v>
      </c>
      <c r="N1192" s="30">
        <v>54440430</v>
      </c>
    </row>
    <row r="1193" spans="1:14" x14ac:dyDescent="0.25">
      <c r="A1193" s="21">
        <v>800094968</v>
      </c>
      <c r="B1193" s="18" t="s">
        <v>336</v>
      </c>
      <c r="C1193" s="18"/>
      <c r="D1193" s="18" t="s">
        <v>222</v>
      </c>
      <c r="E1193" s="18" t="s">
        <v>337</v>
      </c>
      <c r="F1193" s="18" t="s">
        <v>335</v>
      </c>
      <c r="G1193" s="22">
        <v>2017</v>
      </c>
      <c r="H1193" s="23">
        <v>43100</v>
      </c>
      <c r="I1193" s="18"/>
      <c r="J1193" s="18"/>
      <c r="K1193" s="21" t="s">
        <v>8</v>
      </c>
      <c r="L1193" s="21" t="str">
        <f>IFERROR(VLOOKUP(K1193,ORDEN_ERI!A:C,2,0),0)</f>
        <v>Ganancia (pérdida) por actividades de operación</v>
      </c>
      <c r="M1193" s="21">
        <f>IFERROR(VLOOKUP(K1193,ORDEN_ERI!A:C,3,0),0)</f>
        <v>11</v>
      </c>
      <c r="N1193" s="30">
        <v>37043532</v>
      </c>
    </row>
    <row r="1194" spans="1:14" x14ac:dyDescent="0.25">
      <c r="A1194" s="21">
        <v>800094968</v>
      </c>
      <c r="B1194" s="18" t="s">
        <v>336</v>
      </c>
      <c r="C1194" s="18"/>
      <c r="D1194" s="18" t="s">
        <v>222</v>
      </c>
      <c r="E1194" s="18" t="s">
        <v>337</v>
      </c>
      <c r="F1194" s="18" t="s">
        <v>335</v>
      </c>
      <c r="G1194" s="22">
        <v>2016</v>
      </c>
      <c r="H1194" s="23">
        <v>43100</v>
      </c>
      <c r="I1194" s="18"/>
      <c r="J1194" s="18"/>
      <c r="K1194" s="21" t="s">
        <v>9</v>
      </c>
      <c r="L1194" s="21" t="str">
        <f>IFERROR(VLOOKUP(K1194,ORDEN_ERI!A:C,2,0),0)</f>
        <v>Ingresos financieros</v>
      </c>
      <c r="M1194" s="21">
        <f>IFERROR(VLOOKUP(K1194,ORDEN_ERI!A:C,3,0),0)</f>
        <v>13</v>
      </c>
      <c r="N1194" s="30">
        <v>2348642</v>
      </c>
    </row>
    <row r="1195" spans="1:14" x14ac:dyDescent="0.25">
      <c r="A1195" s="21">
        <v>800094968</v>
      </c>
      <c r="B1195" s="18" t="s">
        <v>336</v>
      </c>
      <c r="C1195" s="18"/>
      <c r="D1195" s="18" t="s">
        <v>222</v>
      </c>
      <c r="E1195" s="18" t="s">
        <v>337</v>
      </c>
      <c r="F1195" s="18" t="s">
        <v>335</v>
      </c>
      <c r="G1195" s="22">
        <v>2017</v>
      </c>
      <c r="H1195" s="23">
        <v>43100</v>
      </c>
      <c r="I1195" s="18"/>
      <c r="J1195" s="18"/>
      <c r="K1195" s="21" t="s">
        <v>9</v>
      </c>
      <c r="L1195" s="21" t="str">
        <f>IFERROR(VLOOKUP(K1195,ORDEN_ERI!A:C,2,0),0)</f>
        <v>Ingresos financieros</v>
      </c>
      <c r="M1195" s="21">
        <f>IFERROR(VLOOKUP(K1195,ORDEN_ERI!A:C,3,0),0)</f>
        <v>13</v>
      </c>
      <c r="N1195" s="30">
        <v>4010632</v>
      </c>
    </row>
    <row r="1196" spans="1:14" x14ac:dyDescent="0.25">
      <c r="A1196" s="21">
        <v>800094968</v>
      </c>
      <c r="B1196" s="18" t="s">
        <v>336</v>
      </c>
      <c r="C1196" s="18"/>
      <c r="D1196" s="18" t="s">
        <v>222</v>
      </c>
      <c r="E1196" s="18" t="s">
        <v>337</v>
      </c>
      <c r="F1196" s="18" t="s">
        <v>335</v>
      </c>
      <c r="G1196" s="22">
        <v>2016</v>
      </c>
      <c r="H1196" s="23">
        <v>43100</v>
      </c>
      <c r="I1196" s="18"/>
      <c r="J1196" s="18"/>
      <c r="K1196" s="21" t="s">
        <v>10</v>
      </c>
      <c r="L1196" s="21" t="str">
        <f>IFERROR(VLOOKUP(K1196,ORDEN_ERI!A:C,2,0),0)</f>
        <v>Costos financieros</v>
      </c>
      <c r="M1196" s="21">
        <f>IFERROR(VLOOKUP(K1196,ORDEN_ERI!A:C,3,0),0)</f>
        <v>14</v>
      </c>
      <c r="N1196" s="30">
        <v>8191458</v>
      </c>
    </row>
    <row r="1197" spans="1:14" x14ac:dyDescent="0.25">
      <c r="A1197" s="21">
        <v>800094968</v>
      </c>
      <c r="B1197" s="18" t="s">
        <v>336</v>
      </c>
      <c r="C1197" s="18"/>
      <c r="D1197" s="18" t="s">
        <v>222</v>
      </c>
      <c r="E1197" s="18" t="s">
        <v>337</v>
      </c>
      <c r="F1197" s="18" t="s">
        <v>335</v>
      </c>
      <c r="G1197" s="22">
        <v>2017</v>
      </c>
      <c r="H1197" s="23">
        <v>43100</v>
      </c>
      <c r="I1197" s="18"/>
      <c r="J1197" s="18"/>
      <c r="K1197" s="21" t="s">
        <v>10</v>
      </c>
      <c r="L1197" s="21" t="str">
        <f>IFERROR(VLOOKUP(K1197,ORDEN_ERI!A:C,2,0),0)</f>
        <v>Costos financieros</v>
      </c>
      <c r="M1197" s="21">
        <f>IFERROR(VLOOKUP(K1197,ORDEN_ERI!A:C,3,0),0)</f>
        <v>14</v>
      </c>
      <c r="N1197" s="30">
        <v>7569389</v>
      </c>
    </row>
    <row r="1198" spans="1:14" x14ac:dyDescent="0.25">
      <c r="A1198" s="21">
        <v>800094968</v>
      </c>
      <c r="B1198" s="18" t="s">
        <v>336</v>
      </c>
      <c r="C1198" s="18"/>
      <c r="D1198" s="18" t="s">
        <v>222</v>
      </c>
      <c r="E1198" s="18" t="s">
        <v>337</v>
      </c>
      <c r="F1198" s="18" t="s">
        <v>335</v>
      </c>
      <c r="G1198" s="22">
        <v>2016</v>
      </c>
      <c r="H1198" s="23">
        <v>43100</v>
      </c>
      <c r="I1198" s="18"/>
      <c r="J1198" s="18"/>
      <c r="K1198" s="21" t="s">
        <v>11</v>
      </c>
      <c r="L1198" s="21" t="str">
        <f>IFERROR(VLOOKUP(K1198,ORDEN_ERI!A:C,2,0),0)</f>
        <v>Ganancia (pérdida), antes de impuestos</v>
      </c>
      <c r="M1198" s="21">
        <f>IFERROR(VLOOKUP(K1198,ORDEN_ERI!A:C,3,0),0)</f>
        <v>23</v>
      </c>
      <c r="N1198" s="30">
        <v>48597614</v>
      </c>
    </row>
    <row r="1199" spans="1:14" x14ac:dyDescent="0.25">
      <c r="A1199" s="21">
        <v>800094968</v>
      </c>
      <c r="B1199" s="18" t="s">
        <v>336</v>
      </c>
      <c r="C1199" s="18"/>
      <c r="D1199" s="18" t="s">
        <v>222</v>
      </c>
      <c r="E1199" s="18" t="s">
        <v>337</v>
      </c>
      <c r="F1199" s="18" t="s">
        <v>335</v>
      </c>
      <c r="G1199" s="22">
        <v>2017</v>
      </c>
      <c r="H1199" s="23">
        <v>43100</v>
      </c>
      <c r="I1199" s="18"/>
      <c r="J1199" s="18"/>
      <c r="K1199" s="21" t="s">
        <v>11</v>
      </c>
      <c r="L1199" s="21" t="str">
        <f>IFERROR(VLOOKUP(K1199,ORDEN_ERI!A:C,2,0),0)</f>
        <v>Ganancia (pérdida), antes de impuestos</v>
      </c>
      <c r="M1199" s="21">
        <f>IFERROR(VLOOKUP(K1199,ORDEN_ERI!A:C,3,0),0)</f>
        <v>23</v>
      </c>
      <c r="N1199" s="30">
        <v>33484775</v>
      </c>
    </row>
    <row r="1200" spans="1:14" x14ac:dyDescent="0.25">
      <c r="A1200" s="21">
        <v>800094968</v>
      </c>
      <c r="B1200" s="18" t="s">
        <v>336</v>
      </c>
      <c r="C1200" s="18"/>
      <c r="D1200" s="18" t="s">
        <v>222</v>
      </c>
      <c r="E1200" s="18" t="s">
        <v>337</v>
      </c>
      <c r="F1200" s="18" t="s">
        <v>335</v>
      </c>
      <c r="G1200" s="22">
        <v>2016</v>
      </c>
      <c r="H1200" s="23">
        <v>43100</v>
      </c>
      <c r="I1200" s="18"/>
      <c r="J1200" s="18"/>
      <c r="K1200" s="21" t="s">
        <v>397</v>
      </c>
      <c r="L1200" s="21" t="str">
        <f>IFERROR(VLOOKUP(K1200,ORDEN_ERI!A:C,2,0),0)</f>
        <v>Gasto (ingreso) por impuestos, operaciones continuadas</v>
      </c>
      <c r="M1200" s="21">
        <f>IFERROR(VLOOKUP(K1200,ORDEN_ERI!A:C,3,0),0)</f>
        <v>24</v>
      </c>
      <c r="N1200" s="30">
        <v>11139529</v>
      </c>
    </row>
    <row r="1201" spans="1:14" x14ac:dyDescent="0.25">
      <c r="A1201" s="21">
        <v>800094968</v>
      </c>
      <c r="B1201" s="18" t="s">
        <v>336</v>
      </c>
      <c r="C1201" s="18"/>
      <c r="D1201" s="18" t="s">
        <v>222</v>
      </c>
      <c r="E1201" s="18" t="s">
        <v>337</v>
      </c>
      <c r="F1201" s="18" t="s">
        <v>335</v>
      </c>
      <c r="G1201" s="22">
        <v>2017</v>
      </c>
      <c r="H1201" s="23">
        <v>43100</v>
      </c>
      <c r="I1201" s="18"/>
      <c r="J1201" s="18"/>
      <c r="K1201" s="21" t="s">
        <v>397</v>
      </c>
      <c r="L1201" s="21" t="str">
        <f>IFERROR(VLOOKUP(K1201,ORDEN_ERI!A:C,2,0),0)</f>
        <v>Gasto (ingreso) por impuestos, operaciones continuadas</v>
      </c>
      <c r="M1201" s="21">
        <f>IFERROR(VLOOKUP(K1201,ORDEN_ERI!A:C,3,0),0)</f>
        <v>24</v>
      </c>
      <c r="N1201" s="30">
        <v>8870793</v>
      </c>
    </row>
    <row r="1202" spans="1:14" x14ac:dyDescent="0.25">
      <c r="A1202" s="21">
        <v>800094968</v>
      </c>
      <c r="B1202" s="18" t="s">
        <v>336</v>
      </c>
      <c r="C1202" s="18"/>
      <c r="D1202" s="18" t="s">
        <v>222</v>
      </c>
      <c r="E1202" s="18" t="s">
        <v>337</v>
      </c>
      <c r="F1202" s="18" t="s">
        <v>335</v>
      </c>
      <c r="G1202" s="22">
        <v>2016</v>
      </c>
      <c r="H1202" s="23">
        <v>43100</v>
      </c>
      <c r="I1202" s="18"/>
      <c r="J1202" s="18"/>
      <c r="K1202" s="21" t="s">
        <v>12</v>
      </c>
      <c r="L1202" s="21" t="str">
        <f>IFERROR(VLOOKUP(K1202,ORDEN_ERI!A:C,2,0),0)</f>
        <v>Ganancia (pérdida) operaciones continuadas</v>
      </c>
      <c r="M1202" s="21">
        <f>IFERROR(VLOOKUP(K1202,ORDEN_ERI!A:C,3,0),0)</f>
        <v>26</v>
      </c>
      <c r="N1202" s="30">
        <v>37458085</v>
      </c>
    </row>
    <row r="1203" spans="1:14" x14ac:dyDescent="0.25">
      <c r="A1203" s="21">
        <v>800094968</v>
      </c>
      <c r="B1203" s="18" t="s">
        <v>336</v>
      </c>
      <c r="C1203" s="18"/>
      <c r="D1203" s="18" t="s">
        <v>222</v>
      </c>
      <c r="E1203" s="18" t="s">
        <v>337</v>
      </c>
      <c r="F1203" s="18" t="s">
        <v>335</v>
      </c>
      <c r="G1203" s="22">
        <v>2017</v>
      </c>
      <c r="H1203" s="23">
        <v>43100</v>
      </c>
      <c r="I1203" s="18"/>
      <c r="J1203" s="18"/>
      <c r="K1203" s="21" t="s">
        <v>12</v>
      </c>
      <c r="L1203" s="21" t="str">
        <f>IFERROR(VLOOKUP(K1203,ORDEN_ERI!A:C,2,0),0)</f>
        <v>Ganancia (pérdida) operaciones continuadas</v>
      </c>
      <c r="M1203" s="21">
        <f>IFERROR(VLOOKUP(K1203,ORDEN_ERI!A:C,3,0),0)</f>
        <v>26</v>
      </c>
      <c r="N1203" s="30">
        <v>24613982</v>
      </c>
    </row>
    <row r="1204" spans="1:14" x14ac:dyDescent="0.25">
      <c r="A1204" s="21">
        <v>800094968</v>
      </c>
      <c r="B1204" s="18" t="s">
        <v>336</v>
      </c>
      <c r="C1204" s="18"/>
      <c r="D1204" s="18" t="s">
        <v>222</v>
      </c>
      <c r="E1204" s="18" t="s">
        <v>337</v>
      </c>
      <c r="F1204" s="18" t="s">
        <v>335</v>
      </c>
      <c r="G1204" s="22">
        <v>2016</v>
      </c>
      <c r="H1204" s="23">
        <v>43100</v>
      </c>
      <c r="I1204" s="18"/>
      <c r="J1204" s="18"/>
      <c r="K1204" s="21" t="s">
        <v>13</v>
      </c>
      <c r="L1204" s="21" t="str">
        <f>IFERROR(VLOOKUP(K1204,ORDEN_ERI!A:C,2,0),0)</f>
        <v>Ganancia (pérdida)</v>
      </c>
      <c r="M1204" s="21">
        <f>IFERROR(VLOOKUP(K1204,ORDEN_ERI!A:C,3,0),0)</f>
        <v>28</v>
      </c>
      <c r="N1204" s="30">
        <v>37458085</v>
      </c>
    </row>
    <row r="1205" spans="1:14" x14ac:dyDescent="0.25">
      <c r="A1205" s="21">
        <v>800094968</v>
      </c>
      <c r="B1205" s="18" t="s">
        <v>336</v>
      </c>
      <c r="C1205" s="18"/>
      <c r="D1205" s="18" t="s">
        <v>222</v>
      </c>
      <c r="E1205" s="18" t="s">
        <v>337</v>
      </c>
      <c r="F1205" s="18" t="s">
        <v>335</v>
      </c>
      <c r="G1205" s="22">
        <v>2017</v>
      </c>
      <c r="H1205" s="23">
        <v>43100</v>
      </c>
      <c r="I1205" s="18"/>
      <c r="J1205" s="18"/>
      <c r="K1205" s="21" t="s">
        <v>13</v>
      </c>
      <c r="L1205" s="21" t="str">
        <f>IFERROR(VLOOKUP(K1205,ORDEN_ERI!A:C,2,0),0)</f>
        <v>Ganancia (pérdida)</v>
      </c>
      <c r="M1205" s="21">
        <f>IFERROR(VLOOKUP(K1205,ORDEN_ERI!A:C,3,0),0)</f>
        <v>28</v>
      </c>
      <c r="N1205" s="30">
        <v>24613982</v>
      </c>
    </row>
    <row r="1206" spans="1:14" x14ac:dyDescent="0.25">
      <c r="A1206" s="19">
        <v>900521357</v>
      </c>
      <c r="B1206" s="18" t="s">
        <v>175</v>
      </c>
      <c r="C1206" s="18"/>
      <c r="D1206" s="18" t="s">
        <v>291</v>
      </c>
      <c r="E1206" s="18" t="s">
        <v>388</v>
      </c>
      <c r="F1206" s="18" t="s">
        <v>339</v>
      </c>
      <c r="G1206" s="19">
        <v>2017</v>
      </c>
      <c r="H1206" s="24">
        <v>43100</v>
      </c>
      <c r="I1206" s="18"/>
      <c r="J1206" s="18"/>
      <c r="K1206" s="25" t="s">
        <v>1</v>
      </c>
      <c r="L1206" s="21" t="str">
        <f>IFERROR(VLOOKUP(K1206,ORDEN_ERI!A:C,2,0),0)</f>
        <v>Ingresos de actividades ordinarias</v>
      </c>
      <c r="M1206" s="21">
        <f>IFERROR(VLOOKUP(K1206,ORDEN_ERI!A:C,3,0),0)</f>
        <v>1</v>
      </c>
      <c r="N1206" s="31">
        <v>177555585</v>
      </c>
    </row>
    <row r="1207" spans="1:14" x14ac:dyDescent="0.25">
      <c r="A1207" s="19">
        <v>900521357</v>
      </c>
      <c r="B1207" s="18" t="s">
        <v>175</v>
      </c>
      <c r="C1207" s="18"/>
      <c r="D1207" s="18" t="s">
        <v>291</v>
      </c>
      <c r="E1207" s="18" t="s">
        <v>388</v>
      </c>
      <c r="F1207" s="18" t="s">
        <v>339</v>
      </c>
      <c r="G1207" s="19">
        <v>2016</v>
      </c>
      <c r="H1207" s="24">
        <v>43100</v>
      </c>
      <c r="I1207" s="18"/>
      <c r="J1207" s="18"/>
      <c r="K1207" s="25" t="s">
        <v>1</v>
      </c>
      <c r="L1207" s="21" t="str">
        <f>IFERROR(VLOOKUP(K1207,ORDEN_ERI!A:C,2,0),0)</f>
        <v>Ingresos de actividades ordinarias</v>
      </c>
      <c r="M1207" s="21">
        <f>IFERROR(VLOOKUP(K1207,ORDEN_ERI!A:C,3,0),0)</f>
        <v>1</v>
      </c>
      <c r="N1207" s="31">
        <v>93559915</v>
      </c>
    </row>
    <row r="1208" spans="1:14" x14ac:dyDescent="0.25">
      <c r="A1208" s="19">
        <v>900521357</v>
      </c>
      <c r="B1208" s="18" t="s">
        <v>175</v>
      </c>
      <c r="C1208" s="18"/>
      <c r="D1208" s="18" t="s">
        <v>291</v>
      </c>
      <c r="E1208" s="18" t="s">
        <v>388</v>
      </c>
      <c r="F1208" s="18" t="s">
        <v>339</v>
      </c>
      <c r="G1208" s="19">
        <v>2017</v>
      </c>
      <c r="H1208" s="24">
        <v>43100</v>
      </c>
      <c r="I1208" s="18"/>
      <c r="J1208" s="18"/>
      <c r="K1208" s="25" t="s">
        <v>2</v>
      </c>
      <c r="L1208" s="21" t="str">
        <f>IFERROR(VLOOKUP(K1208,ORDEN_ERI!A:C,2,0),0)</f>
        <v>Costo de ventas</v>
      </c>
      <c r="M1208" s="21">
        <f>IFERROR(VLOOKUP(K1208,ORDEN_ERI!A:C,3,0),0)</f>
        <v>2</v>
      </c>
      <c r="N1208" s="31">
        <v>153275099</v>
      </c>
    </row>
    <row r="1209" spans="1:14" x14ac:dyDescent="0.25">
      <c r="A1209" s="19">
        <v>900521357</v>
      </c>
      <c r="B1209" s="18" t="s">
        <v>175</v>
      </c>
      <c r="C1209" s="18"/>
      <c r="D1209" s="18" t="s">
        <v>291</v>
      </c>
      <c r="E1209" s="18" t="s">
        <v>388</v>
      </c>
      <c r="F1209" s="18" t="s">
        <v>339</v>
      </c>
      <c r="G1209" s="19">
        <v>2016</v>
      </c>
      <c r="H1209" s="24">
        <v>43100</v>
      </c>
      <c r="I1209" s="18"/>
      <c r="J1209" s="18"/>
      <c r="K1209" s="25" t="s">
        <v>2</v>
      </c>
      <c r="L1209" s="21" t="str">
        <f>IFERROR(VLOOKUP(K1209,ORDEN_ERI!A:C,2,0),0)</f>
        <v>Costo de ventas</v>
      </c>
      <c r="M1209" s="21">
        <f>IFERROR(VLOOKUP(K1209,ORDEN_ERI!A:C,3,0),0)</f>
        <v>2</v>
      </c>
      <c r="N1209" s="31">
        <v>82340030</v>
      </c>
    </row>
    <row r="1210" spans="1:14" x14ac:dyDescent="0.25">
      <c r="A1210" s="19">
        <v>900521357</v>
      </c>
      <c r="B1210" s="18" t="s">
        <v>175</v>
      </c>
      <c r="C1210" s="18"/>
      <c r="D1210" s="18" t="s">
        <v>291</v>
      </c>
      <c r="E1210" s="18" t="s">
        <v>388</v>
      </c>
      <c r="F1210" s="18" t="s">
        <v>339</v>
      </c>
      <c r="G1210" s="19">
        <v>2017</v>
      </c>
      <c r="H1210" s="24">
        <v>43100</v>
      </c>
      <c r="I1210" s="18"/>
      <c r="J1210" s="18"/>
      <c r="K1210" s="25" t="s">
        <v>3</v>
      </c>
      <c r="L1210" s="21" t="str">
        <f>IFERROR(VLOOKUP(K1210,ORDEN_ERI!A:C,2,0),0)</f>
        <v>Ganancia bruta</v>
      </c>
      <c r="M1210" s="21">
        <f>IFERROR(VLOOKUP(K1210,ORDEN_ERI!A:C,3,0),0)</f>
        <v>3</v>
      </c>
      <c r="N1210" s="31">
        <v>24280486</v>
      </c>
    </row>
    <row r="1211" spans="1:14" x14ac:dyDescent="0.25">
      <c r="A1211" s="19">
        <v>900521357</v>
      </c>
      <c r="B1211" s="18" t="s">
        <v>175</v>
      </c>
      <c r="C1211" s="18"/>
      <c r="D1211" s="18" t="s">
        <v>291</v>
      </c>
      <c r="E1211" s="18" t="s">
        <v>388</v>
      </c>
      <c r="F1211" s="18" t="s">
        <v>339</v>
      </c>
      <c r="G1211" s="19">
        <v>2016</v>
      </c>
      <c r="H1211" s="24">
        <v>43100</v>
      </c>
      <c r="I1211" s="18"/>
      <c r="J1211" s="18"/>
      <c r="K1211" s="25" t="s">
        <v>3</v>
      </c>
      <c r="L1211" s="21" t="str">
        <f>IFERROR(VLOOKUP(K1211,ORDEN_ERI!A:C,2,0),0)</f>
        <v>Ganancia bruta</v>
      </c>
      <c r="M1211" s="21">
        <f>IFERROR(VLOOKUP(K1211,ORDEN_ERI!A:C,3,0),0)</f>
        <v>3</v>
      </c>
      <c r="N1211" s="31">
        <v>11219885</v>
      </c>
    </row>
    <row r="1212" spans="1:14" x14ac:dyDescent="0.25">
      <c r="A1212" s="19">
        <v>900521357</v>
      </c>
      <c r="B1212" s="18" t="s">
        <v>175</v>
      </c>
      <c r="C1212" s="18"/>
      <c r="D1212" s="18" t="s">
        <v>291</v>
      </c>
      <c r="E1212" s="18" t="s">
        <v>388</v>
      </c>
      <c r="F1212" s="18" t="s">
        <v>339</v>
      </c>
      <c r="G1212" s="19">
        <v>2017</v>
      </c>
      <c r="H1212" s="24">
        <v>43100</v>
      </c>
      <c r="I1212" s="18"/>
      <c r="J1212" s="18"/>
      <c r="K1212" s="25" t="s">
        <v>4</v>
      </c>
      <c r="L1212" s="21" t="str">
        <f>IFERROR(VLOOKUP(K1212,ORDEN_ERI!A:C,2,0),0)</f>
        <v>Otros ingresos</v>
      </c>
      <c r="M1212" s="21">
        <f>IFERROR(VLOOKUP(K1212,ORDEN_ERI!A:C,3,0),0)</f>
        <v>9</v>
      </c>
      <c r="N1212" s="31">
        <v>1623605</v>
      </c>
    </row>
    <row r="1213" spans="1:14" x14ac:dyDescent="0.25">
      <c r="A1213" s="19">
        <v>900521357</v>
      </c>
      <c r="B1213" s="18" t="s">
        <v>175</v>
      </c>
      <c r="C1213" s="18"/>
      <c r="D1213" s="18" t="s">
        <v>291</v>
      </c>
      <c r="E1213" s="18" t="s">
        <v>388</v>
      </c>
      <c r="F1213" s="18" t="s">
        <v>339</v>
      </c>
      <c r="G1213" s="19">
        <v>2016</v>
      </c>
      <c r="H1213" s="24">
        <v>43100</v>
      </c>
      <c r="I1213" s="18"/>
      <c r="J1213" s="18"/>
      <c r="K1213" s="25" t="s">
        <v>4</v>
      </c>
      <c r="L1213" s="21" t="str">
        <f>IFERROR(VLOOKUP(K1213,ORDEN_ERI!A:C,2,0),0)</f>
        <v>Otros ingresos</v>
      </c>
      <c r="M1213" s="21">
        <f>IFERROR(VLOOKUP(K1213,ORDEN_ERI!A:C,3,0),0)</f>
        <v>9</v>
      </c>
      <c r="N1213" s="31">
        <v>505270</v>
      </c>
    </row>
    <row r="1214" spans="1:14" x14ac:dyDescent="0.25">
      <c r="A1214" s="19">
        <v>900521357</v>
      </c>
      <c r="B1214" s="18" t="s">
        <v>175</v>
      </c>
      <c r="C1214" s="18"/>
      <c r="D1214" s="18" t="s">
        <v>291</v>
      </c>
      <c r="E1214" s="18" t="s">
        <v>388</v>
      </c>
      <c r="F1214" s="18" t="s">
        <v>339</v>
      </c>
      <c r="G1214" s="19">
        <v>2017</v>
      </c>
      <c r="H1214" s="24">
        <v>43100</v>
      </c>
      <c r="I1214" s="18"/>
      <c r="J1214" s="18"/>
      <c r="K1214" s="25" t="s">
        <v>6</v>
      </c>
      <c r="L1214" s="21" t="str">
        <f>IFERROR(VLOOKUP(K1214,ORDEN_ERI!A:C,2,0),0)</f>
        <v>Gastos de administración</v>
      </c>
      <c r="M1214" s="21">
        <f>IFERROR(VLOOKUP(K1214,ORDEN_ERI!A:C,3,0),0)</f>
        <v>4</v>
      </c>
      <c r="N1214" s="31">
        <v>3445085</v>
      </c>
    </row>
    <row r="1215" spans="1:14" x14ac:dyDescent="0.25">
      <c r="A1215" s="19">
        <v>900521357</v>
      </c>
      <c r="B1215" s="18" t="s">
        <v>175</v>
      </c>
      <c r="C1215" s="18"/>
      <c r="D1215" s="18" t="s">
        <v>291</v>
      </c>
      <c r="E1215" s="18" t="s">
        <v>388</v>
      </c>
      <c r="F1215" s="18" t="s">
        <v>339</v>
      </c>
      <c r="G1215" s="19">
        <v>2016</v>
      </c>
      <c r="H1215" s="24">
        <v>43100</v>
      </c>
      <c r="I1215" s="18"/>
      <c r="J1215" s="18"/>
      <c r="K1215" s="25" t="s">
        <v>6</v>
      </c>
      <c r="L1215" s="21" t="str">
        <f>IFERROR(VLOOKUP(K1215,ORDEN_ERI!A:C,2,0),0)</f>
        <v>Gastos de administración</v>
      </c>
      <c r="M1215" s="21">
        <f>IFERROR(VLOOKUP(K1215,ORDEN_ERI!A:C,3,0),0)</f>
        <v>4</v>
      </c>
      <c r="N1215" s="31">
        <v>684394</v>
      </c>
    </row>
    <row r="1216" spans="1:14" x14ac:dyDescent="0.25">
      <c r="A1216" s="19">
        <v>900521357</v>
      </c>
      <c r="B1216" s="18" t="s">
        <v>175</v>
      </c>
      <c r="C1216" s="18"/>
      <c r="D1216" s="18" t="s">
        <v>291</v>
      </c>
      <c r="E1216" s="18" t="s">
        <v>388</v>
      </c>
      <c r="F1216" s="18" t="s">
        <v>339</v>
      </c>
      <c r="G1216" s="19">
        <v>2017</v>
      </c>
      <c r="H1216" s="24">
        <v>43100</v>
      </c>
      <c r="I1216" s="18"/>
      <c r="J1216" s="18"/>
      <c r="K1216" s="25" t="s">
        <v>395</v>
      </c>
      <c r="L1216" s="21" t="str">
        <f>IFERROR(VLOOKUP(K1216,ORDEN_ERI!A:C,2,0),0)</f>
        <v>Otros gastos, por función</v>
      </c>
      <c r="M1216" s="21">
        <f>IFERROR(VLOOKUP(K1216,ORDEN_ERI!A:C,3,0),0)</f>
        <v>6</v>
      </c>
      <c r="N1216" s="31">
        <v>2143169</v>
      </c>
    </row>
    <row r="1217" spans="1:14" x14ac:dyDescent="0.25">
      <c r="A1217" s="19">
        <v>900521357</v>
      </c>
      <c r="B1217" s="18" t="s">
        <v>175</v>
      </c>
      <c r="C1217" s="18"/>
      <c r="D1217" s="18" t="s">
        <v>291</v>
      </c>
      <c r="E1217" s="18" t="s">
        <v>388</v>
      </c>
      <c r="F1217" s="18" t="s">
        <v>339</v>
      </c>
      <c r="G1217" s="19">
        <v>2016</v>
      </c>
      <c r="H1217" s="24">
        <v>43100</v>
      </c>
      <c r="I1217" s="18"/>
      <c r="J1217" s="18"/>
      <c r="K1217" s="25" t="s">
        <v>395</v>
      </c>
      <c r="L1217" s="21" t="str">
        <f>IFERROR(VLOOKUP(K1217,ORDEN_ERI!A:C,2,0),0)</f>
        <v>Otros gastos, por función</v>
      </c>
      <c r="M1217" s="21">
        <f>IFERROR(VLOOKUP(K1217,ORDEN_ERI!A:C,3,0),0)</f>
        <v>6</v>
      </c>
      <c r="N1217" s="31">
        <v>1343479</v>
      </c>
    </row>
    <row r="1218" spans="1:14" x14ac:dyDescent="0.25">
      <c r="A1218" s="19">
        <v>900521357</v>
      </c>
      <c r="B1218" s="18" t="s">
        <v>175</v>
      </c>
      <c r="C1218" s="18"/>
      <c r="D1218" s="18" t="s">
        <v>291</v>
      </c>
      <c r="E1218" s="18" t="s">
        <v>388</v>
      </c>
      <c r="F1218" s="18" t="s">
        <v>339</v>
      </c>
      <c r="G1218" s="19">
        <v>2017</v>
      </c>
      <c r="H1218" s="24">
        <v>43100</v>
      </c>
      <c r="I1218" s="18"/>
      <c r="J1218" s="18"/>
      <c r="K1218" s="25" t="s">
        <v>8</v>
      </c>
      <c r="L1218" s="21" t="str">
        <f>IFERROR(VLOOKUP(K1218,ORDEN_ERI!A:C,2,0),0)</f>
        <v>Ganancia (pérdida) por actividades de operación</v>
      </c>
      <c r="M1218" s="21">
        <f>IFERROR(VLOOKUP(K1218,ORDEN_ERI!A:C,3,0),0)</f>
        <v>11</v>
      </c>
      <c r="N1218" s="31">
        <v>20315837</v>
      </c>
    </row>
    <row r="1219" spans="1:14" x14ac:dyDescent="0.25">
      <c r="A1219" s="19">
        <v>900521357</v>
      </c>
      <c r="B1219" s="18" t="s">
        <v>175</v>
      </c>
      <c r="C1219" s="18"/>
      <c r="D1219" s="18" t="s">
        <v>291</v>
      </c>
      <c r="E1219" s="18" t="s">
        <v>388</v>
      </c>
      <c r="F1219" s="18" t="s">
        <v>339</v>
      </c>
      <c r="G1219" s="19">
        <v>2016</v>
      </c>
      <c r="H1219" s="24">
        <v>43100</v>
      </c>
      <c r="I1219" s="18"/>
      <c r="J1219" s="18"/>
      <c r="K1219" s="25" t="s">
        <v>8</v>
      </c>
      <c r="L1219" s="21" t="str">
        <f>IFERROR(VLOOKUP(K1219,ORDEN_ERI!A:C,2,0),0)</f>
        <v>Ganancia (pérdida) por actividades de operación</v>
      </c>
      <c r="M1219" s="21">
        <f>IFERROR(VLOOKUP(K1219,ORDEN_ERI!A:C,3,0),0)</f>
        <v>11</v>
      </c>
      <c r="N1219" s="31">
        <v>9697282</v>
      </c>
    </row>
    <row r="1220" spans="1:14" x14ac:dyDescent="0.25">
      <c r="A1220" s="19">
        <v>900521357</v>
      </c>
      <c r="B1220" s="18" t="s">
        <v>175</v>
      </c>
      <c r="C1220" s="18"/>
      <c r="D1220" s="18" t="s">
        <v>291</v>
      </c>
      <c r="E1220" s="18" t="s">
        <v>388</v>
      </c>
      <c r="F1220" s="18" t="s">
        <v>339</v>
      </c>
      <c r="G1220" s="19">
        <v>2017</v>
      </c>
      <c r="H1220" s="24">
        <v>43100</v>
      </c>
      <c r="I1220" s="18"/>
      <c r="J1220" s="18"/>
      <c r="K1220" s="25" t="s">
        <v>10</v>
      </c>
      <c r="L1220" s="21" t="str">
        <f>IFERROR(VLOOKUP(K1220,ORDEN_ERI!A:C,2,0),0)</f>
        <v>Costos financieros</v>
      </c>
      <c r="M1220" s="21">
        <f>IFERROR(VLOOKUP(K1220,ORDEN_ERI!A:C,3,0),0)</f>
        <v>14</v>
      </c>
      <c r="N1220" s="31">
        <v>2307733</v>
      </c>
    </row>
    <row r="1221" spans="1:14" x14ac:dyDescent="0.25">
      <c r="A1221" s="19">
        <v>900521357</v>
      </c>
      <c r="B1221" s="18" t="s">
        <v>175</v>
      </c>
      <c r="C1221" s="18"/>
      <c r="D1221" s="18" t="s">
        <v>291</v>
      </c>
      <c r="E1221" s="18" t="s">
        <v>388</v>
      </c>
      <c r="F1221" s="18" t="s">
        <v>339</v>
      </c>
      <c r="G1221" s="19">
        <v>2016</v>
      </c>
      <c r="H1221" s="24">
        <v>43100</v>
      </c>
      <c r="I1221" s="18"/>
      <c r="J1221" s="18"/>
      <c r="K1221" s="25" t="s">
        <v>10</v>
      </c>
      <c r="L1221" s="21" t="str">
        <f>IFERROR(VLOOKUP(K1221,ORDEN_ERI!A:C,2,0),0)</f>
        <v>Costos financieros</v>
      </c>
      <c r="M1221" s="21">
        <f>IFERROR(VLOOKUP(K1221,ORDEN_ERI!A:C,3,0),0)</f>
        <v>14</v>
      </c>
      <c r="N1221" s="31">
        <v>1791211</v>
      </c>
    </row>
    <row r="1222" spans="1:14" x14ac:dyDescent="0.25">
      <c r="A1222" s="19">
        <v>900521357</v>
      </c>
      <c r="B1222" s="18" t="s">
        <v>175</v>
      </c>
      <c r="C1222" s="18"/>
      <c r="D1222" s="18" t="s">
        <v>291</v>
      </c>
      <c r="E1222" s="18" t="s">
        <v>388</v>
      </c>
      <c r="F1222" s="18" t="s">
        <v>339</v>
      </c>
      <c r="G1222" s="19">
        <v>2017</v>
      </c>
      <c r="H1222" s="24">
        <v>43100</v>
      </c>
      <c r="I1222" s="18"/>
      <c r="J1222" s="18"/>
      <c r="K1222" s="25" t="s">
        <v>11</v>
      </c>
      <c r="L1222" s="21" t="str">
        <f>IFERROR(VLOOKUP(K1222,ORDEN_ERI!A:C,2,0),0)</f>
        <v>Ganancia (pérdida), antes de impuestos</v>
      </c>
      <c r="M1222" s="21">
        <f>IFERROR(VLOOKUP(K1222,ORDEN_ERI!A:C,3,0),0)</f>
        <v>23</v>
      </c>
      <c r="N1222" s="31">
        <v>18008104</v>
      </c>
    </row>
    <row r="1223" spans="1:14" x14ac:dyDescent="0.25">
      <c r="A1223" s="19">
        <v>900521357</v>
      </c>
      <c r="B1223" s="18" t="s">
        <v>175</v>
      </c>
      <c r="C1223" s="18"/>
      <c r="D1223" s="18" t="s">
        <v>291</v>
      </c>
      <c r="E1223" s="18" t="s">
        <v>388</v>
      </c>
      <c r="F1223" s="18" t="s">
        <v>339</v>
      </c>
      <c r="G1223" s="19">
        <v>2016</v>
      </c>
      <c r="H1223" s="24">
        <v>43100</v>
      </c>
      <c r="I1223" s="18"/>
      <c r="J1223" s="18"/>
      <c r="K1223" s="25" t="s">
        <v>11</v>
      </c>
      <c r="L1223" s="21" t="str">
        <f>IFERROR(VLOOKUP(K1223,ORDEN_ERI!A:C,2,0),0)</f>
        <v>Ganancia (pérdida), antes de impuestos</v>
      </c>
      <c r="M1223" s="21">
        <f>IFERROR(VLOOKUP(K1223,ORDEN_ERI!A:C,3,0),0)</f>
        <v>23</v>
      </c>
      <c r="N1223" s="31">
        <v>7906071</v>
      </c>
    </row>
    <row r="1224" spans="1:14" x14ac:dyDescent="0.25">
      <c r="A1224" s="19">
        <v>900521357</v>
      </c>
      <c r="B1224" s="18" t="s">
        <v>175</v>
      </c>
      <c r="C1224" s="18"/>
      <c r="D1224" s="18" t="s">
        <v>291</v>
      </c>
      <c r="E1224" s="18" t="s">
        <v>388</v>
      </c>
      <c r="F1224" s="18" t="s">
        <v>339</v>
      </c>
      <c r="G1224" s="19">
        <v>2017</v>
      </c>
      <c r="H1224" s="24">
        <v>43100</v>
      </c>
      <c r="I1224" s="18"/>
      <c r="J1224" s="18"/>
      <c r="K1224" s="25" t="s">
        <v>397</v>
      </c>
      <c r="L1224" s="21" t="str">
        <f>IFERROR(VLOOKUP(K1224,ORDEN_ERI!A:C,2,0),0)</f>
        <v>Gasto (ingreso) por impuestos, operaciones continuadas</v>
      </c>
      <c r="M1224" s="21">
        <f>IFERROR(VLOOKUP(K1224,ORDEN_ERI!A:C,3,0),0)</f>
        <v>24</v>
      </c>
      <c r="N1224" s="31">
        <v>7240896</v>
      </c>
    </row>
    <row r="1225" spans="1:14" x14ac:dyDescent="0.25">
      <c r="A1225" s="19">
        <v>900521357</v>
      </c>
      <c r="B1225" s="18" t="s">
        <v>175</v>
      </c>
      <c r="C1225" s="18"/>
      <c r="D1225" s="18" t="s">
        <v>291</v>
      </c>
      <c r="E1225" s="18" t="s">
        <v>388</v>
      </c>
      <c r="F1225" s="18" t="s">
        <v>339</v>
      </c>
      <c r="G1225" s="19">
        <v>2016</v>
      </c>
      <c r="H1225" s="24">
        <v>43100</v>
      </c>
      <c r="I1225" s="18"/>
      <c r="J1225" s="18"/>
      <c r="K1225" s="25" t="s">
        <v>397</v>
      </c>
      <c r="L1225" s="21" t="str">
        <f>IFERROR(VLOOKUP(K1225,ORDEN_ERI!A:C,2,0),0)</f>
        <v>Gasto (ingreso) por impuestos, operaciones continuadas</v>
      </c>
      <c r="M1225" s="21">
        <f>IFERROR(VLOOKUP(K1225,ORDEN_ERI!A:C,3,0),0)</f>
        <v>24</v>
      </c>
      <c r="N1225" s="31">
        <v>3582619</v>
      </c>
    </row>
    <row r="1226" spans="1:14" x14ac:dyDescent="0.25">
      <c r="A1226" s="19">
        <v>900521357</v>
      </c>
      <c r="B1226" s="18" t="s">
        <v>175</v>
      </c>
      <c r="C1226" s="18"/>
      <c r="D1226" s="18" t="s">
        <v>291</v>
      </c>
      <c r="E1226" s="18" t="s">
        <v>388</v>
      </c>
      <c r="F1226" s="18" t="s">
        <v>339</v>
      </c>
      <c r="G1226" s="19">
        <v>2017</v>
      </c>
      <c r="H1226" s="24">
        <v>43100</v>
      </c>
      <c r="I1226" s="18"/>
      <c r="J1226" s="18"/>
      <c r="K1226" s="25" t="s">
        <v>12</v>
      </c>
      <c r="L1226" s="21" t="str">
        <f>IFERROR(VLOOKUP(K1226,ORDEN_ERI!A:C,2,0),0)</f>
        <v>Ganancia (pérdida) operaciones continuadas</v>
      </c>
      <c r="M1226" s="21">
        <f>IFERROR(VLOOKUP(K1226,ORDEN_ERI!A:C,3,0),0)</f>
        <v>26</v>
      </c>
      <c r="N1226" s="31">
        <v>10767208</v>
      </c>
    </row>
    <row r="1227" spans="1:14" x14ac:dyDescent="0.25">
      <c r="A1227" s="19">
        <v>900521357</v>
      </c>
      <c r="B1227" s="18" t="s">
        <v>175</v>
      </c>
      <c r="C1227" s="18"/>
      <c r="D1227" s="18" t="s">
        <v>291</v>
      </c>
      <c r="E1227" s="18" t="s">
        <v>388</v>
      </c>
      <c r="F1227" s="18" t="s">
        <v>339</v>
      </c>
      <c r="G1227" s="19">
        <v>2016</v>
      </c>
      <c r="H1227" s="24">
        <v>43100</v>
      </c>
      <c r="I1227" s="18"/>
      <c r="J1227" s="18"/>
      <c r="K1227" s="25" t="s">
        <v>12</v>
      </c>
      <c r="L1227" s="21" t="str">
        <f>IFERROR(VLOOKUP(K1227,ORDEN_ERI!A:C,2,0),0)</f>
        <v>Ganancia (pérdida) operaciones continuadas</v>
      </c>
      <c r="M1227" s="21">
        <f>IFERROR(VLOOKUP(K1227,ORDEN_ERI!A:C,3,0),0)</f>
        <v>26</v>
      </c>
      <c r="N1227" s="31">
        <v>4323452</v>
      </c>
    </row>
    <row r="1228" spans="1:14" x14ac:dyDescent="0.25">
      <c r="A1228" s="19">
        <v>900521357</v>
      </c>
      <c r="B1228" s="18" t="s">
        <v>175</v>
      </c>
      <c r="C1228" s="18"/>
      <c r="D1228" s="18" t="s">
        <v>291</v>
      </c>
      <c r="E1228" s="18" t="s">
        <v>388</v>
      </c>
      <c r="F1228" s="18" t="s">
        <v>339</v>
      </c>
      <c r="G1228" s="19">
        <v>2017</v>
      </c>
      <c r="H1228" s="24">
        <v>43100</v>
      </c>
      <c r="I1228" s="18"/>
      <c r="J1228" s="18"/>
      <c r="K1228" s="25" t="s">
        <v>13</v>
      </c>
      <c r="L1228" s="21" t="str">
        <f>IFERROR(VLOOKUP(K1228,ORDEN_ERI!A:C,2,0),0)</f>
        <v>Ganancia (pérdida)</v>
      </c>
      <c r="M1228" s="21">
        <f>IFERROR(VLOOKUP(K1228,ORDEN_ERI!A:C,3,0),0)</f>
        <v>28</v>
      </c>
      <c r="N1228" s="31">
        <v>10767208</v>
      </c>
    </row>
    <row r="1229" spans="1:14" x14ac:dyDescent="0.25">
      <c r="A1229" s="19">
        <v>900521357</v>
      </c>
      <c r="B1229" s="18" t="s">
        <v>175</v>
      </c>
      <c r="C1229" s="18"/>
      <c r="D1229" s="18" t="s">
        <v>291</v>
      </c>
      <c r="E1229" s="18" t="s">
        <v>388</v>
      </c>
      <c r="F1229" s="18" t="s">
        <v>339</v>
      </c>
      <c r="G1229" s="19">
        <v>2016</v>
      </c>
      <c r="H1229" s="24">
        <v>43100</v>
      </c>
      <c r="I1229" s="18"/>
      <c r="J1229" s="18"/>
      <c r="K1229" s="25" t="s">
        <v>13</v>
      </c>
      <c r="L1229" s="21" t="str">
        <f>IFERROR(VLOOKUP(K1229,ORDEN_ERI!A:C,2,0),0)</f>
        <v>Ganancia (pérdida)</v>
      </c>
      <c r="M1229" s="21">
        <f>IFERROR(VLOOKUP(K1229,ORDEN_ERI!A:C,3,0),0)</f>
        <v>28</v>
      </c>
      <c r="N1229" s="31">
        <v>4323452</v>
      </c>
    </row>
    <row r="1230" spans="1:14" x14ac:dyDescent="0.25">
      <c r="A1230" s="19">
        <v>800095951</v>
      </c>
      <c r="B1230" s="18" t="s">
        <v>338</v>
      </c>
      <c r="C1230" s="18"/>
      <c r="D1230" s="18" t="s">
        <v>291</v>
      </c>
      <c r="E1230" s="18" t="s">
        <v>228</v>
      </c>
      <c r="F1230" s="18" t="s">
        <v>339</v>
      </c>
      <c r="G1230" s="19">
        <v>2017</v>
      </c>
      <c r="H1230" s="24">
        <v>43100</v>
      </c>
      <c r="I1230" s="18"/>
      <c r="J1230" s="18"/>
      <c r="K1230" s="25" t="s">
        <v>1</v>
      </c>
      <c r="L1230" s="21" t="str">
        <f>IFERROR(VLOOKUP(K1230,ORDEN_ERI!A:C,2,0),0)</f>
        <v>Ingresos de actividades ordinarias</v>
      </c>
      <c r="M1230" s="21">
        <f>IFERROR(VLOOKUP(K1230,ORDEN_ERI!A:C,3,0),0)</f>
        <v>1</v>
      </c>
      <c r="N1230" s="31">
        <v>43064536</v>
      </c>
    </row>
    <row r="1231" spans="1:14" x14ac:dyDescent="0.25">
      <c r="A1231" s="19">
        <v>800095951</v>
      </c>
      <c r="B1231" s="18" t="s">
        <v>338</v>
      </c>
      <c r="C1231" s="18"/>
      <c r="D1231" s="18" t="s">
        <v>291</v>
      </c>
      <c r="E1231" s="18" t="s">
        <v>228</v>
      </c>
      <c r="F1231" s="18" t="s">
        <v>339</v>
      </c>
      <c r="G1231" s="19">
        <v>2016</v>
      </c>
      <c r="H1231" s="24">
        <v>43100</v>
      </c>
      <c r="I1231" s="18"/>
      <c r="J1231" s="18"/>
      <c r="K1231" s="25" t="s">
        <v>1</v>
      </c>
      <c r="L1231" s="21" t="str">
        <f>IFERROR(VLOOKUP(K1231,ORDEN_ERI!A:C,2,0),0)</f>
        <v>Ingresos de actividades ordinarias</v>
      </c>
      <c r="M1231" s="21">
        <f>IFERROR(VLOOKUP(K1231,ORDEN_ERI!A:C,3,0),0)</f>
        <v>1</v>
      </c>
      <c r="N1231" s="31">
        <v>21492705</v>
      </c>
    </row>
    <row r="1232" spans="1:14" x14ac:dyDescent="0.25">
      <c r="A1232" s="19">
        <v>800095951</v>
      </c>
      <c r="B1232" s="18" t="s">
        <v>338</v>
      </c>
      <c r="C1232" s="18"/>
      <c r="D1232" s="18" t="s">
        <v>291</v>
      </c>
      <c r="E1232" s="18" t="s">
        <v>228</v>
      </c>
      <c r="F1232" s="18" t="s">
        <v>339</v>
      </c>
      <c r="G1232" s="19">
        <v>2017</v>
      </c>
      <c r="H1232" s="24">
        <v>43100</v>
      </c>
      <c r="I1232" s="18"/>
      <c r="J1232" s="18"/>
      <c r="K1232" s="25" t="s">
        <v>2</v>
      </c>
      <c r="L1232" s="21" t="str">
        <f>IFERROR(VLOOKUP(K1232,ORDEN_ERI!A:C,2,0),0)</f>
        <v>Costo de ventas</v>
      </c>
      <c r="M1232" s="21">
        <f>IFERROR(VLOOKUP(K1232,ORDEN_ERI!A:C,3,0),0)</f>
        <v>2</v>
      </c>
      <c r="N1232" s="31">
        <v>33668799</v>
      </c>
    </row>
    <row r="1233" spans="1:14" x14ac:dyDescent="0.25">
      <c r="A1233" s="19">
        <v>800095951</v>
      </c>
      <c r="B1233" s="18" t="s">
        <v>338</v>
      </c>
      <c r="C1233" s="18"/>
      <c r="D1233" s="18" t="s">
        <v>291</v>
      </c>
      <c r="E1233" s="18" t="s">
        <v>228</v>
      </c>
      <c r="F1233" s="18" t="s">
        <v>339</v>
      </c>
      <c r="G1233" s="19">
        <v>2016</v>
      </c>
      <c r="H1233" s="24">
        <v>43100</v>
      </c>
      <c r="I1233" s="18"/>
      <c r="J1233" s="18"/>
      <c r="K1233" s="25" t="s">
        <v>2</v>
      </c>
      <c r="L1233" s="21" t="str">
        <f>IFERROR(VLOOKUP(K1233,ORDEN_ERI!A:C,2,0),0)</f>
        <v>Costo de ventas</v>
      </c>
      <c r="M1233" s="21">
        <f>IFERROR(VLOOKUP(K1233,ORDEN_ERI!A:C,3,0),0)</f>
        <v>2</v>
      </c>
      <c r="N1233" s="31">
        <v>15786774</v>
      </c>
    </row>
    <row r="1234" spans="1:14" x14ac:dyDescent="0.25">
      <c r="A1234" s="19">
        <v>800095951</v>
      </c>
      <c r="B1234" s="18" t="s">
        <v>338</v>
      </c>
      <c r="C1234" s="18"/>
      <c r="D1234" s="18" t="s">
        <v>291</v>
      </c>
      <c r="E1234" s="18" t="s">
        <v>228</v>
      </c>
      <c r="F1234" s="18" t="s">
        <v>339</v>
      </c>
      <c r="G1234" s="19">
        <v>2017</v>
      </c>
      <c r="H1234" s="24">
        <v>43100</v>
      </c>
      <c r="I1234" s="18"/>
      <c r="J1234" s="18"/>
      <c r="K1234" s="25" t="s">
        <v>3</v>
      </c>
      <c r="L1234" s="21" t="str">
        <f>IFERROR(VLOOKUP(K1234,ORDEN_ERI!A:C,2,0),0)</f>
        <v>Ganancia bruta</v>
      </c>
      <c r="M1234" s="21">
        <f>IFERROR(VLOOKUP(K1234,ORDEN_ERI!A:C,3,0),0)</f>
        <v>3</v>
      </c>
      <c r="N1234" s="31">
        <v>9395737</v>
      </c>
    </row>
    <row r="1235" spans="1:14" x14ac:dyDescent="0.25">
      <c r="A1235" s="19">
        <v>800095951</v>
      </c>
      <c r="B1235" s="18" t="s">
        <v>338</v>
      </c>
      <c r="C1235" s="18"/>
      <c r="D1235" s="18" t="s">
        <v>291</v>
      </c>
      <c r="E1235" s="18" t="s">
        <v>228</v>
      </c>
      <c r="F1235" s="18" t="s">
        <v>339</v>
      </c>
      <c r="G1235" s="19">
        <v>2016</v>
      </c>
      <c r="H1235" s="24">
        <v>43100</v>
      </c>
      <c r="I1235" s="18"/>
      <c r="J1235" s="18"/>
      <c r="K1235" s="25" t="s">
        <v>3</v>
      </c>
      <c r="L1235" s="21" t="str">
        <f>IFERROR(VLOOKUP(K1235,ORDEN_ERI!A:C,2,0),0)</f>
        <v>Ganancia bruta</v>
      </c>
      <c r="M1235" s="21">
        <f>IFERROR(VLOOKUP(K1235,ORDEN_ERI!A:C,3,0),0)</f>
        <v>3</v>
      </c>
      <c r="N1235" s="31">
        <v>5705931</v>
      </c>
    </row>
    <row r="1236" spans="1:14" x14ac:dyDescent="0.25">
      <c r="A1236" s="19">
        <v>800095951</v>
      </c>
      <c r="B1236" s="18" t="s">
        <v>338</v>
      </c>
      <c r="C1236" s="18"/>
      <c r="D1236" s="18" t="s">
        <v>291</v>
      </c>
      <c r="E1236" s="18" t="s">
        <v>228</v>
      </c>
      <c r="F1236" s="18" t="s">
        <v>339</v>
      </c>
      <c r="G1236" s="19">
        <v>2017</v>
      </c>
      <c r="H1236" s="24">
        <v>43100</v>
      </c>
      <c r="I1236" s="18"/>
      <c r="J1236" s="18"/>
      <c r="K1236" s="25" t="s">
        <v>4</v>
      </c>
      <c r="L1236" s="21" t="str">
        <f>IFERROR(VLOOKUP(K1236,ORDEN_ERI!A:C,2,0),0)</f>
        <v>Otros ingresos</v>
      </c>
      <c r="M1236" s="21">
        <f>IFERROR(VLOOKUP(K1236,ORDEN_ERI!A:C,3,0),0)</f>
        <v>9</v>
      </c>
      <c r="N1236" s="31">
        <v>78936</v>
      </c>
    </row>
    <row r="1237" spans="1:14" x14ac:dyDescent="0.25">
      <c r="A1237" s="19">
        <v>800095951</v>
      </c>
      <c r="B1237" s="18" t="s">
        <v>338</v>
      </c>
      <c r="C1237" s="18"/>
      <c r="D1237" s="18" t="s">
        <v>291</v>
      </c>
      <c r="E1237" s="18" t="s">
        <v>228</v>
      </c>
      <c r="F1237" s="18" t="s">
        <v>339</v>
      </c>
      <c r="G1237" s="19">
        <v>2016</v>
      </c>
      <c r="H1237" s="24">
        <v>43100</v>
      </c>
      <c r="I1237" s="18"/>
      <c r="J1237" s="18"/>
      <c r="K1237" s="25" t="s">
        <v>4</v>
      </c>
      <c r="L1237" s="21" t="str">
        <f>IFERROR(VLOOKUP(K1237,ORDEN_ERI!A:C,2,0),0)</f>
        <v>Otros ingresos</v>
      </c>
      <c r="M1237" s="21">
        <f>IFERROR(VLOOKUP(K1237,ORDEN_ERI!A:C,3,0),0)</f>
        <v>9</v>
      </c>
      <c r="N1237" s="31">
        <v>220323</v>
      </c>
    </row>
    <row r="1238" spans="1:14" x14ac:dyDescent="0.25">
      <c r="A1238" s="19">
        <v>800095951</v>
      </c>
      <c r="B1238" s="18" t="s">
        <v>338</v>
      </c>
      <c r="C1238" s="18"/>
      <c r="D1238" s="18" t="s">
        <v>291</v>
      </c>
      <c r="E1238" s="18" t="s">
        <v>228</v>
      </c>
      <c r="F1238" s="18" t="s">
        <v>339</v>
      </c>
      <c r="G1238" s="19">
        <v>2017</v>
      </c>
      <c r="H1238" s="24">
        <v>43100</v>
      </c>
      <c r="I1238" s="18"/>
      <c r="J1238" s="18"/>
      <c r="K1238" s="25" t="s">
        <v>394</v>
      </c>
      <c r="L1238" s="21" t="str">
        <f>IFERROR(VLOOKUP(K1238,ORDEN_ERI!A:C,2,0),0)</f>
        <v>Costos de distribución</v>
      </c>
      <c r="M1238" s="21">
        <f>IFERROR(VLOOKUP(K1238,ORDEN_ERI!A:C,3,0),0)</f>
        <v>7</v>
      </c>
      <c r="N1238" s="31">
        <v>5321636</v>
      </c>
    </row>
    <row r="1239" spans="1:14" x14ac:dyDescent="0.25">
      <c r="A1239" s="19">
        <v>800095951</v>
      </c>
      <c r="B1239" s="18" t="s">
        <v>338</v>
      </c>
      <c r="C1239" s="18"/>
      <c r="D1239" s="18" t="s">
        <v>291</v>
      </c>
      <c r="E1239" s="18" t="s">
        <v>228</v>
      </c>
      <c r="F1239" s="18" t="s">
        <v>339</v>
      </c>
      <c r="G1239" s="19">
        <v>2016</v>
      </c>
      <c r="H1239" s="24">
        <v>43100</v>
      </c>
      <c r="I1239" s="18"/>
      <c r="J1239" s="18"/>
      <c r="K1239" s="25" t="s">
        <v>394</v>
      </c>
      <c r="L1239" s="21" t="str">
        <f>IFERROR(VLOOKUP(K1239,ORDEN_ERI!A:C,2,0),0)</f>
        <v>Costos de distribución</v>
      </c>
      <c r="M1239" s="21">
        <f>IFERROR(VLOOKUP(K1239,ORDEN_ERI!A:C,3,0),0)</f>
        <v>7</v>
      </c>
      <c r="N1239" s="31">
        <v>3160146</v>
      </c>
    </row>
    <row r="1240" spans="1:14" x14ac:dyDescent="0.25">
      <c r="A1240" s="19">
        <v>800095951</v>
      </c>
      <c r="B1240" s="18" t="s">
        <v>338</v>
      </c>
      <c r="C1240" s="18"/>
      <c r="D1240" s="18" t="s">
        <v>291</v>
      </c>
      <c r="E1240" s="18" t="s">
        <v>228</v>
      </c>
      <c r="F1240" s="18" t="s">
        <v>339</v>
      </c>
      <c r="G1240" s="19">
        <v>2017</v>
      </c>
      <c r="H1240" s="24">
        <v>43100</v>
      </c>
      <c r="I1240" s="18"/>
      <c r="J1240" s="18"/>
      <c r="K1240" s="25" t="s">
        <v>8</v>
      </c>
      <c r="L1240" s="21" t="str">
        <f>IFERROR(VLOOKUP(K1240,ORDEN_ERI!A:C,2,0),0)</f>
        <v>Ganancia (pérdida) por actividades de operación</v>
      </c>
      <c r="M1240" s="21">
        <f>IFERROR(VLOOKUP(K1240,ORDEN_ERI!A:C,3,0),0)</f>
        <v>11</v>
      </c>
      <c r="N1240" s="31">
        <v>4153037</v>
      </c>
    </row>
    <row r="1241" spans="1:14" x14ac:dyDescent="0.25">
      <c r="A1241" s="19">
        <v>800095951</v>
      </c>
      <c r="B1241" s="18" t="s">
        <v>338</v>
      </c>
      <c r="C1241" s="18"/>
      <c r="D1241" s="18" t="s">
        <v>291</v>
      </c>
      <c r="E1241" s="18" t="s">
        <v>228</v>
      </c>
      <c r="F1241" s="18" t="s">
        <v>339</v>
      </c>
      <c r="G1241" s="19">
        <v>2016</v>
      </c>
      <c r="H1241" s="24">
        <v>43100</v>
      </c>
      <c r="I1241" s="18"/>
      <c r="J1241" s="18"/>
      <c r="K1241" s="25" t="s">
        <v>8</v>
      </c>
      <c r="L1241" s="21" t="str">
        <f>IFERROR(VLOOKUP(K1241,ORDEN_ERI!A:C,2,0),0)</f>
        <v>Ganancia (pérdida) por actividades de operación</v>
      </c>
      <c r="M1241" s="21">
        <f>IFERROR(VLOOKUP(K1241,ORDEN_ERI!A:C,3,0),0)</f>
        <v>11</v>
      </c>
      <c r="N1241" s="31">
        <v>2766108</v>
      </c>
    </row>
    <row r="1242" spans="1:14" x14ac:dyDescent="0.25">
      <c r="A1242" s="19">
        <v>800095951</v>
      </c>
      <c r="B1242" s="18" t="s">
        <v>338</v>
      </c>
      <c r="C1242" s="18"/>
      <c r="D1242" s="18" t="s">
        <v>291</v>
      </c>
      <c r="E1242" s="18" t="s">
        <v>228</v>
      </c>
      <c r="F1242" s="18" t="s">
        <v>339</v>
      </c>
      <c r="G1242" s="19">
        <v>2017</v>
      </c>
      <c r="H1242" s="24">
        <v>43100</v>
      </c>
      <c r="I1242" s="18"/>
      <c r="J1242" s="18"/>
      <c r="K1242" s="25" t="s">
        <v>10</v>
      </c>
      <c r="L1242" s="21" t="str">
        <f>IFERROR(VLOOKUP(K1242,ORDEN_ERI!A:C,2,0),0)</f>
        <v>Costos financieros</v>
      </c>
      <c r="M1242" s="21">
        <f>IFERROR(VLOOKUP(K1242,ORDEN_ERI!A:C,3,0),0)</f>
        <v>14</v>
      </c>
      <c r="N1242" s="31">
        <v>663793</v>
      </c>
    </row>
    <row r="1243" spans="1:14" x14ac:dyDescent="0.25">
      <c r="A1243" s="19">
        <v>800095951</v>
      </c>
      <c r="B1243" s="18" t="s">
        <v>338</v>
      </c>
      <c r="C1243" s="18"/>
      <c r="D1243" s="18" t="s">
        <v>291</v>
      </c>
      <c r="E1243" s="18" t="s">
        <v>228</v>
      </c>
      <c r="F1243" s="18" t="s">
        <v>339</v>
      </c>
      <c r="G1243" s="19">
        <v>2016</v>
      </c>
      <c r="H1243" s="24">
        <v>43100</v>
      </c>
      <c r="I1243" s="18"/>
      <c r="J1243" s="18"/>
      <c r="K1243" s="25" t="s">
        <v>10</v>
      </c>
      <c r="L1243" s="21" t="str">
        <f>IFERROR(VLOOKUP(K1243,ORDEN_ERI!A:C,2,0),0)</f>
        <v>Costos financieros</v>
      </c>
      <c r="M1243" s="21">
        <f>IFERROR(VLOOKUP(K1243,ORDEN_ERI!A:C,3,0),0)</f>
        <v>14</v>
      </c>
      <c r="N1243" s="31">
        <v>205217</v>
      </c>
    </row>
    <row r="1244" spans="1:14" x14ac:dyDescent="0.25">
      <c r="A1244" s="19">
        <v>800095951</v>
      </c>
      <c r="B1244" s="18" t="s">
        <v>338</v>
      </c>
      <c r="C1244" s="18"/>
      <c r="D1244" s="18" t="s">
        <v>291</v>
      </c>
      <c r="E1244" s="18" t="s">
        <v>228</v>
      </c>
      <c r="F1244" s="18" t="s">
        <v>339</v>
      </c>
      <c r="G1244" s="19">
        <v>2017</v>
      </c>
      <c r="H1244" s="24">
        <v>43100</v>
      </c>
      <c r="I1244" s="18"/>
      <c r="J1244" s="18"/>
      <c r="K1244" s="25" t="s">
        <v>11</v>
      </c>
      <c r="L1244" s="21" t="str">
        <f>IFERROR(VLOOKUP(K1244,ORDEN_ERI!A:C,2,0),0)</f>
        <v>Ganancia (pérdida), antes de impuestos</v>
      </c>
      <c r="M1244" s="21">
        <f>IFERROR(VLOOKUP(K1244,ORDEN_ERI!A:C,3,0),0)</f>
        <v>23</v>
      </c>
      <c r="N1244" s="31">
        <v>3489244</v>
      </c>
    </row>
    <row r="1245" spans="1:14" x14ac:dyDescent="0.25">
      <c r="A1245" s="19">
        <v>800095951</v>
      </c>
      <c r="B1245" s="18" t="s">
        <v>338</v>
      </c>
      <c r="C1245" s="18"/>
      <c r="D1245" s="18" t="s">
        <v>291</v>
      </c>
      <c r="E1245" s="18" t="s">
        <v>228</v>
      </c>
      <c r="F1245" s="18" t="s">
        <v>339</v>
      </c>
      <c r="G1245" s="19">
        <v>2016</v>
      </c>
      <c r="H1245" s="24">
        <v>43100</v>
      </c>
      <c r="I1245" s="18"/>
      <c r="J1245" s="18"/>
      <c r="K1245" s="25" t="s">
        <v>11</v>
      </c>
      <c r="L1245" s="21" t="str">
        <f>IFERROR(VLOOKUP(K1245,ORDEN_ERI!A:C,2,0),0)</f>
        <v>Ganancia (pérdida), antes de impuestos</v>
      </c>
      <c r="M1245" s="21">
        <f>IFERROR(VLOOKUP(K1245,ORDEN_ERI!A:C,3,0),0)</f>
        <v>23</v>
      </c>
      <c r="N1245" s="31">
        <v>2560891</v>
      </c>
    </row>
    <row r="1246" spans="1:14" x14ac:dyDescent="0.25">
      <c r="A1246" s="19">
        <v>800095951</v>
      </c>
      <c r="B1246" s="18" t="s">
        <v>338</v>
      </c>
      <c r="C1246" s="18"/>
      <c r="D1246" s="18" t="s">
        <v>291</v>
      </c>
      <c r="E1246" s="18" t="s">
        <v>228</v>
      </c>
      <c r="F1246" s="18" t="s">
        <v>339</v>
      </c>
      <c r="G1246" s="19">
        <v>2017</v>
      </c>
      <c r="H1246" s="24">
        <v>43100</v>
      </c>
      <c r="I1246" s="18"/>
      <c r="J1246" s="18"/>
      <c r="K1246" s="25" t="s">
        <v>397</v>
      </c>
      <c r="L1246" s="21" t="str">
        <f>IFERROR(VLOOKUP(K1246,ORDEN_ERI!A:C,2,0),0)</f>
        <v>Gasto (ingreso) por impuestos, operaciones continuadas</v>
      </c>
      <c r="M1246" s="21">
        <f>IFERROR(VLOOKUP(K1246,ORDEN_ERI!A:C,3,0),0)</f>
        <v>24</v>
      </c>
      <c r="N1246" s="31">
        <v>731079</v>
      </c>
    </row>
    <row r="1247" spans="1:14" x14ac:dyDescent="0.25">
      <c r="A1247" s="19">
        <v>800095951</v>
      </c>
      <c r="B1247" s="18" t="s">
        <v>338</v>
      </c>
      <c r="C1247" s="18"/>
      <c r="D1247" s="18" t="s">
        <v>291</v>
      </c>
      <c r="E1247" s="18" t="s">
        <v>228</v>
      </c>
      <c r="F1247" s="18" t="s">
        <v>339</v>
      </c>
      <c r="G1247" s="19">
        <v>2016</v>
      </c>
      <c r="H1247" s="24">
        <v>43100</v>
      </c>
      <c r="I1247" s="18"/>
      <c r="J1247" s="18"/>
      <c r="K1247" s="25" t="s">
        <v>397</v>
      </c>
      <c r="L1247" s="21" t="str">
        <f>IFERROR(VLOOKUP(K1247,ORDEN_ERI!A:C,2,0),0)</f>
        <v>Gasto (ingreso) por impuestos, operaciones continuadas</v>
      </c>
      <c r="M1247" s="21">
        <f>IFERROR(VLOOKUP(K1247,ORDEN_ERI!A:C,3,0),0)</f>
        <v>24</v>
      </c>
      <c r="N1247" s="31">
        <v>914275</v>
      </c>
    </row>
    <row r="1248" spans="1:14" x14ac:dyDescent="0.25">
      <c r="A1248" s="19">
        <v>800095951</v>
      </c>
      <c r="B1248" s="18" t="s">
        <v>338</v>
      </c>
      <c r="C1248" s="18"/>
      <c r="D1248" s="18" t="s">
        <v>291</v>
      </c>
      <c r="E1248" s="18" t="s">
        <v>228</v>
      </c>
      <c r="F1248" s="18" t="s">
        <v>339</v>
      </c>
      <c r="G1248" s="19">
        <v>2017</v>
      </c>
      <c r="H1248" s="24">
        <v>43100</v>
      </c>
      <c r="I1248" s="18"/>
      <c r="J1248" s="18"/>
      <c r="K1248" s="25" t="s">
        <v>12</v>
      </c>
      <c r="L1248" s="21" t="str">
        <f>IFERROR(VLOOKUP(K1248,ORDEN_ERI!A:C,2,0),0)</f>
        <v>Ganancia (pérdida) operaciones continuadas</v>
      </c>
      <c r="M1248" s="21">
        <f>IFERROR(VLOOKUP(K1248,ORDEN_ERI!A:C,3,0),0)</f>
        <v>26</v>
      </c>
      <c r="N1248" s="31">
        <v>2758165</v>
      </c>
    </row>
    <row r="1249" spans="1:14" x14ac:dyDescent="0.25">
      <c r="A1249" s="19">
        <v>800095951</v>
      </c>
      <c r="B1249" s="18" t="s">
        <v>338</v>
      </c>
      <c r="C1249" s="18"/>
      <c r="D1249" s="18" t="s">
        <v>291</v>
      </c>
      <c r="E1249" s="18" t="s">
        <v>228</v>
      </c>
      <c r="F1249" s="18" t="s">
        <v>339</v>
      </c>
      <c r="G1249" s="19">
        <v>2016</v>
      </c>
      <c r="H1249" s="24">
        <v>43100</v>
      </c>
      <c r="I1249" s="18"/>
      <c r="J1249" s="18"/>
      <c r="K1249" s="25" t="s">
        <v>12</v>
      </c>
      <c r="L1249" s="21" t="str">
        <f>IFERROR(VLOOKUP(K1249,ORDEN_ERI!A:C,2,0),0)</f>
        <v>Ganancia (pérdida) operaciones continuadas</v>
      </c>
      <c r="M1249" s="21">
        <f>IFERROR(VLOOKUP(K1249,ORDEN_ERI!A:C,3,0),0)</f>
        <v>26</v>
      </c>
      <c r="N1249" s="31">
        <v>1646616</v>
      </c>
    </row>
    <row r="1250" spans="1:14" x14ac:dyDescent="0.25">
      <c r="A1250" s="19">
        <v>800095951</v>
      </c>
      <c r="B1250" s="18" t="s">
        <v>338</v>
      </c>
      <c r="C1250" s="18"/>
      <c r="D1250" s="18" t="s">
        <v>291</v>
      </c>
      <c r="E1250" s="18" t="s">
        <v>228</v>
      </c>
      <c r="F1250" s="18" t="s">
        <v>339</v>
      </c>
      <c r="G1250" s="19">
        <v>2017</v>
      </c>
      <c r="H1250" s="24">
        <v>43100</v>
      </c>
      <c r="I1250" s="18"/>
      <c r="J1250" s="18"/>
      <c r="K1250" s="25" t="s">
        <v>13</v>
      </c>
      <c r="L1250" s="21" t="str">
        <f>IFERROR(VLOOKUP(K1250,ORDEN_ERI!A:C,2,0),0)</f>
        <v>Ganancia (pérdida)</v>
      </c>
      <c r="M1250" s="21">
        <f>IFERROR(VLOOKUP(K1250,ORDEN_ERI!A:C,3,0),0)</f>
        <v>28</v>
      </c>
      <c r="N1250" s="31">
        <v>2758165</v>
      </c>
    </row>
    <row r="1251" spans="1:14" x14ac:dyDescent="0.25">
      <c r="A1251" s="19">
        <v>800095951</v>
      </c>
      <c r="B1251" s="18" t="s">
        <v>338</v>
      </c>
      <c r="C1251" s="18"/>
      <c r="D1251" s="18" t="s">
        <v>291</v>
      </c>
      <c r="E1251" s="18" t="s">
        <v>228</v>
      </c>
      <c r="F1251" s="18" t="s">
        <v>339</v>
      </c>
      <c r="G1251" s="19">
        <v>2016</v>
      </c>
      <c r="H1251" s="24">
        <v>43100</v>
      </c>
      <c r="I1251" s="18"/>
      <c r="J1251" s="18"/>
      <c r="K1251" s="25" t="s">
        <v>13</v>
      </c>
      <c r="L1251" s="21" t="str">
        <f>IFERROR(VLOOKUP(K1251,ORDEN_ERI!A:C,2,0),0)</f>
        <v>Ganancia (pérdida)</v>
      </c>
      <c r="M1251" s="21">
        <f>IFERROR(VLOOKUP(K1251,ORDEN_ERI!A:C,3,0),0)</f>
        <v>28</v>
      </c>
      <c r="N1251" s="31">
        <v>1646616</v>
      </c>
    </row>
    <row r="1252" spans="1:14" x14ac:dyDescent="0.25">
      <c r="A1252" s="21">
        <v>830094920</v>
      </c>
      <c r="B1252" s="18" t="s">
        <v>350</v>
      </c>
      <c r="C1252" s="18"/>
      <c r="D1252" s="18" t="s">
        <v>222</v>
      </c>
      <c r="E1252" s="18" t="s">
        <v>351</v>
      </c>
      <c r="F1252" s="18" t="s">
        <v>339</v>
      </c>
      <c r="G1252" s="22">
        <v>2016</v>
      </c>
      <c r="H1252" s="23">
        <v>43100</v>
      </c>
      <c r="I1252" s="18"/>
      <c r="J1252" s="18"/>
      <c r="K1252" s="21" t="s">
        <v>1</v>
      </c>
      <c r="L1252" s="21" t="str">
        <f>IFERROR(VLOOKUP(K1252,ORDEN_ERI!A:C,2,0),0)</f>
        <v>Ingresos de actividades ordinarias</v>
      </c>
      <c r="M1252" s="21">
        <f>IFERROR(VLOOKUP(K1252,ORDEN_ERI!A:C,3,0),0)</f>
        <v>1</v>
      </c>
      <c r="N1252" s="30">
        <v>263221240</v>
      </c>
    </row>
    <row r="1253" spans="1:14" x14ac:dyDescent="0.25">
      <c r="A1253" s="21">
        <v>830094920</v>
      </c>
      <c r="B1253" s="18" t="s">
        <v>350</v>
      </c>
      <c r="C1253" s="18"/>
      <c r="D1253" s="18" t="s">
        <v>222</v>
      </c>
      <c r="E1253" s="18" t="s">
        <v>351</v>
      </c>
      <c r="F1253" s="18" t="s">
        <v>339</v>
      </c>
      <c r="G1253" s="22">
        <v>2017</v>
      </c>
      <c r="H1253" s="23">
        <v>43100</v>
      </c>
      <c r="I1253" s="18"/>
      <c r="J1253" s="18"/>
      <c r="K1253" s="21" t="s">
        <v>1</v>
      </c>
      <c r="L1253" s="21" t="str">
        <f>IFERROR(VLOOKUP(K1253,ORDEN_ERI!A:C,2,0),0)</f>
        <v>Ingresos de actividades ordinarias</v>
      </c>
      <c r="M1253" s="21">
        <f>IFERROR(VLOOKUP(K1253,ORDEN_ERI!A:C,3,0),0)</f>
        <v>1</v>
      </c>
      <c r="N1253" s="30">
        <v>173640302</v>
      </c>
    </row>
    <row r="1254" spans="1:14" x14ac:dyDescent="0.25">
      <c r="A1254" s="21">
        <v>830094920</v>
      </c>
      <c r="B1254" s="18" t="s">
        <v>350</v>
      </c>
      <c r="C1254" s="18"/>
      <c r="D1254" s="18" t="s">
        <v>222</v>
      </c>
      <c r="E1254" s="18" t="s">
        <v>351</v>
      </c>
      <c r="F1254" s="18" t="s">
        <v>339</v>
      </c>
      <c r="G1254" s="22">
        <v>2016</v>
      </c>
      <c r="H1254" s="23">
        <v>43100</v>
      </c>
      <c r="I1254" s="18"/>
      <c r="J1254" s="18"/>
      <c r="K1254" s="21" t="s">
        <v>2</v>
      </c>
      <c r="L1254" s="21" t="str">
        <f>IFERROR(VLOOKUP(K1254,ORDEN_ERI!A:C,2,0),0)</f>
        <v>Costo de ventas</v>
      </c>
      <c r="M1254" s="21">
        <f>IFERROR(VLOOKUP(K1254,ORDEN_ERI!A:C,3,0),0)</f>
        <v>2</v>
      </c>
      <c r="N1254" s="30">
        <v>154246917</v>
      </c>
    </row>
    <row r="1255" spans="1:14" x14ac:dyDescent="0.25">
      <c r="A1255" s="21">
        <v>830094920</v>
      </c>
      <c r="B1255" s="18" t="s">
        <v>350</v>
      </c>
      <c r="C1255" s="18"/>
      <c r="D1255" s="18" t="s">
        <v>222</v>
      </c>
      <c r="E1255" s="18" t="s">
        <v>351</v>
      </c>
      <c r="F1255" s="18" t="s">
        <v>339</v>
      </c>
      <c r="G1255" s="22">
        <v>2017</v>
      </c>
      <c r="H1255" s="23">
        <v>43100</v>
      </c>
      <c r="I1255" s="18"/>
      <c r="J1255" s="18"/>
      <c r="K1255" s="21" t="s">
        <v>2</v>
      </c>
      <c r="L1255" s="21" t="str">
        <f>IFERROR(VLOOKUP(K1255,ORDEN_ERI!A:C,2,0),0)</f>
        <v>Costo de ventas</v>
      </c>
      <c r="M1255" s="21">
        <f>IFERROR(VLOOKUP(K1255,ORDEN_ERI!A:C,3,0),0)</f>
        <v>2</v>
      </c>
      <c r="N1255" s="30">
        <v>122100524</v>
      </c>
    </row>
    <row r="1256" spans="1:14" x14ac:dyDescent="0.25">
      <c r="A1256" s="21">
        <v>830094920</v>
      </c>
      <c r="B1256" s="18" t="s">
        <v>350</v>
      </c>
      <c r="C1256" s="18"/>
      <c r="D1256" s="18" t="s">
        <v>222</v>
      </c>
      <c r="E1256" s="18" t="s">
        <v>351</v>
      </c>
      <c r="F1256" s="18" t="s">
        <v>339</v>
      </c>
      <c r="G1256" s="22">
        <v>2016</v>
      </c>
      <c r="H1256" s="23">
        <v>43100</v>
      </c>
      <c r="I1256" s="18"/>
      <c r="J1256" s="18"/>
      <c r="K1256" s="21" t="s">
        <v>3</v>
      </c>
      <c r="L1256" s="21" t="str">
        <f>IFERROR(VLOOKUP(K1256,ORDEN_ERI!A:C,2,0),0)</f>
        <v>Ganancia bruta</v>
      </c>
      <c r="M1256" s="21">
        <f>IFERROR(VLOOKUP(K1256,ORDEN_ERI!A:C,3,0),0)</f>
        <v>3</v>
      </c>
      <c r="N1256" s="30">
        <v>108974323</v>
      </c>
    </row>
    <row r="1257" spans="1:14" x14ac:dyDescent="0.25">
      <c r="A1257" s="21">
        <v>830094920</v>
      </c>
      <c r="B1257" s="18" t="s">
        <v>350</v>
      </c>
      <c r="C1257" s="18"/>
      <c r="D1257" s="18" t="s">
        <v>222</v>
      </c>
      <c r="E1257" s="18" t="s">
        <v>351</v>
      </c>
      <c r="F1257" s="18" t="s">
        <v>339</v>
      </c>
      <c r="G1257" s="22">
        <v>2017</v>
      </c>
      <c r="H1257" s="23">
        <v>43100</v>
      </c>
      <c r="I1257" s="18"/>
      <c r="J1257" s="18"/>
      <c r="K1257" s="21" t="s">
        <v>3</v>
      </c>
      <c r="L1257" s="21" t="str">
        <f>IFERROR(VLOOKUP(K1257,ORDEN_ERI!A:C,2,0),0)</f>
        <v>Ganancia bruta</v>
      </c>
      <c r="M1257" s="21">
        <f>IFERROR(VLOOKUP(K1257,ORDEN_ERI!A:C,3,0),0)</f>
        <v>3</v>
      </c>
      <c r="N1257" s="30">
        <v>51539778</v>
      </c>
    </row>
    <row r="1258" spans="1:14" x14ac:dyDescent="0.25">
      <c r="A1258" s="21">
        <v>830094920</v>
      </c>
      <c r="B1258" s="18" t="s">
        <v>350</v>
      </c>
      <c r="C1258" s="18"/>
      <c r="D1258" s="18" t="s">
        <v>222</v>
      </c>
      <c r="E1258" s="18" t="s">
        <v>351</v>
      </c>
      <c r="F1258" s="18" t="s">
        <v>339</v>
      </c>
      <c r="G1258" s="22">
        <v>2016</v>
      </c>
      <c r="H1258" s="23">
        <v>43100</v>
      </c>
      <c r="I1258" s="18"/>
      <c r="J1258" s="18"/>
      <c r="K1258" s="21" t="s">
        <v>4</v>
      </c>
      <c r="L1258" s="21" t="str">
        <f>IFERROR(VLOOKUP(K1258,ORDEN_ERI!A:C,2,0),0)</f>
        <v>Otros ingresos</v>
      </c>
      <c r="M1258" s="21">
        <f>IFERROR(VLOOKUP(K1258,ORDEN_ERI!A:C,3,0),0)</f>
        <v>9</v>
      </c>
      <c r="N1258" s="30">
        <v>15077335</v>
      </c>
    </row>
    <row r="1259" spans="1:14" x14ac:dyDescent="0.25">
      <c r="A1259" s="21">
        <v>830094920</v>
      </c>
      <c r="B1259" s="18" t="s">
        <v>350</v>
      </c>
      <c r="C1259" s="18"/>
      <c r="D1259" s="18" t="s">
        <v>222</v>
      </c>
      <c r="E1259" s="18" t="s">
        <v>351</v>
      </c>
      <c r="F1259" s="18" t="s">
        <v>339</v>
      </c>
      <c r="G1259" s="22">
        <v>2017</v>
      </c>
      <c r="H1259" s="23">
        <v>43100</v>
      </c>
      <c r="I1259" s="18"/>
      <c r="J1259" s="18"/>
      <c r="K1259" s="21" t="s">
        <v>4</v>
      </c>
      <c r="L1259" s="21" t="str">
        <f>IFERROR(VLOOKUP(K1259,ORDEN_ERI!A:C,2,0),0)</f>
        <v>Otros ingresos</v>
      </c>
      <c r="M1259" s="21">
        <f>IFERROR(VLOOKUP(K1259,ORDEN_ERI!A:C,3,0),0)</f>
        <v>9</v>
      </c>
      <c r="N1259" s="30">
        <v>6468199</v>
      </c>
    </row>
    <row r="1260" spans="1:14" x14ac:dyDescent="0.25">
      <c r="A1260" s="21">
        <v>830094920</v>
      </c>
      <c r="B1260" s="18" t="s">
        <v>350</v>
      </c>
      <c r="C1260" s="18"/>
      <c r="D1260" s="18" t="s">
        <v>222</v>
      </c>
      <c r="E1260" s="18" t="s">
        <v>351</v>
      </c>
      <c r="F1260" s="18" t="s">
        <v>339</v>
      </c>
      <c r="G1260" s="22">
        <v>2016</v>
      </c>
      <c r="H1260" s="23">
        <v>43100</v>
      </c>
      <c r="I1260" s="18"/>
      <c r="J1260" s="18"/>
      <c r="K1260" s="21" t="s">
        <v>394</v>
      </c>
      <c r="L1260" s="21" t="str">
        <f>IFERROR(VLOOKUP(K1260,ORDEN_ERI!A:C,2,0),0)</f>
        <v>Costos de distribución</v>
      </c>
      <c r="M1260" s="21">
        <f>IFERROR(VLOOKUP(K1260,ORDEN_ERI!A:C,3,0),0)</f>
        <v>7</v>
      </c>
      <c r="N1260" s="30">
        <v>2076660</v>
      </c>
    </row>
    <row r="1261" spans="1:14" x14ac:dyDescent="0.25">
      <c r="A1261" s="21">
        <v>830094920</v>
      </c>
      <c r="B1261" s="18" t="s">
        <v>350</v>
      </c>
      <c r="C1261" s="18"/>
      <c r="D1261" s="18" t="s">
        <v>222</v>
      </c>
      <c r="E1261" s="18" t="s">
        <v>351</v>
      </c>
      <c r="F1261" s="18" t="s">
        <v>339</v>
      </c>
      <c r="G1261" s="22">
        <v>2017</v>
      </c>
      <c r="H1261" s="23">
        <v>43100</v>
      </c>
      <c r="I1261" s="18"/>
      <c r="J1261" s="18"/>
      <c r="K1261" s="21" t="s">
        <v>394</v>
      </c>
      <c r="L1261" s="21" t="str">
        <f>IFERROR(VLOOKUP(K1261,ORDEN_ERI!A:C,2,0),0)</f>
        <v>Costos de distribución</v>
      </c>
      <c r="M1261" s="21">
        <f>IFERROR(VLOOKUP(K1261,ORDEN_ERI!A:C,3,0),0)</f>
        <v>7</v>
      </c>
      <c r="N1261" s="30">
        <v>1661536</v>
      </c>
    </row>
    <row r="1262" spans="1:14" x14ac:dyDescent="0.25">
      <c r="A1262" s="21">
        <v>830094920</v>
      </c>
      <c r="B1262" s="18" t="s">
        <v>350</v>
      </c>
      <c r="C1262" s="18"/>
      <c r="D1262" s="18" t="s">
        <v>222</v>
      </c>
      <c r="E1262" s="18" t="s">
        <v>351</v>
      </c>
      <c r="F1262" s="18" t="s">
        <v>339</v>
      </c>
      <c r="G1262" s="22">
        <v>2016</v>
      </c>
      <c r="H1262" s="23">
        <v>43100</v>
      </c>
      <c r="I1262" s="18"/>
      <c r="J1262" s="18"/>
      <c r="K1262" s="21" t="s">
        <v>6</v>
      </c>
      <c r="L1262" s="21" t="str">
        <f>IFERROR(VLOOKUP(K1262,ORDEN_ERI!A:C,2,0),0)</f>
        <v>Gastos de administración</v>
      </c>
      <c r="M1262" s="21">
        <f>IFERROR(VLOOKUP(K1262,ORDEN_ERI!A:C,3,0),0)</f>
        <v>4</v>
      </c>
      <c r="N1262" s="30">
        <v>39426080</v>
      </c>
    </row>
    <row r="1263" spans="1:14" x14ac:dyDescent="0.25">
      <c r="A1263" s="21">
        <v>830094920</v>
      </c>
      <c r="B1263" s="18" t="s">
        <v>350</v>
      </c>
      <c r="C1263" s="18"/>
      <c r="D1263" s="18" t="s">
        <v>222</v>
      </c>
      <c r="E1263" s="18" t="s">
        <v>351</v>
      </c>
      <c r="F1263" s="18" t="s">
        <v>339</v>
      </c>
      <c r="G1263" s="22">
        <v>2017</v>
      </c>
      <c r="H1263" s="23">
        <v>43100</v>
      </c>
      <c r="I1263" s="18"/>
      <c r="J1263" s="18"/>
      <c r="K1263" s="21" t="s">
        <v>6</v>
      </c>
      <c r="L1263" s="21" t="str">
        <f>IFERROR(VLOOKUP(K1263,ORDEN_ERI!A:C,2,0),0)</f>
        <v>Gastos de administración</v>
      </c>
      <c r="M1263" s="21">
        <f>IFERROR(VLOOKUP(K1263,ORDEN_ERI!A:C,3,0),0)</f>
        <v>4</v>
      </c>
      <c r="N1263" s="30">
        <v>29193833</v>
      </c>
    </row>
    <row r="1264" spans="1:14" x14ac:dyDescent="0.25">
      <c r="A1264" s="21">
        <v>830094920</v>
      </c>
      <c r="B1264" s="18" t="s">
        <v>350</v>
      </c>
      <c r="C1264" s="18"/>
      <c r="D1264" s="18" t="s">
        <v>222</v>
      </c>
      <c r="E1264" s="18" t="s">
        <v>351</v>
      </c>
      <c r="F1264" s="18" t="s">
        <v>339</v>
      </c>
      <c r="G1264" s="22">
        <v>2016</v>
      </c>
      <c r="H1264" s="23">
        <v>43100</v>
      </c>
      <c r="I1264" s="18"/>
      <c r="J1264" s="18"/>
      <c r="K1264" s="21" t="s">
        <v>395</v>
      </c>
      <c r="L1264" s="21" t="str">
        <f>IFERROR(VLOOKUP(K1264,ORDEN_ERI!A:C,2,0),0)</f>
        <v>Otros gastos, por función</v>
      </c>
      <c r="M1264" s="21">
        <f>IFERROR(VLOOKUP(K1264,ORDEN_ERI!A:C,3,0),0)</f>
        <v>6</v>
      </c>
      <c r="N1264" s="30">
        <v>16226847</v>
      </c>
    </row>
    <row r="1265" spans="1:14" x14ac:dyDescent="0.25">
      <c r="A1265" s="21">
        <v>830094920</v>
      </c>
      <c r="B1265" s="18" t="s">
        <v>350</v>
      </c>
      <c r="C1265" s="18"/>
      <c r="D1265" s="18" t="s">
        <v>222</v>
      </c>
      <c r="E1265" s="18" t="s">
        <v>351</v>
      </c>
      <c r="F1265" s="18" t="s">
        <v>339</v>
      </c>
      <c r="G1265" s="22">
        <v>2017</v>
      </c>
      <c r="H1265" s="23">
        <v>43100</v>
      </c>
      <c r="I1265" s="18"/>
      <c r="J1265" s="18"/>
      <c r="K1265" s="21" t="s">
        <v>395</v>
      </c>
      <c r="L1265" s="21" t="str">
        <f>IFERROR(VLOOKUP(K1265,ORDEN_ERI!A:C,2,0),0)</f>
        <v>Otros gastos, por función</v>
      </c>
      <c r="M1265" s="21">
        <f>IFERROR(VLOOKUP(K1265,ORDEN_ERI!A:C,3,0),0)</f>
        <v>6</v>
      </c>
      <c r="N1265" s="30">
        <v>6005765</v>
      </c>
    </row>
    <row r="1266" spans="1:14" x14ac:dyDescent="0.25">
      <c r="A1266" s="21">
        <v>830094920</v>
      </c>
      <c r="B1266" s="18" t="s">
        <v>350</v>
      </c>
      <c r="C1266" s="18"/>
      <c r="D1266" s="18" t="s">
        <v>222</v>
      </c>
      <c r="E1266" s="18" t="s">
        <v>351</v>
      </c>
      <c r="F1266" s="18" t="s">
        <v>339</v>
      </c>
      <c r="G1266" s="22">
        <v>2016</v>
      </c>
      <c r="H1266" s="23">
        <v>43100</v>
      </c>
      <c r="I1266" s="18"/>
      <c r="J1266" s="18"/>
      <c r="K1266" s="21" t="s">
        <v>8</v>
      </c>
      <c r="L1266" s="21" t="str">
        <f>IFERROR(VLOOKUP(K1266,ORDEN_ERI!A:C,2,0),0)</f>
        <v>Ganancia (pérdida) por actividades de operación</v>
      </c>
      <c r="M1266" s="21">
        <f>IFERROR(VLOOKUP(K1266,ORDEN_ERI!A:C,3,0),0)</f>
        <v>11</v>
      </c>
      <c r="N1266" s="30">
        <v>66322071</v>
      </c>
    </row>
    <row r="1267" spans="1:14" x14ac:dyDescent="0.25">
      <c r="A1267" s="21">
        <v>830094920</v>
      </c>
      <c r="B1267" s="18" t="s">
        <v>350</v>
      </c>
      <c r="C1267" s="18"/>
      <c r="D1267" s="18" t="s">
        <v>222</v>
      </c>
      <c r="E1267" s="18" t="s">
        <v>351</v>
      </c>
      <c r="F1267" s="18" t="s">
        <v>339</v>
      </c>
      <c r="G1267" s="22">
        <v>2017</v>
      </c>
      <c r="H1267" s="23">
        <v>43100</v>
      </c>
      <c r="I1267" s="18"/>
      <c r="J1267" s="18"/>
      <c r="K1267" s="21" t="s">
        <v>8</v>
      </c>
      <c r="L1267" s="21" t="str">
        <f>IFERROR(VLOOKUP(K1267,ORDEN_ERI!A:C,2,0),0)</f>
        <v>Ganancia (pérdida) por actividades de operación</v>
      </c>
      <c r="M1267" s="21">
        <f>IFERROR(VLOOKUP(K1267,ORDEN_ERI!A:C,3,0),0)</f>
        <v>11</v>
      </c>
      <c r="N1267" s="30">
        <v>21146843</v>
      </c>
    </row>
    <row r="1268" spans="1:14" x14ac:dyDescent="0.25">
      <c r="A1268" s="21">
        <v>830094920</v>
      </c>
      <c r="B1268" s="18" t="s">
        <v>350</v>
      </c>
      <c r="C1268" s="18"/>
      <c r="D1268" s="18" t="s">
        <v>222</v>
      </c>
      <c r="E1268" s="18" t="s">
        <v>351</v>
      </c>
      <c r="F1268" s="18" t="s">
        <v>339</v>
      </c>
      <c r="G1268" s="22">
        <v>2016</v>
      </c>
      <c r="H1268" s="23">
        <v>43100</v>
      </c>
      <c r="I1268" s="18"/>
      <c r="J1268" s="18"/>
      <c r="K1268" s="21" t="s">
        <v>9</v>
      </c>
      <c r="L1268" s="21" t="str">
        <f>IFERROR(VLOOKUP(K1268,ORDEN_ERI!A:C,2,0),0)</f>
        <v>Ingresos financieros</v>
      </c>
      <c r="M1268" s="21">
        <f>IFERROR(VLOOKUP(K1268,ORDEN_ERI!A:C,3,0),0)</f>
        <v>13</v>
      </c>
      <c r="N1268" s="30">
        <v>5949111</v>
      </c>
    </row>
    <row r="1269" spans="1:14" x14ac:dyDescent="0.25">
      <c r="A1269" s="21">
        <v>830094920</v>
      </c>
      <c r="B1269" s="18" t="s">
        <v>350</v>
      </c>
      <c r="C1269" s="18"/>
      <c r="D1269" s="18" t="s">
        <v>222</v>
      </c>
      <c r="E1269" s="18" t="s">
        <v>351</v>
      </c>
      <c r="F1269" s="18" t="s">
        <v>339</v>
      </c>
      <c r="G1269" s="22">
        <v>2017</v>
      </c>
      <c r="H1269" s="23">
        <v>43100</v>
      </c>
      <c r="I1269" s="18"/>
      <c r="J1269" s="18"/>
      <c r="K1269" s="21" t="s">
        <v>9</v>
      </c>
      <c r="L1269" s="21" t="str">
        <f>IFERROR(VLOOKUP(K1269,ORDEN_ERI!A:C,2,0),0)</f>
        <v>Ingresos financieros</v>
      </c>
      <c r="M1269" s="21">
        <f>IFERROR(VLOOKUP(K1269,ORDEN_ERI!A:C,3,0),0)</f>
        <v>13</v>
      </c>
      <c r="N1269" s="30">
        <v>11097081</v>
      </c>
    </row>
    <row r="1270" spans="1:14" x14ac:dyDescent="0.25">
      <c r="A1270" s="21">
        <v>830094920</v>
      </c>
      <c r="B1270" s="18" t="s">
        <v>350</v>
      </c>
      <c r="C1270" s="18"/>
      <c r="D1270" s="18" t="s">
        <v>222</v>
      </c>
      <c r="E1270" s="18" t="s">
        <v>351</v>
      </c>
      <c r="F1270" s="18" t="s">
        <v>339</v>
      </c>
      <c r="G1270" s="22">
        <v>2016</v>
      </c>
      <c r="H1270" s="23">
        <v>43100</v>
      </c>
      <c r="I1270" s="18"/>
      <c r="J1270" s="18"/>
      <c r="K1270" s="21" t="s">
        <v>10</v>
      </c>
      <c r="L1270" s="21" t="str">
        <f>IFERROR(VLOOKUP(K1270,ORDEN_ERI!A:C,2,0),0)</f>
        <v>Costos financieros</v>
      </c>
      <c r="M1270" s="21">
        <f>IFERROR(VLOOKUP(K1270,ORDEN_ERI!A:C,3,0),0)</f>
        <v>14</v>
      </c>
      <c r="N1270" s="30">
        <v>6649012</v>
      </c>
    </row>
    <row r="1271" spans="1:14" x14ac:dyDescent="0.25">
      <c r="A1271" s="21">
        <v>830094920</v>
      </c>
      <c r="B1271" s="18" t="s">
        <v>350</v>
      </c>
      <c r="C1271" s="18"/>
      <c r="D1271" s="18" t="s">
        <v>222</v>
      </c>
      <c r="E1271" s="18" t="s">
        <v>351</v>
      </c>
      <c r="F1271" s="18" t="s">
        <v>339</v>
      </c>
      <c r="G1271" s="22">
        <v>2017</v>
      </c>
      <c r="H1271" s="23">
        <v>43100</v>
      </c>
      <c r="I1271" s="18"/>
      <c r="J1271" s="18"/>
      <c r="K1271" s="21" t="s">
        <v>10</v>
      </c>
      <c r="L1271" s="21" t="str">
        <f>IFERROR(VLOOKUP(K1271,ORDEN_ERI!A:C,2,0),0)</f>
        <v>Costos financieros</v>
      </c>
      <c r="M1271" s="21">
        <f>IFERROR(VLOOKUP(K1271,ORDEN_ERI!A:C,3,0),0)</f>
        <v>14</v>
      </c>
      <c r="N1271" s="30">
        <v>6992681</v>
      </c>
    </row>
    <row r="1272" spans="1:14" x14ac:dyDescent="0.25">
      <c r="A1272" s="21">
        <v>830094920</v>
      </c>
      <c r="B1272" s="18" t="s">
        <v>350</v>
      </c>
      <c r="C1272" s="18"/>
      <c r="D1272" s="18" t="s">
        <v>222</v>
      </c>
      <c r="E1272" s="18" t="s">
        <v>351</v>
      </c>
      <c r="F1272" s="18" t="s">
        <v>339</v>
      </c>
      <c r="G1272" s="22">
        <v>2016</v>
      </c>
      <c r="H1272" s="23">
        <v>43100</v>
      </c>
      <c r="I1272" s="18"/>
      <c r="J1272" s="18"/>
      <c r="K1272" s="21" t="s">
        <v>28</v>
      </c>
      <c r="L1272" s="21" t="str">
        <f>IFERROR(VLOOKUP(K1272,ORDEN_ERI!A:C,2,0),0)</f>
        <v>Participación en las ganancias (pérdidas) de asociadas</v>
      </c>
      <c r="M1272" s="21">
        <f>IFERROR(VLOOKUP(K1272,ORDEN_ERI!A:C,3,0),0)</f>
        <v>17</v>
      </c>
      <c r="N1272" s="30">
        <v>25620406</v>
      </c>
    </row>
    <row r="1273" spans="1:14" x14ac:dyDescent="0.25">
      <c r="A1273" s="21">
        <v>830094920</v>
      </c>
      <c r="B1273" s="18" t="s">
        <v>350</v>
      </c>
      <c r="C1273" s="18"/>
      <c r="D1273" s="18" t="s">
        <v>222</v>
      </c>
      <c r="E1273" s="18" t="s">
        <v>351</v>
      </c>
      <c r="F1273" s="18" t="s">
        <v>339</v>
      </c>
      <c r="G1273" s="22">
        <v>2017</v>
      </c>
      <c r="H1273" s="23">
        <v>43100</v>
      </c>
      <c r="I1273" s="18"/>
      <c r="J1273" s="18"/>
      <c r="K1273" s="21" t="s">
        <v>28</v>
      </c>
      <c r="L1273" s="21" t="str">
        <f>IFERROR(VLOOKUP(K1273,ORDEN_ERI!A:C,2,0),0)</f>
        <v>Participación en las ganancias (pérdidas) de asociadas</v>
      </c>
      <c r="M1273" s="21">
        <f>IFERROR(VLOOKUP(K1273,ORDEN_ERI!A:C,3,0),0)</f>
        <v>17</v>
      </c>
      <c r="N1273" s="30">
        <v>30555644</v>
      </c>
    </row>
    <row r="1274" spans="1:14" x14ac:dyDescent="0.25">
      <c r="A1274" s="21">
        <v>830094920</v>
      </c>
      <c r="B1274" s="18" t="s">
        <v>350</v>
      </c>
      <c r="C1274" s="18"/>
      <c r="D1274" s="18" t="s">
        <v>222</v>
      </c>
      <c r="E1274" s="18" t="s">
        <v>351</v>
      </c>
      <c r="F1274" s="18" t="s">
        <v>339</v>
      </c>
      <c r="G1274" s="22">
        <v>2016</v>
      </c>
      <c r="H1274" s="23">
        <v>43100</v>
      </c>
      <c r="I1274" s="18"/>
      <c r="J1274" s="18"/>
      <c r="K1274" s="21" t="s">
        <v>11</v>
      </c>
      <c r="L1274" s="21" t="str">
        <f>IFERROR(VLOOKUP(K1274,ORDEN_ERI!A:C,2,0),0)</f>
        <v>Ganancia (pérdida), antes de impuestos</v>
      </c>
      <c r="M1274" s="21">
        <f>IFERROR(VLOOKUP(K1274,ORDEN_ERI!A:C,3,0),0)</f>
        <v>23</v>
      </c>
      <c r="N1274" s="30">
        <v>91242576</v>
      </c>
    </row>
    <row r="1275" spans="1:14" x14ac:dyDescent="0.25">
      <c r="A1275" s="21">
        <v>830094920</v>
      </c>
      <c r="B1275" s="18" t="s">
        <v>350</v>
      </c>
      <c r="C1275" s="18"/>
      <c r="D1275" s="18" t="s">
        <v>222</v>
      </c>
      <c r="E1275" s="18" t="s">
        <v>351</v>
      </c>
      <c r="F1275" s="18" t="s">
        <v>339</v>
      </c>
      <c r="G1275" s="22">
        <v>2017</v>
      </c>
      <c r="H1275" s="23">
        <v>43100</v>
      </c>
      <c r="I1275" s="18"/>
      <c r="J1275" s="18"/>
      <c r="K1275" s="21" t="s">
        <v>11</v>
      </c>
      <c r="L1275" s="21" t="str">
        <f>IFERROR(VLOOKUP(K1275,ORDEN_ERI!A:C,2,0),0)</f>
        <v>Ganancia (pérdida), antes de impuestos</v>
      </c>
      <c r="M1275" s="21">
        <f>IFERROR(VLOOKUP(K1275,ORDEN_ERI!A:C,3,0),0)</f>
        <v>23</v>
      </c>
      <c r="N1275" s="30">
        <v>55806887</v>
      </c>
    </row>
    <row r="1276" spans="1:14" x14ac:dyDescent="0.25">
      <c r="A1276" s="21">
        <v>830094920</v>
      </c>
      <c r="B1276" s="18" t="s">
        <v>350</v>
      </c>
      <c r="C1276" s="18"/>
      <c r="D1276" s="18" t="s">
        <v>222</v>
      </c>
      <c r="E1276" s="18" t="s">
        <v>351</v>
      </c>
      <c r="F1276" s="18" t="s">
        <v>339</v>
      </c>
      <c r="G1276" s="22">
        <v>2016</v>
      </c>
      <c r="H1276" s="23">
        <v>43100</v>
      </c>
      <c r="I1276" s="18"/>
      <c r="J1276" s="18"/>
      <c r="K1276" s="21" t="s">
        <v>397</v>
      </c>
      <c r="L1276" s="21" t="str">
        <f>IFERROR(VLOOKUP(K1276,ORDEN_ERI!A:C,2,0),0)</f>
        <v>Gasto (ingreso) por impuestos, operaciones continuadas</v>
      </c>
      <c r="M1276" s="21">
        <f>IFERROR(VLOOKUP(K1276,ORDEN_ERI!A:C,3,0),0)</f>
        <v>24</v>
      </c>
      <c r="N1276" s="30">
        <v>22816548</v>
      </c>
    </row>
    <row r="1277" spans="1:14" x14ac:dyDescent="0.25">
      <c r="A1277" s="21">
        <v>830094920</v>
      </c>
      <c r="B1277" s="18" t="s">
        <v>350</v>
      </c>
      <c r="C1277" s="18"/>
      <c r="D1277" s="18" t="s">
        <v>222</v>
      </c>
      <c r="E1277" s="18" t="s">
        <v>351</v>
      </c>
      <c r="F1277" s="18" t="s">
        <v>339</v>
      </c>
      <c r="G1277" s="22">
        <v>2017</v>
      </c>
      <c r="H1277" s="23">
        <v>43100</v>
      </c>
      <c r="I1277" s="18"/>
      <c r="J1277" s="18"/>
      <c r="K1277" s="21" t="s">
        <v>397</v>
      </c>
      <c r="L1277" s="21" t="str">
        <f>IFERROR(VLOOKUP(K1277,ORDEN_ERI!A:C,2,0),0)</f>
        <v>Gasto (ingreso) por impuestos, operaciones continuadas</v>
      </c>
      <c r="M1277" s="21">
        <f>IFERROR(VLOOKUP(K1277,ORDEN_ERI!A:C,3,0),0)</f>
        <v>24</v>
      </c>
      <c r="N1277" s="30">
        <v>9548962</v>
      </c>
    </row>
    <row r="1278" spans="1:14" x14ac:dyDescent="0.25">
      <c r="A1278" s="21">
        <v>830094920</v>
      </c>
      <c r="B1278" s="18" t="s">
        <v>350</v>
      </c>
      <c r="C1278" s="18"/>
      <c r="D1278" s="18" t="s">
        <v>222</v>
      </c>
      <c r="E1278" s="18" t="s">
        <v>351</v>
      </c>
      <c r="F1278" s="18" t="s">
        <v>339</v>
      </c>
      <c r="G1278" s="22">
        <v>2016</v>
      </c>
      <c r="H1278" s="23">
        <v>43100</v>
      </c>
      <c r="I1278" s="18"/>
      <c r="J1278" s="18"/>
      <c r="K1278" s="21" t="s">
        <v>12</v>
      </c>
      <c r="L1278" s="21" t="str">
        <f>IFERROR(VLOOKUP(K1278,ORDEN_ERI!A:C,2,0),0)</f>
        <v>Ganancia (pérdida) operaciones continuadas</v>
      </c>
      <c r="M1278" s="21">
        <f>IFERROR(VLOOKUP(K1278,ORDEN_ERI!A:C,3,0),0)</f>
        <v>26</v>
      </c>
      <c r="N1278" s="30">
        <v>68426028</v>
      </c>
    </row>
    <row r="1279" spans="1:14" x14ac:dyDescent="0.25">
      <c r="A1279" s="21">
        <v>830094920</v>
      </c>
      <c r="B1279" s="18" t="s">
        <v>350</v>
      </c>
      <c r="C1279" s="18"/>
      <c r="D1279" s="18" t="s">
        <v>222</v>
      </c>
      <c r="E1279" s="18" t="s">
        <v>351</v>
      </c>
      <c r="F1279" s="18" t="s">
        <v>339</v>
      </c>
      <c r="G1279" s="22">
        <v>2017</v>
      </c>
      <c r="H1279" s="23">
        <v>43100</v>
      </c>
      <c r="I1279" s="18"/>
      <c r="J1279" s="18"/>
      <c r="K1279" s="21" t="s">
        <v>12</v>
      </c>
      <c r="L1279" s="21" t="str">
        <f>IFERROR(VLOOKUP(K1279,ORDEN_ERI!A:C,2,0),0)</f>
        <v>Ganancia (pérdida) operaciones continuadas</v>
      </c>
      <c r="M1279" s="21">
        <f>IFERROR(VLOOKUP(K1279,ORDEN_ERI!A:C,3,0),0)</f>
        <v>26</v>
      </c>
      <c r="N1279" s="30">
        <v>46257925</v>
      </c>
    </row>
    <row r="1280" spans="1:14" x14ac:dyDescent="0.25">
      <c r="A1280" s="21">
        <v>830094920</v>
      </c>
      <c r="B1280" s="18" t="s">
        <v>350</v>
      </c>
      <c r="C1280" s="18"/>
      <c r="D1280" s="18" t="s">
        <v>222</v>
      </c>
      <c r="E1280" s="18" t="s">
        <v>351</v>
      </c>
      <c r="F1280" s="18" t="s">
        <v>339</v>
      </c>
      <c r="G1280" s="22">
        <v>2016</v>
      </c>
      <c r="H1280" s="23">
        <v>43100</v>
      </c>
      <c r="I1280" s="18"/>
      <c r="J1280" s="18"/>
      <c r="K1280" s="21" t="s">
        <v>13</v>
      </c>
      <c r="L1280" s="21" t="str">
        <f>IFERROR(VLOOKUP(K1280,ORDEN_ERI!A:C,2,0),0)</f>
        <v>Ganancia (pérdida)</v>
      </c>
      <c r="M1280" s="21">
        <f>IFERROR(VLOOKUP(K1280,ORDEN_ERI!A:C,3,0),0)</f>
        <v>28</v>
      </c>
      <c r="N1280" s="30">
        <v>68426028</v>
      </c>
    </row>
    <row r="1281" spans="1:14" x14ac:dyDescent="0.25">
      <c r="A1281" s="21">
        <v>830094920</v>
      </c>
      <c r="B1281" s="18" t="s">
        <v>350</v>
      </c>
      <c r="C1281" s="18"/>
      <c r="D1281" s="18" t="s">
        <v>222</v>
      </c>
      <c r="E1281" s="18" t="s">
        <v>351</v>
      </c>
      <c r="F1281" s="18" t="s">
        <v>339</v>
      </c>
      <c r="G1281" s="22">
        <v>2017</v>
      </c>
      <c r="H1281" s="23">
        <v>43100</v>
      </c>
      <c r="I1281" s="18"/>
      <c r="J1281" s="18"/>
      <c r="K1281" s="21" t="s">
        <v>13</v>
      </c>
      <c r="L1281" s="21" t="str">
        <f>IFERROR(VLOOKUP(K1281,ORDEN_ERI!A:C,2,0),0)</f>
        <v>Ganancia (pérdida)</v>
      </c>
      <c r="M1281" s="21">
        <f>IFERROR(VLOOKUP(K1281,ORDEN_ERI!A:C,3,0),0)</f>
        <v>28</v>
      </c>
      <c r="N1281" s="30">
        <v>46257925</v>
      </c>
    </row>
    <row r="1282" spans="1:14" x14ac:dyDescent="0.25">
      <c r="A1282" s="21">
        <v>800233881</v>
      </c>
      <c r="B1282" s="18" t="s">
        <v>161</v>
      </c>
      <c r="C1282" s="18"/>
      <c r="D1282" s="18" t="s">
        <v>222</v>
      </c>
      <c r="E1282" s="18" t="s">
        <v>223</v>
      </c>
      <c r="F1282" s="18" t="s">
        <v>333</v>
      </c>
      <c r="G1282" s="22">
        <v>2016</v>
      </c>
      <c r="H1282" s="23">
        <v>43100</v>
      </c>
      <c r="I1282" s="18"/>
      <c r="J1282" s="18"/>
      <c r="K1282" s="21" t="s">
        <v>1</v>
      </c>
      <c r="L1282" s="21" t="str">
        <f>IFERROR(VLOOKUP(K1282,ORDEN_ERI!A:C,2,0),0)</f>
        <v>Ingresos de actividades ordinarias</v>
      </c>
      <c r="M1282" s="21">
        <f>IFERROR(VLOOKUP(K1282,ORDEN_ERI!A:C,3,0),0)</f>
        <v>1</v>
      </c>
      <c r="N1282" s="30">
        <v>287662536</v>
      </c>
    </row>
    <row r="1283" spans="1:14" x14ac:dyDescent="0.25">
      <c r="A1283" s="21">
        <v>800233881</v>
      </c>
      <c r="B1283" s="18" t="s">
        <v>161</v>
      </c>
      <c r="C1283" s="18"/>
      <c r="D1283" s="18" t="s">
        <v>222</v>
      </c>
      <c r="E1283" s="18" t="s">
        <v>223</v>
      </c>
      <c r="F1283" s="18" t="s">
        <v>333</v>
      </c>
      <c r="G1283" s="22">
        <v>2017</v>
      </c>
      <c r="H1283" s="23">
        <v>43100</v>
      </c>
      <c r="I1283" s="18"/>
      <c r="J1283" s="18"/>
      <c r="K1283" s="21" t="s">
        <v>1</v>
      </c>
      <c r="L1283" s="21" t="str">
        <f>IFERROR(VLOOKUP(K1283,ORDEN_ERI!A:C,2,0),0)</f>
        <v>Ingresos de actividades ordinarias</v>
      </c>
      <c r="M1283" s="21">
        <f>IFERROR(VLOOKUP(K1283,ORDEN_ERI!A:C,3,0),0)</f>
        <v>1</v>
      </c>
      <c r="N1283" s="30">
        <v>234345709</v>
      </c>
    </row>
    <row r="1284" spans="1:14" x14ac:dyDescent="0.25">
      <c r="A1284" s="21">
        <v>800233881</v>
      </c>
      <c r="B1284" s="18" t="s">
        <v>161</v>
      </c>
      <c r="C1284" s="18"/>
      <c r="D1284" s="18" t="s">
        <v>222</v>
      </c>
      <c r="E1284" s="18" t="s">
        <v>223</v>
      </c>
      <c r="F1284" s="18" t="s">
        <v>333</v>
      </c>
      <c r="G1284" s="22">
        <v>2016</v>
      </c>
      <c r="H1284" s="23">
        <v>43100</v>
      </c>
      <c r="I1284" s="18"/>
      <c r="J1284" s="18"/>
      <c r="K1284" s="21" t="s">
        <v>2</v>
      </c>
      <c r="L1284" s="21" t="str">
        <f>IFERROR(VLOOKUP(K1284,ORDEN_ERI!A:C,2,0),0)</f>
        <v>Costo de ventas</v>
      </c>
      <c r="M1284" s="21">
        <f>IFERROR(VLOOKUP(K1284,ORDEN_ERI!A:C,3,0),0)</f>
        <v>2</v>
      </c>
      <c r="N1284" s="30">
        <v>248952043</v>
      </c>
    </row>
    <row r="1285" spans="1:14" x14ac:dyDescent="0.25">
      <c r="A1285" s="21">
        <v>800233881</v>
      </c>
      <c r="B1285" s="18" t="s">
        <v>161</v>
      </c>
      <c r="C1285" s="18"/>
      <c r="D1285" s="18" t="s">
        <v>222</v>
      </c>
      <c r="E1285" s="18" t="s">
        <v>223</v>
      </c>
      <c r="F1285" s="18" t="s">
        <v>333</v>
      </c>
      <c r="G1285" s="22">
        <v>2017</v>
      </c>
      <c r="H1285" s="23">
        <v>43100</v>
      </c>
      <c r="I1285" s="18"/>
      <c r="J1285" s="18"/>
      <c r="K1285" s="21" t="s">
        <v>2</v>
      </c>
      <c r="L1285" s="21" t="str">
        <f>IFERROR(VLOOKUP(K1285,ORDEN_ERI!A:C,2,0),0)</f>
        <v>Costo de ventas</v>
      </c>
      <c r="M1285" s="21">
        <f>IFERROR(VLOOKUP(K1285,ORDEN_ERI!A:C,3,0),0)</f>
        <v>2</v>
      </c>
      <c r="N1285" s="30">
        <v>226342955</v>
      </c>
    </row>
    <row r="1286" spans="1:14" x14ac:dyDescent="0.25">
      <c r="A1286" s="21">
        <v>800233881</v>
      </c>
      <c r="B1286" s="18" t="s">
        <v>161</v>
      </c>
      <c r="C1286" s="18"/>
      <c r="D1286" s="18" t="s">
        <v>222</v>
      </c>
      <c r="E1286" s="18" t="s">
        <v>223</v>
      </c>
      <c r="F1286" s="18" t="s">
        <v>333</v>
      </c>
      <c r="G1286" s="22">
        <v>2016</v>
      </c>
      <c r="H1286" s="23">
        <v>43100</v>
      </c>
      <c r="I1286" s="18"/>
      <c r="J1286" s="18"/>
      <c r="K1286" s="21" t="s">
        <v>3</v>
      </c>
      <c r="L1286" s="21" t="str">
        <f>IFERROR(VLOOKUP(K1286,ORDEN_ERI!A:C,2,0),0)</f>
        <v>Ganancia bruta</v>
      </c>
      <c r="M1286" s="21">
        <f>IFERROR(VLOOKUP(K1286,ORDEN_ERI!A:C,3,0),0)</f>
        <v>3</v>
      </c>
      <c r="N1286" s="30">
        <v>38710493</v>
      </c>
    </row>
    <row r="1287" spans="1:14" x14ac:dyDescent="0.25">
      <c r="A1287" s="21">
        <v>800233881</v>
      </c>
      <c r="B1287" s="18" t="s">
        <v>161</v>
      </c>
      <c r="C1287" s="18"/>
      <c r="D1287" s="18" t="s">
        <v>222</v>
      </c>
      <c r="E1287" s="18" t="s">
        <v>223</v>
      </c>
      <c r="F1287" s="18" t="s">
        <v>333</v>
      </c>
      <c r="G1287" s="22">
        <v>2017</v>
      </c>
      <c r="H1287" s="23">
        <v>43100</v>
      </c>
      <c r="I1287" s="18"/>
      <c r="J1287" s="18"/>
      <c r="K1287" s="21" t="s">
        <v>3</v>
      </c>
      <c r="L1287" s="21" t="str">
        <f>IFERROR(VLOOKUP(K1287,ORDEN_ERI!A:C,2,0),0)</f>
        <v>Ganancia bruta</v>
      </c>
      <c r="M1287" s="21">
        <f>IFERROR(VLOOKUP(K1287,ORDEN_ERI!A:C,3,0),0)</f>
        <v>3</v>
      </c>
      <c r="N1287" s="30">
        <v>8002754</v>
      </c>
    </row>
    <row r="1288" spans="1:14" x14ac:dyDescent="0.25">
      <c r="A1288" s="21">
        <v>800233881</v>
      </c>
      <c r="B1288" s="18" t="s">
        <v>161</v>
      </c>
      <c r="C1288" s="18"/>
      <c r="D1288" s="18" t="s">
        <v>222</v>
      </c>
      <c r="E1288" s="18" t="s">
        <v>223</v>
      </c>
      <c r="F1288" s="18" t="s">
        <v>333</v>
      </c>
      <c r="G1288" s="22">
        <v>2016</v>
      </c>
      <c r="H1288" s="23">
        <v>43100</v>
      </c>
      <c r="I1288" s="18"/>
      <c r="J1288" s="18"/>
      <c r="K1288" s="21" t="s">
        <v>4</v>
      </c>
      <c r="L1288" s="21" t="str">
        <f>IFERROR(VLOOKUP(K1288,ORDEN_ERI!A:C,2,0),0)</f>
        <v>Otros ingresos</v>
      </c>
      <c r="M1288" s="21">
        <f>IFERROR(VLOOKUP(K1288,ORDEN_ERI!A:C,3,0),0)</f>
        <v>9</v>
      </c>
      <c r="N1288" s="30">
        <v>14943423</v>
      </c>
    </row>
    <row r="1289" spans="1:14" x14ac:dyDescent="0.25">
      <c r="A1289" s="21">
        <v>800233881</v>
      </c>
      <c r="B1289" s="18" t="s">
        <v>161</v>
      </c>
      <c r="C1289" s="18"/>
      <c r="D1289" s="18" t="s">
        <v>222</v>
      </c>
      <c r="E1289" s="18" t="s">
        <v>223</v>
      </c>
      <c r="F1289" s="18" t="s">
        <v>333</v>
      </c>
      <c r="G1289" s="22">
        <v>2017</v>
      </c>
      <c r="H1289" s="23">
        <v>43100</v>
      </c>
      <c r="I1289" s="18"/>
      <c r="J1289" s="18"/>
      <c r="K1289" s="21" t="s">
        <v>4</v>
      </c>
      <c r="L1289" s="21" t="str">
        <f>IFERROR(VLOOKUP(K1289,ORDEN_ERI!A:C,2,0),0)</f>
        <v>Otros ingresos</v>
      </c>
      <c r="M1289" s="21">
        <f>IFERROR(VLOOKUP(K1289,ORDEN_ERI!A:C,3,0),0)</f>
        <v>9</v>
      </c>
      <c r="N1289" s="30">
        <v>8220217</v>
      </c>
    </row>
    <row r="1290" spans="1:14" x14ac:dyDescent="0.25">
      <c r="A1290" s="21">
        <v>800233881</v>
      </c>
      <c r="B1290" s="18" t="s">
        <v>161</v>
      </c>
      <c r="C1290" s="18"/>
      <c r="D1290" s="18" t="s">
        <v>222</v>
      </c>
      <c r="E1290" s="18" t="s">
        <v>223</v>
      </c>
      <c r="F1290" s="18" t="s">
        <v>333</v>
      </c>
      <c r="G1290" s="22">
        <v>2016</v>
      </c>
      <c r="H1290" s="23">
        <v>43100</v>
      </c>
      <c r="I1290" s="18"/>
      <c r="J1290" s="18"/>
      <c r="K1290" s="21" t="s">
        <v>6</v>
      </c>
      <c r="L1290" s="21" t="str">
        <f>IFERROR(VLOOKUP(K1290,ORDEN_ERI!A:C,2,0),0)</f>
        <v>Gastos de administración</v>
      </c>
      <c r="M1290" s="21">
        <f>IFERROR(VLOOKUP(K1290,ORDEN_ERI!A:C,3,0),0)</f>
        <v>4</v>
      </c>
      <c r="N1290" s="30">
        <v>15195504</v>
      </c>
    </row>
    <row r="1291" spans="1:14" x14ac:dyDescent="0.25">
      <c r="A1291" s="21">
        <v>800233881</v>
      </c>
      <c r="B1291" s="18" t="s">
        <v>161</v>
      </c>
      <c r="C1291" s="18"/>
      <c r="D1291" s="18" t="s">
        <v>222</v>
      </c>
      <c r="E1291" s="18" t="s">
        <v>223</v>
      </c>
      <c r="F1291" s="18" t="s">
        <v>333</v>
      </c>
      <c r="G1291" s="22">
        <v>2017</v>
      </c>
      <c r="H1291" s="23">
        <v>43100</v>
      </c>
      <c r="I1291" s="18"/>
      <c r="J1291" s="18"/>
      <c r="K1291" s="21" t="s">
        <v>6</v>
      </c>
      <c r="L1291" s="21" t="str">
        <f>IFERROR(VLOOKUP(K1291,ORDEN_ERI!A:C,2,0),0)</f>
        <v>Gastos de administración</v>
      </c>
      <c r="M1291" s="21">
        <f>IFERROR(VLOOKUP(K1291,ORDEN_ERI!A:C,3,0),0)</f>
        <v>4</v>
      </c>
      <c r="N1291" s="30">
        <v>17057058</v>
      </c>
    </row>
    <row r="1292" spans="1:14" x14ac:dyDescent="0.25">
      <c r="A1292" s="21">
        <v>800233881</v>
      </c>
      <c r="B1292" s="18" t="s">
        <v>161</v>
      </c>
      <c r="C1292" s="18"/>
      <c r="D1292" s="18" t="s">
        <v>222</v>
      </c>
      <c r="E1292" s="18" t="s">
        <v>223</v>
      </c>
      <c r="F1292" s="18" t="s">
        <v>333</v>
      </c>
      <c r="G1292" s="22">
        <v>2016</v>
      </c>
      <c r="H1292" s="23">
        <v>43100</v>
      </c>
      <c r="I1292" s="18"/>
      <c r="J1292" s="18"/>
      <c r="K1292" s="21" t="s">
        <v>395</v>
      </c>
      <c r="L1292" s="21" t="str">
        <f>IFERROR(VLOOKUP(K1292,ORDEN_ERI!A:C,2,0),0)</f>
        <v>Otros gastos, por función</v>
      </c>
      <c r="M1292" s="21">
        <f>IFERROR(VLOOKUP(K1292,ORDEN_ERI!A:C,3,0),0)</f>
        <v>6</v>
      </c>
      <c r="N1292" s="30">
        <v>5927367</v>
      </c>
    </row>
    <row r="1293" spans="1:14" x14ac:dyDescent="0.25">
      <c r="A1293" s="21">
        <v>800233881</v>
      </c>
      <c r="B1293" s="18" t="s">
        <v>161</v>
      </c>
      <c r="C1293" s="18"/>
      <c r="D1293" s="18" t="s">
        <v>222</v>
      </c>
      <c r="E1293" s="18" t="s">
        <v>223</v>
      </c>
      <c r="F1293" s="18" t="s">
        <v>333</v>
      </c>
      <c r="G1293" s="22">
        <v>2017</v>
      </c>
      <c r="H1293" s="23">
        <v>43100</v>
      </c>
      <c r="I1293" s="18"/>
      <c r="J1293" s="18"/>
      <c r="K1293" s="21" t="s">
        <v>395</v>
      </c>
      <c r="L1293" s="21" t="str">
        <f>IFERROR(VLOOKUP(K1293,ORDEN_ERI!A:C,2,0),0)</f>
        <v>Otros gastos, por función</v>
      </c>
      <c r="M1293" s="21">
        <f>IFERROR(VLOOKUP(K1293,ORDEN_ERI!A:C,3,0),0)</f>
        <v>6</v>
      </c>
      <c r="N1293" s="30">
        <v>10109552</v>
      </c>
    </row>
    <row r="1294" spans="1:14" x14ac:dyDescent="0.25">
      <c r="A1294" s="21">
        <v>800233881</v>
      </c>
      <c r="B1294" s="18" t="s">
        <v>161</v>
      </c>
      <c r="C1294" s="18"/>
      <c r="D1294" s="18" t="s">
        <v>222</v>
      </c>
      <c r="E1294" s="18" t="s">
        <v>223</v>
      </c>
      <c r="F1294" s="18" t="s">
        <v>333</v>
      </c>
      <c r="G1294" s="22">
        <v>2016</v>
      </c>
      <c r="H1294" s="23">
        <v>43100</v>
      </c>
      <c r="I1294" s="18"/>
      <c r="J1294" s="18"/>
      <c r="K1294" s="21" t="s">
        <v>8</v>
      </c>
      <c r="L1294" s="21" t="str">
        <f>IFERROR(VLOOKUP(K1294,ORDEN_ERI!A:C,2,0),0)</f>
        <v>Ganancia (pérdida) por actividades de operación</v>
      </c>
      <c r="M1294" s="21">
        <f>IFERROR(VLOOKUP(K1294,ORDEN_ERI!A:C,3,0),0)</f>
        <v>11</v>
      </c>
      <c r="N1294" s="30">
        <v>32531045</v>
      </c>
    </row>
    <row r="1295" spans="1:14" x14ac:dyDescent="0.25">
      <c r="A1295" s="21">
        <v>800233881</v>
      </c>
      <c r="B1295" s="18" t="s">
        <v>161</v>
      </c>
      <c r="C1295" s="18"/>
      <c r="D1295" s="18" t="s">
        <v>222</v>
      </c>
      <c r="E1295" s="18" t="s">
        <v>223</v>
      </c>
      <c r="F1295" s="18" t="s">
        <v>333</v>
      </c>
      <c r="G1295" s="22">
        <v>2017</v>
      </c>
      <c r="H1295" s="23">
        <v>43100</v>
      </c>
      <c r="I1295" s="18"/>
      <c r="J1295" s="18"/>
      <c r="K1295" s="21" t="s">
        <v>8</v>
      </c>
      <c r="L1295" s="21" t="str">
        <f>IFERROR(VLOOKUP(K1295,ORDEN_ERI!A:C,2,0),0)</f>
        <v>Ganancia (pérdida) por actividades de operación</v>
      </c>
      <c r="M1295" s="21">
        <f>IFERROR(VLOOKUP(K1295,ORDEN_ERI!A:C,3,0),0)</f>
        <v>11</v>
      </c>
      <c r="N1295" s="30">
        <v>-10943639</v>
      </c>
    </row>
    <row r="1296" spans="1:14" x14ac:dyDescent="0.25">
      <c r="A1296" s="21">
        <v>800233881</v>
      </c>
      <c r="B1296" s="18" t="s">
        <v>161</v>
      </c>
      <c r="C1296" s="18"/>
      <c r="D1296" s="18" t="s">
        <v>222</v>
      </c>
      <c r="E1296" s="18" t="s">
        <v>223</v>
      </c>
      <c r="F1296" s="18" t="s">
        <v>333</v>
      </c>
      <c r="G1296" s="22">
        <v>2016</v>
      </c>
      <c r="H1296" s="23">
        <v>43100</v>
      </c>
      <c r="I1296" s="18"/>
      <c r="J1296" s="18"/>
      <c r="K1296" s="21" t="s">
        <v>9</v>
      </c>
      <c r="L1296" s="21" t="str">
        <f>IFERROR(VLOOKUP(K1296,ORDEN_ERI!A:C,2,0),0)</f>
        <v>Ingresos financieros</v>
      </c>
      <c r="M1296" s="21">
        <f>IFERROR(VLOOKUP(K1296,ORDEN_ERI!A:C,3,0),0)</f>
        <v>13</v>
      </c>
      <c r="N1296" s="30">
        <v>1231191</v>
      </c>
    </row>
    <row r="1297" spans="1:14" x14ac:dyDescent="0.25">
      <c r="A1297" s="21">
        <v>800233881</v>
      </c>
      <c r="B1297" s="18" t="s">
        <v>161</v>
      </c>
      <c r="C1297" s="18"/>
      <c r="D1297" s="18" t="s">
        <v>222</v>
      </c>
      <c r="E1297" s="18" t="s">
        <v>223</v>
      </c>
      <c r="F1297" s="18" t="s">
        <v>333</v>
      </c>
      <c r="G1297" s="22">
        <v>2017</v>
      </c>
      <c r="H1297" s="23">
        <v>43100</v>
      </c>
      <c r="I1297" s="18"/>
      <c r="J1297" s="18"/>
      <c r="K1297" s="21" t="s">
        <v>9</v>
      </c>
      <c r="L1297" s="21" t="str">
        <f>IFERROR(VLOOKUP(K1297,ORDEN_ERI!A:C,2,0),0)</f>
        <v>Ingresos financieros</v>
      </c>
      <c r="M1297" s="21">
        <f>IFERROR(VLOOKUP(K1297,ORDEN_ERI!A:C,3,0),0)</f>
        <v>13</v>
      </c>
      <c r="N1297" s="30">
        <v>1710765</v>
      </c>
    </row>
    <row r="1298" spans="1:14" x14ac:dyDescent="0.25">
      <c r="A1298" s="21">
        <v>800233881</v>
      </c>
      <c r="B1298" s="18" t="s">
        <v>161</v>
      </c>
      <c r="C1298" s="18"/>
      <c r="D1298" s="18" t="s">
        <v>222</v>
      </c>
      <c r="E1298" s="18" t="s">
        <v>223</v>
      </c>
      <c r="F1298" s="18" t="s">
        <v>333</v>
      </c>
      <c r="G1298" s="22">
        <v>2016</v>
      </c>
      <c r="H1298" s="23">
        <v>43100</v>
      </c>
      <c r="I1298" s="18"/>
      <c r="J1298" s="18"/>
      <c r="K1298" s="21" t="s">
        <v>10</v>
      </c>
      <c r="L1298" s="21" t="str">
        <f>IFERROR(VLOOKUP(K1298,ORDEN_ERI!A:C,2,0),0)</f>
        <v>Costos financieros</v>
      </c>
      <c r="M1298" s="21">
        <f>IFERROR(VLOOKUP(K1298,ORDEN_ERI!A:C,3,0),0)</f>
        <v>14</v>
      </c>
      <c r="N1298" s="30">
        <v>12053374</v>
      </c>
    </row>
    <row r="1299" spans="1:14" x14ac:dyDescent="0.25">
      <c r="A1299" s="21">
        <v>800233881</v>
      </c>
      <c r="B1299" s="18" t="s">
        <v>161</v>
      </c>
      <c r="C1299" s="18"/>
      <c r="D1299" s="18" t="s">
        <v>222</v>
      </c>
      <c r="E1299" s="18" t="s">
        <v>223</v>
      </c>
      <c r="F1299" s="18" t="s">
        <v>333</v>
      </c>
      <c r="G1299" s="22">
        <v>2017</v>
      </c>
      <c r="H1299" s="23">
        <v>43100</v>
      </c>
      <c r="I1299" s="18"/>
      <c r="J1299" s="18"/>
      <c r="K1299" s="21" t="s">
        <v>10</v>
      </c>
      <c r="L1299" s="21" t="str">
        <f>IFERROR(VLOOKUP(K1299,ORDEN_ERI!A:C,2,0),0)</f>
        <v>Costos financieros</v>
      </c>
      <c r="M1299" s="21">
        <f>IFERROR(VLOOKUP(K1299,ORDEN_ERI!A:C,3,0),0)</f>
        <v>14</v>
      </c>
      <c r="N1299" s="30">
        <v>18887090</v>
      </c>
    </row>
    <row r="1300" spans="1:14" x14ac:dyDescent="0.25">
      <c r="A1300" s="21">
        <v>800233881</v>
      </c>
      <c r="B1300" s="18" t="s">
        <v>161</v>
      </c>
      <c r="C1300" s="18"/>
      <c r="D1300" s="18" t="s">
        <v>222</v>
      </c>
      <c r="E1300" s="18" t="s">
        <v>223</v>
      </c>
      <c r="F1300" s="18" t="s">
        <v>333</v>
      </c>
      <c r="G1300" s="22">
        <v>2016</v>
      </c>
      <c r="H1300" s="23">
        <v>43100</v>
      </c>
      <c r="I1300" s="18"/>
      <c r="J1300" s="18"/>
      <c r="K1300" s="21" t="s">
        <v>28</v>
      </c>
      <c r="L1300" s="21" t="str">
        <f>IFERROR(VLOOKUP(K1300,ORDEN_ERI!A:C,2,0),0)</f>
        <v>Participación en las ganancias (pérdidas) de asociadas</v>
      </c>
      <c r="M1300" s="21">
        <f>IFERROR(VLOOKUP(K1300,ORDEN_ERI!A:C,3,0),0)</f>
        <v>17</v>
      </c>
      <c r="N1300" s="30">
        <v>-426640</v>
      </c>
    </row>
    <row r="1301" spans="1:14" x14ac:dyDescent="0.25">
      <c r="A1301" s="21">
        <v>800233881</v>
      </c>
      <c r="B1301" s="18" t="s">
        <v>161</v>
      </c>
      <c r="C1301" s="18"/>
      <c r="D1301" s="18" t="s">
        <v>222</v>
      </c>
      <c r="E1301" s="18" t="s">
        <v>223</v>
      </c>
      <c r="F1301" s="18" t="s">
        <v>333</v>
      </c>
      <c r="G1301" s="22">
        <v>2017</v>
      </c>
      <c r="H1301" s="23">
        <v>43100</v>
      </c>
      <c r="I1301" s="18"/>
      <c r="J1301" s="18"/>
      <c r="K1301" s="21" t="s">
        <v>28</v>
      </c>
      <c r="L1301" s="21" t="str">
        <f>IFERROR(VLOOKUP(K1301,ORDEN_ERI!A:C,2,0),0)</f>
        <v>Participación en las ganancias (pérdidas) de asociadas</v>
      </c>
      <c r="M1301" s="21">
        <f>IFERROR(VLOOKUP(K1301,ORDEN_ERI!A:C,3,0),0)</f>
        <v>17</v>
      </c>
      <c r="N1301" s="30">
        <v>-539693</v>
      </c>
    </row>
    <row r="1302" spans="1:14" x14ac:dyDescent="0.25">
      <c r="A1302" s="21">
        <v>800233881</v>
      </c>
      <c r="B1302" s="18" t="s">
        <v>161</v>
      </c>
      <c r="C1302" s="18"/>
      <c r="D1302" s="18" t="s">
        <v>222</v>
      </c>
      <c r="E1302" s="18" t="s">
        <v>223</v>
      </c>
      <c r="F1302" s="18" t="s">
        <v>333</v>
      </c>
      <c r="G1302" s="22">
        <v>2016</v>
      </c>
      <c r="H1302" s="23">
        <v>43100</v>
      </c>
      <c r="I1302" s="18"/>
      <c r="J1302" s="18"/>
      <c r="K1302" s="21" t="s">
        <v>33</v>
      </c>
      <c r="L1302" t="s">
        <v>409</v>
      </c>
      <c r="M1302">
        <v>12</v>
      </c>
      <c r="N1302" s="30">
        <v>-371161</v>
      </c>
    </row>
    <row r="1303" spans="1:14" x14ac:dyDescent="0.25">
      <c r="A1303" s="21">
        <v>800233881</v>
      </c>
      <c r="B1303" s="18" t="s">
        <v>161</v>
      </c>
      <c r="C1303" s="18"/>
      <c r="D1303" s="18" t="s">
        <v>222</v>
      </c>
      <c r="E1303" s="18" t="s">
        <v>223</v>
      </c>
      <c r="F1303" s="18" t="s">
        <v>333</v>
      </c>
      <c r="G1303" s="22">
        <v>2017</v>
      </c>
      <c r="H1303" s="23">
        <v>43100</v>
      </c>
      <c r="I1303" s="18"/>
      <c r="J1303" s="18"/>
      <c r="K1303" s="21" t="s">
        <v>33</v>
      </c>
      <c r="L1303" t="s">
        <v>409</v>
      </c>
      <c r="M1303">
        <v>12</v>
      </c>
      <c r="N1303" s="30">
        <v>-167219</v>
      </c>
    </row>
    <row r="1304" spans="1:14" x14ac:dyDescent="0.25">
      <c r="A1304" s="21">
        <v>800233881</v>
      </c>
      <c r="B1304" s="18" t="s">
        <v>161</v>
      </c>
      <c r="C1304" s="18"/>
      <c r="D1304" s="18" t="s">
        <v>222</v>
      </c>
      <c r="E1304" s="18" t="s">
        <v>223</v>
      </c>
      <c r="F1304" s="18" t="s">
        <v>333</v>
      </c>
      <c r="G1304" s="22">
        <v>2016</v>
      </c>
      <c r="H1304" s="23">
        <v>43100</v>
      </c>
      <c r="I1304" s="18"/>
      <c r="J1304" s="18"/>
      <c r="K1304" s="21" t="s">
        <v>11</v>
      </c>
      <c r="L1304" s="21" t="str">
        <f>IFERROR(VLOOKUP(K1304,ORDEN_ERI!A:C,2,0),0)</f>
        <v>Ganancia (pérdida), antes de impuestos</v>
      </c>
      <c r="M1304" s="21">
        <f>IFERROR(VLOOKUP(K1304,ORDEN_ERI!A:C,3,0),0)</f>
        <v>23</v>
      </c>
      <c r="N1304" s="30">
        <v>20911061</v>
      </c>
    </row>
    <row r="1305" spans="1:14" x14ac:dyDescent="0.25">
      <c r="A1305" s="21">
        <v>800233881</v>
      </c>
      <c r="B1305" s="18" t="s">
        <v>161</v>
      </c>
      <c r="C1305" s="18"/>
      <c r="D1305" s="18" t="s">
        <v>222</v>
      </c>
      <c r="E1305" s="18" t="s">
        <v>223</v>
      </c>
      <c r="F1305" s="18" t="s">
        <v>333</v>
      </c>
      <c r="G1305" s="22">
        <v>2017</v>
      </c>
      <c r="H1305" s="23">
        <v>43100</v>
      </c>
      <c r="I1305" s="18"/>
      <c r="J1305" s="18"/>
      <c r="K1305" s="21" t="s">
        <v>11</v>
      </c>
      <c r="L1305" s="21" t="str">
        <f>IFERROR(VLOOKUP(K1305,ORDEN_ERI!A:C,2,0),0)</f>
        <v>Ganancia (pérdida), antes de impuestos</v>
      </c>
      <c r="M1305" s="21">
        <f>IFERROR(VLOOKUP(K1305,ORDEN_ERI!A:C,3,0),0)</f>
        <v>23</v>
      </c>
      <c r="N1305" s="30">
        <v>-28826876</v>
      </c>
    </row>
    <row r="1306" spans="1:14" x14ac:dyDescent="0.25">
      <c r="A1306" s="21">
        <v>800233881</v>
      </c>
      <c r="B1306" s="18" t="s">
        <v>161</v>
      </c>
      <c r="C1306" s="18"/>
      <c r="D1306" s="18" t="s">
        <v>222</v>
      </c>
      <c r="E1306" s="18" t="s">
        <v>223</v>
      </c>
      <c r="F1306" s="18" t="s">
        <v>333</v>
      </c>
      <c r="G1306" s="22">
        <v>2016</v>
      </c>
      <c r="H1306" s="23">
        <v>43100</v>
      </c>
      <c r="I1306" s="18"/>
      <c r="J1306" s="18"/>
      <c r="K1306" s="21" t="s">
        <v>397</v>
      </c>
      <c r="L1306" s="21" t="str">
        <f>IFERROR(VLOOKUP(K1306,ORDEN_ERI!A:C,2,0),0)</f>
        <v>Gasto (ingreso) por impuestos, operaciones continuadas</v>
      </c>
      <c r="M1306" s="21">
        <f>IFERROR(VLOOKUP(K1306,ORDEN_ERI!A:C,3,0),0)</f>
        <v>24</v>
      </c>
      <c r="N1306" s="30">
        <v>5336365</v>
      </c>
    </row>
    <row r="1307" spans="1:14" x14ac:dyDescent="0.25">
      <c r="A1307" s="21">
        <v>800233881</v>
      </c>
      <c r="B1307" s="18" t="s">
        <v>161</v>
      </c>
      <c r="C1307" s="18"/>
      <c r="D1307" s="18" t="s">
        <v>222</v>
      </c>
      <c r="E1307" s="18" t="s">
        <v>223</v>
      </c>
      <c r="F1307" s="18" t="s">
        <v>333</v>
      </c>
      <c r="G1307" s="22">
        <v>2017</v>
      </c>
      <c r="H1307" s="23">
        <v>43100</v>
      </c>
      <c r="I1307" s="18"/>
      <c r="J1307" s="18"/>
      <c r="K1307" s="21" t="s">
        <v>397</v>
      </c>
      <c r="L1307" s="21" t="str">
        <f>IFERROR(VLOOKUP(K1307,ORDEN_ERI!A:C,2,0),0)</f>
        <v>Gasto (ingreso) por impuestos, operaciones continuadas</v>
      </c>
      <c r="M1307" s="21">
        <f>IFERROR(VLOOKUP(K1307,ORDEN_ERI!A:C,3,0),0)</f>
        <v>24</v>
      </c>
      <c r="N1307" s="30">
        <v>-1009437</v>
      </c>
    </row>
    <row r="1308" spans="1:14" x14ac:dyDescent="0.25">
      <c r="A1308" s="21">
        <v>800233881</v>
      </c>
      <c r="B1308" s="18" t="s">
        <v>161</v>
      </c>
      <c r="C1308" s="18"/>
      <c r="D1308" s="18" t="s">
        <v>222</v>
      </c>
      <c r="E1308" s="18" t="s">
        <v>223</v>
      </c>
      <c r="F1308" s="18" t="s">
        <v>333</v>
      </c>
      <c r="G1308" s="22">
        <v>2016</v>
      </c>
      <c r="H1308" s="23">
        <v>43100</v>
      </c>
      <c r="I1308" s="18"/>
      <c r="J1308" s="18"/>
      <c r="K1308" s="21" t="s">
        <v>12</v>
      </c>
      <c r="L1308" s="21" t="str">
        <f>IFERROR(VLOOKUP(K1308,ORDEN_ERI!A:C,2,0),0)</f>
        <v>Ganancia (pérdida) operaciones continuadas</v>
      </c>
      <c r="M1308" s="21">
        <f>IFERROR(VLOOKUP(K1308,ORDEN_ERI!A:C,3,0),0)</f>
        <v>26</v>
      </c>
      <c r="N1308" s="30">
        <v>15574696</v>
      </c>
    </row>
    <row r="1309" spans="1:14" x14ac:dyDescent="0.25">
      <c r="A1309" s="21">
        <v>800233881</v>
      </c>
      <c r="B1309" s="18" t="s">
        <v>161</v>
      </c>
      <c r="C1309" s="18"/>
      <c r="D1309" s="18" t="s">
        <v>222</v>
      </c>
      <c r="E1309" s="18" t="s">
        <v>223</v>
      </c>
      <c r="F1309" s="18" t="s">
        <v>333</v>
      </c>
      <c r="G1309" s="22">
        <v>2017</v>
      </c>
      <c r="H1309" s="23">
        <v>43100</v>
      </c>
      <c r="I1309" s="18"/>
      <c r="J1309" s="18"/>
      <c r="K1309" s="21" t="s">
        <v>12</v>
      </c>
      <c r="L1309" s="21" t="str">
        <f>IFERROR(VLOOKUP(K1309,ORDEN_ERI!A:C,2,0),0)</f>
        <v>Ganancia (pérdida) operaciones continuadas</v>
      </c>
      <c r="M1309" s="21">
        <f>IFERROR(VLOOKUP(K1309,ORDEN_ERI!A:C,3,0),0)</f>
        <v>26</v>
      </c>
      <c r="N1309" s="30">
        <v>-27817439</v>
      </c>
    </row>
    <row r="1310" spans="1:14" x14ac:dyDescent="0.25">
      <c r="A1310" s="21">
        <v>800233881</v>
      </c>
      <c r="B1310" s="18" t="s">
        <v>161</v>
      </c>
      <c r="C1310" s="18"/>
      <c r="D1310" s="18" t="s">
        <v>222</v>
      </c>
      <c r="E1310" s="18" t="s">
        <v>223</v>
      </c>
      <c r="F1310" s="18" t="s">
        <v>333</v>
      </c>
      <c r="G1310" s="22">
        <v>2016</v>
      </c>
      <c r="H1310" s="23">
        <v>43100</v>
      </c>
      <c r="I1310" s="18"/>
      <c r="J1310" s="18"/>
      <c r="K1310" s="21" t="s">
        <v>13</v>
      </c>
      <c r="L1310" s="21" t="str">
        <f>IFERROR(VLOOKUP(K1310,ORDEN_ERI!A:C,2,0),0)</f>
        <v>Ganancia (pérdida)</v>
      </c>
      <c r="M1310" s="21">
        <f>IFERROR(VLOOKUP(K1310,ORDEN_ERI!A:C,3,0),0)</f>
        <v>28</v>
      </c>
      <c r="N1310" s="30">
        <v>15574696</v>
      </c>
    </row>
    <row r="1311" spans="1:14" x14ac:dyDescent="0.25">
      <c r="A1311" s="21">
        <v>800233881</v>
      </c>
      <c r="B1311" s="18" t="s">
        <v>161</v>
      </c>
      <c r="C1311" s="18"/>
      <c r="D1311" s="18" t="s">
        <v>222</v>
      </c>
      <c r="E1311" s="18" t="s">
        <v>223</v>
      </c>
      <c r="F1311" s="18" t="s">
        <v>333</v>
      </c>
      <c r="G1311" s="22">
        <v>2017</v>
      </c>
      <c r="H1311" s="23">
        <v>43100</v>
      </c>
      <c r="I1311" s="18"/>
      <c r="J1311" s="18"/>
      <c r="K1311" s="21" t="s">
        <v>13</v>
      </c>
      <c r="L1311" s="21" t="str">
        <f>IFERROR(VLOOKUP(K1311,ORDEN_ERI!A:C,2,0),0)</f>
        <v>Ganancia (pérdida)</v>
      </c>
      <c r="M1311" s="21">
        <f>IFERROR(VLOOKUP(K1311,ORDEN_ERI!A:C,3,0),0)</f>
        <v>28</v>
      </c>
      <c r="N1311" s="30">
        <v>-27817439</v>
      </c>
    </row>
    <row r="1312" spans="1:14" x14ac:dyDescent="0.25">
      <c r="A1312" s="21">
        <v>900139110</v>
      </c>
      <c r="B1312" s="18" t="s">
        <v>301</v>
      </c>
      <c r="C1312" s="18"/>
      <c r="D1312" s="18" t="s">
        <v>294</v>
      </c>
      <c r="E1312" s="18" t="s">
        <v>228</v>
      </c>
      <c r="F1312" s="18" t="s">
        <v>224</v>
      </c>
      <c r="G1312" s="22">
        <v>2016</v>
      </c>
      <c r="H1312" s="26">
        <v>43100</v>
      </c>
      <c r="I1312" s="18"/>
      <c r="J1312" s="18"/>
      <c r="K1312" s="21" t="s">
        <v>1</v>
      </c>
      <c r="L1312" s="21" t="str">
        <f>IFERROR(VLOOKUP(K1312,ORDEN_ERI!A:C,2,0),0)</f>
        <v>Ingresos de actividades ordinarias</v>
      </c>
      <c r="M1312" s="21">
        <f>IFERROR(VLOOKUP(K1312,ORDEN_ERI!A:C,3,0),0)</f>
        <v>1</v>
      </c>
      <c r="N1312" s="30">
        <v>34288285</v>
      </c>
    </row>
    <row r="1313" spans="1:14" x14ac:dyDescent="0.25">
      <c r="A1313" s="21">
        <v>900139110</v>
      </c>
      <c r="B1313" s="18" t="s">
        <v>301</v>
      </c>
      <c r="C1313" s="18"/>
      <c r="D1313" s="18" t="s">
        <v>294</v>
      </c>
      <c r="E1313" s="18" t="s">
        <v>228</v>
      </c>
      <c r="F1313" s="18" t="s">
        <v>224</v>
      </c>
      <c r="G1313" s="22">
        <v>2017</v>
      </c>
      <c r="H1313" s="26">
        <v>43100</v>
      </c>
      <c r="I1313" s="18"/>
      <c r="J1313" s="18"/>
      <c r="K1313" s="21" t="s">
        <v>1</v>
      </c>
      <c r="L1313" s="21" t="str">
        <f>IFERROR(VLOOKUP(K1313,ORDEN_ERI!A:C,2,0),0)</f>
        <v>Ingresos de actividades ordinarias</v>
      </c>
      <c r="M1313" s="21">
        <f>IFERROR(VLOOKUP(K1313,ORDEN_ERI!A:C,3,0),0)</f>
        <v>1</v>
      </c>
      <c r="N1313" s="30">
        <v>36393188</v>
      </c>
    </row>
    <row r="1314" spans="1:14" x14ac:dyDescent="0.25">
      <c r="A1314" s="21">
        <v>900139110</v>
      </c>
      <c r="B1314" s="18" t="s">
        <v>301</v>
      </c>
      <c r="C1314" s="18"/>
      <c r="D1314" s="18" t="s">
        <v>294</v>
      </c>
      <c r="E1314" s="18" t="s">
        <v>228</v>
      </c>
      <c r="F1314" s="18" t="s">
        <v>224</v>
      </c>
      <c r="G1314" s="22">
        <v>2016</v>
      </c>
      <c r="H1314" s="26">
        <v>43100</v>
      </c>
      <c r="I1314" s="18"/>
      <c r="J1314" s="18"/>
      <c r="K1314" s="21" t="s">
        <v>2</v>
      </c>
      <c r="L1314" s="21" t="str">
        <f>IFERROR(VLOOKUP(K1314,ORDEN_ERI!A:C,2,0),0)</f>
        <v>Costo de ventas</v>
      </c>
      <c r="M1314" s="21">
        <f>IFERROR(VLOOKUP(K1314,ORDEN_ERI!A:C,3,0),0)</f>
        <v>2</v>
      </c>
      <c r="N1314" s="30">
        <v>25473622</v>
      </c>
    </row>
    <row r="1315" spans="1:14" x14ac:dyDescent="0.25">
      <c r="A1315" s="21">
        <v>900139110</v>
      </c>
      <c r="B1315" s="18" t="s">
        <v>301</v>
      </c>
      <c r="C1315" s="18"/>
      <c r="D1315" s="18" t="s">
        <v>294</v>
      </c>
      <c r="E1315" s="18" t="s">
        <v>228</v>
      </c>
      <c r="F1315" s="18" t="s">
        <v>224</v>
      </c>
      <c r="G1315" s="22">
        <v>2017</v>
      </c>
      <c r="H1315" s="26">
        <v>43100</v>
      </c>
      <c r="I1315" s="18"/>
      <c r="J1315" s="18"/>
      <c r="K1315" s="21" t="s">
        <v>2</v>
      </c>
      <c r="L1315" s="21" t="str">
        <f>IFERROR(VLOOKUP(K1315,ORDEN_ERI!A:C,2,0),0)</f>
        <v>Costo de ventas</v>
      </c>
      <c r="M1315" s="21">
        <f>IFERROR(VLOOKUP(K1315,ORDEN_ERI!A:C,3,0),0)</f>
        <v>2</v>
      </c>
      <c r="N1315" s="30">
        <v>26215143</v>
      </c>
    </row>
    <row r="1316" spans="1:14" x14ac:dyDescent="0.25">
      <c r="A1316" s="21">
        <v>900139110</v>
      </c>
      <c r="B1316" s="18" t="s">
        <v>301</v>
      </c>
      <c r="C1316" s="18"/>
      <c r="D1316" s="18" t="s">
        <v>294</v>
      </c>
      <c r="E1316" s="18" t="s">
        <v>228</v>
      </c>
      <c r="F1316" s="18" t="s">
        <v>224</v>
      </c>
      <c r="G1316" s="22">
        <v>2016</v>
      </c>
      <c r="H1316" s="26">
        <v>43100</v>
      </c>
      <c r="I1316" s="18"/>
      <c r="J1316" s="18"/>
      <c r="K1316" s="21" t="s">
        <v>3</v>
      </c>
      <c r="L1316" s="21" t="str">
        <f>IFERROR(VLOOKUP(K1316,ORDEN_ERI!A:C,2,0),0)</f>
        <v>Ganancia bruta</v>
      </c>
      <c r="M1316" s="21">
        <f>IFERROR(VLOOKUP(K1316,ORDEN_ERI!A:C,3,0),0)</f>
        <v>3</v>
      </c>
      <c r="N1316" s="30">
        <v>8814663</v>
      </c>
    </row>
    <row r="1317" spans="1:14" x14ac:dyDescent="0.25">
      <c r="A1317" s="21">
        <v>900139110</v>
      </c>
      <c r="B1317" s="18" t="s">
        <v>301</v>
      </c>
      <c r="C1317" s="18"/>
      <c r="D1317" s="18" t="s">
        <v>294</v>
      </c>
      <c r="E1317" s="18" t="s">
        <v>228</v>
      </c>
      <c r="F1317" s="18" t="s">
        <v>224</v>
      </c>
      <c r="G1317" s="22">
        <v>2017</v>
      </c>
      <c r="H1317" s="26">
        <v>43100</v>
      </c>
      <c r="I1317" s="18"/>
      <c r="J1317" s="18"/>
      <c r="K1317" s="21" t="s">
        <v>3</v>
      </c>
      <c r="L1317" s="21" t="str">
        <f>IFERROR(VLOOKUP(K1317,ORDEN_ERI!A:C,2,0),0)</f>
        <v>Ganancia bruta</v>
      </c>
      <c r="M1317" s="21">
        <f>IFERROR(VLOOKUP(K1317,ORDEN_ERI!A:C,3,0),0)</f>
        <v>3</v>
      </c>
      <c r="N1317" s="30">
        <v>10178045</v>
      </c>
    </row>
    <row r="1318" spans="1:14" x14ac:dyDescent="0.25">
      <c r="A1318" s="21">
        <v>900139110</v>
      </c>
      <c r="B1318" s="18" t="s">
        <v>301</v>
      </c>
      <c r="C1318" s="18"/>
      <c r="D1318" s="18" t="s">
        <v>294</v>
      </c>
      <c r="E1318" s="18" t="s">
        <v>228</v>
      </c>
      <c r="F1318" s="18" t="s">
        <v>224</v>
      </c>
      <c r="G1318" s="22">
        <v>2016</v>
      </c>
      <c r="H1318" s="26">
        <v>43100</v>
      </c>
      <c r="I1318" s="18"/>
      <c r="J1318" s="18"/>
      <c r="K1318" s="21" t="s">
        <v>4</v>
      </c>
      <c r="L1318" s="21" t="str">
        <f>IFERROR(VLOOKUP(K1318,ORDEN_ERI!A:C,2,0),0)</f>
        <v>Otros ingresos</v>
      </c>
      <c r="M1318" s="21">
        <f>IFERROR(VLOOKUP(K1318,ORDEN_ERI!A:C,3,0),0)</f>
        <v>9</v>
      </c>
      <c r="N1318" s="30">
        <v>488020</v>
      </c>
    </row>
    <row r="1319" spans="1:14" x14ac:dyDescent="0.25">
      <c r="A1319" s="21">
        <v>900139110</v>
      </c>
      <c r="B1319" s="18" t="s">
        <v>301</v>
      </c>
      <c r="C1319" s="18"/>
      <c r="D1319" s="18" t="s">
        <v>294</v>
      </c>
      <c r="E1319" s="18" t="s">
        <v>228</v>
      </c>
      <c r="F1319" s="18" t="s">
        <v>224</v>
      </c>
      <c r="G1319" s="22">
        <v>2017</v>
      </c>
      <c r="H1319" s="26">
        <v>43100</v>
      </c>
      <c r="I1319" s="18"/>
      <c r="J1319" s="18"/>
      <c r="K1319" s="21" t="s">
        <v>4</v>
      </c>
      <c r="L1319" s="21" t="str">
        <f>IFERROR(VLOOKUP(K1319,ORDEN_ERI!A:C,2,0),0)</f>
        <v>Otros ingresos</v>
      </c>
      <c r="M1319" s="21">
        <f>IFERROR(VLOOKUP(K1319,ORDEN_ERI!A:C,3,0),0)</f>
        <v>9</v>
      </c>
      <c r="N1319" s="30">
        <v>1737381</v>
      </c>
    </row>
    <row r="1320" spans="1:14" x14ac:dyDescent="0.25">
      <c r="A1320" s="21">
        <v>900139110</v>
      </c>
      <c r="B1320" s="18" t="s">
        <v>301</v>
      </c>
      <c r="C1320" s="18"/>
      <c r="D1320" s="18" t="s">
        <v>294</v>
      </c>
      <c r="E1320" s="18" t="s">
        <v>228</v>
      </c>
      <c r="F1320" s="18" t="s">
        <v>224</v>
      </c>
      <c r="G1320" s="22">
        <v>2016</v>
      </c>
      <c r="H1320" s="26">
        <v>43100</v>
      </c>
      <c r="I1320" s="18"/>
      <c r="J1320" s="18"/>
      <c r="K1320" s="21" t="s">
        <v>6</v>
      </c>
      <c r="L1320" s="21" t="str">
        <f>IFERROR(VLOOKUP(K1320,ORDEN_ERI!A:C,2,0),0)</f>
        <v>Gastos de administración</v>
      </c>
      <c r="M1320" s="21">
        <f>IFERROR(VLOOKUP(K1320,ORDEN_ERI!A:C,3,0),0)</f>
        <v>4</v>
      </c>
      <c r="N1320" s="30">
        <v>3862747</v>
      </c>
    </row>
    <row r="1321" spans="1:14" x14ac:dyDescent="0.25">
      <c r="A1321" s="21">
        <v>900139110</v>
      </c>
      <c r="B1321" s="18" t="s">
        <v>301</v>
      </c>
      <c r="C1321" s="18"/>
      <c r="D1321" s="18" t="s">
        <v>294</v>
      </c>
      <c r="E1321" s="18" t="s">
        <v>228</v>
      </c>
      <c r="F1321" s="18" t="s">
        <v>224</v>
      </c>
      <c r="G1321" s="22">
        <v>2017</v>
      </c>
      <c r="H1321" s="26">
        <v>43100</v>
      </c>
      <c r="I1321" s="18"/>
      <c r="J1321" s="18"/>
      <c r="K1321" s="21" t="s">
        <v>6</v>
      </c>
      <c r="L1321" s="21" t="str">
        <f>IFERROR(VLOOKUP(K1321,ORDEN_ERI!A:C,2,0),0)</f>
        <v>Gastos de administración</v>
      </c>
      <c r="M1321" s="21">
        <f>IFERROR(VLOOKUP(K1321,ORDEN_ERI!A:C,3,0),0)</f>
        <v>4</v>
      </c>
      <c r="N1321" s="30">
        <v>5466565</v>
      </c>
    </row>
    <row r="1322" spans="1:14" x14ac:dyDescent="0.25">
      <c r="A1322" s="21">
        <v>900139110</v>
      </c>
      <c r="B1322" s="18" t="s">
        <v>301</v>
      </c>
      <c r="C1322" s="18"/>
      <c r="D1322" s="18" t="s">
        <v>294</v>
      </c>
      <c r="E1322" s="18" t="s">
        <v>228</v>
      </c>
      <c r="F1322" s="18" t="s">
        <v>224</v>
      </c>
      <c r="G1322" s="22">
        <v>2016</v>
      </c>
      <c r="H1322" s="26">
        <v>43100</v>
      </c>
      <c r="I1322" s="18"/>
      <c r="J1322" s="18"/>
      <c r="K1322" s="21" t="s">
        <v>395</v>
      </c>
      <c r="L1322" s="21" t="str">
        <f>IFERROR(VLOOKUP(K1322,ORDEN_ERI!A:C,2,0),0)</f>
        <v>Otros gastos, por función</v>
      </c>
      <c r="M1322" s="21">
        <f>IFERROR(VLOOKUP(K1322,ORDEN_ERI!A:C,3,0),0)</f>
        <v>6</v>
      </c>
      <c r="N1322" s="30">
        <v>339905</v>
      </c>
    </row>
    <row r="1323" spans="1:14" x14ac:dyDescent="0.25">
      <c r="A1323" s="21">
        <v>900139110</v>
      </c>
      <c r="B1323" s="18" t="s">
        <v>301</v>
      </c>
      <c r="C1323" s="18"/>
      <c r="D1323" s="18" t="s">
        <v>294</v>
      </c>
      <c r="E1323" s="18" t="s">
        <v>228</v>
      </c>
      <c r="F1323" s="18" t="s">
        <v>224</v>
      </c>
      <c r="G1323" s="22">
        <v>2017</v>
      </c>
      <c r="H1323" s="26">
        <v>43100</v>
      </c>
      <c r="I1323" s="18"/>
      <c r="J1323" s="18"/>
      <c r="K1323" s="21" t="s">
        <v>395</v>
      </c>
      <c r="L1323" s="21" t="str">
        <f>IFERROR(VLOOKUP(K1323,ORDEN_ERI!A:C,2,0),0)</f>
        <v>Otros gastos, por función</v>
      </c>
      <c r="M1323" s="21">
        <f>IFERROR(VLOOKUP(K1323,ORDEN_ERI!A:C,3,0),0)</f>
        <v>6</v>
      </c>
      <c r="N1323" s="30">
        <v>456522</v>
      </c>
    </row>
    <row r="1324" spans="1:14" x14ac:dyDescent="0.25">
      <c r="A1324" s="21">
        <v>900139110</v>
      </c>
      <c r="B1324" s="18" t="s">
        <v>301</v>
      </c>
      <c r="C1324" s="18"/>
      <c r="D1324" s="18" t="s">
        <v>294</v>
      </c>
      <c r="E1324" s="18" t="s">
        <v>228</v>
      </c>
      <c r="F1324" s="18" t="s">
        <v>224</v>
      </c>
      <c r="G1324" s="22">
        <v>2016</v>
      </c>
      <c r="H1324" s="26">
        <v>43100</v>
      </c>
      <c r="I1324" s="18"/>
      <c r="J1324" s="18"/>
      <c r="K1324" s="21" t="s">
        <v>8</v>
      </c>
      <c r="L1324" s="21" t="str">
        <f>IFERROR(VLOOKUP(K1324,ORDEN_ERI!A:C,2,0),0)</f>
        <v>Ganancia (pérdida) por actividades de operación</v>
      </c>
      <c r="M1324" s="21">
        <f>IFERROR(VLOOKUP(K1324,ORDEN_ERI!A:C,3,0),0)</f>
        <v>11</v>
      </c>
      <c r="N1324" s="30">
        <v>5100031</v>
      </c>
    </row>
    <row r="1325" spans="1:14" x14ac:dyDescent="0.25">
      <c r="A1325" s="21">
        <v>900139110</v>
      </c>
      <c r="B1325" s="18" t="s">
        <v>301</v>
      </c>
      <c r="C1325" s="18"/>
      <c r="D1325" s="18" t="s">
        <v>294</v>
      </c>
      <c r="E1325" s="18" t="s">
        <v>228</v>
      </c>
      <c r="F1325" s="18" t="s">
        <v>224</v>
      </c>
      <c r="G1325" s="22">
        <v>2017</v>
      </c>
      <c r="H1325" s="26">
        <v>43100</v>
      </c>
      <c r="I1325" s="18"/>
      <c r="J1325" s="18"/>
      <c r="K1325" s="21" t="s">
        <v>8</v>
      </c>
      <c r="L1325" s="21" t="str">
        <f>IFERROR(VLOOKUP(K1325,ORDEN_ERI!A:C,2,0),0)</f>
        <v>Ganancia (pérdida) por actividades de operación</v>
      </c>
      <c r="M1325" s="21">
        <f>IFERROR(VLOOKUP(K1325,ORDEN_ERI!A:C,3,0),0)</f>
        <v>11</v>
      </c>
      <c r="N1325" s="30">
        <v>5992339</v>
      </c>
    </row>
    <row r="1326" spans="1:14" x14ac:dyDescent="0.25">
      <c r="A1326" s="21">
        <v>900139110</v>
      </c>
      <c r="B1326" s="18" t="s">
        <v>301</v>
      </c>
      <c r="C1326" s="18"/>
      <c r="D1326" s="18" t="s">
        <v>294</v>
      </c>
      <c r="E1326" s="18" t="s">
        <v>228</v>
      </c>
      <c r="F1326" s="18" t="s">
        <v>224</v>
      </c>
      <c r="G1326" s="22">
        <v>2016</v>
      </c>
      <c r="H1326" s="26">
        <v>43100</v>
      </c>
      <c r="I1326" s="18"/>
      <c r="J1326" s="18"/>
      <c r="K1326" s="21" t="s">
        <v>9</v>
      </c>
      <c r="L1326" s="21" t="str">
        <f>IFERROR(VLOOKUP(K1326,ORDEN_ERI!A:C,2,0),0)</f>
        <v>Ingresos financieros</v>
      </c>
      <c r="M1326" s="21">
        <f>IFERROR(VLOOKUP(K1326,ORDEN_ERI!A:C,3,0),0)</f>
        <v>13</v>
      </c>
      <c r="N1326" s="30">
        <v>439947</v>
      </c>
    </row>
    <row r="1327" spans="1:14" x14ac:dyDescent="0.25">
      <c r="A1327" s="21">
        <v>900139110</v>
      </c>
      <c r="B1327" s="18" t="s">
        <v>301</v>
      </c>
      <c r="C1327" s="18"/>
      <c r="D1327" s="18" t="s">
        <v>294</v>
      </c>
      <c r="E1327" s="18" t="s">
        <v>228</v>
      </c>
      <c r="F1327" s="18" t="s">
        <v>224</v>
      </c>
      <c r="G1327" s="22">
        <v>2017</v>
      </c>
      <c r="H1327" s="26">
        <v>43100</v>
      </c>
      <c r="I1327" s="18"/>
      <c r="J1327" s="18"/>
      <c r="K1327" s="21" t="s">
        <v>9</v>
      </c>
      <c r="L1327" s="21" t="str">
        <f>IFERROR(VLOOKUP(K1327,ORDEN_ERI!A:C,2,0),0)</f>
        <v>Ingresos financieros</v>
      </c>
      <c r="M1327" s="21">
        <f>IFERROR(VLOOKUP(K1327,ORDEN_ERI!A:C,3,0),0)</f>
        <v>13</v>
      </c>
      <c r="N1327" s="30">
        <v>619794</v>
      </c>
    </row>
    <row r="1328" spans="1:14" x14ac:dyDescent="0.25">
      <c r="A1328" s="21">
        <v>900139110</v>
      </c>
      <c r="B1328" s="18" t="s">
        <v>301</v>
      </c>
      <c r="C1328" s="18"/>
      <c r="D1328" s="18" t="s">
        <v>294</v>
      </c>
      <c r="E1328" s="18" t="s">
        <v>228</v>
      </c>
      <c r="F1328" s="18" t="s">
        <v>224</v>
      </c>
      <c r="G1328" s="22">
        <v>2016</v>
      </c>
      <c r="H1328" s="26">
        <v>43100</v>
      </c>
      <c r="I1328" s="18"/>
      <c r="J1328" s="18"/>
      <c r="K1328" s="21" t="s">
        <v>10</v>
      </c>
      <c r="L1328" s="21" t="str">
        <f>IFERROR(VLOOKUP(K1328,ORDEN_ERI!A:C,2,0),0)</f>
        <v>Costos financieros</v>
      </c>
      <c r="M1328" s="21">
        <f>IFERROR(VLOOKUP(K1328,ORDEN_ERI!A:C,3,0),0)</f>
        <v>14</v>
      </c>
      <c r="N1328" s="30">
        <v>28487</v>
      </c>
    </row>
    <row r="1329" spans="1:14" x14ac:dyDescent="0.25">
      <c r="A1329" s="21">
        <v>900139110</v>
      </c>
      <c r="B1329" s="18" t="s">
        <v>301</v>
      </c>
      <c r="C1329" s="18"/>
      <c r="D1329" s="18" t="s">
        <v>294</v>
      </c>
      <c r="E1329" s="18" t="s">
        <v>228</v>
      </c>
      <c r="F1329" s="18" t="s">
        <v>224</v>
      </c>
      <c r="G1329" s="22">
        <v>2017</v>
      </c>
      <c r="H1329" s="26">
        <v>43100</v>
      </c>
      <c r="I1329" s="18"/>
      <c r="J1329" s="18"/>
      <c r="K1329" s="21" t="s">
        <v>10</v>
      </c>
      <c r="L1329" s="21" t="str">
        <f>IFERROR(VLOOKUP(K1329,ORDEN_ERI!A:C,2,0),0)</f>
        <v>Costos financieros</v>
      </c>
      <c r="M1329" s="21">
        <f>IFERROR(VLOOKUP(K1329,ORDEN_ERI!A:C,3,0),0)</f>
        <v>14</v>
      </c>
      <c r="N1329" s="30">
        <v>66308</v>
      </c>
    </row>
    <row r="1330" spans="1:14" x14ac:dyDescent="0.25">
      <c r="A1330" s="21">
        <v>900139110</v>
      </c>
      <c r="B1330" s="18" t="s">
        <v>301</v>
      </c>
      <c r="C1330" s="18"/>
      <c r="D1330" s="18" t="s">
        <v>294</v>
      </c>
      <c r="E1330" s="18" t="s">
        <v>228</v>
      </c>
      <c r="F1330" s="18" t="s">
        <v>224</v>
      </c>
      <c r="G1330" s="22">
        <v>2016</v>
      </c>
      <c r="H1330" s="26">
        <v>43100</v>
      </c>
      <c r="I1330" s="18"/>
      <c r="J1330" s="18"/>
      <c r="K1330" s="21" t="s">
        <v>11</v>
      </c>
      <c r="L1330" s="21" t="str">
        <f>IFERROR(VLOOKUP(K1330,ORDEN_ERI!A:C,2,0),0)</f>
        <v>Ganancia (pérdida), antes de impuestos</v>
      </c>
      <c r="M1330" s="21">
        <f>IFERROR(VLOOKUP(K1330,ORDEN_ERI!A:C,3,0),0)</f>
        <v>23</v>
      </c>
      <c r="N1330" s="30">
        <v>5511491</v>
      </c>
    </row>
    <row r="1331" spans="1:14" x14ac:dyDescent="0.25">
      <c r="A1331" s="21">
        <v>900139110</v>
      </c>
      <c r="B1331" s="18" t="s">
        <v>301</v>
      </c>
      <c r="C1331" s="18"/>
      <c r="D1331" s="18" t="s">
        <v>294</v>
      </c>
      <c r="E1331" s="18" t="s">
        <v>228</v>
      </c>
      <c r="F1331" s="18" t="s">
        <v>224</v>
      </c>
      <c r="G1331" s="22">
        <v>2017</v>
      </c>
      <c r="H1331" s="26">
        <v>43100</v>
      </c>
      <c r="I1331" s="18"/>
      <c r="J1331" s="18"/>
      <c r="K1331" s="21" t="s">
        <v>11</v>
      </c>
      <c r="L1331" s="21" t="str">
        <f>IFERROR(VLOOKUP(K1331,ORDEN_ERI!A:C,2,0),0)</f>
        <v>Ganancia (pérdida), antes de impuestos</v>
      </c>
      <c r="M1331" s="21">
        <f>IFERROR(VLOOKUP(K1331,ORDEN_ERI!A:C,3,0),0)</f>
        <v>23</v>
      </c>
      <c r="N1331" s="30">
        <v>6545825</v>
      </c>
    </row>
    <row r="1332" spans="1:14" x14ac:dyDescent="0.25">
      <c r="A1332" s="21">
        <v>900139110</v>
      </c>
      <c r="B1332" s="18" t="s">
        <v>301</v>
      </c>
      <c r="C1332" s="18"/>
      <c r="D1332" s="18" t="s">
        <v>294</v>
      </c>
      <c r="E1332" s="18" t="s">
        <v>228</v>
      </c>
      <c r="F1332" s="18" t="s">
        <v>224</v>
      </c>
      <c r="G1332" s="22">
        <v>2016</v>
      </c>
      <c r="H1332" s="26">
        <v>43100</v>
      </c>
      <c r="I1332" s="18"/>
      <c r="J1332" s="18"/>
      <c r="K1332" s="21" t="s">
        <v>397</v>
      </c>
      <c r="L1332" s="21" t="str">
        <f>IFERROR(VLOOKUP(K1332,ORDEN_ERI!A:C,2,0),0)</f>
        <v>Gasto (ingreso) por impuestos, operaciones continuadas</v>
      </c>
      <c r="M1332" s="21">
        <f>IFERROR(VLOOKUP(K1332,ORDEN_ERI!A:C,3,0),0)</f>
        <v>24</v>
      </c>
      <c r="N1332" s="30">
        <v>3410127</v>
      </c>
    </row>
    <row r="1333" spans="1:14" x14ac:dyDescent="0.25">
      <c r="A1333" s="21">
        <v>900139110</v>
      </c>
      <c r="B1333" s="18" t="s">
        <v>301</v>
      </c>
      <c r="C1333" s="18"/>
      <c r="D1333" s="18" t="s">
        <v>294</v>
      </c>
      <c r="E1333" s="18" t="s">
        <v>228</v>
      </c>
      <c r="F1333" s="18" t="s">
        <v>224</v>
      </c>
      <c r="G1333" s="22">
        <v>2017</v>
      </c>
      <c r="H1333" s="26">
        <v>43100</v>
      </c>
      <c r="I1333" s="18"/>
      <c r="J1333" s="18"/>
      <c r="K1333" s="21" t="s">
        <v>397</v>
      </c>
      <c r="L1333" s="21" t="str">
        <f>IFERROR(VLOOKUP(K1333,ORDEN_ERI!A:C,2,0),0)</f>
        <v>Gasto (ingreso) por impuestos, operaciones continuadas</v>
      </c>
      <c r="M1333" s="21">
        <f>IFERROR(VLOOKUP(K1333,ORDEN_ERI!A:C,3,0),0)</f>
        <v>24</v>
      </c>
      <c r="N1333" s="30">
        <v>2655355</v>
      </c>
    </row>
    <row r="1334" spans="1:14" x14ac:dyDescent="0.25">
      <c r="A1334" s="21">
        <v>900139110</v>
      </c>
      <c r="B1334" s="18" t="s">
        <v>301</v>
      </c>
      <c r="C1334" s="18"/>
      <c r="D1334" s="18" t="s">
        <v>294</v>
      </c>
      <c r="E1334" s="18" t="s">
        <v>228</v>
      </c>
      <c r="F1334" s="18" t="s">
        <v>224</v>
      </c>
      <c r="G1334" s="22">
        <v>2016</v>
      </c>
      <c r="H1334" s="26">
        <v>43100</v>
      </c>
      <c r="I1334" s="18"/>
      <c r="J1334" s="18"/>
      <c r="K1334" s="21" t="s">
        <v>12</v>
      </c>
      <c r="L1334" s="21" t="str">
        <f>IFERROR(VLOOKUP(K1334,ORDEN_ERI!A:C,2,0),0)</f>
        <v>Ganancia (pérdida) operaciones continuadas</v>
      </c>
      <c r="M1334" s="21">
        <f>IFERROR(VLOOKUP(K1334,ORDEN_ERI!A:C,3,0),0)</f>
        <v>26</v>
      </c>
      <c r="N1334" s="30">
        <v>2101364</v>
      </c>
    </row>
    <row r="1335" spans="1:14" x14ac:dyDescent="0.25">
      <c r="A1335" s="21">
        <v>900139110</v>
      </c>
      <c r="B1335" s="18" t="s">
        <v>301</v>
      </c>
      <c r="C1335" s="18"/>
      <c r="D1335" s="18" t="s">
        <v>294</v>
      </c>
      <c r="E1335" s="18" t="s">
        <v>228</v>
      </c>
      <c r="F1335" s="18" t="s">
        <v>224</v>
      </c>
      <c r="G1335" s="22">
        <v>2017</v>
      </c>
      <c r="H1335" s="26">
        <v>43100</v>
      </c>
      <c r="I1335" s="18"/>
      <c r="J1335" s="18"/>
      <c r="K1335" s="21" t="s">
        <v>12</v>
      </c>
      <c r="L1335" s="21" t="str">
        <f>IFERROR(VLOOKUP(K1335,ORDEN_ERI!A:C,2,0),0)</f>
        <v>Ganancia (pérdida) operaciones continuadas</v>
      </c>
      <c r="M1335" s="21">
        <f>IFERROR(VLOOKUP(K1335,ORDEN_ERI!A:C,3,0),0)</f>
        <v>26</v>
      </c>
      <c r="N1335" s="30">
        <v>3890470</v>
      </c>
    </row>
    <row r="1336" spans="1:14" x14ac:dyDescent="0.25">
      <c r="A1336" s="21">
        <v>900139110</v>
      </c>
      <c r="B1336" s="18" t="s">
        <v>301</v>
      </c>
      <c r="C1336" s="18"/>
      <c r="D1336" s="18" t="s">
        <v>294</v>
      </c>
      <c r="E1336" s="18" t="s">
        <v>228</v>
      </c>
      <c r="F1336" s="18" t="s">
        <v>224</v>
      </c>
      <c r="G1336" s="22">
        <v>2016</v>
      </c>
      <c r="H1336" s="26">
        <v>43100</v>
      </c>
      <c r="I1336" s="18"/>
      <c r="J1336" s="18"/>
      <c r="K1336" s="21" t="s">
        <v>13</v>
      </c>
      <c r="L1336" s="21" t="str">
        <f>IFERROR(VLOOKUP(K1336,ORDEN_ERI!A:C,2,0),0)</f>
        <v>Ganancia (pérdida)</v>
      </c>
      <c r="M1336" s="21">
        <f>IFERROR(VLOOKUP(K1336,ORDEN_ERI!A:C,3,0),0)</f>
        <v>28</v>
      </c>
      <c r="N1336" s="30">
        <v>2101364</v>
      </c>
    </row>
    <row r="1337" spans="1:14" x14ac:dyDescent="0.25">
      <c r="A1337" s="21">
        <v>900139110</v>
      </c>
      <c r="B1337" s="18" t="s">
        <v>301</v>
      </c>
      <c r="C1337" s="18"/>
      <c r="D1337" s="18" t="s">
        <v>294</v>
      </c>
      <c r="E1337" s="18" t="s">
        <v>228</v>
      </c>
      <c r="F1337" s="18" t="s">
        <v>224</v>
      </c>
      <c r="G1337" s="22">
        <v>2017</v>
      </c>
      <c r="H1337" s="26">
        <v>43100</v>
      </c>
      <c r="I1337" s="18"/>
      <c r="J1337" s="18"/>
      <c r="K1337" s="21" t="s">
        <v>13</v>
      </c>
      <c r="L1337" s="21" t="str">
        <f>IFERROR(VLOOKUP(K1337,ORDEN_ERI!A:C,2,0),0)</f>
        <v>Ganancia (pérdida)</v>
      </c>
      <c r="M1337" s="21">
        <f>IFERROR(VLOOKUP(K1337,ORDEN_ERI!A:C,3,0),0)</f>
        <v>28</v>
      </c>
      <c r="N1337" s="30">
        <v>3890470</v>
      </c>
    </row>
    <row r="1338" spans="1:14" x14ac:dyDescent="0.25">
      <c r="A1338" s="21">
        <v>890205645</v>
      </c>
      <c r="B1338" s="18" t="s">
        <v>166</v>
      </c>
      <c r="C1338" s="18"/>
      <c r="D1338" s="18" t="s">
        <v>222</v>
      </c>
      <c r="E1338" s="18" t="s">
        <v>375</v>
      </c>
      <c r="F1338" s="18" t="s">
        <v>335</v>
      </c>
      <c r="G1338" s="22">
        <v>2016</v>
      </c>
      <c r="H1338" s="23">
        <v>43100</v>
      </c>
      <c r="I1338" s="18"/>
      <c r="J1338" s="18"/>
      <c r="K1338" s="21" t="s">
        <v>1</v>
      </c>
      <c r="L1338" s="21" t="str">
        <f>IFERROR(VLOOKUP(K1338,ORDEN_ERI!A:C,2,0),0)</f>
        <v>Ingresos de actividades ordinarias</v>
      </c>
      <c r="M1338" s="21">
        <f>IFERROR(VLOOKUP(K1338,ORDEN_ERI!A:C,3,0),0)</f>
        <v>1</v>
      </c>
      <c r="N1338" s="30">
        <v>282275394</v>
      </c>
    </row>
    <row r="1339" spans="1:14" x14ac:dyDescent="0.25">
      <c r="A1339" s="21">
        <v>890205645</v>
      </c>
      <c r="B1339" s="18" t="s">
        <v>166</v>
      </c>
      <c r="C1339" s="18"/>
      <c r="D1339" s="18" t="s">
        <v>222</v>
      </c>
      <c r="E1339" s="18" t="s">
        <v>375</v>
      </c>
      <c r="F1339" s="18" t="s">
        <v>335</v>
      </c>
      <c r="G1339" s="22">
        <v>2017</v>
      </c>
      <c r="H1339" s="23">
        <v>43100</v>
      </c>
      <c r="I1339" s="18"/>
      <c r="J1339" s="18"/>
      <c r="K1339" s="21" t="s">
        <v>1</v>
      </c>
      <c r="L1339" s="21" t="str">
        <f>IFERROR(VLOOKUP(K1339,ORDEN_ERI!A:C,2,0),0)</f>
        <v>Ingresos de actividades ordinarias</v>
      </c>
      <c r="M1339" s="21">
        <f>IFERROR(VLOOKUP(K1339,ORDEN_ERI!A:C,3,0),0)</f>
        <v>1</v>
      </c>
      <c r="N1339" s="30">
        <v>401550860</v>
      </c>
    </row>
    <row r="1340" spans="1:14" x14ac:dyDescent="0.25">
      <c r="A1340" s="21">
        <v>890205645</v>
      </c>
      <c r="B1340" s="18" t="s">
        <v>166</v>
      </c>
      <c r="C1340" s="18"/>
      <c r="D1340" s="18" t="s">
        <v>222</v>
      </c>
      <c r="E1340" s="18" t="s">
        <v>375</v>
      </c>
      <c r="F1340" s="18" t="s">
        <v>335</v>
      </c>
      <c r="G1340" s="22">
        <v>2016</v>
      </c>
      <c r="H1340" s="23">
        <v>43100</v>
      </c>
      <c r="I1340" s="18"/>
      <c r="J1340" s="18"/>
      <c r="K1340" s="21" t="s">
        <v>2</v>
      </c>
      <c r="L1340" s="21" t="str">
        <f>IFERROR(VLOOKUP(K1340,ORDEN_ERI!A:C,2,0),0)</f>
        <v>Costo de ventas</v>
      </c>
      <c r="M1340" s="21">
        <f>IFERROR(VLOOKUP(K1340,ORDEN_ERI!A:C,3,0),0)</f>
        <v>2</v>
      </c>
      <c r="N1340" s="30">
        <v>201058059</v>
      </c>
    </row>
    <row r="1341" spans="1:14" x14ac:dyDescent="0.25">
      <c r="A1341" s="21">
        <v>890205645</v>
      </c>
      <c r="B1341" s="18" t="s">
        <v>166</v>
      </c>
      <c r="C1341" s="18"/>
      <c r="D1341" s="18" t="s">
        <v>222</v>
      </c>
      <c r="E1341" s="18" t="s">
        <v>375</v>
      </c>
      <c r="F1341" s="18" t="s">
        <v>335</v>
      </c>
      <c r="G1341" s="22">
        <v>2017</v>
      </c>
      <c r="H1341" s="23">
        <v>43100</v>
      </c>
      <c r="I1341" s="18"/>
      <c r="J1341" s="18"/>
      <c r="K1341" s="21" t="s">
        <v>2</v>
      </c>
      <c r="L1341" s="21" t="str">
        <f>IFERROR(VLOOKUP(K1341,ORDEN_ERI!A:C,2,0),0)</f>
        <v>Costo de ventas</v>
      </c>
      <c r="M1341" s="21">
        <f>IFERROR(VLOOKUP(K1341,ORDEN_ERI!A:C,3,0),0)</f>
        <v>2</v>
      </c>
      <c r="N1341" s="30">
        <v>154713248</v>
      </c>
    </row>
    <row r="1342" spans="1:14" x14ac:dyDescent="0.25">
      <c r="A1342" s="21">
        <v>890205645</v>
      </c>
      <c r="B1342" s="18" t="s">
        <v>166</v>
      </c>
      <c r="C1342" s="18"/>
      <c r="D1342" s="18" t="s">
        <v>222</v>
      </c>
      <c r="E1342" s="18" t="s">
        <v>375</v>
      </c>
      <c r="F1342" s="18" t="s">
        <v>335</v>
      </c>
      <c r="G1342" s="22">
        <v>2016</v>
      </c>
      <c r="H1342" s="23">
        <v>43100</v>
      </c>
      <c r="I1342" s="18"/>
      <c r="J1342" s="18"/>
      <c r="K1342" s="21" t="s">
        <v>3</v>
      </c>
      <c r="L1342" s="21" t="str">
        <f>IFERROR(VLOOKUP(K1342,ORDEN_ERI!A:C,2,0),0)</f>
        <v>Ganancia bruta</v>
      </c>
      <c r="M1342" s="21">
        <f>IFERROR(VLOOKUP(K1342,ORDEN_ERI!A:C,3,0),0)</f>
        <v>3</v>
      </c>
      <c r="N1342" s="30">
        <v>81217335</v>
      </c>
    </row>
    <row r="1343" spans="1:14" x14ac:dyDescent="0.25">
      <c r="A1343" s="21">
        <v>890205645</v>
      </c>
      <c r="B1343" s="18" t="s">
        <v>166</v>
      </c>
      <c r="C1343" s="18"/>
      <c r="D1343" s="18" t="s">
        <v>222</v>
      </c>
      <c r="E1343" s="18" t="s">
        <v>375</v>
      </c>
      <c r="F1343" s="18" t="s">
        <v>335</v>
      </c>
      <c r="G1343" s="22">
        <v>2017</v>
      </c>
      <c r="H1343" s="23">
        <v>43100</v>
      </c>
      <c r="I1343" s="18"/>
      <c r="J1343" s="18"/>
      <c r="K1343" s="21" t="s">
        <v>3</v>
      </c>
      <c r="L1343" s="21" t="str">
        <f>IFERROR(VLOOKUP(K1343,ORDEN_ERI!A:C,2,0),0)</f>
        <v>Ganancia bruta</v>
      </c>
      <c r="M1343" s="21">
        <f>IFERROR(VLOOKUP(K1343,ORDEN_ERI!A:C,3,0),0)</f>
        <v>3</v>
      </c>
      <c r="N1343" s="30">
        <v>246837612</v>
      </c>
    </row>
    <row r="1344" spans="1:14" x14ac:dyDescent="0.25">
      <c r="A1344" s="21">
        <v>890205645</v>
      </c>
      <c r="B1344" s="18" t="s">
        <v>166</v>
      </c>
      <c r="C1344" s="18"/>
      <c r="D1344" s="18" t="s">
        <v>222</v>
      </c>
      <c r="E1344" s="18" t="s">
        <v>375</v>
      </c>
      <c r="F1344" s="18" t="s">
        <v>335</v>
      </c>
      <c r="G1344" s="22">
        <v>2016</v>
      </c>
      <c r="H1344" s="23">
        <v>43100</v>
      </c>
      <c r="I1344" s="18"/>
      <c r="J1344" s="18"/>
      <c r="K1344" s="21" t="s">
        <v>394</v>
      </c>
      <c r="L1344" s="21" t="str">
        <f>IFERROR(VLOOKUP(K1344,ORDEN_ERI!A:C,2,0),0)</f>
        <v>Costos de distribución</v>
      </c>
      <c r="M1344" s="21">
        <f>IFERROR(VLOOKUP(K1344,ORDEN_ERI!A:C,3,0),0)</f>
        <v>7</v>
      </c>
      <c r="N1344" s="30">
        <v>11593044</v>
      </c>
    </row>
    <row r="1345" spans="1:14" x14ac:dyDescent="0.25">
      <c r="A1345" s="21">
        <v>890205645</v>
      </c>
      <c r="B1345" s="18" t="s">
        <v>166</v>
      </c>
      <c r="C1345" s="18"/>
      <c r="D1345" s="18" t="s">
        <v>222</v>
      </c>
      <c r="E1345" s="18" t="s">
        <v>375</v>
      </c>
      <c r="F1345" s="18" t="s">
        <v>335</v>
      </c>
      <c r="G1345" s="22">
        <v>2017</v>
      </c>
      <c r="H1345" s="23">
        <v>43100</v>
      </c>
      <c r="I1345" s="18"/>
      <c r="J1345" s="18"/>
      <c r="K1345" s="21" t="s">
        <v>394</v>
      </c>
      <c r="L1345" s="21" t="str">
        <f>IFERROR(VLOOKUP(K1345,ORDEN_ERI!A:C,2,0),0)</f>
        <v>Costos de distribución</v>
      </c>
      <c r="M1345" s="21">
        <f>IFERROR(VLOOKUP(K1345,ORDEN_ERI!A:C,3,0),0)</f>
        <v>7</v>
      </c>
      <c r="N1345" s="30">
        <v>10235166</v>
      </c>
    </row>
    <row r="1346" spans="1:14" x14ac:dyDescent="0.25">
      <c r="A1346" s="21">
        <v>890205645</v>
      </c>
      <c r="B1346" s="18" t="s">
        <v>166</v>
      </c>
      <c r="C1346" s="18"/>
      <c r="D1346" s="18" t="s">
        <v>222</v>
      </c>
      <c r="E1346" s="18" t="s">
        <v>375</v>
      </c>
      <c r="F1346" s="18" t="s">
        <v>335</v>
      </c>
      <c r="G1346" s="22">
        <v>2016</v>
      </c>
      <c r="H1346" s="23">
        <v>43100</v>
      </c>
      <c r="I1346" s="18"/>
      <c r="J1346" s="18"/>
      <c r="K1346" s="21" t="s">
        <v>6</v>
      </c>
      <c r="L1346" s="21" t="str">
        <f>IFERROR(VLOOKUP(K1346,ORDEN_ERI!A:C,2,0),0)</f>
        <v>Gastos de administración</v>
      </c>
      <c r="M1346" s="21">
        <f>IFERROR(VLOOKUP(K1346,ORDEN_ERI!A:C,3,0),0)</f>
        <v>4</v>
      </c>
      <c r="N1346" s="30">
        <v>8723604</v>
      </c>
    </row>
    <row r="1347" spans="1:14" x14ac:dyDescent="0.25">
      <c r="A1347" s="21">
        <v>890205645</v>
      </c>
      <c r="B1347" s="18" t="s">
        <v>166</v>
      </c>
      <c r="C1347" s="18"/>
      <c r="D1347" s="18" t="s">
        <v>222</v>
      </c>
      <c r="E1347" s="18" t="s">
        <v>375</v>
      </c>
      <c r="F1347" s="18" t="s">
        <v>335</v>
      </c>
      <c r="G1347" s="22">
        <v>2017</v>
      </c>
      <c r="H1347" s="23">
        <v>43100</v>
      </c>
      <c r="I1347" s="18"/>
      <c r="J1347" s="18"/>
      <c r="K1347" s="21" t="s">
        <v>6</v>
      </c>
      <c r="L1347" s="21" t="str">
        <f>IFERROR(VLOOKUP(K1347,ORDEN_ERI!A:C,2,0),0)</f>
        <v>Gastos de administración</v>
      </c>
      <c r="M1347" s="21">
        <f>IFERROR(VLOOKUP(K1347,ORDEN_ERI!A:C,3,0),0)</f>
        <v>4</v>
      </c>
      <c r="N1347" s="30">
        <v>16789784</v>
      </c>
    </row>
    <row r="1348" spans="1:14" x14ac:dyDescent="0.25">
      <c r="A1348" s="21">
        <v>890205645</v>
      </c>
      <c r="B1348" s="18" t="s">
        <v>166</v>
      </c>
      <c r="C1348" s="18"/>
      <c r="D1348" s="18" t="s">
        <v>222</v>
      </c>
      <c r="E1348" s="18" t="s">
        <v>375</v>
      </c>
      <c r="F1348" s="18" t="s">
        <v>335</v>
      </c>
      <c r="G1348" s="22">
        <v>2016</v>
      </c>
      <c r="H1348" s="23">
        <v>43100</v>
      </c>
      <c r="I1348" s="18"/>
      <c r="J1348" s="18"/>
      <c r="K1348" s="21" t="s">
        <v>395</v>
      </c>
      <c r="L1348" s="21" t="str">
        <f>IFERROR(VLOOKUP(K1348,ORDEN_ERI!A:C,2,0),0)</f>
        <v>Otros gastos, por función</v>
      </c>
      <c r="M1348" s="21">
        <f>IFERROR(VLOOKUP(K1348,ORDEN_ERI!A:C,3,0),0)</f>
        <v>6</v>
      </c>
      <c r="N1348" s="30">
        <v>26289416</v>
      </c>
    </row>
    <row r="1349" spans="1:14" x14ac:dyDescent="0.25">
      <c r="A1349" s="21">
        <v>890205645</v>
      </c>
      <c r="B1349" s="18" t="s">
        <v>166</v>
      </c>
      <c r="C1349" s="18"/>
      <c r="D1349" s="18" t="s">
        <v>222</v>
      </c>
      <c r="E1349" s="18" t="s">
        <v>375</v>
      </c>
      <c r="F1349" s="18" t="s">
        <v>335</v>
      </c>
      <c r="G1349" s="22">
        <v>2017</v>
      </c>
      <c r="H1349" s="23">
        <v>43100</v>
      </c>
      <c r="I1349" s="18"/>
      <c r="J1349" s="18"/>
      <c r="K1349" s="21" t="s">
        <v>395</v>
      </c>
      <c r="L1349" s="21" t="str">
        <f>IFERROR(VLOOKUP(K1349,ORDEN_ERI!A:C,2,0),0)</f>
        <v>Otros gastos, por función</v>
      </c>
      <c r="M1349" s="21">
        <f>IFERROR(VLOOKUP(K1349,ORDEN_ERI!A:C,3,0),0)</f>
        <v>6</v>
      </c>
      <c r="N1349" s="30">
        <v>35095004</v>
      </c>
    </row>
    <row r="1350" spans="1:14" x14ac:dyDescent="0.25">
      <c r="A1350" s="21">
        <v>890205645</v>
      </c>
      <c r="B1350" s="18" t="s">
        <v>166</v>
      </c>
      <c r="C1350" s="18"/>
      <c r="D1350" s="18" t="s">
        <v>222</v>
      </c>
      <c r="E1350" s="18" t="s">
        <v>375</v>
      </c>
      <c r="F1350" s="18" t="s">
        <v>335</v>
      </c>
      <c r="G1350" s="22">
        <v>2016</v>
      </c>
      <c r="H1350" s="23">
        <v>43100</v>
      </c>
      <c r="I1350" s="18"/>
      <c r="J1350" s="18"/>
      <c r="K1350" s="21" t="s">
        <v>8</v>
      </c>
      <c r="L1350" s="21" t="str">
        <f>IFERROR(VLOOKUP(K1350,ORDEN_ERI!A:C,2,0),0)</f>
        <v>Ganancia (pérdida) por actividades de operación</v>
      </c>
      <c r="M1350" s="21">
        <f>IFERROR(VLOOKUP(K1350,ORDEN_ERI!A:C,3,0),0)</f>
        <v>11</v>
      </c>
      <c r="N1350" s="30">
        <v>34611271</v>
      </c>
    </row>
    <row r="1351" spans="1:14" x14ac:dyDescent="0.25">
      <c r="A1351" s="21">
        <v>890205645</v>
      </c>
      <c r="B1351" s="18" t="s">
        <v>166</v>
      </c>
      <c r="C1351" s="18"/>
      <c r="D1351" s="18" t="s">
        <v>222</v>
      </c>
      <c r="E1351" s="18" t="s">
        <v>375</v>
      </c>
      <c r="F1351" s="18" t="s">
        <v>335</v>
      </c>
      <c r="G1351" s="22">
        <v>2017</v>
      </c>
      <c r="H1351" s="23">
        <v>43100</v>
      </c>
      <c r="I1351" s="18"/>
      <c r="J1351" s="18"/>
      <c r="K1351" s="21" t="s">
        <v>8</v>
      </c>
      <c r="L1351" s="21" t="str">
        <f>IFERROR(VLOOKUP(K1351,ORDEN_ERI!A:C,2,0),0)</f>
        <v>Ganancia (pérdida) por actividades de operación</v>
      </c>
      <c r="M1351" s="21">
        <f>IFERROR(VLOOKUP(K1351,ORDEN_ERI!A:C,3,0),0)</f>
        <v>11</v>
      </c>
      <c r="N1351" s="30">
        <v>184717658</v>
      </c>
    </row>
    <row r="1352" spans="1:14" x14ac:dyDescent="0.25">
      <c r="A1352" s="21">
        <v>890205645</v>
      </c>
      <c r="B1352" s="18" t="s">
        <v>166</v>
      </c>
      <c r="C1352" s="18"/>
      <c r="D1352" s="18" t="s">
        <v>222</v>
      </c>
      <c r="E1352" s="18" t="s">
        <v>375</v>
      </c>
      <c r="F1352" s="18" t="s">
        <v>335</v>
      </c>
      <c r="G1352" s="22">
        <v>2016</v>
      </c>
      <c r="H1352" s="23">
        <v>43100</v>
      </c>
      <c r="I1352" s="18"/>
      <c r="J1352" s="18"/>
      <c r="K1352" s="21" t="s">
        <v>396</v>
      </c>
      <c r="L1352" s="21" t="str">
        <f>IFERROR(VLOOKUP(K1352,ORDEN_ERI!A:C,2,0),0)</f>
        <v>Pérdidas (ganancias) por deterioro de valor</v>
      </c>
      <c r="M1352" s="21">
        <f>IFERROR(VLOOKUP(K1352,ORDEN_ERI!A:C,3,0),0)</f>
        <v>18</v>
      </c>
      <c r="N1352" s="30">
        <v>-66531</v>
      </c>
    </row>
    <row r="1353" spans="1:14" x14ac:dyDescent="0.25">
      <c r="A1353" s="21">
        <v>890205645</v>
      </c>
      <c r="B1353" s="18" t="s">
        <v>166</v>
      </c>
      <c r="C1353" s="18"/>
      <c r="D1353" s="18" t="s">
        <v>222</v>
      </c>
      <c r="E1353" s="18" t="s">
        <v>375</v>
      </c>
      <c r="F1353" s="18" t="s">
        <v>335</v>
      </c>
      <c r="G1353" s="22">
        <v>2017</v>
      </c>
      <c r="H1353" s="23">
        <v>43100</v>
      </c>
      <c r="I1353" s="18"/>
      <c r="J1353" s="18"/>
      <c r="K1353" s="21" t="s">
        <v>396</v>
      </c>
      <c r="L1353" s="21" t="str">
        <f>IFERROR(VLOOKUP(K1353,ORDEN_ERI!A:C,2,0),0)</f>
        <v>Pérdidas (ganancias) por deterioro de valor</v>
      </c>
      <c r="M1353" s="21">
        <f>IFERROR(VLOOKUP(K1353,ORDEN_ERI!A:C,3,0),0)</f>
        <v>18</v>
      </c>
      <c r="N1353" s="30">
        <v>120474</v>
      </c>
    </row>
    <row r="1354" spans="1:14" x14ac:dyDescent="0.25">
      <c r="A1354" s="21">
        <v>890205645</v>
      </c>
      <c r="B1354" s="18" t="s">
        <v>166</v>
      </c>
      <c r="C1354" s="18"/>
      <c r="D1354" s="18" t="s">
        <v>222</v>
      </c>
      <c r="E1354" s="18" t="s">
        <v>375</v>
      </c>
      <c r="F1354" s="18" t="s">
        <v>335</v>
      </c>
      <c r="G1354" s="22">
        <v>2016</v>
      </c>
      <c r="H1354" s="23">
        <v>43100</v>
      </c>
      <c r="I1354" s="18"/>
      <c r="J1354" s="18"/>
      <c r="K1354" s="21" t="s">
        <v>11</v>
      </c>
      <c r="L1354" s="21" t="str">
        <f>IFERROR(VLOOKUP(K1354,ORDEN_ERI!A:C,2,0),0)</f>
        <v>Ganancia (pérdida), antes de impuestos</v>
      </c>
      <c r="M1354" s="21">
        <f>IFERROR(VLOOKUP(K1354,ORDEN_ERI!A:C,3,0),0)</f>
        <v>23</v>
      </c>
      <c r="N1354" s="30">
        <v>34677802</v>
      </c>
    </row>
    <row r="1355" spans="1:14" x14ac:dyDescent="0.25">
      <c r="A1355" s="21">
        <v>890205645</v>
      </c>
      <c r="B1355" s="18" t="s">
        <v>166</v>
      </c>
      <c r="C1355" s="18"/>
      <c r="D1355" s="18" t="s">
        <v>222</v>
      </c>
      <c r="E1355" s="18" t="s">
        <v>375</v>
      </c>
      <c r="F1355" s="18" t="s">
        <v>335</v>
      </c>
      <c r="G1355" s="22">
        <v>2017</v>
      </c>
      <c r="H1355" s="23">
        <v>43100</v>
      </c>
      <c r="I1355" s="18"/>
      <c r="J1355" s="18"/>
      <c r="K1355" s="21" t="s">
        <v>11</v>
      </c>
      <c r="L1355" s="21" t="str">
        <f>IFERROR(VLOOKUP(K1355,ORDEN_ERI!A:C,2,0),0)</f>
        <v>Ganancia (pérdida), antes de impuestos</v>
      </c>
      <c r="M1355" s="21">
        <f>IFERROR(VLOOKUP(K1355,ORDEN_ERI!A:C,3,0),0)</f>
        <v>23</v>
      </c>
      <c r="N1355" s="30">
        <v>184597184</v>
      </c>
    </row>
    <row r="1356" spans="1:14" x14ac:dyDescent="0.25">
      <c r="A1356" s="21">
        <v>890205645</v>
      </c>
      <c r="B1356" s="18" t="s">
        <v>166</v>
      </c>
      <c r="C1356" s="18"/>
      <c r="D1356" s="18" t="s">
        <v>222</v>
      </c>
      <c r="E1356" s="18" t="s">
        <v>375</v>
      </c>
      <c r="F1356" s="18" t="s">
        <v>335</v>
      </c>
      <c r="G1356" s="22">
        <v>2016</v>
      </c>
      <c r="H1356" s="23">
        <v>43100</v>
      </c>
      <c r="I1356" s="18"/>
      <c r="J1356" s="18"/>
      <c r="K1356" s="21" t="s">
        <v>397</v>
      </c>
      <c r="L1356" s="21" t="str">
        <f>IFERROR(VLOOKUP(K1356,ORDEN_ERI!A:C,2,0),0)</f>
        <v>Gasto (ingreso) por impuestos, operaciones continuadas</v>
      </c>
      <c r="M1356" s="21">
        <f>IFERROR(VLOOKUP(K1356,ORDEN_ERI!A:C,3,0),0)</f>
        <v>24</v>
      </c>
      <c r="N1356" s="30">
        <v>21564360</v>
      </c>
    </row>
    <row r="1357" spans="1:14" x14ac:dyDescent="0.25">
      <c r="A1357" s="21">
        <v>890205645</v>
      </c>
      <c r="B1357" s="18" t="s">
        <v>166</v>
      </c>
      <c r="C1357" s="18"/>
      <c r="D1357" s="18" t="s">
        <v>222</v>
      </c>
      <c r="E1357" s="18" t="s">
        <v>375</v>
      </c>
      <c r="F1357" s="18" t="s">
        <v>335</v>
      </c>
      <c r="G1357" s="22">
        <v>2017</v>
      </c>
      <c r="H1357" s="23">
        <v>43100</v>
      </c>
      <c r="I1357" s="18"/>
      <c r="J1357" s="18"/>
      <c r="K1357" s="21" t="s">
        <v>397</v>
      </c>
      <c r="L1357" s="21" t="str">
        <f>IFERROR(VLOOKUP(K1357,ORDEN_ERI!A:C,2,0),0)</f>
        <v>Gasto (ingreso) por impuestos, operaciones continuadas</v>
      </c>
      <c r="M1357" s="21">
        <f>IFERROR(VLOOKUP(K1357,ORDEN_ERI!A:C,3,0),0)</f>
        <v>24</v>
      </c>
      <c r="N1357" s="30">
        <v>-19897437</v>
      </c>
    </row>
    <row r="1358" spans="1:14" x14ac:dyDescent="0.25">
      <c r="A1358" s="21">
        <v>890205645</v>
      </c>
      <c r="B1358" s="18" t="s">
        <v>166</v>
      </c>
      <c r="C1358" s="18"/>
      <c r="D1358" s="18" t="s">
        <v>222</v>
      </c>
      <c r="E1358" s="18" t="s">
        <v>375</v>
      </c>
      <c r="F1358" s="18" t="s">
        <v>335</v>
      </c>
      <c r="G1358" s="22">
        <v>2016</v>
      </c>
      <c r="H1358" s="23">
        <v>43100</v>
      </c>
      <c r="I1358" s="18"/>
      <c r="J1358" s="18"/>
      <c r="K1358" s="21" t="s">
        <v>12</v>
      </c>
      <c r="L1358" s="21" t="str">
        <f>IFERROR(VLOOKUP(K1358,ORDEN_ERI!A:C,2,0),0)</f>
        <v>Ganancia (pérdida) operaciones continuadas</v>
      </c>
      <c r="M1358" s="21">
        <f>IFERROR(VLOOKUP(K1358,ORDEN_ERI!A:C,3,0),0)</f>
        <v>26</v>
      </c>
      <c r="N1358" s="30">
        <v>13113442</v>
      </c>
    </row>
    <row r="1359" spans="1:14" x14ac:dyDescent="0.25">
      <c r="A1359" s="21">
        <v>890205645</v>
      </c>
      <c r="B1359" s="18" t="s">
        <v>166</v>
      </c>
      <c r="C1359" s="18"/>
      <c r="D1359" s="18" t="s">
        <v>222</v>
      </c>
      <c r="E1359" s="18" t="s">
        <v>375</v>
      </c>
      <c r="F1359" s="18" t="s">
        <v>335</v>
      </c>
      <c r="G1359" s="22">
        <v>2017</v>
      </c>
      <c r="H1359" s="23">
        <v>43100</v>
      </c>
      <c r="I1359" s="18"/>
      <c r="J1359" s="18"/>
      <c r="K1359" s="21" t="s">
        <v>12</v>
      </c>
      <c r="L1359" s="21" t="str">
        <f>IFERROR(VLOOKUP(K1359,ORDEN_ERI!A:C,2,0),0)</f>
        <v>Ganancia (pérdida) operaciones continuadas</v>
      </c>
      <c r="M1359" s="21">
        <f>IFERROR(VLOOKUP(K1359,ORDEN_ERI!A:C,3,0),0)</f>
        <v>26</v>
      </c>
      <c r="N1359" s="30">
        <v>204494621</v>
      </c>
    </row>
    <row r="1360" spans="1:14" x14ac:dyDescent="0.25">
      <c r="A1360" s="21">
        <v>890205645</v>
      </c>
      <c r="B1360" s="18" t="s">
        <v>166</v>
      </c>
      <c r="C1360" s="18"/>
      <c r="D1360" s="18" t="s">
        <v>222</v>
      </c>
      <c r="E1360" s="18" t="s">
        <v>375</v>
      </c>
      <c r="F1360" s="18" t="s">
        <v>335</v>
      </c>
      <c r="G1360" s="22">
        <v>2016</v>
      </c>
      <c r="H1360" s="23">
        <v>43100</v>
      </c>
      <c r="I1360" s="18"/>
      <c r="J1360" s="18"/>
      <c r="K1360" s="21" t="s">
        <v>13</v>
      </c>
      <c r="L1360" s="21" t="str">
        <f>IFERROR(VLOOKUP(K1360,ORDEN_ERI!A:C,2,0),0)</f>
        <v>Ganancia (pérdida)</v>
      </c>
      <c r="M1360" s="21">
        <f>IFERROR(VLOOKUP(K1360,ORDEN_ERI!A:C,3,0),0)</f>
        <v>28</v>
      </c>
      <c r="N1360" s="30">
        <v>13113442</v>
      </c>
    </row>
    <row r="1361" spans="1:14" x14ac:dyDescent="0.25">
      <c r="A1361" s="21">
        <v>890205645</v>
      </c>
      <c r="B1361" s="18" t="s">
        <v>166</v>
      </c>
      <c r="C1361" s="18"/>
      <c r="D1361" s="18" t="s">
        <v>222</v>
      </c>
      <c r="E1361" s="18" t="s">
        <v>375</v>
      </c>
      <c r="F1361" s="18" t="s">
        <v>335</v>
      </c>
      <c r="G1361" s="22">
        <v>2017</v>
      </c>
      <c r="H1361" s="23">
        <v>43100</v>
      </c>
      <c r="I1361" s="18"/>
      <c r="J1361" s="18"/>
      <c r="K1361" s="21" t="s">
        <v>13</v>
      </c>
      <c r="L1361" s="21" t="str">
        <f>IFERROR(VLOOKUP(K1361,ORDEN_ERI!A:C,2,0),0)</f>
        <v>Ganancia (pérdida)</v>
      </c>
      <c r="M1361" s="21">
        <f>IFERROR(VLOOKUP(K1361,ORDEN_ERI!A:C,3,0),0)</f>
        <v>28</v>
      </c>
      <c r="N1361" s="30">
        <v>204494621</v>
      </c>
    </row>
    <row r="1362" spans="1:14" x14ac:dyDescent="0.25">
      <c r="A1362" s="21">
        <v>900749166</v>
      </c>
      <c r="B1362" s="18" t="s">
        <v>182</v>
      </c>
      <c r="C1362" s="18"/>
      <c r="D1362" s="18" t="s">
        <v>230</v>
      </c>
      <c r="E1362" s="18" t="s">
        <v>228</v>
      </c>
      <c r="F1362" s="18" t="s">
        <v>333</v>
      </c>
      <c r="G1362" s="22">
        <v>2016</v>
      </c>
      <c r="H1362" s="26">
        <v>43100</v>
      </c>
      <c r="I1362" s="18"/>
      <c r="J1362" s="18"/>
      <c r="K1362" s="21" t="s">
        <v>1</v>
      </c>
      <c r="L1362" s="21" t="str">
        <f>IFERROR(VLOOKUP(K1362,ORDEN_ERI!A:C,2,0),0)</f>
        <v>Ingresos de actividades ordinarias</v>
      </c>
      <c r="M1362" s="21">
        <f>IFERROR(VLOOKUP(K1362,ORDEN_ERI!A:C,3,0),0)</f>
        <v>1</v>
      </c>
      <c r="N1362" s="30">
        <v>260150150</v>
      </c>
    </row>
    <row r="1363" spans="1:14" x14ac:dyDescent="0.25">
      <c r="A1363" s="21">
        <v>900749166</v>
      </c>
      <c r="B1363" s="18" t="s">
        <v>182</v>
      </c>
      <c r="C1363" s="18"/>
      <c r="D1363" s="18" t="s">
        <v>230</v>
      </c>
      <c r="E1363" s="18" t="s">
        <v>228</v>
      </c>
      <c r="F1363" s="18" t="s">
        <v>333</v>
      </c>
      <c r="G1363" s="22">
        <v>2017</v>
      </c>
      <c r="H1363" s="26">
        <v>43100</v>
      </c>
      <c r="I1363" s="18"/>
      <c r="J1363" s="18"/>
      <c r="K1363" s="21" t="s">
        <v>1</v>
      </c>
      <c r="L1363" s="21" t="str">
        <f>IFERROR(VLOOKUP(K1363,ORDEN_ERI!A:C,2,0),0)</f>
        <v>Ingresos de actividades ordinarias</v>
      </c>
      <c r="M1363" s="21">
        <f>IFERROR(VLOOKUP(K1363,ORDEN_ERI!A:C,3,0),0)</f>
        <v>1</v>
      </c>
      <c r="N1363" s="30">
        <v>303767298</v>
      </c>
    </row>
    <row r="1364" spans="1:14" x14ac:dyDescent="0.25">
      <c r="A1364" s="21">
        <v>900749166</v>
      </c>
      <c r="B1364" s="18" t="s">
        <v>182</v>
      </c>
      <c r="C1364" s="18"/>
      <c r="D1364" s="18" t="s">
        <v>230</v>
      </c>
      <c r="E1364" s="18" t="s">
        <v>228</v>
      </c>
      <c r="F1364" s="18" t="s">
        <v>333</v>
      </c>
      <c r="G1364" s="22">
        <v>2016</v>
      </c>
      <c r="H1364" s="26">
        <v>43100</v>
      </c>
      <c r="I1364" s="18"/>
      <c r="J1364" s="18"/>
      <c r="K1364" s="21" t="s">
        <v>2</v>
      </c>
      <c r="L1364" s="21" t="str">
        <f>IFERROR(VLOOKUP(K1364,ORDEN_ERI!A:C,2,0),0)</f>
        <v>Costo de ventas</v>
      </c>
      <c r="M1364" s="21">
        <f>IFERROR(VLOOKUP(K1364,ORDEN_ERI!A:C,3,0),0)</f>
        <v>2</v>
      </c>
      <c r="N1364" s="30">
        <v>228543918</v>
      </c>
    </row>
    <row r="1365" spans="1:14" x14ac:dyDescent="0.25">
      <c r="A1365" s="21">
        <v>900749166</v>
      </c>
      <c r="B1365" s="18" t="s">
        <v>182</v>
      </c>
      <c r="C1365" s="18"/>
      <c r="D1365" s="18" t="s">
        <v>230</v>
      </c>
      <c r="E1365" s="18" t="s">
        <v>228</v>
      </c>
      <c r="F1365" s="18" t="s">
        <v>333</v>
      </c>
      <c r="G1365" s="22">
        <v>2017</v>
      </c>
      <c r="H1365" s="26">
        <v>43100</v>
      </c>
      <c r="I1365" s="18"/>
      <c r="J1365" s="18"/>
      <c r="K1365" s="21" t="s">
        <v>2</v>
      </c>
      <c r="L1365" s="21" t="str">
        <f>IFERROR(VLOOKUP(K1365,ORDEN_ERI!A:C,2,0),0)</f>
        <v>Costo de ventas</v>
      </c>
      <c r="M1365" s="21">
        <f>IFERROR(VLOOKUP(K1365,ORDEN_ERI!A:C,3,0),0)</f>
        <v>2</v>
      </c>
      <c r="N1365" s="30">
        <v>288106955</v>
      </c>
    </row>
    <row r="1366" spans="1:14" x14ac:dyDescent="0.25">
      <c r="A1366" s="21">
        <v>900749166</v>
      </c>
      <c r="B1366" s="18" t="s">
        <v>182</v>
      </c>
      <c r="C1366" s="18"/>
      <c r="D1366" s="18" t="s">
        <v>230</v>
      </c>
      <c r="E1366" s="18" t="s">
        <v>228</v>
      </c>
      <c r="F1366" s="18" t="s">
        <v>333</v>
      </c>
      <c r="G1366" s="22">
        <v>2016</v>
      </c>
      <c r="H1366" s="26">
        <v>43100</v>
      </c>
      <c r="I1366" s="18"/>
      <c r="J1366" s="18"/>
      <c r="K1366" s="21" t="s">
        <v>3</v>
      </c>
      <c r="L1366" s="21" t="str">
        <f>IFERROR(VLOOKUP(K1366,ORDEN_ERI!A:C,2,0),0)</f>
        <v>Ganancia bruta</v>
      </c>
      <c r="M1366" s="21">
        <f>IFERROR(VLOOKUP(K1366,ORDEN_ERI!A:C,3,0),0)</f>
        <v>3</v>
      </c>
      <c r="N1366" s="30">
        <v>31606232</v>
      </c>
    </row>
    <row r="1367" spans="1:14" x14ac:dyDescent="0.25">
      <c r="A1367" s="21">
        <v>900749166</v>
      </c>
      <c r="B1367" s="18" t="s">
        <v>182</v>
      </c>
      <c r="C1367" s="18"/>
      <c r="D1367" s="18" t="s">
        <v>230</v>
      </c>
      <c r="E1367" s="18" t="s">
        <v>228</v>
      </c>
      <c r="F1367" s="18" t="s">
        <v>333</v>
      </c>
      <c r="G1367" s="22">
        <v>2017</v>
      </c>
      <c r="H1367" s="26">
        <v>43100</v>
      </c>
      <c r="I1367" s="18"/>
      <c r="J1367" s="18"/>
      <c r="K1367" s="21" t="s">
        <v>3</v>
      </c>
      <c r="L1367" s="21" t="str">
        <f>IFERROR(VLOOKUP(K1367,ORDEN_ERI!A:C,2,0),0)</f>
        <v>Ganancia bruta</v>
      </c>
      <c r="M1367" s="21">
        <f>IFERROR(VLOOKUP(K1367,ORDEN_ERI!A:C,3,0),0)</f>
        <v>3</v>
      </c>
      <c r="N1367" s="30">
        <v>15660343</v>
      </c>
    </row>
    <row r="1368" spans="1:14" x14ac:dyDescent="0.25">
      <c r="A1368" s="21">
        <v>900749166</v>
      </c>
      <c r="B1368" s="18" t="s">
        <v>182</v>
      </c>
      <c r="C1368" s="18"/>
      <c r="D1368" s="18" t="s">
        <v>230</v>
      </c>
      <c r="E1368" s="18" t="s">
        <v>228</v>
      </c>
      <c r="F1368" s="18" t="s">
        <v>333</v>
      </c>
      <c r="G1368" s="22">
        <v>2016</v>
      </c>
      <c r="H1368" s="26">
        <v>43100</v>
      </c>
      <c r="I1368" s="18"/>
      <c r="J1368" s="18"/>
      <c r="K1368" s="21" t="s">
        <v>4</v>
      </c>
      <c r="L1368" s="21" t="str">
        <f>IFERROR(VLOOKUP(K1368,ORDEN_ERI!A:C,2,0),0)</f>
        <v>Otros ingresos</v>
      </c>
      <c r="M1368" s="21">
        <f>IFERROR(VLOOKUP(K1368,ORDEN_ERI!A:C,3,0),0)</f>
        <v>9</v>
      </c>
      <c r="N1368" s="30">
        <v>765185</v>
      </c>
    </row>
    <row r="1369" spans="1:14" x14ac:dyDescent="0.25">
      <c r="A1369" s="21">
        <v>900749166</v>
      </c>
      <c r="B1369" s="18" t="s">
        <v>182</v>
      </c>
      <c r="C1369" s="18"/>
      <c r="D1369" s="18" t="s">
        <v>230</v>
      </c>
      <c r="E1369" s="18" t="s">
        <v>228</v>
      </c>
      <c r="F1369" s="18" t="s">
        <v>333</v>
      </c>
      <c r="G1369" s="22">
        <v>2017</v>
      </c>
      <c r="H1369" s="26">
        <v>43100</v>
      </c>
      <c r="I1369" s="18"/>
      <c r="J1369" s="18"/>
      <c r="K1369" s="21" t="s">
        <v>4</v>
      </c>
      <c r="L1369" s="21" t="str">
        <f>IFERROR(VLOOKUP(K1369,ORDEN_ERI!A:C,2,0),0)</f>
        <v>Otros ingresos</v>
      </c>
      <c r="M1369" s="21">
        <f>IFERROR(VLOOKUP(K1369,ORDEN_ERI!A:C,3,0),0)</f>
        <v>9</v>
      </c>
      <c r="N1369" s="30">
        <v>3681887</v>
      </c>
    </row>
    <row r="1370" spans="1:14" x14ac:dyDescent="0.25">
      <c r="A1370" s="21">
        <v>900749166</v>
      </c>
      <c r="B1370" s="18" t="s">
        <v>182</v>
      </c>
      <c r="C1370" s="18"/>
      <c r="D1370" s="18" t="s">
        <v>230</v>
      </c>
      <c r="E1370" s="18" t="s">
        <v>228</v>
      </c>
      <c r="F1370" s="18" t="s">
        <v>333</v>
      </c>
      <c r="G1370" s="22">
        <v>2016</v>
      </c>
      <c r="H1370" s="26">
        <v>43100</v>
      </c>
      <c r="I1370" s="18"/>
      <c r="J1370" s="18"/>
      <c r="K1370" s="21" t="s">
        <v>6</v>
      </c>
      <c r="L1370" s="21" t="str">
        <f>IFERROR(VLOOKUP(K1370,ORDEN_ERI!A:C,2,0),0)</f>
        <v>Gastos de administración</v>
      </c>
      <c r="M1370" s="21">
        <f>IFERROR(VLOOKUP(K1370,ORDEN_ERI!A:C,3,0),0)</f>
        <v>4</v>
      </c>
      <c r="N1370" s="30">
        <v>8172749</v>
      </c>
    </row>
    <row r="1371" spans="1:14" x14ac:dyDescent="0.25">
      <c r="A1371" s="21">
        <v>900749166</v>
      </c>
      <c r="B1371" s="18" t="s">
        <v>182</v>
      </c>
      <c r="C1371" s="18"/>
      <c r="D1371" s="18" t="s">
        <v>230</v>
      </c>
      <c r="E1371" s="18" t="s">
        <v>228</v>
      </c>
      <c r="F1371" s="18" t="s">
        <v>333</v>
      </c>
      <c r="G1371" s="22">
        <v>2017</v>
      </c>
      <c r="H1371" s="26">
        <v>43100</v>
      </c>
      <c r="I1371" s="18"/>
      <c r="J1371" s="18"/>
      <c r="K1371" s="21" t="s">
        <v>6</v>
      </c>
      <c r="L1371" s="21" t="str">
        <f>IFERROR(VLOOKUP(K1371,ORDEN_ERI!A:C,2,0),0)</f>
        <v>Gastos de administración</v>
      </c>
      <c r="M1371" s="21">
        <f>IFERROR(VLOOKUP(K1371,ORDEN_ERI!A:C,3,0),0)</f>
        <v>4</v>
      </c>
      <c r="N1371" s="30">
        <v>9408854</v>
      </c>
    </row>
    <row r="1372" spans="1:14" x14ac:dyDescent="0.25">
      <c r="A1372" s="21">
        <v>900749166</v>
      </c>
      <c r="B1372" s="18" t="s">
        <v>182</v>
      </c>
      <c r="C1372" s="18"/>
      <c r="D1372" s="18" t="s">
        <v>230</v>
      </c>
      <c r="E1372" s="18" t="s">
        <v>228</v>
      </c>
      <c r="F1372" s="18" t="s">
        <v>333</v>
      </c>
      <c r="G1372" s="22">
        <v>2016</v>
      </c>
      <c r="H1372" s="26">
        <v>43100</v>
      </c>
      <c r="I1372" s="18"/>
      <c r="J1372" s="18"/>
      <c r="K1372" s="21" t="s">
        <v>395</v>
      </c>
      <c r="L1372" s="21" t="str">
        <f>IFERROR(VLOOKUP(K1372,ORDEN_ERI!A:C,2,0),0)</f>
        <v>Otros gastos, por función</v>
      </c>
      <c r="M1372" s="21">
        <f>IFERROR(VLOOKUP(K1372,ORDEN_ERI!A:C,3,0),0)</f>
        <v>6</v>
      </c>
      <c r="N1372" s="30">
        <v>521581</v>
      </c>
    </row>
    <row r="1373" spans="1:14" x14ac:dyDescent="0.25">
      <c r="A1373" s="21">
        <v>900749166</v>
      </c>
      <c r="B1373" s="18" t="s">
        <v>182</v>
      </c>
      <c r="C1373" s="18"/>
      <c r="D1373" s="18" t="s">
        <v>230</v>
      </c>
      <c r="E1373" s="18" t="s">
        <v>228</v>
      </c>
      <c r="F1373" s="18" t="s">
        <v>333</v>
      </c>
      <c r="G1373" s="22">
        <v>2017</v>
      </c>
      <c r="H1373" s="26">
        <v>43100</v>
      </c>
      <c r="I1373" s="18"/>
      <c r="J1373" s="18"/>
      <c r="K1373" s="21" t="s">
        <v>395</v>
      </c>
      <c r="L1373" s="21" t="str">
        <f>IFERROR(VLOOKUP(K1373,ORDEN_ERI!A:C,2,0),0)</f>
        <v>Otros gastos, por función</v>
      </c>
      <c r="M1373" s="21">
        <f>IFERROR(VLOOKUP(K1373,ORDEN_ERI!A:C,3,0),0)</f>
        <v>6</v>
      </c>
      <c r="N1373" s="30">
        <v>1186554</v>
      </c>
    </row>
    <row r="1374" spans="1:14" x14ac:dyDescent="0.25">
      <c r="A1374" s="21">
        <v>900749166</v>
      </c>
      <c r="B1374" s="18" t="s">
        <v>182</v>
      </c>
      <c r="C1374" s="18"/>
      <c r="D1374" s="18" t="s">
        <v>230</v>
      </c>
      <c r="E1374" s="18" t="s">
        <v>228</v>
      </c>
      <c r="F1374" s="18" t="s">
        <v>333</v>
      </c>
      <c r="G1374" s="22">
        <v>2016</v>
      </c>
      <c r="H1374" s="26">
        <v>43100</v>
      </c>
      <c r="I1374" s="18"/>
      <c r="J1374" s="18"/>
      <c r="K1374" s="21" t="s">
        <v>8</v>
      </c>
      <c r="L1374" s="21" t="str">
        <f>IFERROR(VLOOKUP(K1374,ORDEN_ERI!A:C,2,0),0)</f>
        <v>Ganancia (pérdida) por actividades de operación</v>
      </c>
      <c r="M1374" s="21">
        <f>IFERROR(VLOOKUP(K1374,ORDEN_ERI!A:C,3,0),0)</f>
        <v>11</v>
      </c>
      <c r="N1374" s="30">
        <v>23677087</v>
      </c>
    </row>
    <row r="1375" spans="1:14" x14ac:dyDescent="0.25">
      <c r="A1375" s="21">
        <v>900749166</v>
      </c>
      <c r="B1375" s="18" t="s">
        <v>182</v>
      </c>
      <c r="C1375" s="18"/>
      <c r="D1375" s="18" t="s">
        <v>230</v>
      </c>
      <c r="E1375" s="18" t="s">
        <v>228</v>
      </c>
      <c r="F1375" s="18" t="s">
        <v>333</v>
      </c>
      <c r="G1375" s="22">
        <v>2017</v>
      </c>
      <c r="H1375" s="26">
        <v>43100</v>
      </c>
      <c r="I1375" s="18"/>
      <c r="J1375" s="18"/>
      <c r="K1375" s="21" t="s">
        <v>8</v>
      </c>
      <c r="L1375" s="21" t="str">
        <f>IFERROR(VLOOKUP(K1375,ORDEN_ERI!A:C,2,0),0)</f>
        <v>Ganancia (pérdida) por actividades de operación</v>
      </c>
      <c r="M1375" s="21">
        <f>IFERROR(VLOOKUP(K1375,ORDEN_ERI!A:C,3,0),0)</f>
        <v>11</v>
      </c>
      <c r="N1375" s="30">
        <v>8746822</v>
      </c>
    </row>
    <row r="1376" spans="1:14" x14ac:dyDescent="0.25">
      <c r="A1376" s="21">
        <v>900749166</v>
      </c>
      <c r="B1376" s="18" t="s">
        <v>182</v>
      </c>
      <c r="C1376" s="18"/>
      <c r="D1376" s="18" t="s">
        <v>230</v>
      </c>
      <c r="E1376" s="18" t="s">
        <v>228</v>
      </c>
      <c r="F1376" s="18" t="s">
        <v>333</v>
      </c>
      <c r="G1376" s="22">
        <v>2016</v>
      </c>
      <c r="H1376" s="26">
        <v>43100</v>
      </c>
      <c r="I1376" s="18"/>
      <c r="J1376" s="18"/>
      <c r="K1376" s="21" t="s">
        <v>9</v>
      </c>
      <c r="L1376" s="21" t="str">
        <f>IFERROR(VLOOKUP(K1376,ORDEN_ERI!A:C,2,0),0)</f>
        <v>Ingresos financieros</v>
      </c>
      <c r="M1376" s="21">
        <f>IFERROR(VLOOKUP(K1376,ORDEN_ERI!A:C,3,0),0)</f>
        <v>13</v>
      </c>
      <c r="N1376" s="30">
        <v>9032993</v>
      </c>
    </row>
    <row r="1377" spans="1:14" x14ac:dyDescent="0.25">
      <c r="A1377" s="21">
        <v>900749166</v>
      </c>
      <c r="B1377" s="18" t="s">
        <v>182</v>
      </c>
      <c r="C1377" s="18"/>
      <c r="D1377" s="18" t="s">
        <v>230</v>
      </c>
      <c r="E1377" s="18" t="s">
        <v>228</v>
      </c>
      <c r="F1377" s="18" t="s">
        <v>333</v>
      </c>
      <c r="G1377" s="22">
        <v>2017</v>
      </c>
      <c r="H1377" s="26">
        <v>43100</v>
      </c>
      <c r="I1377" s="18"/>
      <c r="J1377" s="18"/>
      <c r="K1377" s="21" t="s">
        <v>9</v>
      </c>
      <c r="L1377" s="21" t="str">
        <f>IFERROR(VLOOKUP(K1377,ORDEN_ERI!A:C,2,0),0)</f>
        <v>Ingresos financieros</v>
      </c>
      <c r="M1377" s="21">
        <f>IFERROR(VLOOKUP(K1377,ORDEN_ERI!A:C,3,0),0)</f>
        <v>13</v>
      </c>
      <c r="N1377" s="30">
        <v>4304940</v>
      </c>
    </row>
    <row r="1378" spans="1:14" x14ac:dyDescent="0.25">
      <c r="A1378" s="21">
        <v>900749166</v>
      </c>
      <c r="B1378" s="18" t="s">
        <v>182</v>
      </c>
      <c r="C1378" s="18"/>
      <c r="D1378" s="18" t="s">
        <v>230</v>
      </c>
      <c r="E1378" s="18" t="s">
        <v>228</v>
      </c>
      <c r="F1378" s="18" t="s">
        <v>333</v>
      </c>
      <c r="G1378" s="22">
        <v>2016</v>
      </c>
      <c r="H1378" s="26">
        <v>43100</v>
      </c>
      <c r="I1378" s="18"/>
      <c r="J1378" s="18"/>
      <c r="K1378" s="21" t="s">
        <v>10</v>
      </c>
      <c r="L1378" s="21" t="str">
        <f>IFERROR(VLOOKUP(K1378,ORDEN_ERI!A:C,2,0),0)</f>
        <v>Costos financieros</v>
      </c>
      <c r="M1378" s="21">
        <f>IFERROR(VLOOKUP(K1378,ORDEN_ERI!A:C,3,0),0)</f>
        <v>14</v>
      </c>
      <c r="N1378" s="30">
        <v>5120653</v>
      </c>
    </row>
    <row r="1379" spans="1:14" x14ac:dyDescent="0.25">
      <c r="A1379" s="21">
        <v>900749166</v>
      </c>
      <c r="B1379" s="18" t="s">
        <v>182</v>
      </c>
      <c r="C1379" s="18"/>
      <c r="D1379" s="18" t="s">
        <v>230</v>
      </c>
      <c r="E1379" s="18" t="s">
        <v>228</v>
      </c>
      <c r="F1379" s="18" t="s">
        <v>333</v>
      </c>
      <c r="G1379" s="22">
        <v>2017</v>
      </c>
      <c r="H1379" s="26">
        <v>43100</v>
      </c>
      <c r="I1379" s="18"/>
      <c r="J1379" s="18"/>
      <c r="K1379" s="21" t="s">
        <v>10</v>
      </c>
      <c r="L1379" s="21" t="str">
        <f>IFERROR(VLOOKUP(K1379,ORDEN_ERI!A:C,2,0),0)</f>
        <v>Costos financieros</v>
      </c>
      <c r="M1379" s="21">
        <f>IFERROR(VLOOKUP(K1379,ORDEN_ERI!A:C,3,0),0)</f>
        <v>14</v>
      </c>
      <c r="N1379" s="30">
        <v>10130677</v>
      </c>
    </row>
    <row r="1380" spans="1:14" x14ac:dyDescent="0.25">
      <c r="A1380" s="21">
        <v>900749166</v>
      </c>
      <c r="B1380" s="18" t="s">
        <v>182</v>
      </c>
      <c r="C1380" s="18"/>
      <c r="D1380" s="18" t="s">
        <v>230</v>
      </c>
      <c r="E1380" s="18" t="s">
        <v>228</v>
      </c>
      <c r="F1380" s="18" t="s">
        <v>333</v>
      </c>
      <c r="G1380" s="22">
        <v>2016</v>
      </c>
      <c r="H1380" s="26">
        <v>43100</v>
      </c>
      <c r="I1380" s="18"/>
      <c r="J1380" s="18"/>
      <c r="K1380" s="21" t="s">
        <v>11</v>
      </c>
      <c r="L1380" s="21" t="str">
        <f>IFERROR(VLOOKUP(K1380,ORDEN_ERI!A:C,2,0),0)</f>
        <v>Ganancia (pérdida), antes de impuestos</v>
      </c>
      <c r="M1380" s="21">
        <f>IFERROR(VLOOKUP(K1380,ORDEN_ERI!A:C,3,0),0)</f>
        <v>23</v>
      </c>
      <c r="N1380" s="30">
        <v>27589427</v>
      </c>
    </row>
    <row r="1381" spans="1:14" x14ac:dyDescent="0.25">
      <c r="A1381" s="21">
        <v>900749166</v>
      </c>
      <c r="B1381" s="18" t="s">
        <v>182</v>
      </c>
      <c r="C1381" s="18"/>
      <c r="D1381" s="18" t="s">
        <v>230</v>
      </c>
      <c r="E1381" s="18" t="s">
        <v>228</v>
      </c>
      <c r="F1381" s="18" t="s">
        <v>333</v>
      </c>
      <c r="G1381" s="22">
        <v>2017</v>
      </c>
      <c r="H1381" s="26">
        <v>43100</v>
      </c>
      <c r="I1381" s="18"/>
      <c r="J1381" s="18"/>
      <c r="K1381" s="21" t="s">
        <v>11</v>
      </c>
      <c r="L1381" s="21" t="str">
        <f>IFERROR(VLOOKUP(K1381,ORDEN_ERI!A:C,2,0),0)</f>
        <v>Ganancia (pérdida), antes de impuestos</v>
      </c>
      <c r="M1381" s="21">
        <f>IFERROR(VLOOKUP(K1381,ORDEN_ERI!A:C,3,0),0)</f>
        <v>23</v>
      </c>
      <c r="N1381" s="30">
        <v>2921085</v>
      </c>
    </row>
    <row r="1382" spans="1:14" x14ac:dyDescent="0.25">
      <c r="A1382" s="21">
        <v>900749166</v>
      </c>
      <c r="B1382" s="18" t="s">
        <v>182</v>
      </c>
      <c r="C1382" s="18"/>
      <c r="D1382" s="18" t="s">
        <v>230</v>
      </c>
      <c r="E1382" s="18" t="s">
        <v>228</v>
      </c>
      <c r="F1382" s="18" t="s">
        <v>333</v>
      </c>
      <c r="G1382" s="22">
        <v>2016</v>
      </c>
      <c r="H1382" s="26">
        <v>43100</v>
      </c>
      <c r="I1382" s="18"/>
      <c r="J1382" s="18"/>
      <c r="K1382" s="21" t="s">
        <v>397</v>
      </c>
      <c r="L1382" s="21" t="str">
        <f>IFERROR(VLOOKUP(K1382,ORDEN_ERI!A:C,2,0),0)</f>
        <v>Gasto (ingreso) por impuestos, operaciones continuadas</v>
      </c>
      <c r="M1382" s="21">
        <f>IFERROR(VLOOKUP(K1382,ORDEN_ERI!A:C,3,0),0)</f>
        <v>24</v>
      </c>
      <c r="N1382" s="30">
        <v>10722856</v>
      </c>
    </row>
    <row r="1383" spans="1:14" x14ac:dyDescent="0.25">
      <c r="A1383" s="21">
        <v>900749166</v>
      </c>
      <c r="B1383" s="18" t="s">
        <v>182</v>
      </c>
      <c r="C1383" s="18"/>
      <c r="D1383" s="18" t="s">
        <v>230</v>
      </c>
      <c r="E1383" s="18" t="s">
        <v>228</v>
      </c>
      <c r="F1383" s="18" t="s">
        <v>333</v>
      </c>
      <c r="G1383" s="22">
        <v>2017</v>
      </c>
      <c r="H1383" s="26">
        <v>43100</v>
      </c>
      <c r="I1383" s="18"/>
      <c r="J1383" s="18"/>
      <c r="K1383" s="21" t="s">
        <v>397</v>
      </c>
      <c r="L1383" s="21" t="str">
        <f>IFERROR(VLOOKUP(K1383,ORDEN_ERI!A:C,2,0),0)</f>
        <v>Gasto (ingreso) por impuestos, operaciones continuadas</v>
      </c>
      <c r="M1383" s="21">
        <f>IFERROR(VLOOKUP(K1383,ORDEN_ERI!A:C,3,0),0)</f>
        <v>24</v>
      </c>
      <c r="N1383" s="30">
        <v>3720878</v>
      </c>
    </row>
    <row r="1384" spans="1:14" x14ac:dyDescent="0.25">
      <c r="A1384" s="21">
        <v>900749166</v>
      </c>
      <c r="B1384" s="18" t="s">
        <v>182</v>
      </c>
      <c r="C1384" s="18"/>
      <c r="D1384" s="18" t="s">
        <v>230</v>
      </c>
      <c r="E1384" s="18" t="s">
        <v>228</v>
      </c>
      <c r="F1384" s="18" t="s">
        <v>333</v>
      </c>
      <c r="G1384" s="22">
        <v>2016</v>
      </c>
      <c r="H1384" s="26">
        <v>43100</v>
      </c>
      <c r="I1384" s="18"/>
      <c r="J1384" s="18"/>
      <c r="K1384" s="21" t="s">
        <v>12</v>
      </c>
      <c r="L1384" s="21" t="str">
        <f>IFERROR(VLOOKUP(K1384,ORDEN_ERI!A:C,2,0),0)</f>
        <v>Ganancia (pérdida) operaciones continuadas</v>
      </c>
      <c r="M1384" s="21">
        <f>IFERROR(VLOOKUP(K1384,ORDEN_ERI!A:C,3,0),0)</f>
        <v>26</v>
      </c>
      <c r="N1384" s="30">
        <v>16866571</v>
      </c>
    </row>
    <row r="1385" spans="1:14" x14ac:dyDescent="0.25">
      <c r="A1385" s="21">
        <v>900749166</v>
      </c>
      <c r="B1385" s="18" t="s">
        <v>182</v>
      </c>
      <c r="C1385" s="18"/>
      <c r="D1385" s="18" t="s">
        <v>230</v>
      </c>
      <c r="E1385" s="18" t="s">
        <v>228</v>
      </c>
      <c r="F1385" s="18" t="s">
        <v>333</v>
      </c>
      <c r="G1385" s="22">
        <v>2017</v>
      </c>
      <c r="H1385" s="26">
        <v>43100</v>
      </c>
      <c r="I1385" s="18"/>
      <c r="J1385" s="18"/>
      <c r="K1385" s="21" t="s">
        <v>12</v>
      </c>
      <c r="L1385" s="21" t="str">
        <f>IFERROR(VLOOKUP(K1385,ORDEN_ERI!A:C,2,0),0)</f>
        <v>Ganancia (pérdida) operaciones continuadas</v>
      </c>
      <c r="M1385" s="21">
        <f>IFERROR(VLOOKUP(K1385,ORDEN_ERI!A:C,3,0),0)</f>
        <v>26</v>
      </c>
      <c r="N1385" s="30">
        <v>-799793</v>
      </c>
    </row>
    <row r="1386" spans="1:14" x14ac:dyDescent="0.25">
      <c r="A1386" s="21">
        <v>900749166</v>
      </c>
      <c r="B1386" s="18" t="s">
        <v>182</v>
      </c>
      <c r="C1386" s="18"/>
      <c r="D1386" s="18" t="s">
        <v>230</v>
      </c>
      <c r="E1386" s="18" t="s">
        <v>228</v>
      </c>
      <c r="F1386" s="18" t="s">
        <v>333</v>
      </c>
      <c r="G1386" s="22">
        <v>2016</v>
      </c>
      <c r="H1386" s="26">
        <v>43100</v>
      </c>
      <c r="I1386" s="18"/>
      <c r="J1386" s="18"/>
      <c r="K1386" s="21" t="s">
        <v>13</v>
      </c>
      <c r="L1386" s="21" t="str">
        <f>IFERROR(VLOOKUP(K1386,ORDEN_ERI!A:C,2,0),0)</f>
        <v>Ganancia (pérdida)</v>
      </c>
      <c r="M1386" s="21">
        <f>IFERROR(VLOOKUP(K1386,ORDEN_ERI!A:C,3,0),0)</f>
        <v>28</v>
      </c>
      <c r="N1386" s="30">
        <v>16866571</v>
      </c>
    </row>
    <row r="1387" spans="1:14" x14ac:dyDescent="0.25">
      <c r="A1387" s="21">
        <v>900749166</v>
      </c>
      <c r="B1387" s="18" t="s">
        <v>182</v>
      </c>
      <c r="C1387" s="18"/>
      <c r="D1387" s="18" t="s">
        <v>230</v>
      </c>
      <c r="E1387" s="18" t="s">
        <v>228</v>
      </c>
      <c r="F1387" s="18" t="s">
        <v>333</v>
      </c>
      <c r="G1387" s="22">
        <v>2017</v>
      </c>
      <c r="H1387" s="26">
        <v>43100</v>
      </c>
      <c r="I1387" s="18"/>
      <c r="J1387" s="18"/>
      <c r="K1387" s="21" t="s">
        <v>13</v>
      </c>
      <c r="L1387" s="21" t="str">
        <f>IFERROR(VLOOKUP(K1387,ORDEN_ERI!A:C,2,0),0)</f>
        <v>Ganancia (pérdida)</v>
      </c>
      <c r="M1387" s="21">
        <f>IFERROR(VLOOKUP(K1387,ORDEN_ERI!A:C,3,0),0)</f>
        <v>28</v>
      </c>
      <c r="N1387" s="30">
        <v>-799793</v>
      </c>
    </row>
    <row r="1388" spans="1:14" x14ac:dyDescent="0.25">
      <c r="A1388" s="21">
        <v>890312765</v>
      </c>
      <c r="B1388" s="18" t="s">
        <v>363</v>
      </c>
      <c r="C1388" s="18"/>
      <c r="D1388" s="18" t="s">
        <v>222</v>
      </c>
      <c r="E1388" s="18" t="s">
        <v>228</v>
      </c>
      <c r="F1388" s="18" t="s">
        <v>339</v>
      </c>
      <c r="G1388" s="22">
        <v>2016</v>
      </c>
      <c r="H1388" s="23">
        <v>43100</v>
      </c>
      <c r="I1388" s="18"/>
      <c r="J1388" s="18"/>
      <c r="K1388" s="21" t="s">
        <v>1</v>
      </c>
      <c r="L1388" s="21" t="str">
        <f>IFERROR(VLOOKUP(K1388,ORDEN_ERI!A:C,2,0),0)</f>
        <v>Ingresos de actividades ordinarias</v>
      </c>
      <c r="M1388" s="21">
        <f>IFERROR(VLOOKUP(K1388,ORDEN_ERI!A:C,3,0),0)</f>
        <v>1</v>
      </c>
      <c r="N1388" s="30">
        <v>291716685</v>
      </c>
    </row>
    <row r="1389" spans="1:14" x14ac:dyDescent="0.25">
      <c r="A1389" s="21">
        <v>890312765</v>
      </c>
      <c r="B1389" s="18" t="s">
        <v>363</v>
      </c>
      <c r="C1389" s="18"/>
      <c r="D1389" s="18" t="s">
        <v>222</v>
      </c>
      <c r="E1389" s="18" t="s">
        <v>228</v>
      </c>
      <c r="F1389" s="18" t="s">
        <v>339</v>
      </c>
      <c r="G1389" s="22">
        <v>2017</v>
      </c>
      <c r="H1389" s="23">
        <v>43100</v>
      </c>
      <c r="I1389" s="18"/>
      <c r="J1389" s="18"/>
      <c r="K1389" s="21" t="s">
        <v>1</v>
      </c>
      <c r="L1389" s="21" t="str">
        <f>IFERROR(VLOOKUP(K1389,ORDEN_ERI!A:C,2,0),0)</f>
        <v>Ingresos de actividades ordinarias</v>
      </c>
      <c r="M1389" s="21">
        <f>IFERROR(VLOOKUP(K1389,ORDEN_ERI!A:C,3,0),0)</f>
        <v>1</v>
      </c>
      <c r="N1389" s="30">
        <v>214519599</v>
      </c>
    </row>
    <row r="1390" spans="1:14" x14ac:dyDescent="0.25">
      <c r="A1390" s="21">
        <v>890312765</v>
      </c>
      <c r="B1390" s="18" t="s">
        <v>363</v>
      </c>
      <c r="C1390" s="18"/>
      <c r="D1390" s="18" t="s">
        <v>222</v>
      </c>
      <c r="E1390" s="18" t="s">
        <v>228</v>
      </c>
      <c r="F1390" s="18" t="s">
        <v>339</v>
      </c>
      <c r="G1390" s="22">
        <v>2016</v>
      </c>
      <c r="H1390" s="23">
        <v>43100</v>
      </c>
      <c r="I1390" s="18"/>
      <c r="J1390" s="18"/>
      <c r="K1390" s="21" t="s">
        <v>2</v>
      </c>
      <c r="L1390" s="21" t="str">
        <f>IFERROR(VLOOKUP(K1390,ORDEN_ERI!A:C,2,0),0)</f>
        <v>Costo de ventas</v>
      </c>
      <c r="M1390" s="21">
        <f>IFERROR(VLOOKUP(K1390,ORDEN_ERI!A:C,3,0),0)</f>
        <v>2</v>
      </c>
      <c r="N1390" s="30">
        <v>289307792</v>
      </c>
    </row>
    <row r="1391" spans="1:14" x14ac:dyDescent="0.25">
      <c r="A1391" s="21">
        <v>890312765</v>
      </c>
      <c r="B1391" s="18" t="s">
        <v>363</v>
      </c>
      <c r="C1391" s="18"/>
      <c r="D1391" s="18" t="s">
        <v>222</v>
      </c>
      <c r="E1391" s="18" t="s">
        <v>228</v>
      </c>
      <c r="F1391" s="18" t="s">
        <v>339</v>
      </c>
      <c r="G1391" s="22">
        <v>2017</v>
      </c>
      <c r="H1391" s="23">
        <v>43100</v>
      </c>
      <c r="I1391" s="18"/>
      <c r="J1391" s="18"/>
      <c r="K1391" s="21" t="s">
        <v>2</v>
      </c>
      <c r="L1391" s="21" t="str">
        <f>IFERROR(VLOOKUP(K1391,ORDEN_ERI!A:C,2,0),0)</f>
        <v>Costo de ventas</v>
      </c>
      <c r="M1391" s="21">
        <f>IFERROR(VLOOKUP(K1391,ORDEN_ERI!A:C,3,0),0)</f>
        <v>2</v>
      </c>
      <c r="N1391" s="30">
        <v>188580172</v>
      </c>
    </row>
    <row r="1392" spans="1:14" x14ac:dyDescent="0.25">
      <c r="A1392" s="21">
        <v>890312765</v>
      </c>
      <c r="B1392" s="18" t="s">
        <v>363</v>
      </c>
      <c r="C1392" s="18"/>
      <c r="D1392" s="18" t="s">
        <v>222</v>
      </c>
      <c r="E1392" s="18" t="s">
        <v>228</v>
      </c>
      <c r="F1392" s="18" t="s">
        <v>339</v>
      </c>
      <c r="G1392" s="22">
        <v>2016</v>
      </c>
      <c r="H1392" s="23">
        <v>43100</v>
      </c>
      <c r="I1392" s="18"/>
      <c r="J1392" s="18"/>
      <c r="K1392" s="21" t="s">
        <v>3</v>
      </c>
      <c r="L1392" s="21" t="str">
        <f>IFERROR(VLOOKUP(K1392,ORDEN_ERI!A:C,2,0),0)</f>
        <v>Ganancia bruta</v>
      </c>
      <c r="M1392" s="21">
        <f>IFERROR(VLOOKUP(K1392,ORDEN_ERI!A:C,3,0),0)</f>
        <v>3</v>
      </c>
      <c r="N1392" s="30">
        <v>2408893</v>
      </c>
    </row>
    <row r="1393" spans="1:14" x14ac:dyDescent="0.25">
      <c r="A1393" s="21">
        <v>890312765</v>
      </c>
      <c r="B1393" s="18" t="s">
        <v>363</v>
      </c>
      <c r="C1393" s="18"/>
      <c r="D1393" s="18" t="s">
        <v>222</v>
      </c>
      <c r="E1393" s="18" t="s">
        <v>228</v>
      </c>
      <c r="F1393" s="18" t="s">
        <v>339</v>
      </c>
      <c r="G1393" s="22">
        <v>2017</v>
      </c>
      <c r="H1393" s="23">
        <v>43100</v>
      </c>
      <c r="I1393" s="18"/>
      <c r="J1393" s="18"/>
      <c r="K1393" s="21" t="s">
        <v>3</v>
      </c>
      <c r="L1393" s="21" t="str">
        <f>IFERROR(VLOOKUP(K1393,ORDEN_ERI!A:C,2,0),0)</f>
        <v>Ganancia bruta</v>
      </c>
      <c r="M1393" s="21">
        <f>IFERROR(VLOOKUP(K1393,ORDEN_ERI!A:C,3,0),0)</f>
        <v>3</v>
      </c>
      <c r="N1393" s="30">
        <v>25939427</v>
      </c>
    </row>
    <row r="1394" spans="1:14" x14ac:dyDescent="0.25">
      <c r="A1394" s="21">
        <v>890312765</v>
      </c>
      <c r="B1394" s="18" t="s">
        <v>363</v>
      </c>
      <c r="C1394" s="18"/>
      <c r="D1394" s="18" t="s">
        <v>222</v>
      </c>
      <c r="E1394" s="18" t="s">
        <v>228</v>
      </c>
      <c r="F1394" s="18" t="s">
        <v>339</v>
      </c>
      <c r="G1394" s="22">
        <v>2016</v>
      </c>
      <c r="H1394" s="23">
        <v>43100</v>
      </c>
      <c r="I1394" s="18"/>
      <c r="J1394" s="18"/>
      <c r="K1394" s="21" t="s">
        <v>4</v>
      </c>
      <c r="L1394" s="21" t="str">
        <f>IFERROR(VLOOKUP(K1394,ORDEN_ERI!A:C,2,0),0)</f>
        <v>Otros ingresos</v>
      </c>
      <c r="M1394" s="21">
        <f>IFERROR(VLOOKUP(K1394,ORDEN_ERI!A:C,3,0),0)</f>
        <v>9</v>
      </c>
      <c r="N1394" s="30">
        <v>1898249</v>
      </c>
    </row>
    <row r="1395" spans="1:14" x14ac:dyDescent="0.25">
      <c r="A1395" s="21">
        <v>890312765</v>
      </c>
      <c r="B1395" s="18" t="s">
        <v>363</v>
      </c>
      <c r="C1395" s="18"/>
      <c r="D1395" s="18" t="s">
        <v>222</v>
      </c>
      <c r="E1395" s="18" t="s">
        <v>228</v>
      </c>
      <c r="F1395" s="18" t="s">
        <v>339</v>
      </c>
      <c r="G1395" s="22">
        <v>2017</v>
      </c>
      <c r="H1395" s="23">
        <v>43100</v>
      </c>
      <c r="I1395" s="18"/>
      <c r="J1395" s="18"/>
      <c r="K1395" s="21" t="s">
        <v>4</v>
      </c>
      <c r="L1395" s="21" t="str">
        <f>IFERROR(VLOOKUP(K1395,ORDEN_ERI!A:C,2,0),0)</f>
        <v>Otros ingresos</v>
      </c>
      <c r="M1395" s="21">
        <f>IFERROR(VLOOKUP(K1395,ORDEN_ERI!A:C,3,0),0)</f>
        <v>9</v>
      </c>
      <c r="N1395" s="30">
        <v>888119</v>
      </c>
    </row>
    <row r="1396" spans="1:14" x14ac:dyDescent="0.25">
      <c r="A1396" s="21">
        <v>890312765</v>
      </c>
      <c r="B1396" s="18" t="s">
        <v>363</v>
      </c>
      <c r="C1396" s="18"/>
      <c r="D1396" s="18" t="s">
        <v>222</v>
      </c>
      <c r="E1396" s="18" t="s">
        <v>228</v>
      </c>
      <c r="F1396" s="18" t="s">
        <v>339</v>
      </c>
      <c r="G1396" s="22">
        <v>2016</v>
      </c>
      <c r="H1396" s="23">
        <v>43100</v>
      </c>
      <c r="I1396" s="18"/>
      <c r="J1396" s="18"/>
      <c r="K1396" s="21" t="s">
        <v>6</v>
      </c>
      <c r="L1396" s="21" t="str">
        <f>IFERROR(VLOOKUP(K1396,ORDEN_ERI!A:C,2,0),0)</f>
        <v>Gastos de administración</v>
      </c>
      <c r="M1396" s="21">
        <f>IFERROR(VLOOKUP(K1396,ORDEN_ERI!A:C,3,0),0)</f>
        <v>4</v>
      </c>
      <c r="N1396" s="30">
        <v>26613050</v>
      </c>
    </row>
    <row r="1397" spans="1:14" x14ac:dyDescent="0.25">
      <c r="A1397" s="21">
        <v>890312765</v>
      </c>
      <c r="B1397" s="18" t="s">
        <v>363</v>
      </c>
      <c r="C1397" s="18"/>
      <c r="D1397" s="18" t="s">
        <v>222</v>
      </c>
      <c r="E1397" s="18" t="s">
        <v>228</v>
      </c>
      <c r="F1397" s="18" t="s">
        <v>339</v>
      </c>
      <c r="G1397" s="22">
        <v>2017</v>
      </c>
      <c r="H1397" s="23">
        <v>43100</v>
      </c>
      <c r="I1397" s="18"/>
      <c r="J1397" s="18"/>
      <c r="K1397" s="21" t="s">
        <v>6</v>
      </c>
      <c r="L1397" s="21" t="str">
        <f>IFERROR(VLOOKUP(K1397,ORDEN_ERI!A:C,2,0),0)</f>
        <v>Gastos de administración</v>
      </c>
      <c r="M1397" s="21">
        <f>IFERROR(VLOOKUP(K1397,ORDEN_ERI!A:C,3,0),0)</f>
        <v>4</v>
      </c>
      <c r="N1397" s="30">
        <v>20135012</v>
      </c>
    </row>
    <row r="1398" spans="1:14" x14ac:dyDescent="0.25">
      <c r="A1398" s="21">
        <v>890312765</v>
      </c>
      <c r="B1398" s="18" t="s">
        <v>363</v>
      </c>
      <c r="C1398" s="18"/>
      <c r="D1398" s="18" t="s">
        <v>222</v>
      </c>
      <c r="E1398" s="18" t="s">
        <v>228</v>
      </c>
      <c r="F1398" s="18" t="s">
        <v>339</v>
      </c>
      <c r="G1398" s="22">
        <v>2016</v>
      </c>
      <c r="H1398" s="23">
        <v>43100</v>
      </c>
      <c r="I1398" s="18"/>
      <c r="J1398" s="18"/>
      <c r="K1398" s="21" t="s">
        <v>395</v>
      </c>
      <c r="L1398" s="21" t="str">
        <f>IFERROR(VLOOKUP(K1398,ORDEN_ERI!A:C,2,0),0)</f>
        <v>Otros gastos, por función</v>
      </c>
      <c r="M1398" s="21">
        <f>IFERROR(VLOOKUP(K1398,ORDEN_ERI!A:C,3,0),0)</f>
        <v>6</v>
      </c>
      <c r="N1398" s="30">
        <v>486366</v>
      </c>
    </row>
    <row r="1399" spans="1:14" x14ac:dyDescent="0.25">
      <c r="A1399" s="21">
        <v>890312765</v>
      </c>
      <c r="B1399" s="18" t="s">
        <v>363</v>
      </c>
      <c r="C1399" s="18"/>
      <c r="D1399" s="18" t="s">
        <v>222</v>
      </c>
      <c r="E1399" s="18" t="s">
        <v>228</v>
      </c>
      <c r="F1399" s="18" t="s">
        <v>339</v>
      </c>
      <c r="G1399" s="22">
        <v>2017</v>
      </c>
      <c r="H1399" s="23">
        <v>43100</v>
      </c>
      <c r="I1399" s="18"/>
      <c r="J1399" s="18"/>
      <c r="K1399" s="21" t="s">
        <v>395</v>
      </c>
      <c r="L1399" s="21" t="str">
        <f>IFERROR(VLOOKUP(K1399,ORDEN_ERI!A:C,2,0),0)</f>
        <v>Otros gastos, por función</v>
      </c>
      <c r="M1399" s="21">
        <f>IFERROR(VLOOKUP(K1399,ORDEN_ERI!A:C,3,0),0)</f>
        <v>6</v>
      </c>
      <c r="N1399" s="30">
        <v>230393</v>
      </c>
    </row>
    <row r="1400" spans="1:14" x14ac:dyDescent="0.25">
      <c r="A1400" s="21">
        <v>890312765</v>
      </c>
      <c r="B1400" s="18" t="s">
        <v>363</v>
      </c>
      <c r="C1400" s="18"/>
      <c r="D1400" s="18" t="s">
        <v>222</v>
      </c>
      <c r="E1400" s="18" t="s">
        <v>228</v>
      </c>
      <c r="F1400" s="18" t="s">
        <v>339</v>
      </c>
      <c r="G1400" s="22">
        <v>2016</v>
      </c>
      <c r="H1400" s="23">
        <v>43100</v>
      </c>
      <c r="I1400" s="18"/>
      <c r="J1400" s="18"/>
      <c r="K1400" s="21" t="s">
        <v>15</v>
      </c>
      <c r="L1400" s="21" t="str">
        <f>IFERROR(VLOOKUP(K1400,ORDEN_ERI!A:C,2,0),0)</f>
        <v>Otras ganancias (pérdidas)</v>
      </c>
      <c r="M1400" s="21">
        <f>IFERROR(VLOOKUP(K1400,ORDEN_ERI!A:C,3,0),0)</f>
        <v>8</v>
      </c>
      <c r="N1400" s="30">
        <v>-1838893</v>
      </c>
    </row>
    <row r="1401" spans="1:14" x14ac:dyDescent="0.25">
      <c r="A1401" s="21">
        <v>890312765</v>
      </c>
      <c r="B1401" s="18" t="s">
        <v>363</v>
      </c>
      <c r="C1401" s="18"/>
      <c r="D1401" s="18" t="s">
        <v>222</v>
      </c>
      <c r="E1401" s="18" t="s">
        <v>228</v>
      </c>
      <c r="F1401" s="18" t="s">
        <v>339</v>
      </c>
      <c r="G1401" s="22">
        <v>2017</v>
      </c>
      <c r="H1401" s="23">
        <v>43100</v>
      </c>
      <c r="I1401" s="18"/>
      <c r="J1401" s="18"/>
      <c r="K1401" s="21" t="s">
        <v>15</v>
      </c>
      <c r="L1401" s="21" t="str">
        <f>IFERROR(VLOOKUP(K1401,ORDEN_ERI!A:C,2,0),0)</f>
        <v>Otras ganancias (pérdidas)</v>
      </c>
      <c r="M1401" s="21">
        <f>IFERROR(VLOOKUP(K1401,ORDEN_ERI!A:C,3,0),0)</f>
        <v>8</v>
      </c>
      <c r="N1401" s="30">
        <v>-86025</v>
      </c>
    </row>
    <row r="1402" spans="1:14" x14ac:dyDescent="0.25">
      <c r="A1402" s="21">
        <v>890312765</v>
      </c>
      <c r="B1402" s="18" t="s">
        <v>363</v>
      </c>
      <c r="C1402" s="18"/>
      <c r="D1402" s="18" t="s">
        <v>222</v>
      </c>
      <c r="E1402" s="18" t="s">
        <v>228</v>
      </c>
      <c r="F1402" s="18" t="s">
        <v>339</v>
      </c>
      <c r="G1402" s="22">
        <v>2016</v>
      </c>
      <c r="H1402" s="23">
        <v>43100</v>
      </c>
      <c r="I1402" s="18"/>
      <c r="J1402" s="18"/>
      <c r="K1402" s="21" t="s">
        <v>8</v>
      </c>
      <c r="L1402" s="21" t="str">
        <f>IFERROR(VLOOKUP(K1402,ORDEN_ERI!A:C,2,0),0)</f>
        <v>Ganancia (pérdida) por actividades de operación</v>
      </c>
      <c r="M1402" s="21">
        <f>IFERROR(VLOOKUP(K1402,ORDEN_ERI!A:C,3,0),0)</f>
        <v>11</v>
      </c>
      <c r="N1402" s="30">
        <v>-24631167</v>
      </c>
    </row>
    <row r="1403" spans="1:14" x14ac:dyDescent="0.25">
      <c r="A1403" s="21">
        <v>890312765</v>
      </c>
      <c r="B1403" s="18" t="s">
        <v>363</v>
      </c>
      <c r="C1403" s="18"/>
      <c r="D1403" s="18" t="s">
        <v>222</v>
      </c>
      <c r="E1403" s="18" t="s">
        <v>228</v>
      </c>
      <c r="F1403" s="18" t="s">
        <v>339</v>
      </c>
      <c r="G1403" s="22">
        <v>2017</v>
      </c>
      <c r="H1403" s="23">
        <v>43100</v>
      </c>
      <c r="I1403" s="18"/>
      <c r="J1403" s="18"/>
      <c r="K1403" s="21" t="s">
        <v>8</v>
      </c>
      <c r="L1403" s="21" t="str">
        <f>IFERROR(VLOOKUP(K1403,ORDEN_ERI!A:C,2,0),0)</f>
        <v>Ganancia (pérdida) por actividades de operación</v>
      </c>
      <c r="M1403" s="21">
        <f>IFERROR(VLOOKUP(K1403,ORDEN_ERI!A:C,3,0),0)</f>
        <v>11</v>
      </c>
      <c r="N1403" s="30">
        <v>6376116</v>
      </c>
    </row>
    <row r="1404" spans="1:14" x14ac:dyDescent="0.25">
      <c r="A1404" s="21">
        <v>890312765</v>
      </c>
      <c r="B1404" s="18" t="s">
        <v>363</v>
      </c>
      <c r="C1404" s="18"/>
      <c r="D1404" s="18" t="s">
        <v>222</v>
      </c>
      <c r="E1404" s="18" t="s">
        <v>228</v>
      </c>
      <c r="F1404" s="18" t="s">
        <v>339</v>
      </c>
      <c r="G1404" s="22">
        <v>2016</v>
      </c>
      <c r="H1404" s="23">
        <v>43100</v>
      </c>
      <c r="I1404" s="18"/>
      <c r="J1404" s="18"/>
      <c r="K1404" s="21" t="s">
        <v>9</v>
      </c>
      <c r="L1404" s="21" t="str">
        <f>IFERROR(VLOOKUP(K1404,ORDEN_ERI!A:C,2,0),0)</f>
        <v>Ingresos financieros</v>
      </c>
      <c r="M1404" s="21">
        <f>IFERROR(VLOOKUP(K1404,ORDEN_ERI!A:C,3,0),0)</f>
        <v>13</v>
      </c>
      <c r="N1404" s="30">
        <v>332700</v>
      </c>
    </row>
    <row r="1405" spans="1:14" x14ac:dyDescent="0.25">
      <c r="A1405" s="21">
        <v>890312765</v>
      </c>
      <c r="B1405" s="18" t="s">
        <v>363</v>
      </c>
      <c r="C1405" s="18"/>
      <c r="D1405" s="18" t="s">
        <v>222</v>
      </c>
      <c r="E1405" s="18" t="s">
        <v>228</v>
      </c>
      <c r="F1405" s="18" t="s">
        <v>339</v>
      </c>
      <c r="G1405" s="22">
        <v>2017</v>
      </c>
      <c r="H1405" s="23">
        <v>43100</v>
      </c>
      <c r="I1405" s="18"/>
      <c r="J1405" s="18"/>
      <c r="K1405" s="21" t="s">
        <v>9</v>
      </c>
      <c r="L1405" s="21" t="str">
        <f>IFERROR(VLOOKUP(K1405,ORDEN_ERI!A:C,2,0),0)</f>
        <v>Ingresos financieros</v>
      </c>
      <c r="M1405" s="21">
        <f>IFERROR(VLOOKUP(K1405,ORDEN_ERI!A:C,3,0),0)</f>
        <v>13</v>
      </c>
      <c r="N1405" s="30">
        <v>962623</v>
      </c>
    </row>
    <row r="1406" spans="1:14" x14ac:dyDescent="0.25">
      <c r="A1406" s="21">
        <v>890312765</v>
      </c>
      <c r="B1406" s="18" t="s">
        <v>363</v>
      </c>
      <c r="C1406" s="18"/>
      <c r="D1406" s="18" t="s">
        <v>222</v>
      </c>
      <c r="E1406" s="18" t="s">
        <v>228</v>
      </c>
      <c r="F1406" s="18" t="s">
        <v>339</v>
      </c>
      <c r="G1406" s="22">
        <v>2016</v>
      </c>
      <c r="H1406" s="23">
        <v>43100</v>
      </c>
      <c r="I1406" s="18"/>
      <c r="J1406" s="18"/>
      <c r="K1406" s="21" t="s">
        <v>10</v>
      </c>
      <c r="L1406" s="21" t="str">
        <f>IFERROR(VLOOKUP(K1406,ORDEN_ERI!A:C,2,0),0)</f>
        <v>Costos financieros</v>
      </c>
      <c r="M1406" s="21">
        <f>IFERROR(VLOOKUP(K1406,ORDEN_ERI!A:C,3,0),0)</f>
        <v>14</v>
      </c>
      <c r="N1406" s="30">
        <v>8836005</v>
      </c>
    </row>
    <row r="1407" spans="1:14" x14ac:dyDescent="0.25">
      <c r="A1407" s="21">
        <v>890312765</v>
      </c>
      <c r="B1407" s="18" t="s">
        <v>363</v>
      </c>
      <c r="C1407" s="18"/>
      <c r="D1407" s="18" t="s">
        <v>222</v>
      </c>
      <c r="E1407" s="18" t="s">
        <v>228</v>
      </c>
      <c r="F1407" s="18" t="s">
        <v>339</v>
      </c>
      <c r="G1407" s="22">
        <v>2017</v>
      </c>
      <c r="H1407" s="23">
        <v>43100</v>
      </c>
      <c r="I1407" s="18"/>
      <c r="J1407" s="18"/>
      <c r="K1407" s="21" t="s">
        <v>10</v>
      </c>
      <c r="L1407" s="21" t="str">
        <f>IFERROR(VLOOKUP(K1407,ORDEN_ERI!A:C,2,0),0)</f>
        <v>Costos financieros</v>
      </c>
      <c r="M1407" s="21">
        <f>IFERROR(VLOOKUP(K1407,ORDEN_ERI!A:C,3,0),0)</f>
        <v>14</v>
      </c>
      <c r="N1407" s="30">
        <v>3335459</v>
      </c>
    </row>
    <row r="1408" spans="1:14" x14ac:dyDescent="0.25">
      <c r="A1408" s="21">
        <v>890312765</v>
      </c>
      <c r="B1408" s="18" t="s">
        <v>363</v>
      </c>
      <c r="C1408" s="18"/>
      <c r="D1408" s="18" t="s">
        <v>222</v>
      </c>
      <c r="E1408" s="18" t="s">
        <v>228</v>
      </c>
      <c r="F1408" s="18" t="s">
        <v>339</v>
      </c>
      <c r="G1408" s="22">
        <v>2016</v>
      </c>
      <c r="H1408" s="23">
        <v>43100</v>
      </c>
      <c r="I1408" s="18"/>
      <c r="J1408" s="18"/>
      <c r="K1408" s="21" t="s">
        <v>11</v>
      </c>
      <c r="L1408" s="21" t="str">
        <f>IFERROR(VLOOKUP(K1408,ORDEN_ERI!A:C,2,0),0)</f>
        <v>Ganancia (pérdida), antes de impuestos</v>
      </c>
      <c r="M1408" s="21">
        <f>IFERROR(VLOOKUP(K1408,ORDEN_ERI!A:C,3,0),0)</f>
        <v>23</v>
      </c>
      <c r="N1408" s="30">
        <v>-33134472</v>
      </c>
    </row>
    <row r="1409" spans="1:14" x14ac:dyDescent="0.25">
      <c r="A1409" s="21">
        <v>890312765</v>
      </c>
      <c r="B1409" s="18" t="s">
        <v>363</v>
      </c>
      <c r="C1409" s="18"/>
      <c r="D1409" s="18" t="s">
        <v>222</v>
      </c>
      <c r="E1409" s="18" t="s">
        <v>228</v>
      </c>
      <c r="F1409" s="18" t="s">
        <v>339</v>
      </c>
      <c r="G1409" s="22">
        <v>2017</v>
      </c>
      <c r="H1409" s="23">
        <v>43100</v>
      </c>
      <c r="I1409" s="18"/>
      <c r="J1409" s="18"/>
      <c r="K1409" s="21" t="s">
        <v>11</v>
      </c>
      <c r="L1409" s="21" t="str">
        <f>IFERROR(VLOOKUP(K1409,ORDEN_ERI!A:C,2,0),0)</f>
        <v>Ganancia (pérdida), antes de impuestos</v>
      </c>
      <c r="M1409" s="21">
        <f>IFERROR(VLOOKUP(K1409,ORDEN_ERI!A:C,3,0),0)</f>
        <v>23</v>
      </c>
      <c r="N1409" s="30">
        <v>4003280</v>
      </c>
    </row>
    <row r="1410" spans="1:14" x14ac:dyDescent="0.25">
      <c r="A1410" s="21">
        <v>890312765</v>
      </c>
      <c r="B1410" s="18" t="s">
        <v>363</v>
      </c>
      <c r="C1410" s="18"/>
      <c r="D1410" s="18" t="s">
        <v>222</v>
      </c>
      <c r="E1410" s="18" t="s">
        <v>228</v>
      </c>
      <c r="F1410" s="18" t="s">
        <v>339</v>
      </c>
      <c r="G1410" s="22">
        <v>2016</v>
      </c>
      <c r="H1410" s="23">
        <v>43100</v>
      </c>
      <c r="I1410" s="18"/>
      <c r="J1410" s="18"/>
      <c r="K1410" s="21" t="s">
        <v>397</v>
      </c>
      <c r="L1410" s="21" t="str">
        <f>IFERROR(VLOOKUP(K1410,ORDEN_ERI!A:C,2,0),0)</f>
        <v>Gasto (ingreso) por impuestos, operaciones continuadas</v>
      </c>
      <c r="M1410" s="21">
        <f>IFERROR(VLOOKUP(K1410,ORDEN_ERI!A:C,3,0),0)</f>
        <v>24</v>
      </c>
      <c r="N1410" s="30">
        <v>-5832378</v>
      </c>
    </row>
    <row r="1411" spans="1:14" x14ac:dyDescent="0.25">
      <c r="A1411" s="21">
        <v>890312765</v>
      </c>
      <c r="B1411" s="18" t="s">
        <v>363</v>
      </c>
      <c r="C1411" s="18"/>
      <c r="D1411" s="18" t="s">
        <v>222</v>
      </c>
      <c r="E1411" s="18" t="s">
        <v>228</v>
      </c>
      <c r="F1411" s="18" t="s">
        <v>339</v>
      </c>
      <c r="G1411" s="22">
        <v>2017</v>
      </c>
      <c r="H1411" s="23">
        <v>43100</v>
      </c>
      <c r="I1411" s="18"/>
      <c r="J1411" s="18"/>
      <c r="K1411" s="21" t="s">
        <v>397</v>
      </c>
      <c r="L1411" s="21" t="str">
        <f>IFERROR(VLOOKUP(K1411,ORDEN_ERI!A:C,2,0),0)</f>
        <v>Gasto (ingreso) por impuestos, operaciones continuadas</v>
      </c>
      <c r="M1411" s="21">
        <f>IFERROR(VLOOKUP(K1411,ORDEN_ERI!A:C,3,0),0)</f>
        <v>24</v>
      </c>
      <c r="N1411" s="30">
        <v>11295722</v>
      </c>
    </row>
    <row r="1412" spans="1:14" x14ac:dyDescent="0.25">
      <c r="A1412" s="21">
        <v>890312765</v>
      </c>
      <c r="B1412" s="18" t="s">
        <v>363</v>
      </c>
      <c r="C1412" s="18"/>
      <c r="D1412" s="18" t="s">
        <v>222</v>
      </c>
      <c r="E1412" s="18" t="s">
        <v>228</v>
      </c>
      <c r="F1412" s="18" t="s">
        <v>339</v>
      </c>
      <c r="G1412" s="22">
        <v>2016</v>
      </c>
      <c r="H1412" s="23">
        <v>43100</v>
      </c>
      <c r="I1412" s="18"/>
      <c r="J1412" s="18"/>
      <c r="K1412" s="21" t="s">
        <v>12</v>
      </c>
      <c r="L1412" s="21" t="str">
        <f>IFERROR(VLOOKUP(K1412,ORDEN_ERI!A:C,2,0),0)</f>
        <v>Ganancia (pérdida) operaciones continuadas</v>
      </c>
      <c r="M1412" s="21">
        <f>IFERROR(VLOOKUP(K1412,ORDEN_ERI!A:C,3,0),0)</f>
        <v>26</v>
      </c>
      <c r="N1412" s="30">
        <v>-27302094</v>
      </c>
    </row>
    <row r="1413" spans="1:14" x14ac:dyDescent="0.25">
      <c r="A1413" s="21">
        <v>890312765</v>
      </c>
      <c r="B1413" s="18" t="s">
        <v>363</v>
      </c>
      <c r="C1413" s="18"/>
      <c r="D1413" s="18" t="s">
        <v>222</v>
      </c>
      <c r="E1413" s="18" t="s">
        <v>228</v>
      </c>
      <c r="F1413" s="18" t="s">
        <v>339</v>
      </c>
      <c r="G1413" s="22">
        <v>2017</v>
      </c>
      <c r="H1413" s="23">
        <v>43100</v>
      </c>
      <c r="I1413" s="18"/>
      <c r="J1413" s="18"/>
      <c r="K1413" s="21" t="s">
        <v>12</v>
      </c>
      <c r="L1413" s="21" t="str">
        <f>IFERROR(VLOOKUP(K1413,ORDEN_ERI!A:C,2,0),0)</f>
        <v>Ganancia (pérdida) operaciones continuadas</v>
      </c>
      <c r="M1413" s="21">
        <f>IFERROR(VLOOKUP(K1413,ORDEN_ERI!A:C,3,0),0)</f>
        <v>26</v>
      </c>
      <c r="N1413" s="30">
        <v>-7292442</v>
      </c>
    </row>
    <row r="1414" spans="1:14" x14ac:dyDescent="0.25">
      <c r="A1414" s="21">
        <v>890312765</v>
      </c>
      <c r="B1414" s="18" t="s">
        <v>363</v>
      </c>
      <c r="C1414" s="18"/>
      <c r="D1414" s="18" t="s">
        <v>222</v>
      </c>
      <c r="E1414" s="18" t="s">
        <v>228</v>
      </c>
      <c r="F1414" s="18" t="s">
        <v>339</v>
      </c>
      <c r="G1414" s="22">
        <v>2016</v>
      </c>
      <c r="H1414" s="23">
        <v>43100</v>
      </c>
      <c r="I1414" s="18"/>
      <c r="J1414" s="18"/>
      <c r="K1414" s="21" t="s">
        <v>13</v>
      </c>
      <c r="L1414" s="21" t="str">
        <f>IFERROR(VLOOKUP(K1414,ORDEN_ERI!A:C,2,0),0)</f>
        <v>Ganancia (pérdida)</v>
      </c>
      <c r="M1414" s="21">
        <f>IFERROR(VLOOKUP(K1414,ORDEN_ERI!A:C,3,0),0)</f>
        <v>28</v>
      </c>
      <c r="N1414" s="30">
        <v>-27302094</v>
      </c>
    </row>
    <row r="1415" spans="1:14" x14ac:dyDescent="0.25">
      <c r="A1415" s="21">
        <v>890312765</v>
      </c>
      <c r="B1415" s="18" t="s">
        <v>363</v>
      </c>
      <c r="C1415" s="18"/>
      <c r="D1415" s="18" t="s">
        <v>222</v>
      </c>
      <c r="E1415" s="18" t="s">
        <v>228</v>
      </c>
      <c r="F1415" s="18" t="s">
        <v>339</v>
      </c>
      <c r="G1415" s="22">
        <v>2017</v>
      </c>
      <c r="H1415" s="23">
        <v>43100</v>
      </c>
      <c r="I1415" s="18"/>
      <c r="J1415" s="18"/>
      <c r="K1415" s="21" t="s">
        <v>13</v>
      </c>
      <c r="L1415" s="21" t="str">
        <f>IFERROR(VLOOKUP(K1415,ORDEN_ERI!A:C,2,0),0)</f>
        <v>Ganancia (pérdida)</v>
      </c>
      <c r="M1415" s="21">
        <f>IFERROR(VLOOKUP(K1415,ORDEN_ERI!A:C,3,0),0)</f>
        <v>28</v>
      </c>
      <c r="N1415" s="30">
        <v>-7292442</v>
      </c>
    </row>
    <row r="1416" spans="1:14" x14ac:dyDescent="0.25">
      <c r="A1416" s="21">
        <v>860510628</v>
      </c>
      <c r="B1416" s="18" t="s">
        <v>373</v>
      </c>
      <c r="C1416" s="18"/>
      <c r="D1416" s="18" t="s">
        <v>230</v>
      </c>
      <c r="E1416" s="18" t="s">
        <v>228</v>
      </c>
      <c r="F1416" s="18" t="s">
        <v>353</v>
      </c>
      <c r="G1416" s="22">
        <v>2016</v>
      </c>
      <c r="H1416" s="26">
        <v>43100</v>
      </c>
      <c r="I1416" s="18"/>
      <c r="J1416" s="18"/>
      <c r="K1416" s="18" t="s">
        <v>1</v>
      </c>
      <c r="L1416" s="21" t="str">
        <f>IFERROR(VLOOKUP(K1416,ORDEN_ERI!A:C,2,0),0)</f>
        <v>Ingresos de actividades ordinarias</v>
      </c>
      <c r="M1416" s="21">
        <f>IFERROR(VLOOKUP(K1416,ORDEN_ERI!A:C,3,0),0)</f>
        <v>1</v>
      </c>
      <c r="N1416" s="30">
        <v>46891297</v>
      </c>
    </row>
    <row r="1417" spans="1:14" x14ac:dyDescent="0.25">
      <c r="A1417" s="21">
        <v>860510628</v>
      </c>
      <c r="B1417" s="18" t="s">
        <v>373</v>
      </c>
      <c r="C1417" s="18"/>
      <c r="D1417" s="18" t="s">
        <v>230</v>
      </c>
      <c r="E1417" s="18" t="s">
        <v>228</v>
      </c>
      <c r="F1417" s="18" t="s">
        <v>353</v>
      </c>
      <c r="G1417" s="22">
        <v>2017</v>
      </c>
      <c r="H1417" s="26">
        <v>43100</v>
      </c>
      <c r="I1417" s="18"/>
      <c r="J1417" s="18"/>
      <c r="K1417" s="18" t="s">
        <v>1</v>
      </c>
      <c r="L1417" s="21" t="str">
        <f>IFERROR(VLOOKUP(K1417,ORDEN_ERI!A:C,2,0),0)</f>
        <v>Ingresos de actividades ordinarias</v>
      </c>
      <c r="M1417" s="21">
        <f>IFERROR(VLOOKUP(K1417,ORDEN_ERI!A:C,3,0),0)</f>
        <v>1</v>
      </c>
      <c r="N1417" s="30">
        <v>7408534</v>
      </c>
    </row>
    <row r="1418" spans="1:14" x14ac:dyDescent="0.25">
      <c r="A1418" s="21">
        <v>860510628</v>
      </c>
      <c r="B1418" s="18" t="s">
        <v>373</v>
      </c>
      <c r="C1418" s="18"/>
      <c r="D1418" s="18" t="s">
        <v>230</v>
      </c>
      <c r="E1418" s="18" t="s">
        <v>228</v>
      </c>
      <c r="F1418" s="18" t="s">
        <v>353</v>
      </c>
      <c r="G1418" s="22">
        <v>2016</v>
      </c>
      <c r="H1418" s="26">
        <v>43100</v>
      </c>
      <c r="I1418" s="18"/>
      <c r="J1418" s="18"/>
      <c r="K1418" s="18" t="s">
        <v>2</v>
      </c>
      <c r="L1418" s="21" t="str">
        <f>IFERROR(VLOOKUP(K1418,ORDEN_ERI!A:C,2,0),0)</f>
        <v>Costo de ventas</v>
      </c>
      <c r="M1418" s="21">
        <f>IFERROR(VLOOKUP(K1418,ORDEN_ERI!A:C,3,0),0)</f>
        <v>2</v>
      </c>
      <c r="N1418" s="30">
        <v>27399224</v>
      </c>
    </row>
    <row r="1419" spans="1:14" x14ac:dyDescent="0.25">
      <c r="A1419" s="21">
        <v>860510628</v>
      </c>
      <c r="B1419" s="18" t="s">
        <v>373</v>
      </c>
      <c r="C1419" s="18"/>
      <c r="D1419" s="18" t="s">
        <v>230</v>
      </c>
      <c r="E1419" s="18" t="s">
        <v>228</v>
      </c>
      <c r="F1419" s="18" t="s">
        <v>353</v>
      </c>
      <c r="G1419" s="22">
        <v>2017</v>
      </c>
      <c r="H1419" s="26">
        <v>43100</v>
      </c>
      <c r="I1419" s="18"/>
      <c r="J1419" s="18"/>
      <c r="K1419" s="18" t="s">
        <v>2</v>
      </c>
      <c r="L1419" s="21" t="str">
        <f>IFERROR(VLOOKUP(K1419,ORDEN_ERI!A:C,2,0),0)</f>
        <v>Costo de ventas</v>
      </c>
      <c r="M1419" s="21">
        <f>IFERROR(VLOOKUP(K1419,ORDEN_ERI!A:C,3,0),0)</f>
        <v>2</v>
      </c>
      <c r="N1419" s="30">
        <v>1217763</v>
      </c>
    </row>
    <row r="1420" spans="1:14" x14ac:dyDescent="0.25">
      <c r="A1420" s="21">
        <v>860510628</v>
      </c>
      <c r="B1420" s="18" t="s">
        <v>373</v>
      </c>
      <c r="C1420" s="18"/>
      <c r="D1420" s="18" t="s">
        <v>230</v>
      </c>
      <c r="E1420" s="18" t="s">
        <v>228</v>
      </c>
      <c r="F1420" s="18" t="s">
        <v>353</v>
      </c>
      <c r="G1420" s="22">
        <v>2016</v>
      </c>
      <c r="H1420" s="26">
        <v>43100</v>
      </c>
      <c r="I1420" s="18"/>
      <c r="J1420" s="18"/>
      <c r="K1420" s="18" t="s">
        <v>3</v>
      </c>
      <c r="L1420" s="21" t="str">
        <f>IFERROR(VLOOKUP(K1420,ORDEN_ERI!A:C,2,0),0)</f>
        <v>Ganancia bruta</v>
      </c>
      <c r="M1420" s="21">
        <f>IFERROR(VLOOKUP(K1420,ORDEN_ERI!A:C,3,0),0)</f>
        <v>3</v>
      </c>
      <c r="N1420" s="30">
        <v>19492073</v>
      </c>
    </row>
    <row r="1421" spans="1:14" x14ac:dyDescent="0.25">
      <c r="A1421" s="21">
        <v>860510628</v>
      </c>
      <c r="B1421" s="18" t="s">
        <v>373</v>
      </c>
      <c r="C1421" s="18"/>
      <c r="D1421" s="18" t="s">
        <v>230</v>
      </c>
      <c r="E1421" s="18" t="s">
        <v>228</v>
      </c>
      <c r="F1421" s="18" t="s">
        <v>353</v>
      </c>
      <c r="G1421" s="22">
        <v>2017</v>
      </c>
      <c r="H1421" s="26">
        <v>43100</v>
      </c>
      <c r="I1421" s="18"/>
      <c r="J1421" s="18"/>
      <c r="K1421" s="18" t="s">
        <v>3</v>
      </c>
      <c r="L1421" s="21" t="str">
        <f>IFERROR(VLOOKUP(K1421,ORDEN_ERI!A:C,2,0),0)</f>
        <v>Ganancia bruta</v>
      </c>
      <c r="M1421" s="21">
        <f>IFERROR(VLOOKUP(K1421,ORDEN_ERI!A:C,3,0),0)</f>
        <v>3</v>
      </c>
      <c r="N1421" s="30">
        <v>6190771</v>
      </c>
    </row>
    <row r="1422" spans="1:14" x14ac:dyDescent="0.25">
      <c r="A1422" s="21">
        <v>860510628</v>
      </c>
      <c r="B1422" s="18" t="s">
        <v>373</v>
      </c>
      <c r="C1422" s="18"/>
      <c r="D1422" s="18" t="s">
        <v>230</v>
      </c>
      <c r="E1422" s="18" t="s">
        <v>228</v>
      </c>
      <c r="F1422" s="18" t="s">
        <v>353</v>
      </c>
      <c r="G1422" s="22">
        <v>2016</v>
      </c>
      <c r="H1422" s="26">
        <v>43100</v>
      </c>
      <c r="I1422" s="18"/>
      <c r="J1422" s="18"/>
      <c r="K1422" s="18" t="s">
        <v>4</v>
      </c>
      <c r="L1422" s="21" t="str">
        <f>IFERROR(VLOOKUP(K1422,ORDEN_ERI!A:C,2,0),0)</f>
        <v>Otros ingresos</v>
      </c>
      <c r="M1422" s="21">
        <f>IFERROR(VLOOKUP(K1422,ORDEN_ERI!A:C,3,0),0)</f>
        <v>9</v>
      </c>
      <c r="N1422" s="30">
        <v>695365</v>
      </c>
    </row>
    <row r="1423" spans="1:14" x14ac:dyDescent="0.25">
      <c r="A1423" s="21">
        <v>860510628</v>
      </c>
      <c r="B1423" s="18" t="s">
        <v>373</v>
      </c>
      <c r="C1423" s="18"/>
      <c r="D1423" s="18" t="s">
        <v>230</v>
      </c>
      <c r="E1423" s="18" t="s">
        <v>228</v>
      </c>
      <c r="F1423" s="18" t="s">
        <v>353</v>
      </c>
      <c r="G1423" s="22">
        <v>2017</v>
      </c>
      <c r="H1423" s="26">
        <v>43100</v>
      </c>
      <c r="I1423" s="18"/>
      <c r="J1423" s="18"/>
      <c r="K1423" s="18" t="s">
        <v>4</v>
      </c>
      <c r="L1423" s="21" t="str">
        <f>IFERROR(VLOOKUP(K1423,ORDEN_ERI!A:C,2,0),0)</f>
        <v>Otros ingresos</v>
      </c>
      <c r="M1423" s="21">
        <f>IFERROR(VLOOKUP(K1423,ORDEN_ERI!A:C,3,0),0)</f>
        <v>9</v>
      </c>
      <c r="N1423" s="30">
        <v>552014</v>
      </c>
    </row>
    <row r="1424" spans="1:14" x14ac:dyDescent="0.25">
      <c r="A1424" s="21">
        <v>860510628</v>
      </c>
      <c r="B1424" s="18" t="s">
        <v>373</v>
      </c>
      <c r="C1424" s="18"/>
      <c r="D1424" s="18" t="s">
        <v>230</v>
      </c>
      <c r="E1424" s="18" t="s">
        <v>228</v>
      </c>
      <c r="F1424" s="18" t="s">
        <v>353</v>
      </c>
      <c r="G1424" s="22">
        <v>2016</v>
      </c>
      <c r="H1424" s="26">
        <v>43100</v>
      </c>
      <c r="I1424" s="18"/>
      <c r="J1424" s="18"/>
      <c r="K1424" s="18" t="s">
        <v>6</v>
      </c>
      <c r="L1424" s="21" t="str">
        <f>IFERROR(VLOOKUP(K1424,ORDEN_ERI!A:C,2,0),0)</f>
        <v>Gastos de administración</v>
      </c>
      <c r="M1424" s="21">
        <f>IFERROR(VLOOKUP(K1424,ORDEN_ERI!A:C,3,0),0)</f>
        <v>4</v>
      </c>
      <c r="N1424" s="30">
        <v>5540427</v>
      </c>
    </row>
    <row r="1425" spans="1:14" x14ac:dyDescent="0.25">
      <c r="A1425" s="21">
        <v>860510628</v>
      </c>
      <c r="B1425" s="18" t="s">
        <v>373</v>
      </c>
      <c r="C1425" s="18"/>
      <c r="D1425" s="18" t="s">
        <v>230</v>
      </c>
      <c r="E1425" s="18" t="s">
        <v>228</v>
      </c>
      <c r="F1425" s="18" t="s">
        <v>353</v>
      </c>
      <c r="G1425" s="22">
        <v>2017</v>
      </c>
      <c r="H1425" s="26">
        <v>43100</v>
      </c>
      <c r="I1425" s="18"/>
      <c r="J1425" s="18"/>
      <c r="K1425" s="18" t="s">
        <v>6</v>
      </c>
      <c r="L1425" s="21" t="str">
        <f>IFERROR(VLOOKUP(K1425,ORDEN_ERI!A:C,2,0),0)</f>
        <v>Gastos de administración</v>
      </c>
      <c r="M1425" s="21">
        <f>IFERROR(VLOOKUP(K1425,ORDEN_ERI!A:C,3,0),0)</f>
        <v>4</v>
      </c>
      <c r="N1425" s="30">
        <v>905885</v>
      </c>
    </row>
    <row r="1426" spans="1:14" x14ac:dyDescent="0.25">
      <c r="A1426" s="21">
        <v>860510628</v>
      </c>
      <c r="B1426" s="18" t="s">
        <v>373</v>
      </c>
      <c r="C1426" s="18"/>
      <c r="D1426" s="18" t="s">
        <v>230</v>
      </c>
      <c r="E1426" s="18" t="s">
        <v>228</v>
      </c>
      <c r="F1426" s="18" t="s">
        <v>353</v>
      </c>
      <c r="G1426" s="22">
        <v>2016</v>
      </c>
      <c r="H1426" s="26">
        <v>43100</v>
      </c>
      <c r="I1426" s="18"/>
      <c r="J1426" s="18"/>
      <c r="K1426" s="18" t="s">
        <v>395</v>
      </c>
      <c r="L1426" s="21" t="str">
        <f>IFERROR(VLOOKUP(K1426,ORDEN_ERI!A:C,2,0),0)</f>
        <v>Otros gastos, por función</v>
      </c>
      <c r="M1426" s="21">
        <f>IFERROR(VLOOKUP(K1426,ORDEN_ERI!A:C,3,0),0)</f>
        <v>6</v>
      </c>
      <c r="N1426" s="30">
        <v>726718</v>
      </c>
    </row>
    <row r="1427" spans="1:14" x14ac:dyDescent="0.25">
      <c r="A1427" s="21">
        <v>860510628</v>
      </c>
      <c r="B1427" s="18" t="s">
        <v>373</v>
      </c>
      <c r="C1427" s="18"/>
      <c r="D1427" s="18" t="s">
        <v>230</v>
      </c>
      <c r="E1427" s="18" t="s">
        <v>228</v>
      </c>
      <c r="F1427" s="18" t="s">
        <v>353</v>
      </c>
      <c r="G1427" s="22">
        <v>2017</v>
      </c>
      <c r="H1427" s="26">
        <v>43100</v>
      </c>
      <c r="I1427" s="18"/>
      <c r="J1427" s="18"/>
      <c r="K1427" s="18" t="s">
        <v>395</v>
      </c>
      <c r="L1427" s="21" t="str">
        <f>IFERROR(VLOOKUP(K1427,ORDEN_ERI!A:C,2,0),0)</f>
        <v>Otros gastos, por función</v>
      </c>
      <c r="M1427" s="21">
        <f>IFERROR(VLOOKUP(K1427,ORDEN_ERI!A:C,3,0),0)</f>
        <v>6</v>
      </c>
      <c r="N1427" s="30">
        <v>359251</v>
      </c>
    </row>
    <row r="1428" spans="1:14" x14ac:dyDescent="0.25">
      <c r="A1428" s="21">
        <v>860510628</v>
      </c>
      <c r="B1428" s="18" t="s">
        <v>373</v>
      </c>
      <c r="C1428" s="18"/>
      <c r="D1428" s="18" t="s">
        <v>230</v>
      </c>
      <c r="E1428" s="18" t="s">
        <v>228</v>
      </c>
      <c r="F1428" s="18" t="s">
        <v>353</v>
      </c>
      <c r="G1428" s="22">
        <v>2016</v>
      </c>
      <c r="H1428" s="26">
        <v>43100</v>
      </c>
      <c r="I1428" s="18"/>
      <c r="J1428" s="18"/>
      <c r="K1428" s="18" t="s">
        <v>8</v>
      </c>
      <c r="L1428" s="21" t="str">
        <f>IFERROR(VLOOKUP(K1428,ORDEN_ERI!A:C,2,0),0)</f>
        <v>Ganancia (pérdida) por actividades de operación</v>
      </c>
      <c r="M1428" s="21">
        <f>IFERROR(VLOOKUP(K1428,ORDEN_ERI!A:C,3,0),0)</f>
        <v>11</v>
      </c>
      <c r="N1428" s="30">
        <v>13920293</v>
      </c>
    </row>
    <row r="1429" spans="1:14" x14ac:dyDescent="0.25">
      <c r="A1429" s="21">
        <v>860510628</v>
      </c>
      <c r="B1429" s="18" t="s">
        <v>373</v>
      </c>
      <c r="C1429" s="18"/>
      <c r="D1429" s="18" t="s">
        <v>230</v>
      </c>
      <c r="E1429" s="18" t="s">
        <v>228</v>
      </c>
      <c r="F1429" s="18" t="s">
        <v>353</v>
      </c>
      <c r="G1429" s="22">
        <v>2017</v>
      </c>
      <c r="H1429" s="26">
        <v>43100</v>
      </c>
      <c r="I1429" s="18"/>
      <c r="J1429" s="18"/>
      <c r="K1429" s="18" t="s">
        <v>8</v>
      </c>
      <c r="L1429" s="21" t="str">
        <f>IFERROR(VLOOKUP(K1429,ORDEN_ERI!A:C,2,0),0)</f>
        <v>Ganancia (pérdida) por actividades de operación</v>
      </c>
      <c r="M1429" s="21">
        <f>IFERROR(VLOOKUP(K1429,ORDEN_ERI!A:C,3,0),0)</f>
        <v>11</v>
      </c>
      <c r="N1429" s="30">
        <v>5477649</v>
      </c>
    </row>
    <row r="1430" spans="1:14" x14ac:dyDescent="0.25">
      <c r="A1430" s="21">
        <v>860510628</v>
      </c>
      <c r="B1430" s="18" t="s">
        <v>373</v>
      </c>
      <c r="C1430" s="18"/>
      <c r="D1430" s="18" t="s">
        <v>230</v>
      </c>
      <c r="E1430" s="18" t="s">
        <v>228</v>
      </c>
      <c r="F1430" s="18" t="s">
        <v>353</v>
      </c>
      <c r="G1430" s="22">
        <v>2016</v>
      </c>
      <c r="H1430" s="26">
        <v>43100</v>
      </c>
      <c r="I1430" s="18"/>
      <c r="J1430" s="18"/>
      <c r="K1430" s="18" t="s">
        <v>9</v>
      </c>
      <c r="L1430" s="21" t="str">
        <f>IFERROR(VLOOKUP(K1430,ORDEN_ERI!A:C,2,0),0)</f>
        <v>Ingresos financieros</v>
      </c>
      <c r="M1430" s="21">
        <f>IFERROR(VLOOKUP(K1430,ORDEN_ERI!A:C,3,0),0)</f>
        <v>13</v>
      </c>
      <c r="N1430" s="30">
        <v>4304539</v>
      </c>
    </row>
    <row r="1431" spans="1:14" x14ac:dyDescent="0.25">
      <c r="A1431" s="21">
        <v>860510628</v>
      </c>
      <c r="B1431" s="18" t="s">
        <v>373</v>
      </c>
      <c r="C1431" s="18"/>
      <c r="D1431" s="18" t="s">
        <v>230</v>
      </c>
      <c r="E1431" s="18" t="s">
        <v>228</v>
      </c>
      <c r="F1431" s="18" t="s">
        <v>353</v>
      </c>
      <c r="G1431" s="22">
        <v>2017</v>
      </c>
      <c r="H1431" s="26">
        <v>43100</v>
      </c>
      <c r="I1431" s="18"/>
      <c r="J1431" s="18"/>
      <c r="K1431" s="18" t="s">
        <v>9</v>
      </c>
      <c r="L1431" s="21" t="str">
        <f>IFERROR(VLOOKUP(K1431,ORDEN_ERI!A:C,2,0),0)</f>
        <v>Ingresos financieros</v>
      </c>
      <c r="M1431" s="21">
        <f>IFERROR(VLOOKUP(K1431,ORDEN_ERI!A:C,3,0),0)</f>
        <v>13</v>
      </c>
      <c r="N1431" s="30">
        <v>7163830</v>
      </c>
    </row>
    <row r="1432" spans="1:14" x14ac:dyDescent="0.25">
      <c r="A1432" s="21">
        <v>860510628</v>
      </c>
      <c r="B1432" s="18" t="s">
        <v>373</v>
      </c>
      <c r="C1432" s="18"/>
      <c r="D1432" s="18" t="s">
        <v>230</v>
      </c>
      <c r="E1432" s="18" t="s">
        <v>228</v>
      </c>
      <c r="F1432" s="18" t="s">
        <v>353</v>
      </c>
      <c r="G1432" s="22">
        <v>2016</v>
      </c>
      <c r="H1432" s="26">
        <v>43100</v>
      </c>
      <c r="I1432" s="18"/>
      <c r="J1432" s="18"/>
      <c r="K1432" s="18" t="s">
        <v>10</v>
      </c>
      <c r="L1432" s="21" t="str">
        <f>IFERROR(VLOOKUP(K1432,ORDEN_ERI!A:C,2,0),0)</f>
        <v>Costos financieros</v>
      </c>
      <c r="M1432" s="21">
        <f>IFERROR(VLOOKUP(K1432,ORDEN_ERI!A:C,3,0),0)</f>
        <v>14</v>
      </c>
      <c r="N1432" s="30">
        <v>93354</v>
      </c>
    </row>
    <row r="1433" spans="1:14" x14ac:dyDescent="0.25">
      <c r="A1433" s="21">
        <v>860510628</v>
      </c>
      <c r="B1433" s="18" t="s">
        <v>373</v>
      </c>
      <c r="C1433" s="18"/>
      <c r="D1433" s="18" t="s">
        <v>230</v>
      </c>
      <c r="E1433" s="18" t="s">
        <v>228</v>
      </c>
      <c r="F1433" s="18" t="s">
        <v>353</v>
      </c>
      <c r="G1433" s="22">
        <v>2017</v>
      </c>
      <c r="H1433" s="26">
        <v>43100</v>
      </c>
      <c r="I1433" s="18"/>
      <c r="J1433" s="18"/>
      <c r="K1433" s="18" t="s">
        <v>10</v>
      </c>
      <c r="L1433" s="21" t="str">
        <f>IFERROR(VLOOKUP(K1433,ORDEN_ERI!A:C,2,0),0)</f>
        <v>Costos financieros</v>
      </c>
      <c r="M1433" s="21">
        <f>IFERROR(VLOOKUP(K1433,ORDEN_ERI!A:C,3,0),0)</f>
        <v>14</v>
      </c>
      <c r="N1433" s="30">
        <v>36058</v>
      </c>
    </row>
    <row r="1434" spans="1:14" x14ac:dyDescent="0.25">
      <c r="A1434" s="21">
        <v>860510628</v>
      </c>
      <c r="B1434" s="18" t="s">
        <v>373</v>
      </c>
      <c r="C1434" s="18"/>
      <c r="D1434" s="18" t="s">
        <v>230</v>
      </c>
      <c r="E1434" s="18" t="s">
        <v>228</v>
      </c>
      <c r="F1434" s="18" t="s">
        <v>353</v>
      </c>
      <c r="G1434" s="22">
        <v>2016</v>
      </c>
      <c r="H1434" s="26">
        <v>43100</v>
      </c>
      <c r="I1434" s="18"/>
      <c r="J1434" s="18"/>
      <c r="K1434" s="18" t="s">
        <v>11</v>
      </c>
      <c r="L1434" s="21" t="str">
        <f>IFERROR(VLOOKUP(K1434,ORDEN_ERI!A:C,2,0),0)</f>
        <v>Ganancia (pérdida), antes de impuestos</v>
      </c>
      <c r="M1434" s="21">
        <f>IFERROR(VLOOKUP(K1434,ORDEN_ERI!A:C,3,0),0)</f>
        <v>23</v>
      </c>
      <c r="N1434" s="30">
        <v>18131478</v>
      </c>
    </row>
    <row r="1435" spans="1:14" x14ac:dyDescent="0.25">
      <c r="A1435" s="21">
        <v>860510628</v>
      </c>
      <c r="B1435" s="18" t="s">
        <v>373</v>
      </c>
      <c r="C1435" s="18"/>
      <c r="D1435" s="18" t="s">
        <v>230</v>
      </c>
      <c r="E1435" s="18" t="s">
        <v>228</v>
      </c>
      <c r="F1435" s="18" t="s">
        <v>353</v>
      </c>
      <c r="G1435" s="22">
        <v>2017</v>
      </c>
      <c r="H1435" s="26">
        <v>43100</v>
      </c>
      <c r="I1435" s="18"/>
      <c r="J1435" s="18"/>
      <c r="K1435" s="18" t="s">
        <v>11</v>
      </c>
      <c r="L1435" s="21" t="str">
        <f>IFERROR(VLOOKUP(K1435,ORDEN_ERI!A:C,2,0),0)</f>
        <v>Ganancia (pérdida), antes de impuestos</v>
      </c>
      <c r="M1435" s="21">
        <f>IFERROR(VLOOKUP(K1435,ORDEN_ERI!A:C,3,0),0)</f>
        <v>23</v>
      </c>
      <c r="N1435" s="30">
        <v>12605421</v>
      </c>
    </row>
    <row r="1436" spans="1:14" x14ac:dyDescent="0.25">
      <c r="A1436" s="21">
        <v>860510628</v>
      </c>
      <c r="B1436" s="18" t="s">
        <v>373</v>
      </c>
      <c r="C1436" s="18"/>
      <c r="D1436" s="18" t="s">
        <v>230</v>
      </c>
      <c r="E1436" s="18" t="s">
        <v>228</v>
      </c>
      <c r="F1436" s="18" t="s">
        <v>353</v>
      </c>
      <c r="G1436" s="22">
        <v>2016</v>
      </c>
      <c r="H1436" s="26">
        <v>43100</v>
      </c>
      <c r="I1436" s="18"/>
      <c r="J1436" s="18"/>
      <c r="K1436" s="18" t="s">
        <v>397</v>
      </c>
      <c r="L1436" s="21" t="str">
        <f>IFERROR(VLOOKUP(K1436,ORDEN_ERI!A:C,2,0),0)</f>
        <v>Gasto (ingreso) por impuestos, operaciones continuadas</v>
      </c>
      <c r="M1436" s="21">
        <f>IFERROR(VLOOKUP(K1436,ORDEN_ERI!A:C,3,0),0)</f>
        <v>24</v>
      </c>
      <c r="N1436" s="30">
        <v>6110350</v>
      </c>
    </row>
    <row r="1437" spans="1:14" x14ac:dyDescent="0.25">
      <c r="A1437" s="21">
        <v>860510628</v>
      </c>
      <c r="B1437" s="18" t="s">
        <v>373</v>
      </c>
      <c r="C1437" s="18"/>
      <c r="D1437" s="18" t="s">
        <v>230</v>
      </c>
      <c r="E1437" s="18" t="s">
        <v>228</v>
      </c>
      <c r="F1437" s="18" t="s">
        <v>353</v>
      </c>
      <c r="G1437" s="22">
        <v>2017</v>
      </c>
      <c r="H1437" s="26">
        <v>43100</v>
      </c>
      <c r="I1437" s="18"/>
      <c r="J1437" s="18"/>
      <c r="K1437" s="18" t="s">
        <v>397</v>
      </c>
      <c r="L1437" s="21" t="str">
        <f>IFERROR(VLOOKUP(K1437,ORDEN_ERI!A:C,2,0),0)</f>
        <v>Gasto (ingreso) por impuestos, operaciones continuadas</v>
      </c>
      <c r="M1437" s="21">
        <f>IFERROR(VLOOKUP(K1437,ORDEN_ERI!A:C,3,0),0)</f>
        <v>24</v>
      </c>
      <c r="N1437" s="30">
        <v>3017564</v>
      </c>
    </row>
    <row r="1438" spans="1:14" x14ac:dyDescent="0.25">
      <c r="A1438" s="21">
        <v>860510628</v>
      </c>
      <c r="B1438" s="18" t="s">
        <v>373</v>
      </c>
      <c r="C1438" s="18"/>
      <c r="D1438" s="18" t="s">
        <v>230</v>
      </c>
      <c r="E1438" s="18" t="s">
        <v>228</v>
      </c>
      <c r="F1438" s="18" t="s">
        <v>353</v>
      </c>
      <c r="G1438" s="22">
        <v>2016</v>
      </c>
      <c r="H1438" s="26">
        <v>43100</v>
      </c>
      <c r="I1438" s="18"/>
      <c r="J1438" s="18"/>
      <c r="K1438" s="18" t="s">
        <v>12</v>
      </c>
      <c r="L1438" s="21" t="str">
        <f>IFERROR(VLOOKUP(K1438,ORDEN_ERI!A:C,2,0),0)</f>
        <v>Ganancia (pérdida) operaciones continuadas</v>
      </c>
      <c r="M1438" s="21">
        <f>IFERROR(VLOOKUP(K1438,ORDEN_ERI!A:C,3,0),0)</f>
        <v>26</v>
      </c>
      <c r="N1438" s="30">
        <v>12021128</v>
      </c>
    </row>
    <row r="1439" spans="1:14" x14ac:dyDescent="0.25">
      <c r="A1439" s="21">
        <v>860510628</v>
      </c>
      <c r="B1439" s="18" t="s">
        <v>373</v>
      </c>
      <c r="C1439" s="18"/>
      <c r="D1439" s="18" t="s">
        <v>230</v>
      </c>
      <c r="E1439" s="18" t="s">
        <v>228</v>
      </c>
      <c r="F1439" s="18" t="s">
        <v>353</v>
      </c>
      <c r="G1439" s="22">
        <v>2017</v>
      </c>
      <c r="H1439" s="26">
        <v>43100</v>
      </c>
      <c r="I1439" s="18"/>
      <c r="J1439" s="18"/>
      <c r="K1439" s="18" t="s">
        <v>12</v>
      </c>
      <c r="L1439" s="21" t="str">
        <f>IFERROR(VLOOKUP(K1439,ORDEN_ERI!A:C,2,0),0)</f>
        <v>Ganancia (pérdida) operaciones continuadas</v>
      </c>
      <c r="M1439" s="21">
        <f>IFERROR(VLOOKUP(K1439,ORDEN_ERI!A:C,3,0),0)</f>
        <v>26</v>
      </c>
      <c r="N1439" s="30">
        <v>9587857</v>
      </c>
    </row>
    <row r="1440" spans="1:14" x14ac:dyDescent="0.25">
      <c r="A1440" s="21">
        <v>860510628</v>
      </c>
      <c r="B1440" s="18" t="s">
        <v>373</v>
      </c>
      <c r="C1440" s="18"/>
      <c r="D1440" s="18" t="s">
        <v>230</v>
      </c>
      <c r="E1440" s="18" t="s">
        <v>228</v>
      </c>
      <c r="F1440" s="18" t="s">
        <v>353</v>
      </c>
      <c r="G1440" s="22">
        <v>2016</v>
      </c>
      <c r="H1440" s="26">
        <v>43100</v>
      </c>
      <c r="I1440" s="18"/>
      <c r="J1440" s="18"/>
      <c r="K1440" s="18" t="s">
        <v>20</v>
      </c>
      <c r="L1440" s="21" t="str">
        <f>IFERROR(VLOOKUP(K1440,ORDEN_ERI!A:C,2,0),0)</f>
        <v>Ganancia (pérdida) operaciones discontinuadas</v>
      </c>
      <c r="M1440" s="21">
        <f>IFERROR(VLOOKUP(K1440,ORDEN_ERI!A:C,3,0),0)</f>
        <v>27</v>
      </c>
      <c r="N1440" s="30">
        <v>-10692385</v>
      </c>
    </row>
    <row r="1441" spans="1:14" x14ac:dyDescent="0.25">
      <c r="A1441" s="21">
        <v>860510628</v>
      </c>
      <c r="B1441" s="18" t="s">
        <v>373</v>
      </c>
      <c r="C1441" s="18"/>
      <c r="D1441" s="18" t="s">
        <v>230</v>
      </c>
      <c r="E1441" s="18" t="s">
        <v>228</v>
      </c>
      <c r="F1441" s="18" t="s">
        <v>353</v>
      </c>
      <c r="G1441" s="22">
        <v>2017</v>
      </c>
      <c r="H1441" s="26">
        <v>43100</v>
      </c>
      <c r="I1441" s="18"/>
      <c r="J1441" s="18"/>
      <c r="K1441" s="18" t="s">
        <v>20</v>
      </c>
      <c r="L1441" s="21" t="str">
        <f>IFERROR(VLOOKUP(K1441,ORDEN_ERI!A:C,2,0),0)</f>
        <v>Ganancia (pérdida) operaciones discontinuadas</v>
      </c>
      <c r="M1441" s="21">
        <f>IFERROR(VLOOKUP(K1441,ORDEN_ERI!A:C,3,0),0)</f>
        <v>27</v>
      </c>
      <c r="N1441" s="30">
        <v>32669</v>
      </c>
    </row>
    <row r="1442" spans="1:14" x14ac:dyDescent="0.25">
      <c r="A1442" s="21">
        <v>860510628</v>
      </c>
      <c r="B1442" s="18" t="s">
        <v>373</v>
      </c>
      <c r="C1442" s="18"/>
      <c r="D1442" s="18" t="s">
        <v>230</v>
      </c>
      <c r="E1442" s="18" t="s">
        <v>228</v>
      </c>
      <c r="F1442" s="18" t="s">
        <v>353</v>
      </c>
      <c r="G1442" s="22">
        <v>2016</v>
      </c>
      <c r="H1442" s="26">
        <v>43100</v>
      </c>
      <c r="I1442" s="18"/>
      <c r="J1442" s="18"/>
      <c r="K1442" s="18" t="s">
        <v>13</v>
      </c>
      <c r="L1442" s="21" t="str">
        <f>IFERROR(VLOOKUP(K1442,ORDEN_ERI!A:C,2,0),0)</f>
        <v>Ganancia (pérdida)</v>
      </c>
      <c r="M1442" s="21">
        <f>IFERROR(VLOOKUP(K1442,ORDEN_ERI!A:C,3,0),0)</f>
        <v>28</v>
      </c>
      <c r="N1442" s="30">
        <v>1328743</v>
      </c>
    </row>
    <row r="1443" spans="1:14" x14ac:dyDescent="0.25">
      <c r="A1443" s="21">
        <v>860510628</v>
      </c>
      <c r="B1443" s="18" t="s">
        <v>373</v>
      </c>
      <c r="C1443" s="18"/>
      <c r="D1443" s="18" t="s">
        <v>230</v>
      </c>
      <c r="E1443" s="18" t="s">
        <v>228</v>
      </c>
      <c r="F1443" s="18" t="s">
        <v>353</v>
      </c>
      <c r="G1443" s="22">
        <v>2017</v>
      </c>
      <c r="H1443" s="26">
        <v>43100</v>
      </c>
      <c r="I1443" s="18"/>
      <c r="J1443" s="18"/>
      <c r="K1443" s="18" t="s">
        <v>13</v>
      </c>
      <c r="L1443" s="21" t="str">
        <f>IFERROR(VLOOKUP(K1443,ORDEN_ERI!A:C,2,0),0)</f>
        <v>Ganancia (pérdida)</v>
      </c>
      <c r="M1443" s="21">
        <f>IFERROR(VLOOKUP(K1443,ORDEN_ERI!A:C,3,0),0)</f>
        <v>28</v>
      </c>
      <c r="N1443" s="30">
        <v>9620526</v>
      </c>
    </row>
    <row r="1444" spans="1:14" x14ac:dyDescent="0.25">
      <c r="A1444" s="21">
        <v>830124992</v>
      </c>
      <c r="B1444" s="18" t="s">
        <v>357</v>
      </c>
      <c r="C1444" s="18"/>
      <c r="D1444" s="18" t="s">
        <v>222</v>
      </c>
      <c r="E1444" s="18" t="s">
        <v>228</v>
      </c>
      <c r="F1444" s="18" t="s">
        <v>358</v>
      </c>
      <c r="G1444" s="22">
        <v>2016</v>
      </c>
      <c r="H1444" s="23">
        <v>43100</v>
      </c>
      <c r="I1444" s="18"/>
      <c r="J1444" s="18"/>
      <c r="K1444" s="21" t="s">
        <v>1</v>
      </c>
      <c r="L1444" s="21" t="str">
        <f>IFERROR(VLOOKUP(K1444,ORDEN_ERI!A:C,2,0),0)</f>
        <v>Ingresos de actividades ordinarias</v>
      </c>
      <c r="M1444" s="21">
        <f>IFERROR(VLOOKUP(K1444,ORDEN_ERI!A:C,3,0),0)</f>
        <v>1</v>
      </c>
      <c r="N1444" s="30">
        <v>2315516</v>
      </c>
    </row>
    <row r="1445" spans="1:14" x14ac:dyDescent="0.25">
      <c r="A1445" s="21">
        <v>830124992</v>
      </c>
      <c r="B1445" s="18" t="s">
        <v>357</v>
      </c>
      <c r="C1445" s="18"/>
      <c r="D1445" s="18" t="s">
        <v>222</v>
      </c>
      <c r="E1445" s="18" t="s">
        <v>228</v>
      </c>
      <c r="F1445" s="18" t="s">
        <v>358</v>
      </c>
      <c r="G1445" s="22">
        <v>2017</v>
      </c>
      <c r="H1445" s="23">
        <v>43100</v>
      </c>
      <c r="I1445" s="18"/>
      <c r="J1445" s="18"/>
      <c r="K1445" s="21" t="s">
        <v>1</v>
      </c>
      <c r="L1445" s="21" t="str">
        <f>IFERROR(VLOOKUP(K1445,ORDEN_ERI!A:C,2,0),0)</f>
        <v>Ingresos de actividades ordinarias</v>
      </c>
      <c r="M1445" s="21">
        <f>IFERROR(VLOOKUP(K1445,ORDEN_ERI!A:C,3,0),0)</f>
        <v>1</v>
      </c>
      <c r="N1445" s="30">
        <v>117959</v>
      </c>
    </row>
    <row r="1446" spans="1:14" x14ac:dyDescent="0.25">
      <c r="A1446" s="21">
        <v>830124992</v>
      </c>
      <c r="B1446" s="18" t="s">
        <v>357</v>
      </c>
      <c r="C1446" s="18"/>
      <c r="D1446" s="18" t="s">
        <v>222</v>
      </c>
      <c r="E1446" s="18" t="s">
        <v>228</v>
      </c>
      <c r="F1446" s="18" t="s">
        <v>358</v>
      </c>
      <c r="G1446" s="22">
        <v>2016</v>
      </c>
      <c r="H1446" s="23">
        <v>43100</v>
      </c>
      <c r="I1446" s="18"/>
      <c r="J1446" s="18"/>
      <c r="K1446" s="21" t="s">
        <v>2</v>
      </c>
      <c r="L1446" s="21" t="str">
        <f>IFERROR(VLOOKUP(K1446,ORDEN_ERI!A:C,2,0),0)</f>
        <v>Costo de ventas</v>
      </c>
      <c r="M1446" s="21">
        <f>IFERROR(VLOOKUP(K1446,ORDEN_ERI!A:C,3,0),0)</f>
        <v>2</v>
      </c>
      <c r="N1446" s="30">
        <v>1521921</v>
      </c>
    </row>
    <row r="1447" spans="1:14" x14ac:dyDescent="0.25">
      <c r="A1447" s="21">
        <v>830124992</v>
      </c>
      <c r="B1447" s="18" t="s">
        <v>357</v>
      </c>
      <c r="C1447" s="18"/>
      <c r="D1447" s="18" t="s">
        <v>222</v>
      </c>
      <c r="E1447" s="18" t="s">
        <v>228</v>
      </c>
      <c r="F1447" s="18" t="s">
        <v>358</v>
      </c>
      <c r="G1447" s="22">
        <v>2017</v>
      </c>
      <c r="H1447" s="23">
        <v>43100</v>
      </c>
      <c r="I1447" s="18"/>
      <c r="J1447" s="18"/>
      <c r="K1447" s="21" t="s">
        <v>2</v>
      </c>
      <c r="L1447" s="21" t="str">
        <f>IFERROR(VLOOKUP(K1447,ORDEN_ERI!A:C,2,0),0)</f>
        <v>Costo de ventas</v>
      </c>
      <c r="M1447" s="21">
        <f>IFERROR(VLOOKUP(K1447,ORDEN_ERI!A:C,3,0),0)</f>
        <v>2</v>
      </c>
      <c r="N1447" s="30">
        <v>18050</v>
      </c>
    </row>
    <row r="1448" spans="1:14" x14ac:dyDescent="0.25">
      <c r="A1448" s="21">
        <v>830124992</v>
      </c>
      <c r="B1448" s="18" t="s">
        <v>357</v>
      </c>
      <c r="C1448" s="18"/>
      <c r="D1448" s="18" t="s">
        <v>222</v>
      </c>
      <c r="E1448" s="18" t="s">
        <v>228</v>
      </c>
      <c r="F1448" s="18" t="s">
        <v>358</v>
      </c>
      <c r="G1448" s="22">
        <v>2016</v>
      </c>
      <c r="H1448" s="23">
        <v>43100</v>
      </c>
      <c r="I1448" s="18"/>
      <c r="J1448" s="18"/>
      <c r="K1448" s="21" t="s">
        <v>3</v>
      </c>
      <c r="L1448" s="21" t="str">
        <f>IFERROR(VLOOKUP(K1448,ORDEN_ERI!A:C,2,0),0)</f>
        <v>Ganancia bruta</v>
      </c>
      <c r="M1448" s="21">
        <f>IFERROR(VLOOKUP(K1448,ORDEN_ERI!A:C,3,0),0)</f>
        <v>3</v>
      </c>
      <c r="N1448" s="30">
        <v>793595</v>
      </c>
    </row>
    <row r="1449" spans="1:14" x14ac:dyDescent="0.25">
      <c r="A1449" s="21">
        <v>830124992</v>
      </c>
      <c r="B1449" s="18" t="s">
        <v>357</v>
      </c>
      <c r="C1449" s="18"/>
      <c r="D1449" s="18" t="s">
        <v>222</v>
      </c>
      <c r="E1449" s="18" t="s">
        <v>228</v>
      </c>
      <c r="F1449" s="18" t="s">
        <v>358</v>
      </c>
      <c r="G1449" s="22">
        <v>2017</v>
      </c>
      <c r="H1449" s="23">
        <v>43100</v>
      </c>
      <c r="I1449" s="18"/>
      <c r="J1449" s="18"/>
      <c r="K1449" s="21" t="s">
        <v>3</v>
      </c>
      <c r="L1449" s="21" t="str">
        <f>IFERROR(VLOOKUP(K1449,ORDEN_ERI!A:C,2,0),0)</f>
        <v>Ganancia bruta</v>
      </c>
      <c r="M1449" s="21">
        <f>IFERROR(VLOOKUP(K1449,ORDEN_ERI!A:C,3,0),0)</f>
        <v>3</v>
      </c>
      <c r="N1449" s="30">
        <v>99909</v>
      </c>
    </row>
    <row r="1450" spans="1:14" x14ac:dyDescent="0.25">
      <c r="A1450" s="21">
        <v>830124992</v>
      </c>
      <c r="B1450" s="18" t="s">
        <v>357</v>
      </c>
      <c r="C1450" s="18"/>
      <c r="D1450" s="18" t="s">
        <v>222</v>
      </c>
      <c r="E1450" s="18" t="s">
        <v>228</v>
      </c>
      <c r="F1450" s="18" t="s">
        <v>358</v>
      </c>
      <c r="G1450" s="22">
        <v>2016</v>
      </c>
      <c r="H1450" s="23">
        <v>43100</v>
      </c>
      <c r="I1450" s="18"/>
      <c r="J1450" s="18"/>
      <c r="K1450" s="21" t="s">
        <v>4</v>
      </c>
      <c r="L1450" s="21" t="str">
        <f>IFERROR(VLOOKUP(K1450,ORDEN_ERI!A:C,2,0),0)</f>
        <v>Otros ingresos</v>
      </c>
      <c r="M1450" s="21">
        <f>IFERROR(VLOOKUP(K1450,ORDEN_ERI!A:C,3,0),0)</f>
        <v>9</v>
      </c>
      <c r="N1450" s="30">
        <v>126872</v>
      </c>
    </row>
    <row r="1451" spans="1:14" x14ac:dyDescent="0.25">
      <c r="A1451" s="21">
        <v>830124992</v>
      </c>
      <c r="B1451" s="18" t="s">
        <v>357</v>
      </c>
      <c r="C1451" s="18"/>
      <c r="D1451" s="18" t="s">
        <v>222</v>
      </c>
      <c r="E1451" s="18" t="s">
        <v>228</v>
      </c>
      <c r="F1451" s="18" t="s">
        <v>358</v>
      </c>
      <c r="G1451" s="22">
        <v>2017</v>
      </c>
      <c r="H1451" s="23">
        <v>43100</v>
      </c>
      <c r="I1451" s="18"/>
      <c r="J1451" s="18"/>
      <c r="K1451" s="21" t="s">
        <v>4</v>
      </c>
      <c r="L1451" s="21" t="str">
        <f>IFERROR(VLOOKUP(K1451,ORDEN_ERI!A:C,2,0),0)</f>
        <v>Otros ingresos</v>
      </c>
      <c r="M1451" s="21">
        <f>IFERROR(VLOOKUP(K1451,ORDEN_ERI!A:C,3,0),0)</f>
        <v>9</v>
      </c>
      <c r="N1451" s="30">
        <v>145860</v>
      </c>
    </row>
    <row r="1452" spans="1:14" x14ac:dyDescent="0.25">
      <c r="A1452" s="21">
        <v>830124992</v>
      </c>
      <c r="B1452" s="18" t="s">
        <v>357</v>
      </c>
      <c r="C1452" s="18"/>
      <c r="D1452" s="18" t="s">
        <v>222</v>
      </c>
      <c r="E1452" s="18" t="s">
        <v>228</v>
      </c>
      <c r="F1452" s="18" t="s">
        <v>358</v>
      </c>
      <c r="G1452" s="22">
        <v>2016</v>
      </c>
      <c r="H1452" s="23">
        <v>43100</v>
      </c>
      <c r="I1452" s="18"/>
      <c r="J1452" s="18"/>
      <c r="K1452" s="21" t="s">
        <v>6</v>
      </c>
      <c r="L1452" s="21" t="str">
        <f>IFERROR(VLOOKUP(K1452,ORDEN_ERI!A:C,2,0),0)</f>
        <v>Gastos de administración</v>
      </c>
      <c r="M1452" s="21">
        <f>IFERROR(VLOOKUP(K1452,ORDEN_ERI!A:C,3,0),0)</f>
        <v>4</v>
      </c>
      <c r="N1452" s="30">
        <v>722345</v>
      </c>
    </row>
    <row r="1453" spans="1:14" x14ac:dyDescent="0.25">
      <c r="A1453" s="21">
        <v>830124992</v>
      </c>
      <c r="B1453" s="18" t="s">
        <v>357</v>
      </c>
      <c r="C1453" s="18"/>
      <c r="D1453" s="18" t="s">
        <v>222</v>
      </c>
      <c r="E1453" s="18" t="s">
        <v>228</v>
      </c>
      <c r="F1453" s="18" t="s">
        <v>358</v>
      </c>
      <c r="G1453" s="22">
        <v>2017</v>
      </c>
      <c r="H1453" s="23">
        <v>43100</v>
      </c>
      <c r="I1453" s="18"/>
      <c r="J1453" s="18"/>
      <c r="K1453" s="21" t="s">
        <v>6</v>
      </c>
      <c r="L1453" s="21" t="str">
        <f>IFERROR(VLOOKUP(K1453,ORDEN_ERI!A:C,2,0),0)</f>
        <v>Gastos de administración</v>
      </c>
      <c r="M1453" s="21">
        <f>IFERROR(VLOOKUP(K1453,ORDEN_ERI!A:C,3,0),0)</f>
        <v>4</v>
      </c>
      <c r="N1453" s="30">
        <v>35720</v>
      </c>
    </row>
    <row r="1454" spans="1:14" x14ac:dyDescent="0.25">
      <c r="A1454" s="21">
        <v>830124992</v>
      </c>
      <c r="B1454" s="18" t="s">
        <v>357</v>
      </c>
      <c r="C1454" s="18"/>
      <c r="D1454" s="18" t="s">
        <v>222</v>
      </c>
      <c r="E1454" s="18" t="s">
        <v>228</v>
      </c>
      <c r="F1454" s="18" t="s">
        <v>358</v>
      </c>
      <c r="G1454" s="22">
        <v>2016</v>
      </c>
      <c r="H1454" s="23">
        <v>43100</v>
      </c>
      <c r="I1454" s="18"/>
      <c r="J1454" s="18"/>
      <c r="K1454" s="21" t="s">
        <v>395</v>
      </c>
      <c r="L1454" s="21" t="str">
        <f>IFERROR(VLOOKUP(K1454,ORDEN_ERI!A:C,2,0),0)</f>
        <v>Otros gastos, por función</v>
      </c>
      <c r="M1454" s="21">
        <f>IFERROR(VLOOKUP(K1454,ORDEN_ERI!A:C,3,0),0)</f>
        <v>6</v>
      </c>
      <c r="N1454" s="30">
        <v>164806</v>
      </c>
    </row>
    <row r="1455" spans="1:14" x14ac:dyDescent="0.25">
      <c r="A1455" s="21">
        <v>830124992</v>
      </c>
      <c r="B1455" s="18" t="s">
        <v>357</v>
      </c>
      <c r="C1455" s="18"/>
      <c r="D1455" s="18" t="s">
        <v>222</v>
      </c>
      <c r="E1455" s="18" t="s">
        <v>228</v>
      </c>
      <c r="F1455" s="18" t="s">
        <v>358</v>
      </c>
      <c r="G1455" s="22">
        <v>2017</v>
      </c>
      <c r="H1455" s="23">
        <v>43100</v>
      </c>
      <c r="I1455" s="18"/>
      <c r="J1455" s="18"/>
      <c r="K1455" s="21" t="s">
        <v>395</v>
      </c>
      <c r="L1455" s="21" t="str">
        <f>IFERROR(VLOOKUP(K1455,ORDEN_ERI!A:C,2,0),0)</f>
        <v>Otros gastos, por función</v>
      </c>
      <c r="M1455" s="21">
        <f>IFERROR(VLOOKUP(K1455,ORDEN_ERI!A:C,3,0),0)</f>
        <v>6</v>
      </c>
      <c r="N1455" s="30">
        <v>129721</v>
      </c>
    </row>
    <row r="1456" spans="1:14" x14ac:dyDescent="0.25">
      <c r="A1456" s="21">
        <v>830124992</v>
      </c>
      <c r="B1456" s="18" t="s">
        <v>357</v>
      </c>
      <c r="C1456" s="18"/>
      <c r="D1456" s="18" t="s">
        <v>222</v>
      </c>
      <c r="E1456" s="18" t="s">
        <v>228</v>
      </c>
      <c r="F1456" s="18" t="s">
        <v>358</v>
      </c>
      <c r="G1456" s="22">
        <v>2016</v>
      </c>
      <c r="H1456" s="23">
        <v>43100</v>
      </c>
      <c r="I1456" s="18"/>
      <c r="J1456" s="18"/>
      <c r="K1456" s="21" t="s">
        <v>8</v>
      </c>
      <c r="L1456" s="21" t="str">
        <f>IFERROR(VLOOKUP(K1456,ORDEN_ERI!A:C,2,0),0)</f>
        <v>Ganancia (pérdida) por actividades de operación</v>
      </c>
      <c r="M1456" s="21">
        <f>IFERROR(VLOOKUP(K1456,ORDEN_ERI!A:C,3,0),0)</f>
        <v>11</v>
      </c>
      <c r="N1456" s="30">
        <v>33316</v>
      </c>
    </row>
    <row r="1457" spans="1:14" x14ac:dyDescent="0.25">
      <c r="A1457" s="21">
        <v>830124992</v>
      </c>
      <c r="B1457" s="18" t="s">
        <v>357</v>
      </c>
      <c r="C1457" s="18"/>
      <c r="D1457" s="18" t="s">
        <v>222</v>
      </c>
      <c r="E1457" s="18" t="s">
        <v>228</v>
      </c>
      <c r="F1457" s="18" t="s">
        <v>358</v>
      </c>
      <c r="G1457" s="22">
        <v>2017</v>
      </c>
      <c r="H1457" s="23">
        <v>43100</v>
      </c>
      <c r="I1457" s="18"/>
      <c r="J1457" s="18"/>
      <c r="K1457" s="21" t="s">
        <v>8</v>
      </c>
      <c r="L1457" s="21" t="str">
        <f>IFERROR(VLOOKUP(K1457,ORDEN_ERI!A:C,2,0),0)</f>
        <v>Ganancia (pérdida) por actividades de operación</v>
      </c>
      <c r="M1457" s="21">
        <f>IFERROR(VLOOKUP(K1457,ORDEN_ERI!A:C,3,0),0)</f>
        <v>11</v>
      </c>
      <c r="N1457" s="30">
        <v>80328</v>
      </c>
    </row>
    <row r="1458" spans="1:14" x14ac:dyDescent="0.25">
      <c r="A1458" s="21">
        <v>830124992</v>
      </c>
      <c r="B1458" s="18" t="s">
        <v>357</v>
      </c>
      <c r="C1458" s="18"/>
      <c r="D1458" s="18" t="s">
        <v>222</v>
      </c>
      <c r="E1458" s="18" t="s">
        <v>228</v>
      </c>
      <c r="F1458" s="18" t="s">
        <v>358</v>
      </c>
      <c r="G1458" s="22">
        <v>2016</v>
      </c>
      <c r="H1458" s="23">
        <v>43100</v>
      </c>
      <c r="I1458" s="18"/>
      <c r="J1458" s="18"/>
      <c r="K1458" s="21" t="s">
        <v>9</v>
      </c>
      <c r="L1458" s="21" t="str">
        <f>IFERROR(VLOOKUP(K1458,ORDEN_ERI!A:C,2,0),0)</f>
        <v>Ingresos financieros</v>
      </c>
      <c r="M1458" s="21">
        <f>IFERROR(VLOOKUP(K1458,ORDEN_ERI!A:C,3,0),0)</f>
        <v>13</v>
      </c>
      <c r="N1458" s="30">
        <v>120432</v>
      </c>
    </row>
    <row r="1459" spans="1:14" x14ac:dyDescent="0.25">
      <c r="A1459" s="21">
        <v>830124992</v>
      </c>
      <c r="B1459" s="18" t="s">
        <v>357</v>
      </c>
      <c r="C1459" s="18"/>
      <c r="D1459" s="18" t="s">
        <v>222</v>
      </c>
      <c r="E1459" s="18" t="s">
        <v>228</v>
      </c>
      <c r="F1459" s="18" t="s">
        <v>358</v>
      </c>
      <c r="G1459" s="22">
        <v>2017</v>
      </c>
      <c r="H1459" s="23">
        <v>43100</v>
      </c>
      <c r="I1459" s="18"/>
      <c r="J1459" s="18"/>
      <c r="K1459" s="21" t="s">
        <v>9</v>
      </c>
      <c r="L1459" s="21" t="str">
        <f>IFERROR(VLOOKUP(K1459,ORDEN_ERI!A:C,2,0),0)</f>
        <v>Ingresos financieros</v>
      </c>
      <c r="M1459" s="21">
        <f>IFERROR(VLOOKUP(K1459,ORDEN_ERI!A:C,3,0),0)</f>
        <v>13</v>
      </c>
      <c r="N1459" s="30">
        <v>18875</v>
      </c>
    </row>
    <row r="1460" spans="1:14" x14ac:dyDescent="0.25">
      <c r="A1460" s="21">
        <v>830124992</v>
      </c>
      <c r="B1460" s="18" t="s">
        <v>357</v>
      </c>
      <c r="C1460" s="18"/>
      <c r="D1460" s="18" t="s">
        <v>222</v>
      </c>
      <c r="E1460" s="18" t="s">
        <v>228</v>
      </c>
      <c r="F1460" s="18" t="s">
        <v>358</v>
      </c>
      <c r="G1460" s="22">
        <v>2016</v>
      </c>
      <c r="H1460" s="23">
        <v>43100</v>
      </c>
      <c r="I1460" s="18"/>
      <c r="J1460" s="18"/>
      <c r="K1460" s="21" t="s">
        <v>10</v>
      </c>
      <c r="L1460" s="21" t="str">
        <f>IFERROR(VLOOKUP(K1460,ORDEN_ERI!A:C,2,0),0)</f>
        <v>Costos financieros</v>
      </c>
      <c r="M1460" s="21">
        <f>IFERROR(VLOOKUP(K1460,ORDEN_ERI!A:C,3,0),0)</f>
        <v>14</v>
      </c>
      <c r="N1460" s="30">
        <v>1989</v>
      </c>
    </row>
    <row r="1461" spans="1:14" x14ac:dyDescent="0.25">
      <c r="A1461" s="21">
        <v>830124992</v>
      </c>
      <c r="B1461" s="18" t="s">
        <v>357</v>
      </c>
      <c r="C1461" s="18"/>
      <c r="D1461" s="18" t="s">
        <v>222</v>
      </c>
      <c r="E1461" s="18" t="s">
        <v>228</v>
      </c>
      <c r="F1461" s="18" t="s">
        <v>358</v>
      </c>
      <c r="G1461" s="22">
        <v>2017</v>
      </c>
      <c r="H1461" s="23">
        <v>43100</v>
      </c>
      <c r="I1461" s="18"/>
      <c r="J1461" s="18"/>
      <c r="K1461" s="21" t="s">
        <v>10</v>
      </c>
      <c r="L1461" s="21" t="str">
        <f>IFERROR(VLOOKUP(K1461,ORDEN_ERI!A:C,2,0),0)</f>
        <v>Costos financieros</v>
      </c>
      <c r="M1461" s="21">
        <f>IFERROR(VLOOKUP(K1461,ORDEN_ERI!A:C,3,0),0)</f>
        <v>14</v>
      </c>
      <c r="N1461" s="30">
        <v>394</v>
      </c>
    </row>
    <row r="1462" spans="1:14" x14ac:dyDescent="0.25">
      <c r="A1462" s="21">
        <v>830124992</v>
      </c>
      <c r="B1462" s="18" t="s">
        <v>357</v>
      </c>
      <c r="C1462" s="18"/>
      <c r="D1462" s="18" t="s">
        <v>222</v>
      </c>
      <c r="E1462" s="18" t="s">
        <v>228</v>
      </c>
      <c r="F1462" s="18" t="s">
        <v>358</v>
      </c>
      <c r="G1462" s="22">
        <v>2016</v>
      </c>
      <c r="H1462" s="23">
        <v>43100</v>
      </c>
      <c r="I1462" s="18"/>
      <c r="J1462" s="18"/>
      <c r="K1462" s="21" t="s">
        <v>28</v>
      </c>
      <c r="L1462" s="21" t="str">
        <f>IFERROR(VLOOKUP(K1462,ORDEN_ERI!A:C,2,0),0)</f>
        <v>Participación en las ganancias (pérdidas) de asociadas</v>
      </c>
      <c r="M1462" s="21">
        <f>IFERROR(VLOOKUP(K1462,ORDEN_ERI!A:C,3,0),0)</f>
        <v>17</v>
      </c>
      <c r="N1462" s="30">
        <v>133073</v>
      </c>
    </row>
    <row r="1463" spans="1:14" x14ac:dyDescent="0.25">
      <c r="A1463" s="21">
        <v>830124992</v>
      </c>
      <c r="B1463" s="18" t="s">
        <v>357</v>
      </c>
      <c r="C1463" s="18"/>
      <c r="D1463" s="18" t="s">
        <v>222</v>
      </c>
      <c r="E1463" s="18" t="s">
        <v>228</v>
      </c>
      <c r="F1463" s="18" t="s">
        <v>358</v>
      </c>
      <c r="G1463" s="22">
        <v>2017</v>
      </c>
      <c r="H1463" s="23">
        <v>43100</v>
      </c>
      <c r="I1463" s="18"/>
      <c r="J1463" s="18"/>
      <c r="K1463" s="21" t="s">
        <v>28</v>
      </c>
      <c r="L1463" s="21" t="str">
        <f>IFERROR(VLOOKUP(K1463,ORDEN_ERI!A:C,2,0),0)</f>
        <v>Participación en las ganancias (pérdidas) de asociadas</v>
      </c>
      <c r="M1463" s="21">
        <f>IFERROR(VLOOKUP(K1463,ORDEN_ERI!A:C,3,0),0)</f>
        <v>17</v>
      </c>
      <c r="N1463" s="30">
        <v>963489</v>
      </c>
    </row>
    <row r="1464" spans="1:14" x14ac:dyDescent="0.25">
      <c r="A1464" s="21">
        <v>830124992</v>
      </c>
      <c r="B1464" s="18" t="s">
        <v>357</v>
      </c>
      <c r="C1464" s="18"/>
      <c r="D1464" s="18" t="s">
        <v>222</v>
      </c>
      <c r="E1464" s="18" t="s">
        <v>228</v>
      </c>
      <c r="F1464" s="18" t="s">
        <v>358</v>
      </c>
      <c r="G1464" s="22">
        <v>2016</v>
      </c>
      <c r="H1464" s="23">
        <v>43100</v>
      </c>
      <c r="I1464" s="18"/>
      <c r="J1464" s="18"/>
      <c r="K1464" s="21" t="s">
        <v>11</v>
      </c>
      <c r="L1464" s="21" t="str">
        <f>IFERROR(VLOOKUP(K1464,ORDEN_ERI!A:C,2,0),0)</f>
        <v>Ganancia (pérdida), antes de impuestos</v>
      </c>
      <c r="M1464" s="21">
        <f>IFERROR(VLOOKUP(K1464,ORDEN_ERI!A:C,3,0),0)</f>
        <v>23</v>
      </c>
      <c r="N1464" s="30">
        <v>284832</v>
      </c>
    </row>
    <row r="1465" spans="1:14" x14ac:dyDescent="0.25">
      <c r="A1465" s="21">
        <v>830124992</v>
      </c>
      <c r="B1465" s="18" t="s">
        <v>357</v>
      </c>
      <c r="C1465" s="18"/>
      <c r="D1465" s="18" t="s">
        <v>222</v>
      </c>
      <c r="E1465" s="18" t="s">
        <v>228</v>
      </c>
      <c r="F1465" s="18" t="s">
        <v>358</v>
      </c>
      <c r="G1465" s="22">
        <v>2017</v>
      </c>
      <c r="H1465" s="23">
        <v>43100</v>
      </c>
      <c r="I1465" s="18"/>
      <c r="J1465" s="18"/>
      <c r="K1465" s="21" t="s">
        <v>11</v>
      </c>
      <c r="L1465" s="21" t="str">
        <f>IFERROR(VLOOKUP(K1465,ORDEN_ERI!A:C,2,0),0)</f>
        <v>Ganancia (pérdida), antes de impuestos</v>
      </c>
      <c r="M1465" s="21">
        <f>IFERROR(VLOOKUP(K1465,ORDEN_ERI!A:C,3,0),0)</f>
        <v>23</v>
      </c>
      <c r="N1465" s="30">
        <v>1062298</v>
      </c>
    </row>
    <row r="1466" spans="1:14" x14ac:dyDescent="0.25">
      <c r="A1466" s="21">
        <v>830124992</v>
      </c>
      <c r="B1466" s="18" t="s">
        <v>357</v>
      </c>
      <c r="C1466" s="18"/>
      <c r="D1466" s="18" t="s">
        <v>222</v>
      </c>
      <c r="E1466" s="18" t="s">
        <v>228</v>
      </c>
      <c r="F1466" s="18" t="s">
        <v>358</v>
      </c>
      <c r="G1466" s="22">
        <v>2016</v>
      </c>
      <c r="H1466" s="23">
        <v>43100</v>
      </c>
      <c r="I1466" s="18"/>
      <c r="J1466" s="18"/>
      <c r="K1466" s="21" t="s">
        <v>397</v>
      </c>
      <c r="L1466" s="21" t="str">
        <f>IFERROR(VLOOKUP(K1466,ORDEN_ERI!A:C,2,0),0)</f>
        <v>Gasto (ingreso) por impuestos, operaciones continuadas</v>
      </c>
      <c r="M1466" s="21">
        <f>IFERROR(VLOOKUP(K1466,ORDEN_ERI!A:C,3,0),0)</f>
        <v>24</v>
      </c>
      <c r="N1466" s="30">
        <v>161787</v>
      </c>
    </row>
    <row r="1467" spans="1:14" x14ac:dyDescent="0.25">
      <c r="A1467" s="21">
        <v>830124992</v>
      </c>
      <c r="B1467" s="18" t="s">
        <v>357</v>
      </c>
      <c r="C1467" s="18"/>
      <c r="D1467" s="18" t="s">
        <v>222</v>
      </c>
      <c r="E1467" s="18" t="s">
        <v>228</v>
      </c>
      <c r="F1467" s="18" t="s">
        <v>358</v>
      </c>
      <c r="G1467" s="22">
        <v>2017</v>
      </c>
      <c r="H1467" s="23">
        <v>43100</v>
      </c>
      <c r="I1467" s="18"/>
      <c r="J1467" s="18"/>
      <c r="K1467" s="21" t="s">
        <v>397</v>
      </c>
      <c r="L1467" s="21" t="str">
        <f>IFERROR(VLOOKUP(K1467,ORDEN_ERI!A:C,2,0),0)</f>
        <v>Gasto (ingreso) por impuestos, operaciones continuadas</v>
      </c>
      <c r="M1467" s="21">
        <f>IFERROR(VLOOKUP(K1467,ORDEN_ERI!A:C,3,0),0)</f>
        <v>24</v>
      </c>
      <c r="N1467" s="30">
        <v>-95845</v>
      </c>
    </row>
    <row r="1468" spans="1:14" x14ac:dyDescent="0.25">
      <c r="A1468" s="21">
        <v>830124992</v>
      </c>
      <c r="B1468" s="18" t="s">
        <v>357</v>
      </c>
      <c r="C1468" s="18"/>
      <c r="D1468" s="18" t="s">
        <v>222</v>
      </c>
      <c r="E1468" s="18" t="s">
        <v>228</v>
      </c>
      <c r="F1468" s="18" t="s">
        <v>358</v>
      </c>
      <c r="G1468" s="22">
        <v>2016</v>
      </c>
      <c r="H1468" s="23">
        <v>43100</v>
      </c>
      <c r="I1468" s="18"/>
      <c r="J1468" s="18"/>
      <c r="K1468" s="21" t="s">
        <v>12</v>
      </c>
      <c r="L1468" s="21" t="str">
        <f>IFERROR(VLOOKUP(K1468,ORDEN_ERI!A:C,2,0),0)</f>
        <v>Ganancia (pérdida) operaciones continuadas</v>
      </c>
      <c r="M1468" s="21">
        <f>IFERROR(VLOOKUP(K1468,ORDEN_ERI!A:C,3,0),0)</f>
        <v>26</v>
      </c>
      <c r="N1468" s="30">
        <v>123045</v>
      </c>
    </row>
    <row r="1469" spans="1:14" x14ac:dyDescent="0.25">
      <c r="A1469" s="21">
        <v>830124992</v>
      </c>
      <c r="B1469" s="18" t="s">
        <v>357</v>
      </c>
      <c r="C1469" s="18"/>
      <c r="D1469" s="18" t="s">
        <v>222</v>
      </c>
      <c r="E1469" s="18" t="s">
        <v>228</v>
      </c>
      <c r="F1469" s="18" t="s">
        <v>358</v>
      </c>
      <c r="G1469" s="22">
        <v>2017</v>
      </c>
      <c r="H1469" s="23">
        <v>43100</v>
      </c>
      <c r="I1469" s="18"/>
      <c r="J1469" s="18"/>
      <c r="K1469" s="21" t="s">
        <v>12</v>
      </c>
      <c r="L1469" s="21" t="str">
        <f>IFERROR(VLOOKUP(K1469,ORDEN_ERI!A:C,2,0),0)</f>
        <v>Ganancia (pérdida) operaciones continuadas</v>
      </c>
      <c r="M1469" s="21">
        <f>IFERROR(VLOOKUP(K1469,ORDEN_ERI!A:C,3,0),0)</f>
        <v>26</v>
      </c>
      <c r="N1469" s="30">
        <v>1158143</v>
      </c>
    </row>
    <row r="1470" spans="1:14" x14ac:dyDescent="0.25">
      <c r="A1470" s="21">
        <v>830124992</v>
      </c>
      <c r="B1470" s="18" t="s">
        <v>357</v>
      </c>
      <c r="C1470" s="18"/>
      <c r="D1470" s="18" t="s">
        <v>222</v>
      </c>
      <c r="E1470" s="18" t="s">
        <v>228</v>
      </c>
      <c r="F1470" s="18" t="s">
        <v>358</v>
      </c>
      <c r="G1470" s="22">
        <v>2016</v>
      </c>
      <c r="H1470" s="23">
        <v>43100</v>
      </c>
      <c r="I1470" s="18"/>
      <c r="J1470" s="18"/>
      <c r="K1470" s="21" t="s">
        <v>13</v>
      </c>
      <c r="L1470" s="21" t="str">
        <f>IFERROR(VLOOKUP(K1470,ORDEN_ERI!A:C,2,0),0)</f>
        <v>Ganancia (pérdida)</v>
      </c>
      <c r="M1470" s="21">
        <f>IFERROR(VLOOKUP(K1470,ORDEN_ERI!A:C,3,0),0)</f>
        <v>28</v>
      </c>
      <c r="N1470" s="30">
        <v>123045</v>
      </c>
    </row>
    <row r="1471" spans="1:14" x14ac:dyDescent="0.25">
      <c r="A1471" s="21">
        <v>830124992</v>
      </c>
      <c r="B1471" s="18" t="s">
        <v>357</v>
      </c>
      <c r="C1471" s="18"/>
      <c r="D1471" s="18" t="s">
        <v>222</v>
      </c>
      <c r="E1471" s="18" t="s">
        <v>228</v>
      </c>
      <c r="F1471" s="18" t="s">
        <v>358</v>
      </c>
      <c r="G1471" s="22">
        <v>2017</v>
      </c>
      <c r="H1471" s="23">
        <v>43100</v>
      </c>
      <c r="I1471" s="18"/>
      <c r="J1471" s="18"/>
      <c r="K1471" s="21" t="s">
        <v>13</v>
      </c>
      <c r="L1471" s="21" t="str">
        <f>IFERROR(VLOOKUP(K1471,ORDEN_ERI!A:C,2,0),0)</f>
        <v>Ganancia (pérdida)</v>
      </c>
      <c r="M1471" s="21">
        <f>IFERROR(VLOOKUP(K1471,ORDEN_ERI!A:C,3,0),0)</f>
        <v>28</v>
      </c>
      <c r="N1471" s="30">
        <v>1158143</v>
      </c>
    </row>
    <row r="1472" spans="1:14" x14ac:dyDescent="0.25">
      <c r="A1472" s="21">
        <v>860002837</v>
      </c>
      <c r="B1472" s="18" t="s">
        <v>227</v>
      </c>
      <c r="C1472" s="18"/>
      <c r="D1472" s="18" t="s">
        <v>222</v>
      </c>
      <c r="E1472" s="18" t="s">
        <v>228</v>
      </c>
      <c r="F1472" s="18" t="s">
        <v>224</v>
      </c>
      <c r="G1472" s="22">
        <v>2016</v>
      </c>
      <c r="H1472" s="23">
        <v>43100</v>
      </c>
      <c r="I1472" s="18"/>
      <c r="J1472" s="18"/>
      <c r="K1472" s="21" t="s">
        <v>1</v>
      </c>
      <c r="L1472" s="21" t="str">
        <f>IFERROR(VLOOKUP(K1472,ORDEN_ERI!A:C,2,0),0)</f>
        <v>Ingresos de actividades ordinarias</v>
      </c>
      <c r="M1472" s="21">
        <f>IFERROR(VLOOKUP(K1472,ORDEN_ERI!A:C,3,0),0)</f>
        <v>1</v>
      </c>
      <c r="N1472" s="30">
        <v>76902810</v>
      </c>
    </row>
    <row r="1473" spans="1:14" x14ac:dyDescent="0.25">
      <c r="A1473" s="21">
        <v>860002837</v>
      </c>
      <c r="B1473" s="18" t="s">
        <v>227</v>
      </c>
      <c r="C1473" s="18"/>
      <c r="D1473" s="18" t="s">
        <v>222</v>
      </c>
      <c r="E1473" s="18" t="s">
        <v>228</v>
      </c>
      <c r="F1473" s="18" t="s">
        <v>224</v>
      </c>
      <c r="G1473" s="22">
        <v>2017</v>
      </c>
      <c r="H1473" s="23">
        <v>43100</v>
      </c>
      <c r="I1473" s="18"/>
      <c r="J1473" s="18"/>
      <c r="K1473" s="21" t="s">
        <v>1</v>
      </c>
      <c r="L1473" s="21" t="str">
        <f>IFERROR(VLOOKUP(K1473,ORDEN_ERI!A:C,2,0),0)</f>
        <v>Ingresos de actividades ordinarias</v>
      </c>
      <c r="M1473" s="21">
        <f>IFERROR(VLOOKUP(K1473,ORDEN_ERI!A:C,3,0),0)</f>
        <v>1</v>
      </c>
      <c r="N1473" s="30">
        <v>109414875</v>
      </c>
    </row>
    <row r="1474" spans="1:14" x14ac:dyDescent="0.25">
      <c r="A1474" s="21">
        <v>860002837</v>
      </c>
      <c r="B1474" s="18" t="s">
        <v>227</v>
      </c>
      <c r="C1474" s="18"/>
      <c r="D1474" s="18" t="s">
        <v>222</v>
      </c>
      <c r="E1474" s="18" t="s">
        <v>228</v>
      </c>
      <c r="F1474" s="18" t="s">
        <v>224</v>
      </c>
      <c r="G1474" s="22">
        <v>2016</v>
      </c>
      <c r="H1474" s="23">
        <v>43100</v>
      </c>
      <c r="I1474" s="18"/>
      <c r="J1474" s="18"/>
      <c r="K1474" s="21" t="s">
        <v>2</v>
      </c>
      <c r="L1474" s="21" t="str">
        <f>IFERROR(VLOOKUP(K1474,ORDEN_ERI!A:C,2,0),0)</f>
        <v>Costo de ventas</v>
      </c>
      <c r="M1474" s="21">
        <f>IFERROR(VLOOKUP(K1474,ORDEN_ERI!A:C,3,0),0)</f>
        <v>2</v>
      </c>
      <c r="N1474" s="30">
        <v>57263154</v>
      </c>
    </row>
    <row r="1475" spans="1:14" x14ac:dyDescent="0.25">
      <c r="A1475" s="21">
        <v>860002837</v>
      </c>
      <c r="B1475" s="18" t="s">
        <v>227</v>
      </c>
      <c r="C1475" s="18"/>
      <c r="D1475" s="18" t="s">
        <v>222</v>
      </c>
      <c r="E1475" s="18" t="s">
        <v>228</v>
      </c>
      <c r="F1475" s="18" t="s">
        <v>224</v>
      </c>
      <c r="G1475" s="22">
        <v>2017</v>
      </c>
      <c r="H1475" s="23">
        <v>43100</v>
      </c>
      <c r="I1475" s="18"/>
      <c r="J1475" s="18"/>
      <c r="K1475" s="21" t="s">
        <v>2</v>
      </c>
      <c r="L1475" s="21" t="str">
        <f>IFERROR(VLOOKUP(K1475,ORDEN_ERI!A:C,2,0),0)</f>
        <v>Costo de ventas</v>
      </c>
      <c r="M1475" s="21">
        <f>IFERROR(VLOOKUP(K1475,ORDEN_ERI!A:C,3,0),0)</f>
        <v>2</v>
      </c>
      <c r="N1475" s="30">
        <v>95010742</v>
      </c>
    </row>
    <row r="1476" spans="1:14" x14ac:dyDescent="0.25">
      <c r="A1476" s="21">
        <v>860002837</v>
      </c>
      <c r="B1476" s="18" t="s">
        <v>227</v>
      </c>
      <c r="C1476" s="18"/>
      <c r="D1476" s="18" t="s">
        <v>222</v>
      </c>
      <c r="E1476" s="18" t="s">
        <v>228</v>
      </c>
      <c r="F1476" s="18" t="s">
        <v>224</v>
      </c>
      <c r="G1476" s="22">
        <v>2016</v>
      </c>
      <c r="H1476" s="23">
        <v>43100</v>
      </c>
      <c r="I1476" s="18"/>
      <c r="J1476" s="18"/>
      <c r="K1476" s="21" t="s">
        <v>3</v>
      </c>
      <c r="L1476" s="21" t="str">
        <f>IFERROR(VLOOKUP(K1476,ORDEN_ERI!A:C,2,0),0)</f>
        <v>Ganancia bruta</v>
      </c>
      <c r="M1476" s="21">
        <f>IFERROR(VLOOKUP(K1476,ORDEN_ERI!A:C,3,0),0)</f>
        <v>3</v>
      </c>
      <c r="N1476" s="30">
        <v>19639656</v>
      </c>
    </row>
    <row r="1477" spans="1:14" x14ac:dyDescent="0.25">
      <c r="A1477" s="21">
        <v>860002837</v>
      </c>
      <c r="B1477" s="18" t="s">
        <v>227</v>
      </c>
      <c r="C1477" s="18"/>
      <c r="D1477" s="18" t="s">
        <v>222</v>
      </c>
      <c r="E1477" s="18" t="s">
        <v>228</v>
      </c>
      <c r="F1477" s="18" t="s">
        <v>224</v>
      </c>
      <c r="G1477" s="22">
        <v>2017</v>
      </c>
      <c r="H1477" s="23">
        <v>43100</v>
      </c>
      <c r="I1477" s="18"/>
      <c r="J1477" s="18"/>
      <c r="K1477" s="21" t="s">
        <v>3</v>
      </c>
      <c r="L1477" s="21" t="str">
        <f>IFERROR(VLOOKUP(K1477,ORDEN_ERI!A:C,2,0),0)</f>
        <v>Ganancia bruta</v>
      </c>
      <c r="M1477" s="21">
        <f>IFERROR(VLOOKUP(K1477,ORDEN_ERI!A:C,3,0),0)</f>
        <v>3</v>
      </c>
      <c r="N1477" s="30">
        <v>14404133</v>
      </c>
    </row>
    <row r="1478" spans="1:14" x14ac:dyDescent="0.25">
      <c r="A1478" s="21">
        <v>860002837</v>
      </c>
      <c r="B1478" s="18" t="s">
        <v>227</v>
      </c>
      <c r="C1478" s="18"/>
      <c r="D1478" s="18" t="s">
        <v>222</v>
      </c>
      <c r="E1478" s="18" t="s">
        <v>228</v>
      </c>
      <c r="F1478" s="18" t="s">
        <v>224</v>
      </c>
      <c r="G1478" s="22">
        <v>2016</v>
      </c>
      <c r="H1478" s="23">
        <v>43100</v>
      </c>
      <c r="I1478" s="18"/>
      <c r="J1478" s="18"/>
      <c r="K1478" s="21" t="s">
        <v>4</v>
      </c>
      <c r="L1478" s="21" t="str">
        <f>IFERROR(VLOOKUP(K1478,ORDEN_ERI!A:C,2,0),0)</f>
        <v>Otros ingresos</v>
      </c>
      <c r="M1478" s="21">
        <f>IFERROR(VLOOKUP(K1478,ORDEN_ERI!A:C,3,0),0)</f>
        <v>9</v>
      </c>
      <c r="N1478" s="30">
        <v>16578</v>
      </c>
    </row>
    <row r="1479" spans="1:14" x14ac:dyDescent="0.25">
      <c r="A1479" s="21">
        <v>860002837</v>
      </c>
      <c r="B1479" s="18" t="s">
        <v>227</v>
      </c>
      <c r="C1479" s="18"/>
      <c r="D1479" s="18" t="s">
        <v>222</v>
      </c>
      <c r="E1479" s="18" t="s">
        <v>228</v>
      </c>
      <c r="F1479" s="18" t="s">
        <v>224</v>
      </c>
      <c r="G1479" s="22">
        <v>2017</v>
      </c>
      <c r="H1479" s="23">
        <v>43100</v>
      </c>
      <c r="I1479" s="18"/>
      <c r="J1479" s="18"/>
      <c r="K1479" s="21" t="s">
        <v>4</v>
      </c>
      <c r="L1479" s="21" t="str">
        <f>IFERROR(VLOOKUP(K1479,ORDEN_ERI!A:C,2,0),0)</f>
        <v>Otros ingresos</v>
      </c>
      <c r="M1479" s="21">
        <f>IFERROR(VLOOKUP(K1479,ORDEN_ERI!A:C,3,0),0)</f>
        <v>9</v>
      </c>
      <c r="N1479" s="30">
        <v>579875</v>
      </c>
    </row>
    <row r="1480" spans="1:14" x14ac:dyDescent="0.25">
      <c r="A1480" s="21">
        <v>860002837</v>
      </c>
      <c r="B1480" s="18" t="s">
        <v>227</v>
      </c>
      <c r="C1480" s="18"/>
      <c r="D1480" s="18" t="s">
        <v>222</v>
      </c>
      <c r="E1480" s="18" t="s">
        <v>228</v>
      </c>
      <c r="F1480" s="18" t="s">
        <v>224</v>
      </c>
      <c r="G1480" s="22">
        <v>2016</v>
      </c>
      <c r="H1480" s="23">
        <v>43100</v>
      </c>
      <c r="I1480" s="18"/>
      <c r="J1480" s="18"/>
      <c r="K1480" s="21" t="s">
        <v>394</v>
      </c>
      <c r="L1480" s="21" t="str">
        <f>IFERROR(VLOOKUP(K1480,ORDEN_ERI!A:C,2,0),0)</f>
        <v>Costos de distribución</v>
      </c>
      <c r="M1480" s="21">
        <f>IFERROR(VLOOKUP(K1480,ORDEN_ERI!A:C,3,0),0)</f>
        <v>7</v>
      </c>
      <c r="N1480" s="30">
        <v>2455311</v>
      </c>
    </row>
    <row r="1481" spans="1:14" x14ac:dyDescent="0.25">
      <c r="A1481" s="21">
        <v>860002837</v>
      </c>
      <c r="B1481" s="18" t="s">
        <v>227</v>
      </c>
      <c r="C1481" s="18"/>
      <c r="D1481" s="18" t="s">
        <v>222</v>
      </c>
      <c r="E1481" s="18" t="s">
        <v>228</v>
      </c>
      <c r="F1481" s="18" t="s">
        <v>224</v>
      </c>
      <c r="G1481" s="22">
        <v>2017</v>
      </c>
      <c r="H1481" s="23">
        <v>43100</v>
      </c>
      <c r="I1481" s="18"/>
      <c r="J1481" s="18"/>
      <c r="K1481" s="21" t="s">
        <v>394</v>
      </c>
      <c r="L1481" s="21" t="str">
        <f>IFERROR(VLOOKUP(K1481,ORDEN_ERI!A:C,2,0),0)</f>
        <v>Costos de distribución</v>
      </c>
      <c r="M1481" s="21">
        <f>IFERROR(VLOOKUP(K1481,ORDEN_ERI!A:C,3,0),0)</f>
        <v>7</v>
      </c>
      <c r="N1481" s="30">
        <v>3969527</v>
      </c>
    </row>
    <row r="1482" spans="1:14" x14ac:dyDescent="0.25">
      <c r="A1482" s="21">
        <v>860002837</v>
      </c>
      <c r="B1482" s="18" t="s">
        <v>227</v>
      </c>
      <c r="C1482" s="18"/>
      <c r="D1482" s="18" t="s">
        <v>222</v>
      </c>
      <c r="E1482" s="18" t="s">
        <v>228</v>
      </c>
      <c r="F1482" s="18" t="s">
        <v>224</v>
      </c>
      <c r="G1482" s="22">
        <v>2016</v>
      </c>
      <c r="H1482" s="23">
        <v>43100</v>
      </c>
      <c r="I1482" s="18"/>
      <c r="J1482" s="18"/>
      <c r="K1482" s="21" t="s">
        <v>6</v>
      </c>
      <c r="L1482" s="21" t="str">
        <f>IFERROR(VLOOKUP(K1482,ORDEN_ERI!A:C,2,0),0)</f>
        <v>Gastos de administración</v>
      </c>
      <c r="M1482" s="21">
        <f>IFERROR(VLOOKUP(K1482,ORDEN_ERI!A:C,3,0),0)</f>
        <v>4</v>
      </c>
      <c r="N1482" s="30">
        <v>17211510</v>
      </c>
    </row>
    <row r="1483" spans="1:14" x14ac:dyDescent="0.25">
      <c r="A1483" s="21">
        <v>860002837</v>
      </c>
      <c r="B1483" s="18" t="s">
        <v>227</v>
      </c>
      <c r="C1483" s="18"/>
      <c r="D1483" s="18" t="s">
        <v>222</v>
      </c>
      <c r="E1483" s="18" t="s">
        <v>228</v>
      </c>
      <c r="F1483" s="18" t="s">
        <v>224</v>
      </c>
      <c r="G1483" s="22">
        <v>2017</v>
      </c>
      <c r="H1483" s="23">
        <v>43100</v>
      </c>
      <c r="I1483" s="18"/>
      <c r="J1483" s="18"/>
      <c r="K1483" s="21" t="s">
        <v>6</v>
      </c>
      <c r="L1483" s="21" t="str">
        <f>IFERROR(VLOOKUP(K1483,ORDEN_ERI!A:C,2,0),0)</f>
        <v>Gastos de administración</v>
      </c>
      <c r="M1483" s="21">
        <f>IFERROR(VLOOKUP(K1483,ORDEN_ERI!A:C,3,0),0)</f>
        <v>4</v>
      </c>
      <c r="N1483" s="30">
        <v>10900976</v>
      </c>
    </row>
    <row r="1484" spans="1:14" x14ac:dyDescent="0.25">
      <c r="A1484" s="21">
        <v>860002837</v>
      </c>
      <c r="B1484" s="18" t="s">
        <v>227</v>
      </c>
      <c r="C1484" s="18"/>
      <c r="D1484" s="18" t="s">
        <v>222</v>
      </c>
      <c r="E1484" s="18" t="s">
        <v>228</v>
      </c>
      <c r="F1484" s="18" t="s">
        <v>224</v>
      </c>
      <c r="G1484" s="22">
        <v>2016</v>
      </c>
      <c r="H1484" s="23">
        <v>43100</v>
      </c>
      <c r="I1484" s="18"/>
      <c r="J1484" s="18"/>
      <c r="K1484" s="21" t="s">
        <v>395</v>
      </c>
      <c r="L1484" s="21" t="str">
        <f>IFERROR(VLOOKUP(K1484,ORDEN_ERI!A:C,2,0),0)</f>
        <v>Otros gastos, por función</v>
      </c>
      <c r="M1484" s="21">
        <f>IFERROR(VLOOKUP(K1484,ORDEN_ERI!A:C,3,0),0)</f>
        <v>6</v>
      </c>
      <c r="N1484" s="30">
        <v>1088441</v>
      </c>
    </row>
    <row r="1485" spans="1:14" x14ac:dyDescent="0.25">
      <c r="A1485" s="21">
        <v>860002837</v>
      </c>
      <c r="B1485" s="18" t="s">
        <v>227</v>
      </c>
      <c r="C1485" s="18"/>
      <c r="D1485" s="18" t="s">
        <v>222</v>
      </c>
      <c r="E1485" s="18" t="s">
        <v>228</v>
      </c>
      <c r="F1485" s="18" t="s">
        <v>224</v>
      </c>
      <c r="G1485" s="22">
        <v>2017</v>
      </c>
      <c r="H1485" s="23">
        <v>43100</v>
      </c>
      <c r="I1485" s="18"/>
      <c r="J1485" s="18"/>
      <c r="K1485" s="21" t="s">
        <v>395</v>
      </c>
      <c r="L1485" s="21" t="str">
        <f>IFERROR(VLOOKUP(K1485,ORDEN_ERI!A:C,2,0),0)</f>
        <v>Otros gastos, por función</v>
      </c>
      <c r="M1485" s="21">
        <f>IFERROR(VLOOKUP(K1485,ORDEN_ERI!A:C,3,0),0)</f>
        <v>6</v>
      </c>
      <c r="N1485" s="30">
        <v>812382</v>
      </c>
    </row>
    <row r="1486" spans="1:14" x14ac:dyDescent="0.25">
      <c r="A1486" s="21">
        <v>860002837</v>
      </c>
      <c r="B1486" s="18" t="s">
        <v>227</v>
      </c>
      <c r="C1486" s="18"/>
      <c r="D1486" s="18" t="s">
        <v>222</v>
      </c>
      <c r="E1486" s="18" t="s">
        <v>228</v>
      </c>
      <c r="F1486" s="18" t="s">
        <v>224</v>
      </c>
      <c r="G1486" s="22">
        <v>2016</v>
      </c>
      <c r="H1486" s="23">
        <v>43100</v>
      </c>
      <c r="I1486" s="18"/>
      <c r="J1486" s="18"/>
      <c r="K1486" s="21" t="s">
        <v>8</v>
      </c>
      <c r="L1486" s="21" t="str">
        <f>IFERROR(VLOOKUP(K1486,ORDEN_ERI!A:C,2,0),0)</f>
        <v>Ganancia (pérdida) por actividades de operación</v>
      </c>
      <c r="M1486" s="21">
        <f>IFERROR(VLOOKUP(K1486,ORDEN_ERI!A:C,3,0),0)</f>
        <v>11</v>
      </c>
      <c r="N1486" s="30">
        <v>-1099028</v>
      </c>
    </row>
    <row r="1487" spans="1:14" x14ac:dyDescent="0.25">
      <c r="A1487" s="21">
        <v>860002837</v>
      </c>
      <c r="B1487" s="18" t="s">
        <v>227</v>
      </c>
      <c r="C1487" s="18"/>
      <c r="D1487" s="18" t="s">
        <v>222</v>
      </c>
      <c r="E1487" s="18" t="s">
        <v>228</v>
      </c>
      <c r="F1487" s="18" t="s">
        <v>224</v>
      </c>
      <c r="G1487" s="22">
        <v>2017</v>
      </c>
      <c r="H1487" s="23">
        <v>43100</v>
      </c>
      <c r="I1487" s="18"/>
      <c r="J1487" s="18"/>
      <c r="K1487" s="21" t="s">
        <v>8</v>
      </c>
      <c r="L1487" s="21" t="str">
        <f>IFERROR(VLOOKUP(K1487,ORDEN_ERI!A:C,2,0),0)</f>
        <v>Ganancia (pérdida) por actividades de operación</v>
      </c>
      <c r="M1487" s="21">
        <f>IFERROR(VLOOKUP(K1487,ORDEN_ERI!A:C,3,0),0)</f>
        <v>11</v>
      </c>
      <c r="N1487" s="30">
        <v>-698877</v>
      </c>
    </row>
    <row r="1488" spans="1:14" x14ac:dyDescent="0.25">
      <c r="A1488" s="21">
        <v>860002837</v>
      </c>
      <c r="B1488" s="18" t="s">
        <v>227</v>
      </c>
      <c r="C1488" s="18"/>
      <c r="D1488" s="18" t="s">
        <v>222</v>
      </c>
      <c r="E1488" s="18" t="s">
        <v>228</v>
      </c>
      <c r="F1488" s="18" t="s">
        <v>224</v>
      </c>
      <c r="G1488" s="22">
        <v>2016</v>
      </c>
      <c r="H1488" s="23">
        <v>43100</v>
      </c>
      <c r="I1488" s="18"/>
      <c r="J1488" s="18"/>
      <c r="K1488" s="21" t="s">
        <v>9</v>
      </c>
      <c r="L1488" s="21" t="str">
        <f>IFERROR(VLOOKUP(K1488,ORDEN_ERI!A:C,2,0),0)</f>
        <v>Ingresos financieros</v>
      </c>
      <c r="M1488" s="21">
        <f>IFERROR(VLOOKUP(K1488,ORDEN_ERI!A:C,3,0),0)</f>
        <v>13</v>
      </c>
      <c r="N1488" s="30">
        <v>1150418</v>
      </c>
    </row>
    <row r="1489" spans="1:14" x14ac:dyDescent="0.25">
      <c r="A1489" s="21">
        <v>860002837</v>
      </c>
      <c r="B1489" s="18" t="s">
        <v>227</v>
      </c>
      <c r="C1489" s="18"/>
      <c r="D1489" s="18" t="s">
        <v>222</v>
      </c>
      <c r="E1489" s="18" t="s">
        <v>228</v>
      </c>
      <c r="F1489" s="18" t="s">
        <v>224</v>
      </c>
      <c r="G1489" s="22">
        <v>2017</v>
      </c>
      <c r="H1489" s="23">
        <v>43100</v>
      </c>
      <c r="I1489" s="18"/>
      <c r="J1489" s="18"/>
      <c r="K1489" s="21" t="s">
        <v>9</v>
      </c>
      <c r="L1489" s="21" t="str">
        <f>IFERROR(VLOOKUP(K1489,ORDEN_ERI!A:C,2,0),0)</f>
        <v>Ingresos financieros</v>
      </c>
      <c r="M1489" s="21">
        <f>IFERROR(VLOOKUP(K1489,ORDEN_ERI!A:C,3,0),0)</f>
        <v>13</v>
      </c>
      <c r="N1489" s="30">
        <v>1061136</v>
      </c>
    </row>
    <row r="1490" spans="1:14" x14ac:dyDescent="0.25">
      <c r="A1490" s="21">
        <v>860002837</v>
      </c>
      <c r="B1490" s="18" t="s">
        <v>227</v>
      </c>
      <c r="C1490" s="18"/>
      <c r="D1490" s="18" t="s">
        <v>222</v>
      </c>
      <c r="E1490" s="18" t="s">
        <v>228</v>
      </c>
      <c r="F1490" s="18" t="s">
        <v>224</v>
      </c>
      <c r="G1490" s="22">
        <v>2016</v>
      </c>
      <c r="H1490" s="23">
        <v>43100</v>
      </c>
      <c r="I1490" s="18"/>
      <c r="J1490" s="18"/>
      <c r="K1490" s="21" t="s">
        <v>10</v>
      </c>
      <c r="L1490" s="21" t="str">
        <f>IFERROR(VLOOKUP(K1490,ORDEN_ERI!A:C,2,0),0)</f>
        <v>Costos financieros</v>
      </c>
      <c r="M1490" s="21">
        <f>IFERROR(VLOOKUP(K1490,ORDEN_ERI!A:C,3,0),0)</f>
        <v>14</v>
      </c>
      <c r="N1490" s="30">
        <v>8310385</v>
      </c>
    </row>
    <row r="1491" spans="1:14" x14ac:dyDescent="0.25">
      <c r="A1491" s="21">
        <v>860002837</v>
      </c>
      <c r="B1491" s="18" t="s">
        <v>227</v>
      </c>
      <c r="C1491" s="18"/>
      <c r="D1491" s="18" t="s">
        <v>222</v>
      </c>
      <c r="E1491" s="18" t="s">
        <v>228</v>
      </c>
      <c r="F1491" s="18" t="s">
        <v>224</v>
      </c>
      <c r="G1491" s="22">
        <v>2017</v>
      </c>
      <c r="H1491" s="23">
        <v>43100</v>
      </c>
      <c r="I1491" s="18"/>
      <c r="J1491" s="18"/>
      <c r="K1491" s="21" t="s">
        <v>10</v>
      </c>
      <c r="L1491" s="21" t="str">
        <f>IFERROR(VLOOKUP(K1491,ORDEN_ERI!A:C,2,0),0)</f>
        <v>Costos financieros</v>
      </c>
      <c r="M1491" s="21">
        <f>IFERROR(VLOOKUP(K1491,ORDEN_ERI!A:C,3,0),0)</f>
        <v>14</v>
      </c>
      <c r="N1491" s="30">
        <v>1417859</v>
      </c>
    </row>
    <row r="1492" spans="1:14" x14ac:dyDescent="0.25">
      <c r="A1492" s="21">
        <v>860002837</v>
      </c>
      <c r="B1492" s="18" t="s">
        <v>227</v>
      </c>
      <c r="C1492" s="18"/>
      <c r="D1492" s="18" t="s">
        <v>222</v>
      </c>
      <c r="E1492" s="18" t="s">
        <v>228</v>
      </c>
      <c r="F1492" s="18" t="s">
        <v>224</v>
      </c>
      <c r="G1492" s="22">
        <v>2016</v>
      </c>
      <c r="H1492" s="23">
        <v>43100</v>
      </c>
      <c r="I1492" s="18"/>
      <c r="J1492" s="18"/>
      <c r="K1492" s="21" t="s">
        <v>28</v>
      </c>
      <c r="L1492" s="21" t="str">
        <f>IFERROR(VLOOKUP(K1492,ORDEN_ERI!A:C,2,0),0)</f>
        <v>Participación en las ganancias (pérdidas) de asociadas</v>
      </c>
      <c r="M1492" s="21">
        <f>IFERROR(VLOOKUP(K1492,ORDEN_ERI!A:C,3,0),0)</f>
        <v>17</v>
      </c>
      <c r="N1492" s="30">
        <v>-617</v>
      </c>
    </row>
    <row r="1493" spans="1:14" x14ac:dyDescent="0.25">
      <c r="A1493" s="21">
        <v>860002837</v>
      </c>
      <c r="B1493" s="18" t="s">
        <v>227</v>
      </c>
      <c r="C1493" s="18"/>
      <c r="D1493" s="18" t="s">
        <v>222</v>
      </c>
      <c r="E1493" s="18" t="s">
        <v>228</v>
      </c>
      <c r="F1493" s="18" t="s">
        <v>224</v>
      </c>
      <c r="G1493" s="22">
        <v>2017</v>
      </c>
      <c r="H1493" s="23">
        <v>43100</v>
      </c>
      <c r="I1493" s="18"/>
      <c r="J1493" s="18"/>
      <c r="K1493" s="21" t="s">
        <v>28</v>
      </c>
      <c r="L1493" s="21" t="str">
        <f>IFERROR(VLOOKUP(K1493,ORDEN_ERI!A:C,2,0),0)</f>
        <v>Participación en las ganancias (pérdidas) de asociadas</v>
      </c>
      <c r="M1493" s="21">
        <f>IFERROR(VLOOKUP(K1493,ORDEN_ERI!A:C,3,0),0)</f>
        <v>17</v>
      </c>
      <c r="N1493" s="30">
        <v>149451</v>
      </c>
    </row>
    <row r="1494" spans="1:14" x14ac:dyDescent="0.25">
      <c r="A1494" s="21">
        <v>860002837</v>
      </c>
      <c r="B1494" s="18" t="s">
        <v>227</v>
      </c>
      <c r="C1494" s="18"/>
      <c r="D1494" s="18" t="s">
        <v>222</v>
      </c>
      <c r="E1494" s="18" t="s">
        <v>228</v>
      </c>
      <c r="F1494" s="18" t="s">
        <v>224</v>
      </c>
      <c r="G1494" s="22">
        <v>2016</v>
      </c>
      <c r="H1494" s="23">
        <v>43100</v>
      </c>
      <c r="I1494" s="18"/>
      <c r="J1494" s="18"/>
      <c r="K1494" s="21" t="s">
        <v>31</v>
      </c>
      <c r="L1494" s="21" t="str">
        <f>IFERROR(VLOOKUP(K1494,ORDEN_ERI!A:C,2,0),0)</f>
        <v>Otros ingresos (gastos) procedentes de subsidiarias</v>
      </c>
      <c r="M1494" s="21">
        <f>IFERROR(VLOOKUP(K1494,ORDEN_ERI!A:C,3,0),0)</f>
        <v>16</v>
      </c>
      <c r="N1494" s="30">
        <v>2959521</v>
      </c>
    </row>
    <row r="1495" spans="1:14" x14ac:dyDescent="0.25">
      <c r="A1495" s="21">
        <v>860002837</v>
      </c>
      <c r="B1495" s="18" t="s">
        <v>227</v>
      </c>
      <c r="C1495" s="18"/>
      <c r="D1495" s="18" t="s">
        <v>222</v>
      </c>
      <c r="E1495" s="18" t="s">
        <v>228</v>
      </c>
      <c r="F1495" s="18" t="s">
        <v>224</v>
      </c>
      <c r="G1495" s="22">
        <v>2017</v>
      </c>
      <c r="H1495" s="23">
        <v>43100</v>
      </c>
      <c r="I1495" s="18"/>
      <c r="J1495" s="18"/>
      <c r="K1495" s="21" t="s">
        <v>31</v>
      </c>
      <c r="L1495" s="21" t="str">
        <f>IFERROR(VLOOKUP(K1495,ORDEN_ERI!A:C,2,0),0)</f>
        <v>Otros ingresos (gastos) procedentes de subsidiarias</v>
      </c>
      <c r="M1495" s="21">
        <f>IFERROR(VLOOKUP(K1495,ORDEN_ERI!A:C,3,0),0)</f>
        <v>16</v>
      </c>
      <c r="N1495" s="30">
        <v>450662</v>
      </c>
    </row>
    <row r="1496" spans="1:14" x14ac:dyDescent="0.25">
      <c r="A1496" s="21">
        <v>860002837</v>
      </c>
      <c r="B1496" s="18" t="s">
        <v>227</v>
      </c>
      <c r="C1496" s="18"/>
      <c r="D1496" s="18" t="s">
        <v>222</v>
      </c>
      <c r="E1496" s="18" t="s">
        <v>228</v>
      </c>
      <c r="F1496" s="18" t="s">
        <v>224</v>
      </c>
      <c r="G1496" s="22">
        <v>2016</v>
      </c>
      <c r="H1496" s="23">
        <v>43100</v>
      </c>
      <c r="I1496" s="18"/>
      <c r="J1496" s="18"/>
      <c r="K1496" s="21" t="s">
        <v>32</v>
      </c>
      <c r="L1496" t="s">
        <v>409</v>
      </c>
      <c r="M1496">
        <v>12</v>
      </c>
      <c r="N1496" s="30">
        <v>296517</v>
      </c>
    </row>
    <row r="1497" spans="1:14" x14ac:dyDescent="0.25">
      <c r="A1497" s="21">
        <v>860002837</v>
      </c>
      <c r="B1497" s="18" t="s">
        <v>227</v>
      </c>
      <c r="C1497" s="18"/>
      <c r="D1497" s="18" t="s">
        <v>222</v>
      </c>
      <c r="E1497" s="18" t="s">
        <v>228</v>
      </c>
      <c r="F1497" s="18" t="s">
        <v>224</v>
      </c>
      <c r="G1497" s="22">
        <v>2017</v>
      </c>
      <c r="H1497" s="23">
        <v>43100</v>
      </c>
      <c r="I1497" s="18"/>
      <c r="J1497" s="18"/>
      <c r="K1497" s="21" t="s">
        <v>32</v>
      </c>
      <c r="L1497" t="s">
        <v>409</v>
      </c>
      <c r="M1497">
        <v>12</v>
      </c>
      <c r="N1497" s="30">
        <v>561345</v>
      </c>
    </row>
    <row r="1498" spans="1:14" x14ac:dyDescent="0.25">
      <c r="A1498" s="21">
        <v>860002837</v>
      </c>
      <c r="B1498" s="18" t="s">
        <v>227</v>
      </c>
      <c r="C1498" s="18"/>
      <c r="D1498" s="18" t="s">
        <v>222</v>
      </c>
      <c r="E1498" s="18" t="s">
        <v>228</v>
      </c>
      <c r="F1498" s="18" t="s">
        <v>224</v>
      </c>
      <c r="G1498" s="22">
        <v>2016</v>
      </c>
      <c r="H1498" s="23">
        <v>43100</v>
      </c>
      <c r="I1498" s="18"/>
      <c r="J1498" s="18"/>
      <c r="K1498" s="21" t="s">
        <v>11</v>
      </c>
      <c r="L1498" s="21" t="str">
        <f>IFERROR(VLOOKUP(K1498,ORDEN_ERI!A:C,2,0),0)</f>
        <v>Ganancia (pérdida), antes de impuestos</v>
      </c>
      <c r="M1498" s="21">
        <f>IFERROR(VLOOKUP(K1498,ORDEN_ERI!A:C,3,0),0)</f>
        <v>23</v>
      </c>
      <c r="N1498" s="30">
        <v>-5003574</v>
      </c>
    </row>
    <row r="1499" spans="1:14" x14ac:dyDescent="0.25">
      <c r="A1499" s="21">
        <v>860002837</v>
      </c>
      <c r="B1499" s="18" t="s">
        <v>227</v>
      </c>
      <c r="C1499" s="18"/>
      <c r="D1499" s="18" t="s">
        <v>222</v>
      </c>
      <c r="E1499" s="18" t="s">
        <v>228</v>
      </c>
      <c r="F1499" s="18" t="s">
        <v>224</v>
      </c>
      <c r="G1499" s="22">
        <v>2017</v>
      </c>
      <c r="H1499" s="23">
        <v>43100</v>
      </c>
      <c r="I1499" s="18"/>
      <c r="J1499" s="18"/>
      <c r="K1499" s="21" t="s">
        <v>11</v>
      </c>
      <c r="L1499" s="21" t="str">
        <f>IFERROR(VLOOKUP(K1499,ORDEN_ERI!A:C,2,0),0)</f>
        <v>Ganancia (pérdida), antes de impuestos</v>
      </c>
      <c r="M1499" s="21">
        <f>IFERROR(VLOOKUP(K1499,ORDEN_ERI!A:C,3,0),0)</f>
        <v>23</v>
      </c>
      <c r="N1499" s="30">
        <v>105858</v>
      </c>
    </row>
    <row r="1500" spans="1:14" x14ac:dyDescent="0.25">
      <c r="A1500" s="21">
        <v>860002837</v>
      </c>
      <c r="B1500" s="18" t="s">
        <v>227</v>
      </c>
      <c r="C1500" s="18"/>
      <c r="D1500" s="18" t="s">
        <v>222</v>
      </c>
      <c r="E1500" s="18" t="s">
        <v>228</v>
      </c>
      <c r="F1500" s="18" t="s">
        <v>224</v>
      </c>
      <c r="G1500" s="22">
        <v>2016</v>
      </c>
      <c r="H1500" s="23">
        <v>43100</v>
      </c>
      <c r="I1500" s="18"/>
      <c r="J1500" s="18"/>
      <c r="K1500" s="21" t="s">
        <v>397</v>
      </c>
      <c r="L1500" s="21" t="str">
        <f>IFERROR(VLOOKUP(K1500,ORDEN_ERI!A:C,2,0),0)</f>
        <v>Gasto (ingreso) por impuestos, operaciones continuadas</v>
      </c>
      <c r="M1500" s="21">
        <f>IFERROR(VLOOKUP(K1500,ORDEN_ERI!A:C,3,0),0)</f>
        <v>24</v>
      </c>
      <c r="N1500" s="30">
        <v>-901676</v>
      </c>
    </row>
    <row r="1501" spans="1:14" x14ac:dyDescent="0.25">
      <c r="A1501" s="21">
        <v>860002837</v>
      </c>
      <c r="B1501" s="18" t="s">
        <v>227</v>
      </c>
      <c r="C1501" s="18"/>
      <c r="D1501" s="18" t="s">
        <v>222</v>
      </c>
      <c r="E1501" s="18" t="s">
        <v>228</v>
      </c>
      <c r="F1501" s="18" t="s">
        <v>224</v>
      </c>
      <c r="G1501" s="22">
        <v>2017</v>
      </c>
      <c r="H1501" s="23">
        <v>43100</v>
      </c>
      <c r="I1501" s="18"/>
      <c r="J1501" s="18"/>
      <c r="K1501" s="21" t="s">
        <v>397</v>
      </c>
      <c r="L1501" s="21" t="str">
        <f>IFERROR(VLOOKUP(K1501,ORDEN_ERI!A:C,2,0),0)</f>
        <v>Gasto (ingreso) por impuestos, operaciones continuadas</v>
      </c>
      <c r="M1501" s="21">
        <f>IFERROR(VLOOKUP(K1501,ORDEN_ERI!A:C,3,0),0)</f>
        <v>24</v>
      </c>
      <c r="N1501" s="30">
        <v>-505056</v>
      </c>
    </row>
    <row r="1502" spans="1:14" x14ac:dyDescent="0.25">
      <c r="A1502" s="21">
        <v>860002837</v>
      </c>
      <c r="B1502" s="18" t="s">
        <v>227</v>
      </c>
      <c r="C1502" s="18"/>
      <c r="D1502" s="18" t="s">
        <v>222</v>
      </c>
      <c r="E1502" s="18" t="s">
        <v>228</v>
      </c>
      <c r="F1502" s="18" t="s">
        <v>224</v>
      </c>
      <c r="G1502" s="22">
        <v>2016</v>
      </c>
      <c r="H1502" s="23">
        <v>43100</v>
      </c>
      <c r="I1502" s="18"/>
      <c r="J1502" s="18"/>
      <c r="K1502" s="21" t="s">
        <v>12</v>
      </c>
      <c r="L1502" s="21" t="str">
        <f>IFERROR(VLOOKUP(K1502,ORDEN_ERI!A:C,2,0),0)</f>
        <v>Ganancia (pérdida) operaciones continuadas</v>
      </c>
      <c r="M1502" s="21">
        <f>IFERROR(VLOOKUP(K1502,ORDEN_ERI!A:C,3,0),0)</f>
        <v>26</v>
      </c>
      <c r="N1502" s="30">
        <v>-4101898</v>
      </c>
    </row>
    <row r="1503" spans="1:14" x14ac:dyDescent="0.25">
      <c r="A1503" s="21">
        <v>860002837</v>
      </c>
      <c r="B1503" s="18" t="s">
        <v>227</v>
      </c>
      <c r="C1503" s="18"/>
      <c r="D1503" s="18" t="s">
        <v>222</v>
      </c>
      <c r="E1503" s="18" t="s">
        <v>228</v>
      </c>
      <c r="F1503" s="18" t="s">
        <v>224</v>
      </c>
      <c r="G1503" s="22">
        <v>2017</v>
      </c>
      <c r="H1503" s="23">
        <v>43100</v>
      </c>
      <c r="I1503" s="18"/>
      <c r="J1503" s="18"/>
      <c r="K1503" s="21" t="s">
        <v>12</v>
      </c>
      <c r="L1503" s="21" t="str">
        <f>IFERROR(VLOOKUP(K1503,ORDEN_ERI!A:C,2,0),0)</f>
        <v>Ganancia (pérdida) operaciones continuadas</v>
      </c>
      <c r="M1503" s="21">
        <f>IFERROR(VLOOKUP(K1503,ORDEN_ERI!A:C,3,0),0)</f>
        <v>26</v>
      </c>
      <c r="N1503" s="30">
        <v>610914</v>
      </c>
    </row>
    <row r="1504" spans="1:14" x14ac:dyDescent="0.25">
      <c r="A1504" s="21">
        <v>860002837</v>
      </c>
      <c r="B1504" s="18" t="s">
        <v>227</v>
      </c>
      <c r="C1504" s="18"/>
      <c r="D1504" s="18" t="s">
        <v>222</v>
      </c>
      <c r="E1504" s="18" t="s">
        <v>228</v>
      </c>
      <c r="F1504" s="18" t="s">
        <v>224</v>
      </c>
      <c r="G1504" s="22">
        <v>2016</v>
      </c>
      <c r="H1504" s="23">
        <v>43100</v>
      </c>
      <c r="I1504" s="18"/>
      <c r="J1504" s="18"/>
      <c r="K1504" s="21" t="s">
        <v>13</v>
      </c>
      <c r="L1504" s="21" t="str">
        <f>IFERROR(VLOOKUP(K1504,ORDEN_ERI!A:C,2,0),0)</f>
        <v>Ganancia (pérdida)</v>
      </c>
      <c r="M1504" s="21">
        <f>IFERROR(VLOOKUP(K1504,ORDEN_ERI!A:C,3,0),0)</f>
        <v>28</v>
      </c>
      <c r="N1504" s="30">
        <v>-4101898</v>
      </c>
    </row>
    <row r="1505" spans="1:14" x14ac:dyDescent="0.25">
      <c r="A1505" s="21">
        <v>860002837</v>
      </c>
      <c r="B1505" s="18" t="s">
        <v>227</v>
      </c>
      <c r="C1505" s="18"/>
      <c r="D1505" s="18" t="s">
        <v>222</v>
      </c>
      <c r="E1505" s="18" t="s">
        <v>228</v>
      </c>
      <c r="F1505" s="18" t="s">
        <v>224</v>
      </c>
      <c r="G1505" s="22">
        <v>2017</v>
      </c>
      <c r="H1505" s="23">
        <v>43100</v>
      </c>
      <c r="I1505" s="18"/>
      <c r="J1505" s="18"/>
      <c r="K1505" s="21" t="s">
        <v>13</v>
      </c>
      <c r="L1505" s="21" t="str">
        <f>IFERROR(VLOOKUP(K1505,ORDEN_ERI!A:C,2,0),0)</f>
        <v>Ganancia (pérdida)</v>
      </c>
      <c r="M1505" s="21">
        <f>IFERROR(VLOOKUP(K1505,ORDEN_ERI!A:C,3,0),0)</f>
        <v>28</v>
      </c>
      <c r="N1505" s="30">
        <v>610914</v>
      </c>
    </row>
    <row r="1506" spans="1:14" x14ac:dyDescent="0.25">
      <c r="A1506" s="19">
        <v>860077099</v>
      </c>
      <c r="B1506" s="18" t="s">
        <v>371</v>
      </c>
      <c r="C1506" s="18"/>
      <c r="D1506" s="18" t="s">
        <v>291</v>
      </c>
      <c r="E1506" s="18" t="s">
        <v>228</v>
      </c>
      <c r="F1506" s="18" t="s">
        <v>224</v>
      </c>
      <c r="G1506" s="19">
        <v>2017</v>
      </c>
      <c r="H1506" s="24">
        <v>43100</v>
      </c>
      <c r="I1506" s="18"/>
      <c r="J1506" s="18"/>
      <c r="K1506" s="27" t="s">
        <v>1</v>
      </c>
      <c r="L1506" s="21" t="str">
        <f>IFERROR(VLOOKUP(K1506,ORDEN_ERI!A:C,2,0),0)</f>
        <v>Ingresos de actividades ordinarias</v>
      </c>
      <c r="M1506" s="21">
        <f>IFERROR(VLOOKUP(K1506,ORDEN_ERI!A:C,3,0),0)</f>
        <v>1</v>
      </c>
      <c r="N1506" s="31">
        <v>35959734</v>
      </c>
    </row>
    <row r="1507" spans="1:14" x14ac:dyDescent="0.25">
      <c r="A1507" s="19">
        <v>860077099</v>
      </c>
      <c r="B1507" s="18" t="s">
        <v>371</v>
      </c>
      <c r="C1507" s="18"/>
      <c r="D1507" s="18" t="s">
        <v>291</v>
      </c>
      <c r="E1507" s="18" t="s">
        <v>228</v>
      </c>
      <c r="F1507" s="18" t="s">
        <v>224</v>
      </c>
      <c r="G1507" s="19">
        <v>2016</v>
      </c>
      <c r="H1507" s="24">
        <v>43100</v>
      </c>
      <c r="I1507" s="18"/>
      <c r="J1507" s="18"/>
      <c r="K1507" s="25" t="s">
        <v>1</v>
      </c>
      <c r="L1507" s="21" t="str">
        <f>IFERROR(VLOOKUP(K1507,ORDEN_ERI!A:C,2,0),0)</f>
        <v>Ingresos de actividades ordinarias</v>
      </c>
      <c r="M1507" s="21">
        <f>IFERROR(VLOOKUP(K1507,ORDEN_ERI!A:C,3,0),0)</f>
        <v>1</v>
      </c>
      <c r="N1507" s="31">
        <v>33267952</v>
      </c>
    </row>
    <row r="1508" spans="1:14" x14ac:dyDescent="0.25">
      <c r="A1508" s="19">
        <v>860077099</v>
      </c>
      <c r="B1508" s="18" t="s">
        <v>371</v>
      </c>
      <c r="C1508" s="18"/>
      <c r="D1508" s="18" t="s">
        <v>291</v>
      </c>
      <c r="E1508" s="18" t="s">
        <v>228</v>
      </c>
      <c r="F1508" s="18" t="s">
        <v>224</v>
      </c>
      <c r="G1508" s="19">
        <v>2017</v>
      </c>
      <c r="H1508" s="24">
        <v>43100</v>
      </c>
      <c r="I1508" s="18"/>
      <c r="J1508" s="18"/>
      <c r="K1508" s="27" t="s">
        <v>2</v>
      </c>
      <c r="L1508" s="21" t="str">
        <f>IFERROR(VLOOKUP(K1508,ORDEN_ERI!A:C,2,0),0)</f>
        <v>Costo de ventas</v>
      </c>
      <c r="M1508" s="21">
        <f>IFERROR(VLOOKUP(K1508,ORDEN_ERI!A:C,3,0),0)</f>
        <v>2</v>
      </c>
      <c r="N1508" s="31">
        <v>25787729</v>
      </c>
    </row>
    <row r="1509" spans="1:14" x14ac:dyDescent="0.25">
      <c r="A1509" s="19">
        <v>860077099</v>
      </c>
      <c r="B1509" s="18" t="s">
        <v>371</v>
      </c>
      <c r="C1509" s="18"/>
      <c r="D1509" s="18" t="s">
        <v>291</v>
      </c>
      <c r="E1509" s="18" t="s">
        <v>228</v>
      </c>
      <c r="F1509" s="18" t="s">
        <v>224</v>
      </c>
      <c r="G1509" s="19">
        <v>2016</v>
      </c>
      <c r="H1509" s="24">
        <v>43100</v>
      </c>
      <c r="I1509" s="18"/>
      <c r="J1509" s="18"/>
      <c r="K1509" s="25" t="s">
        <v>2</v>
      </c>
      <c r="L1509" s="21" t="str">
        <f>IFERROR(VLOOKUP(K1509,ORDEN_ERI!A:C,2,0),0)</f>
        <v>Costo de ventas</v>
      </c>
      <c r="M1509" s="21">
        <f>IFERROR(VLOOKUP(K1509,ORDEN_ERI!A:C,3,0),0)</f>
        <v>2</v>
      </c>
      <c r="N1509" s="31">
        <v>23154468</v>
      </c>
    </row>
    <row r="1510" spans="1:14" x14ac:dyDescent="0.25">
      <c r="A1510" s="19">
        <v>860077099</v>
      </c>
      <c r="B1510" s="18" t="s">
        <v>371</v>
      </c>
      <c r="C1510" s="18"/>
      <c r="D1510" s="18" t="s">
        <v>291</v>
      </c>
      <c r="E1510" s="18" t="s">
        <v>228</v>
      </c>
      <c r="F1510" s="18" t="s">
        <v>224</v>
      </c>
      <c r="G1510" s="19">
        <v>2017</v>
      </c>
      <c r="H1510" s="24">
        <v>43100</v>
      </c>
      <c r="I1510" s="18"/>
      <c r="J1510" s="18"/>
      <c r="K1510" s="27" t="s">
        <v>3</v>
      </c>
      <c r="L1510" s="21" t="str">
        <f>IFERROR(VLOOKUP(K1510,ORDEN_ERI!A:C,2,0),0)</f>
        <v>Ganancia bruta</v>
      </c>
      <c r="M1510" s="21">
        <f>IFERROR(VLOOKUP(K1510,ORDEN_ERI!A:C,3,0),0)</f>
        <v>3</v>
      </c>
      <c r="N1510" s="31">
        <v>10172005</v>
      </c>
    </row>
    <row r="1511" spans="1:14" x14ac:dyDescent="0.25">
      <c r="A1511" s="19">
        <v>860077099</v>
      </c>
      <c r="B1511" s="18" t="s">
        <v>371</v>
      </c>
      <c r="C1511" s="18"/>
      <c r="D1511" s="18" t="s">
        <v>291</v>
      </c>
      <c r="E1511" s="18" t="s">
        <v>228</v>
      </c>
      <c r="F1511" s="18" t="s">
        <v>224</v>
      </c>
      <c r="G1511" s="19">
        <v>2016</v>
      </c>
      <c r="H1511" s="24">
        <v>43100</v>
      </c>
      <c r="I1511" s="18"/>
      <c r="J1511" s="18"/>
      <c r="K1511" s="25" t="s">
        <v>3</v>
      </c>
      <c r="L1511" s="21" t="str">
        <f>IFERROR(VLOOKUP(K1511,ORDEN_ERI!A:C,2,0),0)</f>
        <v>Ganancia bruta</v>
      </c>
      <c r="M1511" s="21">
        <f>IFERROR(VLOOKUP(K1511,ORDEN_ERI!A:C,3,0),0)</f>
        <v>3</v>
      </c>
      <c r="N1511" s="31">
        <v>10113484</v>
      </c>
    </row>
    <row r="1512" spans="1:14" x14ac:dyDescent="0.25">
      <c r="A1512" s="19">
        <v>860077099</v>
      </c>
      <c r="B1512" s="18" t="s">
        <v>371</v>
      </c>
      <c r="C1512" s="18"/>
      <c r="D1512" s="18" t="s">
        <v>291</v>
      </c>
      <c r="E1512" s="18" t="s">
        <v>228</v>
      </c>
      <c r="F1512" s="18" t="s">
        <v>224</v>
      </c>
      <c r="G1512" s="19">
        <v>2017</v>
      </c>
      <c r="H1512" s="24">
        <v>43100</v>
      </c>
      <c r="I1512" s="18"/>
      <c r="J1512" s="18"/>
      <c r="K1512" s="27" t="s">
        <v>4</v>
      </c>
      <c r="L1512" s="21" t="str">
        <f>IFERROR(VLOOKUP(K1512,ORDEN_ERI!A:C,2,0),0)</f>
        <v>Otros ingresos</v>
      </c>
      <c r="M1512" s="21">
        <f>IFERROR(VLOOKUP(K1512,ORDEN_ERI!A:C,3,0),0)</f>
        <v>9</v>
      </c>
      <c r="N1512" s="31">
        <v>312721</v>
      </c>
    </row>
    <row r="1513" spans="1:14" x14ac:dyDescent="0.25">
      <c r="A1513" s="19">
        <v>860077099</v>
      </c>
      <c r="B1513" s="18" t="s">
        <v>371</v>
      </c>
      <c r="C1513" s="18"/>
      <c r="D1513" s="18" t="s">
        <v>291</v>
      </c>
      <c r="E1513" s="18" t="s">
        <v>228</v>
      </c>
      <c r="F1513" s="18" t="s">
        <v>224</v>
      </c>
      <c r="G1513" s="19">
        <v>2016</v>
      </c>
      <c r="H1513" s="24">
        <v>43100</v>
      </c>
      <c r="I1513" s="18"/>
      <c r="J1513" s="18"/>
      <c r="K1513" s="25" t="s">
        <v>4</v>
      </c>
      <c r="L1513" s="21" t="str">
        <f>IFERROR(VLOOKUP(K1513,ORDEN_ERI!A:C,2,0),0)</f>
        <v>Otros ingresos</v>
      </c>
      <c r="M1513" s="21">
        <f>IFERROR(VLOOKUP(K1513,ORDEN_ERI!A:C,3,0),0)</f>
        <v>9</v>
      </c>
      <c r="N1513" s="31">
        <v>464776</v>
      </c>
    </row>
    <row r="1514" spans="1:14" x14ac:dyDescent="0.25">
      <c r="A1514" s="19">
        <v>860077099</v>
      </c>
      <c r="B1514" s="18" t="s">
        <v>371</v>
      </c>
      <c r="C1514" s="18"/>
      <c r="D1514" s="18" t="s">
        <v>291</v>
      </c>
      <c r="E1514" s="18" t="s">
        <v>228</v>
      </c>
      <c r="F1514" s="18" t="s">
        <v>224</v>
      </c>
      <c r="G1514" s="19">
        <v>2017</v>
      </c>
      <c r="H1514" s="24">
        <v>43100</v>
      </c>
      <c r="I1514" s="18"/>
      <c r="J1514" s="18"/>
      <c r="K1514" s="27" t="s">
        <v>6</v>
      </c>
      <c r="L1514" s="21" t="str">
        <f>IFERROR(VLOOKUP(K1514,ORDEN_ERI!A:C,2,0),0)</f>
        <v>Gastos de administración</v>
      </c>
      <c r="M1514" s="21">
        <f>IFERROR(VLOOKUP(K1514,ORDEN_ERI!A:C,3,0),0)</f>
        <v>4</v>
      </c>
      <c r="N1514" s="31">
        <v>4136331</v>
      </c>
    </row>
    <row r="1515" spans="1:14" x14ac:dyDescent="0.25">
      <c r="A1515" s="19">
        <v>860077099</v>
      </c>
      <c r="B1515" s="18" t="s">
        <v>371</v>
      </c>
      <c r="C1515" s="18"/>
      <c r="D1515" s="18" t="s">
        <v>291</v>
      </c>
      <c r="E1515" s="18" t="s">
        <v>228</v>
      </c>
      <c r="F1515" s="18" t="s">
        <v>224</v>
      </c>
      <c r="G1515" s="19">
        <v>2016</v>
      </c>
      <c r="H1515" s="24">
        <v>43100</v>
      </c>
      <c r="I1515" s="18"/>
      <c r="J1515" s="18"/>
      <c r="K1515" s="25" t="s">
        <v>6</v>
      </c>
      <c r="L1515" s="21" t="str">
        <f>IFERROR(VLOOKUP(K1515,ORDEN_ERI!A:C,2,0),0)</f>
        <v>Gastos de administración</v>
      </c>
      <c r="M1515" s="21">
        <f>IFERROR(VLOOKUP(K1515,ORDEN_ERI!A:C,3,0),0)</f>
        <v>4</v>
      </c>
      <c r="N1515" s="31">
        <v>3962920</v>
      </c>
    </row>
    <row r="1516" spans="1:14" x14ac:dyDescent="0.25">
      <c r="A1516" s="19">
        <v>860077099</v>
      </c>
      <c r="B1516" s="18" t="s">
        <v>371</v>
      </c>
      <c r="C1516" s="18"/>
      <c r="D1516" s="18" t="s">
        <v>291</v>
      </c>
      <c r="E1516" s="18" t="s">
        <v>228</v>
      </c>
      <c r="F1516" s="18" t="s">
        <v>224</v>
      </c>
      <c r="G1516" s="19">
        <v>2017</v>
      </c>
      <c r="H1516" s="24">
        <v>43100</v>
      </c>
      <c r="I1516" s="18"/>
      <c r="J1516" s="18"/>
      <c r="K1516" s="27" t="s">
        <v>395</v>
      </c>
      <c r="L1516" s="21" t="str">
        <f>IFERROR(VLOOKUP(K1516,ORDEN_ERI!A:C,2,0),0)</f>
        <v>Otros gastos, por función</v>
      </c>
      <c r="M1516" s="21">
        <f>IFERROR(VLOOKUP(K1516,ORDEN_ERI!A:C,3,0),0)</f>
        <v>6</v>
      </c>
      <c r="N1516" s="31">
        <v>444366</v>
      </c>
    </row>
    <row r="1517" spans="1:14" x14ac:dyDescent="0.25">
      <c r="A1517" s="19">
        <v>860077099</v>
      </c>
      <c r="B1517" s="18" t="s">
        <v>371</v>
      </c>
      <c r="C1517" s="18"/>
      <c r="D1517" s="18" t="s">
        <v>291</v>
      </c>
      <c r="E1517" s="18" t="s">
        <v>228</v>
      </c>
      <c r="F1517" s="18" t="s">
        <v>224</v>
      </c>
      <c r="G1517" s="19">
        <v>2016</v>
      </c>
      <c r="H1517" s="24">
        <v>43100</v>
      </c>
      <c r="I1517" s="18"/>
      <c r="J1517" s="18"/>
      <c r="K1517" s="25" t="s">
        <v>395</v>
      </c>
      <c r="L1517" s="21" t="str">
        <f>IFERROR(VLOOKUP(K1517,ORDEN_ERI!A:C,2,0),0)</f>
        <v>Otros gastos, por función</v>
      </c>
      <c r="M1517" s="21">
        <f>IFERROR(VLOOKUP(K1517,ORDEN_ERI!A:C,3,0),0)</f>
        <v>6</v>
      </c>
      <c r="N1517" s="31">
        <v>648940</v>
      </c>
    </row>
    <row r="1518" spans="1:14" x14ac:dyDescent="0.25">
      <c r="A1518" s="19">
        <v>860077099</v>
      </c>
      <c r="B1518" s="18" t="s">
        <v>371</v>
      </c>
      <c r="C1518" s="18"/>
      <c r="D1518" s="18" t="s">
        <v>291</v>
      </c>
      <c r="E1518" s="18" t="s">
        <v>228</v>
      </c>
      <c r="F1518" s="18" t="s">
        <v>224</v>
      </c>
      <c r="G1518" s="19">
        <v>2017</v>
      </c>
      <c r="H1518" s="24">
        <v>43100</v>
      </c>
      <c r="I1518" s="18"/>
      <c r="J1518" s="18"/>
      <c r="K1518" s="27" t="s">
        <v>8</v>
      </c>
      <c r="L1518" s="21" t="str">
        <f>IFERROR(VLOOKUP(K1518,ORDEN_ERI!A:C,2,0),0)</f>
        <v>Ganancia (pérdida) por actividades de operación</v>
      </c>
      <c r="M1518" s="21">
        <f>IFERROR(VLOOKUP(K1518,ORDEN_ERI!A:C,3,0),0)</f>
        <v>11</v>
      </c>
      <c r="N1518" s="31">
        <v>5904029</v>
      </c>
    </row>
    <row r="1519" spans="1:14" x14ac:dyDescent="0.25">
      <c r="A1519" s="19">
        <v>860077099</v>
      </c>
      <c r="B1519" s="18" t="s">
        <v>371</v>
      </c>
      <c r="C1519" s="18"/>
      <c r="D1519" s="18" t="s">
        <v>291</v>
      </c>
      <c r="E1519" s="18" t="s">
        <v>228</v>
      </c>
      <c r="F1519" s="18" t="s">
        <v>224</v>
      </c>
      <c r="G1519" s="19">
        <v>2016</v>
      </c>
      <c r="H1519" s="24">
        <v>43100</v>
      </c>
      <c r="I1519" s="18"/>
      <c r="J1519" s="18"/>
      <c r="K1519" s="25" t="s">
        <v>8</v>
      </c>
      <c r="L1519" s="21" t="str">
        <f>IFERROR(VLOOKUP(K1519,ORDEN_ERI!A:C,2,0),0)</f>
        <v>Ganancia (pérdida) por actividades de operación</v>
      </c>
      <c r="M1519" s="21">
        <f>IFERROR(VLOOKUP(K1519,ORDEN_ERI!A:C,3,0),0)</f>
        <v>11</v>
      </c>
      <c r="N1519" s="31">
        <v>5966400</v>
      </c>
    </row>
    <row r="1520" spans="1:14" x14ac:dyDescent="0.25">
      <c r="A1520" s="19">
        <v>860077099</v>
      </c>
      <c r="B1520" s="18" t="s">
        <v>371</v>
      </c>
      <c r="C1520" s="18"/>
      <c r="D1520" s="18" t="s">
        <v>291</v>
      </c>
      <c r="E1520" s="18" t="s">
        <v>228</v>
      </c>
      <c r="F1520" s="18" t="s">
        <v>224</v>
      </c>
      <c r="G1520" s="19">
        <v>2017</v>
      </c>
      <c r="H1520" s="24">
        <v>43100</v>
      </c>
      <c r="I1520" s="18"/>
      <c r="J1520" s="18"/>
      <c r="K1520" s="27" t="s">
        <v>9</v>
      </c>
      <c r="L1520" s="21" t="str">
        <f>IFERROR(VLOOKUP(K1520,ORDEN_ERI!A:C,2,0),0)</f>
        <v>Ingresos financieros</v>
      </c>
      <c r="M1520" s="21">
        <f>IFERROR(VLOOKUP(K1520,ORDEN_ERI!A:C,3,0),0)</f>
        <v>13</v>
      </c>
      <c r="N1520" s="31">
        <v>715227</v>
      </c>
    </row>
    <row r="1521" spans="1:14" x14ac:dyDescent="0.25">
      <c r="A1521" s="19">
        <v>860077099</v>
      </c>
      <c r="B1521" s="18" t="s">
        <v>371</v>
      </c>
      <c r="C1521" s="18"/>
      <c r="D1521" s="18" t="s">
        <v>291</v>
      </c>
      <c r="E1521" s="18" t="s">
        <v>228</v>
      </c>
      <c r="F1521" s="18" t="s">
        <v>224</v>
      </c>
      <c r="G1521" s="19">
        <v>2016</v>
      </c>
      <c r="H1521" s="24">
        <v>43100</v>
      </c>
      <c r="I1521" s="18"/>
      <c r="J1521" s="18"/>
      <c r="K1521" s="25" t="s">
        <v>9</v>
      </c>
      <c r="L1521" s="21" t="str">
        <f>IFERROR(VLOOKUP(K1521,ORDEN_ERI!A:C,2,0),0)</f>
        <v>Ingresos financieros</v>
      </c>
      <c r="M1521" s="21">
        <f>IFERROR(VLOOKUP(K1521,ORDEN_ERI!A:C,3,0),0)</f>
        <v>13</v>
      </c>
      <c r="N1521" s="31">
        <v>1161222</v>
      </c>
    </row>
    <row r="1522" spans="1:14" x14ac:dyDescent="0.25">
      <c r="A1522" s="19">
        <v>860077099</v>
      </c>
      <c r="B1522" s="18" t="s">
        <v>371</v>
      </c>
      <c r="C1522" s="18"/>
      <c r="D1522" s="18" t="s">
        <v>291</v>
      </c>
      <c r="E1522" s="18" t="s">
        <v>228</v>
      </c>
      <c r="F1522" s="18" t="s">
        <v>224</v>
      </c>
      <c r="G1522" s="19">
        <v>2017</v>
      </c>
      <c r="H1522" s="24">
        <v>43100</v>
      </c>
      <c r="I1522" s="18"/>
      <c r="J1522" s="18"/>
      <c r="K1522" s="27" t="s">
        <v>10</v>
      </c>
      <c r="L1522" s="21" t="str">
        <f>IFERROR(VLOOKUP(K1522,ORDEN_ERI!A:C,2,0),0)</f>
        <v>Costos financieros</v>
      </c>
      <c r="M1522" s="21">
        <f>IFERROR(VLOOKUP(K1522,ORDEN_ERI!A:C,3,0),0)</f>
        <v>14</v>
      </c>
      <c r="N1522" s="31">
        <v>209110</v>
      </c>
    </row>
    <row r="1523" spans="1:14" x14ac:dyDescent="0.25">
      <c r="A1523" s="19">
        <v>860077099</v>
      </c>
      <c r="B1523" s="18" t="s">
        <v>371</v>
      </c>
      <c r="C1523" s="18"/>
      <c r="D1523" s="18" t="s">
        <v>291</v>
      </c>
      <c r="E1523" s="18" t="s">
        <v>228</v>
      </c>
      <c r="F1523" s="18" t="s">
        <v>224</v>
      </c>
      <c r="G1523" s="19">
        <v>2016</v>
      </c>
      <c r="H1523" s="24">
        <v>43100</v>
      </c>
      <c r="I1523" s="18"/>
      <c r="J1523" s="18"/>
      <c r="K1523" s="25" t="s">
        <v>10</v>
      </c>
      <c r="L1523" s="21" t="str">
        <f>IFERROR(VLOOKUP(K1523,ORDEN_ERI!A:C,2,0),0)</f>
        <v>Costos financieros</v>
      </c>
      <c r="M1523" s="21">
        <f>IFERROR(VLOOKUP(K1523,ORDEN_ERI!A:C,3,0),0)</f>
        <v>14</v>
      </c>
      <c r="N1523" s="31">
        <v>164650</v>
      </c>
    </row>
    <row r="1524" spans="1:14" x14ac:dyDescent="0.25">
      <c r="A1524" s="19">
        <v>860077099</v>
      </c>
      <c r="B1524" s="18" t="s">
        <v>371</v>
      </c>
      <c r="C1524" s="18"/>
      <c r="D1524" s="18" t="s">
        <v>291</v>
      </c>
      <c r="E1524" s="18" t="s">
        <v>228</v>
      </c>
      <c r="F1524" s="18" t="s">
        <v>224</v>
      </c>
      <c r="G1524" s="19">
        <v>2017</v>
      </c>
      <c r="H1524" s="24">
        <v>43100</v>
      </c>
      <c r="I1524" s="18"/>
      <c r="J1524" s="18"/>
      <c r="K1524" s="27" t="s">
        <v>11</v>
      </c>
      <c r="L1524" s="21" t="str">
        <f>IFERROR(VLOOKUP(K1524,ORDEN_ERI!A:C,2,0),0)</f>
        <v>Ganancia (pérdida), antes de impuestos</v>
      </c>
      <c r="M1524" s="21">
        <f>IFERROR(VLOOKUP(K1524,ORDEN_ERI!A:C,3,0),0)</f>
        <v>23</v>
      </c>
      <c r="N1524" s="31">
        <v>6410146</v>
      </c>
    </row>
    <row r="1525" spans="1:14" x14ac:dyDescent="0.25">
      <c r="A1525" s="19">
        <v>860077099</v>
      </c>
      <c r="B1525" s="18" t="s">
        <v>371</v>
      </c>
      <c r="C1525" s="18"/>
      <c r="D1525" s="18" t="s">
        <v>291</v>
      </c>
      <c r="E1525" s="18" t="s">
        <v>228</v>
      </c>
      <c r="F1525" s="18" t="s">
        <v>224</v>
      </c>
      <c r="G1525" s="19">
        <v>2016</v>
      </c>
      <c r="H1525" s="24">
        <v>43100</v>
      </c>
      <c r="I1525" s="18"/>
      <c r="J1525" s="18"/>
      <c r="K1525" s="25" t="s">
        <v>11</v>
      </c>
      <c r="L1525" s="21" t="str">
        <f>IFERROR(VLOOKUP(K1525,ORDEN_ERI!A:C,2,0),0)</f>
        <v>Ganancia (pérdida), antes de impuestos</v>
      </c>
      <c r="M1525" s="21">
        <f>IFERROR(VLOOKUP(K1525,ORDEN_ERI!A:C,3,0),0)</f>
        <v>23</v>
      </c>
      <c r="N1525" s="31">
        <v>6962972</v>
      </c>
    </row>
    <row r="1526" spans="1:14" x14ac:dyDescent="0.25">
      <c r="A1526" s="19">
        <v>860077099</v>
      </c>
      <c r="B1526" s="18" t="s">
        <v>371</v>
      </c>
      <c r="C1526" s="18"/>
      <c r="D1526" s="18" t="s">
        <v>291</v>
      </c>
      <c r="E1526" s="18" t="s">
        <v>228</v>
      </c>
      <c r="F1526" s="18" t="s">
        <v>224</v>
      </c>
      <c r="G1526" s="19">
        <v>2017</v>
      </c>
      <c r="H1526" s="24">
        <v>43100</v>
      </c>
      <c r="I1526" s="18"/>
      <c r="J1526" s="18"/>
      <c r="K1526" s="27" t="s">
        <v>397</v>
      </c>
      <c r="L1526" s="21" t="str">
        <f>IFERROR(VLOOKUP(K1526,ORDEN_ERI!A:C,2,0),0)</f>
        <v>Gasto (ingreso) por impuestos, operaciones continuadas</v>
      </c>
      <c r="M1526" s="21">
        <f>IFERROR(VLOOKUP(K1526,ORDEN_ERI!A:C,3,0),0)</f>
        <v>24</v>
      </c>
      <c r="N1526" s="31">
        <v>1365494</v>
      </c>
    </row>
    <row r="1527" spans="1:14" x14ac:dyDescent="0.25">
      <c r="A1527" s="19">
        <v>860077099</v>
      </c>
      <c r="B1527" s="18" t="s">
        <v>371</v>
      </c>
      <c r="C1527" s="18"/>
      <c r="D1527" s="18" t="s">
        <v>291</v>
      </c>
      <c r="E1527" s="18" t="s">
        <v>228</v>
      </c>
      <c r="F1527" s="18" t="s">
        <v>224</v>
      </c>
      <c r="G1527" s="19">
        <v>2016</v>
      </c>
      <c r="H1527" s="24">
        <v>43100</v>
      </c>
      <c r="I1527" s="18"/>
      <c r="J1527" s="18"/>
      <c r="K1527" s="25" t="s">
        <v>397</v>
      </c>
      <c r="L1527" s="21" t="str">
        <f>IFERROR(VLOOKUP(K1527,ORDEN_ERI!A:C,2,0),0)</f>
        <v>Gasto (ingreso) por impuestos, operaciones continuadas</v>
      </c>
      <c r="M1527" s="21">
        <f>IFERROR(VLOOKUP(K1527,ORDEN_ERI!A:C,3,0),0)</f>
        <v>24</v>
      </c>
      <c r="N1527" s="31">
        <v>3039631</v>
      </c>
    </row>
    <row r="1528" spans="1:14" x14ac:dyDescent="0.25">
      <c r="A1528" s="19">
        <v>860077099</v>
      </c>
      <c r="B1528" s="18" t="s">
        <v>371</v>
      </c>
      <c r="C1528" s="18"/>
      <c r="D1528" s="18" t="s">
        <v>291</v>
      </c>
      <c r="E1528" s="18" t="s">
        <v>228</v>
      </c>
      <c r="F1528" s="18" t="s">
        <v>224</v>
      </c>
      <c r="G1528" s="19">
        <v>2017</v>
      </c>
      <c r="H1528" s="24">
        <v>43100</v>
      </c>
      <c r="I1528" s="18"/>
      <c r="J1528" s="18"/>
      <c r="K1528" s="27" t="s">
        <v>12</v>
      </c>
      <c r="L1528" s="21" t="str">
        <f>IFERROR(VLOOKUP(K1528,ORDEN_ERI!A:C,2,0),0)</f>
        <v>Ganancia (pérdida) operaciones continuadas</v>
      </c>
      <c r="M1528" s="21">
        <f>IFERROR(VLOOKUP(K1528,ORDEN_ERI!A:C,3,0),0)</f>
        <v>26</v>
      </c>
      <c r="N1528" s="31">
        <v>5044652</v>
      </c>
    </row>
    <row r="1529" spans="1:14" x14ac:dyDescent="0.25">
      <c r="A1529" s="19">
        <v>860077099</v>
      </c>
      <c r="B1529" s="18" t="s">
        <v>371</v>
      </c>
      <c r="C1529" s="18"/>
      <c r="D1529" s="18" t="s">
        <v>291</v>
      </c>
      <c r="E1529" s="18" t="s">
        <v>228</v>
      </c>
      <c r="F1529" s="18" t="s">
        <v>224</v>
      </c>
      <c r="G1529" s="19">
        <v>2016</v>
      </c>
      <c r="H1529" s="24">
        <v>43100</v>
      </c>
      <c r="I1529" s="18"/>
      <c r="J1529" s="18"/>
      <c r="K1529" s="25" t="s">
        <v>12</v>
      </c>
      <c r="L1529" s="21" t="str">
        <f>IFERROR(VLOOKUP(K1529,ORDEN_ERI!A:C,2,0),0)</f>
        <v>Ganancia (pérdida) operaciones continuadas</v>
      </c>
      <c r="M1529" s="21">
        <f>IFERROR(VLOOKUP(K1529,ORDEN_ERI!A:C,3,0),0)</f>
        <v>26</v>
      </c>
      <c r="N1529" s="31">
        <v>3923341</v>
      </c>
    </row>
    <row r="1530" spans="1:14" x14ac:dyDescent="0.25">
      <c r="A1530" s="19">
        <v>860077099</v>
      </c>
      <c r="B1530" s="18" t="s">
        <v>371</v>
      </c>
      <c r="C1530" s="18"/>
      <c r="D1530" s="18" t="s">
        <v>291</v>
      </c>
      <c r="E1530" s="18" t="s">
        <v>228</v>
      </c>
      <c r="F1530" s="18" t="s">
        <v>224</v>
      </c>
      <c r="G1530" s="19">
        <v>2017</v>
      </c>
      <c r="H1530" s="24">
        <v>43100</v>
      </c>
      <c r="I1530" s="18"/>
      <c r="J1530" s="18"/>
      <c r="K1530" s="27" t="s">
        <v>13</v>
      </c>
      <c r="L1530" s="21" t="str">
        <f>IFERROR(VLOOKUP(K1530,ORDEN_ERI!A:C,2,0),0)</f>
        <v>Ganancia (pérdida)</v>
      </c>
      <c r="M1530" s="21">
        <f>IFERROR(VLOOKUP(K1530,ORDEN_ERI!A:C,3,0),0)</f>
        <v>28</v>
      </c>
      <c r="N1530" s="31">
        <v>5044652</v>
      </c>
    </row>
    <row r="1531" spans="1:14" x14ac:dyDescent="0.25">
      <c r="A1531" s="19">
        <v>860077099</v>
      </c>
      <c r="B1531" s="18" t="s">
        <v>371</v>
      </c>
      <c r="C1531" s="18"/>
      <c r="D1531" s="18" t="s">
        <v>291</v>
      </c>
      <c r="E1531" s="18" t="s">
        <v>228</v>
      </c>
      <c r="F1531" s="18" t="s">
        <v>224</v>
      </c>
      <c r="G1531" s="19">
        <v>2016</v>
      </c>
      <c r="H1531" s="24">
        <v>43100</v>
      </c>
      <c r="I1531" s="18"/>
      <c r="J1531" s="18"/>
      <c r="K1531" s="25" t="s">
        <v>13</v>
      </c>
      <c r="L1531" s="21" t="str">
        <f>IFERROR(VLOOKUP(K1531,ORDEN_ERI!A:C,2,0),0)</f>
        <v>Ganancia (pérdida)</v>
      </c>
      <c r="M1531" s="21">
        <f>IFERROR(VLOOKUP(K1531,ORDEN_ERI!A:C,3,0),0)</f>
        <v>28</v>
      </c>
      <c r="N1531" s="31">
        <v>3923341</v>
      </c>
    </row>
    <row r="1532" spans="1:14" x14ac:dyDescent="0.25">
      <c r="A1532" s="21">
        <v>900205547</v>
      </c>
      <c r="B1532" s="18" t="s">
        <v>233</v>
      </c>
      <c r="C1532" s="18"/>
      <c r="D1532" s="18" t="s">
        <v>230</v>
      </c>
      <c r="E1532" s="18" t="s">
        <v>228</v>
      </c>
      <c r="F1532" s="18" t="s">
        <v>224</v>
      </c>
      <c r="G1532" s="22">
        <v>2016</v>
      </c>
      <c r="H1532" s="26">
        <v>43100</v>
      </c>
      <c r="I1532" s="18"/>
      <c r="J1532" s="18"/>
      <c r="K1532" s="21" t="s">
        <v>1</v>
      </c>
      <c r="L1532" s="21" t="str">
        <f>IFERROR(VLOOKUP(K1532,ORDEN_ERI!A:C,2,0),0)</f>
        <v>Ingresos de actividades ordinarias</v>
      </c>
      <c r="M1532" s="21">
        <f>IFERROR(VLOOKUP(K1532,ORDEN_ERI!A:C,3,0),0)</f>
        <v>1</v>
      </c>
      <c r="N1532" s="30">
        <v>8282165</v>
      </c>
    </row>
    <row r="1533" spans="1:14" x14ac:dyDescent="0.25">
      <c r="A1533" s="21">
        <v>900205547</v>
      </c>
      <c r="B1533" s="18" t="s">
        <v>233</v>
      </c>
      <c r="C1533" s="18"/>
      <c r="D1533" s="18" t="s">
        <v>230</v>
      </c>
      <c r="E1533" s="18" t="s">
        <v>228</v>
      </c>
      <c r="F1533" s="18" t="s">
        <v>224</v>
      </c>
      <c r="G1533" s="22">
        <v>2017</v>
      </c>
      <c r="H1533" s="26">
        <v>43100</v>
      </c>
      <c r="I1533" s="18"/>
      <c r="J1533" s="18"/>
      <c r="K1533" s="21" t="s">
        <v>1</v>
      </c>
      <c r="L1533" s="21" t="str">
        <f>IFERROR(VLOOKUP(K1533,ORDEN_ERI!A:C,2,0),0)</f>
        <v>Ingresos de actividades ordinarias</v>
      </c>
      <c r="M1533" s="21">
        <f>IFERROR(VLOOKUP(K1533,ORDEN_ERI!A:C,3,0),0)</f>
        <v>1</v>
      </c>
      <c r="N1533" s="30">
        <v>7600495</v>
      </c>
    </row>
    <row r="1534" spans="1:14" x14ac:dyDescent="0.25">
      <c r="A1534" s="21">
        <v>900205547</v>
      </c>
      <c r="B1534" s="18" t="s">
        <v>233</v>
      </c>
      <c r="C1534" s="18"/>
      <c r="D1534" s="18" t="s">
        <v>230</v>
      </c>
      <c r="E1534" s="18" t="s">
        <v>228</v>
      </c>
      <c r="F1534" s="18" t="s">
        <v>224</v>
      </c>
      <c r="G1534" s="22">
        <v>2016</v>
      </c>
      <c r="H1534" s="26">
        <v>43100</v>
      </c>
      <c r="I1534" s="18"/>
      <c r="J1534" s="18"/>
      <c r="K1534" s="21" t="s">
        <v>2</v>
      </c>
      <c r="L1534" s="21" t="str">
        <f>IFERROR(VLOOKUP(K1534,ORDEN_ERI!A:C,2,0),0)</f>
        <v>Costo de ventas</v>
      </c>
      <c r="M1534" s="21">
        <f>IFERROR(VLOOKUP(K1534,ORDEN_ERI!A:C,3,0),0)</f>
        <v>2</v>
      </c>
      <c r="N1534" s="30">
        <v>5231344</v>
      </c>
    </row>
    <row r="1535" spans="1:14" x14ac:dyDescent="0.25">
      <c r="A1535" s="21">
        <v>900205547</v>
      </c>
      <c r="B1535" s="18" t="s">
        <v>233</v>
      </c>
      <c r="C1535" s="18"/>
      <c r="D1535" s="18" t="s">
        <v>230</v>
      </c>
      <c r="E1535" s="18" t="s">
        <v>228</v>
      </c>
      <c r="F1535" s="18" t="s">
        <v>224</v>
      </c>
      <c r="G1535" s="22">
        <v>2017</v>
      </c>
      <c r="H1535" s="26">
        <v>43100</v>
      </c>
      <c r="I1535" s="18"/>
      <c r="J1535" s="18"/>
      <c r="K1535" s="21" t="s">
        <v>2</v>
      </c>
      <c r="L1535" s="21" t="str">
        <f>IFERROR(VLOOKUP(K1535,ORDEN_ERI!A:C,2,0),0)</f>
        <v>Costo de ventas</v>
      </c>
      <c r="M1535" s="21">
        <f>IFERROR(VLOOKUP(K1535,ORDEN_ERI!A:C,3,0),0)</f>
        <v>2</v>
      </c>
      <c r="N1535" s="30">
        <v>5194636</v>
      </c>
    </row>
    <row r="1536" spans="1:14" x14ac:dyDescent="0.25">
      <c r="A1536" s="21">
        <v>900205547</v>
      </c>
      <c r="B1536" s="18" t="s">
        <v>233</v>
      </c>
      <c r="C1536" s="18"/>
      <c r="D1536" s="18" t="s">
        <v>230</v>
      </c>
      <c r="E1536" s="18" t="s">
        <v>228</v>
      </c>
      <c r="F1536" s="18" t="s">
        <v>224</v>
      </c>
      <c r="G1536" s="22">
        <v>2016</v>
      </c>
      <c r="H1536" s="26">
        <v>43100</v>
      </c>
      <c r="I1536" s="18"/>
      <c r="J1536" s="18"/>
      <c r="K1536" s="21" t="s">
        <v>3</v>
      </c>
      <c r="L1536" s="21" t="str">
        <f>IFERROR(VLOOKUP(K1536,ORDEN_ERI!A:C,2,0),0)</f>
        <v>Ganancia bruta</v>
      </c>
      <c r="M1536" s="21">
        <f>IFERROR(VLOOKUP(K1536,ORDEN_ERI!A:C,3,0),0)</f>
        <v>3</v>
      </c>
      <c r="N1536" s="30">
        <v>3050821</v>
      </c>
    </row>
    <row r="1537" spans="1:14" x14ac:dyDescent="0.25">
      <c r="A1537" s="21">
        <v>900205547</v>
      </c>
      <c r="B1537" s="18" t="s">
        <v>233</v>
      </c>
      <c r="C1537" s="18"/>
      <c r="D1537" s="18" t="s">
        <v>230</v>
      </c>
      <c r="E1537" s="18" t="s">
        <v>228</v>
      </c>
      <c r="F1537" s="18" t="s">
        <v>224</v>
      </c>
      <c r="G1537" s="22">
        <v>2017</v>
      </c>
      <c r="H1537" s="26">
        <v>43100</v>
      </c>
      <c r="I1537" s="18"/>
      <c r="J1537" s="18"/>
      <c r="K1537" s="21" t="s">
        <v>3</v>
      </c>
      <c r="L1537" s="21" t="str">
        <f>IFERROR(VLOOKUP(K1537,ORDEN_ERI!A:C,2,0),0)</f>
        <v>Ganancia bruta</v>
      </c>
      <c r="M1537" s="21">
        <f>IFERROR(VLOOKUP(K1537,ORDEN_ERI!A:C,3,0),0)</f>
        <v>3</v>
      </c>
      <c r="N1537" s="30">
        <v>2405859</v>
      </c>
    </row>
    <row r="1538" spans="1:14" x14ac:dyDescent="0.25">
      <c r="A1538" s="21">
        <v>900205547</v>
      </c>
      <c r="B1538" s="18" t="s">
        <v>233</v>
      </c>
      <c r="C1538" s="18"/>
      <c r="D1538" s="18" t="s">
        <v>230</v>
      </c>
      <c r="E1538" s="18" t="s">
        <v>228</v>
      </c>
      <c r="F1538" s="18" t="s">
        <v>224</v>
      </c>
      <c r="G1538" s="22">
        <v>2016</v>
      </c>
      <c r="H1538" s="26">
        <v>43100</v>
      </c>
      <c r="I1538" s="18"/>
      <c r="J1538" s="18"/>
      <c r="K1538" s="21" t="s">
        <v>4</v>
      </c>
      <c r="L1538" s="21" t="str">
        <f>IFERROR(VLOOKUP(K1538,ORDEN_ERI!A:C,2,0),0)</f>
        <v>Otros ingresos</v>
      </c>
      <c r="M1538" s="21">
        <f>IFERROR(VLOOKUP(K1538,ORDEN_ERI!A:C,3,0),0)</f>
        <v>9</v>
      </c>
      <c r="N1538" s="30">
        <v>48580</v>
      </c>
    </row>
    <row r="1539" spans="1:14" x14ac:dyDescent="0.25">
      <c r="A1539" s="21">
        <v>900205547</v>
      </c>
      <c r="B1539" s="18" t="s">
        <v>233</v>
      </c>
      <c r="C1539" s="18"/>
      <c r="D1539" s="18" t="s">
        <v>230</v>
      </c>
      <c r="E1539" s="18" t="s">
        <v>228</v>
      </c>
      <c r="F1539" s="18" t="s">
        <v>224</v>
      </c>
      <c r="G1539" s="22">
        <v>2017</v>
      </c>
      <c r="H1539" s="26">
        <v>43100</v>
      </c>
      <c r="I1539" s="18"/>
      <c r="J1539" s="18"/>
      <c r="K1539" s="21" t="s">
        <v>4</v>
      </c>
      <c r="L1539" s="21" t="str">
        <f>IFERROR(VLOOKUP(K1539,ORDEN_ERI!A:C,2,0),0)</f>
        <v>Otros ingresos</v>
      </c>
      <c r="M1539" s="21">
        <f>IFERROR(VLOOKUP(K1539,ORDEN_ERI!A:C,3,0),0)</f>
        <v>9</v>
      </c>
      <c r="N1539" s="30">
        <v>64299</v>
      </c>
    </row>
    <row r="1540" spans="1:14" x14ac:dyDescent="0.25">
      <c r="A1540" s="21">
        <v>900205547</v>
      </c>
      <c r="B1540" s="18" t="s">
        <v>233</v>
      </c>
      <c r="C1540" s="18"/>
      <c r="D1540" s="18" t="s">
        <v>230</v>
      </c>
      <c r="E1540" s="18" t="s">
        <v>228</v>
      </c>
      <c r="F1540" s="18" t="s">
        <v>224</v>
      </c>
      <c r="G1540" s="22">
        <v>2017</v>
      </c>
      <c r="H1540" s="26">
        <v>43100</v>
      </c>
      <c r="I1540" s="18"/>
      <c r="J1540" s="18"/>
      <c r="K1540" s="21" t="s">
        <v>394</v>
      </c>
      <c r="L1540" s="21" t="str">
        <f>IFERROR(VLOOKUP(K1540,ORDEN_ERI!A:C,2,0),0)</f>
        <v>Costos de distribución</v>
      </c>
      <c r="M1540" s="21">
        <f>IFERROR(VLOOKUP(K1540,ORDEN_ERI!A:C,3,0),0)</f>
        <v>7</v>
      </c>
      <c r="N1540" s="30">
        <v>381128</v>
      </c>
    </row>
    <row r="1541" spans="1:14" x14ac:dyDescent="0.25">
      <c r="A1541" s="21">
        <v>900205547</v>
      </c>
      <c r="B1541" s="18" t="s">
        <v>233</v>
      </c>
      <c r="C1541" s="18"/>
      <c r="D1541" s="18" t="s">
        <v>230</v>
      </c>
      <c r="E1541" s="18" t="s">
        <v>228</v>
      </c>
      <c r="F1541" s="18" t="s">
        <v>224</v>
      </c>
      <c r="G1541" s="22">
        <v>2016</v>
      </c>
      <c r="H1541" s="26">
        <v>43100</v>
      </c>
      <c r="I1541" s="18"/>
      <c r="J1541" s="18"/>
      <c r="K1541" s="21" t="s">
        <v>6</v>
      </c>
      <c r="L1541" s="21" t="str">
        <f>IFERROR(VLOOKUP(K1541,ORDEN_ERI!A:C,2,0),0)</f>
        <v>Gastos de administración</v>
      </c>
      <c r="M1541" s="21">
        <f>IFERROR(VLOOKUP(K1541,ORDEN_ERI!A:C,3,0),0)</f>
        <v>4</v>
      </c>
      <c r="N1541" s="30">
        <v>2431298</v>
      </c>
    </row>
    <row r="1542" spans="1:14" x14ac:dyDescent="0.25">
      <c r="A1542" s="21">
        <v>900205547</v>
      </c>
      <c r="B1542" s="18" t="s">
        <v>233</v>
      </c>
      <c r="C1542" s="18"/>
      <c r="D1542" s="18" t="s">
        <v>230</v>
      </c>
      <c r="E1542" s="18" t="s">
        <v>228</v>
      </c>
      <c r="F1542" s="18" t="s">
        <v>224</v>
      </c>
      <c r="G1542" s="22">
        <v>2017</v>
      </c>
      <c r="H1542" s="26">
        <v>43100</v>
      </c>
      <c r="I1542" s="18"/>
      <c r="J1542" s="18"/>
      <c r="K1542" s="21" t="s">
        <v>6</v>
      </c>
      <c r="L1542" s="21" t="str">
        <f>IFERROR(VLOOKUP(K1542,ORDEN_ERI!A:C,2,0),0)</f>
        <v>Gastos de administración</v>
      </c>
      <c r="M1542" s="21">
        <f>IFERROR(VLOOKUP(K1542,ORDEN_ERI!A:C,3,0),0)</f>
        <v>4</v>
      </c>
      <c r="N1542" s="30">
        <v>2727112</v>
      </c>
    </row>
    <row r="1543" spans="1:14" x14ac:dyDescent="0.25">
      <c r="A1543" s="21">
        <v>900205547</v>
      </c>
      <c r="B1543" s="18" t="s">
        <v>233</v>
      </c>
      <c r="C1543" s="18"/>
      <c r="D1543" s="18" t="s">
        <v>230</v>
      </c>
      <c r="E1543" s="18" t="s">
        <v>228</v>
      </c>
      <c r="F1543" s="18" t="s">
        <v>224</v>
      </c>
      <c r="G1543" s="22">
        <v>2016</v>
      </c>
      <c r="H1543" s="26">
        <v>43100</v>
      </c>
      <c r="I1543" s="18"/>
      <c r="J1543" s="18"/>
      <c r="K1543" s="21" t="s">
        <v>15</v>
      </c>
      <c r="L1543" s="21" t="str">
        <f>IFERROR(VLOOKUP(K1543,ORDEN_ERI!A:C,2,0),0)</f>
        <v>Otras ganancias (pérdidas)</v>
      </c>
      <c r="M1543" s="21">
        <f>IFERROR(VLOOKUP(K1543,ORDEN_ERI!A:C,3,0),0)</f>
        <v>8</v>
      </c>
      <c r="N1543" s="30">
        <v>45616</v>
      </c>
    </row>
    <row r="1544" spans="1:14" x14ac:dyDescent="0.25">
      <c r="A1544" s="21">
        <v>900205547</v>
      </c>
      <c r="B1544" s="18" t="s">
        <v>233</v>
      </c>
      <c r="C1544" s="18"/>
      <c r="D1544" s="18" t="s">
        <v>230</v>
      </c>
      <c r="E1544" s="18" t="s">
        <v>228</v>
      </c>
      <c r="F1544" s="18" t="s">
        <v>224</v>
      </c>
      <c r="G1544" s="22">
        <v>2017</v>
      </c>
      <c r="H1544" s="26">
        <v>43100</v>
      </c>
      <c r="I1544" s="18"/>
      <c r="J1544" s="18"/>
      <c r="K1544" s="21" t="s">
        <v>15</v>
      </c>
      <c r="L1544" s="21" t="str">
        <f>IFERROR(VLOOKUP(K1544,ORDEN_ERI!A:C,2,0),0)</f>
        <v>Otras ganancias (pérdidas)</v>
      </c>
      <c r="M1544" s="21">
        <f>IFERROR(VLOOKUP(K1544,ORDEN_ERI!A:C,3,0),0)</f>
        <v>8</v>
      </c>
      <c r="N1544" s="30">
        <v>-24003</v>
      </c>
    </row>
    <row r="1545" spans="1:14" x14ac:dyDescent="0.25">
      <c r="A1545" s="21">
        <v>900205547</v>
      </c>
      <c r="B1545" s="18" t="s">
        <v>233</v>
      </c>
      <c r="C1545" s="18"/>
      <c r="D1545" s="18" t="s">
        <v>230</v>
      </c>
      <c r="E1545" s="18" t="s">
        <v>228</v>
      </c>
      <c r="F1545" s="18" t="s">
        <v>224</v>
      </c>
      <c r="G1545" s="22">
        <v>2016</v>
      </c>
      <c r="H1545" s="26">
        <v>43100</v>
      </c>
      <c r="I1545" s="18"/>
      <c r="J1545" s="18"/>
      <c r="K1545" s="21" t="s">
        <v>8</v>
      </c>
      <c r="L1545" s="21" t="str">
        <f>IFERROR(VLOOKUP(K1545,ORDEN_ERI!A:C,2,0),0)</f>
        <v>Ganancia (pérdida) por actividades de operación</v>
      </c>
      <c r="M1545" s="21">
        <f>IFERROR(VLOOKUP(K1545,ORDEN_ERI!A:C,3,0),0)</f>
        <v>11</v>
      </c>
      <c r="N1545" s="30">
        <v>713719</v>
      </c>
    </row>
    <row r="1546" spans="1:14" x14ac:dyDescent="0.25">
      <c r="A1546" s="21">
        <v>900205547</v>
      </c>
      <c r="B1546" s="18" t="s">
        <v>233</v>
      </c>
      <c r="C1546" s="18"/>
      <c r="D1546" s="18" t="s">
        <v>230</v>
      </c>
      <c r="E1546" s="18" t="s">
        <v>228</v>
      </c>
      <c r="F1546" s="18" t="s">
        <v>224</v>
      </c>
      <c r="G1546" s="22">
        <v>2017</v>
      </c>
      <c r="H1546" s="26">
        <v>43100</v>
      </c>
      <c r="I1546" s="18"/>
      <c r="J1546" s="18"/>
      <c r="K1546" s="21" t="s">
        <v>8</v>
      </c>
      <c r="L1546" s="21" t="str">
        <f>IFERROR(VLOOKUP(K1546,ORDEN_ERI!A:C,2,0),0)</f>
        <v>Ganancia (pérdida) por actividades de operación</v>
      </c>
      <c r="M1546" s="21">
        <f>IFERROR(VLOOKUP(K1546,ORDEN_ERI!A:C,3,0),0)</f>
        <v>11</v>
      </c>
      <c r="N1546" s="30">
        <v>-662085</v>
      </c>
    </row>
    <row r="1547" spans="1:14" x14ac:dyDescent="0.25">
      <c r="A1547" s="21">
        <v>900205547</v>
      </c>
      <c r="B1547" s="18" t="s">
        <v>233</v>
      </c>
      <c r="C1547" s="18"/>
      <c r="D1547" s="18" t="s">
        <v>230</v>
      </c>
      <c r="E1547" s="18" t="s">
        <v>228</v>
      </c>
      <c r="F1547" s="18" t="s">
        <v>224</v>
      </c>
      <c r="G1547" s="22">
        <v>2016</v>
      </c>
      <c r="H1547" s="26">
        <v>43100</v>
      </c>
      <c r="I1547" s="18"/>
      <c r="J1547" s="18"/>
      <c r="K1547" s="21" t="s">
        <v>10</v>
      </c>
      <c r="L1547" s="21" t="str">
        <f>IFERROR(VLOOKUP(K1547,ORDEN_ERI!A:C,2,0),0)</f>
        <v>Costos financieros</v>
      </c>
      <c r="M1547" s="21">
        <f>IFERROR(VLOOKUP(K1547,ORDEN_ERI!A:C,3,0),0)</f>
        <v>14</v>
      </c>
      <c r="N1547" s="30">
        <v>146526</v>
      </c>
    </row>
    <row r="1548" spans="1:14" x14ac:dyDescent="0.25">
      <c r="A1548" s="21">
        <v>900205547</v>
      </c>
      <c r="B1548" s="18" t="s">
        <v>233</v>
      </c>
      <c r="C1548" s="18"/>
      <c r="D1548" s="18" t="s">
        <v>230</v>
      </c>
      <c r="E1548" s="18" t="s">
        <v>228</v>
      </c>
      <c r="F1548" s="18" t="s">
        <v>224</v>
      </c>
      <c r="G1548" s="22">
        <v>2017</v>
      </c>
      <c r="H1548" s="26">
        <v>43100</v>
      </c>
      <c r="I1548" s="18"/>
      <c r="J1548" s="18"/>
      <c r="K1548" s="21" t="s">
        <v>10</v>
      </c>
      <c r="L1548" s="21" t="str">
        <f>IFERROR(VLOOKUP(K1548,ORDEN_ERI!A:C,2,0),0)</f>
        <v>Costos financieros</v>
      </c>
      <c r="M1548" s="21">
        <f>IFERROR(VLOOKUP(K1548,ORDEN_ERI!A:C,3,0),0)</f>
        <v>14</v>
      </c>
      <c r="N1548" s="30">
        <v>254655</v>
      </c>
    </row>
    <row r="1549" spans="1:14" x14ac:dyDescent="0.25">
      <c r="A1549" s="21">
        <v>900205547</v>
      </c>
      <c r="B1549" s="18" t="s">
        <v>233</v>
      </c>
      <c r="C1549" s="18"/>
      <c r="D1549" s="18" t="s">
        <v>230</v>
      </c>
      <c r="E1549" s="18" t="s">
        <v>228</v>
      </c>
      <c r="F1549" s="18" t="s">
        <v>224</v>
      </c>
      <c r="G1549" s="22">
        <v>2016</v>
      </c>
      <c r="H1549" s="26">
        <v>43100</v>
      </c>
      <c r="I1549" s="18"/>
      <c r="J1549" s="18"/>
      <c r="K1549" s="21" t="s">
        <v>11</v>
      </c>
      <c r="L1549" s="21" t="str">
        <f>IFERROR(VLOOKUP(K1549,ORDEN_ERI!A:C,2,0),0)</f>
        <v>Ganancia (pérdida), antes de impuestos</v>
      </c>
      <c r="M1549" s="21">
        <f>IFERROR(VLOOKUP(K1549,ORDEN_ERI!A:C,3,0),0)</f>
        <v>23</v>
      </c>
      <c r="N1549" s="30">
        <v>567193</v>
      </c>
    </row>
    <row r="1550" spans="1:14" x14ac:dyDescent="0.25">
      <c r="A1550" s="21">
        <v>900205547</v>
      </c>
      <c r="B1550" s="18" t="s">
        <v>233</v>
      </c>
      <c r="C1550" s="18"/>
      <c r="D1550" s="18" t="s">
        <v>230</v>
      </c>
      <c r="E1550" s="18" t="s">
        <v>228</v>
      </c>
      <c r="F1550" s="18" t="s">
        <v>224</v>
      </c>
      <c r="G1550" s="22">
        <v>2017</v>
      </c>
      <c r="H1550" s="26">
        <v>43100</v>
      </c>
      <c r="I1550" s="18"/>
      <c r="J1550" s="18"/>
      <c r="K1550" s="21" t="s">
        <v>11</v>
      </c>
      <c r="L1550" s="21" t="str">
        <f>IFERROR(VLOOKUP(K1550,ORDEN_ERI!A:C,2,0),0)</f>
        <v>Ganancia (pérdida), antes de impuestos</v>
      </c>
      <c r="M1550" s="21">
        <f>IFERROR(VLOOKUP(K1550,ORDEN_ERI!A:C,3,0),0)</f>
        <v>23</v>
      </c>
      <c r="N1550" s="30">
        <v>-916740</v>
      </c>
    </row>
    <row r="1551" spans="1:14" x14ac:dyDescent="0.25">
      <c r="A1551" s="21">
        <v>900205547</v>
      </c>
      <c r="B1551" s="18" t="s">
        <v>233</v>
      </c>
      <c r="C1551" s="18"/>
      <c r="D1551" s="18" t="s">
        <v>230</v>
      </c>
      <c r="E1551" s="18" t="s">
        <v>228</v>
      </c>
      <c r="F1551" s="18" t="s">
        <v>224</v>
      </c>
      <c r="G1551" s="22">
        <v>2016</v>
      </c>
      <c r="H1551" s="26">
        <v>43100</v>
      </c>
      <c r="I1551" s="18"/>
      <c r="J1551" s="18"/>
      <c r="K1551" s="21" t="s">
        <v>397</v>
      </c>
      <c r="L1551" s="21" t="str">
        <f>IFERROR(VLOOKUP(K1551,ORDEN_ERI!A:C,2,0),0)</f>
        <v>Gasto (ingreso) por impuestos, operaciones continuadas</v>
      </c>
      <c r="M1551" s="21">
        <f>IFERROR(VLOOKUP(K1551,ORDEN_ERI!A:C,3,0),0)</f>
        <v>24</v>
      </c>
      <c r="N1551" s="30">
        <v>244074</v>
      </c>
    </row>
    <row r="1552" spans="1:14" x14ac:dyDescent="0.25">
      <c r="A1552" s="21">
        <v>900205547</v>
      </c>
      <c r="B1552" s="18" t="s">
        <v>233</v>
      </c>
      <c r="C1552" s="18"/>
      <c r="D1552" s="18" t="s">
        <v>230</v>
      </c>
      <c r="E1552" s="18" t="s">
        <v>228</v>
      </c>
      <c r="F1552" s="18" t="s">
        <v>224</v>
      </c>
      <c r="G1552" s="22">
        <v>2017</v>
      </c>
      <c r="H1552" s="26">
        <v>43100</v>
      </c>
      <c r="I1552" s="18"/>
      <c r="J1552" s="18"/>
      <c r="K1552" s="21" t="s">
        <v>397</v>
      </c>
      <c r="L1552" s="21" t="str">
        <f>IFERROR(VLOOKUP(K1552,ORDEN_ERI!A:C,2,0),0)</f>
        <v>Gasto (ingreso) por impuestos, operaciones continuadas</v>
      </c>
      <c r="M1552" s="21">
        <f>IFERROR(VLOOKUP(K1552,ORDEN_ERI!A:C,3,0),0)</f>
        <v>24</v>
      </c>
      <c r="N1552" s="30">
        <v>-548009</v>
      </c>
    </row>
    <row r="1553" spans="1:14" x14ac:dyDescent="0.25">
      <c r="A1553" s="21">
        <v>900205547</v>
      </c>
      <c r="B1553" s="18" t="s">
        <v>233</v>
      </c>
      <c r="C1553" s="18"/>
      <c r="D1553" s="18" t="s">
        <v>230</v>
      </c>
      <c r="E1553" s="18" t="s">
        <v>228</v>
      </c>
      <c r="F1553" s="18" t="s">
        <v>224</v>
      </c>
      <c r="G1553" s="22">
        <v>2016</v>
      </c>
      <c r="H1553" s="26">
        <v>43100</v>
      </c>
      <c r="I1553" s="18"/>
      <c r="J1553" s="18"/>
      <c r="K1553" s="21" t="s">
        <v>12</v>
      </c>
      <c r="L1553" s="21" t="str">
        <f>IFERROR(VLOOKUP(K1553,ORDEN_ERI!A:C,2,0),0)</f>
        <v>Ganancia (pérdida) operaciones continuadas</v>
      </c>
      <c r="M1553" s="21">
        <f>IFERROR(VLOOKUP(K1553,ORDEN_ERI!A:C,3,0),0)</f>
        <v>26</v>
      </c>
      <c r="N1553" s="30">
        <v>323119</v>
      </c>
    </row>
    <row r="1554" spans="1:14" x14ac:dyDescent="0.25">
      <c r="A1554" s="21">
        <v>900205547</v>
      </c>
      <c r="B1554" s="18" t="s">
        <v>233</v>
      </c>
      <c r="C1554" s="18"/>
      <c r="D1554" s="18" t="s">
        <v>230</v>
      </c>
      <c r="E1554" s="18" t="s">
        <v>228</v>
      </c>
      <c r="F1554" s="18" t="s">
        <v>224</v>
      </c>
      <c r="G1554" s="22">
        <v>2017</v>
      </c>
      <c r="H1554" s="26">
        <v>43100</v>
      </c>
      <c r="I1554" s="18"/>
      <c r="J1554" s="18"/>
      <c r="K1554" s="21" t="s">
        <v>12</v>
      </c>
      <c r="L1554" s="21" t="str">
        <f>IFERROR(VLOOKUP(K1554,ORDEN_ERI!A:C,2,0),0)</f>
        <v>Ganancia (pérdida) operaciones continuadas</v>
      </c>
      <c r="M1554" s="21">
        <f>IFERROR(VLOOKUP(K1554,ORDEN_ERI!A:C,3,0),0)</f>
        <v>26</v>
      </c>
      <c r="N1554" s="30">
        <v>-368731</v>
      </c>
    </row>
    <row r="1555" spans="1:14" x14ac:dyDescent="0.25">
      <c r="A1555" s="21">
        <v>900205547</v>
      </c>
      <c r="B1555" s="18" t="s">
        <v>233</v>
      </c>
      <c r="C1555" s="18"/>
      <c r="D1555" s="18" t="s">
        <v>230</v>
      </c>
      <c r="E1555" s="18" t="s">
        <v>228</v>
      </c>
      <c r="F1555" s="18" t="s">
        <v>224</v>
      </c>
      <c r="G1555" s="22">
        <v>2016</v>
      </c>
      <c r="H1555" s="26">
        <v>43100</v>
      </c>
      <c r="I1555" s="18"/>
      <c r="J1555" s="18"/>
      <c r="K1555" s="21" t="s">
        <v>13</v>
      </c>
      <c r="L1555" s="21" t="str">
        <f>IFERROR(VLOOKUP(K1555,ORDEN_ERI!A:C,2,0),0)</f>
        <v>Ganancia (pérdida)</v>
      </c>
      <c r="M1555" s="21">
        <f>IFERROR(VLOOKUP(K1555,ORDEN_ERI!A:C,3,0),0)</f>
        <v>28</v>
      </c>
      <c r="N1555" s="30">
        <v>323119</v>
      </c>
    </row>
    <row r="1556" spans="1:14" x14ac:dyDescent="0.25">
      <c r="A1556" s="21">
        <v>900205547</v>
      </c>
      <c r="B1556" s="18" t="s">
        <v>233</v>
      </c>
      <c r="C1556" s="18"/>
      <c r="D1556" s="18" t="s">
        <v>230</v>
      </c>
      <c r="E1556" s="18" t="s">
        <v>228</v>
      </c>
      <c r="F1556" s="18" t="s">
        <v>224</v>
      </c>
      <c r="G1556" s="22">
        <v>2017</v>
      </c>
      <c r="H1556" s="26">
        <v>43100</v>
      </c>
      <c r="I1556" s="18"/>
      <c r="J1556" s="18"/>
      <c r="K1556" s="21" t="s">
        <v>13</v>
      </c>
      <c r="L1556" s="21" t="str">
        <f>IFERROR(VLOOKUP(K1556,ORDEN_ERI!A:C,2,0),0)</f>
        <v>Ganancia (pérdida)</v>
      </c>
      <c r="M1556" s="21">
        <f>IFERROR(VLOOKUP(K1556,ORDEN_ERI!A:C,3,0),0)</f>
        <v>28</v>
      </c>
      <c r="N1556" s="30">
        <v>-368731</v>
      </c>
    </row>
    <row r="1557" spans="1:14" x14ac:dyDescent="0.25">
      <c r="A1557" s="21">
        <v>800173155</v>
      </c>
      <c r="B1557" s="18" t="s">
        <v>341</v>
      </c>
      <c r="C1557" s="18"/>
      <c r="D1557" s="18" t="s">
        <v>222</v>
      </c>
      <c r="E1557" s="18" t="s">
        <v>228</v>
      </c>
      <c r="F1557" s="18" t="s">
        <v>335</v>
      </c>
      <c r="G1557" s="22">
        <v>2016</v>
      </c>
      <c r="H1557" s="23">
        <v>43100</v>
      </c>
      <c r="I1557" s="18"/>
      <c r="J1557" s="18"/>
      <c r="K1557" s="21" t="s">
        <v>1</v>
      </c>
      <c r="L1557" s="21" t="str">
        <f>IFERROR(VLOOKUP(K1557,ORDEN_ERI!A:C,2,0),0)</f>
        <v>Ingresos de actividades ordinarias</v>
      </c>
      <c r="M1557" s="21">
        <f>IFERROR(VLOOKUP(K1557,ORDEN_ERI!A:C,3,0),0)</f>
        <v>1</v>
      </c>
      <c r="N1557" s="30">
        <v>244544592</v>
      </c>
    </row>
    <row r="1558" spans="1:14" x14ac:dyDescent="0.25">
      <c r="A1558" s="21">
        <v>800173155</v>
      </c>
      <c r="B1558" s="18" t="s">
        <v>341</v>
      </c>
      <c r="C1558" s="18"/>
      <c r="D1558" s="18" t="s">
        <v>222</v>
      </c>
      <c r="E1558" s="18" t="s">
        <v>228</v>
      </c>
      <c r="F1558" s="18" t="s">
        <v>335</v>
      </c>
      <c r="G1558" s="22">
        <v>2017</v>
      </c>
      <c r="H1558" s="23">
        <v>43100</v>
      </c>
      <c r="I1558" s="18"/>
      <c r="J1558" s="18"/>
      <c r="K1558" s="21" t="s">
        <v>1</v>
      </c>
      <c r="L1558" s="21" t="str">
        <f>IFERROR(VLOOKUP(K1558,ORDEN_ERI!A:C,2,0),0)</f>
        <v>Ingresos de actividades ordinarias</v>
      </c>
      <c r="M1558" s="21">
        <f>IFERROR(VLOOKUP(K1558,ORDEN_ERI!A:C,3,0),0)</f>
        <v>1</v>
      </c>
      <c r="N1558" s="30">
        <v>465808536</v>
      </c>
    </row>
    <row r="1559" spans="1:14" x14ac:dyDescent="0.25">
      <c r="A1559" s="21">
        <v>800173155</v>
      </c>
      <c r="B1559" s="18" t="s">
        <v>341</v>
      </c>
      <c r="C1559" s="18"/>
      <c r="D1559" s="18" t="s">
        <v>222</v>
      </c>
      <c r="E1559" s="18" t="s">
        <v>228</v>
      </c>
      <c r="F1559" s="18" t="s">
        <v>335</v>
      </c>
      <c r="G1559" s="22">
        <v>2016</v>
      </c>
      <c r="H1559" s="23">
        <v>43100</v>
      </c>
      <c r="I1559" s="18"/>
      <c r="J1559" s="18"/>
      <c r="K1559" s="21" t="s">
        <v>2</v>
      </c>
      <c r="L1559" s="21" t="str">
        <f>IFERROR(VLOOKUP(K1559,ORDEN_ERI!A:C,2,0),0)</f>
        <v>Costo de ventas</v>
      </c>
      <c r="M1559" s="21">
        <f>IFERROR(VLOOKUP(K1559,ORDEN_ERI!A:C,3,0),0)</f>
        <v>2</v>
      </c>
      <c r="N1559" s="30">
        <v>174765964</v>
      </c>
    </row>
    <row r="1560" spans="1:14" x14ac:dyDescent="0.25">
      <c r="A1560" s="21">
        <v>800173155</v>
      </c>
      <c r="B1560" s="18" t="s">
        <v>341</v>
      </c>
      <c r="C1560" s="18"/>
      <c r="D1560" s="18" t="s">
        <v>222</v>
      </c>
      <c r="E1560" s="18" t="s">
        <v>228</v>
      </c>
      <c r="F1560" s="18" t="s">
        <v>335</v>
      </c>
      <c r="G1560" s="22">
        <v>2017</v>
      </c>
      <c r="H1560" s="23">
        <v>43100</v>
      </c>
      <c r="I1560" s="18"/>
      <c r="J1560" s="18"/>
      <c r="K1560" s="21" t="s">
        <v>2</v>
      </c>
      <c r="L1560" s="21" t="str">
        <f>IFERROR(VLOOKUP(K1560,ORDEN_ERI!A:C,2,0),0)</f>
        <v>Costo de ventas</v>
      </c>
      <c r="M1560" s="21">
        <f>IFERROR(VLOOKUP(K1560,ORDEN_ERI!A:C,3,0),0)</f>
        <v>2</v>
      </c>
      <c r="N1560" s="30">
        <v>395814122</v>
      </c>
    </row>
    <row r="1561" spans="1:14" x14ac:dyDescent="0.25">
      <c r="A1561" s="21">
        <v>800173155</v>
      </c>
      <c r="B1561" s="18" t="s">
        <v>341</v>
      </c>
      <c r="C1561" s="18"/>
      <c r="D1561" s="18" t="s">
        <v>222</v>
      </c>
      <c r="E1561" s="18" t="s">
        <v>228</v>
      </c>
      <c r="F1561" s="18" t="s">
        <v>335</v>
      </c>
      <c r="G1561" s="22">
        <v>2016</v>
      </c>
      <c r="H1561" s="23">
        <v>43100</v>
      </c>
      <c r="I1561" s="18"/>
      <c r="J1561" s="18"/>
      <c r="K1561" s="21" t="s">
        <v>3</v>
      </c>
      <c r="L1561" s="21" t="str">
        <f>IFERROR(VLOOKUP(K1561,ORDEN_ERI!A:C,2,0),0)</f>
        <v>Ganancia bruta</v>
      </c>
      <c r="M1561" s="21">
        <f>IFERROR(VLOOKUP(K1561,ORDEN_ERI!A:C,3,0),0)</f>
        <v>3</v>
      </c>
      <c r="N1561" s="30">
        <v>69778628</v>
      </c>
    </row>
    <row r="1562" spans="1:14" x14ac:dyDescent="0.25">
      <c r="A1562" s="21">
        <v>800173155</v>
      </c>
      <c r="B1562" s="18" t="s">
        <v>341</v>
      </c>
      <c r="C1562" s="18"/>
      <c r="D1562" s="18" t="s">
        <v>222</v>
      </c>
      <c r="E1562" s="18" t="s">
        <v>228</v>
      </c>
      <c r="F1562" s="18" t="s">
        <v>335</v>
      </c>
      <c r="G1562" s="22">
        <v>2017</v>
      </c>
      <c r="H1562" s="23">
        <v>43100</v>
      </c>
      <c r="I1562" s="18"/>
      <c r="J1562" s="18"/>
      <c r="K1562" s="21" t="s">
        <v>3</v>
      </c>
      <c r="L1562" s="21" t="str">
        <f>IFERROR(VLOOKUP(K1562,ORDEN_ERI!A:C,2,0),0)</f>
        <v>Ganancia bruta</v>
      </c>
      <c r="M1562" s="21">
        <f>IFERROR(VLOOKUP(K1562,ORDEN_ERI!A:C,3,0),0)</f>
        <v>3</v>
      </c>
      <c r="N1562" s="30">
        <v>69994414</v>
      </c>
    </row>
    <row r="1563" spans="1:14" x14ac:dyDescent="0.25">
      <c r="A1563" s="21">
        <v>800173155</v>
      </c>
      <c r="B1563" s="18" t="s">
        <v>341</v>
      </c>
      <c r="C1563" s="18"/>
      <c r="D1563" s="18" t="s">
        <v>222</v>
      </c>
      <c r="E1563" s="18" t="s">
        <v>228</v>
      </c>
      <c r="F1563" s="18" t="s">
        <v>335</v>
      </c>
      <c r="G1563" s="22">
        <v>2016</v>
      </c>
      <c r="H1563" s="23">
        <v>43100</v>
      </c>
      <c r="I1563" s="18"/>
      <c r="J1563" s="18"/>
      <c r="K1563" s="21" t="s">
        <v>4</v>
      </c>
      <c r="L1563" s="21" t="str">
        <f>IFERROR(VLOOKUP(K1563,ORDEN_ERI!A:C,2,0),0)</f>
        <v>Otros ingresos</v>
      </c>
      <c r="M1563" s="21">
        <f>IFERROR(VLOOKUP(K1563,ORDEN_ERI!A:C,3,0),0)</f>
        <v>9</v>
      </c>
      <c r="N1563" s="30">
        <v>4348149</v>
      </c>
    </row>
    <row r="1564" spans="1:14" x14ac:dyDescent="0.25">
      <c r="A1564" s="21">
        <v>800173155</v>
      </c>
      <c r="B1564" s="18" t="s">
        <v>341</v>
      </c>
      <c r="C1564" s="18"/>
      <c r="D1564" s="18" t="s">
        <v>222</v>
      </c>
      <c r="E1564" s="18" t="s">
        <v>228</v>
      </c>
      <c r="F1564" s="18" t="s">
        <v>335</v>
      </c>
      <c r="G1564" s="22">
        <v>2017</v>
      </c>
      <c r="H1564" s="23">
        <v>43100</v>
      </c>
      <c r="I1564" s="18"/>
      <c r="J1564" s="18"/>
      <c r="K1564" s="21" t="s">
        <v>4</v>
      </c>
      <c r="L1564" s="21" t="str">
        <f>IFERROR(VLOOKUP(K1564,ORDEN_ERI!A:C,2,0),0)</f>
        <v>Otros ingresos</v>
      </c>
      <c r="M1564" s="21">
        <f>IFERROR(VLOOKUP(K1564,ORDEN_ERI!A:C,3,0),0)</f>
        <v>9</v>
      </c>
      <c r="N1564" s="30">
        <v>5937752</v>
      </c>
    </row>
    <row r="1565" spans="1:14" x14ac:dyDescent="0.25">
      <c r="A1565" s="21">
        <v>800173155</v>
      </c>
      <c r="B1565" s="18" t="s">
        <v>341</v>
      </c>
      <c r="C1565" s="18"/>
      <c r="D1565" s="18" t="s">
        <v>222</v>
      </c>
      <c r="E1565" s="18" t="s">
        <v>228</v>
      </c>
      <c r="F1565" s="18" t="s">
        <v>335</v>
      </c>
      <c r="G1565" s="22">
        <v>2016</v>
      </c>
      <c r="H1565" s="23">
        <v>43100</v>
      </c>
      <c r="I1565" s="18"/>
      <c r="J1565" s="18"/>
      <c r="K1565" s="21" t="s">
        <v>394</v>
      </c>
      <c r="L1565" s="21" t="str">
        <f>IFERROR(VLOOKUP(K1565,ORDEN_ERI!A:C,2,0),0)</f>
        <v>Costos de distribución</v>
      </c>
      <c r="M1565" s="21">
        <f>IFERROR(VLOOKUP(K1565,ORDEN_ERI!A:C,3,0),0)</f>
        <v>7</v>
      </c>
      <c r="N1565" s="30">
        <v>4666475</v>
      </c>
    </row>
    <row r="1566" spans="1:14" x14ac:dyDescent="0.25">
      <c r="A1566" s="21">
        <v>800173155</v>
      </c>
      <c r="B1566" s="18" t="s">
        <v>341</v>
      </c>
      <c r="C1566" s="18"/>
      <c r="D1566" s="18" t="s">
        <v>222</v>
      </c>
      <c r="E1566" s="18" t="s">
        <v>228</v>
      </c>
      <c r="F1566" s="18" t="s">
        <v>335</v>
      </c>
      <c r="G1566" s="22">
        <v>2017</v>
      </c>
      <c r="H1566" s="23">
        <v>43100</v>
      </c>
      <c r="I1566" s="18"/>
      <c r="J1566" s="18"/>
      <c r="K1566" s="21" t="s">
        <v>394</v>
      </c>
      <c r="L1566" s="21" t="str">
        <f>IFERROR(VLOOKUP(K1566,ORDEN_ERI!A:C,2,0),0)</f>
        <v>Costos de distribución</v>
      </c>
      <c r="M1566" s="21">
        <f>IFERROR(VLOOKUP(K1566,ORDEN_ERI!A:C,3,0),0)</f>
        <v>7</v>
      </c>
      <c r="N1566" s="30">
        <v>4323064</v>
      </c>
    </row>
    <row r="1567" spans="1:14" x14ac:dyDescent="0.25">
      <c r="A1567" s="21">
        <v>800173155</v>
      </c>
      <c r="B1567" s="18" t="s">
        <v>341</v>
      </c>
      <c r="C1567" s="18"/>
      <c r="D1567" s="18" t="s">
        <v>222</v>
      </c>
      <c r="E1567" s="18" t="s">
        <v>228</v>
      </c>
      <c r="F1567" s="18" t="s">
        <v>335</v>
      </c>
      <c r="G1567" s="22">
        <v>2016</v>
      </c>
      <c r="H1567" s="23">
        <v>43100</v>
      </c>
      <c r="I1567" s="18"/>
      <c r="J1567" s="18"/>
      <c r="K1567" s="21" t="s">
        <v>6</v>
      </c>
      <c r="L1567" s="21" t="str">
        <f>IFERROR(VLOOKUP(K1567,ORDEN_ERI!A:C,2,0),0)</f>
        <v>Gastos de administración</v>
      </c>
      <c r="M1567" s="21">
        <f>IFERROR(VLOOKUP(K1567,ORDEN_ERI!A:C,3,0),0)</f>
        <v>4</v>
      </c>
      <c r="N1567" s="30">
        <v>18940740</v>
      </c>
    </row>
    <row r="1568" spans="1:14" x14ac:dyDescent="0.25">
      <c r="A1568" s="21">
        <v>800173155</v>
      </c>
      <c r="B1568" s="18" t="s">
        <v>341</v>
      </c>
      <c r="C1568" s="18"/>
      <c r="D1568" s="18" t="s">
        <v>222</v>
      </c>
      <c r="E1568" s="18" t="s">
        <v>228</v>
      </c>
      <c r="F1568" s="18" t="s">
        <v>335</v>
      </c>
      <c r="G1568" s="22">
        <v>2017</v>
      </c>
      <c r="H1568" s="23">
        <v>43100</v>
      </c>
      <c r="I1568" s="18"/>
      <c r="J1568" s="18"/>
      <c r="K1568" s="21" t="s">
        <v>6</v>
      </c>
      <c r="L1568" s="21" t="str">
        <f>IFERROR(VLOOKUP(K1568,ORDEN_ERI!A:C,2,0),0)</f>
        <v>Gastos de administración</v>
      </c>
      <c r="M1568" s="21">
        <f>IFERROR(VLOOKUP(K1568,ORDEN_ERI!A:C,3,0),0)</f>
        <v>4</v>
      </c>
      <c r="N1568" s="30">
        <v>14100429</v>
      </c>
    </row>
    <row r="1569" spans="1:14" x14ac:dyDescent="0.25">
      <c r="A1569" s="21">
        <v>800173155</v>
      </c>
      <c r="B1569" s="18" t="s">
        <v>341</v>
      </c>
      <c r="C1569" s="18"/>
      <c r="D1569" s="18" t="s">
        <v>222</v>
      </c>
      <c r="E1569" s="18" t="s">
        <v>228</v>
      </c>
      <c r="F1569" s="18" t="s">
        <v>335</v>
      </c>
      <c r="G1569" s="22">
        <v>2016</v>
      </c>
      <c r="H1569" s="23">
        <v>43100</v>
      </c>
      <c r="I1569" s="18"/>
      <c r="J1569" s="18"/>
      <c r="K1569" s="21" t="s">
        <v>395</v>
      </c>
      <c r="L1569" s="21" t="str">
        <f>IFERROR(VLOOKUP(K1569,ORDEN_ERI!A:C,2,0),0)</f>
        <v>Otros gastos, por función</v>
      </c>
      <c r="M1569" s="21">
        <f>IFERROR(VLOOKUP(K1569,ORDEN_ERI!A:C,3,0),0)</f>
        <v>6</v>
      </c>
      <c r="N1569" s="30">
        <v>8720032</v>
      </c>
    </row>
    <row r="1570" spans="1:14" x14ac:dyDescent="0.25">
      <c r="A1570" s="21">
        <v>800173155</v>
      </c>
      <c r="B1570" s="18" t="s">
        <v>341</v>
      </c>
      <c r="C1570" s="18"/>
      <c r="D1570" s="18" t="s">
        <v>222</v>
      </c>
      <c r="E1570" s="18" t="s">
        <v>228</v>
      </c>
      <c r="F1570" s="18" t="s">
        <v>335</v>
      </c>
      <c r="G1570" s="22">
        <v>2017</v>
      </c>
      <c r="H1570" s="23">
        <v>43100</v>
      </c>
      <c r="I1570" s="18"/>
      <c r="J1570" s="18"/>
      <c r="K1570" s="21" t="s">
        <v>395</v>
      </c>
      <c r="L1570" s="21" t="str">
        <f>IFERROR(VLOOKUP(K1570,ORDEN_ERI!A:C,2,0),0)</f>
        <v>Otros gastos, por función</v>
      </c>
      <c r="M1570" s="21">
        <f>IFERROR(VLOOKUP(K1570,ORDEN_ERI!A:C,3,0),0)</f>
        <v>6</v>
      </c>
      <c r="N1570" s="30">
        <v>3354712</v>
      </c>
    </row>
    <row r="1571" spans="1:14" x14ac:dyDescent="0.25">
      <c r="A1571" s="21">
        <v>800173155</v>
      </c>
      <c r="B1571" s="18" t="s">
        <v>341</v>
      </c>
      <c r="C1571" s="18"/>
      <c r="D1571" s="18" t="s">
        <v>222</v>
      </c>
      <c r="E1571" s="18" t="s">
        <v>228</v>
      </c>
      <c r="F1571" s="18" t="s">
        <v>335</v>
      </c>
      <c r="G1571" s="22">
        <v>2016</v>
      </c>
      <c r="H1571" s="23">
        <v>43100</v>
      </c>
      <c r="I1571" s="18"/>
      <c r="J1571" s="18"/>
      <c r="K1571" s="21" t="s">
        <v>8</v>
      </c>
      <c r="L1571" s="21" t="str">
        <f>IFERROR(VLOOKUP(K1571,ORDEN_ERI!A:C,2,0),0)</f>
        <v>Ganancia (pérdida) por actividades de operación</v>
      </c>
      <c r="M1571" s="21">
        <f>IFERROR(VLOOKUP(K1571,ORDEN_ERI!A:C,3,0),0)</f>
        <v>11</v>
      </c>
      <c r="N1571" s="30">
        <v>41799530</v>
      </c>
    </row>
    <row r="1572" spans="1:14" x14ac:dyDescent="0.25">
      <c r="A1572" s="21">
        <v>800173155</v>
      </c>
      <c r="B1572" s="18" t="s">
        <v>341</v>
      </c>
      <c r="C1572" s="18"/>
      <c r="D1572" s="18" t="s">
        <v>222</v>
      </c>
      <c r="E1572" s="18" t="s">
        <v>228</v>
      </c>
      <c r="F1572" s="18" t="s">
        <v>335</v>
      </c>
      <c r="G1572" s="22">
        <v>2017</v>
      </c>
      <c r="H1572" s="23">
        <v>43100</v>
      </c>
      <c r="I1572" s="18"/>
      <c r="J1572" s="18"/>
      <c r="K1572" s="21" t="s">
        <v>8</v>
      </c>
      <c r="L1572" s="21" t="str">
        <f>IFERROR(VLOOKUP(K1572,ORDEN_ERI!A:C,2,0),0)</f>
        <v>Ganancia (pérdida) por actividades de operación</v>
      </c>
      <c r="M1572" s="21">
        <f>IFERROR(VLOOKUP(K1572,ORDEN_ERI!A:C,3,0),0)</f>
        <v>11</v>
      </c>
      <c r="N1572" s="30">
        <v>54153961</v>
      </c>
    </row>
    <row r="1573" spans="1:14" x14ac:dyDescent="0.25">
      <c r="A1573" s="21">
        <v>800173155</v>
      </c>
      <c r="B1573" s="18" t="s">
        <v>341</v>
      </c>
      <c r="C1573" s="18"/>
      <c r="D1573" s="18" t="s">
        <v>222</v>
      </c>
      <c r="E1573" s="18" t="s">
        <v>228</v>
      </c>
      <c r="F1573" s="18" t="s">
        <v>335</v>
      </c>
      <c r="G1573" s="22">
        <v>2016</v>
      </c>
      <c r="H1573" s="23">
        <v>43100</v>
      </c>
      <c r="I1573" s="18"/>
      <c r="J1573" s="18"/>
      <c r="K1573" s="21" t="s">
        <v>10</v>
      </c>
      <c r="L1573" s="21" t="str">
        <f>IFERROR(VLOOKUP(K1573,ORDEN_ERI!A:C,2,0),0)</f>
        <v>Costos financieros</v>
      </c>
      <c r="M1573" s="21">
        <f>IFERROR(VLOOKUP(K1573,ORDEN_ERI!A:C,3,0),0)</f>
        <v>14</v>
      </c>
      <c r="N1573" s="30">
        <v>5147925</v>
      </c>
    </row>
    <row r="1574" spans="1:14" x14ac:dyDescent="0.25">
      <c r="A1574" s="21">
        <v>800173155</v>
      </c>
      <c r="B1574" s="18" t="s">
        <v>341</v>
      </c>
      <c r="C1574" s="18"/>
      <c r="D1574" s="18" t="s">
        <v>222</v>
      </c>
      <c r="E1574" s="18" t="s">
        <v>228</v>
      </c>
      <c r="F1574" s="18" t="s">
        <v>335</v>
      </c>
      <c r="G1574" s="22">
        <v>2017</v>
      </c>
      <c r="H1574" s="23">
        <v>43100</v>
      </c>
      <c r="I1574" s="18"/>
      <c r="J1574" s="18"/>
      <c r="K1574" s="21" t="s">
        <v>10</v>
      </c>
      <c r="L1574" s="21" t="str">
        <f>IFERROR(VLOOKUP(K1574,ORDEN_ERI!A:C,2,0),0)</f>
        <v>Costos financieros</v>
      </c>
      <c r="M1574" s="21">
        <f>IFERROR(VLOOKUP(K1574,ORDEN_ERI!A:C,3,0),0)</f>
        <v>14</v>
      </c>
      <c r="N1574" s="30">
        <v>5829693</v>
      </c>
    </row>
    <row r="1575" spans="1:14" x14ac:dyDescent="0.25">
      <c r="A1575" s="21">
        <v>800173155</v>
      </c>
      <c r="B1575" s="18" t="s">
        <v>341</v>
      </c>
      <c r="C1575" s="18"/>
      <c r="D1575" s="18" t="s">
        <v>222</v>
      </c>
      <c r="E1575" s="18" t="s">
        <v>228</v>
      </c>
      <c r="F1575" s="18" t="s">
        <v>335</v>
      </c>
      <c r="G1575" s="22">
        <v>2016</v>
      </c>
      <c r="H1575" s="23">
        <v>43100</v>
      </c>
      <c r="I1575" s="18"/>
      <c r="J1575" s="18"/>
      <c r="K1575" s="21" t="s">
        <v>11</v>
      </c>
      <c r="L1575" s="21" t="str">
        <f>IFERROR(VLOOKUP(K1575,ORDEN_ERI!A:C,2,0),0)</f>
        <v>Ganancia (pérdida), antes de impuestos</v>
      </c>
      <c r="M1575" s="21">
        <f>IFERROR(VLOOKUP(K1575,ORDEN_ERI!A:C,3,0),0)</f>
        <v>23</v>
      </c>
      <c r="N1575" s="30">
        <v>36651605</v>
      </c>
    </row>
    <row r="1576" spans="1:14" x14ac:dyDescent="0.25">
      <c r="A1576" s="21">
        <v>800173155</v>
      </c>
      <c r="B1576" s="18" t="s">
        <v>341</v>
      </c>
      <c r="C1576" s="18"/>
      <c r="D1576" s="18" t="s">
        <v>222</v>
      </c>
      <c r="E1576" s="18" t="s">
        <v>228</v>
      </c>
      <c r="F1576" s="18" t="s">
        <v>335</v>
      </c>
      <c r="G1576" s="22">
        <v>2017</v>
      </c>
      <c r="H1576" s="23">
        <v>43100</v>
      </c>
      <c r="I1576" s="18"/>
      <c r="J1576" s="18"/>
      <c r="K1576" s="21" t="s">
        <v>11</v>
      </c>
      <c r="L1576" s="21" t="str">
        <f>IFERROR(VLOOKUP(K1576,ORDEN_ERI!A:C,2,0),0)</f>
        <v>Ganancia (pérdida), antes de impuestos</v>
      </c>
      <c r="M1576" s="21">
        <f>IFERROR(VLOOKUP(K1576,ORDEN_ERI!A:C,3,0),0)</f>
        <v>23</v>
      </c>
      <c r="N1576" s="30">
        <v>48324268</v>
      </c>
    </row>
    <row r="1577" spans="1:14" x14ac:dyDescent="0.25">
      <c r="A1577" s="21">
        <v>800173155</v>
      </c>
      <c r="B1577" s="18" t="s">
        <v>341</v>
      </c>
      <c r="C1577" s="18"/>
      <c r="D1577" s="18" t="s">
        <v>222</v>
      </c>
      <c r="E1577" s="18" t="s">
        <v>228</v>
      </c>
      <c r="F1577" s="18" t="s">
        <v>335</v>
      </c>
      <c r="G1577" s="22">
        <v>2016</v>
      </c>
      <c r="H1577" s="23">
        <v>43100</v>
      </c>
      <c r="I1577" s="18"/>
      <c r="J1577" s="18"/>
      <c r="K1577" s="21" t="s">
        <v>397</v>
      </c>
      <c r="L1577" s="21" t="str">
        <f>IFERROR(VLOOKUP(K1577,ORDEN_ERI!A:C,2,0),0)</f>
        <v>Gasto (ingreso) por impuestos, operaciones continuadas</v>
      </c>
      <c r="M1577" s="21">
        <f>IFERROR(VLOOKUP(K1577,ORDEN_ERI!A:C,3,0),0)</f>
        <v>24</v>
      </c>
      <c r="N1577" s="30">
        <v>13751994</v>
      </c>
    </row>
    <row r="1578" spans="1:14" x14ac:dyDescent="0.25">
      <c r="A1578" s="21">
        <v>800173155</v>
      </c>
      <c r="B1578" s="18" t="s">
        <v>341</v>
      </c>
      <c r="C1578" s="18"/>
      <c r="D1578" s="18" t="s">
        <v>222</v>
      </c>
      <c r="E1578" s="18" t="s">
        <v>228</v>
      </c>
      <c r="F1578" s="18" t="s">
        <v>335</v>
      </c>
      <c r="G1578" s="22">
        <v>2017</v>
      </c>
      <c r="H1578" s="23">
        <v>43100</v>
      </c>
      <c r="I1578" s="18"/>
      <c r="J1578" s="18"/>
      <c r="K1578" s="21" t="s">
        <v>397</v>
      </c>
      <c r="L1578" s="21" t="str">
        <f>IFERROR(VLOOKUP(K1578,ORDEN_ERI!A:C,2,0),0)</f>
        <v>Gasto (ingreso) por impuestos, operaciones continuadas</v>
      </c>
      <c r="M1578" s="21">
        <f>IFERROR(VLOOKUP(K1578,ORDEN_ERI!A:C,3,0),0)</f>
        <v>24</v>
      </c>
      <c r="N1578" s="30">
        <v>19172500</v>
      </c>
    </row>
    <row r="1579" spans="1:14" x14ac:dyDescent="0.25">
      <c r="A1579" s="21">
        <v>800173155</v>
      </c>
      <c r="B1579" s="18" t="s">
        <v>341</v>
      </c>
      <c r="C1579" s="18"/>
      <c r="D1579" s="18" t="s">
        <v>222</v>
      </c>
      <c r="E1579" s="18" t="s">
        <v>228</v>
      </c>
      <c r="F1579" s="18" t="s">
        <v>335</v>
      </c>
      <c r="G1579" s="22">
        <v>2016</v>
      </c>
      <c r="H1579" s="23">
        <v>43100</v>
      </c>
      <c r="I1579" s="18"/>
      <c r="J1579" s="18"/>
      <c r="K1579" s="21" t="s">
        <v>12</v>
      </c>
      <c r="L1579" s="21" t="str">
        <f>IFERROR(VLOOKUP(K1579,ORDEN_ERI!A:C,2,0),0)</f>
        <v>Ganancia (pérdida) operaciones continuadas</v>
      </c>
      <c r="M1579" s="21">
        <f>IFERROR(VLOOKUP(K1579,ORDEN_ERI!A:C,3,0),0)</f>
        <v>26</v>
      </c>
      <c r="N1579" s="30">
        <v>22899611</v>
      </c>
    </row>
    <row r="1580" spans="1:14" x14ac:dyDescent="0.25">
      <c r="A1580" s="21">
        <v>800173155</v>
      </c>
      <c r="B1580" s="18" t="s">
        <v>341</v>
      </c>
      <c r="C1580" s="18"/>
      <c r="D1580" s="18" t="s">
        <v>222</v>
      </c>
      <c r="E1580" s="18" t="s">
        <v>228</v>
      </c>
      <c r="F1580" s="18" t="s">
        <v>335</v>
      </c>
      <c r="G1580" s="22">
        <v>2017</v>
      </c>
      <c r="H1580" s="23">
        <v>43100</v>
      </c>
      <c r="I1580" s="18"/>
      <c r="J1580" s="18"/>
      <c r="K1580" s="21" t="s">
        <v>12</v>
      </c>
      <c r="L1580" s="21" t="str">
        <f>IFERROR(VLOOKUP(K1580,ORDEN_ERI!A:C,2,0),0)</f>
        <v>Ganancia (pérdida) operaciones continuadas</v>
      </c>
      <c r="M1580" s="21">
        <f>IFERROR(VLOOKUP(K1580,ORDEN_ERI!A:C,3,0),0)</f>
        <v>26</v>
      </c>
      <c r="N1580" s="30">
        <v>29151768</v>
      </c>
    </row>
    <row r="1581" spans="1:14" x14ac:dyDescent="0.25">
      <c r="A1581" s="21">
        <v>800173155</v>
      </c>
      <c r="B1581" s="18" t="s">
        <v>341</v>
      </c>
      <c r="C1581" s="18"/>
      <c r="D1581" s="18" t="s">
        <v>222</v>
      </c>
      <c r="E1581" s="18" t="s">
        <v>228</v>
      </c>
      <c r="F1581" s="18" t="s">
        <v>335</v>
      </c>
      <c r="G1581" s="22">
        <v>2016</v>
      </c>
      <c r="H1581" s="23">
        <v>43100</v>
      </c>
      <c r="I1581" s="18"/>
      <c r="J1581" s="18"/>
      <c r="K1581" s="21" t="s">
        <v>13</v>
      </c>
      <c r="L1581" s="21" t="str">
        <f>IFERROR(VLOOKUP(K1581,ORDEN_ERI!A:C,2,0),0)</f>
        <v>Ganancia (pérdida)</v>
      </c>
      <c r="M1581" s="21">
        <f>IFERROR(VLOOKUP(K1581,ORDEN_ERI!A:C,3,0),0)</f>
        <v>28</v>
      </c>
      <c r="N1581" s="30">
        <v>22899611</v>
      </c>
    </row>
    <row r="1582" spans="1:14" x14ac:dyDescent="0.25">
      <c r="A1582" s="21">
        <v>800173155</v>
      </c>
      <c r="B1582" s="18" t="s">
        <v>341</v>
      </c>
      <c r="C1582" s="18"/>
      <c r="D1582" s="18" t="s">
        <v>222</v>
      </c>
      <c r="E1582" s="18" t="s">
        <v>228</v>
      </c>
      <c r="F1582" s="18" t="s">
        <v>335</v>
      </c>
      <c r="G1582" s="22">
        <v>2017</v>
      </c>
      <c r="H1582" s="23">
        <v>43100</v>
      </c>
      <c r="I1582" s="18"/>
      <c r="J1582" s="18"/>
      <c r="K1582" s="21" t="s">
        <v>13</v>
      </c>
      <c r="L1582" s="21" t="str">
        <f>IFERROR(VLOOKUP(K1582,ORDEN_ERI!A:C,2,0),0)</f>
        <v>Ganancia (pérdida)</v>
      </c>
      <c r="M1582" s="21">
        <f>IFERROR(VLOOKUP(K1582,ORDEN_ERI!A:C,3,0),0)</f>
        <v>28</v>
      </c>
      <c r="N1582" s="30">
        <v>29151768</v>
      </c>
    </row>
    <row r="1583" spans="1:14" x14ac:dyDescent="0.25">
      <c r="A1583" s="21">
        <v>800200598</v>
      </c>
      <c r="B1583" s="18" t="s">
        <v>345</v>
      </c>
      <c r="C1583" s="18"/>
      <c r="D1583" s="18" t="s">
        <v>230</v>
      </c>
      <c r="E1583" s="18" t="s">
        <v>228</v>
      </c>
      <c r="F1583" s="18" t="s">
        <v>335</v>
      </c>
      <c r="G1583" s="22">
        <v>2016</v>
      </c>
      <c r="H1583" s="26">
        <v>43100</v>
      </c>
      <c r="I1583" s="18"/>
      <c r="J1583" s="18"/>
      <c r="K1583" s="21" t="s">
        <v>1</v>
      </c>
      <c r="L1583" s="21" t="str">
        <f>IFERROR(VLOOKUP(K1583,ORDEN_ERI!A:C,2,0),0)</f>
        <v>Ingresos de actividades ordinarias</v>
      </c>
      <c r="M1583" s="21">
        <f>IFERROR(VLOOKUP(K1583,ORDEN_ERI!A:C,3,0),0)</f>
        <v>1</v>
      </c>
      <c r="N1583" s="30">
        <v>248359290</v>
      </c>
    </row>
    <row r="1584" spans="1:14" x14ac:dyDescent="0.25">
      <c r="A1584" s="21">
        <v>800200598</v>
      </c>
      <c r="B1584" s="18" t="s">
        <v>345</v>
      </c>
      <c r="C1584" s="18"/>
      <c r="D1584" s="18" t="s">
        <v>230</v>
      </c>
      <c r="E1584" s="18" t="s">
        <v>228</v>
      </c>
      <c r="F1584" s="18" t="s">
        <v>335</v>
      </c>
      <c r="G1584" s="22">
        <v>2017</v>
      </c>
      <c r="H1584" s="26">
        <v>43100</v>
      </c>
      <c r="I1584" s="18"/>
      <c r="J1584" s="18"/>
      <c r="K1584" s="21" t="s">
        <v>1</v>
      </c>
      <c r="L1584" s="21" t="str">
        <f>IFERROR(VLOOKUP(K1584,ORDEN_ERI!A:C,2,0),0)</f>
        <v>Ingresos de actividades ordinarias</v>
      </c>
      <c r="M1584" s="21">
        <f>IFERROR(VLOOKUP(K1584,ORDEN_ERI!A:C,3,0),0)</f>
        <v>1</v>
      </c>
      <c r="N1584" s="30">
        <v>270865703</v>
      </c>
    </row>
    <row r="1585" spans="1:14" x14ac:dyDescent="0.25">
      <c r="A1585" s="21">
        <v>800200598</v>
      </c>
      <c r="B1585" s="18" t="s">
        <v>345</v>
      </c>
      <c r="C1585" s="18"/>
      <c r="D1585" s="18" t="s">
        <v>230</v>
      </c>
      <c r="E1585" s="18" t="s">
        <v>228</v>
      </c>
      <c r="F1585" s="18" t="s">
        <v>335</v>
      </c>
      <c r="G1585" s="22">
        <v>2016</v>
      </c>
      <c r="H1585" s="26">
        <v>43100</v>
      </c>
      <c r="I1585" s="18"/>
      <c r="J1585" s="18"/>
      <c r="K1585" s="21" t="s">
        <v>2</v>
      </c>
      <c r="L1585" s="21" t="str">
        <f>IFERROR(VLOOKUP(K1585,ORDEN_ERI!A:C,2,0),0)</f>
        <v>Costo de ventas</v>
      </c>
      <c r="M1585" s="21">
        <f>IFERROR(VLOOKUP(K1585,ORDEN_ERI!A:C,3,0),0)</f>
        <v>2</v>
      </c>
      <c r="N1585" s="30">
        <v>211366830</v>
      </c>
    </row>
    <row r="1586" spans="1:14" x14ac:dyDescent="0.25">
      <c r="A1586" s="21">
        <v>800200598</v>
      </c>
      <c r="B1586" s="18" t="s">
        <v>345</v>
      </c>
      <c r="C1586" s="18"/>
      <c r="D1586" s="18" t="s">
        <v>230</v>
      </c>
      <c r="E1586" s="18" t="s">
        <v>228</v>
      </c>
      <c r="F1586" s="18" t="s">
        <v>335</v>
      </c>
      <c r="G1586" s="22">
        <v>2017</v>
      </c>
      <c r="H1586" s="26">
        <v>43100</v>
      </c>
      <c r="I1586" s="18"/>
      <c r="J1586" s="18"/>
      <c r="K1586" s="21" t="s">
        <v>2</v>
      </c>
      <c r="L1586" s="21" t="str">
        <f>IFERROR(VLOOKUP(K1586,ORDEN_ERI!A:C,2,0),0)</f>
        <v>Costo de ventas</v>
      </c>
      <c r="M1586" s="21">
        <f>IFERROR(VLOOKUP(K1586,ORDEN_ERI!A:C,3,0),0)</f>
        <v>2</v>
      </c>
      <c r="N1586" s="30">
        <v>231002862</v>
      </c>
    </row>
    <row r="1587" spans="1:14" x14ac:dyDescent="0.25">
      <c r="A1587" s="21">
        <v>800200598</v>
      </c>
      <c r="B1587" s="18" t="s">
        <v>345</v>
      </c>
      <c r="C1587" s="18"/>
      <c r="D1587" s="18" t="s">
        <v>230</v>
      </c>
      <c r="E1587" s="18" t="s">
        <v>228</v>
      </c>
      <c r="F1587" s="18" t="s">
        <v>335</v>
      </c>
      <c r="G1587" s="22">
        <v>2016</v>
      </c>
      <c r="H1587" s="26">
        <v>43100</v>
      </c>
      <c r="I1587" s="18"/>
      <c r="J1587" s="18"/>
      <c r="K1587" s="21" t="s">
        <v>3</v>
      </c>
      <c r="L1587" s="21" t="str">
        <f>IFERROR(VLOOKUP(K1587,ORDEN_ERI!A:C,2,0),0)</f>
        <v>Ganancia bruta</v>
      </c>
      <c r="M1587" s="21">
        <f>IFERROR(VLOOKUP(K1587,ORDEN_ERI!A:C,3,0),0)</f>
        <v>3</v>
      </c>
      <c r="N1587" s="30">
        <v>36992460</v>
      </c>
    </row>
    <row r="1588" spans="1:14" x14ac:dyDescent="0.25">
      <c r="A1588" s="21">
        <v>800200598</v>
      </c>
      <c r="B1588" s="18" t="s">
        <v>345</v>
      </c>
      <c r="C1588" s="18"/>
      <c r="D1588" s="18" t="s">
        <v>230</v>
      </c>
      <c r="E1588" s="18" t="s">
        <v>228</v>
      </c>
      <c r="F1588" s="18" t="s">
        <v>335</v>
      </c>
      <c r="G1588" s="22">
        <v>2017</v>
      </c>
      <c r="H1588" s="26">
        <v>43100</v>
      </c>
      <c r="I1588" s="18"/>
      <c r="J1588" s="18"/>
      <c r="K1588" s="21" t="s">
        <v>3</v>
      </c>
      <c r="L1588" s="21" t="str">
        <f>IFERROR(VLOOKUP(K1588,ORDEN_ERI!A:C,2,0),0)</f>
        <v>Ganancia bruta</v>
      </c>
      <c r="M1588" s="21">
        <f>IFERROR(VLOOKUP(K1588,ORDEN_ERI!A:C,3,0),0)</f>
        <v>3</v>
      </c>
      <c r="N1588" s="30">
        <v>39862841</v>
      </c>
    </row>
    <row r="1589" spans="1:14" x14ac:dyDescent="0.25">
      <c r="A1589" s="21">
        <v>800200598</v>
      </c>
      <c r="B1589" s="18" t="s">
        <v>345</v>
      </c>
      <c r="C1589" s="18"/>
      <c r="D1589" s="18" t="s">
        <v>230</v>
      </c>
      <c r="E1589" s="18" t="s">
        <v>228</v>
      </c>
      <c r="F1589" s="18" t="s">
        <v>335</v>
      </c>
      <c r="G1589" s="22">
        <v>2016</v>
      </c>
      <c r="H1589" s="26">
        <v>43100</v>
      </c>
      <c r="I1589" s="18"/>
      <c r="J1589" s="18"/>
      <c r="K1589" s="21" t="s">
        <v>4</v>
      </c>
      <c r="L1589" s="21" t="str">
        <f>IFERROR(VLOOKUP(K1589,ORDEN_ERI!A:C,2,0),0)</f>
        <v>Otros ingresos</v>
      </c>
      <c r="M1589" s="21">
        <f>IFERROR(VLOOKUP(K1589,ORDEN_ERI!A:C,3,0),0)</f>
        <v>9</v>
      </c>
      <c r="N1589" s="30">
        <v>299326</v>
      </c>
    </row>
    <row r="1590" spans="1:14" x14ac:dyDescent="0.25">
      <c r="A1590" s="21">
        <v>800200598</v>
      </c>
      <c r="B1590" s="18" t="s">
        <v>345</v>
      </c>
      <c r="C1590" s="18"/>
      <c r="D1590" s="18" t="s">
        <v>230</v>
      </c>
      <c r="E1590" s="18" t="s">
        <v>228</v>
      </c>
      <c r="F1590" s="18" t="s">
        <v>335</v>
      </c>
      <c r="G1590" s="22">
        <v>2017</v>
      </c>
      <c r="H1590" s="26">
        <v>43100</v>
      </c>
      <c r="I1590" s="18"/>
      <c r="J1590" s="18"/>
      <c r="K1590" s="21" t="s">
        <v>4</v>
      </c>
      <c r="L1590" s="21" t="str">
        <f>IFERROR(VLOOKUP(K1590,ORDEN_ERI!A:C,2,0),0)</f>
        <v>Otros ingresos</v>
      </c>
      <c r="M1590" s="21">
        <f>IFERROR(VLOOKUP(K1590,ORDEN_ERI!A:C,3,0),0)</f>
        <v>9</v>
      </c>
      <c r="N1590" s="30">
        <v>975814</v>
      </c>
    </row>
    <row r="1591" spans="1:14" x14ac:dyDescent="0.25">
      <c r="A1591" s="21">
        <v>800200598</v>
      </c>
      <c r="B1591" s="18" t="s">
        <v>345</v>
      </c>
      <c r="C1591" s="18"/>
      <c r="D1591" s="18" t="s">
        <v>230</v>
      </c>
      <c r="E1591" s="18" t="s">
        <v>228</v>
      </c>
      <c r="F1591" s="18" t="s">
        <v>335</v>
      </c>
      <c r="G1591" s="22">
        <v>2016</v>
      </c>
      <c r="H1591" s="26">
        <v>43100</v>
      </c>
      <c r="I1591" s="18"/>
      <c r="J1591" s="18"/>
      <c r="K1591" s="21" t="s">
        <v>6</v>
      </c>
      <c r="L1591" s="21" t="str">
        <f>IFERROR(VLOOKUP(K1591,ORDEN_ERI!A:C,2,0),0)</f>
        <v>Gastos de administración</v>
      </c>
      <c r="M1591" s="21">
        <f>IFERROR(VLOOKUP(K1591,ORDEN_ERI!A:C,3,0),0)</f>
        <v>4</v>
      </c>
      <c r="N1591" s="30">
        <v>19372302</v>
      </c>
    </row>
    <row r="1592" spans="1:14" x14ac:dyDescent="0.25">
      <c r="A1592" s="21">
        <v>800200598</v>
      </c>
      <c r="B1592" s="18" t="s">
        <v>345</v>
      </c>
      <c r="C1592" s="18"/>
      <c r="D1592" s="18" t="s">
        <v>230</v>
      </c>
      <c r="E1592" s="18" t="s">
        <v>228</v>
      </c>
      <c r="F1592" s="18" t="s">
        <v>335</v>
      </c>
      <c r="G1592" s="22">
        <v>2017</v>
      </c>
      <c r="H1592" s="26">
        <v>43100</v>
      </c>
      <c r="I1592" s="18"/>
      <c r="J1592" s="18"/>
      <c r="K1592" s="21" t="s">
        <v>6</v>
      </c>
      <c r="L1592" s="21" t="str">
        <f>IFERROR(VLOOKUP(K1592,ORDEN_ERI!A:C,2,0),0)</f>
        <v>Gastos de administración</v>
      </c>
      <c r="M1592" s="21">
        <f>IFERROR(VLOOKUP(K1592,ORDEN_ERI!A:C,3,0),0)</f>
        <v>4</v>
      </c>
      <c r="N1592" s="30">
        <v>18538477</v>
      </c>
    </row>
    <row r="1593" spans="1:14" x14ac:dyDescent="0.25">
      <c r="A1593" s="21">
        <v>800200598</v>
      </c>
      <c r="B1593" s="18" t="s">
        <v>345</v>
      </c>
      <c r="C1593" s="18"/>
      <c r="D1593" s="18" t="s">
        <v>230</v>
      </c>
      <c r="E1593" s="18" t="s">
        <v>228</v>
      </c>
      <c r="F1593" s="18" t="s">
        <v>335</v>
      </c>
      <c r="G1593" s="22">
        <v>2016</v>
      </c>
      <c r="H1593" s="26">
        <v>43100</v>
      </c>
      <c r="I1593" s="18"/>
      <c r="J1593" s="18"/>
      <c r="K1593" s="21" t="s">
        <v>395</v>
      </c>
      <c r="L1593" s="21" t="str">
        <f>IFERROR(VLOOKUP(K1593,ORDEN_ERI!A:C,2,0),0)</f>
        <v>Otros gastos, por función</v>
      </c>
      <c r="M1593" s="21">
        <f>IFERROR(VLOOKUP(K1593,ORDEN_ERI!A:C,3,0),0)</f>
        <v>6</v>
      </c>
      <c r="N1593" s="30">
        <v>542564</v>
      </c>
    </row>
    <row r="1594" spans="1:14" x14ac:dyDescent="0.25">
      <c r="A1594" s="21">
        <v>800200598</v>
      </c>
      <c r="B1594" s="18" t="s">
        <v>345</v>
      </c>
      <c r="C1594" s="18"/>
      <c r="D1594" s="18" t="s">
        <v>230</v>
      </c>
      <c r="E1594" s="18" t="s">
        <v>228</v>
      </c>
      <c r="F1594" s="18" t="s">
        <v>335</v>
      </c>
      <c r="G1594" s="22">
        <v>2017</v>
      </c>
      <c r="H1594" s="26">
        <v>43100</v>
      </c>
      <c r="I1594" s="18"/>
      <c r="J1594" s="18"/>
      <c r="K1594" s="21" t="s">
        <v>395</v>
      </c>
      <c r="L1594" s="21" t="str">
        <f>IFERROR(VLOOKUP(K1594,ORDEN_ERI!A:C,2,0),0)</f>
        <v>Otros gastos, por función</v>
      </c>
      <c r="M1594" s="21">
        <f>IFERROR(VLOOKUP(K1594,ORDEN_ERI!A:C,3,0),0)</f>
        <v>6</v>
      </c>
      <c r="N1594" s="30">
        <v>502973</v>
      </c>
    </row>
    <row r="1595" spans="1:14" x14ac:dyDescent="0.25">
      <c r="A1595" s="21">
        <v>800200598</v>
      </c>
      <c r="B1595" s="18" t="s">
        <v>345</v>
      </c>
      <c r="C1595" s="18"/>
      <c r="D1595" s="18" t="s">
        <v>230</v>
      </c>
      <c r="E1595" s="18" t="s">
        <v>228</v>
      </c>
      <c r="F1595" s="18" t="s">
        <v>335</v>
      </c>
      <c r="G1595" s="22">
        <v>2016</v>
      </c>
      <c r="H1595" s="26">
        <v>43100</v>
      </c>
      <c r="I1595" s="18"/>
      <c r="J1595" s="18"/>
      <c r="K1595" s="21" t="s">
        <v>15</v>
      </c>
      <c r="L1595" s="21" t="str">
        <f>IFERROR(VLOOKUP(K1595,ORDEN_ERI!A:C,2,0),0)</f>
        <v>Otras ganancias (pérdidas)</v>
      </c>
      <c r="M1595" s="21">
        <f>IFERROR(VLOOKUP(K1595,ORDEN_ERI!A:C,3,0),0)</f>
        <v>8</v>
      </c>
      <c r="N1595" s="30">
        <v>-305502</v>
      </c>
    </row>
    <row r="1596" spans="1:14" x14ac:dyDescent="0.25">
      <c r="A1596" s="21">
        <v>800200598</v>
      </c>
      <c r="B1596" s="18" t="s">
        <v>345</v>
      </c>
      <c r="C1596" s="18"/>
      <c r="D1596" s="18" t="s">
        <v>230</v>
      </c>
      <c r="E1596" s="18" t="s">
        <v>228</v>
      </c>
      <c r="F1596" s="18" t="s">
        <v>335</v>
      </c>
      <c r="G1596" s="22">
        <v>2017</v>
      </c>
      <c r="H1596" s="26">
        <v>43100</v>
      </c>
      <c r="I1596" s="18"/>
      <c r="J1596" s="18"/>
      <c r="K1596" s="21" t="s">
        <v>15</v>
      </c>
      <c r="L1596" s="21" t="str">
        <f>IFERROR(VLOOKUP(K1596,ORDEN_ERI!A:C,2,0),0)</f>
        <v>Otras ganancias (pérdidas)</v>
      </c>
      <c r="M1596" s="21">
        <f>IFERROR(VLOOKUP(K1596,ORDEN_ERI!A:C,3,0),0)</f>
        <v>8</v>
      </c>
      <c r="N1596" s="30">
        <v>69345</v>
      </c>
    </row>
    <row r="1597" spans="1:14" x14ac:dyDescent="0.25">
      <c r="A1597" s="21">
        <v>800200598</v>
      </c>
      <c r="B1597" s="18" t="s">
        <v>345</v>
      </c>
      <c r="C1597" s="18"/>
      <c r="D1597" s="18" t="s">
        <v>230</v>
      </c>
      <c r="E1597" s="18" t="s">
        <v>228</v>
      </c>
      <c r="F1597" s="18" t="s">
        <v>335</v>
      </c>
      <c r="G1597" s="22">
        <v>2016</v>
      </c>
      <c r="H1597" s="26">
        <v>43100</v>
      </c>
      <c r="I1597" s="18"/>
      <c r="J1597" s="18"/>
      <c r="K1597" s="21" t="s">
        <v>8</v>
      </c>
      <c r="L1597" s="21" t="str">
        <f>IFERROR(VLOOKUP(K1597,ORDEN_ERI!A:C,2,0),0)</f>
        <v>Ganancia (pérdida) por actividades de operación</v>
      </c>
      <c r="M1597" s="21">
        <f>IFERROR(VLOOKUP(K1597,ORDEN_ERI!A:C,3,0),0)</f>
        <v>11</v>
      </c>
      <c r="N1597" s="30">
        <v>17071418</v>
      </c>
    </row>
    <row r="1598" spans="1:14" x14ac:dyDescent="0.25">
      <c r="A1598" s="21">
        <v>800200598</v>
      </c>
      <c r="B1598" s="18" t="s">
        <v>345</v>
      </c>
      <c r="C1598" s="18"/>
      <c r="D1598" s="18" t="s">
        <v>230</v>
      </c>
      <c r="E1598" s="18" t="s">
        <v>228</v>
      </c>
      <c r="F1598" s="18" t="s">
        <v>335</v>
      </c>
      <c r="G1598" s="22">
        <v>2017</v>
      </c>
      <c r="H1598" s="26">
        <v>43100</v>
      </c>
      <c r="I1598" s="18"/>
      <c r="J1598" s="18"/>
      <c r="K1598" s="21" t="s">
        <v>8</v>
      </c>
      <c r="L1598" s="21" t="str">
        <f>IFERROR(VLOOKUP(K1598,ORDEN_ERI!A:C,2,0),0)</f>
        <v>Ganancia (pérdida) por actividades de operación</v>
      </c>
      <c r="M1598" s="21">
        <f>IFERROR(VLOOKUP(K1598,ORDEN_ERI!A:C,3,0),0)</f>
        <v>11</v>
      </c>
      <c r="N1598" s="30">
        <v>21866550</v>
      </c>
    </row>
    <row r="1599" spans="1:14" x14ac:dyDescent="0.25">
      <c r="A1599" s="21">
        <v>800200598</v>
      </c>
      <c r="B1599" s="18" t="s">
        <v>345</v>
      </c>
      <c r="C1599" s="18"/>
      <c r="D1599" s="18" t="s">
        <v>230</v>
      </c>
      <c r="E1599" s="18" t="s">
        <v>228</v>
      </c>
      <c r="F1599" s="18" t="s">
        <v>335</v>
      </c>
      <c r="G1599" s="22">
        <v>2016</v>
      </c>
      <c r="H1599" s="26">
        <v>43100</v>
      </c>
      <c r="I1599" s="18"/>
      <c r="J1599" s="18"/>
      <c r="K1599" s="21" t="s">
        <v>10</v>
      </c>
      <c r="L1599" s="21" t="str">
        <f>IFERROR(VLOOKUP(K1599,ORDEN_ERI!A:C,2,0),0)</f>
        <v>Costos financieros</v>
      </c>
      <c r="M1599" s="21">
        <f>IFERROR(VLOOKUP(K1599,ORDEN_ERI!A:C,3,0),0)</f>
        <v>14</v>
      </c>
      <c r="N1599" s="30">
        <v>2848691</v>
      </c>
    </row>
    <row r="1600" spans="1:14" x14ac:dyDescent="0.25">
      <c r="A1600" s="21">
        <v>800200598</v>
      </c>
      <c r="B1600" s="18" t="s">
        <v>345</v>
      </c>
      <c r="C1600" s="18"/>
      <c r="D1600" s="18" t="s">
        <v>230</v>
      </c>
      <c r="E1600" s="18" t="s">
        <v>228</v>
      </c>
      <c r="F1600" s="18" t="s">
        <v>335</v>
      </c>
      <c r="G1600" s="22">
        <v>2017</v>
      </c>
      <c r="H1600" s="26">
        <v>43100</v>
      </c>
      <c r="I1600" s="18"/>
      <c r="J1600" s="18"/>
      <c r="K1600" s="21" t="s">
        <v>10</v>
      </c>
      <c r="L1600" s="21" t="str">
        <f>IFERROR(VLOOKUP(K1600,ORDEN_ERI!A:C,2,0),0)</f>
        <v>Costos financieros</v>
      </c>
      <c r="M1600" s="21">
        <f>IFERROR(VLOOKUP(K1600,ORDEN_ERI!A:C,3,0),0)</f>
        <v>14</v>
      </c>
      <c r="N1600" s="30">
        <v>3265894</v>
      </c>
    </row>
    <row r="1601" spans="1:14" x14ac:dyDescent="0.25">
      <c r="A1601" s="21">
        <v>800200598</v>
      </c>
      <c r="B1601" s="18" t="s">
        <v>345</v>
      </c>
      <c r="C1601" s="18"/>
      <c r="D1601" s="18" t="s">
        <v>230</v>
      </c>
      <c r="E1601" s="18" t="s">
        <v>228</v>
      </c>
      <c r="F1601" s="18" t="s">
        <v>335</v>
      </c>
      <c r="G1601" s="22">
        <v>2016</v>
      </c>
      <c r="H1601" s="26">
        <v>43100</v>
      </c>
      <c r="I1601" s="18"/>
      <c r="J1601" s="18"/>
      <c r="K1601" s="21" t="s">
        <v>11</v>
      </c>
      <c r="L1601" s="21" t="str">
        <f>IFERROR(VLOOKUP(K1601,ORDEN_ERI!A:C,2,0),0)</f>
        <v>Ganancia (pérdida), antes de impuestos</v>
      </c>
      <c r="M1601" s="21">
        <f>IFERROR(VLOOKUP(K1601,ORDEN_ERI!A:C,3,0),0)</f>
        <v>23</v>
      </c>
      <c r="N1601" s="30">
        <v>14222727</v>
      </c>
    </row>
    <row r="1602" spans="1:14" x14ac:dyDescent="0.25">
      <c r="A1602" s="21">
        <v>800200598</v>
      </c>
      <c r="B1602" s="18" t="s">
        <v>345</v>
      </c>
      <c r="C1602" s="18"/>
      <c r="D1602" s="18" t="s">
        <v>230</v>
      </c>
      <c r="E1602" s="18" t="s">
        <v>228</v>
      </c>
      <c r="F1602" s="18" t="s">
        <v>335</v>
      </c>
      <c r="G1602" s="22">
        <v>2017</v>
      </c>
      <c r="H1602" s="26">
        <v>43100</v>
      </c>
      <c r="I1602" s="18"/>
      <c r="J1602" s="18"/>
      <c r="K1602" s="21" t="s">
        <v>11</v>
      </c>
      <c r="L1602" s="21" t="str">
        <f>IFERROR(VLOOKUP(K1602,ORDEN_ERI!A:C,2,0),0)</f>
        <v>Ganancia (pérdida), antes de impuestos</v>
      </c>
      <c r="M1602" s="21">
        <f>IFERROR(VLOOKUP(K1602,ORDEN_ERI!A:C,3,0),0)</f>
        <v>23</v>
      </c>
      <c r="N1602" s="30">
        <v>18600656</v>
      </c>
    </row>
    <row r="1603" spans="1:14" x14ac:dyDescent="0.25">
      <c r="A1603" s="21">
        <v>800200598</v>
      </c>
      <c r="B1603" s="18" t="s">
        <v>345</v>
      </c>
      <c r="C1603" s="18"/>
      <c r="D1603" s="18" t="s">
        <v>230</v>
      </c>
      <c r="E1603" s="18" t="s">
        <v>228</v>
      </c>
      <c r="F1603" s="18" t="s">
        <v>335</v>
      </c>
      <c r="G1603" s="22">
        <v>2016</v>
      </c>
      <c r="H1603" s="26">
        <v>43100</v>
      </c>
      <c r="I1603" s="18"/>
      <c r="J1603" s="18"/>
      <c r="K1603" s="21" t="s">
        <v>397</v>
      </c>
      <c r="L1603" s="21" t="str">
        <f>IFERROR(VLOOKUP(K1603,ORDEN_ERI!A:C,2,0),0)</f>
        <v>Gasto (ingreso) por impuestos, operaciones continuadas</v>
      </c>
      <c r="M1603" s="21">
        <f>IFERROR(VLOOKUP(K1603,ORDEN_ERI!A:C,3,0),0)</f>
        <v>24</v>
      </c>
      <c r="N1603" s="30">
        <v>1664782</v>
      </c>
    </row>
    <row r="1604" spans="1:14" x14ac:dyDescent="0.25">
      <c r="A1604" s="21">
        <v>800200598</v>
      </c>
      <c r="B1604" s="18" t="s">
        <v>345</v>
      </c>
      <c r="C1604" s="18"/>
      <c r="D1604" s="18" t="s">
        <v>230</v>
      </c>
      <c r="E1604" s="18" t="s">
        <v>228</v>
      </c>
      <c r="F1604" s="18" t="s">
        <v>335</v>
      </c>
      <c r="G1604" s="22">
        <v>2017</v>
      </c>
      <c r="H1604" s="26">
        <v>43100</v>
      </c>
      <c r="I1604" s="18"/>
      <c r="J1604" s="18"/>
      <c r="K1604" s="21" t="s">
        <v>397</v>
      </c>
      <c r="L1604" s="21" t="str">
        <f>IFERROR(VLOOKUP(K1604,ORDEN_ERI!A:C,2,0),0)</f>
        <v>Gasto (ingreso) por impuestos, operaciones continuadas</v>
      </c>
      <c r="M1604" s="21">
        <f>IFERROR(VLOOKUP(K1604,ORDEN_ERI!A:C,3,0),0)</f>
        <v>24</v>
      </c>
      <c r="N1604" s="30">
        <v>-3778</v>
      </c>
    </row>
    <row r="1605" spans="1:14" x14ac:dyDescent="0.25">
      <c r="A1605" s="21">
        <v>800200598</v>
      </c>
      <c r="B1605" s="18" t="s">
        <v>345</v>
      </c>
      <c r="C1605" s="18"/>
      <c r="D1605" s="18" t="s">
        <v>230</v>
      </c>
      <c r="E1605" s="18" t="s">
        <v>228</v>
      </c>
      <c r="F1605" s="18" t="s">
        <v>335</v>
      </c>
      <c r="G1605" s="22">
        <v>2016</v>
      </c>
      <c r="H1605" s="26">
        <v>43100</v>
      </c>
      <c r="I1605" s="18"/>
      <c r="J1605" s="18"/>
      <c r="K1605" s="21" t="s">
        <v>12</v>
      </c>
      <c r="L1605" s="21" t="str">
        <f>IFERROR(VLOOKUP(K1605,ORDEN_ERI!A:C,2,0),0)</f>
        <v>Ganancia (pérdida) operaciones continuadas</v>
      </c>
      <c r="M1605" s="21">
        <f>IFERROR(VLOOKUP(K1605,ORDEN_ERI!A:C,3,0),0)</f>
        <v>26</v>
      </c>
      <c r="N1605" s="30">
        <v>12557945</v>
      </c>
    </row>
    <row r="1606" spans="1:14" x14ac:dyDescent="0.25">
      <c r="A1606" s="21">
        <v>800200598</v>
      </c>
      <c r="B1606" s="18" t="s">
        <v>345</v>
      </c>
      <c r="C1606" s="18"/>
      <c r="D1606" s="18" t="s">
        <v>230</v>
      </c>
      <c r="E1606" s="18" t="s">
        <v>228</v>
      </c>
      <c r="F1606" s="18" t="s">
        <v>335</v>
      </c>
      <c r="G1606" s="22">
        <v>2017</v>
      </c>
      <c r="H1606" s="26">
        <v>43100</v>
      </c>
      <c r="I1606" s="18"/>
      <c r="J1606" s="18"/>
      <c r="K1606" s="21" t="s">
        <v>12</v>
      </c>
      <c r="L1606" s="21" t="str">
        <f>IFERROR(VLOOKUP(K1606,ORDEN_ERI!A:C,2,0),0)</f>
        <v>Ganancia (pérdida) operaciones continuadas</v>
      </c>
      <c r="M1606" s="21">
        <f>IFERROR(VLOOKUP(K1606,ORDEN_ERI!A:C,3,0),0)</f>
        <v>26</v>
      </c>
      <c r="N1606" s="30">
        <v>18604434</v>
      </c>
    </row>
    <row r="1607" spans="1:14" x14ac:dyDescent="0.25">
      <c r="A1607" s="21">
        <v>800200598</v>
      </c>
      <c r="B1607" s="18" t="s">
        <v>345</v>
      </c>
      <c r="C1607" s="18"/>
      <c r="D1607" s="18" t="s">
        <v>230</v>
      </c>
      <c r="E1607" s="18" t="s">
        <v>228</v>
      </c>
      <c r="F1607" s="18" t="s">
        <v>335</v>
      </c>
      <c r="G1607" s="22">
        <v>2016</v>
      </c>
      <c r="H1607" s="26">
        <v>43100</v>
      </c>
      <c r="I1607" s="18"/>
      <c r="J1607" s="18"/>
      <c r="K1607" s="21" t="s">
        <v>13</v>
      </c>
      <c r="L1607" s="21" t="str">
        <f>IFERROR(VLOOKUP(K1607,ORDEN_ERI!A:C,2,0),0)</f>
        <v>Ganancia (pérdida)</v>
      </c>
      <c r="M1607" s="21">
        <f>IFERROR(VLOOKUP(K1607,ORDEN_ERI!A:C,3,0),0)</f>
        <v>28</v>
      </c>
      <c r="N1607" s="30">
        <v>12557945</v>
      </c>
    </row>
    <row r="1608" spans="1:14" x14ac:dyDescent="0.25">
      <c r="A1608" s="21">
        <v>800200598</v>
      </c>
      <c r="B1608" s="18" t="s">
        <v>345</v>
      </c>
      <c r="C1608" s="18"/>
      <c r="D1608" s="18" t="s">
        <v>230</v>
      </c>
      <c r="E1608" s="18" t="s">
        <v>228</v>
      </c>
      <c r="F1608" s="18" t="s">
        <v>335</v>
      </c>
      <c r="G1608" s="22">
        <v>2017</v>
      </c>
      <c r="H1608" s="26">
        <v>43100</v>
      </c>
      <c r="I1608" s="18"/>
      <c r="J1608" s="18"/>
      <c r="K1608" s="21" t="s">
        <v>13</v>
      </c>
      <c r="L1608" s="21" t="str">
        <f>IFERROR(VLOOKUP(K1608,ORDEN_ERI!A:C,2,0),0)</f>
        <v>Ganancia (pérdida)</v>
      </c>
      <c r="M1608" s="21">
        <f>IFERROR(VLOOKUP(K1608,ORDEN_ERI!A:C,3,0),0)</f>
        <v>28</v>
      </c>
      <c r="N1608" s="30">
        <v>18604434</v>
      </c>
    </row>
    <row r="1609" spans="1:14" x14ac:dyDescent="0.25">
      <c r="A1609" s="21">
        <v>900035722</v>
      </c>
      <c r="B1609" s="18" t="s">
        <v>298</v>
      </c>
      <c r="C1609" s="18"/>
      <c r="D1609" s="18" t="s">
        <v>294</v>
      </c>
      <c r="E1609" s="18" t="s">
        <v>299</v>
      </c>
      <c r="F1609" s="18" t="s">
        <v>224</v>
      </c>
      <c r="G1609" s="22">
        <v>2016</v>
      </c>
      <c r="H1609" s="26">
        <v>43100</v>
      </c>
      <c r="I1609" s="18"/>
      <c r="J1609" s="18"/>
      <c r="K1609" s="21" t="s">
        <v>1</v>
      </c>
      <c r="L1609" s="21" t="str">
        <f>IFERROR(VLOOKUP(K1609,ORDEN_ERI!A:C,2,0),0)</f>
        <v>Ingresos de actividades ordinarias</v>
      </c>
      <c r="M1609" s="21">
        <f>IFERROR(VLOOKUP(K1609,ORDEN_ERI!A:C,3,0),0)</f>
        <v>1</v>
      </c>
      <c r="N1609" s="30">
        <v>84067952</v>
      </c>
    </row>
    <row r="1610" spans="1:14" x14ac:dyDescent="0.25">
      <c r="A1610" s="21">
        <v>900035722</v>
      </c>
      <c r="B1610" s="18" t="s">
        <v>298</v>
      </c>
      <c r="C1610" s="18"/>
      <c r="D1610" s="18" t="s">
        <v>294</v>
      </c>
      <c r="E1610" s="18" t="s">
        <v>299</v>
      </c>
      <c r="F1610" s="18" t="s">
        <v>224</v>
      </c>
      <c r="G1610" s="22">
        <v>2017</v>
      </c>
      <c r="H1610" s="26">
        <v>43100</v>
      </c>
      <c r="I1610" s="18"/>
      <c r="J1610" s="18"/>
      <c r="K1610" s="21" t="s">
        <v>1</v>
      </c>
      <c r="L1610" s="21" t="str">
        <f>IFERROR(VLOOKUP(K1610,ORDEN_ERI!A:C,2,0),0)</f>
        <v>Ingresos de actividades ordinarias</v>
      </c>
      <c r="M1610" s="21">
        <f>IFERROR(VLOOKUP(K1610,ORDEN_ERI!A:C,3,0),0)</f>
        <v>1</v>
      </c>
      <c r="N1610" s="30">
        <v>74551806</v>
      </c>
    </row>
    <row r="1611" spans="1:14" x14ac:dyDescent="0.25">
      <c r="A1611" s="21">
        <v>900035722</v>
      </c>
      <c r="B1611" s="18" t="s">
        <v>298</v>
      </c>
      <c r="C1611" s="18"/>
      <c r="D1611" s="18" t="s">
        <v>294</v>
      </c>
      <c r="E1611" s="18" t="s">
        <v>299</v>
      </c>
      <c r="F1611" s="18" t="s">
        <v>224</v>
      </c>
      <c r="G1611" s="22">
        <v>2016</v>
      </c>
      <c r="H1611" s="26">
        <v>43100</v>
      </c>
      <c r="I1611" s="18"/>
      <c r="J1611" s="18"/>
      <c r="K1611" s="21" t="s">
        <v>2</v>
      </c>
      <c r="L1611" s="21" t="str">
        <f>IFERROR(VLOOKUP(K1611,ORDEN_ERI!A:C,2,0),0)</f>
        <v>Costo de ventas</v>
      </c>
      <c r="M1611" s="21">
        <f>IFERROR(VLOOKUP(K1611,ORDEN_ERI!A:C,3,0),0)</f>
        <v>2</v>
      </c>
      <c r="N1611" s="30">
        <v>77258378</v>
      </c>
    </row>
    <row r="1612" spans="1:14" x14ac:dyDescent="0.25">
      <c r="A1612" s="21">
        <v>900035722</v>
      </c>
      <c r="B1612" s="18" t="s">
        <v>298</v>
      </c>
      <c r="C1612" s="18"/>
      <c r="D1612" s="18" t="s">
        <v>294</v>
      </c>
      <c r="E1612" s="18" t="s">
        <v>299</v>
      </c>
      <c r="F1612" s="18" t="s">
        <v>224</v>
      </c>
      <c r="G1612" s="22">
        <v>2017</v>
      </c>
      <c r="H1612" s="26">
        <v>43100</v>
      </c>
      <c r="I1612" s="18"/>
      <c r="J1612" s="18"/>
      <c r="K1612" s="21" t="s">
        <v>2</v>
      </c>
      <c r="L1612" s="21" t="str">
        <f>IFERROR(VLOOKUP(K1612,ORDEN_ERI!A:C,2,0),0)</f>
        <v>Costo de ventas</v>
      </c>
      <c r="M1612" s="21">
        <f>IFERROR(VLOOKUP(K1612,ORDEN_ERI!A:C,3,0),0)</f>
        <v>2</v>
      </c>
      <c r="N1612" s="30">
        <v>69565693</v>
      </c>
    </row>
    <row r="1613" spans="1:14" x14ac:dyDescent="0.25">
      <c r="A1613" s="21">
        <v>900035722</v>
      </c>
      <c r="B1613" s="18" t="s">
        <v>298</v>
      </c>
      <c r="C1613" s="18"/>
      <c r="D1613" s="18" t="s">
        <v>294</v>
      </c>
      <c r="E1613" s="18" t="s">
        <v>299</v>
      </c>
      <c r="F1613" s="18" t="s">
        <v>224</v>
      </c>
      <c r="G1613" s="22">
        <v>2016</v>
      </c>
      <c r="H1613" s="26">
        <v>43100</v>
      </c>
      <c r="I1613" s="18"/>
      <c r="J1613" s="18"/>
      <c r="K1613" s="21" t="s">
        <v>3</v>
      </c>
      <c r="L1613" s="21" t="str">
        <f>IFERROR(VLOOKUP(K1613,ORDEN_ERI!A:C,2,0),0)</f>
        <v>Ganancia bruta</v>
      </c>
      <c r="M1613" s="21">
        <f>IFERROR(VLOOKUP(K1613,ORDEN_ERI!A:C,3,0),0)</f>
        <v>3</v>
      </c>
      <c r="N1613" s="30">
        <v>6809574</v>
      </c>
    </row>
    <row r="1614" spans="1:14" x14ac:dyDescent="0.25">
      <c r="A1614" s="21">
        <v>900035722</v>
      </c>
      <c r="B1614" s="18" t="s">
        <v>298</v>
      </c>
      <c r="C1614" s="18"/>
      <c r="D1614" s="18" t="s">
        <v>294</v>
      </c>
      <c r="E1614" s="18" t="s">
        <v>299</v>
      </c>
      <c r="F1614" s="18" t="s">
        <v>224</v>
      </c>
      <c r="G1614" s="22">
        <v>2017</v>
      </c>
      <c r="H1614" s="26">
        <v>43100</v>
      </c>
      <c r="I1614" s="18"/>
      <c r="J1614" s="18"/>
      <c r="K1614" s="21" t="s">
        <v>3</v>
      </c>
      <c r="L1614" s="21" t="str">
        <f>IFERROR(VLOOKUP(K1614,ORDEN_ERI!A:C,2,0),0)</f>
        <v>Ganancia bruta</v>
      </c>
      <c r="M1614" s="21">
        <f>IFERROR(VLOOKUP(K1614,ORDEN_ERI!A:C,3,0),0)</f>
        <v>3</v>
      </c>
      <c r="N1614" s="30">
        <v>4986113</v>
      </c>
    </row>
    <row r="1615" spans="1:14" x14ac:dyDescent="0.25">
      <c r="A1615" s="21">
        <v>900035722</v>
      </c>
      <c r="B1615" s="18" t="s">
        <v>298</v>
      </c>
      <c r="C1615" s="18"/>
      <c r="D1615" s="18" t="s">
        <v>294</v>
      </c>
      <c r="E1615" s="18" t="s">
        <v>299</v>
      </c>
      <c r="F1615" s="18" t="s">
        <v>224</v>
      </c>
      <c r="G1615" s="22">
        <v>2016</v>
      </c>
      <c r="H1615" s="26">
        <v>43100</v>
      </c>
      <c r="I1615" s="18"/>
      <c r="J1615" s="18"/>
      <c r="K1615" s="21" t="s">
        <v>4</v>
      </c>
      <c r="L1615" s="21" t="str">
        <f>IFERROR(VLOOKUP(K1615,ORDEN_ERI!A:C,2,0),0)</f>
        <v>Otros ingresos</v>
      </c>
      <c r="M1615" s="21">
        <f>IFERROR(VLOOKUP(K1615,ORDEN_ERI!A:C,3,0),0)</f>
        <v>9</v>
      </c>
      <c r="N1615" s="30">
        <v>235412</v>
      </c>
    </row>
    <row r="1616" spans="1:14" x14ac:dyDescent="0.25">
      <c r="A1616" s="21">
        <v>900035722</v>
      </c>
      <c r="B1616" s="18" t="s">
        <v>298</v>
      </c>
      <c r="C1616" s="18"/>
      <c r="D1616" s="18" t="s">
        <v>294</v>
      </c>
      <c r="E1616" s="18" t="s">
        <v>299</v>
      </c>
      <c r="F1616" s="18" t="s">
        <v>224</v>
      </c>
      <c r="G1616" s="22">
        <v>2017</v>
      </c>
      <c r="H1616" s="26">
        <v>43100</v>
      </c>
      <c r="I1616" s="18"/>
      <c r="J1616" s="18"/>
      <c r="K1616" s="21" t="s">
        <v>4</v>
      </c>
      <c r="L1616" s="21" t="str">
        <f>IFERROR(VLOOKUP(K1616,ORDEN_ERI!A:C,2,0),0)</f>
        <v>Otros ingresos</v>
      </c>
      <c r="M1616" s="21">
        <f>IFERROR(VLOOKUP(K1616,ORDEN_ERI!A:C,3,0),0)</f>
        <v>9</v>
      </c>
      <c r="N1616" s="30">
        <v>1015559</v>
      </c>
    </row>
    <row r="1617" spans="1:14" x14ac:dyDescent="0.25">
      <c r="A1617" s="21">
        <v>900035722</v>
      </c>
      <c r="B1617" s="18" t="s">
        <v>298</v>
      </c>
      <c r="C1617" s="18"/>
      <c r="D1617" s="18" t="s">
        <v>294</v>
      </c>
      <c r="E1617" s="18" t="s">
        <v>299</v>
      </c>
      <c r="F1617" s="18" t="s">
        <v>224</v>
      </c>
      <c r="G1617" s="22">
        <v>2016</v>
      </c>
      <c r="H1617" s="26">
        <v>43100</v>
      </c>
      <c r="I1617" s="18"/>
      <c r="J1617" s="18"/>
      <c r="K1617" s="21" t="s">
        <v>394</v>
      </c>
      <c r="L1617" s="21" t="str">
        <f>IFERROR(VLOOKUP(K1617,ORDEN_ERI!A:C,2,0),0)</f>
        <v>Costos de distribución</v>
      </c>
      <c r="M1617" s="21">
        <f>IFERROR(VLOOKUP(K1617,ORDEN_ERI!A:C,3,0),0)</f>
        <v>7</v>
      </c>
      <c r="N1617" s="30">
        <v>465265</v>
      </c>
    </row>
    <row r="1618" spans="1:14" x14ac:dyDescent="0.25">
      <c r="A1618" s="21">
        <v>900035722</v>
      </c>
      <c r="B1618" s="18" t="s">
        <v>298</v>
      </c>
      <c r="C1618" s="18"/>
      <c r="D1618" s="18" t="s">
        <v>294</v>
      </c>
      <c r="E1618" s="18" t="s">
        <v>299</v>
      </c>
      <c r="F1618" s="18" t="s">
        <v>224</v>
      </c>
      <c r="G1618" s="22">
        <v>2017</v>
      </c>
      <c r="H1618" s="26">
        <v>43100</v>
      </c>
      <c r="I1618" s="18"/>
      <c r="J1618" s="18"/>
      <c r="K1618" s="21" t="s">
        <v>394</v>
      </c>
      <c r="L1618" s="21" t="str">
        <f>IFERROR(VLOOKUP(K1618,ORDEN_ERI!A:C,2,0),0)</f>
        <v>Costos de distribución</v>
      </c>
      <c r="M1618" s="21">
        <f>IFERROR(VLOOKUP(K1618,ORDEN_ERI!A:C,3,0),0)</f>
        <v>7</v>
      </c>
      <c r="N1618" s="30">
        <v>507604</v>
      </c>
    </row>
    <row r="1619" spans="1:14" x14ac:dyDescent="0.25">
      <c r="A1619" s="21">
        <v>900035722</v>
      </c>
      <c r="B1619" s="18" t="s">
        <v>298</v>
      </c>
      <c r="C1619" s="18"/>
      <c r="D1619" s="18" t="s">
        <v>294</v>
      </c>
      <c r="E1619" s="18" t="s">
        <v>299</v>
      </c>
      <c r="F1619" s="18" t="s">
        <v>224</v>
      </c>
      <c r="G1619" s="22">
        <v>2016</v>
      </c>
      <c r="H1619" s="26">
        <v>43100</v>
      </c>
      <c r="I1619" s="18"/>
      <c r="J1619" s="18"/>
      <c r="K1619" s="21" t="s">
        <v>6</v>
      </c>
      <c r="L1619" s="21" t="str">
        <f>IFERROR(VLOOKUP(K1619,ORDEN_ERI!A:C,2,0),0)</f>
        <v>Gastos de administración</v>
      </c>
      <c r="M1619" s="21">
        <f>IFERROR(VLOOKUP(K1619,ORDEN_ERI!A:C,3,0),0)</f>
        <v>4</v>
      </c>
      <c r="N1619" s="30">
        <v>4365211</v>
      </c>
    </row>
    <row r="1620" spans="1:14" x14ac:dyDescent="0.25">
      <c r="A1620" s="21">
        <v>900035722</v>
      </c>
      <c r="B1620" s="18" t="s">
        <v>298</v>
      </c>
      <c r="C1620" s="18"/>
      <c r="D1620" s="18" t="s">
        <v>294</v>
      </c>
      <c r="E1620" s="18" t="s">
        <v>299</v>
      </c>
      <c r="F1620" s="18" t="s">
        <v>224</v>
      </c>
      <c r="G1620" s="22">
        <v>2017</v>
      </c>
      <c r="H1620" s="26">
        <v>43100</v>
      </c>
      <c r="I1620" s="18"/>
      <c r="J1620" s="18"/>
      <c r="K1620" s="21" t="s">
        <v>6</v>
      </c>
      <c r="L1620" s="21" t="str">
        <f>IFERROR(VLOOKUP(K1620,ORDEN_ERI!A:C,2,0),0)</f>
        <v>Gastos de administración</v>
      </c>
      <c r="M1620" s="21">
        <f>IFERROR(VLOOKUP(K1620,ORDEN_ERI!A:C,3,0),0)</f>
        <v>4</v>
      </c>
      <c r="N1620" s="30">
        <v>3640400</v>
      </c>
    </row>
    <row r="1621" spans="1:14" x14ac:dyDescent="0.25">
      <c r="A1621" s="21">
        <v>900035722</v>
      </c>
      <c r="B1621" s="18" t="s">
        <v>298</v>
      </c>
      <c r="C1621" s="18"/>
      <c r="D1621" s="18" t="s">
        <v>294</v>
      </c>
      <c r="E1621" s="18" t="s">
        <v>299</v>
      </c>
      <c r="F1621" s="18" t="s">
        <v>224</v>
      </c>
      <c r="G1621" s="22">
        <v>2016</v>
      </c>
      <c r="H1621" s="26">
        <v>43100</v>
      </c>
      <c r="I1621" s="18"/>
      <c r="J1621" s="18"/>
      <c r="K1621" s="21" t="s">
        <v>395</v>
      </c>
      <c r="L1621" s="21" t="str">
        <f>IFERROR(VLOOKUP(K1621,ORDEN_ERI!A:C,2,0),0)</f>
        <v>Otros gastos, por función</v>
      </c>
      <c r="M1621" s="21">
        <f>IFERROR(VLOOKUP(K1621,ORDEN_ERI!A:C,3,0),0)</f>
        <v>6</v>
      </c>
      <c r="N1621" s="30">
        <v>2236</v>
      </c>
    </row>
    <row r="1622" spans="1:14" x14ac:dyDescent="0.25">
      <c r="A1622" s="21">
        <v>900035722</v>
      </c>
      <c r="B1622" s="18" t="s">
        <v>298</v>
      </c>
      <c r="C1622" s="18"/>
      <c r="D1622" s="18" t="s">
        <v>294</v>
      </c>
      <c r="E1622" s="18" t="s">
        <v>299</v>
      </c>
      <c r="F1622" s="18" t="s">
        <v>224</v>
      </c>
      <c r="G1622" s="22">
        <v>2017</v>
      </c>
      <c r="H1622" s="26">
        <v>43100</v>
      </c>
      <c r="I1622" s="18"/>
      <c r="J1622" s="18"/>
      <c r="K1622" s="21" t="s">
        <v>395</v>
      </c>
      <c r="L1622" s="21" t="str">
        <f>IFERROR(VLOOKUP(K1622,ORDEN_ERI!A:C,2,0),0)</f>
        <v>Otros gastos, por función</v>
      </c>
      <c r="M1622" s="21">
        <f>IFERROR(VLOOKUP(K1622,ORDEN_ERI!A:C,3,0),0)</f>
        <v>6</v>
      </c>
      <c r="N1622" s="30">
        <v>98866</v>
      </c>
    </row>
    <row r="1623" spans="1:14" x14ac:dyDescent="0.25">
      <c r="A1623" s="21">
        <v>900035722</v>
      </c>
      <c r="B1623" s="18" t="s">
        <v>298</v>
      </c>
      <c r="C1623" s="18"/>
      <c r="D1623" s="18" t="s">
        <v>294</v>
      </c>
      <c r="E1623" s="18" t="s">
        <v>299</v>
      </c>
      <c r="F1623" s="18" t="s">
        <v>224</v>
      </c>
      <c r="G1623" s="22">
        <v>2016</v>
      </c>
      <c r="H1623" s="26">
        <v>43100</v>
      </c>
      <c r="I1623" s="18"/>
      <c r="J1623" s="18"/>
      <c r="K1623" s="21" t="s">
        <v>8</v>
      </c>
      <c r="L1623" s="21" t="str">
        <f>IFERROR(VLOOKUP(K1623,ORDEN_ERI!A:C,2,0),0)</f>
        <v>Ganancia (pérdida) por actividades de operación</v>
      </c>
      <c r="M1623" s="21">
        <f>IFERROR(VLOOKUP(K1623,ORDEN_ERI!A:C,3,0),0)</f>
        <v>11</v>
      </c>
      <c r="N1623" s="30">
        <v>2212274</v>
      </c>
    </row>
    <row r="1624" spans="1:14" x14ac:dyDescent="0.25">
      <c r="A1624" s="21">
        <v>900035722</v>
      </c>
      <c r="B1624" s="18" t="s">
        <v>298</v>
      </c>
      <c r="C1624" s="18"/>
      <c r="D1624" s="18" t="s">
        <v>294</v>
      </c>
      <c r="E1624" s="18" t="s">
        <v>299</v>
      </c>
      <c r="F1624" s="18" t="s">
        <v>224</v>
      </c>
      <c r="G1624" s="22">
        <v>2017</v>
      </c>
      <c r="H1624" s="26">
        <v>43100</v>
      </c>
      <c r="I1624" s="18"/>
      <c r="J1624" s="18"/>
      <c r="K1624" s="21" t="s">
        <v>8</v>
      </c>
      <c r="L1624" s="21" t="str">
        <f>IFERROR(VLOOKUP(K1624,ORDEN_ERI!A:C,2,0),0)</f>
        <v>Ganancia (pérdida) por actividades de operación</v>
      </c>
      <c r="M1624" s="21">
        <f>IFERROR(VLOOKUP(K1624,ORDEN_ERI!A:C,3,0),0)</f>
        <v>11</v>
      </c>
      <c r="N1624" s="30">
        <v>1754802</v>
      </c>
    </row>
    <row r="1625" spans="1:14" x14ac:dyDescent="0.25">
      <c r="A1625" s="21">
        <v>900035722</v>
      </c>
      <c r="B1625" s="18" t="s">
        <v>298</v>
      </c>
      <c r="C1625" s="18"/>
      <c r="D1625" s="18" t="s">
        <v>294</v>
      </c>
      <c r="E1625" s="18" t="s">
        <v>299</v>
      </c>
      <c r="F1625" s="18" t="s">
        <v>224</v>
      </c>
      <c r="G1625" s="22">
        <v>2016</v>
      </c>
      <c r="H1625" s="26">
        <v>43100</v>
      </c>
      <c r="I1625" s="18"/>
      <c r="J1625" s="18"/>
      <c r="K1625" s="21" t="s">
        <v>9</v>
      </c>
      <c r="L1625" s="21" t="str">
        <f>IFERROR(VLOOKUP(K1625,ORDEN_ERI!A:C,2,0),0)</f>
        <v>Ingresos financieros</v>
      </c>
      <c r="M1625" s="21">
        <f>IFERROR(VLOOKUP(K1625,ORDEN_ERI!A:C,3,0),0)</f>
        <v>13</v>
      </c>
      <c r="N1625" s="30">
        <v>1505051</v>
      </c>
    </row>
    <row r="1626" spans="1:14" x14ac:dyDescent="0.25">
      <c r="A1626" s="21">
        <v>900035722</v>
      </c>
      <c r="B1626" s="18" t="s">
        <v>298</v>
      </c>
      <c r="C1626" s="18"/>
      <c r="D1626" s="18" t="s">
        <v>294</v>
      </c>
      <c r="E1626" s="18" t="s">
        <v>299</v>
      </c>
      <c r="F1626" s="18" t="s">
        <v>224</v>
      </c>
      <c r="G1626" s="22">
        <v>2017</v>
      </c>
      <c r="H1626" s="26">
        <v>43100</v>
      </c>
      <c r="I1626" s="18"/>
      <c r="J1626" s="18"/>
      <c r="K1626" s="21" t="s">
        <v>9</v>
      </c>
      <c r="L1626" s="21" t="str">
        <f>IFERROR(VLOOKUP(K1626,ORDEN_ERI!A:C,2,0),0)</f>
        <v>Ingresos financieros</v>
      </c>
      <c r="M1626" s="21">
        <f>IFERROR(VLOOKUP(K1626,ORDEN_ERI!A:C,3,0),0)</f>
        <v>13</v>
      </c>
      <c r="N1626" s="30">
        <v>182771</v>
      </c>
    </row>
    <row r="1627" spans="1:14" x14ac:dyDescent="0.25">
      <c r="A1627" s="21">
        <v>900035722</v>
      </c>
      <c r="B1627" s="18" t="s">
        <v>298</v>
      </c>
      <c r="C1627" s="18"/>
      <c r="D1627" s="18" t="s">
        <v>294</v>
      </c>
      <c r="E1627" s="18" t="s">
        <v>299</v>
      </c>
      <c r="F1627" s="18" t="s">
        <v>224</v>
      </c>
      <c r="G1627" s="22">
        <v>2016</v>
      </c>
      <c r="H1627" s="26">
        <v>43100</v>
      </c>
      <c r="I1627" s="18"/>
      <c r="J1627" s="18"/>
      <c r="K1627" s="21" t="s">
        <v>10</v>
      </c>
      <c r="L1627" s="21" t="str">
        <f>IFERROR(VLOOKUP(K1627,ORDEN_ERI!A:C,2,0),0)</f>
        <v>Costos financieros</v>
      </c>
      <c r="M1627" s="21">
        <f>IFERROR(VLOOKUP(K1627,ORDEN_ERI!A:C,3,0),0)</f>
        <v>14</v>
      </c>
      <c r="N1627" s="30">
        <v>2856302</v>
      </c>
    </row>
    <row r="1628" spans="1:14" x14ac:dyDescent="0.25">
      <c r="A1628" s="21">
        <v>900035722</v>
      </c>
      <c r="B1628" s="18" t="s">
        <v>298</v>
      </c>
      <c r="C1628" s="18"/>
      <c r="D1628" s="18" t="s">
        <v>294</v>
      </c>
      <c r="E1628" s="18" t="s">
        <v>299</v>
      </c>
      <c r="F1628" s="18" t="s">
        <v>224</v>
      </c>
      <c r="G1628" s="22">
        <v>2017</v>
      </c>
      <c r="H1628" s="26">
        <v>43100</v>
      </c>
      <c r="I1628" s="18"/>
      <c r="J1628" s="18"/>
      <c r="K1628" s="21" t="s">
        <v>10</v>
      </c>
      <c r="L1628" s="21" t="str">
        <f>IFERROR(VLOOKUP(K1628,ORDEN_ERI!A:C,2,0),0)</f>
        <v>Costos financieros</v>
      </c>
      <c r="M1628" s="21">
        <f>IFERROR(VLOOKUP(K1628,ORDEN_ERI!A:C,3,0),0)</f>
        <v>14</v>
      </c>
      <c r="N1628" s="30">
        <v>1287545</v>
      </c>
    </row>
    <row r="1629" spans="1:14" x14ac:dyDescent="0.25">
      <c r="A1629" s="21">
        <v>900035722</v>
      </c>
      <c r="B1629" s="18" t="s">
        <v>298</v>
      </c>
      <c r="C1629" s="18"/>
      <c r="D1629" s="18" t="s">
        <v>294</v>
      </c>
      <c r="E1629" s="18" t="s">
        <v>299</v>
      </c>
      <c r="F1629" s="18" t="s">
        <v>224</v>
      </c>
      <c r="G1629" s="22">
        <v>2016</v>
      </c>
      <c r="H1629" s="26">
        <v>43100</v>
      </c>
      <c r="I1629" s="18"/>
      <c r="J1629" s="18"/>
      <c r="K1629" s="21" t="s">
        <v>11</v>
      </c>
      <c r="L1629" s="21" t="str">
        <f>IFERROR(VLOOKUP(K1629,ORDEN_ERI!A:C,2,0),0)</f>
        <v>Ganancia (pérdida), antes de impuestos</v>
      </c>
      <c r="M1629" s="21">
        <f>IFERROR(VLOOKUP(K1629,ORDEN_ERI!A:C,3,0),0)</f>
        <v>23</v>
      </c>
      <c r="N1629" s="30">
        <v>861023</v>
      </c>
    </row>
    <row r="1630" spans="1:14" x14ac:dyDescent="0.25">
      <c r="A1630" s="21">
        <v>900035722</v>
      </c>
      <c r="B1630" s="18" t="s">
        <v>298</v>
      </c>
      <c r="C1630" s="18"/>
      <c r="D1630" s="18" t="s">
        <v>294</v>
      </c>
      <c r="E1630" s="18" t="s">
        <v>299</v>
      </c>
      <c r="F1630" s="18" t="s">
        <v>224</v>
      </c>
      <c r="G1630" s="22">
        <v>2017</v>
      </c>
      <c r="H1630" s="26">
        <v>43100</v>
      </c>
      <c r="I1630" s="18"/>
      <c r="J1630" s="18"/>
      <c r="K1630" s="21" t="s">
        <v>11</v>
      </c>
      <c r="L1630" s="21" t="str">
        <f>IFERROR(VLOOKUP(K1630,ORDEN_ERI!A:C,2,0),0)</f>
        <v>Ganancia (pérdida), antes de impuestos</v>
      </c>
      <c r="M1630" s="21">
        <f>IFERROR(VLOOKUP(K1630,ORDEN_ERI!A:C,3,0),0)</f>
        <v>23</v>
      </c>
      <c r="N1630" s="30">
        <v>650028</v>
      </c>
    </row>
    <row r="1631" spans="1:14" x14ac:dyDescent="0.25">
      <c r="A1631" s="21">
        <v>900035722</v>
      </c>
      <c r="B1631" s="18" t="s">
        <v>298</v>
      </c>
      <c r="C1631" s="18"/>
      <c r="D1631" s="18" t="s">
        <v>294</v>
      </c>
      <c r="E1631" s="18" t="s">
        <v>299</v>
      </c>
      <c r="F1631" s="18" t="s">
        <v>224</v>
      </c>
      <c r="G1631" s="22">
        <v>2016</v>
      </c>
      <c r="H1631" s="26">
        <v>43100</v>
      </c>
      <c r="I1631" s="18"/>
      <c r="J1631" s="18"/>
      <c r="K1631" s="21" t="s">
        <v>397</v>
      </c>
      <c r="L1631" s="21" t="str">
        <f>IFERROR(VLOOKUP(K1631,ORDEN_ERI!A:C,2,0),0)</f>
        <v>Gasto (ingreso) por impuestos, operaciones continuadas</v>
      </c>
      <c r="M1631" s="21">
        <f>IFERROR(VLOOKUP(K1631,ORDEN_ERI!A:C,3,0),0)</f>
        <v>24</v>
      </c>
      <c r="N1631" s="30">
        <v>258799</v>
      </c>
    </row>
    <row r="1632" spans="1:14" x14ac:dyDescent="0.25">
      <c r="A1632" s="21">
        <v>900035722</v>
      </c>
      <c r="B1632" s="18" t="s">
        <v>298</v>
      </c>
      <c r="C1632" s="18"/>
      <c r="D1632" s="18" t="s">
        <v>294</v>
      </c>
      <c r="E1632" s="18" t="s">
        <v>299</v>
      </c>
      <c r="F1632" s="18" t="s">
        <v>224</v>
      </c>
      <c r="G1632" s="22">
        <v>2017</v>
      </c>
      <c r="H1632" s="26">
        <v>43100</v>
      </c>
      <c r="I1632" s="18"/>
      <c r="J1632" s="18"/>
      <c r="K1632" s="21" t="s">
        <v>397</v>
      </c>
      <c r="L1632" s="21" t="str">
        <f>IFERROR(VLOOKUP(K1632,ORDEN_ERI!A:C,2,0),0)</f>
        <v>Gasto (ingreso) por impuestos, operaciones continuadas</v>
      </c>
      <c r="M1632" s="21">
        <f>IFERROR(VLOOKUP(K1632,ORDEN_ERI!A:C,3,0),0)</f>
        <v>24</v>
      </c>
      <c r="N1632" s="30">
        <v>188138</v>
      </c>
    </row>
    <row r="1633" spans="1:14" x14ac:dyDescent="0.25">
      <c r="A1633" s="21">
        <v>900035722</v>
      </c>
      <c r="B1633" s="18" t="s">
        <v>298</v>
      </c>
      <c r="C1633" s="18"/>
      <c r="D1633" s="18" t="s">
        <v>294</v>
      </c>
      <c r="E1633" s="18" t="s">
        <v>299</v>
      </c>
      <c r="F1633" s="18" t="s">
        <v>224</v>
      </c>
      <c r="G1633" s="22">
        <v>2016</v>
      </c>
      <c r="H1633" s="26">
        <v>43100</v>
      </c>
      <c r="I1633" s="18"/>
      <c r="J1633" s="18"/>
      <c r="K1633" s="21" t="s">
        <v>12</v>
      </c>
      <c r="L1633" s="21" t="str">
        <f>IFERROR(VLOOKUP(K1633,ORDEN_ERI!A:C,2,0),0)</f>
        <v>Ganancia (pérdida) operaciones continuadas</v>
      </c>
      <c r="M1633" s="21">
        <f>IFERROR(VLOOKUP(K1633,ORDEN_ERI!A:C,3,0),0)</f>
        <v>26</v>
      </c>
      <c r="N1633" s="30">
        <v>602224</v>
      </c>
    </row>
    <row r="1634" spans="1:14" x14ac:dyDescent="0.25">
      <c r="A1634" s="21">
        <v>900035722</v>
      </c>
      <c r="B1634" s="18" t="s">
        <v>298</v>
      </c>
      <c r="C1634" s="18"/>
      <c r="D1634" s="18" t="s">
        <v>294</v>
      </c>
      <c r="E1634" s="18" t="s">
        <v>299</v>
      </c>
      <c r="F1634" s="18" t="s">
        <v>224</v>
      </c>
      <c r="G1634" s="22">
        <v>2017</v>
      </c>
      <c r="H1634" s="26">
        <v>43100</v>
      </c>
      <c r="I1634" s="18"/>
      <c r="J1634" s="18"/>
      <c r="K1634" s="21" t="s">
        <v>12</v>
      </c>
      <c r="L1634" s="21" t="str">
        <f>IFERROR(VLOOKUP(K1634,ORDEN_ERI!A:C,2,0),0)</f>
        <v>Ganancia (pérdida) operaciones continuadas</v>
      </c>
      <c r="M1634" s="21">
        <f>IFERROR(VLOOKUP(K1634,ORDEN_ERI!A:C,3,0),0)</f>
        <v>26</v>
      </c>
      <c r="N1634" s="30">
        <v>461890</v>
      </c>
    </row>
    <row r="1635" spans="1:14" x14ac:dyDescent="0.25">
      <c r="A1635" s="21">
        <v>900035722</v>
      </c>
      <c r="B1635" s="18" t="s">
        <v>298</v>
      </c>
      <c r="C1635" s="18"/>
      <c r="D1635" s="18" t="s">
        <v>294</v>
      </c>
      <c r="E1635" s="18" t="s">
        <v>299</v>
      </c>
      <c r="F1635" s="18" t="s">
        <v>224</v>
      </c>
      <c r="G1635" s="22">
        <v>2016</v>
      </c>
      <c r="H1635" s="26">
        <v>43100</v>
      </c>
      <c r="I1635" s="18"/>
      <c r="J1635" s="18"/>
      <c r="K1635" s="21" t="s">
        <v>13</v>
      </c>
      <c r="L1635" s="21" t="str">
        <f>IFERROR(VLOOKUP(K1635,ORDEN_ERI!A:C,2,0),0)</f>
        <v>Ganancia (pérdida)</v>
      </c>
      <c r="M1635" s="21">
        <f>IFERROR(VLOOKUP(K1635,ORDEN_ERI!A:C,3,0),0)</f>
        <v>28</v>
      </c>
      <c r="N1635" s="30">
        <v>602224</v>
      </c>
    </row>
    <row r="1636" spans="1:14" x14ac:dyDescent="0.25">
      <c r="A1636" s="21">
        <v>900035722</v>
      </c>
      <c r="B1636" s="18" t="s">
        <v>298</v>
      </c>
      <c r="C1636" s="18"/>
      <c r="D1636" s="18" t="s">
        <v>294</v>
      </c>
      <c r="E1636" s="18" t="s">
        <v>299</v>
      </c>
      <c r="F1636" s="18" t="s">
        <v>224</v>
      </c>
      <c r="G1636" s="22">
        <v>2017</v>
      </c>
      <c r="H1636" s="26">
        <v>43100</v>
      </c>
      <c r="I1636" s="18"/>
      <c r="J1636" s="18"/>
      <c r="K1636" s="21" t="s">
        <v>13</v>
      </c>
      <c r="L1636" s="21" t="str">
        <f>IFERROR(VLOOKUP(K1636,ORDEN_ERI!A:C,2,0),0)</f>
        <v>Ganancia (pérdida)</v>
      </c>
      <c r="M1636" s="21">
        <f>IFERROR(VLOOKUP(K1636,ORDEN_ERI!A:C,3,0),0)</f>
        <v>28</v>
      </c>
      <c r="N1636" s="30">
        <v>461890</v>
      </c>
    </row>
    <row r="1637" spans="1:14" x14ac:dyDescent="0.25">
      <c r="A1637" s="21">
        <v>860515523</v>
      </c>
      <c r="B1637" s="18" t="s">
        <v>231</v>
      </c>
      <c r="C1637" s="18"/>
      <c r="D1637" s="18" t="s">
        <v>222</v>
      </c>
      <c r="E1637" s="18" t="s">
        <v>228</v>
      </c>
      <c r="F1637" s="18" t="s">
        <v>224</v>
      </c>
      <c r="G1637" s="22">
        <v>2016</v>
      </c>
      <c r="H1637" s="23">
        <v>43100</v>
      </c>
      <c r="I1637" s="18"/>
      <c r="J1637" s="18"/>
      <c r="K1637" s="21" t="s">
        <v>1</v>
      </c>
      <c r="L1637" s="21" t="str">
        <f>IFERROR(VLOOKUP(K1637,ORDEN_ERI!A:C,2,0),0)</f>
        <v>Ingresos de actividades ordinarias</v>
      </c>
      <c r="M1637" s="21">
        <f>IFERROR(VLOOKUP(K1637,ORDEN_ERI!A:C,3,0),0)</f>
        <v>1</v>
      </c>
      <c r="N1637" s="30">
        <v>25057292</v>
      </c>
    </row>
    <row r="1638" spans="1:14" x14ac:dyDescent="0.25">
      <c r="A1638" s="21">
        <v>860515523</v>
      </c>
      <c r="B1638" s="18" t="s">
        <v>231</v>
      </c>
      <c r="C1638" s="18"/>
      <c r="D1638" s="18" t="s">
        <v>222</v>
      </c>
      <c r="E1638" s="18" t="s">
        <v>228</v>
      </c>
      <c r="F1638" s="18" t="s">
        <v>224</v>
      </c>
      <c r="G1638" s="22">
        <v>2017</v>
      </c>
      <c r="H1638" s="23">
        <v>43100</v>
      </c>
      <c r="I1638" s="18"/>
      <c r="J1638" s="18"/>
      <c r="K1638" s="21" t="s">
        <v>1</v>
      </c>
      <c r="L1638" s="21" t="str">
        <f>IFERROR(VLOOKUP(K1638,ORDEN_ERI!A:C,2,0),0)</f>
        <v>Ingresos de actividades ordinarias</v>
      </c>
      <c r="M1638" s="21">
        <f>IFERROR(VLOOKUP(K1638,ORDEN_ERI!A:C,3,0),0)</f>
        <v>1</v>
      </c>
      <c r="N1638" s="30">
        <v>9461825</v>
      </c>
    </row>
    <row r="1639" spans="1:14" x14ac:dyDescent="0.25">
      <c r="A1639" s="21">
        <v>860515523</v>
      </c>
      <c r="B1639" s="18" t="s">
        <v>231</v>
      </c>
      <c r="C1639" s="18"/>
      <c r="D1639" s="18" t="s">
        <v>222</v>
      </c>
      <c r="E1639" s="18" t="s">
        <v>228</v>
      </c>
      <c r="F1639" s="18" t="s">
        <v>224</v>
      </c>
      <c r="G1639" s="22">
        <v>2016</v>
      </c>
      <c r="H1639" s="23">
        <v>43100</v>
      </c>
      <c r="I1639" s="18"/>
      <c r="J1639" s="18"/>
      <c r="K1639" s="21" t="s">
        <v>2</v>
      </c>
      <c r="L1639" s="21" t="str">
        <f>IFERROR(VLOOKUP(K1639,ORDEN_ERI!A:C,2,0),0)</f>
        <v>Costo de ventas</v>
      </c>
      <c r="M1639" s="21">
        <f>IFERROR(VLOOKUP(K1639,ORDEN_ERI!A:C,3,0),0)</f>
        <v>2</v>
      </c>
      <c r="N1639" s="30">
        <v>8045966</v>
      </c>
    </row>
    <row r="1640" spans="1:14" x14ac:dyDescent="0.25">
      <c r="A1640" s="21">
        <v>860515523</v>
      </c>
      <c r="B1640" s="18" t="s">
        <v>231</v>
      </c>
      <c r="C1640" s="18"/>
      <c r="D1640" s="18" t="s">
        <v>222</v>
      </c>
      <c r="E1640" s="18" t="s">
        <v>228</v>
      </c>
      <c r="F1640" s="18" t="s">
        <v>224</v>
      </c>
      <c r="G1640" s="22">
        <v>2017</v>
      </c>
      <c r="H1640" s="23">
        <v>43100</v>
      </c>
      <c r="I1640" s="18"/>
      <c r="J1640" s="18"/>
      <c r="K1640" s="21" t="s">
        <v>2</v>
      </c>
      <c r="L1640" s="21" t="str">
        <f>IFERROR(VLOOKUP(K1640,ORDEN_ERI!A:C,2,0),0)</f>
        <v>Costo de ventas</v>
      </c>
      <c r="M1640" s="21">
        <f>IFERROR(VLOOKUP(K1640,ORDEN_ERI!A:C,3,0),0)</f>
        <v>2</v>
      </c>
      <c r="N1640" s="30">
        <v>1783040</v>
      </c>
    </row>
    <row r="1641" spans="1:14" x14ac:dyDescent="0.25">
      <c r="A1641" s="21">
        <v>860515523</v>
      </c>
      <c r="B1641" s="18" t="s">
        <v>231</v>
      </c>
      <c r="C1641" s="18"/>
      <c r="D1641" s="18" t="s">
        <v>222</v>
      </c>
      <c r="E1641" s="18" t="s">
        <v>228</v>
      </c>
      <c r="F1641" s="18" t="s">
        <v>224</v>
      </c>
      <c r="G1641" s="22">
        <v>2016</v>
      </c>
      <c r="H1641" s="23">
        <v>43100</v>
      </c>
      <c r="I1641" s="18"/>
      <c r="J1641" s="18"/>
      <c r="K1641" s="21" t="s">
        <v>3</v>
      </c>
      <c r="L1641" s="21" t="str">
        <f>IFERROR(VLOOKUP(K1641,ORDEN_ERI!A:C,2,0),0)</f>
        <v>Ganancia bruta</v>
      </c>
      <c r="M1641" s="21">
        <f>IFERROR(VLOOKUP(K1641,ORDEN_ERI!A:C,3,0),0)</f>
        <v>3</v>
      </c>
      <c r="N1641" s="30">
        <v>17011326</v>
      </c>
    </row>
    <row r="1642" spans="1:14" x14ac:dyDescent="0.25">
      <c r="A1642" s="21">
        <v>860515523</v>
      </c>
      <c r="B1642" s="18" t="s">
        <v>231</v>
      </c>
      <c r="C1642" s="18"/>
      <c r="D1642" s="18" t="s">
        <v>222</v>
      </c>
      <c r="E1642" s="18" t="s">
        <v>228</v>
      </c>
      <c r="F1642" s="18" t="s">
        <v>224</v>
      </c>
      <c r="G1642" s="22">
        <v>2017</v>
      </c>
      <c r="H1642" s="23">
        <v>43100</v>
      </c>
      <c r="I1642" s="18"/>
      <c r="J1642" s="18"/>
      <c r="K1642" s="21" t="s">
        <v>3</v>
      </c>
      <c r="L1642" s="21" t="str">
        <f>IFERROR(VLOOKUP(K1642,ORDEN_ERI!A:C,2,0),0)</f>
        <v>Ganancia bruta</v>
      </c>
      <c r="M1642" s="21">
        <f>IFERROR(VLOOKUP(K1642,ORDEN_ERI!A:C,3,0),0)</f>
        <v>3</v>
      </c>
      <c r="N1642" s="30">
        <v>7678785</v>
      </c>
    </row>
    <row r="1643" spans="1:14" x14ac:dyDescent="0.25">
      <c r="A1643" s="21">
        <v>860515523</v>
      </c>
      <c r="B1643" s="18" t="s">
        <v>231</v>
      </c>
      <c r="C1643" s="18"/>
      <c r="D1643" s="18" t="s">
        <v>222</v>
      </c>
      <c r="E1643" s="18" t="s">
        <v>228</v>
      </c>
      <c r="F1643" s="18" t="s">
        <v>224</v>
      </c>
      <c r="G1643" s="22">
        <v>2016</v>
      </c>
      <c r="H1643" s="23">
        <v>43100</v>
      </c>
      <c r="I1643" s="18"/>
      <c r="J1643" s="18"/>
      <c r="K1643" s="21" t="s">
        <v>4</v>
      </c>
      <c r="L1643" s="21" t="str">
        <f>IFERROR(VLOOKUP(K1643,ORDEN_ERI!A:C,2,0),0)</f>
        <v>Otros ingresos</v>
      </c>
      <c r="M1643" s="21">
        <f>IFERROR(VLOOKUP(K1643,ORDEN_ERI!A:C,3,0),0)</f>
        <v>9</v>
      </c>
      <c r="N1643" s="30">
        <v>368929</v>
      </c>
    </row>
    <row r="1644" spans="1:14" x14ac:dyDescent="0.25">
      <c r="A1644" s="21">
        <v>860515523</v>
      </c>
      <c r="B1644" s="18" t="s">
        <v>231</v>
      </c>
      <c r="C1644" s="18"/>
      <c r="D1644" s="18" t="s">
        <v>222</v>
      </c>
      <c r="E1644" s="18" t="s">
        <v>228</v>
      </c>
      <c r="F1644" s="18" t="s">
        <v>224</v>
      </c>
      <c r="G1644" s="22">
        <v>2017</v>
      </c>
      <c r="H1644" s="23">
        <v>43100</v>
      </c>
      <c r="I1644" s="18"/>
      <c r="J1644" s="18"/>
      <c r="K1644" s="21" t="s">
        <v>4</v>
      </c>
      <c r="L1644" s="21" t="str">
        <f>IFERROR(VLOOKUP(K1644,ORDEN_ERI!A:C,2,0),0)</f>
        <v>Otros ingresos</v>
      </c>
      <c r="M1644" s="21">
        <f>IFERROR(VLOOKUP(K1644,ORDEN_ERI!A:C,3,0),0)</f>
        <v>9</v>
      </c>
      <c r="N1644" s="30">
        <v>570090</v>
      </c>
    </row>
    <row r="1645" spans="1:14" x14ac:dyDescent="0.25">
      <c r="A1645" s="21">
        <v>860515523</v>
      </c>
      <c r="B1645" s="18" t="s">
        <v>231</v>
      </c>
      <c r="C1645" s="18"/>
      <c r="D1645" s="18" t="s">
        <v>222</v>
      </c>
      <c r="E1645" s="18" t="s">
        <v>228</v>
      </c>
      <c r="F1645" s="18" t="s">
        <v>224</v>
      </c>
      <c r="G1645" s="22">
        <v>2017</v>
      </c>
      <c r="H1645" s="23">
        <v>43100</v>
      </c>
      <c r="I1645" s="18"/>
      <c r="J1645" s="18"/>
      <c r="K1645" s="21" t="s">
        <v>394</v>
      </c>
      <c r="L1645" s="21" t="str">
        <f>IFERROR(VLOOKUP(K1645,ORDEN_ERI!A:C,2,0),0)</f>
        <v>Costos de distribución</v>
      </c>
      <c r="M1645" s="21">
        <f>IFERROR(VLOOKUP(K1645,ORDEN_ERI!A:C,3,0),0)</f>
        <v>7</v>
      </c>
      <c r="N1645" s="30">
        <v>58041</v>
      </c>
    </row>
    <row r="1646" spans="1:14" x14ac:dyDescent="0.25">
      <c r="A1646" s="21">
        <v>860515523</v>
      </c>
      <c r="B1646" s="18" t="s">
        <v>231</v>
      </c>
      <c r="C1646" s="18"/>
      <c r="D1646" s="18" t="s">
        <v>222</v>
      </c>
      <c r="E1646" s="18" t="s">
        <v>228</v>
      </c>
      <c r="F1646" s="18" t="s">
        <v>224</v>
      </c>
      <c r="G1646" s="22">
        <v>2016</v>
      </c>
      <c r="H1646" s="23">
        <v>43100</v>
      </c>
      <c r="I1646" s="18"/>
      <c r="J1646" s="18"/>
      <c r="K1646" s="21" t="s">
        <v>6</v>
      </c>
      <c r="L1646" s="21" t="str">
        <f>IFERROR(VLOOKUP(K1646,ORDEN_ERI!A:C,2,0),0)</f>
        <v>Gastos de administración</v>
      </c>
      <c r="M1646" s="21">
        <f>IFERROR(VLOOKUP(K1646,ORDEN_ERI!A:C,3,0),0)</f>
        <v>4</v>
      </c>
      <c r="N1646" s="30">
        <v>16057576</v>
      </c>
    </row>
    <row r="1647" spans="1:14" x14ac:dyDescent="0.25">
      <c r="A1647" s="21">
        <v>860515523</v>
      </c>
      <c r="B1647" s="18" t="s">
        <v>231</v>
      </c>
      <c r="C1647" s="18"/>
      <c r="D1647" s="18" t="s">
        <v>222</v>
      </c>
      <c r="E1647" s="18" t="s">
        <v>228</v>
      </c>
      <c r="F1647" s="18" t="s">
        <v>224</v>
      </c>
      <c r="G1647" s="22">
        <v>2017</v>
      </c>
      <c r="H1647" s="23">
        <v>43100</v>
      </c>
      <c r="I1647" s="18"/>
      <c r="J1647" s="18"/>
      <c r="K1647" s="21" t="s">
        <v>6</v>
      </c>
      <c r="L1647" s="21" t="str">
        <f>IFERROR(VLOOKUP(K1647,ORDEN_ERI!A:C,2,0),0)</f>
        <v>Gastos de administración</v>
      </c>
      <c r="M1647" s="21">
        <f>IFERROR(VLOOKUP(K1647,ORDEN_ERI!A:C,3,0),0)</f>
        <v>4</v>
      </c>
      <c r="N1647" s="30">
        <v>6262718</v>
      </c>
    </row>
    <row r="1648" spans="1:14" x14ac:dyDescent="0.25">
      <c r="A1648" s="21">
        <v>860515523</v>
      </c>
      <c r="B1648" s="18" t="s">
        <v>231</v>
      </c>
      <c r="C1648" s="18"/>
      <c r="D1648" s="18" t="s">
        <v>222</v>
      </c>
      <c r="E1648" s="18" t="s">
        <v>228</v>
      </c>
      <c r="F1648" s="18" t="s">
        <v>224</v>
      </c>
      <c r="G1648" s="22">
        <v>2016</v>
      </c>
      <c r="H1648" s="23">
        <v>43100</v>
      </c>
      <c r="I1648" s="18"/>
      <c r="J1648" s="18"/>
      <c r="K1648" s="21" t="s">
        <v>395</v>
      </c>
      <c r="L1648" s="21" t="str">
        <f>IFERROR(VLOOKUP(K1648,ORDEN_ERI!A:C,2,0),0)</f>
        <v>Otros gastos, por función</v>
      </c>
      <c r="M1648" s="21">
        <f>IFERROR(VLOOKUP(K1648,ORDEN_ERI!A:C,3,0),0)</f>
        <v>6</v>
      </c>
      <c r="N1648" s="30">
        <v>208211</v>
      </c>
    </row>
    <row r="1649" spans="1:14" x14ac:dyDescent="0.25">
      <c r="A1649" s="21">
        <v>860515523</v>
      </c>
      <c r="B1649" s="18" t="s">
        <v>231</v>
      </c>
      <c r="C1649" s="18"/>
      <c r="D1649" s="18" t="s">
        <v>222</v>
      </c>
      <c r="E1649" s="18" t="s">
        <v>228</v>
      </c>
      <c r="F1649" s="18" t="s">
        <v>224</v>
      </c>
      <c r="G1649" s="22">
        <v>2017</v>
      </c>
      <c r="H1649" s="23">
        <v>43100</v>
      </c>
      <c r="I1649" s="18"/>
      <c r="J1649" s="18"/>
      <c r="K1649" s="21" t="s">
        <v>395</v>
      </c>
      <c r="L1649" s="21" t="str">
        <f>IFERROR(VLOOKUP(K1649,ORDEN_ERI!A:C,2,0),0)</f>
        <v>Otros gastos, por función</v>
      </c>
      <c r="M1649" s="21">
        <f>IFERROR(VLOOKUP(K1649,ORDEN_ERI!A:C,3,0),0)</f>
        <v>6</v>
      </c>
      <c r="N1649" s="30">
        <v>90929</v>
      </c>
    </row>
    <row r="1650" spans="1:14" x14ac:dyDescent="0.25">
      <c r="A1650" s="21">
        <v>860515523</v>
      </c>
      <c r="B1650" s="18" t="s">
        <v>231</v>
      </c>
      <c r="C1650" s="18"/>
      <c r="D1650" s="18" t="s">
        <v>222</v>
      </c>
      <c r="E1650" s="18" t="s">
        <v>228</v>
      </c>
      <c r="F1650" s="18" t="s">
        <v>224</v>
      </c>
      <c r="G1650" s="22">
        <v>2016</v>
      </c>
      <c r="H1650" s="23">
        <v>43100</v>
      </c>
      <c r="I1650" s="18"/>
      <c r="J1650" s="18"/>
      <c r="K1650" s="21" t="s">
        <v>8</v>
      </c>
      <c r="L1650" s="21" t="str">
        <f>IFERROR(VLOOKUP(K1650,ORDEN_ERI!A:C,2,0),0)</f>
        <v>Ganancia (pérdida) por actividades de operación</v>
      </c>
      <c r="M1650" s="21">
        <f>IFERROR(VLOOKUP(K1650,ORDEN_ERI!A:C,3,0),0)</f>
        <v>11</v>
      </c>
      <c r="N1650" s="30">
        <v>1114468</v>
      </c>
    </row>
    <row r="1651" spans="1:14" x14ac:dyDescent="0.25">
      <c r="A1651" s="21">
        <v>860515523</v>
      </c>
      <c r="B1651" s="18" t="s">
        <v>231</v>
      </c>
      <c r="C1651" s="18"/>
      <c r="D1651" s="18" t="s">
        <v>222</v>
      </c>
      <c r="E1651" s="18" t="s">
        <v>228</v>
      </c>
      <c r="F1651" s="18" t="s">
        <v>224</v>
      </c>
      <c r="G1651" s="22">
        <v>2017</v>
      </c>
      <c r="H1651" s="23">
        <v>43100</v>
      </c>
      <c r="I1651" s="18"/>
      <c r="J1651" s="18"/>
      <c r="K1651" s="21" t="s">
        <v>8</v>
      </c>
      <c r="L1651" s="21" t="str">
        <f>IFERROR(VLOOKUP(K1651,ORDEN_ERI!A:C,2,0),0)</f>
        <v>Ganancia (pérdida) por actividades de operación</v>
      </c>
      <c r="M1651" s="21">
        <f>IFERROR(VLOOKUP(K1651,ORDEN_ERI!A:C,3,0),0)</f>
        <v>11</v>
      </c>
      <c r="N1651" s="30">
        <v>1837187</v>
      </c>
    </row>
    <row r="1652" spans="1:14" x14ac:dyDescent="0.25">
      <c r="A1652" s="21">
        <v>860515523</v>
      </c>
      <c r="B1652" s="18" t="s">
        <v>231</v>
      </c>
      <c r="C1652" s="18"/>
      <c r="D1652" s="18" t="s">
        <v>222</v>
      </c>
      <c r="E1652" s="18" t="s">
        <v>228</v>
      </c>
      <c r="F1652" s="18" t="s">
        <v>224</v>
      </c>
      <c r="G1652" s="22">
        <v>2016</v>
      </c>
      <c r="H1652" s="23">
        <v>43100</v>
      </c>
      <c r="I1652" s="18"/>
      <c r="J1652" s="18"/>
      <c r="K1652" s="21" t="s">
        <v>27</v>
      </c>
      <c r="L1652" s="21" t="str">
        <f>IFERROR(VLOOKUP(K1652,ORDEN_ERI!A:C,2,0),0)</f>
        <v>Ganancias (pérdidas) que surgen de la baja en cuentas</v>
      </c>
      <c r="M1652" s="21">
        <f>IFERROR(VLOOKUP(K1652,ORDEN_ERI!A:C,3,0),0)</f>
        <v>19</v>
      </c>
      <c r="N1652" s="30">
        <v>292540</v>
      </c>
    </row>
    <row r="1653" spans="1:14" x14ac:dyDescent="0.25">
      <c r="A1653" s="21">
        <v>860515523</v>
      </c>
      <c r="B1653" s="18" t="s">
        <v>231</v>
      </c>
      <c r="C1653" s="18"/>
      <c r="D1653" s="18" t="s">
        <v>222</v>
      </c>
      <c r="E1653" s="18" t="s">
        <v>228</v>
      </c>
      <c r="F1653" s="18" t="s">
        <v>224</v>
      </c>
      <c r="G1653" s="22">
        <v>2016</v>
      </c>
      <c r="H1653" s="23">
        <v>43100</v>
      </c>
      <c r="I1653" s="18"/>
      <c r="J1653" s="18"/>
      <c r="K1653" s="21" t="s">
        <v>9</v>
      </c>
      <c r="L1653" s="21" t="str">
        <f>IFERROR(VLOOKUP(K1653,ORDEN_ERI!A:C,2,0),0)</f>
        <v>Ingresos financieros</v>
      </c>
      <c r="M1653" s="21">
        <f>IFERROR(VLOOKUP(K1653,ORDEN_ERI!A:C,3,0),0)</f>
        <v>13</v>
      </c>
      <c r="N1653" s="30">
        <v>23517</v>
      </c>
    </row>
    <row r="1654" spans="1:14" x14ac:dyDescent="0.25">
      <c r="A1654" s="21">
        <v>860515523</v>
      </c>
      <c r="B1654" s="18" t="s">
        <v>231</v>
      </c>
      <c r="C1654" s="18"/>
      <c r="D1654" s="18" t="s">
        <v>222</v>
      </c>
      <c r="E1654" s="18" t="s">
        <v>228</v>
      </c>
      <c r="F1654" s="18" t="s">
        <v>224</v>
      </c>
      <c r="G1654" s="22">
        <v>2017</v>
      </c>
      <c r="H1654" s="23">
        <v>43100</v>
      </c>
      <c r="I1654" s="18"/>
      <c r="J1654" s="18"/>
      <c r="K1654" s="21" t="s">
        <v>9</v>
      </c>
      <c r="L1654" s="21" t="str">
        <f>IFERROR(VLOOKUP(K1654,ORDEN_ERI!A:C,2,0),0)</f>
        <v>Ingresos financieros</v>
      </c>
      <c r="M1654" s="21">
        <f>IFERROR(VLOOKUP(K1654,ORDEN_ERI!A:C,3,0),0)</f>
        <v>13</v>
      </c>
      <c r="N1654" s="30">
        <v>62766</v>
      </c>
    </row>
    <row r="1655" spans="1:14" x14ac:dyDescent="0.25">
      <c r="A1655" s="21">
        <v>860515523</v>
      </c>
      <c r="B1655" s="18" t="s">
        <v>231</v>
      </c>
      <c r="C1655" s="18"/>
      <c r="D1655" s="18" t="s">
        <v>222</v>
      </c>
      <c r="E1655" s="18" t="s">
        <v>228</v>
      </c>
      <c r="F1655" s="18" t="s">
        <v>224</v>
      </c>
      <c r="G1655" s="22">
        <v>2016</v>
      </c>
      <c r="H1655" s="23">
        <v>43100</v>
      </c>
      <c r="I1655" s="18"/>
      <c r="J1655" s="18"/>
      <c r="K1655" s="21" t="s">
        <v>10</v>
      </c>
      <c r="L1655" s="21" t="str">
        <f>IFERROR(VLOOKUP(K1655,ORDEN_ERI!A:C,2,0),0)</f>
        <v>Costos financieros</v>
      </c>
      <c r="M1655" s="21">
        <f>IFERROR(VLOOKUP(K1655,ORDEN_ERI!A:C,3,0),0)</f>
        <v>14</v>
      </c>
      <c r="N1655" s="30">
        <v>362206</v>
      </c>
    </row>
    <row r="1656" spans="1:14" x14ac:dyDescent="0.25">
      <c r="A1656" s="21">
        <v>860515523</v>
      </c>
      <c r="B1656" s="18" t="s">
        <v>231</v>
      </c>
      <c r="C1656" s="18"/>
      <c r="D1656" s="18" t="s">
        <v>222</v>
      </c>
      <c r="E1656" s="18" t="s">
        <v>228</v>
      </c>
      <c r="F1656" s="18" t="s">
        <v>224</v>
      </c>
      <c r="G1656" s="22">
        <v>2017</v>
      </c>
      <c r="H1656" s="23">
        <v>43100</v>
      </c>
      <c r="I1656" s="18"/>
      <c r="J1656" s="18"/>
      <c r="K1656" s="21" t="s">
        <v>10</v>
      </c>
      <c r="L1656" s="21" t="str">
        <f>IFERROR(VLOOKUP(K1656,ORDEN_ERI!A:C,2,0),0)</f>
        <v>Costos financieros</v>
      </c>
      <c r="M1656" s="21">
        <f>IFERROR(VLOOKUP(K1656,ORDEN_ERI!A:C,3,0),0)</f>
        <v>14</v>
      </c>
      <c r="N1656" s="30">
        <v>569855</v>
      </c>
    </row>
    <row r="1657" spans="1:14" x14ac:dyDescent="0.25">
      <c r="A1657" s="21">
        <v>860515523</v>
      </c>
      <c r="B1657" s="18" t="s">
        <v>231</v>
      </c>
      <c r="C1657" s="18"/>
      <c r="D1657" s="18" t="s">
        <v>222</v>
      </c>
      <c r="E1657" s="18" t="s">
        <v>228</v>
      </c>
      <c r="F1657" s="18" t="s">
        <v>224</v>
      </c>
      <c r="G1657" s="22">
        <v>2016</v>
      </c>
      <c r="H1657" s="23">
        <v>43100</v>
      </c>
      <c r="I1657" s="18"/>
      <c r="J1657" s="18"/>
      <c r="K1657" s="21" t="s">
        <v>11</v>
      </c>
      <c r="L1657" s="21" t="str">
        <f>IFERROR(VLOOKUP(K1657,ORDEN_ERI!A:C,2,0),0)</f>
        <v>Ganancia (pérdida), antes de impuestos</v>
      </c>
      <c r="M1657" s="21">
        <f>IFERROR(VLOOKUP(K1657,ORDEN_ERI!A:C,3,0),0)</f>
        <v>23</v>
      </c>
      <c r="N1657" s="30">
        <v>1068319</v>
      </c>
    </row>
    <row r="1658" spans="1:14" x14ac:dyDescent="0.25">
      <c r="A1658" s="21">
        <v>860515523</v>
      </c>
      <c r="B1658" s="18" t="s">
        <v>231</v>
      </c>
      <c r="C1658" s="18"/>
      <c r="D1658" s="18" t="s">
        <v>222</v>
      </c>
      <c r="E1658" s="18" t="s">
        <v>228</v>
      </c>
      <c r="F1658" s="18" t="s">
        <v>224</v>
      </c>
      <c r="G1658" s="22">
        <v>2017</v>
      </c>
      <c r="H1658" s="23">
        <v>43100</v>
      </c>
      <c r="I1658" s="18"/>
      <c r="J1658" s="18"/>
      <c r="K1658" s="21" t="s">
        <v>11</v>
      </c>
      <c r="L1658" s="21" t="str">
        <f>IFERROR(VLOOKUP(K1658,ORDEN_ERI!A:C,2,0),0)</f>
        <v>Ganancia (pérdida), antes de impuestos</v>
      </c>
      <c r="M1658" s="21">
        <f>IFERROR(VLOOKUP(K1658,ORDEN_ERI!A:C,3,0),0)</f>
        <v>23</v>
      </c>
      <c r="N1658" s="30">
        <v>1330098</v>
      </c>
    </row>
    <row r="1659" spans="1:14" x14ac:dyDescent="0.25">
      <c r="A1659" s="21">
        <v>860515523</v>
      </c>
      <c r="B1659" s="18" t="s">
        <v>231</v>
      </c>
      <c r="C1659" s="18"/>
      <c r="D1659" s="18" t="s">
        <v>222</v>
      </c>
      <c r="E1659" s="18" t="s">
        <v>228</v>
      </c>
      <c r="F1659" s="18" t="s">
        <v>224</v>
      </c>
      <c r="G1659" s="22">
        <v>2016</v>
      </c>
      <c r="H1659" s="23">
        <v>43100</v>
      </c>
      <c r="I1659" s="18"/>
      <c r="J1659" s="18"/>
      <c r="K1659" s="21" t="s">
        <v>397</v>
      </c>
      <c r="L1659" s="21" t="str">
        <f>IFERROR(VLOOKUP(K1659,ORDEN_ERI!A:C,2,0),0)</f>
        <v>Gasto (ingreso) por impuestos, operaciones continuadas</v>
      </c>
      <c r="M1659" s="21">
        <f>IFERROR(VLOOKUP(K1659,ORDEN_ERI!A:C,3,0),0)</f>
        <v>24</v>
      </c>
      <c r="N1659" s="30">
        <v>452422</v>
      </c>
    </row>
    <row r="1660" spans="1:14" x14ac:dyDescent="0.25">
      <c r="A1660" s="21">
        <v>860515523</v>
      </c>
      <c r="B1660" s="18" t="s">
        <v>231</v>
      </c>
      <c r="C1660" s="18"/>
      <c r="D1660" s="18" t="s">
        <v>222</v>
      </c>
      <c r="E1660" s="18" t="s">
        <v>228</v>
      </c>
      <c r="F1660" s="18" t="s">
        <v>224</v>
      </c>
      <c r="G1660" s="22">
        <v>2017</v>
      </c>
      <c r="H1660" s="23">
        <v>43100</v>
      </c>
      <c r="I1660" s="18"/>
      <c r="J1660" s="18"/>
      <c r="K1660" s="21" t="s">
        <v>397</v>
      </c>
      <c r="L1660" s="21" t="str">
        <f>IFERROR(VLOOKUP(K1660,ORDEN_ERI!A:C,2,0),0)</f>
        <v>Gasto (ingreso) por impuestos, operaciones continuadas</v>
      </c>
      <c r="M1660" s="21">
        <f>IFERROR(VLOOKUP(K1660,ORDEN_ERI!A:C,3,0),0)</f>
        <v>24</v>
      </c>
      <c r="N1660" s="30">
        <v>496808</v>
      </c>
    </row>
    <row r="1661" spans="1:14" x14ac:dyDescent="0.25">
      <c r="A1661" s="21">
        <v>860515523</v>
      </c>
      <c r="B1661" s="18" t="s">
        <v>231</v>
      </c>
      <c r="C1661" s="18"/>
      <c r="D1661" s="18" t="s">
        <v>222</v>
      </c>
      <c r="E1661" s="18" t="s">
        <v>228</v>
      </c>
      <c r="F1661" s="18" t="s">
        <v>224</v>
      </c>
      <c r="G1661" s="22">
        <v>2016</v>
      </c>
      <c r="H1661" s="23">
        <v>43100</v>
      </c>
      <c r="I1661" s="18"/>
      <c r="J1661" s="18"/>
      <c r="K1661" s="21" t="s">
        <v>12</v>
      </c>
      <c r="L1661" s="21" t="str">
        <f>IFERROR(VLOOKUP(K1661,ORDEN_ERI!A:C,2,0),0)</f>
        <v>Ganancia (pérdida) operaciones continuadas</v>
      </c>
      <c r="M1661" s="21">
        <f>IFERROR(VLOOKUP(K1661,ORDEN_ERI!A:C,3,0),0)</f>
        <v>26</v>
      </c>
      <c r="N1661" s="30">
        <v>615897</v>
      </c>
    </row>
    <row r="1662" spans="1:14" x14ac:dyDescent="0.25">
      <c r="A1662" s="21">
        <v>860515523</v>
      </c>
      <c r="B1662" s="18" t="s">
        <v>231</v>
      </c>
      <c r="C1662" s="18"/>
      <c r="D1662" s="18" t="s">
        <v>222</v>
      </c>
      <c r="E1662" s="18" t="s">
        <v>228</v>
      </c>
      <c r="F1662" s="18" t="s">
        <v>224</v>
      </c>
      <c r="G1662" s="22">
        <v>2017</v>
      </c>
      <c r="H1662" s="23">
        <v>43100</v>
      </c>
      <c r="I1662" s="18"/>
      <c r="J1662" s="18"/>
      <c r="K1662" s="21" t="s">
        <v>12</v>
      </c>
      <c r="L1662" s="21" t="str">
        <f>IFERROR(VLOOKUP(K1662,ORDEN_ERI!A:C,2,0),0)</f>
        <v>Ganancia (pérdida) operaciones continuadas</v>
      </c>
      <c r="M1662" s="21">
        <f>IFERROR(VLOOKUP(K1662,ORDEN_ERI!A:C,3,0),0)</f>
        <v>26</v>
      </c>
      <c r="N1662" s="30">
        <v>833290</v>
      </c>
    </row>
    <row r="1663" spans="1:14" x14ac:dyDescent="0.25">
      <c r="A1663" s="21">
        <v>860515523</v>
      </c>
      <c r="B1663" s="18" t="s">
        <v>231</v>
      </c>
      <c r="C1663" s="18"/>
      <c r="D1663" s="18" t="s">
        <v>222</v>
      </c>
      <c r="E1663" s="18" t="s">
        <v>228</v>
      </c>
      <c r="F1663" s="18" t="s">
        <v>224</v>
      </c>
      <c r="G1663" s="22">
        <v>2016</v>
      </c>
      <c r="H1663" s="23">
        <v>43100</v>
      </c>
      <c r="I1663" s="18"/>
      <c r="J1663" s="18"/>
      <c r="K1663" s="21" t="s">
        <v>13</v>
      </c>
      <c r="L1663" s="21" t="str">
        <f>IFERROR(VLOOKUP(K1663,ORDEN_ERI!A:C,2,0),0)</f>
        <v>Ganancia (pérdida)</v>
      </c>
      <c r="M1663" s="21">
        <f>IFERROR(VLOOKUP(K1663,ORDEN_ERI!A:C,3,0),0)</f>
        <v>28</v>
      </c>
      <c r="N1663" s="30">
        <v>615897</v>
      </c>
    </row>
    <row r="1664" spans="1:14" x14ac:dyDescent="0.25">
      <c r="A1664" s="21">
        <v>860515523</v>
      </c>
      <c r="B1664" s="18" t="s">
        <v>231</v>
      </c>
      <c r="C1664" s="18"/>
      <c r="D1664" s="18" t="s">
        <v>222</v>
      </c>
      <c r="E1664" s="18" t="s">
        <v>228</v>
      </c>
      <c r="F1664" s="18" t="s">
        <v>224</v>
      </c>
      <c r="G1664" s="22">
        <v>2017</v>
      </c>
      <c r="H1664" s="23">
        <v>43100</v>
      </c>
      <c r="I1664" s="18"/>
      <c r="J1664" s="18"/>
      <c r="K1664" s="21" t="s">
        <v>13</v>
      </c>
      <c r="L1664" s="21" t="str">
        <f>IFERROR(VLOOKUP(K1664,ORDEN_ERI!A:C,2,0),0)</f>
        <v>Ganancia (pérdida)</v>
      </c>
      <c r="M1664" s="21">
        <f>IFERROR(VLOOKUP(K1664,ORDEN_ERI!A:C,3,0),0)</f>
        <v>28</v>
      </c>
      <c r="N1664" s="30">
        <v>833290</v>
      </c>
    </row>
    <row r="1665" spans="1:14" x14ac:dyDescent="0.25">
      <c r="A1665" s="21">
        <v>860009250</v>
      </c>
      <c r="B1665" s="18" t="s">
        <v>362</v>
      </c>
      <c r="C1665" s="18"/>
      <c r="D1665" s="18" t="s">
        <v>294</v>
      </c>
      <c r="E1665" s="18" t="s">
        <v>228</v>
      </c>
      <c r="F1665" s="18" t="s">
        <v>224</v>
      </c>
      <c r="G1665" s="22">
        <v>2016</v>
      </c>
      <c r="H1665" s="26">
        <v>43100</v>
      </c>
      <c r="I1665" s="18"/>
      <c r="J1665" s="18"/>
      <c r="K1665" s="21" t="s">
        <v>1</v>
      </c>
      <c r="L1665" s="21" t="str">
        <f>IFERROR(VLOOKUP(K1665,ORDEN_ERI!A:C,2,0),0)</f>
        <v>Ingresos de actividades ordinarias</v>
      </c>
      <c r="M1665" s="21">
        <f>IFERROR(VLOOKUP(K1665,ORDEN_ERI!A:C,3,0),0)</f>
        <v>1</v>
      </c>
      <c r="N1665" s="30">
        <v>18533857</v>
      </c>
    </row>
    <row r="1666" spans="1:14" x14ac:dyDescent="0.25">
      <c r="A1666" s="21">
        <v>860009250</v>
      </c>
      <c r="B1666" s="18" t="s">
        <v>362</v>
      </c>
      <c r="C1666" s="18"/>
      <c r="D1666" s="18" t="s">
        <v>294</v>
      </c>
      <c r="E1666" s="18" t="s">
        <v>228</v>
      </c>
      <c r="F1666" s="18" t="s">
        <v>224</v>
      </c>
      <c r="G1666" s="22">
        <v>2017</v>
      </c>
      <c r="H1666" s="26">
        <v>43100</v>
      </c>
      <c r="I1666" s="18"/>
      <c r="J1666" s="18"/>
      <c r="K1666" s="21" t="s">
        <v>1</v>
      </c>
      <c r="L1666" s="21" t="str">
        <f>IFERROR(VLOOKUP(K1666,ORDEN_ERI!A:C,2,0),0)</f>
        <v>Ingresos de actividades ordinarias</v>
      </c>
      <c r="M1666" s="21">
        <f>IFERROR(VLOOKUP(K1666,ORDEN_ERI!A:C,3,0),0)</f>
        <v>1</v>
      </c>
      <c r="N1666" s="30">
        <v>24805150</v>
      </c>
    </row>
    <row r="1667" spans="1:14" x14ac:dyDescent="0.25">
      <c r="A1667" s="21">
        <v>860009250</v>
      </c>
      <c r="B1667" s="18" t="s">
        <v>362</v>
      </c>
      <c r="C1667" s="18"/>
      <c r="D1667" s="18" t="s">
        <v>294</v>
      </c>
      <c r="E1667" s="18" t="s">
        <v>228</v>
      </c>
      <c r="F1667" s="18" t="s">
        <v>224</v>
      </c>
      <c r="G1667" s="22">
        <v>2016</v>
      </c>
      <c r="H1667" s="26">
        <v>43100</v>
      </c>
      <c r="I1667" s="18"/>
      <c r="J1667" s="18"/>
      <c r="K1667" s="21" t="s">
        <v>2</v>
      </c>
      <c r="L1667" s="21" t="str">
        <f>IFERROR(VLOOKUP(K1667,ORDEN_ERI!A:C,2,0),0)</f>
        <v>Costo de ventas</v>
      </c>
      <c r="M1667" s="21">
        <f>IFERROR(VLOOKUP(K1667,ORDEN_ERI!A:C,3,0),0)</f>
        <v>2</v>
      </c>
      <c r="N1667" s="30">
        <v>13803970</v>
      </c>
    </row>
    <row r="1668" spans="1:14" x14ac:dyDescent="0.25">
      <c r="A1668" s="21">
        <v>860009250</v>
      </c>
      <c r="B1668" s="18" t="s">
        <v>362</v>
      </c>
      <c r="C1668" s="18"/>
      <c r="D1668" s="18" t="s">
        <v>294</v>
      </c>
      <c r="E1668" s="18" t="s">
        <v>228</v>
      </c>
      <c r="F1668" s="18" t="s">
        <v>224</v>
      </c>
      <c r="G1668" s="22">
        <v>2017</v>
      </c>
      <c r="H1668" s="26">
        <v>43100</v>
      </c>
      <c r="I1668" s="18"/>
      <c r="J1668" s="18"/>
      <c r="K1668" s="21" t="s">
        <v>2</v>
      </c>
      <c r="L1668" s="21" t="str">
        <f>IFERROR(VLOOKUP(K1668,ORDEN_ERI!A:C,2,0),0)</f>
        <v>Costo de ventas</v>
      </c>
      <c r="M1668" s="21">
        <f>IFERROR(VLOOKUP(K1668,ORDEN_ERI!A:C,3,0),0)</f>
        <v>2</v>
      </c>
      <c r="N1668" s="30">
        <v>16017838</v>
      </c>
    </row>
    <row r="1669" spans="1:14" x14ac:dyDescent="0.25">
      <c r="A1669" s="21">
        <v>860009250</v>
      </c>
      <c r="B1669" s="18" t="s">
        <v>362</v>
      </c>
      <c r="C1669" s="18"/>
      <c r="D1669" s="18" t="s">
        <v>294</v>
      </c>
      <c r="E1669" s="18" t="s">
        <v>228</v>
      </c>
      <c r="F1669" s="18" t="s">
        <v>224</v>
      </c>
      <c r="G1669" s="22">
        <v>2016</v>
      </c>
      <c r="H1669" s="26">
        <v>43100</v>
      </c>
      <c r="I1669" s="18"/>
      <c r="J1669" s="18"/>
      <c r="K1669" s="21" t="s">
        <v>3</v>
      </c>
      <c r="L1669" s="21" t="str">
        <f>IFERROR(VLOOKUP(K1669,ORDEN_ERI!A:C,2,0),0)</f>
        <v>Ganancia bruta</v>
      </c>
      <c r="M1669" s="21">
        <f>IFERROR(VLOOKUP(K1669,ORDEN_ERI!A:C,3,0),0)</f>
        <v>3</v>
      </c>
      <c r="N1669" s="30">
        <v>4729887</v>
      </c>
    </row>
    <row r="1670" spans="1:14" x14ac:dyDescent="0.25">
      <c r="A1670" s="21">
        <v>860009250</v>
      </c>
      <c r="B1670" s="18" t="s">
        <v>362</v>
      </c>
      <c r="C1670" s="18"/>
      <c r="D1670" s="18" t="s">
        <v>294</v>
      </c>
      <c r="E1670" s="18" t="s">
        <v>228</v>
      </c>
      <c r="F1670" s="18" t="s">
        <v>224</v>
      </c>
      <c r="G1670" s="22">
        <v>2017</v>
      </c>
      <c r="H1670" s="26">
        <v>43100</v>
      </c>
      <c r="I1670" s="18"/>
      <c r="J1670" s="18"/>
      <c r="K1670" s="21" t="s">
        <v>3</v>
      </c>
      <c r="L1670" s="21" t="str">
        <f>IFERROR(VLOOKUP(K1670,ORDEN_ERI!A:C,2,0),0)</f>
        <v>Ganancia bruta</v>
      </c>
      <c r="M1670" s="21">
        <f>IFERROR(VLOOKUP(K1670,ORDEN_ERI!A:C,3,0),0)</f>
        <v>3</v>
      </c>
      <c r="N1670" s="30">
        <v>8787312</v>
      </c>
    </row>
    <row r="1671" spans="1:14" x14ac:dyDescent="0.25">
      <c r="A1671" s="21">
        <v>860009250</v>
      </c>
      <c r="B1671" s="18" t="s">
        <v>362</v>
      </c>
      <c r="C1671" s="18"/>
      <c r="D1671" s="18" t="s">
        <v>294</v>
      </c>
      <c r="E1671" s="18" t="s">
        <v>228</v>
      </c>
      <c r="F1671" s="18" t="s">
        <v>224</v>
      </c>
      <c r="G1671" s="22">
        <v>2016</v>
      </c>
      <c r="H1671" s="26">
        <v>43100</v>
      </c>
      <c r="I1671" s="18"/>
      <c r="J1671" s="18"/>
      <c r="K1671" s="21" t="s">
        <v>4</v>
      </c>
      <c r="L1671" s="21" t="str">
        <f>IFERROR(VLOOKUP(K1671,ORDEN_ERI!A:C,2,0),0)</f>
        <v>Otros ingresos</v>
      </c>
      <c r="M1671" s="21">
        <f>IFERROR(VLOOKUP(K1671,ORDEN_ERI!A:C,3,0),0)</f>
        <v>9</v>
      </c>
      <c r="N1671" s="30">
        <v>79041</v>
      </c>
    </row>
    <row r="1672" spans="1:14" x14ac:dyDescent="0.25">
      <c r="A1672" s="21">
        <v>860009250</v>
      </c>
      <c r="B1672" s="18" t="s">
        <v>362</v>
      </c>
      <c r="C1672" s="18"/>
      <c r="D1672" s="18" t="s">
        <v>294</v>
      </c>
      <c r="E1672" s="18" t="s">
        <v>228</v>
      </c>
      <c r="F1672" s="18" t="s">
        <v>224</v>
      </c>
      <c r="G1672" s="22">
        <v>2017</v>
      </c>
      <c r="H1672" s="26">
        <v>43100</v>
      </c>
      <c r="I1672" s="18"/>
      <c r="J1672" s="18"/>
      <c r="K1672" s="21" t="s">
        <v>4</v>
      </c>
      <c r="L1672" s="21" t="str">
        <f>IFERROR(VLOOKUP(K1672,ORDEN_ERI!A:C,2,0),0)</f>
        <v>Otros ingresos</v>
      </c>
      <c r="M1672" s="21">
        <f>IFERROR(VLOOKUP(K1672,ORDEN_ERI!A:C,3,0),0)</f>
        <v>9</v>
      </c>
      <c r="N1672" s="30">
        <v>13871</v>
      </c>
    </row>
    <row r="1673" spans="1:14" x14ac:dyDescent="0.25">
      <c r="A1673" s="21">
        <v>860009250</v>
      </c>
      <c r="B1673" s="18" t="s">
        <v>362</v>
      </c>
      <c r="C1673" s="18"/>
      <c r="D1673" s="18" t="s">
        <v>294</v>
      </c>
      <c r="E1673" s="18" t="s">
        <v>228</v>
      </c>
      <c r="F1673" s="18" t="s">
        <v>224</v>
      </c>
      <c r="G1673" s="22">
        <v>2016</v>
      </c>
      <c r="H1673" s="26">
        <v>43100</v>
      </c>
      <c r="I1673" s="18"/>
      <c r="J1673" s="18"/>
      <c r="K1673" s="21" t="s">
        <v>6</v>
      </c>
      <c r="L1673" s="21" t="str">
        <f>IFERROR(VLOOKUP(K1673,ORDEN_ERI!A:C,2,0),0)</f>
        <v>Gastos de administración</v>
      </c>
      <c r="M1673" s="21">
        <f>IFERROR(VLOOKUP(K1673,ORDEN_ERI!A:C,3,0),0)</f>
        <v>4</v>
      </c>
      <c r="N1673" s="30">
        <v>3581051</v>
      </c>
    </row>
    <row r="1674" spans="1:14" x14ac:dyDescent="0.25">
      <c r="A1674" s="21">
        <v>860009250</v>
      </c>
      <c r="B1674" s="18" t="s">
        <v>362</v>
      </c>
      <c r="C1674" s="18"/>
      <c r="D1674" s="18" t="s">
        <v>294</v>
      </c>
      <c r="E1674" s="18" t="s">
        <v>228</v>
      </c>
      <c r="F1674" s="18" t="s">
        <v>224</v>
      </c>
      <c r="G1674" s="22">
        <v>2017</v>
      </c>
      <c r="H1674" s="26">
        <v>43100</v>
      </c>
      <c r="I1674" s="18"/>
      <c r="J1674" s="18"/>
      <c r="K1674" s="21" t="s">
        <v>6</v>
      </c>
      <c r="L1674" s="21" t="str">
        <f>IFERROR(VLOOKUP(K1674,ORDEN_ERI!A:C,2,0),0)</f>
        <v>Gastos de administración</v>
      </c>
      <c r="M1674" s="21">
        <f>IFERROR(VLOOKUP(K1674,ORDEN_ERI!A:C,3,0),0)</f>
        <v>4</v>
      </c>
      <c r="N1674" s="30">
        <v>3556825</v>
      </c>
    </row>
    <row r="1675" spans="1:14" x14ac:dyDescent="0.25">
      <c r="A1675" s="21">
        <v>860009250</v>
      </c>
      <c r="B1675" s="18" t="s">
        <v>362</v>
      </c>
      <c r="C1675" s="18"/>
      <c r="D1675" s="18" t="s">
        <v>294</v>
      </c>
      <c r="E1675" s="18" t="s">
        <v>228</v>
      </c>
      <c r="F1675" s="18" t="s">
        <v>224</v>
      </c>
      <c r="G1675" s="22">
        <v>2016</v>
      </c>
      <c r="H1675" s="26">
        <v>43100</v>
      </c>
      <c r="I1675" s="18"/>
      <c r="J1675" s="18"/>
      <c r="K1675" s="21" t="s">
        <v>395</v>
      </c>
      <c r="L1675" s="21" t="str">
        <f>IFERROR(VLOOKUP(K1675,ORDEN_ERI!A:C,2,0),0)</f>
        <v>Otros gastos, por función</v>
      </c>
      <c r="M1675" s="21">
        <f>IFERROR(VLOOKUP(K1675,ORDEN_ERI!A:C,3,0),0)</f>
        <v>6</v>
      </c>
      <c r="N1675" s="30">
        <v>69696</v>
      </c>
    </row>
    <row r="1676" spans="1:14" x14ac:dyDescent="0.25">
      <c r="A1676" s="21">
        <v>860009250</v>
      </c>
      <c r="B1676" s="18" t="s">
        <v>362</v>
      </c>
      <c r="C1676" s="18"/>
      <c r="D1676" s="18" t="s">
        <v>294</v>
      </c>
      <c r="E1676" s="18" t="s">
        <v>228</v>
      </c>
      <c r="F1676" s="18" t="s">
        <v>224</v>
      </c>
      <c r="G1676" s="22">
        <v>2017</v>
      </c>
      <c r="H1676" s="26">
        <v>43100</v>
      </c>
      <c r="I1676" s="18"/>
      <c r="J1676" s="18"/>
      <c r="K1676" s="21" t="s">
        <v>395</v>
      </c>
      <c r="L1676" s="21" t="str">
        <f>IFERROR(VLOOKUP(K1676,ORDEN_ERI!A:C,2,0),0)</f>
        <v>Otros gastos, por función</v>
      </c>
      <c r="M1676" s="21">
        <f>IFERROR(VLOOKUP(K1676,ORDEN_ERI!A:C,3,0),0)</f>
        <v>6</v>
      </c>
      <c r="N1676" s="30">
        <v>68732</v>
      </c>
    </row>
    <row r="1677" spans="1:14" x14ac:dyDescent="0.25">
      <c r="A1677" s="21">
        <v>860009250</v>
      </c>
      <c r="B1677" s="18" t="s">
        <v>362</v>
      </c>
      <c r="C1677" s="18"/>
      <c r="D1677" s="18" t="s">
        <v>294</v>
      </c>
      <c r="E1677" s="18" t="s">
        <v>228</v>
      </c>
      <c r="F1677" s="18" t="s">
        <v>224</v>
      </c>
      <c r="G1677" s="22">
        <v>2016</v>
      </c>
      <c r="H1677" s="26">
        <v>43100</v>
      </c>
      <c r="I1677" s="18"/>
      <c r="J1677" s="18"/>
      <c r="K1677" s="21" t="s">
        <v>8</v>
      </c>
      <c r="L1677" s="21" t="str">
        <f>IFERROR(VLOOKUP(K1677,ORDEN_ERI!A:C,2,0),0)</f>
        <v>Ganancia (pérdida) por actividades de operación</v>
      </c>
      <c r="M1677" s="21">
        <f>IFERROR(VLOOKUP(K1677,ORDEN_ERI!A:C,3,0),0)</f>
        <v>11</v>
      </c>
      <c r="N1677" s="30">
        <v>1158181</v>
      </c>
    </row>
    <row r="1678" spans="1:14" x14ac:dyDescent="0.25">
      <c r="A1678" s="21">
        <v>860009250</v>
      </c>
      <c r="B1678" s="18" t="s">
        <v>362</v>
      </c>
      <c r="C1678" s="18"/>
      <c r="D1678" s="18" t="s">
        <v>294</v>
      </c>
      <c r="E1678" s="18" t="s">
        <v>228</v>
      </c>
      <c r="F1678" s="18" t="s">
        <v>224</v>
      </c>
      <c r="G1678" s="22">
        <v>2017</v>
      </c>
      <c r="H1678" s="26">
        <v>43100</v>
      </c>
      <c r="I1678" s="18"/>
      <c r="J1678" s="18"/>
      <c r="K1678" s="21" t="s">
        <v>8</v>
      </c>
      <c r="L1678" s="21" t="str">
        <f>IFERROR(VLOOKUP(K1678,ORDEN_ERI!A:C,2,0),0)</f>
        <v>Ganancia (pérdida) por actividades de operación</v>
      </c>
      <c r="M1678" s="21">
        <f>IFERROR(VLOOKUP(K1678,ORDEN_ERI!A:C,3,0),0)</f>
        <v>11</v>
      </c>
      <c r="N1678" s="30">
        <v>5175626</v>
      </c>
    </row>
    <row r="1679" spans="1:14" x14ac:dyDescent="0.25">
      <c r="A1679" s="21">
        <v>860009250</v>
      </c>
      <c r="B1679" s="18" t="s">
        <v>362</v>
      </c>
      <c r="C1679" s="18"/>
      <c r="D1679" s="18" t="s">
        <v>294</v>
      </c>
      <c r="E1679" s="18" t="s">
        <v>228</v>
      </c>
      <c r="F1679" s="18" t="s">
        <v>224</v>
      </c>
      <c r="G1679" s="22">
        <v>2016</v>
      </c>
      <c r="H1679" s="26">
        <v>43100</v>
      </c>
      <c r="I1679" s="18"/>
      <c r="J1679" s="18"/>
      <c r="K1679" s="21" t="s">
        <v>9</v>
      </c>
      <c r="L1679" s="21" t="str">
        <f>IFERROR(VLOOKUP(K1679,ORDEN_ERI!A:C,2,0),0)</f>
        <v>Ingresos financieros</v>
      </c>
      <c r="M1679" s="21">
        <f>IFERROR(VLOOKUP(K1679,ORDEN_ERI!A:C,3,0),0)</f>
        <v>13</v>
      </c>
      <c r="N1679" s="30">
        <v>187046</v>
      </c>
    </row>
    <row r="1680" spans="1:14" x14ac:dyDescent="0.25">
      <c r="A1680" s="21">
        <v>860009250</v>
      </c>
      <c r="B1680" s="18" t="s">
        <v>362</v>
      </c>
      <c r="C1680" s="18"/>
      <c r="D1680" s="18" t="s">
        <v>294</v>
      </c>
      <c r="E1680" s="18" t="s">
        <v>228</v>
      </c>
      <c r="F1680" s="18" t="s">
        <v>224</v>
      </c>
      <c r="G1680" s="22">
        <v>2017</v>
      </c>
      <c r="H1680" s="26">
        <v>43100</v>
      </c>
      <c r="I1680" s="18"/>
      <c r="J1680" s="18"/>
      <c r="K1680" s="21" t="s">
        <v>9</v>
      </c>
      <c r="L1680" s="21" t="str">
        <f>IFERROR(VLOOKUP(K1680,ORDEN_ERI!A:C,2,0),0)</f>
        <v>Ingresos financieros</v>
      </c>
      <c r="M1680" s="21">
        <f>IFERROR(VLOOKUP(K1680,ORDEN_ERI!A:C,3,0),0)</f>
        <v>13</v>
      </c>
      <c r="N1680" s="30">
        <v>175231</v>
      </c>
    </row>
    <row r="1681" spans="1:14" x14ac:dyDescent="0.25">
      <c r="A1681" s="21">
        <v>860009250</v>
      </c>
      <c r="B1681" s="18" t="s">
        <v>362</v>
      </c>
      <c r="C1681" s="18"/>
      <c r="D1681" s="18" t="s">
        <v>294</v>
      </c>
      <c r="E1681" s="18" t="s">
        <v>228</v>
      </c>
      <c r="F1681" s="18" t="s">
        <v>224</v>
      </c>
      <c r="G1681" s="22">
        <v>2016</v>
      </c>
      <c r="H1681" s="26">
        <v>43100</v>
      </c>
      <c r="I1681" s="18"/>
      <c r="J1681" s="18"/>
      <c r="K1681" s="21" t="s">
        <v>10</v>
      </c>
      <c r="L1681" s="21" t="str">
        <f>IFERROR(VLOOKUP(K1681,ORDEN_ERI!A:C,2,0),0)</f>
        <v>Costos financieros</v>
      </c>
      <c r="M1681" s="21">
        <f>IFERROR(VLOOKUP(K1681,ORDEN_ERI!A:C,3,0),0)</f>
        <v>14</v>
      </c>
      <c r="N1681" s="30">
        <v>45467</v>
      </c>
    </row>
    <row r="1682" spans="1:14" x14ac:dyDescent="0.25">
      <c r="A1682" s="21">
        <v>860009250</v>
      </c>
      <c r="B1682" s="18" t="s">
        <v>362</v>
      </c>
      <c r="C1682" s="18"/>
      <c r="D1682" s="18" t="s">
        <v>294</v>
      </c>
      <c r="E1682" s="18" t="s">
        <v>228</v>
      </c>
      <c r="F1682" s="18" t="s">
        <v>224</v>
      </c>
      <c r="G1682" s="22">
        <v>2017</v>
      </c>
      <c r="H1682" s="26">
        <v>43100</v>
      </c>
      <c r="I1682" s="18"/>
      <c r="J1682" s="18"/>
      <c r="K1682" s="21" t="s">
        <v>10</v>
      </c>
      <c r="L1682" s="21" t="str">
        <f>IFERROR(VLOOKUP(K1682,ORDEN_ERI!A:C,2,0),0)</f>
        <v>Costos financieros</v>
      </c>
      <c r="M1682" s="21">
        <f>IFERROR(VLOOKUP(K1682,ORDEN_ERI!A:C,3,0),0)</f>
        <v>14</v>
      </c>
      <c r="N1682" s="30">
        <v>41106</v>
      </c>
    </row>
    <row r="1683" spans="1:14" x14ac:dyDescent="0.25">
      <c r="A1683" s="21">
        <v>860009250</v>
      </c>
      <c r="B1683" s="18" t="s">
        <v>362</v>
      </c>
      <c r="C1683" s="18"/>
      <c r="D1683" s="18" t="s">
        <v>294</v>
      </c>
      <c r="E1683" s="18" t="s">
        <v>228</v>
      </c>
      <c r="F1683" s="18" t="s">
        <v>224</v>
      </c>
      <c r="G1683" s="22">
        <v>2016</v>
      </c>
      <c r="H1683" s="26">
        <v>43100</v>
      </c>
      <c r="I1683" s="18"/>
      <c r="J1683" s="18"/>
      <c r="K1683" s="21" t="s">
        <v>28</v>
      </c>
      <c r="L1683" s="21" t="str">
        <f>IFERROR(VLOOKUP(K1683,ORDEN_ERI!A:C,2,0),0)</f>
        <v>Participación en las ganancias (pérdidas) de asociadas</v>
      </c>
      <c r="M1683" s="21">
        <f>IFERROR(VLOOKUP(K1683,ORDEN_ERI!A:C,3,0),0)</f>
        <v>17</v>
      </c>
      <c r="N1683" s="30">
        <v>1528843</v>
      </c>
    </row>
    <row r="1684" spans="1:14" x14ac:dyDescent="0.25">
      <c r="A1684" s="21">
        <v>860009250</v>
      </c>
      <c r="B1684" s="18" t="s">
        <v>362</v>
      </c>
      <c r="C1684" s="18"/>
      <c r="D1684" s="18" t="s">
        <v>294</v>
      </c>
      <c r="E1684" s="18" t="s">
        <v>228</v>
      </c>
      <c r="F1684" s="18" t="s">
        <v>224</v>
      </c>
      <c r="G1684" s="22">
        <v>2017</v>
      </c>
      <c r="H1684" s="26">
        <v>43100</v>
      </c>
      <c r="I1684" s="18"/>
      <c r="J1684" s="18"/>
      <c r="K1684" s="21" t="s">
        <v>28</v>
      </c>
      <c r="L1684" s="21" t="str">
        <f>IFERROR(VLOOKUP(K1684,ORDEN_ERI!A:C,2,0),0)</f>
        <v>Participación en las ganancias (pérdidas) de asociadas</v>
      </c>
      <c r="M1684" s="21">
        <f>IFERROR(VLOOKUP(K1684,ORDEN_ERI!A:C,3,0),0)</f>
        <v>17</v>
      </c>
      <c r="N1684" s="30">
        <v>1176381</v>
      </c>
    </row>
    <row r="1685" spans="1:14" x14ac:dyDescent="0.25">
      <c r="A1685" s="21">
        <v>860009250</v>
      </c>
      <c r="B1685" s="18" t="s">
        <v>362</v>
      </c>
      <c r="C1685" s="18"/>
      <c r="D1685" s="18" t="s">
        <v>294</v>
      </c>
      <c r="E1685" s="18" t="s">
        <v>228</v>
      </c>
      <c r="F1685" s="18" t="s">
        <v>224</v>
      </c>
      <c r="G1685" s="22">
        <v>2016</v>
      </c>
      <c r="H1685" s="26">
        <v>43100</v>
      </c>
      <c r="I1685" s="18"/>
      <c r="J1685" s="18"/>
      <c r="K1685" s="21" t="s">
        <v>11</v>
      </c>
      <c r="L1685" s="21" t="str">
        <f>IFERROR(VLOOKUP(K1685,ORDEN_ERI!A:C,2,0),0)</f>
        <v>Ganancia (pérdida), antes de impuestos</v>
      </c>
      <c r="M1685" s="21">
        <f>IFERROR(VLOOKUP(K1685,ORDEN_ERI!A:C,3,0),0)</f>
        <v>23</v>
      </c>
      <c r="N1685" s="30">
        <v>2828603</v>
      </c>
    </row>
    <row r="1686" spans="1:14" x14ac:dyDescent="0.25">
      <c r="A1686" s="21">
        <v>860009250</v>
      </c>
      <c r="B1686" s="18" t="s">
        <v>362</v>
      </c>
      <c r="C1686" s="18"/>
      <c r="D1686" s="18" t="s">
        <v>294</v>
      </c>
      <c r="E1686" s="18" t="s">
        <v>228</v>
      </c>
      <c r="F1686" s="18" t="s">
        <v>224</v>
      </c>
      <c r="G1686" s="22">
        <v>2017</v>
      </c>
      <c r="H1686" s="26">
        <v>43100</v>
      </c>
      <c r="I1686" s="18"/>
      <c r="J1686" s="18"/>
      <c r="K1686" s="21" t="s">
        <v>11</v>
      </c>
      <c r="L1686" s="21" t="str">
        <f>IFERROR(VLOOKUP(K1686,ORDEN_ERI!A:C,2,0),0)</f>
        <v>Ganancia (pérdida), antes de impuestos</v>
      </c>
      <c r="M1686" s="21">
        <f>IFERROR(VLOOKUP(K1686,ORDEN_ERI!A:C,3,0),0)</f>
        <v>23</v>
      </c>
      <c r="N1686" s="30">
        <v>6486132</v>
      </c>
    </row>
    <row r="1687" spans="1:14" x14ac:dyDescent="0.25">
      <c r="A1687" s="21">
        <v>860009250</v>
      </c>
      <c r="B1687" s="18" t="s">
        <v>362</v>
      </c>
      <c r="C1687" s="18"/>
      <c r="D1687" s="18" t="s">
        <v>294</v>
      </c>
      <c r="E1687" s="18" t="s">
        <v>228</v>
      </c>
      <c r="F1687" s="18" t="s">
        <v>224</v>
      </c>
      <c r="G1687" s="22">
        <v>2016</v>
      </c>
      <c r="H1687" s="26">
        <v>43100</v>
      </c>
      <c r="I1687" s="18"/>
      <c r="J1687" s="18"/>
      <c r="K1687" s="21" t="s">
        <v>397</v>
      </c>
      <c r="L1687" s="21" t="str">
        <f>IFERROR(VLOOKUP(K1687,ORDEN_ERI!A:C,2,0),0)</f>
        <v>Gasto (ingreso) por impuestos, operaciones continuadas</v>
      </c>
      <c r="M1687" s="21">
        <f>IFERROR(VLOOKUP(K1687,ORDEN_ERI!A:C,3,0),0)</f>
        <v>24</v>
      </c>
      <c r="N1687" s="30">
        <v>622687</v>
      </c>
    </row>
    <row r="1688" spans="1:14" x14ac:dyDescent="0.25">
      <c r="A1688" s="21">
        <v>860009250</v>
      </c>
      <c r="B1688" s="18" t="s">
        <v>362</v>
      </c>
      <c r="C1688" s="18"/>
      <c r="D1688" s="18" t="s">
        <v>294</v>
      </c>
      <c r="E1688" s="18" t="s">
        <v>228</v>
      </c>
      <c r="F1688" s="18" t="s">
        <v>224</v>
      </c>
      <c r="G1688" s="22">
        <v>2017</v>
      </c>
      <c r="H1688" s="26">
        <v>43100</v>
      </c>
      <c r="I1688" s="18"/>
      <c r="J1688" s="18"/>
      <c r="K1688" s="21" t="s">
        <v>397</v>
      </c>
      <c r="L1688" s="21" t="str">
        <f>IFERROR(VLOOKUP(K1688,ORDEN_ERI!A:C,2,0),0)</f>
        <v>Gasto (ingreso) por impuestos, operaciones continuadas</v>
      </c>
      <c r="M1688" s="21">
        <f>IFERROR(VLOOKUP(K1688,ORDEN_ERI!A:C,3,0),0)</f>
        <v>24</v>
      </c>
      <c r="N1688" s="30">
        <v>2520677</v>
      </c>
    </row>
    <row r="1689" spans="1:14" x14ac:dyDescent="0.25">
      <c r="A1689" s="21">
        <v>860009250</v>
      </c>
      <c r="B1689" s="18" t="s">
        <v>362</v>
      </c>
      <c r="C1689" s="18"/>
      <c r="D1689" s="18" t="s">
        <v>294</v>
      </c>
      <c r="E1689" s="18" t="s">
        <v>228</v>
      </c>
      <c r="F1689" s="18" t="s">
        <v>224</v>
      </c>
      <c r="G1689" s="22">
        <v>2016</v>
      </c>
      <c r="H1689" s="26">
        <v>43100</v>
      </c>
      <c r="I1689" s="18"/>
      <c r="J1689" s="18"/>
      <c r="K1689" s="21" t="s">
        <v>12</v>
      </c>
      <c r="L1689" s="21" t="str">
        <f>IFERROR(VLOOKUP(K1689,ORDEN_ERI!A:C,2,0),0)</f>
        <v>Ganancia (pérdida) operaciones continuadas</v>
      </c>
      <c r="M1689" s="21">
        <f>IFERROR(VLOOKUP(K1689,ORDEN_ERI!A:C,3,0),0)</f>
        <v>26</v>
      </c>
      <c r="N1689" s="30">
        <v>2205916</v>
      </c>
    </row>
    <row r="1690" spans="1:14" x14ac:dyDescent="0.25">
      <c r="A1690" s="21">
        <v>860009250</v>
      </c>
      <c r="B1690" s="18" t="s">
        <v>362</v>
      </c>
      <c r="C1690" s="18"/>
      <c r="D1690" s="18" t="s">
        <v>294</v>
      </c>
      <c r="E1690" s="18" t="s">
        <v>228</v>
      </c>
      <c r="F1690" s="18" t="s">
        <v>224</v>
      </c>
      <c r="G1690" s="22">
        <v>2017</v>
      </c>
      <c r="H1690" s="26">
        <v>43100</v>
      </c>
      <c r="I1690" s="18"/>
      <c r="J1690" s="18"/>
      <c r="K1690" s="21" t="s">
        <v>12</v>
      </c>
      <c r="L1690" s="21" t="str">
        <f>IFERROR(VLOOKUP(K1690,ORDEN_ERI!A:C,2,0),0)</f>
        <v>Ganancia (pérdida) operaciones continuadas</v>
      </c>
      <c r="M1690" s="21">
        <f>IFERROR(VLOOKUP(K1690,ORDEN_ERI!A:C,3,0),0)</f>
        <v>26</v>
      </c>
      <c r="N1690" s="30">
        <v>3965455</v>
      </c>
    </row>
    <row r="1691" spans="1:14" x14ac:dyDescent="0.25">
      <c r="A1691" s="21">
        <v>860009250</v>
      </c>
      <c r="B1691" s="18" t="s">
        <v>362</v>
      </c>
      <c r="C1691" s="18"/>
      <c r="D1691" s="18" t="s">
        <v>294</v>
      </c>
      <c r="E1691" s="18" t="s">
        <v>228</v>
      </c>
      <c r="F1691" s="18" t="s">
        <v>224</v>
      </c>
      <c r="G1691" s="22">
        <v>2016</v>
      </c>
      <c r="H1691" s="26">
        <v>43100</v>
      </c>
      <c r="I1691" s="18"/>
      <c r="J1691" s="18"/>
      <c r="K1691" s="21" t="s">
        <v>13</v>
      </c>
      <c r="L1691" s="21" t="str">
        <f>IFERROR(VLOOKUP(K1691,ORDEN_ERI!A:C,2,0),0)</f>
        <v>Ganancia (pérdida)</v>
      </c>
      <c r="M1691" s="21">
        <f>IFERROR(VLOOKUP(K1691,ORDEN_ERI!A:C,3,0),0)</f>
        <v>28</v>
      </c>
      <c r="N1691" s="30">
        <v>2205916</v>
      </c>
    </row>
    <row r="1692" spans="1:14" x14ac:dyDescent="0.25">
      <c r="A1692" s="21">
        <v>860009250</v>
      </c>
      <c r="B1692" s="18" t="s">
        <v>362</v>
      </c>
      <c r="C1692" s="18"/>
      <c r="D1692" s="18" t="s">
        <v>294</v>
      </c>
      <c r="E1692" s="18" t="s">
        <v>228</v>
      </c>
      <c r="F1692" s="18" t="s">
        <v>224</v>
      </c>
      <c r="G1692" s="22">
        <v>2017</v>
      </c>
      <c r="H1692" s="26">
        <v>43100</v>
      </c>
      <c r="I1692" s="18"/>
      <c r="J1692" s="18"/>
      <c r="K1692" s="21" t="s">
        <v>13</v>
      </c>
      <c r="L1692" s="21" t="str">
        <f>IFERROR(VLOOKUP(K1692,ORDEN_ERI!A:C,2,0),0)</f>
        <v>Ganancia (pérdida)</v>
      </c>
      <c r="M1692" s="21">
        <f>IFERROR(VLOOKUP(K1692,ORDEN_ERI!A:C,3,0),0)</f>
        <v>28</v>
      </c>
      <c r="N1692" s="30">
        <v>3965455</v>
      </c>
    </row>
    <row r="1693" spans="1:14" x14ac:dyDescent="0.25">
      <c r="A1693" s="19">
        <v>890928186</v>
      </c>
      <c r="B1693" s="18" t="s">
        <v>303</v>
      </c>
      <c r="C1693" s="18"/>
      <c r="D1693" s="18" t="s">
        <v>291</v>
      </c>
      <c r="E1693" s="18" t="s">
        <v>223</v>
      </c>
      <c r="F1693" s="18" t="s">
        <v>224</v>
      </c>
      <c r="G1693" s="19">
        <v>2017</v>
      </c>
      <c r="H1693" s="24">
        <v>43100</v>
      </c>
      <c r="I1693" s="18"/>
      <c r="J1693" s="18"/>
      <c r="K1693" s="27" t="s">
        <v>1</v>
      </c>
      <c r="L1693" s="21" t="str">
        <f>IFERROR(VLOOKUP(K1693,ORDEN_ERI!A:C,2,0),0)</f>
        <v>Ingresos de actividades ordinarias</v>
      </c>
      <c r="M1693" s="21">
        <f>IFERROR(VLOOKUP(K1693,ORDEN_ERI!A:C,3,0),0)</f>
        <v>1</v>
      </c>
      <c r="N1693" s="31">
        <v>51687793</v>
      </c>
    </row>
    <row r="1694" spans="1:14" x14ac:dyDescent="0.25">
      <c r="A1694" s="19">
        <v>890928186</v>
      </c>
      <c r="B1694" s="18" t="s">
        <v>303</v>
      </c>
      <c r="C1694" s="18"/>
      <c r="D1694" s="18" t="s">
        <v>291</v>
      </c>
      <c r="E1694" s="18" t="s">
        <v>223</v>
      </c>
      <c r="F1694" s="18" t="s">
        <v>224</v>
      </c>
      <c r="G1694" s="19">
        <v>2016</v>
      </c>
      <c r="H1694" s="24">
        <v>43100</v>
      </c>
      <c r="I1694" s="18"/>
      <c r="J1694" s="18"/>
      <c r="K1694" s="25" t="s">
        <v>1</v>
      </c>
      <c r="L1694" s="21" t="str">
        <f>IFERROR(VLOOKUP(K1694,ORDEN_ERI!A:C,2,0),0)</f>
        <v>Ingresos de actividades ordinarias</v>
      </c>
      <c r="M1694" s="21">
        <f>IFERROR(VLOOKUP(K1694,ORDEN_ERI!A:C,3,0),0)</f>
        <v>1</v>
      </c>
      <c r="N1694" s="31">
        <v>60209054</v>
      </c>
    </row>
    <row r="1695" spans="1:14" x14ac:dyDescent="0.25">
      <c r="A1695" s="19">
        <v>890928186</v>
      </c>
      <c r="B1695" s="18" t="s">
        <v>303</v>
      </c>
      <c r="C1695" s="18"/>
      <c r="D1695" s="18" t="s">
        <v>291</v>
      </c>
      <c r="E1695" s="18" t="s">
        <v>223</v>
      </c>
      <c r="F1695" s="18" t="s">
        <v>224</v>
      </c>
      <c r="G1695" s="19">
        <v>2017</v>
      </c>
      <c r="H1695" s="24">
        <v>43100</v>
      </c>
      <c r="I1695" s="18"/>
      <c r="J1695" s="18"/>
      <c r="K1695" s="27" t="s">
        <v>2</v>
      </c>
      <c r="L1695" s="21" t="str">
        <f>IFERROR(VLOOKUP(K1695,ORDEN_ERI!A:C,2,0),0)</f>
        <v>Costo de ventas</v>
      </c>
      <c r="M1695" s="21">
        <f>IFERROR(VLOOKUP(K1695,ORDEN_ERI!A:C,3,0),0)</f>
        <v>2</v>
      </c>
      <c r="N1695" s="31">
        <v>42184825</v>
      </c>
    </row>
    <row r="1696" spans="1:14" x14ac:dyDescent="0.25">
      <c r="A1696" s="19">
        <v>890928186</v>
      </c>
      <c r="B1696" s="18" t="s">
        <v>303</v>
      </c>
      <c r="C1696" s="18"/>
      <c r="D1696" s="18" t="s">
        <v>291</v>
      </c>
      <c r="E1696" s="18" t="s">
        <v>223</v>
      </c>
      <c r="F1696" s="18" t="s">
        <v>224</v>
      </c>
      <c r="G1696" s="19">
        <v>2016</v>
      </c>
      <c r="H1696" s="24">
        <v>43100</v>
      </c>
      <c r="I1696" s="18"/>
      <c r="J1696" s="18"/>
      <c r="K1696" s="25" t="s">
        <v>2</v>
      </c>
      <c r="L1696" s="21" t="str">
        <f>IFERROR(VLOOKUP(K1696,ORDEN_ERI!A:C,2,0),0)</f>
        <v>Costo de ventas</v>
      </c>
      <c r="M1696" s="21">
        <f>IFERROR(VLOOKUP(K1696,ORDEN_ERI!A:C,3,0),0)</f>
        <v>2</v>
      </c>
      <c r="N1696" s="31">
        <v>48650332</v>
      </c>
    </row>
    <row r="1697" spans="1:14" x14ac:dyDescent="0.25">
      <c r="A1697" s="19">
        <v>890928186</v>
      </c>
      <c r="B1697" s="18" t="s">
        <v>303</v>
      </c>
      <c r="C1697" s="18"/>
      <c r="D1697" s="18" t="s">
        <v>291</v>
      </c>
      <c r="E1697" s="18" t="s">
        <v>223</v>
      </c>
      <c r="F1697" s="18" t="s">
        <v>224</v>
      </c>
      <c r="G1697" s="19">
        <v>2017</v>
      </c>
      <c r="H1697" s="24">
        <v>43100</v>
      </c>
      <c r="I1697" s="18"/>
      <c r="J1697" s="18"/>
      <c r="K1697" s="27" t="s">
        <v>3</v>
      </c>
      <c r="L1697" s="21" t="str">
        <f>IFERROR(VLOOKUP(K1697,ORDEN_ERI!A:C,2,0),0)</f>
        <v>Ganancia bruta</v>
      </c>
      <c r="M1697" s="21">
        <f>IFERROR(VLOOKUP(K1697,ORDEN_ERI!A:C,3,0),0)</f>
        <v>3</v>
      </c>
      <c r="N1697" s="31">
        <v>9502968</v>
      </c>
    </row>
    <row r="1698" spans="1:14" x14ac:dyDescent="0.25">
      <c r="A1698" s="19">
        <v>890928186</v>
      </c>
      <c r="B1698" s="18" t="s">
        <v>303</v>
      </c>
      <c r="C1698" s="18"/>
      <c r="D1698" s="18" t="s">
        <v>291</v>
      </c>
      <c r="E1698" s="18" t="s">
        <v>223</v>
      </c>
      <c r="F1698" s="18" t="s">
        <v>224</v>
      </c>
      <c r="G1698" s="19">
        <v>2016</v>
      </c>
      <c r="H1698" s="24">
        <v>43100</v>
      </c>
      <c r="I1698" s="18"/>
      <c r="J1698" s="18"/>
      <c r="K1698" s="25" t="s">
        <v>3</v>
      </c>
      <c r="L1698" s="21" t="str">
        <f>IFERROR(VLOOKUP(K1698,ORDEN_ERI!A:C,2,0),0)</f>
        <v>Ganancia bruta</v>
      </c>
      <c r="M1698" s="21">
        <f>IFERROR(VLOOKUP(K1698,ORDEN_ERI!A:C,3,0),0)</f>
        <v>3</v>
      </c>
      <c r="N1698" s="31">
        <v>11558722</v>
      </c>
    </row>
    <row r="1699" spans="1:14" x14ac:dyDescent="0.25">
      <c r="A1699" s="19">
        <v>890928186</v>
      </c>
      <c r="B1699" s="18" t="s">
        <v>303</v>
      </c>
      <c r="C1699" s="18"/>
      <c r="D1699" s="18" t="s">
        <v>291</v>
      </c>
      <c r="E1699" s="18" t="s">
        <v>223</v>
      </c>
      <c r="F1699" s="18" t="s">
        <v>224</v>
      </c>
      <c r="G1699" s="19">
        <v>2017</v>
      </c>
      <c r="H1699" s="24">
        <v>43100</v>
      </c>
      <c r="I1699" s="18"/>
      <c r="J1699" s="18"/>
      <c r="K1699" s="27" t="s">
        <v>4</v>
      </c>
      <c r="L1699" s="21" t="str">
        <f>IFERROR(VLOOKUP(K1699,ORDEN_ERI!A:C,2,0),0)</f>
        <v>Otros ingresos</v>
      </c>
      <c r="M1699" s="21">
        <f>IFERROR(VLOOKUP(K1699,ORDEN_ERI!A:C,3,0),0)</f>
        <v>9</v>
      </c>
      <c r="N1699" s="31">
        <v>85279</v>
      </c>
    </row>
    <row r="1700" spans="1:14" x14ac:dyDescent="0.25">
      <c r="A1700" s="19">
        <v>890928186</v>
      </c>
      <c r="B1700" s="18" t="s">
        <v>303</v>
      </c>
      <c r="C1700" s="18"/>
      <c r="D1700" s="18" t="s">
        <v>291</v>
      </c>
      <c r="E1700" s="18" t="s">
        <v>223</v>
      </c>
      <c r="F1700" s="18" t="s">
        <v>224</v>
      </c>
      <c r="G1700" s="19">
        <v>2016</v>
      </c>
      <c r="H1700" s="24">
        <v>43100</v>
      </c>
      <c r="I1700" s="18"/>
      <c r="J1700" s="18"/>
      <c r="K1700" s="25" t="s">
        <v>4</v>
      </c>
      <c r="L1700" s="21" t="str">
        <f>IFERROR(VLOOKUP(K1700,ORDEN_ERI!A:C,2,0),0)</f>
        <v>Otros ingresos</v>
      </c>
      <c r="M1700" s="21">
        <f>IFERROR(VLOOKUP(K1700,ORDEN_ERI!A:C,3,0),0)</f>
        <v>9</v>
      </c>
      <c r="N1700" s="31">
        <v>357136</v>
      </c>
    </row>
    <row r="1701" spans="1:14" x14ac:dyDescent="0.25">
      <c r="A1701" s="19">
        <v>890928186</v>
      </c>
      <c r="B1701" s="18" t="s">
        <v>303</v>
      </c>
      <c r="C1701" s="18"/>
      <c r="D1701" s="18" t="s">
        <v>291</v>
      </c>
      <c r="E1701" s="18" t="s">
        <v>223</v>
      </c>
      <c r="F1701" s="18" t="s">
        <v>224</v>
      </c>
      <c r="G1701" s="19">
        <v>2017</v>
      </c>
      <c r="H1701" s="24">
        <v>43100</v>
      </c>
      <c r="I1701" s="18"/>
      <c r="J1701" s="18"/>
      <c r="K1701" s="27" t="s">
        <v>6</v>
      </c>
      <c r="L1701" s="21" t="str">
        <f>IFERROR(VLOOKUP(K1701,ORDEN_ERI!A:C,2,0),0)</f>
        <v>Gastos de administración</v>
      </c>
      <c r="M1701" s="21">
        <f>IFERROR(VLOOKUP(K1701,ORDEN_ERI!A:C,3,0),0)</f>
        <v>4</v>
      </c>
      <c r="N1701" s="31">
        <v>5595068</v>
      </c>
    </row>
    <row r="1702" spans="1:14" x14ac:dyDescent="0.25">
      <c r="A1702" s="19">
        <v>890928186</v>
      </c>
      <c r="B1702" s="18" t="s">
        <v>303</v>
      </c>
      <c r="C1702" s="18"/>
      <c r="D1702" s="18" t="s">
        <v>291</v>
      </c>
      <c r="E1702" s="18" t="s">
        <v>223</v>
      </c>
      <c r="F1702" s="18" t="s">
        <v>224</v>
      </c>
      <c r="G1702" s="19">
        <v>2016</v>
      </c>
      <c r="H1702" s="24">
        <v>43100</v>
      </c>
      <c r="I1702" s="18"/>
      <c r="J1702" s="18"/>
      <c r="K1702" s="25" t="s">
        <v>6</v>
      </c>
      <c r="L1702" s="21" t="str">
        <f>IFERROR(VLOOKUP(K1702,ORDEN_ERI!A:C,2,0),0)</f>
        <v>Gastos de administración</v>
      </c>
      <c r="M1702" s="21">
        <f>IFERROR(VLOOKUP(K1702,ORDEN_ERI!A:C,3,0),0)</f>
        <v>4</v>
      </c>
      <c r="N1702" s="31">
        <v>6537942</v>
      </c>
    </row>
    <row r="1703" spans="1:14" x14ac:dyDescent="0.25">
      <c r="A1703" s="19">
        <v>890928186</v>
      </c>
      <c r="B1703" s="18" t="s">
        <v>303</v>
      </c>
      <c r="C1703" s="18"/>
      <c r="D1703" s="18" t="s">
        <v>291</v>
      </c>
      <c r="E1703" s="18" t="s">
        <v>223</v>
      </c>
      <c r="F1703" s="18" t="s">
        <v>224</v>
      </c>
      <c r="G1703" s="19">
        <v>2017</v>
      </c>
      <c r="H1703" s="24">
        <v>43100</v>
      </c>
      <c r="I1703" s="18"/>
      <c r="J1703" s="18"/>
      <c r="K1703" s="27" t="s">
        <v>395</v>
      </c>
      <c r="L1703" s="21" t="str">
        <f>IFERROR(VLOOKUP(K1703,ORDEN_ERI!A:C,2,0),0)</f>
        <v>Otros gastos, por función</v>
      </c>
      <c r="M1703" s="21">
        <f>IFERROR(VLOOKUP(K1703,ORDEN_ERI!A:C,3,0),0)</f>
        <v>6</v>
      </c>
      <c r="N1703" s="31">
        <v>605644</v>
      </c>
    </row>
    <row r="1704" spans="1:14" x14ac:dyDescent="0.25">
      <c r="A1704" s="19">
        <v>890928186</v>
      </c>
      <c r="B1704" s="18" t="s">
        <v>303</v>
      </c>
      <c r="C1704" s="18"/>
      <c r="D1704" s="18" t="s">
        <v>291</v>
      </c>
      <c r="E1704" s="18" t="s">
        <v>223</v>
      </c>
      <c r="F1704" s="18" t="s">
        <v>224</v>
      </c>
      <c r="G1704" s="19">
        <v>2016</v>
      </c>
      <c r="H1704" s="24">
        <v>43100</v>
      </c>
      <c r="I1704" s="18"/>
      <c r="J1704" s="18"/>
      <c r="K1704" s="25" t="s">
        <v>395</v>
      </c>
      <c r="L1704" s="21" t="str">
        <f>IFERROR(VLOOKUP(K1704,ORDEN_ERI!A:C,2,0),0)</f>
        <v>Otros gastos, por función</v>
      </c>
      <c r="M1704" s="21">
        <f>IFERROR(VLOOKUP(K1704,ORDEN_ERI!A:C,3,0),0)</f>
        <v>6</v>
      </c>
      <c r="N1704" s="31">
        <v>748838</v>
      </c>
    </row>
    <row r="1705" spans="1:14" x14ac:dyDescent="0.25">
      <c r="A1705" s="19">
        <v>890928186</v>
      </c>
      <c r="B1705" s="18" t="s">
        <v>303</v>
      </c>
      <c r="C1705" s="18"/>
      <c r="D1705" s="18" t="s">
        <v>291</v>
      </c>
      <c r="E1705" s="18" t="s">
        <v>223</v>
      </c>
      <c r="F1705" s="18" t="s">
        <v>224</v>
      </c>
      <c r="G1705" s="19">
        <v>2017</v>
      </c>
      <c r="H1705" s="24">
        <v>43100</v>
      </c>
      <c r="I1705" s="18"/>
      <c r="J1705" s="18"/>
      <c r="K1705" s="27" t="s">
        <v>8</v>
      </c>
      <c r="L1705" s="21" t="str">
        <f>IFERROR(VLOOKUP(K1705,ORDEN_ERI!A:C,2,0),0)</f>
        <v>Ganancia (pérdida) por actividades de operación</v>
      </c>
      <c r="M1705" s="21">
        <f>IFERROR(VLOOKUP(K1705,ORDEN_ERI!A:C,3,0),0)</f>
        <v>11</v>
      </c>
      <c r="N1705" s="31">
        <v>3387535</v>
      </c>
    </row>
    <row r="1706" spans="1:14" x14ac:dyDescent="0.25">
      <c r="A1706" s="19">
        <v>890928186</v>
      </c>
      <c r="B1706" s="18" t="s">
        <v>303</v>
      </c>
      <c r="C1706" s="18"/>
      <c r="D1706" s="18" t="s">
        <v>291</v>
      </c>
      <c r="E1706" s="18" t="s">
        <v>223</v>
      </c>
      <c r="F1706" s="18" t="s">
        <v>224</v>
      </c>
      <c r="G1706" s="19">
        <v>2016</v>
      </c>
      <c r="H1706" s="24">
        <v>43100</v>
      </c>
      <c r="I1706" s="18"/>
      <c r="J1706" s="18"/>
      <c r="K1706" s="25" t="s">
        <v>8</v>
      </c>
      <c r="L1706" s="21" t="str">
        <f>IFERROR(VLOOKUP(K1706,ORDEN_ERI!A:C,2,0),0)</f>
        <v>Ganancia (pérdida) por actividades de operación</v>
      </c>
      <c r="M1706" s="21">
        <f>IFERROR(VLOOKUP(K1706,ORDEN_ERI!A:C,3,0),0)</f>
        <v>11</v>
      </c>
      <c r="N1706" s="31">
        <v>4629078</v>
      </c>
    </row>
    <row r="1707" spans="1:14" x14ac:dyDescent="0.25">
      <c r="A1707" s="19">
        <v>890928186</v>
      </c>
      <c r="B1707" s="18" t="s">
        <v>303</v>
      </c>
      <c r="C1707" s="18"/>
      <c r="D1707" s="18" t="s">
        <v>291</v>
      </c>
      <c r="E1707" s="18" t="s">
        <v>223</v>
      </c>
      <c r="F1707" s="18" t="s">
        <v>224</v>
      </c>
      <c r="G1707" s="19">
        <v>2017</v>
      </c>
      <c r="H1707" s="24">
        <v>43100</v>
      </c>
      <c r="I1707" s="18"/>
      <c r="J1707" s="18"/>
      <c r="K1707" s="27" t="s">
        <v>11</v>
      </c>
      <c r="L1707" s="21" t="str">
        <f>IFERROR(VLOOKUP(K1707,ORDEN_ERI!A:C,2,0),0)</f>
        <v>Ganancia (pérdida), antes de impuestos</v>
      </c>
      <c r="M1707" s="21">
        <f>IFERROR(VLOOKUP(K1707,ORDEN_ERI!A:C,3,0),0)</f>
        <v>23</v>
      </c>
      <c r="N1707" s="31">
        <v>3387535</v>
      </c>
    </row>
    <row r="1708" spans="1:14" x14ac:dyDescent="0.25">
      <c r="A1708" s="19">
        <v>890928186</v>
      </c>
      <c r="B1708" s="18" t="s">
        <v>303</v>
      </c>
      <c r="C1708" s="18"/>
      <c r="D1708" s="18" t="s">
        <v>291</v>
      </c>
      <c r="E1708" s="18" t="s">
        <v>223</v>
      </c>
      <c r="F1708" s="18" t="s">
        <v>224</v>
      </c>
      <c r="G1708" s="19">
        <v>2016</v>
      </c>
      <c r="H1708" s="24">
        <v>43100</v>
      </c>
      <c r="I1708" s="18"/>
      <c r="J1708" s="18"/>
      <c r="K1708" s="25" t="s">
        <v>11</v>
      </c>
      <c r="L1708" s="21" t="str">
        <f>IFERROR(VLOOKUP(K1708,ORDEN_ERI!A:C,2,0),0)</f>
        <v>Ganancia (pérdida), antes de impuestos</v>
      </c>
      <c r="M1708" s="21">
        <f>IFERROR(VLOOKUP(K1708,ORDEN_ERI!A:C,3,0),0)</f>
        <v>23</v>
      </c>
      <c r="N1708" s="31">
        <v>4629078</v>
      </c>
    </row>
    <row r="1709" spans="1:14" x14ac:dyDescent="0.25">
      <c r="A1709" s="19">
        <v>890928186</v>
      </c>
      <c r="B1709" s="18" t="s">
        <v>303</v>
      </c>
      <c r="C1709" s="18"/>
      <c r="D1709" s="18" t="s">
        <v>291</v>
      </c>
      <c r="E1709" s="18" t="s">
        <v>223</v>
      </c>
      <c r="F1709" s="18" t="s">
        <v>224</v>
      </c>
      <c r="G1709" s="19">
        <v>2017</v>
      </c>
      <c r="H1709" s="24">
        <v>43100</v>
      </c>
      <c r="I1709" s="18"/>
      <c r="J1709" s="18"/>
      <c r="K1709" s="27" t="s">
        <v>397</v>
      </c>
      <c r="L1709" s="21" t="str">
        <f>IFERROR(VLOOKUP(K1709,ORDEN_ERI!A:C,2,0),0)</f>
        <v>Gasto (ingreso) por impuestos, operaciones continuadas</v>
      </c>
      <c r="M1709" s="21">
        <f>IFERROR(VLOOKUP(K1709,ORDEN_ERI!A:C,3,0),0)</f>
        <v>24</v>
      </c>
      <c r="N1709" s="31">
        <v>223690</v>
      </c>
    </row>
    <row r="1710" spans="1:14" x14ac:dyDescent="0.25">
      <c r="A1710" s="19">
        <v>890928186</v>
      </c>
      <c r="B1710" s="18" t="s">
        <v>303</v>
      </c>
      <c r="C1710" s="18"/>
      <c r="D1710" s="18" t="s">
        <v>291</v>
      </c>
      <c r="E1710" s="18" t="s">
        <v>223</v>
      </c>
      <c r="F1710" s="18" t="s">
        <v>224</v>
      </c>
      <c r="G1710" s="19">
        <v>2016</v>
      </c>
      <c r="H1710" s="24">
        <v>43100</v>
      </c>
      <c r="I1710" s="18"/>
      <c r="J1710" s="18"/>
      <c r="K1710" s="25" t="s">
        <v>397</v>
      </c>
      <c r="L1710" s="21" t="str">
        <f>IFERROR(VLOOKUP(K1710,ORDEN_ERI!A:C,2,0),0)</f>
        <v>Gasto (ingreso) por impuestos, operaciones continuadas</v>
      </c>
      <c r="M1710" s="21">
        <f>IFERROR(VLOOKUP(K1710,ORDEN_ERI!A:C,3,0),0)</f>
        <v>24</v>
      </c>
      <c r="N1710" s="31">
        <v>527420</v>
      </c>
    </row>
    <row r="1711" spans="1:14" x14ac:dyDescent="0.25">
      <c r="A1711" s="19">
        <v>890928186</v>
      </c>
      <c r="B1711" s="18" t="s">
        <v>303</v>
      </c>
      <c r="C1711" s="18"/>
      <c r="D1711" s="18" t="s">
        <v>291</v>
      </c>
      <c r="E1711" s="18" t="s">
        <v>223</v>
      </c>
      <c r="F1711" s="18" t="s">
        <v>224</v>
      </c>
      <c r="G1711" s="19">
        <v>2017</v>
      </c>
      <c r="H1711" s="24">
        <v>43100</v>
      </c>
      <c r="I1711" s="18"/>
      <c r="J1711" s="18"/>
      <c r="K1711" s="27" t="s">
        <v>12</v>
      </c>
      <c r="L1711" s="21" t="str">
        <f>IFERROR(VLOOKUP(K1711,ORDEN_ERI!A:C,2,0),0)</f>
        <v>Ganancia (pérdida) operaciones continuadas</v>
      </c>
      <c r="M1711" s="21">
        <f>IFERROR(VLOOKUP(K1711,ORDEN_ERI!A:C,3,0),0)</f>
        <v>26</v>
      </c>
      <c r="N1711" s="31">
        <v>3163845</v>
      </c>
    </row>
    <row r="1712" spans="1:14" x14ac:dyDescent="0.25">
      <c r="A1712" s="19">
        <v>890928186</v>
      </c>
      <c r="B1712" s="18" t="s">
        <v>303</v>
      </c>
      <c r="C1712" s="18"/>
      <c r="D1712" s="18" t="s">
        <v>291</v>
      </c>
      <c r="E1712" s="18" t="s">
        <v>223</v>
      </c>
      <c r="F1712" s="18" t="s">
        <v>224</v>
      </c>
      <c r="G1712" s="19">
        <v>2016</v>
      </c>
      <c r="H1712" s="24">
        <v>43100</v>
      </c>
      <c r="I1712" s="18"/>
      <c r="J1712" s="18"/>
      <c r="K1712" s="25" t="s">
        <v>12</v>
      </c>
      <c r="L1712" s="21" t="str">
        <f>IFERROR(VLOOKUP(K1712,ORDEN_ERI!A:C,2,0),0)</f>
        <v>Ganancia (pérdida) operaciones continuadas</v>
      </c>
      <c r="M1712" s="21">
        <f>IFERROR(VLOOKUP(K1712,ORDEN_ERI!A:C,3,0),0)</f>
        <v>26</v>
      </c>
      <c r="N1712" s="31">
        <v>4101658</v>
      </c>
    </row>
    <row r="1713" spans="1:14" x14ac:dyDescent="0.25">
      <c r="A1713" s="19">
        <v>890928186</v>
      </c>
      <c r="B1713" s="18" t="s">
        <v>303</v>
      </c>
      <c r="C1713" s="18"/>
      <c r="D1713" s="18" t="s">
        <v>291</v>
      </c>
      <c r="E1713" s="18" t="s">
        <v>223</v>
      </c>
      <c r="F1713" s="18" t="s">
        <v>224</v>
      </c>
      <c r="G1713" s="19">
        <v>2017</v>
      </c>
      <c r="H1713" s="24">
        <v>43100</v>
      </c>
      <c r="I1713" s="18"/>
      <c r="J1713" s="18"/>
      <c r="K1713" s="27" t="s">
        <v>13</v>
      </c>
      <c r="L1713" s="21" t="str">
        <f>IFERROR(VLOOKUP(K1713,ORDEN_ERI!A:C,2,0),0)</f>
        <v>Ganancia (pérdida)</v>
      </c>
      <c r="M1713" s="21">
        <f>IFERROR(VLOOKUP(K1713,ORDEN_ERI!A:C,3,0),0)</f>
        <v>28</v>
      </c>
      <c r="N1713" s="31">
        <v>3163845</v>
      </c>
    </row>
    <row r="1714" spans="1:14" x14ac:dyDescent="0.25">
      <c r="A1714" s="19">
        <v>890928186</v>
      </c>
      <c r="B1714" s="18" t="s">
        <v>303</v>
      </c>
      <c r="C1714" s="18"/>
      <c r="D1714" s="18" t="s">
        <v>291</v>
      </c>
      <c r="E1714" s="18" t="s">
        <v>223</v>
      </c>
      <c r="F1714" s="18" t="s">
        <v>224</v>
      </c>
      <c r="G1714" s="19">
        <v>2016</v>
      </c>
      <c r="H1714" s="24">
        <v>43100</v>
      </c>
      <c r="I1714" s="18"/>
      <c r="J1714" s="18"/>
      <c r="K1714" s="25" t="s">
        <v>13</v>
      </c>
      <c r="L1714" s="21" t="str">
        <f>IFERROR(VLOOKUP(K1714,ORDEN_ERI!A:C,2,0),0)</f>
        <v>Ganancia (pérdida)</v>
      </c>
      <c r="M1714" s="21">
        <f>IFERROR(VLOOKUP(K1714,ORDEN_ERI!A:C,3,0),0)</f>
        <v>28</v>
      </c>
      <c r="N1714" s="31">
        <v>4101658</v>
      </c>
    </row>
    <row r="1715" spans="1:14" x14ac:dyDescent="0.25">
      <c r="A1715" s="21">
        <v>900797732</v>
      </c>
      <c r="B1715" s="18" t="s">
        <v>181</v>
      </c>
      <c r="C1715" s="18"/>
      <c r="D1715" s="18" t="s">
        <v>230</v>
      </c>
      <c r="E1715" s="18" t="s">
        <v>228</v>
      </c>
      <c r="F1715" s="18" t="s">
        <v>360</v>
      </c>
      <c r="G1715" s="22">
        <v>2016</v>
      </c>
      <c r="H1715" s="26">
        <v>43100</v>
      </c>
      <c r="I1715" s="18"/>
      <c r="J1715" s="18"/>
      <c r="K1715" s="21" t="s">
        <v>1</v>
      </c>
      <c r="L1715" s="21" t="str">
        <f>IFERROR(VLOOKUP(K1715,ORDEN_ERI!A:C,2,0),0)</f>
        <v>Ingresos de actividades ordinarias</v>
      </c>
      <c r="M1715" s="21">
        <f>IFERROR(VLOOKUP(K1715,ORDEN_ERI!A:C,3,0),0)</f>
        <v>1</v>
      </c>
      <c r="N1715" s="30">
        <v>60477828</v>
      </c>
    </row>
    <row r="1716" spans="1:14" x14ac:dyDescent="0.25">
      <c r="A1716" s="21">
        <v>900797732</v>
      </c>
      <c r="B1716" s="18" t="s">
        <v>181</v>
      </c>
      <c r="C1716" s="18"/>
      <c r="D1716" s="18" t="s">
        <v>230</v>
      </c>
      <c r="E1716" s="18" t="s">
        <v>228</v>
      </c>
      <c r="F1716" s="18" t="s">
        <v>360</v>
      </c>
      <c r="G1716" s="22">
        <v>2017</v>
      </c>
      <c r="H1716" s="26">
        <v>43100</v>
      </c>
      <c r="I1716" s="18"/>
      <c r="J1716" s="18"/>
      <c r="K1716" s="21" t="s">
        <v>1</v>
      </c>
      <c r="L1716" s="21" t="str">
        <f>IFERROR(VLOOKUP(K1716,ORDEN_ERI!A:C,2,0),0)</f>
        <v>Ingresos de actividades ordinarias</v>
      </c>
      <c r="M1716" s="21">
        <f>IFERROR(VLOOKUP(K1716,ORDEN_ERI!A:C,3,0),0)</f>
        <v>1</v>
      </c>
      <c r="N1716" s="30">
        <v>154082964</v>
      </c>
    </row>
    <row r="1717" spans="1:14" x14ac:dyDescent="0.25">
      <c r="A1717" s="21">
        <v>900797732</v>
      </c>
      <c r="B1717" s="18" t="s">
        <v>181</v>
      </c>
      <c r="C1717" s="18"/>
      <c r="D1717" s="18" t="s">
        <v>230</v>
      </c>
      <c r="E1717" s="18" t="s">
        <v>228</v>
      </c>
      <c r="F1717" s="18" t="s">
        <v>360</v>
      </c>
      <c r="G1717" s="22">
        <v>2016</v>
      </c>
      <c r="H1717" s="26">
        <v>43100</v>
      </c>
      <c r="I1717" s="18"/>
      <c r="J1717" s="18"/>
      <c r="K1717" s="21" t="s">
        <v>2</v>
      </c>
      <c r="L1717" s="21" t="str">
        <f>IFERROR(VLOOKUP(K1717,ORDEN_ERI!A:C,2,0),0)</f>
        <v>Costo de ventas</v>
      </c>
      <c r="M1717" s="21">
        <f>IFERROR(VLOOKUP(K1717,ORDEN_ERI!A:C,3,0),0)</f>
        <v>2</v>
      </c>
      <c r="N1717" s="30">
        <v>52511914</v>
      </c>
    </row>
    <row r="1718" spans="1:14" x14ac:dyDescent="0.25">
      <c r="A1718" s="21">
        <v>900797732</v>
      </c>
      <c r="B1718" s="18" t="s">
        <v>181</v>
      </c>
      <c r="C1718" s="18"/>
      <c r="D1718" s="18" t="s">
        <v>230</v>
      </c>
      <c r="E1718" s="18" t="s">
        <v>228</v>
      </c>
      <c r="F1718" s="18" t="s">
        <v>360</v>
      </c>
      <c r="G1718" s="22">
        <v>2017</v>
      </c>
      <c r="H1718" s="26">
        <v>43100</v>
      </c>
      <c r="I1718" s="18"/>
      <c r="J1718" s="18"/>
      <c r="K1718" s="21" t="s">
        <v>2</v>
      </c>
      <c r="L1718" s="21" t="str">
        <f>IFERROR(VLOOKUP(K1718,ORDEN_ERI!A:C,2,0),0)</f>
        <v>Costo de ventas</v>
      </c>
      <c r="M1718" s="21">
        <f>IFERROR(VLOOKUP(K1718,ORDEN_ERI!A:C,3,0),0)</f>
        <v>2</v>
      </c>
      <c r="N1718" s="30">
        <v>167124425</v>
      </c>
    </row>
    <row r="1719" spans="1:14" x14ac:dyDescent="0.25">
      <c r="A1719" s="21">
        <v>900797732</v>
      </c>
      <c r="B1719" s="18" t="s">
        <v>181</v>
      </c>
      <c r="C1719" s="18"/>
      <c r="D1719" s="18" t="s">
        <v>230</v>
      </c>
      <c r="E1719" s="18" t="s">
        <v>228</v>
      </c>
      <c r="F1719" s="18" t="s">
        <v>360</v>
      </c>
      <c r="G1719" s="22">
        <v>2016</v>
      </c>
      <c r="H1719" s="26">
        <v>43100</v>
      </c>
      <c r="I1719" s="18"/>
      <c r="J1719" s="18"/>
      <c r="K1719" s="21" t="s">
        <v>3</v>
      </c>
      <c r="L1719" s="21" t="str">
        <f>IFERROR(VLOOKUP(K1719,ORDEN_ERI!A:C,2,0),0)</f>
        <v>Ganancia bruta</v>
      </c>
      <c r="M1719" s="21">
        <f>IFERROR(VLOOKUP(K1719,ORDEN_ERI!A:C,3,0),0)</f>
        <v>3</v>
      </c>
      <c r="N1719" s="30">
        <v>7965914</v>
      </c>
    </row>
    <row r="1720" spans="1:14" x14ac:dyDescent="0.25">
      <c r="A1720" s="21">
        <v>900797732</v>
      </c>
      <c r="B1720" s="18" t="s">
        <v>181</v>
      </c>
      <c r="C1720" s="18"/>
      <c r="D1720" s="18" t="s">
        <v>230</v>
      </c>
      <c r="E1720" s="18" t="s">
        <v>228</v>
      </c>
      <c r="F1720" s="18" t="s">
        <v>360</v>
      </c>
      <c r="G1720" s="22">
        <v>2017</v>
      </c>
      <c r="H1720" s="26">
        <v>43100</v>
      </c>
      <c r="I1720" s="18"/>
      <c r="J1720" s="18"/>
      <c r="K1720" s="21" t="s">
        <v>3</v>
      </c>
      <c r="L1720" s="21" t="str">
        <f>IFERROR(VLOOKUP(K1720,ORDEN_ERI!A:C,2,0),0)</f>
        <v>Ganancia bruta</v>
      </c>
      <c r="M1720" s="21">
        <f>IFERROR(VLOOKUP(K1720,ORDEN_ERI!A:C,3,0),0)</f>
        <v>3</v>
      </c>
      <c r="N1720" s="30">
        <v>-13041461</v>
      </c>
    </row>
    <row r="1721" spans="1:14" x14ac:dyDescent="0.25">
      <c r="A1721" s="21">
        <v>900797732</v>
      </c>
      <c r="B1721" s="18" t="s">
        <v>181</v>
      </c>
      <c r="C1721" s="18"/>
      <c r="D1721" s="18" t="s">
        <v>230</v>
      </c>
      <c r="E1721" s="18" t="s">
        <v>228</v>
      </c>
      <c r="F1721" s="18" t="s">
        <v>360</v>
      </c>
      <c r="G1721" s="22">
        <v>2016</v>
      </c>
      <c r="H1721" s="26">
        <v>43100</v>
      </c>
      <c r="I1721" s="18"/>
      <c r="J1721" s="18"/>
      <c r="K1721" s="21" t="s">
        <v>4</v>
      </c>
      <c r="L1721" s="21" t="str">
        <f>IFERROR(VLOOKUP(K1721,ORDEN_ERI!A:C,2,0),0)</f>
        <v>Otros ingresos</v>
      </c>
      <c r="M1721" s="21">
        <f>IFERROR(VLOOKUP(K1721,ORDEN_ERI!A:C,3,0),0)</f>
        <v>9</v>
      </c>
      <c r="N1721" s="30">
        <v>246230</v>
      </c>
    </row>
    <row r="1722" spans="1:14" x14ac:dyDescent="0.25">
      <c r="A1722" s="21">
        <v>900797732</v>
      </c>
      <c r="B1722" s="18" t="s">
        <v>181</v>
      </c>
      <c r="C1722" s="18"/>
      <c r="D1722" s="18" t="s">
        <v>230</v>
      </c>
      <c r="E1722" s="18" t="s">
        <v>228</v>
      </c>
      <c r="F1722" s="18" t="s">
        <v>360</v>
      </c>
      <c r="G1722" s="22">
        <v>2017</v>
      </c>
      <c r="H1722" s="26">
        <v>43100</v>
      </c>
      <c r="I1722" s="18"/>
      <c r="J1722" s="18"/>
      <c r="K1722" s="21" t="s">
        <v>4</v>
      </c>
      <c r="L1722" s="21" t="str">
        <f>IFERROR(VLOOKUP(K1722,ORDEN_ERI!A:C,2,0),0)</f>
        <v>Otros ingresos</v>
      </c>
      <c r="M1722" s="21">
        <f>IFERROR(VLOOKUP(K1722,ORDEN_ERI!A:C,3,0),0)</f>
        <v>9</v>
      </c>
      <c r="N1722" s="30">
        <v>47936</v>
      </c>
    </row>
    <row r="1723" spans="1:14" x14ac:dyDescent="0.25">
      <c r="A1723" s="21">
        <v>900797732</v>
      </c>
      <c r="B1723" s="18" t="s">
        <v>181</v>
      </c>
      <c r="C1723" s="18"/>
      <c r="D1723" s="18" t="s">
        <v>230</v>
      </c>
      <c r="E1723" s="18" t="s">
        <v>228</v>
      </c>
      <c r="F1723" s="18" t="s">
        <v>360</v>
      </c>
      <c r="G1723" s="22">
        <v>2016</v>
      </c>
      <c r="H1723" s="26">
        <v>43100</v>
      </c>
      <c r="I1723" s="18"/>
      <c r="J1723" s="18"/>
      <c r="K1723" s="21" t="s">
        <v>6</v>
      </c>
      <c r="L1723" s="21" t="str">
        <f>IFERROR(VLOOKUP(K1723,ORDEN_ERI!A:C,2,0),0)</f>
        <v>Gastos de administración</v>
      </c>
      <c r="M1723" s="21">
        <f>IFERROR(VLOOKUP(K1723,ORDEN_ERI!A:C,3,0),0)</f>
        <v>4</v>
      </c>
      <c r="N1723" s="30">
        <v>1031519</v>
      </c>
    </row>
    <row r="1724" spans="1:14" x14ac:dyDescent="0.25">
      <c r="A1724" s="21">
        <v>900797732</v>
      </c>
      <c r="B1724" s="18" t="s">
        <v>181</v>
      </c>
      <c r="C1724" s="18"/>
      <c r="D1724" s="18" t="s">
        <v>230</v>
      </c>
      <c r="E1724" s="18" t="s">
        <v>228</v>
      </c>
      <c r="F1724" s="18" t="s">
        <v>360</v>
      </c>
      <c r="G1724" s="22">
        <v>2017</v>
      </c>
      <c r="H1724" s="26">
        <v>43100</v>
      </c>
      <c r="I1724" s="18"/>
      <c r="J1724" s="18"/>
      <c r="K1724" s="21" t="s">
        <v>6</v>
      </c>
      <c r="L1724" s="21" t="str">
        <f>IFERROR(VLOOKUP(K1724,ORDEN_ERI!A:C,2,0),0)</f>
        <v>Gastos de administración</v>
      </c>
      <c r="M1724" s="21">
        <f>IFERROR(VLOOKUP(K1724,ORDEN_ERI!A:C,3,0),0)</f>
        <v>4</v>
      </c>
      <c r="N1724" s="30">
        <v>1359274</v>
      </c>
    </row>
    <row r="1725" spans="1:14" x14ac:dyDescent="0.25">
      <c r="A1725" s="21">
        <v>900797732</v>
      </c>
      <c r="B1725" s="18" t="s">
        <v>181</v>
      </c>
      <c r="C1725" s="18"/>
      <c r="D1725" s="18" t="s">
        <v>230</v>
      </c>
      <c r="E1725" s="18" t="s">
        <v>228</v>
      </c>
      <c r="F1725" s="18" t="s">
        <v>360</v>
      </c>
      <c r="G1725" s="22">
        <v>2016</v>
      </c>
      <c r="H1725" s="26">
        <v>43100</v>
      </c>
      <c r="I1725" s="18"/>
      <c r="J1725" s="18"/>
      <c r="K1725" s="21" t="s">
        <v>8</v>
      </c>
      <c r="L1725" s="21" t="str">
        <f>IFERROR(VLOOKUP(K1725,ORDEN_ERI!A:C,2,0),0)</f>
        <v>Ganancia (pérdida) por actividades de operación</v>
      </c>
      <c r="M1725" s="21">
        <f>IFERROR(VLOOKUP(K1725,ORDEN_ERI!A:C,3,0),0)</f>
        <v>11</v>
      </c>
      <c r="N1725" s="30">
        <v>7180625</v>
      </c>
    </row>
    <row r="1726" spans="1:14" x14ac:dyDescent="0.25">
      <c r="A1726" s="21">
        <v>900797732</v>
      </c>
      <c r="B1726" s="18" t="s">
        <v>181</v>
      </c>
      <c r="C1726" s="18"/>
      <c r="D1726" s="18" t="s">
        <v>230</v>
      </c>
      <c r="E1726" s="18" t="s">
        <v>228</v>
      </c>
      <c r="F1726" s="18" t="s">
        <v>360</v>
      </c>
      <c r="G1726" s="22">
        <v>2017</v>
      </c>
      <c r="H1726" s="26">
        <v>43100</v>
      </c>
      <c r="I1726" s="18"/>
      <c r="J1726" s="18"/>
      <c r="K1726" s="21" t="s">
        <v>8</v>
      </c>
      <c r="L1726" s="21" t="str">
        <f>IFERROR(VLOOKUP(K1726,ORDEN_ERI!A:C,2,0),0)</f>
        <v>Ganancia (pérdida) por actividades de operación</v>
      </c>
      <c r="M1726" s="21">
        <f>IFERROR(VLOOKUP(K1726,ORDEN_ERI!A:C,3,0),0)</f>
        <v>11</v>
      </c>
      <c r="N1726" s="30">
        <v>-14352799</v>
      </c>
    </row>
    <row r="1727" spans="1:14" x14ac:dyDescent="0.25">
      <c r="A1727" s="21">
        <v>900797732</v>
      </c>
      <c r="B1727" s="18" t="s">
        <v>181</v>
      </c>
      <c r="C1727" s="18"/>
      <c r="D1727" s="18" t="s">
        <v>230</v>
      </c>
      <c r="E1727" s="18" t="s">
        <v>228</v>
      </c>
      <c r="F1727" s="18" t="s">
        <v>360</v>
      </c>
      <c r="G1727" s="22">
        <v>2016</v>
      </c>
      <c r="H1727" s="26">
        <v>43100</v>
      </c>
      <c r="I1727" s="18"/>
      <c r="J1727" s="18"/>
      <c r="K1727" s="21" t="s">
        <v>9</v>
      </c>
      <c r="L1727" s="21" t="str">
        <f>IFERROR(VLOOKUP(K1727,ORDEN_ERI!A:C,2,0),0)</f>
        <v>Ingresos financieros</v>
      </c>
      <c r="M1727" s="21">
        <f>IFERROR(VLOOKUP(K1727,ORDEN_ERI!A:C,3,0),0)</f>
        <v>13</v>
      </c>
      <c r="N1727" s="30">
        <v>10080068</v>
      </c>
    </row>
    <row r="1728" spans="1:14" x14ac:dyDescent="0.25">
      <c r="A1728" s="21">
        <v>900797732</v>
      </c>
      <c r="B1728" s="18" t="s">
        <v>181</v>
      </c>
      <c r="C1728" s="18"/>
      <c r="D1728" s="18" t="s">
        <v>230</v>
      </c>
      <c r="E1728" s="18" t="s">
        <v>228</v>
      </c>
      <c r="F1728" s="18" t="s">
        <v>360</v>
      </c>
      <c r="G1728" s="22">
        <v>2017</v>
      </c>
      <c r="H1728" s="26">
        <v>43100</v>
      </c>
      <c r="I1728" s="18"/>
      <c r="J1728" s="18"/>
      <c r="K1728" s="21" t="s">
        <v>9</v>
      </c>
      <c r="L1728" s="21" t="str">
        <f>IFERROR(VLOOKUP(K1728,ORDEN_ERI!A:C,2,0),0)</f>
        <v>Ingresos financieros</v>
      </c>
      <c r="M1728" s="21">
        <f>IFERROR(VLOOKUP(K1728,ORDEN_ERI!A:C,3,0),0)</f>
        <v>13</v>
      </c>
      <c r="N1728" s="30">
        <v>6691749</v>
      </c>
    </row>
    <row r="1729" spans="1:14" x14ac:dyDescent="0.25">
      <c r="A1729" s="21">
        <v>900797732</v>
      </c>
      <c r="B1729" s="18" t="s">
        <v>181</v>
      </c>
      <c r="C1729" s="18"/>
      <c r="D1729" s="18" t="s">
        <v>230</v>
      </c>
      <c r="E1729" s="18" t="s">
        <v>228</v>
      </c>
      <c r="F1729" s="18" t="s">
        <v>360</v>
      </c>
      <c r="G1729" s="22">
        <v>2016</v>
      </c>
      <c r="H1729" s="26">
        <v>43100</v>
      </c>
      <c r="I1729" s="18"/>
      <c r="J1729" s="18"/>
      <c r="K1729" s="21" t="s">
        <v>10</v>
      </c>
      <c r="L1729" s="21" t="str">
        <f>IFERROR(VLOOKUP(K1729,ORDEN_ERI!A:C,2,0),0)</f>
        <v>Costos financieros</v>
      </c>
      <c r="M1729" s="21">
        <f>IFERROR(VLOOKUP(K1729,ORDEN_ERI!A:C,3,0),0)</f>
        <v>14</v>
      </c>
      <c r="N1729" s="30">
        <v>8731966</v>
      </c>
    </row>
    <row r="1730" spans="1:14" x14ac:dyDescent="0.25">
      <c r="A1730" s="21">
        <v>900797732</v>
      </c>
      <c r="B1730" s="18" t="s">
        <v>181</v>
      </c>
      <c r="C1730" s="18"/>
      <c r="D1730" s="18" t="s">
        <v>230</v>
      </c>
      <c r="E1730" s="18" t="s">
        <v>228</v>
      </c>
      <c r="F1730" s="18" t="s">
        <v>360</v>
      </c>
      <c r="G1730" s="22">
        <v>2017</v>
      </c>
      <c r="H1730" s="26">
        <v>43100</v>
      </c>
      <c r="I1730" s="18"/>
      <c r="J1730" s="18"/>
      <c r="K1730" s="21" t="s">
        <v>10</v>
      </c>
      <c r="L1730" s="21" t="str">
        <f>IFERROR(VLOOKUP(K1730,ORDEN_ERI!A:C,2,0),0)</f>
        <v>Costos financieros</v>
      </c>
      <c r="M1730" s="21">
        <f>IFERROR(VLOOKUP(K1730,ORDEN_ERI!A:C,3,0),0)</f>
        <v>14</v>
      </c>
      <c r="N1730" s="30">
        <v>8449561</v>
      </c>
    </row>
    <row r="1731" spans="1:14" x14ac:dyDescent="0.25">
      <c r="A1731" s="21">
        <v>900797732</v>
      </c>
      <c r="B1731" s="18" t="s">
        <v>181</v>
      </c>
      <c r="C1731" s="18"/>
      <c r="D1731" s="18" t="s">
        <v>230</v>
      </c>
      <c r="E1731" s="18" t="s">
        <v>228</v>
      </c>
      <c r="F1731" s="18" t="s">
        <v>360</v>
      </c>
      <c r="G1731" s="22">
        <v>2016</v>
      </c>
      <c r="H1731" s="26">
        <v>43100</v>
      </c>
      <c r="I1731" s="18"/>
      <c r="J1731" s="18"/>
      <c r="K1731" s="21" t="s">
        <v>11</v>
      </c>
      <c r="L1731" s="21" t="str">
        <f>IFERROR(VLOOKUP(K1731,ORDEN_ERI!A:C,2,0),0)</f>
        <v>Ganancia (pérdida), antes de impuestos</v>
      </c>
      <c r="M1731" s="21">
        <f>IFERROR(VLOOKUP(K1731,ORDEN_ERI!A:C,3,0),0)</f>
        <v>23</v>
      </c>
      <c r="N1731" s="30">
        <v>8528727</v>
      </c>
    </row>
    <row r="1732" spans="1:14" x14ac:dyDescent="0.25">
      <c r="A1732" s="21">
        <v>900797732</v>
      </c>
      <c r="B1732" s="18" t="s">
        <v>181</v>
      </c>
      <c r="C1732" s="18"/>
      <c r="D1732" s="18" t="s">
        <v>230</v>
      </c>
      <c r="E1732" s="18" t="s">
        <v>228</v>
      </c>
      <c r="F1732" s="18" t="s">
        <v>360</v>
      </c>
      <c r="G1732" s="22">
        <v>2017</v>
      </c>
      <c r="H1732" s="26">
        <v>43100</v>
      </c>
      <c r="I1732" s="18"/>
      <c r="J1732" s="18"/>
      <c r="K1732" s="21" t="s">
        <v>11</v>
      </c>
      <c r="L1732" s="21" t="str">
        <f>IFERROR(VLOOKUP(K1732,ORDEN_ERI!A:C,2,0),0)</f>
        <v>Ganancia (pérdida), antes de impuestos</v>
      </c>
      <c r="M1732" s="21">
        <f>IFERROR(VLOOKUP(K1732,ORDEN_ERI!A:C,3,0),0)</f>
        <v>23</v>
      </c>
      <c r="N1732" s="30">
        <v>-16110611</v>
      </c>
    </row>
    <row r="1733" spans="1:14" x14ac:dyDescent="0.25">
      <c r="A1733" s="21">
        <v>900797732</v>
      </c>
      <c r="B1733" s="18" t="s">
        <v>181</v>
      </c>
      <c r="C1733" s="18"/>
      <c r="D1733" s="18" t="s">
        <v>230</v>
      </c>
      <c r="E1733" s="18" t="s">
        <v>228</v>
      </c>
      <c r="F1733" s="18" t="s">
        <v>360</v>
      </c>
      <c r="G1733" s="22">
        <v>2016</v>
      </c>
      <c r="H1733" s="26">
        <v>43100</v>
      </c>
      <c r="I1733" s="18"/>
      <c r="J1733" s="18"/>
      <c r="K1733" s="21" t="s">
        <v>397</v>
      </c>
      <c r="L1733" s="21" t="str">
        <f>IFERROR(VLOOKUP(K1733,ORDEN_ERI!A:C,2,0),0)</f>
        <v>Gasto (ingreso) por impuestos, operaciones continuadas</v>
      </c>
      <c r="M1733" s="21">
        <f>IFERROR(VLOOKUP(K1733,ORDEN_ERI!A:C,3,0),0)</f>
        <v>24</v>
      </c>
      <c r="N1733" s="30">
        <v>1538335</v>
      </c>
    </row>
    <row r="1734" spans="1:14" x14ac:dyDescent="0.25">
      <c r="A1734" s="21">
        <v>900797732</v>
      </c>
      <c r="B1734" s="18" t="s">
        <v>181</v>
      </c>
      <c r="C1734" s="18"/>
      <c r="D1734" s="18" t="s">
        <v>230</v>
      </c>
      <c r="E1734" s="18" t="s">
        <v>228</v>
      </c>
      <c r="F1734" s="18" t="s">
        <v>360</v>
      </c>
      <c r="G1734" s="22">
        <v>2017</v>
      </c>
      <c r="H1734" s="26">
        <v>43100</v>
      </c>
      <c r="I1734" s="18"/>
      <c r="J1734" s="18"/>
      <c r="K1734" s="21" t="s">
        <v>397</v>
      </c>
      <c r="L1734" s="21" t="str">
        <f>IFERROR(VLOOKUP(K1734,ORDEN_ERI!A:C,2,0),0)</f>
        <v>Gasto (ingreso) por impuestos, operaciones continuadas</v>
      </c>
      <c r="M1734" s="21">
        <f>IFERROR(VLOOKUP(K1734,ORDEN_ERI!A:C,3,0),0)</f>
        <v>24</v>
      </c>
      <c r="N1734" s="30">
        <v>-4805612</v>
      </c>
    </row>
    <row r="1735" spans="1:14" x14ac:dyDescent="0.25">
      <c r="A1735" s="21">
        <v>900797732</v>
      </c>
      <c r="B1735" s="18" t="s">
        <v>181</v>
      </c>
      <c r="C1735" s="18"/>
      <c r="D1735" s="18" t="s">
        <v>230</v>
      </c>
      <c r="E1735" s="18" t="s">
        <v>228</v>
      </c>
      <c r="F1735" s="18" t="s">
        <v>360</v>
      </c>
      <c r="G1735" s="22">
        <v>2016</v>
      </c>
      <c r="H1735" s="26">
        <v>43100</v>
      </c>
      <c r="I1735" s="18"/>
      <c r="J1735" s="18"/>
      <c r="K1735" s="21" t="s">
        <v>12</v>
      </c>
      <c r="L1735" s="21" t="str">
        <f>IFERROR(VLOOKUP(K1735,ORDEN_ERI!A:C,2,0),0)</f>
        <v>Ganancia (pérdida) operaciones continuadas</v>
      </c>
      <c r="M1735" s="21">
        <f>IFERROR(VLOOKUP(K1735,ORDEN_ERI!A:C,3,0),0)</f>
        <v>26</v>
      </c>
      <c r="N1735" s="30">
        <v>6990392</v>
      </c>
    </row>
    <row r="1736" spans="1:14" x14ac:dyDescent="0.25">
      <c r="A1736" s="21">
        <v>900797732</v>
      </c>
      <c r="B1736" s="18" t="s">
        <v>181</v>
      </c>
      <c r="C1736" s="18"/>
      <c r="D1736" s="18" t="s">
        <v>230</v>
      </c>
      <c r="E1736" s="18" t="s">
        <v>228</v>
      </c>
      <c r="F1736" s="18" t="s">
        <v>360</v>
      </c>
      <c r="G1736" s="22">
        <v>2017</v>
      </c>
      <c r="H1736" s="26">
        <v>43100</v>
      </c>
      <c r="I1736" s="18"/>
      <c r="J1736" s="18"/>
      <c r="K1736" s="21" t="s">
        <v>12</v>
      </c>
      <c r="L1736" s="21" t="str">
        <f>IFERROR(VLOOKUP(K1736,ORDEN_ERI!A:C,2,0),0)</f>
        <v>Ganancia (pérdida) operaciones continuadas</v>
      </c>
      <c r="M1736" s="21">
        <f>IFERROR(VLOOKUP(K1736,ORDEN_ERI!A:C,3,0),0)</f>
        <v>26</v>
      </c>
      <c r="N1736" s="30">
        <v>-11304999</v>
      </c>
    </row>
    <row r="1737" spans="1:14" x14ac:dyDescent="0.25">
      <c r="A1737" s="21">
        <v>900797732</v>
      </c>
      <c r="B1737" s="18" t="s">
        <v>181</v>
      </c>
      <c r="C1737" s="18"/>
      <c r="D1737" s="18" t="s">
        <v>230</v>
      </c>
      <c r="E1737" s="18" t="s">
        <v>228</v>
      </c>
      <c r="F1737" s="18" t="s">
        <v>360</v>
      </c>
      <c r="G1737" s="22">
        <v>2016</v>
      </c>
      <c r="H1737" s="26">
        <v>43100</v>
      </c>
      <c r="I1737" s="18"/>
      <c r="J1737" s="18"/>
      <c r="K1737" s="21" t="s">
        <v>13</v>
      </c>
      <c r="L1737" s="21" t="str">
        <f>IFERROR(VLOOKUP(K1737,ORDEN_ERI!A:C,2,0),0)</f>
        <v>Ganancia (pérdida)</v>
      </c>
      <c r="M1737" s="21">
        <f>IFERROR(VLOOKUP(K1737,ORDEN_ERI!A:C,3,0),0)</f>
        <v>28</v>
      </c>
      <c r="N1737" s="30">
        <v>6990392</v>
      </c>
    </row>
    <row r="1738" spans="1:14" x14ac:dyDescent="0.25">
      <c r="A1738" s="21">
        <v>900797732</v>
      </c>
      <c r="B1738" s="18" t="s">
        <v>181</v>
      </c>
      <c r="C1738" s="18"/>
      <c r="D1738" s="18" t="s">
        <v>230</v>
      </c>
      <c r="E1738" s="18" t="s">
        <v>228</v>
      </c>
      <c r="F1738" s="18" t="s">
        <v>360</v>
      </c>
      <c r="G1738" s="22">
        <v>2017</v>
      </c>
      <c r="H1738" s="26">
        <v>43100</v>
      </c>
      <c r="I1738" s="18"/>
      <c r="J1738" s="18"/>
      <c r="K1738" s="21" t="s">
        <v>13</v>
      </c>
      <c r="L1738" s="21" t="str">
        <f>IFERROR(VLOOKUP(K1738,ORDEN_ERI!A:C,2,0),0)</f>
        <v>Ganancia (pérdida)</v>
      </c>
      <c r="M1738" s="21">
        <f>IFERROR(VLOOKUP(K1738,ORDEN_ERI!A:C,3,0),0)</f>
        <v>28</v>
      </c>
      <c r="N1738" s="30">
        <v>-11304999</v>
      </c>
    </row>
    <row r="1739" spans="1:14" x14ac:dyDescent="0.25">
      <c r="A1739" s="21">
        <v>890910447</v>
      </c>
      <c r="B1739" s="18" t="s">
        <v>300</v>
      </c>
      <c r="C1739" s="18"/>
      <c r="D1739" s="18" t="s">
        <v>222</v>
      </c>
      <c r="E1739" s="18" t="s">
        <v>223</v>
      </c>
      <c r="F1739" s="18" t="s">
        <v>224</v>
      </c>
      <c r="G1739" s="22">
        <v>2016</v>
      </c>
      <c r="H1739" s="23">
        <v>43100</v>
      </c>
      <c r="I1739" s="18"/>
      <c r="J1739" s="18"/>
      <c r="K1739" s="21" t="s">
        <v>1</v>
      </c>
      <c r="L1739" s="21" t="str">
        <f>IFERROR(VLOOKUP(K1739,ORDEN_ERI!A:C,2,0),0)</f>
        <v>Ingresos de actividades ordinarias</v>
      </c>
      <c r="M1739" s="21">
        <f>IFERROR(VLOOKUP(K1739,ORDEN_ERI!A:C,3,0),0)</f>
        <v>1</v>
      </c>
      <c r="N1739" s="30">
        <v>30487566</v>
      </c>
    </row>
    <row r="1740" spans="1:14" x14ac:dyDescent="0.25">
      <c r="A1740" s="21">
        <v>890910447</v>
      </c>
      <c r="B1740" s="18" t="s">
        <v>300</v>
      </c>
      <c r="C1740" s="18"/>
      <c r="D1740" s="18" t="s">
        <v>222</v>
      </c>
      <c r="E1740" s="18" t="s">
        <v>223</v>
      </c>
      <c r="F1740" s="18" t="s">
        <v>224</v>
      </c>
      <c r="G1740" s="22">
        <v>2017</v>
      </c>
      <c r="H1740" s="23">
        <v>43100</v>
      </c>
      <c r="I1740" s="18"/>
      <c r="J1740" s="18"/>
      <c r="K1740" s="21" t="s">
        <v>1</v>
      </c>
      <c r="L1740" s="21" t="str">
        <f>IFERROR(VLOOKUP(K1740,ORDEN_ERI!A:C,2,0),0)</f>
        <v>Ingresos de actividades ordinarias</v>
      </c>
      <c r="M1740" s="21">
        <f>IFERROR(VLOOKUP(K1740,ORDEN_ERI!A:C,3,0),0)</f>
        <v>1</v>
      </c>
      <c r="N1740" s="30">
        <v>37955937</v>
      </c>
    </row>
    <row r="1741" spans="1:14" x14ac:dyDescent="0.25">
      <c r="A1741" s="21">
        <v>890910447</v>
      </c>
      <c r="B1741" s="18" t="s">
        <v>300</v>
      </c>
      <c r="C1741" s="18"/>
      <c r="D1741" s="18" t="s">
        <v>222</v>
      </c>
      <c r="E1741" s="18" t="s">
        <v>223</v>
      </c>
      <c r="F1741" s="18" t="s">
        <v>224</v>
      </c>
      <c r="G1741" s="22">
        <v>2016</v>
      </c>
      <c r="H1741" s="23">
        <v>43100</v>
      </c>
      <c r="I1741" s="18"/>
      <c r="J1741" s="18"/>
      <c r="K1741" s="21" t="s">
        <v>2</v>
      </c>
      <c r="L1741" s="21" t="str">
        <f>IFERROR(VLOOKUP(K1741,ORDEN_ERI!A:C,2,0),0)</f>
        <v>Costo de ventas</v>
      </c>
      <c r="M1741" s="21">
        <f>IFERROR(VLOOKUP(K1741,ORDEN_ERI!A:C,3,0),0)</f>
        <v>2</v>
      </c>
      <c r="N1741" s="30">
        <v>26557841</v>
      </c>
    </row>
    <row r="1742" spans="1:14" x14ac:dyDescent="0.25">
      <c r="A1742" s="21">
        <v>890910447</v>
      </c>
      <c r="B1742" s="18" t="s">
        <v>300</v>
      </c>
      <c r="C1742" s="18"/>
      <c r="D1742" s="18" t="s">
        <v>222</v>
      </c>
      <c r="E1742" s="18" t="s">
        <v>223</v>
      </c>
      <c r="F1742" s="18" t="s">
        <v>224</v>
      </c>
      <c r="G1742" s="22">
        <v>2017</v>
      </c>
      <c r="H1742" s="23">
        <v>43100</v>
      </c>
      <c r="I1742" s="18"/>
      <c r="J1742" s="18"/>
      <c r="K1742" s="21" t="s">
        <v>2</v>
      </c>
      <c r="L1742" s="21" t="str">
        <f>IFERROR(VLOOKUP(K1742,ORDEN_ERI!A:C,2,0),0)</f>
        <v>Costo de ventas</v>
      </c>
      <c r="M1742" s="21">
        <f>IFERROR(VLOOKUP(K1742,ORDEN_ERI!A:C,3,0),0)</f>
        <v>2</v>
      </c>
      <c r="N1742" s="30">
        <v>33875467</v>
      </c>
    </row>
    <row r="1743" spans="1:14" x14ac:dyDescent="0.25">
      <c r="A1743" s="21">
        <v>890910447</v>
      </c>
      <c r="B1743" s="18" t="s">
        <v>300</v>
      </c>
      <c r="C1743" s="18"/>
      <c r="D1743" s="18" t="s">
        <v>222</v>
      </c>
      <c r="E1743" s="18" t="s">
        <v>223</v>
      </c>
      <c r="F1743" s="18" t="s">
        <v>224</v>
      </c>
      <c r="G1743" s="22">
        <v>2016</v>
      </c>
      <c r="H1743" s="23">
        <v>43100</v>
      </c>
      <c r="I1743" s="18"/>
      <c r="J1743" s="18"/>
      <c r="K1743" s="21" t="s">
        <v>3</v>
      </c>
      <c r="L1743" s="21" t="str">
        <f>IFERROR(VLOOKUP(K1743,ORDEN_ERI!A:C,2,0),0)</f>
        <v>Ganancia bruta</v>
      </c>
      <c r="M1743" s="21">
        <f>IFERROR(VLOOKUP(K1743,ORDEN_ERI!A:C,3,0),0)</f>
        <v>3</v>
      </c>
      <c r="N1743" s="30">
        <v>3929725</v>
      </c>
    </row>
    <row r="1744" spans="1:14" x14ac:dyDescent="0.25">
      <c r="A1744" s="21">
        <v>890910447</v>
      </c>
      <c r="B1744" s="18" t="s">
        <v>300</v>
      </c>
      <c r="C1744" s="18"/>
      <c r="D1744" s="18" t="s">
        <v>222</v>
      </c>
      <c r="E1744" s="18" t="s">
        <v>223</v>
      </c>
      <c r="F1744" s="18" t="s">
        <v>224</v>
      </c>
      <c r="G1744" s="22">
        <v>2017</v>
      </c>
      <c r="H1744" s="23">
        <v>43100</v>
      </c>
      <c r="I1744" s="18"/>
      <c r="J1744" s="18"/>
      <c r="K1744" s="21" t="s">
        <v>3</v>
      </c>
      <c r="L1744" s="21" t="str">
        <f>IFERROR(VLOOKUP(K1744,ORDEN_ERI!A:C,2,0),0)</f>
        <v>Ganancia bruta</v>
      </c>
      <c r="M1744" s="21">
        <f>IFERROR(VLOOKUP(K1744,ORDEN_ERI!A:C,3,0),0)</f>
        <v>3</v>
      </c>
      <c r="N1744" s="30">
        <v>4080470</v>
      </c>
    </row>
    <row r="1745" spans="1:14" x14ac:dyDescent="0.25">
      <c r="A1745" s="21">
        <v>890910447</v>
      </c>
      <c r="B1745" s="18" t="s">
        <v>300</v>
      </c>
      <c r="C1745" s="18"/>
      <c r="D1745" s="18" t="s">
        <v>222</v>
      </c>
      <c r="E1745" s="18" t="s">
        <v>223</v>
      </c>
      <c r="F1745" s="18" t="s">
        <v>224</v>
      </c>
      <c r="G1745" s="22">
        <v>2016</v>
      </c>
      <c r="H1745" s="23">
        <v>43100</v>
      </c>
      <c r="I1745" s="18"/>
      <c r="J1745" s="18"/>
      <c r="K1745" s="21" t="s">
        <v>4</v>
      </c>
      <c r="L1745" s="21" t="str">
        <f>IFERROR(VLOOKUP(K1745,ORDEN_ERI!A:C,2,0),0)</f>
        <v>Otros ingresos</v>
      </c>
      <c r="M1745" s="21">
        <f>IFERROR(VLOOKUP(K1745,ORDEN_ERI!A:C,3,0),0)</f>
        <v>9</v>
      </c>
      <c r="N1745" s="30">
        <v>8426</v>
      </c>
    </row>
    <row r="1746" spans="1:14" x14ac:dyDescent="0.25">
      <c r="A1746" s="21">
        <v>890910447</v>
      </c>
      <c r="B1746" s="18" t="s">
        <v>300</v>
      </c>
      <c r="C1746" s="18"/>
      <c r="D1746" s="18" t="s">
        <v>222</v>
      </c>
      <c r="E1746" s="18" t="s">
        <v>223</v>
      </c>
      <c r="F1746" s="18" t="s">
        <v>224</v>
      </c>
      <c r="G1746" s="22">
        <v>2017</v>
      </c>
      <c r="H1746" s="23">
        <v>43100</v>
      </c>
      <c r="I1746" s="18"/>
      <c r="J1746" s="18"/>
      <c r="K1746" s="21" t="s">
        <v>4</v>
      </c>
      <c r="L1746" s="21" t="str">
        <f>IFERROR(VLOOKUP(K1746,ORDEN_ERI!A:C,2,0),0)</f>
        <v>Otros ingresos</v>
      </c>
      <c r="M1746" s="21">
        <f>IFERROR(VLOOKUP(K1746,ORDEN_ERI!A:C,3,0),0)</f>
        <v>9</v>
      </c>
      <c r="N1746" s="30">
        <v>5037</v>
      </c>
    </row>
    <row r="1747" spans="1:14" x14ac:dyDescent="0.25">
      <c r="A1747" s="21">
        <v>890910447</v>
      </c>
      <c r="B1747" s="18" t="s">
        <v>300</v>
      </c>
      <c r="C1747" s="18"/>
      <c r="D1747" s="18" t="s">
        <v>222</v>
      </c>
      <c r="E1747" s="18" t="s">
        <v>223</v>
      </c>
      <c r="F1747" s="18" t="s">
        <v>224</v>
      </c>
      <c r="G1747" s="22">
        <v>2016</v>
      </c>
      <c r="H1747" s="23">
        <v>43100</v>
      </c>
      <c r="I1747" s="18"/>
      <c r="J1747" s="18"/>
      <c r="K1747" s="21" t="s">
        <v>394</v>
      </c>
      <c r="L1747" s="21" t="str">
        <f>IFERROR(VLOOKUP(K1747,ORDEN_ERI!A:C,2,0),0)</f>
        <v>Costos de distribución</v>
      </c>
      <c r="M1747" s="21">
        <f>IFERROR(VLOOKUP(K1747,ORDEN_ERI!A:C,3,0),0)</f>
        <v>7</v>
      </c>
      <c r="N1747" s="30">
        <v>779307</v>
      </c>
    </row>
    <row r="1748" spans="1:14" x14ac:dyDescent="0.25">
      <c r="A1748" s="21">
        <v>890910447</v>
      </c>
      <c r="B1748" s="18" t="s">
        <v>300</v>
      </c>
      <c r="C1748" s="18"/>
      <c r="D1748" s="18" t="s">
        <v>222</v>
      </c>
      <c r="E1748" s="18" t="s">
        <v>223</v>
      </c>
      <c r="F1748" s="18" t="s">
        <v>224</v>
      </c>
      <c r="G1748" s="22">
        <v>2017</v>
      </c>
      <c r="H1748" s="23">
        <v>43100</v>
      </c>
      <c r="I1748" s="18"/>
      <c r="J1748" s="18"/>
      <c r="K1748" s="21" t="s">
        <v>394</v>
      </c>
      <c r="L1748" s="21" t="str">
        <f>IFERROR(VLOOKUP(K1748,ORDEN_ERI!A:C,2,0),0)</f>
        <v>Costos de distribución</v>
      </c>
      <c r="M1748" s="21">
        <f>IFERROR(VLOOKUP(K1748,ORDEN_ERI!A:C,3,0),0)</f>
        <v>7</v>
      </c>
      <c r="N1748" s="30">
        <v>850898</v>
      </c>
    </row>
    <row r="1749" spans="1:14" x14ac:dyDescent="0.25">
      <c r="A1749" s="21">
        <v>890910447</v>
      </c>
      <c r="B1749" s="18" t="s">
        <v>300</v>
      </c>
      <c r="C1749" s="18"/>
      <c r="D1749" s="18" t="s">
        <v>222</v>
      </c>
      <c r="E1749" s="18" t="s">
        <v>223</v>
      </c>
      <c r="F1749" s="18" t="s">
        <v>224</v>
      </c>
      <c r="G1749" s="22">
        <v>2016</v>
      </c>
      <c r="H1749" s="23">
        <v>43100</v>
      </c>
      <c r="I1749" s="18"/>
      <c r="J1749" s="18"/>
      <c r="K1749" s="21" t="s">
        <v>6</v>
      </c>
      <c r="L1749" s="21" t="str">
        <f>IFERROR(VLOOKUP(K1749,ORDEN_ERI!A:C,2,0),0)</f>
        <v>Gastos de administración</v>
      </c>
      <c r="M1749" s="21">
        <f>IFERROR(VLOOKUP(K1749,ORDEN_ERI!A:C,3,0),0)</f>
        <v>4</v>
      </c>
      <c r="N1749" s="30">
        <v>1856241</v>
      </c>
    </row>
    <row r="1750" spans="1:14" x14ac:dyDescent="0.25">
      <c r="A1750" s="21">
        <v>890910447</v>
      </c>
      <c r="B1750" s="18" t="s">
        <v>300</v>
      </c>
      <c r="C1750" s="18"/>
      <c r="D1750" s="18" t="s">
        <v>222</v>
      </c>
      <c r="E1750" s="18" t="s">
        <v>223</v>
      </c>
      <c r="F1750" s="18" t="s">
        <v>224</v>
      </c>
      <c r="G1750" s="22">
        <v>2017</v>
      </c>
      <c r="H1750" s="23">
        <v>43100</v>
      </c>
      <c r="I1750" s="18"/>
      <c r="J1750" s="18"/>
      <c r="K1750" s="21" t="s">
        <v>6</v>
      </c>
      <c r="L1750" s="21" t="str">
        <f>IFERROR(VLOOKUP(K1750,ORDEN_ERI!A:C,2,0),0)</f>
        <v>Gastos de administración</v>
      </c>
      <c r="M1750" s="21">
        <f>IFERROR(VLOOKUP(K1750,ORDEN_ERI!A:C,3,0),0)</f>
        <v>4</v>
      </c>
      <c r="N1750" s="30">
        <v>1976859</v>
      </c>
    </row>
    <row r="1751" spans="1:14" x14ac:dyDescent="0.25">
      <c r="A1751" s="21">
        <v>890910447</v>
      </c>
      <c r="B1751" s="18" t="s">
        <v>300</v>
      </c>
      <c r="C1751" s="18"/>
      <c r="D1751" s="18" t="s">
        <v>222</v>
      </c>
      <c r="E1751" s="18" t="s">
        <v>223</v>
      </c>
      <c r="F1751" s="18" t="s">
        <v>224</v>
      </c>
      <c r="G1751" s="22">
        <v>2016</v>
      </c>
      <c r="H1751" s="23">
        <v>43100</v>
      </c>
      <c r="I1751" s="18"/>
      <c r="J1751" s="18"/>
      <c r="K1751" s="21" t="s">
        <v>395</v>
      </c>
      <c r="L1751" s="21" t="str">
        <f>IFERROR(VLOOKUP(K1751,ORDEN_ERI!A:C,2,0),0)</f>
        <v>Otros gastos, por función</v>
      </c>
      <c r="M1751" s="21">
        <f>IFERROR(VLOOKUP(K1751,ORDEN_ERI!A:C,3,0),0)</f>
        <v>6</v>
      </c>
      <c r="N1751" s="30">
        <v>663140</v>
      </c>
    </row>
    <row r="1752" spans="1:14" x14ac:dyDescent="0.25">
      <c r="A1752" s="21">
        <v>890910447</v>
      </c>
      <c r="B1752" s="18" t="s">
        <v>300</v>
      </c>
      <c r="C1752" s="18"/>
      <c r="D1752" s="18" t="s">
        <v>222</v>
      </c>
      <c r="E1752" s="18" t="s">
        <v>223</v>
      </c>
      <c r="F1752" s="18" t="s">
        <v>224</v>
      </c>
      <c r="G1752" s="22">
        <v>2017</v>
      </c>
      <c r="H1752" s="23">
        <v>43100</v>
      </c>
      <c r="I1752" s="18"/>
      <c r="J1752" s="18"/>
      <c r="K1752" s="21" t="s">
        <v>395</v>
      </c>
      <c r="L1752" s="21" t="str">
        <f>IFERROR(VLOOKUP(K1752,ORDEN_ERI!A:C,2,0),0)</f>
        <v>Otros gastos, por función</v>
      </c>
      <c r="M1752" s="21">
        <f>IFERROR(VLOOKUP(K1752,ORDEN_ERI!A:C,3,0),0)</f>
        <v>6</v>
      </c>
      <c r="N1752" s="30">
        <v>1000050</v>
      </c>
    </row>
    <row r="1753" spans="1:14" x14ac:dyDescent="0.25">
      <c r="A1753" s="21">
        <v>890910447</v>
      </c>
      <c r="B1753" s="18" t="s">
        <v>300</v>
      </c>
      <c r="C1753" s="18"/>
      <c r="D1753" s="18" t="s">
        <v>222</v>
      </c>
      <c r="E1753" s="18" t="s">
        <v>223</v>
      </c>
      <c r="F1753" s="18" t="s">
        <v>224</v>
      </c>
      <c r="G1753" s="22">
        <v>2016</v>
      </c>
      <c r="H1753" s="23">
        <v>43100</v>
      </c>
      <c r="I1753" s="18"/>
      <c r="J1753" s="18"/>
      <c r="K1753" s="21" t="s">
        <v>8</v>
      </c>
      <c r="L1753" s="21" t="str">
        <f>IFERROR(VLOOKUP(K1753,ORDEN_ERI!A:C,2,0),0)</f>
        <v>Ganancia (pérdida) por actividades de operación</v>
      </c>
      <c r="M1753" s="21">
        <f>IFERROR(VLOOKUP(K1753,ORDEN_ERI!A:C,3,0),0)</f>
        <v>11</v>
      </c>
      <c r="N1753" s="30">
        <v>639463</v>
      </c>
    </row>
    <row r="1754" spans="1:14" x14ac:dyDescent="0.25">
      <c r="A1754" s="21">
        <v>890910447</v>
      </c>
      <c r="B1754" s="18" t="s">
        <v>300</v>
      </c>
      <c r="C1754" s="18"/>
      <c r="D1754" s="18" t="s">
        <v>222</v>
      </c>
      <c r="E1754" s="18" t="s">
        <v>223</v>
      </c>
      <c r="F1754" s="18" t="s">
        <v>224</v>
      </c>
      <c r="G1754" s="22">
        <v>2017</v>
      </c>
      <c r="H1754" s="23">
        <v>43100</v>
      </c>
      <c r="I1754" s="18"/>
      <c r="J1754" s="18"/>
      <c r="K1754" s="21" t="s">
        <v>8</v>
      </c>
      <c r="L1754" s="21" t="str">
        <f>IFERROR(VLOOKUP(K1754,ORDEN_ERI!A:C,2,0),0)</f>
        <v>Ganancia (pérdida) por actividades de operación</v>
      </c>
      <c r="M1754" s="21">
        <f>IFERROR(VLOOKUP(K1754,ORDEN_ERI!A:C,3,0),0)</f>
        <v>11</v>
      </c>
      <c r="N1754" s="30">
        <v>257700</v>
      </c>
    </row>
    <row r="1755" spans="1:14" x14ac:dyDescent="0.25">
      <c r="A1755" s="21">
        <v>890910447</v>
      </c>
      <c r="B1755" s="18" t="s">
        <v>300</v>
      </c>
      <c r="C1755" s="18"/>
      <c r="D1755" s="18" t="s">
        <v>222</v>
      </c>
      <c r="E1755" s="18" t="s">
        <v>223</v>
      </c>
      <c r="F1755" s="18" t="s">
        <v>224</v>
      </c>
      <c r="G1755" s="22">
        <v>2016</v>
      </c>
      <c r="H1755" s="23">
        <v>43100</v>
      </c>
      <c r="I1755" s="18"/>
      <c r="J1755" s="18"/>
      <c r="K1755" s="21" t="s">
        <v>11</v>
      </c>
      <c r="L1755" s="21" t="str">
        <f>IFERROR(VLOOKUP(K1755,ORDEN_ERI!A:C,2,0),0)</f>
        <v>Ganancia (pérdida), antes de impuestos</v>
      </c>
      <c r="M1755" s="21">
        <f>IFERROR(VLOOKUP(K1755,ORDEN_ERI!A:C,3,0),0)</f>
        <v>23</v>
      </c>
      <c r="N1755" s="30">
        <v>639463</v>
      </c>
    </row>
    <row r="1756" spans="1:14" x14ac:dyDescent="0.25">
      <c r="A1756" s="21">
        <v>890910447</v>
      </c>
      <c r="B1756" s="18" t="s">
        <v>300</v>
      </c>
      <c r="C1756" s="18"/>
      <c r="D1756" s="18" t="s">
        <v>222</v>
      </c>
      <c r="E1756" s="18" t="s">
        <v>223</v>
      </c>
      <c r="F1756" s="18" t="s">
        <v>224</v>
      </c>
      <c r="G1756" s="22">
        <v>2017</v>
      </c>
      <c r="H1756" s="23">
        <v>43100</v>
      </c>
      <c r="I1756" s="18"/>
      <c r="J1756" s="18"/>
      <c r="K1756" s="21" t="s">
        <v>11</v>
      </c>
      <c r="L1756" s="21" t="str">
        <f>IFERROR(VLOOKUP(K1756,ORDEN_ERI!A:C,2,0),0)</f>
        <v>Ganancia (pérdida), antes de impuestos</v>
      </c>
      <c r="M1756" s="21">
        <f>IFERROR(VLOOKUP(K1756,ORDEN_ERI!A:C,3,0),0)</f>
        <v>23</v>
      </c>
      <c r="N1756" s="30">
        <v>257700</v>
      </c>
    </row>
    <row r="1757" spans="1:14" x14ac:dyDescent="0.25">
      <c r="A1757" s="21">
        <v>890910447</v>
      </c>
      <c r="B1757" s="18" t="s">
        <v>300</v>
      </c>
      <c r="C1757" s="18"/>
      <c r="D1757" s="18" t="s">
        <v>222</v>
      </c>
      <c r="E1757" s="18" t="s">
        <v>223</v>
      </c>
      <c r="F1757" s="18" t="s">
        <v>224</v>
      </c>
      <c r="G1757" s="22">
        <v>2017</v>
      </c>
      <c r="H1757" s="23">
        <v>43100</v>
      </c>
      <c r="I1757" s="18"/>
      <c r="J1757" s="18"/>
      <c r="K1757" s="21" t="s">
        <v>397</v>
      </c>
      <c r="L1757" s="21" t="str">
        <f>IFERROR(VLOOKUP(K1757,ORDEN_ERI!A:C,2,0),0)</f>
        <v>Gasto (ingreso) por impuestos, operaciones continuadas</v>
      </c>
      <c r="M1757" s="21">
        <f>IFERROR(VLOOKUP(K1757,ORDEN_ERI!A:C,3,0),0)</f>
        <v>24</v>
      </c>
      <c r="N1757" s="30">
        <v>-158314</v>
      </c>
    </row>
    <row r="1758" spans="1:14" x14ac:dyDescent="0.25">
      <c r="A1758" s="21">
        <v>890910447</v>
      </c>
      <c r="B1758" s="18" t="s">
        <v>300</v>
      </c>
      <c r="C1758" s="18"/>
      <c r="D1758" s="18" t="s">
        <v>222</v>
      </c>
      <c r="E1758" s="18" t="s">
        <v>223</v>
      </c>
      <c r="F1758" s="18" t="s">
        <v>224</v>
      </c>
      <c r="G1758" s="22">
        <v>2016</v>
      </c>
      <c r="H1758" s="23">
        <v>43100</v>
      </c>
      <c r="I1758" s="18"/>
      <c r="J1758" s="18"/>
      <c r="K1758" s="21" t="s">
        <v>12</v>
      </c>
      <c r="L1758" s="21" t="str">
        <f>IFERROR(VLOOKUP(K1758,ORDEN_ERI!A:C,2,0),0)</f>
        <v>Ganancia (pérdida) operaciones continuadas</v>
      </c>
      <c r="M1758" s="21">
        <f>IFERROR(VLOOKUP(K1758,ORDEN_ERI!A:C,3,0),0)</f>
        <v>26</v>
      </c>
      <c r="N1758" s="30">
        <v>639463</v>
      </c>
    </row>
    <row r="1759" spans="1:14" x14ac:dyDescent="0.25">
      <c r="A1759" s="21">
        <v>890910447</v>
      </c>
      <c r="B1759" s="18" t="s">
        <v>300</v>
      </c>
      <c r="C1759" s="18"/>
      <c r="D1759" s="18" t="s">
        <v>222</v>
      </c>
      <c r="E1759" s="18" t="s">
        <v>223</v>
      </c>
      <c r="F1759" s="18" t="s">
        <v>224</v>
      </c>
      <c r="G1759" s="22">
        <v>2017</v>
      </c>
      <c r="H1759" s="23">
        <v>43100</v>
      </c>
      <c r="I1759" s="18"/>
      <c r="J1759" s="18"/>
      <c r="K1759" s="21" t="s">
        <v>12</v>
      </c>
      <c r="L1759" s="21" t="str">
        <f>IFERROR(VLOOKUP(K1759,ORDEN_ERI!A:C,2,0),0)</f>
        <v>Ganancia (pérdida) operaciones continuadas</v>
      </c>
      <c r="M1759" s="21">
        <f>IFERROR(VLOOKUP(K1759,ORDEN_ERI!A:C,3,0),0)</f>
        <v>26</v>
      </c>
      <c r="N1759" s="30">
        <v>416014</v>
      </c>
    </row>
    <row r="1760" spans="1:14" x14ac:dyDescent="0.25">
      <c r="A1760" s="21">
        <v>890910447</v>
      </c>
      <c r="B1760" s="18" t="s">
        <v>300</v>
      </c>
      <c r="C1760" s="18"/>
      <c r="D1760" s="18" t="s">
        <v>222</v>
      </c>
      <c r="E1760" s="18" t="s">
        <v>223</v>
      </c>
      <c r="F1760" s="18" t="s">
        <v>224</v>
      </c>
      <c r="G1760" s="22">
        <v>2016</v>
      </c>
      <c r="H1760" s="23">
        <v>43100</v>
      </c>
      <c r="I1760" s="18"/>
      <c r="J1760" s="18"/>
      <c r="K1760" s="21" t="s">
        <v>13</v>
      </c>
      <c r="L1760" s="21" t="str">
        <f>IFERROR(VLOOKUP(K1760,ORDEN_ERI!A:C,2,0),0)</f>
        <v>Ganancia (pérdida)</v>
      </c>
      <c r="M1760" s="21">
        <f>IFERROR(VLOOKUP(K1760,ORDEN_ERI!A:C,3,0),0)</f>
        <v>28</v>
      </c>
      <c r="N1760" s="30">
        <v>639463</v>
      </c>
    </row>
    <row r="1761" spans="1:14" x14ac:dyDescent="0.25">
      <c r="A1761" s="21">
        <v>890910447</v>
      </c>
      <c r="B1761" s="18" t="s">
        <v>300</v>
      </c>
      <c r="C1761" s="18"/>
      <c r="D1761" s="18" t="s">
        <v>222</v>
      </c>
      <c r="E1761" s="18" t="s">
        <v>223</v>
      </c>
      <c r="F1761" s="18" t="s">
        <v>224</v>
      </c>
      <c r="G1761" s="22">
        <v>2017</v>
      </c>
      <c r="H1761" s="23">
        <v>43100</v>
      </c>
      <c r="I1761" s="18"/>
      <c r="J1761" s="18"/>
      <c r="K1761" s="21" t="s">
        <v>13</v>
      </c>
      <c r="L1761" s="21" t="str">
        <f>IFERROR(VLOOKUP(K1761,ORDEN_ERI!A:C,2,0),0)</f>
        <v>Ganancia (pérdida)</v>
      </c>
      <c r="M1761" s="21">
        <f>IFERROR(VLOOKUP(K1761,ORDEN_ERI!A:C,3,0),0)</f>
        <v>28</v>
      </c>
      <c r="N1761" s="30">
        <v>416014</v>
      </c>
    </row>
    <row r="1762" spans="1:14" x14ac:dyDescent="0.25">
      <c r="A1762" s="21">
        <v>890932424</v>
      </c>
      <c r="B1762" s="18" t="s">
        <v>379</v>
      </c>
      <c r="C1762" s="18"/>
      <c r="D1762" s="18" t="s">
        <v>222</v>
      </c>
      <c r="E1762" s="18" t="s">
        <v>223</v>
      </c>
      <c r="F1762" s="18" t="s">
        <v>333</v>
      </c>
      <c r="G1762" s="22">
        <v>2016</v>
      </c>
      <c r="H1762" s="23">
        <v>43100</v>
      </c>
      <c r="I1762" s="18"/>
      <c r="J1762" s="18"/>
      <c r="K1762" s="21" t="s">
        <v>1</v>
      </c>
      <c r="L1762" s="21" t="str">
        <f>IFERROR(VLOOKUP(K1762,ORDEN_ERI!A:C,2,0),0)</f>
        <v>Ingresos de actividades ordinarias</v>
      </c>
      <c r="M1762" s="21">
        <f>IFERROR(VLOOKUP(K1762,ORDEN_ERI!A:C,3,0),0)</f>
        <v>1</v>
      </c>
      <c r="N1762" s="30">
        <v>201481483</v>
      </c>
    </row>
    <row r="1763" spans="1:14" x14ac:dyDescent="0.25">
      <c r="A1763" s="21">
        <v>890932424</v>
      </c>
      <c r="B1763" s="18" t="s">
        <v>379</v>
      </c>
      <c r="C1763" s="18"/>
      <c r="D1763" s="18" t="s">
        <v>222</v>
      </c>
      <c r="E1763" s="18" t="s">
        <v>223</v>
      </c>
      <c r="F1763" s="18" t="s">
        <v>333</v>
      </c>
      <c r="G1763" s="22">
        <v>2017</v>
      </c>
      <c r="H1763" s="23">
        <v>43100</v>
      </c>
      <c r="I1763" s="18"/>
      <c r="J1763" s="18"/>
      <c r="K1763" s="21" t="s">
        <v>1</v>
      </c>
      <c r="L1763" s="21" t="str">
        <f>IFERROR(VLOOKUP(K1763,ORDEN_ERI!A:C,2,0),0)</f>
        <v>Ingresos de actividades ordinarias</v>
      </c>
      <c r="M1763" s="21">
        <f>IFERROR(VLOOKUP(K1763,ORDEN_ERI!A:C,3,0),0)</f>
        <v>1</v>
      </c>
      <c r="N1763" s="30">
        <v>209516041</v>
      </c>
    </row>
    <row r="1764" spans="1:14" x14ac:dyDescent="0.25">
      <c r="A1764" s="21">
        <v>890932424</v>
      </c>
      <c r="B1764" s="18" t="s">
        <v>379</v>
      </c>
      <c r="C1764" s="18"/>
      <c r="D1764" s="18" t="s">
        <v>222</v>
      </c>
      <c r="E1764" s="18" t="s">
        <v>223</v>
      </c>
      <c r="F1764" s="18" t="s">
        <v>333</v>
      </c>
      <c r="G1764" s="22">
        <v>2016</v>
      </c>
      <c r="H1764" s="23">
        <v>43100</v>
      </c>
      <c r="I1764" s="18"/>
      <c r="J1764" s="18"/>
      <c r="K1764" s="21" t="s">
        <v>2</v>
      </c>
      <c r="L1764" s="21" t="str">
        <f>IFERROR(VLOOKUP(K1764,ORDEN_ERI!A:C,2,0),0)</f>
        <v>Costo de ventas</v>
      </c>
      <c r="M1764" s="21">
        <f>IFERROR(VLOOKUP(K1764,ORDEN_ERI!A:C,3,0),0)</f>
        <v>2</v>
      </c>
      <c r="N1764" s="30">
        <v>170867393</v>
      </c>
    </row>
    <row r="1765" spans="1:14" x14ac:dyDescent="0.25">
      <c r="A1765" s="21">
        <v>890932424</v>
      </c>
      <c r="B1765" s="18" t="s">
        <v>379</v>
      </c>
      <c r="C1765" s="18"/>
      <c r="D1765" s="18" t="s">
        <v>222</v>
      </c>
      <c r="E1765" s="18" t="s">
        <v>223</v>
      </c>
      <c r="F1765" s="18" t="s">
        <v>333</v>
      </c>
      <c r="G1765" s="22">
        <v>2017</v>
      </c>
      <c r="H1765" s="23">
        <v>43100</v>
      </c>
      <c r="I1765" s="18"/>
      <c r="J1765" s="18"/>
      <c r="K1765" s="21" t="s">
        <v>2</v>
      </c>
      <c r="L1765" s="21" t="str">
        <f>IFERROR(VLOOKUP(K1765,ORDEN_ERI!A:C,2,0),0)</f>
        <v>Costo de ventas</v>
      </c>
      <c r="M1765" s="21">
        <f>IFERROR(VLOOKUP(K1765,ORDEN_ERI!A:C,3,0),0)</f>
        <v>2</v>
      </c>
      <c r="N1765" s="30">
        <v>185356246</v>
      </c>
    </row>
    <row r="1766" spans="1:14" x14ac:dyDescent="0.25">
      <c r="A1766" s="21">
        <v>890932424</v>
      </c>
      <c r="B1766" s="18" t="s">
        <v>379</v>
      </c>
      <c r="C1766" s="18"/>
      <c r="D1766" s="18" t="s">
        <v>222</v>
      </c>
      <c r="E1766" s="18" t="s">
        <v>223</v>
      </c>
      <c r="F1766" s="18" t="s">
        <v>333</v>
      </c>
      <c r="G1766" s="22">
        <v>2016</v>
      </c>
      <c r="H1766" s="23">
        <v>43100</v>
      </c>
      <c r="I1766" s="18"/>
      <c r="J1766" s="18"/>
      <c r="K1766" s="21" t="s">
        <v>3</v>
      </c>
      <c r="L1766" s="21" t="str">
        <f>IFERROR(VLOOKUP(K1766,ORDEN_ERI!A:C,2,0),0)</f>
        <v>Ganancia bruta</v>
      </c>
      <c r="M1766" s="21">
        <f>IFERROR(VLOOKUP(K1766,ORDEN_ERI!A:C,3,0),0)</f>
        <v>3</v>
      </c>
      <c r="N1766" s="30">
        <v>30614090</v>
      </c>
    </row>
    <row r="1767" spans="1:14" x14ac:dyDescent="0.25">
      <c r="A1767" s="21">
        <v>890932424</v>
      </c>
      <c r="B1767" s="18" t="s">
        <v>379</v>
      </c>
      <c r="C1767" s="18"/>
      <c r="D1767" s="18" t="s">
        <v>222</v>
      </c>
      <c r="E1767" s="18" t="s">
        <v>223</v>
      </c>
      <c r="F1767" s="18" t="s">
        <v>333</v>
      </c>
      <c r="G1767" s="22">
        <v>2017</v>
      </c>
      <c r="H1767" s="23">
        <v>43100</v>
      </c>
      <c r="I1767" s="18"/>
      <c r="J1767" s="18"/>
      <c r="K1767" s="21" t="s">
        <v>3</v>
      </c>
      <c r="L1767" s="21" t="str">
        <f>IFERROR(VLOOKUP(K1767,ORDEN_ERI!A:C,2,0),0)</f>
        <v>Ganancia bruta</v>
      </c>
      <c r="M1767" s="21">
        <f>IFERROR(VLOOKUP(K1767,ORDEN_ERI!A:C,3,0),0)</f>
        <v>3</v>
      </c>
      <c r="N1767" s="30">
        <v>24159795</v>
      </c>
    </row>
    <row r="1768" spans="1:14" x14ac:dyDescent="0.25">
      <c r="A1768" s="21">
        <v>890932424</v>
      </c>
      <c r="B1768" s="18" t="s">
        <v>379</v>
      </c>
      <c r="C1768" s="18"/>
      <c r="D1768" s="18" t="s">
        <v>222</v>
      </c>
      <c r="E1768" s="18" t="s">
        <v>223</v>
      </c>
      <c r="F1768" s="18" t="s">
        <v>333</v>
      </c>
      <c r="G1768" s="22">
        <v>2016</v>
      </c>
      <c r="H1768" s="23">
        <v>43100</v>
      </c>
      <c r="I1768" s="18"/>
      <c r="J1768" s="18"/>
      <c r="K1768" s="21" t="s">
        <v>4</v>
      </c>
      <c r="L1768" s="21" t="str">
        <f>IFERROR(VLOOKUP(K1768,ORDEN_ERI!A:C,2,0),0)</f>
        <v>Otros ingresos</v>
      </c>
      <c r="M1768" s="21">
        <f>IFERROR(VLOOKUP(K1768,ORDEN_ERI!A:C,3,0),0)</f>
        <v>9</v>
      </c>
      <c r="N1768" s="30">
        <v>5075510</v>
      </c>
    </row>
    <row r="1769" spans="1:14" x14ac:dyDescent="0.25">
      <c r="A1769" s="21">
        <v>890932424</v>
      </c>
      <c r="B1769" s="18" t="s">
        <v>379</v>
      </c>
      <c r="C1769" s="18"/>
      <c r="D1769" s="18" t="s">
        <v>222</v>
      </c>
      <c r="E1769" s="18" t="s">
        <v>223</v>
      </c>
      <c r="F1769" s="18" t="s">
        <v>333</v>
      </c>
      <c r="G1769" s="22">
        <v>2017</v>
      </c>
      <c r="H1769" s="23">
        <v>43100</v>
      </c>
      <c r="I1769" s="18"/>
      <c r="J1769" s="18"/>
      <c r="K1769" s="21" t="s">
        <v>4</v>
      </c>
      <c r="L1769" s="21" t="str">
        <f>IFERROR(VLOOKUP(K1769,ORDEN_ERI!A:C,2,0),0)</f>
        <v>Otros ingresos</v>
      </c>
      <c r="M1769" s="21">
        <f>IFERROR(VLOOKUP(K1769,ORDEN_ERI!A:C,3,0),0)</f>
        <v>9</v>
      </c>
      <c r="N1769" s="30">
        <v>2184744</v>
      </c>
    </row>
    <row r="1770" spans="1:14" x14ac:dyDescent="0.25">
      <c r="A1770" s="21">
        <v>890932424</v>
      </c>
      <c r="B1770" s="18" t="s">
        <v>379</v>
      </c>
      <c r="C1770" s="18"/>
      <c r="D1770" s="18" t="s">
        <v>222</v>
      </c>
      <c r="E1770" s="18" t="s">
        <v>223</v>
      </c>
      <c r="F1770" s="18" t="s">
        <v>333</v>
      </c>
      <c r="G1770" s="22">
        <v>2016</v>
      </c>
      <c r="H1770" s="23">
        <v>43100</v>
      </c>
      <c r="I1770" s="18"/>
      <c r="J1770" s="18"/>
      <c r="K1770" s="21" t="s">
        <v>6</v>
      </c>
      <c r="L1770" s="21" t="str">
        <f>IFERROR(VLOOKUP(K1770,ORDEN_ERI!A:C,2,0),0)</f>
        <v>Gastos de administración</v>
      </c>
      <c r="M1770" s="21">
        <f>IFERROR(VLOOKUP(K1770,ORDEN_ERI!A:C,3,0),0)</f>
        <v>4</v>
      </c>
      <c r="N1770" s="30">
        <v>8559928</v>
      </c>
    </row>
    <row r="1771" spans="1:14" x14ac:dyDescent="0.25">
      <c r="A1771" s="21">
        <v>890932424</v>
      </c>
      <c r="B1771" s="18" t="s">
        <v>379</v>
      </c>
      <c r="C1771" s="18"/>
      <c r="D1771" s="18" t="s">
        <v>222</v>
      </c>
      <c r="E1771" s="18" t="s">
        <v>223</v>
      </c>
      <c r="F1771" s="18" t="s">
        <v>333</v>
      </c>
      <c r="G1771" s="22">
        <v>2017</v>
      </c>
      <c r="H1771" s="23">
        <v>43100</v>
      </c>
      <c r="I1771" s="18"/>
      <c r="J1771" s="18"/>
      <c r="K1771" s="21" t="s">
        <v>6</v>
      </c>
      <c r="L1771" s="21" t="str">
        <f>IFERROR(VLOOKUP(K1771,ORDEN_ERI!A:C,2,0),0)</f>
        <v>Gastos de administración</v>
      </c>
      <c r="M1771" s="21">
        <f>IFERROR(VLOOKUP(K1771,ORDEN_ERI!A:C,3,0),0)</f>
        <v>4</v>
      </c>
      <c r="N1771" s="30">
        <v>9056628</v>
      </c>
    </row>
    <row r="1772" spans="1:14" x14ac:dyDescent="0.25">
      <c r="A1772" s="21">
        <v>890932424</v>
      </c>
      <c r="B1772" s="18" t="s">
        <v>379</v>
      </c>
      <c r="C1772" s="18"/>
      <c r="D1772" s="18" t="s">
        <v>222</v>
      </c>
      <c r="E1772" s="18" t="s">
        <v>223</v>
      </c>
      <c r="F1772" s="18" t="s">
        <v>333</v>
      </c>
      <c r="G1772" s="22">
        <v>2016</v>
      </c>
      <c r="H1772" s="23">
        <v>43100</v>
      </c>
      <c r="I1772" s="18"/>
      <c r="J1772" s="18"/>
      <c r="K1772" s="21" t="s">
        <v>395</v>
      </c>
      <c r="L1772" s="21" t="str">
        <f>IFERROR(VLOOKUP(K1772,ORDEN_ERI!A:C,2,0),0)</f>
        <v>Otros gastos, por función</v>
      </c>
      <c r="M1772" s="21">
        <f>IFERROR(VLOOKUP(K1772,ORDEN_ERI!A:C,3,0),0)</f>
        <v>6</v>
      </c>
      <c r="N1772" s="30">
        <v>3295839</v>
      </c>
    </row>
    <row r="1773" spans="1:14" x14ac:dyDescent="0.25">
      <c r="A1773" s="21">
        <v>890932424</v>
      </c>
      <c r="B1773" s="18" t="s">
        <v>379</v>
      </c>
      <c r="C1773" s="18"/>
      <c r="D1773" s="18" t="s">
        <v>222</v>
      </c>
      <c r="E1773" s="18" t="s">
        <v>223</v>
      </c>
      <c r="F1773" s="18" t="s">
        <v>333</v>
      </c>
      <c r="G1773" s="22">
        <v>2017</v>
      </c>
      <c r="H1773" s="23">
        <v>43100</v>
      </c>
      <c r="I1773" s="18"/>
      <c r="J1773" s="18"/>
      <c r="K1773" s="21" t="s">
        <v>395</v>
      </c>
      <c r="L1773" s="21" t="str">
        <f>IFERROR(VLOOKUP(K1773,ORDEN_ERI!A:C,2,0),0)</f>
        <v>Otros gastos, por función</v>
      </c>
      <c r="M1773" s="21">
        <f>IFERROR(VLOOKUP(K1773,ORDEN_ERI!A:C,3,0),0)</f>
        <v>6</v>
      </c>
      <c r="N1773" s="30">
        <v>619011</v>
      </c>
    </row>
    <row r="1774" spans="1:14" x14ac:dyDescent="0.25">
      <c r="A1774" s="21">
        <v>890932424</v>
      </c>
      <c r="B1774" s="18" t="s">
        <v>379</v>
      </c>
      <c r="C1774" s="18"/>
      <c r="D1774" s="18" t="s">
        <v>222</v>
      </c>
      <c r="E1774" s="18" t="s">
        <v>223</v>
      </c>
      <c r="F1774" s="18" t="s">
        <v>333</v>
      </c>
      <c r="G1774" s="22">
        <v>2016</v>
      </c>
      <c r="H1774" s="23">
        <v>43100</v>
      </c>
      <c r="I1774" s="18"/>
      <c r="J1774" s="18"/>
      <c r="K1774" s="21" t="s">
        <v>15</v>
      </c>
      <c r="L1774" s="21" t="str">
        <f>IFERROR(VLOOKUP(K1774,ORDEN_ERI!A:C,2,0),0)</f>
        <v>Otras ganancias (pérdidas)</v>
      </c>
      <c r="M1774" s="21">
        <f>IFERROR(VLOOKUP(K1774,ORDEN_ERI!A:C,3,0),0)</f>
        <v>8</v>
      </c>
      <c r="N1774" s="30">
        <v>9787405</v>
      </c>
    </row>
    <row r="1775" spans="1:14" x14ac:dyDescent="0.25">
      <c r="A1775" s="21">
        <v>890932424</v>
      </c>
      <c r="B1775" s="18" t="s">
        <v>379</v>
      </c>
      <c r="C1775" s="18"/>
      <c r="D1775" s="18" t="s">
        <v>222</v>
      </c>
      <c r="E1775" s="18" t="s">
        <v>223</v>
      </c>
      <c r="F1775" s="18" t="s">
        <v>333</v>
      </c>
      <c r="G1775" s="22">
        <v>2017</v>
      </c>
      <c r="H1775" s="23">
        <v>43100</v>
      </c>
      <c r="I1775" s="18"/>
      <c r="J1775" s="18"/>
      <c r="K1775" s="21" t="s">
        <v>15</v>
      </c>
      <c r="L1775" s="21" t="str">
        <f>IFERROR(VLOOKUP(K1775,ORDEN_ERI!A:C,2,0),0)</f>
        <v>Otras ganancias (pérdidas)</v>
      </c>
      <c r="M1775" s="21">
        <f>IFERROR(VLOOKUP(K1775,ORDEN_ERI!A:C,3,0),0)</f>
        <v>8</v>
      </c>
      <c r="N1775" s="30">
        <v>758830</v>
      </c>
    </row>
    <row r="1776" spans="1:14" x14ac:dyDescent="0.25">
      <c r="A1776" s="21">
        <v>890932424</v>
      </c>
      <c r="B1776" s="18" t="s">
        <v>379</v>
      </c>
      <c r="C1776" s="18"/>
      <c r="D1776" s="18" t="s">
        <v>222</v>
      </c>
      <c r="E1776" s="18" t="s">
        <v>223</v>
      </c>
      <c r="F1776" s="18" t="s">
        <v>333</v>
      </c>
      <c r="G1776" s="22">
        <v>2016</v>
      </c>
      <c r="H1776" s="23">
        <v>43100</v>
      </c>
      <c r="I1776" s="18"/>
      <c r="J1776" s="18"/>
      <c r="K1776" s="21" t="s">
        <v>8</v>
      </c>
      <c r="L1776" s="21" t="str">
        <f>IFERROR(VLOOKUP(K1776,ORDEN_ERI!A:C,2,0),0)</f>
        <v>Ganancia (pérdida) por actividades de operación</v>
      </c>
      <c r="M1776" s="21">
        <f>IFERROR(VLOOKUP(K1776,ORDEN_ERI!A:C,3,0),0)</f>
        <v>11</v>
      </c>
      <c r="N1776" s="30">
        <v>33621238</v>
      </c>
    </row>
    <row r="1777" spans="1:14" x14ac:dyDescent="0.25">
      <c r="A1777" s="21">
        <v>890932424</v>
      </c>
      <c r="B1777" s="18" t="s">
        <v>379</v>
      </c>
      <c r="C1777" s="18"/>
      <c r="D1777" s="18" t="s">
        <v>222</v>
      </c>
      <c r="E1777" s="18" t="s">
        <v>223</v>
      </c>
      <c r="F1777" s="18" t="s">
        <v>333</v>
      </c>
      <c r="G1777" s="22">
        <v>2017</v>
      </c>
      <c r="H1777" s="23">
        <v>43100</v>
      </c>
      <c r="I1777" s="18"/>
      <c r="J1777" s="18"/>
      <c r="K1777" s="21" t="s">
        <v>8</v>
      </c>
      <c r="L1777" s="21" t="str">
        <f>IFERROR(VLOOKUP(K1777,ORDEN_ERI!A:C,2,0),0)</f>
        <v>Ganancia (pérdida) por actividades de operación</v>
      </c>
      <c r="M1777" s="21">
        <f>IFERROR(VLOOKUP(K1777,ORDEN_ERI!A:C,3,0),0)</f>
        <v>11</v>
      </c>
      <c r="N1777" s="30">
        <v>17427730</v>
      </c>
    </row>
    <row r="1778" spans="1:14" x14ac:dyDescent="0.25">
      <c r="A1778" s="21">
        <v>890932424</v>
      </c>
      <c r="B1778" s="18" t="s">
        <v>379</v>
      </c>
      <c r="C1778" s="18"/>
      <c r="D1778" s="18" t="s">
        <v>222</v>
      </c>
      <c r="E1778" s="18" t="s">
        <v>223</v>
      </c>
      <c r="F1778" s="18" t="s">
        <v>333</v>
      </c>
      <c r="G1778" s="22">
        <v>2016</v>
      </c>
      <c r="H1778" s="23">
        <v>43100</v>
      </c>
      <c r="I1778" s="18"/>
      <c r="J1778" s="18"/>
      <c r="K1778" s="21" t="s">
        <v>9</v>
      </c>
      <c r="L1778" s="21" t="str">
        <f>IFERROR(VLOOKUP(K1778,ORDEN_ERI!A:C,2,0),0)</f>
        <v>Ingresos financieros</v>
      </c>
      <c r="M1778" s="21">
        <f>IFERROR(VLOOKUP(K1778,ORDEN_ERI!A:C,3,0),0)</f>
        <v>13</v>
      </c>
      <c r="N1778" s="30">
        <v>4614760</v>
      </c>
    </row>
    <row r="1779" spans="1:14" x14ac:dyDescent="0.25">
      <c r="A1779" s="21">
        <v>890932424</v>
      </c>
      <c r="B1779" s="18" t="s">
        <v>379</v>
      </c>
      <c r="C1779" s="18"/>
      <c r="D1779" s="18" t="s">
        <v>222</v>
      </c>
      <c r="E1779" s="18" t="s">
        <v>223</v>
      </c>
      <c r="F1779" s="18" t="s">
        <v>333</v>
      </c>
      <c r="G1779" s="22">
        <v>2017</v>
      </c>
      <c r="H1779" s="23">
        <v>43100</v>
      </c>
      <c r="I1779" s="18"/>
      <c r="J1779" s="18"/>
      <c r="K1779" s="21" t="s">
        <v>9</v>
      </c>
      <c r="L1779" s="21" t="str">
        <f>IFERROR(VLOOKUP(K1779,ORDEN_ERI!A:C,2,0),0)</f>
        <v>Ingresos financieros</v>
      </c>
      <c r="M1779" s="21">
        <f>IFERROR(VLOOKUP(K1779,ORDEN_ERI!A:C,3,0),0)</f>
        <v>13</v>
      </c>
      <c r="N1779" s="30">
        <v>10326194</v>
      </c>
    </row>
    <row r="1780" spans="1:14" x14ac:dyDescent="0.25">
      <c r="A1780" s="21">
        <v>890932424</v>
      </c>
      <c r="B1780" s="18" t="s">
        <v>379</v>
      </c>
      <c r="C1780" s="18"/>
      <c r="D1780" s="18" t="s">
        <v>222</v>
      </c>
      <c r="E1780" s="18" t="s">
        <v>223</v>
      </c>
      <c r="F1780" s="18" t="s">
        <v>333</v>
      </c>
      <c r="G1780" s="22">
        <v>2016</v>
      </c>
      <c r="H1780" s="23">
        <v>43100</v>
      </c>
      <c r="I1780" s="18"/>
      <c r="J1780" s="18"/>
      <c r="K1780" s="21" t="s">
        <v>10</v>
      </c>
      <c r="L1780" s="21" t="str">
        <f>IFERROR(VLOOKUP(K1780,ORDEN_ERI!A:C,2,0),0)</f>
        <v>Costos financieros</v>
      </c>
      <c r="M1780" s="21">
        <f>IFERROR(VLOOKUP(K1780,ORDEN_ERI!A:C,3,0),0)</f>
        <v>14</v>
      </c>
      <c r="N1780" s="30">
        <v>3898042</v>
      </c>
    </row>
    <row r="1781" spans="1:14" x14ac:dyDescent="0.25">
      <c r="A1781" s="21">
        <v>890932424</v>
      </c>
      <c r="B1781" s="18" t="s">
        <v>379</v>
      </c>
      <c r="C1781" s="18"/>
      <c r="D1781" s="18" t="s">
        <v>222</v>
      </c>
      <c r="E1781" s="18" t="s">
        <v>223</v>
      </c>
      <c r="F1781" s="18" t="s">
        <v>333</v>
      </c>
      <c r="G1781" s="22">
        <v>2017</v>
      </c>
      <c r="H1781" s="23">
        <v>43100</v>
      </c>
      <c r="I1781" s="18"/>
      <c r="J1781" s="18"/>
      <c r="K1781" s="21" t="s">
        <v>10</v>
      </c>
      <c r="L1781" s="21" t="str">
        <f>IFERROR(VLOOKUP(K1781,ORDEN_ERI!A:C,2,0),0)</f>
        <v>Costos financieros</v>
      </c>
      <c r="M1781" s="21">
        <f>IFERROR(VLOOKUP(K1781,ORDEN_ERI!A:C,3,0),0)</f>
        <v>14</v>
      </c>
      <c r="N1781" s="30">
        <v>6630550</v>
      </c>
    </row>
    <row r="1782" spans="1:14" x14ac:dyDescent="0.25">
      <c r="A1782" s="21">
        <v>890932424</v>
      </c>
      <c r="B1782" s="18" t="s">
        <v>379</v>
      </c>
      <c r="C1782" s="18"/>
      <c r="D1782" s="18" t="s">
        <v>222</v>
      </c>
      <c r="E1782" s="18" t="s">
        <v>223</v>
      </c>
      <c r="F1782" s="18" t="s">
        <v>333</v>
      </c>
      <c r="G1782" s="22">
        <v>2016</v>
      </c>
      <c r="H1782" s="23">
        <v>43100</v>
      </c>
      <c r="I1782" s="18"/>
      <c r="J1782" s="18"/>
      <c r="K1782" s="21" t="s">
        <v>11</v>
      </c>
      <c r="L1782" s="21" t="str">
        <f>IFERROR(VLOOKUP(K1782,ORDEN_ERI!A:C,2,0),0)</f>
        <v>Ganancia (pérdida), antes de impuestos</v>
      </c>
      <c r="M1782" s="21">
        <f>IFERROR(VLOOKUP(K1782,ORDEN_ERI!A:C,3,0),0)</f>
        <v>23</v>
      </c>
      <c r="N1782" s="30">
        <v>34337956</v>
      </c>
    </row>
    <row r="1783" spans="1:14" x14ac:dyDescent="0.25">
      <c r="A1783" s="21">
        <v>890932424</v>
      </c>
      <c r="B1783" s="18" t="s">
        <v>379</v>
      </c>
      <c r="C1783" s="18"/>
      <c r="D1783" s="18" t="s">
        <v>222</v>
      </c>
      <c r="E1783" s="18" t="s">
        <v>223</v>
      </c>
      <c r="F1783" s="18" t="s">
        <v>333</v>
      </c>
      <c r="G1783" s="22">
        <v>2017</v>
      </c>
      <c r="H1783" s="23">
        <v>43100</v>
      </c>
      <c r="I1783" s="18"/>
      <c r="J1783" s="18"/>
      <c r="K1783" s="21" t="s">
        <v>11</v>
      </c>
      <c r="L1783" s="21" t="str">
        <f>IFERROR(VLOOKUP(K1783,ORDEN_ERI!A:C,2,0),0)</f>
        <v>Ganancia (pérdida), antes de impuestos</v>
      </c>
      <c r="M1783" s="21">
        <f>IFERROR(VLOOKUP(K1783,ORDEN_ERI!A:C,3,0),0)</f>
        <v>23</v>
      </c>
      <c r="N1783" s="30">
        <v>21123374</v>
      </c>
    </row>
    <row r="1784" spans="1:14" x14ac:dyDescent="0.25">
      <c r="A1784" s="21">
        <v>890932424</v>
      </c>
      <c r="B1784" s="18" t="s">
        <v>379</v>
      </c>
      <c r="C1784" s="18"/>
      <c r="D1784" s="18" t="s">
        <v>222</v>
      </c>
      <c r="E1784" s="18" t="s">
        <v>223</v>
      </c>
      <c r="F1784" s="18" t="s">
        <v>333</v>
      </c>
      <c r="G1784" s="22">
        <v>2016</v>
      </c>
      <c r="H1784" s="23">
        <v>43100</v>
      </c>
      <c r="I1784" s="18"/>
      <c r="J1784" s="18"/>
      <c r="K1784" s="21" t="s">
        <v>397</v>
      </c>
      <c r="L1784" s="21" t="str">
        <f>IFERROR(VLOOKUP(K1784,ORDEN_ERI!A:C,2,0),0)</f>
        <v>Gasto (ingreso) por impuestos, operaciones continuadas</v>
      </c>
      <c r="M1784" s="21">
        <f>IFERROR(VLOOKUP(K1784,ORDEN_ERI!A:C,3,0),0)</f>
        <v>24</v>
      </c>
      <c r="N1784" s="30">
        <v>9606652</v>
      </c>
    </row>
    <row r="1785" spans="1:14" x14ac:dyDescent="0.25">
      <c r="A1785" s="21">
        <v>890932424</v>
      </c>
      <c r="B1785" s="18" t="s">
        <v>379</v>
      </c>
      <c r="C1785" s="18"/>
      <c r="D1785" s="18" t="s">
        <v>222</v>
      </c>
      <c r="E1785" s="18" t="s">
        <v>223</v>
      </c>
      <c r="F1785" s="18" t="s">
        <v>333</v>
      </c>
      <c r="G1785" s="22">
        <v>2017</v>
      </c>
      <c r="H1785" s="23">
        <v>43100</v>
      </c>
      <c r="I1785" s="18"/>
      <c r="J1785" s="18"/>
      <c r="K1785" s="21" t="s">
        <v>397</v>
      </c>
      <c r="L1785" s="21" t="str">
        <f>IFERROR(VLOOKUP(K1785,ORDEN_ERI!A:C,2,0),0)</f>
        <v>Gasto (ingreso) por impuestos, operaciones continuadas</v>
      </c>
      <c r="M1785" s="21">
        <f>IFERROR(VLOOKUP(K1785,ORDEN_ERI!A:C,3,0),0)</f>
        <v>24</v>
      </c>
      <c r="N1785" s="30">
        <v>12427254</v>
      </c>
    </row>
    <row r="1786" spans="1:14" x14ac:dyDescent="0.25">
      <c r="A1786" s="21">
        <v>890932424</v>
      </c>
      <c r="B1786" s="18" t="s">
        <v>379</v>
      </c>
      <c r="C1786" s="18"/>
      <c r="D1786" s="18" t="s">
        <v>222</v>
      </c>
      <c r="E1786" s="18" t="s">
        <v>223</v>
      </c>
      <c r="F1786" s="18" t="s">
        <v>333</v>
      </c>
      <c r="G1786" s="22">
        <v>2016</v>
      </c>
      <c r="H1786" s="23">
        <v>43100</v>
      </c>
      <c r="I1786" s="18"/>
      <c r="J1786" s="18"/>
      <c r="K1786" s="21" t="s">
        <v>12</v>
      </c>
      <c r="L1786" s="21" t="str">
        <f>IFERROR(VLOOKUP(K1786,ORDEN_ERI!A:C,2,0),0)</f>
        <v>Ganancia (pérdida) operaciones continuadas</v>
      </c>
      <c r="M1786" s="21">
        <f>IFERROR(VLOOKUP(K1786,ORDEN_ERI!A:C,3,0),0)</f>
        <v>26</v>
      </c>
      <c r="N1786" s="30">
        <v>24731304</v>
      </c>
    </row>
    <row r="1787" spans="1:14" x14ac:dyDescent="0.25">
      <c r="A1787" s="21">
        <v>890932424</v>
      </c>
      <c r="B1787" s="18" t="s">
        <v>379</v>
      </c>
      <c r="C1787" s="18"/>
      <c r="D1787" s="18" t="s">
        <v>222</v>
      </c>
      <c r="E1787" s="18" t="s">
        <v>223</v>
      </c>
      <c r="F1787" s="18" t="s">
        <v>333</v>
      </c>
      <c r="G1787" s="22">
        <v>2017</v>
      </c>
      <c r="H1787" s="23">
        <v>43100</v>
      </c>
      <c r="I1787" s="18"/>
      <c r="J1787" s="18"/>
      <c r="K1787" s="21" t="s">
        <v>12</v>
      </c>
      <c r="L1787" s="21" t="str">
        <f>IFERROR(VLOOKUP(K1787,ORDEN_ERI!A:C,2,0),0)</f>
        <v>Ganancia (pérdida) operaciones continuadas</v>
      </c>
      <c r="M1787" s="21">
        <f>IFERROR(VLOOKUP(K1787,ORDEN_ERI!A:C,3,0),0)</f>
        <v>26</v>
      </c>
      <c r="N1787" s="30">
        <v>8696120</v>
      </c>
    </row>
    <row r="1788" spans="1:14" x14ac:dyDescent="0.25">
      <c r="A1788" s="21">
        <v>890932424</v>
      </c>
      <c r="B1788" s="18" t="s">
        <v>379</v>
      </c>
      <c r="C1788" s="18"/>
      <c r="D1788" s="18" t="s">
        <v>222</v>
      </c>
      <c r="E1788" s="18" t="s">
        <v>223</v>
      </c>
      <c r="F1788" s="18" t="s">
        <v>333</v>
      </c>
      <c r="G1788" s="22">
        <v>2016</v>
      </c>
      <c r="H1788" s="23">
        <v>43100</v>
      </c>
      <c r="I1788" s="18"/>
      <c r="J1788" s="18"/>
      <c r="K1788" s="21" t="s">
        <v>13</v>
      </c>
      <c r="L1788" s="21" t="str">
        <f>IFERROR(VLOOKUP(K1788,ORDEN_ERI!A:C,2,0),0)</f>
        <v>Ganancia (pérdida)</v>
      </c>
      <c r="M1788" s="21">
        <f>IFERROR(VLOOKUP(K1788,ORDEN_ERI!A:C,3,0),0)</f>
        <v>28</v>
      </c>
      <c r="N1788" s="30">
        <v>24731304</v>
      </c>
    </row>
    <row r="1789" spans="1:14" x14ac:dyDescent="0.25">
      <c r="A1789" s="21">
        <v>890932424</v>
      </c>
      <c r="B1789" s="18" t="s">
        <v>379</v>
      </c>
      <c r="C1789" s="18"/>
      <c r="D1789" s="18" t="s">
        <v>222</v>
      </c>
      <c r="E1789" s="18" t="s">
        <v>223</v>
      </c>
      <c r="F1789" s="18" t="s">
        <v>333</v>
      </c>
      <c r="G1789" s="22">
        <v>2017</v>
      </c>
      <c r="H1789" s="23">
        <v>43100</v>
      </c>
      <c r="I1789" s="18"/>
      <c r="J1789" s="18"/>
      <c r="K1789" s="21" t="s">
        <v>13</v>
      </c>
      <c r="L1789" s="21" t="str">
        <f>IFERROR(VLOOKUP(K1789,ORDEN_ERI!A:C,2,0),0)</f>
        <v>Ganancia (pérdida)</v>
      </c>
      <c r="M1789" s="21">
        <f>IFERROR(VLOOKUP(K1789,ORDEN_ERI!A:C,3,0),0)</f>
        <v>28</v>
      </c>
      <c r="N1789" s="30">
        <v>8696120</v>
      </c>
    </row>
    <row r="1790" spans="1:14" x14ac:dyDescent="0.25">
      <c r="A1790" s="21">
        <v>860035996</v>
      </c>
      <c r="B1790" s="18" t="s">
        <v>229</v>
      </c>
      <c r="C1790" s="18"/>
      <c r="D1790" s="18" t="s">
        <v>222</v>
      </c>
      <c r="E1790" s="18" t="s">
        <v>228</v>
      </c>
      <c r="F1790" s="18" t="s">
        <v>224</v>
      </c>
      <c r="G1790" s="22">
        <v>2016</v>
      </c>
      <c r="H1790" s="23">
        <v>43100</v>
      </c>
      <c r="I1790" s="18"/>
      <c r="J1790" s="18"/>
      <c r="K1790" s="21" t="s">
        <v>1</v>
      </c>
      <c r="L1790" s="21" t="str">
        <f>IFERROR(VLOOKUP(K1790,ORDEN_ERI!A:C,2,0),0)</f>
        <v>Ingresos de actividades ordinarias</v>
      </c>
      <c r="M1790" s="21">
        <f>IFERROR(VLOOKUP(K1790,ORDEN_ERI!A:C,3,0),0)</f>
        <v>1</v>
      </c>
      <c r="N1790" s="30">
        <v>51410776</v>
      </c>
    </row>
    <row r="1791" spans="1:14" x14ac:dyDescent="0.25">
      <c r="A1791" s="21">
        <v>860035996</v>
      </c>
      <c r="B1791" s="18" t="s">
        <v>229</v>
      </c>
      <c r="C1791" s="18"/>
      <c r="D1791" s="18" t="s">
        <v>222</v>
      </c>
      <c r="E1791" s="18" t="s">
        <v>228</v>
      </c>
      <c r="F1791" s="18" t="s">
        <v>224</v>
      </c>
      <c r="G1791" s="22">
        <v>2017</v>
      </c>
      <c r="H1791" s="23">
        <v>43100</v>
      </c>
      <c r="I1791" s="18"/>
      <c r="J1791" s="18"/>
      <c r="K1791" s="21" t="s">
        <v>1</v>
      </c>
      <c r="L1791" s="21" t="str">
        <f>IFERROR(VLOOKUP(K1791,ORDEN_ERI!A:C,2,0),0)</f>
        <v>Ingresos de actividades ordinarias</v>
      </c>
      <c r="M1791" s="21">
        <f>IFERROR(VLOOKUP(K1791,ORDEN_ERI!A:C,3,0),0)</f>
        <v>1</v>
      </c>
      <c r="N1791" s="30">
        <v>43553802</v>
      </c>
    </row>
    <row r="1792" spans="1:14" x14ac:dyDescent="0.25">
      <c r="A1792" s="21">
        <v>860035996</v>
      </c>
      <c r="B1792" s="18" t="s">
        <v>229</v>
      </c>
      <c r="C1792" s="18"/>
      <c r="D1792" s="18" t="s">
        <v>222</v>
      </c>
      <c r="E1792" s="18" t="s">
        <v>228</v>
      </c>
      <c r="F1792" s="18" t="s">
        <v>224</v>
      </c>
      <c r="G1792" s="22">
        <v>2016</v>
      </c>
      <c r="H1792" s="23">
        <v>43100</v>
      </c>
      <c r="I1792" s="18"/>
      <c r="J1792" s="18"/>
      <c r="K1792" s="21" t="s">
        <v>2</v>
      </c>
      <c r="L1792" s="21" t="str">
        <f>IFERROR(VLOOKUP(K1792,ORDEN_ERI!A:C,2,0),0)</f>
        <v>Costo de ventas</v>
      </c>
      <c r="M1792" s="21">
        <f>IFERROR(VLOOKUP(K1792,ORDEN_ERI!A:C,3,0),0)</f>
        <v>2</v>
      </c>
      <c r="N1792" s="30">
        <v>41921054</v>
      </c>
    </row>
    <row r="1793" spans="1:14" x14ac:dyDescent="0.25">
      <c r="A1793" s="21">
        <v>860035996</v>
      </c>
      <c r="B1793" s="18" t="s">
        <v>229</v>
      </c>
      <c r="C1793" s="18"/>
      <c r="D1793" s="18" t="s">
        <v>222</v>
      </c>
      <c r="E1793" s="18" t="s">
        <v>228</v>
      </c>
      <c r="F1793" s="18" t="s">
        <v>224</v>
      </c>
      <c r="G1793" s="22">
        <v>2017</v>
      </c>
      <c r="H1793" s="23">
        <v>43100</v>
      </c>
      <c r="I1793" s="18"/>
      <c r="J1793" s="18"/>
      <c r="K1793" s="21" t="s">
        <v>2</v>
      </c>
      <c r="L1793" s="21" t="str">
        <f>IFERROR(VLOOKUP(K1793,ORDEN_ERI!A:C,2,0),0)</f>
        <v>Costo de ventas</v>
      </c>
      <c r="M1793" s="21">
        <f>IFERROR(VLOOKUP(K1793,ORDEN_ERI!A:C,3,0),0)</f>
        <v>2</v>
      </c>
      <c r="N1793" s="30">
        <v>29685437</v>
      </c>
    </row>
    <row r="1794" spans="1:14" x14ac:dyDescent="0.25">
      <c r="A1794" s="21">
        <v>860035996</v>
      </c>
      <c r="B1794" s="18" t="s">
        <v>229</v>
      </c>
      <c r="C1794" s="18"/>
      <c r="D1794" s="18" t="s">
        <v>222</v>
      </c>
      <c r="E1794" s="18" t="s">
        <v>228</v>
      </c>
      <c r="F1794" s="18" t="s">
        <v>224</v>
      </c>
      <c r="G1794" s="22">
        <v>2016</v>
      </c>
      <c r="H1794" s="23">
        <v>43100</v>
      </c>
      <c r="I1794" s="18"/>
      <c r="J1794" s="18"/>
      <c r="K1794" s="21" t="s">
        <v>3</v>
      </c>
      <c r="L1794" s="21" t="str">
        <f>IFERROR(VLOOKUP(K1794,ORDEN_ERI!A:C,2,0),0)</f>
        <v>Ganancia bruta</v>
      </c>
      <c r="M1794" s="21">
        <f>IFERROR(VLOOKUP(K1794,ORDEN_ERI!A:C,3,0),0)</f>
        <v>3</v>
      </c>
      <c r="N1794" s="30">
        <v>9489722</v>
      </c>
    </row>
    <row r="1795" spans="1:14" x14ac:dyDescent="0.25">
      <c r="A1795" s="21">
        <v>860035996</v>
      </c>
      <c r="B1795" s="18" t="s">
        <v>229</v>
      </c>
      <c r="C1795" s="18"/>
      <c r="D1795" s="18" t="s">
        <v>222</v>
      </c>
      <c r="E1795" s="18" t="s">
        <v>228</v>
      </c>
      <c r="F1795" s="18" t="s">
        <v>224</v>
      </c>
      <c r="G1795" s="22">
        <v>2017</v>
      </c>
      <c r="H1795" s="23">
        <v>43100</v>
      </c>
      <c r="I1795" s="18"/>
      <c r="J1795" s="18"/>
      <c r="K1795" s="21" t="s">
        <v>3</v>
      </c>
      <c r="L1795" s="21" t="str">
        <f>IFERROR(VLOOKUP(K1795,ORDEN_ERI!A:C,2,0),0)</f>
        <v>Ganancia bruta</v>
      </c>
      <c r="M1795" s="21">
        <f>IFERROR(VLOOKUP(K1795,ORDEN_ERI!A:C,3,0),0)</f>
        <v>3</v>
      </c>
      <c r="N1795" s="30">
        <v>13868365</v>
      </c>
    </row>
    <row r="1796" spans="1:14" x14ac:dyDescent="0.25">
      <c r="A1796" s="21">
        <v>860035996</v>
      </c>
      <c r="B1796" s="18" t="s">
        <v>229</v>
      </c>
      <c r="C1796" s="18"/>
      <c r="D1796" s="18" t="s">
        <v>222</v>
      </c>
      <c r="E1796" s="18" t="s">
        <v>228</v>
      </c>
      <c r="F1796" s="18" t="s">
        <v>224</v>
      </c>
      <c r="G1796" s="22">
        <v>2016</v>
      </c>
      <c r="H1796" s="23">
        <v>43100</v>
      </c>
      <c r="I1796" s="18"/>
      <c r="J1796" s="18"/>
      <c r="K1796" s="21" t="s">
        <v>6</v>
      </c>
      <c r="L1796" s="21" t="str">
        <f>IFERROR(VLOOKUP(K1796,ORDEN_ERI!A:C,2,0),0)</f>
        <v>Gastos de administración</v>
      </c>
      <c r="M1796" s="21">
        <f>IFERROR(VLOOKUP(K1796,ORDEN_ERI!A:C,3,0),0)</f>
        <v>4</v>
      </c>
      <c r="N1796" s="30">
        <v>10353959</v>
      </c>
    </row>
    <row r="1797" spans="1:14" x14ac:dyDescent="0.25">
      <c r="A1797" s="21">
        <v>860035996</v>
      </c>
      <c r="B1797" s="18" t="s">
        <v>229</v>
      </c>
      <c r="C1797" s="18"/>
      <c r="D1797" s="18" t="s">
        <v>222</v>
      </c>
      <c r="E1797" s="18" t="s">
        <v>228</v>
      </c>
      <c r="F1797" s="18" t="s">
        <v>224</v>
      </c>
      <c r="G1797" s="22">
        <v>2017</v>
      </c>
      <c r="H1797" s="23">
        <v>43100</v>
      </c>
      <c r="I1797" s="18"/>
      <c r="J1797" s="18"/>
      <c r="K1797" s="21" t="s">
        <v>6</v>
      </c>
      <c r="L1797" s="21" t="str">
        <f>IFERROR(VLOOKUP(K1797,ORDEN_ERI!A:C,2,0),0)</f>
        <v>Gastos de administración</v>
      </c>
      <c r="M1797" s="21">
        <f>IFERROR(VLOOKUP(K1797,ORDEN_ERI!A:C,3,0),0)</f>
        <v>4</v>
      </c>
      <c r="N1797" s="30">
        <v>10519255</v>
      </c>
    </row>
    <row r="1798" spans="1:14" x14ac:dyDescent="0.25">
      <c r="A1798" s="21">
        <v>860035996</v>
      </c>
      <c r="B1798" s="18" t="s">
        <v>229</v>
      </c>
      <c r="C1798" s="18"/>
      <c r="D1798" s="18" t="s">
        <v>222</v>
      </c>
      <c r="E1798" s="18" t="s">
        <v>228</v>
      </c>
      <c r="F1798" s="18" t="s">
        <v>224</v>
      </c>
      <c r="G1798" s="22">
        <v>2016</v>
      </c>
      <c r="H1798" s="23">
        <v>43100</v>
      </c>
      <c r="I1798" s="18"/>
      <c r="J1798" s="18"/>
      <c r="K1798" s="21" t="s">
        <v>8</v>
      </c>
      <c r="L1798" s="21" t="str">
        <f>IFERROR(VLOOKUP(K1798,ORDEN_ERI!A:C,2,0),0)</f>
        <v>Ganancia (pérdida) por actividades de operación</v>
      </c>
      <c r="M1798" s="21">
        <f>IFERROR(VLOOKUP(K1798,ORDEN_ERI!A:C,3,0),0)</f>
        <v>11</v>
      </c>
      <c r="N1798" s="30">
        <v>-864237</v>
      </c>
    </row>
    <row r="1799" spans="1:14" x14ac:dyDescent="0.25">
      <c r="A1799" s="21">
        <v>860035996</v>
      </c>
      <c r="B1799" s="18" t="s">
        <v>229</v>
      </c>
      <c r="C1799" s="18"/>
      <c r="D1799" s="18" t="s">
        <v>222</v>
      </c>
      <c r="E1799" s="18" t="s">
        <v>228</v>
      </c>
      <c r="F1799" s="18" t="s">
        <v>224</v>
      </c>
      <c r="G1799" s="22">
        <v>2017</v>
      </c>
      <c r="H1799" s="23">
        <v>43100</v>
      </c>
      <c r="I1799" s="18"/>
      <c r="J1799" s="18"/>
      <c r="K1799" s="21" t="s">
        <v>8</v>
      </c>
      <c r="L1799" s="21" t="str">
        <f>IFERROR(VLOOKUP(K1799,ORDEN_ERI!A:C,2,0),0)</f>
        <v>Ganancia (pérdida) por actividades de operación</v>
      </c>
      <c r="M1799" s="21">
        <f>IFERROR(VLOOKUP(K1799,ORDEN_ERI!A:C,3,0),0)</f>
        <v>11</v>
      </c>
      <c r="N1799" s="30">
        <v>3349110</v>
      </c>
    </row>
    <row r="1800" spans="1:14" x14ac:dyDescent="0.25">
      <c r="A1800" s="21">
        <v>860035996</v>
      </c>
      <c r="B1800" s="18" t="s">
        <v>229</v>
      </c>
      <c r="C1800" s="18"/>
      <c r="D1800" s="18" t="s">
        <v>222</v>
      </c>
      <c r="E1800" s="18" t="s">
        <v>228</v>
      </c>
      <c r="F1800" s="18" t="s">
        <v>224</v>
      </c>
      <c r="G1800" s="22">
        <v>2016</v>
      </c>
      <c r="H1800" s="23">
        <v>43100</v>
      </c>
      <c r="I1800" s="18"/>
      <c r="J1800" s="18"/>
      <c r="K1800" s="21" t="s">
        <v>9</v>
      </c>
      <c r="L1800" s="21" t="str">
        <f>IFERROR(VLOOKUP(K1800,ORDEN_ERI!A:C,2,0),0)</f>
        <v>Ingresos financieros</v>
      </c>
      <c r="M1800" s="21">
        <f>IFERROR(VLOOKUP(K1800,ORDEN_ERI!A:C,3,0),0)</f>
        <v>13</v>
      </c>
      <c r="N1800" s="30">
        <v>1039710</v>
      </c>
    </row>
    <row r="1801" spans="1:14" x14ac:dyDescent="0.25">
      <c r="A1801" s="21">
        <v>860035996</v>
      </c>
      <c r="B1801" s="18" t="s">
        <v>229</v>
      </c>
      <c r="C1801" s="18"/>
      <c r="D1801" s="18" t="s">
        <v>222</v>
      </c>
      <c r="E1801" s="18" t="s">
        <v>228</v>
      </c>
      <c r="F1801" s="18" t="s">
        <v>224</v>
      </c>
      <c r="G1801" s="22">
        <v>2017</v>
      </c>
      <c r="H1801" s="23">
        <v>43100</v>
      </c>
      <c r="I1801" s="18"/>
      <c r="J1801" s="18"/>
      <c r="K1801" s="21" t="s">
        <v>9</v>
      </c>
      <c r="L1801" s="21" t="str">
        <f>IFERROR(VLOOKUP(K1801,ORDEN_ERI!A:C,2,0),0)</f>
        <v>Ingresos financieros</v>
      </c>
      <c r="M1801" s="21">
        <f>IFERROR(VLOOKUP(K1801,ORDEN_ERI!A:C,3,0),0)</f>
        <v>13</v>
      </c>
      <c r="N1801" s="30">
        <v>2503664</v>
      </c>
    </row>
    <row r="1802" spans="1:14" x14ac:dyDescent="0.25">
      <c r="A1802" s="21">
        <v>860035996</v>
      </c>
      <c r="B1802" s="18" t="s">
        <v>229</v>
      </c>
      <c r="C1802" s="18"/>
      <c r="D1802" s="18" t="s">
        <v>222</v>
      </c>
      <c r="E1802" s="18" t="s">
        <v>228</v>
      </c>
      <c r="F1802" s="18" t="s">
        <v>224</v>
      </c>
      <c r="G1802" s="22">
        <v>2016</v>
      </c>
      <c r="H1802" s="23">
        <v>43100</v>
      </c>
      <c r="I1802" s="18"/>
      <c r="J1802" s="18"/>
      <c r="K1802" s="21" t="s">
        <v>10</v>
      </c>
      <c r="L1802" s="21" t="str">
        <f>IFERROR(VLOOKUP(K1802,ORDEN_ERI!A:C,2,0),0)</f>
        <v>Costos financieros</v>
      </c>
      <c r="M1802" s="21">
        <f>IFERROR(VLOOKUP(K1802,ORDEN_ERI!A:C,3,0),0)</f>
        <v>14</v>
      </c>
      <c r="N1802" s="30">
        <v>2459668</v>
      </c>
    </row>
    <row r="1803" spans="1:14" x14ac:dyDescent="0.25">
      <c r="A1803" s="21">
        <v>860035996</v>
      </c>
      <c r="B1803" s="18" t="s">
        <v>229</v>
      </c>
      <c r="C1803" s="18"/>
      <c r="D1803" s="18" t="s">
        <v>222</v>
      </c>
      <c r="E1803" s="18" t="s">
        <v>228</v>
      </c>
      <c r="F1803" s="18" t="s">
        <v>224</v>
      </c>
      <c r="G1803" s="22">
        <v>2017</v>
      </c>
      <c r="H1803" s="23">
        <v>43100</v>
      </c>
      <c r="I1803" s="18"/>
      <c r="J1803" s="18"/>
      <c r="K1803" s="21" t="s">
        <v>10</v>
      </c>
      <c r="L1803" s="21" t="str">
        <f>IFERROR(VLOOKUP(K1803,ORDEN_ERI!A:C,2,0),0)</f>
        <v>Costos financieros</v>
      </c>
      <c r="M1803" s="21">
        <f>IFERROR(VLOOKUP(K1803,ORDEN_ERI!A:C,3,0),0)</f>
        <v>14</v>
      </c>
      <c r="N1803" s="30">
        <v>1418261</v>
      </c>
    </row>
    <row r="1804" spans="1:14" x14ac:dyDescent="0.25">
      <c r="A1804" s="21">
        <v>860035996</v>
      </c>
      <c r="B1804" s="18" t="s">
        <v>229</v>
      </c>
      <c r="C1804" s="18"/>
      <c r="D1804" s="18" t="s">
        <v>222</v>
      </c>
      <c r="E1804" s="18" t="s">
        <v>228</v>
      </c>
      <c r="F1804" s="18" t="s">
        <v>224</v>
      </c>
      <c r="G1804" s="22">
        <v>2016</v>
      </c>
      <c r="H1804" s="23">
        <v>43100</v>
      </c>
      <c r="I1804" s="18"/>
      <c r="J1804" s="18"/>
      <c r="K1804" s="21" t="s">
        <v>11</v>
      </c>
      <c r="L1804" s="21" t="str">
        <f>IFERROR(VLOOKUP(K1804,ORDEN_ERI!A:C,2,0),0)</f>
        <v>Ganancia (pérdida), antes de impuestos</v>
      </c>
      <c r="M1804" s="21">
        <f>IFERROR(VLOOKUP(K1804,ORDEN_ERI!A:C,3,0),0)</f>
        <v>23</v>
      </c>
      <c r="N1804" s="30">
        <v>-2284195</v>
      </c>
    </row>
    <row r="1805" spans="1:14" x14ac:dyDescent="0.25">
      <c r="A1805" s="21">
        <v>860035996</v>
      </c>
      <c r="B1805" s="18" t="s">
        <v>229</v>
      </c>
      <c r="C1805" s="18"/>
      <c r="D1805" s="18" t="s">
        <v>222</v>
      </c>
      <c r="E1805" s="18" t="s">
        <v>228</v>
      </c>
      <c r="F1805" s="18" t="s">
        <v>224</v>
      </c>
      <c r="G1805" s="22">
        <v>2017</v>
      </c>
      <c r="H1805" s="23">
        <v>43100</v>
      </c>
      <c r="I1805" s="18"/>
      <c r="J1805" s="18"/>
      <c r="K1805" s="21" t="s">
        <v>11</v>
      </c>
      <c r="L1805" s="21" t="str">
        <f>IFERROR(VLOOKUP(K1805,ORDEN_ERI!A:C,2,0),0)</f>
        <v>Ganancia (pérdida), antes de impuestos</v>
      </c>
      <c r="M1805" s="21">
        <f>IFERROR(VLOOKUP(K1805,ORDEN_ERI!A:C,3,0),0)</f>
        <v>23</v>
      </c>
      <c r="N1805" s="30">
        <v>4434513</v>
      </c>
    </row>
    <row r="1806" spans="1:14" x14ac:dyDescent="0.25">
      <c r="A1806" s="21">
        <v>860035996</v>
      </c>
      <c r="B1806" s="18" t="s">
        <v>229</v>
      </c>
      <c r="C1806" s="18"/>
      <c r="D1806" s="18" t="s">
        <v>222</v>
      </c>
      <c r="E1806" s="18" t="s">
        <v>228</v>
      </c>
      <c r="F1806" s="18" t="s">
        <v>224</v>
      </c>
      <c r="G1806" s="22">
        <v>2016</v>
      </c>
      <c r="H1806" s="23">
        <v>43100</v>
      </c>
      <c r="I1806" s="18"/>
      <c r="J1806" s="18"/>
      <c r="K1806" s="21" t="s">
        <v>397</v>
      </c>
      <c r="L1806" s="21" t="str">
        <f>IFERROR(VLOOKUP(K1806,ORDEN_ERI!A:C,2,0),0)</f>
        <v>Gasto (ingreso) por impuestos, operaciones continuadas</v>
      </c>
      <c r="M1806" s="21">
        <f>IFERROR(VLOOKUP(K1806,ORDEN_ERI!A:C,3,0),0)</f>
        <v>24</v>
      </c>
      <c r="N1806" s="30">
        <v>2638820</v>
      </c>
    </row>
    <row r="1807" spans="1:14" x14ac:dyDescent="0.25">
      <c r="A1807" s="21">
        <v>860035996</v>
      </c>
      <c r="B1807" s="18" t="s">
        <v>229</v>
      </c>
      <c r="C1807" s="18"/>
      <c r="D1807" s="18" t="s">
        <v>222</v>
      </c>
      <c r="E1807" s="18" t="s">
        <v>228</v>
      </c>
      <c r="F1807" s="18" t="s">
        <v>224</v>
      </c>
      <c r="G1807" s="22">
        <v>2017</v>
      </c>
      <c r="H1807" s="23">
        <v>43100</v>
      </c>
      <c r="I1807" s="18"/>
      <c r="J1807" s="18"/>
      <c r="K1807" s="21" t="s">
        <v>397</v>
      </c>
      <c r="L1807" s="21" t="str">
        <f>IFERROR(VLOOKUP(K1807,ORDEN_ERI!A:C,2,0),0)</f>
        <v>Gasto (ingreso) por impuestos, operaciones continuadas</v>
      </c>
      <c r="M1807" s="21">
        <f>IFERROR(VLOOKUP(K1807,ORDEN_ERI!A:C,3,0),0)</f>
        <v>24</v>
      </c>
      <c r="N1807" s="30">
        <v>780185</v>
      </c>
    </row>
    <row r="1808" spans="1:14" x14ac:dyDescent="0.25">
      <c r="A1808" s="21">
        <v>860035996</v>
      </c>
      <c r="B1808" s="18" t="s">
        <v>229</v>
      </c>
      <c r="C1808" s="18"/>
      <c r="D1808" s="18" t="s">
        <v>222</v>
      </c>
      <c r="E1808" s="18" t="s">
        <v>228</v>
      </c>
      <c r="F1808" s="18" t="s">
        <v>224</v>
      </c>
      <c r="G1808" s="22">
        <v>2016</v>
      </c>
      <c r="H1808" s="23">
        <v>43100</v>
      </c>
      <c r="I1808" s="18"/>
      <c r="J1808" s="18"/>
      <c r="K1808" s="21" t="s">
        <v>12</v>
      </c>
      <c r="L1808" s="21" t="str">
        <f>IFERROR(VLOOKUP(K1808,ORDEN_ERI!A:C,2,0),0)</f>
        <v>Ganancia (pérdida) operaciones continuadas</v>
      </c>
      <c r="M1808" s="21">
        <f>IFERROR(VLOOKUP(K1808,ORDEN_ERI!A:C,3,0),0)</f>
        <v>26</v>
      </c>
      <c r="N1808" s="30">
        <v>-4923015</v>
      </c>
    </row>
    <row r="1809" spans="1:14" x14ac:dyDescent="0.25">
      <c r="A1809" s="21">
        <v>860035996</v>
      </c>
      <c r="B1809" s="18" t="s">
        <v>229</v>
      </c>
      <c r="C1809" s="18"/>
      <c r="D1809" s="18" t="s">
        <v>222</v>
      </c>
      <c r="E1809" s="18" t="s">
        <v>228</v>
      </c>
      <c r="F1809" s="18" t="s">
        <v>224</v>
      </c>
      <c r="G1809" s="22">
        <v>2017</v>
      </c>
      <c r="H1809" s="23">
        <v>43100</v>
      </c>
      <c r="I1809" s="18"/>
      <c r="J1809" s="18"/>
      <c r="K1809" s="21" t="s">
        <v>12</v>
      </c>
      <c r="L1809" s="21" t="str">
        <f>IFERROR(VLOOKUP(K1809,ORDEN_ERI!A:C,2,0),0)</f>
        <v>Ganancia (pérdida) operaciones continuadas</v>
      </c>
      <c r="M1809" s="21">
        <f>IFERROR(VLOOKUP(K1809,ORDEN_ERI!A:C,3,0),0)</f>
        <v>26</v>
      </c>
      <c r="N1809" s="30">
        <v>3654328</v>
      </c>
    </row>
    <row r="1810" spans="1:14" x14ac:dyDescent="0.25">
      <c r="A1810" s="21">
        <v>860035996</v>
      </c>
      <c r="B1810" s="18" t="s">
        <v>229</v>
      </c>
      <c r="C1810" s="18"/>
      <c r="D1810" s="18" t="s">
        <v>222</v>
      </c>
      <c r="E1810" s="18" t="s">
        <v>228</v>
      </c>
      <c r="F1810" s="18" t="s">
        <v>224</v>
      </c>
      <c r="G1810" s="22">
        <v>2016</v>
      </c>
      <c r="H1810" s="23">
        <v>43100</v>
      </c>
      <c r="I1810" s="18"/>
      <c r="J1810" s="18"/>
      <c r="K1810" s="21" t="s">
        <v>13</v>
      </c>
      <c r="L1810" s="21" t="str">
        <f>IFERROR(VLOOKUP(K1810,ORDEN_ERI!A:C,2,0),0)</f>
        <v>Ganancia (pérdida)</v>
      </c>
      <c r="M1810" s="21">
        <f>IFERROR(VLOOKUP(K1810,ORDEN_ERI!A:C,3,0),0)</f>
        <v>28</v>
      </c>
      <c r="N1810" s="30">
        <v>-4923015</v>
      </c>
    </row>
    <row r="1811" spans="1:14" x14ac:dyDescent="0.25">
      <c r="A1811" s="21">
        <v>860035996</v>
      </c>
      <c r="B1811" s="18" t="s">
        <v>229</v>
      </c>
      <c r="C1811" s="18"/>
      <c r="D1811" s="18" t="s">
        <v>222</v>
      </c>
      <c r="E1811" s="18" t="s">
        <v>228</v>
      </c>
      <c r="F1811" s="18" t="s">
        <v>224</v>
      </c>
      <c r="G1811" s="22">
        <v>2017</v>
      </c>
      <c r="H1811" s="23">
        <v>43100</v>
      </c>
      <c r="I1811" s="18"/>
      <c r="J1811" s="18"/>
      <c r="K1811" s="21" t="s">
        <v>13</v>
      </c>
      <c r="L1811" s="21" t="str">
        <f>IFERROR(VLOOKUP(K1811,ORDEN_ERI!A:C,2,0),0)</f>
        <v>Ganancia (pérdida)</v>
      </c>
      <c r="M1811" s="21">
        <f>IFERROR(VLOOKUP(K1811,ORDEN_ERI!A:C,3,0),0)</f>
        <v>28</v>
      </c>
      <c r="N1811" s="30">
        <v>3654328</v>
      </c>
    </row>
    <row r="1812" spans="1:14" x14ac:dyDescent="0.25">
      <c r="A1812" s="21">
        <v>890903035</v>
      </c>
      <c r="B1812" s="18" t="s">
        <v>369</v>
      </c>
      <c r="C1812" s="18"/>
      <c r="D1812" s="18" t="s">
        <v>222</v>
      </c>
      <c r="E1812" s="18" t="s">
        <v>228</v>
      </c>
      <c r="F1812" s="18" t="s">
        <v>339</v>
      </c>
      <c r="G1812" s="22">
        <v>2016</v>
      </c>
      <c r="H1812" s="23">
        <v>43100</v>
      </c>
      <c r="I1812" s="18"/>
      <c r="J1812" s="18"/>
      <c r="K1812" s="21" t="s">
        <v>1</v>
      </c>
      <c r="L1812" s="21" t="str">
        <f>IFERROR(VLOOKUP(K1812,ORDEN_ERI!A:C,2,0),0)</f>
        <v>Ingresos de actividades ordinarias</v>
      </c>
      <c r="M1812" s="21">
        <f>IFERROR(VLOOKUP(K1812,ORDEN_ERI!A:C,3,0),0)</f>
        <v>1</v>
      </c>
      <c r="N1812" s="30">
        <v>316511329</v>
      </c>
    </row>
    <row r="1813" spans="1:14" x14ac:dyDescent="0.25">
      <c r="A1813" s="21">
        <v>890903035</v>
      </c>
      <c r="B1813" s="18" t="s">
        <v>369</v>
      </c>
      <c r="C1813" s="18"/>
      <c r="D1813" s="18" t="s">
        <v>222</v>
      </c>
      <c r="E1813" s="18" t="s">
        <v>228</v>
      </c>
      <c r="F1813" s="18" t="s">
        <v>339</v>
      </c>
      <c r="G1813" s="22">
        <v>2017</v>
      </c>
      <c r="H1813" s="23">
        <v>43100</v>
      </c>
      <c r="I1813" s="18"/>
      <c r="J1813" s="18"/>
      <c r="K1813" s="21" t="s">
        <v>1</v>
      </c>
      <c r="L1813" s="21" t="str">
        <f>IFERROR(VLOOKUP(K1813,ORDEN_ERI!A:C,2,0),0)</f>
        <v>Ingresos de actividades ordinarias</v>
      </c>
      <c r="M1813" s="21">
        <f>IFERROR(VLOOKUP(K1813,ORDEN_ERI!A:C,3,0),0)</f>
        <v>1</v>
      </c>
      <c r="N1813" s="30">
        <v>213986869</v>
      </c>
    </row>
    <row r="1814" spans="1:14" x14ac:dyDescent="0.25">
      <c r="A1814" s="21">
        <v>890903035</v>
      </c>
      <c r="B1814" s="18" t="s">
        <v>369</v>
      </c>
      <c r="C1814" s="18"/>
      <c r="D1814" s="18" t="s">
        <v>222</v>
      </c>
      <c r="E1814" s="18" t="s">
        <v>228</v>
      </c>
      <c r="F1814" s="18" t="s">
        <v>339</v>
      </c>
      <c r="G1814" s="22">
        <v>2016</v>
      </c>
      <c r="H1814" s="23">
        <v>43100</v>
      </c>
      <c r="I1814" s="18"/>
      <c r="J1814" s="18"/>
      <c r="K1814" s="21" t="s">
        <v>2</v>
      </c>
      <c r="L1814" s="21" t="str">
        <f>IFERROR(VLOOKUP(K1814,ORDEN_ERI!A:C,2,0),0)</f>
        <v>Costo de ventas</v>
      </c>
      <c r="M1814" s="21">
        <f>IFERROR(VLOOKUP(K1814,ORDEN_ERI!A:C,3,0),0)</f>
        <v>2</v>
      </c>
      <c r="N1814" s="30">
        <v>258616423</v>
      </c>
    </row>
    <row r="1815" spans="1:14" x14ac:dyDescent="0.25">
      <c r="A1815" s="21">
        <v>890903035</v>
      </c>
      <c r="B1815" s="18" t="s">
        <v>369</v>
      </c>
      <c r="C1815" s="18"/>
      <c r="D1815" s="18" t="s">
        <v>222</v>
      </c>
      <c r="E1815" s="18" t="s">
        <v>228</v>
      </c>
      <c r="F1815" s="18" t="s">
        <v>339</v>
      </c>
      <c r="G1815" s="22">
        <v>2017</v>
      </c>
      <c r="H1815" s="23">
        <v>43100</v>
      </c>
      <c r="I1815" s="18"/>
      <c r="J1815" s="18"/>
      <c r="K1815" s="21" t="s">
        <v>2</v>
      </c>
      <c r="L1815" s="21" t="str">
        <f>IFERROR(VLOOKUP(K1815,ORDEN_ERI!A:C,2,0),0)</f>
        <v>Costo de ventas</v>
      </c>
      <c r="M1815" s="21">
        <f>IFERROR(VLOOKUP(K1815,ORDEN_ERI!A:C,3,0),0)</f>
        <v>2</v>
      </c>
      <c r="N1815" s="30">
        <v>185984927</v>
      </c>
    </row>
    <row r="1816" spans="1:14" x14ac:dyDescent="0.25">
      <c r="A1816" s="21">
        <v>890903035</v>
      </c>
      <c r="B1816" s="18" t="s">
        <v>369</v>
      </c>
      <c r="C1816" s="18"/>
      <c r="D1816" s="18" t="s">
        <v>222</v>
      </c>
      <c r="E1816" s="18" t="s">
        <v>228</v>
      </c>
      <c r="F1816" s="18" t="s">
        <v>339</v>
      </c>
      <c r="G1816" s="22">
        <v>2016</v>
      </c>
      <c r="H1816" s="23">
        <v>43100</v>
      </c>
      <c r="I1816" s="18"/>
      <c r="J1816" s="18"/>
      <c r="K1816" s="21" t="s">
        <v>3</v>
      </c>
      <c r="L1816" s="21" t="str">
        <f>IFERROR(VLOOKUP(K1816,ORDEN_ERI!A:C,2,0),0)</f>
        <v>Ganancia bruta</v>
      </c>
      <c r="M1816" s="21">
        <f>IFERROR(VLOOKUP(K1816,ORDEN_ERI!A:C,3,0),0)</f>
        <v>3</v>
      </c>
      <c r="N1816" s="30">
        <v>57894906</v>
      </c>
    </row>
    <row r="1817" spans="1:14" x14ac:dyDescent="0.25">
      <c r="A1817" s="21">
        <v>890903035</v>
      </c>
      <c r="B1817" s="18" t="s">
        <v>369</v>
      </c>
      <c r="C1817" s="18"/>
      <c r="D1817" s="18" t="s">
        <v>222</v>
      </c>
      <c r="E1817" s="18" t="s">
        <v>228</v>
      </c>
      <c r="F1817" s="18" t="s">
        <v>339</v>
      </c>
      <c r="G1817" s="22">
        <v>2017</v>
      </c>
      <c r="H1817" s="23">
        <v>43100</v>
      </c>
      <c r="I1817" s="18"/>
      <c r="J1817" s="18"/>
      <c r="K1817" s="21" t="s">
        <v>3</v>
      </c>
      <c r="L1817" s="21" t="str">
        <f>IFERROR(VLOOKUP(K1817,ORDEN_ERI!A:C,2,0),0)</f>
        <v>Ganancia bruta</v>
      </c>
      <c r="M1817" s="21">
        <f>IFERROR(VLOOKUP(K1817,ORDEN_ERI!A:C,3,0),0)</f>
        <v>3</v>
      </c>
      <c r="N1817" s="30">
        <v>28001942</v>
      </c>
    </row>
    <row r="1818" spans="1:14" x14ac:dyDescent="0.25">
      <c r="A1818" s="21">
        <v>890903035</v>
      </c>
      <c r="B1818" s="18" t="s">
        <v>369</v>
      </c>
      <c r="C1818" s="18"/>
      <c r="D1818" s="18" t="s">
        <v>222</v>
      </c>
      <c r="E1818" s="18" t="s">
        <v>228</v>
      </c>
      <c r="F1818" s="18" t="s">
        <v>339</v>
      </c>
      <c r="G1818" s="22">
        <v>2016</v>
      </c>
      <c r="H1818" s="23">
        <v>43100</v>
      </c>
      <c r="I1818" s="18"/>
      <c r="J1818" s="18"/>
      <c r="K1818" s="21" t="s">
        <v>4</v>
      </c>
      <c r="L1818" s="21" t="str">
        <f>IFERROR(VLOOKUP(K1818,ORDEN_ERI!A:C,2,0),0)</f>
        <v>Otros ingresos</v>
      </c>
      <c r="M1818" s="21">
        <f>IFERROR(VLOOKUP(K1818,ORDEN_ERI!A:C,3,0),0)</f>
        <v>9</v>
      </c>
      <c r="N1818" s="30">
        <v>43347275</v>
      </c>
    </row>
    <row r="1819" spans="1:14" x14ac:dyDescent="0.25">
      <c r="A1819" s="21">
        <v>890903035</v>
      </c>
      <c r="B1819" s="18" t="s">
        <v>369</v>
      </c>
      <c r="C1819" s="18"/>
      <c r="D1819" s="18" t="s">
        <v>222</v>
      </c>
      <c r="E1819" s="18" t="s">
        <v>228</v>
      </c>
      <c r="F1819" s="18" t="s">
        <v>339</v>
      </c>
      <c r="G1819" s="22">
        <v>2017</v>
      </c>
      <c r="H1819" s="23">
        <v>43100</v>
      </c>
      <c r="I1819" s="18"/>
      <c r="J1819" s="18"/>
      <c r="K1819" s="21" t="s">
        <v>4</v>
      </c>
      <c r="L1819" s="21" t="str">
        <f>IFERROR(VLOOKUP(K1819,ORDEN_ERI!A:C,2,0),0)</f>
        <v>Otros ingresos</v>
      </c>
      <c r="M1819" s="21">
        <f>IFERROR(VLOOKUP(K1819,ORDEN_ERI!A:C,3,0),0)</f>
        <v>9</v>
      </c>
      <c r="N1819" s="30">
        <v>82854406</v>
      </c>
    </row>
    <row r="1820" spans="1:14" x14ac:dyDescent="0.25">
      <c r="A1820" s="21">
        <v>890903035</v>
      </c>
      <c r="B1820" s="18" t="s">
        <v>369</v>
      </c>
      <c r="C1820" s="18"/>
      <c r="D1820" s="18" t="s">
        <v>222</v>
      </c>
      <c r="E1820" s="18" t="s">
        <v>228</v>
      </c>
      <c r="F1820" s="18" t="s">
        <v>339</v>
      </c>
      <c r="G1820" s="22">
        <v>2016</v>
      </c>
      <c r="H1820" s="23">
        <v>43100</v>
      </c>
      <c r="I1820" s="18"/>
      <c r="J1820" s="18"/>
      <c r="K1820" s="21" t="s">
        <v>6</v>
      </c>
      <c r="L1820" s="21" t="str">
        <f>IFERROR(VLOOKUP(K1820,ORDEN_ERI!A:C,2,0),0)</f>
        <v>Gastos de administración</v>
      </c>
      <c r="M1820" s="21">
        <f>IFERROR(VLOOKUP(K1820,ORDEN_ERI!A:C,3,0),0)</f>
        <v>4</v>
      </c>
      <c r="N1820" s="30">
        <v>12180714</v>
      </c>
    </row>
    <row r="1821" spans="1:14" x14ac:dyDescent="0.25">
      <c r="A1821" s="21">
        <v>890903035</v>
      </c>
      <c r="B1821" s="18" t="s">
        <v>369</v>
      </c>
      <c r="C1821" s="18"/>
      <c r="D1821" s="18" t="s">
        <v>222</v>
      </c>
      <c r="E1821" s="18" t="s">
        <v>228</v>
      </c>
      <c r="F1821" s="18" t="s">
        <v>339</v>
      </c>
      <c r="G1821" s="22">
        <v>2017</v>
      </c>
      <c r="H1821" s="23">
        <v>43100</v>
      </c>
      <c r="I1821" s="18"/>
      <c r="J1821" s="18"/>
      <c r="K1821" s="21" t="s">
        <v>6</v>
      </c>
      <c r="L1821" s="21" t="str">
        <f>IFERROR(VLOOKUP(K1821,ORDEN_ERI!A:C,2,0),0)</f>
        <v>Gastos de administración</v>
      </c>
      <c r="M1821" s="21">
        <f>IFERROR(VLOOKUP(K1821,ORDEN_ERI!A:C,3,0),0)</f>
        <v>4</v>
      </c>
      <c r="N1821" s="30">
        <v>12054488</v>
      </c>
    </row>
    <row r="1822" spans="1:14" x14ac:dyDescent="0.25">
      <c r="A1822" s="21">
        <v>890903035</v>
      </c>
      <c r="B1822" s="18" t="s">
        <v>369</v>
      </c>
      <c r="C1822" s="18"/>
      <c r="D1822" s="18" t="s">
        <v>222</v>
      </c>
      <c r="E1822" s="18" t="s">
        <v>228</v>
      </c>
      <c r="F1822" s="18" t="s">
        <v>339</v>
      </c>
      <c r="G1822" s="22">
        <v>2016</v>
      </c>
      <c r="H1822" s="23">
        <v>43100</v>
      </c>
      <c r="I1822" s="18"/>
      <c r="J1822" s="18"/>
      <c r="K1822" s="21" t="s">
        <v>395</v>
      </c>
      <c r="L1822" s="21" t="str">
        <f>IFERROR(VLOOKUP(K1822,ORDEN_ERI!A:C,2,0),0)</f>
        <v>Otros gastos, por función</v>
      </c>
      <c r="M1822" s="21">
        <f>IFERROR(VLOOKUP(K1822,ORDEN_ERI!A:C,3,0),0)</f>
        <v>6</v>
      </c>
      <c r="N1822" s="30">
        <v>28074302</v>
      </c>
    </row>
    <row r="1823" spans="1:14" x14ac:dyDescent="0.25">
      <c r="A1823" s="21">
        <v>890903035</v>
      </c>
      <c r="B1823" s="18" t="s">
        <v>369</v>
      </c>
      <c r="C1823" s="18"/>
      <c r="D1823" s="18" t="s">
        <v>222</v>
      </c>
      <c r="E1823" s="18" t="s">
        <v>228</v>
      </c>
      <c r="F1823" s="18" t="s">
        <v>339</v>
      </c>
      <c r="G1823" s="22">
        <v>2017</v>
      </c>
      <c r="H1823" s="23">
        <v>43100</v>
      </c>
      <c r="I1823" s="18"/>
      <c r="J1823" s="18"/>
      <c r="K1823" s="21" t="s">
        <v>395</v>
      </c>
      <c r="L1823" s="21" t="str">
        <f>IFERROR(VLOOKUP(K1823,ORDEN_ERI!A:C,2,0),0)</f>
        <v>Otros gastos, por función</v>
      </c>
      <c r="M1823" s="21">
        <f>IFERROR(VLOOKUP(K1823,ORDEN_ERI!A:C,3,0),0)</f>
        <v>6</v>
      </c>
      <c r="N1823" s="30">
        <v>34503349</v>
      </c>
    </row>
    <row r="1824" spans="1:14" x14ac:dyDescent="0.25">
      <c r="A1824" s="21">
        <v>890903035</v>
      </c>
      <c r="B1824" s="18" t="s">
        <v>369</v>
      </c>
      <c r="C1824" s="18"/>
      <c r="D1824" s="18" t="s">
        <v>222</v>
      </c>
      <c r="E1824" s="18" t="s">
        <v>228</v>
      </c>
      <c r="F1824" s="18" t="s">
        <v>339</v>
      </c>
      <c r="G1824" s="22">
        <v>2016</v>
      </c>
      <c r="H1824" s="23">
        <v>43100</v>
      </c>
      <c r="I1824" s="18"/>
      <c r="J1824" s="18"/>
      <c r="K1824" s="21" t="s">
        <v>8</v>
      </c>
      <c r="L1824" s="21" t="str">
        <f>IFERROR(VLOOKUP(K1824,ORDEN_ERI!A:C,2,0),0)</f>
        <v>Ganancia (pérdida) por actividades de operación</v>
      </c>
      <c r="M1824" s="21">
        <f>IFERROR(VLOOKUP(K1824,ORDEN_ERI!A:C,3,0),0)</f>
        <v>11</v>
      </c>
      <c r="N1824" s="30">
        <v>60987165</v>
      </c>
    </row>
    <row r="1825" spans="1:14" x14ac:dyDescent="0.25">
      <c r="A1825" s="21">
        <v>890903035</v>
      </c>
      <c r="B1825" s="18" t="s">
        <v>369</v>
      </c>
      <c r="C1825" s="18"/>
      <c r="D1825" s="18" t="s">
        <v>222</v>
      </c>
      <c r="E1825" s="18" t="s">
        <v>228</v>
      </c>
      <c r="F1825" s="18" t="s">
        <v>339</v>
      </c>
      <c r="G1825" s="22">
        <v>2017</v>
      </c>
      <c r="H1825" s="23">
        <v>43100</v>
      </c>
      <c r="I1825" s="18"/>
      <c r="J1825" s="18"/>
      <c r="K1825" s="21" t="s">
        <v>8</v>
      </c>
      <c r="L1825" s="21" t="str">
        <f>IFERROR(VLOOKUP(K1825,ORDEN_ERI!A:C,2,0),0)</f>
        <v>Ganancia (pérdida) por actividades de operación</v>
      </c>
      <c r="M1825" s="21">
        <f>IFERROR(VLOOKUP(K1825,ORDEN_ERI!A:C,3,0),0)</f>
        <v>11</v>
      </c>
      <c r="N1825" s="30">
        <v>64298511</v>
      </c>
    </row>
    <row r="1826" spans="1:14" x14ac:dyDescent="0.25">
      <c r="A1826" s="21">
        <v>890903035</v>
      </c>
      <c r="B1826" s="18" t="s">
        <v>369</v>
      </c>
      <c r="C1826" s="18"/>
      <c r="D1826" s="18" t="s">
        <v>222</v>
      </c>
      <c r="E1826" s="18" t="s">
        <v>228</v>
      </c>
      <c r="F1826" s="18" t="s">
        <v>339</v>
      </c>
      <c r="G1826" s="22">
        <v>2016</v>
      </c>
      <c r="H1826" s="23">
        <v>43100</v>
      </c>
      <c r="I1826" s="18"/>
      <c r="J1826" s="18"/>
      <c r="K1826" s="21" t="s">
        <v>11</v>
      </c>
      <c r="L1826" s="21" t="str">
        <f>IFERROR(VLOOKUP(K1826,ORDEN_ERI!A:C,2,0),0)</f>
        <v>Ganancia (pérdida), antes de impuestos</v>
      </c>
      <c r="M1826" s="21">
        <f>IFERROR(VLOOKUP(K1826,ORDEN_ERI!A:C,3,0),0)</f>
        <v>23</v>
      </c>
      <c r="N1826" s="30">
        <v>60987165</v>
      </c>
    </row>
    <row r="1827" spans="1:14" x14ac:dyDescent="0.25">
      <c r="A1827" s="21">
        <v>890903035</v>
      </c>
      <c r="B1827" s="18" t="s">
        <v>369</v>
      </c>
      <c r="C1827" s="18"/>
      <c r="D1827" s="18" t="s">
        <v>222</v>
      </c>
      <c r="E1827" s="18" t="s">
        <v>228</v>
      </c>
      <c r="F1827" s="18" t="s">
        <v>339</v>
      </c>
      <c r="G1827" s="22">
        <v>2017</v>
      </c>
      <c r="H1827" s="23">
        <v>43100</v>
      </c>
      <c r="I1827" s="18"/>
      <c r="J1827" s="18"/>
      <c r="K1827" s="21" t="s">
        <v>11</v>
      </c>
      <c r="L1827" s="21" t="str">
        <f>IFERROR(VLOOKUP(K1827,ORDEN_ERI!A:C,2,0),0)</f>
        <v>Ganancia (pérdida), antes de impuestos</v>
      </c>
      <c r="M1827" s="21">
        <f>IFERROR(VLOOKUP(K1827,ORDEN_ERI!A:C,3,0),0)</f>
        <v>23</v>
      </c>
      <c r="N1827" s="30">
        <v>64298511</v>
      </c>
    </row>
    <row r="1828" spans="1:14" x14ac:dyDescent="0.25">
      <c r="A1828" s="21">
        <v>890903035</v>
      </c>
      <c r="B1828" s="18" t="s">
        <v>369</v>
      </c>
      <c r="C1828" s="18"/>
      <c r="D1828" s="18" t="s">
        <v>222</v>
      </c>
      <c r="E1828" s="18" t="s">
        <v>228</v>
      </c>
      <c r="F1828" s="18" t="s">
        <v>339</v>
      </c>
      <c r="G1828" s="22">
        <v>2016</v>
      </c>
      <c r="H1828" s="23">
        <v>43100</v>
      </c>
      <c r="I1828" s="18"/>
      <c r="J1828" s="18"/>
      <c r="K1828" s="21" t="s">
        <v>397</v>
      </c>
      <c r="L1828" s="21" t="str">
        <f>IFERROR(VLOOKUP(K1828,ORDEN_ERI!A:C,2,0),0)</f>
        <v>Gasto (ingreso) por impuestos, operaciones continuadas</v>
      </c>
      <c r="M1828" s="21">
        <f>IFERROR(VLOOKUP(K1828,ORDEN_ERI!A:C,3,0),0)</f>
        <v>24</v>
      </c>
      <c r="N1828" s="30">
        <v>13481249</v>
      </c>
    </row>
    <row r="1829" spans="1:14" x14ac:dyDescent="0.25">
      <c r="A1829" s="21">
        <v>890903035</v>
      </c>
      <c r="B1829" s="18" t="s">
        <v>369</v>
      </c>
      <c r="C1829" s="18"/>
      <c r="D1829" s="18" t="s">
        <v>222</v>
      </c>
      <c r="E1829" s="18" t="s">
        <v>228</v>
      </c>
      <c r="F1829" s="18" t="s">
        <v>339</v>
      </c>
      <c r="G1829" s="22">
        <v>2017</v>
      </c>
      <c r="H1829" s="23">
        <v>43100</v>
      </c>
      <c r="I1829" s="18"/>
      <c r="J1829" s="18"/>
      <c r="K1829" s="21" t="s">
        <v>397</v>
      </c>
      <c r="L1829" s="21" t="str">
        <f>IFERROR(VLOOKUP(K1829,ORDEN_ERI!A:C,2,0),0)</f>
        <v>Gasto (ingreso) por impuestos, operaciones continuadas</v>
      </c>
      <c r="M1829" s="21">
        <f>IFERROR(VLOOKUP(K1829,ORDEN_ERI!A:C,3,0),0)</f>
        <v>24</v>
      </c>
      <c r="N1829" s="30">
        <v>11487408</v>
      </c>
    </row>
    <row r="1830" spans="1:14" x14ac:dyDescent="0.25">
      <c r="A1830" s="21">
        <v>890903035</v>
      </c>
      <c r="B1830" s="18" t="s">
        <v>369</v>
      </c>
      <c r="C1830" s="18"/>
      <c r="D1830" s="18" t="s">
        <v>222</v>
      </c>
      <c r="E1830" s="18" t="s">
        <v>228</v>
      </c>
      <c r="F1830" s="18" t="s">
        <v>339</v>
      </c>
      <c r="G1830" s="22">
        <v>2016</v>
      </c>
      <c r="H1830" s="23">
        <v>43100</v>
      </c>
      <c r="I1830" s="18"/>
      <c r="J1830" s="18"/>
      <c r="K1830" s="21" t="s">
        <v>12</v>
      </c>
      <c r="L1830" s="21" t="str">
        <f>IFERROR(VLOOKUP(K1830,ORDEN_ERI!A:C,2,0),0)</f>
        <v>Ganancia (pérdida) operaciones continuadas</v>
      </c>
      <c r="M1830" s="21">
        <f>IFERROR(VLOOKUP(K1830,ORDEN_ERI!A:C,3,0),0)</f>
        <v>26</v>
      </c>
      <c r="N1830" s="30">
        <v>47505916</v>
      </c>
    </row>
    <row r="1831" spans="1:14" x14ac:dyDescent="0.25">
      <c r="A1831" s="21">
        <v>890903035</v>
      </c>
      <c r="B1831" s="18" t="s">
        <v>369</v>
      </c>
      <c r="C1831" s="18"/>
      <c r="D1831" s="18" t="s">
        <v>222</v>
      </c>
      <c r="E1831" s="18" t="s">
        <v>228</v>
      </c>
      <c r="F1831" s="18" t="s">
        <v>339</v>
      </c>
      <c r="G1831" s="22">
        <v>2017</v>
      </c>
      <c r="H1831" s="23">
        <v>43100</v>
      </c>
      <c r="I1831" s="18"/>
      <c r="J1831" s="18"/>
      <c r="K1831" s="21" t="s">
        <v>12</v>
      </c>
      <c r="L1831" s="21" t="str">
        <f>IFERROR(VLOOKUP(K1831,ORDEN_ERI!A:C,2,0),0)</f>
        <v>Ganancia (pérdida) operaciones continuadas</v>
      </c>
      <c r="M1831" s="21">
        <f>IFERROR(VLOOKUP(K1831,ORDEN_ERI!A:C,3,0),0)</f>
        <v>26</v>
      </c>
      <c r="N1831" s="30">
        <v>52811103</v>
      </c>
    </row>
    <row r="1832" spans="1:14" x14ac:dyDescent="0.25">
      <c r="A1832" s="21">
        <v>890903035</v>
      </c>
      <c r="B1832" s="18" t="s">
        <v>369</v>
      </c>
      <c r="C1832" s="18"/>
      <c r="D1832" s="18" t="s">
        <v>222</v>
      </c>
      <c r="E1832" s="18" t="s">
        <v>228</v>
      </c>
      <c r="F1832" s="18" t="s">
        <v>339</v>
      </c>
      <c r="G1832" s="22">
        <v>2016</v>
      </c>
      <c r="H1832" s="23">
        <v>43100</v>
      </c>
      <c r="I1832" s="18"/>
      <c r="J1832" s="18"/>
      <c r="K1832" s="21" t="s">
        <v>13</v>
      </c>
      <c r="L1832" s="21" t="str">
        <f>IFERROR(VLOOKUP(K1832,ORDEN_ERI!A:C,2,0),0)</f>
        <v>Ganancia (pérdida)</v>
      </c>
      <c r="M1832" s="21">
        <f>IFERROR(VLOOKUP(K1832,ORDEN_ERI!A:C,3,0),0)</f>
        <v>28</v>
      </c>
      <c r="N1832" s="30">
        <v>47505916</v>
      </c>
    </row>
    <row r="1833" spans="1:14" x14ac:dyDescent="0.25">
      <c r="A1833" s="21">
        <v>890903035</v>
      </c>
      <c r="B1833" s="18" t="s">
        <v>369</v>
      </c>
      <c r="C1833" s="18"/>
      <c r="D1833" s="18" t="s">
        <v>222</v>
      </c>
      <c r="E1833" s="18" t="s">
        <v>228</v>
      </c>
      <c r="F1833" s="18" t="s">
        <v>339</v>
      </c>
      <c r="G1833" s="22">
        <v>2017</v>
      </c>
      <c r="H1833" s="23">
        <v>43100</v>
      </c>
      <c r="I1833" s="18"/>
      <c r="J1833" s="18"/>
      <c r="K1833" s="21" t="s">
        <v>13</v>
      </c>
      <c r="L1833" s="21" t="str">
        <f>IFERROR(VLOOKUP(K1833,ORDEN_ERI!A:C,2,0),0)</f>
        <v>Ganancia (pérdida)</v>
      </c>
      <c r="M1833" s="21">
        <f>IFERROR(VLOOKUP(K1833,ORDEN_ERI!A:C,3,0),0)</f>
        <v>28</v>
      </c>
      <c r="N1833" s="30">
        <v>52811103</v>
      </c>
    </row>
    <row r="1834" spans="1:14" x14ac:dyDescent="0.25">
      <c r="A1834" s="19">
        <v>900535441</v>
      </c>
      <c r="B1834" s="18" t="s">
        <v>308</v>
      </c>
      <c r="C1834" s="18"/>
      <c r="D1834" s="18" t="s">
        <v>291</v>
      </c>
      <c r="E1834" s="18" t="s">
        <v>228</v>
      </c>
      <c r="F1834" s="18" t="s">
        <v>224</v>
      </c>
      <c r="G1834" s="19">
        <v>2017</v>
      </c>
      <c r="H1834" s="28">
        <v>43100</v>
      </c>
      <c r="I1834" s="18"/>
      <c r="J1834" s="18"/>
      <c r="K1834" s="25" t="s">
        <v>1</v>
      </c>
      <c r="L1834" s="21" t="str">
        <f>IFERROR(VLOOKUP(K1834,ORDEN_ERI!A:C,2,0),0)</f>
        <v>Ingresos de actividades ordinarias</v>
      </c>
      <c r="M1834" s="21">
        <f>IFERROR(VLOOKUP(K1834,ORDEN_ERI!A:C,3,0),0)</f>
        <v>1</v>
      </c>
      <c r="N1834" s="31">
        <v>17286283</v>
      </c>
    </row>
    <row r="1835" spans="1:14" x14ac:dyDescent="0.25">
      <c r="A1835" s="19">
        <v>900535441</v>
      </c>
      <c r="B1835" s="18" t="s">
        <v>308</v>
      </c>
      <c r="C1835" s="18"/>
      <c r="D1835" s="18" t="s">
        <v>291</v>
      </c>
      <c r="E1835" s="18" t="s">
        <v>228</v>
      </c>
      <c r="F1835" s="18" t="s">
        <v>224</v>
      </c>
      <c r="G1835" s="19">
        <v>2016</v>
      </c>
      <c r="H1835" s="28">
        <v>43100</v>
      </c>
      <c r="I1835" s="18"/>
      <c r="J1835" s="18"/>
      <c r="K1835" s="25" t="s">
        <v>1</v>
      </c>
      <c r="L1835" s="21" t="str">
        <f>IFERROR(VLOOKUP(K1835,ORDEN_ERI!A:C,2,0),0)</f>
        <v>Ingresos de actividades ordinarias</v>
      </c>
      <c r="M1835" s="21">
        <f>IFERROR(VLOOKUP(K1835,ORDEN_ERI!A:C,3,0),0)</f>
        <v>1</v>
      </c>
      <c r="N1835" s="31">
        <v>21259</v>
      </c>
    </row>
    <row r="1836" spans="1:14" x14ac:dyDescent="0.25">
      <c r="A1836" s="19">
        <v>900535441</v>
      </c>
      <c r="B1836" s="18" t="s">
        <v>308</v>
      </c>
      <c r="C1836" s="18"/>
      <c r="D1836" s="18" t="s">
        <v>291</v>
      </c>
      <c r="E1836" s="18" t="s">
        <v>228</v>
      </c>
      <c r="F1836" s="18" t="s">
        <v>224</v>
      </c>
      <c r="G1836" s="19">
        <v>2017</v>
      </c>
      <c r="H1836" s="28">
        <v>43100</v>
      </c>
      <c r="I1836" s="18"/>
      <c r="J1836" s="18"/>
      <c r="K1836" s="25" t="s">
        <v>2</v>
      </c>
      <c r="L1836" s="21" t="str">
        <f>IFERROR(VLOOKUP(K1836,ORDEN_ERI!A:C,2,0),0)</f>
        <v>Costo de ventas</v>
      </c>
      <c r="M1836" s="21">
        <f>IFERROR(VLOOKUP(K1836,ORDEN_ERI!A:C,3,0),0)</f>
        <v>2</v>
      </c>
      <c r="N1836" s="31">
        <v>17281086</v>
      </c>
    </row>
    <row r="1837" spans="1:14" x14ac:dyDescent="0.25">
      <c r="A1837" s="19">
        <v>900535441</v>
      </c>
      <c r="B1837" s="18" t="s">
        <v>308</v>
      </c>
      <c r="C1837" s="18"/>
      <c r="D1837" s="18" t="s">
        <v>291</v>
      </c>
      <c r="E1837" s="18" t="s">
        <v>228</v>
      </c>
      <c r="F1837" s="18" t="s">
        <v>224</v>
      </c>
      <c r="G1837" s="19">
        <v>2017</v>
      </c>
      <c r="H1837" s="28">
        <v>43100</v>
      </c>
      <c r="I1837" s="18"/>
      <c r="J1837" s="18"/>
      <c r="K1837" s="25" t="s">
        <v>3</v>
      </c>
      <c r="L1837" s="21" t="str">
        <f>IFERROR(VLOOKUP(K1837,ORDEN_ERI!A:C,2,0),0)</f>
        <v>Ganancia bruta</v>
      </c>
      <c r="M1837" s="21">
        <f>IFERROR(VLOOKUP(K1837,ORDEN_ERI!A:C,3,0),0)</f>
        <v>3</v>
      </c>
      <c r="N1837" s="31">
        <v>5197</v>
      </c>
    </row>
    <row r="1838" spans="1:14" x14ac:dyDescent="0.25">
      <c r="A1838" s="19">
        <v>900535441</v>
      </c>
      <c r="B1838" s="18" t="s">
        <v>308</v>
      </c>
      <c r="C1838" s="18"/>
      <c r="D1838" s="18" t="s">
        <v>291</v>
      </c>
      <c r="E1838" s="18" t="s">
        <v>228</v>
      </c>
      <c r="F1838" s="18" t="s">
        <v>224</v>
      </c>
      <c r="G1838" s="19">
        <v>2016</v>
      </c>
      <c r="H1838" s="28">
        <v>43100</v>
      </c>
      <c r="I1838" s="18"/>
      <c r="J1838" s="18"/>
      <c r="K1838" s="25" t="s">
        <v>3</v>
      </c>
      <c r="L1838" s="21" t="str">
        <f>IFERROR(VLOOKUP(K1838,ORDEN_ERI!A:C,2,0),0)</f>
        <v>Ganancia bruta</v>
      </c>
      <c r="M1838" s="21">
        <f>IFERROR(VLOOKUP(K1838,ORDEN_ERI!A:C,3,0),0)</f>
        <v>3</v>
      </c>
      <c r="N1838" s="31">
        <v>21259</v>
      </c>
    </row>
    <row r="1839" spans="1:14" x14ac:dyDescent="0.25">
      <c r="A1839" s="19">
        <v>900535441</v>
      </c>
      <c r="B1839" s="18" t="s">
        <v>308</v>
      </c>
      <c r="C1839" s="18"/>
      <c r="D1839" s="18" t="s">
        <v>291</v>
      </c>
      <c r="E1839" s="18" t="s">
        <v>228</v>
      </c>
      <c r="F1839" s="18" t="s">
        <v>224</v>
      </c>
      <c r="G1839" s="19">
        <v>2017</v>
      </c>
      <c r="H1839" s="28">
        <v>43100</v>
      </c>
      <c r="I1839" s="18"/>
      <c r="J1839" s="18"/>
      <c r="K1839" s="25" t="s">
        <v>4</v>
      </c>
      <c r="L1839" s="21" t="str">
        <f>IFERROR(VLOOKUP(K1839,ORDEN_ERI!A:C,2,0),0)</f>
        <v>Otros ingresos</v>
      </c>
      <c r="M1839" s="21">
        <f>IFERROR(VLOOKUP(K1839,ORDEN_ERI!A:C,3,0),0)</f>
        <v>9</v>
      </c>
      <c r="N1839" s="31">
        <v>388160</v>
      </c>
    </row>
    <row r="1840" spans="1:14" x14ac:dyDescent="0.25">
      <c r="A1840" s="19">
        <v>900535441</v>
      </c>
      <c r="B1840" s="18" t="s">
        <v>308</v>
      </c>
      <c r="C1840" s="18"/>
      <c r="D1840" s="18" t="s">
        <v>291</v>
      </c>
      <c r="E1840" s="18" t="s">
        <v>228</v>
      </c>
      <c r="F1840" s="18" t="s">
        <v>224</v>
      </c>
      <c r="G1840" s="19">
        <v>2016</v>
      </c>
      <c r="H1840" s="28">
        <v>43100</v>
      </c>
      <c r="I1840" s="18"/>
      <c r="J1840" s="18"/>
      <c r="K1840" s="25" t="s">
        <v>4</v>
      </c>
      <c r="L1840" s="21" t="str">
        <f>IFERROR(VLOOKUP(K1840,ORDEN_ERI!A:C,2,0),0)</f>
        <v>Otros ingresos</v>
      </c>
      <c r="M1840" s="21">
        <f>IFERROR(VLOOKUP(K1840,ORDEN_ERI!A:C,3,0),0)</f>
        <v>9</v>
      </c>
      <c r="N1840" s="31">
        <v>685478</v>
      </c>
    </row>
    <row r="1841" spans="1:14" x14ac:dyDescent="0.25">
      <c r="A1841" s="19">
        <v>900535441</v>
      </c>
      <c r="B1841" s="18" t="s">
        <v>308</v>
      </c>
      <c r="C1841" s="18"/>
      <c r="D1841" s="18" t="s">
        <v>291</v>
      </c>
      <c r="E1841" s="18" t="s">
        <v>228</v>
      </c>
      <c r="F1841" s="18" t="s">
        <v>224</v>
      </c>
      <c r="G1841" s="19">
        <v>2017</v>
      </c>
      <c r="H1841" s="28">
        <v>43100</v>
      </c>
      <c r="I1841" s="18"/>
      <c r="J1841" s="18"/>
      <c r="K1841" s="25" t="s">
        <v>6</v>
      </c>
      <c r="L1841" s="21" t="str">
        <f>IFERROR(VLOOKUP(K1841,ORDEN_ERI!A:C,2,0),0)</f>
        <v>Gastos de administración</v>
      </c>
      <c r="M1841" s="21">
        <f>IFERROR(VLOOKUP(K1841,ORDEN_ERI!A:C,3,0),0)</f>
        <v>4</v>
      </c>
      <c r="N1841" s="31">
        <v>283326</v>
      </c>
    </row>
    <row r="1842" spans="1:14" x14ac:dyDescent="0.25">
      <c r="A1842" s="19">
        <v>900535441</v>
      </c>
      <c r="B1842" s="18" t="s">
        <v>308</v>
      </c>
      <c r="C1842" s="18"/>
      <c r="D1842" s="18" t="s">
        <v>291</v>
      </c>
      <c r="E1842" s="18" t="s">
        <v>228</v>
      </c>
      <c r="F1842" s="18" t="s">
        <v>224</v>
      </c>
      <c r="G1842" s="19">
        <v>2016</v>
      </c>
      <c r="H1842" s="28">
        <v>43100</v>
      </c>
      <c r="I1842" s="18"/>
      <c r="J1842" s="18"/>
      <c r="K1842" s="25" t="s">
        <v>6</v>
      </c>
      <c r="L1842" s="21" t="str">
        <f>IFERROR(VLOOKUP(K1842,ORDEN_ERI!A:C,2,0),0)</f>
        <v>Gastos de administración</v>
      </c>
      <c r="M1842" s="21">
        <f>IFERROR(VLOOKUP(K1842,ORDEN_ERI!A:C,3,0),0)</f>
        <v>4</v>
      </c>
      <c r="N1842" s="31">
        <v>14913</v>
      </c>
    </row>
    <row r="1843" spans="1:14" x14ac:dyDescent="0.25">
      <c r="A1843" s="19">
        <v>900535441</v>
      </c>
      <c r="B1843" s="18" t="s">
        <v>308</v>
      </c>
      <c r="C1843" s="18"/>
      <c r="D1843" s="18" t="s">
        <v>291</v>
      </c>
      <c r="E1843" s="18" t="s">
        <v>228</v>
      </c>
      <c r="F1843" s="18" t="s">
        <v>224</v>
      </c>
      <c r="G1843" s="19">
        <v>2017</v>
      </c>
      <c r="H1843" s="28">
        <v>43100</v>
      </c>
      <c r="I1843" s="18"/>
      <c r="J1843" s="18"/>
      <c r="K1843" s="25" t="s">
        <v>395</v>
      </c>
      <c r="L1843" s="21" t="str">
        <f>IFERROR(VLOOKUP(K1843,ORDEN_ERI!A:C,2,0),0)</f>
        <v>Otros gastos, por función</v>
      </c>
      <c r="M1843" s="21">
        <f>IFERROR(VLOOKUP(K1843,ORDEN_ERI!A:C,3,0),0)</f>
        <v>6</v>
      </c>
      <c r="N1843" s="31">
        <v>101817</v>
      </c>
    </row>
    <row r="1844" spans="1:14" x14ac:dyDescent="0.25">
      <c r="A1844" s="19">
        <v>900535441</v>
      </c>
      <c r="B1844" s="18" t="s">
        <v>308</v>
      </c>
      <c r="C1844" s="18"/>
      <c r="D1844" s="18" t="s">
        <v>291</v>
      </c>
      <c r="E1844" s="18" t="s">
        <v>228</v>
      </c>
      <c r="F1844" s="18" t="s">
        <v>224</v>
      </c>
      <c r="G1844" s="19">
        <v>2016</v>
      </c>
      <c r="H1844" s="28">
        <v>43100</v>
      </c>
      <c r="I1844" s="18"/>
      <c r="J1844" s="18"/>
      <c r="K1844" s="25" t="s">
        <v>395</v>
      </c>
      <c r="L1844" s="21" t="str">
        <f>IFERROR(VLOOKUP(K1844,ORDEN_ERI!A:C,2,0),0)</f>
        <v>Otros gastos, por función</v>
      </c>
      <c r="M1844" s="21">
        <f>IFERROR(VLOOKUP(K1844,ORDEN_ERI!A:C,3,0),0)</f>
        <v>6</v>
      </c>
      <c r="N1844" s="31">
        <v>690742</v>
      </c>
    </row>
    <row r="1845" spans="1:14" x14ac:dyDescent="0.25">
      <c r="A1845" s="19">
        <v>900535441</v>
      </c>
      <c r="B1845" s="18" t="s">
        <v>308</v>
      </c>
      <c r="C1845" s="18"/>
      <c r="D1845" s="18" t="s">
        <v>291</v>
      </c>
      <c r="E1845" s="18" t="s">
        <v>228</v>
      </c>
      <c r="F1845" s="18" t="s">
        <v>224</v>
      </c>
      <c r="G1845" s="19">
        <v>2017</v>
      </c>
      <c r="H1845" s="28">
        <v>43100</v>
      </c>
      <c r="I1845" s="18"/>
      <c r="J1845" s="18"/>
      <c r="K1845" s="25" t="s">
        <v>8</v>
      </c>
      <c r="L1845" s="21" t="str">
        <f>IFERROR(VLOOKUP(K1845,ORDEN_ERI!A:C,2,0),0)</f>
        <v>Ganancia (pérdida) por actividades de operación</v>
      </c>
      <c r="M1845" s="21">
        <f>IFERROR(VLOOKUP(K1845,ORDEN_ERI!A:C,3,0),0)</f>
        <v>11</v>
      </c>
      <c r="N1845" s="31">
        <v>8214</v>
      </c>
    </row>
    <row r="1846" spans="1:14" x14ac:dyDescent="0.25">
      <c r="A1846" s="19">
        <v>900535441</v>
      </c>
      <c r="B1846" s="18" t="s">
        <v>308</v>
      </c>
      <c r="C1846" s="18"/>
      <c r="D1846" s="18" t="s">
        <v>291</v>
      </c>
      <c r="E1846" s="18" t="s">
        <v>228</v>
      </c>
      <c r="F1846" s="18" t="s">
        <v>224</v>
      </c>
      <c r="G1846" s="19">
        <v>2016</v>
      </c>
      <c r="H1846" s="28">
        <v>43100</v>
      </c>
      <c r="I1846" s="18"/>
      <c r="J1846" s="18"/>
      <c r="K1846" s="25" t="s">
        <v>8</v>
      </c>
      <c r="L1846" s="21" t="str">
        <f>IFERROR(VLOOKUP(K1846,ORDEN_ERI!A:C,2,0),0)</f>
        <v>Ganancia (pérdida) por actividades de operación</v>
      </c>
      <c r="M1846" s="21">
        <f>IFERROR(VLOOKUP(K1846,ORDEN_ERI!A:C,3,0),0)</f>
        <v>11</v>
      </c>
      <c r="N1846" s="31">
        <v>1082</v>
      </c>
    </row>
    <row r="1847" spans="1:14" x14ac:dyDescent="0.25">
      <c r="A1847" s="19">
        <v>900535441</v>
      </c>
      <c r="B1847" s="18" t="s">
        <v>308</v>
      </c>
      <c r="C1847" s="18"/>
      <c r="D1847" s="18" t="s">
        <v>291</v>
      </c>
      <c r="E1847" s="18" t="s">
        <v>228</v>
      </c>
      <c r="F1847" s="18" t="s">
        <v>224</v>
      </c>
      <c r="G1847" s="19">
        <v>2017</v>
      </c>
      <c r="H1847" s="28">
        <v>43100</v>
      </c>
      <c r="I1847" s="18"/>
      <c r="J1847" s="18"/>
      <c r="K1847" s="25" t="s">
        <v>11</v>
      </c>
      <c r="L1847" s="21" t="str">
        <f>IFERROR(VLOOKUP(K1847,ORDEN_ERI!A:C,2,0),0)</f>
        <v>Ganancia (pérdida), antes de impuestos</v>
      </c>
      <c r="M1847" s="21">
        <f>IFERROR(VLOOKUP(K1847,ORDEN_ERI!A:C,3,0),0)</f>
        <v>23</v>
      </c>
      <c r="N1847" s="31">
        <v>8214</v>
      </c>
    </row>
    <row r="1848" spans="1:14" x14ac:dyDescent="0.25">
      <c r="A1848" s="19">
        <v>900535441</v>
      </c>
      <c r="B1848" s="18" t="s">
        <v>308</v>
      </c>
      <c r="C1848" s="18"/>
      <c r="D1848" s="18" t="s">
        <v>291</v>
      </c>
      <c r="E1848" s="18" t="s">
        <v>228</v>
      </c>
      <c r="F1848" s="18" t="s">
        <v>224</v>
      </c>
      <c r="G1848" s="19">
        <v>2016</v>
      </c>
      <c r="H1848" s="28">
        <v>43100</v>
      </c>
      <c r="I1848" s="18"/>
      <c r="J1848" s="18"/>
      <c r="K1848" s="25" t="s">
        <v>11</v>
      </c>
      <c r="L1848" s="21" t="str">
        <f>IFERROR(VLOOKUP(K1848,ORDEN_ERI!A:C,2,0),0)</f>
        <v>Ganancia (pérdida), antes de impuestos</v>
      </c>
      <c r="M1848" s="21">
        <f>IFERROR(VLOOKUP(K1848,ORDEN_ERI!A:C,3,0),0)</f>
        <v>23</v>
      </c>
      <c r="N1848" s="31">
        <v>1082</v>
      </c>
    </row>
    <row r="1849" spans="1:14" x14ac:dyDescent="0.25">
      <c r="A1849" s="19">
        <v>900535441</v>
      </c>
      <c r="B1849" s="18" t="s">
        <v>308</v>
      </c>
      <c r="C1849" s="18"/>
      <c r="D1849" s="18" t="s">
        <v>291</v>
      </c>
      <c r="E1849" s="18" t="s">
        <v>228</v>
      </c>
      <c r="F1849" s="18" t="s">
        <v>224</v>
      </c>
      <c r="G1849" s="19">
        <v>2017</v>
      </c>
      <c r="H1849" s="28">
        <v>43100</v>
      </c>
      <c r="I1849" s="18"/>
      <c r="J1849" s="18"/>
      <c r="K1849" s="25" t="s">
        <v>397</v>
      </c>
      <c r="L1849" s="21" t="str">
        <f>IFERROR(VLOOKUP(K1849,ORDEN_ERI!A:C,2,0),0)</f>
        <v>Gasto (ingreso) por impuestos, operaciones continuadas</v>
      </c>
      <c r="M1849" s="21">
        <f>IFERROR(VLOOKUP(K1849,ORDEN_ERI!A:C,3,0),0)</f>
        <v>24</v>
      </c>
      <c r="N1849" s="31">
        <v>16877</v>
      </c>
    </row>
    <row r="1850" spans="1:14" x14ac:dyDescent="0.25">
      <c r="A1850" s="19">
        <v>900535441</v>
      </c>
      <c r="B1850" s="18" t="s">
        <v>308</v>
      </c>
      <c r="C1850" s="18"/>
      <c r="D1850" s="18" t="s">
        <v>291</v>
      </c>
      <c r="E1850" s="18" t="s">
        <v>228</v>
      </c>
      <c r="F1850" s="18" t="s">
        <v>224</v>
      </c>
      <c r="G1850" s="19">
        <v>2016</v>
      </c>
      <c r="H1850" s="28">
        <v>43100</v>
      </c>
      <c r="I1850" s="18"/>
      <c r="J1850" s="18"/>
      <c r="K1850" s="25" t="s">
        <v>397</v>
      </c>
      <c r="L1850" s="21" t="str">
        <f>IFERROR(VLOOKUP(K1850,ORDEN_ERI!A:C,2,0),0)</f>
        <v>Gasto (ingreso) por impuestos, operaciones continuadas</v>
      </c>
      <c r="M1850" s="21">
        <f>IFERROR(VLOOKUP(K1850,ORDEN_ERI!A:C,3,0),0)</f>
        <v>24</v>
      </c>
      <c r="N1850" s="31">
        <v>1388</v>
      </c>
    </row>
    <row r="1851" spans="1:14" x14ac:dyDescent="0.25">
      <c r="A1851" s="19">
        <v>900535441</v>
      </c>
      <c r="B1851" s="18" t="s">
        <v>308</v>
      </c>
      <c r="C1851" s="18"/>
      <c r="D1851" s="18" t="s">
        <v>291</v>
      </c>
      <c r="E1851" s="18" t="s">
        <v>228</v>
      </c>
      <c r="F1851" s="18" t="s">
        <v>224</v>
      </c>
      <c r="G1851" s="19">
        <v>2017</v>
      </c>
      <c r="H1851" s="28">
        <v>43100</v>
      </c>
      <c r="I1851" s="18"/>
      <c r="J1851" s="18"/>
      <c r="K1851" s="25" t="s">
        <v>12</v>
      </c>
      <c r="L1851" s="21" t="str">
        <f>IFERROR(VLOOKUP(K1851,ORDEN_ERI!A:C,2,0),0)</f>
        <v>Ganancia (pérdida) operaciones continuadas</v>
      </c>
      <c r="M1851" s="21">
        <f>IFERROR(VLOOKUP(K1851,ORDEN_ERI!A:C,3,0),0)</f>
        <v>26</v>
      </c>
      <c r="N1851" s="31">
        <v>-8663</v>
      </c>
    </row>
    <row r="1852" spans="1:14" x14ac:dyDescent="0.25">
      <c r="A1852" s="19">
        <v>900535441</v>
      </c>
      <c r="B1852" s="18" t="s">
        <v>308</v>
      </c>
      <c r="C1852" s="18"/>
      <c r="D1852" s="18" t="s">
        <v>291</v>
      </c>
      <c r="E1852" s="18" t="s">
        <v>228</v>
      </c>
      <c r="F1852" s="18" t="s">
        <v>224</v>
      </c>
      <c r="G1852" s="19">
        <v>2016</v>
      </c>
      <c r="H1852" s="28">
        <v>43100</v>
      </c>
      <c r="I1852" s="18"/>
      <c r="J1852" s="18"/>
      <c r="K1852" s="25" t="s">
        <v>12</v>
      </c>
      <c r="L1852" s="21" t="str">
        <f>IFERROR(VLOOKUP(K1852,ORDEN_ERI!A:C,2,0),0)</f>
        <v>Ganancia (pérdida) operaciones continuadas</v>
      </c>
      <c r="M1852" s="21">
        <f>IFERROR(VLOOKUP(K1852,ORDEN_ERI!A:C,3,0),0)</f>
        <v>26</v>
      </c>
      <c r="N1852" s="31">
        <v>-306</v>
      </c>
    </row>
    <row r="1853" spans="1:14" x14ac:dyDescent="0.25">
      <c r="A1853" s="19">
        <v>900535441</v>
      </c>
      <c r="B1853" s="18" t="s">
        <v>308</v>
      </c>
      <c r="C1853" s="18"/>
      <c r="D1853" s="18" t="s">
        <v>291</v>
      </c>
      <c r="E1853" s="18" t="s">
        <v>228</v>
      </c>
      <c r="F1853" s="18" t="s">
        <v>224</v>
      </c>
      <c r="G1853" s="19">
        <v>2017</v>
      </c>
      <c r="H1853" s="28">
        <v>43100</v>
      </c>
      <c r="I1853" s="18"/>
      <c r="J1853" s="18"/>
      <c r="K1853" s="25" t="s">
        <v>13</v>
      </c>
      <c r="L1853" s="21" t="str">
        <f>IFERROR(VLOOKUP(K1853,ORDEN_ERI!A:C,2,0),0)</f>
        <v>Ganancia (pérdida)</v>
      </c>
      <c r="M1853" s="21">
        <f>IFERROR(VLOOKUP(K1853,ORDEN_ERI!A:C,3,0),0)</f>
        <v>28</v>
      </c>
      <c r="N1853" s="31">
        <v>-8663</v>
      </c>
    </row>
    <row r="1854" spans="1:14" x14ac:dyDescent="0.25">
      <c r="A1854" s="19">
        <v>900535441</v>
      </c>
      <c r="B1854" s="18" t="s">
        <v>308</v>
      </c>
      <c r="C1854" s="18"/>
      <c r="D1854" s="18" t="s">
        <v>291</v>
      </c>
      <c r="E1854" s="18" t="s">
        <v>228</v>
      </c>
      <c r="F1854" s="18" t="s">
        <v>224</v>
      </c>
      <c r="G1854" s="19">
        <v>2016</v>
      </c>
      <c r="H1854" s="28">
        <v>43100</v>
      </c>
      <c r="I1854" s="18"/>
      <c r="J1854" s="18"/>
      <c r="K1854" s="25" t="s">
        <v>13</v>
      </c>
      <c r="L1854" s="21" t="str">
        <f>IFERROR(VLOOKUP(K1854,ORDEN_ERI!A:C,2,0),0)</f>
        <v>Ganancia (pérdida)</v>
      </c>
      <c r="M1854" s="21">
        <f>IFERROR(VLOOKUP(K1854,ORDEN_ERI!A:C,3,0),0)</f>
        <v>28</v>
      </c>
      <c r="N1854" s="31">
        <v>-306</v>
      </c>
    </row>
    <row r="1855" spans="1:14" x14ac:dyDescent="0.25">
      <c r="A1855" s="19">
        <v>800182330</v>
      </c>
      <c r="B1855" s="18" t="s">
        <v>342</v>
      </c>
      <c r="C1855" s="18"/>
      <c r="D1855" s="18" t="s">
        <v>291</v>
      </c>
      <c r="E1855" s="18" t="s">
        <v>343</v>
      </c>
      <c r="F1855" s="18" t="s">
        <v>333</v>
      </c>
      <c r="G1855" s="19">
        <v>2017</v>
      </c>
      <c r="H1855" s="28">
        <v>43100</v>
      </c>
      <c r="I1855" s="18"/>
      <c r="J1855" s="18"/>
      <c r="K1855" s="25" t="s">
        <v>1</v>
      </c>
      <c r="L1855" s="21" t="str">
        <f>IFERROR(VLOOKUP(K1855,ORDEN_ERI!A:C,2,0),0)</f>
        <v>Ingresos de actividades ordinarias</v>
      </c>
      <c r="M1855" s="21">
        <f>IFERROR(VLOOKUP(K1855,ORDEN_ERI!A:C,3,0),0)</f>
        <v>1</v>
      </c>
      <c r="N1855" s="31">
        <v>249328351</v>
      </c>
    </row>
    <row r="1856" spans="1:14" x14ac:dyDescent="0.25">
      <c r="A1856" s="19">
        <v>800182330</v>
      </c>
      <c r="B1856" s="18" t="s">
        <v>342</v>
      </c>
      <c r="C1856" s="18"/>
      <c r="D1856" s="18" t="s">
        <v>291</v>
      </c>
      <c r="E1856" s="18" t="s">
        <v>343</v>
      </c>
      <c r="F1856" s="18" t="s">
        <v>333</v>
      </c>
      <c r="G1856" s="19">
        <v>2016</v>
      </c>
      <c r="H1856" s="28">
        <v>43100</v>
      </c>
      <c r="I1856" s="18"/>
      <c r="J1856" s="18"/>
      <c r="K1856" s="25" t="s">
        <v>1</v>
      </c>
      <c r="L1856" s="21" t="str">
        <f>IFERROR(VLOOKUP(K1856,ORDEN_ERI!A:C,2,0),0)</f>
        <v>Ingresos de actividades ordinarias</v>
      </c>
      <c r="M1856" s="21">
        <f>IFERROR(VLOOKUP(K1856,ORDEN_ERI!A:C,3,0),0)</f>
        <v>1</v>
      </c>
      <c r="N1856" s="31">
        <v>222048316</v>
      </c>
    </row>
    <row r="1857" spans="1:14" x14ac:dyDescent="0.25">
      <c r="A1857" s="19">
        <v>800182330</v>
      </c>
      <c r="B1857" s="18" t="s">
        <v>342</v>
      </c>
      <c r="C1857" s="18"/>
      <c r="D1857" s="18" t="s">
        <v>291</v>
      </c>
      <c r="E1857" s="18" t="s">
        <v>343</v>
      </c>
      <c r="F1857" s="18" t="s">
        <v>333</v>
      </c>
      <c r="G1857" s="19">
        <v>2017</v>
      </c>
      <c r="H1857" s="28">
        <v>43100</v>
      </c>
      <c r="I1857" s="18"/>
      <c r="J1857" s="18"/>
      <c r="K1857" s="25" t="s">
        <v>2</v>
      </c>
      <c r="L1857" s="21" t="str">
        <f>IFERROR(VLOOKUP(K1857,ORDEN_ERI!A:C,2,0),0)</f>
        <v>Costo de ventas</v>
      </c>
      <c r="M1857" s="21">
        <f>IFERROR(VLOOKUP(K1857,ORDEN_ERI!A:C,3,0),0)</f>
        <v>2</v>
      </c>
      <c r="N1857" s="31">
        <v>197353847</v>
      </c>
    </row>
    <row r="1858" spans="1:14" x14ac:dyDescent="0.25">
      <c r="A1858" s="19">
        <v>800182330</v>
      </c>
      <c r="B1858" s="18" t="s">
        <v>342</v>
      </c>
      <c r="C1858" s="18"/>
      <c r="D1858" s="18" t="s">
        <v>291</v>
      </c>
      <c r="E1858" s="18" t="s">
        <v>343</v>
      </c>
      <c r="F1858" s="18" t="s">
        <v>333</v>
      </c>
      <c r="G1858" s="19">
        <v>2016</v>
      </c>
      <c r="H1858" s="28">
        <v>43100</v>
      </c>
      <c r="I1858" s="18"/>
      <c r="J1858" s="18"/>
      <c r="K1858" s="25" t="s">
        <v>2</v>
      </c>
      <c r="L1858" s="21" t="str">
        <f>IFERROR(VLOOKUP(K1858,ORDEN_ERI!A:C,2,0),0)</f>
        <v>Costo de ventas</v>
      </c>
      <c r="M1858" s="21">
        <f>IFERROR(VLOOKUP(K1858,ORDEN_ERI!A:C,3,0),0)</f>
        <v>2</v>
      </c>
      <c r="N1858" s="31">
        <v>166895824</v>
      </c>
    </row>
    <row r="1859" spans="1:14" x14ac:dyDescent="0.25">
      <c r="A1859" s="19">
        <v>800182330</v>
      </c>
      <c r="B1859" s="18" t="s">
        <v>342</v>
      </c>
      <c r="C1859" s="18"/>
      <c r="D1859" s="18" t="s">
        <v>291</v>
      </c>
      <c r="E1859" s="18" t="s">
        <v>343</v>
      </c>
      <c r="F1859" s="18" t="s">
        <v>333</v>
      </c>
      <c r="G1859" s="19">
        <v>2017</v>
      </c>
      <c r="H1859" s="28">
        <v>43100</v>
      </c>
      <c r="I1859" s="18"/>
      <c r="J1859" s="18"/>
      <c r="K1859" s="25" t="s">
        <v>3</v>
      </c>
      <c r="L1859" s="21" t="str">
        <f>IFERROR(VLOOKUP(K1859,ORDEN_ERI!A:C,2,0),0)</f>
        <v>Ganancia bruta</v>
      </c>
      <c r="M1859" s="21">
        <f>IFERROR(VLOOKUP(K1859,ORDEN_ERI!A:C,3,0),0)</f>
        <v>3</v>
      </c>
      <c r="N1859" s="31">
        <v>51974504</v>
      </c>
    </row>
    <row r="1860" spans="1:14" x14ac:dyDescent="0.25">
      <c r="A1860" s="19">
        <v>800182330</v>
      </c>
      <c r="B1860" s="18" t="s">
        <v>342</v>
      </c>
      <c r="C1860" s="18"/>
      <c r="D1860" s="18" t="s">
        <v>291</v>
      </c>
      <c r="E1860" s="18" t="s">
        <v>343</v>
      </c>
      <c r="F1860" s="18" t="s">
        <v>333</v>
      </c>
      <c r="G1860" s="19">
        <v>2016</v>
      </c>
      <c r="H1860" s="28">
        <v>43100</v>
      </c>
      <c r="I1860" s="18"/>
      <c r="J1860" s="18"/>
      <c r="K1860" s="25" t="s">
        <v>3</v>
      </c>
      <c r="L1860" s="21" t="str">
        <f>IFERROR(VLOOKUP(K1860,ORDEN_ERI!A:C,2,0),0)</f>
        <v>Ganancia bruta</v>
      </c>
      <c r="M1860" s="21">
        <f>IFERROR(VLOOKUP(K1860,ORDEN_ERI!A:C,3,0),0)</f>
        <v>3</v>
      </c>
      <c r="N1860" s="31">
        <v>55152492</v>
      </c>
    </row>
    <row r="1861" spans="1:14" x14ac:dyDescent="0.25">
      <c r="A1861" s="19">
        <v>800182330</v>
      </c>
      <c r="B1861" s="18" t="s">
        <v>342</v>
      </c>
      <c r="C1861" s="18"/>
      <c r="D1861" s="18" t="s">
        <v>291</v>
      </c>
      <c r="E1861" s="18" t="s">
        <v>343</v>
      </c>
      <c r="F1861" s="18" t="s">
        <v>333</v>
      </c>
      <c r="G1861" s="19">
        <v>2017</v>
      </c>
      <c r="H1861" s="28">
        <v>43100</v>
      </c>
      <c r="I1861" s="18"/>
      <c r="J1861" s="18"/>
      <c r="K1861" s="25" t="s">
        <v>4</v>
      </c>
      <c r="L1861" s="21" t="str">
        <f>IFERROR(VLOOKUP(K1861,ORDEN_ERI!A:C,2,0),0)</f>
        <v>Otros ingresos</v>
      </c>
      <c r="M1861" s="21">
        <f>IFERROR(VLOOKUP(K1861,ORDEN_ERI!A:C,3,0),0)</f>
        <v>9</v>
      </c>
      <c r="N1861" s="31">
        <v>5872958</v>
      </c>
    </row>
    <row r="1862" spans="1:14" x14ac:dyDescent="0.25">
      <c r="A1862" s="19">
        <v>800182330</v>
      </c>
      <c r="B1862" s="18" t="s">
        <v>342</v>
      </c>
      <c r="C1862" s="18"/>
      <c r="D1862" s="18" t="s">
        <v>291</v>
      </c>
      <c r="E1862" s="18" t="s">
        <v>343</v>
      </c>
      <c r="F1862" s="18" t="s">
        <v>333</v>
      </c>
      <c r="G1862" s="19">
        <v>2016</v>
      </c>
      <c r="H1862" s="28">
        <v>43100</v>
      </c>
      <c r="I1862" s="18"/>
      <c r="J1862" s="18"/>
      <c r="K1862" s="25" t="s">
        <v>4</v>
      </c>
      <c r="L1862" s="21" t="str">
        <f>IFERROR(VLOOKUP(K1862,ORDEN_ERI!A:C,2,0),0)</f>
        <v>Otros ingresos</v>
      </c>
      <c r="M1862" s="21">
        <f>IFERROR(VLOOKUP(K1862,ORDEN_ERI!A:C,3,0),0)</f>
        <v>9</v>
      </c>
      <c r="N1862" s="31">
        <v>6066729</v>
      </c>
    </row>
    <row r="1863" spans="1:14" x14ac:dyDescent="0.25">
      <c r="A1863" s="19">
        <v>800182330</v>
      </c>
      <c r="B1863" s="18" t="s">
        <v>342</v>
      </c>
      <c r="C1863" s="18"/>
      <c r="D1863" s="18" t="s">
        <v>291</v>
      </c>
      <c r="E1863" s="18" t="s">
        <v>343</v>
      </c>
      <c r="F1863" s="18" t="s">
        <v>333</v>
      </c>
      <c r="G1863" s="19">
        <v>2017</v>
      </c>
      <c r="H1863" s="28">
        <v>43100</v>
      </c>
      <c r="I1863" s="18"/>
      <c r="J1863" s="18"/>
      <c r="K1863" s="25" t="s">
        <v>394</v>
      </c>
      <c r="L1863" s="21" t="str">
        <f>IFERROR(VLOOKUP(K1863,ORDEN_ERI!A:C,2,0),0)</f>
        <v>Costos de distribución</v>
      </c>
      <c r="M1863" s="21">
        <f>IFERROR(VLOOKUP(K1863,ORDEN_ERI!A:C,3,0),0)</f>
        <v>7</v>
      </c>
      <c r="N1863" s="31">
        <v>800098</v>
      </c>
    </row>
    <row r="1864" spans="1:14" x14ac:dyDescent="0.25">
      <c r="A1864" s="19">
        <v>800182330</v>
      </c>
      <c r="B1864" s="18" t="s">
        <v>342</v>
      </c>
      <c r="C1864" s="18"/>
      <c r="D1864" s="18" t="s">
        <v>291</v>
      </c>
      <c r="E1864" s="18" t="s">
        <v>343</v>
      </c>
      <c r="F1864" s="18" t="s">
        <v>333</v>
      </c>
      <c r="G1864" s="19">
        <v>2016</v>
      </c>
      <c r="H1864" s="28">
        <v>43100</v>
      </c>
      <c r="I1864" s="18"/>
      <c r="J1864" s="18"/>
      <c r="K1864" s="25" t="s">
        <v>394</v>
      </c>
      <c r="L1864" s="21" t="str">
        <f>IFERROR(VLOOKUP(K1864,ORDEN_ERI!A:C,2,0),0)</f>
        <v>Costos de distribución</v>
      </c>
      <c r="M1864" s="21">
        <f>IFERROR(VLOOKUP(K1864,ORDEN_ERI!A:C,3,0),0)</f>
        <v>7</v>
      </c>
      <c r="N1864" s="31">
        <v>883416</v>
      </c>
    </row>
    <row r="1865" spans="1:14" x14ac:dyDescent="0.25">
      <c r="A1865" s="19">
        <v>800182330</v>
      </c>
      <c r="B1865" s="18" t="s">
        <v>342</v>
      </c>
      <c r="C1865" s="18"/>
      <c r="D1865" s="18" t="s">
        <v>291</v>
      </c>
      <c r="E1865" s="18" t="s">
        <v>343</v>
      </c>
      <c r="F1865" s="18" t="s">
        <v>333</v>
      </c>
      <c r="G1865" s="19">
        <v>2017</v>
      </c>
      <c r="H1865" s="28">
        <v>43100</v>
      </c>
      <c r="I1865" s="18"/>
      <c r="J1865" s="18"/>
      <c r="K1865" s="25" t="s">
        <v>6</v>
      </c>
      <c r="L1865" s="21" t="str">
        <f>IFERROR(VLOOKUP(K1865,ORDEN_ERI!A:C,2,0),0)</f>
        <v>Gastos de administración</v>
      </c>
      <c r="M1865" s="21">
        <f>IFERROR(VLOOKUP(K1865,ORDEN_ERI!A:C,3,0),0)</f>
        <v>4</v>
      </c>
      <c r="N1865" s="31">
        <v>12955692</v>
      </c>
    </row>
    <row r="1866" spans="1:14" x14ac:dyDescent="0.25">
      <c r="A1866" s="19">
        <v>800182330</v>
      </c>
      <c r="B1866" s="18" t="s">
        <v>342</v>
      </c>
      <c r="C1866" s="18"/>
      <c r="D1866" s="18" t="s">
        <v>291</v>
      </c>
      <c r="E1866" s="18" t="s">
        <v>343</v>
      </c>
      <c r="F1866" s="18" t="s">
        <v>333</v>
      </c>
      <c r="G1866" s="19">
        <v>2016</v>
      </c>
      <c r="H1866" s="28">
        <v>43100</v>
      </c>
      <c r="I1866" s="18"/>
      <c r="J1866" s="18"/>
      <c r="K1866" s="25" t="s">
        <v>6</v>
      </c>
      <c r="L1866" s="21" t="str">
        <f>IFERROR(VLOOKUP(K1866,ORDEN_ERI!A:C,2,0),0)</f>
        <v>Gastos de administración</v>
      </c>
      <c r="M1866" s="21">
        <f>IFERROR(VLOOKUP(K1866,ORDEN_ERI!A:C,3,0),0)</f>
        <v>4</v>
      </c>
      <c r="N1866" s="31">
        <v>15421472</v>
      </c>
    </row>
    <row r="1867" spans="1:14" x14ac:dyDescent="0.25">
      <c r="A1867" s="19">
        <v>800182330</v>
      </c>
      <c r="B1867" s="18" t="s">
        <v>342</v>
      </c>
      <c r="C1867" s="18"/>
      <c r="D1867" s="18" t="s">
        <v>291</v>
      </c>
      <c r="E1867" s="18" t="s">
        <v>343</v>
      </c>
      <c r="F1867" s="18" t="s">
        <v>333</v>
      </c>
      <c r="G1867" s="19">
        <v>2017</v>
      </c>
      <c r="H1867" s="28">
        <v>43100</v>
      </c>
      <c r="I1867" s="18"/>
      <c r="J1867" s="18"/>
      <c r="K1867" s="25" t="s">
        <v>395</v>
      </c>
      <c r="L1867" s="21" t="str">
        <f>IFERROR(VLOOKUP(K1867,ORDEN_ERI!A:C,2,0),0)</f>
        <v>Otros gastos, por función</v>
      </c>
      <c r="M1867" s="21">
        <f>IFERROR(VLOOKUP(K1867,ORDEN_ERI!A:C,3,0),0)</f>
        <v>6</v>
      </c>
      <c r="N1867" s="31">
        <v>1457856</v>
      </c>
    </row>
    <row r="1868" spans="1:14" x14ac:dyDescent="0.25">
      <c r="A1868" s="19">
        <v>800182330</v>
      </c>
      <c r="B1868" s="18" t="s">
        <v>342</v>
      </c>
      <c r="C1868" s="18"/>
      <c r="D1868" s="18" t="s">
        <v>291</v>
      </c>
      <c r="E1868" s="18" t="s">
        <v>343</v>
      </c>
      <c r="F1868" s="18" t="s">
        <v>333</v>
      </c>
      <c r="G1868" s="19">
        <v>2016</v>
      </c>
      <c r="H1868" s="28">
        <v>43100</v>
      </c>
      <c r="I1868" s="18"/>
      <c r="J1868" s="18"/>
      <c r="K1868" s="25" t="s">
        <v>395</v>
      </c>
      <c r="L1868" s="21" t="str">
        <f>IFERROR(VLOOKUP(K1868,ORDEN_ERI!A:C,2,0),0)</f>
        <v>Otros gastos, por función</v>
      </c>
      <c r="M1868" s="21">
        <f>IFERROR(VLOOKUP(K1868,ORDEN_ERI!A:C,3,0),0)</f>
        <v>6</v>
      </c>
      <c r="N1868" s="31">
        <v>12456737</v>
      </c>
    </row>
    <row r="1869" spans="1:14" x14ac:dyDescent="0.25">
      <c r="A1869" s="19">
        <v>800182330</v>
      </c>
      <c r="B1869" s="18" t="s">
        <v>342</v>
      </c>
      <c r="C1869" s="18"/>
      <c r="D1869" s="18" t="s">
        <v>291</v>
      </c>
      <c r="E1869" s="18" t="s">
        <v>343</v>
      </c>
      <c r="F1869" s="18" t="s">
        <v>333</v>
      </c>
      <c r="G1869" s="19">
        <v>2017</v>
      </c>
      <c r="H1869" s="28">
        <v>43100</v>
      </c>
      <c r="I1869" s="18"/>
      <c r="J1869" s="18"/>
      <c r="K1869" s="25" t="s">
        <v>8</v>
      </c>
      <c r="L1869" s="21" t="str">
        <f>IFERROR(VLOOKUP(K1869,ORDEN_ERI!A:C,2,0),0)</f>
        <v>Ganancia (pérdida) por actividades de operación</v>
      </c>
      <c r="M1869" s="21">
        <f>IFERROR(VLOOKUP(K1869,ORDEN_ERI!A:C,3,0),0)</f>
        <v>11</v>
      </c>
      <c r="N1869" s="31">
        <v>42633816</v>
      </c>
    </row>
    <row r="1870" spans="1:14" x14ac:dyDescent="0.25">
      <c r="A1870" s="19">
        <v>800182330</v>
      </c>
      <c r="B1870" s="18" t="s">
        <v>342</v>
      </c>
      <c r="C1870" s="18"/>
      <c r="D1870" s="18" t="s">
        <v>291</v>
      </c>
      <c r="E1870" s="18" t="s">
        <v>343</v>
      </c>
      <c r="F1870" s="18" t="s">
        <v>333</v>
      </c>
      <c r="G1870" s="19">
        <v>2016</v>
      </c>
      <c r="H1870" s="28">
        <v>43100</v>
      </c>
      <c r="I1870" s="18"/>
      <c r="J1870" s="18"/>
      <c r="K1870" s="25" t="s">
        <v>8</v>
      </c>
      <c r="L1870" s="21" t="str">
        <f>IFERROR(VLOOKUP(K1870,ORDEN_ERI!A:C,2,0),0)</f>
        <v>Ganancia (pérdida) por actividades de operación</v>
      </c>
      <c r="M1870" s="21">
        <f>IFERROR(VLOOKUP(K1870,ORDEN_ERI!A:C,3,0),0)</f>
        <v>11</v>
      </c>
      <c r="N1870" s="31">
        <v>32457596</v>
      </c>
    </row>
    <row r="1871" spans="1:14" x14ac:dyDescent="0.25">
      <c r="A1871" s="19">
        <v>800182330</v>
      </c>
      <c r="B1871" s="18" t="s">
        <v>342</v>
      </c>
      <c r="C1871" s="18"/>
      <c r="D1871" s="18" t="s">
        <v>291</v>
      </c>
      <c r="E1871" s="18" t="s">
        <v>343</v>
      </c>
      <c r="F1871" s="18" t="s">
        <v>333</v>
      </c>
      <c r="G1871" s="19">
        <v>2017</v>
      </c>
      <c r="H1871" s="28">
        <v>43100</v>
      </c>
      <c r="I1871" s="18"/>
      <c r="J1871" s="18"/>
      <c r="K1871" s="25" t="s">
        <v>9</v>
      </c>
      <c r="L1871" s="21" t="str">
        <f>IFERROR(VLOOKUP(K1871,ORDEN_ERI!A:C,2,0),0)</f>
        <v>Ingresos financieros</v>
      </c>
      <c r="M1871" s="21">
        <f>IFERROR(VLOOKUP(K1871,ORDEN_ERI!A:C,3,0),0)</f>
        <v>13</v>
      </c>
      <c r="N1871" s="31">
        <v>2398221</v>
      </c>
    </row>
    <row r="1872" spans="1:14" x14ac:dyDescent="0.25">
      <c r="A1872" s="19">
        <v>800182330</v>
      </c>
      <c r="B1872" s="18" t="s">
        <v>342</v>
      </c>
      <c r="C1872" s="18"/>
      <c r="D1872" s="18" t="s">
        <v>291</v>
      </c>
      <c r="E1872" s="18" t="s">
        <v>343</v>
      </c>
      <c r="F1872" s="18" t="s">
        <v>333</v>
      </c>
      <c r="G1872" s="19">
        <v>2016</v>
      </c>
      <c r="H1872" s="28">
        <v>43100</v>
      </c>
      <c r="I1872" s="18"/>
      <c r="J1872" s="18"/>
      <c r="K1872" s="25" t="s">
        <v>9</v>
      </c>
      <c r="L1872" s="21" t="str">
        <f>IFERROR(VLOOKUP(K1872,ORDEN_ERI!A:C,2,0),0)</f>
        <v>Ingresos financieros</v>
      </c>
      <c r="M1872" s="21">
        <f>IFERROR(VLOOKUP(K1872,ORDEN_ERI!A:C,3,0),0)</f>
        <v>13</v>
      </c>
      <c r="N1872" s="31">
        <v>6453442</v>
      </c>
    </row>
    <row r="1873" spans="1:14" x14ac:dyDescent="0.25">
      <c r="A1873" s="19">
        <v>800182330</v>
      </c>
      <c r="B1873" s="18" t="s">
        <v>342</v>
      </c>
      <c r="C1873" s="18"/>
      <c r="D1873" s="18" t="s">
        <v>291</v>
      </c>
      <c r="E1873" s="18" t="s">
        <v>343</v>
      </c>
      <c r="F1873" s="18" t="s">
        <v>333</v>
      </c>
      <c r="G1873" s="19">
        <v>2017</v>
      </c>
      <c r="H1873" s="28">
        <v>43100</v>
      </c>
      <c r="I1873" s="18"/>
      <c r="J1873" s="18"/>
      <c r="K1873" s="25" t="s">
        <v>10</v>
      </c>
      <c r="L1873" s="21" t="str">
        <f>IFERROR(VLOOKUP(K1873,ORDEN_ERI!A:C,2,0),0)</f>
        <v>Costos financieros</v>
      </c>
      <c r="M1873" s="21">
        <f>IFERROR(VLOOKUP(K1873,ORDEN_ERI!A:C,3,0),0)</f>
        <v>14</v>
      </c>
      <c r="N1873" s="31">
        <v>33032751</v>
      </c>
    </row>
    <row r="1874" spans="1:14" x14ac:dyDescent="0.25">
      <c r="A1874" s="19">
        <v>800182330</v>
      </c>
      <c r="B1874" s="18" t="s">
        <v>342</v>
      </c>
      <c r="C1874" s="18"/>
      <c r="D1874" s="18" t="s">
        <v>291</v>
      </c>
      <c r="E1874" s="18" t="s">
        <v>343</v>
      </c>
      <c r="F1874" s="18" t="s">
        <v>333</v>
      </c>
      <c r="G1874" s="19">
        <v>2016</v>
      </c>
      <c r="H1874" s="28">
        <v>43100</v>
      </c>
      <c r="I1874" s="18"/>
      <c r="J1874" s="18"/>
      <c r="K1874" s="25" t="s">
        <v>10</v>
      </c>
      <c r="L1874" s="21" t="str">
        <f>IFERROR(VLOOKUP(K1874,ORDEN_ERI!A:C,2,0),0)</f>
        <v>Costos financieros</v>
      </c>
      <c r="M1874" s="21">
        <f>IFERROR(VLOOKUP(K1874,ORDEN_ERI!A:C,3,0),0)</f>
        <v>14</v>
      </c>
      <c r="N1874" s="31">
        <v>26738394</v>
      </c>
    </row>
    <row r="1875" spans="1:14" x14ac:dyDescent="0.25">
      <c r="A1875" s="19">
        <v>800182330</v>
      </c>
      <c r="B1875" s="18" t="s">
        <v>342</v>
      </c>
      <c r="C1875" s="18"/>
      <c r="D1875" s="18" t="s">
        <v>291</v>
      </c>
      <c r="E1875" s="18" t="s">
        <v>343</v>
      </c>
      <c r="F1875" s="18" t="s">
        <v>333</v>
      </c>
      <c r="G1875" s="19">
        <v>2017</v>
      </c>
      <c r="H1875" s="28">
        <v>43100</v>
      </c>
      <c r="I1875" s="18"/>
      <c r="J1875" s="18"/>
      <c r="K1875" s="25" t="s">
        <v>11</v>
      </c>
      <c r="L1875" s="21" t="str">
        <f>IFERROR(VLOOKUP(K1875,ORDEN_ERI!A:C,2,0),0)</f>
        <v>Ganancia (pérdida), antes de impuestos</v>
      </c>
      <c r="M1875" s="21">
        <f>IFERROR(VLOOKUP(K1875,ORDEN_ERI!A:C,3,0),0)</f>
        <v>23</v>
      </c>
      <c r="N1875" s="31">
        <v>11999286</v>
      </c>
    </row>
    <row r="1876" spans="1:14" x14ac:dyDescent="0.25">
      <c r="A1876" s="19">
        <v>800182330</v>
      </c>
      <c r="B1876" s="18" t="s">
        <v>342</v>
      </c>
      <c r="C1876" s="18"/>
      <c r="D1876" s="18" t="s">
        <v>291</v>
      </c>
      <c r="E1876" s="18" t="s">
        <v>343</v>
      </c>
      <c r="F1876" s="18" t="s">
        <v>333</v>
      </c>
      <c r="G1876" s="19">
        <v>2016</v>
      </c>
      <c r="H1876" s="28">
        <v>43100</v>
      </c>
      <c r="I1876" s="18"/>
      <c r="J1876" s="18"/>
      <c r="K1876" s="25" t="s">
        <v>11</v>
      </c>
      <c r="L1876" s="21" t="str">
        <f>IFERROR(VLOOKUP(K1876,ORDEN_ERI!A:C,2,0),0)</f>
        <v>Ganancia (pérdida), antes de impuestos</v>
      </c>
      <c r="M1876" s="21">
        <f>IFERROR(VLOOKUP(K1876,ORDEN_ERI!A:C,3,0),0)</f>
        <v>23</v>
      </c>
      <c r="N1876" s="31">
        <v>12172644</v>
      </c>
    </row>
    <row r="1877" spans="1:14" x14ac:dyDescent="0.25">
      <c r="A1877" s="19">
        <v>800182330</v>
      </c>
      <c r="B1877" s="18" t="s">
        <v>342</v>
      </c>
      <c r="C1877" s="18"/>
      <c r="D1877" s="18" t="s">
        <v>291</v>
      </c>
      <c r="E1877" s="18" t="s">
        <v>343</v>
      </c>
      <c r="F1877" s="18" t="s">
        <v>333</v>
      </c>
      <c r="G1877" s="19">
        <v>2017</v>
      </c>
      <c r="H1877" s="28">
        <v>43100</v>
      </c>
      <c r="I1877" s="18"/>
      <c r="J1877" s="18"/>
      <c r="K1877" s="25" t="s">
        <v>397</v>
      </c>
      <c r="L1877" s="21" t="str">
        <f>IFERROR(VLOOKUP(K1877,ORDEN_ERI!A:C,2,0),0)</f>
        <v>Gasto (ingreso) por impuestos, operaciones continuadas</v>
      </c>
      <c r="M1877" s="21">
        <f>IFERROR(VLOOKUP(K1877,ORDEN_ERI!A:C,3,0),0)</f>
        <v>24</v>
      </c>
      <c r="N1877" s="31">
        <v>5781614</v>
      </c>
    </row>
    <row r="1878" spans="1:14" x14ac:dyDescent="0.25">
      <c r="A1878" s="19">
        <v>800182330</v>
      </c>
      <c r="B1878" s="18" t="s">
        <v>342</v>
      </c>
      <c r="C1878" s="18"/>
      <c r="D1878" s="18" t="s">
        <v>291</v>
      </c>
      <c r="E1878" s="18" t="s">
        <v>343</v>
      </c>
      <c r="F1878" s="18" t="s">
        <v>333</v>
      </c>
      <c r="G1878" s="19">
        <v>2016</v>
      </c>
      <c r="H1878" s="28">
        <v>43100</v>
      </c>
      <c r="I1878" s="18"/>
      <c r="J1878" s="18"/>
      <c r="K1878" s="25" t="s">
        <v>397</v>
      </c>
      <c r="L1878" s="21" t="str">
        <f>IFERROR(VLOOKUP(K1878,ORDEN_ERI!A:C,2,0),0)</f>
        <v>Gasto (ingreso) por impuestos, operaciones continuadas</v>
      </c>
      <c r="M1878" s="21">
        <f>IFERROR(VLOOKUP(K1878,ORDEN_ERI!A:C,3,0),0)</f>
        <v>24</v>
      </c>
      <c r="N1878" s="31">
        <v>4950026</v>
      </c>
    </row>
    <row r="1879" spans="1:14" x14ac:dyDescent="0.25">
      <c r="A1879" s="19">
        <v>800182330</v>
      </c>
      <c r="B1879" s="18" t="s">
        <v>342</v>
      </c>
      <c r="C1879" s="18"/>
      <c r="D1879" s="18" t="s">
        <v>291</v>
      </c>
      <c r="E1879" s="18" t="s">
        <v>343</v>
      </c>
      <c r="F1879" s="18" t="s">
        <v>333</v>
      </c>
      <c r="G1879" s="19">
        <v>2017</v>
      </c>
      <c r="H1879" s="28">
        <v>43100</v>
      </c>
      <c r="I1879" s="18"/>
      <c r="J1879" s="18"/>
      <c r="K1879" s="25" t="s">
        <v>12</v>
      </c>
      <c r="L1879" s="21" t="str">
        <f>IFERROR(VLOOKUP(K1879,ORDEN_ERI!A:C,2,0),0)</f>
        <v>Ganancia (pérdida) operaciones continuadas</v>
      </c>
      <c r="M1879" s="21">
        <f>IFERROR(VLOOKUP(K1879,ORDEN_ERI!A:C,3,0),0)</f>
        <v>26</v>
      </c>
      <c r="N1879" s="31">
        <v>6217672</v>
      </c>
    </row>
    <row r="1880" spans="1:14" x14ac:dyDescent="0.25">
      <c r="A1880" s="19">
        <v>800182330</v>
      </c>
      <c r="B1880" s="18" t="s">
        <v>342</v>
      </c>
      <c r="C1880" s="18"/>
      <c r="D1880" s="18" t="s">
        <v>291</v>
      </c>
      <c r="E1880" s="18" t="s">
        <v>343</v>
      </c>
      <c r="F1880" s="18" t="s">
        <v>333</v>
      </c>
      <c r="G1880" s="19">
        <v>2016</v>
      </c>
      <c r="H1880" s="28">
        <v>43100</v>
      </c>
      <c r="I1880" s="18"/>
      <c r="J1880" s="18"/>
      <c r="K1880" s="25" t="s">
        <v>12</v>
      </c>
      <c r="L1880" s="21" t="str">
        <f>IFERROR(VLOOKUP(K1880,ORDEN_ERI!A:C,2,0),0)</f>
        <v>Ganancia (pérdida) operaciones continuadas</v>
      </c>
      <c r="M1880" s="21">
        <f>IFERROR(VLOOKUP(K1880,ORDEN_ERI!A:C,3,0),0)</f>
        <v>26</v>
      </c>
      <c r="N1880" s="31">
        <v>7222618</v>
      </c>
    </row>
    <row r="1881" spans="1:14" x14ac:dyDescent="0.25">
      <c r="A1881" s="19">
        <v>800182330</v>
      </c>
      <c r="B1881" s="18" t="s">
        <v>342</v>
      </c>
      <c r="C1881" s="18"/>
      <c r="D1881" s="18" t="s">
        <v>291</v>
      </c>
      <c r="E1881" s="18" t="s">
        <v>343</v>
      </c>
      <c r="F1881" s="18" t="s">
        <v>333</v>
      </c>
      <c r="G1881" s="19">
        <v>2017</v>
      </c>
      <c r="H1881" s="28">
        <v>43100</v>
      </c>
      <c r="I1881" s="18"/>
      <c r="J1881" s="18"/>
      <c r="K1881" s="25" t="s">
        <v>13</v>
      </c>
      <c r="L1881" s="21" t="str">
        <f>IFERROR(VLOOKUP(K1881,ORDEN_ERI!A:C,2,0),0)</f>
        <v>Ganancia (pérdida)</v>
      </c>
      <c r="M1881" s="21">
        <f>IFERROR(VLOOKUP(K1881,ORDEN_ERI!A:C,3,0),0)</f>
        <v>28</v>
      </c>
      <c r="N1881" s="31">
        <v>6217672</v>
      </c>
    </row>
    <row r="1882" spans="1:14" x14ac:dyDescent="0.25">
      <c r="A1882" s="19">
        <v>800182330</v>
      </c>
      <c r="B1882" s="18" t="s">
        <v>342</v>
      </c>
      <c r="C1882" s="18"/>
      <c r="D1882" s="18" t="s">
        <v>291</v>
      </c>
      <c r="E1882" s="18" t="s">
        <v>343</v>
      </c>
      <c r="F1882" s="18" t="s">
        <v>333</v>
      </c>
      <c r="G1882" s="19">
        <v>2016</v>
      </c>
      <c r="H1882" s="28">
        <v>43100</v>
      </c>
      <c r="I1882" s="18"/>
      <c r="J1882" s="18"/>
      <c r="K1882" s="25" t="s">
        <v>13</v>
      </c>
      <c r="L1882" s="21" t="str">
        <f>IFERROR(VLOOKUP(K1882,ORDEN_ERI!A:C,2,0),0)</f>
        <v>Ganancia (pérdida)</v>
      </c>
      <c r="M1882" s="21">
        <f>IFERROR(VLOOKUP(K1882,ORDEN_ERI!A:C,3,0),0)</f>
        <v>28</v>
      </c>
      <c r="N1882" s="31">
        <v>7222618</v>
      </c>
    </row>
    <row r="1883" spans="1:14" x14ac:dyDescent="0.25">
      <c r="A1883">
        <v>800173155</v>
      </c>
      <c r="B1883" t="s">
        <v>341</v>
      </c>
      <c r="D1883" t="s">
        <v>222</v>
      </c>
      <c r="E1883" t="s">
        <v>228</v>
      </c>
      <c r="F1883" t="s">
        <v>335</v>
      </c>
      <c r="G1883">
        <v>2015</v>
      </c>
      <c r="H1883" s="16">
        <v>42369</v>
      </c>
      <c r="I1883">
        <v>20160710</v>
      </c>
      <c r="J1883">
        <v>0</v>
      </c>
      <c r="K1883" t="s">
        <v>1</v>
      </c>
      <c r="L1883" s="21" t="str">
        <f>IFERROR(VLOOKUP(K1883,ORDEN_ERI!A:C,2,0),0)</f>
        <v>Ingresos de actividades ordinarias</v>
      </c>
      <c r="M1883" s="21">
        <f>IFERROR(VLOOKUP(K1883,ORDEN_ERI!A:C,3,0),0)</f>
        <v>1</v>
      </c>
      <c r="N1883" s="1">
        <v>112855481</v>
      </c>
    </row>
    <row r="1884" spans="1:14" x14ac:dyDescent="0.25">
      <c r="A1884">
        <v>800185295</v>
      </c>
      <c r="B1884" t="s">
        <v>344</v>
      </c>
      <c r="D1884" t="s">
        <v>222</v>
      </c>
      <c r="E1884" t="s">
        <v>228</v>
      </c>
      <c r="F1884" t="s">
        <v>335</v>
      </c>
      <c r="G1884">
        <v>2015</v>
      </c>
      <c r="H1884" s="16">
        <v>42369</v>
      </c>
      <c r="I1884">
        <v>20160429</v>
      </c>
      <c r="J1884">
        <v>0</v>
      </c>
      <c r="K1884" t="s">
        <v>1</v>
      </c>
      <c r="L1884" s="21" t="str">
        <f>IFERROR(VLOOKUP(K1884,ORDEN_ERI!A:C,2,0),0)</f>
        <v>Ingresos de actividades ordinarias</v>
      </c>
      <c r="M1884" s="21">
        <f>IFERROR(VLOOKUP(K1884,ORDEN_ERI!A:C,3,0),0)</f>
        <v>1</v>
      </c>
      <c r="N1884" s="1">
        <v>762806445</v>
      </c>
    </row>
    <row r="1885" spans="1:14" x14ac:dyDescent="0.25">
      <c r="A1885">
        <v>830023542</v>
      </c>
      <c r="B1885" t="s">
        <v>146</v>
      </c>
      <c r="D1885" t="s">
        <v>230</v>
      </c>
      <c r="E1885" t="s">
        <v>223</v>
      </c>
      <c r="F1885" t="s">
        <v>339</v>
      </c>
      <c r="G1885">
        <v>2015</v>
      </c>
      <c r="H1885" s="16">
        <v>42369</v>
      </c>
      <c r="I1885">
        <v>20160426</v>
      </c>
      <c r="J1885">
        <v>0</v>
      </c>
      <c r="K1885" t="s">
        <v>1</v>
      </c>
      <c r="L1885" s="21" t="str">
        <f>IFERROR(VLOOKUP(K1885,ORDEN_ERI!A:C,2,0),0)</f>
        <v>Ingresos de actividades ordinarias</v>
      </c>
      <c r="M1885" s="21">
        <f>IFERROR(VLOOKUP(K1885,ORDEN_ERI!A:C,3,0),0)</f>
        <v>1</v>
      </c>
      <c r="N1885" s="1">
        <v>264999106</v>
      </c>
    </row>
    <row r="1886" spans="1:14" x14ac:dyDescent="0.25">
      <c r="A1886">
        <v>830058272</v>
      </c>
      <c r="B1886" t="s">
        <v>352</v>
      </c>
      <c r="D1886" t="s">
        <v>230</v>
      </c>
      <c r="E1886" t="s">
        <v>228</v>
      </c>
      <c r="F1886" t="s">
        <v>353</v>
      </c>
      <c r="G1886">
        <v>2015</v>
      </c>
      <c r="H1886" s="16">
        <v>42369</v>
      </c>
      <c r="I1886">
        <v>20160710</v>
      </c>
      <c r="J1886">
        <v>0</v>
      </c>
      <c r="K1886" t="s">
        <v>1</v>
      </c>
      <c r="L1886" s="21" t="str">
        <f>IFERROR(VLOOKUP(K1886,ORDEN_ERI!A:C,2,0),0)</f>
        <v>Ingresos de actividades ordinarias</v>
      </c>
      <c r="M1886" s="21">
        <f>IFERROR(VLOOKUP(K1886,ORDEN_ERI!A:C,3,0),0)</f>
        <v>1</v>
      </c>
      <c r="N1886" s="1">
        <v>121489272</v>
      </c>
    </row>
    <row r="1887" spans="1:14" x14ac:dyDescent="0.25">
      <c r="A1887">
        <v>830124992</v>
      </c>
      <c r="B1887" t="s">
        <v>357</v>
      </c>
      <c r="D1887" t="s">
        <v>230</v>
      </c>
      <c r="E1887" t="s">
        <v>228</v>
      </c>
      <c r="F1887" t="s">
        <v>358</v>
      </c>
      <c r="G1887">
        <v>2015</v>
      </c>
      <c r="H1887" s="16">
        <v>42369</v>
      </c>
      <c r="I1887">
        <v>20160429</v>
      </c>
      <c r="J1887">
        <v>0</v>
      </c>
      <c r="K1887" t="s">
        <v>1</v>
      </c>
      <c r="L1887" s="21" t="str">
        <f>IFERROR(VLOOKUP(K1887,ORDEN_ERI!A:C,2,0),0)</f>
        <v>Ingresos de actividades ordinarias</v>
      </c>
      <c r="M1887" s="21">
        <f>IFERROR(VLOOKUP(K1887,ORDEN_ERI!A:C,3,0),0)</f>
        <v>1</v>
      </c>
      <c r="N1887" s="1">
        <v>3254862</v>
      </c>
    </row>
    <row r="1888" spans="1:14" x14ac:dyDescent="0.25">
      <c r="A1888">
        <v>860000656</v>
      </c>
      <c r="B1888" t="s">
        <v>221</v>
      </c>
      <c r="D1888" t="s">
        <v>222</v>
      </c>
      <c r="E1888" t="s">
        <v>223</v>
      </c>
      <c r="F1888" t="s">
        <v>224</v>
      </c>
      <c r="G1888">
        <v>2015</v>
      </c>
      <c r="H1888" s="16">
        <v>42369</v>
      </c>
      <c r="I1888">
        <v>20160426</v>
      </c>
      <c r="J1888">
        <v>0</v>
      </c>
      <c r="K1888" t="s">
        <v>1</v>
      </c>
      <c r="L1888" s="21" t="str">
        <f>IFERROR(VLOOKUP(K1888,ORDEN_ERI!A:C,2,0),0)</f>
        <v>Ingresos de actividades ordinarias</v>
      </c>
      <c r="M1888" s="21">
        <f>IFERROR(VLOOKUP(K1888,ORDEN_ERI!A:C,3,0),0)</f>
        <v>1</v>
      </c>
      <c r="N1888" s="1">
        <v>183088359</v>
      </c>
    </row>
    <row r="1889" spans="1:14" x14ac:dyDescent="0.25">
      <c r="A1889">
        <v>860002837</v>
      </c>
      <c r="B1889" t="s">
        <v>227</v>
      </c>
      <c r="D1889" t="s">
        <v>222</v>
      </c>
      <c r="E1889" t="s">
        <v>228</v>
      </c>
      <c r="F1889" t="s">
        <v>224</v>
      </c>
      <c r="G1889">
        <v>2015</v>
      </c>
      <c r="H1889" s="16">
        <v>42369</v>
      </c>
      <c r="I1889">
        <v>20160426</v>
      </c>
      <c r="J1889">
        <v>0</v>
      </c>
      <c r="K1889" t="s">
        <v>1</v>
      </c>
      <c r="L1889" s="21" t="str">
        <f>IFERROR(VLOOKUP(K1889,ORDEN_ERI!A:C,2,0),0)</f>
        <v>Ingresos de actividades ordinarias</v>
      </c>
      <c r="M1889" s="21">
        <f>IFERROR(VLOOKUP(K1889,ORDEN_ERI!A:C,3,0),0)</f>
        <v>1</v>
      </c>
      <c r="N1889" s="1">
        <v>49772711</v>
      </c>
    </row>
    <row r="1890" spans="1:14" x14ac:dyDescent="0.25">
      <c r="A1890">
        <v>860035996</v>
      </c>
      <c r="B1890" t="s">
        <v>229</v>
      </c>
      <c r="D1890" t="s">
        <v>230</v>
      </c>
      <c r="E1890" t="s">
        <v>228</v>
      </c>
      <c r="F1890" t="s">
        <v>224</v>
      </c>
      <c r="G1890">
        <v>2015</v>
      </c>
      <c r="H1890" s="16">
        <v>42369</v>
      </c>
      <c r="I1890">
        <v>20160428</v>
      </c>
      <c r="J1890">
        <v>0</v>
      </c>
      <c r="K1890" t="s">
        <v>1</v>
      </c>
      <c r="L1890" s="21" t="str">
        <f>IFERROR(VLOOKUP(K1890,ORDEN_ERI!A:C,2,0),0)</f>
        <v>Ingresos de actividades ordinarias</v>
      </c>
      <c r="M1890" s="21">
        <f>IFERROR(VLOOKUP(K1890,ORDEN_ERI!A:C,3,0),0)</f>
        <v>1</v>
      </c>
      <c r="N1890" s="1">
        <v>100267568</v>
      </c>
    </row>
    <row r="1891" spans="1:14" x14ac:dyDescent="0.25">
      <c r="A1891">
        <v>860058070</v>
      </c>
      <c r="B1891" t="s">
        <v>364</v>
      </c>
      <c r="D1891" t="s">
        <v>222</v>
      </c>
      <c r="E1891" t="s">
        <v>228</v>
      </c>
      <c r="F1891" t="s">
        <v>335</v>
      </c>
      <c r="G1891">
        <v>2015</v>
      </c>
      <c r="H1891" s="16">
        <v>42369</v>
      </c>
      <c r="I1891">
        <v>20160427</v>
      </c>
      <c r="J1891">
        <v>0</v>
      </c>
      <c r="K1891" t="s">
        <v>1</v>
      </c>
      <c r="L1891" s="21" t="str">
        <f>IFERROR(VLOOKUP(K1891,ORDEN_ERI!A:C,2,0),0)</f>
        <v>Ingresos de actividades ordinarias</v>
      </c>
      <c r="M1891" s="21">
        <f>IFERROR(VLOOKUP(K1891,ORDEN_ERI!A:C,3,0),0)</f>
        <v>1</v>
      </c>
      <c r="N1891" s="1">
        <v>459059639</v>
      </c>
    </row>
    <row r="1892" spans="1:14" x14ac:dyDescent="0.25">
      <c r="A1892">
        <v>860059851</v>
      </c>
      <c r="B1892" t="s">
        <v>365</v>
      </c>
      <c r="D1892" t="s">
        <v>222</v>
      </c>
      <c r="E1892" t="s">
        <v>228</v>
      </c>
      <c r="F1892" t="s">
        <v>224</v>
      </c>
      <c r="G1892">
        <v>2015</v>
      </c>
      <c r="H1892" s="16">
        <v>42369</v>
      </c>
      <c r="I1892">
        <v>20160729</v>
      </c>
      <c r="J1892">
        <v>-1</v>
      </c>
      <c r="K1892" t="s">
        <v>1</v>
      </c>
      <c r="L1892" s="21" t="str">
        <f>IFERROR(VLOOKUP(K1892,ORDEN_ERI!A:C,2,0),0)</f>
        <v>Ingresos de actividades ordinarias</v>
      </c>
      <c r="M1892" s="21">
        <f>IFERROR(VLOOKUP(K1892,ORDEN_ERI!A:C,3,0),0)</f>
        <v>1</v>
      </c>
      <c r="N1892" s="1">
        <v>130303884</v>
      </c>
    </row>
    <row r="1893" spans="1:14" x14ac:dyDescent="0.25">
      <c r="A1893">
        <v>860510628</v>
      </c>
      <c r="B1893" t="s">
        <v>373</v>
      </c>
      <c r="D1893" t="s">
        <v>230</v>
      </c>
      <c r="E1893" t="s">
        <v>228</v>
      </c>
      <c r="F1893" t="s">
        <v>353</v>
      </c>
      <c r="G1893">
        <v>2015</v>
      </c>
      <c r="H1893" s="16">
        <v>42369</v>
      </c>
      <c r="I1893">
        <v>20160729</v>
      </c>
      <c r="J1893">
        <v>-1</v>
      </c>
      <c r="K1893" t="s">
        <v>1</v>
      </c>
      <c r="L1893" s="21" t="str">
        <f>IFERROR(VLOOKUP(K1893,ORDEN_ERI!A:C,2,0),0)</f>
        <v>Ingresos de actividades ordinarias</v>
      </c>
      <c r="M1893" s="21">
        <f>IFERROR(VLOOKUP(K1893,ORDEN_ERI!A:C,3,0),0)</f>
        <v>1</v>
      </c>
      <c r="N1893" s="1">
        <v>62626594</v>
      </c>
    </row>
    <row r="1894" spans="1:14" x14ac:dyDescent="0.25">
      <c r="A1894">
        <v>860515523</v>
      </c>
      <c r="B1894" t="s">
        <v>231</v>
      </c>
      <c r="D1894" t="s">
        <v>230</v>
      </c>
      <c r="E1894" t="s">
        <v>228</v>
      </c>
      <c r="F1894" t="s">
        <v>224</v>
      </c>
      <c r="G1894">
        <v>2015</v>
      </c>
      <c r="H1894" s="16">
        <v>42369</v>
      </c>
      <c r="I1894">
        <v>20160429</v>
      </c>
      <c r="J1894">
        <v>0</v>
      </c>
      <c r="K1894" t="s">
        <v>1</v>
      </c>
      <c r="L1894" s="21" t="str">
        <f>IFERROR(VLOOKUP(K1894,ORDEN_ERI!A:C,2,0),0)</f>
        <v>Ingresos de actividades ordinarias</v>
      </c>
      <c r="M1894" s="21">
        <f>IFERROR(VLOOKUP(K1894,ORDEN_ERI!A:C,3,0),0)</f>
        <v>1</v>
      </c>
      <c r="N1894" s="1">
        <v>9169510</v>
      </c>
    </row>
    <row r="1895" spans="1:14" x14ac:dyDescent="0.25">
      <c r="A1895">
        <v>890903035</v>
      </c>
      <c r="B1895" t="s">
        <v>369</v>
      </c>
      <c r="D1895" t="s">
        <v>230</v>
      </c>
      <c r="E1895" t="s">
        <v>228</v>
      </c>
      <c r="F1895" t="s">
        <v>339</v>
      </c>
      <c r="G1895">
        <v>2015</v>
      </c>
      <c r="H1895" s="16">
        <v>42369</v>
      </c>
      <c r="I1895">
        <v>20160426</v>
      </c>
      <c r="J1895">
        <v>0</v>
      </c>
      <c r="K1895" t="s">
        <v>1</v>
      </c>
      <c r="L1895" s="21" t="str">
        <f>IFERROR(VLOOKUP(K1895,ORDEN_ERI!A:C,2,0),0)</f>
        <v>Ingresos de actividades ordinarias</v>
      </c>
      <c r="M1895" s="21">
        <f>IFERROR(VLOOKUP(K1895,ORDEN_ERI!A:C,3,0),0)</f>
        <v>1</v>
      </c>
      <c r="N1895" s="1">
        <v>306701012</v>
      </c>
    </row>
    <row r="1896" spans="1:14" x14ac:dyDescent="0.25">
      <c r="A1896">
        <v>890903055</v>
      </c>
      <c r="B1896" t="s">
        <v>232</v>
      </c>
      <c r="D1896" t="s">
        <v>222</v>
      </c>
      <c r="E1896" t="s">
        <v>223</v>
      </c>
      <c r="F1896" t="s">
        <v>224</v>
      </c>
      <c r="G1896">
        <v>2015</v>
      </c>
      <c r="H1896" s="16">
        <v>42369</v>
      </c>
      <c r="I1896">
        <v>20160729</v>
      </c>
      <c r="J1896">
        <v>-1</v>
      </c>
      <c r="K1896" t="s">
        <v>1</v>
      </c>
      <c r="L1896" s="21" t="str">
        <f>IFERROR(VLOOKUP(K1896,ORDEN_ERI!A:C,2,0),0)</f>
        <v>Ingresos de actividades ordinarias</v>
      </c>
      <c r="M1896" s="21">
        <f>IFERROR(VLOOKUP(K1896,ORDEN_ERI!A:C,3,0),0)</f>
        <v>1</v>
      </c>
      <c r="N1896" s="1">
        <v>106496000</v>
      </c>
    </row>
    <row r="1897" spans="1:14" x14ac:dyDescent="0.25">
      <c r="A1897">
        <v>890905022</v>
      </c>
      <c r="B1897" t="s">
        <v>370</v>
      </c>
      <c r="D1897" t="s">
        <v>230</v>
      </c>
      <c r="E1897" t="s">
        <v>223</v>
      </c>
      <c r="F1897" t="s">
        <v>360</v>
      </c>
      <c r="G1897">
        <v>2015</v>
      </c>
      <c r="H1897" s="16">
        <v>42369</v>
      </c>
      <c r="I1897">
        <v>20160802</v>
      </c>
      <c r="J1897">
        <v>0</v>
      </c>
      <c r="K1897" t="s">
        <v>1</v>
      </c>
      <c r="L1897" s="21" t="str">
        <f>IFERROR(VLOOKUP(K1897,ORDEN_ERI!A:C,2,0),0)</f>
        <v>Ingresos de actividades ordinarias</v>
      </c>
      <c r="M1897" s="21">
        <f>IFERROR(VLOOKUP(K1897,ORDEN_ERI!A:C,3,0),0)</f>
        <v>1</v>
      </c>
      <c r="N1897" s="1">
        <v>170286509</v>
      </c>
    </row>
    <row r="1898" spans="1:14" x14ac:dyDescent="0.25">
      <c r="A1898">
        <v>890908901</v>
      </c>
      <c r="B1898" t="s">
        <v>372</v>
      </c>
      <c r="D1898" t="s">
        <v>222</v>
      </c>
      <c r="E1898" t="s">
        <v>223</v>
      </c>
      <c r="F1898" t="s">
        <v>339</v>
      </c>
      <c r="G1898">
        <v>2015</v>
      </c>
      <c r="H1898" s="16">
        <v>42369</v>
      </c>
      <c r="I1898">
        <v>20160426</v>
      </c>
      <c r="J1898">
        <v>0</v>
      </c>
      <c r="K1898" t="s">
        <v>1</v>
      </c>
      <c r="L1898" s="21" t="str">
        <f>IFERROR(VLOOKUP(K1898,ORDEN_ERI!A:C,2,0),0)</f>
        <v>Ingresos de actividades ordinarias</v>
      </c>
      <c r="M1898" s="21">
        <f>IFERROR(VLOOKUP(K1898,ORDEN_ERI!A:C,3,0),0)</f>
        <v>1</v>
      </c>
      <c r="N1898" s="1">
        <v>64723879</v>
      </c>
    </row>
    <row r="1899" spans="1:14" x14ac:dyDescent="0.25">
      <c r="A1899">
        <v>890939355</v>
      </c>
      <c r="B1899" t="s">
        <v>35</v>
      </c>
      <c r="D1899" t="s">
        <v>222</v>
      </c>
      <c r="E1899" t="s">
        <v>223</v>
      </c>
      <c r="F1899" t="s">
        <v>335</v>
      </c>
      <c r="G1899">
        <v>2015</v>
      </c>
      <c r="H1899" s="16">
        <v>42369</v>
      </c>
      <c r="I1899">
        <v>20160427</v>
      </c>
      <c r="J1899">
        <v>0</v>
      </c>
      <c r="K1899" t="s">
        <v>1</v>
      </c>
      <c r="L1899" s="21" t="str">
        <f>IFERROR(VLOOKUP(K1899,ORDEN_ERI!A:C,2,0),0)</f>
        <v>Ingresos de actividades ordinarias</v>
      </c>
      <c r="M1899" s="21">
        <f>IFERROR(VLOOKUP(K1899,ORDEN_ERI!A:C,3,0),0)</f>
        <v>1</v>
      </c>
      <c r="N1899" s="1">
        <v>5577905</v>
      </c>
    </row>
    <row r="1900" spans="1:14" x14ac:dyDescent="0.25">
      <c r="A1900">
        <v>900018975</v>
      </c>
      <c r="B1900" t="s">
        <v>376</v>
      </c>
      <c r="D1900" t="s">
        <v>230</v>
      </c>
      <c r="E1900" t="s">
        <v>299</v>
      </c>
      <c r="F1900" t="s">
        <v>333</v>
      </c>
      <c r="G1900">
        <v>2015</v>
      </c>
      <c r="H1900" s="16">
        <v>42369</v>
      </c>
      <c r="I1900">
        <v>20160428</v>
      </c>
      <c r="J1900">
        <v>0</v>
      </c>
      <c r="K1900" t="s">
        <v>1</v>
      </c>
      <c r="L1900" s="21" t="str">
        <f>IFERROR(VLOOKUP(K1900,ORDEN_ERI!A:C,2,0),0)</f>
        <v>Ingresos de actividades ordinarias</v>
      </c>
      <c r="M1900" s="21">
        <f>IFERROR(VLOOKUP(K1900,ORDEN_ERI!A:C,3,0),0)</f>
        <v>1</v>
      </c>
      <c r="N1900" s="1">
        <v>203414925</v>
      </c>
    </row>
    <row r="1901" spans="1:14" x14ac:dyDescent="0.25">
      <c r="A1901">
        <v>900190385</v>
      </c>
      <c r="B1901" t="s">
        <v>380</v>
      </c>
      <c r="D1901" t="s">
        <v>230</v>
      </c>
      <c r="E1901" t="s">
        <v>351</v>
      </c>
      <c r="F1901" t="s">
        <v>339</v>
      </c>
      <c r="G1901">
        <v>2015</v>
      </c>
      <c r="H1901" s="16">
        <v>42369</v>
      </c>
      <c r="I1901">
        <v>20160429</v>
      </c>
      <c r="J1901">
        <v>0</v>
      </c>
      <c r="K1901" t="s">
        <v>1</v>
      </c>
      <c r="L1901" s="21" t="str">
        <f>IFERROR(VLOOKUP(K1901,ORDEN_ERI!A:C,2,0),0)</f>
        <v>Ingresos de actividades ordinarias</v>
      </c>
      <c r="M1901" s="21">
        <f>IFERROR(VLOOKUP(K1901,ORDEN_ERI!A:C,3,0),0)</f>
        <v>1</v>
      </c>
      <c r="N1901" s="1">
        <v>445084571</v>
      </c>
    </row>
    <row r="1902" spans="1:14" x14ac:dyDescent="0.25">
      <c r="A1902">
        <v>900192242</v>
      </c>
      <c r="B1902" t="s">
        <v>381</v>
      </c>
      <c r="D1902" t="s">
        <v>222</v>
      </c>
      <c r="E1902" t="s">
        <v>228</v>
      </c>
      <c r="F1902" t="s">
        <v>333</v>
      </c>
      <c r="G1902" t="s">
        <v>398</v>
      </c>
      <c r="H1902" s="16">
        <v>42185</v>
      </c>
      <c r="I1902">
        <v>20160428</v>
      </c>
      <c r="J1902">
        <v>0</v>
      </c>
      <c r="K1902" t="s">
        <v>1</v>
      </c>
      <c r="L1902" s="21" t="str">
        <f>IFERROR(VLOOKUP(K1902,ORDEN_ERI!A:C,2,0),0)</f>
        <v>Ingresos de actividades ordinarias</v>
      </c>
      <c r="M1902" s="21">
        <f>IFERROR(VLOOKUP(K1902,ORDEN_ERI!A:C,3,0),0)</f>
        <v>1</v>
      </c>
      <c r="N1902" s="1">
        <v>131659120</v>
      </c>
    </row>
    <row r="1903" spans="1:14" x14ac:dyDescent="0.25">
      <c r="A1903">
        <v>900192242</v>
      </c>
      <c r="B1903" t="s">
        <v>381</v>
      </c>
      <c r="D1903" t="s">
        <v>222</v>
      </c>
      <c r="E1903" t="s">
        <v>228</v>
      </c>
      <c r="F1903" t="s">
        <v>333</v>
      </c>
      <c r="G1903" t="s">
        <v>399</v>
      </c>
      <c r="H1903" s="16">
        <v>42369</v>
      </c>
      <c r="I1903">
        <v>20160427</v>
      </c>
      <c r="J1903">
        <v>0</v>
      </c>
      <c r="K1903" t="s">
        <v>1</v>
      </c>
      <c r="L1903" s="21" t="str">
        <f>IFERROR(VLOOKUP(K1903,ORDEN_ERI!A:C,2,0),0)</f>
        <v>Ingresos de actividades ordinarias</v>
      </c>
      <c r="M1903" s="21">
        <f>IFERROR(VLOOKUP(K1903,ORDEN_ERI!A:C,3,0),0)</f>
        <v>1</v>
      </c>
      <c r="N1903" s="1">
        <v>139577635</v>
      </c>
    </row>
    <row r="1904" spans="1:14" x14ac:dyDescent="0.25">
      <c r="A1904">
        <v>900205547</v>
      </c>
      <c r="B1904" t="s">
        <v>233</v>
      </c>
      <c r="D1904" t="s">
        <v>230</v>
      </c>
      <c r="E1904" t="s">
        <v>228</v>
      </c>
      <c r="F1904" t="s">
        <v>224</v>
      </c>
      <c r="G1904">
        <v>2015</v>
      </c>
      <c r="H1904" s="16">
        <v>42369</v>
      </c>
      <c r="I1904">
        <v>20160710</v>
      </c>
      <c r="J1904">
        <v>0</v>
      </c>
      <c r="K1904" t="s">
        <v>1</v>
      </c>
      <c r="L1904" s="21" t="str">
        <f>IFERROR(VLOOKUP(K1904,ORDEN_ERI!A:C,2,0),0)</f>
        <v>Ingresos de actividades ordinarias</v>
      </c>
      <c r="M1904" s="21">
        <f>IFERROR(VLOOKUP(K1904,ORDEN_ERI!A:C,3,0),0)</f>
        <v>1</v>
      </c>
      <c r="N1904" s="1">
        <v>5965502</v>
      </c>
    </row>
    <row r="1905" spans="1:14" x14ac:dyDescent="0.25">
      <c r="A1905">
        <v>900378893</v>
      </c>
      <c r="B1905" t="s">
        <v>386</v>
      </c>
      <c r="D1905" t="s">
        <v>230</v>
      </c>
      <c r="E1905" t="s">
        <v>228</v>
      </c>
      <c r="F1905" t="s">
        <v>335</v>
      </c>
      <c r="G1905">
        <v>2015</v>
      </c>
      <c r="H1905" s="16">
        <v>42369</v>
      </c>
      <c r="I1905">
        <v>20160729</v>
      </c>
      <c r="J1905">
        <v>-1</v>
      </c>
      <c r="K1905" t="s">
        <v>1</v>
      </c>
      <c r="L1905" s="21" t="str">
        <f>IFERROR(VLOOKUP(K1905,ORDEN_ERI!A:C,2,0),0)</f>
        <v>Ingresos de actividades ordinarias</v>
      </c>
      <c r="M1905" s="21">
        <f>IFERROR(VLOOKUP(K1905,ORDEN_ERI!A:C,3,0),0)</f>
        <v>1</v>
      </c>
      <c r="N1905" s="1">
        <v>307244359</v>
      </c>
    </row>
    <row r="1906" spans="1:14" x14ac:dyDescent="0.25">
      <c r="A1906">
        <v>900390238</v>
      </c>
      <c r="B1906" t="s">
        <v>177</v>
      </c>
      <c r="D1906" t="s">
        <v>230</v>
      </c>
      <c r="E1906" t="s">
        <v>228</v>
      </c>
      <c r="F1906" t="s">
        <v>333</v>
      </c>
      <c r="G1906" t="s">
        <v>398</v>
      </c>
      <c r="H1906" s="16">
        <v>42185</v>
      </c>
      <c r="I1906">
        <v>20160421</v>
      </c>
      <c r="J1906">
        <v>0</v>
      </c>
      <c r="K1906" t="s">
        <v>1</v>
      </c>
      <c r="L1906" s="21" t="str">
        <f>IFERROR(VLOOKUP(K1906,ORDEN_ERI!A:C,2,0),0)</f>
        <v>Ingresos de actividades ordinarias</v>
      </c>
      <c r="M1906" s="21">
        <f>IFERROR(VLOOKUP(K1906,ORDEN_ERI!A:C,3,0),0)</f>
        <v>1</v>
      </c>
      <c r="N1906" s="1">
        <v>167416966</v>
      </c>
    </row>
    <row r="1907" spans="1:14" x14ac:dyDescent="0.25">
      <c r="A1907">
        <v>900390238</v>
      </c>
      <c r="B1907" t="s">
        <v>177</v>
      </c>
      <c r="D1907" t="s">
        <v>230</v>
      </c>
      <c r="E1907" t="s">
        <v>228</v>
      </c>
      <c r="F1907" t="s">
        <v>333</v>
      </c>
      <c r="G1907" t="s">
        <v>399</v>
      </c>
      <c r="H1907" s="16">
        <v>42369</v>
      </c>
      <c r="I1907">
        <v>20160421</v>
      </c>
      <c r="J1907">
        <v>0</v>
      </c>
      <c r="K1907" t="s">
        <v>1</v>
      </c>
      <c r="L1907" s="21" t="str">
        <f>IFERROR(VLOOKUP(K1907,ORDEN_ERI!A:C,2,0),0)</f>
        <v>Ingresos de actividades ordinarias</v>
      </c>
      <c r="M1907" s="21">
        <f>IFERROR(VLOOKUP(K1907,ORDEN_ERI!A:C,3,0),0)</f>
        <v>1</v>
      </c>
      <c r="N1907" s="1">
        <v>213786800</v>
      </c>
    </row>
    <row r="1908" spans="1:14" x14ac:dyDescent="0.25">
      <c r="A1908">
        <v>800173155</v>
      </c>
      <c r="B1908" t="s">
        <v>341</v>
      </c>
      <c r="D1908" t="s">
        <v>222</v>
      </c>
      <c r="E1908" t="s">
        <v>228</v>
      </c>
      <c r="F1908" t="s">
        <v>335</v>
      </c>
      <c r="G1908">
        <v>2015</v>
      </c>
      <c r="H1908" s="16">
        <v>42369</v>
      </c>
      <c r="I1908">
        <v>20160710</v>
      </c>
      <c r="J1908">
        <v>0</v>
      </c>
      <c r="K1908" t="s">
        <v>2</v>
      </c>
      <c r="L1908" s="21" t="str">
        <f>IFERROR(VLOOKUP(K1908,ORDEN_ERI!A:C,2,0),0)</f>
        <v>Costo de ventas</v>
      </c>
      <c r="M1908" s="21">
        <f>IFERROR(VLOOKUP(K1908,ORDEN_ERI!A:C,3,0),0)</f>
        <v>2</v>
      </c>
      <c r="N1908" s="1">
        <v>22462313</v>
      </c>
    </row>
    <row r="1909" spans="1:14" x14ac:dyDescent="0.25">
      <c r="A1909">
        <v>800185295</v>
      </c>
      <c r="B1909" t="s">
        <v>344</v>
      </c>
      <c r="D1909" t="s">
        <v>222</v>
      </c>
      <c r="E1909" t="s">
        <v>228</v>
      </c>
      <c r="F1909" t="s">
        <v>335</v>
      </c>
      <c r="G1909">
        <v>2015</v>
      </c>
      <c r="H1909" s="16">
        <v>42369</v>
      </c>
      <c r="I1909">
        <v>20160429</v>
      </c>
      <c r="J1909">
        <v>0</v>
      </c>
      <c r="K1909" t="s">
        <v>2</v>
      </c>
      <c r="L1909" s="21" t="str">
        <f>IFERROR(VLOOKUP(K1909,ORDEN_ERI!A:C,2,0),0)</f>
        <v>Costo de ventas</v>
      </c>
      <c r="M1909" s="21">
        <f>IFERROR(VLOOKUP(K1909,ORDEN_ERI!A:C,3,0),0)</f>
        <v>2</v>
      </c>
      <c r="N1909" s="1">
        <v>651899801</v>
      </c>
    </row>
    <row r="1910" spans="1:14" x14ac:dyDescent="0.25">
      <c r="A1910">
        <v>830023542</v>
      </c>
      <c r="B1910" t="s">
        <v>146</v>
      </c>
      <c r="D1910" t="s">
        <v>230</v>
      </c>
      <c r="E1910" t="s">
        <v>223</v>
      </c>
      <c r="F1910" t="s">
        <v>339</v>
      </c>
      <c r="G1910">
        <v>2015</v>
      </c>
      <c r="H1910" s="16">
        <v>42369</v>
      </c>
      <c r="I1910">
        <v>20160426</v>
      </c>
      <c r="J1910">
        <v>0</v>
      </c>
      <c r="K1910" t="s">
        <v>2</v>
      </c>
      <c r="L1910" s="21" t="str">
        <f>IFERROR(VLOOKUP(K1910,ORDEN_ERI!A:C,2,0),0)</f>
        <v>Costo de ventas</v>
      </c>
      <c r="M1910" s="21">
        <f>IFERROR(VLOOKUP(K1910,ORDEN_ERI!A:C,3,0),0)</f>
        <v>2</v>
      </c>
      <c r="N1910" s="1">
        <v>225941544</v>
      </c>
    </row>
    <row r="1911" spans="1:14" x14ac:dyDescent="0.25">
      <c r="A1911">
        <v>830058272</v>
      </c>
      <c r="B1911" t="s">
        <v>352</v>
      </c>
      <c r="D1911" t="s">
        <v>230</v>
      </c>
      <c r="E1911" t="s">
        <v>228</v>
      </c>
      <c r="F1911" t="s">
        <v>353</v>
      </c>
      <c r="G1911">
        <v>2015</v>
      </c>
      <c r="H1911" s="16">
        <v>42369</v>
      </c>
      <c r="I1911">
        <v>20160710</v>
      </c>
      <c r="J1911">
        <v>0</v>
      </c>
      <c r="K1911" t="s">
        <v>2</v>
      </c>
      <c r="L1911" s="21" t="str">
        <f>IFERROR(VLOOKUP(K1911,ORDEN_ERI!A:C,2,0),0)</f>
        <v>Costo de ventas</v>
      </c>
      <c r="M1911" s="21">
        <f>IFERROR(VLOOKUP(K1911,ORDEN_ERI!A:C,3,0),0)</f>
        <v>2</v>
      </c>
      <c r="N1911" s="1">
        <v>111287575</v>
      </c>
    </row>
    <row r="1912" spans="1:14" x14ac:dyDescent="0.25">
      <c r="A1912">
        <v>830124992</v>
      </c>
      <c r="B1912" t="s">
        <v>357</v>
      </c>
      <c r="D1912" t="s">
        <v>230</v>
      </c>
      <c r="E1912" t="s">
        <v>228</v>
      </c>
      <c r="F1912" t="s">
        <v>358</v>
      </c>
      <c r="G1912">
        <v>2015</v>
      </c>
      <c r="H1912" s="16">
        <v>42369</v>
      </c>
      <c r="I1912">
        <v>20160429</v>
      </c>
      <c r="J1912">
        <v>0</v>
      </c>
      <c r="K1912" t="s">
        <v>2</v>
      </c>
      <c r="L1912" s="21" t="str">
        <f>IFERROR(VLOOKUP(K1912,ORDEN_ERI!A:C,2,0),0)</f>
        <v>Costo de ventas</v>
      </c>
      <c r="M1912" s="21">
        <f>IFERROR(VLOOKUP(K1912,ORDEN_ERI!A:C,3,0),0)</f>
        <v>2</v>
      </c>
      <c r="N1912" s="1">
        <v>2297979</v>
      </c>
    </row>
    <row r="1913" spans="1:14" x14ac:dyDescent="0.25">
      <c r="A1913">
        <v>860000656</v>
      </c>
      <c r="B1913" t="s">
        <v>221</v>
      </c>
      <c r="D1913" t="s">
        <v>222</v>
      </c>
      <c r="E1913" t="s">
        <v>223</v>
      </c>
      <c r="F1913" t="s">
        <v>224</v>
      </c>
      <c r="G1913">
        <v>2015</v>
      </c>
      <c r="H1913" s="16">
        <v>42369</v>
      </c>
      <c r="I1913">
        <v>20160426</v>
      </c>
      <c r="J1913">
        <v>0</v>
      </c>
      <c r="K1913" t="s">
        <v>2</v>
      </c>
      <c r="L1913" s="21" t="str">
        <f>IFERROR(VLOOKUP(K1913,ORDEN_ERI!A:C,2,0),0)</f>
        <v>Costo de ventas</v>
      </c>
      <c r="M1913" s="21">
        <f>IFERROR(VLOOKUP(K1913,ORDEN_ERI!A:C,3,0),0)</f>
        <v>2</v>
      </c>
      <c r="N1913" s="1">
        <v>142827145</v>
      </c>
    </row>
    <row r="1914" spans="1:14" x14ac:dyDescent="0.25">
      <c r="A1914">
        <v>860002837</v>
      </c>
      <c r="B1914" t="s">
        <v>227</v>
      </c>
      <c r="D1914" t="s">
        <v>222</v>
      </c>
      <c r="E1914" t="s">
        <v>228</v>
      </c>
      <c r="F1914" t="s">
        <v>224</v>
      </c>
      <c r="G1914">
        <v>2015</v>
      </c>
      <c r="H1914" s="16">
        <v>42369</v>
      </c>
      <c r="I1914">
        <v>20160426</v>
      </c>
      <c r="J1914">
        <v>0</v>
      </c>
      <c r="K1914" t="s">
        <v>2</v>
      </c>
      <c r="L1914" s="21" t="str">
        <f>IFERROR(VLOOKUP(K1914,ORDEN_ERI!A:C,2,0),0)</f>
        <v>Costo de ventas</v>
      </c>
      <c r="M1914" s="21">
        <f>IFERROR(VLOOKUP(K1914,ORDEN_ERI!A:C,3,0),0)</f>
        <v>2</v>
      </c>
      <c r="N1914" s="1">
        <v>38885225</v>
      </c>
    </row>
    <row r="1915" spans="1:14" x14ac:dyDescent="0.25">
      <c r="A1915">
        <v>860035996</v>
      </c>
      <c r="B1915" t="s">
        <v>229</v>
      </c>
      <c r="D1915" t="s">
        <v>230</v>
      </c>
      <c r="E1915" t="s">
        <v>228</v>
      </c>
      <c r="F1915" t="s">
        <v>224</v>
      </c>
      <c r="G1915">
        <v>2015</v>
      </c>
      <c r="H1915" s="16">
        <v>42369</v>
      </c>
      <c r="I1915">
        <v>20160428</v>
      </c>
      <c r="J1915">
        <v>0</v>
      </c>
      <c r="K1915" t="s">
        <v>2</v>
      </c>
      <c r="L1915" s="21" t="str">
        <f>IFERROR(VLOOKUP(K1915,ORDEN_ERI!A:C,2,0),0)</f>
        <v>Costo de ventas</v>
      </c>
      <c r="M1915" s="21">
        <f>IFERROR(VLOOKUP(K1915,ORDEN_ERI!A:C,3,0),0)</f>
        <v>2</v>
      </c>
      <c r="N1915" s="1">
        <v>82484051</v>
      </c>
    </row>
    <row r="1916" spans="1:14" x14ac:dyDescent="0.25">
      <c r="A1916">
        <v>860058070</v>
      </c>
      <c r="B1916" t="s">
        <v>364</v>
      </c>
      <c r="D1916" t="s">
        <v>222</v>
      </c>
      <c r="E1916" t="s">
        <v>228</v>
      </c>
      <c r="F1916" t="s">
        <v>335</v>
      </c>
      <c r="G1916">
        <v>2015</v>
      </c>
      <c r="H1916" s="16">
        <v>42369</v>
      </c>
      <c r="I1916">
        <v>20160427</v>
      </c>
      <c r="J1916">
        <v>0</v>
      </c>
      <c r="K1916" t="s">
        <v>2</v>
      </c>
      <c r="L1916" s="21" t="str">
        <f>IFERROR(VLOOKUP(K1916,ORDEN_ERI!A:C,2,0),0)</f>
        <v>Costo de ventas</v>
      </c>
      <c r="M1916" s="21">
        <f>IFERROR(VLOOKUP(K1916,ORDEN_ERI!A:C,3,0),0)</f>
        <v>2</v>
      </c>
      <c r="N1916" s="1">
        <v>299732717</v>
      </c>
    </row>
    <row r="1917" spans="1:14" x14ac:dyDescent="0.25">
      <c r="A1917">
        <v>860059851</v>
      </c>
      <c r="B1917" t="s">
        <v>365</v>
      </c>
      <c r="D1917" t="s">
        <v>222</v>
      </c>
      <c r="E1917" t="s">
        <v>228</v>
      </c>
      <c r="F1917" t="s">
        <v>224</v>
      </c>
      <c r="G1917">
        <v>2015</v>
      </c>
      <c r="H1917" s="16">
        <v>42369</v>
      </c>
      <c r="I1917">
        <v>20160729</v>
      </c>
      <c r="J1917">
        <v>-1</v>
      </c>
      <c r="K1917" t="s">
        <v>2</v>
      </c>
      <c r="L1917" s="21" t="str">
        <f>IFERROR(VLOOKUP(K1917,ORDEN_ERI!A:C,2,0),0)</f>
        <v>Costo de ventas</v>
      </c>
      <c r="M1917" s="21">
        <f>IFERROR(VLOOKUP(K1917,ORDEN_ERI!A:C,3,0),0)</f>
        <v>2</v>
      </c>
      <c r="N1917" s="1">
        <v>109331340</v>
      </c>
    </row>
    <row r="1918" spans="1:14" x14ac:dyDescent="0.25">
      <c r="A1918">
        <v>860510628</v>
      </c>
      <c r="B1918" t="s">
        <v>373</v>
      </c>
      <c r="D1918" t="s">
        <v>230</v>
      </c>
      <c r="E1918" t="s">
        <v>228</v>
      </c>
      <c r="F1918" t="s">
        <v>353</v>
      </c>
      <c r="G1918">
        <v>2015</v>
      </c>
      <c r="H1918" s="16">
        <v>42369</v>
      </c>
      <c r="I1918">
        <v>20160729</v>
      </c>
      <c r="J1918">
        <v>-1</v>
      </c>
      <c r="K1918" t="s">
        <v>2</v>
      </c>
      <c r="L1918" s="21" t="str">
        <f>IFERROR(VLOOKUP(K1918,ORDEN_ERI!A:C,2,0),0)</f>
        <v>Costo de ventas</v>
      </c>
      <c r="M1918" s="21">
        <f>IFERROR(VLOOKUP(K1918,ORDEN_ERI!A:C,3,0),0)</f>
        <v>2</v>
      </c>
      <c r="N1918" s="1">
        <v>38676241</v>
      </c>
    </row>
    <row r="1919" spans="1:14" x14ac:dyDescent="0.25">
      <c r="A1919">
        <v>860515523</v>
      </c>
      <c r="B1919" t="s">
        <v>231</v>
      </c>
      <c r="D1919" t="s">
        <v>230</v>
      </c>
      <c r="E1919" t="s">
        <v>228</v>
      </c>
      <c r="F1919" t="s">
        <v>224</v>
      </c>
      <c r="G1919">
        <v>2015</v>
      </c>
      <c r="H1919" s="16">
        <v>42369</v>
      </c>
      <c r="I1919">
        <v>20160429</v>
      </c>
      <c r="J1919">
        <v>0</v>
      </c>
      <c r="K1919" t="s">
        <v>2</v>
      </c>
      <c r="L1919" s="21" t="str">
        <f>IFERROR(VLOOKUP(K1919,ORDEN_ERI!A:C,2,0),0)</f>
        <v>Costo de ventas</v>
      </c>
      <c r="M1919" s="21">
        <f>IFERROR(VLOOKUP(K1919,ORDEN_ERI!A:C,3,0),0)</f>
        <v>2</v>
      </c>
      <c r="N1919" s="1">
        <v>1144002</v>
      </c>
    </row>
    <row r="1920" spans="1:14" x14ac:dyDescent="0.25">
      <c r="A1920">
        <v>890903035</v>
      </c>
      <c r="B1920" t="s">
        <v>369</v>
      </c>
      <c r="D1920" t="s">
        <v>230</v>
      </c>
      <c r="E1920" t="s">
        <v>228</v>
      </c>
      <c r="F1920" t="s">
        <v>339</v>
      </c>
      <c r="G1920">
        <v>2015</v>
      </c>
      <c r="H1920" s="16">
        <v>42369</v>
      </c>
      <c r="I1920">
        <v>20160426</v>
      </c>
      <c r="J1920">
        <v>0</v>
      </c>
      <c r="K1920" t="s">
        <v>2</v>
      </c>
      <c r="L1920" s="21" t="str">
        <f>IFERROR(VLOOKUP(K1920,ORDEN_ERI!A:C,2,0),0)</f>
        <v>Costo de ventas</v>
      </c>
      <c r="M1920" s="21">
        <f>IFERROR(VLOOKUP(K1920,ORDEN_ERI!A:C,3,0),0)</f>
        <v>2</v>
      </c>
      <c r="N1920" s="1">
        <v>258920386</v>
      </c>
    </row>
    <row r="1921" spans="1:14" x14ac:dyDescent="0.25">
      <c r="A1921">
        <v>890903055</v>
      </c>
      <c r="B1921" t="s">
        <v>232</v>
      </c>
      <c r="D1921" t="s">
        <v>222</v>
      </c>
      <c r="E1921" t="s">
        <v>223</v>
      </c>
      <c r="F1921" t="s">
        <v>224</v>
      </c>
      <c r="G1921">
        <v>2015</v>
      </c>
      <c r="H1921" s="16">
        <v>42369</v>
      </c>
      <c r="I1921">
        <v>20160729</v>
      </c>
      <c r="J1921">
        <v>-1</v>
      </c>
      <c r="K1921" t="s">
        <v>2</v>
      </c>
      <c r="L1921" s="21" t="str">
        <f>IFERROR(VLOOKUP(K1921,ORDEN_ERI!A:C,2,0),0)</f>
        <v>Costo de ventas</v>
      </c>
      <c r="M1921" s="21">
        <f>IFERROR(VLOOKUP(K1921,ORDEN_ERI!A:C,3,0),0)</f>
        <v>2</v>
      </c>
      <c r="N1921" s="1">
        <v>89337501</v>
      </c>
    </row>
    <row r="1922" spans="1:14" x14ac:dyDescent="0.25">
      <c r="A1922">
        <v>890905022</v>
      </c>
      <c r="B1922" t="s">
        <v>370</v>
      </c>
      <c r="D1922" t="s">
        <v>230</v>
      </c>
      <c r="E1922" t="s">
        <v>223</v>
      </c>
      <c r="F1922" t="s">
        <v>360</v>
      </c>
      <c r="G1922">
        <v>2015</v>
      </c>
      <c r="H1922" s="16">
        <v>42369</v>
      </c>
      <c r="I1922">
        <v>20160802</v>
      </c>
      <c r="J1922">
        <v>0</v>
      </c>
      <c r="K1922" t="s">
        <v>2</v>
      </c>
      <c r="L1922" s="21" t="str">
        <f>IFERROR(VLOOKUP(K1922,ORDEN_ERI!A:C,2,0),0)</f>
        <v>Costo de ventas</v>
      </c>
      <c r="M1922" s="21">
        <f>IFERROR(VLOOKUP(K1922,ORDEN_ERI!A:C,3,0),0)</f>
        <v>2</v>
      </c>
      <c r="N1922" s="1">
        <v>159995128</v>
      </c>
    </row>
    <row r="1923" spans="1:14" x14ac:dyDescent="0.25">
      <c r="A1923">
        <v>890908901</v>
      </c>
      <c r="B1923" t="s">
        <v>372</v>
      </c>
      <c r="D1923" t="s">
        <v>222</v>
      </c>
      <c r="E1923" t="s">
        <v>223</v>
      </c>
      <c r="F1923" t="s">
        <v>339</v>
      </c>
      <c r="G1923">
        <v>2015</v>
      </c>
      <c r="H1923" s="16">
        <v>42369</v>
      </c>
      <c r="I1923">
        <v>20160426</v>
      </c>
      <c r="J1923">
        <v>0</v>
      </c>
      <c r="K1923" t="s">
        <v>2</v>
      </c>
      <c r="L1923" s="21" t="str">
        <f>IFERROR(VLOOKUP(K1923,ORDEN_ERI!A:C,2,0),0)</f>
        <v>Costo de ventas</v>
      </c>
      <c r="M1923" s="21">
        <f>IFERROR(VLOOKUP(K1923,ORDEN_ERI!A:C,3,0),0)</f>
        <v>2</v>
      </c>
      <c r="N1923" s="1">
        <v>54504030</v>
      </c>
    </row>
    <row r="1924" spans="1:14" x14ac:dyDescent="0.25">
      <c r="A1924">
        <v>890939355</v>
      </c>
      <c r="B1924" t="s">
        <v>35</v>
      </c>
      <c r="D1924" t="s">
        <v>222</v>
      </c>
      <c r="E1924" t="s">
        <v>223</v>
      </c>
      <c r="F1924" t="s">
        <v>335</v>
      </c>
      <c r="G1924">
        <v>2015</v>
      </c>
      <c r="H1924" s="16">
        <v>42369</v>
      </c>
      <c r="I1924">
        <v>20160427</v>
      </c>
      <c r="J1924">
        <v>0</v>
      </c>
      <c r="K1924" t="s">
        <v>2</v>
      </c>
      <c r="L1924" s="21" t="str">
        <f>IFERROR(VLOOKUP(K1924,ORDEN_ERI!A:C,2,0),0)</f>
        <v>Costo de ventas</v>
      </c>
      <c r="M1924" s="21">
        <f>IFERROR(VLOOKUP(K1924,ORDEN_ERI!A:C,3,0),0)</f>
        <v>2</v>
      </c>
      <c r="N1924" s="1">
        <v>1588880</v>
      </c>
    </row>
    <row r="1925" spans="1:14" x14ac:dyDescent="0.25">
      <c r="A1925">
        <v>900018975</v>
      </c>
      <c r="B1925" t="s">
        <v>376</v>
      </c>
      <c r="D1925" t="s">
        <v>230</v>
      </c>
      <c r="E1925" t="s">
        <v>299</v>
      </c>
      <c r="F1925" t="s">
        <v>333</v>
      </c>
      <c r="G1925">
        <v>2015</v>
      </c>
      <c r="H1925" s="16">
        <v>42369</v>
      </c>
      <c r="I1925">
        <v>20160428</v>
      </c>
      <c r="J1925">
        <v>0</v>
      </c>
      <c r="K1925" t="s">
        <v>2</v>
      </c>
      <c r="L1925" s="21" t="str">
        <f>IFERROR(VLOOKUP(K1925,ORDEN_ERI!A:C,2,0),0)</f>
        <v>Costo de ventas</v>
      </c>
      <c r="M1925" s="21">
        <f>IFERROR(VLOOKUP(K1925,ORDEN_ERI!A:C,3,0),0)</f>
        <v>2</v>
      </c>
      <c r="N1925" s="1">
        <v>168963916</v>
      </c>
    </row>
    <row r="1926" spans="1:14" x14ac:dyDescent="0.25">
      <c r="A1926">
        <v>900190385</v>
      </c>
      <c r="B1926" t="s">
        <v>380</v>
      </c>
      <c r="D1926" t="s">
        <v>230</v>
      </c>
      <c r="E1926" t="s">
        <v>351</v>
      </c>
      <c r="F1926" t="s">
        <v>339</v>
      </c>
      <c r="G1926">
        <v>2015</v>
      </c>
      <c r="H1926" s="16">
        <v>42369</v>
      </c>
      <c r="I1926">
        <v>20160429</v>
      </c>
      <c r="J1926">
        <v>0</v>
      </c>
      <c r="K1926" t="s">
        <v>2</v>
      </c>
      <c r="L1926" s="21" t="str">
        <f>IFERROR(VLOOKUP(K1926,ORDEN_ERI!A:C,2,0),0)</f>
        <v>Costo de ventas</v>
      </c>
      <c r="M1926" s="21">
        <f>IFERROR(VLOOKUP(K1926,ORDEN_ERI!A:C,3,0),0)</f>
        <v>2</v>
      </c>
      <c r="N1926" s="1">
        <v>429748507</v>
      </c>
    </row>
    <row r="1927" spans="1:14" x14ac:dyDescent="0.25">
      <c r="A1927">
        <v>900192242</v>
      </c>
      <c r="B1927" t="s">
        <v>381</v>
      </c>
      <c r="D1927" t="s">
        <v>222</v>
      </c>
      <c r="E1927" t="s">
        <v>228</v>
      </c>
      <c r="F1927" t="s">
        <v>333</v>
      </c>
      <c r="G1927" t="s">
        <v>398</v>
      </c>
      <c r="H1927" s="16">
        <v>42185</v>
      </c>
      <c r="I1927">
        <v>20160428</v>
      </c>
      <c r="J1927">
        <v>0</v>
      </c>
      <c r="K1927" t="s">
        <v>2</v>
      </c>
      <c r="L1927" s="21" t="str">
        <f>IFERROR(VLOOKUP(K1927,ORDEN_ERI!A:C,2,0),0)</f>
        <v>Costo de ventas</v>
      </c>
      <c r="M1927" s="21">
        <f>IFERROR(VLOOKUP(K1927,ORDEN_ERI!A:C,3,0),0)</f>
        <v>2</v>
      </c>
      <c r="N1927" s="1">
        <v>110246002</v>
      </c>
    </row>
    <row r="1928" spans="1:14" x14ac:dyDescent="0.25">
      <c r="A1928">
        <v>900192242</v>
      </c>
      <c r="B1928" t="s">
        <v>381</v>
      </c>
      <c r="D1928" t="s">
        <v>222</v>
      </c>
      <c r="E1928" t="s">
        <v>228</v>
      </c>
      <c r="F1928" t="s">
        <v>333</v>
      </c>
      <c r="G1928" t="s">
        <v>399</v>
      </c>
      <c r="H1928" s="16">
        <v>42369</v>
      </c>
      <c r="I1928">
        <v>20160427</v>
      </c>
      <c r="J1928">
        <v>0</v>
      </c>
      <c r="K1928" t="s">
        <v>2</v>
      </c>
      <c r="L1928" s="21" t="str">
        <f>IFERROR(VLOOKUP(K1928,ORDEN_ERI!A:C,2,0),0)</f>
        <v>Costo de ventas</v>
      </c>
      <c r="M1928" s="21">
        <f>IFERROR(VLOOKUP(K1928,ORDEN_ERI!A:C,3,0),0)</f>
        <v>2</v>
      </c>
      <c r="N1928" s="1">
        <v>133185935</v>
      </c>
    </row>
    <row r="1929" spans="1:14" x14ac:dyDescent="0.25">
      <c r="A1929">
        <v>900205547</v>
      </c>
      <c r="B1929" t="s">
        <v>233</v>
      </c>
      <c r="D1929" t="s">
        <v>230</v>
      </c>
      <c r="E1929" t="s">
        <v>228</v>
      </c>
      <c r="F1929" t="s">
        <v>224</v>
      </c>
      <c r="G1929">
        <v>2015</v>
      </c>
      <c r="H1929" s="16">
        <v>42369</v>
      </c>
      <c r="I1929">
        <v>20160710</v>
      </c>
      <c r="J1929">
        <v>0</v>
      </c>
      <c r="K1929" t="s">
        <v>2</v>
      </c>
      <c r="L1929" s="21" t="str">
        <f>IFERROR(VLOOKUP(K1929,ORDEN_ERI!A:C,2,0),0)</f>
        <v>Costo de ventas</v>
      </c>
      <c r="M1929" s="21">
        <f>IFERROR(VLOOKUP(K1929,ORDEN_ERI!A:C,3,0),0)</f>
        <v>2</v>
      </c>
      <c r="N1929" s="1">
        <v>4431525</v>
      </c>
    </row>
    <row r="1930" spans="1:14" x14ac:dyDescent="0.25">
      <c r="A1930">
        <v>900378893</v>
      </c>
      <c r="B1930" t="s">
        <v>386</v>
      </c>
      <c r="D1930" t="s">
        <v>230</v>
      </c>
      <c r="E1930" t="s">
        <v>228</v>
      </c>
      <c r="F1930" t="s">
        <v>335</v>
      </c>
      <c r="G1930">
        <v>2015</v>
      </c>
      <c r="H1930" s="16">
        <v>42369</v>
      </c>
      <c r="I1930">
        <v>20160729</v>
      </c>
      <c r="J1930">
        <v>-1</v>
      </c>
      <c r="K1930" t="s">
        <v>2</v>
      </c>
      <c r="L1930" s="21" t="str">
        <f>IFERROR(VLOOKUP(K1930,ORDEN_ERI!A:C,2,0),0)</f>
        <v>Costo de ventas</v>
      </c>
      <c r="M1930" s="21">
        <f>IFERROR(VLOOKUP(K1930,ORDEN_ERI!A:C,3,0),0)</f>
        <v>2</v>
      </c>
      <c r="N1930" s="1">
        <v>271232901</v>
      </c>
    </row>
    <row r="1931" spans="1:14" x14ac:dyDescent="0.25">
      <c r="A1931">
        <v>900390238</v>
      </c>
      <c r="B1931" t="s">
        <v>177</v>
      </c>
      <c r="D1931" t="s">
        <v>230</v>
      </c>
      <c r="E1931" t="s">
        <v>228</v>
      </c>
      <c r="F1931" t="s">
        <v>333</v>
      </c>
      <c r="G1931" t="s">
        <v>398</v>
      </c>
      <c r="H1931" s="16">
        <v>42185</v>
      </c>
      <c r="I1931">
        <v>20160421</v>
      </c>
      <c r="J1931">
        <v>0</v>
      </c>
      <c r="K1931" t="s">
        <v>2</v>
      </c>
      <c r="L1931" s="21" t="str">
        <f>IFERROR(VLOOKUP(K1931,ORDEN_ERI!A:C,2,0),0)</f>
        <v>Costo de ventas</v>
      </c>
      <c r="M1931" s="21">
        <f>IFERROR(VLOOKUP(K1931,ORDEN_ERI!A:C,3,0),0)</f>
        <v>2</v>
      </c>
      <c r="N1931" s="1">
        <v>129236789</v>
      </c>
    </row>
    <row r="1932" spans="1:14" x14ac:dyDescent="0.25">
      <c r="A1932">
        <v>900390238</v>
      </c>
      <c r="B1932" t="s">
        <v>177</v>
      </c>
      <c r="D1932" t="s">
        <v>230</v>
      </c>
      <c r="E1932" t="s">
        <v>228</v>
      </c>
      <c r="F1932" t="s">
        <v>333</v>
      </c>
      <c r="G1932" t="s">
        <v>399</v>
      </c>
      <c r="H1932" s="16">
        <v>42369</v>
      </c>
      <c r="I1932">
        <v>20160421</v>
      </c>
      <c r="J1932">
        <v>0</v>
      </c>
      <c r="K1932" t="s">
        <v>2</v>
      </c>
      <c r="L1932" s="21" t="str">
        <f>IFERROR(VLOOKUP(K1932,ORDEN_ERI!A:C,2,0),0)</f>
        <v>Costo de ventas</v>
      </c>
      <c r="M1932" s="21">
        <f>IFERROR(VLOOKUP(K1932,ORDEN_ERI!A:C,3,0),0)</f>
        <v>2</v>
      </c>
      <c r="N1932" s="1">
        <v>171823806</v>
      </c>
    </row>
    <row r="1933" spans="1:14" x14ac:dyDescent="0.25">
      <c r="A1933">
        <v>800173155</v>
      </c>
      <c r="B1933" t="s">
        <v>341</v>
      </c>
      <c r="D1933" t="s">
        <v>222</v>
      </c>
      <c r="E1933" t="s">
        <v>228</v>
      </c>
      <c r="F1933" t="s">
        <v>335</v>
      </c>
      <c r="G1933">
        <v>2015</v>
      </c>
      <c r="H1933" s="16">
        <v>42369</v>
      </c>
      <c r="I1933">
        <v>20160710</v>
      </c>
      <c r="J1933">
        <v>0</v>
      </c>
      <c r="K1933" t="s">
        <v>3</v>
      </c>
      <c r="L1933" s="21" t="str">
        <f>IFERROR(VLOOKUP(K1933,ORDEN_ERI!A:C,2,0),0)</f>
        <v>Ganancia bruta</v>
      </c>
      <c r="M1933" s="21">
        <f>IFERROR(VLOOKUP(K1933,ORDEN_ERI!A:C,3,0),0)</f>
        <v>3</v>
      </c>
      <c r="N1933" s="1">
        <v>90393168</v>
      </c>
    </row>
    <row r="1934" spans="1:14" x14ac:dyDescent="0.25">
      <c r="A1934">
        <v>800185295</v>
      </c>
      <c r="B1934" t="s">
        <v>344</v>
      </c>
      <c r="D1934" t="s">
        <v>222</v>
      </c>
      <c r="E1934" t="s">
        <v>228</v>
      </c>
      <c r="F1934" t="s">
        <v>335</v>
      </c>
      <c r="G1934">
        <v>2015</v>
      </c>
      <c r="H1934" s="16">
        <v>42369</v>
      </c>
      <c r="I1934">
        <v>20160429</v>
      </c>
      <c r="J1934">
        <v>0</v>
      </c>
      <c r="K1934" t="s">
        <v>3</v>
      </c>
      <c r="L1934" s="21" t="str">
        <f>IFERROR(VLOOKUP(K1934,ORDEN_ERI!A:C,2,0),0)</f>
        <v>Ganancia bruta</v>
      </c>
      <c r="M1934" s="21">
        <f>IFERROR(VLOOKUP(K1934,ORDEN_ERI!A:C,3,0),0)</f>
        <v>3</v>
      </c>
      <c r="N1934" s="1">
        <v>110906644</v>
      </c>
    </row>
    <row r="1935" spans="1:14" x14ac:dyDescent="0.25">
      <c r="A1935">
        <v>830023542</v>
      </c>
      <c r="B1935" t="s">
        <v>146</v>
      </c>
      <c r="D1935" t="s">
        <v>230</v>
      </c>
      <c r="E1935" t="s">
        <v>223</v>
      </c>
      <c r="F1935" t="s">
        <v>339</v>
      </c>
      <c r="G1935">
        <v>2015</v>
      </c>
      <c r="H1935" s="16">
        <v>42369</v>
      </c>
      <c r="I1935">
        <v>20160426</v>
      </c>
      <c r="J1935">
        <v>0</v>
      </c>
      <c r="K1935" t="s">
        <v>3</v>
      </c>
      <c r="L1935" s="21" t="str">
        <f>IFERROR(VLOOKUP(K1935,ORDEN_ERI!A:C,2,0),0)</f>
        <v>Ganancia bruta</v>
      </c>
      <c r="M1935" s="21">
        <f>IFERROR(VLOOKUP(K1935,ORDEN_ERI!A:C,3,0),0)</f>
        <v>3</v>
      </c>
      <c r="N1935" s="1">
        <v>39057562</v>
      </c>
    </row>
    <row r="1936" spans="1:14" x14ac:dyDescent="0.25">
      <c r="A1936">
        <v>830058272</v>
      </c>
      <c r="B1936" t="s">
        <v>352</v>
      </c>
      <c r="D1936" t="s">
        <v>230</v>
      </c>
      <c r="E1936" t="s">
        <v>228</v>
      </c>
      <c r="F1936" t="s">
        <v>353</v>
      </c>
      <c r="G1936">
        <v>2015</v>
      </c>
      <c r="H1936" s="16">
        <v>42369</v>
      </c>
      <c r="I1936">
        <v>20160710</v>
      </c>
      <c r="J1936">
        <v>0</v>
      </c>
      <c r="K1936" t="s">
        <v>3</v>
      </c>
      <c r="L1936" s="21" t="str">
        <f>IFERROR(VLOOKUP(K1936,ORDEN_ERI!A:C,2,0),0)</f>
        <v>Ganancia bruta</v>
      </c>
      <c r="M1936" s="21">
        <f>IFERROR(VLOOKUP(K1936,ORDEN_ERI!A:C,3,0),0)</f>
        <v>3</v>
      </c>
      <c r="N1936" s="1">
        <v>10201697</v>
      </c>
    </row>
    <row r="1937" spans="1:14" x14ac:dyDescent="0.25">
      <c r="A1937">
        <v>830124992</v>
      </c>
      <c r="B1937" t="s">
        <v>357</v>
      </c>
      <c r="D1937" t="s">
        <v>230</v>
      </c>
      <c r="E1937" t="s">
        <v>228</v>
      </c>
      <c r="F1937" t="s">
        <v>358</v>
      </c>
      <c r="G1937">
        <v>2015</v>
      </c>
      <c r="H1937" s="16">
        <v>42369</v>
      </c>
      <c r="I1937">
        <v>20160429</v>
      </c>
      <c r="J1937">
        <v>0</v>
      </c>
      <c r="K1937" t="s">
        <v>3</v>
      </c>
      <c r="L1937" s="21" t="str">
        <f>IFERROR(VLOOKUP(K1937,ORDEN_ERI!A:C,2,0),0)</f>
        <v>Ganancia bruta</v>
      </c>
      <c r="M1937" s="21">
        <f>IFERROR(VLOOKUP(K1937,ORDEN_ERI!A:C,3,0),0)</f>
        <v>3</v>
      </c>
      <c r="N1937" s="1">
        <v>956883</v>
      </c>
    </row>
    <row r="1938" spans="1:14" x14ac:dyDescent="0.25">
      <c r="A1938">
        <v>860000656</v>
      </c>
      <c r="B1938" t="s">
        <v>221</v>
      </c>
      <c r="D1938" t="s">
        <v>222</v>
      </c>
      <c r="E1938" t="s">
        <v>223</v>
      </c>
      <c r="F1938" t="s">
        <v>224</v>
      </c>
      <c r="G1938">
        <v>2015</v>
      </c>
      <c r="H1938" s="16">
        <v>42369</v>
      </c>
      <c r="I1938">
        <v>20160426</v>
      </c>
      <c r="J1938">
        <v>0</v>
      </c>
      <c r="K1938" t="s">
        <v>3</v>
      </c>
      <c r="L1938" s="21" t="str">
        <f>IFERROR(VLOOKUP(K1938,ORDEN_ERI!A:C,2,0),0)</f>
        <v>Ganancia bruta</v>
      </c>
      <c r="M1938" s="21">
        <f>IFERROR(VLOOKUP(K1938,ORDEN_ERI!A:C,3,0),0)</f>
        <v>3</v>
      </c>
      <c r="N1938" s="1">
        <v>40261214</v>
      </c>
    </row>
    <row r="1939" spans="1:14" x14ac:dyDescent="0.25">
      <c r="A1939">
        <v>860002837</v>
      </c>
      <c r="B1939" t="s">
        <v>227</v>
      </c>
      <c r="D1939" t="s">
        <v>222</v>
      </c>
      <c r="E1939" t="s">
        <v>228</v>
      </c>
      <c r="F1939" t="s">
        <v>224</v>
      </c>
      <c r="G1939">
        <v>2015</v>
      </c>
      <c r="H1939" s="16">
        <v>42369</v>
      </c>
      <c r="I1939">
        <v>20160426</v>
      </c>
      <c r="J1939">
        <v>0</v>
      </c>
      <c r="K1939" t="s">
        <v>3</v>
      </c>
      <c r="L1939" s="21" t="str">
        <f>IFERROR(VLOOKUP(K1939,ORDEN_ERI!A:C,2,0),0)</f>
        <v>Ganancia bruta</v>
      </c>
      <c r="M1939" s="21">
        <f>IFERROR(VLOOKUP(K1939,ORDEN_ERI!A:C,3,0),0)</f>
        <v>3</v>
      </c>
      <c r="N1939" s="1">
        <v>10887486</v>
      </c>
    </row>
    <row r="1940" spans="1:14" x14ac:dyDescent="0.25">
      <c r="A1940">
        <v>860035996</v>
      </c>
      <c r="B1940" t="s">
        <v>229</v>
      </c>
      <c r="D1940" t="s">
        <v>230</v>
      </c>
      <c r="E1940" t="s">
        <v>228</v>
      </c>
      <c r="F1940" t="s">
        <v>224</v>
      </c>
      <c r="G1940">
        <v>2015</v>
      </c>
      <c r="H1940" s="16">
        <v>42369</v>
      </c>
      <c r="I1940">
        <v>20160428</v>
      </c>
      <c r="J1940">
        <v>0</v>
      </c>
      <c r="K1940" t="s">
        <v>3</v>
      </c>
      <c r="L1940" s="21" t="str">
        <f>IFERROR(VLOOKUP(K1940,ORDEN_ERI!A:C,2,0),0)</f>
        <v>Ganancia bruta</v>
      </c>
      <c r="M1940" s="21">
        <f>IFERROR(VLOOKUP(K1940,ORDEN_ERI!A:C,3,0),0)</f>
        <v>3</v>
      </c>
      <c r="N1940" s="1">
        <v>17783517</v>
      </c>
    </row>
    <row r="1941" spans="1:14" x14ac:dyDescent="0.25">
      <c r="A1941">
        <v>860058070</v>
      </c>
      <c r="B1941" t="s">
        <v>364</v>
      </c>
      <c r="D1941" t="s">
        <v>222</v>
      </c>
      <c r="E1941" t="s">
        <v>228</v>
      </c>
      <c r="F1941" t="s">
        <v>335</v>
      </c>
      <c r="G1941">
        <v>2015</v>
      </c>
      <c r="H1941" s="16">
        <v>42369</v>
      </c>
      <c r="I1941">
        <v>20160427</v>
      </c>
      <c r="J1941">
        <v>0</v>
      </c>
      <c r="K1941" t="s">
        <v>3</v>
      </c>
      <c r="L1941" s="21" t="str">
        <f>IFERROR(VLOOKUP(K1941,ORDEN_ERI!A:C,2,0),0)</f>
        <v>Ganancia bruta</v>
      </c>
      <c r="M1941" s="21">
        <f>IFERROR(VLOOKUP(K1941,ORDEN_ERI!A:C,3,0),0)</f>
        <v>3</v>
      </c>
      <c r="N1941" s="1">
        <v>159326922</v>
      </c>
    </row>
    <row r="1942" spans="1:14" x14ac:dyDescent="0.25">
      <c r="A1942">
        <v>860059851</v>
      </c>
      <c r="B1942" t="s">
        <v>365</v>
      </c>
      <c r="D1942" t="s">
        <v>222</v>
      </c>
      <c r="E1942" t="s">
        <v>228</v>
      </c>
      <c r="F1942" t="s">
        <v>224</v>
      </c>
      <c r="G1942">
        <v>2015</v>
      </c>
      <c r="H1942" s="16">
        <v>42369</v>
      </c>
      <c r="I1942">
        <v>20160729</v>
      </c>
      <c r="J1942">
        <v>-1</v>
      </c>
      <c r="K1942" t="s">
        <v>3</v>
      </c>
      <c r="L1942" s="21" t="str">
        <f>IFERROR(VLOOKUP(K1942,ORDEN_ERI!A:C,2,0),0)</f>
        <v>Ganancia bruta</v>
      </c>
      <c r="M1942" s="21">
        <f>IFERROR(VLOOKUP(K1942,ORDEN_ERI!A:C,3,0),0)</f>
        <v>3</v>
      </c>
      <c r="N1942" s="1">
        <v>20972544</v>
      </c>
    </row>
    <row r="1943" spans="1:14" x14ac:dyDescent="0.25">
      <c r="A1943">
        <v>860510628</v>
      </c>
      <c r="B1943" t="s">
        <v>373</v>
      </c>
      <c r="D1943" t="s">
        <v>230</v>
      </c>
      <c r="E1943" t="s">
        <v>228</v>
      </c>
      <c r="F1943" t="s">
        <v>353</v>
      </c>
      <c r="G1943">
        <v>2015</v>
      </c>
      <c r="H1943" s="16">
        <v>42369</v>
      </c>
      <c r="I1943">
        <v>20160729</v>
      </c>
      <c r="J1943">
        <v>-1</v>
      </c>
      <c r="K1943" t="s">
        <v>3</v>
      </c>
      <c r="L1943" s="21" t="str">
        <f>IFERROR(VLOOKUP(K1943,ORDEN_ERI!A:C,2,0),0)</f>
        <v>Ganancia bruta</v>
      </c>
      <c r="M1943" s="21">
        <f>IFERROR(VLOOKUP(K1943,ORDEN_ERI!A:C,3,0),0)</f>
        <v>3</v>
      </c>
      <c r="N1943" s="1">
        <v>23950353</v>
      </c>
    </row>
    <row r="1944" spans="1:14" x14ac:dyDescent="0.25">
      <c r="A1944">
        <v>860515523</v>
      </c>
      <c r="B1944" t="s">
        <v>231</v>
      </c>
      <c r="D1944" t="s">
        <v>230</v>
      </c>
      <c r="E1944" t="s">
        <v>228</v>
      </c>
      <c r="F1944" t="s">
        <v>224</v>
      </c>
      <c r="G1944">
        <v>2015</v>
      </c>
      <c r="H1944" s="16">
        <v>42369</v>
      </c>
      <c r="I1944">
        <v>20160429</v>
      </c>
      <c r="J1944">
        <v>0</v>
      </c>
      <c r="K1944" t="s">
        <v>3</v>
      </c>
      <c r="L1944" s="21" t="str">
        <f>IFERROR(VLOOKUP(K1944,ORDEN_ERI!A:C,2,0),0)</f>
        <v>Ganancia bruta</v>
      </c>
      <c r="M1944" s="21">
        <f>IFERROR(VLOOKUP(K1944,ORDEN_ERI!A:C,3,0),0)</f>
        <v>3</v>
      </c>
      <c r="N1944" s="1">
        <v>8025508</v>
      </c>
    </row>
    <row r="1945" spans="1:14" x14ac:dyDescent="0.25">
      <c r="A1945">
        <v>890903035</v>
      </c>
      <c r="B1945" t="s">
        <v>369</v>
      </c>
      <c r="D1945" t="s">
        <v>230</v>
      </c>
      <c r="E1945" t="s">
        <v>228</v>
      </c>
      <c r="F1945" t="s">
        <v>339</v>
      </c>
      <c r="G1945">
        <v>2015</v>
      </c>
      <c r="H1945" s="16">
        <v>42369</v>
      </c>
      <c r="I1945">
        <v>20160426</v>
      </c>
      <c r="J1945">
        <v>0</v>
      </c>
      <c r="K1945" t="s">
        <v>3</v>
      </c>
      <c r="L1945" s="21" t="str">
        <f>IFERROR(VLOOKUP(K1945,ORDEN_ERI!A:C,2,0),0)</f>
        <v>Ganancia bruta</v>
      </c>
      <c r="M1945" s="21">
        <f>IFERROR(VLOOKUP(K1945,ORDEN_ERI!A:C,3,0),0)</f>
        <v>3</v>
      </c>
      <c r="N1945" s="1">
        <v>47780626</v>
      </c>
    </row>
    <row r="1946" spans="1:14" x14ac:dyDescent="0.25">
      <c r="A1946">
        <v>890903055</v>
      </c>
      <c r="B1946" t="s">
        <v>232</v>
      </c>
      <c r="D1946" t="s">
        <v>222</v>
      </c>
      <c r="E1946" t="s">
        <v>223</v>
      </c>
      <c r="F1946" t="s">
        <v>224</v>
      </c>
      <c r="G1946">
        <v>2015</v>
      </c>
      <c r="H1946" s="16">
        <v>42369</v>
      </c>
      <c r="I1946">
        <v>20160729</v>
      </c>
      <c r="J1946">
        <v>-1</v>
      </c>
      <c r="K1946" t="s">
        <v>3</v>
      </c>
      <c r="L1946" s="21" t="str">
        <f>IFERROR(VLOOKUP(K1946,ORDEN_ERI!A:C,2,0),0)</f>
        <v>Ganancia bruta</v>
      </c>
      <c r="M1946" s="21">
        <f>IFERROR(VLOOKUP(K1946,ORDEN_ERI!A:C,3,0),0)</f>
        <v>3</v>
      </c>
      <c r="N1946" s="1">
        <v>17158499</v>
      </c>
    </row>
    <row r="1947" spans="1:14" x14ac:dyDescent="0.25">
      <c r="A1947">
        <v>890905022</v>
      </c>
      <c r="B1947" t="s">
        <v>370</v>
      </c>
      <c r="D1947" t="s">
        <v>230</v>
      </c>
      <c r="E1947" t="s">
        <v>223</v>
      </c>
      <c r="F1947" t="s">
        <v>360</v>
      </c>
      <c r="G1947">
        <v>2015</v>
      </c>
      <c r="H1947" s="16">
        <v>42369</v>
      </c>
      <c r="I1947">
        <v>20160802</v>
      </c>
      <c r="J1947">
        <v>0</v>
      </c>
      <c r="K1947" t="s">
        <v>3</v>
      </c>
      <c r="L1947" s="21" t="str">
        <f>IFERROR(VLOOKUP(K1947,ORDEN_ERI!A:C,2,0),0)</f>
        <v>Ganancia bruta</v>
      </c>
      <c r="M1947" s="21">
        <f>IFERROR(VLOOKUP(K1947,ORDEN_ERI!A:C,3,0),0)</f>
        <v>3</v>
      </c>
      <c r="N1947" s="1">
        <v>10291381</v>
      </c>
    </row>
    <row r="1948" spans="1:14" x14ac:dyDescent="0.25">
      <c r="A1948">
        <v>890908901</v>
      </c>
      <c r="B1948" t="s">
        <v>372</v>
      </c>
      <c r="D1948" t="s">
        <v>222</v>
      </c>
      <c r="E1948" t="s">
        <v>223</v>
      </c>
      <c r="F1948" t="s">
        <v>339</v>
      </c>
      <c r="G1948">
        <v>2015</v>
      </c>
      <c r="H1948" s="16">
        <v>42369</v>
      </c>
      <c r="I1948">
        <v>20160426</v>
      </c>
      <c r="J1948">
        <v>0</v>
      </c>
      <c r="K1948" t="s">
        <v>3</v>
      </c>
      <c r="L1948" s="21" t="str">
        <f>IFERROR(VLOOKUP(K1948,ORDEN_ERI!A:C,2,0),0)</f>
        <v>Ganancia bruta</v>
      </c>
      <c r="M1948" s="21">
        <f>IFERROR(VLOOKUP(K1948,ORDEN_ERI!A:C,3,0),0)</f>
        <v>3</v>
      </c>
      <c r="N1948" s="1">
        <v>10219849</v>
      </c>
    </row>
    <row r="1949" spans="1:14" x14ac:dyDescent="0.25">
      <c r="A1949">
        <v>890939355</v>
      </c>
      <c r="B1949" t="s">
        <v>35</v>
      </c>
      <c r="D1949" t="s">
        <v>222</v>
      </c>
      <c r="E1949" t="s">
        <v>223</v>
      </c>
      <c r="F1949" t="s">
        <v>335</v>
      </c>
      <c r="G1949">
        <v>2015</v>
      </c>
      <c r="H1949" s="16">
        <v>42369</v>
      </c>
      <c r="I1949">
        <v>20160427</v>
      </c>
      <c r="J1949">
        <v>0</v>
      </c>
      <c r="K1949" t="s">
        <v>3</v>
      </c>
      <c r="L1949" s="21" t="str">
        <f>IFERROR(VLOOKUP(K1949,ORDEN_ERI!A:C,2,0),0)</f>
        <v>Ganancia bruta</v>
      </c>
      <c r="M1949" s="21">
        <f>IFERROR(VLOOKUP(K1949,ORDEN_ERI!A:C,3,0),0)</f>
        <v>3</v>
      </c>
      <c r="N1949" s="1">
        <v>3989025</v>
      </c>
    </row>
    <row r="1950" spans="1:14" x14ac:dyDescent="0.25">
      <c r="A1950">
        <v>900018975</v>
      </c>
      <c r="B1950" t="s">
        <v>376</v>
      </c>
      <c r="D1950" t="s">
        <v>230</v>
      </c>
      <c r="E1950" t="s">
        <v>299</v>
      </c>
      <c r="F1950" t="s">
        <v>333</v>
      </c>
      <c r="G1950">
        <v>2015</v>
      </c>
      <c r="H1950" s="16">
        <v>42369</v>
      </c>
      <c r="I1950">
        <v>20160428</v>
      </c>
      <c r="J1950">
        <v>0</v>
      </c>
      <c r="K1950" t="s">
        <v>3</v>
      </c>
      <c r="L1950" s="21" t="str">
        <f>IFERROR(VLOOKUP(K1950,ORDEN_ERI!A:C,2,0),0)</f>
        <v>Ganancia bruta</v>
      </c>
      <c r="M1950" s="21">
        <f>IFERROR(VLOOKUP(K1950,ORDEN_ERI!A:C,3,0),0)</f>
        <v>3</v>
      </c>
      <c r="N1950" s="1">
        <v>34451009</v>
      </c>
    </row>
    <row r="1951" spans="1:14" x14ac:dyDescent="0.25">
      <c r="A1951">
        <v>900190385</v>
      </c>
      <c r="B1951" t="s">
        <v>380</v>
      </c>
      <c r="D1951" t="s">
        <v>230</v>
      </c>
      <c r="E1951" t="s">
        <v>351</v>
      </c>
      <c r="F1951" t="s">
        <v>339</v>
      </c>
      <c r="G1951">
        <v>2015</v>
      </c>
      <c r="H1951" s="16">
        <v>42369</v>
      </c>
      <c r="I1951">
        <v>20160429</v>
      </c>
      <c r="J1951">
        <v>0</v>
      </c>
      <c r="K1951" t="s">
        <v>3</v>
      </c>
      <c r="L1951" s="21" t="str">
        <f>IFERROR(VLOOKUP(K1951,ORDEN_ERI!A:C,2,0),0)</f>
        <v>Ganancia bruta</v>
      </c>
      <c r="M1951" s="21">
        <f>IFERROR(VLOOKUP(K1951,ORDEN_ERI!A:C,3,0),0)</f>
        <v>3</v>
      </c>
      <c r="N1951" s="1">
        <v>15336064</v>
      </c>
    </row>
    <row r="1952" spans="1:14" x14ac:dyDescent="0.25">
      <c r="A1952">
        <v>900192242</v>
      </c>
      <c r="B1952" t="s">
        <v>381</v>
      </c>
      <c r="D1952" t="s">
        <v>222</v>
      </c>
      <c r="E1952" t="s">
        <v>228</v>
      </c>
      <c r="F1952" t="s">
        <v>333</v>
      </c>
      <c r="G1952" t="s">
        <v>398</v>
      </c>
      <c r="H1952" s="16">
        <v>42185</v>
      </c>
      <c r="I1952">
        <v>20160428</v>
      </c>
      <c r="J1952">
        <v>0</v>
      </c>
      <c r="K1952" t="s">
        <v>3</v>
      </c>
      <c r="L1952" s="21" t="str">
        <f>IFERROR(VLOOKUP(K1952,ORDEN_ERI!A:C,2,0),0)</f>
        <v>Ganancia bruta</v>
      </c>
      <c r="M1952" s="21">
        <f>IFERROR(VLOOKUP(K1952,ORDEN_ERI!A:C,3,0),0)</f>
        <v>3</v>
      </c>
      <c r="N1952" s="1">
        <v>21413118</v>
      </c>
    </row>
    <row r="1953" spans="1:14" x14ac:dyDescent="0.25">
      <c r="A1953">
        <v>900192242</v>
      </c>
      <c r="B1953" t="s">
        <v>381</v>
      </c>
      <c r="D1953" t="s">
        <v>222</v>
      </c>
      <c r="E1953" t="s">
        <v>228</v>
      </c>
      <c r="F1953" t="s">
        <v>333</v>
      </c>
      <c r="G1953" t="s">
        <v>399</v>
      </c>
      <c r="H1953" s="16">
        <v>42369</v>
      </c>
      <c r="I1953">
        <v>20160427</v>
      </c>
      <c r="J1953">
        <v>0</v>
      </c>
      <c r="K1953" t="s">
        <v>3</v>
      </c>
      <c r="L1953" s="21" t="str">
        <f>IFERROR(VLOOKUP(K1953,ORDEN_ERI!A:C,2,0),0)</f>
        <v>Ganancia bruta</v>
      </c>
      <c r="M1953" s="21">
        <f>IFERROR(VLOOKUP(K1953,ORDEN_ERI!A:C,3,0),0)</f>
        <v>3</v>
      </c>
      <c r="N1953" s="1">
        <v>6391700</v>
      </c>
    </row>
    <row r="1954" spans="1:14" x14ac:dyDescent="0.25">
      <c r="A1954">
        <v>900205547</v>
      </c>
      <c r="B1954" t="s">
        <v>233</v>
      </c>
      <c r="D1954" t="s">
        <v>230</v>
      </c>
      <c r="E1954" t="s">
        <v>228</v>
      </c>
      <c r="F1954" t="s">
        <v>224</v>
      </c>
      <c r="G1954">
        <v>2015</v>
      </c>
      <c r="H1954" s="16">
        <v>42369</v>
      </c>
      <c r="I1954">
        <v>20160710</v>
      </c>
      <c r="J1954">
        <v>0</v>
      </c>
      <c r="K1954" t="s">
        <v>3</v>
      </c>
      <c r="L1954" s="21" t="str">
        <f>IFERROR(VLOOKUP(K1954,ORDEN_ERI!A:C,2,0),0)</f>
        <v>Ganancia bruta</v>
      </c>
      <c r="M1954" s="21">
        <f>IFERROR(VLOOKUP(K1954,ORDEN_ERI!A:C,3,0),0)</f>
        <v>3</v>
      </c>
      <c r="N1954" s="1">
        <v>1533977</v>
      </c>
    </row>
    <row r="1955" spans="1:14" x14ac:dyDescent="0.25">
      <c r="A1955">
        <v>900378893</v>
      </c>
      <c r="B1955" t="s">
        <v>386</v>
      </c>
      <c r="D1955" t="s">
        <v>230</v>
      </c>
      <c r="E1955" t="s">
        <v>228</v>
      </c>
      <c r="F1955" t="s">
        <v>335</v>
      </c>
      <c r="G1955">
        <v>2015</v>
      </c>
      <c r="H1955" s="16">
        <v>42369</v>
      </c>
      <c r="I1955">
        <v>20160729</v>
      </c>
      <c r="J1955">
        <v>-1</v>
      </c>
      <c r="K1955" t="s">
        <v>3</v>
      </c>
      <c r="L1955" s="21" t="str">
        <f>IFERROR(VLOOKUP(K1955,ORDEN_ERI!A:C,2,0),0)</f>
        <v>Ganancia bruta</v>
      </c>
      <c r="M1955" s="21">
        <f>IFERROR(VLOOKUP(K1955,ORDEN_ERI!A:C,3,0),0)</f>
        <v>3</v>
      </c>
      <c r="N1955" s="1">
        <v>36011458</v>
      </c>
    </row>
    <row r="1956" spans="1:14" x14ac:dyDescent="0.25">
      <c r="A1956">
        <v>900390238</v>
      </c>
      <c r="B1956" t="s">
        <v>177</v>
      </c>
      <c r="D1956" t="s">
        <v>230</v>
      </c>
      <c r="E1956" t="s">
        <v>228</v>
      </c>
      <c r="F1956" t="s">
        <v>333</v>
      </c>
      <c r="G1956" t="s">
        <v>398</v>
      </c>
      <c r="H1956" s="16">
        <v>42185</v>
      </c>
      <c r="I1956">
        <v>20160421</v>
      </c>
      <c r="J1956">
        <v>0</v>
      </c>
      <c r="K1956" t="s">
        <v>3</v>
      </c>
      <c r="L1956" s="21" t="str">
        <f>IFERROR(VLOOKUP(K1956,ORDEN_ERI!A:C,2,0),0)</f>
        <v>Ganancia bruta</v>
      </c>
      <c r="M1956" s="21">
        <f>IFERROR(VLOOKUP(K1956,ORDEN_ERI!A:C,3,0),0)</f>
        <v>3</v>
      </c>
      <c r="N1956" s="1">
        <v>38180177</v>
      </c>
    </row>
    <row r="1957" spans="1:14" x14ac:dyDescent="0.25">
      <c r="A1957">
        <v>900390238</v>
      </c>
      <c r="B1957" t="s">
        <v>177</v>
      </c>
      <c r="D1957" t="s">
        <v>230</v>
      </c>
      <c r="E1957" t="s">
        <v>228</v>
      </c>
      <c r="F1957" t="s">
        <v>333</v>
      </c>
      <c r="G1957" t="s">
        <v>399</v>
      </c>
      <c r="H1957" s="16">
        <v>42369</v>
      </c>
      <c r="I1957">
        <v>20160421</v>
      </c>
      <c r="J1957">
        <v>0</v>
      </c>
      <c r="K1957" t="s">
        <v>3</v>
      </c>
      <c r="L1957" s="21" t="str">
        <f>IFERROR(VLOOKUP(K1957,ORDEN_ERI!A:C,2,0),0)</f>
        <v>Ganancia bruta</v>
      </c>
      <c r="M1957" s="21">
        <f>IFERROR(VLOOKUP(K1957,ORDEN_ERI!A:C,3,0),0)</f>
        <v>3</v>
      </c>
      <c r="N1957" s="1">
        <v>41962994</v>
      </c>
    </row>
    <row r="1958" spans="1:14" x14ac:dyDescent="0.25">
      <c r="A1958">
        <v>800173155</v>
      </c>
      <c r="B1958" t="s">
        <v>341</v>
      </c>
      <c r="D1958" t="s">
        <v>222</v>
      </c>
      <c r="E1958" t="s">
        <v>228</v>
      </c>
      <c r="F1958" t="s">
        <v>335</v>
      </c>
      <c r="G1958">
        <v>2015</v>
      </c>
      <c r="H1958" s="16">
        <v>42369</v>
      </c>
      <c r="I1958">
        <v>20160710</v>
      </c>
      <c r="J1958">
        <v>0</v>
      </c>
      <c r="K1958" t="s">
        <v>4</v>
      </c>
      <c r="L1958" s="21" t="str">
        <f>IFERROR(VLOOKUP(K1958,ORDEN_ERI!A:C,2,0),0)</f>
        <v>Otros ingresos</v>
      </c>
      <c r="M1958" s="21">
        <f>IFERROR(VLOOKUP(K1958,ORDEN_ERI!A:C,3,0),0)</f>
        <v>9</v>
      </c>
      <c r="N1958" s="1">
        <v>29588448</v>
      </c>
    </row>
    <row r="1959" spans="1:14" x14ac:dyDescent="0.25">
      <c r="A1959">
        <v>800185295</v>
      </c>
      <c r="B1959" t="s">
        <v>344</v>
      </c>
      <c r="D1959" t="s">
        <v>222</v>
      </c>
      <c r="E1959" t="s">
        <v>228</v>
      </c>
      <c r="F1959" t="s">
        <v>335</v>
      </c>
      <c r="G1959">
        <v>2015</v>
      </c>
      <c r="H1959" s="16">
        <v>42369</v>
      </c>
      <c r="I1959">
        <v>20160429</v>
      </c>
      <c r="J1959">
        <v>0</v>
      </c>
      <c r="K1959" t="s">
        <v>4</v>
      </c>
      <c r="L1959" s="21" t="str">
        <f>IFERROR(VLOOKUP(K1959,ORDEN_ERI!A:C,2,0),0)</f>
        <v>Otros ingresos</v>
      </c>
      <c r="M1959" s="21">
        <f>IFERROR(VLOOKUP(K1959,ORDEN_ERI!A:C,3,0),0)</f>
        <v>9</v>
      </c>
      <c r="N1959" s="1">
        <v>249167</v>
      </c>
    </row>
    <row r="1960" spans="1:14" x14ac:dyDescent="0.25">
      <c r="A1960">
        <v>830023542</v>
      </c>
      <c r="B1960" t="s">
        <v>146</v>
      </c>
      <c r="D1960" t="s">
        <v>230</v>
      </c>
      <c r="E1960" t="s">
        <v>223</v>
      </c>
      <c r="F1960" t="s">
        <v>339</v>
      </c>
      <c r="G1960">
        <v>2015</v>
      </c>
      <c r="H1960" s="16">
        <v>42369</v>
      </c>
      <c r="I1960">
        <v>20160426</v>
      </c>
      <c r="J1960">
        <v>0</v>
      </c>
      <c r="K1960" t="s">
        <v>4</v>
      </c>
      <c r="L1960" s="21" t="str">
        <f>IFERROR(VLOOKUP(K1960,ORDEN_ERI!A:C,2,0),0)</f>
        <v>Otros ingresos</v>
      </c>
      <c r="M1960" s="21">
        <f>IFERROR(VLOOKUP(K1960,ORDEN_ERI!A:C,3,0),0)</f>
        <v>9</v>
      </c>
      <c r="N1960" s="1">
        <v>3074206</v>
      </c>
    </row>
    <row r="1961" spans="1:14" x14ac:dyDescent="0.25">
      <c r="A1961">
        <v>830058272</v>
      </c>
      <c r="B1961" t="s">
        <v>352</v>
      </c>
      <c r="D1961" t="s">
        <v>230</v>
      </c>
      <c r="E1961" t="s">
        <v>228</v>
      </c>
      <c r="F1961" t="s">
        <v>353</v>
      </c>
      <c r="G1961">
        <v>2015</v>
      </c>
      <c r="H1961" s="16">
        <v>42369</v>
      </c>
      <c r="I1961">
        <v>20160710</v>
      </c>
      <c r="J1961">
        <v>0</v>
      </c>
      <c r="K1961" t="s">
        <v>4</v>
      </c>
      <c r="L1961" s="21" t="str">
        <f>IFERROR(VLOOKUP(K1961,ORDEN_ERI!A:C,2,0),0)</f>
        <v>Otros ingresos</v>
      </c>
      <c r="M1961" s="21">
        <f>IFERROR(VLOOKUP(K1961,ORDEN_ERI!A:C,3,0),0)</f>
        <v>9</v>
      </c>
      <c r="N1961" s="1">
        <v>84483</v>
      </c>
    </row>
    <row r="1962" spans="1:14" x14ac:dyDescent="0.25">
      <c r="A1962">
        <v>830124992</v>
      </c>
      <c r="B1962" t="s">
        <v>357</v>
      </c>
      <c r="D1962" t="s">
        <v>230</v>
      </c>
      <c r="E1962" t="s">
        <v>228</v>
      </c>
      <c r="F1962" t="s">
        <v>358</v>
      </c>
      <c r="G1962">
        <v>2015</v>
      </c>
      <c r="H1962" s="16">
        <v>42369</v>
      </c>
      <c r="I1962">
        <v>20160429</v>
      </c>
      <c r="J1962">
        <v>0</v>
      </c>
      <c r="K1962" t="s">
        <v>4</v>
      </c>
      <c r="L1962" s="21" t="str">
        <f>IFERROR(VLOOKUP(K1962,ORDEN_ERI!A:C,2,0),0)</f>
        <v>Otros ingresos</v>
      </c>
      <c r="M1962" s="21">
        <f>IFERROR(VLOOKUP(K1962,ORDEN_ERI!A:C,3,0),0)</f>
        <v>9</v>
      </c>
      <c r="N1962" s="1">
        <v>2786</v>
      </c>
    </row>
    <row r="1963" spans="1:14" x14ac:dyDescent="0.25">
      <c r="A1963">
        <v>860000656</v>
      </c>
      <c r="B1963" t="s">
        <v>221</v>
      </c>
      <c r="D1963" t="s">
        <v>222</v>
      </c>
      <c r="E1963" t="s">
        <v>223</v>
      </c>
      <c r="F1963" t="s">
        <v>224</v>
      </c>
      <c r="G1963">
        <v>2015</v>
      </c>
      <c r="H1963" s="16">
        <v>42369</v>
      </c>
      <c r="I1963">
        <v>20160426</v>
      </c>
      <c r="J1963">
        <v>0</v>
      </c>
      <c r="K1963" t="s">
        <v>4</v>
      </c>
      <c r="L1963" s="21" t="str">
        <f>IFERROR(VLOOKUP(K1963,ORDEN_ERI!A:C,2,0),0)</f>
        <v>Otros ingresos</v>
      </c>
      <c r="M1963" s="21">
        <f>IFERROR(VLOOKUP(K1963,ORDEN_ERI!A:C,3,0),0)</f>
        <v>9</v>
      </c>
      <c r="N1963" s="1">
        <v>8598591</v>
      </c>
    </row>
    <row r="1964" spans="1:14" x14ac:dyDescent="0.25">
      <c r="A1964">
        <v>860002837</v>
      </c>
      <c r="B1964" t="s">
        <v>227</v>
      </c>
      <c r="D1964" t="s">
        <v>222</v>
      </c>
      <c r="E1964" t="s">
        <v>228</v>
      </c>
      <c r="F1964" t="s">
        <v>224</v>
      </c>
      <c r="G1964">
        <v>2015</v>
      </c>
      <c r="H1964" s="16">
        <v>42369</v>
      </c>
      <c r="I1964">
        <v>20160426</v>
      </c>
      <c r="J1964">
        <v>0</v>
      </c>
      <c r="K1964" t="s">
        <v>4</v>
      </c>
      <c r="L1964" s="21" t="str">
        <f>IFERROR(VLOOKUP(K1964,ORDEN_ERI!A:C,2,0),0)</f>
        <v>Otros ingresos</v>
      </c>
      <c r="M1964" s="21">
        <f>IFERROR(VLOOKUP(K1964,ORDEN_ERI!A:C,3,0),0)</f>
        <v>9</v>
      </c>
      <c r="N1964" s="1">
        <v>37440</v>
      </c>
    </row>
    <row r="1965" spans="1:14" x14ac:dyDescent="0.25">
      <c r="A1965">
        <v>860058070</v>
      </c>
      <c r="B1965" t="s">
        <v>364</v>
      </c>
      <c r="D1965" t="s">
        <v>222</v>
      </c>
      <c r="E1965" t="s">
        <v>228</v>
      </c>
      <c r="F1965" t="s">
        <v>335</v>
      </c>
      <c r="G1965">
        <v>2015</v>
      </c>
      <c r="H1965" s="16">
        <v>42369</v>
      </c>
      <c r="I1965">
        <v>20160427</v>
      </c>
      <c r="J1965">
        <v>0</v>
      </c>
      <c r="K1965" t="s">
        <v>4</v>
      </c>
      <c r="L1965" s="21" t="str">
        <f>IFERROR(VLOOKUP(K1965,ORDEN_ERI!A:C,2,0),0)</f>
        <v>Otros ingresos</v>
      </c>
      <c r="M1965" s="21">
        <f>IFERROR(VLOOKUP(K1965,ORDEN_ERI!A:C,3,0),0)</f>
        <v>9</v>
      </c>
      <c r="N1965" s="1">
        <v>50514509</v>
      </c>
    </row>
    <row r="1966" spans="1:14" x14ac:dyDescent="0.25">
      <c r="A1966">
        <v>860059851</v>
      </c>
      <c r="B1966" t="s">
        <v>365</v>
      </c>
      <c r="D1966" t="s">
        <v>222</v>
      </c>
      <c r="E1966" t="s">
        <v>228</v>
      </c>
      <c r="F1966" t="s">
        <v>224</v>
      </c>
      <c r="G1966">
        <v>2015</v>
      </c>
      <c r="H1966" s="16">
        <v>42369</v>
      </c>
      <c r="I1966">
        <v>20160729</v>
      </c>
      <c r="J1966">
        <v>-1</v>
      </c>
      <c r="K1966" t="s">
        <v>4</v>
      </c>
      <c r="L1966" s="21" t="str">
        <f>IFERROR(VLOOKUP(K1966,ORDEN_ERI!A:C,2,0),0)</f>
        <v>Otros ingresos</v>
      </c>
      <c r="M1966" s="21">
        <f>IFERROR(VLOOKUP(K1966,ORDEN_ERI!A:C,3,0),0)</f>
        <v>9</v>
      </c>
      <c r="N1966" s="1">
        <v>2354847</v>
      </c>
    </row>
    <row r="1967" spans="1:14" x14ac:dyDescent="0.25">
      <c r="A1967">
        <v>860515523</v>
      </c>
      <c r="B1967" t="s">
        <v>231</v>
      </c>
      <c r="D1967" t="s">
        <v>230</v>
      </c>
      <c r="E1967" t="s">
        <v>228</v>
      </c>
      <c r="F1967" t="s">
        <v>224</v>
      </c>
      <c r="G1967">
        <v>2015</v>
      </c>
      <c r="H1967" s="16">
        <v>42369</v>
      </c>
      <c r="I1967">
        <v>20160429</v>
      </c>
      <c r="J1967">
        <v>0</v>
      </c>
      <c r="K1967" t="s">
        <v>4</v>
      </c>
      <c r="L1967" s="21" t="str">
        <f>IFERROR(VLOOKUP(K1967,ORDEN_ERI!A:C,2,0),0)</f>
        <v>Otros ingresos</v>
      </c>
      <c r="M1967" s="21">
        <f>IFERROR(VLOOKUP(K1967,ORDEN_ERI!A:C,3,0),0)</f>
        <v>9</v>
      </c>
      <c r="N1967" s="1">
        <v>12912</v>
      </c>
    </row>
    <row r="1968" spans="1:14" x14ac:dyDescent="0.25">
      <c r="A1968">
        <v>890903035</v>
      </c>
      <c r="B1968" t="s">
        <v>369</v>
      </c>
      <c r="D1968" t="s">
        <v>230</v>
      </c>
      <c r="E1968" t="s">
        <v>228</v>
      </c>
      <c r="F1968" t="s">
        <v>339</v>
      </c>
      <c r="G1968">
        <v>2015</v>
      </c>
      <c r="H1968" s="16">
        <v>42369</v>
      </c>
      <c r="I1968">
        <v>20160426</v>
      </c>
      <c r="J1968">
        <v>0</v>
      </c>
      <c r="K1968" t="s">
        <v>4</v>
      </c>
      <c r="L1968" s="21" t="str">
        <f>IFERROR(VLOOKUP(K1968,ORDEN_ERI!A:C,2,0),0)</f>
        <v>Otros ingresos</v>
      </c>
      <c r="M1968" s="21">
        <f>IFERROR(VLOOKUP(K1968,ORDEN_ERI!A:C,3,0),0)</f>
        <v>9</v>
      </c>
      <c r="N1968" s="1">
        <v>43170495</v>
      </c>
    </row>
    <row r="1969" spans="1:14" x14ac:dyDescent="0.25">
      <c r="A1969">
        <v>890903055</v>
      </c>
      <c r="B1969" t="s">
        <v>232</v>
      </c>
      <c r="D1969" t="s">
        <v>222</v>
      </c>
      <c r="E1969" t="s">
        <v>223</v>
      </c>
      <c r="F1969" t="s">
        <v>224</v>
      </c>
      <c r="G1969">
        <v>2015</v>
      </c>
      <c r="H1969" s="16">
        <v>42369</v>
      </c>
      <c r="I1969">
        <v>20160729</v>
      </c>
      <c r="J1969">
        <v>-1</v>
      </c>
      <c r="K1969" t="s">
        <v>4</v>
      </c>
      <c r="L1969" s="21" t="str">
        <f>IFERROR(VLOOKUP(K1969,ORDEN_ERI!A:C,2,0),0)</f>
        <v>Otros ingresos</v>
      </c>
      <c r="M1969" s="21">
        <f>IFERROR(VLOOKUP(K1969,ORDEN_ERI!A:C,3,0),0)</f>
        <v>9</v>
      </c>
      <c r="N1969" s="1">
        <v>725820</v>
      </c>
    </row>
    <row r="1970" spans="1:14" x14ac:dyDescent="0.25">
      <c r="A1970">
        <v>890905022</v>
      </c>
      <c r="B1970" t="s">
        <v>370</v>
      </c>
      <c r="D1970" t="s">
        <v>230</v>
      </c>
      <c r="E1970" t="s">
        <v>223</v>
      </c>
      <c r="F1970" t="s">
        <v>360</v>
      </c>
      <c r="G1970">
        <v>2015</v>
      </c>
      <c r="H1970" s="16">
        <v>42369</v>
      </c>
      <c r="I1970">
        <v>20160802</v>
      </c>
      <c r="J1970">
        <v>0</v>
      </c>
      <c r="K1970" t="s">
        <v>4</v>
      </c>
      <c r="L1970" s="21" t="str">
        <f>IFERROR(VLOOKUP(K1970,ORDEN_ERI!A:C,2,0),0)</f>
        <v>Otros ingresos</v>
      </c>
      <c r="M1970" s="21">
        <f>IFERROR(VLOOKUP(K1970,ORDEN_ERI!A:C,3,0),0)</f>
        <v>9</v>
      </c>
      <c r="N1970" s="1">
        <v>1178006</v>
      </c>
    </row>
    <row r="1971" spans="1:14" x14ac:dyDescent="0.25">
      <c r="A1971">
        <v>890908901</v>
      </c>
      <c r="B1971" t="s">
        <v>372</v>
      </c>
      <c r="D1971" t="s">
        <v>222</v>
      </c>
      <c r="E1971" t="s">
        <v>223</v>
      </c>
      <c r="F1971" t="s">
        <v>339</v>
      </c>
      <c r="G1971">
        <v>2015</v>
      </c>
      <c r="H1971" s="16">
        <v>42369</v>
      </c>
      <c r="I1971">
        <v>20160426</v>
      </c>
      <c r="J1971">
        <v>0</v>
      </c>
      <c r="K1971" t="s">
        <v>4</v>
      </c>
      <c r="L1971" s="21" t="str">
        <f>IFERROR(VLOOKUP(K1971,ORDEN_ERI!A:C,2,0),0)</f>
        <v>Otros ingresos</v>
      </c>
      <c r="M1971" s="21">
        <f>IFERROR(VLOOKUP(K1971,ORDEN_ERI!A:C,3,0),0)</f>
        <v>9</v>
      </c>
      <c r="N1971" s="1">
        <v>1652533</v>
      </c>
    </row>
    <row r="1972" spans="1:14" x14ac:dyDescent="0.25">
      <c r="A1972">
        <v>890939355</v>
      </c>
      <c r="B1972" t="s">
        <v>35</v>
      </c>
      <c r="D1972" t="s">
        <v>222</v>
      </c>
      <c r="E1972" t="s">
        <v>223</v>
      </c>
      <c r="F1972" t="s">
        <v>335</v>
      </c>
      <c r="G1972">
        <v>2015</v>
      </c>
      <c r="H1972" s="16">
        <v>42369</v>
      </c>
      <c r="I1972">
        <v>20160427</v>
      </c>
      <c r="J1972">
        <v>0</v>
      </c>
      <c r="K1972" t="s">
        <v>4</v>
      </c>
      <c r="L1972" s="21" t="str">
        <f>IFERROR(VLOOKUP(K1972,ORDEN_ERI!A:C,2,0),0)</f>
        <v>Otros ingresos</v>
      </c>
      <c r="M1972" s="21">
        <f>IFERROR(VLOOKUP(K1972,ORDEN_ERI!A:C,3,0),0)</f>
        <v>9</v>
      </c>
      <c r="N1972" s="1">
        <v>1273491</v>
      </c>
    </row>
    <row r="1973" spans="1:14" x14ac:dyDescent="0.25">
      <c r="A1973">
        <v>900018975</v>
      </c>
      <c r="B1973" t="s">
        <v>376</v>
      </c>
      <c r="D1973" t="s">
        <v>230</v>
      </c>
      <c r="E1973" t="s">
        <v>299</v>
      </c>
      <c r="F1973" t="s">
        <v>333</v>
      </c>
      <c r="G1973">
        <v>2015</v>
      </c>
      <c r="H1973" s="16">
        <v>42369</v>
      </c>
      <c r="I1973">
        <v>20160428</v>
      </c>
      <c r="J1973">
        <v>0</v>
      </c>
      <c r="K1973" t="s">
        <v>4</v>
      </c>
      <c r="L1973" s="21" t="str">
        <f>IFERROR(VLOOKUP(K1973,ORDEN_ERI!A:C,2,0),0)</f>
        <v>Otros ingresos</v>
      </c>
      <c r="M1973" s="21">
        <f>IFERROR(VLOOKUP(K1973,ORDEN_ERI!A:C,3,0),0)</f>
        <v>9</v>
      </c>
      <c r="N1973" s="1">
        <v>8016915</v>
      </c>
    </row>
    <row r="1974" spans="1:14" x14ac:dyDescent="0.25">
      <c r="A1974">
        <v>900190385</v>
      </c>
      <c r="B1974" t="s">
        <v>380</v>
      </c>
      <c r="D1974" t="s">
        <v>230</v>
      </c>
      <c r="E1974" t="s">
        <v>351</v>
      </c>
      <c r="F1974" t="s">
        <v>339</v>
      </c>
      <c r="G1974">
        <v>2015</v>
      </c>
      <c r="H1974" s="16">
        <v>42369</v>
      </c>
      <c r="I1974">
        <v>20160429</v>
      </c>
      <c r="J1974">
        <v>0</v>
      </c>
      <c r="K1974" t="s">
        <v>4</v>
      </c>
      <c r="L1974" s="21" t="str">
        <f>IFERROR(VLOOKUP(K1974,ORDEN_ERI!A:C,2,0),0)</f>
        <v>Otros ingresos</v>
      </c>
      <c r="M1974" s="21">
        <f>IFERROR(VLOOKUP(K1974,ORDEN_ERI!A:C,3,0),0)</f>
        <v>9</v>
      </c>
      <c r="N1974" s="1">
        <v>19329376</v>
      </c>
    </row>
    <row r="1975" spans="1:14" x14ac:dyDescent="0.25">
      <c r="A1975">
        <v>900192242</v>
      </c>
      <c r="B1975" t="s">
        <v>381</v>
      </c>
      <c r="D1975" t="s">
        <v>222</v>
      </c>
      <c r="E1975" t="s">
        <v>228</v>
      </c>
      <c r="F1975" t="s">
        <v>333</v>
      </c>
      <c r="G1975" t="s">
        <v>398</v>
      </c>
      <c r="H1975" s="16">
        <v>42185</v>
      </c>
      <c r="I1975">
        <v>20160428</v>
      </c>
      <c r="J1975">
        <v>0</v>
      </c>
      <c r="K1975" t="s">
        <v>4</v>
      </c>
      <c r="L1975" s="21" t="str">
        <f>IFERROR(VLOOKUP(K1975,ORDEN_ERI!A:C,2,0),0)</f>
        <v>Otros ingresos</v>
      </c>
      <c r="M1975" s="21">
        <f>IFERROR(VLOOKUP(K1975,ORDEN_ERI!A:C,3,0),0)</f>
        <v>9</v>
      </c>
      <c r="N1975" s="1">
        <v>1554237</v>
      </c>
    </row>
    <row r="1976" spans="1:14" x14ac:dyDescent="0.25">
      <c r="A1976">
        <v>900192242</v>
      </c>
      <c r="B1976" t="s">
        <v>381</v>
      </c>
      <c r="D1976" t="s">
        <v>222</v>
      </c>
      <c r="E1976" t="s">
        <v>228</v>
      </c>
      <c r="F1976" t="s">
        <v>333</v>
      </c>
      <c r="G1976" t="s">
        <v>399</v>
      </c>
      <c r="H1976" s="16">
        <v>42369</v>
      </c>
      <c r="I1976">
        <v>20160427</v>
      </c>
      <c r="J1976">
        <v>0</v>
      </c>
      <c r="K1976" t="s">
        <v>4</v>
      </c>
      <c r="L1976" s="21" t="str">
        <f>IFERROR(VLOOKUP(K1976,ORDEN_ERI!A:C,2,0),0)</f>
        <v>Otros ingresos</v>
      </c>
      <c r="M1976" s="21">
        <f>IFERROR(VLOOKUP(K1976,ORDEN_ERI!A:C,3,0),0)</f>
        <v>9</v>
      </c>
      <c r="N1976" s="1">
        <v>9820831</v>
      </c>
    </row>
    <row r="1977" spans="1:14" x14ac:dyDescent="0.25">
      <c r="A1977">
        <v>900205547</v>
      </c>
      <c r="B1977" t="s">
        <v>233</v>
      </c>
      <c r="D1977" t="s">
        <v>230</v>
      </c>
      <c r="E1977" t="s">
        <v>228</v>
      </c>
      <c r="F1977" t="s">
        <v>224</v>
      </c>
      <c r="G1977">
        <v>2015</v>
      </c>
      <c r="H1977" s="16">
        <v>42369</v>
      </c>
      <c r="I1977">
        <v>20160710</v>
      </c>
      <c r="J1977">
        <v>0</v>
      </c>
      <c r="K1977" t="s">
        <v>4</v>
      </c>
      <c r="L1977" s="21" t="str">
        <f>IFERROR(VLOOKUP(K1977,ORDEN_ERI!A:C,2,0),0)</f>
        <v>Otros ingresos</v>
      </c>
      <c r="M1977" s="21">
        <f>IFERROR(VLOOKUP(K1977,ORDEN_ERI!A:C,3,0),0)</f>
        <v>9</v>
      </c>
      <c r="N1977" s="1">
        <v>70701</v>
      </c>
    </row>
    <row r="1978" spans="1:14" x14ac:dyDescent="0.25">
      <c r="A1978">
        <v>900390238</v>
      </c>
      <c r="B1978" t="s">
        <v>177</v>
      </c>
      <c r="D1978" t="s">
        <v>230</v>
      </c>
      <c r="E1978" t="s">
        <v>228</v>
      </c>
      <c r="F1978" t="s">
        <v>333</v>
      </c>
      <c r="G1978" t="s">
        <v>398</v>
      </c>
      <c r="H1978" s="16">
        <v>42185</v>
      </c>
      <c r="I1978">
        <v>20160421</v>
      </c>
      <c r="J1978">
        <v>0</v>
      </c>
      <c r="K1978" t="s">
        <v>4</v>
      </c>
      <c r="L1978" s="21" t="str">
        <f>IFERROR(VLOOKUP(K1978,ORDEN_ERI!A:C,2,0),0)</f>
        <v>Otros ingresos</v>
      </c>
      <c r="M1978" s="21">
        <f>IFERROR(VLOOKUP(K1978,ORDEN_ERI!A:C,3,0),0)</f>
        <v>9</v>
      </c>
      <c r="N1978" s="1">
        <v>868559</v>
      </c>
    </row>
    <row r="1979" spans="1:14" x14ac:dyDescent="0.25">
      <c r="A1979">
        <v>900390238</v>
      </c>
      <c r="B1979" t="s">
        <v>177</v>
      </c>
      <c r="D1979" t="s">
        <v>230</v>
      </c>
      <c r="E1979" t="s">
        <v>228</v>
      </c>
      <c r="F1979" t="s">
        <v>333</v>
      </c>
      <c r="G1979" t="s">
        <v>399</v>
      </c>
      <c r="H1979" s="16">
        <v>42369</v>
      </c>
      <c r="I1979">
        <v>20160421</v>
      </c>
      <c r="J1979">
        <v>0</v>
      </c>
      <c r="K1979" t="s">
        <v>4</v>
      </c>
      <c r="L1979" s="21" t="str">
        <f>IFERROR(VLOOKUP(K1979,ORDEN_ERI!A:C,2,0),0)</f>
        <v>Otros ingresos</v>
      </c>
      <c r="M1979" s="21">
        <f>IFERROR(VLOOKUP(K1979,ORDEN_ERI!A:C,3,0),0)</f>
        <v>9</v>
      </c>
      <c r="N1979" s="1">
        <v>153676</v>
      </c>
    </row>
    <row r="1980" spans="1:14" x14ac:dyDescent="0.25">
      <c r="A1980">
        <v>900797732</v>
      </c>
      <c r="B1980" t="s">
        <v>181</v>
      </c>
      <c r="D1980" t="s">
        <v>230</v>
      </c>
      <c r="E1980" t="s">
        <v>228</v>
      </c>
      <c r="F1980" t="s">
        <v>360</v>
      </c>
      <c r="G1980">
        <v>2015</v>
      </c>
      <c r="H1980" s="16">
        <v>42369</v>
      </c>
      <c r="I1980">
        <v>20160710</v>
      </c>
      <c r="J1980">
        <v>-1</v>
      </c>
      <c r="K1980" t="s">
        <v>4</v>
      </c>
      <c r="L1980" s="21" t="str">
        <f>IFERROR(VLOOKUP(K1980,ORDEN_ERI!A:C,2,0),0)</f>
        <v>Otros ingresos</v>
      </c>
      <c r="M1980" s="21">
        <f>IFERROR(VLOOKUP(K1980,ORDEN_ERI!A:C,3,0),0)</f>
        <v>9</v>
      </c>
      <c r="N1980" s="1">
        <v>4159</v>
      </c>
    </row>
    <row r="1981" spans="1:14" x14ac:dyDescent="0.25">
      <c r="A1981">
        <v>800173155</v>
      </c>
      <c r="B1981" t="s">
        <v>341</v>
      </c>
      <c r="D1981" t="s">
        <v>222</v>
      </c>
      <c r="E1981" t="s">
        <v>228</v>
      </c>
      <c r="F1981" t="s">
        <v>335</v>
      </c>
      <c r="G1981">
        <v>2015</v>
      </c>
      <c r="H1981" s="16">
        <v>42369</v>
      </c>
      <c r="I1981">
        <v>20160710</v>
      </c>
      <c r="J1981">
        <v>0</v>
      </c>
      <c r="K1981" t="s">
        <v>5</v>
      </c>
      <c r="L1981" s="21" t="str">
        <f>IFERROR(VLOOKUP(K1981,ORDEN_ERI!A:C,2,0),0)</f>
        <v>Gastos de ventas</v>
      </c>
      <c r="M1981" s="21">
        <f>IFERROR(VLOOKUP(K1981,ORDEN_ERI!A:C,3,0),0)</f>
        <v>5</v>
      </c>
      <c r="N1981" s="1">
        <v>2451493</v>
      </c>
    </row>
    <row r="1982" spans="1:14" x14ac:dyDescent="0.25">
      <c r="A1982">
        <v>800185295</v>
      </c>
      <c r="B1982" t="s">
        <v>344</v>
      </c>
      <c r="D1982" t="s">
        <v>222</v>
      </c>
      <c r="E1982" t="s">
        <v>228</v>
      </c>
      <c r="F1982" t="s">
        <v>335</v>
      </c>
      <c r="G1982">
        <v>2015</v>
      </c>
      <c r="H1982" s="16">
        <v>42369</v>
      </c>
      <c r="I1982">
        <v>20160429</v>
      </c>
      <c r="J1982">
        <v>0</v>
      </c>
      <c r="K1982" t="s">
        <v>5</v>
      </c>
      <c r="L1982" s="21" t="str">
        <f>IFERROR(VLOOKUP(K1982,ORDEN_ERI!A:C,2,0),0)</f>
        <v>Gastos de ventas</v>
      </c>
      <c r="M1982" s="21">
        <f>IFERROR(VLOOKUP(K1982,ORDEN_ERI!A:C,3,0),0)</f>
        <v>5</v>
      </c>
      <c r="N1982" s="1">
        <v>6129201</v>
      </c>
    </row>
    <row r="1983" spans="1:14" x14ac:dyDescent="0.25">
      <c r="A1983">
        <v>860000656</v>
      </c>
      <c r="B1983" t="s">
        <v>221</v>
      </c>
      <c r="D1983" t="s">
        <v>222</v>
      </c>
      <c r="E1983" t="s">
        <v>223</v>
      </c>
      <c r="F1983" t="s">
        <v>224</v>
      </c>
      <c r="G1983">
        <v>2015</v>
      </c>
      <c r="H1983" s="16">
        <v>42369</v>
      </c>
      <c r="I1983">
        <v>20160426</v>
      </c>
      <c r="J1983">
        <v>0</v>
      </c>
      <c r="K1983" t="s">
        <v>5</v>
      </c>
      <c r="L1983" s="21" t="str">
        <f>IFERROR(VLOOKUP(K1983,ORDEN_ERI!A:C,2,0),0)</f>
        <v>Gastos de ventas</v>
      </c>
      <c r="M1983" s="21">
        <f>IFERROR(VLOOKUP(K1983,ORDEN_ERI!A:C,3,0),0)</f>
        <v>5</v>
      </c>
      <c r="N1983" s="1">
        <v>20050</v>
      </c>
    </row>
    <row r="1984" spans="1:14" x14ac:dyDescent="0.25">
      <c r="A1984">
        <v>860002837</v>
      </c>
      <c r="B1984" t="s">
        <v>227</v>
      </c>
      <c r="D1984" t="s">
        <v>222</v>
      </c>
      <c r="E1984" t="s">
        <v>228</v>
      </c>
      <c r="F1984" t="s">
        <v>224</v>
      </c>
      <c r="G1984">
        <v>2015</v>
      </c>
      <c r="H1984" s="16">
        <v>42369</v>
      </c>
      <c r="I1984">
        <v>20160426</v>
      </c>
      <c r="J1984">
        <v>0</v>
      </c>
      <c r="K1984" t="s">
        <v>5</v>
      </c>
      <c r="L1984" s="21" t="str">
        <f>IFERROR(VLOOKUP(K1984,ORDEN_ERI!A:C,2,0),0)</f>
        <v>Gastos de ventas</v>
      </c>
      <c r="M1984" s="21">
        <f>IFERROR(VLOOKUP(K1984,ORDEN_ERI!A:C,3,0),0)</f>
        <v>5</v>
      </c>
      <c r="N1984" s="1">
        <v>3007656</v>
      </c>
    </row>
    <row r="1985" spans="1:14" x14ac:dyDescent="0.25">
      <c r="A1985">
        <v>860035996</v>
      </c>
      <c r="B1985" t="s">
        <v>229</v>
      </c>
      <c r="D1985" t="s">
        <v>230</v>
      </c>
      <c r="E1985" t="s">
        <v>228</v>
      </c>
      <c r="F1985" t="s">
        <v>224</v>
      </c>
      <c r="G1985">
        <v>2015</v>
      </c>
      <c r="H1985" s="16">
        <v>42369</v>
      </c>
      <c r="I1985">
        <v>20160428</v>
      </c>
      <c r="J1985">
        <v>0</v>
      </c>
      <c r="K1985" t="s">
        <v>5</v>
      </c>
      <c r="L1985" s="21" t="str">
        <f>IFERROR(VLOOKUP(K1985,ORDEN_ERI!A:C,2,0),0)</f>
        <v>Gastos de ventas</v>
      </c>
      <c r="M1985" s="21">
        <f>IFERROR(VLOOKUP(K1985,ORDEN_ERI!A:C,3,0),0)</f>
        <v>5</v>
      </c>
      <c r="N1985" s="1">
        <v>778944</v>
      </c>
    </row>
    <row r="1986" spans="1:14" x14ac:dyDescent="0.25">
      <c r="A1986">
        <v>860058070</v>
      </c>
      <c r="B1986" t="s">
        <v>364</v>
      </c>
      <c r="D1986" t="s">
        <v>222</v>
      </c>
      <c r="E1986" t="s">
        <v>228</v>
      </c>
      <c r="F1986" t="s">
        <v>335</v>
      </c>
      <c r="G1986">
        <v>2015</v>
      </c>
      <c r="H1986" s="16">
        <v>42369</v>
      </c>
      <c r="I1986">
        <v>20160427</v>
      </c>
      <c r="J1986">
        <v>0</v>
      </c>
      <c r="K1986" t="s">
        <v>5</v>
      </c>
      <c r="L1986" s="21" t="str">
        <f>IFERROR(VLOOKUP(K1986,ORDEN_ERI!A:C,2,0),0)</f>
        <v>Gastos de ventas</v>
      </c>
      <c r="M1986" s="21">
        <f>IFERROR(VLOOKUP(K1986,ORDEN_ERI!A:C,3,0),0)</f>
        <v>5</v>
      </c>
      <c r="N1986" s="1">
        <v>14972393</v>
      </c>
    </row>
    <row r="1987" spans="1:14" x14ac:dyDescent="0.25">
      <c r="A1987">
        <v>860059851</v>
      </c>
      <c r="B1987" t="s">
        <v>365</v>
      </c>
      <c r="D1987" t="s">
        <v>222</v>
      </c>
      <c r="E1987" t="s">
        <v>228</v>
      </c>
      <c r="F1987" t="s">
        <v>224</v>
      </c>
      <c r="G1987">
        <v>2015</v>
      </c>
      <c r="H1987" s="16">
        <v>42369</v>
      </c>
      <c r="I1987">
        <v>20160729</v>
      </c>
      <c r="J1987">
        <v>-1</v>
      </c>
      <c r="K1987" t="s">
        <v>5</v>
      </c>
      <c r="L1987" s="21" t="str">
        <f>IFERROR(VLOOKUP(K1987,ORDEN_ERI!A:C,2,0),0)</f>
        <v>Gastos de ventas</v>
      </c>
      <c r="M1987" s="21">
        <f>IFERROR(VLOOKUP(K1987,ORDEN_ERI!A:C,3,0),0)</f>
        <v>5</v>
      </c>
      <c r="N1987" s="1">
        <v>1251773</v>
      </c>
    </row>
    <row r="1988" spans="1:14" x14ac:dyDescent="0.25">
      <c r="A1988">
        <v>860515523</v>
      </c>
      <c r="B1988" t="s">
        <v>231</v>
      </c>
      <c r="D1988" t="s">
        <v>230</v>
      </c>
      <c r="E1988" t="s">
        <v>228</v>
      </c>
      <c r="F1988" t="s">
        <v>224</v>
      </c>
      <c r="G1988">
        <v>2015</v>
      </c>
      <c r="H1988" s="16">
        <v>42369</v>
      </c>
      <c r="I1988">
        <v>20160429</v>
      </c>
      <c r="J1988">
        <v>0</v>
      </c>
      <c r="K1988" t="s">
        <v>5</v>
      </c>
      <c r="L1988" s="21" t="str">
        <f>IFERROR(VLOOKUP(K1988,ORDEN_ERI!A:C,2,0),0)</f>
        <v>Gastos de ventas</v>
      </c>
      <c r="M1988" s="21">
        <f>IFERROR(VLOOKUP(K1988,ORDEN_ERI!A:C,3,0),0)</f>
        <v>5</v>
      </c>
      <c r="N1988" s="1">
        <v>21779</v>
      </c>
    </row>
    <row r="1989" spans="1:14" x14ac:dyDescent="0.25">
      <c r="A1989">
        <v>890903055</v>
      </c>
      <c r="B1989" t="s">
        <v>232</v>
      </c>
      <c r="D1989" t="s">
        <v>222</v>
      </c>
      <c r="E1989" t="s">
        <v>223</v>
      </c>
      <c r="F1989" t="s">
        <v>224</v>
      </c>
      <c r="G1989">
        <v>2015</v>
      </c>
      <c r="H1989" s="16">
        <v>42369</v>
      </c>
      <c r="I1989">
        <v>20160729</v>
      </c>
      <c r="J1989">
        <v>-1</v>
      </c>
      <c r="K1989" t="s">
        <v>5</v>
      </c>
      <c r="L1989" s="21" t="str">
        <f>IFERROR(VLOOKUP(K1989,ORDEN_ERI!A:C,2,0),0)</f>
        <v>Gastos de ventas</v>
      </c>
      <c r="M1989" s="21">
        <f>IFERROR(VLOOKUP(K1989,ORDEN_ERI!A:C,3,0),0)</f>
        <v>5</v>
      </c>
      <c r="N1989" s="1">
        <v>3115012</v>
      </c>
    </row>
    <row r="1990" spans="1:14" x14ac:dyDescent="0.25">
      <c r="A1990">
        <v>900192242</v>
      </c>
      <c r="B1990" t="s">
        <v>381</v>
      </c>
      <c r="D1990" t="s">
        <v>222</v>
      </c>
      <c r="E1990" t="s">
        <v>228</v>
      </c>
      <c r="F1990" t="s">
        <v>333</v>
      </c>
      <c r="G1990" t="s">
        <v>398</v>
      </c>
      <c r="H1990" s="16">
        <v>42185</v>
      </c>
      <c r="I1990">
        <v>20160428</v>
      </c>
      <c r="J1990">
        <v>0</v>
      </c>
      <c r="K1990" t="s">
        <v>5</v>
      </c>
      <c r="L1990" s="21" t="str">
        <f>IFERROR(VLOOKUP(K1990,ORDEN_ERI!A:C,2,0),0)</f>
        <v>Gastos de ventas</v>
      </c>
      <c r="M1990" s="21">
        <f>IFERROR(VLOOKUP(K1990,ORDEN_ERI!A:C,3,0),0)</f>
        <v>5</v>
      </c>
      <c r="N1990" s="1">
        <v>828352</v>
      </c>
    </row>
    <row r="1991" spans="1:14" x14ac:dyDescent="0.25">
      <c r="A1991">
        <v>900192242</v>
      </c>
      <c r="B1991" t="s">
        <v>381</v>
      </c>
      <c r="D1991" t="s">
        <v>222</v>
      </c>
      <c r="E1991" t="s">
        <v>228</v>
      </c>
      <c r="F1991" t="s">
        <v>333</v>
      </c>
      <c r="G1991" t="s">
        <v>399</v>
      </c>
      <c r="H1991" s="16">
        <v>42369</v>
      </c>
      <c r="I1991">
        <v>20160427</v>
      </c>
      <c r="J1991">
        <v>0</v>
      </c>
      <c r="K1991" t="s">
        <v>5</v>
      </c>
      <c r="L1991" s="21" t="str">
        <f>IFERROR(VLOOKUP(K1991,ORDEN_ERI!A:C,2,0),0)</f>
        <v>Gastos de ventas</v>
      </c>
      <c r="M1991" s="21">
        <f>IFERROR(VLOOKUP(K1991,ORDEN_ERI!A:C,3,0),0)</f>
        <v>5</v>
      </c>
      <c r="N1991" s="1">
        <v>1265878</v>
      </c>
    </row>
    <row r="1992" spans="1:14" x14ac:dyDescent="0.25">
      <c r="A1992">
        <v>900205547</v>
      </c>
      <c r="B1992" t="s">
        <v>233</v>
      </c>
      <c r="D1992" t="s">
        <v>230</v>
      </c>
      <c r="E1992" t="s">
        <v>228</v>
      </c>
      <c r="F1992" t="s">
        <v>224</v>
      </c>
      <c r="G1992">
        <v>2015</v>
      </c>
      <c r="H1992" s="16">
        <v>42369</v>
      </c>
      <c r="I1992">
        <v>20160710</v>
      </c>
      <c r="J1992">
        <v>0</v>
      </c>
      <c r="K1992" t="s">
        <v>5</v>
      </c>
      <c r="L1992" s="21" t="str">
        <f>IFERROR(VLOOKUP(K1992,ORDEN_ERI!A:C,2,0),0)</f>
        <v>Gastos de ventas</v>
      </c>
      <c r="M1992" s="21">
        <f>IFERROR(VLOOKUP(K1992,ORDEN_ERI!A:C,3,0),0)</f>
        <v>5</v>
      </c>
      <c r="N1992" s="1">
        <v>117</v>
      </c>
    </row>
    <row r="1993" spans="1:14" x14ac:dyDescent="0.25">
      <c r="A1993">
        <v>900378893</v>
      </c>
      <c r="B1993" t="s">
        <v>386</v>
      </c>
      <c r="D1993" t="s">
        <v>230</v>
      </c>
      <c r="E1993" t="s">
        <v>228</v>
      </c>
      <c r="F1993" t="s">
        <v>335</v>
      </c>
      <c r="G1993">
        <v>2015</v>
      </c>
      <c r="H1993" s="16">
        <v>42369</v>
      </c>
      <c r="I1993">
        <v>20160729</v>
      </c>
      <c r="J1993">
        <v>-1</v>
      </c>
      <c r="K1993" t="s">
        <v>5</v>
      </c>
      <c r="L1993" s="21" t="str">
        <f>IFERROR(VLOOKUP(K1993,ORDEN_ERI!A:C,2,0),0)</f>
        <v>Gastos de ventas</v>
      </c>
      <c r="M1993" s="21">
        <f>IFERROR(VLOOKUP(K1993,ORDEN_ERI!A:C,3,0),0)</f>
        <v>5</v>
      </c>
      <c r="N1993" s="1">
        <v>8606094</v>
      </c>
    </row>
    <row r="1994" spans="1:14" x14ac:dyDescent="0.25">
      <c r="A1994">
        <v>800173155</v>
      </c>
      <c r="B1994" t="s">
        <v>341</v>
      </c>
      <c r="D1994" t="s">
        <v>222</v>
      </c>
      <c r="E1994" t="s">
        <v>228</v>
      </c>
      <c r="F1994" t="s">
        <v>335</v>
      </c>
      <c r="G1994">
        <v>2015</v>
      </c>
      <c r="H1994" s="16">
        <v>42369</v>
      </c>
      <c r="I1994">
        <v>20160710</v>
      </c>
      <c r="J1994">
        <v>0</v>
      </c>
      <c r="K1994" t="s">
        <v>6</v>
      </c>
      <c r="L1994" s="21" t="str">
        <f>IFERROR(VLOOKUP(K1994,ORDEN_ERI!A:C,2,0),0)</f>
        <v>Gastos de administración</v>
      </c>
      <c r="M1994" s="21">
        <f>IFERROR(VLOOKUP(K1994,ORDEN_ERI!A:C,3,0),0)</f>
        <v>4</v>
      </c>
      <c r="N1994" s="1">
        <v>13676240</v>
      </c>
    </row>
    <row r="1995" spans="1:14" x14ac:dyDescent="0.25">
      <c r="A1995">
        <v>800185295</v>
      </c>
      <c r="B1995" t="s">
        <v>344</v>
      </c>
      <c r="D1995" t="s">
        <v>222</v>
      </c>
      <c r="E1995" t="s">
        <v>228</v>
      </c>
      <c r="F1995" t="s">
        <v>335</v>
      </c>
      <c r="G1995">
        <v>2015</v>
      </c>
      <c r="H1995" s="16">
        <v>42369</v>
      </c>
      <c r="I1995">
        <v>20160429</v>
      </c>
      <c r="J1995">
        <v>0</v>
      </c>
      <c r="K1995" t="s">
        <v>6</v>
      </c>
      <c r="L1995" s="21" t="str">
        <f>IFERROR(VLOOKUP(K1995,ORDEN_ERI!A:C,2,0),0)</f>
        <v>Gastos de administración</v>
      </c>
      <c r="M1995" s="21">
        <f>IFERROR(VLOOKUP(K1995,ORDEN_ERI!A:C,3,0),0)</f>
        <v>4</v>
      </c>
      <c r="N1995" s="1">
        <v>29342911</v>
      </c>
    </row>
    <row r="1996" spans="1:14" x14ac:dyDescent="0.25">
      <c r="A1996">
        <v>830023542</v>
      </c>
      <c r="B1996" t="s">
        <v>146</v>
      </c>
      <c r="D1996" t="s">
        <v>230</v>
      </c>
      <c r="E1996" t="s">
        <v>223</v>
      </c>
      <c r="F1996" t="s">
        <v>339</v>
      </c>
      <c r="G1996">
        <v>2015</v>
      </c>
      <c r="H1996" s="16">
        <v>42369</v>
      </c>
      <c r="I1996">
        <v>20160426</v>
      </c>
      <c r="J1996">
        <v>0</v>
      </c>
      <c r="K1996" t="s">
        <v>6</v>
      </c>
      <c r="L1996" s="21" t="str">
        <f>IFERROR(VLOOKUP(K1996,ORDEN_ERI!A:C,2,0),0)</f>
        <v>Gastos de administración</v>
      </c>
      <c r="M1996" s="21">
        <f>IFERROR(VLOOKUP(K1996,ORDEN_ERI!A:C,3,0),0)</f>
        <v>4</v>
      </c>
      <c r="N1996" s="1">
        <v>4800879</v>
      </c>
    </row>
    <row r="1997" spans="1:14" x14ac:dyDescent="0.25">
      <c r="A1997">
        <v>830058272</v>
      </c>
      <c r="B1997" t="s">
        <v>352</v>
      </c>
      <c r="D1997" t="s">
        <v>230</v>
      </c>
      <c r="E1997" t="s">
        <v>228</v>
      </c>
      <c r="F1997" t="s">
        <v>353</v>
      </c>
      <c r="G1997">
        <v>2015</v>
      </c>
      <c r="H1997" s="16">
        <v>42369</v>
      </c>
      <c r="I1997">
        <v>20160710</v>
      </c>
      <c r="J1997">
        <v>0</v>
      </c>
      <c r="K1997" t="s">
        <v>6</v>
      </c>
      <c r="L1997" s="21" t="str">
        <f>IFERROR(VLOOKUP(K1997,ORDEN_ERI!A:C,2,0),0)</f>
        <v>Gastos de administración</v>
      </c>
      <c r="M1997" s="21">
        <f>IFERROR(VLOOKUP(K1997,ORDEN_ERI!A:C,3,0),0)</f>
        <v>4</v>
      </c>
      <c r="N1997" s="1">
        <v>7524168</v>
      </c>
    </row>
    <row r="1998" spans="1:14" x14ac:dyDescent="0.25">
      <c r="A1998">
        <v>830124992</v>
      </c>
      <c r="B1998" t="s">
        <v>357</v>
      </c>
      <c r="D1998" t="s">
        <v>230</v>
      </c>
      <c r="E1998" t="s">
        <v>228</v>
      </c>
      <c r="F1998" t="s">
        <v>358</v>
      </c>
      <c r="G1998">
        <v>2015</v>
      </c>
      <c r="H1998" s="16">
        <v>42369</v>
      </c>
      <c r="I1998">
        <v>20160429</v>
      </c>
      <c r="J1998">
        <v>0</v>
      </c>
      <c r="K1998" t="s">
        <v>6</v>
      </c>
      <c r="L1998" s="21" t="str">
        <f>IFERROR(VLOOKUP(K1998,ORDEN_ERI!A:C,2,0),0)</f>
        <v>Gastos de administración</v>
      </c>
      <c r="M1998" s="21">
        <f>IFERROR(VLOOKUP(K1998,ORDEN_ERI!A:C,3,0),0)</f>
        <v>4</v>
      </c>
      <c r="N1998" s="1">
        <v>647948</v>
      </c>
    </row>
    <row r="1999" spans="1:14" x14ac:dyDescent="0.25">
      <c r="A1999">
        <v>860000656</v>
      </c>
      <c r="B1999" t="s">
        <v>221</v>
      </c>
      <c r="D1999" t="s">
        <v>222</v>
      </c>
      <c r="E1999" t="s">
        <v>223</v>
      </c>
      <c r="F1999" t="s">
        <v>224</v>
      </c>
      <c r="G1999">
        <v>2015</v>
      </c>
      <c r="H1999" s="16">
        <v>42369</v>
      </c>
      <c r="I1999">
        <v>20160426</v>
      </c>
      <c r="J1999">
        <v>0</v>
      </c>
      <c r="K1999" t="s">
        <v>6</v>
      </c>
      <c r="L1999" s="21" t="str">
        <f>IFERROR(VLOOKUP(K1999,ORDEN_ERI!A:C,2,0),0)</f>
        <v>Gastos de administración</v>
      </c>
      <c r="M1999" s="21">
        <f>IFERROR(VLOOKUP(K1999,ORDEN_ERI!A:C,3,0),0)</f>
        <v>4</v>
      </c>
      <c r="N1999" s="1">
        <v>26052689</v>
      </c>
    </row>
    <row r="2000" spans="1:14" x14ac:dyDescent="0.25">
      <c r="A2000">
        <v>860002837</v>
      </c>
      <c r="B2000" t="s">
        <v>227</v>
      </c>
      <c r="D2000" t="s">
        <v>222</v>
      </c>
      <c r="E2000" t="s">
        <v>228</v>
      </c>
      <c r="F2000" t="s">
        <v>224</v>
      </c>
      <c r="G2000">
        <v>2015</v>
      </c>
      <c r="H2000" s="16">
        <v>42369</v>
      </c>
      <c r="I2000">
        <v>20160426</v>
      </c>
      <c r="J2000">
        <v>0</v>
      </c>
      <c r="K2000" t="s">
        <v>6</v>
      </c>
      <c r="L2000" s="21" t="str">
        <f>IFERROR(VLOOKUP(K2000,ORDEN_ERI!A:C,2,0),0)</f>
        <v>Gastos de administración</v>
      </c>
      <c r="M2000" s="21">
        <f>IFERROR(VLOOKUP(K2000,ORDEN_ERI!A:C,3,0),0)</f>
        <v>4</v>
      </c>
      <c r="N2000" s="1">
        <v>13069004</v>
      </c>
    </row>
    <row r="2001" spans="1:14" x14ac:dyDescent="0.25">
      <c r="A2001">
        <v>860035996</v>
      </c>
      <c r="B2001" t="s">
        <v>229</v>
      </c>
      <c r="D2001" t="s">
        <v>230</v>
      </c>
      <c r="E2001" t="s">
        <v>228</v>
      </c>
      <c r="F2001" t="s">
        <v>224</v>
      </c>
      <c r="G2001">
        <v>2015</v>
      </c>
      <c r="H2001" s="16">
        <v>42369</v>
      </c>
      <c r="I2001">
        <v>20160428</v>
      </c>
      <c r="J2001">
        <v>0</v>
      </c>
      <c r="K2001" t="s">
        <v>6</v>
      </c>
      <c r="L2001" s="21" t="str">
        <f>IFERROR(VLOOKUP(K2001,ORDEN_ERI!A:C,2,0),0)</f>
        <v>Gastos de administración</v>
      </c>
      <c r="M2001" s="21">
        <f>IFERROR(VLOOKUP(K2001,ORDEN_ERI!A:C,3,0),0)</f>
        <v>4</v>
      </c>
      <c r="N2001" s="1">
        <v>6735666</v>
      </c>
    </row>
    <row r="2002" spans="1:14" x14ac:dyDescent="0.25">
      <c r="A2002">
        <v>860058070</v>
      </c>
      <c r="B2002" t="s">
        <v>364</v>
      </c>
      <c r="D2002" t="s">
        <v>222</v>
      </c>
      <c r="E2002" t="s">
        <v>228</v>
      </c>
      <c r="F2002" t="s">
        <v>335</v>
      </c>
      <c r="G2002">
        <v>2015</v>
      </c>
      <c r="H2002" s="16">
        <v>42369</v>
      </c>
      <c r="I2002">
        <v>20160427</v>
      </c>
      <c r="J2002">
        <v>0</v>
      </c>
      <c r="K2002" t="s">
        <v>6</v>
      </c>
      <c r="L2002" s="21" t="str">
        <f>IFERROR(VLOOKUP(K2002,ORDEN_ERI!A:C,2,0),0)</f>
        <v>Gastos de administración</v>
      </c>
      <c r="M2002" s="21">
        <f>IFERROR(VLOOKUP(K2002,ORDEN_ERI!A:C,3,0),0)</f>
        <v>4</v>
      </c>
      <c r="N2002" s="1">
        <v>39389142</v>
      </c>
    </row>
    <row r="2003" spans="1:14" x14ac:dyDescent="0.25">
      <c r="A2003">
        <v>860059851</v>
      </c>
      <c r="B2003" t="s">
        <v>365</v>
      </c>
      <c r="D2003" t="s">
        <v>222</v>
      </c>
      <c r="E2003" t="s">
        <v>228</v>
      </c>
      <c r="F2003" t="s">
        <v>224</v>
      </c>
      <c r="G2003">
        <v>2015</v>
      </c>
      <c r="H2003" s="16">
        <v>42369</v>
      </c>
      <c r="I2003">
        <v>20160729</v>
      </c>
      <c r="J2003">
        <v>-1</v>
      </c>
      <c r="K2003" t="s">
        <v>6</v>
      </c>
      <c r="L2003" s="21" t="str">
        <f>IFERROR(VLOOKUP(K2003,ORDEN_ERI!A:C,2,0),0)</f>
        <v>Gastos de administración</v>
      </c>
      <c r="M2003" s="21">
        <f>IFERROR(VLOOKUP(K2003,ORDEN_ERI!A:C,3,0),0)</f>
        <v>4</v>
      </c>
      <c r="N2003" s="1">
        <v>9400578</v>
      </c>
    </row>
    <row r="2004" spans="1:14" x14ac:dyDescent="0.25">
      <c r="A2004">
        <v>860510628</v>
      </c>
      <c r="B2004" t="s">
        <v>373</v>
      </c>
      <c r="D2004" t="s">
        <v>230</v>
      </c>
      <c r="E2004" t="s">
        <v>228</v>
      </c>
      <c r="F2004" t="s">
        <v>353</v>
      </c>
      <c r="G2004">
        <v>2015</v>
      </c>
      <c r="H2004" s="16">
        <v>42369</v>
      </c>
      <c r="I2004">
        <v>20160729</v>
      </c>
      <c r="J2004">
        <v>-1</v>
      </c>
      <c r="K2004" t="s">
        <v>6</v>
      </c>
      <c r="L2004" s="21" t="str">
        <f>IFERROR(VLOOKUP(K2004,ORDEN_ERI!A:C,2,0),0)</f>
        <v>Gastos de administración</v>
      </c>
      <c r="M2004" s="21">
        <f>IFERROR(VLOOKUP(K2004,ORDEN_ERI!A:C,3,0),0)</f>
        <v>4</v>
      </c>
      <c r="N2004" s="1">
        <v>10941298</v>
      </c>
    </row>
    <row r="2005" spans="1:14" x14ac:dyDescent="0.25">
      <c r="A2005">
        <v>860515523</v>
      </c>
      <c r="B2005" t="s">
        <v>231</v>
      </c>
      <c r="D2005" t="s">
        <v>230</v>
      </c>
      <c r="E2005" t="s">
        <v>228</v>
      </c>
      <c r="F2005" t="s">
        <v>224</v>
      </c>
      <c r="G2005">
        <v>2015</v>
      </c>
      <c r="H2005" s="16">
        <v>42369</v>
      </c>
      <c r="I2005">
        <v>20160429</v>
      </c>
      <c r="J2005">
        <v>0</v>
      </c>
      <c r="K2005" t="s">
        <v>6</v>
      </c>
      <c r="L2005" s="21" t="str">
        <f>IFERROR(VLOOKUP(K2005,ORDEN_ERI!A:C,2,0),0)</f>
        <v>Gastos de administración</v>
      </c>
      <c r="M2005" s="21">
        <f>IFERROR(VLOOKUP(K2005,ORDEN_ERI!A:C,3,0),0)</f>
        <v>4</v>
      </c>
      <c r="N2005" s="1">
        <v>6616639</v>
      </c>
    </row>
    <row r="2006" spans="1:14" x14ac:dyDescent="0.25">
      <c r="A2006">
        <v>890903035</v>
      </c>
      <c r="B2006" t="s">
        <v>369</v>
      </c>
      <c r="D2006" t="s">
        <v>230</v>
      </c>
      <c r="E2006" t="s">
        <v>228</v>
      </c>
      <c r="F2006" t="s">
        <v>339</v>
      </c>
      <c r="G2006">
        <v>2015</v>
      </c>
      <c r="H2006" s="16">
        <v>42369</v>
      </c>
      <c r="I2006">
        <v>20160426</v>
      </c>
      <c r="J2006">
        <v>0</v>
      </c>
      <c r="K2006" t="s">
        <v>6</v>
      </c>
      <c r="L2006" s="21" t="str">
        <f>IFERROR(VLOOKUP(K2006,ORDEN_ERI!A:C,2,0),0)</f>
        <v>Gastos de administración</v>
      </c>
      <c r="M2006" s="21">
        <f>IFERROR(VLOOKUP(K2006,ORDEN_ERI!A:C,3,0),0)</f>
        <v>4</v>
      </c>
      <c r="N2006" s="1">
        <v>10239730</v>
      </c>
    </row>
    <row r="2007" spans="1:14" x14ac:dyDescent="0.25">
      <c r="A2007">
        <v>890903055</v>
      </c>
      <c r="B2007" t="s">
        <v>232</v>
      </c>
      <c r="D2007" t="s">
        <v>222</v>
      </c>
      <c r="E2007" t="s">
        <v>223</v>
      </c>
      <c r="F2007" t="s">
        <v>224</v>
      </c>
      <c r="G2007">
        <v>2015</v>
      </c>
      <c r="H2007" s="16">
        <v>42369</v>
      </c>
      <c r="I2007">
        <v>20160729</v>
      </c>
      <c r="J2007">
        <v>-1</v>
      </c>
      <c r="K2007" t="s">
        <v>6</v>
      </c>
      <c r="L2007" s="21" t="str">
        <f>IFERROR(VLOOKUP(K2007,ORDEN_ERI!A:C,2,0),0)</f>
        <v>Gastos de administración</v>
      </c>
      <c r="M2007" s="21">
        <f>IFERROR(VLOOKUP(K2007,ORDEN_ERI!A:C,3,0),0)</f>
        <v>4</v>
      </c>
      <c r="N2007" s="1">
        <v>12382841</v>
      </c>
    </row>
    <row r="2008" spans="1:14" x14ac:dyDescent="0.25">
      <c r="A2008">
        <v>890905022</v>
      </c>
      <c r="B2008" t="s">
        <v>370</v>
      </c>
      <c r="D2008" t="s">
        <v>230</v>
      </c>
      <c r="E2008" t="s">
        <v>223</v>
      </c>
      <c r="F2008" t="s">
        <v>360</v>
      </c>
      <c r="G2008">
        <v>2015</v>
      </c>
      <c r="H2008" s="16">
        <v>42369</v>
      </c>
      <c r="I2008">
        <v>20160802</v>
      </c>
      <c r="J2008">
        <v>0</v>
      </c>
      <c r="K2008" t="s">
        <v>6</v>
      </c>
      <c r="L2008" s="21" t="str">
        <f>IFERROR(VLOOKUP(K2008,ORDEN_ERI!A:C,2,0),0)</f>
        <v>Gastos de administración</v>
      </c>
      <c r="M2008" s="21">
        <f>IFERROR(VLOOKUP(K2008,ORDEN_ERI!A:C,3,0),0)</f>
        <v>4</v>
      </c>
      <c r="N2008" s="1">
        <v>5083807</v>
      </c>
    </row>
    <row r="2009" spans="1:14" x14ac:dyDescent="0.25">
      <c r="A2009">
        <v>890908901</v>
      </c>
      <c r="B2009" t="s">
        <v>372</v>
      </c>
      <c r="D2009" t="s">
        <v>222</v>
      </c>
      <c r="E2009" t="s">
        <v>223</v>
      </c>
      <c r="F2009" t="s">
        <v>339</v>
      </c>
      <c r="G2009">
        <v>2015</v>
      </c>
      <c r="H2009" s="16">
        <v>42369</v>
      </c>
      <c r="I2009">
        <v>20160426</v>
      </c>
      <c r="J2009">
        <v>0</v>
      </c>
      <c r="K2009" t="s">
        <v>6</v>
      </c>
      <c r="L2009" s="21" t="str">
        <f>IFERROR(VLOOKUP(K2009,ORDEN_ERI!A:C,2,0),0)</f>
        <v>Gastos de administración</v>
      </c>
      <c r="M2009" s="21">
        <f>IFERROR(VLOOKUP(K2009,ORDEN_ERI!A:C,3,0),0)</f>
        <v>4</v>
      </c>
      <c r="N2009" s="1">
        <v>3083583</v>
      </c>
    </row>
    <row r="2010" spans="1:14" x14ac:dyDescent="0.25">
      <c r="A2010">
        <v>890939355</v>
      </c>
      <c r="B2010" t="s">
        <v>35</v>
      </c>
      <c r="D2010" t="s">
        <v>222</v>
      </c>
      <c r="E2010" t="s">
        <v>223</v>
      </c>
      <c r="F2010" t="s">
        <v>335</v>
      </c>
      <c r="G2010">
        <v>2015</v>
      </c>
      <c r="H2010" s="16">
        <v>42369</v>
      </c>
      <c r="I2010">
        <v>20160427</v>
      </c>
      <c r="J2010">
        <v>0</v>
      </c>
      <c r="K2010" t="s">
        <v>6</v>
      </c>
      <c r="L2010" s="21" t="str">
        <f>IFERROR(VLOOKUP(K2010,ORDEN_ERI!A:C,2,0),0)</f>
        <v>Gastos de administración</v>
      </c>
      <c r="M2010" s="21">
        <f>IFERROR(VLOOKUP(K2010,ORDEN_ERI!A:C,3,0),0)</f>
        <v>4</v>
      </c>
      <c r="N2010" s="1">
        <v>1498228</v>
      </c>
    </row>
    <row r="2011" spans="1:14" x14ac:dyDescent="0.25">
      <c r="A2011">
        <v>900018975</v>
      </c>
      <c r="B2011" t="s">
        <v>376</v>
      </c>
      <c r="D2011" t="s">
        <v>230</v>
      </c>
      <c r="E2011" t="s">
        <v>299</v>
      </c>
      <c r="F2011" t="s">
        <v>333</v>
      </c>
      <c r="G2011">
        <v>2015</v>
      </c>
      <c r="H2011" s="16">
        <v>42369</v>
      </c>
      <c r="I2011">
        <v>20160428</v>
      </c>
      <c r="J2011">
        <v>0</v>
      </c>
      <c r="K2011" t="s">
        <v>6</v>
      </c>
      <c r="L2011" s="21" t="str">
        <f>IFERROR(VLOOKUP(K2011,ORDEN_ERI!A:C,2,0),0)</f>
        <v>Gastos de administración</v>
      </c>
      <c r="M2011" s="21">
        <f>IFERROR(VLOOKUP(K2011,ORDEN_ERI!A:C,3,0),0)</f>
        <v>4</v>
      </c>
      <c r="N2011" s="1">
        <v>18338243</v>
      </c>
    </row>
    <row r="2012" spans="1:14" x14ac:dyDescent="0.25">
      <c r="A2012">
        <v>900190385</v>
      </c>
      <c r="B2012" t="s">
        <v>380</v>
      </c>
      <c r="D2012" t="s">
        <v>230</v>
      </c>
      <c r="E2012" t="s">
        <v>351</v>
      </c>
      <c r="F2012" t="s">
        <v>339</v>
      </c>
      <c r="G2012">
        <v>2015</v>
      </c>
      <c r="H2012" s="16">
        <v>42369</v>
      </c>
      <c r="I2012">
        <v>20160429</v>
      </c>
      <c r="J2012">
        <v>0</v>
      </c>
      <c r="K2012" t="s">
        <v>6</v>
      </c>
      <c r="L2012" s="21" t="str">
        <f>IFERROR(VLOOKUP(K2012,ORDEN_ERI!A:C,2,0),0)</f>
        <v>Gastos de administración</v>
      </c>
      <c r="M2012" s="21">
        <f>IFERROR(VLOOKUP(K2012,ORDEN_ERI!A:C,3,0),0)</f>
        <v>4</v>
      </c>
      <c r="N2012" s="1">
        <v>40879556</v>
      </c>
    </row>
    <row r="2013" spans="1:14" x14ac:dyDescent="0.25">
      <c r="A2013">
        <v>900192242</v>
      </c>
      <c r="B2013" t="s">
        <v>381</v>
      </c>
      <c r="D2013" t="s">
        <v>222</v>
      </c>
      <c r="E2013" t="s">
        <v>228</v>
      </c>
      <c r="F2013" t="s">
        <v>333</v>
      </c>
      <c r="G2013" t="s">
        <v>398</v>
      </c>
      <c r="H2013" s="16">
        <v>42185</v>
      </c>
      <c r="I2013">
        <v>20160428</v>
      </c>
      <c r="J2013">
        <v>0</v>
      </c>
      <c r="K2013" t="s">
        <v>6</v>
      </c>
      <c r="L2013" s="21" t="str">
        <f>IFERROR(VLOOKUP(K2013,ORDEN_ERI!A:C,2,0),0)</f>
        <v>Gastos de administración</v>
      </c>
      <c r="M2013" s="21">
        <f>IFERROR(VLOOKUP(K2013,ORDEN_ERI!A:C,3,0),0)</f>
        <v>4</v>
      </c>
      <c r="N2013" s="1">
        <v>7947291</v>
      </c>
    </row>
    <row r="2014" spans="1:14" x14ac:dyDescent="0.25">
      <c r="A2014">
        <v>900192242</v>
      </c>
      <c r="B2014" t="s">
        <v>381</v>
      </c>
      <c r="D2014" t="s">
        <v>222</v>
      </c>
      <c r="E2014" t="s">
        <v>228</v>
      </c>
      <c r="F2014" t="s">
        <v>333</v>
      </c>
      <c r="G2014" t="s">
        <v>399</v>
      </c>
      <c r="H2014" s="16">
        <v>42369</v>
      </c>
      <c r="I2014">
        <v>20160427</v>
      </c>
      <c r="J2014">
        <v>0</v>
      </c>
      <c r="K2014" t="s">
        <v>6</v>
      </c>
      <c r="L2014" s="21" t="str">
        <f>IFERROR(VLOOKUP(K2014,ORDEN_ERI!A:C,2,0),0)</f>
        <v>Gastos de administración</v>
      </c>
      <c r="M2014" s="21">
        <f>IFERROR(VLOOKUP(K2014,ORDEN_ERI!A:C,3,0),0)</f>
        <v>4</v>
      </c>
      <c r="N2014" s="1">
        <v>7674526</v>
      </c>
    </row>
    <row r="2015" spans="1:14" x14ac:dyDescent="0.25">
      <c r="A2015">
        <v>900205547</v>
      </c>
      <c r="B2015" t="s">
        <v>233</v>
      </c>
      <c r="D2015" t="s">
        <v>230</v>
      </c>
      <c r="E2015" t="s">
        <v>228</v>
      </c>
      <c r="F2015" t="s">
        <v>224</v>
      </c>
      <c r="G2015">
        <v>2015</v>
      </c>
      <c r="H2015" s="16">
        <v>42369</v>
      </c>
      <c r="I2015">
        <v>20160710</v>
      </c>
      <c r="J2015">
        <v>0</v>
      </c>
      <c r="K2015" t="s">
        <v>6</v>
      </c>
      <c r="L2015" s="21" t="str">
        <f>IFERROR(VLOOKUP(K2015,ORDEN_ERI!A:C,2,0),0)</f>
        <v>Gastos de administración</v>
      </c>
      <c r="M2015" s="21">
        <f>IFERROR(VLOOKUP(K2015,ORDEN_ERI!A:C,3,0),0)</f>
        <v>4</v>
      </c>
      <c r="N2015" s="1">
        <v>2511754</v>
      </c>
    </row>
    <row r="2016" spans="1:14" x14ac:dyDescent="0.25">
      <c r="A2016">
        <v>900378893</v>
      </c>
      <c r="B2016" t="s">
        <v>386</v>
      </c>
      <c r="D2016" t="s">
        <v>230</v>
      </c>
      <c r="E2016" t="s">
        <v>228</v>
      </c>
      <c r="F2016" t="s">
        <v>335</v>
      </c>
      <c r="G2016">
        <v>2015</v>
      </c>
      <c r="H2016" s="16">
        <v>42369</v>
      </c>
      <c r="I2016">
        <v>20160729</v>
      </c>
      <c r="J2016">
        <v>-1</v>
      </c>
      <c r="K2016" t="s">
        <v>6</v>
      </c>
      <c r="L2016" s="21" t="str">
        <f>IFERROR(VLOOKUP(K2016,ORDEN_ERI!A:C,2,0),0)</f>
        <v>Gastos de administración</v>
      </c>
      <c r="M2016" s="21">
        <f>IFERROR(VLOOKUP(K2016,ORDEN_ERI!A:C,3,0),0)</f>
        <v>4</v>
      </c>
      <c r="N2016" s="1">
        <v>15850941</v>
      </c>
    </row>
    <row r="2017" spans="1:14" x14ac:dyDescent="0.25">
      <c r="A2017">
        <v>900390238</v>
      </c>
      <c r="B2017" t="s">
        <v>177</v>
      </c>
      <c r="D2017" t="s">
        <v>230</v>
      </c>
      <c r="E2017" t="s">
        <v>228</v>
      </c>
      <c r="F2017" t="s">
        <v>333</v>
      </c>
      <c r="G2017" t="s">
        <v>398</v>
      </c>
      <c r="H2017" s="16">
        <v>42185</v>
      </c>
      <c r="I2017">
        <v>20160421</v>
      </c>
      <c r="J2017">
        <v>0</v>
      </c>
      <c r="K2017" t="s">
        <v>6</v>
      </c>
      <c r="L2017" s="21" t="str">
        <f>IFERROR(VLOOKUP(K2017,ORDEN_ERI!A:C,2,0),0)</f>
        <v>Gastos de administración</v>
      </c>
      <c r="M2017" s="21">
        <f>IFERROR(VLOOKUP(K2017,ORDEN_ERI!A:C,3,0),0)</f>
        <v>4</v>
      </c>
      <c r="N2017" s="1">
        <v>4462544</v>
      </c>
    </row>
    <row r="2018" spans="1:14" x14ac:dyDescent="0.25">
      <c r="A2018">
        <v>900390238</v>
      </c>
      <c r="B2018" t="s">
        <v>177</v>
      </c>
      <c r="D2018" t="s">
        <v>230</v>
      </c>
      <c r="E2018" t="s">
        <v>228</v>
      </c>
      <c r="F2018" t="s">
        <v>333</v>
      </c>
      <c r="G2018" t="s">
        <v>399</v>
      </c>
      <c r="H2018" s="16">
        <v>42369</v>
      </c>
      <c r="I2018">
        <v>20160421</v>
      </c>
      <c r="J2018">
        <v>0</v>
      </c>
      <c r="K2018" t="s">
        <v>6</v>
      </c>
      <c r="L2018" s="21" t="str">
        <f>IFERROR(VLOOKUP(K2018,ORDEN_ERI!A:C,2,0),0)</f>
        <v>Gastos de administración</v>
      </c>
      <c r="M2018" s="21">
        <f>IFERROR(VLOOKUP(K2018,ORDEN_ERI!A:C,3,0),0)</f>
        <v>4</v>
      </c>
      <c r="N2018" s="1">
        <v>4302507</v>
      </c>
    </row>
    <row r="2019" spans="1:14" x14ac:dyDescent="0.25">
      <c r="A2019">
        <v>900797732</v>
      </c>
      <c r="B2019" t="s">
        <v>181</v>
      </c>
      <c r="D2019" t="s">
        <v>230</v>
      </c>
      <c r="E2019" t="s">
        <v>228</v>
      </c>
      <c r="F2019" t="s">
        <v>360</v>
      </c>
      <c r="G2019">
        <v>2015</v>
      </c>
      <c r="H2019" s="16">
        <v>42369</v>
      </c>
      <c r="I2019">
        <v>20160710</v>
      </c>
      <c r="J2019">
        <v>-1</v>
      </c>
      <c r="K2019" t="s">
        <v>6</v>
      </c>
      <c r="L2019" s="21" t="str">
        <f>IFERROR(VLOOKUP(K2019,ORDEN_ERI!A:C,2,0),0)</f>
        <v>Gastos de administración</v>
      </c>
      <c r="M2019" s="21">
        <f>IFERROR(VLOOKUP(K2019,ORDEN_ERI!A:C,3,0),0)</f>
        <v>4</v>
      </c>
      <c r="N2019" s="1">
        <v>486804</v>
      </c>
    </row>
    <row r="2020" spans="1:14" x14ac:dyDescent="0.25">
      <c r="A2020">
        <v>800173155</v>
      </c>
      <c r="B2020" t="s">
        <v>341</v>
      </c>
      <c r="D2020" t="s">
        <v>222</v>
      </c>
      <c r="E2020" t="s">
        <v>228</v>
      </c>
      <c r="F2020" t="s">
        <v>335</v>
      </c>
      <c r="G2020">
        <v>2015</v>
      </c>
      <c r="H2020" s="16">
        <v>42369</v>
      </c>
      <c r="I2020">
        <v>20160710</v>
      </c>
      <c r="J2020">
        <v>0</v>
      </c>
      <c r="K2020" t="s">
        <v>7</v>
      </c>
      <c r="L2020" s="21" t="str">
        <f>IFERROR(VLOOKUP(K2020,ORDEN_ERI!A:C,2,0),0)</f>
        <v>Otros gastos</v>
      </c>
      <c r="M2020" s="21">
        <f>IFERROR(VLOOKUP(K2020,ORDEN_ERI!A:C,3,0),0)</f>
        <v>10</v>
      </c>
      <c r="N2020" s="1">
        <v>6029999</v>
      </c>
    </row>
    <row r="2021" spans="1:14" x14ac:dyDescent="0.25">
      <c r="A2021">
        <v>830023542</v>
      </c>
      <c r="B2021" t="s">
        <v>146</v>
      </c>
      <c r="D2021" t="s">
        <v>230</v>
      </c>
      <c r="E2021" t="s">
        <v>223</v>
      </c>
      <c r="F2021" t="s">
        <v>339</v>
      </c>
      <c r="G2021">
        <v>2015</v>
      </c>
      <c r="H2021" s="16">
        <v>42369</v>
      </c>
      <c r="I2021">
        <v>20160426</v>
      </c>
      <c r="J2021">
        <v>0</v>
      </c>
      <c r="K2021" t="s">
        <v>7</v>
      </c>
      <c r="L2021" s="21" t="str">
        <f>IFERROR(VLOOKUP(K2021,ORDEN_ERI!A:C,2,0),0)</f>
        <v>Otros gastos</v>
      </c>
      <c r="M2021" s="21">
        <f>IFERROR(VLOOKUP(K2021,ORDEN_ERI!A:C,3,0),0)</f>
        <v>10</v>
      </c>
      <c r="N2021" s="1">
        <v>2296181</v>
      </c>
    </row>
    <row r="2022" spans="1:14" x14ac:dyDescent="0.25">
      <c r="A2022">
        <v>830058272</v>
      </c>
      <c r="B2022" t="s">
        <v>352</v>
      </c>
      <c r="D2022" t="s">
        <v>230</v>
      </c>
      <c r="E2022" t="s">
        <v>228</v>
      </c>
      <c r="F2022" t="s">
        <v>353</v>
      </c>
      <c r="G2022">
        <v>2015</v>
      </c>
      <c r="H2022" s="16">
        <v>42369</v>
      </c>
      <c r="I2022">
        <v>20160710</v>
      </c>
      <c r="J2022">
        <v>0</v>
      </c>
      <c r="K2022" t="s">
        <v>7</v>
      </c>
      <c r="L2022" s="21" t="str">
        <f>IFERROR(VLOOKUP(K2022,ORDEN_ERI!A:C,2,0),0)</f>
        <v>Otros gastos</v>
      </c>
      <c r="M2022" s="21">
        <f>IFERROR(VLOOKUP(K2022,ORDEN_ERI!A:C,3,0),0)</f>
        <v>10</v>
      </c>
      <c r="N2022" s="1">
        <v>9675</v>
      </c>
    </row>
    <row r="2023" spans="1:14" x14ac:dyDescent="0.25">
      <c r="A2023">
        <v>830124992</v>
      </c>
      <c r="B2023" t="s">
        <v>357</v>
      </c>
      <c r="D2023" t="s">
        <v>230</v>
      </c>
      <c r="E2023" t="s">
        <v>228</v>
      </c>
      <c r="F2023" t="s">
        <v>358</v>
      </c>
      <c r="G2023">
        <v>2015</v>
      </c>
      <c r="H2023" s="16">
        <v>42369</v>
      </c>
      <c r="I2023">
        <v>20160429</v>
      </c>
      <c r="J2023">
        <v>0</v>
      </c>
      <c r="K2023" t="s">
        <v>7</v>
      </c>
      <c r="L2023" s="21" t="str">
        <f>IFERROR(VLOOKUP(K2023,ORDEN_ERI!A:C,2,0),0)</f>
        <v>Otros gastos</v>
      </c>
      <c r="M2023" s="21">
        <f>IFERROR(VLOOKUP(K2023,ORDEN_ERI!A:C,3,0),0)</f>
        <v>10</v>
      </c>
      <c r="N2023" s="1">
        <v>3186</v>
      </c>
    </row>
    <row r="2024" spans="1:14" x14ac:dyDescent="0.25">
      <c r="A2024">
        <v>860000656</v>
      </c>
      <c r="B2024" t="s">
        <v>221</v>
      </c>
      <c r="D2024" t="s">
        <v>222</v>
      </c>
      <c r="E2024" t="s">
        <v>223</v>
      </c>
      <c r="F2024" t="s">
        <v>224</v>
      </c>
      <c r="G2024">
        <v>2015</v>
      </c>
      <c r="H2024" s="16">
        <v>42369</v>
      </c>
      <c r="I2024">
        <v>20160426</v>
      </c>
      <c r="J2024">
        <v>0</v>
      </c>
      <c r="K2024" t="s">
        <v>7</v>
      </c>
      <c r="L2024" s="21" t="str">
        <f>IFERROR(VLOOKUP(K2024,ORDEN_ERI!A:C,2,0),0)</f>
        <v>Otros gastos</v>
      </c>
      <c r="M2024" s="21">
        <f>IFERROR(VLOOKUP(K2024,ORDEN_ERI!A:C,3,0),0)</f>
        <v>10</v>
      </c>
      <c r="N2024" s="1">
        <v>2747043</v>
      </c>
    </row>
    <row r="2025" spans="1:14" x14ac:dyDescent="0.25">
      <c r="A2025">
        <v>860002837</v>
      </c>
      <c r="B2025" t="s">
        <v>227</v>
      </c>
      <c r="D2025" t="s">
        <v>222</v>
      </c>
      <c r="E2025" t="s">
        <v>228</v>
      </c>
      <c r="F2025" t="s">
        <v>224</v>
      </c>
      <c r="G2025">
        <v>2015</v>
      </c>
      <c r="H2025" s="16">
        <v>42369</v>
      </c>
      <c r="I2025">
        <v>20160426</v>
      </c>
      <c r="J2025">
        <v>0</v>
      </c>
      <c r="K2025" t="s">
        <v>7</v>
      </c>
      <c r="L2025" s="21" t="str">
        <f>IFERROR(VLOOKUP(K2025,ORDEN_ERI!A:C,2,0),0)</f>
        <v>Otros gastos</v>
      </c>
      <c r="M2025" s="21">
        <f>IFERROR(VLOOKUP(K2025,ORDEN_ERI!A:C,3,0),0)</f>
        <v>10</v>
      </c>
      <c r="N2025" s="1">
        <v>1691300</v>
      </c>
    </row>
    <row r="2026" spans="1:14" x14ac:dyDescent="0.25">
      <c r="A2026">
        <v>860058070</v>
      </c>
      <c r="B2026" t="s">
        <v>364</v>
      </c>
      <c r="D2026" t="s">
        <v>222</v>
      </c>
      <c r="E2026" t="s">
        <v>228</v>
      </c>
      <c r="F2026" t="s">
        <v>335</v>
      </c>
      <c r="G2026">
        <v>2015</v>
      </c>
      <c r="H2026" s="16">
        <v>42369</v>
      </c>
      <c r="I2026">
        <v>20160427</v>
      </c>
      <c r="J2026">
        <v>0</v>
      </c>
      <c r="K2026" t="s">
        <v>7</v>
      </c>
      <c r="L2026" s="21" t="str">
        <f>IFERROR(VLOOKUP(K2026,ORDEN_ERI!A:C,2,0),0)</f>
        <v>Otros gastos</v>
      </c>
      <c r="M2026" s="21">
        <f>IFERROR(VLOOKUP(K2026,ORDEN_ERI!A:C,3,0),0)</f>
        <v>10</v>
      </c>
      <c r="N2026" s="1">
        <v>10847662</v>
      </c>
    </row>
    <row r="2027" spans="1:14" x14ac:dyDescent="0.25">
      <c r="A2027">
        <v>860059851</v>
      </c>
      <c r="B2027" t="s">
        <v>365</v>
      </c>
      <c r="D2027" t="s">
        <v>222</v>
      </c>
      <c r="E2027" t="s">
        <v>228</v>
      </c>
      <c r="F2027" t="s">
        <v>224</v>
      </c>
      <c r="G2027">
        <v>2015</v>
      </c>
      <c r="H2027" s="16">
        <v>42369</v>
      </c>
      <c r="I2027">
        <v>20160729</v>
      </c>
      <c r="J2027">
        <v>-1</v>
      </c>
      <c r="K2027" t="s">
        <v>7</v>
      </c>
      <c r="L2027" s="21" t="str">
        <f>IFERROR(VLOOKUP(K2027,ORDEN_ERI!A:C,2,0),0)</f>
        <v>Otros gastos</v>
      </c>
      <c r="M2027" s="21">
        <f>IFERROR(VLOOKUP(K2027,ORDEN_ERI!A:C,3,0),0)</f>
        <v>10</v>
      </c>
      <c r="N2027" s="1">
        <v>2598120</v>
      </c>
    </row>
    <row r="2028" spans="1:14" x14ac:dyDescent="0.25">
      <c r="A2028">
        <v>860510628</v>
      </c>
      <c r="B2028" t="s">
        <v>373</v>
      </c>
      <c r="D2028" t="s">
        <v>230</v>
      </c>
      <c r="E2028" t="s">
        <v>228</v>
      </c>
      <c r="F2028" t="s">
        <v>353</v>
      </c>
      <c r="G2028">
        <v>2015</v>
      </c>
      <c r="H2028" s="16">
        <v>42369</v>
      </c>
      <c r="I2028">
        <v>20160729</v>
      </c>
      <c r="J2028">
        <v>-1</v>
      </c>
      <c r="K2028" t="s">
        <v>7</v>
      </c>
      <c r="L2028" s="21" t="str">
        <f>IFERROR(VLOOKUP(K2028,ORDEN_ERI!A:C,2,0),0)</f>
        <v>Otros gastos</v>
      </c>
      <c r="M2028" s="21">
        <f>IFERROR(VLOOKUP(K2028,ORDEN_ERI!A:C,3,0),0)</f>
        <v>10</v>
      </c>
      <c r="N2028" s="1">
        <v>398086</v>
      </c>
    </row>
    <row r="2029" spans="1:14" x14ac:dyDescent="0.25">
      <c r="A2029">
        <v>860515523</v>
      </c>
      <c r="B2029" t="s">
        <v>231</v>
      </c>
      <c r="D2029" t="s">
        <v>230</v>
      </c>
      <c r="E2029" t="s">
        <v>228</v>
      </c>
      <c r="F2029" t="s">
        <v>224</v>
      </c>
      <c r="G2029">
        <v>2015</v>
      </c>
      <c r="H2029" s="16">
        <v>42369</v>
      </c>
      <c r="I2029">
        <v>20160429</v>
      </c>
      <c r="J2029">
        <v>0</v>
      </c>
      <c r="K2029" t="s">
        <v>7</v>
      </c>
      <c r="L2029" s="21" t="str">
        <f>IFERROR(VLOOKUP(K2029,ORDEN_ERI!A:C,2,0),0)</f>
        <v>Otros gastos</v>
      </c>
      <c r="M2029" s="21">
        <f>IFERROR(VLOOKUP(K2029,ORDEN_ERI!A:C,3,0),0)</f>
        <v>10</v>
      </c>
      <c r="N2029" s="1">
        <v>126004</v>
      </c>
    </row>
    <row r="2030" spans="1:14" x14ac:dyDescent="0.25">
      <c r="A2030">
        <v>890903035</v>
      </c>
      <c r="B2030" t="s">
        <v>369</v>
      </c>
      <c r="D2030" t="s">
        <v>230</v>
      </c>
      <c r="E2030" t="s">
        <v>228</v>
      </c>
      <c r="F2030" t="s">
        <v>339</v>
      </c>
      <c r="G2030">
        <v>2015</v>
      </c>
      <c r="H2030" s="16">
        <v>42369</v>
      </c>
      <c r="I2030">
        <v>20160426</v>
      </c>
      <c r="J2030">
        <v>0</v>
      </c>
      <c r="K2030" t="s">
        <v>7</v>
      </c>
      <c r="L2030" s="21" t="str">
        <f>IFERROR(VLOOKUP(K2030,ORDEN_ERI!A:C,2,0),0)</f>
        <v>Otros gastos</v>
      </c>
      <c r="M2030" s="21">
        <f>IFERROR(VLOOKUP(K2030,ORDEN_ERI!A:C,3,0),0)</f>
        <v>10</v>
      </c>
      <c r="N2030" s="1">
        <v>15752636</v>
      </c>
    </row>
    <row r="2031" spans="1:14" x14ac:dyDescent="0.25">
      <c r="A2031">
        <v>890903055</v>
      </c>
      <c r="B2031" t="s">
        <v>232</v>
      </c>
      <c r="D2031" t="s">
        <v>222</v>
      </c>
      <c r="E2031" t="s">
        <v>223</v>
      </c>
      <c r="F2031" t="s">
        <v>224</v>
      </c>
      <c r="G2031">
        <v>2015</v>
      </c>
      <c r="H2031" s="16">
        <v>42369</v>
      </c>
      <c r="I2031">
        <v>20160729</v>
      </c>
      <c r="J2031">
        <v>-1</v>
      </c>
      <c r="K2031" t="s">
        <v>7</v>
      </c>
      <c r="L2031" s="21" t="str">
        <f>IFERROR(VLOOKUP(K2031,ORDEN_ERI!A:C,2,0),0)</f>
        <v>Otros gastos</v>
      </c>
      <c r="M2031" s="21">
        <f>IFERROR(VLOOKUP(K2031,ORDEN_ERI!A:C,3,0),0)</f>
        <v>10</v>
      </c>
      <c r="N2031" s="1">
        <v>2497774</v>
      </c>
    </row>
    <row r="2032" spans="1:14" x14ac:dyDescent="0.25">
      <c r="A2032">
        <v>890905022</v>
      </c>
      <c r="B2032" t="s">
        <v>370</v>
      </c>
      <c r="D2032" t="s">
        <v>230</v>
      </c>
      <c r="E2032" t="s">
        <v>223</v>
      </c>
      <c r="F2032" t="s">
        <v>360</v>
      </c>
      <c r="G2032">
        <v>2015</v>
      </c>
      <c r="H2032" s="16">
        <v>42369</v>
      </c>
      <c r="I2032">
        <v>20160802</v>
      </c>
      <c r="J2032">
        <v>0</v>
      </c>
      <c r="K2032" t="s">
        <v>7</v>
      </c>
      <c r="L2032" s="21" t="str">
        <f>IFERROR(VLOOKUP(K2032,ORDEN_ERI!A:C,2,0),0)</f>
        <v>Otros gastos</v>
      </c>
      <c r="M2032" s="21">
        <f>IFERROR(VLOOKUP(K2032,ORDEN_ERI!A:C,3,0),0)</f>
        <v>10</v>
      </c>
      <c r="N2032" s="1">
        <v>1822838</v>
      </c>
    </row>
    <row r="2033" spans="1:14" x14ac:dyDescent="0.25">
      <c r="A2033">
        <v>890908901</v>
      </c>
      <c r="B2033" t="s">
        <v>372</v>
      </c>
      <c r="D2033" t="s">
        <v>222</v>
      </c>
      <c r="E2033" t="s">
        <v>223</v>
      </c>
      <c r="F2033" t="s">
        <v>339</v>
      </c>
      <c r="G2033">
        <v>2015</v>
      </c>
      <c r="H2033" s="16">
        <v>42369</v>
      </c>
      <c r="I2033">
        <v>20160426</v>
      </c>
      <c r="J2033">
        <v>0</v>
      </c>
      <c r="K2033" t="s">
        <v>7</v>
      </c>
      <c r="L2033" s="21" t="str">
        <f>IFERROR(VLOOKUP(K2033,ORDEN_ERI!A:C,2,0),0)</f>
        <v>Otros gastos</v>
      </c>
      <c r="M2033" s="21">
        <f>IFERROR(VLOOKUP(K2033,ORDEN_ERI!A:C,3,0),0)</f>
        <v>10</v>
      </c>
      <c r="N2033" s="1">
        <v>4201078</v>
      </c>
    </row>
    <row r="2034" spans="1:14" x14ac:dyDescent="0.25">
      <c r="A2034">
        <v>890939355</v>
      </c>
      <c r="B2034" t="s">
        <v>35</v>
      </c>
      <c r="D2034" t="s">
        <v>222</v>
      </c>
      <c r="E2034" t="s">
        <v>223</v>
      </c>
      <c r="F2034" t="s">
        <v>335</v>
      </c>
      <c r="G2034">
        <v>2015</v>
      </c>
      <c r="H2034" s="16">
        <v>42369</v>
      </c>
      <c r="I2034">
        <v>20160427</v>
      </c>
      <c r="J2034">
        <v>0</v>
      </c>
      <c r="K2034" t="s">
        <v>7</v>
      </c>
      <c r="L2034" s="21" t="str">
        <f>IFERROR(VLOOKUP(K2034,ORDEN_ERI!A:C,2,0),0)</f>
        <v>Otros gastos</v>
      </c>
      <c r="M2034" s="21">
        <f>IFERROR(VLOOKUP(K2034,ORDEN_ERI!A:C,3,0),0)</f>
        <v>10</v>
      </c>
      <c r="N2034" s="1">
        <v>1801860</v>
      </c>
    </row>
    <row r="2035" spans="1:14" x14ac:dyDescent="0.25">
      <c r="A2035">
        <v>900018975</v>
      </c>
      <c r="B2035" t="s">
        <v>376</v>
      </c>
      <c r="D2035" t="s">
        <v>230</v>
      </c>
      <c r="E2035" t="s">
        <v>299</v>
      </c>
      <c r="F2035" t="s">
        <v>333</v>
      </c>
      <c r="G2035">
        <v>2015</v>
      </c>
      <c r="H2035" s="16">
        <v>42369</v>
      </c>
      <c r="I2035">
        <v>20160428</v>
      </c>
      <c r="J2035">
        <v>0</v>
      </c>
      <c r="K2035" t="s">
        <v>7</v>
      </c>
      <c r="L2035" s="21" t="str">
        <f>IFERROR(VLOOKUP(K2035,ORDEN_ERI!A:C,2,0),0)</f>
        <v>Otros gastos</v>
      </c>
      <c r="M2035" s="21">
        <f>IFERROR(VLOOKUP(K2035,ORDEN_ERI!A:C,3,0),0)</f>
        <v>10</v>
      </c>
      <c r="N2035" s="1">
        <v>413482</v>
      </c>
    </row>
    <row r="2036" spans="1:14" x14ac:dyDescent="0.25">
      <c r="A2036">
        <v>900190385</v>
      </c>
      <c r="B2036" t="s">
        <v>380</v>
      </c>
      <c r="D2036" t="s">
        <v>230</v>
      </c>
      <c r="E2036" t="s">
        <v>351</v>
      </c>
      <c r="F2036" t="s">
        <v>339</v>
      </c>
      <c r="G2036">
        <v>2015</v>
      </c>
      <c r="H2036" s="16">
        <v>42369</v>
      </c>
      <c r="I2036">
        <v>20160429</v>
      </c>
      <c r="J2036">
        <v>0</v>
      </c>
      <c r="K2036" t="s">
        <v>7</v>
      </c>
      <c r="L2036" s="21" t="str">
        <f>IFERROR(VLOOKUP(K2036,ORDEN_ERI!A:C,2,0),0)</f>
        <v>Otros gastos</v>
      </c>
      <c r="M2036" s="21">
        <f>IFERROR(VLOOKUP(K2036,ORDEN_ERI!A:C,3,0),0)</f>
        <v>10</v>
      </c>
      <c r="N2036" s="1">
        <v>16603335</v>
      </c>
    </row>
    <row r="2037" spans="1:14" x14ac:dyDescent="0.25">
      <c r="A2037">
        <v>900192242</v>
      </c>
      <c r="B2037" t="s">
        <v>381</v>
      </c>
      <c r="D2037" t="s">
        <v>222</v>
      </c>
      <c r="E2037" t="s">
        <v>228</v>
      </c>
      <c r="F2037" t="s">
        <v>333</v>
      </c>
      <c r="G2037" t="s">
        <v>398</v>
      </c>
      <c r="H2037" s="16">
        <v>42185</v>
      </c>
      <c r="I2037">
        <v>20160428</v>
      </c>
      <c r="J2037">
        <v>0</v>
      </c>
      <c r="K2037" t="s">
        <v>7</v>
      </c>
      <c r="L2037" s="21" t="str">
        <f>IFERROR(VLOOKUP(K2037,ORDEN_ERI!A:C,2,0),0)</f>
        <v>Otros gastos</v>
      </c>
      <c r="M2037" s="21">
        <f>IFERROR(VLOOKUP(K2037,ORDEN_ERI!A:C,3,0),0)</f>
        <v>10</v>
      </c>
      <c r="N2037" s="1">
        <v>175779</v>
      </c>
    </row>
    <row r="2038" spans="1:14" x14ac:dyDescent="0.25">
      <c r="A2038">
        <v>900192242</v>
      </c>
      <c r="B2038" t="s">
        <v>381</v>
      </c>
      <c r="D2038" t="s">
        <v>222</v>
      </c>
      <c r="E2038" t="s">
        <v>228</v>
      </c>
      <c r="F2038" t="s">
        <v>333</v>
      </c>
      <c r="G2038" t="s">
        <v>399</v>
      </c>
      <c r="H2038" s="16">
        <v>42369</v>
      </c>
      <c r="I2038">
        <v>20160427</v>
      </c>
      <c r="J2038">
        <v>0</v>
      </c>
      <c r="K2038" t="s">
        <v>7</v>
      </c>
      <c r="L2038" s="21" t="str">
        <f>IFERROR(VLOOKUP(K2038,ORDEN_ERI!A:C,2,0),0)</f>
        <v>Otros gastos</v>
      </c>
      <c r="M2038" s="21">
        <f>IFERROR(VLOOKUP(K2038,ORDEN_ERI!A:C,3,0),0)</f>
        <v>10</v>
      </c>
      <c r="N2038" s="1">
        <v>879148</v>
      </c>
    </row>
    <row r="2039" spans="1:14" x14ac:dyDescent="0.25">
      <c r="A2039">
        <v>900390238</v>
      </c>
      <c r="B2039" t="s">
        <v>177</v>
      </c>
      <c r="D2039" t="s">
        <v>230</v>
      </c>
      <c r="E2039" t="s">
        <v>228</v>
      </c>
      <c r="F2039" t="s">
        <v>333</v>
      </c>
      <c r="G2039" t="s">
        <v>398</v>
      </c>
      <c r="H2039" s="16">
        <v>42185</v>
      </c>
      <c r="I2039">
        <v>20160421</v>
      </c>
      <c r="J2039">
        <v>0</v>
      </c>
      <c r="K2039" t="s">
        <v>7</v>
      </c>
      <c r="L2039" s="21" t="str">
        <f>IFERROR(VLOOKUP(K2039,ORDEN_ERI!A:C,2,0),0)</f>
        <v>Otros gastos</v>
      </c>
      <c r="M2039" s="21">
        <f>IFERROR(VLOOKUP(K2039,ORDEN_ERI!A:C,3,0),0)</f>
        <v>10</v>
      </c>
      <c r="N2039" s="1">
        <v>1311</v>
      </c>
    </row>
    <row r="2040" spans="1:14" x14ac:dyDescent="0.25">
      <c r="A2040">
        <v>900390238</v>
      </c>
      <c r="B2040" t="s">
        <v>177</v>
      </c>
      <c r="D2040" t="s">
        <v>230</v>
      </c>
      <c r="E2040" t="s">
        <v>228</v>
      </c>
      <c r="F2040" t="s">
        <v>333</v>
      </c>
      <c r="G2040" t="s">
        <v>399</v>
      </c>
      <c r="H2040" s="16">
        <v>42369</v>
      </c>
      <c r="I2040">
        <v>20160421</v>
      </c>
      <c r="J2040">
        <v>0</v>
      </c>
      <c r="K2040" t="s">
        <v>7</v>
      </c>
      <c r="L2040" s="21" t="str">
        <f>IFERROR(VLOOKUP(K2040,ORDEN_ERI!A:C,2,0),0)</f>
        <v>Otros gastos</v>
      </c>
      <c r="M2040" s="21">
        <f>IFERROR(VLOOKUP(K2040,ORDEN_ERI!A:C,3,0),0)</f>
        <v>10</v>
      </c>
      <c r="N2040" s="1">
        <v>45892</v>
      </c>
    </row>
    <row r="2041" spans="1:14" x14ac:dyDescent="0.25">
      <c r="A2041">
        <v>900797732</v>
      </c>
      <c r="B2041" t="s">
        <v>181</v>
      </c>
      <c r="D2041" t="s">
        <v>230</v>
      </c>
      <c r="E2041" t="s">
        <v>228</v>
      </c>
      <c r="F2041" t="s">
        <v>360</v>
      </c>
      <c r="G2041">
        <v>2015</v>
      </c>
      <c r="H2041" s="16">
        <v>42369</v>
      </c>
      <c r="I2041">
        <v>20160710</v>
      </c>
      <c r="J2041">
        <v>-1</v>
      </c>
      <c r="K2041" t="s">
        <v>7</v>
      </c>
      <c r="L2041" s="21" t="str">
        <f>IFERROR(VLOOKUP(K2041,ORDEN_ERI!A:C,2,0),0)</f>
        <v>Otros gastos</v>
      </c>
      <c r="M2041" s="21">
        <f>IFERROR(VLOOKUP(K2041,ORDEN_ERI!A:C,3,0),0)</f>
        <v>10</v>
      </c>
      <c r="N2041" s="1">
        <v>2619720</v>
      </c>
    </row>
    <row r="2042" spans="1:14" x14ac:dyDescent="0.25">
      <c r="A2042">
        <v>890908901</v>
      </c>
      <c r="B2042" t="s">
        <v>372</v>
      </c>
      <c r="D2042" t="s">
        <v>222</v>
      </c>
      <c r="E2042" t="s">
        <v>223</v>
      </c>
      <c r="F2042" t="s">
        <v>339</v>
      </c>
      <c r="G2042">
        <v>2015</v>
      </c>
      <c r="H2042" s="16">
        <v>42369</v>
      </c>
      <c r="I2042">
        <v>20160426</v>
      </c>
      <c r="J2042">
        <v>0</v>
      </c>
      <c r="K2042" t="s">
        <v>15</v>
      </c>
      <c r="L2042" s="21" t="str">
        <f>IFERROR(VLOOKUP(K2042,ORDEN_ERI!A:C,2,0),0)</f>
        <v>Otras ganancias (pérdidas)</v>
      </c>
      <c r="M2042" s="21">
        <f>IFERROR(VLOOKUP(K2042,ORDEN_ERI!A:C,3,0),0)</f>
        <v>8</v>
      </c>
      <c r="N2042" s="1">
        <v>3922011</v>
      </c>
    </row>
    <row r="2043" spans="1:14" x14ac:dyDescent="0.25">
      <c r="A2043">
        <v>900190385</v>
      </c>
      <c r="B2043" t="s">
        <v>380</v>
      </c>
      <c r="D2043" t="s">
        <v>230</v>
      </c>
      <c r="E2043" t="s">
        <v>351</v>
      </c>
      <c r="F2043" t="s">
        <v>339</v>
      </c>
      <c r="G2043">
        <v>2015</v>
      </c>
      <c r="H2043" s="16">
        <v>42369</v>
      </c>
      <c r="I2043">
        <v>20160429</v>
      </c>
      <c r="J2043">
        <v>0</v>
      </c>
      <c r="K2043" t="s">
        <v>15</v>
      </c>
      <c r="L2043" s="21" t="str">
        <f>IFERROR(VLOOKUP(K2043,ORDEN_ERI!A:C,2,0),0)</f>
        <v>Otras ganancias (pérdidas)</v>
      </c>
      <c r="M2043" s="21">
        <f>IFERROR(VLOOKUP(K2043,ORDEN_ERI!A:C,3,0),0)</f>
        <v>8</v>
      </c>
      <c r="N2043" s="1">
        <v>9048560</v>
      </c>
    </row>
    <row r="2044" spans="1:14" x14ac:dyDescent="0.25">
      <c r="A2044">
        <v>800173155</v>
      </c>
      <c r="B2044" t="s">
        <v>341</v>
      </c>
      <c r="D2044" t="s">
        <v>222</v>
      </c>
      <c r="E2044" t="s">
        <v>228</v>
      </c>
      <c r="F2044" t="s">
        <v>335</v>
      </c>
      <c r="G2044">
        <v>2015</v>
      </c>
      <c r="H2044" s="16">
        <v>42369</v>
      </c>
      <c r="I2044">
        <v>20160710</v>
      </c>
      <c r="J2044">
        <v>0</v>
      </c>
      <c r="K2044" t="s">
        <v>8</v>
      </c>
      <c r="L2044" s="21" t="str">
        <f>IFERROR(VLOOKUP(K2044,ORDEN_ERI!A:C,2,0),0)</f>
        <v>Ganancia (pérdida) por actividades de operación</v>
      </c>
      <c r="M2044" s="21">
        <f>IFERROR(VLOOKUP(K2044,ORDEN_ERI!A:C,3,0),0)</f>
        <v>11</v>
      </c>
      <c r="N2044" s="1">
        <v>97823884</v>
      </c>
    </row>
    <row r="2045" spans="1:14" x14ac:dyDescent="0.25">
      <c r="A2045">
        <v>800185295</v>
      </c>
      <c r="B2045" t="s">
        <v>344</v>
      </c>
      <c r="D2045" t="s">
        <v>222</v>
      </c>
      <c r="E2045" t="s">
        <v>228</v>
      </c>
      <c r="F2045" t="s">
        <v>335</v>
      </c>
      <c r="G2045">
        <v>2015</v>
      </c>
      <c r="H2045" s="16">
        <v>42369</v>
      </c>
      <c r="I2045">
        <v>20160429</v>
      </c>
      <c r="J2045">
        <v>0</v>
      </c>
      <c r="K2045" t="s">
        <v>8</v>
      </c>
      <c r="L2045" s="21" t="str">
        <f>IFERROR(VLOOKUP(K2045,ORDEN_ERI!A:C,2,0),0)</f>
        <v>Ganancia (pérdida) por actividades de operación</v>
      </c>
      <c r="M2045" s="21">
        <f>IFERROR(VLOOKUP(K2045,ORDEN_ERI!A:C,3,0),0)</f>
        <v>11</v>
      </c>
      <c r="N2045" s="1">
        <v>75683699</v>
      </c>
    </row>
    <row r="2046" spans="1:14" x14ac:dyDescent="0.25">
      <c r="A2046">
        <v>830023542</v>
      </c>
      <c r="B2046" t="s">
        <v>146</v>
      </c>
      <c r="D2046" t="s">
        <v>230</v>
      </c>
      <c r="E2046" t="s">
        <v>223</v>
      </c>
      <c r="F2046" t="s">
        <v>339</v>
      </c>
      <c r="G2046">
        <v>2015</v>
      </c>
      <c r="H2046" s="16">
        <v>42369</v>
      </c>
      <c r="I2046">
        <v>20160426</v>
      </c>
      <c r="J2046">
        <v>0</v>
      </c>
      <c r="K2046" t="s">
        <v>8</v>
      </c>
      <c r="L2046" s="21" t="str">
        <f>IFERROR(VLOOKUP(K2046,ORDEN_ERI!A:C,2,0),0)</f>
        <v>Ganancia (pérdida) por actividades de operación</v>
      </c>
      <c r="M2046" s="21">
        <f>IFERROR(VLOOKUP(K2046,ORDEN_ERI!A:C,3,0),0)</f>
        <v>11</v>
      </c>
      <c r="N2046" s="1">
        <v>35034708</v>
      </c>
    </row>
    <row r="2047" spans="1:14" x14ac:dyDescent="0.25">
      <c r="A2047">
        <v>830058272</v>
      </c>
      <c r="B2047" t="s">
        <v>352</v>
      </c>
      <c r="D2047" t="s">
        <v>230</v>
      </c>
      <c r="E2047" t="s">
        <v>228</v>
      </c>
      <c r="F2047" t="s">
        <v>353</v>
      </c>
      <c r="G2047">
        <v>2015</v>
      </c>
      <c r="H2047" s="16">
        <v>42369</v>
      </c>
      <c r="I2047">
        <v>20160710</v>
      </c>
      <c r="J2047">
        <v>0</v>
      </c>
      <c r="K2047" t="s">
        <v>8</v>
      </c>
      <c r="L2047" s="21" t="str">
        <f>IFERROR(VLOOKUP(K2047,ORDEN_ERI!A:C,2,0),0)</f>
        <v>Ganancia (pérdida) por actividades de operación</v>
      </c>
      <c r="M2047" s="21">
        <f>IFERROR(VLOOKUP(K2047,ORDEN_ERI!A:C,3,0),0)</f>
        <v>11</v>
      </c>
      <c r="N2047" s="1">
        <v>2752337</v>
      </c>
    </row>
    <row r="2048" spans="1:14" x14ac:dyDescent="0.25">
      <c r="A2048">
        <v>830124992</v>
      </c>
      <c r="B2048" t="s">
        <v>357</v>
      </c>
      <c r="D2048" t="s">
        <v>230</v>
      </c>
      <c r="E2048" t="s">
        <v>228</v>
      </c>
      <c r="F2048" t="s">
        <v>358</v>
      </c>
      <c r="G2048">
        <v>2015</v>
      </c>
      <c r="H2048" s="16">
        <v>42369</v>
      </c>
      <c r="I2048">
        <v>20160429</v>
      </c>
      <c r="J2048">
        <v>0</v>
      </c>
      <c r="K2048" t="s">
        <v>8</v>
      </c>
      <c r="L2048" s="21" t="str">
        <f>IFERROR(VLOOKUP(K2048,ORDEN_ERI!A:C,2,0),0)</f>
        <v>Ganancia (pérdida) por actividades de operación</v>
      </c>
      <c r="M2048" s="21">
        <f>IFERROR(VLOOKUP(K2048,ORDEN_ERI!A:C,3,0),0)</f>
        <v>11</v>
      </c>
      <c r="N2048" s="1">
        <v>308535</v>
      </c>
    </row>
    <row r="2049" spans="1:14" x14ac:dyDescent="0.25">
      <c r="A2049">
        <v>860000656</v>
      </c>
      <c r="B2049" t="s">
        <v>221</v>
      </c>
      <c r="D2049" t="s">
        <v>222</v>
      </c>
      <c r="E2049" t="s">
        <v>223</v>
      </c>
      <c r="F2049" t="s">
        <v>224</v>
      </c>
      <c r="G2049">
        <v>2015</v>
      </c>
      <c r="H2049" s="16">
        <v>42369</v>
      </c>
      <c r="I2049">
        <v>20160426</v>
      </c>
      <c r="J2049">
        <v>0</v>
      </c>
      <c r="K2049" t="s">
        <v>8</v>
      </c>
      <c r="L2049" s="21" t="str">
        <f>IFERROR(VLOOKUP(K2049,ORDEN_ERI!A:C,2,0),0)</f>
        <v>Ganancia (pérdida) por actividades de operación</v>
      </c>
      <c r="M2049" s="21">
        <f>IFERROR(VLOOKUP(K2049,ORDEN_ERI!A:C,3,0),0)</f>
        <v>11</v>
      </c>
      <c r="N2049" s="1">
        <v>20040023</v>
      </c>
    </row>
    <row r="2050" spans="1:14" x14ac:dyDescent="0.25">
      <c r="A2050">
        <v>860002837</v>
      </c>
      <c r="B2050" t="s">
        <v>227</v>
      </c>
      <c r="D2050" t="s">
        <v>222</v>
      </c>
      <c r="E2050" t="s">
        <v>228</v>
      </c>
      <c r="F2050" t="s">
        <v>224</v>
      </c>
      <c r="G2050">
        <v>2015</v>
      </c>
      <c r="H2050" s="16">
        <v>42369</v>
      </c>
      <c r="I2050">
        <v>20160426</v>
      </c>
      <c r="J2050">
        <v>0</v>
      </c>
      <c r="K2050" t="s">
        <v>8</v>
      </c>
      <c r="L2050" s="21" t="str">
        <f>IFERROR(VLOOKUP(K2050,ORDEN_ERI!A:C,2,0),0)</f>
        <v>Ganancia (pérdida) por actividades de operación</v>
      </c>
      <c r="M2050" s="21">
        <f>IFERROR(VLOOKUP(K2050,ORDEN_ERI!A:C,3,0),0)</f>
        <v>11</v>
      </c>
      <c r="N2050" s="1">
        <v>-6843034</v>
      </c>
    </row>
    <row r="2051" spans="1:14" x14ac:dyDescent="0.25">
      <c r="A2051">
        <v>860035996</v>
      </c>
      <c r="B2051" t="s">
        <v>229</v>
      </c>
      <c r="D2051" t="s">
        <v>230</v>
      </c>
      <c r="E2051" t="s">
        <v>228</v>
      </c>
      <c r="F2051" t="s">
        <v>224</v>
      </c>
      <c r="G2051">
        <v>2015</v>
      </c>
      <c r="H2051" s="16">
        <v>42369</v>
      </c>
      <c r="I2051">
        <v>20160428</v>
      </c>
      <c r="J2051">
        <v>0</v>
      </c>
      <c r="K2051" t="s">
        <v>8</v>
      </c>
      <c r="L2051" s="21" t="str">
        <f>IFERROR(VLOOKUP(K2051,ORDEN_ERI!A:C,2,0),0)</f>
        <v>Ganancia (pérdida) por actividades de operación</v>
      </c>
      <c r="M2051" s="21">
        <f>IFERROR(VLOOKUP(K2051,ORDEN_ERI!A:C,3,0),0)</f>
        <v>11</v>
      </c>
      <c r="N2051" s="1">
        <v>10268907</v>
      </c>
    </row>
    <row r="2052" spans="1:14" x14ac:dyDescent="0.25">
      <c r="A2052">
        <v>860058070</v>
      </c>
      <c r="B2052" t="s">
        <v>364</v>
      </c>
      <c r="D2052" t="s">
        <v>222</v>
      </c>
      <c r="E2052" t="s">
        <v>228</v>
      </c>
      <c r="F2052" t="s">
        <v>335</v>
      </c>
      <c r="G2052">
        <v>2015</v>
      </c>
      <c r="H2052" s="16">
        <v>42369</v>
      </c>
      <c r="I2052">
        <v>20160427</v>
      </c>
      <c r="J2052">
        <v>0</v>
      </c>
      <c r="K2052" t="s">
        <v>8</v>
      </c>
      <c r="L2052" s="21" t="str">
        <f>IFERROR(VLOOKUP(K2052,ORDEN_ERI!A:C,2,0),0)</f>
        <v>Ganancia (pérdida) por actividades de operación</v>
      </c>
      <c r="M2052" s="21">
        <f>IFERROR(VLOOKUP(K2052,ORDEN_ERI!A:C,3,0),0)</f>
        <v>11</v>
      </c>
      <c r="N2052" s="1">
        <v>144632234</v>
      </c>
    </row>
    <row r="2053" spans="1:14" x14ac:dyDescent="0.25">
      <c r="A2053">
        <v>860059851</v>
      </c>
      <c r="B2053" t="s">
        <v>365</v>
      </c>
      <c r="D2053" t="s">
        <v>222</v>
      </c>
      <c r="E2053" t="s">
        <v>228</v>
      </c>
      <c r="F2053" t="s">
        <v>224</v>
      </c>
      <c r="G2053">
        <v>2015</v>
      </c>
      <c r="H2053" s="16">
        <v>42369</v>
      </c>
      <c r="I2053">
        <v>20160729</v>
      </c>
      <c r="J2053">
        <v>-1</v>
      </c>
      <c r="K2053" t="s">
        <v>8</v>
      </c>
      <c r="L2053" s="21" t="str">
        <f>IFERROR(VLOOKUP(K2053,ORDEN_ERI!A:C,2,0),0)</f>
        <v>Ganancia (pérdida) por actividades de operación</v>
      </c>
      <c r="M2053" s="21">
        <f>IFERROR(VLOOKUP(K2053,ORDEN_ERI!A:C,3,0),0)</f>
        <v>11</v>
      </c>
      <c r="N2053" s="1">
        <v>10076920</v>
      </c>
    </row>
    <row r="2054" spans="1:14" x14ac:dyDescent="0.25">
      <c r="A2054">
        <v>860510628</v>
      </c>
      <c r="B2054" t="s">
        <v>373</v>
      </c>
      <c r="D2054" t="s">
        <v>230</v>
      </c>
      <c r="E2054" t="s">
        <v>228</v>
      </c>
      <c r="F2054" t="s">
        <v>353</v>
      </c>
      <c r="G2054">
        <v>2015</v>
      </c>
      <c r="H2054" s="16">
        <v>42369</v>
      </c>
      <c r="I2054">
        <v>20160729</v>
      </c>
      <c r="J2054">
        <v>-1</v>
      </c>
      <c r="K2054" t="s">
        <v>8</v>
      </c>
      <c r="L2054" s="21" t="str">
        <f>IFERROR(VLOOKUP(K2054,ORDEN_ERI!A:C,2,0),0)</f>
        <v>Ganancia (pérdida) por actividades de operación</v>
      </c>
      <c r="M2054" s="21">
        <f>IFERROR(VLOOKUP(K2054,ORDEN_ERI!A:C,3,0),0)</f>
        <v>11</v>
      </c>
      <c r="N2054" s="1">
        <v>12610969</v>
      </c>
    </row>
    <row r="2055" spans="1:14" x14ac:dyDescent="0.25">
      <c r="A2055">
        <v>860515523</v>
      </c>
      <c r="B2055" t="s">
        <v>231</v>
      </c>
      <c r="D2055" t="s">
        <v>230</v>
      </c>
      <c r="E2055" t="s">
        <v>228</v>
      </c>
      <c r="F2055" t="s">
        <v>224</v>
      </c>
      <c r="G2055">
        <v>2015</v>
      </c>
      <c r="H2055" s="16">
        <v>42369</v>
      </c>
      <c r="I2055">
        <v>20160429</v>
      </c>
      <c r="J2055">
        <v>0</v>
      </c>
      <c r="K2055" t="s">
        <v>8</v>
      </c>
      <c r="L2055" s="21" t="str">
        <f>IFERROR(VLOOKUP(K2055,ORDEN_ERI!A:C,2,0),0)</f>
        <v>Ganancia (pérdida) por actividades de operación</v>
      </c>
      <c r="M2055" s="21">
        <f>IFERROR(VLOOKUP(K2055,ORDEN_ERI!A:C,3,0),0)</f>
        <v>11</v>
      </c>
      <c r="N2055" s="1">
        <v>1273998</v>
      </c>
    </row>
    <row r="2056" spans="1:14" x14ac:dyDescent="0.25">
      <c r="A2056">
        <v>890903035</v>
      </c>
      <c r="B2056" t="s">
        <v>369</v>
      </c>
      <c r="D2056" t="s">
        <v>230</v>
      </c>
      <c r="E2056" t="s">
        <v>228</v>
      </c>
      <c r="F2056" t="s">
        <v>339</v>
      </c>
      <c r="G2056">
        <v>2015</v>
      </c>
      <c r="H2056" s="16">
        <v>42369</v>
      </c>
      <c r="I2056">
        <v>20160426</v>
      </c>
      <c r="J2056">
        <v>0</v>
      </c>
      <c r="K2056" t="s">
        <v>8</v>
      </c>
      <c r="L2056" s="21" t="str">
        <f>IFERROR(VLOOKUP(K2056,ORDEN_ERI!A:C,2,0),0)</f>
        <v>Ganancia (pérdida) por actividades de operación</v>
      </c>
      <c r="M2056" s="21">
        <f>IFERROR(VLOOKUP(K2056,ORDEN_ERI!A:C,3,0),0)</f>
        <v>11</v>
      </c>
      <c r="N2056" s="1">
        <v>64958755</v>
      </c>
    </row>
    <row r="2057" spans="1:14" x14ac:dyDescent="0.25">
      <c r="A2057">
        <v>890903055</v>
      </c>
      <c r="B2057" t="s">
        <v>232</v>
      </c>
      <c r="D2057" t="s">
        <v>222</v>
      </c>
      <c r="E2057" t="s">
        <v>223</v>
      </c>
      <c r="F2057" t="s">
        <v>224</v>
      </c>
      <c r="G2057">
        <v>2015</v>
      </c>
      <c r="H2057" s="16">
        <v>42369</v>
      </c>
      <c r="I2057">
        <v>20160729</v>
      </c>
      <c r="J2057">
        <v>-1</v>
      </c>
      <c r="K2057" t="s">
        <v>8</v>
      </c>
      <c r="L2057" s="21" t="str">
        <f>IFERROR(VLOOKUP(K2057,ORDEN_ERI!A:C,2,0),0)</f>
        <v>Ganancia (pérdida) por actividades de operación</v>
      </c>
      <c r="M2057" s="21">
        <f>IFERROR(VLOOKUP(K2057,ORDEN_ERI!A:C,3,0),0)</f>
        <v>11</v>
      </c>
      <c r="N2057" s="1">
        <v>-111308</v>
      </c>
    </row>
    <row r="2058" spans="1:14" x14ac:dyDescent="0.25">
      <c r="A2058">
        <v>890905022</v>
      </c>
      <c r="B2058" t="s">
        <v>370</v>
      </c>
      <c r="D2058" t="s">
        <v>230</v>
      </c>
      <c r="E2058" t="s">
        <v>223</v>
      </c>
      <c r="F2058" t="s">
        <v>360</v>
      </c>
      <c r="G2058">
        <v>2015</v>
      </c>
      <c r="H2058" s="16">
        <v>42369</v>
      </c>
      <c r="I2058">
        <v>20160802</v>
      </c>
      <c r="J2058">
        <v>0</v>
      </c>
      <c r="K2058" t="s">
        <v>8</v>
      </c>
      <c r="L2058" s="21" t="str">
        <f>IFERROR(VLOOKUP(K2058,ORDEN_ERI!A:C,2,0),0)</f>
        <v>Ganancia (pérdida) por actividades de operación</v>
      </c>
      <c r="M2058" s="21">
        <f>IFERROR(VLOOKUP(K2058,ORDEN_ERI!A:C,3,0),0)</f>
        <v>11</v>
      </c>
      <c r="N2058" s="1">
        <v>4562742</v>
      </c>
    </row>
    <row r="2059" spans="1:14" x14ac:dyDescent="0.25">
      <c r="A2059">
        <v>890908901</v>
      </c>
      <c r="B2059" t="s">
        <v>372</v>
      </c>
      <c r="D2059" t="s">
        <v>222</v>
      </c>
      <c r="E2059" t="s">
        <v>223</v>
      </c>
      <c r="F2059" t="s">
        <v>339</v>
      </c>
      <c r="G2059">
        <v>2015</v>
      </c>
      <c r="H2059" s="16">
        <v>42369</v>
      </c>
      <c r="I2059">
        <v>20160426</v>
      </c>
      <c r="J2059">
        <v>0</v>
      </c>
      <c r="K2059" t="s">
        <v>8</v>
      </c>
      <c r="L2059" s="21" t="str">
        <f>IFERROR(VLOOKUP(K2059,ORDEN_ERI!A:C,2,0),0)</f>
        <v>Ganancia (pérdida) por actividades de operación</v>
      </c>
      <c r="M2059" s="21">
        <f>IFERROR(VLOOKUP(K2059,ORDEN_ERI!A:C,3,0),0)</f>
        <v>11</v>
      </c>
      <c r="N2059" s="1">
        <v>8509732</v>
      </c>
    </row>
    <row r="2060" spans="1:14" x14ac:dyDescent="0.25">
      <c r="A2060">
        <v>890939355</v>
      </c>
      <c r="B2060" t="s">
        <v>35</v>
      </c>
      <c r="D2060" t="s">
        <v>222</v>
      </c>
      <c r="E2060" t="s">
        <v>223</v>
      </c>
      <c r="F2060" t="s">
        <v>335</v>
      </c>
      <c r="G2060">
        <v>2015</v>
      </c>
      <c r="H2060" s="16">
        <v>42369</v>
      </c>
      <c r="I2060">
        <v>20160427</v>
      </c>
      <c r="J2060">
        <v>0</v>
      </c>
      <c r="K2060" t="s">
        <v>8</v>
      </c>
      <c r="L2060" s="21" t="str">
        <f>IFERROR(VLOOKUP(K2060,ORDEN_ERI!A:C,2,0),0)</f>
        <v>Ganancia (pérdida) por actividades de operación</v>
      </c>
      <c r="M2060" s="21">
        <f>IFERROR(VLOOKUP(K2060,ORDEN_ERI!A:C,3,0),0)</f>
        <v>11</v>
      </c>
      <c r="N2060" s="1">
        <v>1962428</v>
      </c>
    </row>
    <row r="2061" spans="1:14" x14ac:dyDescent="0.25">
      <c r="A2061">
        <v>900018975</v>
      </c>
      <c r="B2061" t="s">
        <v>376</v>
      </c>
      <c r="D2061" t="s">
        <v>230</v>
      </c>
      <c r="E2061" t="s">
        <v>299</v>
      </c>
      <c r="F2061" t="s">
        <v>333</v>
      </c>
      <c r="G2061">
        <v>2015</v>
      </c>
      <c r="H2061" s="16">
        <v>42369</v>
      </c>
      <c r="I2061">
        <v>20160428</v>
      </c>
      <c r="J2061">
        <v>0</v>
      </c>
      <c r="K2061" t="s">
        <v>8</v>
      </c>
      <c r="L2061" s="21" t="str">
        <f>IFERROR(VLOOKUP(K2061,ORDEN_ERI!A:C,2,0),0)</f>
        <v>Ganancia (pérdida) por actividades de operación</v>
      </c>
      <c r="M2061" s="21">
        <f>IFERROR(VLOOKUP(K2061,ORDEN_ERI!A:C,3,0),0)</f>
        <v>11</v>
      </c>
      <c r="N2061" s="1">
        <v>23716199</v>
      </c>
    </row>
    <row r="2062" spans="1:14" x14ac:dyDescent="0.25">
      <c r="A2062">
        <v>900190385</v>
      </c>
      <c r="B2062" t="s">
        <v>380</v>
      </c>
      <c r="D2062" t="s">
        <v>230</v>
      </c>
      <c r="E2062" t="s">
        <v>351</v>
      </c>
      <c r="F2062" t="s">
        <v>339</v>
      </c>
      <c r="G2062">
        <v>2015</v>
      </c>
      <c r="H2062" s="16">
        <v>42369</v>
      </c>
      <c r="I2062">
        <v>20160429</v>
      </c>
      <c r="J2062">
        <v>0</v>
      </c>
      <c r="K2062" t="s">
        <v>8</v>
      </c>
      <c r="L2062" s="21" t="str">
        <f>IFERROR(VLOOKUP(K2062,ORDEN_ERI!A:C,2,0),0)</f>
        <v>Ganancia (pérdida) por actividades de operación</v>
      </c>
      <c r="M2062" s="21">
        <f>IFERROR(VLOOKUP(K2062,ORDEN_ERI!A:C,3,0),0)</f>
        <v>11</v>
      </c>
      <c r="N2062" s="1">
        <v>-13768891</v>
      </c>
    </row>
    <row r="2063" spans="1:14" x14ac:dyDescent="0.25">
      <c r="A2063">
        <v>900192242</v>
      </c>
      <c r="B2063" t="s">
        <v>381</v>
      </c>
      <c r="D2063" t="s">
        <v>222</v>
      </c>
      <c r="E2063" t="s">
        <v>228</v>
      </c>
      <c r="F2063" t="s">
        <v>333</v>
      </c>
      <c r="G2063" t="s">
        <v>398</v>
      </c>
      <c r="H2063" s="16">
        <v>42185</v>
      </c>
      <c r="I2063">
        <v>20160428</v>
      </c>
      <c r="J2063">
        <v>0</v>
      </c>
      <c r="K2063" t="s">
        <v>8</v>
      </c>
      <c r="L2063" s="21" t="str">
        <f>IFERROR(VLOOKUP(K2063,ORDEN_ERI!A:C,2,0),0)</f>
        <v>Ganancia (pérdida) por actividades de operación</v>
      </c>
      <c r="M2063" s="21">
        <f>IFERROR(VLOOKUP(K2063,ORDEN_ERI!A:C,3,0),0)</f>
        <v>11</v>
      </c>
      <c r="N2063" s="1">
        <v>14015933</v>
      </c>
    </row>
    <row r="2064" spans="1:14" x14ac:dyDescent="0.25">
      <c r="A2064">
        <v>900192242</v>
      </c>
      <c r="B2064" t="s">
        <v>381</v>
      </c>
      <c r="D2064" t="s">
        <v>222</v>
      </c>
      <c r="E2064" t="s">
        <v>228</v>
      </c>
      <c r="F2064" t="s">
        <v>333</v>
      </c>
      <c r="G2064" t="s">
        <v>399</v>
      </c>
      <c r="H2064" s="16">
        <v>42369</v>
      </c>
      <c r="I2064">
        <v>20160427</v>
      </c>
      <c r="J2064">
        <v>0</v>
      </c>
      <c r="K2064" t="s">
        <v>8</v>
      </c>
      <c r="L2064" s="21" t="str">
        <f>IFERROR(VLOOKUP(K2064,ORDEN_ERI!A:C,2,0),0)</f>
        <v>Ganancia (pérdida) por actividades de operación</v>
      </c>
      <c r="M2064" s="21">
        <f>IFERROR(VLOOKUP(K2064,ORDEN_ERI!A:C,3,0),0)</f>
        <v>11</v>
      </c>
      <c r="N2064" s="1">
        <v>6392979</v>
      </c>
    </row>
    <row r="2065" spans="1:14" x14ac:dyDescent="0.25">
      <c r="A2065">
        <v>900205547</v>
      </c>
      <c r="B2065" t="s">
        <v>233</v>
      </c>
      <c r="D2065" t="s">
        <v>230</v>
      </c>
      <c r="E2065" t="s">
        <v>228</v>
      </c>
      <c r="F2065" t="s">
        <v>224</v>
      </c>
      <c r="G2065">
        <v>2015</v>
      </c>
      <c r="H2065" s="16">
        <v>42369</v>
      </c>
      <c r="I2065">
        <v>20160710</v>
      </c>
      <c r="J2065">
        <v>0</v>
      </c>
      <c r="K2065" t="s">
        <v>8</v>
      </c>
      <c r="L2065" s="21" t="str">
        <f>IFERROR(VLOOKUP(K2065,ORDEN_ERI!A:C,2,0),0)</f>
        <v>Ganancia (pérdida) por actividades de operación</v>
      </c>
      <c r="M2065" s="21">
        <f>IFERROR(VLOOKUP(K2065,ORDEN_ERI!A:C,3,0),0)</f>
        <v>11</v>
      </c>
      <c r="N2065" s="1">
        <v>-907193</v>
      </c>
    </row>
    <row r="2066" spans="1:14" x14ac:dyDescent="0.25">
      <c r="A2066">
        <v>900378893</v>
      </c>
      <c r="B2066" t="s">
        <v>386</v>
      </c>
      <c r="D2066" t="s">
        <v>230</v>
      </c>
      <c r="E2066" t="s">
        <v>228</v>
      </c>
      <c r="F2066" t="s">
        <v>335</v>
      </c>
      <c r="G2066">
        <v>2015</v>
      </c>
      <c r="H2066" s="16">
        <v>42369</v>
      </c>
      <c r="I2066">
        <v>20160729</v>
      </c>
      <c r="J2066">
        <v>-1</v>
      </c>
      <c r="K2066" t="s">
        <v>8</v>
      </c>
      <c r="L2066" s="21" t="str">
        <f>IFERROR(VLOOKUP(K2066,ORDEN_ERI!A:C,2,0),0)</f>
        <v>Ganancia (pérdida) por actividades de operación</v>
      </c>
      <c r="M2066" s="21">
        <f>IFERROR(VLOOKUP(K2066,ORDEN_ERI!A:C,3,0),0)</f>
        <v>11</v>
      </c>
      <c r="N2066" s="1">
        <v>11554423</v>
      </c>
    </row>
    <row r="2067" spans="1:14" x14ac:dyDescent="0.25">
      <c r="A2067">
        <v>900390238</v>
      </c>
      <c r="B2067" t="s">
        <v>177</v>
      </c>
      <c r="D2067" t="s">
        <v>230</v>
      </c>
      <c r="E2067" t="s">
        <v>228</v>
      </c>
      <c r="F2067" t="s">
        <v>333</v>
      </c>
      <c r="G2067" t="s">
        <v>398</v>
      </c>
      <c r="H2067" s="16">
        <v>42185</v>
      </c>
      <c r="I2067">
        <v>20160421</v>
      </c>
      <c r="J2067">
        <v>0</v>
      </c>
      <c r="K2067" t="s">
        <v>8</v>
      </c>
      <c r="L2067" s="21" t="str">
        <f>IFERROR(VLOOKUP(K2067,ORDEN_ERI!A:C,2,0),0)</f>
        <v>Ganancia (pérdida) por actividades de operación</v>
      </c>
      <c r="M2067" s="21">
        <f>IFERROR(VLOOKUP(K2067,ORDEN_ERI!A:C,3,0),0)</f>
        <v>11</v>
      </c>
      <c r="N2067" s="1">
        <v>34584881</v>
      </c>
    </row>
    <row r="2068" spans="1:14" x14ac:dyDescent="0.25">
      <c r="A2068">
        <v>900390238</v>
      </c>
      <c r="B2068" t="s">
        <v>177</v>
      </c>
      <c r="D2068" t="s">
        <v>230</v>
      </c>
      <c r="E2068" t="s">
        <v>228</v>
      </c>
      <c r="F2068" t="s">
        <v>333</v>
      </c>
      <c r="G2068" t="s">
        <v>399</v>
      </c>
      <c r="H2068" s="16">
        <v>42369</v>
      </c>
      <c r="I2068">
        <v>20160421</v>
      </c>
      <c r="J2068">
        <v>0</v>
      </c>
      <c r="K2068" t="s">
        <v>8</v>
      </c>
      <c r="L2068" s="21" t="str">
        <f>IFERROR(VLOOKUP(K2068,ORDEN_ERI!A:C,2,0),0)</f>
        <v>Ganancia (pérdida) por actividades de operación</v>
      </c>
      <c r="M2068" s="21">
        <f>IFERROR(VLOOKUP(K2068,ORDEN_ERI!A:C,3,0),0)</f>
        <v>11</v>
      </c>
      <c r="N2068" s="1">
        <v>37768271</v>
      </c>
    </row>
    <row r="2069" spans="1:14" x14ac:dyDescent="0.25">
      <c r="A2069">
        <v>900797732</v>
      </c>
      <c r="B2069" t="s">
        <v>181</v>
      </c>
      <c r="D2069" t="s">
        <v>230</v>
      </c>
      <c r="E2069" t="s">
        <v>228</v>
      </c>
      <c r="F2069" t="s">
        <v>360</v>
      </c>
      <c r="G2069">
        <v>2015</v>
      </c>
      <c r="H2069" s="16">
        <v>42369</v>
      </c>
      <c r="I2069">
        <v>20160710</v>
      </c>
      <c r="J2069">
        <v>-1</v>
      </c>
      <c r="K2069" t="s">
        <v>8</v>
      </c>
      <c r="L2069" s="21" t="str">
        <f>IFERROR(VLOOKUP(K2069,ORDEN_ERI!A:C,2,0),0)</f>
        <v>Ganancia (pérdida) por actividades de operación</v>
      </c>
      <c r="M2069" s="21">
        <f>IFERROR(VLOOKUP(K2069,ORDEN_ERI!A:C,3,0),0)</f>
        <v>11</v>
      </c>
      <c r="N2069" s="1">
        <v>-3102365</v>
      </c>
    </row>
    <row r="2070" spans="1:14" x14ac:dyDescent="0.25">
      <c r="A2070">
        <v>800185295</v>
      </c>
      <c r="B2070" t="s">
        <v>344</v>
      </c>
      <c r="D2070" t="s">
        <v>222</v>
      </c>
      <c r="E2070" t="s">
        <v>228</v>
      </c>
      <c r="F2070" t="s">
        <v>335</v>
      </c>
      <c r="G2070">
        <v>2015</v>
      </c>
      <c r="H2070" s="16">
        <v>42369</v>
      </c>
      <c r="I2070">
        <v>20160429</v>
      </c>
      <c r="J2070">
        <v>0</v>
      </c>
      <c r="K2070" t="s">
        <v>9</v>
      </c>
      <c r="L2070" s="21" t="str">
        <f>IFERROR(VLOOKUP(K2070,ORDEN_ERI!A:C,2,0),0)</f>
        <v>Ingresos financieros</v>
      </c>
      <c r="M2070" s="21">
        <f>IFERROR(VLOOKUP(K2070,ORDEN_ERI!A:C,3,0),0)</f>
        <v>13</v>
      </c>
      <c r="N2070" s="1">
        <v>6964180</v>
      </c>
    </row>
    <row r="2071" spans="1:14" x14ac:dyDescent="0.25">
      <c r="A2071">
        <v>830023542</v>
      </c>
      <c r="B2071" t="s">
        <v>146</v>
      </c>
      <c r="D2071" t="s">
        <v>230</v>
      </c>
      <c r="E2071" t="s">
        <v>223</v>
      </c>
      <c r="F2071" t="s">
        <v>339</v>
      </c>
      <c r="G2071">
        <v>2015</v>
      </c>
      <c r="H2071" s="16">
        <v>42369</v>
      </c>
      <c r="I2071">
        <v>20160426</v>
      </c>
      <c r="J2071">
        <v>0</v>
      </c>
      <c r="K2071" t="s">
        <v>9</v>
      </c>
      <c r="L2071" s="21" t="str">
        <f>IFERROR(VLOOKUP(K2071,ORDEN_ERI!A:C,2,0),0)</f>
        <v>Ingresos financieros</v>
      </c>
      <c r="M2071" s="21">
        <f>IFERROR(VLOOKUP(K2071,ORDEN_ERI!A:C,3,0),0)</f>
        <v>13</v>
      </c>
      <c r="N2071" s="1">
        <v>709922</v>
      </c>
    </row>
    <row r="2072" spans="1:14" x14ac:dyDescent="0.25">
      <c r="A2072">
        <v>830058272</v>
      </c>
      <c r="B2072" t="s">
        <v>352</v>
      </c>
      <c r="D2072" t="s">
        <v>230</v>
      </c>
      <c r="E2072" t="s">
        <v>228</v>
      </c>
      <c r="F2072" t="s">
        <v>353</v>
      </c>
      <c r="G2072">
        <v>2015</v>
      </c>
      <c r="H2072" s="16">
        <v>42369</v>
      </c>
      <c r="I2072">
        <v>20160710</v>
      </c>
      <c r="J2072">
        <v>0</v>
      </c>
      <c r="K2072" t="s">
        <v>9</v>
      </c>
      <c r="L2072" s="21" t="str">
        <f>IFERROR(VLOOKUP(K2072,ORDEN_ERI!A:C,2,0),0)</f>
        <v>Ingresos financieros</v>
      </c>
      <c r="M2072" s="21">
        <f>IFERROR(VLOOKUP(K2072,ORDEN_ERI!A:C,3,0),0)</f>
        <v>13</v>
      </c>
      <c r="N2072" s="1">
        <v>192906</v>
      </c>
    </row>
    <row r="2073" spans="1:14" x14ac:dyDescent="0.25">
      <c r="A2073">
        <v>830124992</v>
      </c>
      <c r="B2073" t="s">
        <v>357</v>
      </c>
      <c r="D2073" t="s">
        <v>230</v>
      </c>
      <c r="E2073" t="s">
        <v>228</v>
      </c>
      <c r="F2073" t="s">
        <v>358</v>
      </c>
      <c r="G2073">
        <v>2015</v>
      </c>
      <c r="H2073" s="16">
        <v>42369</v>
      </c>
      <c r="I2073">
        <v>20160429</v>
      </c>
      <c r="J2073">
        <v>0</v>
      </c>
      <c r="K2073" t="s">
        <v>9</v>
      </c>
      <c r="L2073" s="21" t="str">
        <f>IFERROR(VLOOKUP(K2073,ORDEN_ERI!A:C,2,0),0)</f>
        <v>Ingresos financieros</v>
      </c>
      <c r="M2073" s="21">
        <f>IFERROR(VLOOKUP(K2073,ORDEN_ERI!A:C,3,0),0)</f>
        <v>13</v>
      </c>
      <c r="N2073" s="1">
        <v>78357</v>
      </c>
    </row>
    <row r="2074" spans="1:14" x14ac:dyDescent="0.25">
      <c r="A2074">
        <v>860000656</v>
      </c>
      <c r="B2074" t="s">
        <v>221</v>
      </c>
      <c r="D2074" t="s">
        <v>222</v>
      </c>
      <c r="E2074" t="s">
        <v>223</v>
      </c>
      <c r="F2074" t="s">
        <v>224</v>
      </c>
      <c r="G2074">
        <v>2015</v>
      </c>
      <c r="H2074" s="16">
        <v>42369</v>
      </c>
      <c r="I2074">
        <v>20160426</v>
      </c>
      <c r="J2074">
        <v>0</v>
      </c>
      <c r="K2074" t="s">
        <v>9</v>
      </c>
      <c r="L2074" s="21" t="str">
        <f>IFERROR(VLOOKUP(K2074,ORDEN_ERI!A:C,2,0),0)</f>
        <v>Ingresos financieros</v>
      </c>
      <c r="M2074" s="21">
        <f>IFERROR(VLOOKUP(K2074,ORDEN_ERI!A:C,3,0),0)</f>
        <v>13</v>
      </c>
      <c r="N2074" s="1">
        <v>10070399</v>
      </c>
    </row>
    <row r="2075" spans="1:14" x14ac:dyDescent="0.25">
      <c r="A2075">
        <v>860002837</v>
      </c>
      <c r="B2075" t="s">
        <v>227</v>
      </c>
      <c r="D2075" t="s">
        <v>222</v>
      </c>
      <c r="E2075" t="s">
        <v>228</v>
      </c>
      <c r="F2075" t="s">
        <v>224</v>
      </c>
      <c r="G2075">
        <v>2015</v>
      </c>
      <c r="H2075" s="16">
        <v>42369</v>
      </c>
      <c r="I2075">
        <v>20160426</v>
      </c>
      <c r="J2075">
        <v>0</v>
      </c>
      <c r="K2075" t="s">
        <v>9</v>
      </c>
      <c r="L2075" s="21" t="str">
        <f>IFERROR(VLOOKUP(K2075,ORDEN_ERI!A:C,2,0),0)</f>
        <v>Ingresos financieros</v>
      </c>
      <c r="M2075" s="21">
        <f>IFERROR(VLOOKUP(K2075,ORDEN_ERI!A:C,3,0),0)</f>
        <v>13</v>
      </c>
      <c r="N2075" s="1">
        <v>977746</v>
      </c>
    </row>
    <row r="2076" spans="1:14" x14ac:dyDescent="0.25">
      <c r="A2076">
        <v>860035996</v>
      </c>
      <c r="B2076" t="s">
        <v>229</v>
      </c>
      <c r="D2076" t="s">
        <v>230</v>
      </c>
      <c r="E2076" t="s">
        <v>228</v>
      </c>
      <c r="F2076" t="s">
        <v>224</v>
      </c>
      <c r="G2076">
        <v>2015</v>
      </c>
      <c r="H2076" s="16">
        <v>42369</v>
      </c>
      <c r="I2076">
        <v>20160428</v>
      </c>
      <c r="J2076">
        <v>0</v>
      </c>
      <c r="K2076" t="s">
        <v>9</v>
      </c>
      <c r="L2076" s="21" t="str">
        <f>IFERROR(VLOOKUP(K2076,ORDEN_ERI!A:C,2,0),0)</f>
        <v>Ingresos financieros</v>
      </c>
      <c r="M2076" s="21">
        <f>IFERROR(VLOOKUP(K2076,ORDEN_ERI!A:C,3,0),0)</f>
        <v>13</v>
      </c>
      <c r="N2076" s="1">
        <v>2305027</v>
      </c>
    </row>
    <row r="2077" spans="1:14" x14ac:dyDescent="0.25">
      <c r="A2077">
        <v>860058070</v>
      </c>
      <c r="B2077" t="s">
        <v>364</v>
      </c>
      <c r="D2077" t="s">
        <v>222</v>
      </c>
      <c r="E2077" t="s">
        <v>228</v>
      </c>
      <c r="F2077" t="s">
        <v>335</v>
      </c>
      <c r="G2077">
        <v>2015</v>
      </c>
      <c r="H2077" s="16">
        <v>42369</v>
      </c>
      <c r="I2077">
        <v>20160427</v>
      </c>
      <c r="J2077">
        <v>0</v>
      </c>
      <c r="K2077" t="s">
        <v>9</v>
      </c>
      <c r="L2077" s="21" t="str">
        <f>IFERROR(VLOOKUP(K2077,ORDEN_ERI!A:C,2,0),0)</f>
        <v>Ingresos financieros</v>
      </c>
      <c r="M2077" s="21">
        <f>IFERROR(VLOOKUP(K2077,ORDEN_ERI!A:C,3,0),0)</f>
        <v>13</v>
      </c>
      <c r="N2077" s="1">
        <v>3240347</v>
      </c>
    </row>
    <row r="2078" spans="1:14" x14ac:dyDescent="0.25">
      <c r="A2078">
        <v>860059851</v>
      </c>
      <c r="B2078" t="s">
        <v>365</v>
      </c>
      <c r="D2078" t="s">
        <v>222</v>
      </c>
      <c r="E2078" t="s">
        <v>228</v>
      </c>
      <c r="F2078" t="s">
        <v>224</v>
      </c>
      <c r="G2078">
        <v>2015</v>
      </c>
      <c r="H2078" s="16">
        <v>42369</v>
      </c>
      <c r="I2078">
        <v>20160729</v>
      </c>
      <c r="J2078">
        <v>-1</v>
      </c>
      <c r="K2078" t="s">
        <v>9</v>
      </c>
      <c r="L2078" s="21" t="str">
        <f>IFERROR(VLOOKUP(K2078,ORDEN_ERI!A:C,2,0),0)</f>
        <v>Ingresos financieros</v>
      </c>
      <c r="M2078" s="21">
        <f>IFERROR(VLOOKUP(K2078,ORDEN_ERI!A:C,3,0),0)</f>
        <v>13</v>
      </c>
      <c r="N2078" s="1">
        <v>259977</v>
      </c>
    </row>
    <row r="2079" spans="1:14" x14ac:dyDescent="0.25">
      <c r="A2079">
        <v>860510628</v>
      </c>
      <c r="B2079" t="s">
        <v>373</v>
      </c>
      <c r="D2079" t="s">
        <v>230</v>
      </c>
      <c r="E2079" t="s">
        <v>228</v>
      </c>
      <c r="F2079" t="s">
        <v>353</v>
      </c>
      <c r="G2079">
        <v>2015</v>
      </c>
      <c r="H2079" s="16">
        <v>42369</v>
      </c>
      <c r="I2079">
        <v>20160729</v>
      </c>
      <c r="J2079">
        <v>-1</v>
      </c>
      <c r="K2079" t="s">
        <v>9</v>
      </c>
      <c r="L2079" s="21" t="str">
        <f>IFERROR(VLOOKUP(K2079,ORDEN_ERI!A:C,2,0),0)</f>
        <v>Ingresos financieros</v>
      </c>
      <c r="M2079" s="21">
        <f>IFERROR(VLOOKUP(K2079,ORDEN_ERI!A:C,3,0),0)</f>
        <v>13</v>
      </c>
      <c r="N2079" s="1">
        <v>3816982</v>
      </c>
    </row>
    <row r="2080" spans="1:14" x14ac:dyDescent="0.25">
      <c r="A2080">
        <v>860515523</v>
      </c>
      <c r="B2080" t="s">
        <v>231</v>
      </c>
      <c r="D2080" t="s">
        <v>230</v>
      </c>
      <c r="E2080" t="s">
        <v>228</v>
      </c>
      <c r="F2080" t="s">
        <v>224</v>
      </c>
      <c r="G2080">
        <v>2015</v>
      </c>
      <c r="H2080" s="16">
        <v>42369</v>
      </c>
      <c r="I2080">
        <v>20160429</v>
      </c>
      <c r="J2080">
        <v>0</v>
      </c>
      <c r="K2080" t="s">
        <v>9</v>
      </c>
      <c r="L2080" s="21" t="str">
        <f>IFERROR(VLOOKUP(K2080,ORDEN_ERI!A:C,2,0),0)</f>
        <v>Ingresos financieros</v>
      </c>
      <c r="M2080" s="21">
        <f>IFERROR(VLOOKUP(K2080,ORDEN_ERI!A:C,3,0),0)</f>
        <v>13</v>
      </c>
      <c r="N2080" s="1">
        <v>58030</v>
      </c>
    </row>
    <row r="2081" spans="1:14" x14ac:dyDescent="0.25">
      <c r="A2081">
        <v>890903055</v>
      </c>
      <c r="B2081" t="s">
        <v>232</v>
      </c>
      <c r="D2081" t="s">
        <v>222</v>
      </c>
      <c r="E2081" t="s">
        <v>223</v>
      </c>
      <c r="F2081" t="s">
        <v>224</v>
      </c>
      <c r="G2081">
        <v>2015</v>
      </c>
      <c r="H2081" s="16">
        <v>42369</v>
      </c>
      <c r="I2081">
        <v>20160729</v>
      </c>
      <c r="J2081">
        <v>-1</v>
      </c>
      <c r="K2081" t="s">
        <v>9</v>
      </c>
      <c r="L2081" s="21" t="str">
        <f>IFERROR(VLOOKUP(K2081,ORDEN_ERI!A:C,2,0),0)</f>
        <v>Ingresos financieros</v>
      </c>
      <c r="M2081" s="21">
        <f>IFERROR(VLOOKUP(K2081,ORDEN_ERI!A:C,3,0),0)</f>
        <v>13</v>
      </c>
      <c r="N2081" s="1">
        <v>2359633</v>
      </c>
    </row>
    <row r="2082" spans="1:14" x14ac:dyDescent="0.25">
      <c r="A2082">
        <v>890905022</v>
      </c>
      <c r="B2082" t="s">
        <v>370</v>
      </c>
      <c r="D2082" t="s">
        <v>230</v>
      </c>
      <c r="E2082" t="s">
        <v>223</v>
      </c>
      <c r="F2082" t="s">
        <v>360</v>
      </c>
      <c r="G2082">
        <v>2015</v>
      </c>
      <c r="H2082" s="16">
        <v>42369</v>
      </c>
      <c r="I2082">
        <v>20160802</v>
      </c>
      <c r="J2082">
        <v>0</v>
      </c>
      <c r="K2082" t="s">
        <v>9</v>
      </c>
      <c r="L2082" s="21" t="str">
        <f>IFERROR(VLOOKUP(K2082,ORDEN_ERI!A:C,2,0),0)</f>
        <v>Ingresos financieros</v>
      </c>
      <c r="M2082" s="21">
        <f>IFERROR(VLOOKUP(K2082,ORDEN_ERI!A:C,3,0),0)</f>
        <v>13</v>
      </c>
      <c r="N2082" s="1">
        <v>672091</v>
      </c>
    </row>
    <row r="2083" spans="1:14" x14ac:dyDescent="0.25">
      <c r="A2083">
        <v>890908901</v>
      </c>
      <c r="B2083" t="s">
        <v>372</v>
      </c>
      <c r="D2083" t="s">
        <v>222</v>
      </c>
      <c r="E2083" t="s">
        <v>223</v>
      </c>
      <c r="F2083" t="s">
        <v>339</v>
      </c>
      <c r="G2083">
        <v>2015</v>
      </c>
      <c r="H2083" s="16">
        <v>42369</v>
      </c>
      <c r="I2083">
        <v>20160426</v>
      </c>
      <c r="J2083">
        <v>0</v>
      </c>
      <c r="K2083" t="s">
        <v>9</v>
      </c>
      <c r="L2083" s="21" t="str">
        <f>IFERROR(VLOOKUP(K2083,ORDEN_ERI!A:C,2,0),0)</f>
        <v>Ingresos financieros</v>
      </c>
      <c r="M2083" s="21">
        <f>IFERROR(VLOOKUP(K2083,ORDEN_ERI!A:C,3,0),0)</f>
        <v>13</v>
      </c>
      <c r="N2083" s="1">
        <v>115681</v>
      </c>
    </row>
    <row r="2084" spans="1:14" x14ac:dyDescent="0.25">
      <c r="A2084">
        <v>890939355</v>
      </c>
      <c r="B2084" t="s">
        <v>35</v>
      </c>
      <c r="D2084" t="s">
        <v>222</v>
      </c>
      <c r="E2084" t="s">
        <v>223</v>
      </c>
      <c r="F2084" t="s">
        <v>335</v>
      </c>
      <c r="G2084">
        <v>2015</v>
      </c>
      <c r="H2084" s="16">
        <v>42369</v>
      </c>
      <c r="I2084">
        <v>20160427</v>
      </c>
      <c r="J2084">
        <v>0</v>
      </c>
      <c r="K2084" t="s">
        <v>9</v>
      </c>
      <c r="L2084" s="21" t="str">
        <f>IFERROR(VLOOKUP(K2084,ORDEN_ERI!A:C,2,0),0)</f>
        <v>Ingresos financieros</v>
      </c>
      <c r="M2084" s="21">
        <f>IFERROR(VLOOKUP(K2084,ORDEN_ERI!A:C,3,0),0)</f>
        <v>13</v>
      </c>
      <c r="N2084" s="1">
        <v>137187</v>
      </c>
    </row>
    <row r="2085" spans="1:14" x14ac:dyDescent="0.25">
      <c r="A2085">
        <v>900018975</v>
      </c>
      <c r="B2085" t="s">
        <v>376</v>
      </c>
      <c r="D2085" t="s">
        <v>230</v>
      </c>
      <c r="E2085" t="s">
        <v>299</v>
      </c>
      <c r="F2085" t="s">
        <v>333</v>
      </c>
      <c r="G2085">
        <v>2015</v>
      </c>
      <c r="H2085" s="16">
        <v>42369</v>
      </c>
      <c r="I2085">
        <v>20160428</v>
      </c>
      <c r="J2085">
        <v>0</v>
      </c>
      <c r="K2085" t="s">
        <v>9</v>
      </c>
      <c r="L2085" s="21" t="str">
        <f>IFERROR(VLOOKUP(K2085,ORDEN_ERI!A:C,2,0),0)</f>
        <v>Ingresos financieros</v>
      </c>
      <c r="M2085" s="21">
        <f>IFERROR(VLOOKUP(K2085,ORDEN_ERI!A:C,3,0),0)</f>
        <v>13</v>
      </c>
      <c r="N2085" s="1">
        <v>1547391</v>
      </c>
    </row>
    <row r="2086" spans="1:14" x14ac:dyDescent="0.25">
      <c r="A2086">
        <v>900190385</v>
      </c>
      <c r="B2086" t="s">
        <v>380</v>
      </c>
      <c r="D2086" t="s">
        <v>230</v>
      </c>
      <c r="E2086" t="s">
        <v>351</v>
      </c>
      <c r="F2086" t="s">
        <v>339</v>
      </c>
      <c r="G2086">
        <v>2015</v>
      </c>
      <c r="H2086" s="16">
        <v>42369</v>
      </c>
      <c r="I2086">
        <v>20160429</v>
      </c>
      <c r="J2086">
        <v>0</v>
      </c>
      <c r="K2086" t="s">
        <v>9</v>
      </c>
      <c r="L2086" s="21" t="str">
        <f>IFERROR(VLOOKUP(K2086,ORDEN_ERI!A:C,2,0),0)</f>
        <v>Ingresos financieros</v>
      </c>
      <c r="M2086" s="21">
        <f>IFERROR(VLOOKUP(K2086,ORDEN_ERI!A:C,3,0),0)</f>
        <v>13</v>
      </c>
      <c r="N2086" s="1">
        <v>117655227</v>
      </c>
    </row>
    <row r="2087" spans="1:14" x14ac:dyDescent="0.25">
      <c r="A2087">
        <v>900192242</v>
      </c>
      <c r="B2087" t="s">
        <v>381</v>
      </c>
      <c r="D2087" t="s">
        <v>222</v>
      </c>
      <c r="E2087" t="s">
        <v>228</v>
      </c>
      <c r="F2087" t="s">
        <v>333</v>
      </c>
      <c r="G2087" t="s">
        <v>398</v>
      </c>
      <c r="H2087" s="16">
        <v>42185</v>
      </c>
      <c r="I2087">
        <v>20160428</v>
      </c>
      <c r="J2087">
        <v>0</v>
      </c>
      <c r="K2087" t="s">
        <v>9</v>
      </c>
      <c r="L2087" s="21" t="str">
        <f>IFERROR(VLOOKUP(K2087,ORDEN_ERI!A:C,2,0),0)</f>
        <v>Ingresos financieros</v>
      </c>
      <c r="M2087" s="21">
        <f>IFERROR(VLOOKUP(K2087,ORDEN_ERI!A:C,3,0),0)</f>
        <v>13</v>
      </c>
      <c r="N2087" s="1">
        <v>6336978</v>
      </c>
    </row>
    <row r="2088" spans="1:14" x14ac:dyDescent="0.25">
      <c r="A2088">
        <v>900192242</v>
      </c>
      <c r="B2088" t="s">
        <v>381</v>
      </c>
      <c r="D2088" t="s">
        <v>222</v>
      </c>
      <c r="E2088" t="s">
        <v>228</v>
      </c>
      <c r="F2088" t="s">
        <v>333</v>
      </c>
      <c r="G2088" t="s">
        <v>399</v>
      </c>
      <c r="H2088" s="16">
        <v>42369</v>
      </c>
      <c r="I2088">
        <v>20160427</v>
      </c>
      <c r="J2088">
        <v>0</v>
      </c>
      <c r="K2088" t="s">
        <v>9</v>
      </c>
      <c r="L2088" s="21" t="str">
        <f>IFERROR(VLOOKUP(K2088,ORDEN_ERI!A:C,2,0),0)</f>
        <v>Ingresos financieros</v>
      </c>
      <c r="M2088" s="21">
        <f>IFERROR(VLOOKUP(K2088,ORDEN_ERI!A:C,3,0),0)</f>
        <v>13</v>
      </c>
      <c r="N2088" s="1">
        <v>3453652</v>
      </c>
    </row>
    <row r="2089" spans="1:14" x14ac:dyDescent="0.25">
      <c r="A2089">
        <v>900378893</v>
      </c>
      <c r="B2089" t="s">
        <v>386</v>
      </c>
      <c r="D2089" t="s">
        <v>230</v>
      </c>
      <c r="E2089" t="s">
        <v>228</v>
      </c>
      <c r="F2089" t="s">
        <v>335</v>
      </c>
      <c r="G2089">
        <v>2015</v>
      </c>
      <c r="H2089" s="16">
        <v>42369</v>
      </c>
      <c r="I2089">
        <v>20160729</v>
      </c>
      <c r="J2089">
        <v>-1</v>
      </c>
      <c r="K2089" t="s">
        <v>9</v>
      </c>
      <c r="L2089" s="21" t="str">
        <f>IFERROR(VLOOKUP(K2089,ORDEN_ERI!A:C,2,0),0)</f>
        <v>Ingresos financieros</v>
      </c>
      <c r="M2089" s="21">
        <f>IFERROR(VLOOKUP(K2089,ORDEN_ERI!A:C,3,0),0)</f>
        <v>13</v>
      </c>
      <c r="N2089" s="1">
        <v>963238</v>
      </c>
    </row>
    <row r="2090" spans="1:14" x14ac:dyDescent="0.25">
      <c r="A2090">
        <v>900390238</v>
      </c>
      <c r="B2090" t="s">
        <v>177</v>
      </c>
      <c r="D2090" t="s">
        <v>230</v>
      </c>
      <c r="E2090" t="s">
        <v>228</v>
      </c>
      <c r="F2090" t="s">
        <v>333</v>
      </c>
      <c r="G2090" t="s">
        <v>399</v>
      </c>
      <c r="H2090" s="16">
        <v>42369</v>
      </c>
      <c r="I2090">
        <v>20160421</v>
      </c>
      <c r="J2090">
        <v>0</v>
      </c>
      <c r="K2090" t="s">
        <v>9</v>
      </c>
      <c r="L2090" s="21" t="str">
        <f>IFERROR(VLOOKUP(K2090,ORDEN_ERI!A:C,2,0),0)</f>
        <v>Ingresos financieros</v>
      </c>
      <c r="M2090" s="21">
        <f>IFERROR(VLOOKUP(K2090,ORDEN_ERI!A:C,3,0),0)</f>
        <v>13</v>
      </c>
      <c r="N2090" s="1">
        <v>18585</v>
      </c>
    </row>
    <row r="2091" spans="1:14" x14ac:dyDescent="0.25">
      <c r="A2091">
        <v>800173155</v>
      </c>
      <c r="B2091" t="s">
        <v>341</v>
      </c>
      <c r="D2091" t="s">
        <v>222</v>
      </c>
      <c r="E2091" t="s">
        <v>228</v>
      </c>
      <c r="F2091" t="s">
        <v>335</v>
      </c>
      <c r="G2091">
        <v>2015</v>
      </c>
      <c r="H2091" s="16">
        <v>42369</v>
      </c>
      <c r="I2091">
        <v>20160710</v>
      </c>
      <c r="J2091">
        <v>0</v>
      </c>
      <c r="K2091" t="s">
        <v>10</v>
      </c>
      <c r="L2091" s="21" t="str">
        <f>IFERROR(VLOOKUP(K2091,ORDEN_ERI!A:C,2,0),0)</f>
        <v>Costos financieros</v>
      </c>
      <c r="M2091" s="21">
        <f>IFERROR(VLOOKUP(K2091,ORDEN_ERI!A:C,3,0),0)</f>
        <v>14</v>
      </c>
      <c r="N2091" s="1">
        <v>3129285</v>
      </c>
    </row>
    <row r="2092" spans="1:14" x14ac:dyDescent="0.25">
      <c r="A2092">
        <v>800185295</v>
      </c>
      <c r="B2092" t="s">
        <v>344</v>
      </c>
      <c r="D2092" t="s">
        <v>222</v>
      </c>
      <c r="E2092" t="s">
        <v>228</v>
      </c>
      <c r="F2092" t="s">
        <v>335</v>
      </c>
      <c r="G2092">
        <v>2015</v>
      </c>
      <c r="H2092" s="16">
        <v>42369</v>
      </c>
      <c r="I2092">
        <v>20160429</v>
      </c>
      <c r="J2092">
        <v>0</v>
      </c>
      <c r="K2092" t="s">
        <v>10</v>
      </c>
      <c r="L2092" s="21" t="str">
        <f>IFERROR(VLOOKUP(K2092,ORDEN_ERI!A:C,2,0),0)</f>
        <v>Costos financieros</v>
      </c>
      <c r="M2092" s="21">
        <f>IFERROR(VLOOKUP(K2092,ORDEN_ERI!A:C,3,0),0)</f>
        <v>14</v>
      </c>
      <c r="N2092" s="1">
        <v>21996339</v>
      </c>
    </row>
    <row r="2093" spans="1:14" x14ac:dyDescent="0.25">
      <c r="A2093">
        <v>830023542</v>
      </c>
      <c r="B2093" t="s">
        <v>146</v>
      </c>
      <c r="D2093" t="s">
        <v>230</v>
      </c>
      <c r="E2093" t="s">
        <v>223</v>
      </c>
      <c r="F2093" t="s">
        <v>339</v>
      </c>
      <c r="G2093">
        <v>2015</v>
      </c>
      <c r="H2093" s="16">
        <v>42369</v>
      </c>
      <c r="I2093">
        <v>20160426</v>
      </c>
      <c r="J2093">
        <v>0</v>
      </c>
      <c r="K2093" t="s">
        <v>10</v>
      </c>
      <c r="L2093" s="21" t="str">
        <f>IFERROR(VLOOKUP(K2093,ORDEN_ERI!A:C,2,0),0)</f>
        <v>Costos financieros</v>
      </c>
      <c r="M2093" s="21">
        <f>IFERROR(VLOOKUP(K2093,ORDEN_ERI!A:C,3,0),0)</f>
        <v>14</v>
      </c>
      <c r="N2093" s="1">
        <v>13182513</v>
      </c>
    </row>
    <row r="2094" spans="1:14" x14ac:dyDescent="0.25">
      <c r="A2094">
        <v>830058272</v>
      </c>
      <c r="B2094" t="s">
        <v>352</v>
      </c>
      <c r="D2094" t="s">
        <v>230</v>
      </c>
      <c r="E2094" t="s">
        <v>228</v>
      </c>
      <c r="F2094" t="s">
        <v>353</v>
      </c>
      <c r="G2094">
        <v>2015</v>
      </c>
      <c r="H2094" s="16">
        <v>42369</v>
      </c>
      <c r="I2094">
        <v>20160710</v>
      </c>
      <c r="J2094">
        <v>0</v>
      </c>
      <c r="K2094" t="s">
        <v>10</v>
      </c>
      <c r="L2094" s="21" t="str">
        <f>IFERROR(VLOOKUP(K2094,ORDEN_ERI!A:C,2,0),0)</f>
        <v>Costos financieros</v>
      </c>
      <c r="M2094" s="21">
        <f>IFERROR(VLOOKUP(K2094,ORDEN_ERI!A:C,3,0),0)</f>
        <v>14</v>
      </c>
      <c r="N2094" s="1">
        <v>2272603</v>
      </c>
    </row>
    <row r="2095" spans="1:14" x14ac:dyDescent="0.25">
      <c r="A2095">
        <v>830124992</v>
      </c>
      <c r="B2095" t="s">
        <v>357</v>
      </c>
      <c r="D2095" t="s">
        <v>230</v>
      </c>
      <c r="E2095" t="s">
        <v>228</v>
      </c>
      <c r="F2095" t="s">
        <v>358</v>
      </c>
      <c r="G2095">
        <v>2015</v>
      </c>
      <c r="H2095" s="16">
        <v>42369</v>
      </c>
      <c r="I2095">
        <v>20160429</v>
      </c>
      <c r="J2095">
        <v>0</v>
      </c>
      <c r="K2095" t="s">
        <v>10</v>
      </c>
      <c r="L2095" s="21" t="str">
        <f>IFERROR(VLOOKUP(K2095,ORDEN_ERI!A:C,2,0),0)</f>
        <v>Costos financieros</v>
      </c>
      <c r="M2095" s="21">
        <f>IFERROR(VLOOKUP(K2095,ORDEN_ERI!A:C,3,0),0)</f>
        <v>14</v>
      </c>
      <c r="N2095" s="1">
        <v>12255</v>
      </c>
    </row>
    <row r="2096" spans="1:14" x14ac:dyDescent="0.25">
      <c r="A2096">
        <v>860000656</v>
      </c>
      <c r="B2096" t="s">
        <v>221</v>
      </c>
      <c r="D2096" t="s">
        <v>222</v>
      </c>
      <c r="E2096" t="s">
        <v>223</v>
      </c>
      <c r="F2096" t="s">
        <v>224</v>
      </c>
      <c r="G2096">
        <v>2015</v>
      </c>
      <c r="H2096" s="16">
        <v>42369</v>
      </c>
      <c r="I2096">
        <v>20160426</v>
      </c>
      <c r="J2096">
        <v>0</v>
      </c>
      <c r="K2096" t="s">
        <v>10</v>
      </c>
      <c r="L2096" s="21" t="str">
        <f>IFERROR(VLOOKUP(K2096,ORDEN_ERI!A:C,2,0),0)</f>
        <v>Costos financieros</v>
      </c>
      <c r="M2096" s="21">
        <f>IFERROR(VLOOKUP(K2096,ORDEN_ERI!A:C,3,0),0)</f>
        <v>14</v>
      </c>
      <c r="N2096" s="1">
        <v>6945118</v>
      </c>
    </row>
    <row r="2097" spans="1:14" x14ac:dyDescent="0.25">
      <c r="A2097">
        <v>860002837</v>
      </c>
      <c r="B2097" t="s">
        <v>227</v>
      </c>
      <c r="D2097" t="s">
        <v>222</v>
      </c>
      <c r="E2097" t="s">
        <v>228</v>
      </c>
      <c r="F2097" t="s">
        <v>224</v>
      </c>
      <c r="G2097">
        <v>2015</v>
      </c>
      <c r="H2097" s="16">
        <v>42369</v>
      </c>
      <c r="I2097">
        <v>20160426</v>
      </c>
      <c r="J2097">
        <v>0</v>
      </c>
      <c r="K2097" t="s">
        <v>10</v>
      </c>
      <c r="L2097" s="21" t="str">
        <f>IFERROR(VLOOKUP(K2097,ORDEN_ERI!A:C,2,0),0)</f>
        <v>Costos financieros</v>
      </c>
      <c r="M2097" s="21">
        <f>IFERROR(VLOOKUP(K2097,ORDEN_ERI!A:C,3,0),0)</f>
        <v>14</v>
      </c>
      <c r="N2097" s="1">
        <v>6357873</v>
      </c>
    </row>
    <row r="2098" spans="1:14" x14ac:dyDescent="0.25">
      <c r="A2098">
        <v>860035996</v>
      </c>
      <c r="B2098" t="s">
        <v>229</v>
      </c>
      <c r="D2098" t="s">
        <v>230</v>
      </c>
      <c r="E2098" t="s">
        <v>228</v>
      </c>
      <c r="F2098" t="s">
        <v>224</v>
      </c>
      <c r="G2098">
        <v>2015</v>
      </c>
      <c r="H2098" s="16">
        <v>42369</v>
      </c>
      <c r="I2098">
        <v>20160428</v>
      </c>
      <c r="J2098">
        <v>0</v>
      </c>
      <c r="K2098" t="s">
        <v>10</v>
      </c>
      <c r="L2098" s="21" t="str">
        <f>IFERROR(VLOOKUP(K2098,ORDEN_ERI!A:C,2,0),0)</f>
        <v>Costos financieros</v>
      </c>
      <c r="M2098" s="21">
        <f>IFERROR(VLOOKUP(K2098,ORDEN_ERI!A:C,3,0),0)</f>
        <v>14</v>
      </c>
      <c r="N2098" s="1">
        <v>1945836</v>
      </c>
    </row>
    <row r="2099" spans="1:14" x14ac:dyDescent="0.25">
      <c r="A2099">
        <v>860058070</v>
      </c>
      <c r="B2099" t="s">
        <v>364</v>
      </c>
      <c r="D2099" t="s">
        <v>222</v>
      </c>
      <c r="E2099" t="s">
        <v>228</v>
      </c>
      <c r="F2099" t="s">
        <v>335</v>
      </c>
      <c r="G2099">
        <v>2015</v>
      </c>
      <c r="H2099" s="16">
        <v>42369</v>
      </c>
      <c r="I2099">
        <v>20160427</v>
      </c>
      <c r="J2099">
        <v>0</v>
      </c>
      <c r="K2099" t="s">
        <v>10</v>
      </c>
      <c r="L2099" s="21" t="str">
        <f>IFERROR(VLOOKUP(K2099,ORDEN_ERI!A:C,2,0),0)</f>
        <v>Costos financieros</v>
      </c>
      <c r="M2099" s="21">
        <f>IFERROR(VLOOKUP(K2099,ORDEN_ERI!A:C,3,0),0)</f>
        <v>14</v>
      </c>
      <c r="N2099" s="1">
        <v>8721023</v>
      </c>
    </row>
    <row r="2100" spans="1:14" x14ac:dyDescent="0.25">
      <c r="A2100">
        <v>860059851</v>
      </c>
      <c r="B2100" t="s">
        <v>365</v>
      </c>
      <c r="D2100" t="s">
        <v>222</v>
      </c>
      <c r="E2100" t="s">
        <v>228</v>
      </c>
      <c r="F2100" t="s">
        <v>224</v>
      </c>
      <c r="G2100">
        <v>2015</v>
      </c>
      <c r="H2100" s="16">
        <v>42369</v>
      </c>
      <c r="I2100">
        <v>20160729</v>
      </c>
      <c r="J2100">
        <v>-1</v>
      </c>
      <c r="K2100" t="s">
        <v>10</v>
      </c>
      <c r="L2100" s="21" t="str">
        <f>IFERROR(VLOOKUP(K2100,ORDEN_ERI!A:C,2,0),0)</f>
        <v>Costos financieros</v>
      </c>
      <c r="M2100" s="21">
        <f>IFERROR(VLOOKUP(K2100,ORDEN_ERI!A:C,3,0),0)</f>
        <v>14</v>
      </c>
      <c r="N2100" s="1">
        <v>2312817</v>
      </c>
    </row>
    <row r="2101" spans="1:14" x14ac:dyDescent="0.25">
      <c r="A2101">
        <v>860510628</v>
      </c>
      <c r="B2101" t="s">
        <v>373</v>
      </c>
      <c r="D2101" t="s">
        <v>230</v>
      </c>
      <c r="E2101" t="s">
        <v>228</v>
      </c>
      <c r="F2101" t="s">
        <v>353</v>
      </c>
      <c r="G2101">
        <v>2015</v>
      </c>
      <c r="H2101" s="16">
        <v>42369</v>
      </c>
      <c r="I2101">
        <v>20160729</v>
      </c>
      <c r="J2101">
        <v>-1</v>
      </c>
      <c r="K2101" t="s">
        <v>10</v>
      </c>
      <c r="L2101" s="21" t="str">
        <f>IFERROR(VLOOKUP(K2101,ORDEN_ERI!A:C,2,0),0)</f>
        <v>Costos financieros</v>
      </c>
      <c r="M2101" s="21">
        <f>IFERROR(VLOOKUP(K2101,ORDEN_ERI!A:C,3,0),0)</f>
        <v>14</v>
      </c>
      <c r="N2101" s="1">
        <v>250218</v>
      </c>
    </row>
    <row r="2102" spans="1:14" x14ac:dyDescent="0.25">
      <c r="A2102">
        <v>860515523</v>
      </c>
      <c r="B2102" t="s">
        <v>231</v>
      </c>
      <c r="D2102" t="s">
        <v>230</v>
      </c>
      <c r="E2102" t="s">
        <v>228</v>
      </c>
      <c r="F2102" t="s">
        <v>224</v>
      </c>
      <c r="G2102">
        <v>2015</v>
      </c>
      <c r="H2102" s="16">
        <v>42369</v>
      </c>
      <c r="I2102">
        <v>20160429</v>
      </c>
      <c r="J2102">
        <v>0</v>
      </c>
      <c r="K2102" t="s">
        <v>10</v>
      </c>
      <c r="L2102" s="21" t="str">
        <f>IFERROR(VLOOKUP(K2102,ORDEN_ERI!A:C,2,0),0)</f>
        <v>Costos financieros</v>
      </c>
      <c r="M2102" s="21">
        <f>IFERROR(VLOOKUP(K2102,ORDEN_ERI!A:C,3,0),0)</f>
        <v>14</v>
      </c>
      <c r="N2102" s="1">
        <v>948138</v>
      </c>
    </row>
    <row r="2103" spans="1:14" x14ac:dyDescent="0.25">
      <c r="A2103">
        <v>890903055</v>
      </c>
      <c r="B2103" t="s">
        <v>232</v>
      </c>
      <c r="D2103" t="s">
        <v>222</v>
      </c>
      <c r="E2103" t="s">
        <v>223</v>
      </c>
      <c r="F2103" t="s">
        <v>224</v>
      </c>
      <c r="G2103">
        <v>2015</v>
      </c>
      <c r="H2103" s="16">
        <v>42369</v>
      </c>
      <c r="I2103">
        <v>20160729</v>
      </c>
      <c r="J2103">
        <v>-1</v>
      </c>
      <c r="K2103" t="s">
        <v>10</v>
      </c>
      <c r="L2103" s="21" t="str">
        <f>IFERROR(VLOOKUP(K2103,ORDEN_ERI!A:C,2,0),0)</f>
        <v>Costos financieros</v>
      </c>
      <c r="M2103" s="21">
        <f>IFERROR(VLOOKUP(K2103,ORDEN_ERI!A:C,3,0),0)</f>
        <v>14</v>
      </c>
      <c r="N2103" s="1">
        <v>54450956</v>
      </c>
    </row>
    <row r="2104" spans="1:14" x14ac:dyDescent="0.25">
      <c r="A2104">
        <v>890908901</v>
      </c>
      <c r="B2104" t="s">
        <v>372</v>
      </c>
      <c r="D2104" t="s">
        <v>222</v>
      </c>
      <c r="E2104" t="s">
        <v>223</v>
      </c>
      <c r="F2104" t="s">
        <v>339</v>
      </c>
      <c r="G2104">
        <v>2015</v>
      </c>
      <c r="H2104" s="16">
        <v>42369</v>
      </c>
      <c r="I2104">
        <v>20160426</v>
      </c>
      <c r="J2104">
        <v>0</v>
      </c>
      <c r="K2104" t="s">
        <v>10</v>
      </c>
      <c r="L2104" s="21" t="str">
        <f>IFERROR(VLOOKUP(K2104,ORDEN_ERI!A:C,2,0),0)</f>
        <v>Costos financieros</v>
      </c>
      <c r="M2104" s="21">
        <f>IFERROR(VLOOKUP(K2104,ORDEN_ERI!A:C,3,0),0)</f>
        <v>14</v>
      </c>
      <c r="N2104" s="1">
        <v>1264817</v>
      </c>
    </row>
    <row r="2105" spans="1:14" x14ac:dyDescent="0.25">
      <c r="A2105">
        <v>890939355</v>
      </c>
      <c r="B2105" t="s">
        <v>35</v>
      </c>
      <c r="D2105" t="s">
        <v>222</v>
      </c>
      <c r="E2105" t="s">
        <v>223</v>
      </c>
      <c r="F2105" t="s">
        <v>335</v>
      </c>
      <c r="G2105">
        <v>2015</v>
      </c>
      <c r="H2105" s="16">
        <v>42369</v>
      </c>
      <c r="I2105">
        <v>20160427</v>
      </c>
      <c r="J2105">
        <v>0</v>
      </c>
      <c r="K2105" t="s">
        <v>10</v>
      </c>
      <c r="L2105" s="21" t="str">
        <f>IFERROR(VLOOKUP(K2105,ORDEN_ERI!A:C,2,0),0)</f>
        <v>Costos financieros</v>
      </c>
      <c r="M2105" s="21">
        <f>IFERROR(VLOOKUP(K2105,ORDEN_ERI!A:C,3,0),0)</f>
        <v>14</v>
      </c>
      <c r="N2105" s="1">
        <v>57320</v>
      </c>
    </row>
    <row r="2106" spans="1:14" x14ac:dyDescent="0.25">
      <c r="A2106">
        <v>900018975</v>
      </c>
      <c r="B2106" t="s">
        <v>376</v>
      </c>
      <c r="D2106" t="s">
        <v>230</v>
      </c>
      <c r="E2106" t="s">
        <v>299</v>
      </c>
      <c r="F2106" t="s">
        <v>333</v>
      </c>
      <c r="G2106">
        <v>2015</v>
      </c>
      <c r="H2106" s="16">
        <v>42369</v>
      </c>
      <c r="I2106">
        <v>20160428</v>
      </c>
      <c r="J2106">
        <v>0</v>
      </c>
      <c r="K2106" t="s">
        <v>10</v>
      </c>
      <c r="L2106" s="21" t="str">
        <f>IFERROR(VLOOKUP(K2106,ORDEN_ERI!A:C,2,0),0)</f>
        <v>Costos financieros</v>
      </c>
      <c r="M2106" s="21">
        <f>IFERROR(VLOOKUP(K2106,ORDEN_ERI!A:C,3,0),0)</f>
        <v>14</v>
      </c>
      <c r="N2106" s="1">
        <v>4148007</v>
      </c>
    </row>
    <row r="2107" spans="1:14" x14ac:dyDescent="0.25">
      <c r="A2107">
        <v>900190385</v>
      </c>
      <c r="B2107" t="s">
        <v>380</v>
      </c>
      <c r="D2107" t="s">
        <v>230</v>
      </c>
      <c r="E2107" t="s">
        <v>351</v>
      </c>
      <c r="F2107" t="s">
        <v>339</v>
      </c>
      <c r="G2107">
        <v>2015</v>
      </c>
      <c r="H2107" s="16">
        <v>42369</v>
      </c>
      <c r="I2107">
        <v>20160429</v>
      </c>
      <c r="J2107">
        <v>0</v>
      </c>
      <c r="K2107" t="s">
        <v>10</v>
      </c>
      <c r="L2107" s="21" t="str">
        <f>IFERROR(VLOOKUP(K2107,ORDEN_ERI!A:C,2,0),0)</f>
        <v>Costos financieros</v>
      </c>
      <c r="M2107" s="21">
        <f>IFERROR(VLOOKUP(K2107,ORDEN_ERI!A:C,3,0),0)</f>
        <v>14</v>
      </c>
      <c r="N2107" s="1">
        <v>133035743</v>
      </c>
    </row>
    <row r="2108" spans="1:14" x14ac:dyDescent="0.25">
      <c r="A2108">
        <v>900192242</v>
      </c>
      <c r="B2108" t="s">
        <v>381</v>
      </c>
      <c r="D2108" t="s">
        <v>222</v>
      </c>
      <c r="E2108" t="s">
        <v>228</v>
      </c>
      <c r="F2108" t="s">
        <v>333</v>
      </c>
      <c r="G2108" t="s">
        <v>398</v>
      </c>
      <c r="H2108" s="16">
        <v>42185</v>
      </c>
      <c r="I2108">
        <v>20160428</v>
      </c>
      <c r="J2108">
        <v>0</v>
      </c>
      <c r="K2108" t="s">
        <v>10</v>
      </c>
      <c r="L2108" s="21" t="str">
        <f>IFERROR(VLOOKUP(K2108,ORDEN_ERI!A:C,2,0),0)</f>
        <v>Costos financieros</v>
      </c>
      <c r="M2108" s="21">
        <f>IFERROR(VLOOKUP(K2108,ORDEN_ERI!A:C,3,0),0)</f>
        <v>14</v>
      </c>
      <c r="N2108" s="1">
        <v>9004402</v>
      </c>
    </row>
    <row r="2109" spans="1:14" x14ac:dyDescent="0.25">
      <c r="A2109">
        <v>900192242</v>
      </c>
      <c r="B2109" t="s">
        <v>381</v>
      </c>
      <c r="D2109" t="s">
        <v>222</v>
      </c>
      <c r="E2109" t="s">
        <v>228</v>
      </c>
      <c r="F2109" t="s">
        <v>333</v>
      </c>
      <c r="G2109" t="s">
        <v>399</v>
      </c>
      <c r="H2109" s="16">
        <v>42369</v>
      </c>
      <c r="I2109">
        <v>20160427</v>
      </c>
      <c r="J2109">
        <v>0</v>
      </c>
      <c r="K2109" t="s">
        <v>10</v>
      </c>
      <c r="L2109" s="21" t="str">
        <f>IFERROR(VLOOKUP(K2109,ORDEN_ERI!A:C,2,0),0)</f>
        <v>Costos financieros</v>
      </c>
      <c r="M2109" s="21">
        <f>IFERROR(VLOOKUP(K2109,ORDEN_ERI!A:C,3,0),0)</f>
        <v>14</v>
      </c>
      <c r="N2109" s="1">
        <v>6783171</v>
      </c>
    </row>
    <row r="2110" spans="1:14" x14ac:dyDescent="0.25">
      <c r="A2110">
        <v>900205547</v>
      </c>
      <c r="B2110" t="s">
        <v>233</v>
      </c>
      <c r="D2110" t="s">
        <v>230</v>
      </c>
      <c r="E2110" t="s">
        <v>228</v>
      </c>
      <c r="F2110" t="s">
        <v>224</v>
      </c>
      <c r="G2110">
        <v>2015</v>
      </c>
      <c r="H2110" s="16">
        <v>42369</v>
      </c>
      <c r="I2110">
        <v>20160710</v>
      </c>
      <c r="J2110">
        <v>0</v>
      </c>
      <c r="K2110" t="s">
        <v>10</v>
      </c>
      <c r="L2110" s="21" t="str">
        <f>IFERROR(VLOOKUP(K2110,ORDEN_ERI!A:C,2,0),0)</f>
        <v>Costos financieros</v>
      </c>
      <c r="M2110" s="21">
        <f>IFERROR(VLOOKUP(K2110,ORDEN_ERI!A:C,3,0),0)</f>
        <v>14</v>
      </c>
      <c r="N2110" s="1">
        <v>93458</v>
      </c>
    </row>
    <row r="2111" spans="1:14" x14ac:dyDescent="0.25">
      <c r="A2111">
        <v>900378893</v>
      </c>
      <c r="B2111" t="s">
        <v>386</v>
      </c>
      <c r="D2111" t="s">
        <v>230</v>
      </c>
      <c r="E2111" t="s">
        <v>228</v>
      </c>
      <c r="F2111" t="s">
        <v>335</v>
      </c>
      <c r="G2111">
        <v>2015</v>
      </c>
      <c r="H2111" s="16">
        <v>42369</v>
      </c>
      <c r="I2111">
        <v>20160729</v>
      </c>
      <c r="J2111">
        <v>-1</v>
      </c>
      <c r="K2111" t="s">
        <v>10</v>
      </c>
      <c r="L2111" s="21" t="str">
        <f>IFERROR(VLOOKUP(K2111,ORDEN_ERI!A:C,2,0),0)</f>
        <v>Costos financieros</v>
      </c>
      <c r="M2111" s="21">
        <f>IFERROR(VLOOKUP(K2111,ORDEN_ERI!A:C,3,0),0)</f>
        <v>14</v>
      </c>
      <c r="N2111" s="1">
        <v>2285725</v>
      </c>
    </row>
    <row r="2112" spans="1:14" x14ac:dyDescent="0.25">
      <c r="A2112">
        <v>900390238</v>
      </c>
      <c r="B2112" t="s">
        <v>177</v>
      </c>
      <c r="D2112" t="s">
        <v>230</v>
      </c>
      <c r="E2112" t="s">
        <v>228</v>
      </c>
      <c r="F2112" t="s">
        <v>333</v>
      </c>
      <c r="G2112" t="s">
        <v>398</v>
      </c>
      <c r="H2112" s="16">
        <v>42185</v>
      </c>
      <c r="I2112">
        <v>20160421</v>
      </c>
      <c r="J2112">
        <v>0</v>
      </c>
      <c r="K2112" t="s">
        <v>10</v>
      </c>
      <c r="L2112" s="21" t="str">
        <f>IFERROR(VLOOKUP(K2112,ORDEN_ERI!A:C,2,0),0)</f>
        <v>Costos financieros</v>
      </c>
      <c r="M2112" s="21">
        <f>IFERROR(VLOOKUP(K2112,ORDEN_ERI!A:C,3,0),0)</f>
        <v>14</v>
      </c>
      <c r="N2112" s="1">
        <v>258274</v>
      </c>
    </row>
    <row r="2113" spans="1:14" x14ac:dyDescent="0.25">
      <c r="A2113">
        <v>830124992</v>
      </c>
      <c r="B2113" t="s">
        <v>357</v>
      </c>
      <c r="D2113" t="s">
        <v>230</v>
      </c>
      <c r="E2113" t="s">
        <v>228</v>
      </c>
      <c r="F2113" t="s">
        <v>358</v>
      </c>
      <c r="G2113">
        <v>2015</v>
      </c>
      <c r="H2113" s="16">
        <v>42369</v>
      </c>
      <c r="I2113">
        <v>20160429</v>
      </c>
      <c r="J2113">
        <v>0</v>
      </c>
      <c r="K2113" t="s">
        <v>400</v>
      </c>
      <c r="L2113" s="21" t="str">
        <f>IFERROR(VLOOKUP(K2113,ORDEN_ERI!A:C,2,0),0)</f>
        <v>Participación en las ganancias (pérdidas) de asociadas</v>
      </c>
      <c r="M2113" s="21">
        <f>IFERROR(VLOOKUP(K2113,ORDEN_ERI!A:C,3,0),0)</f>
        <v>17</v>
      </c>
      <c r="N2113" s="1">
        <v>1115950</v>
      </c>
    </row>
    <row r="2114" spans="1:14" x14ac:dyDescent="0.25">
      <c r="A2114">
        <v>860002837</v>
      </c>
      <c r="B2114" t="s">
        <v>227</v>
      </c>
      <c r="D2114" t="s">
        <v>222</v>
      </c>
      <c r="E2114" t="s">
        <v>228</v>
      </c>
      <c r="F2114" t="s">
        <v>224</v>
      </c>
      <c r="G2114">
        <v>2015</v>
      </c>
      <c r="H2114" s="16">
        <v>42369</v>
      </c>
      <c r="I2114">
        <v>20160426</v>
      </c>
      <c r="J2114">
        <v>0</v>
      </c>
      <c r="K2114" t="s">
        <v>400</v>
      </c>
      <c r="L2114" s="21" t="str">
        <f>IFERROR(VLOOKUP(K2114,ORDEN_ERI!A:C,2,0),0)</f>
        <v>Participación en las ganancias (pérdidas) de asociadas</v>
      </c>
      <c r="M2114" s="21">
        <f>IFERROR(VLOOKUP(K2114,ORDEN_ERI!A:C,3,0),0)</f>
        <v>17</v>
      </c>
      <c r="N2114" s="1">
        <v>-20111</v>
      </c>
    </row>
    <row r="2115" spans="1:14" x14ac:dyDescent="0.25">
      <c r="A2115">
        <v>860510628</v>
      </c>
      <c r="B2115" t="s">
        <v>373</v>
      </c>
      <c r="D2115" t="s">
        <v>230</v>
      </c>
      <c r="E2115" t="s">
        <v>228</v>
      </c>
      <c r="F2115" t="s">
        <v>353</v>
      </c>
      <c r="G2115">
        <v>2015</v>
      </c>
      <c r="H2115" s="16">
        <v>42369</v>
      </c>
      <c r="I2115">
        <v>20160729</v>
      </c>
      <c r="J2115">
        <v>-1</v>
      </c>
      <c r="K2115" t="s">
        <v>400</v>
      </c>
      <c r="L2115" s="21" t="str">
        <f>IFERROR(VLOOKUP(K2115,ORDEN_ERI!A:C,2,0),0)</f>
        <v>Participación en las ganancias (pérdidas) de asociadas</v>
      </c>
      <c r="M2115" s="21">
        <f>IFERROR(VLOOKUP(K2115,ORDEN_ERI!A:C,3,0),0)</f>
        <v>17</v>
      </c>
      <c r="N2115" s="1">
        <v>2576702</v>
      </c>
    </row>
    <row r="2116" spans="1:14" x14ac:dyDescent="0.25">
      <c r="A2116">
        <v>890903055</v>
      </c>
      <c r="B2116" t="s">
        <v>232</v>
      </c>
      <c r="D2116" t="s">
        <v>222</v>
      </c>
      <c r="E2116" t="s">
        <v>223</v>
      </c>
      <c r="F2116" t="s">
        <v>224</v>
      </c>
      <c r="G2116">
        <v>2015</v>
      </c>
      <c r="H2116" s="16">
        <v>42369</v>
      </c>
      <c r="I2116">
        <v>20160729</v>
      </c>
      <c r="J2116">
        <v>-1</v>
      </c>
      <c r="K2116" t="s">
        <v>400</v>
      </c>
      <c r="L2116" s="21" t="str">
        <f>IFERROR(VLOOKUP(K2116,ORDEN_ERI!A:C,2,0),0)</f>
        <v>Participación en las ganancias (pérdidas) de asociadas</v>
      </c>
      <c r="M2116" s="21">
        <f>IFERROR(VLOOKUP(K2116,ORDEN_ERI!A:C,3,0),0)</f>
        <v>17</v>
      </c>
      <c r="N2116" s="1">
        <v>1839583</v>
      </c>
    </row>
    <row r="2117" spans="1:14" x14ac:dyDescent="0.25">
      <c r="A2117">
        <v>890908901</v>
      </c>
      <c r="B2117" t="s">
        <v>372</v>
      </c>
      <c r="D2117" t="s">
        <v>222</v>
      </c>
      <c r="E2117" t="s">
        <v>223</v>
      </c>
      <c r="F2117" t="s">
        <v>339</v>
      </c>
      <c r="G2117">
        <v>2015</v>
      </c>
      <c r="H2117" s="16">
        <v>42369</v>
      </c>
      <c r="I2117">
        <v>20160426</v>
      </c>
      <c r="J2117">
        <v>0</v>
      </c>
      <c r="K2117" t="s">
        <v>400</v>
      </c>
      <c r="L2117" s="21" t="str">
        <f>IFERROR(VLOOKUP(K2117,ORDEN_ERI!A:C,2,0),0)</f>
        <v>Participación en las ganancias (pérdidas) de asociadas</v>
      </c>
      <c r="M2117" s="21">
        <f>IFERROR(VLOOKUP(K2117,ORDEN_ERI!A:C,3,0),0)</f>
        <v>17</v>
      </c>
      <c r="N2117" s="1">
        <v>-2682496</v>
      </c>
    </row>
    <row r="2118" spans="1:14" x14ac:dyDescent="0.25">
      <c r="A2118">
        <v>890939355</v>
      </c>
      <c r="B2118" t="s">
        <v>35</v>
      </c>
      <c r="D2118" t="s">
        <v>222</v>
      </c>
      <c r="E2118" t="s">
        <v>223</v>
      </c>
      <c r="F2118" t="s">
        <v>335</v>
      </c>
      <c r="G2118">
        <v>2015</v>
      </c>
      <c r="H2118" s="16">
        <v>42369</v>
      </c>
      <c r="I2118">
        <v>20160427</v>
      </c>
      <c r="J2118">
        <v>0</v>
      </c>
      <c r="K2118" t="s">
        <v>400</v>
      </c>
      <c r="L2118" s="21" t="str">
        <f>IFERROR(VLOOKUP(K2118,ORDEN_ERI!A:C,2,0),0)</f>
        <v>Participación en las ganancias (pérdidas) de asociadas</v>
      </c>
      <c r="M2118" s="21">
        <f>IFERROR(VLOOKUP(K2118,ORDEN_ERI!A:C,3,0),0)</f>
        <v>17</v>
      </c>
      <c r="N2118" s="1">
        <v>68956</v>
      </c>
    </row>
    <row r="2119" spans="1:14" x14ac:dyDescent="0.25">
      <c r="A2119">
        <v>900192242</v>
      </c>
      <c r="B2119" t="s">
        <v>381</v>
      </c>
      <c r="D2119" t="s">
        <v>222</v>
      </c>
      <c r="E2119" t="s">
        <v>228</v>
      </c>
      <c r="F2119" t="s">
        <v>333</v>
      </c>
      <c r="G2119" t="s">
        <v>398</v>
      </c>
      <c r="H2119" s="16">
        <v>42185</v>
      </c>
      <c r="I2119">
        <v>20160428</v>
      </c>
      <c r="J2119">
        <v>0</v>
      </c>
      <c r="K2119" t="s">
        <v>400</v>
      </c>
      <c r="L2119" s="21" t="str">
        <f>IFERROR(VLOOKUP(K2119,ORDEN_ERI!A:C,2,0),0)</f>
        <v>Participación en las ganancias (pérdidas) de asociadas</v>
      </c>
      <c r="M2119" s="21">
        <f>IFERROR(VLOOKUP(K2119,ORDEN_ERI!A:C,3,0),0)</f>
        <v>17</v>
      </c>
      <c r="N2119" s="1">
        <v>11507601</v>
      </c>
    </row>
    <row r="2120" spans="1:14" x14ac:dyDescent="0.25">
      <c r="A2120">
        <v>900192242</v>
      </c>
      <c r="B2120" t="s">
        <v>381</v>
      </c>
      <c r="D2120" t="s">
        <v>222</v>
      </c>
      <c r="E2120" t="s">
        <v>228</v>
      </c>
      <c r="F2120" t="s">
        <v>333</v>
      </c>
      <c r="G2120" t="s">
        <v>399</v>
      </c>
      <c r="H2120" s="16">
        <v>42369</v>
      </c>
      <c r="I2120">
        <v>20160427</v>
      </c>
      <c r="J2120">
        <v>0</v>
      </c>
      <c r="K2120" t="s">
        <v>400</v>
      </c>
      <c r="L2120" s="21" t="str">
        <f>IFERROR(VLOOKUP(K2120,ORDEN_ERI!A:C,2,0),0)</f>
        <v>Participación en las ganancias (pérdidas) de asociadas</v>
      </c>
      <c r="M2120" s="21">
        <f>IFERROR(VLOOKUP(K2120,ORDEN_ERI!A:C,3,0),0)</f>
        <v>17</v>
      </c>
      <c r="N2120" s="1">
        <v>16564299</v>
      </c>
    </row>
    <row r="2121" spans="1:14" x14ac:dyDescent="0.25">
      <c r="A2121">
        <v>860002837</v>
      </c>
      <c r="B2121" t="s">
        <v>227</v>
      </c>
      <c r="D2121" t="s">
        <v>222</v>
      </c>
      <c r="E2121" t="s">
        <v>228</v>
      </c>
      <c r="F2121" t="s">
        <v>224</v>
      </c>
      <c r="G2121">
        <v>2015</v>
      </c>
      <c r="H2121" s="16">
        <v>42369</v>
      </c>
      <c r="I2121">
        <v>20160426</v>
      </c>
      <c r="J2121">
        <v>0</v>
      </c>
      <c r="K2121" t="s">
        <v>31</v>
      </c>
      <c r="L2121" s="21" t="str">
        <f>IFERROR(VLOOKUP(K2121,ORDEN_ERI!A:C,2,0),0)</f>
        <v>Otros ingresos (gastos) procedentes de subsidiarias</v>
      </c>
      <c r="M2121" s="21">
        <f>IFERROR(VLOOKUP(K2121,ORDEN_ERI!A:C,3,0),0)</f>
        <v>16</v>
      </c>
      <c r="N2121" s="1">
        <v>106905</v>
      </c>
    </row>
    <row r="2122" spans="1:14" x14ac:dyDescent="0.25">
      <c r="A2122">
        <v>860510628</v>
      </c>
      <c r="B2122" t="s">
        <v>373</v>
      </c>
      <c r="D2122" t="s">
        <v>230</v>
      </c>
      <c r="E2122" t="s">
        <v>228</v>
      </c>
      <c r="F2122" t="s">
        <v>353</v>
      </c>
      <c r="G2122">
        <v>2015</v>
      </c>
      <c r="H2122" s="16">
        <v>42369</v>
      </c>
      <c r="I2122">
        <v>20160729</v>
      </c>
      <c r="J2122">
        <v>-1</v>
      </c>
      <c r="K2122" t="s">
        <v>31</v>
      </c>
      <c r="L2122" s="21" t="str">
        <f>IFERROR(VLOOKUP(K2122,ORDEN_ERI!A:C,2,0),0)</f>
        <v>Otros ingresos (gastos) procedentes de subsidiarias</v>
      </c>
      <c r="M2122" s="21">
        <f>IFERROR(VLOOKUP(K2122,ORDEN_ERI!A:C,3,0),0)</f>
        <v>16</v>
      </c>
      <c r="N2122" s="1">
        <v>153755</v>
      </c>
    </row>
    <row r="2123" spans="1:14" x14ac:dyDescent="0.25">
      <c r="A2123">
        <v>890903055</v>
      </c>
      <c r="B2123" t="s">
        <v>232</v>
      </c>
      <c r="D2123" t="s">
        <v>222</v>
      </c>
      <c r="E2123" t="s">
        <v>223</v>
      </c>
      <c r="F2123" t="s">
        <v>224</v>
      </c>
      <c r="G2123">
        <v>2015</v>
      </c>
      <c r="H2123" s="16">
        <v>42369</v>
      </c>
      <c r="I2123">
        <v>20160729</v>
      </c>
      <c r="J2123">
        <v>-1</v>
      </c>
      <c r="K2123" t="s">
        <v>31</v>
      </c>
      <c r="L2123" s="21" t="str">
        <f>IFERROR(VLOOKUP(K2123,ORDEN_ERI!A:C,2,0),0)</f>
        <v>Otros ingresos (gastos) procedentes de subsidiarias</v>
      </c>
      <c r="M2123" s="21">
        <f>IFERROR(VLOOKUP(K2123,ORDEN_ERI!A:C,3,0),0)</f>
        <v>16</v>
      </c>
      <c r="N2123" s="1">
        <v>167400647</v>
      </c>
    </row>
    <row r="2124" spans="1:14" x14ac:dyDescent="0.25">
      <c r="A2124">
        <v>900378893</v>
      </c>
      <c r="B2124" t="s">
        <v>386</v>
      </c>
      <c r="D2124" t="s">
        <v>230</v>
      </c>
      <c r="E2124" t="s">
        <v>228</v>
      </c>
      <c r="F2124" t="s">
        <v>335</v>
      </c>
      <c r="G2124">
        <v>2015</v>
      </c>
      <c r="H2124" s="16">
        <v>42369</v>
      </c>
      <c r="I2124">
        <v>20160729</v>
      </c>
      <c r="J2124">
        <v>-1</v>
      </c>
      <c r="K2124" t="s">
        <v>31</v>
      </c>
      <c r="L2124" s="21" t="str">
        <f>IFERROR(VLOOKUP(K2124,ORDEN_ERI!A:C,2,0),0)</f>
        <v>Otros ingresos (gastos) procedentes de subsidiarias</v>
      </c>
      <c r="M2124" s="21">
        <f>IFERROR(VLOOKUP(K2124,ORDEN_ERI!A:C,3,0),0)</f>
        <v>16</v>
      </c>
      <c r="N2124" s="1">
        <v>2686007</v>
      </c>
    </row>
    <row r="2125" spans="1:14" x14ac:dyDescent="0.25">
      <c r="A2125">
        <v>860002837</v>
      </c>
      <c r="B2125" t="s">
        <v>227</v>
      </c>
      <c r="D2125" t="s">
        <v>222</v>
      </c>
      <c r="E2125" t="s">
        <v>228</v>
      </c>
      <c r="F2125" t="s">
        <v>224</v>
      </c>
      <c r="G2125">
        <v>2015</v>
      </c>
      <c r="H2125" s="16">
        <v>42369</v>
      </c>
      <c r="I2125">
        <v>20160426</v>
      </c>
      <c r="J2125">
        <v>0</v>
      </c>
      <c r="K2125" t="s">
        <v>401</v>
      </c>
      <c r="L2125" s="21" t="str">
        <f>IFERROR(VLOOKUP(K2125,ORDEN_ERI!A:C,2,0),0)</f>
        <v>Ganancias (pérdidas) diferencia</v>
      </c>
      <c r="M2125" s="21">
        <f>IFERROR(VLOOKUP(K2125,ORDEN_ERI!A:C,3,0),0)</f>
        <v>20</v>
      </c>
      <c r="N2125" s="1">
        <v>1624324</v>
      </c>
    </row>
    <row r="2126" spans="1:14" x14ac:dyDescent="0.25">
      <c r="A2126">
        <v>860515523</v>
      </c>
      <c r="B2126" t="s">
        <v>231</v>
      </c>
      <c r="D2126" t="s">
        <v>230</v>
      </c>
      <c r="E2126" t="s">
        <v>228</v>
      </c>
      <c r="F2126" t="s">
        <v>224</v>
      </c>
      <c r="G2126">
        <v>2015</v>
      </c>
      <c r="H2126" s="16">
        <v>42369</v>
      </c>
      <c r="I2126">
        <v>20160429</v>
      </c>
      <c r="J2126">
        <v>0</v>
      </c>
      <c r="K2126" t="s">
        <v>401</v>
      </c>
      <c r="L2126" s="21" t="str">
        <f>IFERROR(VLOOKUP(K2126,ORDEN_ERI!A:C,2,0),0)</f>
        <v>Ganancias (pérdidas) diferencia</v>
      </c>
      <c r="M2126" s="21">
        <f>IFERROR(VLOOKUP(K2126,ORDEN_ERI!A:C,3,0),0)</f>
        <v>20</v>
      </c>
      <c r="N2126" s="1">
        <v>170113</v>
      </c>
    </row>
    <row r="2127" spans="1:14" x14ac:dyDescent="0.25">
      <c r="A2127">
        <v>890908901</v>
      </c>
      <c r="B2127" t="s">
        <v>372</v>
      </c>
      <c r="D2127" t="s">
        <v>222</v>
      </c>
      <c r="E2127" t="s">
        <v>223</v>
      </c>
      <c r="F2127" t="s">
        <v>339</v>
      </c>
      <c r="G2127">
        <v>2015</v>
      </c>
      <c r="H2127" s="16">
        <v>42369</v>
      </c>
      <c r="I2127">
        <v>20160426</v>
      </c>
      <c r="J2127">
        <v>0</v>
      </c>
      <c r="K2127" t="s">
        <v>401</v>
      </c>
      <c r="L2127" s="21" t="str">
        <f>IFERROR(VLOOKUP(K2127,ORDEN_ERI!A:C,2,0),0)</f>
        <v>Ganancias (pérdidas) diferencia</v>
      </c>
      <c r="M2127" s="21">
        <f>IFERROR(VLOOKUP(K2127,ORDEN_ERI!A:C,3,0),0)</f>
        <v>20</v>
      </c>
      <c r="N2127" s="1">
        <v>604766</v>
      </c>
    </row>
    <row r="2128" spans="1:14" x14ac:dyDescent="0.25">
      <c r="A2128">
        <v>890939355</v>
      </c>
      <c r="B2128" t="s">
        <v>35</v>
      </c>
      <c r="D2128" t="s">
        <v>222</v>
      </c>
      <c r="E2128" t="s">
        <v>223</v>
      </c>
      <c r="F2128" t="s">
        <v>335</v>
      </c>
      <c r="G2128">
        <v>2015</v>
      </c>
      <c r="H2128" s="16">
        <v>42369</v>
      </c>
      <c r="I2128">
        <v>20160427</v>
      </c>
      <c r="J2128">
        <v>0</v>
      </c>
      <c r="K2128" t="s">
        <v>401</v>
      </c>
      <c r="L2128" s="21" t="str">
        <f>IFERROR(VLOOKUP(K2128,ORDEN_ERI!A:C,2,0),0)</f>
        <v>Ganancias (pérdidas) diferencia</v>
      </c>
      <c r="M2128" s="21">
        <f>IFERROR(VLOOKUP(K2128,ORDEN_ERI!A:C,3,0),0)</f>
        <v>20</v>
      </c>
      <c r="N2128" s="1">
        <v>690</v>
      </c>
    </row>
    <row r="2129" spans="1:14" x14ac:dyDescent="0.25">
      <c r="A2129">
        <v>900378893</v>
      </c>
      <c r="B2129" t="s">
        <v>386</v>
      </c>
      <c r="D2129" t="s">
        <v>230</v>
      </c>
      <c r="E2129" t="s">
        <v>228</v>
      </c>
      <c r="F2129" t="s">
        <v>335</v>
      </c>
      <c r="G2129">
        <v>2015</v>
      </c>
      <c r="H2129" s="16">
        <v>42369</v>
      </c>
      <c r="I2129">
        <v>20160729</v>
      </c>
      <c r="J2129">
        <v>-1</v>
      </c>
      <c r="K2129" t="s">
        <v>401</v>
      </c>
      <c r="L2129" s="21" t="str">
        <f>IFERROR(VLOOKUP(K2129,ORDEN_ERI!A:C,2,0),0)</f>
        <v>Ganancias (pérdidas) diferencia</v>
      </c>
      <c r="M2129" s="21">
        <f>IFERROR(VLOOKUP(K2129,ORDEN_ERI!A:C,3,0),0)</f>
        <v>20</v>
      </c>
      <c r="N2129" s="1">
        <v>-2420903</v>
      </c>
    </row>
    <row r="2130" spans="1:14" x14ac:dyDescent="0.25">
      <c r="A2130">
        <v>800173155</v>
      </c>
      <c r="B2130" t="s">
        <v>341</v>
      </c>
      <c r="D2130" t="s">
        <v>222</v>
      </c>
      <c r="E2130" t="s">
        <v>228</v>
      </c>
      <c r="F2130" t="s">
        <v>335</v>
      </c>
      <c r="G2130">
        <v>2015</v>
      </c>
      <c r="H2130" s="16">
        <v>42369</v>
      </c>
      <c r="I2130">
        <v>20160710</v>
      </c>
      <c r="J2130">
        <v>0</v>
      </c>
      <c r="K2130" t="s">
        <v>11</v>
      </c>
      <c r="L2130" s="21" t="str">
        <f>IFERROR(VLOOKUP(K2130,ORDEN_ERI!A:C,2,0),0)</f>
        <v>Ganancia (pérdida), antes de impuestos</v>
      </c>
      <c r="M2130" s="21">
        <f>IFERROR(VLOOKUP(K2130,ORDEN_ERI!A:C,3,0),0)</f>
        <v>23</v>
      </c>
      <c r="N2130" s="1">
        <v>94694599</v>
      </c>
    </row>
    <row r="2131" spans="1:14" x14ac:dyDescent="0.25">
      <c r="A2131">
        <v>800185295</v>
      </c>
      <c r="B2131" t="s">
        <v>344</v>
      </c>
      <c r="D2131" t="s">
        <v>222</v>
      </c>
      <c r="E2131" t="s">
        <v>228</v>
      </c>
      <c r="F2131" t="s">
        <v>335</v>
      </c>
      <c r="G2131">
        <v>2015</v>
      </c>
      <c r="H2131" s="16">
        <v>42369</v>
      </c>
      <c r="I2131">
        <v>20160429</v>
      </c>
      <c r="J2131">
        <v>0</v>
      </c>
      <c r="K2131" t="s">
        <v>11</v>
      </c>
      <c r="L2131" s="21" t="str">
        <f>IFERROR(VLOOKUP(K2131,ORDEN_ERI!A:C,2,0),0)</f>
        <v>Ganancia (pérdida), antes de impuestos</v>
      </c>
      <c r="M2131" s="21">
        <f>IFERROR(VLOOKUP(K2131,ORDEN_ERI!A:C,3,0),0)</f>
        <v>23</v>
      </c>
      <c r="N2131" s="1">
        <v>60651540</v>
      </c>
    </row>
    <row r="2132" spans="1:14" x14ac:dyDescent="0.25">
      <c r="A2132">
        <v>830023542</v>
      </c>
      <c r="B2132" t="s">
        <v>146</v>
      </c>
      <c r="D2132" t="s">
        <v>230</v>
      </c>
      <c r="E2132" t="s">
        <v>223</v>
      </c>
      <c r="F2132" t="s">
        <v>339</v>
      </c>
      <c r="G2132">
        <v>2015</v>
      </c>
      <c r="H2132" s="16">
        <v>42369</v>
      </c>
      <c r="I2132">
        <v>20160426</v>
      </c>
      <c r="J2132">
        <v>0</v>
      </c>
      <c r="K2132" t="s">
        <v>11</v>
      </c>
      <c r="L2132" s="21" t="str">
        <f>IFERROR(VLOOKUP(K2132,ORDEN_ERI!A:C,2,0),0)</f>
        <v>Ganancia (pérdida), antes de impuestos</v>
      </c>
      <c r="M2132" s="21">
        <f>IFERROR(VLOOKUP(K2132,ORDEN_ERI!A:C,3,0),0)</f>
        <v>23</v>
      </c>
      <c r="N2132" s="1">
        <v>22562117</v>
      </c>
    </row>
    <row r="2133" spans="1:14" x14ac:dyDescent="0.25">
      <c r="A2133">
        <v>830058272</v>
      </c>
      <c r="B2133" t="s">
        <v>352</v>
      </c>
      <c r="D2133" t="s">
        <v>230</v>
      </c>
      <c r="E2133" t="s">
        <v>228</v>
      </c>
      <c r="F2133" t="s">
        <v>353</v>
      </c>
      <c r="G2133">
        <v>2015</v>
      </c>
      <c r="H2133" s="16">
        <v>42369</v>
      </c>
      <c r="I2133">
        <v>20160710</v>
      </c>
      <c r="J2133">
        <v>0</v>
      </c>
      <c r="K2133" t="s">
        <v>11</v>
      </c>
      <c r="L2133" s="21" t="str">
        <f>IFERROR(VLOOKUP(K2133,ORDEN_ERI!A:C,2,0),0)</f>
        <v>Ganancia (pérdida), antes de impuestos</v>
      </c>
      <c r="M2133" s="21">
        <f>IFERROR(VLOOKUP(K2133,ORDEN_ERI!A:C,3,0),0)</f>
        <v>23</v>
      </c>
      <c r="N2133" s="1">
        <v>672640</v>
      </c>
    </row>
    <row r="2134" spans="1:14" x14ac:dyDescent="0.25">
      <c r="A2134">
        <v>830124992</v>
      </c>
      <c r="B2134" t="s">
        <v>357</v>
      </c>
      <c r="D2134" t="s">
        <v>230</v>
      </c>
      <c r="E2134" t="s">
        <v>228</v>
      </c>
      <c r="F2134" t="s">
        <v>358</v>
      </c>
      <c r="G2134">
        <v>2015</v>
      </c>
      <c r="H2134" s="16">
        <v>42369</v>
      </c>
      <c r="I2134">
        <v>20160429</v>
      </c>
      <c r="J2134">
        <v>0</v>
      </c>
      <c r="K2134" t="s">
        <v>11</v>
      </c>
      <c r="L2134" s="21" t="str">
        <f>IFERROR(VLOOKUP(K2134,ORDEN_ERI!A:C,2,0),0)</f>
        <v>Ganancia (pérdida), antes de impuestos</v>
      </c>
      <c r="M2134" s="21">
        <f>IFERROR(VLOOKUP(K2134,ORDEN_ERI!A:C,3,0),0)</f>
        <v>23</v>
      </c>
      <c r="N2134" s="1">
        <v>1490587</v>
      </c>
    </row>
    <row r="2135" spans="1:14" x14ac:dyDescent="0.25">
      <c r="A2135">
        <v>860000656</v>
      </c>
      <c r="B2135" t="s">
        <v>221</v>
      </c>
      <c r="D2135" t="s">
        <v>222</v>
      </c>
      <c r="E2135" t="s">
        <v>223</v>
      </c>
      <c r="F2135" t="s">
        <v>224</v>
      </c>
      <c r="G2135">
        <v>2015</v>
      </c>
      <c r="H2135" s="16">
        <v>42369</v>
      </c>
      <c r="I2135">
        <v>20160426</v>
      </c>
      <c r="J2135">
        <v>0</v>
      </c>
      <c r="K2135" t="s">
        <v>11</v>
      </c>
      <c r="L2135" s="21" t="str">
        <f>IFERROR(VLOOKUP(K2135,ORDEN_ERI!A:C,2,0),0)</f>
        <v>Ganancia (pérdida), antes de impuestos</v>
      </c>
      <c r="M2135" s="21">
        <f>IFERROR(VLOOKUP(K2135,ORDEN_ERI!A:C,3,0),0)</f>
        <v>23</v>
      </c>
      <c r="N2135" s="1">
        <v>23165304</v>
      </c>
    </row>
    <row r="2136" spans="1:14" x14ac:dyDescent="0.25">
      <c r="A2136">
        <v>860002837</v>
      </c>
      <c r="B2136" t="s">
        <v>227</v>
      </c>
      <c r="D2136" t="s">
        <v>222</v>
      </c>
      <c r="E2136" t="s">
        <v>228</v>
      </c>
      <c r="F2136" t="s">
        <v>224</v>
      </c>
      <c r="G2136">
        <v>2015</v>
      </c>
      <c r="H2136" s="16">
        <v>42369</v>
      </c>
      <c r="I2136">
        <v>20160426</v>
      </c>
      <c r="J2136">
        <v>0</v>
      </c>
      <c r="K2136" t="s">
        <v>11</v>
      </c>
      <c r="L2136" s="21" t="str">
        <f>IFERROR(VLOOKUP(K2136,ORDEN_ERI!A:C,2,0),0)</f>
        <v>Ganancia (pérdida), antes de impuestos</v>
      </c>
      <c r="M2136" s="21">
        <f>IFERROR(VLOOKUP(K2136,ORDEN_ERI!A:C,3,0),0)</f>
        <v>23</v>
      </c>
      <c r="N2136" s="1">
        <v>-10512043</v>
      </c>
    </row>
    <row r="2137" spans="1:14" x14ac:dyDescent="0.25">
      <c r="A2137">
        <v>860035996</v>
      </c>
      <c r="B2137" t="s">
        <v>229</v>
      </c>
      <c r="D2137" t="s">
        <v>230</v>
      </c>
      <c r="E2137" t="s">
        <v>228</v>
      </c>
      <c r="F2137" t="s">
        <v>224</v>
      </c>
      <c r="G2137">
        <v>2015</v>
      </c>
      <c r="H2137" s="16">
        <v>42369</v>
      </c>
      <c r="I2137">
        <v>20160428</v>
      </c>
      <c r="J2137">
        <v>0</v>
      </c>
      <c r="K2137" t="s">
        <v>11</v>
      </c>
      <c r="L2137" s="21" t="str">
        <f>IFERROR(VLOOKUP(K2137,ORDEN_ERI!A:C,2,0),0)</f>
        <v>Ganancia (pérdida), antes de impuestos</v>
      </c>
      <c r="M2137" s="21">
        <f>IFERROR(VLOOKUP(K2137,ORDEN_ERI!A:C,3,0),0)</f>
        <v>23</v>
      </c>
      <c r="N2137" s="1">
        <v>10628098</v>
      </c>
    </row>
    <row r="2138" spans="1:14" x14ac:dyDescent="0.25">
      <c r="A2138">
        <v>860058070</v>
      </c>
      <c r="B2138" t="s">
        <v>364</v>
      </c>
      <c r="D2138" t="s">
        <v>222</v>
      </c>
      <c r="E2138" t="s">
        <v>228</v>
      </c>
      <c r="F2138" t="s">
        <v>335</v>
      </c>
      <c r="G2138">
        <v>2015</v>
      </c>
      <c r="H2138" s="16">
        <v>42369</v>
      </c>
      <c r="I2138">
        <v>20160427</v>
      </c>
      <c r="J2138">
        <v>0</v>
      </c>
      <c r="K2138" t="s">
        <v>11</v>
      </c>
      <c r="L2138" s="21" t="str">
        <f>IFERROR(VLOOKUP(K2138,ORDEN_ERI!A:C,2,0),0)</f>
        <v>Ganancia (pérdida), antes de impuestos</v>
      </c>
      <c r="M2138" s="21">
        <f>IFERROR(VLOOKUP(K2138,ORDEN_ERI!A:C,3,0),0)</f>
        <v>23</v>
      </c>
      <c r="N2138" s="1">
        <v>139151558</v>
      </c>
    </row>
    <row r="2139" spans="1:14" x14ac:dyDescent="0.25">
      <c r="A2139">
        <v>860059851</v>
      </c>
      <c r="B2139" t="s">
        <v>365</v>
      </c>
      <c r="D2139" t="s">
        <v>222</v>
      </c>
      <c r="E2139" t="s">
        <v>228</v>
      </c>
      <c r="F2139" t="s">
        <v>224</v>
      </c>
      <c r="G2139">
        <v>2015</v>
      </c>
      <c r="H2139" s="16">
        <v>42369</v>
      </c>
      <c r="I2139">
        <v>20160729</v>
      </c>
      <c r="J2139">
        <v>-1</v>
      </c>
      <c r="K2139" t="s">
        <v>11</v>
      </c>
      <c r="L2139" s="21" t="str">
        <f>IFERROR(VLOOKUP(K2139,ORDEN_ERI!A:C,2,0),0)</f>
        <v>Ganancia (pérdida), antes de impuestos</v>
      </c>
      <c r="M2139" s="21">
        <f>IFERROR(VLOOKUP(K2139,ORDEN_ERI!A:C,3,0),0)</f>
        <v>23</v>
      </c>
      <c r="N2139" s="1">
        <v>8024080</v>
      </c>
    </row>
    <row r="2140" spans="1:14" x14ac:dyDescent="0.25">
      <c r="A2140">
        <v>860510628</v>
      </c>
      <c r="B2140" t="s">
        <v>373</v>
      </c>
      <c r="D2140" t="s">
        <v>230</v>
      </c>
      <c r="E2140" t="s">
        <v>228</v>
      </c>
      <c r="F2140" t="s">
        <v>353</v>
      </c>
      <c r="G2140">
        <v>2015</v>
      </c>
      <c r="H2140" s="16">
        <v>42369</v>
      </c>
      <c r="I2140">
        <v>20160729</v>
      </c>
      <c r="J2140">
        <v>-1</v>
      </c>
      <c r="K2140" t="s">
        <v>11</v>
      </c>
      <c r="L2140" s="21" t="str">
        <f>IFERROR(VLOOKUP(K2140,ORDEN_ERI!A:C,2,0),0)</f>
        <v>Ganancia (pérdida), antes de impuestos</v>
      </c>
      <c r="M2140" s="21">
        <f>IFERROR(VLOOKUP(K2140,ORDEN_ERI!A:C,3,0),0)</f>
        <v>23</v>
      </c>
      <c r="N2140" s="1">
        <v>18908190</v>
      </c>
    </row>
    <row r="2141" spans="1:14" x14ac:dyDescent="0.25">
      <c r="A2141">
        <v>860515523</v>
      </c>
      <c r="B2141" t="s">
        <v>231</v>
      </c>
      <c r="D2141" t="s">
        <v>230</v>
      </c>
      <c r="E2141" t="s">
        <v>228</v>
      </c>
      <c r="F2141" t="s">
        <v>224</v>
      </c>
      <c r="G2141">
        <v>2015</v>
      </c>
      <c r="H2141" s="16">
        <v>42369</v>
      </c>
      <c r="I2141">
        <v>20160429</v>
      </c>
      <c r="J2141">
        <v>0</v>
      </c>
      <c r="K2141" t="s">
        <v>11</v>
      </c>
      <c r="L2141" s="21" t="str">
        <f>IFERROR(VLOOKUP(K2141,ORDEN_ERI!A:C,2,0),0)</f>
        <v>Ganancia (pérdida), antes de impuestos</v>
      </c>
      <c r="M2141" s="21">
        <f>IFERROR(VLOOKUP(K2141,ORDEN_ERI!A:C,3,0),0)</f>
        <v>23</v>
      </c>
      <c r="N2141" s="1">
        <v>554003</v>
      </c>
    </row>
    <row r="2142" spans="1:14" x14ac:dyDescent="0.25">
      <c r="A2142">
        <v>890903035</v>
      </c>
      <c r="B2142" t="s">
        <v>369</v>
      </c>
      <c r="D2142" t="s">
        <v>230</v>
      </c>
      <c r="E2142" t="s">
        <v>228</v>
      </c>
      <c r="F2142" t="s">
        <v>339</v>
      </c>
      <c r="G2142">
        <v>2015</v>
      </c>
      <c r="H2142" s="16">
        <v>42369</v>
      </c>
      <c r="I2142">
        <v>20160426</v>
      </c>
      <c r="J2142">
        <v>0</v>
      </c>
      <c r="K2142" t="s">
        <v>11</v>
      </c>
      <c r="L2142" s="21" t="str">
        <f>IFERROR(VLOOKUP(K2142,ORDEN_ERI!A:C,2,0),0)</f>
        <v>Ganancia (pérdida), antes de impuestos</v>
      </c>
      <c r="M2142" s="21">
        <f>IFERROR(VLOOKUP(K2142,ORDEN_ERI!A:C,3,0),0)</f>
        <v>23</v>
      </c>
      <c r="N2142" s="1">
        <v>64958755</v>
      </c>
    </row>
    <row r="2143" spans="1:14" x14ac:dyDescent="0.25">
      <c r="A2143">
        <v>890903055</v>
      </c>
      <c r="B2143" t="s">
        <v>232</v>
      </c>
      <c r="D2143" t="s">
        <v>222</v>
      </c>
      <c r="E2143" t="s">
        <v>223</v>
      </c>
      <c r="F2143" t="s">
        <v>224</v>
      </c>
      <c r="G2143">
        <v>2015</v>
      </c>
      <c r="H2143" s="16">
        <v>42369</v>
      </c>
      <c r="I2143">
        <v>20160729</v>
      </c>
      <c r="J2143">
        <v>-1</v>
      </c>
      <c r="K2143" t="s">
        <v>11</v>
      </c>
      <c r="L2143" s="21" t="str">
        <f>IFERROR(VLOOKUP(K2143,ORDEN_ERI!A:C,2,0),0)</f>
        <v>Ganancia (pérdida), antes de impuestos</v>
      </c>
      <c r="M2143" s="21">
        <f>IFERROR(VLOOKUP(K2143,ORDEN_ERI!A:C,3,0),0)</f>
        <v>23</v>
      </c>
      <c r="N2143" s="1">
        <v>117037599</v>
      </c>
    </row>
    <row r="2144" spans="1:14" x14ac:dyDescent="0.25">
      <c r="A2144">
        <v>890905022</v>
      </c>
      <c r="B2144" t="s">
        <v>370</v>
      </c>
      <c r="D2144" t="s">
        <v>230</v>
      </c>
      <c r="E2144" t="s">
        <v>223</v>
      </c>
      <c r="F2144" t="s">
        <v>360</v>
      </c>
      <c r="G2144">
        <v>2015</v>
      </c>
      <c r="H2144" s="16">
        <v>42369</v>
      </c>
      <c r="I2144">
        <v>20160802</v>
      </c>
      <c r="J2144">
        <v>0</v>
      </c>
      <c r="K2144" t="s">
        <v>11</v>
      </c>
      <c r="L2144" s="21" t="str">
        <f>IFERROR(VLOOKUP(K2144,ORDEN_ERI!A:C,2,0),0)</f>
        <v>Ganancia (pérdida), antes de impuestos</v>
      </c>
      <c r="M2144" s="21">
        <f>IFERROR(VLOOKUP(K2144,ORDEN_ERI!A:C,3,0),0)</f>
        <v>23</v>
      </c>
      <c r="N2144" s="1">
        <v>5234833</v>
      </c>
    </row>
    <row r="2145" spans="1:14" x14ac:dyDescent="0.25">
      <c r="A2145">
        <v>890908901</v>
      </c>
      <c r="B2145" t="s">
        <v>372</v>
      </c>
      <c r="D2145" t="s">
        <v>222</v>
      </c>
      <c r="E2145" t="s">
        <v>223</v>
      </c>
      <c r="F2145" t="s">
        <v>339</v>
      </c>
      <c r="G2145">
        <v>2015</v>
      </c>
      <c r="H2145" s="16">
        <v>42369</v>
      </c>
      <c r="I2145">
        <v>20160426</v>
      </c>
      <c r="J2145">
        <v>0</v>
      </c>
      <c r="K2145" t="s">
        <v>11</v>
      </c>
      <c r="L2145" s="21" t="str">
        <f>IFERROR(VLOOKUP(K2145,ORDEN_ERI!A:C,2,0),0)</f>
        <v>Ganancia (pérdida), antes de impuestos</v>
      </c>
      <c r="M2145" s="21">
        <f>IFERROR(VLOOKUP(K2145,ORDEN_ERI!A:C,3,0),0)</f>
        <v>23</v>
      </c>
      <c r="N2145" s="1">
        <v>5282866</v>
      </c>
    </row>
    <row r="2146" spans="1:14" x14ac:dyDescent="0.25">
      <c r="A2146">
        <v>890939355</v>
      </c>
      <c r="B2146" t="s">
        <v>35</v>
      </c>
      <c r="D2146" t="s">
        <v>222</v>
      </c>
      <c r="E2146" t="s">
        <v>223</v>
      </c>
      <c r="F2146" t="s">
        <v>335</v>
      </c>
      <c r="G2146">
        <v>2015</v>
      </c>
      <c r="H2146" s="16">
        <v>42369</v>
      </c>
      <c r="I2146">
        <v>20160427</v>
      </c>
      <c r="J2146">
        <v>0</v>
      </c>
      <c r="K2146" t="s">
        <v>11</v>
      </c>
      <c r="L2146" s="21" t="str">
        <f>IFERROR(VLOOKUP(K2146,ORDEN_ERI!A:C,2,0),0)</f>
        <v>Ganancia (pérdida), antes de impuestos</v>
      </c>
      <c r="M2146" s="21">
        <f>IFERROR(VLOOKUP(K2146,ORDEN_ERI!A:C,3,0),0)</f>
        <v>23</v>
      </c>
      <c r="N2146" s="1">
        <v>2111941</v>
      </c>
    </row>
    <row r="2147" spans="1:14" x14ac:dyDescent="0.25">
      <c r="A2147">
        <v>900018975</v>
      </c>
      <c r="B2147" t="s">
        <v>376</v>
      </c>
      <c r="D2147" t="s">
        <v>230</v>
      </c>
      <c r="E2147" t="s">
        <v>299</v>
      </c>
      <c r="F2147" t="s">
        <v>333</v>
      </c>
      <c r="G2147">
        <v>2015</v>
      </c>
      <c r="H2147" s="16">
        <v>42369</v>
      </c>
      <c r="I2147">
        <v>20160428</v>
      </c>
      <c r="J2147">
        <v>0</v>
      </c>
      <c r="K2147" t="s">
        <v>11</v>
      </c>
      <c r="L2147" s="21" t="str">
        <f>IFERROR(VLOOKUP(K2147,ORDEN_ERI!A:C,2,0),0)</f>
        <v>Ganancia (pérdida), antes de impuestos</v>
      </c>
      <c r="M2147" s="21">
        <f>IFERROR(VLOOKUP(K2147,ORDEN_ERI!A:C,3,0),0)</f>
        <v>23</v>
      </c>
      <c r="N2147" s="1">
        <v>21115583</v>
      </c>
    </row>
    <row r="2148" spans="1:14" x14ac:dyDescent="0.25">
      <c r="A2148">
        <v>900190385</v>
      </c>
      <c r="B2148" t="s">
        <v>380</v>
      </c>
      <c r="D2148" t="s">
        <v>230</v>
      </c>
      <c r="E2148" t="s">
        <v>351</v>
      </c>
      <c r="F2148" t="s">
        <v>339</v>
      </c>
      <c r="G2148">
        <v>2015</v>
      </c>
      <c r="H2148" s="16">
        <v>42369</v>
      </c>
      <c r="I2148">
        <v>20160429</v>
      </c>
      <c r="J2148">
        <v>0</v>
      </c>
      <c r="K2148" t="s">
        <v>11</v>
      </c>
      <c r="L2148" s="21" t="str">
        <f>IFERROR(VLOOKUP(K2148,ORDEN_ERI!A:C,2,0),0)</f>
        <v>Ganancia (pérdida), antes de impuestos</v>
      </c>
      <c r="M2148" s="21">
        <f>IFERROR(VLOOKUP(K2148,ORDEN_ERI!A:C,3,0),0)</f>
        <v>23</v>
      </c>
      <c r="N2148" s="1">
        <v>-29149407</v>
      </c>
    </row>
    <row r="2149" spans="1:14" x14ac:dyDescent="0.25">
      <c r="A2149">
        <v>900192242</v>
      </c>
      <c r="B2149" t="s">
        <v>381</v>
      </c>
      <c r="D2149" t="s">
        <v>222</v>
      </c>
      <c r="E2149" t="s">
        <v>228</v>
      </c>
      <c r="F2149" t="s">
        <v>333</v>
      </c>
      <c r="G2149" t="s">
        <v>398</v>
      </c>
      <c r="H2149" s="16">
        <v>42185</v>
      </c>
      <c r="I2149">
        <v>20160428</v>
      </c>
      <c r="J2149">
        <v>0</v>
      </c>
      <c r="K2149" t="s">
        <v>11</v>
      </c>
      <c r="L2149" s="21" t="str">
        <f>IFERROR(VLOOKUP(K2149,ORDEN_ERI!A:C,2,0),0)</f>
        <v>Ganancia (pérdida), antes de impuestos</v>
      </c>
      <c r="M2149" s="21">
        <f>IFERROR(VLOOKUP(K2149,ORDEN_ERI!A:C,3,0),0)</f>
        <v>23</v>
      </c>
      <c r="N2149" s="1">
        <v>22856110</v>
      </c>
    </row>
    <row r="2150" spans="1:14" x14ac:dyDescent="0.25">
      <c r="A2150">
        <v>900192242</v>
      </c>
      <c r="B2150" t="s">
        <v>381</v>
      </c>
      <c r="D2150" t="s">
        <v>222</v>
      </c>
      <c r="E2150" t="s">
        <v>228</v>
      </c>
      <c r="F2150" t="s">
        <v>333</v>
      </c>
      <c r="G2150" t="s">
        <v>399</v>
      </c>
      <c r="H2150" s="16">
        <v>42369</v>
      </c>
      <c r="I2150">
        <v>20160427</v>
      </c>
      <c r="J2150">
        <v>0</v>
      </c>
      <c r="K2150" t="s">
        <v>11</v>
      </c>
      <c r="L2150" s="21" t="str">
        <f>IFERROR(VLOOKUP(K2150,ORDEN_ERI!A:C,2,0),0)</f>
        <v>Ganancia (pérdida), antes de impuestos</v>
      </c>
      <c r="M2150" s="21">
        <f>IFERROR(VLOOKUP(K2150,ORDEN_ERI!A:C,3,0),0)</f>
        <v>23</v>
      </c>
      <c r="N2150" s="1">
        <v>19627759</v>
      </c>
    </row>
    <row r="2151" spans="1:14" x14ac:dyDescent="0.25">
      <c r="A2151">
        <v>900205547</v>
      </c>
      <c r="B2151" t="s">
        <v>233</v>
      </c>
      <c r="D2151" t="s">
        <v>230</v>
      </c>
      <c r="E2151" t="s">
        <v>228</v>
      </c>
      <c r="F2151" t="s">
        <v>224</v>
      </c>
      <c r="G2151">
        <v>2015</v>
      </c>
      <c r="H2151" s="16">
        <v>42369</v>
      </c>
      <c r="I2151">
        <v>20160710</v>
      </c>
      <c r="J2151">
        <v>0</v>
      </c>
      <c r="K2151" t="s">
        <v>11</v>
      </c>
      <c r="L2151" s="21" t="str">
        <f>IFERROR(VLOOKUP(K2151,ORDEN_ERI!A:C,2,0),0)</f>
        <v>Ganancia (pérdida), antes de impuestos</v>
      </c>
      <c r="M2151" s="21">
        <f>IFERROR(VLOOKUP(K2151,ORDEN_ERI!A:C,3,0),0)</f>
        <v>23</v>
      </c>
      <c r="N2151" s="1">
        <v>-1000651</v>
      </c>
    </row>
    <row r="2152" spans="1:14" x14ac:dyDescent="0.25">
      <c r="A2152">
        <v>900378893</v>
      </c>
      <c r="B2152" t="s">
        <v>386</v>
      </c>
      <c r="D2152" t="s">
        <v>230</v>
      </c>
      <c r="E2152" t="s">
        <v>228</v>
      </c>
      <c r="F2152" t="s">
        <v>335</v>
      </c>
      <c r="G2152">
        <v>2015</v>
      </c>
      <c r="H2152" s="16">
        <v>42369</v>
      </c>
      <c r="I2152">
        <v>20160729</v>
      </c>
      <c r="J2152">
        <v>-1</v>
      </c>
      <c r="K2152" t="s">
        <v>11</v>
      </c>
      <c r="L2152" s="21" t="str">
        <f>IFERROR(VLOOKUP(K2152,ORDEN_ERI!A:C,2,0),0)</f>
        <v>Ganancia (pérdida), antes de impuestos</v>
      </c>
      <c r="M2152" s="21">
        <f>IFERROR(VLOOKUP(K2152,ORDEN_ERI!A:C,3,0),0)</f>
        <v>23</v>
      </c>
      <c r="N2152" s="1">
        <v>10497040</v>
      </c>
    </row>
    <row r="2153" spans="1:14" x14ac:dyDescent="0.25">
      <c r="A2153">
        <v>900390238</v>
      </c>
      <c r="B2153" t="s">
        <v>177</v>
      </c>
      <c r="D2153" t="s">
        <v>230</v>
      </c>
      <c r="E2153" t="s">
        <v>228</v>
      </c>
      <c r="F2153" t="s">
        <v>333</v>
      </c>
      <c r="G2153" t="s">
        <v>398</v>
      </c>
      <c r="H2153" s="16">
        <v>42185</v>
      </c>
      <c r="I2153">
        <v>20160421</v>
      </c>
      <c r="J2153">
        <v>0</v>
      </c>
      <c r="K2153" t="s">
        <v>11</v>
      </c>
      <c r="L2153" s="21" t="str">
        <f>IFERROR(VLOOKUP(K2153,ORDEN_ERI!A:C,2,0),0)</f>
        <v>Ganancia (pérdida), antes de impuestos</v>
      </c>
      <c r="M2153" s="21">
        <f>IFERROR(VLOOKUP(K2153,ORDEN_ERI!A:C,3,0),0)</f>
        <v>23</v>
      </c>
      <c r="N2153" s="1">
        <v>34326607</v>
      </c>
    </row>
    <row r="2154" spans="1:14" x14ac:dyDescent="0.25">
      <c r="A2154">
        <v>900390238</v>
      </c>
      <c r="B2154" t="s">
        <v>177</v>
      </c>
      <c r="D2154" t="s">
        <v>230</v>
      </c>
      <c r="E2154" t="s">
        <v>228</v>
      </c>
      <c r="F2154" t="s">
        <v>333</v>
      </c>
      <c r="G2154" t="s">
        <v>399</v>
      </c>
      <c r="H2154" s="16">
        <v>42369</v>
      </c>
      <c r="I2154">
        <v>20160421</v>
      </c>
      <c r="J2154">
        <v>0</v>
      </c>
      <c r="K2154" t="s">
        <v>11</v>
      </c>
      <c r="L2154" s="21" t="str">
        <f>IFERROR(VLOOKUP(K2154,ORDEN_ERI!A:C,2,0),0)</f>
        <v>Ganancia (pérdida), antes de impuestos</v>
      </c>
      <c r="M2154" s="21">
        <f>IFERROR(VLOOKUP(K2154,ORDEN_ERI!A:C,3,0),0)</f>
        <v>23</v>
      </c>
      <c r="N2154" s="1">
        <v>37786856</v>
      </c>
    </row>
    <row r="2155" spans="1:14" x14ac:dyDescent="0.25">
      <c r="A2155">
        <v>900797732</v>
      </c>
      <c r="B2155" t="s">
        <v>181</v>
      </c>
      <c r="D2155" t="s">
        <v>230</v>
      </c>
      <c r="E2155" t="s">
        <v>228</v>
      </c>
      <c r="F2155" t="s">
        <v>360</v>
      </c>
      <c r="G2155">
        <v>2015</v>
      </c>
      <c r="H2155" s="16">
        <v>42369</v>
      </c>
      <c r="I2155">
        <v>20160710</v>
      </c>
      <c r="J2155">
        <v>-1</v>
      </c>
      <c r="K2155" t="s">
        <v>11</v>
      </c>
      <c r="L2155" s="21" t="str">
        <f>IFERROR(VLOOKUP(K2155,ORDEN_ERI!A:C,2,0),0)</f>
        <v>Ganancia (pérdida), antes de impuestos</v>
      </c>
      <c r="M2155" s="21">
        <f>IFERROR(VLOOKUP(K2155,ORDEN_ERI!A:C,3,0),0)</f>
        <v>23</v>
      </c>
      <c r="N2155" s="1">
        <v>-3102365</v>
      </c>
    </row>
    <row r="2156" spans="1:14" x14ac:dyDescent="0.25">
      <c r="A2156">
        <v>800173155</v>
      </c>
      <c r="B2156" t="s">
        <v>341</v>
      </c>
      <c r="D2156" t="s">
        <v>222</v>
      </c>
      <c r="E2156" t="s">
        <v>228</v>
      </c>
      <c r="F2156" t="s">
        <v>335</v>
      </c>
      <c r="G2156">
        <v>2015</v>
      </c>
      <c r="H2156" s="16">
        <v>42369</v>
      </c>
      <c r="I2156">
        <v>20160710</v>
      </c>
      <c r="J2156">
        <v>0</v>
      </c>
      <c r="K2156" t="s">
        <v>16</v>
      </c>
      <c r="L2156" s="21" t="str">
        <f>IFERROR(VLOOKUP(K2156,ORDEN_ERI!A:C,2,0),0)</f>
        <v>Ingreso (gasto) por impuestos</v>
      </c>
      <c r="M2156" s="21">
        <f>IFERROR(VLOOKUP(K2156,ORDEN_ERI!A:C,3,0),0)</f>
        <v>25</v>
      </c>
      <c r="N2156" s="1">
        <v>16536273</v>
      </c>
    </row>
    <row r="2157" spans="1:14" x14ac:dyDescent="0.25">
      <c r="A2157">
        <v>800185295</v>
      </c>
      <c r="B2157" t="s">
        <v>344</v>
      </c>
      <c r="D2157" t="s">
        <v>222</v>
      </c>
      <c r="E2157" t="s">
        <v>228</v>
      </c>
      <c r="F2157" t="s">
        <v>335</v>
      </c>
      <c r="G2157">
        <v>2015</v>
      </c>
      <c r="H2157" s="16">
        <v>42369</v>
      </c>
      <c r="I2157">
        <v>20160429</v>
      </c>
      <c r="J2157">
        <v>0</v>
      </c>
      <c r="K2157" t="s">
        <v>16</v>
      </c>
      <c r="L2157" s="21" t="str">
        <f>IFERROR(VLOOKUP(K2157,ORDEN_ERI!A:C,2,0),0)</f>
        <v>Ingreso (gasto) por impuestos</v>
      </c>
      <c r="M2157" s="21">
        <f>IFERROR(VLOOKUP(K2157,ORDEN_ERI!A:C,3,0),0)</f>
        <v>25</v>
      </c>
      <c r="N2157" s="1">
        <v>13185762</v>
      </c>
    </row>
    <row r="2158" spans="1:14" x14ac:dyDescent="0.25">
      <c r="A2158">
        <v>830023542</v>
      </c>
      <c r="B2158" t="s">
        <v>146</v>
      </c>
      <c r="D2158" t="s">
        <v>230</v>
      </c>
      <c r="E2158" t="s">
        <v>223</v>
      </c>
      <c r="F2158" t="s">
        <v>339</v>
      </c>
      <c r="G2158">
        <v>2015</v>
      </c>
      <c r="H2158" s="16">
        <v>42369</v>
      </c>
      <c r="I2158">
        <v>20160426</v>
      </c>
      <c r="J2158">
        <v>0</v>
      </c>
      <c r="K2158" t="s">
        <v>16</v>
      </c>
      <c r="L2158" s="21" t="str">
        <f>IFERROR(VLOOKUP(K2158,ORDEN_ERI!A:C,2,0),0)</f>
        <v>Ingreso (gasto) por impuestos</v>
      </c>
      <c r="M2158" s="21">
        <f>IFERROR(VLOOKUP(K2158,ORDEN_ERI!A:C,3,0),0)</f>
        <v>25</v>
      </c>
      <c r="N2158" s="1">
        <v>10621500</v>
      </c>
    </row>
    <row r="2159" spans="1:14" x14ac:dyDescent="0.25">
      <c r="A2159">
        <v>830058272</v>
      </c>
      <c r="B2159" t="s">
        <v>352</v>
      </c>
      <c r="D2159" t="s">
        <v>230</v>
      </c>
      <c r="E2159" t="s">
        <v>228</v>
      </c>
      <c r="F2159" t="s">
        <v>353</v>
      </c>
      <c r="G2159">
        <v>2015</v>
      </c>
      <c r="H2159" s="16">
        <v>42369</v>
      </c>
      <c r="I2159">
        <v>20160710</v>
      </c>
      <c r="J2159">
        <v>0</v>
      </c>
      <c r="K2159" t="s">
        <v>16</v>
      </c>
      <c r="L2159" s="21" t="str">
        <f>IFERROR(VLOOKUP(K2159,ORDEN_ERI!A:C,2,0),0)</f>
        <v>Ingreso (gasto) por impuestos</v>
      </c>
      <c r="M2159" s="21">
        <f>IFERROR(VLOOKUP(K2159,ORDEN_ERI!A:C,3,0),0)</f>
        <v>25</v>
      </c>
      <c r="N2159" s="1">
        <v>347191</v>
      </c>
    </row>
    <row r="2160" spans="1:14" x14ac:dyDescent="0.25">
      <c r="A2160">
        <v>830124992</v>
      </c>
      <c r="B2160" t="s">
        <v>357</v>
      </c>
      <c r="D2160" t="s">
        <v>230</v>
      </c>
      <c r="E2160" t="s">
        <v>228</v>
      </c>
      <c r="F2160" t="s">
        <v>358</v>
      </c>
      <c r="G2160">
        <v>2015</v>
      </c>
      <c r="H2160" s="16">
        <v>42369</v>
      </c>
      <c r="I2160">
        <v>20160429</v>
      </c>
      <c r="J2160">
        <v>0</v>
      </c>
      <c r="K2160" t="s">
        <v>16</v>
      </c>
      <c r="L2160" s="21" t="str">
        <f>IFERROR(VLOOKUP(K2160,ORDEN_ERI!A:C,2,0),0)</f>
        <v>Ingreso (gasto) por impuestos</v>
      </c>
      <c r="M2160" s="21">
        <f>IFERROR(VLOOKUP(K2160,ORDEN_ERI!A:C,3,0),0)</f>
        <v>25</v>
      </c>
      <c r="N2160" s="1">
        <v>200727</v>
      </c>
    </row>
    <row r="2161" spans="1:14" x14ac:dyDescent="0.25">
      <c r="A2161">
        <v>860000656</v>
      </c>
      <c r="B2161" t="s">
        <v>221</v>
      </c>
      <c r="D2161" t="s">
        <v>222</v>
      </c>
      <c r="E2161" t="s">
        <v>223</v>
      </c>
      <c r="F2161" t="s">
        <v>224</v>
      </c>
      <c r="G2161">
        <v>2015</v>
      </c>
      <c r="H2161" s="16">
        <v>42369</v>
      </c>
      <c r="I2161">
        <v>20160426</v>
      </c>
      <c r="J2161">
        <v>0</v>
      </c>
      <c r="K2161" t="s">
        <v>16</v>
      </c>
      <c r="L2161" s="21" t="str">
        <f>IFERROR(VLOOKUP(K2161,ORDEN_ERI!A:C,2,0),0)</f>
        <v>Ingreso (gasto) por impuestos</v>
      </c>
      <c r="M2161" s="21">
        <f>IFERROR(VLOOKUP(K2161,ORDEN_ERI!A:C,3,0),0)</f>
        <v>25</v>
      </c>
      <c r="N2161" s="1">
        <v>9398706</v>
      </c>
    </row>
    <row r="2162" spans="1:14" x14ac:dyDescent="0.25">
      <c r="A2162">
        <v>860002837</v>
      </c>
      <c r="B2162" t="s">
        <v>227</v>
      </c>
      <c r="D2162" t="s">
        <v>222</v>
      </c>
      <c r="E2162" t="s">
        <v>228</v>
      </c>
      <c r="F2162" t="s">
        <v>224</v>
      </c>
      <c r="G2162">
        <v>2015</v>
      </c>
      <c r="H2162" s="16">
        <v>42369</v>
      </c>
      <c r="I2162">
        <v>20160426</v>
      </c>
      <c r="J2162">
        <v>0</v>
      </c>
      <c r="K2162" t="s">
        <v>16</v>
      </c>
      <c r="L2162" s="21" t="str">
        <f>IFERROR(VLOOKUP(K2162,ORDEN_ERI!A:C,2,0),0)</f>
        <v>Ingreso (gasto) por impuestos</v>
      </c>
      <c r="M2162" s="21">
        <f>IFERROR(VLOOKUP(K2162,ORDEN_ERI!A:C,3,0),0)</f>
        <v>25</v>
      </c>
      <c r="N2162" s="1">
        <v>-1873113</v>
      </c>
    </row>
    <row r="2163" spans="1:14" x14ac:dyDescent="0.25">
      <c r="A2163">
        <v>860035996</v>
      </c>
      <c r="B2163" t="s">
        <v>229</v>
      </c>
      <c r="D2163" t="s">
        <v>230</v>
      </c>
      <c r="E2163" t="s">
        <v>228</v>
      </c>
      <c r="F2163" t="s">
        <v>224</v>
      </c>
      <c r="G2163">
        <v>2015</v>
      </c>
      <c r="H2163" s="16">
        <v>42369</v>
      </c>
      <c r="I2163">
        <v>20160428</v>
      </c>
      <c r="J2163">
        <v>0</v>
      </c>
      <c r="K2163" t="s">
        <v>16</v>
      </c>
      <c r="L2163" s="21" t="str">
        <f>IFERROR(VLOOKUP(K2163,ORDEN_ERI!A:C,2,0),0)</f>
        <v>Ingreso (gasto) por impuestos</v>
      </c>
      <c r="M2163" s="21">
        <f>IFERROR(VLOOKUP(K2163,ORDEN_ERI!A:C,3,0),0)</f>
        <v>25</v>
      </c>
      <c r="N2163" s="1">
        <v>11503497</v>
      </c>
    </row>
    <row r="2164" spans="1:14" x14ac:dyDescent="0.25">
      <c r="A2164">
        <v>860058070</v>
      </c>
      <c r="B2164" t="s">
        <v>364</v>
      </c>
      <c r="D2164" t="s">
        <v>222</v>
      </c>
      <c r="E2164" t="s">
        <v>228</v>
      </c>
      <c r="F2164" t="s">
        <v>335</v>
      </c>
      <c r="G2164">
        <v>2015</v>
      </c>
      <c r="H2164" s="16">
        <v>42369</v>
      </c>
      <c r="I2164">
        <v>20160427</v>
      </c>
      <c r="J2164">
        <v>0</v>
      </c>
      <c r="K2164" t="s">
        <v>16</v>
      </c>
      <c r="L2164" s="21" t="str">
        <f>IFERROR(VLOOKUP(K2164,ORDEN_ERI!A:C,2,0),0)</f>
        <v>Ingreso (gasto) por impuestos</v>
      </c>
      <c r="M2164" s="21">
        <f>IFERROR(VLOOKUP(K2164,ORDEN_ERI!A:C,3,0),0)</f>
        <v>25</v>
      </c>
      <c r="N2164" s="1">
        <v>29307579</v>
      </c>
    </row>
    <row r="2165" spans="1:14" x14ac:dyDescent="0.25">
      <c r="A2165">
        <v>860059851</v>
      </c>
      <c r="B2165" t="s">
        <v>365</v>
      </c>
      <c r="D2165" t="s">
        <v>222</v>
      </c>
      <c r="E2165" t="s">
        <v>228</v>
      </c>
      <c r="F2165" t="s">
        <v>224</v>
      </c>
      <c r="G2165">
        <v>2015</v>
      </c>
      <c r="H2165" s="16">
        <v>42369</v>
      </c>
      <c r="I2165">
        <v>20160729</v>
      </c>
      <c r="J2165">
        <v>-1</v>
      </c>
      <c r="K2165" t="s">
        <v>16</v>
      </c>
      <c r="L2165" s="21" t="str">
        <f>IFERROR(VLOOKUP(K2165,ORDEN_ERI!A:C,2,0),0)</f>
        <v>Ingreso (gasto) por impuestos</v>
      </c>
      <c r="M2165" s="21">
        <f>IFERROR(VLOOKUP(K2165,ORDEN_ERI!A:C,3,0),0)</f>
        <v>25</v>
      </c>
      <c r="N2165" s="1">
        <v>3725201</v>
      </c>
    </row>
    <row r="2166" spans="1:14" x14ac:dyDescent="0.25">
      <c r="A2166">
        <v>860510628</v>
      </c>
      <c r="B2166" t="s">
        <v>373</v>
      </c>
      <c r="D2166" t="s">
        <v>230</v>
      </c>
      <c r="E2166" t="s">
        <v>228</v>
      </c>
      <c r="F2166" t="s">
        <v>353</v>
      </c>
      <c r="G2166">
        <v>2015</v>
      </c>
      <c r="H2166" s="16">
        <v>42369</v>
      </c>
      <c r="I2166">
        <v>20160729</v>
      </c>
      <c r="J2166">
        <v>-1</v>
      </c>
      <c r="K2166" t="s">
        <v>16</v>
      </c>
      <c r="L2166" s="21" t="str">
        <f>IFERROR(VLOOKUP(K2166,ORDEN_ERI!A:C,2,0),0)</f>
        <v>Ingreso (gasto) por impuestos</v>
      </c>
      <c r="M2166" s="21">
        <f>IFERROR(VLOOKUP(K2166,ORDEN_ERI!A:C,3,0),0)</f>
        <v>25</v>
      </c>
      <c r="N2166" s="1">
        <v>7765329</v>
      </c>
    </row>
    <row r="2167" spans="1:14" x14ac:dyDescent="0.25">
      <c r="A2167">
        <v>860515523</v>
      </c>
      <c r="B2167" t="s">
        <v>231</v>
      </c>
      <c r="D2167" t="s">
        <v>230</v>
      </c>
      <c r="E2167" t="s">
        <v>228</v>
      </c>
      <c r="F2167" t="s">
        <v>224</v>
      </c>
      <c r="G2167">
        <v>2015</v>
      </c>
      <c r="H2167" s="16">
        <v>42369</v>
      </c>
      <c r="I2167">
        <v>20160429</v>
      </c>
      <c r="J2167">
        <v>0</v>
      </c>
      <c r="K2167" t="s">
        <v>16</v>
      </c>
      <c r="L2167" s="21" t="str">
        <f>IFERROR(VLOOKUP(K2167,ORDEN_ERI!A:C,2,0),0)</f>
        <v>Ingreso (gasto) por impuestos</v>
      </c>
      <c r="M2167" s="21">
        <f>IFERROR(VLOOKUP(K2167,ORDEN_ERI!A:C,3,0),0)</f>
        <v>25</v>
      </c>
      <c r="N2167" s="1">
        <v>217570</v>
      </c>
    </row>
    <row r="2168" spans="1:14" x14ac:dyDescent="0.25">
      <c r="A2168">
        <v>890903035</v>
      </c>
      <c r="B2168" t="s">
        <v>369</v>
      </c>
      <c r="D2168" t="s">
        <v>230</v>
      </c>
      <c r="E2168" t="s">
        <v>228</v>
      </c>
      <c r="F2168" t="s">
        <v>339</v>
      </c>
      <c r="G2168">
        <v>2015</v>
      </c>
      <c r="H2168" s="16">
        <v>42369</v>
      </c>
      <c r="I2168">
        <v>20160426</v>
      </c>
      <c r="J2168">
        <v>0</v>
      </c>
      <c r="K2168" t="s">
        <v>16</v>
      </c>
      <c r="L2168" s="21" t="str">
        <f>IFERROR(VLOOKUP(K2168,ORDEN_ERI!A:C,2,0),0)</f>
        <v>Ingreso (gasto) por impuestos</v>
      </c>
      <c r="M2168" s="21">
        <f>IFERROR(VLOOKUP(K2168,ORDEN_ERI!A:C,3,0),0)</f>
        <v>25</v>
      </c>
      <c r="N2168" s="1">
        <v>20669813</v>
      </c>
    </row>
    <row r="2169" spans="1:14" x14ac:dyDescent="0.25">
      <c r="A2169">
        <v>890903055</v>
      </c>
      <c r="B2169" t="s">
        <v>232</v>
      </c>
      <c r="D2169" t="s">
        <v>222</v>
      </c>
      <c r="E2169" t="s">
        <v>223</v>
      </c>
      <c r="F2169" t="s">
        <v>224</v>
      </c>
      <c r="G2169">
        <v>2015</v>
      </c>
      <c r="H2169" s="16">
        <v>42369</v>
      </c>
      <c r="I2169">
        <v>20160729</v>
      </c>
      <c r="J2169">
        <v>-1</v>
      </c>
      <c r="K2169" t="s">
        <v>16</v>
      </c>
      <c r="L2169" s="21" t="str">
        <f>IFERROR(VLOOKUP(K2169,ORDEN_ERI!A:C,2,0),0)</f>
        <v>Ingreso (gasto) por impuestos</v>
      </c>
      <c r="M2169" s="21">
        <f>IFERROR(VLOOKUP(K2169,ORDEN_ERI!A:C,3,0),0)</f>
        <v>25</v>
      </c>
      <c r="N2169" s="1">
        <v>3430796</v>
      </c>
    </row>
    <row r="2170" spans="1:14" x14ac:dyDescent="0.25">
      <c r="A2170">
        <v>890905022</v>
      </c>
      <c r="B2170" t="s">
        <v>370</v>
      </c>
      <c r="D2170" t="s">
        <v>230</v>
      </c>
      <c r="E2170" t="s">
        <v>223</v>
      </c>
      <c r="F2170" t="s">
        <v>360</v>
      </c>
      <c r="G2170">
        <v>2015</v>
      </c>
      <c r="H2170" s="16">
        <v>42369</v>
      </c>
      <c r="I2170">
        <v>20160802</v>
      </c>
      <c r="J2170">
        <v>0</v>
      </c>
      <c r="K2170" t="s">
        <v>16</v>
      </c>
      <c r="L2170" s="21" t="str">
        <f>IFERROR(VLOOKUP(K2170,ORDEN_ERI!A:C,2,0),0)</f>
        <v>Ingreso (gasto) por impuestos</v>
      </c>
      <c r="M2170" s="21">
        <f>IFERROR(VLOOKUP(K2170,ORDEN_ERI!A:C,3,0),0)</f>
        <v>25</v>
      </c>
      <c r="N2170" s="1">
        <v>2505686</v>
      </c>
    </row>
    <row r="2171" spans="1:14" x14ac:dyDescent="0.25">
      <c r="A2171">
        <v>890908901</v>
      </c>
      <c r="B2171" t="s">
        <v>372</v>
      </c>
      <c r="D2171" t="s">
        <v>222</v>
      </c>
      <c r="E2171" t="s">
        <v>223</v>
      </c>
      <c r="F2171" t="s">
        <v>339</v>
      </c>
      <c r="G2171">
        <v>2015</v>
      </c>
      <c r="H2171" s="16">
        <v>42369</v>
      </c>
      <c r="I2171">
        <v>20160426</v>
      </c>
      <c r="J2171">
        <v>0</v>
      </c>
      <c r="K2171" t="s">
        <v>16</v>
      </c>
      <c r="L2171" s="21" t="str">
        <f>IFERROR(VLOOKUP(K2171,ORDEN_ERI!A:C,2,0),0)</f>
        <v>Ingreso (gasto) por impuestos</v>
      </c>
      <c r="M2171" s="21">
        <f>IFERROR(VLOOKUP(K2171,ORDEN_ERI!A:C,3,0),0)</f>
        <v>25</v>
      </c>
      <c r="N2171" s="1">
        <v>746030</v>
      </c>
    </row>
    <row r="2172" spans="1:14" x14ac:dyDescent="0.25">
      <c r="A2172">
        <v>900018975</v>
      </c>
      <c r="B2172" t="s">
        <v>376</v>
      </c>
      <c r="D2172" t="s">
        <v>230</v>
      </c>
      <c r="E2172" t="s">
        <v>299</v>
      </c>
      <c r="F2172" t="s">
        <v>333</v>
      </c>
      <c r="G2172">
        <v>2015</v>
      </c>
      <c r="H2172" s="16">
        <v>42369</v>
      </c>
      <c r="I2172">
        <v>20160428</v>
      </c>
      <c r="J2172">
        <v>0</v>
      </c>
      <c r="K2172" t="s">
        <v>16</v>
      </c>
      <c r="L2172" s="21" t="str">
        <f>IFERROR(VLOOKUP(K2172,ORDEN_ERI!A:C,2,0),0)</f>
        <v>Ingreso (gasto) por impuestos</v>
      </c>
      <c r="M2172" s="21">
        <f>IFERROR(VLOOKUP(K2172,ORDEN_ERI!A:C,3,0),0)</f>
        <v>25</v>
      </c>
      <c r="N2172" s="1">
        <v>9126768</v>
      </c>
    </row>
    <row r="2173" spans="1:14" x14ac:dyDescent="0.25">
      <c r="A2173">
        <v>900190385</v>
      </c>
      <c r="B2173" t="s">
        <v>380</v>
      </c>
      <c r="D2173" t="s">
        <v>230</v>
      </c>
      <c r="E2173" t="s">
        <v>351</v>
      </c>
      <c r="F2173" t="s">
        <v>339</v>
      </c>
      <c r="G2173">
        <v>2015</v>
      </c>
      <c r="H2173" s="16">
        <v>42369</v>
      </c>
      <c r="I2173">
        <v>20160429</v>
      </c>
      <c r="J2173">
        <v>0</v>
      </c>
      <c r="K2173" t="s">
        <v>16</v>
      </c>
      <c r="L2173" s="21" t="str">
        <f>IFERROR(VLOOKUP(K2173,ORDEN_ERI!A:C,2,0),0)</f>
        <v>Ingreso (gasto) por impuestos</v>
      </c>
      <c r="M2173" s="21">
        <f>IFERROR(VLOOKUP(K2173,ORDEN_ERI!A:C,3,0),0)</f>
        <v>25</v>
      </c>
      <c r="N2173" s="1">
        <v>3929615</v>
      </c>
    </row>
    <row r="2174" spans="1:14" x14ac:dyDescent="0.25">
      <c r="A2174">
        <v>900192242</v>
      </c>
      <c r="B2174" t="s">
        <v>381</v>
      </c>
      <c r="D2174" t="s">
        <v>222</v>
      </c>
      <c r="E2174" t="s">
        <v>228</v>
      </c>
      <c r="F2174" t="s">
        <v>333</v>
      </c>
      <c r="G2174" t="s">
        <v>398</v>
      </c>
      <c r="H2174" s="16">
        <v>42185</v>
      </c>
      <c r="I2174">
        <v>20160428</v>
      </c>
      <c r="J2174">
        <v>0</v>
      </c>
      <c r="K2174" t="s">
        <v>16</v>
      </c>
      <c r="L2174" s="21" t="str">
        <f>IFERROR(VLOOKUP(K2174,ORDEN_ERI!A:C,2,0),0)</f>
        <v>Ingreso (gasto) por impuestos</v>
      </c>
      <c r="M2174" s="21">
        <f>IFERROR(VLOOKUP(K2174,ORDEN_ERI!A:C,3,0),0)</f>
        <v>25</v>
      </c>
      <c r="N2174" s="1">
        <v>5770795</v>
      </c>
    </row>
    <row r="2175" spans="1:14" x14ac:dyDescent="0.25">
      <c r="A2175">
        <v>900192242</v>
      </c>
      <c r="B2175" t="s">
        <v>381</v>
      </c>
      <c r="D2175" t="s">
        <v>222</v>
      </c>
      <c r="E2175" t="s">
        <v>228</v>
      </c>
      <c r="F2175" t="s">
        <v>333</v>
      </c>
      <c r="G2175" t="s">
        <v>399</v>
      </c>
      <c r="H2175" s="16">
        <v>42369</v>
      </c>
      <c r="I2175">
        <v>20160427</v>
      </c>
      <c r="J2175">
        <v>0</v>
      </c>
      <c r="K2175" t="s">
        <v>16</v>
      </c>
      <c r="L2175" s="21" t="str">
        <f>IFERROR(VLOOKUP(K2175,ORDEN_ERI!A:C,2,0),0)</f>
        <v>Ingreso (gasto) por impuestos</v>
      </c>
      <c r="M2175" s="21">
        <f>IFERROR(VLOOKUP(K2175,ORDEN_ERI!A:C,3,0),0)</f>
        <v>25</v>
      </c>
      <c r="N2175" s="1">
        <v>-4346608</v>
      </c>
    </row>
    <row r="2176" spans="1:14" x14ac:dyDescent="0.25">
      <c r="A2176">
        <v>900205547</v>
      </c>
      <c r="B2176" t="s">
        <v>233</v>
      </c>
      <c r="D2176" t="s">
        <v>230</v>
      </c>
      <c r="E2176" t="s">
        <v>228</v>
      </c>
      <c r="F2176" t="s">
        <v>224</v>
      </c>
      <c r="G2176">
        <v>2015</v>
      </c>
      <c r="H2176" s="16">
        <v>42369</v>
      </c>
      <c r="I2176">
        <v>20160710</v>
      </c>
      <c r="J2176">
        <v>0</v>
      </c>
      <c r="K2176" t="s">
        <v>16</v>
      </c>
      <c r="L2176" s="21" t="str">
        <f>IFERROR(VLOOKUP(K2176,ORDEN_ERI!A:C,2,0),0)</f>
        <v>Ingreso (gasto) por impuestos</v>
      </c>
      <c r="M2176" s="21">
        <f>IFERROR(VLOOKUP(K2176,ORDEN_ERI!A:C,3,0),0)</f>
        <v>25</v>
      </c>
      <c r="N2176" s="1">
        <v>14900</v>
      </c>
    </row>
    <row r="2177" spans="1:14" x14ac:dyDescent="0.25">
      <c r="A2177">
        <v>900378893</v>
      </c>
      <c r="B2177" t="s">
        <v>386</v>
      </c>
      <c r="D2177" t="s">
        <v>230</v>
      </c>
      <c r="E2177" t="s">
        <v>228</v>
      </c>
      <c r="F2177" t="s">
        <v>335</v>
      </c>
      <c r="G2177">
        <v>2015</v>
      </c>
      <c r="H2177" s="16">
        <v>42369</v>
      </c>
      <c r="I2177">
        <v>20160729</v>
      </c>
      <c r="J2177">
        <v>-1</v>
      </c>
      <c r="K2177" t="s">
        <v>16</v>
      </c>
      <c r="L2177" s="21" t="str">
        <f>IFERROR(VLOOKUP(K2177,ORDEN_ERI!A:C,2,0),0)</f>
        <v>Ingreso (gasto) por impuestos</v>
      </c>
      <c r="M2177" s="21">
        <f>IFERROR(VLOOKUP(K2177,ORDEN_ERI!A:C,3,0),0)</f>
        <v>25</v>
      </c>
      <c r="N2177" s="1">
        <v>4120626</v>
      </c>
    </row>
    <row r="2178" spans="1:14" x14ac:dyDescent="0.25">
      <c r="A2178">
        <v>900390238</v>
      </c>
      <c r="B2178" t="s">
        <v>177</v>
      </c>
      <c r="D2178" t="s">
        <v>230</v>
      </c>
      <c r="E2178" t="s">
        <v>228</v>
      </c>
      <c r="F2178" t="s">
        <v>333</v>
      </c>
      <c r="G2178" t="s">
        <v>398</v>
      </c>
      <c r="H2178" s="16">
        <v>42185</v>
      </c>
      <c r="I2178">
        <v>20160421</v>
      </c>
      <c r="J2178">
        <v>0</v>
      </c>
      <c r="K2178" t="s">
        <v>16</v>
      </c>
      <c r="L2178" s="21" t="str">
        <f>IFERROR(VLOOKUP(K2178,ORDEN_ERI!A:C,2,0),0)</f>
        <v>Ingreso (gasto) por impuestos</v>
      </c>
      <c r="M2178" s="21">
        <f>IFERROR(VLOOKUP(K2178,ORDEN_ERI!A:C,3,0),0)</f>
        <v>25</v>
      </c>
      <c r="N2178" s="1">
        <v>13787385</v>
      </c>
    </row>
    <row r="2179" spans="1:14" x14ac:dyDescent="0.25">
      <c r="A2179">
        <v>900390238</v>
      </c>
      <c r="B2179" t="s">
        <v>177</v>
      </c>
      <c r="D2179" t="s">
        <v>230</v>
      </c>
      <c r="E2179" t="s">
        <v>228</v>
      </c>
      <c r="F2179" t="s">
        <v>333</v>
      </c>
      <c r="G2179" t="s">
        <v>399</v>
      </c>
      <c r="H2179" s="16">
        <v>42369</v>
      </c>
      <c r="I2179">
        <v>20160421</v>
      </c>
      <c r="J2179">
        <v>0</v>
      </c>
      <c r="K2179" t="s">
        <v>16</v>
      </c>
      <c r="L2179" s="21" t="str">
        <f>IFERROR(VLOOKUP(K2179,ORDEN_ERI!A:C,2,0),0)</f>
        <v>Ingreso (gasto) por impuestos</v>
      </c>
      <c r="M2179" s="21">
        <f>IFERROR(VLOOKUP(K2179,ORDEN_ERI!A:C,3,0),0)</f>
        <v>25</v>
      </c>
      <c r="N2179" s="1">
        <v>14573195</v>
      </c>
    </row>
    <row r="2180" spans="1:14" x14ac:dyDescent="0.25">
      <c r="A2180">
        <v>800173155</v>
      </c>
      <c r="B2180" t="s">
        <v>341</v>
      </c>
      <c r="D2180" t="s">
        <v>222</v>
      </c>
      <c r="E2180" t="s">
        <v>228</v>
      </c>
      <c r="F2180" t="s">
        <v>335</v>
      </c>
      <c r="G2180">
        <v>2015</v>
      </c>
      <c r="H2180" s="16">
        <v>42369</v>
      </c>
      <c r="I2180">
        <v>20160710</v>
      </c>
      <c r="J2180">
        <v>0</v>
      </c>
      <c r="K2180" t="s">
        <v>12</v>
      </c>
      <c r="L2180" s="21" t="str">
        <f>IFERROR(VLOOKUP(K2180,ORDEN_ERI!A:C,2,0),0)</f>
        <v>Ganancia (pérdida) operaciones continuadas</v>
      </c>
      <c r="M2180" s="21">
        <f>IFERROR(VLOOKUP(K2180,ORDEN_ERI!A:C,3,0),0)</f>
        <v>26</v>
      </c>
      <c r="N2180" s="1">
        <v>78158326</v>
      </c>
    </row>
    <row r="2181" spans="1:14" x14ac:dyDescent="0.25">
      <c r="A2181">
        <v>800185295</v>
      </c>
      <c r="B2181" t="s">
        <v>344</v>
      </c>
      <c r="D2181" t="s">
        <v>222</v>
      </c>
      <c r="E2181" t="s">
        <v>228</v>
      </c>
      <c r="F2181" t="s">
        <v>335</v>
      </c>
      <c r="G2181">
        <v>2015</v>
      </c>
      <c r="H2181" s="16">
        <v>42369</v>
      </c>
      <c r="I2181">
        <v>20160429</v>
      </c>
      <c r="J2181">
        <v>0</v>
      </c>
      <c r="K2181" t="s">
        <v>12</v>
      </c>
      <c r="L2181" s="21" t="str">
        <f>IFERROR(VLOOKUP(K2181,ORDEN_ERI!A:C,2,0),0)</f>
        <v>Ganancia (pérdida) operaciones continuadas</v>
      </c>
      <c r="M2181" s="21">
        <f>IFERROR(VLOOKUP(K2181,ORDEN_ERI!A:C,3,0),0)</f>
        <v>26</v>
      </c>
      <c r="N2181" s="1">
        <v>47465778</v>
      </c>
    </row>
    <row r="2182" spans="1:14" x14ac:dyDescent="0.25">
      <c r="A2182">
        <v>830023542</v>
      </c>
      <c r="B2182" t="s">
        <v>146</v>
      </c>
      <c r="D2182" t="s">
        <v>230</v>
      </c>
      <c r="E2182" t="s">
        <v>223</v>
      </c>
      <c r="F2182" t="s">
        <v>339</v>
      </c>
      <c r="G2182">
        <v>2015</v>
      </c>
      <c r="H2182" s="16">
        <v>42369</v>
      </c>
      <c r="I2182">
        <v>20160426</v>
      </c>
      <c r="J2182">
        <v>0</v>
      </c>
      <c r="K2182" t="s">
        <v>12</v>
      </c>
      <c r="L2182" s="21" t="str">
        <f>IFERROR(VLOOKUP(K2182,ORDEN_ERI!A:C,2,0),0)</f>
        <v>Ganancia (pérdida) operaciones continuadas</v>
      </c>
      <c r="M2182" s="21">
        <f>IFERROR(VLOOKUP(K2182,ORDEN_ERI!A:C,3,0),0)</f>
        <v>26</v>
      </c>
      <c r="N2182" s="1">
        <v>11940617</v>
      </c>
    </row>
    <row r="2183" spans="1:14" x14ac:dyDescent="0.25">
      <c r="A2183">
        <v>830058272</v>
      </c>
      <c r="B2183" t="s">
        <v>352</v>
      </c>
      <c r="D2183" t="s">
        <v>230</v>
      </c>
      <c r="E2183" t="s">
        <v>228</v>
      </c>
      <c r="F2183" t="s">
        <v>353</v>
      </c>
      <c r="G2183">
        <v>2015</v>
      </c>
      <c r="H2183" s="16">
        <v>42369</v>
      </c>
      <c r="I2183">
        <v>20160710</v>
      </c>
      <c r="J2183">
        <v>0</v>
      </c>
      <c r="K2183" t="s">
        <v>12</v>
      </c>
      <c r="L2183" s="21" t="str">
        <f>IFERROR(VLOOKUP(K2183,ORDEN_ERI!A:C,2,0),0)</f>
        <v>Ganancia (pérdida) operaciones continuadas</v>
      </c>
      <c r="M2183" s="21">
        <f>IFERROR(VLOOKUP(K2183,ORDEN_ERI!A:C,3,0),0)</f>
        <v>26</v>
      </c>
      <c r="N2183" s="1">
        <v>325449</v>
      </c>
    </row>
    <row r="2184" spans="1:14" x14ac:dyDescent="0.25">
      <c r="A2184">
        <v>830124992</v>
      </c>
      <c r="B2184" t="s">
        <v>357</v>
      </c>
      <c r="D2184" t="s">
        <v>230</v>
      </c>
      <c r="E2184" t="s">
        <v>228</v>
      </c>
      <c r="F2184" t="s">
        <v>358</v>
      </c>
      <c r="G2184">
        <v>2015</v>
      </c>
      <c r="H2184" s="16">
        <v>42369</v>
      </c>
      <c r="I2184">
        <v>20160429</v>
      </c>
      <c r="J2184">
        <v>0</v>
      </c>
      <c r="K2184" t="s">
        <v>12</v>
      </c>
      <c r="L2184" s="21" t="str">
        <f>IFERROR(VLOOKUP(K2184,ORDEN_ERI!A:C,2,0),0)</f>
        <v>Ganancia (pérdida) operaciones continuadas</v>
      </c>
      <c r="M2184" s="21">
        <f>IFERROR(VLOOKUP(K2184,ORDEN_ERI!A:C,3,0),0)</f>
        <v>26</v>
      </c>
      <c r="N2184" s="1">
        <v>1289860</v>
      </c>
    </row>
    <row r="2185" spans="1:14" x14ac:dyDescent="0.25">
      <c r="A2185">
        <v>860000656</v>
      </c>
      <c r="B2185" t="s">
        <v>221</v>
      </c>
      <c r="D2185" t="s">
        <v>222</v>
      </c>
      <c r="E2185" t="s">
        <v>223</v>
      </c>
      <c r="F2185" t="s">
        <v>224</v>
      </c>
      <c r="G2185">
        <v>2015</v>
      </c>
      <c r="H2185" s="16">
        <v>42369</v>
      </c>
      <c r="I2185">
        <v>20160426</v>
      </c>
      <c r="J2185">
        <v>0</v>
      </c>
      <c r="K2185" t="s">
        <v>12</v>
      </c>
      <c r="L2185" s="21" t="str">
        <f>IFERROR(VLOOKUP(K2185,ORDEN_ERI!A:C,2,0),0)</f>
        <v>Ganancia (pérdida) operaciones continuadas</v>
      </c>
      <c r="M2185" s="21">
        <f>IFERROR(VLOOKUP(K2185,ORDEN_ERI!A:C,3,0),0)</f>
        <v>26</v>
      </c>
      <c r="N2185" s="1">
        <v>13766598</v>
      </c>
    </row>
    <row r="2186" spans="1:14" x14ac:dyDescent="0.25">
      <c r="A2186">
        <v>860002837</v>
      </c>
      <c r="B2186" t="s">
        <v>227</v>
      </c>
      <c r="D2186" t="s">
        <v>222</v>
      </c>
      <c r="E2186" t="s">
        <v>228</v>
      </c>
      <c r="F2186" t="s">
        <v>224</v>
      </c>
      <c r="G2186">
        <v>2015</v>
      </c>
      <c r="H2186" s="16">
        <v>42369</v>
      </c>
      <c r="I2186">
        <v>20160426</v>
      </c>
      <c r="J2186">
        <v>0</v>
      </c>
      <c r="K2186" t="s">
        <v>12</v>
      </c>
      <c r="L2186" s="21" t="str">
        <f>IFERROR(VLOOKUP(K2186,ORDEN_ERI!A:C,2,0),0)</f>
        <v>Ganancia (pérdida) operaciones continuadas</v>
      </c>
      <c r="M2186" s="21">
        <f>IFERROR(VLOOKUP(K2186,ORDEN_ERI!A:C,3,0),0)</f>
        <v>26</v>
      </c>
      <c r="N2186" s="1">
        <v>-8638930</v>
      </c>
    </row>
    <row r="2187" spans="1:14" x14ac:dyDescent="0.25">
      <c r="A2187">
        <v>860035996</v>
      </c>
      <c r="B2187" t="s">
        <v>229</v>
      </c>
      <c r="D2187" t="s">
        <v>230</v>
      </c>
      <c r="E2187" t="s">
        <v>228</v>
      </c>
      <c r="F2187" t="s">
        <v>224</v>
      </c>
      <c r="G2187">
        <v>2015</v>
      </c>
      <c r="H2187" s="16">
        <v>42369</v>
      </c>
      <c r="I2187">
        <v>20160428</v>
      </c>
      <c r="J2187">
        <v>0</v>
      </c>
      <c r="K2187" t="s">
        <v>12</v>
      </c>
      <c r="L2187" s="21" t="str">
        <f>IFERROR(VLOOKUP(K2187,ORDEN_ERI!A:C,2,0),0)</f>
        <v>Ganancia (pérdida) operaciones continuadas</v>
      </c>
      <c r="M2187" s="21">
        <f>IFERROR(VLOOKUP(K2187,ORDEN_ERI!A:C,3,0),0)</f>
        <v>26</v>
      </c>
      <c r="N2187" s="1">
        <v>-875399</v>
      </c>
    </row>
    <row r="2188" spans="1:14" x14ac:dyDescent="0.25">
      <c r="A2188">
        <v>860058070</v>
      </c>
      <c r="B2188" t="s">
        <v>364</v>
      </c>
      <c r="D2188" t="s">
        <v>222</v>
      </c>
      <c r="E2188" t="s">
        <v>228</v>
      </c>
      <c r="F2188" t="s">
        <v>335</v>
      </c>
      <c r="G2188">
        <v>2015</v>
      </c>
      <c r="H2188" s="16">
        <v>42369</v>
      </c>
      <c r="I2188">
        <v>20160427</v>
      </c>
      <c r="J2188">
        <v>0</v>
      </c>
      <c r="K2188" t="s">
        <v>12</v>
      </c>
      <c r="L2188" s="21" t="str">
        <f>IFERROR(VLOOKUP(K2188,ORDEN_ERI!A:C,2,0),0)</f>
        <v>Ganancia (pérdida) operaciones continuadas</v>
      </c>
      <c r="M2188" s="21">
        <f>IFERROR(VLOOKUP(K2188,ORDEN_ERI!A:C,3,0),0)</f>
        <v>26</v>
      </c>
      <c r="N2188" s="1">
        <v>109843979</v>
      </c>
    </row>
    <row r="2189" spans="1:14" x14ac:dyDescent="0.25">
      <c r="A2189">
        <v>860059851</v>
      </c>
      <c r="B2189" t="s">
        <v>365</v>
      </c>
      <c r="D2189" t="s">
        <v>222</v>
      </c>
      <c r="E2189" t="s">
        <v>228</v>
      </c>
      <c r="F2189" t="s">
        <v>224</v>
      </c>
      <c r="G2189">
        <v>2015</v>
      </c>
      <c r="H2189" s="16">
        <v>42369</v>
      </c>
      <c r="I2189">
        <v>20160729</v>
      </c>
      <c r="J2189">
        <v>-1</v>
      </c>
      <c r="K2189" t="s">
        <v>12</v>
      </c>
      <c r="L2189" s="21" t="str">
        <f>IFERROR(VLOOKUP(K2189,ORDEN_ERI!A:C,2,0),0)</f>
        <v>Ganancia (pérdida) operaciones continuadas</v>
      </c>
      <c r="M2189" s="21">
        <f>IFERROR(VLOOKUP(K2189,ORDEN_ERI!A:C,3,0),0)</f>
        <v>26</v>
      </c>
      <c r="N2189" s="1">
        <v>4298879</v>
      </c>
    </row>
    <row r="2190" spans="1:14" x14ac:dyDescent="0.25">
      <c r="A2190">
        <v>860510628</v>
      </c>
      <c r="B2190" t="s">
        <v>373</v>
      </c>
      <c r="D2190" t="s">
        <v>230</v>
      </c>
      <c r="E2190" t="s">
        <v>228</v>
      </c>
      <c r="F2190" t="s">
        <v>353</v>
      </c>
      <c r="G2190">
        <v>2015</v>
      </c>
      <c r="H2190" s="16">
        <v>42369</v>
      </c>
      <c r="I2190">
        <v>20160729</v>
      </c>
      <c r="J2190">
        <v>-1</v>
      </c>
      <c r="K2190" t="s">
        <v>12</v>
      </c>
      <c r="L2190" s="21" t="str">
        <f>IFERROR(VLOOKUP(K2190,ORDEN_ERI!A:C,2,0),0)</f>
        <v>Ganancia (pérdida) operaciones continuadas</v>
      </c>
      <c r="M2190" s="21">
        <f>IFERROR(VLOOKUP(K2190,ORDEN_ERI!A:C,3,0),0)</f>
        <v>26</v>
      </c>
      <c r="N2190" s="1">
        <v>11142861</v>
      </c>
    </row>
    <row r="2191" spans="1:14" x14ac:dyDescent="0.25">
      <c r="A2191">
        <v>860515523</v>
      </c>
      <c r="B2191" t="s">
        <v>231</v>
      </c>
      <c r="D2191" t="s">
        <v>230</v>
      </c>
      <c r="E2191" t="s">
        <v>228</v>
      </c>
      <c r="F2191" t="s">
        <v>224</v>
      </c>
      <c r="G2191">
        <v>2015</v>
      </c>
      <c r="H2191" s="16">
        <v>42369</v>
      </c>
      <c r="I2191">
        <v>20160429</v>
      </c>
      <c r="J2191">
        <v>0</v>
      </c>
      <c r="K2191" t="s">
        <v>12</v>
      </c>
      <c r="L2191" s="21" t="str">
        <f>IFERROR(VLOOKUP(K2191,ORDEN_ERI!A:C,2,0),0)</f>
        <v>Ganancia (pérdida) operaciones continuadas</v>
      </c>
      <c r="M2191" s="21">
        <f>IFERROR(VLOOKUP(K2191,ORDEN_ERI!A:C,3,0),0)</f>
        <v>26</v>
      </c>
      <c r="N2191" s="1">
        <v>336433</v>
      </c>
    </row>
    <row r="2192" spans="1:14" x14ac:dyDescent="0.25">
      <c r="A2192">
        <v>890903035</v>
      </c>
      <c r="B2192" t="s">
        <v>369</v>
      </c>
      <c r="D2192" t="s">
        <v>230</v>
      </c>
      <c r="E2192" t="s">
        <v>228</v>
      </c>
      <c r="F2192" t="s">
        <v>339</v>
      </c>
      <c r="G2192">
        <v>2015</v>
      </c>
      <c r="H2192" s="16">
        <v>42369</v>
      </c>
      <c r="I2192">
        <v>20160426</v>
      </c>
      <c r="J2192">
        <v>0</v>
      </c>
      <c r="K2192" t="s">
        <v>12</v>
      </c>
      <c r="L2192" s="21" t="str">
        <f>IFERROR(VLOOKUP(K2192,ORDEN_ERI!A:C,2,0),0)</f>
        <v>Ganancia (pérdida) operaciones continuadas</v>
      </c>
      <c r="M2192" s="21">
        <f>IFERROR(VLOOKUP(K2192,ORDEN_ERI!A:C,3,0),0)</f>
        <v>26</v>
      </c>
      <c r="N2192" s="1">
        <v>44288942</v>
      </c>
    </row>
    <row r="2193" spans="1:14" x14ac:dyDescent="0.25">
      <c r="A2193">
        <v>890903055</v>
      </c>
      <c r="B2193" t="s">
        <v>232</v>
      </c>
      <c r="D2193" t="s">
        <v>222</v>
      </c>
      <c r="E2193" t="s">
        <v>223</v>
      </c>
      <c r="F2193" t="s">
        <v>224</v>
      </c>
      <c r="G2193">
        <v>2015</v>
      </c>
      <c r="H2193" s="16">
        <v>42369</v>
      </c>
      <c r="I2193">
        <v>20160729</v>
      </c>
      <c r="J2193">
        <v>-1</v>
      </c>
      <c r="K2193" t="s">
        <v>12</v>
      </c>
      <c r="L2193" s="21" t="str">
        <f>IFERROR(VLOOKUP(K2193,ORDEN_ERI!A:C,2,0),0)</f>
        <v>Ganancia (pérdida) operaciones continuadas</v>
      </c>
      <c r="M2193" s="21">
        <f>IFERROR(VLOOKUP(K2193,ORDEN_ERI!A:C,3,0),0)</f>
        <v>26</v>
      </c>
      <c r="N2193" s="1">
        <v>113606803</v>
      </c>
    </row>
    <row r="2194" spans="1:14" x14ac:dyDescent="0.25">
      <c r="A2194">
        <v>890905022</v>
      </c>
      <c r="B2194" t="s">
        <v>370</v>
      </c>
      <c r="D2194" t="s">
        <v>230</v>
      </c>
      <c r="E2194" t="s">
        <v>223</v>
      </c>
      <c r="F2194" t="s">
        <v>360</v>
      </c>
      <c r="G2194">
        <v>2015</v>
      </c>
      <c r="H2194" s="16">
        <v>42369</v>
      </c>
      <c r="I2194">
        <v>20160802</v>
      </c>
      <c r="J2194">
        <v>0</v>
      </c>
      <c r="K2194" t="s">
        <v>12</v>
      </c>
      <c r="L2194" s="21" t="str">
        <f>IFERROR(VLOOKUP(K2194,ORDEN_ERI!A:C,2,0),0)</f>
        <v>Ganancia (pérdida) operaciones continuadas</v>
      </c>
      <c r="M2194" s="21">
        <f>IFERROR(VLOOKUP(K2194,ORDEN_ERI!A:C,3,0),0)</f>
        <v>26</v>
      </c>
      <c r="N2194" s="1">
        <v>2729147</v>
      </c>
    </row>
    <row r="2195" spans="1:14" x14ac:dyDescent="0.25">
      <c r="A2195">
        <v>890908901</v>
      </c>
      <c r="B2195" t="s">
        <v>372</v>
      </c>
      <c r="D2195" t="s">
        <v>222</v>
      </c>
      <c r="E2195" t="s">
        <v>223</v>
      </c>
      <c r="F2195" t="s">
        <v>339</v>
      </c>
      <c r="G2195">
        <v>2015</v>
      </c>
      <c r="H2195" s="16">
        <v>42369</v>
      </c>
      <c r="I2195">
        <v>20160426</v>
      </c>
      <c r="J2195">
        <v>0</v>
      </c>
      <c r="K2195" t="s">
        <v>12</v>
      </c>
      <c r="L2195" s="21" t="str">
        <f>IFERROR(VLOOKUP(K2195,ORDEN_ERI!A:C,2,0),0)</f>
        <v>Ganancia (pérdida) operaciones continuadas</v>
      </c>
      <c r="M2195" s="21">
        <f>IFERROR(VLOOKUP(K2195,ORDEN_ERI!A:C,3,0),0)</f>
        <v>26</v>
      </c>
      <c r="N2195" s="1">
        <v>4536836</v>
      </c>
    </row>
    <row r="2196" spans="1:14" x14ac:dyDescent="0.25">
      <c r="A2196">
        <v>890939355</v>
      </c>
      <c r="B2196" t="s">
        <v>35</v>
      </c>
      <c r="D2196" t="s">
        <v>222</v>
      </c>
      <c r="E2196" t="s">
        <v>223</v>
      </c>
      <c r="F2196" t="s">
        <v>335</v>
      </c>
      <c r="G2196">
        <v>2015</v>
      </c>
      <c r="H2196" s="16">
        <v>42369</v>
      </c>
      <c r="I2196">
        <v>20160427</v>
      </c>
      <c r="J2196">
        <v>0</v>
      </c>
      <c r="K2196" t="s">
        <v>12</v>
      </c>
      <c r="L2196" s="21" t="str">
        <f>IFERROR(VLOOKUP(K2196,ORDEN_ERI!A:C,2,0),0)</f>
        <v>Ganancia (pérdida) operaciones continuadas</v>
      </c>
      <c r="M2196" s="21">
        <f>IFERROR(VLOOKUP(K2196,ORDEN_ERI!A:C,3,0),0)</f>
        <v>26</v>
      </c>
      <c r="N2196" s="1">
        <v>2111941</v>
      </c>
    </row>
    <row r="2197" spans="1:14" x14ac:dyDescent="0.25">
      <c r="A2197">
        <v>900018975</v>
      </c>
      <c r="B2197" t="s">
        <v>376</v>
      </c>
      <c r="D2197" t="s">
        <v>230</v>
      </c>
      <c r="E2197" t="s">
        <v>299</v>
      </c>
      <c r="F2197" t="s">
        <v>333</v>
      </c>
      <c r="G2197">
        <v>2015</v>
      </c>
      <c r="H2197" s="16">
        <v>42369</v>
      </c>
      <c r="I2197">
        <v>20160428</v>
      </c>
      <c r="J2197">
        <v>0</v>
      </c>
      <c r="K2197" t="s">
        <v>12</v>
      </c>
      <c r="L2197" s="21" t="str">
        <f>IFERROR(VLOOKUP(K2197,ORDEN_ERI!A:C,2,0),0)</f>
        <v>Ganancia (pérdida) operaciones continuadas</v>
      </c>
      <c r="M2197" s="21">
        <f>IFERROR(VLOOKUP(K2197,ORDEN_ERI!A:C,3,0),0)</f>
        <v>26</v>
      </c>
      <c r="N2197" s="1">
        <v>11988815</v>
      </c>
    </row>
    <row r="2198" spans="1:14" x14ac:dyDescent="0.25">
      <c r="A2198">
        <v>900190385</v>
      </c>
      <c r="B2198" t="s">
        <v>380</v>
      </c>
      <c r="D2198" t="s">
        <v>230</v>
      </c>
      <c r="E2198" t="s">
        <v>351</v>
      </c>
      <c r="F2198" t="s">
        <v>339</v>
      </c>
      <c r="G2198">
        <v>2015</v>
      </c>
      <c r="H2198" s="16">
        <v>42369</v>
      </c>
      <c r="I2198">
        <v>20160429</v>
      </c>
      <c r="J2198">
        <v>0</v>
      </c>
      <c r="K2198" t="s">
        <v>12</v>
      </c>
      <c r="L2198" s="21" t="str">
        <f>IFERROR(VLOOKUP(K2198,ORDEN_ERI!A:C,2,0),0)</f>
        <v>Ganancia (pérdida) operaciones continuadas</v>
      </c>
      <c r="M2198" s="21">
        <f>IFERROR(VLOOKUP(K2198,ORDEN_ERI!A:C,3,0),0)</f>
        <v>26</v>
      </c>
      <c r="N2198" s="1">
        <v>-33079022</v>
      </c>
    </row>
    <row r="2199" spans="1:14" x14ac:dyDescent="0.25">
      <c r="A2199">
        <v>900192242</v>
      </c>
      <c r="B2199" t="s">
        <v>381</v>
      </c>
      <c r="D2199" t="s">
        <v>222</v>
      </c>
      <c r="E2199" t="s">
        <v>228</v>
      </c>
      <c r="F2199" t="s">
        <v>333</v>
      </c>
      <c r="G2199" t="s">
        <v>398</v>
      </c>
      <c r="H2199" s="16">
        <v>42185</v>
      </c>
      <c r="I2199">
        <v>20160428</v>
      </c>
      <c r="J2199">
        <v>0</v>
      </c>
      <c r="K2199" t="s">
        <v>12</v>
      </c>
      <c r="L2199" s="21" t="str">
        <f>IFERROR(VLOOKUP(K2199,ORDEN_ERI!A:C,2,0),0)</f>
        <v>Ganancia (pérdida) operaciones continuadas</v>
      </c>
      <c r="M2199" s="21">
        <f>IFERROR(VLOOKUP(K2199,ORDEN_ERI!A:C,3,0),0)</f>
        <v>26</v>
      </c>
      <c r="N2199" s="1">
        <v>17085315</v>
      </c>
    </row>
    <row r="2200" spans="1:14" x14ac:dyDescent="0.25">
      <c r="A2200">
        <v>900192242</v>
      </c>
      <c r="B2200" t="s">
        <v>381</v>
      </c>
      <c r="D2200" t="s">
        <v>222</v>
      </c>
      <c r="E2200" t="s">
        <v>228</v>
      </c>
      <c r="F2200" t="s">
        <v>333</v>
      </c>
      <c r="G2200" t="s">
        <v>399</v>
      </c>
      <c r="H2200" s="16">
        <v>42369</v>
      </c>
      <c r="I2200">
        <v>20160427</v>
      </c>
      <c r="J2200">
        <v>0</v>
      </c>
      <c r="K2200" t="s">
        <v>12</v>
      </c>
      <c r="L2200" s="21" t="str">
        <f>IFERROR(VLOOKUP(K2200,ORDEN_ERI!A:C,2,0),0)</f>
        <v>Ganancia (pérdida) operaciones continuadas</v>
      </c>
      <c r="M2200" s="21">
        <f>IFERROR(VLOOKUP(K2200,ORDEN_ERI!A:C,3,0),0)</f>
        <v>26</v>
      </c>
      <c r="N2200" s="1">
        <v>23974367</v>
      </c>
    </row>
    <row r="2201" spans="1:14" x14ac:dyDescent="0.25">
      <c r="A2201">
        <v>900205547</v>
      </c>
      <c r="B2201" t="s">
        <v>233</v>
      </c>
      <c r="D2201" t="s">
        <v>230</v>
      </c>
      <c r="E2201" t="s">
        <v>228</v>
      </c>
      <c r="F2201" t="s">
        <v>224</v>
      </c>
      <c r="G2201">
        <v>2015</v>
      </c>
      <c r="H2201" s="16">
        <v>42369</v>
      </c>
      <c r="I2201">
        <v>20160710</v>
      </c>
      <c r="J2201">
        <v>0</v>
      </c>
      <c r="K2201" t="s">
        <v>12</v>
      </c>
      <c r="L2201" s="21" t="str">
        <f>IFERROR(VLOOKUP(K2201,ORDEN_ERI!A:C,2,0),0)</f>
        <v>Ganancia (pérdida) operaciones continuadas</v>
      </c>
      <c r="M2201" s="21">
        <f>IFERROR(VLOOKUP(K2201,ORDEN_ERI!A:C,3,0),0)</f>
        <v>26</v>
      </c>
      <c r="N2201" s="1">
        <v>-1015551</v>
      </c>
    </row>
    <row r="2202" spans="1:14" x14ac:dyDescent="0.25">
      <c r="A2202">
        <v>900378893</v>
      </c>
      <c r="B2202" t="s">
        <v>386</v>
      </c>
      <c r="D2202" t="s">
        <v>230</v>
      </c>
      <c r="E2202" t="s">
        <v>228</v>
      </c>
      <c r="F2202" t="s">
        <v>335</v>
      </c>
      <c r="G2202">
        <v>2015</v>
      </c>
      <c r="H2202" s="16">
        <v>42369</v>
      </c>
      <c r="I2202">
        <v>20160729</v>
      </c>
      <c r="J2202">
        <v>-1</v>
      </c>
      <c r="K2202" t="s">
        <v>12</v>
      </c>
      <c r="L2202" s="21" t="str">
        <f>IFERROR(VLOOKUP(K2202,ORDEN_ERI!A:C,2,0),0)</f>
        <v>Ganancia (pérdida) operaciones continuadas</v>
      </c>
      <c r="M2202" s="21">
        <f>IFERROR(VLOOKUP(K2202,ORDEN_ERI!A:C,3,0),0)</f>
        <v>26</v>
      </c>
      <c r="N2202" s="1">
        <v>6376414</v>
      </c>
    </row>
    <row r="2203" spans="1:14" x14ac:dyDescent="0.25">
      <c r="A2203">
        <v>900390238</v>
      </c>
      <c r="B2203" t="s">
        <v>177</v>
      </c>
      <c r="D2203" t="s">
        <v>230</v>
      </c>
      <c r="E2203" t="s">
        <v>228</v>
      </c>
      <c r="F2203" t="s">
        <v>333</v>
      </c>
      <c r="G2203" t="s">
        <v>398</v>
      </c>
      <c r="H2203" s="16">
        <v>42185</v>
      </c>
      <c r="I2203">
        <v>20160421</v>
      </c>
      <c r="J2203">
        <v>0</v>
      </c>
      <c r="K2203" t="s">
        <v>12</v>
      </c>
      <c r="L2203" s="21" t="str">
        <f>IFERROR(VLOOKUP(K2203,ORDEN_ERI!A:C,2,0),0)</f>
        <v>Ganancia (pérdida) operaciones continuadas</v>
      </c>
      <c r="M2203" s="21">
        <f>IFERROR(VLOOKUP(K2203,ORDEN_ERI!A:C,3,0),0)</f>
        <v>26</v>
      </c>
      <c r="N2203" s="1">
        <v>20539222</v>
      </c>
    </row>
    <row r="2204" spans="1:14" x14ac:dyDescent="0.25">
      <c r="A2204">
        <v>900390238</v>
      </c>
      <c r="B2204" t="s">
        <v>177</v>
      </c>
      <c r="D2204" t="s">
        <v>230</v>
      </c>
      <c r="E2204" t="s">
        <v>228</v>
      </c>
      <c r="F2204" t="s">
        <v>333</v>
      </c>
      <c r="G2204" t="s">
        <v>399</v>
      </c>
      <c r="H2204" s="16">
        <v>42369</v>
      </c>
      <c r="I2204">
        <v>20160421</v>
      </c>
      <c r="J2204">
        <v>0</v>
      </c>
      <c r="K2204" t="s">
        <v>12</v>
      </c>
      <c r="L2204" s="21" t="str">
        <f>IFERROR(VLOOKUP(K2204,ORDEN_ERI!A:C,2,0),0)</f>
        <v>Ganancia (pérdida) operaciones continuadas</v>
      </c>
      <c r="M2204" s="21">
        <f>IFERROR(VLOOKUP(K2204,ORDEN_ERI!A:C,3,0),0)</f>
        <v>26</v>
      </c>
      <c r="N2204" s="1">
        <v>23213661</v>
      </c>
    </row>
    <row r="2205" spans="1:14" x14ac:dyDescent="0.25">
      <c r="A2205">
        <v>900797732</v>
      </c>
      <c r="B2205" t="s">
        <v>181</v>
      </c>
      <c r="D2205" t="s">
        <v>230</v>
      </c>
      <c r="E2205" t="s">
        <v>228</v>
      </c>
      <c r="F2205" t="s">
        <v>360</v>
      </c>
      <c r="G2205">
        <v>2015</v>
      </c>
      <c r="H2205" s="16">
        <v>42369</v>
      </c>
      <c r="I2205">
        <v>20160710</v>
      </c>
      <c r="J2205">
        <v>-1</v>
      </c>
      <c r="K2205" t="s">
        <v>12</v>
      </c>
      <c r="L2205" s="21" t="str">
        <f>IFERROR(VLOOKUP(K2205,ORDEN_ERI!A:C,2,0),0)</f>
        <v>Ganancia (pérdida) operaciones continuadas</v>
      </c>
      <c r="M2205" s="21">
        <f>IFERROR(VLOOKUP(K2205,ORDEN_ERI!A:C,3,0),0)</f>
        <v>26</v>
      </c>
      <c r="N2205" s="1">
        <v>-3102365</v>
      </c>
    </row>
    <row r="2206" spans="1:14" x14ac:dyDescent="0.25">
      <c r="A2206">
        <v>830023542</v>
      </c>
      <c r="B2206" t="s">
        <v>146</v>
      </c>
      <c r="D2206" t="s">
        <v>230</v>
      </c>
      <c r="E2206" t="s">
        <v>223</v>
      </c>
      <c r="F2206" t="s">
        <v>339</v>
      </c>
      <c r="G2206">
        <v>2015</v>
      </c>
      <c r="H2206" s="16">
        <v>42369</v>
      </c>
      <c r="I2206">
        <v>20160426</v>
      </c>
      <c r="J2206">
        <v>0</v>
      </c>
      <c r="K2206" t="s">
        <v>20</v>
      </c>
      <c r="L2206" s="21" t="str">
        <f>IFERROR(VLOOKUP(K2206,ORDEN_ERI!A:C,2,0),0)</f>
        <v>Ganancia (pérdida) operaciones discontinuadas</v>
      </c>
      <c r="M2206" s="21">
        <f>IFERROR(VLOOKUP(K2206,ORDEN_ERI!A:C,3,0),0)</f>
        <v>27</v>
      </c>
      <c r="N2206" s="1">
        <v>-78698</v>
      </c>
    </row>
    <row r="2207" spans="1:14" x14ac:dyDescent="0.25">
      <c r="A2207">
        <v>890939355</v>
      </c>
      <c r="B2207" t="s">
        <v>35</v>
      </c>
      <c r="D2207" t="s">
        <v>222</v>
      </c>
      <c r="E2207" t="s">
        <v>223</v>
      </c>
      <c r="F2207" t="s">
        <v>335</v>
      </c>
      <c r="G2207">
        <v>2015</v>
      </c>
      <c r="H2207" s="16">
        <v>42369</v>
      </c>
      <c r="I2207">
        <v>20160427</v>
      </c>
      <c r="J2207">
        <v>0</v>
      </c>
      <c r="K2207" t="s">
        <v>20</v>
      </c>
      <c r="L2207" s="21" t="str">
        <f>IFERROR(VLOOKUP(K2207,ORDEN_ERI!A:C,2,0),0)</f>
        <v>Ganancia (pérdida) operaciones discontinuadas</v>
      </c>
      <c r="M2207" s="21">
        <f>IFERROR(VLOOKUP(K2207,ORDEN_ERI!A:C,3,0),0)</f>
        <v>27</v>
      </c>
      <c r="N2207" s="1">
        <v>-1409538</v>
      </c>
    </row>
    <row r="2208" spans="1:14" x14ac:dyDescent="0.25">
      <c r="A2208">
        <v>800173155</v>
      </c>
      <c r="B2208" t="s">
        <v>341</v>
      </c>
      <c r="D2208" t="s">
        <v>222</v>
      </c>
      <c r="E2208" t="s">
        <v>228</v>
      </c>
      <c r="F2208" t="s">
        <v>335</v>
      </c>
      <c r="G2208">
        <v>2015</v>
      </c>
      <c r="H2208" s="16">
        <v>42369</v>
      </c>
      <c r="I2208">
        <v>20160710</v>
      </c>
      <c r="J2208">
        <v>0</v>
      </c>
      <c r="K2208" t="s">
        <v>13</v>
      </c>
      <c r="L2208" s="21" t="str">
        <f>IFERROR(VLOOKUP(K2208,ORDEN_ERI!A:C,2,0),0)</f>
        <v>Ganancia (pérdida)</v>
      </c>
      <c r="M2208" s="21">
        <f>IFERROR(VLOOKUP(K2208,ORDEN_ERI!A:C,3,0),0)</f>
        <v>28</v>
      </c>
      <c r="N2208" s="1">
        <v>78158326</v>
      </c>
    </row>
    <row r="2209" spans="1:14" x14ac:dyDescent="0.25">
      <c r="A2209">
        <v>800185295</v>
      </c>
      <c r="B2209" t="s">
        <v>344</v>
      </c>
      <c r="D2209" t="s">
        <v>222</v>
      </c>
      <c r="E2209" t="s">
        <v>228</v>
      </c>
      <c r="F2209" t="s">
        <v>335</v>
      </c>
      <c r="G2209">
        <v>2015</v>
      </c>
      <c r="H2209" s="16">
        <v>42369</v>
      </c>
      <c r="I2209">
        <v>20160429</v>
      </c>
      <c r="J2209">
        <v>0</v>
      </c>
      <c r="K2209" t="s">
        <v>13</v>
      </c>
      <c r="L2209" s="21" t="str">
        <f>IFERROR(VLOOKUP(K2209,ORDEN_ERI!A:C,2,0),0)</f>
        <v>Ganancia (pérdida)</v>
      </c>
      <c r="M2209" s="21">
        <f>IFERROR(VLOOKUP(K2209,ORDEN_ERI!A:C,3,0),0)</f>
        <v>28</v>
      </c>
      <c r="N2209" s="1">
        <v>47465778</v>
      </c>
    </row>
    <row r="2210" spans="1:14" x14ac:dyDescent="0.25">
      <c r="A2210">
        <v>830023542</v>
      </c>
      <c r="B2210" t="s">
        <v>146</v>
      </c>
      <c r="D2210" t="s">
        <v>230</v>
      </c>
      <c r="E2210" t="s">
        <v>223</v>
      </c>
      <c r="F2210" t="s">
        <v>339</v>
      </c>
      <c r="G2210">
        <v>2015</v>
      </c>
      <c r="H2210" s="16">
        <v>42369</v>
      </c>
      <c r="I2210">
        <v>20160426</v>
      </c>
      <c r="J2210">
        <v>0</v>
      </c>
      <c r="K2210" t="s">
        <v>13</v>
      </c>
      <c r="L2210" s="21" t="str">
        <f>IFERROR(VLOOKUP(K2210,ORDEN_ERI!A:C,2,0),0)</f>
        <v>Ganancia (pérdida)</v>
      </c>
      <c r="M2210" s="21">
        <f>IFERROR(VLOOKUP(K2210,ORDEN_ERI!A:C,3,0),0)</f>
        <v>28</v>
      </c>
      <c r="N2210" s="1">
        <v>11861919</v>
      </c>
    </row>
    <row r="2211" spans="1:14" x14ac:dyDescent="0.25">
      <c r="A2211">
        <v>830058272</v>
      </c>
      <c r="B2211" t="s">
        <v>352</v>
      </c>
      <c r="D2211" t="s">
        <v>230</v>
      </c>
      <c r="E2211" t="s">
        <v>228</v>
      </c>
      <c r="F2211" t="s">
        <v>353</v>
      </c>
      <c r="G2211">
        <v>2015</v>
      </c>
      <c r="H2211" s="16">
        <v>42369</v>
      </c>
      <c r="I2211">
        <v>20160710</v>
      </c>
      <c r="J2211">
        <v>0</v>
      </c>
      <c r="K2211" t="s">
        <v>13</v>
      </c>
      <c r="L2211" s="21" t="str">
        <f>IFERROR(VLOOKUP(K2211,ORDEN_ERI!A:C,2,0),0)</f>
        <v>Ganancia (pérdida)</v>
      </c>
      <c r="M2211" s="21">
        <f>IFERROR(VLOOKUP(K2211,ORDEN_ERI!A:C,3,0),0)</f>
        <v>28</v>
      </c>
      <c r="N2211" s="1">
        <v>325449</v>
      </c>
    </row>
    <row r="2212" spans="1:14" x14ac:dyDescent="0.25">
      <c r="A2212">
        <v>830124992</v>
      </c>
      <c r="B2212" t="s">
        <v>357</v>
      </c>
      <c r="D2212" t="s">
        <v>230</v>
      </c>
      <c r="E2212" t="s">
        <v>228</v>
      </c>
      <c r="F2212" t="s">
        <v>358</v>
      </c>
      <c r="G2212">
        <v>2015</v>
      </c>
      <c r="H2212" s="16">
        <v>42369</v>
      </c>
      <c r="I2212">
        <v>20160429</v>
      </c>
      <c r="J2212">
        <v>0</v>
      </c>
      <c r="K2212" t="s">
        <v>13</v>
      </c>
      <c r="L2212" s="21" t="str">
        <f>IFERROR(VLOOKUP(K2212,ORDEN_ERI!A:C,2,0),0)</f>
        <v>Ganancia (pérdida)</v>
      </c>
      <c r="M2212" s="21">
        <f>IFERROR(VLOOKUP(K2212,ORDEN_ERI!A:C,3,0),0)</f>
        <v>28</v>
      </c>
      <c r="N2212" s="1">
        <v>1289860</v>
      </c>
    </row>
    <row r="2213" spans="1:14" x14ac:dyDescent="0.25">
      <c r="A2213">
        <v>860000656</v>
      </c>
      <c r="B2213" t="s">
        <v>221</v>
      </c>
      <c r="D2213" t="s">
        <v>222</v>
      </c>
      <c r="E2213" t="s">
        <v>223</v>
      </c>
      <c r="F2213" t="s">
        <v>224</v>
      </c>
      <c r="G2213">
        <v>2015</v>
      </c>
      <c r="H2213" s="16">
        <v>42369</v>
      </c>
      <c r="I2213">
        <v>20160426</v>
      </c>
      <c r="J2213">
        <v>0</v>
      </c>
      <c r="K2213" t="s">
        <v>13</v>
      </c>
      <c r="L2213" s="21" t="str">
        <f>IFERROR(VLOOKUP(K2213,ORDEN_ERI!A:C,2,0),0)</f>
        <v>Ganancia (pérdida)</v>
      </c>
      <c r="M2213" s="21">
        <f>IFERROR(VLOOKUP(K2213,ORDEN_ERI!A:C,3,0),0)</f>
        <v>28</v>
      </c>
      <c r="N2213" s="1">
        <v>13766598</v>
      </c>
    </row>
    <row r="2214" spans="1:14" x14ac:dyDescent="0.25">
      <c r="A2214">
        <v>860002837</v>
      </c>
      <c r="B2214" t="s">
        <v>227</v>
      </c>
      <c r="D2214" t="s">
        <v>222</v>
      </c>
      <c r="E2214" t="s">
        <v>228</v>
      </c>
      <c r="F2214" t="s">
        <v>224</v>
      </c>
      <c r="G2214">
        <v>2015</v>
      </c>
      <c r="H2214" s="16">
        <v>42369</v>
      </c>
      <c r="I2214">
        <v>20160426</v>
      </c>
      <c r="J2214">
        <v>0</v>
      </c>
      <c r="K2214" t="s">
        <v>13</v>
      </c>
      <c r="L2214" s="21" t="str">
        <f>IFERROR(VLOOKUP(K2214,ORDEN_ERI!A:C,2,0),0)</f>
        <v>Ganancia (pérdida)</v>
      </c>
      <c r="M2214" s="21">
        <f>IFERROR(VLOOKUP(K2214,ORDEN_ERI!A:C,3,0),0)</f>
        <v>28</v>
      </c>
      <c r="N2214" s="1">
        <v>-8638930</v>
      </c>
    </row>
    <row r="2215" spans="1:14" x14ac:dyDescent="0.25">
      <c r="A2215">
        <v>860035996</v>
      </c>
      <c r="B2215" t="s">
        <v>229</v>
      </c>
      <c r="D2215" t="s">
        <v>230</v>
      </c>
      <c r="E2215" t="s">
        <v>228</v>
      </c>
      <c r="F2215" t="s">
        <v>224</v>
      </c>
      <c r="G2215">
        <v>2015</v>
      </c>
      <c r="H2215" s="16">
        <v>42369</v>
      </c>
      <c r="I2215">
        <v>20160428</v>
      </c>
      <c r="J2215">
        <v>0</v>
      </c>
      <c r="K2215" t="s">
        <v>13</v>
      </c>
      <c r="L2215" s="21" t="str">
        <f>IFERROR(VLOOKUP(K2215,ORDEN_ERI!A:C,2,0),0)</f>
        <v>Ganancia (pérdida)</v>
      </c>
      <c r="M2215" s="21">
        <f>IFERROR(VLOOKUP(K2215,ORDEN_ERI!A:C,3,0),0)</f>
        <v>28</v>
      </c>
      <c r="N2215" s="1">
        <v>-875399</v>
      </c>
    </row>
    <row r="2216" spans="1:14" x14ac:dyDescent="0.25">
      <c r="A2216">
        <v>860058070</v>
      </c>
      <c r="B2216" t="s">
        <v>364</v>
      </c>
      <c r="D2216" t="s">
        <v>222</v>
      </c>
      <c r="E2216" t="s">
        <v>228</v>
      </c>
      <c r="F2216" t="s">
        <v>335</v>
      </c>
      <c r="G2216">
        <v>2015</v>
      </c>
      <c r="H2216" s="16">
        <v>42369</v>
      </c>
      <c r="I2216">
        <v>20160427</v>
      </c>
      <c r="J2216">
        <v>0</v>
      </c>
      <c r="K2216" t="s">
        <v>13</v>
      </c>
      <c r="L2216" s="21" t="str">
        <f>IFERROR(VLOOKUP(K2216,ORDEN_ERI!A:C,2,0),0)</f>
        <v>Ganancia (pérdida)</v>
      </c>
      <c r="M2216" s="21">
        <f>IFERROR(VLOOKUP(K2216,ORDEN_ERI!A:C,3,0),0)</f>
        <v>28</v>
      </c>
      <c r="N2216" s="1">
        <v>109843979</v>
      </c>
    </row>
    <row r="2217" spans="1:14" x14ac:dyDescent="0.25">
      <c r="A2217">
        <v>860059851</v>
      </c>
      <c r="B2217" t="s">
        <v>365</v>
      </c>
      <c r="D2217" t="s">
        <v>222</v>
      </c>
      <c r="E2217" t="s">
        <v>228</v>
      </c>
      <c r="F2217" t="s">
        <v>224</v>
      </c>
      <c r="G2217">
        <v>2015</v>
      </c>
      <c r="H2217" s="16">
        <v>42369</v>
      </c>
      <c r="I2217">
        <v>20160729</v>
      </c>
      <c r="J2217">
        <v>-1</v>
      </c>
      <c r="K2217" t="s">
        <v>13</v>
      </c>
      <c r="L2217" s="21" t="str">
        <f>IFERROR(VLOOKUP(K2217,ORDEN_ERI!A:C,2,0),0)</f>
        <v>Ganancia (pérdida)</v>
      </c>
      <c r="M2217" s="21">
        <f>IFERROR(VLOOKUP(K2217,ORDEN_ERI!A:C,3,0),0)</f>
        <v>28</v>
      </c>
      <c r="N2217" s="1">
        <v>4298879</v>
      </c>
    </row>
    <row r="2218" spans="1:14" x14ac:dyDescent="0.25">
      <c r="A2218">
        <v>860510628</v>
      </c>
      <c r="B2218" t="s">
        <v>373</v>
      </c>
      <c r="D2218" t="s">
        <v>230</v>
      </c>
      <c r="E2218" t="s">
        <v>228</v>
      </c>
      <c r="F2218" t="s">
        <v>353</v>
      </c>
      <c r="G2218">
        <v>2015</v>
      </c>
      <c r="H2218" s="16">
        <v>42369</v>
      </c>
      <c r="I2218">
        <v>20160729</v>
      </c>
      <c r="J2218">
        <v>-1</v>
      </c>
      <c r="K2218" t="s">
        <v>13</v>
      </c>
      <c r="L2218" s="21" t="str">
        <f>IFERROR(VLOOKUP(K2218,ORDEN_ERI!A:C,2,0),0)</f>
        <v>Ganancia (pérdida)</v>
      </c>
      <c r="M2218" s="21">
        <f>IFERROR(VLOOKUP(K2218,ORDEN_ERI!A:C,3,0),0)</f>
        <v>28</v>
      </c>
      <c r="N2218" s="1">
        <v>11142861</v>
      </c>
    </row>
    <row r="2219" spans="1:14" x14ac:dyDescent="0.25">
      <c r="A2219">
        <v>860515523</v>
      </c>
      <c r="B2219" t="s">
        <v>231</v>
      </c>
      <c r="D2219" t="s">
        <v>230</v>
      </c>
      <c r="E2219" t="s">
        <v>228</v>
      </c>
      <c r="F2219" t="s">
        <v>224</v>
      </c>
      <c r="G2219">
        <v>2015</v>
      </c>
      <c r="H2219" s="16">
        <v>42369</v>
      </c>
      <c r="I2219">
        <v>20160429</v>
      </c>
      <c r="J2219">
        <v>0</v>
      </c>
      <c r="K2219" t="s">
        <v>13</v>
      </c>
      <c r="L2219" s="21" t="str">
        <f>IFERROR(VLOOKUP(K2219,ORDEN_ERI!A:C,2,0),0)</f>
        <v>Ganancia (pérdida)</v>
      </c>
      <c r="M2219" s="21">
        <f>IFERROR(VLOOKUP(K2219,ORDEN_ERI!A:C,3,0),0)</f>
        <v>28</v>
      </c>
      <c r="N2219" s="1">
        <v>336433</v>
      </c>
    </row>
    <row r="2220" spans="1:14" x14ac:dyDescent="0.25">
      <c r="A2220">
        <v>890903035</v>
      </c>
      <c r="B2220" t="s">
        <v>369</v>
      </c>
      <c r="D2220" t="s">
        <v>230</v>
      </c>
      <c r="E2220" t="s">
        <v>228</v>
      </c>
      <c r="F2220" t="s">
        <v>339</v>
      </c>
      <c r="G2220">
        <v>2015</v>
      </c>
      <c r="H2220" s="16">
        <v>42369</v>
      </c>
      <c r="I2220">
        <v>20160426</v>
      </c>
      <c r="J2220">
        <v>0</v>
      </c>
      <c r="K2220" t="s">
        <v>13</v>
      </c>
      <c r="L2220" s="21" t="str">
        <f>IFERROR(VLOOKUP(K2220,ORDEN_ERI!A:C,2,0),0)</f>
        <v>Ganancia (pérdida)</v>
      </c>
      <c r="M2220" s="21">
        <f>IFERROR(VLOOKUP(K2220,ORDEN_ERI!A:C,3,0),0)</f>
        <v>28</v>
      </c>
      <c r="N2220" s="1">
        <v>44288942</v>
      </c>
    </row>
    <row r="2221" spans="1:14" x14ac:dyDescent="0.25">
      <c r="A2221">
        <v>890903055</v>
      </c>
      <c r="B2221" t="s">
        <v>232</v>
      </c>
      <c r="D2221" t="s">
        <v>222</v>
      </c>
      <c r="E2221" t="s">
        <v>223</v>
      </c>
      <c r="F2221" t="s">
        <v>224</v>
      </c>
      <c r="G2221">
        <v>2015</v>
      </c>
      <c r="H2221" s="16">
        <v>42369</v>
      </c>
      <c r="I2221">
        <v>20160729</v>
      </c>
      <c r="J2221">
        <v>-1</v>
      </c>
      <c r="K2221" t="s">
        <v>13</v>
      </c>
      <c r="L2221" s="21" t="str">
        <f>IFERROR(VLOOKUP(K2221,ORDEN_ERI!A:C,2,0),0)</f>
        <v>Ganancia (pérdida)</v>
      </c>
      <c r="M2221" s="21">
        <f>IFERROR(VLOOKUP(K2221,ORDEN_ERI!A:C,3,0),0)</f>
        <v>28</v>
      </c>
      <c r="N2221" s="1">
        <v>113606803</v>
      </c>
    </row>
    <row r="2222" spans="1:14" x14ac:dyDescent="0.25">
      <c r="A2222">
        <v>890905022</v>
      </c>
      <c r="B2222" t="s">
        <v>370</v>
      </c>
      <c r="D2222" t="s">
        <v>230</v>
      </c>
      <c r="E2222" t="s">
        <v>223</v>
      </c>
      <c r="F2222" t="s">
        <v>360</v>
      </c>
      <c r="G2222">
        <v>2015</v>
      </c>
      <c r="H2222" s="16">
        <v>42369</v>
      </c>
      <c r="I2222">
        <v>20160802</v>
      </c>
      <c r="J2222">
        <v>0</v>
      </c>
      <c r="K2222" t="s">
        <v>13</v>
      </c>
      <c r="L2222" s="21" t="str">
        <f>IFERROR(VLOOKUP(K2222,ORDEN_ERI!A:C,2,0),0)</f>
        <v>Ganancia (pérdida)</v>
      </c>
      <c r="M2222" s="21">
        <f>IFERROR(VLOOKUP(K2222,ORDEN_ERI!A:C,3,0),0)</f>
        <v>28</v>
      </c>
      <c r="N2222" s="1">
        <v>2729147</v>
      </c>
    </row>
    <row r="2223" spans="1:14" x14ac:dyDescent="0.25">
      <c r="A2223">
        <v>890908901</v>
      </c>
      <c r="B2223" t="s">
        <v>372</v>
      </c>
      <c r="D2223" t="s">
        <v>222</v>
      </c>
      <c r="E2223" t="s">
        <v>223</v>
      </c>
      <c r="F2223" t="s">
        <v>339</v>
      </c>
      <c r="G2223">
        <v>2015</v>
      </c>
      <c r="H2223" s="16">
        <v>42369</v>
      </c>
      <c r="I2223">
        <v>20160426</v>
      </c>
      <c r="J2223">
        <v>0</v>
      </c>
      <c r="K2223" t="s">
        <v>13</v>
      </c>
      <c r="L2223" s="21" t="str">
        <f>IFERROR(VLOOKUP(K2223,ORDEN_ERI!A:C,2,0),0)</f>
        <v>Ganancia (pérdida)</v>
      </c>
      <c r="M2223" s="21">
        <f>IFERROR(VLOOKUP(K2223,ORDEN_ERI!A:C,3,0),0)</f>
        <v>28</v>
      </c>
      <c r="N2223" s="1">
        <v>4536836</v>
      </c>
    </row>
    <row r="2224" spans="1:14" x14ac:dyDescent="0.25">
      <c r="A2224">
        <v>890939355</v>
      </c>
      <c r="B2224" t="s">
        <v>35</v>
      </c>
      <c r="D2224" t="s">
        <v>222</v>
      </c>
      <c r="E2224" t="s">
        <v>223</v>
      </c>
      <c r="F2224" t="s">
        <v>335</v>
      </c>
      <c r="G2224">
        <v>2015</v>
      </c>
      <c r="H2224" s="16">
        <v>42369</v>
      </c>
      <c r="I2224">
        <v>20160427</v>
      </c>
      <c r="J2224">
        <v>0</v>
      </c>
      <c r="K2224" t="s">
        <v>13</v>
      </c>
      <c r="L2224" s="21" t="str">
        <f>IFERROR(VLOOKUP(K2224,ORDEN_ERI!A:C,2,0),0)</f>
        <v>Ganancia (pérdida)</v>
      </c>
      <c r="M2224" s="21">
        <f>IFERROR(VLOOKUP(K2224,ORDEN_ERI!A:C,3,0),0)</f>
        <v>28</v>
      </c>
      <c r="N2224" s="1">
        <v>702403</v>
      </c>
    </row>
    <row r="2225" spans="1:14" x14ac:dyDescent="0.25">
      <c r="A2225">
        <v>900018975</v>
      </c>
      <c r="B2225" t="s">
        <v>376</v>
      </c>
      <c r="D2225" t="s">
        <v>230</v>
      </c>
      <c r="E2225" t="s">
        <v>299</v>
      </c>
      <c r="F2225" t="s">
        <v>333</v>
      </c>
      <c r="G2225">
        <v>2015</v>
      </c>
      <c r="H2225" s="16">
        <v>42369</v>
      </c>
      <c r="I2225">
        <v>20160428</v>
      </c>
      <c r="J2225">
        <v>0</v>
      </c>
      <c r="K2225" t="s">
        <v>13</v>
      </c>
      <c r="L2225" s="21" t="str">
        <f>IFERROR(VLOOKUP(K2225,ORDEN_ERI!A:C,2,0),0)</f>
        <v>Ganancia (pérdida)</v>
      </c>
      <c r="M2225" s="21">
        <f>IFERROR(VLOOKUP(K2225,ORDEN_ERI!A:C,3,0),0)</f>
        <v>28</v>
      </c>
      <c r="N2225" s="1">
        <v>11988815</v>
      </c>
    </row>
    <row r="2226" spans="1:14" x14ac:dyDescent="0.25">
      <c r="A2226">
        <v>900190385</v>
      </c>
      <c r="B2226" t="s">
        <v>380</v>
      </c>
      <c r="D2226" t="s">
        <v>230</v>
      </c>
      <c r="E2226" t="s">
        <v>351</v>
      </c>
      <c r="F2226" t="s">
        <v>339</v>
      </c>
      <c r="G2226">
        <v>2015</v>
      </c>
      <c r="H2226" s="16">
        <v>42369</v>
      </c>
      <c r="I2226">
        <v>20160429</v>
      </c>
      <c r="J2226">
        <v>0</v>
      </c>
      <c r="K2226" t="s">
        <v>13</v>
      </c>
      <c r="L2226" s="21" t="str">
        <f>IFERROR(VLOOKUP(K2226,ORDEN_ERI!A:C,2,0),0)</f>
        <v>Ganancia (pérdida)</v>
      </c>
      <c r="M2226" s="21">
        <f>IFERROR(VLOOKUP(K2226,ORDEN_ERI!A:C,3,0),0)</f>
        <v>28</v>
      </c>
      <c r="N2226" s="1">
        <v>-33079022</v>
      </c>
    </row>
    <row r="2227" spans="1:14" x14ac:dyDescent="0.25">
      <c r="A2227">
        <v>900192242</v>
      </c>
      <c r="B2227" t="s">
        <v>381</v>
      </c>
      <c r="D2227" t="s">
        <v>222</v>
      </c>
      <c r="E2227" t="s">
        <v>228</v>
      </c>
      <c r="F2227" t="s">
        <v>333</v>
      </c>
      <c r="G2227" t="s">
        <v>398</v>
      </c>
      <c r="H2227" s="16">
        <v>42185</v>
      </c>
      <c r="I2227">
        <v>20160428</v>
      </c>
      <c r="J2227">
        <v>0</v>
      </c>
      <c r="K2227" t="s">
        <v>13</v>
      </c>
      <c r="L2227" s="21" t="str">
        <f>IFERROR(VLOOKUP(K2227,ORDEN_ERI!A:C,2,0),0)</f>
        <v>Ganancia (pérdida)</v>
      </c>
      <c r="M2227" s="21">
        <f>IFERROR(VLOOKUP(K2227,ORDEN_ERI!A:C,3,0),0)</f>
        <v>28</v>
      </c>
      <c r="N2227" s="1">
        <v>17085315</v>
      </c>
    </row>
    <row r="2228" spans="1:14" x14ac:dyDescent="0.25">
      <c r="A2228">
        <v>900192242</v>
      </c>
      <c r="B2228" t="s">
        <v>381</v>
      </c>
      <c r="D2228" t="s">
        <v>222</v>
      </c>
      <c r="E2228" t="s">
        <v>228</v>
      </c>
      <c r="F2228" t="s">
        <v>333</v>
      </c>
      <c r="G2228" t="s">
        <v>399</v>
      </c>
      <c r="H2228" s="16">
        <v>42369</v>
      </c>
      <c r="I2228">
        <v>20160427</v>
      </c>
      <c r="J2228">
        <v>0</v>
      </c>
      <c r="K2228" t="s">
        <v>13</v>
      </c>
      <c r="L2228" s="21" t="str">
        <f>IFERROR(VLOOKUP(K2228,ORDEN_ERI!A:C,2,0),0)</f>
        <v>Ganancia (pérdida)</v>
      </c>
      <c r="M2228" s="21">
        <f>IFERROR(VLOOKUP(K2228,ORDEN_ERI!A:C,3,0),0)</f>
        <v>28</v>
      </c>
      <c r="N2228" s="1">
        <v>23974367</v>
      </c>
    </row>
    <row r="2229" spans="1:14" x14ac:dyDescent="0.25">
      <c r="A2229">
        <v>900205547</v>
      </c>
      <c r="B2229" t="s">
        <v>233</v>
      </c>
      <c r="D2229" t="s">
        <v>230</v>
      </c>
      <c r="E2229" t="s">
        <v>228</v>
      </c>
      <c r="F2229" t="s">
        <v>224</v>
      </c>
      <c r="G2229">
        <v>2015</v>
      </c>
      <c r="H2229" s="16">
        <v>42369</v>
      </c>
      <c r="I2229">
        <v>20160710</v>
      </c>
      <c r="J2229">
        <v>0</v>
      </c>
      <c r="K2229" t="s">
        <v>13</v>
      </c>
      <c r="L2229" s="21" t="str">
        <f>IFERROR(VLOOKUP(K2229,ORDEN_ERI!A:C,2,0),0)</f>
        <v>Ganancia (pérdida)</v>
      </c>
      <c r="M2229" s="21">
        <f>IFERROR(VLOOKUP(K2229,ORDEN_ERI!A:C,3,0),0)</f>
        <v>28</v>
      </c>
      <c r="N2229" s="1">
        <v>-1015551</v>
      </c>
    </row>
    <row r="2230" spans="1:14" x14ac:dyDescent="0.25">
      <c r="A2230">
        <v>900378893</v>
      </c>
      <c r="B2230" t="s">
        <v>386</v>
      </c>
      <c r="D2230" t="s">
        <v>230</v>
      </c>
      <c r="E2230" t="s">
        <v>228</v>
      </c>
      <c r="F2230" t="s">
        <v>335</v>
      </c>
      <c r="G2230">
        <v>2015</v>
      </c>
      <c r="H2230" s="16">
        <v>42369</v>
      </c>
      <c r="I2230">
        <v>20160729</v>
      </c>
      <c r="J2230">
        <v>-1</v>
      </c>
      <c r="K2230" t="s">
        <v>13</v>
      </c>
      <c r="L2230" s="21" t="str">
        <f>IFERROR(VLOOKUP(K2230,ORDEN_ERI!A:C,2,0),0)</f>
        <v>Ganancia (pérdida)</v>
      </c>
      <c r="M2230" s="21">
        <f>IFERROR(VLOOKUP(K2230,ORDEN_ERI!A:C,3,0),0)</f>
        <v>28</v>
      </c>
      <c r="N2230" s="1">
        <v>6376414</v>
      </c>
    </row>
    <row r="2231" spans="1:14" x14ac:dyDescent="0.25">
      <c r="A2231">
        <v>900390238</v>
      </c>
      <c r="B2231" t="s">
        <v>177</v>
      </c>
      <c r="D2231" t="s">
        <v>230</v>
      </c>
      <c r="E2231" t="s">
        <v>228</v>
      </c>
      <c r="F2231" t="s">
        <v>333</v>
      </c>
      <c r="G2231" t="s">
        <v>398</v>
      </c>
      <c r="H2231" s="16">
        <v>42185</v>
      </c>
      <c r="I2231">
        <v>20160421</v>
      </c>
      <c r="J2231">
        <v>0</v>
      </c>
      <c r="K2231" t="s">
        <v>13</v>
      </c>
      <c r="L2231" s="21" t="str">
        <f>IFERROR(VLOOKUP(K2231,ORDEN_ERI!A:C,2,0),0)</f>
        <v>Ganancia (pérdida)</v>
      </c>
      <c r="M2231" s="21">
        <f>IFERROR(VLOOKUP(K2231,ORDEN_ERI!A:C,3,0),0)</f>
        <v>28</v>
      </c>
      <c r="N2231" s="1">
        <v>20539222</v>
      </c>
    </row>
    <row r="2232" spans="1:14" x14ac:dyDescent="0.25">
      <c r="A2232">
        <v>900390238</v>
      </c>
      <c r="B2232" t="s">
        <v>177</v>
      </c>
      <c r="D2232" t="s">
        <v>230</v>
      </c>
      <c r="E2232" t="s">
        <v>228</v>
      </c>
      <c r="F2232" t="s">
        <v>333</v>
      </c>
      <c r="G2232" t="s">
        <v>399</v>
      </c>
      <c r="H2232" s="16">
        <v>42369</v>
      </c>
      <c r="I2232">
        <v>20160421</v>
      </c>
      <c r="J2232">
        <v>0</v>
      </c>
      <c r="K2232" t="s">
        <v>13</v>
      </c>
      <c r="L2232" s="21" t="str">
        <f>IFERROR(VLOOKUP(K2232,ORDEN_ERI!A:C,2,0),0)</f>
        <v>Ganancia (pérdida)</v>
      </c>
      <c r="M2232" s="21">
        <f>IFERROR(VLOOKUP(K2232,ORDEN_ERI!A:C,3,0),0)</f>
        <v>28</v>
      </c>
      <c r="N2232" s="1">
        <v>23213661</v>
      </c>
    </row>
    <row r="2233" spans="1:14" x14ac:dyDescent="0.25">
      <c r="A2233">
        <v>900797732</v>
      </c>
      <c r="B2233" t="s">
        <v>181</v>
      </c>
      <c r="D2233" t="s">
        <v>230</v>
      </c>
      <c r="E2233" t="s">
        <v>228</v>
      </c>
      <c r="F2233" t="s">
        <v>360</v>
      </c>
      <c r="G2233">
        <v>2015</v>
      </c>
      <c r="H2233" s="16">
        <v>42369</v>
      </c>
      <c r="I2233">
        <v>20160710</v>
      </c>
      <c r="J2233">
        <v>-1</v>
      </c>
      <c r="K2233" t="s">
        <v>13</v>
      </c>
      <c r="L2233" s="21" t="str">
        <f>IFERROR(VLOOKUP(K2233,ORDEN_ERI!A:C,2,0),0)</f>
        <v>Ganancia (pérdida)</v>
      </c>
      <c r="M2233" s="21">
        <f>IFERROR(VLOOKUP(K2233,ORDEN_ERI!A:C,3,0),0)</f>
        <v>28</v>
      </c>
      <c r="N2233" s="1">
        <v>-3102365</v>
      </c>
    </row>
    <row r="2234" spans="1:14" x14ac:dyDescent="0.25">
      <c r="A2234">
        <v>800014246</v>
      </c>
      <c r="B2234" t="s">
        <v>332</v>
      </c>
      <c r="D2234" t="s">
        <v>291</v>
      </c>
      <c r="E2234" t="s">
        <v>223</v>
      </c>
      <c r="F2234" t="s">
        <v>333</v>
      </c>
      <c r="G2234">
        <v>2016</v>
      </c>
      <c r="H2234" s="16">
        <v>42735</v>
      </c>
      <c r="I2234">
        <v>20170518</v>
      </c>
      <c r="J2234">
        <v>0</v>
      </c>
      <c r="K2234" t="s">
        <v>1</v>
      </c>
      <c r="L2234" s="21" t="str">
        <f>IFERROR(VLOOKUP(K2234,ORDEN_ERI!A:C,2,0),0)</f>
        <v>Ingresos de actividades ordinarias</v>
      </c>
      <c r="M2234" s="21">
        <f>IFERROR(VLOOKUP(K2234,ORDEN_ERI!A:C,3,0),0)</f>
        <v>1</v>
      </c>
      <c r="N2234" s="1">
        <v>198973235</v>
      </c>
    </row>
    <row r="2235" spans="1:14" x14ac:dyDescent="0.25">
      <c r="A2235">
        <v>800028455</v>
      </c>
      <c r="B2235" t="s">
        <v>0</v>
      </c>
      <c r="D2235" t="s">
        <v>291</v>
      </c>
      <c r="E2235" t="s">
        <v>228</v>
      </c>
      <c r="F2235" t="s">
        <v>224</v>
      </c>
      <c r="G2235">
        <v>2016</v>
      </c>
      <c r="H2235" s="16">
        <v>42735</v>
      </c>
      <c r="I2235">
        <v>20170503</v>
      </c>
      <c r="J2235">
        <v>0</v>
      </c>
      <c r="K2235" t="s">
        <v>1</v>
      </c>
      <c r="L2235" s="21" t="str">
        <f>IFERROR(VLOOKUP(K2235,ORDEN_ERI!A:C,2,0),0)</f>
        <v>Ingresos de actividades ordinarias</v>
      </c>
      <c r="M2235" s="21">
        <f>IFERROR(VLOOKUP(K2235,ORDEN_ERI!A:C,3,0),0)</f>
        <v>1</v>
      </c>
      <c r="N2235" s="1">
        <v>10797941</v>
      </c>
    </row>
    <row r="2236" spans="1:14" x14ac:dyDescent="0.25">
      <c r="A2236">
        <v>800093117</v>
      </c>
      <c r="B2236" t="s">
        <v>334</v>
      </c>
      <c r="D2236" t="s">
        <v>222</v>
      </c>
      <c r="E2236" t="s">
        <v>223</v>
      </c>
      <c r="F2236" t="s">
        <v>335</v>
      </c>
      <c r="G2236">
        <v>2016</v>
      </c>
      <c r="H2236" s="16">
        <v>42735</v>
      </c>
      <c r="I2236">
        <v>20170328</v>
      </c>
      <c r="J2236">
        <v>0</v>
      </c>
      <c r="K2236" t="s">
        <v>1</v>
      </c>
      <c r="L2236" s="21" t="str">
        <f>IFERROR(VLOOKUP(K2236,ORDEN_ERI!A:C,2,0),0)</f>
        <v>Ingresos de actividades ordinarias</v>
      </c>
      <c r="M2236" s="21">
        <f>IFERROR(VLOOKUP(K2236,ORDEN_ERI!A:C,3,0),0)</f>
        <v>1</v>
      </c>
      <c r="N2236" s="1">
        <v>305922010</v>
      </c>
    </row>
    <row r="2237" spans="1:14" x14ac:dyDescent="0.25">
      <c r="A2237">
        <v>800094968</v>
      </c>
      <c r="B2237" t="s">
        <v>336</v>
      </c>
      <c r="D2237" t="s">
        <v>222</v>
      </c>
      <c r="E2237" t="s">
        <v>337</v>
      </c>
      <c r="F2237" t="s">
        <v>335</v>
      </c>
      <c r="G2237">
        <v>2016</v>
      </c>
      <c r="H2237" s="16">
        <v>42735</v>
      </c>
      <c r="I2237">
        <v>20170403</v>
      </c>
      <c r="J2237">
        <v>0</v>
      </c>
      <c r="K2237" t="s">
        <v>1</v>
      </c>
      <c r="L2237" s="21" t="str">
        <f>IFERROR(VLOOKUP(K2237,ORDEN_ERI!A:C,2,0),0)</f>
        <v>Ingresos de actividades ordinarias</v>
      </c>
      <c r="M2237" s="21">
        <f>IFERROR(VLOOKUP(K2237,ORDEN_ERI!A:C,3,0),0)</f>
        <v>1</v>
      </c>
      <c r="N2237" s="1">
        <v>292941988</v>
      </c>
    </row>
    <row r="2238" spans="1:14" x14ac:dyDescent="0.25">
      <c r="A2238">
        <v>800095951</v>
      </c>
      <c r="B2238" t="s">
        <v>338</v>
      </c>
      <c r="D2238" t="s">
        <v>291</v>
      </c>
      <c r="E2238" t="s">
        <v>228</v>
      </c>
      <c r="F2238" t="s">
        <v>339</v>
      </c>
      <c r="G2238">
        <v>2016</v>
      </c>
      <c r="H2238" s="16">
        <v>42735</v>
      </c>
      <c r="I2238">
        <v>20170505</v>
      </c>
      <c r="J2238">
        <v>0</v>
      </c>
      <c r="K2238" t="s">
        <v>1</v>
      </c>
      <c r="L2238" s="21" t="str">
        <f>IFERROR(VLOOKUP(K2238,ORDEN_ERI!A:C,2,0),0)</f>
        <v>Ingresos de actividades ordinarias</v>
      </c>
      <c r="M2238" s="21">
        <f>IFERROR(VLOOKUP(K2238,ORDEN_ERI!A:C,3,0),0)</f>
        <v>1</v>
      </c>
      <c r="N2238" s="1">
        <v>21492705</v>
      </c>
    </row>
    <row r="2239" spans="1:14" x14ac:dyDescent="0.25">
      <c r="A2239">
        <v>800140959</v>
      </c>
      <c r="B2239" t="s">
        <v>340</v>
      </c>
      <c r="D2239" t="s">
        <v>291</v>
      </c>
      <c r="E2239" t="s">
        <v>228</v>
      </c>
      <c r="F2239" t="s">
        <v>339</v>
      </c>
      <c r="G2239">
        <v>2016</v>
      </c>
      <c r="H2239" s="16">
        <v>42735</v>
      </c>
      <c r="I2239">
        <v>20170503</v>
      </c>
      <c r="J2239">
        <v>0</v>
      </c>
      <c r="K2239" t="s">
        <v>1</v>
      </c>
      <c r="L2239" s="21" t="str">
        <f>IFERROR(VLOOKUP(K2239,ORDEN_ERI!A:C,2,0),0)</f>
        <v>Ingresos de actividades ordinarias</v>
      </c>
      <c r="M2239" s="21">
        <f>IFERROR(VLOOKUP(K2239,ORDEN_ERI!A:C,3,0),0)</f>
        <v>1</v>
      </c>
      <c r="N2239" s="1">
        <v>41317259</v>
      </c>
    </row>
    <row r="2240" spans="1:14" x14ac:dyDescent="0.25">
      <c r="A2240">
        <v>800173155</v>
      </c>
      <c r="B2240" t="s">
        <v>341</v>
      </c>
      <c r="D2240" t="s">
        <v>222</v>
      </c>
      <c r="E2240" t="s">
        <v>228</v>
      </c>
      <c r="F2240" t="s">
        <v>335</v>
      </c>
      <c r="G2240">
        <v>2016</v>
      </c>
      <c r="H2240" s="16">
        <v>42735</v>
      </c>
      <c r="I2240">
        <v>20170403</v>
      </c>
      <c r="J2240">
        <v>0</v>
      </c>
      <c r="K2240" t="s">
        <v>1</v>
      </c>
      <c r="L2240" s="21" t="str">
        <f>IFERROR(VLOOKUP(K2240,ORDEN_ERI!A:C,2,0),0)</f>
        <v>Ingresos de actividades ordinarias</v>
      </c>
      <c r="M2240" s="21">
        <f>IFERROR(VLOOKUP(K2240,ORDEN_ERI!A:C,3,0),0)</f>
        <v>1</v>
      </c>
      <c r="N2240" s="1">
        <v>244544592</v>
      </c>
    </row>
    <row r="2241" spans="1:14" x14ac:dyDescent="0.25">
      <c r="A2241">
        <v>800182330</v>
      </c>
      <c r="B2241" t="s">
        <v>342</v>
      </c>
      <c r="D2241" t="s">
        <v>291</v>
      </c>
      <c r="E2241" t="s">
        <v>343</v>
      </c>
      <c r="F2241" t="s">
        <v>333</v>
      </c>
      <c r="G2241">
        <v>2016</v>
      </c>
      <c r="H2241" s="16">
        <v>42735</v>
      </c>
      <c r="I2241">
        <v>20170424</v>
      </c>
      <c r="J2241">
        <v>0</v>
      </c>
      <c r="K2241" t="s">
        <v>1</v>
      </c>
      <c r="L2241" s="21" t="str">
        <f>IFERROR(VLOOKUP(K2241,ORDEN_ERI!A:C,2,0),0)</f>
        <v>Ingresos de actividades ordinarias</v>
      </c>
      <c r="M2241" s="21">
        <f>IFERROR(VLOOKUP(K2241,ORDEN_ERI!A:C,3,0),0)</f>
        <v>1</v>
      </c>
      <c r="N2241" s="1">
        <v>222048316</v>
      </c>
    </row>
    <row r="2242" spans="1:14" x14ac:dyDescent="0.25">
      <c r="A2242">
        <v>800185295</v>
      </c>
      <c r="B2242" t="s">
        <v>344</v>
      </c>
      <c r="D2242" t="s">
        <v>222</v>
      </c>
      <c r="E2242" t="s">
        <v>228</v>
      </c>
      <c r="F2242" t="s">
        <v>335</v>
      </c>
      <c r="G2242">
        <v>2016</v>
      </c>
      <c r="H2242" s="16">
        <v>42735</v>
      </c>
      <c r="I2242">
        <v>20170407</v>
      </c>
      <c r="J2242">
        <v>0</v>
      </c>
      <c r="K2242" t="s">
        <v>1</v>
      </c>
      <c r="L2242" s="21" t="str">
        <f>IFERROR(VLOOKUP(K2242,ORDEN_ERI!A:C,2,0),0)</f>
        <v>Ingresos de actividades ordinarias</v>
      </c>
      <c r="M2242" s="21">
        <f>IFERROR(VLOOKUP(K2242,ORDEN_ERI!A:C,3,0),0)</f>
        <v>1</v>
      </c>
      <c r="N2242" s="1">
        <v>939657832</v>
      </c>
    </row>
    <row r="2243" spans="1:14" x14ac:dyDescent="0.25">
      <c r="A2243">
        <v>800200598</v>
      </c>
      <c r="B2243" t="s">
        <v>345</v>
      </c>
      <c r="D2243" t="s">
        <v>230</v>
      </c>
      <c r="E2243" t="s">
        <v>228</v>
      </c>
      <c r="F2243" t="s">
        <v>335</v>
      </c>
      <c r="G2243">
        <v>2016</v>
      </c>
      <c r="H2243" s="16">
        <v>42735</v>
      </c>
      <c r="I2243">
        <v>20170509</v>
      </c>
      <c r="J2243">
        <v>0</v>
      </c>
      <c r="K2243" t="s">
        <v>1</v>
      </c>
      <c r="L2243" s="21" t="str">
        <f>IFERROR(VLOOKUP(K2243,ORDEN_ERI!A:C,2,0),0)</f>
        <v>Ingresos de actividades ordinarias</v>
      </c>
      <c r="M2243" s="21">
        <f>IFERROR(VLOOKUP(K2243,ORDEN_ERI!A:C,3,0),0)</f>
        <v>1</v>
      </c>
      <c r="N2243" s="1">
        <v>248359290</v>
      </c>
    </row>
    <row r="2244" spans="1:14" x14ac:dyDescent="0.25">
      <c r="A2244">
        <v>800208146</v>
      </c>
      <c r="B2244" t="s">
        <v>346</v>
      </c>
      <c r="D2244" t="s">
        <v>294</v>
      </c>
      <c r="E2244" t="s">
        <v>228</v>
      </c>
      <c r="F2244" t="s">
        <v>347</v>
      </c>
      <c r="G2244">
        <v>2016</v>
      </c>
      <c r="H2244" s="16">
        <v>42735</v>
      </c>
      <c r="I2244">
        <v>20170428</v>
      </c>
      <c r="J2244">
        <v>0</v>
      </c>
      <c r="K2244" t="s">
        <v>1</v>
      </c>
      <c r="L2244" s="21" t="str">
        <f>IFERROR(VLOOKUP(K2244,ORDEN_ERI!A:C,2,0),0)</f>
        <v>Ingresos de actividades ordinarias</v>
      </c>
      <c r="M2244" s="21">
        <f>IFERROR(VLOOKUP(K2244,ORDEN_ERI!A:C,3,0),0)</f>
        <v>1</v>
      </c>
      <c r="N2244" s="1">
        <v>98611697</v>
      </c>
    </row>
    <row r="2245" spans="1:14" x14ac:dyDescent="0.25">
      <c r="A2245">
        <v>800233881</v>
      </c>
      <c r="B2245" t="s">
        <v>161</v>
      </c>
      <c r="D2245" t="s">
        <v>222</v>
      </c>
      <c r="E2245" t="s">
        <v>223</v>
      </c>
      <c r="F2245" t="s">
        <v>333</v>
      </c>
      <c r="G2245">
        <v>2016</v>
      </c>
      <c r="H2245" s="16">
        <v>42735</v>
      </c>
      <c r="I2245">
        <v>20170406</v>
      </c>
      <c r="J2245">
        <v>0</v>
      </c>
      <c r="K2245" t="s">
        <v>1</v>
      </c>
      <c r="L2245" s="21" t="str">
        <f>IFERROR(VLOOKUP(K2245,ORDEN_ERI!A:C,2,0),0)</f>
        <v>Ingresos de actividades ordinarias</v>
      </c>
      <c r="M2245" s="21">
        <f>IFERROR(VLOOKUP(K2245,ORDEN_ERI!A:C,3,0),0)</f>
        <v>1</v>
      </c>
      <c r="N2245" s="1">
        <v>287662536</v>
      </c>
    </row>
    <row r="2246" spans="1:14" x14ac:dyDescent="0.25">
      <c r="A2246">
        <v>800240724</v>
      </c>
      <c r="B2246" t="s">
        <v>348</v>
      </c>
      <c r="D2246" t="s">
        <v>230</v>
      </c>
      <c r="E2246" t="s">
        <v>228</v>
      </c>
      <c r="F2246" t="s">
        <v>335</v>
      </c>
      <c r="G2246">
        <v>2016</v>
      </c>
      <c r="H2246" s="16">
        <v>42735</v>
      </c>
      <c r="I2246">
        <v>20170330</v>
      </c>
      <c r="J2246">
        <v>0</v>
      </c>
      <c r="K2246" t="s">
        <v>1</v>
      </c>
      <c r="L2246" s="21" t="str">
        <f>IFERROR(VLOOKUP(K2246,ORDEN_ERI!A:C,2,0),0)</f>
        <v>Ingresos de actividades ordinarias</v>
      </c>
      <c r="M2246" s="21">
        <f>IFERROR(VLOOKUP(K2246,ORDEN_ERI!A:C,3,0),0)</f>
        <v>1</v>
      </c>
      <c r="N2246" s="1">
        <v>199973688</v>
      </c>
    </row>
    <row r="2247" spans="1:14" x14ac:dyDescent="0.25">
      <c r="A2247">
        <v>811032292</v>
      </c>
      <c r="B2247" t="s">
        <v>349</v>
      </c>
      <c r="D2247" t="s">
        <v>222</v>
      </c>
      <c r="E2247" t="s">
        <v>223</v>
      </c>
      <c r="F2247" t="s">
        <v>335</v>
      </c>
      <c r="G2247">
        <v>2016</v>
      </c>
      <c r="H2247" s="16">
        <v>42735</v>
      </c>
      <c r="I2247">
        <v>20170404</v>
      </c>
      <c r="J2247">
        <v>0</v>
      </c>
      <c r="K2247" t="s">
        <v>1</v>
      </c>
      <c r="L2247" s="21" t="str">
        <f>IFERROR(VLOOKUP(K2247,ORDEN_ERI!A:C,2,0),0)</f>
        <v>Ingresos de actividades ordinarias</v>
      </c>
      <c r="M2247" s="21">
        <f>IFERROR(VLOOKUP(K2247,ORDEN_ERI!A:C,3,0),0)</f>
        <v>1</v>
      </c>
      <c r="N2247" s="1">
        <v>244169715</v>
      </c>
    </row>
    <row r="2248" spans="1:14" x14ac:dyDescent="0.25">
      <c r="A2248">
        <v>830023542</v>
      </c>
      <c r="B2248" t="s">
        <v>146</v>
      </c>
      <c r="D2248" t="s">
        <v>230</v>
      </c>
      <c r="E2248" t="s">
        <v>223</v>
      </c>
      <c r="F2248" t="s">
        <v>339</v>
      </c>
      <c r="G2248">
        <v>2016</v>
      </c>
      <c r="H2248" s="16">
        <v>42735</v>
      </c>
      <c r="I2248">
        <v>20170328</v>
      </c>
      <c r="J2248">
        <v>0</v>
      </c>
      <c r="K2248" t="s">
        <v>1</v>
      </c>
      <c r="L2248" s="21" t="str">
        <f>IFERROR(VLOOKUP(K2248,ORDEN_ERI!A:C,2,0),0)</f>
        <v>Ingresos de actividades ordinarias</v>
      </c>
      <c r="M2248" s="21">
        <f>IFERROR(VLOOKUP(K2248,ORDEN_ERI!A:C,3,0),0)</f>
        <v>1</v>
      </c>
      <c r="N2248" s="1">
        <v>396078392</v>
      </c>
    </row>
    <row r="2249" spans="1:14" x14ac:dyDescent="0.25">
      <c r="A2249">
        <v>830058272</v>
      </c>
      <c r="B2249" t="s">
        <v>352</v>
      </c>
      <c r="D2249" t="s">
        <v>222</v>
      </c>
      <c r="E2249" t="s">
        <v>228</v>
      </c>
      <c r="F2249" t="s">
        <v>353</v>
      </c>
      <c r="G2249">
        <v>2016</v>
      </c>
      <c r="H2249" s="16">
        <v>42735</v>
      </c>
      <c r="I2249">
        <v>20170405</v>
      </c>
      <c r="J2249">
        <v>0</v>
      </c>
      <c r="K2249" t="s">
        <v>1</v>
      </c>
      <c r="L2249" s="21" t="str">
        <f>IFERROR(VLOOKUP(K2249,ORDEN_ERI!A:C,2,0),0)</f>
        <v>Ingresos de actividades ordinarias</v>
      </c>
      <c r="M2249" s="21">
        <f>IFERROR(VLOOKUP(K2249,ORDEN_ERI!A:C,3,0),0)</f>
        <v>1</v>
      </c>
      <c r="N2249" s="1">
        <v>184768446</v>
      </c>
    </row>
    <row r="2250" spans="1:14" x14ac:dyDescent="0.25">
      <c r="A2250">
        <v>830094920</v>
      </c>
      <c r="B2250" t="s">
        <v>350</v>
      </c>
      <c r="D2250" t="s">
        <v>222</v>
      </c>
      <c r="E2250" t="s">
        <v>351</v>
      </c>
      <c r="F2250" t="s">
        <v>339</v>
      </c>
      <c r="G2250">
        <v>2016</v>
      </c>
      <c r="H2250" s="16">
        <v>42735</v>
      </c>
      <c r="I2250">
        <v>20171004</v>
      </c>
      <c r="J2250">
        <v>0</v>
      </c>
      <c r="K2250" t="s">
        <v>1</v>
      </c>
      <c r="L2250" s="21" t="str">
        <f>IFERROR(VLOOKUP(K2250,ORDEN_ERI!A:C,2,0),0)</f>
        <v>Ingresos de actividades ordinarias</v>
      </c>
      <c r="M2250" s="21">
        <f>IFERROR(VLOOKUP(K2250,ORDEN_ERI!A:C,3,0),0)</f>
        <v>1</v>
      </c>
      <c r="N2250" s="1">
        <v>276456822</v>
      </c>
    </row>
    <row r="2251" spans="1:14" x14ac:dyDescent="0.25">
      <c r="A2251">
        <v>830097620</v>
      </c>
      <c r="B2251" t="s">
        <v>290</v>
      </c>
      <c r="D2251" t="s">
        <v>291</v>
      </c>
      <c r="E2251" t="s">
        <v>228</v>
      </c>
      <c r="F2251" t="s">
        <v>224</v>
      </c>
      <c r="G2251">
        <v>2016</v>
      </c>
      <c r="H2251" s="16">
        <v>42735</v>
      </c>
      <c r="I2251">
        <v>20170420</v>
      </c>
      <c r="J2251">
        <v>0</v>
      </c>
      <c r="K2251" t="s">
        <v>1</v>
      </c>
      <c r="L2251" s="21" t="str">
        <f>IFERROR(VLOOKUP(K2251,ORDEN_ERI!A:C,2,0),0)</f>
        <v>Ingresos de actividades ordinarias</v>
      </c>
      <c r="M2251" s="21">
        <f>IFERROR(VLOOKUP(K2251,ORDEN_ERI!A:C,3,0),0)</f>
        <v>1</v>
      </c>
      <c r="N2251" s="1">
        <v>6980776</v>
      </c>
    </row>
    <row r="2252" spans="1:14" x14ac:dyDescent="0.25">
      <c r="A2252">
        <v>830116629</v>
      </c>
      <c r="B2252" t="s">
        <v>354</v>
      </c>
      <c r="D2252" t="s">
        <v>291</v>
      </c>
      <c r="E2252" t="s">
        <v>228</v>
      </c>
      <c r="F2252" t="s">
        <v>355</v>
      </c>
      <c r="G2252">
        <v>2016</v>
      </c>
      <c r="H2252" s="16">
        <v>42735</v>
      </c>
      <c r="I2252">
        <v>20170424</v>
      </c>
      <c r="J2252">
        <v>0</v>
      </c>
      <c r="K2252" t="s">
        <v>1</v>
      </c>
      <c r="L2252" s="21" t="str">
        <f>IFERROR(VLOOKUP(K2252,ORDEN_ERI!A:C,2,0),0)</f>
        <v>Ingresos de actividades ordinarias</v>
      </c>
      <c r="M2252" s="21">
        <f>IFERROR(VLOOKUP(K2252,ORDEN_ERI!A:C,3,0),0)</f>
        <v>1</v>
      </c>
      <c r="N2252" s="1">
        <v>1113882</v>
      </c>
    </row>
    <row r="2253" spans="1:14" x14ac:dyDescent="0.25">
      <c r="A2253">
        <v>830124992</v>
      </c>
      <c r="B2253" t="s">
        <v>357</v>
      </c>
      <c r="D2253" t="s">
        <v>222</v>
      </c>
      <c r="E2253" t="s">
        <v>228</v>
      </c>
      <c r="F2253" t="s">
        <v>358</v>
      </c>
      <c r="G2253">
        <v>2016</v>
      </c>
      <c r="H2253" s="16">
        <v>42735</v>
      </c>
      <c r="I2253">
        <v>20170406</v>
      </c>
      <c r="J2253">
        <v>0</v>
      </c>
      <c r="K2253" t="s">
        <v>1</v>
      </c>
      <c r="L2253" s="21" t="str">
        <f>IFERROR(VLOOKUP(K2253,ORDEN_ERI!A:C,2,0),0)</f>
        <v>Ingresos de actividades ordinarias</v>
      </c>
      <c r="M2253" s="21">
        <f>IFERROR(VLOOKUP(K2253,ORDEN_ERI!A:C,3,0),0)</f>
        <v>1</v>
      </c>
      <c r="N2253" s="1">
        <v>2315516</v>
      </c>
    </row>
    <row r="2254" spans="1:14" x14ac:dyDescent="0.25">
      <c r="A2254">
        <v>860000656</v>
      </c>
      <c r="B2254" t="s">
        <v>221</v>
      </c>
      <c r="D2254" t="s">
        <v>222</v>
      </c>
      <c r="E2254" t="s">
        <v>223</v>
      </c>
      <c r="F2254" t="s">
        <v>224</v>
      </c>
      <c r="G2254">
        <v>2016</v>
      </c>
      <c r="H2254" s="16">
        <v>42735</v>
      </c>
      <c r="I2254">
        <v>20170401</v>
      </c>
      <c r="J2254">
        <v>0</v>
      </c>
      <c r="K2254" t="s">
        <v>1</v>
      </c>
      <c r="L2254" s="21" t="str">
        <f>IFERROR(VLOOKUP(K2254,ORDEN_ERI!A:C,2,0),0)</f>
        <v>Ingresos de actividades ordinarias</v>
      </c>
      <c r="M2254" s="21">
        <f>IFERROR(VLOOKUP(K2254,ORDEN_ERI!A:C,3,0),0)</f>
        <v>1</v>
      </c>
      <c r="N2254" s="1">
        <v>161023348</v>
      </c>
    </row>
    <row r="2255" spans="1:14" x14ac:dyDescent="0.25">
      <c r="A2255">
        <v>860001986</v>
      </c>
      <c r="B2255" t="s">
        <v>293</v>
      </c>
      <c r="D2255" t="s">
        <v>294</v>
      </c>
      <c r="E2255" t="s">
        <v>228</v>
      </c>
      <c r="F2255" t="s">
        <v>224</v>
      </c>
      <c r="G2255">
        <v>2016</v>
      </c>
      <c r="H2255" s="16">
        <v>42735</v>
      </c>
      <c r="I2255">
        <v>20170510</v>
      </c>
      <c r="J2255">
        <v>0</v>
      </c>
      <c r="K2255" t="s">
        <v>1</v>
      </c>
      <c r="L2255" s="21" t="str">
        <f>IFERROR(VLOOKUP(K2255,ORDEN_ERI!A:C,2,0),0)</f>
        <v>Ingresos de actividades ordinarias</v>
      </c>
      <c r="M2255" s="21">
        <f>IFERROR(VLOOKUP(K2255,ORDEN_ERI!A:C,3,0),0)</f>
        <v>1</v>
      </c>
      <c r="N2255" s="1">
        <v>92077426</v>
      </c>
    </row>
    <row r="2256" spans="1:14" x14ac:dyDescent="0.25">
      <c r="A2256">
        <v>860002837</v>
      </c>
      <c r="B2256" t="s">
        <v>227</v>
      </c>
      <c r="D2256" t="s">
        <v>222</v>
      </c>
      <c r="E2256" t="s">
        <v>228</v>
      </c>
      <c r="F2256" t="s">
        <v>224</v>
      </c>
      <c r="G2256">
        <v>2016</v>
      </c>
      <c r="H2256" s="16">
        <v>42735</v>
      </c>
      <c r="I2256">
        <v>20170330</v>
      </c>
      <c r="J2256">
        <v>0</v>
      </c>
      <c r="K2256" t="s">
        <v>1</v>
      </c>
      <c r="L2256" s="21" t="str">
        <f>IFERROR(VLOOKUP(K2256,ORDEN_ERI!A:C,2,0),0)</f>
        <v>Ingresos de actividades ordinarias</v>
      </c>
      <c r="M2256" s="21">
        <f>IFERROR(VLOOKUP(K2256,ORDEN_ERI!A:C,3,0),0)</f>
        <v>1</v>
      </c>
      <c r="N2256" s="1">
        <v>76902810</v>
      </c>
    </row>
    <row r="2257" spans="1:14" x14ac:dyDescent="0.25">
      <c r="A2257">
        <v>860009250</v>
      </c>
      <c r="B2257" t="s">
        <v>362</v>
      </c>
      <c r="D2257" t="s">
        <v>294</v>
      </c>
      <c r="E2257" t="s">
        <v>228</v>
      </c>
      <c r="F2257" t="s">
        <v>224</v>
      </c>
      <c r="G2257">
        <v>2016</v>
      </c>
      <c r="H2257" s="16">
        <v>42735</v>
      </c>
      <c r="I2257">
        <v>20170502</v>
      </c>
      <c r="J2257">
        <v>0</v>
      </c>
      <c r="K2257" t="s">
        <v>1</v>
      </c>
      <c r="L2257" s="21" t="str">
        <f>IFERROR(VLOOKUP(K2257,ORDEN_ERI!A:C,2,0),0)</f>
        <v>Ingresos de actividades ordinarias</v>
      </c>
      <c r="M2257" s="21">
        <f>IFERROR(VLOOKUP(K2257,ORDEN_ERI!A:C,3,0),0)</f>
        <v>1</v>
      </c>
      <c r="N2257" s="1">
        <v>18533857</v>
      </c>
    </row>
    <row r="2258" spans="1:14" x14ac:dyDescent="0.25">
      <c r="A2258">
        <v>860014285</v>
      </c>
      <c r="B2258" t="s">
        <v>356</v>
      </c>
      <c r="D2258" t="s">
        <v>294</v>
      </c>
      <c r="E2258" t="s">
        <v>228</v>
      </c>
      <c r="F2258" t="s">
        <v>224</v>
      </c>
      <c r="G2258">
        <v>2016</v>
      </c>
      <c r="H2258" s="16">
        <v>42735</v>
      </c>
      <c r="I2258">
        <v>20170510</v>
      </c>
      <c r="J2258">
        <v>0</v>
      </c>
      <c r="K2258" t="s">
        <v>1</v>
      </c>
      <c r="L2258" s="21" t="str">
        <f>IFERROR(VLOOKUP(K2258,ORDEN_ERI!A:C,2,0),0)</f>
        <v>Ingresos de actividades ordinarias</v>
      </c>
      <c r="M2258" s="21">
        <f>IFERROR(VLOOKUP(K2258,ORDEN_ERI!A:C,3,0),0)</f>
        <v>1</v>
      </c>
      <c r="N2258" s="1">
        <v>10681423</v>
      </c>
    </row>
    <row r="2259" spans="1:14" x14ac:dyDescent="0.25">
      <c r="A2259">
        <v>860031361</v>
      </c>
      <c r="B2259" t="s">
        <v>297</v>
      </c>
      <c r="D2259" t="s">
        <v>222</v>
      </c>
      <c r="E2259" t="s">
        <v>228</v>
      </c>
      <c r="F2259" t="s">
        <v>224</v>
      </c>
      <c r="G2259">
        <v>2016</v>
      </c>
      <c r="H2259" s="16">
        <v>42735</v>
      </c>
      <c r="I2259">
        <v>20170405</v>
      </c>
      <c r="J2259">
        <v>0</v>
      </c>
      <c r="K2259" t="s">
        <v>1</v>
      </c>
      <c r="L2259" s="21" t="str">
        <f>IFERROR(VLOOKUP(K2259,ORDEN_ERI!A:C,2,0),0)</f>
        <v>Ingresos de actividades ordinarias</v>
      </c>
      <c r="M2259" s="21">
        <f>IFERROR(VLOOKUP(K2259,ORDEN_ERI!A:C,3,0),0)</f>
        <v>1</v>
      </c>
      <c r="N2259" s="1">
        <v>90550578</v>
      </c>
    </row>
    <row r="2260" spans="1:14" x14ac:dyDescent="0.25">
      <c r="A2260">
        <v>860035996</v>
      </c>
      <c r="B2260" t="s">
        <v>229</v>
      </c>
      <c r="D2260" t="s">
        <v>222</v>
      </c>
      <c r="E2260" t="s">
        <v>228</v>
      </c>
      <c r="F2260" t="s">
        <v>224</v>
      </c>
      <c r="G2260">
        <v>2016</v>
      </c>
      <c r="H2260" s="16">
        <v>42735</v>
      </c>
      <c r="I2260">
        <v>20170407</v>
      </c>
      <c r="J2260">
        <v>0</v>
      </c>
      <c r="K2260" t="s">
        <v>1</v>
      </c>
      <c r="L2260" s="21" t="str">
        <f>IFERROR(VLOOKUP(K2260,ORDEN_ERI!A:C,2,0),0)</f>
        <v>Ingresos de actividades ordinarias</v>
      </c>
      <c r="M2260" s="21">
        <f>IFERROR(VLOOKUP(K2260,ORDEN_ERI!A:C,3,0),0)</f>
        <v>1</v>
      </c>
      <c r="N2260" s="1">
        <v>51410776</v>
      </c>
    </row>
    <row r="2261" spans="1:14" x14ac:dyDescent="0.25">
      <c r="A2261">
        <v>860058070</v>
      </c>
      <c r="B2261" t="s">
        <v>364</v>
      </c>
      <c r="D2261" t="s">
        <v>222</v>
      </c>
      <c r="E2261" t="s">
        <v>228</v>
      </c>
      <c r="F2261" t="s">
        <v>335</v>
      </c>
      <c r="G2261">
        <v>2016</v>
      </c>
      <c r="H2261" s="16">
        <v>42735</v>
      </c>
      <c r="I2261">
        <v>20170404</v>
      </c>
      <c r="J2261">
        <v>0</v>
      </c>
      <c r="K2261" t="s">
        <v>1</v>
      </c>
      <c r="L2261" s="21" t="str">
        <f>IFERROR(VLOOKUP(K2261,ORDEN_ERI!A:C,2,0),0)</f>
        <v>Ingresos de actividades ordinarias</v>
      </c>
      <c r="M2261" s="21">
        <f>IFERROR(VLOOKUP(K2261,ORDEN_ERI!A:C,3,0),0)</f>
        <v>1</v>
      </c>
      <c r="N2261" s="1">
        <v>392739563</v>
      </c>
    </row>
    <row r="2262" spans="1:14" x14ac:dyDescent="0.25">
      <c r="A2262">
        <v>860059851</v>
      </c>
      <c r="B2262" t="s">
        <v>365</v>
      </c>
      <c r="D2262" t="s">
        <v>222</v>
      </c>
      <c r="E2262" t="s">
        <v>228</v>
      </c>
      <c r="F2262" t="s">
        <v>224</v>
      </c>
      <c r="G2262">
        <v>2016</v>
      </c>
      <c r="H2262" s="16">
        <v>42735</v>
      </c>
      <c r="I2262">
        <v>20170403</v>
      </c>
      <c r="J2262">
        <v>0</v>
      </c>
      <c r="K2262" t="s">
        <v>1</v>
      </c>
      <c r="L2262" s="21" t="str">
        <f>IFERROR(VLOOKUP(K2262,ORDEN_ERI!A:C,2,0),0)</f>
        <v>Ingresos de actividades ordinarias</v>
      </c>
      <c r="M2262" s="21">
        <f>IFERROR(VLOOKUP(K2262,ORDEN_ERI!A:C,3,0),0)</f>
        <v>1</v>
      </c>
      <c r="N2262" s="1">
        <v>60891855</v>
      </c>
    </row>
    <row r="2263" spans="1:14" x14ac:dyDescent="0.25">
      <c r="A2263">
        <v>860067697</v>
      </c>
      <c r="B2263" t="s">
        <v>359</v>
      </c>
      <c r="D2263" t="s">
        <v>294</v>
      </c>
      <c r="E2263" t="s">
        <v>228</v>
      </c>
      <c r="F2263" t="s">
        <v>360</v>
      </c>
      <c r="G2263">
        <v>2016</v>
      </c>
      <c r="H2263" s="16">
        <v>42735</v>
      </c>
      <c r="I2263">
        <v>20170515</v>
      </c>
      <c r="J2263">
        <v>0</v>
      </c>
      <c r="K2263" t="s">
        <v>1</v>
      </c>
      <c r="L2263" s="21" t="str">
        <f>IFERROR(VLOOKUP(K2263,ORDEN_ERI!A:C,2,0),0)</f>
        <v>Ingresos de actividades ordinarias</v>
      </c>
      <c r="M2263" s="21">
        <f>IFERROR(VLOOKUP(K2263,ORDEN_ERI!A:C,3,0),0)</f>
        <v>1</v>
      </c>
      <c r="N2263" s="1">
        <v>10623390</v>
      </c>
    </row>
    <row r="2264" spans="1:14" x14ac:dyDescent="0.25">
      <c r="A2264">
        <v>860077099</v>
      </c>
      <c r="B2264" t="s">
        <v>371</v>
      </c>
      <c r="D2264" t="s">
        <v>291</v>
      </c>
      <c r="E2264" t="s">
        <v>228</v>
      </c>
      <c r="F2264" t="s">
        <v>224</v>
      </c>
      <c r="G2264">
        <v>2016</v>
      </c>
      <c r="H2264" s="16">
        <v>42735</v>
      </c>
      <c r="I2264">
        <v>20170515</v>
      </c>
      <c r="J2264">
        <v>0</v>
      </c>
      <c r="K2264" t="s">
        <v>1</v>
      </c>
      <c r="L2264" s="21" t="str">
        <f>IFERROR(VLOOKUP(K2264,ORDEN_ERI!A:C,2,0),0)</f>
        <v>Ingresos de actividades ordinarias</v>
      </c>
      <c r="M2264" s="21">
        <f>IFERROR(VLOOKUP(K2264,ORDEN_ERI!A:C,3,0),0)</f>
        <v>1</v>
      </c>
      <c r="N2264" s="1">
        <v>33267952</v>
      </c>
    </row>
    <row r="2265" spans="1:14" x14ac:dyDescent="0.25">
      <c r="A2265">
        <v>860354402</v>
      </c>
      <c r="B2265" t="s">
        <v>295</v>
      </c>
      <c r="D2265" t="s">
        <v>291</v>
      </c>
      <c r="E2265" t="s">
        <v>228</v>
      </c>
      <c r="F2265" t="s">
        <v>224</v>
      </c>
      <c r="G2265">
        <v>2016</v>
      </c>
      <c r="H2265" s="16">
        <v>42735</v>
      </c>
      <c r="I2265">
        <v>20170417</v>
      </c>
      <c r="J2265">
        <v>0</v>
      </c>
      <c r="K2265" t="s">
        <v>1</v>
      </c>
      <c r="L2265" s="21" t="str">
        <f>IFERROR(VLOOKUP(K2265,ORDEN_ERI!A:C,2,0),0)</f>
        <v>Ingresos de actividades ordinarias</v>
      </c>
      <c r="M2265" s="21">
        <f>IFERROR(VLOOKUP(K2265,ORDEN_ERI!A:C,3,0),0)</f>
        <v>1</v>
      </c>
      <c r="N2265" s="1">
        <v>7029613</v>
      </c>
    </row>
    <row r="2266" spans="1:14" x14ac:dyDescent="0.25">
      <c r="A2266">
        <v>860505064</v>
      </c>
      <c r="B2266" t="s">
        <v>361</v>
      </c>
      <c r="D2266" t="s">
        <v>291</v>
      </c>
      <c r="E2266" t="s">
        <v>228</v>
      </c>
      <c r="F2266" t="s">
        <v>224</v>
      </c>
      <c r="G2266">
        <v>2016</v>
      </c>
      <c r="H2266" s="16">
        <v>42735</v>
      </c>
      <c r="I2266">
        <v>20170523</v>
      </c>
      <c r="J2266">
        <v>0</v>
      </c>
      <c r="K2266" t="s">
        <v>1</v>
      </c>
      <c r="L2266" s="21" t="str">
        <f>IFERROR(VLOOKUP(K2266,ORDEN_ERI!A:C,2,0),0)</f>
        <v>Ingresos de actividades ordinarias</v>
      </c>
      <c r="M2266" s="21">
        <f>IFERROR(VLOOKUP(K2266,ORDEN_ERI!A:C,3,0),0)</f>
        <v>1</v>
      </c>
      <c r="N2266" s="1">
        <v>15713841</v>
      </c>
    </row>
    <row r="2267" spans="1:14" x14ac:dyDescent="0.25">
      <c r="A2267">
        <v>860510628</v>
      </c>
      <c r="B2267" t="s">
        <v>373</v>
      </c>
      <c r="D2267" t="s">
        <v>222</v>
      </c>
      <c r="E2267" t="s">
        <v>228</v>
      </c>
      <c r="F2267" t="s">
        <v>353</v>
      </c>
      <c r="G2267">
        <v>2016</v>
      </c>
      <c r="H2267" s="16">
        <v>42735</v>
      </c>
      <c r="I2267">
        <v>20170330</v>
      </c>
      <c r="J2267">
        <v>0</v>
      </c>
      <c r="K2267" t="s">
        <v>1</v>
      </c>
      <c r="L2267" s="21" t="str">
        <f>IFERROR(VLOOKUP(K2267,ORDEN_ERI!A:C,2,0),0)</f>
        <v>Ingresos de actividades ordinarias</v>
      </c>
      <c r="M2267" s="21">
        <f>IFERROR(VLOOKUP(K2267,ORDEN_ERI!A:C,3,0),0)</f>
        <v>1</v>
      </c>
      <c r="N2267" s="1">
        <v>46854605</v>
      </c>
    </row>
    <row r="2268" spans="1:14" x14ac:dyDescent="0.25">
      <c r="A2268">
        <v>860515523</v>
      </c>
      <c r="B2268" t="s">
        <v>231</v>
      </c>
      <c r="D2268" t="s">
        <v>222</v>
      </c>
      <c r="E2268" t="s">
        <v>228</v>
      </c>
      <c r="F2268" t="s">
        <v>224</v>
      </c>
      <c r="G2268">
        <v>2016</v>
      </c>
      <c r="H2268" s="16">
        <v>42735</v>
      </c>
      <c r="I2268">
        <v>20170329</v>
      </c>
      <c r="J2268">
        <v>0</v>
      </c>
      <c r="K2268" t="s">
        <v>1</v>
      </c>
      <c r="L2268" s="21" t="str">
        <f>IFERROR(VLOOKUP(K2268,ORDEN_ERI!A:C,2,0),0)</f>
        <v>Ingresos de actividades ordinarias</v>
      </c>
      <c r="M2268" s="21">
        <f>IFERROR(VLOOKUP(K2268,ORDEN_ERI!A:C,3,0),0)</f>
        <v>1</v>
      </c>
      <c r="N2268" s="1">
        <v>25057292</v>
      </c>
    </row>
    <row r="2269" spans="1:14" x14ac:dyDescent="0.25">
      <c r="A2269">
        <v>860527800</v>
      </c>
      <c r="B2269" t="s">
        <v>296</v>
      </c>
      <c r="D2269" t="s">
        <v>222</v>
      </c>
      <c r="E2269" t="s">
        <v>228</v>
      </c>
      <c r="F2269" t="s">
        <v>224</v>
      </c>
      <c r="G2269">
        <v>2016</v>
      </c>
      <c r="H2269" s="16">
        <v>42735</v>
      </c>
      <c r="I2269">
        <v>20170512</v>
      </c>
      <c r="J2269">
        <v>0</v>
      </c>
      <c r="K2269" t="s">
        <v>1</v>
      </c>
      <c r="L2269" s="21" t="str">
        <f>IFERROR(VLOOKUP(K2269,ORDEN_ERI!A:C,2,0),0)</f>
        <v>Ingresos de actividades ordinarias</v>
      </c>
      <c r="M2269" s="21">
        <f>IFERROR(VLOOKUP(K2269,ORDEN_ERI!A:C,3,0),0)</f>
        <v>1</v>
      </c>
      <c r="N2269" s="1">
        <v>68756978</v>
      </c>
    </row>
    <row r="2270" spans="1:14" x14ac:dyDescent="0.25">
      <c r="A2270">
        <v>860532790</v>
      </c>
      <c r="B2270" t="s">
        <v>374</v>
      </c>
      <c r="D2270" t="s">
        <v>291</v>
      </c>
      <c r="E2270" t="s">
        <v>228</v>
      </c>
      <c r="F2270" t="s">
        <v>224</v>
      </c>
      <c r="G2270">
        <v>2016</v>
      </c>
      <c r="H2270" s="16">
        <v>42735</v>
      </c>
      <c r="I2270">
        <v>20170504</v>
      </c>
      <c r="J2270">
        <v>0</v>
      </c>
      <c r="K2270" t="s">
        <v>1</v>
      </c>
      <c r="L2270" s="21" t="str">
        <f>IFERROR(VLOOKUP(K2270,ORDEN_ERI!A:C,2,0),0)</f>
        <v>Ingresos de actividades ordinarias</v>
      </c>
      <c r="M2270" s="21">
        <f>IFERROR(VLOOKUP(K2270,ORDEN_ERI!A:C,3,0),0)</f>
        <v>1</v>
      </c>
      <c r="N2270" s="1">
        <v>3750368</v>
      </c>
    </row>
    <row r="2271" spans="1:14" x14ac:dyDescent="0.25">
      <c r="A2271">
        <v>890205645</v>
      </c>
      <c r="B2271" t="s">
        <v>166</v>
      </c>
      <c r="D2271" t="s">
        <v>222</v>
      </c>
      <c r="E2271" t="s">
        <v>375</v>
      </c>
      <c r="F2271" t="s">
        <v>335</v>
      </c>
      <c r="G2271">
        <v>2016</v>
      </c>
      <c r="H2271" s="16">
        <v>42735</v>
      </c>
      <c r="I2271">
        <v>20170331</v>
      </c>
      <c r="J2271">
        <v>0</v>
      </c>
      <c r="K2271" t="s">
        <v>1</v>
      </c>
      <c r="L2271" s="21" t="str">
        <f>IFERROR(VLOOKUP(K2271,ORDEN_ERI!A:C,2,0),0)</f>
        <v>Ingresos de actividades ordinarias</v>
      </c>
      <c r="M2271" s="21">
        <f>IFERROR(VLOOKUP(K2271,ORDEN_ERI!A:C,3,0),0)</f>
        <v>1</v>
      </c>
      <c r="N2271" s="1">
        <v>282275394</v>
      </c>
    </row>
    <row r="2272" spans="1:14" x14ac:dyDescent="0.25">
      <c r="A2272">
        <v>890312765</v>
      </c>
      <c r="B2272" t="s">
        <v>363</v>
      </c>
      <c r="D2272" t="s">
        <v>222</v>
      </c>
      <c r="E2272" t="s">
        <v>228</v>
      </c>
      <c r="F2272" t="s">
        <v>339</v>
      </c>
      <c r="G2272">
        <v>2016</v>
      </c>
      <c r="H2272" s="16">
        <v>42735</v>
      </c>
      <c r="I2272">
        <v>20170405</v>
      </c>
      <c r="J2272">
        <v>0</v>
      </c>
      <c r="K2272" t="s">
        <v>1</v>
      </c>
      <c r="L2272" s="21" t="str">
        <f>IFERROR(VLOOKUP(K2272,ORDEN_ERI!A:C,2,0),0)</f>
        <v>Ingresos de actividades ordinarias</v>
      </c>
      <c r="M2272" s="21">
        <f>IFERROR(VLOOKUP(K2272,ORDEN_ERI!A:C,3,0),0)</f>
        <v>1</v>
      </c>
      <c r="N2272" s="1">
        <v>291716685</v>
      </c>
    </row>
    <row r="2273" spans="1:14" x14ac:dyDescent="0.25">
      <c r="A2273">
        <v>890806999</v>
      </c>
      <c r="B2273" t="s">
        <v>366</v>
      </c>
      <c r="D2273" t="s">
        <v>230</v>
      </c>
      <c r="E2273" t="s">
        <v>367</v>
      </c>
      <c r="F2273" t="s">
        <v>368</v>
      </c>
      <c r="G2273">
        <v>2016</v>
      </c>
      <c r="H2273" s="16">
        <v>42735</v>
      </c>
      <c r="I2273">
        <v>20170406</v>
      </c>
      <c r="J2273">
        <v>0</v>
      </c>
      <c r="K2273" t="s">
        <v>1</v>
      </c>
      <c r="L2273" s="21" t="str">
        <f>IFERROR(VLOOKUP(K2273,ORDEN_ERI!A:C,2,0),0)</f>
        <v>Ingresos de actividades ordinarias</v>
      </c>
      <c r="M2273" s="21">
        <f>IFERROR(VLOOKUP(K2273,ORDEN_ERI!A:C,3,0),0)</f>
        <v>1</v>
      </c>
      <c r="N2273" s="1">
        <v>154681716</v>
      </c>
    </row>
    <row r="2274" spans="1:14" x14ac:dyDescent="0.25">
      <c r="A2274">
        <v>890903035</v>
      </c>
      <c r="B2274" t="s">
        <v>369</v>
      </c>
      <c r="D2274" t="s">
        <v>222</v>
      </c>
      <c r="E2274" t="s">
        <v>228</v>
      </c>
      <c r="F2274" t="s">
        <v>339</v>
      </c>
      <c r="G2274">
        <v>2016</v>
      </c>
      <c r="H2274" s="16">
        <v>42735</v>
      </c>
      <c r="I2274">
        <v>20170330</v>
      </c>
      <c r="J2274">
        <v>0</v>
      </c>
      <c r="K2274" t="s">
        <v>1</v>
      </c>
      <c r="L2274" s="21" t="str">
        <f>IFERROR(VLOOKUP(K2274,ORDEN_ERI!A:C,2,0),0)</f>
        <v>Ingresos de actividades ordinarias</v>
      </c>
      <c r="M2274" s="21">
        <f>IFERROR(VLOOKUP(K2274,ORDEN_ERI!A:C,3,0),0)</f>
        <v>1</v>
      </c>
      <c r="N2274" s="1">
        <v>318968167</v>
      </c>
    </row>
    <row r="2275" spans="1:14" x14ac:dyDescent="0.25">
      <c r="A2275">
        <v>890903055</v>
      </c>
      <c r="B2275" t="s">
        <v>232</v>
      </c>
      <c r="D2275" t="s">
        <v>222</v>
      </c>
      <c r="E2275" t="s">
        <v>223</v>
      </c>
      <c r="F2275" t="s">
        <v>224</v>
      </c>
      <c r="G2275">
        <v>2016</v>
      </c>
      <c r="H2275" s="16">
        <v>42735</v>
      </c>
      <c r="I2275">
        <v>20170331</v>
      </c>
      <c r="J2275">
        <v>0</v>
      </c>
      <c r="K2275" t="s">
        <v>1</v>
      </c>
      <c r="L2275" s="21" t="str">
        <f>IFERROR(VLOOKUP(K2275,ORDEN_ERI!A:C,2,0),0)</f>
        <v>Ingresos de actividades ordinarias</v>
      </c>
      <c r="M2275" s="21">
        <f>IFERROR(VLOOKUP(K2275,ORDEN_ERI!A:C,3,0),0)</f>
        <v>1</v>
      </c>
      <c r="N2275" s="1">
        <v>80679068</v>
      </c>
    </row>
    <row r="2276" spans="1:14" x14ac:dyDescent="0.25">
      <c r="A2276">
        <v>890905022</v>
      </c>
      <c r="B2276" t="s">
        <v>370</v>
      </c>
      <c r="D2276" t="s">
        <v>230</v>
      </c>
      <c r="E2276" t="s">
        <v>223</v>
      </c>
      <c r="F2276" t="s">
        <v>360</v>
      </c>
      <c r="G2276">
        <v>2016</v>
      </c>
      <c r="H2276" s="16">
        <v>42735</v>
      </c>
      <c r="I2276">
        <v>20170503</v>
      </c>
      <c r="J2276">
        <v>0</v>
      </c>
      <c r="K2276" t="s">
        <v>1</v>
      </c>
      <c r="L2276" s="21" t="str">
        <f>IFERROR(VLOOKUP(K2276,ORDEN_ERI!A:C,2,0),0)</f>
        <v>Ingresos de actividades ordinarias</v>
      </c>
      <c r="M2276" s="21">
        <f>IFERROR(VLOOKUP(K2276,ORDEN_ERI!A:C,3,0),0)</f>
        <v>1</v>
      </c>
      <c r="N2276" s="1">
        <v>195627426</v>
      </c>
    </row>
    <row r="2277" spans="1:14" x14ac:dyDescent="0.25">
      <c r="A2277">
        <v>890908097</v>
      </c>
      <c r="B2277" t="s">
        <v>377</v>
      </c>
      <c r="D2277" t="s">
        <v>291</v>
      </c>
      <c r="E2277" t="s">
        <v>223</v>
      </c>
      <c r="F2277" t="s">
        <v>224</v>
      </c>
      <c r="G2277">
        <v>2016</v>
      </c>
      <c r="H2277" s="16">
        <v>42735</v>
      </c>
      <c r="I2277">
        <v>20170511</v>
      </c>
      <c r="J2277">
        <v>0</v>
      </c>
      <c r="K2277" t="s">
        <v>1</v>
      </c>
      <c r="L2277" s="21" t="str">
        <f>IFERROR(VLOOKUP(K2277,ORDEN_ERI!A:C,2,0),0)</f>
        <v>Ingresos de actividades ordinarias</v>
      </c>
      <c r="M2277" s="21">
        <f>IFERROR(VLOOKUP(K2277,ORDEN_ERI!A:C,3,0),0)</f>
        <v>1</v>
      </c>
      <c r="N2277" s="1">
        <v>20135366</v>
      </c>
    </row>
    <row r="2278" spans="1:14" x14ac:dyDescent="0.25">
      <c r="A2278">
        <v>890908901</v>
      </c>
      <c r="B2278" t="s">
        <v>372</v>
      </c>
      <c r="D2278" t="s">
        <v>222</v>
      </c>
      <c r="E2278" t="s">
        <v>223</v>
      </c>
      <c r="F2278" t="s">
        <v>339</v>
      </c>
      <c r="G2278">
        <v>2016</v>
      </c>
      <c r="H2278" s="16">
        <v>42735</v>
      </c>
      <c r="I2278">
        <v>20170329</v>
      </c>
      <c r="J2278">
        <v>0</v>
      </c>
      <c r="K2278" t="s">
        <v>1</v>
      </c>
      <c r="L2278" s="21" t="str">
        <f>IFERROR(VLOOKUP(K2278,ORDEN_ERI!A:C,2,0),0)</f>
        <v>Ingresos de actividades ordinarias</v>
      </c>
      <c r="M2278" s="21">
        <f>IFERROR(VLOOKUP(K2278,ORDEN_ERI!A:C,3,0),0)</f>
        <v>1</v>
      </c>
      <c r="N2278" s="1">
        <v>75129386</v>
      </c>
    </row>
    <row r="2279" spans="1:14" x14ac:dyDescent="0.25">
      <c r="A2279">
        <v>890910447</v>
      </c>
      <c r="B2279" t="s">
        <v>300</v>
      </c>
      <c r="D2279" t="s">
        <v>222</v>
      </c>
      <c r="E2279" t="s">
        <v>223</v>
      </c>
      <c r="F2279" t="s">
        <v>224</v>
      </c>
      <c r="G2279">
        <v>2016</v>
      </c>
      <c r="H2279" s="16">
        <v>42735</v>
      </c>
      <c r="I2279">
        <v>20170928</v>
      </c>
      <c r="J2279">
        <v>0</v>
      </c>
      <c r="K2279" t="s">
        <v>1</v>
      </c>
      <c r="L2279" s="21" t="str">
        <f>IFERROR(VLOOKUP(K2279,ORDEN_ERI!A:C,2,0),0)</f>
        <v>Ingresos de actividades ordinarias</v>
      </c>
      <c r="M2279" s="21">
        <f>IFERROR(VLOOKUP(K2279,ORDEN_ERI!A:C,3,0),0)</f>
        <v>1</v>
      </c>
      <c r="N2279" s="1">
        <v>30487566</v>
      </c>
    </row>
    <row r="2280" spans="1:14" x14ac:dyDescent="0.25">
      <c r="A2280">
        <v>890911431</v>
      </c>
      <c r="B2280" t="s">
        <v>378</v>
      </c>
      <c r="D2280" t="s">
        <v>222</v>
      </c>
      <c r="E2280" t="s">
        <v>223</v>
      </c>
      <c r="F2280" t="s">
        <v>339</v>
      </c>
      <c r="G2280">
        <v>2016</v>
      </c>
      <c r="H2280" s="16">
        <v>42735</v>
      </c>
      <c r="I2280">
        <v>20170329</v>
      </c>
      <c r="J2280">
        <v>0</v>
      </c>
      <c r="K2280" t="s">
        <v>1</v>
      </c>
      <c r="L2280" s="21" t="str">
        <f>IFERROR(VLOOKUP(K2280,ORDEN_ERI!A:C,2,0),0)</f>
        <v>Ingresos de actividades ordinarias</v>
      </c>
      <c r="M2280" s="21">
        <f>IFERROR(VLOOKUP(K2280,ORDEN_ERI!A:C,3,0),0)</f>
        <v>1</v>
      </c>
      <c r="N2280" s="1">
        <v>260874307</v>
      </c>
    </row>
    <row r="2281" spans="1:14" x14ac:dyDescent="0.25">
      <c r="A2281">
        <v>890920656</v>
      </c>
      <c r="B2281" t="s">
        <v>302</v>
      </c>
      <c r="D2281" t="s">
        <v>291</v>
      </c>
      <c r="E2281" t="s">
        <v>223</v>
      </c>
      <c r="F2281" t="s">
        <v>224</v>
      </c>
      <c r="G2281">
        <v>2016</v>
      </c>
      <c r="H2281" s="16">
        <v>42735</v>
      </c>
      <c r="I2281">
        <v>20170503</v>
      </c>
      <c r="J2281">
        <v>0</v>
      </c>
      <c r="K2281" t="s">
        <v>1</v>
      </c>
      <c r="L2281" s="21" t="str">
        <f>IFERROR(VLOOKUP(K2281,ORDEN_ERI!A:C,2,0),0)</f>
        <v>Ingresos de actividades ordinarias</v>
      </c>
      <c r="M2281" s="21">
        <f>IFERROR(VLOOKUP(K2281,ORDEN_ERI!A:C,3,0),0)</f>
        <v>1</v>
      </c>
      <c r="N2281" s="1">
        <v>11587778</v>
      </c>
    </row>
    <row r="2282" spans="1:14" x14ac:dyDescent="0.25">
      <c r="A2282">
        <v>890928186</v>
      </c>
      <c r="B2282" t="s">
        <v>303</v>
      </c>
      <c r="D2282" t="s">
        <v>291</v>
      </c>
      <c r="E2282" t="s">
        <v>223</v>
      </c>
      <c r="F2282" t="s">
        <v>224</v>
      </c>
      <c r="G2282">
        <v>2016</v>
      </c>
      <c r="H2282" s="16">
        <v>42735</v>
      </c>
      <c r="I2282">
        <v>20170510</v>
      </c>
      <c r="J2282">
        <v>0</v>
      </c>
      <c r="K2282" t="s">
        <v>1</v>
      </c>
      <c r="L2282" s="21" t="str">
        <f>IFERROR(VLOOKUP(K2282,ORDEN_ERI!A:C,2,0),0)</f>
        <v>Ingresos de actividades ordinarias</v>
      </c>
      <c r="M2282" s="21">
        <f>IFERROR(VLOOKUP(K2282,ORDEN_ERI!A:C,3,0),0)</f>
        <v>1</v>
      </c>
      <c r="N2282" s="1">
        <v>60143242</v>
      </c>
    </row>
    <row r="2283" spans="1:14" x14ac:dyDescent="0.25">
      <c r="A2283">
        <v>890932424</v>
      </c>
      <c r="B2283" t="s">
        <v>379</v>
      </c>
      <c r="D2283" t="s">
        <v>222</v>
      </c>
      <c r="E2283" t="s">
        <v>223</v>
      </c>
      <c r="F2283" t="s">
        <v>333</v>
      </c>
      <c r="G2283">
        <v>2016</v>
      </c>
      <c r="H2283" s="16">
        <v>42735</v>
      </c>
      <c r="I2283">
        <v>20170328</v>
      </c>
      <c r="J2283">
        <v>0</v>
      </c>
      <c r="K2283" t="s">
        <v>1</v>
      </c>
      <c r="L2283" s="21" t="str">
        <f>IFERROR(VLOOKUP(K2283,ORDEN_ERI!A:C,2,0),0)</f>
        <v>Ingresos de actividades ordinarias</v>
      </c>
      <c r="M2283" s="21">
        <f>IFERROR(VLOOKUP(K2283,ORDEN_ERI!A:C,3,0),0)</f>
        <v>1</v>
      </c>
      <c r="N2283" s="1">
        <v>207162952</v>
      </c>
    </row>
    <row r="2284" spans="1:14" x14ac:dyDescent="0.25">
      <c r="A2284">
        <v>890939355</v>
      </c>
      <c r="B2284" t="s">
        <v>35</v>
      </c>
      <c r="D2284" t="s">
        <v>222</v>
      </c>
      <c r="E2284" t="s">
        <v>223</v>
      </c>
      <c r="F2284" t="s">
        <v>335</v>
      </c>
      <c r="G2284">
        <v>2016</v>
      </c>
      <c r="H2284" s="16">
        <v>42735</v>
      </c>
      <c r="I2284">
        <v>20170403</v>
      </c>
      <c r="J2284">
        <v>0</v>
      </c>
      <c r="K2284" t="s">
        <v>1</v>
      </c>
      <c r="L2284" s="21" t="str">
        <f>IFERROR(VLOOKUP(K2284,ORDEN_ERI!A:C,2,0),0)</f>
        <v>Ingresos de actividades ordinarias</v>
      </c>
      <c r="M2284" s="21">
        <f>IFERROR(VLOOKUP(K2284,ORDEN_ERI!A:C,3,0),0)</f>
        <v>1</v>
      </c>
      <c r="N2284" s="1">
        <v>6355492</v>
      </c>
    </row>
    <row r="2285" spans="1:14" x14ac:dyDescent="0.25">
      <c r="A2285">
        <v>890940026</v>
      </c>
      <c r="B2285" t="s">
        <v>304</v>
      </c>
      <c r="D2285" t="s">
        <v>291</v>
      </c>
      <c r="E2285" t="s">
        <v>223</v>
      </c>
      <c r="F2285" t="s">
        <v>224</v>
      </c>
      <c r="G2285">
        <v>2016</v>
      </c>
      <c r="H2285" s="16">
        <v>42735</v>
      </c>
      <c r="I2285">
        <v>20170424</v>
      </c>
      <c r="J2285">
        <v>0</v>
      </c>
      <c r="K2285" t="s">
        <v>1</v>
      </c>
      <c r="L2285" s="21" t="str">
        <f>IFERROR(VLOOKUP(K2285,ORDEN_ERI!A:C,2,0),0)</f>
        <v>Ingresos de actividades ordinarias</v>
      </c>
      <c r="M2285" s="21">
        <f>IFERROR(VLOOKUP(K2285,ORDEN_ERI!A:C,3,0),0)</f>
        <v>1</v>
      </c>
      <c r="N2285" s="1">
        <v>202539</v>
      </c>
    </row>
    <row r="2286" spans="1:14" x14ac:dyDescent="0.25">
      <c r="A2286">
        <v>900018975</v>
      </c>
      <c r="B2286" t="s">
        <v>376</v>
      </c>
      <c r="D2286" t="s">
        <v>230</v>
      </c>
      <c r="E2286" t="s">
        <v>299</v>
      </c>
      <c r="F2286" t="s">
        <v>333</v>
      </c>
      <c r="G2286">
        <v>2016</v>
      </c>
      <c r="H2286" s="16">
        <v>42735</v>
      </c>
      <c r="I2286">
        <v>20170405</v>
      </c>
      <c r="J2286">
        <v>0</v>
      </c>
      <c r="K2286" t="s">
        <v>1</v>
      </c>
      <c r="L2286" s="21" t="str">
        <f>IFERROR(VLOOKUP(K2286,ORDEN_ERI!A:C,2,0),0)</f>
        <v>Ingresos de actividades ordinarias</v>
      </c>
      <c r="M2286" s="21">
        <f>IFERROR(VLOOKUP(K2286,ORDEN_ERI!A:C,3,0),0)</f>
        <v>1</v>
      </c>
      <c r="N2286" s="1">
        <v>188400977</v>
      </c>
    </row>
    <row r="2287" spans="1:14" x14ac:dyDescent="0.25">
      <c r="A2287">
        <v>900035722</v>
      </c>
      <c r="B2287" t="s">
        <v>298</v>
      </c>
      <c r="D2287" t="s">
        <v>294</v>
      </c>
      <c r="E2287" t="s">
        <v>299</v>
      </c>
      <c r="F2287" t="s">
        <v>224</v>
      </c>
      <c r="G2287">
        <v>2016</v>
      </c>
      <c r="H2287" s="16">
        <v>42735</v>
      </c>
      <c r="I2287">
        <v>20170421</v>
      </c>
      <c r="J2287">
        <v>0</v>
      </c>
      <c r="K2287" t="s">
        <v>1</v>
      </c>
      <c r="L2287" s="21" t="str">
        <f>IFERROR(VLOOKUP(K2287,ORDEN_ERI!A:C,2,0),0)</f>
        <v>Ingresos de actividades ordinarias</v>
      </c>
      <c r="M2287" s="21">
        <f>IFERROR(VLOOKUP(K2287,ORDEN_ERI!A:C,3,0),0)</f>
        <v>1</v>
      </c>
      <c r="N2287" s="1">
        <v>84067952</v>
      </c>
    </row>
    <row r="2288" spans="1:14" x14ac:dyDescent="0.25">
      <c r="A2288">
        <v>900087151</v>
      </c>
      <c r="B2288" t="s">
        <v>383</v>
      </c>
      <c r="D2288" t="s">
        <v>222</v>
      </c>
      <c r="E2288" t="s">
        <v>351</v>
      </c>
      <c r="F2288" t="s">
        <v>384</v>
      </c>
      <c r="G2288">
        <v>2016</v>
      </c>
      <c r="H2288" s="16">
        <v>42735</v>
      </c>
      <c r="I2288">
        <v>20170509</v>
      </c>
      <c r="J2288">
        <v>0</v>
      </c>
      <c r="K2288" t="s">
        <v>1</v>
      </c>
      <c r="L2288" s="21" t="str">
        <f>IFERROR(VLOOKUP(K2288,ORDEN_ERI!A:C,2,0),0)</f>
        <v>Ingresos de actividades ordinarias</v>
      </c>
      <c r="M2288" s="21">
        <f>IFERROR(VLOOKUP(K2288,ORDEN_ERI!A:C,3,0),0)</f>
        <v>1</v>
      </c>
      <c r="N2288" s="1">
        <v>1717052</v>
      </c>
    </row>
    <row r="2289" spans="1:14" x14ac:dyDescent="0.25">
      <c r="A2289">
        <v>900139110</v>
      </c>
      <c r="B2289" t="s">
        <v>301</v>
      </c>
      <c r="D2289" t="s">
        <v>294</v>
      </c>
      <c r="E2289" t="s">
        <v>228</v>
      </c>
      <c r="F2289" t="s">
        <v>224</v>
      </c>
      <c r="G2289">
        <v>2016</v>
      </c>
      <c r="H2289" s="16">
        <v>42735</v>
      </c>
      <c r="I2289">
        <v>20170419</v>
      </c>
      <c r="J2289">
        <v>0</v>
      </c>
      <c r="K2289" t="s">
        <v>1</v>
      </c>
      <c r="L2289" s="21" t="str">
        <f>IFERROR(VLOOKUP(K2289,ORDEN_ERI!A:C,2,0),0)</f>
        <v>Ingresos de actividades ordinarias</v>
      </c>
      <c r="M2289" s="21">
        <f>IFERROR(VLOOKUP(K2289,ORDEN_ERI!A:C,3,0),0)</f>
        <v>1</v>
      </c>
      <c r="N2289" s="1">
        <v>34288285</v>
      </c>
    </row>
    <row r="2290" spans="1:14" x14ac:dyDescent="0.25">
      <c r="A2290">
        <v>900190385</v>
      </c>
      <c r="B2290" t="s">
        <v>380</v>
      </c>
      <c r="D2290" t="s">
        <v>230</v>
      </c>
      <c r="E2290" t="s">
        <v>351</v>
      </c>
      <c r="F2290" t="s">
        <v>339</v>
      </c>
      <c r="G2290">
        <v>2016</v>
      </c>
      <c r="H2290" s="16">
        <v>42735</v>
      </c>
      <c r="I2290">
        <v>20170407</v>
      </c>
      <c r="J2290">
        <v>0</v>
      </c>
      <c r="K2290" t="s">
        <v>1</v>
      </c>
      <c r="L2290" s="21" t="str">
        <f>IFERROR(VLOOKUP(K2290,ORDEN_ERI!A:C,2,0),0)</f>
        <v>Ingresos de actividades ordinarias</v>
      </c>
      <c r="M2290" s="21">
        <f>IFERROR(VLOOKUP(K2290,ORDEN_ERI!A:C,3,0),0)</f>
        <v>1</v>
      </c>
      <c r="N2290" s="1">
        <v>4582337</v>
      </c>
    </row>
    <row r="2291" spans="1:14" x14ac:dyDescent="0.25">
      <c r="A2291">
        <v>900192242</v>
      </c>
      <c r="B2291" t="s">
        <v>381</v>
      </c>
      <c r="D2291" t="s">
        <v>222</v>
      </c>
      <c r="E2291" t="s">
        <v>228</v>
      </c>
      <c r="F2291" t="s">
        <v>333</v>
      </c>
      <c r="G2291" t="s">
        <v>402</v>
      </c>
      <c r="H2291" s="16">
        <v>42735</v>
      </c>
      <c r="I2291">
        <v>20170331</v>
      </c>
      <c r="J2291">
        <v>0</v>
      </c>
      <c r="K2291" t="s">
        <v>1</v>
      </c>
      <c r="L2291" s="21" t="str">
        <f>IFERROR(VLOOKUP(K2291,ORDEN_ERI!A:C,2,0),0)</f>
        <v>Ingresos de actividades ordinarias</v>
      </c>
      <c r="M2291" s="21">
        <f>IFERROR(VLOOKUP(K2291,ORDEN_ERI!A:C,3,0),0)</f>
        <v>1</v>
      </c>
      <c r="N2291" s="1">
        <v>192597395</v>
      </c>
    </row>
    <row r="2292" spans="1:14" x14ac:dyDescent="0.25">
      <c r="A2292">
        <v>900192726</v>
      </c>
      <c r="B2292" t="s">
        <v>382</v>
      </c>
      <c r="D2292" t="s">
        <v>294</v>
      </c>
      <c r="E2292" t="s">
        <v>299</v>
      </c>
      <c r="F2292" t="s">
        <v>333</v>
      </c>
      <c r="G2292">
        <v>2016</v>
      </c>
      <c r="H2292" s="16">
        <v>42735</v>
      </c>
      <c r="I2292">
        <v>20170425</v>
      </c>
      <c r="J2292">
        <v>0</v>
      </c>
      <c r="K2292" t="s">
        <v>1</v>
      </c>
      <c r="L2292" s="21" t="str">
        <f>IFERROR(VLOOKUP(K2292,ORDEN_ERI!A:C,2,0),0)</f>
        <v>Ingresos de actividades ordinarias</v>
      </c>
      <c r="M2292" s="21">
        <f>IFERROR(VLOOKUP(K2292,ORDEN_ERI!A:C,3,0),0)</f>
        <v>1</v>
      </c>
      <c r="N2292" s="1">
        <v>7086735</v>
      </c>
    </row>
    <row r="2293" spans="1:14" x14ac:dyDescent="0.25">
      <c r="A2293">
        <v>900193192</v>
      </c>
      <c r="B2293" t="s">
        <v>305</v>
      </c>
      <c r="D2293" t="s">
        <v>294</v>
      </c>
      <c r="E2293" t="s">
        <v>228</v>
      </c>
      <c r="F2293" t="s">
        <v>224</v>
      </c>
      <c r="G2293">
        <v>2016</v>
      </c>
      <c r="H2293" s="16">
        <v>42735</v>
      </c>
      <c r="I2293">
        <v>20170517</v>
      </c>
      <c r="J2293">
        <v>0</v>
      </c>
      <c r="K2293" t="s">
        <v>1</v>
      </c>
      <c r="L2293" s="21" t="str">
        <f>IFERROR(VLOOKUP(K2293,ORDEN_ERI!A:C,2,0),0)</f>
        <v>Ingresos de actividades ordinarias</v>
      </c>
      <c r="M2293" s="21">
        <f>IFERROR(VLOOKUP(K2293,ORDEN_ERI!A:C,3,0),0)</f>
        <v>1</v>
      </c>
      <c r="N2293" s="1">
        <v>20489976</v>
      </c>
    </row>
    <row r="2294" spans="1:14" x14ac:dyDescent="0.25">
      <c r="A2294">
        <v>900205547</v>
      </c>
      <c r="B2294" t="s">
        <v>233</v>
      </c>
      <c r="D2294" t="s">
        <v>230</v>
      </c>
      <c r="E2294" t="s">
        <v>228</v>
      </c>
      <c r="F2294" t="s">
        <v>224</v>
      </c>
      <c r="G2294">
        <v>2016</v>
      </c>
      <c r="H2294" s="16">
        <v>42735</v>
      </c>
      <c r="I2294">
        <v>20170330</v>
      </c>
      <c r="J2294">
        <v>0</v>
      </c>
      <c r="K2294" t="s">
        <v>1</v>
      </c>
      <c r="L2294" s="21" t="str">
        <f>IFERROR(VLOOKUP(K2294,ORDEN_ERI!A:C,2,0),0)</f>
        <v>Ingresos de actividades ordinarias</v>
      </c>
      <c r="M2294" s="21">
        <f>IFERROR(VLOOKUP(K2294,ORDEN_ERI!A:C,3,0),0)</f>
        <v>1</v>
      </c>
      <c r="N2294" s="1">
        <v>8282165</v>
      </c>
    </row>
    <row r="2295" spans="1:14" x14ac:dyDescent="0.25">
      <c r="A2295">
        <v>900206480</v>
      </c>
      <c r="B2295" t="s">
        <v>306</v>
      </c>
      <c r="D2295" t="s">
        <v>291</v>
      </c>
      <c r="E2295" t="s">
        <v>228</v>
      </c>
      <c r="F2295" t="s">
        <v>224</v>
      </c>
      <c r="G2295">
        <v>2016</v>
      </c>
      <c r="H2295" s="16">
        <v>42735</v>
      </c>
      <c r="I2295">
        <v>20170509</v>
      </c>
      <c r="J2295">
        <v>0</v>
      </c>
      <c r="K2295" t="s">
        <v>1</v>
      </c>
      <c r="L2295" s="21" t="str">
        <f>IFERROR(VLOOKUP(K2295,ORDEN_ERI!A:C,2,0),0)</f>
        <v>Ingresos de actividades ordinarias</v>
      </c>
      <c r="M2295" s="21">
        <f>IFERROR(VLOOKUP(K2295,ORDEN_ERI!A:C,3,0),0)</f>
        <v>1</v>
      </c>
      <c r="N2295" s="1">
        <v>18721046</v>
      </c>
    </row>
    <row r="2296" spans="1:14" x14ac:dyDescent="0.25">
      <c r="A2296">
        <v>900206483</v>
      </c>
      <c r="B2296" t="s">
        <v>307</v>
      </c>
      <c r="D2296" t="s">
        <v>291</v>
      </c>
      <c r="E2296" t="s">
        <v>228</v>
      </c>
      <c r="F2296" t="s">
        <v>224</v>
      </c>
      <c r="G2296">
        <v>2016</v>
      </c>
      <c r="H2296" s="16">
        <v>42735</v>
      </c>
      <c r="I2296">
        <v>20170510</v>
      </c>
      <c r="J2296">
        <v>0</v>
      </c>
      <c r="K2296" t="s">
        <v>1</v>
      </c>
      <c r="L2296" s="21" t="str">
        <f>IFERROR(VLOOKUP(K2296,ORDEN_ERI!A:C,2,0),0)</f>
        <v>Ingresos de actividades ordinarias</v>
      </c>
      <c r="M2296" s="21">
        <f>IFERROR(VLOOKUP(K2296,ORDEN_ERI!A:C,3,0),0)</f>
        <v>1</v>
      </c>
      <c r="N2296" s="1">
        <v>5543293</v>
      </c>
    </row>
    <row r="2297" spans="1:14" x14ac:dyDescent="0.25">
      <c r="A2297">
        <v>900315057</v>
      </c>
      <c r="B2297" t="s">
        <v>385</v>
      </c>
      <c r="D2297" t="s">
        <v>294</v>
      </c>
      <c r="E2297" t="s">
        <v>223</v>
      </c>
      <c r="F2297" t="s">
        <v>358</v>
      </c>
      <c r="G2297">
        <v>2016</v>
      </c>
      <c r="H2297" s="16">
        <v>42735</v>
      </c>
      <c r="I2297">
        <v>20170504</v>
      </c>
      <c r="J2297">
        <v>0</v>
      </c>
      <c r="K2297" t="s">
        <v>1</v>
      </c>
      <c r="L2297" s="21" t="str">
        <f>IFERROR(VLOOKUP(K2297,ORDEN_ERI!A:C,2,0),0)</f>
        <v>Ingresos de actividades ordinarias</v>
      </c>
      <c r="M2297" s="21">
        <f>IFERROR(VLOOKUP(K2297,ORDEN_ERI!A:C,3,0),0)</f>
        <v>1</v>
      </c>
      <c r="N2297" s="1">
        <v>22916120</v>
      </c>
    </row>
    <row r="2298" spans="1:14" x14ac:dyDescent="0.25">
      <c r="A2298">
        <v>900378893</v>
      </c>
      <c r="B2298" t="s">
        <v>386</v>
      </c>
      <c r="D2298" t="s">
        <v>230</v>
      </c>
      <c r="E2298" t="s">
        <v>228</v>
      </c>
      <c r="F2298" t="s">
        <v>335</v>
      </c>
      <c r="G2298">
        <v>2016</v>
      </c>
      <c r="H2298" s="16">
        <v>42735</v>
      </c>
      <c r="I2298">
        <v>20170327</v>
      </c>
      <c r="J2298">
        <v>0</v>
      </c>
      <c r="K2298" t="s">
        <v>1</v>
      </c>
      <c r="L2298" s="21" t="str">
        <f>IFERROR(VLOOKUP(K2298,ORDEN_ERI!A:C,2,0),0)</f>
        <v>Ingresos de actividades ordinarias</v>
      </c>
      <c r="M2298" s="21">
        <f>IFERROR(VLOOKUP(K2298,ORDEN_ERI!A:C,3,0),0)</f>
        <v>1</v>
      </c>
      <c r="N2298" s="1">
        <v>230550481</v>
      </c>
    </row>
    <row r="2299" spans="1:14" x14ac:dyDescent="0.25">
      <c r="A2299">
        <v>900390238</v>
      </c>
      <c r="B2299" t="s">
        <v>177</v>
      </c>
      <c r="D2299" t="s">
        <v>230</v>
      </c>
      <c r="E2299" t="s">
        <v>228</v>
      </c>
      <c r="F2299" t="s">
        <v>333</v>
      </c>
      <c r="G2299" t="s">
        <v>402</v>
      </c>
      <c r="H2299" s="16">
        <v>42735</v>
      </c>
      <c r="I2299">
        <v>20170330</v>
      </c>
      <c r="J2299">
        <v>0</v>
      </c>
      <c r="K2299" t="s">
        <v>1</v>
      </c>
      <c r="L2299" s="21" t="str">
        <f>IFERROR(VLOOKUP(K2299,ORDEN_ERI!A:C,2,0),0)</f>
        <v>Ingresos de actividades ordinarias</v>
      </c>
      <c r="M2299" s="21">
        <f>IFERROR(VLOOKUP(K2299,ORDEN_ERI!A:C,3,0),0)</f>
        <v>1</v>
      </c>
      <c r="N2299" s="1">
        <v>184739568</v>
      </c>
    </row>
    <row r="2300" spans="1:14" x14ac:dyDescent="0.25">
      <c r="A2300">
        <v>900413588</v>
      </c>
      <c r="B2300" t="s">
        <v>37</v>
      </c>
      <c r="D2300" t="s">
        <v>294</v>
      </c>
      <c r="E2300" t="s">
        <v>343</v>
      </c>
      <c r="F2300" t="s">
        <v>224</v>
      </c>
      <c r="G2300">
        <v>2016</v>
      </c>
      <c r="H2300" s="16">
        <v>42735</v>
      </c>
      <c r="I2300">
        <v>20170511</v>
      </c>
      <c r="J2300">
        <v>0</v>
      </c>
      <c r="K2300" t="s">
        <v>1</v>
      </c>
      <c r="L2300" s="21" t="str">
        <f>IFERROR(VLOOKUP(K2300,ORDEN_ERI!A:C,2,0),0)</f>
        <v>Ingresos de actividades ordinarias</v>
      </c>
      <c r="M2300" s="21">
        <f>IFERROR(VLOOKUP(K2300,ORDEN_ERI!A:C,3,0),0)</f>
        <v>1</v>
      </c>
      <c r="N2300" s="1">
        <v>10211639</v>
      </c>
    </row>
    <row r="2301" spans="1:14" x14ac:dyDescent="0.25">
      <c r="A2301">
        <v>900521357</v>
      </c>
      <c r="B2301" t="s">
        <v>175</v>
      </c>
      <c r="D2301" t="s">
        <v>291</v>
      </c>
      <c r="E2301" t="s">
        <v>388</v>
      </c>
      <c r="F2301" t="s">
        <v>339</v>
      </c>
      <c r="G2301">
        <v>2016</v>
      </c>
      <c r="H2301" s="16">
        <v>42735</v>
      </c>
      <c r="I2301">
        <v>20170503</v>
      </c>
      <c r="J2301">
        <v>0</v>
      </c>
      <c r="K2301" t="s">
        <v>1</v>
      </c>
      <c r="L2301" s="21" t="str">
        <f>IFERROR(VLOOKUP(K2301,ORDEN_ERI!A:C,2,0),0)</f>
        <v>Ingresos de actividades ordinarias</v>
      </c>
      <c r="M2301" s="21">
        <f>IFERROR(VLOOKUP(K2301,ORDEN_ERI!A:C,3,0),0)</f>
        <v>1</v>
      </c>
      <c r="N2301" s="1">
        <v>93559915</v>
      </c>
    </row>
    <row r="2302" spans="1:14" x14ac:dyDescent="0.25">
      <c r="A2302">
        <v>900535441</v>
      </c>
      <c r="B2302" t="s">
        <v>308</v>
      </c>
      <c r="D2302" t="s">
        <v>291</v>
      </c>
      <c r="E2302" t="s">
        <v>228</v>
      </c>
      <c r="F2302" t="s">
        <v>224</v>
      </c>
      <c r="G2302">
        <v>2016</v>
      </c>
      <c r="H2302" s="16">
        <v>42735</v>
      </c>
      <c r="I2302">
        <v>20170426</v>
      </c>
      <c r="J2302">
        <v>0</v>
      </c>
      <c r="K2302" t="s">
        <v>1</v>
      </c>
      <c r="L2302" s="21" t="str">
        <f>IFERROR(VLOOKUP(K2302,ORDEN_ERI!A:C,2,0),0)</f>
        <v>Ingresos de actividades ordinarias</v>
      </c>
      <c r="M2302" s="21">
        <f>IFERROR(VLOOKUP(K2302,ORDEN_ERI!A:C,3,0),0)</f>
        <v>1</v>
      </c>
      <c r="N2302" s="1">
        <v>21259</v>
      </c>
    </row>
    <row r="2303" spans="1:14" x14ac:dyDescent="0.25">
      <c r="A2303">
        <v>900668954</v>
      </c>
      <c r="B2303" t="s">
        <v>387</v>
      </c>
      <c r="D2303" t="s">
        <v>294</v>
      </c>
      <c r="E2303" t="s">
        <v>228</v>
      </c>
      <c r="F2303" t="s">
        <v>224</v>
      </c>
      <c r="G2303">
        <v>2016</v>
      </c>
      <c r="H2303" s="16">
        <v>42735</v>
      </c>
      <c r="I2303">
        <v>20170428</v>
      </c>
      <c r="J2303">
        <v>0</v>
      </c>
      <c r="K2303" t="s">
        <v>1</v>
      </c>
      <c r="L2303" s="21" t="str">
        <f>IFERROR(VLOOKUP(K2303,ORDEN_ERI!A:C,2,0),0)</f>
        <v>Ingresos de actividades ordinarias</v>
      </c>
      <c r="M2303" s="21">
        <f>IFERROR(VLOOKUP(K2303,ORDEN_ERI!A:C,3,0),0)</f>
        <v>1</v>
      </c>
      <c r="N2303" s="1">
        <v>2630336</v>
      </c>
    </row>
    <row r="2304" spans="1:14" x14ac:dyDescent="0.25">
      <c r="A2304">
        <v>900749166</v>
      </c>
      <c r="B2304" t="s">
        <v>182</v>
      </c>
      <c r="D2304" t="s">
        <v>230</v>
      </c>
      <c r="E2304" t="s">
        <v>228</v>
      </c>
      <c r="F2304" t="s">
        <v>333</v>
      </c>
      <c r="G2304">
        <v>2016</v>
      </c>
      <c r="H2304" s="16">
        <v>42735</v>
      </c>
      <c r="I2304">
        <v>20170404</v>
      </c>
      <c r="J2304">
        <v>0</v>
      </c>
      <c r="K2304" t="s">
        <v>1</v>
      </c>
      <c r="L2304" s="21" t="str">
        <f>IFERROR(VLOOKUP(K2304,ORDEN_ERI!A:C,2,0),0)</f>
        <v>Ingresos de actividades ordinarias</v>
      </c>
      <c r="M2304" s="21">
        <f>IFERROR(VLOOKUP(K2304,ORDEN_ERI!A:C,3,0),0)</f>
        <v>1</v>
      </c>
      <c r="N2304" s="1">
        <v>260150150</v>
      </c>
    </row>
    <row r="2305" spans="1:14" x14ac:dyDescent="0.25">
      <c r="A2305">
        <v>900797732</v>
      </c>
      <c r="B2305" t="s">
        <v>181</v>
      </c>
      <c r="D2305" t="s">
        <v>230</v>
      </c>
      <c r="E2305" t="s">
        <v>228</v>
      </c>
      <c r="F2305" t="s">
        <v>360</v>
      </c>
      <c r="G2305">
        <v>2016</v>
      </c>
      <c r="H2305" s="16">
        <v>42735</v>
      </c>
      <c r="I2305">
        <v>20170330</v>
      </c>
      <c r="J2305">
        <v>0</v>
      </c>
      <c r="K2305" t="s">
        <v>1</v>
      </c>
      <c r="L2305" s="21" t="str">
        <f>IFERROR(VLOOKUP(K2305,ORDEN_ERI!A:C,2,0),0)</f>
        <v>Ingresos de actividades ordinarias</v>
      </c>
      <c r="M2305" s="21">
        <f>IFERROR(VLOOKUP(K2305,ORDEN_ERI!A:C,3,0),0)</f>
        <v>1</v>
      </c>
      <c r="N2305" s="1">
        <v>60477828</v>
      </c>
    </row>
    <row r="2306" spans="1:14" x14ac:dyDescent="0.25">
      <c r="A2306">
        <v>900818642</v>
      </c>
      <c r="B2306" t="s">
        <v>169</v>
      </c>
      <c r="D2306" t="s">
        <v>230</v>
      </c>
      <c r="E2306" t="s">
        <v>228</v>
      </c>
      <c r="F2306" t="s">
        <v>333</v>
      </c>
      <c r="G2306">
        <v>2016</v>
      </c>
      <c r="H2306" s="16">
        <v>42735</v>
      </c>
      <c r="I2306">
        <v>20170410</v>
      </c>
      <c r="J2306">
        <v>0</v>
      </c>
      <c r="K2306" t="s">
        <v>1</v>
      </c>
      <c r="L2306" s="21" t="str">
        <f>IFERROR(VLOOKUP(K2306,ORDEN_ERI!A:C,2,0),0)</f>
        <v>Ingresos de actividades ordinarias</v>
      </c>
      <c r="M2306" s="21">
        <f>IFERROR(VLOOKUP(K2306,ORDEN_ERI!A:C,3,0),0)</f>
        <v>1</v>
      </c>
      <c r="N2306" s="1">
        <v>74531955</v>
      </c>
    </row>
    <row r="2307" spans="1:14" x14ac:dyDescent="0.25">
      <c r="A2307">
        <v>800014246</v>
      </c>
      <c r="B2307" t="s">
        <v>332</v>
      </c>
      <c r="D2307" t="s">
        <v>291</v>
      </c>
      <c r="E2307" t="s">
        <v>223</v>
      </c>
      <c r="F2307" t="s">
        <v>333</v>
      </c>
      <c r="G2307">
        <v>2016</v>
      </c>
      <c r="H2307" s="16">
        <v>42735</v>
      </c>
      <c r="I2307">
        <v>20170518</v>
      </c>
      <c r="J2307">
        <v>0</v>
      </c>
      <c r="K2307" t="s">
        <v>2</v>
      </c>
      <c r="L2307" s="21" t="str">
        <f>IFERROR(VLOOKUP(K2307,ORDEN_ERI!A:C,2,0),0)</f>
        <v>Costo de ventas</v>
      </c>
      <c r="M2307" s="21">
        <f>IFERROR(VLOOKUP(K2307,ORDEN_ERI!A:C,3,0),0)</f>
        <v>2</v>
      </c>
      <c r="N2307" s="1">
        <v>186545826</v>
      </c>
    </row>
    <row r="2308" spans="1:14" x14ac:dyDescent="0.25">
      <c r="A2308">
        <v>800028455</v>
      </c>
      <c r="B2308" t="s">
        <v>0</v>
      </c>
      <c r="D2308" t="s">
        <v>291</v>
      </c>
      <c r="E2308" t="s">
        <v>228</v>
      </c>
      <c r="F2308" t="s">
        <v>224</v>
      </c>
      <c r="G2308">
        <v>2016</v>
      </c>
      <c r="H2308" s="16">
        <v>42735</v>
      </c>
      <c r="I2308">
        <v>20170503</v>
      </c>
      <c r="J2308">
        <v>0</v>
      </c>
      <c r="K2308" t="s">
        <v>2</v>
      </c>
      <c r="L2308" s="21" t="str">
        <f>IFERROR(VLOOKUP(K2308,ORDEN_ERI!A:C,2,0),0)</f>
        <v>Costo de ventas</v>
      </c>
      <c r="M2308" s="21">
        <f>IFERROR(VLOOKUP(K2308,ORDEN_ERI!A:C,3,0),0)</f>
        <v>2</v>
      </c>
      <c r="N2308" s="1">
        <v>2</v>
      </c>
    </row>
    <row r="2309" spans="1:14" x14ac:dyDescent="0.25">
      <c r="A2309">
        <v>800093117</v>
      </c>
      <c r="B2309" t="s">
        <v>334</v>
      </c>
      <c r="D2309" t="s">
        <v>222</v>
      </c>
      <c r="E2309" t="s">
        <v>223</v>
      </c>
      <c r="F2309" t="s">
        <v>335</v>
      </c>
      <c r="G2309">
        <v>2016</v>
      </c>
      <c r="H2309" s="16">
        <v>42735</v>
      </c>
      <c r="I2309">
        <v>20170328</v>
      </c>
      <c r="J2309">
        <v>0</v>
      </c>
      <c r="K2309" t="s">
        <v>2</v>
      </c>
      <c r="L2309" s="21" t="str">
        <f>IFERROR(VLOOKUP(K2309,ORDEN_ERI!A:C,2,0),0)</f>
        <v>Costo de ventas</v>
      </c>
      <c r="M2309" s="21">
        <f>IFERROR(VLOOKUP(K2309,ORDEN_ERI!A:C,3,0),0)</f>
        <v>2</v>
      </c>
      <c r="N2309" s="1">
        <v>209379250</v>
      </c>
    </row>
    <row r="2310" spans="1:14" x14ac:dyDescent="0.25">
      <c r="A2310">
        <v>800094968</v>
      </c>
      <c r="B2310" t="s">
        <v>336</v>
      </c>
      <c r="D2310" t="s">
        <v>222</v>
      </c>
      <c r="E2310" t="s">
        <v>337</v>
      </c>
      <c r="F2310" t="s">
        <v>335</v>
      </c>
      <c r="G2310">
        <v>2016</v>
      </c>
      <c r="H2310" s="16">
        <v>42735</v>
      </c>
      <c r="I2310">
        <v>20170403</v>
      </c>
      <c r="J2310">
        <v>0</v>
      </c>
      <c r="K2310" t="s">
        <v>2</v>
      </c>
      <c r="L2310" s="21" t="str">
        <f>IFERROR(VLOOKUP(K2310,ORDEN_ERI!A:C,2,0),0)</f>
        <v>Costo de ventas</v>
      </c>
      <c r="M2310" s="21">
        <f>IFERROR(VLOOKUP(K2310,ORDEN_ERI!A:C,3,0),0)</f>
        <v>2</v>
      </c>
      <c r="N2310" s="1">
        <v>200163573</v>
      </c>
    </row>
    <row r="2311" spans="1:14" x14ac:dyDescent="0.25">
      <c r="A2311">
        <v>800095951</v>
      </c>
      <c r="B2311" t="s">
        <v>338</v>
      </c>
      <c r="D2311" t="s">
        <v>291</v>
      </c>
      <c r="E2311" t="s">
        <v>228</v>
      </c>
      <c r="F2311" t="s">
        <v>339</v>
      </c>
      <c r="G2311">
        <v>2016</v>
      </c>
      <c r="H2311" s="16">
        <v>42735</v>
      </c>
      <c r="I2311">
        <v>20170505</v>
      </c>
      <c r="J2311">
        <v>0</v>
      </c>
      <c r="K2311" t="s">
        <v>2</v>
      </c>
      <c r="L2311" s="21" t="str">
        <f>IFERROR(VLOOKUP(K2311,ORDEN_ERI!A:C,2,0),0)</f>
        <v>Costo de ventas</v>
      </c>
      <c r="M2311" s="21">
        <f>IFERROR(VLOOKUP(K2311,ORDEN_ERI!A:C,3,0),0)</f>
        <v>2</v>
      </c>
      <c r="N2311" s="1">
        <v>15786774</v>
      </c>
    </row>
    <row r="2312" spans="1:14" x14ac:dyDescent="0.25">
      <c r="A2312">
        <v>800140959</v>
      </c>
      <c r="B2312" t="s">
        <v>340</v>
      </c>
      <c r="D2312" t="s">
        <v>291</v>
      </c>
      <c r="E2312" t="s">
        <v>228</v>
      </c>
      <c r="F2312" t="s">
        <v>339</v>
      </c>
      <c r="G2312">
        <v>2016</v>
      </c>
      <c r="H2312" s="16">
        <v>42735</v>
      </c>
      <c r="I2312">
        <v>20170503</v>
      </c>
      <c r="J2312">
        <v>0</v>
      </c>
      <c r="K2312" t="s">
        <v>2</v>
      </c>
      <c r="L2312" s="21" t="str">
        <f>IFERROR(VLOOKUP(K2312,ORDEN_ERI!A:C,2,0),0)</f>
        <v>Costo de ventas</v>
      </c>
      <c r="M2312" s="21">
        <f>IFERROR(VLOOKUP(K2312,ORDEN_ERI!A:C,3,0),0)</f>
        <v>2</v>
      </c>
      <c r="N2312" s="1">
        <v>32911170</v>
      </c>
    </row>
    <row r="2313" spans="1:14" x14ac:dyDescent="0.25">
      <c r="A2313">
        <v>800173155</v>
      </c>
      <c r="B2313" t="s">
        <v>341</v>
      </c>
      <c r="D2313" t="s">
        <v>222</v>
      </c>
      <c r="E2313" t="s">
        <v>228</v>
      </c>
      <c r="F2313" t="s">
        <v>335</v>
      </c>
      <c r="G2313">
        <v>2016</v>
      </c>
      <c r="H2313" s="16">
        <v>42735</v>
      </c>
      <c r="I2313">
        <v>20170403</v>
      </c>
      <c r="J2313">
        <v>0</v>
      </c>
      <c r="K2313" t="s">
        <v>2</v>
      </c>
      <c r="L2313" s="21" t="str">
        <f>IFERROR(VLOOKUP(K2313,ORDEN_ERI!A:C,2,0),0)</f>
        <v>Costo de ventas</v>
      </c>
      <c r="M2313" s="21">
        <f>IFERROR(VLOOKUP(K2313,ORDEN_ERI!A:C,3,0),0)</f>
        <v>2</v>
      </c>
      <c r="N2313" s="1">
        <v>174765964</v>
      </c>
    </row>
    <row r="2314" spans="1:14" x14ac:dyDescent="0.25">
      <c r="A2314">
        <v>800182330</v>
      </c>
      <c r="B2314" t="s">
        <v>342</v>
      </c>
      <c r="D2314" t="s">
        <v>291</v>
      </c>
      <c r="E2314" t="s">
        <v>343</v>
      </c>
      <c r="F2314" t="s">
        <v>333</v>
      </c>
      <c r="G2314">
        <v>2016</v>
      </c>
      <c r="H2314" s="16">
        <v>42735</v>
      </c>
      <c r="I2314">
        <v>20170424</v>
      </c>
      <c r="J2314">
        <v>0</v>
      </c>
      <c r="K2314" t="s">
        <v>2</v>
      </c>
      <c r="L2314" s="21" t="str">
        <f>IFERROR(VLOOKUP(K2314,ORDEN_ERI!A:C,2,0),0)</f>
        <v>Costo de ventas</v>
      </c>
      <c r="M2314" s="21">
        <f>IFERROR(VLOOKUP(K2314,ORDEN_ERI!A:C,3,0),0)</f>
        <v>2</v>
      </c>
      <c r="N2314" s="1">
        <v>166895824</v>
      </c>
    </row>
    <row r="2315" spans="1:14" x14ac:dyDescent="0.25">
      <c r="A2315">
        <v>800185295</v>
      </c>
      <c r="B2315" t="s">
        <v>344</v>
      </c>
      <c r="D2315" t="s">
        <v>222</v>
      </c>
      <c r="E2315" t="s">
        <v>228</v>
      </c>
      <c r="F2315" t="s">
        <v>335</v>
      </c>
      <c r="G2315">
        <v>2016</v>
      </c>
      <c r="H2315" s="16">
        <v>42735</v>
      </c>
      <c r="I2315">
        <v>20170407</v>
      </c>
      <c r="J2315">
        <v>0</v>
      </c>
      <c r="K2315" t="s">
        <v>2</v>
      </c>
      <c r="L2315" s="21" t="str">
        <f>IFERROR(VLOOKUP(K2315,ORDEN_ERI!A:C,2,0),0)</f>
        <v>Costo de ventas</v>
      </c>
      <c r="M2315" s="21">
        <f>IFERROR(VLOOKUP(K2315,ORDEN_ERI!A:C,3,0),0)</f>
        <v>2</v>
      </c>
      <c r="N2315" s="1">
        <v>822776813</v>
      </c>
    </row>
    <row r="2316" spans="1:14" x14ac:dyDescent="0.25">
      <c r="A2316">
        <v>800200598</v>
      </c>
      <c r="B2316" t="s">
        <v>345</v>
      </c>
      <c r="D2316" t="s">
        <v>230</v>
      </c>
      <c r="E2316" t="s">
        <v>228</v>
      </c>
      <c r="F2316" t="s">
        <v>335</v>
      </c>
      <c r="G2316">
        <v>2016</v>
      </c>
      <c r="H2316" s="16">
        <v>42735</v>
      </c>
      <c r="I2316">
        <v>20170509</v>
      </c>
      <c r="J2316">
        <v>0</v>
      </c>
      <c r="K2316" t="s">
        <v>2</v>
      </c>
      <c r="L2316" s="21" t="str">
        <f>IFERROR(VLOOKUP(K2316,ORDEN_ERI!A:C,2,0),0)</f>
        <v>Costo de ventas</v>
      </c>
      <c r="M2316" s="21">
        <f>IFERROR(VLOOKUP(K2316,ORDEN_ERI!A:C,3,0),0)</f>
        <v>2</v>
      </c>
      <c r="N2316" s="1">
        <v>211366830</v>
      </c>
    </row>
    <row r="2317" spans="1:14" x14ac:dyDescent="0.25">
      <c r="A2317">
        <v>800208146</v>
      </c>
      <c r="B2317" t="s">
        <v>346</v>
      </c>
      <c r="D2317" t="s">
        <v>294</v>
      </c>
      <c r="E2317" t="s">
        <v>228</v>
      </c>
      <c r="F2317" t="s">
        <v>347</v>
      </c>
      <c r="G2317">
        <v>2016</v>
      </c>
      <c r="H2317" s="16">
        <v>42735</v>
      </c>
      <c r="I2317">
        <v>20170428</v>
      </c>
      <c r="J2317">
        <v>0</v>
      </c>
      <c r="K2317" t="s">
        <v>2</v>
      </c>
      <c r="L2317" s="21" t="str">
        <f>IFERROR(VLOOKUP(K2317,ORDEN_ERI!A:C,2,0),0)</f>
        <v>Costo de ventas</v>
      </c>
      <c r="M2317" s="21">
        <f>IFERROR(VLOOKUP(K2317,ORDEN_ERI!A:C,3,0),0)</f>
        <v>2</v>
      </c>
      <c r="N2317" s="1">
        <v>68993951</v>
      </c>
    </row>
    <row r="2318" spans="1:14" x14ac:dyDescent="0.25">
      <c r="A2318">
        <v>800233881</v>
      </c>
      <c r="B2318" t="s">
        <v>161</v>
      </c>
      <c r="D2318" t="s">
        <v>222</v>
      </c>
      <c r="E2318" t="s">
        <v>223</v>
      </c>
      <c r="F2318" t="s">
        <v>333</v>
      </c>
      <c r="G2318">
        <v>2016</v>
      </c>
      <c r="H2318" s="16">
        <v>42735</v>
      </c>
      <c r="I2318">
        <v>20170406</v>
      </c>
      <c r="J2318">
        <v>0</v>
      </c>
      <c r="K2318" t="s">
        <v>2</v>
      </c>
      <c r="L2318" s="21" t="str">
        <f>IFERROR(VLOOKUP(K2318,ORDEN_ERI!A:C,2,0),0)</f>
        <v>Costo de ventas</v>
      </c>
      <c r="M2318" s="21">
        <f>IFERROR(VLOOKUP(K2318,ORDEN_ERI!A:C,3,0),0)</f>
        <v>2</v>
      </c>
      <c r="N2318" s="1">
        <v>248952043</v>
      </c>
    </row>
    <row r="2319" spans="1:14" x14ac:dyDescent="0.25">
      <c r="A2319">
        <v>800240724</v>
      </c>
      <c r="B2319" t="s">
        <v>348</v>
      </c>
      <c r="D2319" t="s">
        <v>230</v>
      </c>
      <c r="E2319" t="s">
        <v>228</v>
      </c>
      <c r="F2319" t="s">
        <v>335</v>
      </c>
      <c r="G2319">
        <v>2016</v>
      </c>
      <c r="H2319" s="16">
        <v>42735</v>
      </c>
      <c r="I2319">
        <v>20170330</v>
      </c>
      <c r="J2319">
        <v>0</v>
      </c>
      <c r="K2319" t="s">
        <v>2</v>
      </c>
      <c r="L2319" s="21" t="str">
        <f>IFERROR(VLOOKUP(K2319,ORDEN_ERI!A:C,2,0),0)</f>
        <v>Costo de ventas</v>
      </c>
      <c r="M2319" s="21">
        <f>IFERROR(VLOOKUP(K2319,ORDEN_ERI!A:C,3,0),0)</f>
        <v>2</v>
      </c>
      <c r="N2319" s="1">
        <v>179640284</v>
      </c>
    </row>
    <row r="2320" spans="1:14" x14ac:dyDescent="0.25">
      <c r="A2320">
        <v>811032292</v>
      </c>
      <c r="B2320" t="s">
        <v>349</v>
      </c>
      <c r="D2320" t="s">
        <v>222</v>
      </c>
      <c r="E2320" t="s">
        <v>223</v>
      </c>
      <c r="F2320" t="s">
        <v>335</v>
      </c>
      <c r="G2320">
        <v>2016</v>
      </c>
      <c r="H2320" s="16">
        <v>42735</v>
      </c>
      <c r="I2320">
        <v>20170404</v>
      </c>
      <c r="J2320">
        <v>0</v>
      </c>
      <c r="K2320" t="s">
        <v>2</v>
      </c>
      <c r="L2320" s="21" t="str">
        <f>IFERROR(VLOOKUP(K2320,ORDEN_ERI!A:C,2,0),0)</f>
        <v>Costo de ventas</v>
      </c>
      <c r="M2320" s="21">
        <f>IFERROR(VLOOKUP(K2320,ORDEN_ERI!A:C,3,0),0)</f>
        <v>2</v>
      </c>
      <c r="N2320" s="1">
        <v>195932169</v>
      </c>
    </row>
    <row r="2321" spans="1:14" x14ac:dyDescent="0.25">
      <c r="A2321">
        <v>830023542</v>
      </c>
      <c r="B2321" t="s">
        <v>146</v>
      </c>
      <c r="D2321" t="s">
        <v>230</v>
      </c>
      <c r="E2321" t="s">
        <v>223</v>
      </c>
      <c r="F2321" t="s">
        <v>339</v>
      </c>
      <c r="G2321">
        <v>2016</v>
      </c>
      <c r="H2321" s="16">
        <v>42735</v>
      </c>
      <c r="I2321">
        <v>20170328</v>
      </c>
      <c r="J2321">
        <v>0</v>
      </c>
      <c r="K2321" t="s">
        <v>2</v>
      </c>
      <c r="L2321" s="21" t="str">
        <f>IFERROR(VLOOKUP(K2321,ORDEN_ERI!A:C,2,0),0)</f>
        <v>Costo de ventas</v>
      </c>
      <c r="M2321" s="21">
        <f>IFERROR(VLOOKUP(K2321,ORDEN_ERI!A:C,3,0),0)</f>
        <v>2</v>
      </c>
      <c r="N2321" s="1">
        <v>350646295</v>
      </c>
    </row>
    <row r="2322" spans="1:14" x14ac:dyDescent="0.25">
      <c r="A2322">
        <v>830058272</v>
      </c>
      <c r="B2322" t="s">
        <v>352</v>
      </c>
      <c r="D2322" t="s">
        <v>222</v>
      </c>
      <c r="E2322" t="s">
        <v>228</v>
      </c>
      <c r="F2322" t="s">
        <v>353</v>
      </c>
      <c r="G2322">
        <v>2016</v>
      </c>
      <c r="H2322" s="16">
        <v>42735</v>
      </c>
      <c r="I2322">
        <v>20170405</v>
      </c>
      <c r="J2322">
        <v>0</v>
      </c>
      <c r="K2322" t="s">
        <v>2</v>
      </c>
      <c r="L2322" s="21" t="str">
        <f>IFERROR(VLOOKUP(K2322,ORDEN_ERI!A:C,2,0),0)</f>
        <v>Costo de ventas</v>
      </c>
      <c r="M2322" s="21">
        <f>IFERROR(VLOOKUP(K2322,ORDEN_ERI!A:C,3,0),0)</f>
        <v>2</v>
      </c>
      <c r="N2322" s="1">
        <v>171131728</v>
      </c>
    </row>
    <row r="2323" spans="1:14" x14ac:dyDescent="0.25">
      <c r="A2323">
        <v>830094920</v>
      </c>
      <c r="B2323" t="s">
        <v>350</v>
      </c>
      <c r="D2323" t="s">
        <v>222</v>
      </c>
      <c r="E2323" t="s">
        <v>351</v>
      </c>
      <c r="F2323" t="s">
        <v>339</v>
      </c>
      <c r="G2323">
        <v>2016</v>
      </c>
      <c r="H2323" s="16">
        <v>42735</v>
      </c>
      <c r="I2323">
        <v>20171004</v>
      </c>
      <c r="J2323">
        <v>0</v>
      </c>
      <c r="K2323" t="s">
        <v>2</v>
      </c>
      <c r="L2323" s="21" t="str">
        <f>IFERROR(VLOOKUP(K2323,ORDEN_ERI!A:C,2,0),0)</f>
        <v>Costo de ventas</v>
      </c>
      <c r="M2323" s="21">
        <f>IFERROR(VLOOKUP(K2323,ORDEN_ERI!A:C,3,0),0)</f>
        <v>2</v>
      </c>
      <c r="N2323" s="1">
        <v>155701000</v>
      </c>
    </row>
    <row r="2324" spans="1:14" x14ac:dyDescent="0.25">
      <c r="A2324">
        <v>830097620</v>
      </c>
      <c r="B2324" t="s">
        <v>290</v>
      </c>
      <c r="D2324" t="s">
        <v>291</v>
      </c>
      <c r="E2324" t="s">
        <v>228</v>
      </c>
      <c r="F2324" t="s">
        <v>224</v>
      </c>
      <c r="G2324">
        <v>2016</v>
      </c>
      <c r="H2324" s="16">
        <v>42735</v>
      </c>
      <c r="I2324">
        <v>20170420</v>
      </c>
      <c r="J2324">
        <v>0</v>
      </c>
      <c r="K2324" t="s">
        <v>2</v>
      </c>
      <c r="L2324" s="21" t="str">
        <f>IFERROR(VLOOKUP(K2324,ORDEN_ERI!A:C,2,0),0)</f>
        <v>Costo de ventas</v>
      </c>
      <c r="M2324" s="21">
        <f>IFERROR(VLOOKUP(K2324,ORDEN_ERI!A:C,3,0),0)</f>
        <v>2</v>
      </c>
      <c r="N2324" s="1">
        <v>313193</v>
      </c>
    </row>
    <row r="2325" spans="1:14" x14ac:dyDescent="0.25">
      <c r="A2325">
        <v>830124992</v>
      </c>
      <c r="B2325" t="s">
        <v>357</v>
      </c>
      <c r="D2325" t="s">
        <v>222</v>
      </c>
      <c r="E2325" t="s">
        <v>228</v>
      </c>
      <c r="F2325" t="s">
        <v>358</v>
      </c>
      <c r="G2325">
        <v>2016</v>
      </c>
      <c r="H2325" s="16">
        <v>42735</v>
      </c>
      <c r="I2325">
        <v>20170406</v>
      </c>
      <c r="J2325">
        <v>0</v>
      </c>
      <c r="K2325" t="s">
        <v>2</v>
      </c>
      <c r="L2325" s="21" t="str">
        <f>IFERROR(VLOOKUP(K2325,ORDEN_ERI!A:C,2,0),0)</f>
        <v>Costo de ventas</v>
      </c>
      <c r="M2325" s="21">
        <f>IFERROR(VLOOKUP(K2325,ORDEN_ERI!A:C,3,0),0)</f>
        <v>2</v>
      </c>
      <c r="N2325" s="1">
        <v>1521921</v>
      </c>
    </row>
    <row r="2326" spans="1:14" x14ac:dyDescent="0.25">
      <c r="A2326">
        <v>860000656</v>
      </c>
      <c r="B2326" t="s">
        <v>221</v>
      </c>
      <c r="D2326" t="s">
        <v>222</v>
      </c>
      <c r="E2326" t="s">
        <v>223</v>
      </c>
      <c r="F2326" t="s">
        <v>224</v>
      </c>
      <c r="G2326">
        <v>2016</v>
      </c>
      <c r="H2326" s="16">
        <v>42735</v>
      </c>
      <c r="I2326">
        <v>20170401</v>
      </c>
      <c r="J2326">
        <v>0</v>
      </c>
      <c r="K2326" t="s">
        <v>2</v>
      </c>
      <c r="L2326" s="21" t="str">
        <f>IFERROR(VLOOKUP(K2326,ORDEN_ERI!A:C,2,0),0)</f>
        <v>Costo de ventas</v>
      </c>
      <c r="M2326" s="21">
        <f>IFERROR(VLOOKUP(K2326,ORDEN_ERI!A:C,3,0),0)</f>
        <v>2</v>
      </c>
      <c r="N2326" s="1">
        <v>125328936</v>
      </c>
    </row>
    <row r="2327" spans="1:14" x14ac:dyDescent="0.25">
      <c r="A2327">
        <v>860001986</v>
      </c>
      <c r="B2327" t="s">
        <v>293</v>
      </c>
      <c r="D2327" t="s">
        <v>294</v>
      </c>
      <c r="E2327" t="s">
        <v>228</v>
      </c>
      <c r="F2327" t="s">
        <v>224</v>
      </c>
      <c r="G2327">
        <v>2016</v>
      </c>
      <c r="H2327" s="16">
        <v>42735</v>
      </c>
      <c r="I2327">
        <v>20170510</v>
      </c>
      <c r="J2327">
        <v>0</v>
      </c>
      <c r="K2327" t="s">
        <v>2</v>
      </c>
      <c r="L2327" s="21" t="str">
        <f>IFERROR(VLOOKUP(K2327,ORDEN_ERI!A:C,2,0),0)</f>
        <v>Costo de ventas</v>
      </c>
      <c r="M2327" s="21">
        <f>IFERROR(VLOOKUP(K2327,ORDEN_ERI!A:C,3,0),0)</f>
        <v>2</v>
      </c>
      <c r="N2327" s="1">
        <v>53818041</v>
      </c>
    </row>
    <row r="2328" spans="1:14" x14ac:dyDescent="0.25">
      <c r="A2328">
        <v>860002837</v>
      </c>
      <c r="B2328" t="s">
        <v>227</v>
      </c>
      <c r="D2328" t="s">
        <v>222</v>
      </c>
      <c r="E2328" t="s">
        <v>228</v>
      </c>
      <c r="F2328" t="s">
        <v>224</v>
      </c>
      <c r="G2328">
        <v>2016</v>
      </c>
      <c r="H2328" s="16">
        <v>42735</v>
      </c>
      <c r="I2328">
        <v>20170330</v>
      </c>
      <c r="J2328">
        <v>0</v>
      </c>
      <c r="K2328" t="s">
        <v>2</v>
      </c>
      <c r="L2328" s="21" t="str">
        <f>IFERROR(VLOOKUP(K2328,ORDEN_ERI!A:C,2,0),0)</f>
        <v>Costo de ventas</v>
      </c>
      <c r="M2328" s="21">
        <f>IFERROR(VLOOKUP(K2328,ORDEN_ERI!A:C,3,0),0)</f>
        <v>2</v>
      </c>
      <c r="N2328" s="1">
        <v>57263154</v>
      </c>
    </row>
    <row r="2329" spans="1:14" x14ac:dyDescent="0.25">
      <c r="A2329">
        <v>860009250</v>
      </c>
      <c r="B2329" t="s">
        <v>362</v>
      </c>
      <c r="D2329" t="s">
        <v>294</v>
      </c>
      <c r="E2329" t="s">
        <v>228</v>
      </c>
      <c r="F2329" t="s">
        <v>224</v>
      </c>
      <c r="G2329">
        <v>2016</v>
      </c>
      <c r="H2329" s="16">
        <v>42735</v>
      </c>
      <c r="I2329">
        <v>20170502</v>
      </c>
      <c r="J2329">
        <v>0</v>
      </c>
      <c r="K2329" t="s">
        <v>2</v>
      </c>
      <c r="L2329" s="21" t="str">
        <f>IFERROR(VLOOKUP(K2329,ORDEN_ERI!A:C,2,0),0)</f>
        <v>Costo de ventas</v>
      </c>
      <c r="M2329" s="21">
        <f>IFERROR(VLOOKUP(K2329,ORDEN_ERI!A:C,3,0),0)</f>
        <v>2</v>
      </c>
      <c r="N2329" s="1">
        <v>13803970</v>
      </c>
    </row>
    <row r="2330" spans="1:14" x14ac:dyDescent="0.25">
      <c r="A2330">
        <v>860014285</v>
      </c>
      <c r="B2330" t="s">
        <v>356</v>
      </c>
      <c r="D2330" t="s">
        <v>294</v>
      </c>
      <c r="E2330" t="s">
        <v>228</v>
      </c>
      <c r="F2330" t="s">
        <v>224</v>
      </c>
      <c r="G2330">
        <v>2016</v>
      </c>
      <c r="H2330" s="16">
        <v>42735</v>
      </c>
      <c r="I2330">
        <v>20170510</v>
      </c>
      <c r="J2330">
        <v>0</v>
      </c>
      <c r="K2330" t="s">
        <v>2</v>
      </c>
      <c r="L2330" s="21" t="str">
        <f>IFERROR(VLOOKUP(K2330,ORDEN_ERI!A:C,2,0),0)</f>
        <v>Costo de ventas</v>
      </c>
      <c r="M2330" s="21">
        <f>IFERROR(VLOOKUP(K2330,ORDEN_ERI!A:C,3,0),0)</f>
        <v>2</v>
      </c>
      <c r="N2330" s="1">
        <v>8249948</v>
      </c>
    </row>
    <row r="2331" spans="1:14" x14ac:dyDescent="0.25">
      <c r="A2331">
        <v>860031361</v>
      </c>
      <c r="B2331" t="s">
        <v>297</v>
      </c>
      <c r="D2331" t="s">
        <v>222</v>
      </c>
      <c r="E2331" t="s">
        <v>228</v>
      </c>
      <c r="F2331" t="s">
        <v>224</v>
      </c>
      <c r="G2331">
        <v>2016</v>
      </c>
      <c r="H2331" s="16">
        <v>42735</v>
      </c>
      <c r="I2331">
        <v>20170405</v>
      </c>
      <c r="J2331">
        <v>0</v>
      </c>
      <c r="K2331" t="s">
        <v>2</v>
      </c>
      <c r="L2331" s="21" t="str">
        <f>IFERROR(VLOOKUP(K2331,ORDEN_ERI!A:C,2,0),0)</f>
        <v>Costo de ventas</v>
      </c>
      <c r="M2331" s="21">
        <f>IFERROR(VLOOKUP(K2331,ORDEN_ERI!A:C,3,0),0)</f>
        <v>2</v>
      </c>
      <c r="N2331" s="1">
        <v>72200647</v>
      </c>
    </row>
    <row r="2332" spans="1:14" x14ac:dyDescent="0.25">
      <c r="A2332">
        <v>860035996</v>
      </c>
      <c r="B2332" t="s">
        <v>229</v>
      </c>
      <c r="D2332" t="s">
        <v>222</v>
      </c>
      <c r="E2332" t="s">
        <v>228</v>
      </c>
      <c r="F2332" t="s">
        <v>224</v>
      </c>
      <c r="G2332">
        <v>2016</v>
      </c>
      <c r="H2332" s="16">
        <v>42735</v>
      </c>
      <c r="I2332">
        <v>20170407</v>
      </c>
      <c r="J2332">
        <v>0</v>
      </c>
      <c r="K2332" t="s">
        <v>2</v>
      </c>
      <c r="L2332" s="21" t="str">
        <f>IFERROR(VLOOKUP(K2332,ORDEN_ERI!A:C,2,0),0)</f>
        <v>Costo de ventas</v>
      </c>
      <c r="M2332" s="21">
        <f>IFERROR(VLOOKUP(K2332,ORDEN_ERI!A:C,3,0),0)</f>
        <v>2</v>
      </c>
      <c r="N2332" s="1">
        <v>41921054</v>
      </c>
    </row>
    <row r="2333" spans="1:14" x14ac:dyDescent="0.25">
      <c r="A2333">
        <v>860058070</v>
      </c>
      <c r="B2333" t="s">
        <v>364</v>
      </c>
      <c r="D2333" t="s">
        <v>222</v>
      </c>
      <c r="E2333" t="s">
        <v>228</v>
      </c>
      <c r="F2333" t="s">
        <v>335</v>
      </c>
      <c r="G2333">
        <v>2016</v>
      </c>
      <c r="H2333" s="16">
        <v>42735</v>
      </c>
      <c r="I2333">
        <v>20170404</v>
      </c>
      <c r="J2333">
        <v>0</v>
      </c>
      <c r="K2333" t="s">
        <v>2</v>
      </c>
      <c r="L2333" s="21" t="str">
        <f>IFERROR(VLOOKUP(K2333,ORDEN_ERI!A:C,2,0),0)</f>
        <v>Costo de ventas</v>
      </c>
      <c r="M2333" s="21">
        <f>IFERROR(VLOOKUP(K2333,ORDEN_ERI!A:C,3,0),0)</f>
        <v>2</v>
      </c>
      <c r="N2333" s="1">
        <v>241458893</v>
      </c>
    </row>
    <row r="2334" spans="1:14" x14ac:dyDescent="0.25">
      <c r="A2334">
        <v>860059851</v>
      </c>
      <c r="B2334" t="s">
        <v>365</v>
      </c>
      <c r="D2334" t="s">
        <v>222</v>
      </c>
      <c r="E2334" t="s">
        <v>228</v>
      </c>
      <c r="F2334" t="s">
        <v>224</v>
      </c>
      <c r="G2334">
        <v>2016</v>
      </c>
      <c r="H2334" s="16">
        <v>42735</v>
      </c>
      <c r="I2334">
        <v>20170403</v>
      </c>
      <c r="J2334">
        <v>0</v>
      </c>
      <c r="K2334" t="s">
        <v>2</v>
      </c>
      <c r="L2334" s="21" t="str">
        <f>IFERROR(VLOOKUP(K2334,ORDEN_ERI!A:C,2,0),0)</f>
        <v>Costo de ventas</v>
      </c>
      <c r="M2334" s="21">
        <f>IFERROR(VLOOKUP(K2334,ORDEN_ERI!A:C,3,0),0)</f>
        <v>2</v>
      </c>
      <c r="N2334" s="1">
        <v>46002040</v>
      </c>
    </row>
    <row r="2335" spans="1:14" x14ac:dyDescent="0.25">
      <c r="A2335">
        <v>860067697</v>
      </c>
      <c r="B2335" t="s">
        <v>359</v>
      </c>
      <c r="D2335" t="s">
        <v>294</v>
      </c>
      <c r="E2335" t="s">
        <v>228</v>
      </c>
      <c r="F2335" t="s">
        <v>360</v>
      </c>
      <c r="G2335">
        <v>2016</v>
      </c>
      <c r="H2335" s="16">
        <v>42735</v>
      </c>
      <c r="I2335">
        <v>20170515</v>
      </c>
      <c r="J2335">
        <v>0</v>
      </c>
      <c r="K2335" t="s">
        <v>2</v>
      </c>
      <c r="L2335" s="21" t="str">
        <f>IFERROR(VLOOKUP(K2335,ORDEN_ERI!A:C,2,0),0)</f>
        <v>Costo de ventas</v>
      </c>
      <c r="M2335" s="21">
        <f>IFERROR(VLOOKUP(K2335,ORDEN_ERI!A:C,3,0),0)</f>
        <v>2</v>
      </c>
      <c r="N2335" s="1">
        <v>2669186</v>
      </c>
    </row>
    <row r="2336" spans="1:14" x14ac:dyDescent="0.25">
      <c r="A2336">
        <v>860077099</v>
      </c>
      <c r="B2336" t="s">
        <v>371</v>
      </c>
      <c r="D2336" t="s">
        <v>291</v>
      </c>
      <c r="E2336" t="s">
        <v>228</v>
      </c>
      <c r="F2336" t="s">
        <v>224</v>
      </c>
      <c r="G2336">
        <v>2016</v>
      </c>
      <c r="H2336" s="16">
        <v>42735</v>
      </c>
      <c r="I2336">
        <v>20170515</v>
      </c>
      <c r="J2336">
        <v>0</v>
      </c>
      <c r="K2336" t="s">
        <v>2</v>
      </c>
      <c r="L2336" s="21" t="str">
        <f>IFERROR(VLOOKUP(K2336,ORDEN_ERI!A:C,2,0),0)</f>
        <v>Costo de ventas</v>
      </c>
      <c r="M2336" s="21">
        <f>IFERROR(VLOOKUP(K2336,ORDEN_ERI!A:C,3,0),0)</f>
        <v>2</v>
      </c>
      <c r="N2336" s="1">
        <v>23154468</v>
      </c>
    </row>
    <row r="2337" spans="1:14" x14ac:dyDescent="0.25">
      <c r="A2337">
        <v>860354402</v>
      </c>
      <c r="B2337" t="s">
        <v>295</v>
      </c>
      <c r="D2337" t="s">
        <v>291</v>
      </c>
      <c r="E2337" t="s">
        <v>228</v>
      </c>
      <c r="F2337" t="s">
        <v>224</v>
      </c>
      <c r="G2337">
        <v>2016</v>
      </c>
      <c r="H2337" s="16">
        <v>42735</v>
      </c>
      <c r="I2337">
        <v>20170417</v>
      </c>
      <c r="J2337">
        <v>0</v>
      </c>
      <c r="K2337" t="s">
        <v>2</v>
      </c>
      <c r="L2337" s="21" t="str">
        <f>IFERROR(VLOOKUP(K2337,ORDEN_ERI!A:C,2,0),0)</f>
        <v>Costo de ventas</v>
      </c>
      <c r="M2337" s="21">
        <f>IFERROR(VLOOKUP(K2337,ORDEN_ERI!A:C,3,0),0)</f>
        <v>2</v>
      </c>
      <c r="N2337" s="1">
        <v>2077779</v>
      </c>
    </row>
    <row r="2338" spans="1:14" x14ac:dyDescent="0.25">
      <c r="A2338">
        <v>860505064</v>
      </c>
      <c r="B2338" t="s">
        <v>361</v>
      </c>
      <c r="D2338" t="s">
        <v>291</v>
      </c>
      <c r="E2338" t="s">
        <v>228</v>
      </c>
      <c r="F2338" t="s">
        <v>224</v>
      </c>
      <c r="G2338">
        <v>2016</v>
      </c>
      <c r="H2338" s="16">
        <v>42735</v>
      </c>
      <c r="I2338">
        <v>20170523</v>
      </c>
      <c r="J2338">
        <v>0</v>
      </c>
      <c r="K2338" t="s">
        <v>2</v>
      </c>
      <c r="L2338" s="21" t="str">
        <f>IFERROR(VLOOKUP(K2338,ORDEN_ERI!A:C,2,0),0)</f>
        <v>Costo de ventas</v>
      </c>
      <c r="M2338" s="21">
        <f>IFERROR(VLOOKUP(K2338,ORDEN_ERI!A:C,3,0),0)</f>
        <v>2</v>
      </c>
      <c r="N2338" s="1">
        <v>11978221</v>
      </c>
    </row>
    <row r="2339" spans="1:14" x14ac:dyDescent="0.25">
      <c r="A2339">
        <v>860510628</v>
      </c>
      <c r="B2339" t="s">
        <v>373</v>
      </c>
      <c r="D2339" t="s">
        <v>222</v>
      </c>
      <c r="E2339" t="s">
        <v>228</v>
      </c>
      <c r="F2339" t="s">
        <v>353</v>
      </c>
      <c r="G2339">
        <v>2016</v>
      </c>
      <c r="H2339" s="16">
        <v>42735</v>
      </c>
      <c r="I2339">
        <v>20170330</v>
      </c>
      <c r="J2339">
        <v>0</v>
      </c>
      <c r="K2339" t="s">
        <v>2</v>
      </c>
      <c r="L2339" s="21" t="str">
        <f>IFERROR(VLOOKUP(K2339,ORDEN_ERI!A:C,2,0),0)</f>
        <v>Costo de ventas</v>
      </c>
      <c r="M2339" s="21">
        <f>IFERROR(VLOOKUP(K2339,ORDEN_ERI!A:C,3,0),0)</f>
        <v>2</v>
      </c>
      <c r="N2339" s="1">
        <v>27399223</v>
      </c>
    </row>
    <row r="2340" spans="1:14" x14ac:dyDescent="0.25">
      <c r="A2340">
        <v>860515523</v>
      </c>
      <c r="B2340" t="s">
        <v>231</v>
      </c>
      <c r="D2340" t="s">
        <v>222</v>
      </c>
      <c r="E2340" t="s">
        <v>228</v>
      </c>
      <c r="F2340" t="s">
        <v>224</v>
      </c>
      <c r="G2340">
        <v>2016</v>
      </c>
      <c r="H2340" s="16">
        <v>42735</v>
      </c>
      <c r="I2340">
        <v>20170329</v>
      </c>
      <c r="J2340">
        <v>0</v>
      </c>
      <c r="K2340" t="s">
        <v>2</v>
      </c>
      <c r="L2340" s="21" t="str">
        <f>IFERROR(VLOOKUP(K2340,ORDEN_ERI!A:C,2,0),0)</f>
        <v>Costo de ventas</v>
      </c>
      <c r="M2340" s="21">
        <f>IFERROR(VLOOKUP(K2340,ORDEN_ERI!A:C,3,0),0)</f>
        <v>2</v>
      </c>
      <c r="N2340" s="1">
        <v>8045966</v>
      </c>
    </row>
    <row r="2341" spans="1:14" x14ac:dyDescent="0.25">
      <c r="A2341">
        <v>860527800</v>
      </c>
      <c r="B2341" t="s">
        <v>296</v>
      </c>
      <c r="D2341" t="s">
        <v>222</v>
      </c>
      <c r="E2341" t="s">
        <v>228</v>
      </c>
      <c r="F2341" t="s">
        <v>224</v>
      </c>
      <c r="G2341">
        <v>2016</v>
      </c>
      <c r="H2341" s="16">
        <v>42735</v>
      </c>
      <c r="I2341">
        <v>20170512</v>
      </c>
      <c r="J2341">
        <v>0</v>
      </c>
      <c r="K2341" t="s">
        <v>2</v>
      </c>
      <c r="L2341" s="21" t="str">
        <f>IFERROR(VLOOKUP(K2341,ORDEN_ERI!A:C,2,0),0)</f>
        <v>Costo de ventas</v>
      </c>
      <c r="M2341" s="21">
        <f>IFERROR(VLOOKUP(K2341,ORDEN_ERI!A:C,3,0),0)</f>
        <v>2</v>
      </c>
      <c r="N2341" s="1">
        <v>57808200</v>
      </c>
    </row>
    <row r="2342" spans="1:14" x14ac:dyDescent="0.25">
      <c r="A2342">
        <v>860532790</v>
      </c>
      <c r="B2342" t="s">
        <v>374</v>
      </c>
      <c r="D2342" t="s">
        <v>291</v>
      </c>
      <c r="E2342" t="s">
        <v>228</v>
      </c>
      <c r="F2342" t="s">
        <v>224</v>
      </c>
      <c r="G2342">
        <v>2016</v>
      </c>
      <c r="H2342" s="16">
        <v>42735</v>
      </c>
      <c r="I2342">
        <v>20170504</v>
      </c>
      <c r="J2342">
        <v>0</v>
      </c>
      <c r="K2342" t="s">
        <v>2</v>
      </c>
      <c r="L2342" s="21" t="str">
        <f>IFERROR(VLOOKUP(K2342,ORDEN_ERI!A:C,2,0),0)</f>
        <v>Costo de ventas</v>
      </c>
      <c r="M2342" s="21">
        <f>IFERROR(VLOOKUP(K2342,ORDEN_ERI!A:C,3,0),0)</f>
        <v>2</v>
      </c>
      <c r="N2342" s="1">
        <v>2507570</v>
      </c>
    </row>
    <row r="2343" spans="1:14" x14ac:dyDescent="0.25">
      <c r="A2343">
        <v>890205645</v>
      </c>
      <c r="B2343" t="s">
        <v>166</v>
      </c>
      <c r="D2343" t="s">
        <v>222</v>
      </c>
      <c r="E2343" t="s">
        <v>375</v>
      </c>
      <c r="F2343" t="s">
        <v>335</v>
      </c>
      <c r="G2343">
        <v>2016</v>
      </c>
      <c r="H2343" s="16">
        <v>42735</v>
      </c>
      <c r="I2343">
        <v>20170331</v>
      </c>
      <c r="J2343">
        <v>0</v>
      </c>
      <c r="K2343" t="s">
        <v>2</v>
      </c>
      <c r="L2343" s="21" t="str">
        <f>IFERROR(VLOOKUP(K2343,ORDEN_ERI!A:C,2,0),0)</f>
        <v>Costo de ventas</v>
      </c>
      <c r="M2343" s="21">
        <f>IFERROR(VLOOKUP(K2343,ORDEN_ERI!A:C,3,0),0)</f>
        <v>2</v>
      </c>
      <c r="N2343" s="1">
        <v>201058059</v>
      </c>
    </row>
    <row r="2344" spans="1:14" x14ac:dyDescent="0.25">
      <c r="A2344">
        <v>890312765</v>
      </c>
      <c r="B2344" t="s">
        <v>363</v>
      </c>
      <c r="D2344" t="s">
        <v>222</v>
      </c>
      <c r="E2344" t="s">
        <v>228</v>
      </c>
      <c r="F2344" t="s">
        <v>339</v>
      </c>
      <c r="G2344">
        <v>2016</v>
      </c>
      <c r="H2344" s="16">
        <v>42735</v>
      </c>
      <c r="I2344">
        <v>20170405</v>
      </c>
      <c r="J2344">
        <v>0</v>
      </c>
      <c r="K2344" t="s">
        <v>2</v>
      </c>
      <c r="L2344" s="21" t="str">
        <f>IFERROR(VLOOKUP(K2344,ORDEN_ERI!A:C,2,0),0)</f>
        <v>Costo de ventas</v>
      </c>
      <c r="M2344" s="21">
        <f>IFERROR(VLOOKUP(K2344,ORDEN_ERI!A:C,3,0),0)</f>
        <v>2</v>
      </c>
      <c r="N2344" s="1">
        <v>289307792</v>
      </c>
    </row>
    <row r="2345" spans="1:14" x14ac:dyDescent="0.25">
      <c r="A2345">
        <v>890806999</v>
      </c>
      <c r="B2345" t="s">
        <v>366</v>
      </c>
      <c r="D2345" t="s">
        <v>230</v>
      </c>
      <c r="E2345" t="s">
        <v>367</v>
      </c>
      <c r="F2345" t="s">
        <v>368</v>
      </c>
      <c r="G2345">
        <v>2016</v>
      </c>
      <c r="H2345" s="16">
        <v>42735</v>
      </c>
      <c r="I2345">
        <v>20170406</v>
      </c>
      <c r="J2345">
        <v>0</v>
      </c>
      <c r="K2345" t="s">
        <v>2</v>
      </c>
      <c r="L2345" s="21" t="str">
        <f>IFERROR(VLOOKUP(K2345,ORDEN_ERI!A:C,2,0),0)</f>
        <v>Costo de ventas</v>
      </c>
      <c r="M2345" s="21">
        <f>IFERROR(VLOOKUP(K2345,ORDEN_ERI!A:C,3,0),0)</f>
        <v>2</v>
      </c>
      <c r="N2345" s="1">
        <v>137176803</v>
      </c>
    </row>
    <row r="2346" spans="1:14" x14ac:dyDescent="0.25">
      <c r="A2346">
        <v>890903035</v>
      </c>
      <c r="B2346" t="s">
        <v>369</v>
      </c>
      <c r="D2346" t="s">
        <v>222</v>
      </c>
      <c r="E2346" t="s">
        <v>228</v>
      </c>
      <c r="F2346" t="s">
        <v>339</v>
      </c>
      <c r="G2346">
        <v>2016</v>
      </c>
      <c r="H2346" s="16">
        <v>42735</v>
      </c>
      <c r="I2346">
        <v>20170330</v>
      </c>
      <c r="J2346">
        <v>0</v>
      </c>
      <c r="K2346" t="s">
        <v>2</v>
      </c>
      <c r="L2346" s="21" t="str">
        <f>IFERROR(VLOOKUP(K2346,ORDEN_ERI!A:C,2,0),0)</f>
        <v>Costo de ventas</v>
      </c>
      <c r="M2346" s="21">
        <f>IFERROR(VLOOKUP(K2346,ORDEN_ERI!A:C,3,0),0)</f>
        <v>2</v>
      </c>
      <c r="N2346" s="1">
        <v>258616423</v>
      </c>
    </row>
    <row r="2347" spans="1:14" x14ac:dyDescent="0.25">
      <c r="A2347">
        <v>890903055</v>
      </c>
      <c r="B2347" t="s">
        <v>232</v>
      </c>
      <c r="D2347" t="s">
        <v>222</v>
      </c>
      <c r="E2347" t="s">
        <v>223</v>
      </c>
      <c r="F2347" t="s">
        <v>224</v>
      </c>
      <c r="G2347">
        <v>2016</v>
      </c>
      <c r="H2347" s="16">
        <v>42735</v>
      </c>
      <c r="I2347">
        <v>20170331</v>
      </c>
      <c r="J2347">
        <v>0</v>
      </c>
      <c r="K2347" t="s">
        <v>2</v>
      </c>
      <c r="L2347" s="21" t="str">
        <f>IFERROR(VLOOKUP(K2347,ORDEN_ERI!A:C,2,0),0)</f>
        <v>Costo de ventas</v>
      </c>
      <c r="M2347" s="21">
        <f>IFERROR(VLOOKUP(K2347,ORDEN_ERI!A:C,3,0),0)</f>
        <v>2</v>
      </c>
      <c r="N2347" s="1">
        <v>64683463</v>
      </c>
    </row>
    <row r="2348" spans="1:14" x14ac:dyDescent="0.25">
      <c r="A2348">
        <v>890905022</v>
      </c>
      <c r="B2348" t="s">
        <v>370</v>
      </c>
      <c r="D2348" t="s">
        <v>230</v>
      </c>
      <c r="E2348" t="s">
        <v>223</v>
      </c>
      <c r="F2348" t="s">
        <v>360</v>
      </c>
      <c r="G2348">
        <v>2016</v>
      </c>
      <c r="H2348" s="16">
        <v>42735</v>
      </c>
      <c r="I2348">
        <v>20170503</v>
      </c>
      <c r="J2348">
        <v>0</v>
      </c>
      <c r="K2348" t="s">
        <v>2</v>
      </c>
      <c r="L2348" s="21" t="str">
        <f>IFERROR(VLOOKUP(K2348,ORDEN_ERI!A:C,2,0),0)</f>
        <v>Costo de ventas</v>
      </c>
      <c r="M2348" s="21">
        <f>IFERROR(VLOOKUP(K2348,ORDEN_ERI!A:C,3,0),0)</f>
        <v>2</v>
      </c>
      <c r="N2348" s="1">
        <v>181768962</v>
      </c>
    </row>
    <row r="2349" spans="1:14" x14ac:dyDescent="0.25">
      <c r="A2349">
        <v>890908097</v>
      </c>
      <c r="B2349" t="s">
        <v>377</v>
      </c>
      <c r="D2349" t="s">
        <v>291</v>
      </c>
      <c r="E2349" t="s">
        <v>223</v>
      </c>
      <c r="F2349" t="s">
        <v>224</v>
      </c>
      <c r="G2349">
        <v>2016</v>
      </c>
      <c r="H2349" s="16">
        <v>42735</v>
      </c>
      <c r="I2349">
        <v>20170511</v>
      </c>
      <c r="J2349">
        <v>0</v>
      </c>
      <c r="K2349" t="s">
        <v>2</v>
      </c>
      <c r="L2349" s="21" t="str">
        <f>IFERROR(VLOOKUP(K2349,ORDEN_ERI!A:C,2,0),0)</f>
        <v>Costo de ventas</v>
      </c>
      <c r="M2349" s="21">
        <f>IFERROR(VLOOKUP(K2349,ORDEN_ERI!A:C,3,0),0)</f>
        <v>2</v>
      </c>
      <c r="N2349" s="1">
        <v>15457157</v>
      </c>
    </row>
    <row r="2350" spans="1:14" x14ac:dyDescent="0.25">
      <c r="A2350">
        <v>890908901</v>
      </c>
      <c r="B2350" t="s">
        <v>372</v>
      </c>
      <c r="D2350" t="s">
        <v>222</v>
      </c>
      <c r="E2350" t="s">
        <v>223</v>
      </c>
      <c r="F2350" t="s">
        <v>339</v>
      </c>
      <c r="G2350">
        <v>2016</v>
      </c>
      <c r="H2350" s="16">
        <v>42735</v>
      </c>
      <c r="I2350">
        <v>20170329</v>
      </c>
      <c r="J2350">
        <v>0</v>
      </c>
      <c r="K2350" t="s">
        <v>2</v>
      </c>
      <c r="L2350" s="21" t="str">
        <f>IFERROR(VLOOKUP(K2350,ORDEN_ERI!A:C,2,0),0)</f>
        <v>Costo de ventas</v>
      </c>
      <c r="M2350" s="21">
        <f>IFERROR(VLOOKUP(K2350,ORDEN_ERI!A:C,3,0),0)</f>
        <v>2</v>
      </c>
      <c r="N2350" s="1">
        <v>62571069</v>
      </c>
    </row>
    <row r="2351" spans="1:14" x14ac:dyDescent="0.25">
      <c r="A2351">
        <v>890910447</v>
      </c>
      <c r="B2351" t="s">
        <v>300</v>
      </c>
      <c r="D2351" t="s">
        <v>222</v>
      </c>
      <c r="E2351" t="s">
        <v>223</v>
      </c>
      <c r="F2351" t="s">
        <v>224</v>
      </c>
      <c r="G2351">
        <v>2016</v>
      </c>
      <c r="H2351" s="16">
        <v>42735</v>
      </c>
      <c r="I2351">
        <v>20170928</v>
      </c>
      <c r="J2351">
        <v>0</v>
      </c>
      <c r="K2351" t="s">
        <v>2</v>
      </c>
      <c r="L2351" s="21" t="str">
        <f>IFERROR(VLOOKUP(K2351,ORDEN_ERI!A:C,2,0),0)</f>
        <v>Costo de ventas</v>
      </c>
      <c r="M2351" s="21">
        <f>IFERROR(VLOOKUP(K2351,ORDEN_ERI!A:C,3,0),0)</f>
        <v>2</v>
      </c>
      <c r="N2351" s="1">
        <v>26557841</v>
      </c>
    </row>
    <row r="2352" spans="1:14" x14ac:dyDescent="0.25">
      <c r="A2352">
        <v>890911431</v>
      </c>
      <c r="B2352" t="s">
        <v>378</v>
      </c>
      <c r="D2352" t="s">
        <v>222</v>
      </c>
      <c r="E2352" t="s">
        <v>223</v>
      </c>
      <c r="F2352" t="s">
        <v>339</v>
      </c>
      <c r="G2352">
        <v>2016</v>
      </c>
      <c r="H2352" s="16">
        <v>42735</v>
      </c>
      <c r="I2352">
        <v>20170329</v>
      </c>
      <c r="J2352">
        <v>0</v>
      </c>
      <c r="K2352" t="s">
        <v>2</v>
      </c>
      <c r="L2352" s="21" t="str">
        <f>IFERROR(VLOOKUP(K2352,ORDEN_ERI!A:C,2,0),0)</f>
        <v>Costo de ventas</v>
      </c>
      <c r="M2352" s="21">
        <f>IFERROR(VLOOKUP(K2352,ORDEN_ERI!A:C,3,0),0)</f>
        <v>2</v>
      </c>
      <c r="N2352" s="1">
        <v>160624810</v>
      </c>
    </row>
    <row r="2353" spans="1:14" x14ac:dyDescent="0.25">
      <c r="A2353">
        <v>890928186</v>
      </c>
      <c r="B2353" t="s">
        <v>303</v>
      </c>
      <c r="D2353" t="s">
        <v>291</v>
      </c>
      <c r="E2353" t="s">
        <v>223</v>
      </c>
      <c r="F2353" t="s">
        <v>224</v>
      </c>
      <c r="G2353">
        <v>2016</v>
      </c>
      <c r="H2353" s="16">
        <v>42735</v>
      </c>
      <c r="I2353">
        <v>20170510</v>
      </c>
      <c r="J2353">
        <v>0</v>
      </c>
      <c r="K2353" t="s">
        <v>2</v>
      </c>
      <c r="L2353" s="21" t="str">
        <f>IFERROR(VLOOKUP(K2353,ORDEN_ERI!A:C,2,0),0)</f>
        <v>Costo de ventas</v>
      </c>
      <c r="M2353" s="21">
        <f>IFERROR(VLOOKUP(K2353,ORDEN_ERI!A:C,3,0),0)</f>
        <v>2</v>
      </c>
      <c r="N2353" s="1">
        <v>48650332</v>
      </c>
    </row>
    <row r="2354" spans="1:14" x14ac:dyDescent="0.25">
      <c r="A2354">
        <v>890932424</v>
      </c>
      <c r="B2354" t="s">
        <v>379</v>
      </c>
      <c r="D2354" t="s">
        <v>222</v>
      </c>
      <c r="E2354" t="s">
        <v>223</v>
      </c>
      <c r="F2354" t="s">
        <v>333</v>
      </c>
      <c r="G2354">
        <v>2016</v>
      </c>
      <c r="H2354" s="16">
        <v>42735</v>
      </c>
      <c r="I2354">
        <v>20170328</v>
      </c>
      <c r="J2354">
        <v>0</v>
      </c>
      <c r="K2354" t="s">
        <v>2</v>
      </c>
      <c r="L2354" s="21" t="str">
        <f>IFERROR(VLOOKUP(K2354,ORDEN_ERI!A:C,2,0),0)</f>
        <v>Costo de ventas</v>
      </c>
      <c r="M2354" s="21">
        <f>IFERROR(VLOOKUP(K2354,ORDEN_ERI!A:C,3,0),0)</f>
        <v>2</v>
      </c>
      <c r="N2354" s="1">
        <v>184740406</v>
      </c>
    </row>
    <row r="2355" spans="1:14" x14ac:dyDescent="0.25">
      <c r="A2355">
        <v>890939355</v>
      </c>
      <c r="B2355" t="s">
        <v>35</v>
      </c>
      <c r="D2355" t="s">
        <v>222</v>
      </c>
      <c r="E2355" t="s">
        <v>223</v>
      </c>
      <c r="F2355" t="s">
        <v>335</v>
      </c>
      <c r="G2355">
        <v>2016</v>
      </c>
      <c r="H2355" s="16">
        <v>42735</v>
      </c>
      <c r="I2355">
        <v>20170403</v>
      </c>
      <c r="J2355">
        <v>0</v>
      </c>
      <c r="K2355" t="s">
        <v>2</v>
      </c>
      <c r="L2355" s="21" t="str">
        <f>IFERROR(VLOOKUP(K2355,ORDEN_ERI!A:C,2,0),0)</f>
        <v>Costo de ventas</v>
      </c>
      <c r="M2355" s="21">
        <f>IFERROR(VLOOKUP(K2355,ORDEN_ERI!A:C,3,0),0)</f>
        <v>2</v>
      </c>
      <c r="N2355" s="1">
        <v>1947070</v>
      </c>
    </row>
    <row r="2356" spans="1:14" x14ac:dyDescent="0.25">
      <c r="A2356">
        <v>890940026</v>
      </c>
      <c r="B2356" t="s">
        <v>304</v>
      </c>
      <c r="D2356" t="s">
        <v>291</v>
      </c>
      <c r="E2356" t="s">
        <v>223</v>
      </c>
      <c r="F2356" t="s">
        <v>224</v>
      </c>
      <c r="G2356">
        <v>2016</v>
      </c>
      <c r="H2356" s="16">
        <v>42735</v>
      </c>
      <c r="I2356">
        <v>20170424</v>
      </c>
      <c r="J2356">
        <v>0</v>
      </c>
      <c r="K2356" t="s">
        <v>2</v>
      </c>
      <c r="L2356" s="21" t="str">
        <f>IFERROR(VLOOKUP(K2356,ORDEN_ERI!A:C,2,0),0)</f>
        <v>Costo de ventas</v>
      </c>
      <c r="M2356" s="21">
        <f>IFERROR(VLOOKUP(K2356,ORDEN_ERI!A:C,3,0),0)</f>
        <v>2</v>
      </c>
      <c r="N2356" s="1">
        <v>47505</v>
      </c>
    </row>
    <row r="2357" spans="1:14" x14ac:dyDescent="0.25">
      <c r="A2357">
        <v>900018975</v>
      </c>
      <c r="B2357" t="s">
        <v>376</v>
      </c>
      <c r="D2357" t="s">
        <v>230</v>
      </c>
      <c r="E2357" t="s">
        <v>299</v>
      </c>
      <c r="F2357" t="s">
        <v>333</v>
      </c>
      <c r="G2357">
        <v>2016</v>
      </c>
      <c r="H2357" s="16">
        <v>42735</v>
      </c>
      <c r="I2357">
        <v>20170405</v>
      </c>
      <c r="J2357">
        <v>0</v>
      </c>
      <c r="K2357" t="s">
        <v>2</v>
      </c>
      <c r="L2357" s="21" t="str">
        <f>IFERROR(VLOOKUP(K2357,ORDEN_ERI!A:C,2,0),0)</f>
        <v>Costo de ventas</v>
      </c>
      <c r="M2357" s="21">
        <f>IFERROR(VLOOKUP(K2357,ORDEN_ERI!A:C,3,0),0)</f>
        <v>2</v>
      </c>
      <c r="N2357" s="1">
        <v>152682185</v>
      </c>
    </row>
    <row r="2358" spans="1:14" x14ac:dyDescent="0.25">
      <c r="A2358">
        <v>900035722</v>
      </c>
      <c r="B2358" t="s">
        <v>298</v>
      </c>
      <c r="D2358" t="s">
        <v>294</v>
      </c>
      <c r="E2358" t="s">
        <v>299</v>
      </c>
      <c r="F2358" t="s">
        <v>224</v>
      </c>
      <c r="G2358">
        <v>2016</v>
      </c>
      <c r="H2358" s="16">
        <v>42735</v>
      </c>
      <c r="I2358">
        <v>20170421</v>
      </c>
      <c r="J2358">
        <v>0</v>
      </c>
      <c r="K2358" t="s">
        <v>2</v>
      </c>
      <c r="L2358" s="21" t="str">
        <f>IFERROR(VLOOKUP(K2358,ORDEN_ERI!A:C,2,0),0)</f>
        <v>Costo de ventas</v>
      </c>
      <c r="M2358" s="21">
        <f>IFERROR(VLOOKUP(K2358,ORDEN_ERI!A:C,3,0),0)</f>
        <v>2</v>
      </c>
      <c r="N2358" s="1">
        <v>77258377</v>
      </c>
    </row>
    <row r="2359" spans="1:14" x14ac:dyDescent="0.25">
      <c r="A2359">
        <v>900139110</v>
      </c>
      <c r="B2359" t="s">
        <v>301</v>
      </c>
      <c r="D2359" t="s">
        <v>294</v>
      </c>
      <c r="E2359" t="s">
        <v>228</v>
      </c>
      <c r="F2359" t="s">
        <v>224</v>
      </c>
      <c r="G2359">
        <v>2016</v>
      </c>
      <c r="H2359" s="16">
        <v>42735</v>
      </c>
      <c r="I2359">
        <v>20170419</v>
      </c>
      <c r="J2359">
        <v>0</v>
      </c>
      <c r="K2359" t="s">
        <v>2</v>
      </c>
      <c r="L2359" s="21" t="str">
        <f>IFERROR(VLOOKUP(K2359,ORDEN_ERI!A:C,2,0),0)</f>
        <v>Costo de ventas</v>
      </c>
      <c r="M2359" s="21">
        <f>IFERROR(VLOOKUP(K2359,ORDEN_ERI!A:C,3,0),0)</f>
        <v>2</v>
      </c>
      <c r="N2359" s="1">
        <v>25473622</v>
      </c>
    </row>
    <row r="2360" spans="1:14" x14ac:dyDescent="0.25">
      <c r="A2360">
        <v>900190385</v>
      </c>
      <c r="B2360" t="s">
        <v>380</v>
      </c>
      <c r="D2360" t="s">
        <v>230</v>
      </c>
      <c r="E2360" t="s">
        <v>351</v>
      </c>
      <c r="F2360" t="s">
        <v>339</v>
      </c>
      <c r="G2360">
        <v>2016</v>
      </c>
      <c r="H2360" s="16">
        <v>42735</v>
      </c>
      <c r="I2360">
        <v>20170407</v>
      </c>
      <c r="J2360">
        <v>0</v>
      </c>
      <c r="K2360" t="s">
        <v>2</v>
      </c>
      <c r="L2360" s="21" t="str">
        <f>IFERROR(VLOOKUP(K2360,ORDEN_ERI!A:C,2,0),0)</f>
        <v>Costo de ventas</v>
      </c>
      <c r="M2360" s="21">
        <f>IFERROR(VLOOKUP(K2360,ORDEN_ERI!A:C,3,0),0)</f>
        <v>2</v>
      </c>
      <c r="N2360" s="1">
        <v>24767462</v>
      </c>
    </row>
    <row r="2361" spans="1:14" x14ac:dyDescent="0.25">
      <c r="A2361">
        <v>900192242</v>
      </c>
      <c r="B2361" t="s">
        <v>381</v>
      </c>
      <c r="D2361" t="s">
        <v>222</v>
      </c>
      <c r="E2361" t="s">
        <v>228</v>
      </c>
      <c r="F2361" t="s">
        <v>333</v>
      </c>
      <c r="G2361" t="s">
        <v>402</v>
      </c>
      <c r="H2361" s="16">
        <v>42735</v>
      </c>
      <c r="I2361">
        <v>20170331</v>
      </c>
      <c r="J2361">
        <v>0</v>
      </c>
      <c r="K2361" t="s">
        <v>2</v>
      </c>
      <c r="L2361" s="21" t="str">
        <f>IFERROR(VLOOKUP(K2361,ORDEN_ERI!A:C,2,0),0)</f>
        <v>Costo de ventas</v>
      </c>
      <c r="M2361" s="21">
        <f>IFERROR(VLOOKUP(K2361,ORDEN_ERI!A:C,3,0),0)</f>
        <v>2</v>
      </c>
      <c r="N2361" s="1">
        <v>172380754</v>
      </c>
    </row>
    <row r="2362" spans="1:14" x14ac:dyDescent="0.25">
      <c r="A2362">
        <v>900192726</v>
      </c>
      <c r="B2362" t="s">
        <v>382</v>
      </c>
      <c r="D2362" t="s">
        <v>294</v>
      </c>
      <c r="E2362" t="s">
        <v>299</v>
      </c>
      <c r="F2362" t="s">
        <v>333</v>
      </c>
      <c r="G2362">
        <v>2016</v>
      </c>
      <c r="H2362" s="16">
        <v>42735</v>
      </c>
      <c r="I2362">
        <v>20170425</v>
      </c>
      <c r="J2362">
        <v>0</v>
      </c>
      <c r="K2362" t="s">
        <v>2</v>
      </c>
      <c r="L2362" s="21" t="str">
        <f>IFERROR(VLOOKUP(K2362,ORDEN_ERI!A:C,2,0),0)</f>
        <v>Costo de ventas</v>
      </c>
      <c r="M2362" s="21">
        <f>IFERROR(VLOOKUP(K2362,ORDEN_ERI!A:C,3,0),0)</f>
        <v>2</v>
      </c>
      <c r="N2362" s="1">
        <v>6455886</v>
      </c>
    </row>
    <row r="2363" spans="1:14" x14ac:dyDescent="0.25">
      <c r="A2363">
        <v>900193192</v>
      </c>
      <c r="B2363" t="s">
        <v>305</v>
      </c>
      <c r="D2363" t="s">
        <v>294</v>
      </c>
      <c r="E2363" t="s">
        <v>228</v>
      </c>
      <c r="F2363" t="s">
        <v>224</v>
      </c>
      <c r="G2363">
        <v>2016</v>
      </c>
      <c r="H2363" s="16">
        <v>42735</v>
      </c>
      <c r="I2363">
        <v>20170517</v>
      </c>
      <c r="J2363">
        <v>0</v>
      </c>
      <c r="K2363" t="s">
        <v>2</v>
      </c>
      <c r="L2363" s="21" t="str">
        <f>IFERROR(VLOOKUP(K2363,ORDEN_ERI!A:C,2,0),0)</f>
        <v>Costo de ventas</v>
      </c>
      <c r="M2363" s="21">
        <f>IFERROR(VLOOKUP(K2363,ORDEN_ERI!A:C,3,0),0)</f>
        <v>2</v>
      </c>
      <c r="N2363" s="1">
        <v>11995849</v>
      </c>
    </row>
    <row r="2364" spans="1:14" x14ac:dyDescent="0.25">
      <c r="A2364">
        <v>900205547</v>
      </c>
      <c r="B2364" t="s">
        <v>233</v>
      </c>
      <c r="D2364" t="s">
        <v>230</v>
      </c>
      <c r="E2364" t="s">
        <v>228</v>
      </c>
      <c r="F2364" t="s">
        <v>224</v>
      </c>
      <c r="G2364">
        <v>2016</v>
      </c>
      <c r="H2364" s="16">
        <v>42735</v>
      </c>
      <c r="I2364">
        <v>20170330</v>
      </c>
      <c r="J2364">
        <v>0</v>
      </c>
      <c r="K2364" t="s">
        <v>2</v>
      </c>
      <c r="L2364" s="21" t="str">
        <f>IFERROR(VLOOKUP(K2364,ORDEN_ERI!A:C,2,0),0)</f>
        <v>Costo de ventas</v>
      </c>
      <c r="M2364" s="21">
        <f>IFERROR(VLOOKUP(K2364,ORDEN_ERI!A:C,3,0),0)</f>
        <v>2</v>
      </c>
      <c r="N2364" s="1">
        <v>5231344</v>
      </c>
    </row>
    <row r="2365" spans="1:14" x14ac:dyDescent="0.25">
      <c r="A2365">
        <v>900206480</v>
      </c>
      <c r="B2365" t="s">
        <v>306</v>
      </c>
      <c r="D2365" t="s">
        <v>291</v>
      </c>
      <c r="E2365" t="s">
        <v>228</v>
      </c>
      <c r="F2365" t="s">
        <v>224</v>
      </c>
      <c r="G2365">
        <v>2016</v>
      </c>
      <c r="H2365" s="16">
        <v>42735</v>
      </c>
      <c r="I2365">
        <v>20170509</v>
      </c>
      <c r="J2365">
        <v>0</v>
      </c>
      <c r="K2365" t="s">
        <v>2</v>
      </c>
      <c r="L2365" s="21" t="str">
        <f>IFERROR(VLOOKUP(K2365,ORDEN_ERI!A:C,2,0),0)</f>
        <v>Costo de ventas</v>
      </c>
      <c r="M2365" s="21">
        <f>IFERROR(VLOOKUP(K2365,ORDEN_ERI!A:C,3,0),0)</f>
        <v>2</v>
      </c>
      <c r="N2365" s="1">
        <v>5951805</v>
      </c>
    </row>
    <row r="2366" spans="1:14" x14ac:dyDescent="0.25">
      <c r="A2366">
        <v>900206483</v>
      </c>
      <c r="B2366" t="s">
        <v>307</v>
      </c>
      <c r="D2366" t="s">
        <v>291</v>
      </c>
      <c r="E2366" t="s">
        <v>228</v>
      </c>
      <c r="F2366" t="s">
        <v>224</v>
      </c>
      <c r="G2366">
        <v>2016</v>
      </c>
      <c r="H2366" s="16">
        <v>42735</v>
      </c>
      <c r="I2366">
        <v>20170510</v>
      </c>
      <c r="J2366">
        <v>0</v>
      </c>
      <c r="K2366" t="s">
        <v>2</v>
      </c>
      <c r="L2366" s="21" t="str">
        <f>IFERROR(VLOOKUP(K2366,ORDEN_ERI!A:C,2,0),0)</f>
        <v>Costo de ventas</v>
      </c>
      <c r="M2366" s="21">
        <f>IFERROR(VLOOKUP(K2366,ORDEN_ERI!A:C,3,0),0)</f>
        <v>2</v>
      </c>
      <c r="N2366" s="1">
        <v>3248458</v>
      </c>
    </row>
    <row r="2367" spans="1:14" x14ac:dyDescent="0.25">
      <c r="A2367">
        <v>900315057</v>
      </c>
      <c r="B2367" t="s">
        <v>385</v>
      </c>
      <c r="D2367" t="s">
        <v>294</v>
      </c>
      <c r="E2367" t="s">
        <v>223</v>
      </c>
      <c r="F2367" t="s">
        <v>358</v>
      </c>
      <c r="G2367">
        <v>2016</v>
      </c>
      <c r="H2367" s="16">
        <v>42735</v>
      </c>
      <c r="I2367">
        <v>20170504</v>
      </c>
      <c r="J2367">
        <v>0</v>
      </c>
      <c r="K2367" t="s">
        <v>2</v>
      </c>
      <c r="L2367" s="21" t="str">
        <f>IFERROR(VLOOKUP(K2367,ORDEN_ERI!A:C,2,0),0)</f>
        <v>Costo de ventas</v>
      </c>
      <c r="M2367" s="21">
        <f>IFERROR(VLOOKUP(K2367,ORDEN_ERI!A:C,3,0),0)</f>
        <v>2</v>
      </c>
      <c r="N2367" s="1">
        <v>18834963</v>
      </c>
    </row>
    <row r="2368" spans="1:14" x14ac:dyDescent="0.25">
      <c r="A2368">
        <v>900378893</v>
      </c>
      <c r="B2368" t="s">
        <v>386</v>
      </c>
      <c r="D2368" t="s">
        <v>230</v>
      </c>
      <c r="E2368" t="s">
        <v>228</v>
      </c>
      <c r="F2368" t="s">
        <v>335</v>
      </c>
      <c r="G2368">
        <v>2016</v>
      </c>
      <c r="H2368" s="16">
        <v>42735</v>
      </c>
      <c r="I2368">
        <v>20170327</v>
      </c>
      <c r="J2368">
        <v>0</v>
      </c>
      <c r="K2368" t="s">
        <v>2</v>
      </c>
      <c r="L2368" s="21" t="str">
        <f>IFERROR(VLOOKUP(K2368,ORDEN_ERI!A:C,2,0),0)</f>
        <v>Costo de ventas</v>
      </c>
      <c r="M2368" s="21">
        <f>IFERROR(VLOOKUP(K2368,ORDEN_ERI!A:C,3,0),0)</f>
        <v>2</v>
      </c>
      <c r="N2368" s="1">
        <v>192984673</v>
      </c>
    </row>
    <row r="2369" spans="1:14" x14ac:dyDescent="0.25">
      <c r="A2369">
        <v>900390238</v>
      </c>
      <c r="B2369" t="s">
        <v>177</v>
      </c>
      <c r="D2369" t="s">
        <v>230</v>
      </c>
      <c r="E2369" t="s">
        <v>228</v>
      </c>
      <c r="F2369" t="s">
        <v>333</v>
      </c>
      <c r="G2369" t="s">
        <v>402</v>
      </c>
      <c r="H2369" s="16">
        <v>42735</v>
      </c>
      <c r="I2369">
        <v>20170330</v>
      </c>
      <c r="J2369">
        <v>0</v>
      </c>
      <c r="K2369" t="s">
        <v>2</v>
      </c>
      <c r="L2369" s="21" t="str">
        <f>IFERROR(VLOOKUP(K2369,ORDEN_ERI!A:C,2,0),0)</f>
        <v>Costo de ventas</v>
      </c>
      <c r="M2369" s="21">
        <f>IFERROR(VLOOKUP(K2369,ORDEN_ERI!A:C,3,0),0)</f>
        <v>2</v>
      </c>
      <c r="N2369" s="1">
        <v>124894460</v>
      </c>
    </row>
    <row r="2370" spans="1:14" x14ac:dyDescent="0.25">
      <c r="A2370">
        <v>900413588</v>
      </c>
      <c r="B2370" t="s">
        <v>37</v>
      </c>
      <c r="D2370" t="s">
        <v>294</v>
      </c>
      <c r="E2370" t="s">
        <v>343</v>
      </c>
      <c r="F2370" t="s">
        <v>224</v>
      </c>
      <c r="G2370">
        <v>2016</v>
      </c>
      <c r="H2370" s="16">
        <v>42735</v>
      </c>
      <c r="I2370">
        <v>20170511</v>
      </c>
      <c r="J2370">
        <v>0</v>
      </c>
      <c r="K2370" t="s">
        <v>2</v>
      </c>
      <c r="L2370" s="21" t="str">
        <f>IFERROR(VLOOKUP(K2370,ORDEN_ERI!A:C,2,0),0)</f>
        <v>Costo de ventas</v>
      </c>
      <c r="M2370" s="21">
        <f>IFERROR(VLOOKUP(K2370,ORDEN_ERI!A:C,3,0),0)</f>
        <v>2</v>
      </c>
      <c r="N2370" s="1">
        <v>7322737</v>
      </c>
    </row>
    <row r="2371" spans="1:14" x14ac:dyDescent="0.25">
      <c r="A2371">
        <v>900521357</v>
      </c>
      <c r="B2371" t="s">
        <v>175</v>
      </c>
      <c r="D2371" t="s">
        <v>291</v>
      </c>
      <c r="E2371" t="s">
        <v>388</v>
      </c>
      <c r="F2371" t="s">
        <v>339</v>
      </c>
      <c r="G2371">
        <v>2016</v>
      </c>
      <c r="H2371" s="16">
        <v>42735</v>
      </c>
      <c r="I2371">
        <v>20170503</v>
      </c>
      <c r="J2371">
        <v>0</v>
      </c>
      <c r="K2371" t="s">
        <v>2</v>
      </c>
      <c r="L2371" s="21" t="str">
        <f>IFERROR(VLOOKUP(K2371,ORDEN_ERI!A:C,2,0),0)</f>
        <v>Costo de ventas</v>
      </c>
      <c r="M2371" s="21">
        <f>IFERROR(VLOOKUP(K2371,ORDEN_ERI!A:C,3,0),0)</f>
        <v>2</v>
      </c>
      <c r="N2371" s="1">
        <v>82340030</v>
      </c>
    </row>
    <row r="2372" spans="1:14" x14ac:dyDescent="0.25">
      <c r="A2372">
        <v>900668954</v>
      </c>
      <c r="B2372" t="s">
        <v>387</v>
      </c>
      <c r="D2372" t="s">
        <v>294</v>
      </c>
      <c r="E2372" t="s">
        <v>228</v>
      </c>
      <c r="F2372" t="s">
        <v>224</v>
      </c>
      <c r="G2372">
        <v>2016</v>
      </c>
      <c r="H2372" s="16">
        <v>42735</v>
      </c>
      <c r="I2372">
        <v>20170428</v>
      </c>
      <c r="J2372">
        <v>0</v>
      </c>
      <c r="K2372" t="s">
        <v>2</v>
      </c>
      <c r="L2372" s="21" t="str">
        <f>IFERROR(VLOOKUP(K2372,ORDEN_ERI!A:C,2,0),0)</f>
        <v>Costo de ventas</v>
      </c>
      <c r="M2372" s="21">
        <f>IFERROR(VLOOKUP(K2372,ORDEN_ERI!A:C,3,0),0)</f>
        <v>2</v>
      </c>
      <c r="N2372" s="1">
        <v>913137</v>
      </c>
    </row>
    <row r="2373" spans="1:14" x14ac:dyDescent="0.25">
      <c r="A2373">
        <v>900749166</v>
      </c>
      <c r="B2373" t="s">
        <v>182</v>
      </c>
      <c r="D2373" t="s">
        <v>230</v>
      </c>
      <c r="E2373" t="s">
        <v>228</v>
      </c>
      <c r="F2373" t="s">
        <v>333</v>
      </c>
      <c r="G2373">
        <v>2016</v>
      </c>
      <c r="H2373" s="16">
        <v>42735</v>
      </c>
      <c r="I2373">
        <v>20170404</v>
      </c>
      <c r="J2373">
        <v>0</v>
      </c>
      <c r="K2373" t="s">
        <v>2</v>
      </c>
      <c r="L2373" s="21" t="str">
        <f>IFERROR(VLOOKUP(K2373,ORDEN_ERI!A:C,2,0),0)</f>
        <v>Costo de ventas</v>
      </c>
      <c r="M2373" s="21">
        <f>IFERROR(VLOOKUP(K2373,ORDEN_ERI!A:C,3,0),0)</f>
        <v>2</v>
      </c>
      <c r="N2373" s="1">
        <v>228543918</v>
      </c>
    </row>
    <row r="2374" spans="1:14" x14ac:dyDescent="0.25">
      <c r="A2374">
        <v>900797732</v>
      </c>
      <c r="B2374" t="s">
        <v>181</v>
      </c>
      <c r="D2374" t="s">
        <v>230</v>
      </c>
      <c r="E2374" t="s">
        <v>228</v>
      </c>
      <c r="F2374" t="s">
        <v>360</v>
      </c>
      <c r="G2374">
        <v>2016</v>
      </c>
      <c r="H2374" s="16">
        <v>42735</v>
      </c>
      <c r="I2374">
        <v>20170330</v>
      </c>
      <c r="J2374">
        <v>0</v>
      </c>
      <c r="K2374" t="s">
        <v>2</v>
      </c>
      <c r="L2374" s="21" t="str">
        <f>IFERROR(VLOOKUP(K2374,ORDEN_ERI!A:C,2,0),0)</f>
        <v>Costo de ventas</v>
      </c>
      <c r="M2374" s="21">
        <f>IFERROR(VLOOKUP(K2374,ORDEN_ERI!A:C,3,0),0)</f>
        <v>2</v>
      </c>
      <c r="N2374" s="1">
        <v>52511914</v>
      </c>
    </row>
    <row r="2375" spans="1:14" x14ac:dyDescent="0.25">
      <c r="A2375">
        <v>900818642</v>
      </c>
      <c r="B2375" t="s">
        <v>169</v>
      </c>
      <c r="D2375" t="s">
        <v>230</v>
      </c>
      <c r="E2375" t="s">
        <v>228</v>
      </c>
      <c r="F2375" t="s">
        <v>333</v>
      </c>
      <c r="G2375">
        <v>2016</v>
      </c>
      <c r="H2375" s="16">
        <v>42735</v>
      </c>
      <c r="I2375">
        <v>20170410</v>
      </c>
      <c r="J2375">
        <v>0</v>
      </c>
      <c r="K2375" t="s">
        <v>2</v>
      </c>
      <c r="L2375" s="21" t="str">
        <f>IFERROR(VLOOKUP(K2375,ORDEN_ERI!A:C,2,0),0)</f>
        <v>Costo de ventas</v>
      </c>
      <c r="M2375" s="21">
        <f>IFERROR(VLOOKUP(K2375,ORDEN_ERI!A:C,3,0),0)</f>
        <v>2</v>
      </c>
      <c r="N2375" s="1">
        <v>67034509</v>
      </c>
    </row>
    <row r="2376" spans="1:14" x14ac:dyDescent="0.25">
      <c r="A2376">
        <v>800014246</v>
      </c>
      <c r="B2376" t="s">
        <v>332</v>
      </c>
      <c r="D2376" t="s">
        <v>291</v>
      </c>
      <c r="E2376" t="s">
        <v>223</v>
      </c>
      <c r="F2376" t="s">
        <v>333</v>
      </c>
      <c r="G2376">
        <v>2016</v>
      </c>
      <c r="H2376" s="16">
        <v>42735</v>
      </c>
      <c r="I2376">
        <v>20170518</v>
      </c>
      <c r="J2376">
        <v>0</v>
      </c>
      <c r="K2376" t="s">
        <v>3</v>
      </c>
      <c r="L2376" s="21" t="str">
        <f>IFERROR(VLOOKUP(K2376,ORDEN_ERI!A:C,2,0),0)</f>
        <v>Ganancia bruta</v>
      </c>
      <c r="M2376" s="21">
        <f>IFERROR(VLOOKUP(K2376,ORDEN_ERI!A:C,3,0),0)</f>
        <v>3</v>
      </c>
      <c r="N2376" s="1">
        <v>12427409</v>
      </c>
    </row>
    <row r="2377" spans="1:14" x14ac:dyDescent="0.25">
      <c r="A2377">
        <v>800028455</v>
      </c>
      <c r="B2377" t="s">
        <v>0</v>
      </c>
      <c r="D2377" t="s">
        <v>291</v>
      </c>
      <c r="E2377" t="s">
        <v>228</v>
      </c>
      <c r="F2377" t="s">
        <v>224</v>
      </c>
      <c r="G2377">
        <v>2016</v>
      </c>
      <c r="H2377" s="16">
        <v>42735</v>
      </c>
      <c r="I2377">
        <v>20170503</v>
      </c>
      <c r="J2377">
        <v>0</v>
      </c>
      <c r="K2377" t="s">
        <v>3</v>
      </c>
      <c r="L2377" s="21" t="str">
        <f>IFERROR(VLOOKUP(K2377,ORDEN_ERI!A:C,2,0),0)</f>
        <v>Ganancia bruta</v>
      </c>
      <c r="M2377" s="21">
        <f>IFERROR(VLOOKUP(K2377,ORDEN_ERI!A:C,3,0),0)</f>
        <v>3</v>
      </c>
      <c r="N2377" s="1">
        <v>10797939</v>
      </c>
    </row>
    <row r="2378" spans="1:14" x14ac:dyDescent="0.25">
      <c r="A2378">
        <v>800093117</v>
      </c>
      <c r="B2378" t="s">
        <v>334</v>
      </c>
      <c r="D2378" t="s">
        <v>222</v>
      </c>
      <c r="E2378" t="s">
        <v>223</v>
      </c>
      <c r="F2378" t="s">
        <v>335</v>
      </c>
      <c r="G2378">
        <v>2016</v>
      </c>
      <c r="H2378" s="16">
        <v>42735</v>
      </c>
      <c r="I2378">
        <v>20170328</v>
      </c>
      <c r="J2378">
        <v>0</v>
      </c>
      <c r="K2378" t="s">
        <v>3</v>
      </c>
      <c r="L2378" s="21" t="str">
        <f>IFERROR(VLOOKUP(K2378,ORDEN_ERI!A:C,2,0),0)</f>
        <v>Ganancia bruta</v>
      </c>
      <c r="M2378" s="21">
        <f>IFERROR(VLOOKUP(K2378,ORDEN_ERI!A:C,3,0),0)</f>
        <v>3</v>
      </c>
      <c r="N2378" s="1">
        <v>96542760</v>
      </c>
    </row>
    <row r="2379" spans="1:14" x14ac:dyDescent="0.25">
      <c r="A2379">
        <v>800094968</v>
      </c>
      <c r="B2379" t="s">
        <v>336</v>
      </c>
      <c r="D2379" t="s">
        <v>222</v>
      </c>
      <c r="E2379" t="s">
        <v>337</v>
      </c>
      <c r="F2379" t="s">
        <v>335</v>
      </c>
      <c r="G2379">
        <v>2016</v>
      </c>
      <c r="H2379" s="16">
        <v>42735</v>
      </c>
      <c r="I2379">
        <v>20170403</v>
      </c>
      <c r="J2379">
        <v>0</v>
      </c>
      <c r="K2379" t="s">
        <v>3</v>
      </c>
      <c r="L2379" s="21" t="str">
        <f>IFERROR(VLOOKUP(K2379,ORDEN_ERI!A:C,2,0),0)</f>
        <v>Ganancia bruta</v>
      </c>
      <c r="M2379" s="21">
        <f>IFERROR(VLOOKUP(K2379,ORDEN_ERI!A:C,3,0),0)</f>
        <v>3</v>
      </c>
      <c r="N2379" s="1">
        <v>92778415</v>
      </c>
    </row>
    <row r="2380" spans="1:14" x14ac:dyDescent="0.25">
      <c r="A2380">
        <v>800095951</v>
      </c>
      <c r="B2380" t="s">
        <v>338</v>
      </c>
      <c r="D2380" t="s">
        <v>291</v>
      </c>
      <c r="E2380" t="s">
        <v>228</v>
      </c>
      <c r="F2380" t="s">
        <v>339</v>
      </c>
      <c r="G2380">
        <v>2016</v>
      </c>
      <c r="H2380" s="16">
        <v>42735</v>
      </c>
      <c r="I2380">
        <v>20170505</v>
      </c>
      <c r="J2380">
        <v>0</v>
      </c>
      <c r="K2380" t="s">
        <v>3</v>
      </c>
      <c r="L2380" s="21" t="str">
        <f>IFERROR(VLOOKUP(K2380,ORDEN_ERI!A:C,2,0),0)</f>
        <v>Ganancia bruta</v>
      </c>
      <c r="M2380" s="21">
        <f>IFERROR(VLOOKUP(K2380,ORDEN_ERI!A:C,3,0),0)</f>
        <v>3</v>
      </c>
      <c r="N2380" s="1">
        <v>5705931</v>
      </c>
    </row>
    <row r="2381" spans="1:14" x14ac:dyDescent="0.25">
      <c r="A2381">
        <v>800140959</v>
      </c>
      <c r="B2381" t="s">
        <v>340</v>
      </c>
      <c r="D2381" t="s">
        <v>291</v>
      </c>
      <c r="E2381" t="s">
        <v>228</v>
      </c>
      <c r="F2381" t="s">
        <v>339</v>
      </c>
      <c r="G2381">
        <v>2016</v>
      </c>
      <c r="H2381" s="16">
        <v>42735</v>
      </c>
      <c r="I2381">
        <v>20170503</v>
      </c>
      <c r="J2381">
        <v>0</v>
      </c>
      <c r="K2381" t="s">
        <v>3</v>
      </c>
      <c r="L2381" s="21" t="str">
        <f>IFERROR(VLOOKUP(K2381,ORDEN_ERI!A:C,2,0),0)</f>
        <v>Ganancia bruta</v>
      </c>
      <c r="M2381" s="21">
        <f>IFERROR(VLOOKUP(K2381,ORDEN_ERI!A:C,3,0),0)</f>
        <v>3</v>
      </c>
      <c r="N2381" s="1">
        <v>8406089</v>
      </c>
    </row>
    <row r="2382" spans="1:14" x14ac:dyDescent="0.25">
      <c r="A2382">
        <v>800173155</v>
      </c>
      <c r="B2382" t="s">
        <v>341</v>
      </c>
      <c r="D2382" t="s">
        <v>222</v>
      </c>
      <c r="E2382" t="s">
        <v>228</v>
      </c>
      <c r="F2382" t="s">
        <v>335</v>
      </c>
      <c r="G2382">
        <v>2016</v>
      </c>
      <c r="H2382" s="16">
        <v>42735</v>
      </c>
      <c r="I2382">
        <v>20170403</v>
      </c>
      <c r="J2382">
        <v>0</v>
      </c>
      <c r="K2382" t="s">
        <v>3</v>
      </c>
      <c r="L2382" s="21" t="str">
        <f>IFERROR(VLOOKUP(K2382,ORDEN_ERI!A:C,2,0),0)</f>
        <v>Ganancia bruta</v>
      </c>
      <c r="M2382" s="21">
        <f>IFERROR(VLOOKUP(K2382,ORDEN_ERI!A:C,3,0),0)</f>
        <v>3</v>
      </c>
      <c r="N2382" s="1">
        <v>69778628</v>
      </c>
    </row>
    <row r="2383" spans="1:14" x14ac:dyDescent="0.25">
      <c r="A2383">
        <v>800182330</v>
      </c>
      <c r="B2383" t="s">
        <v>342</v>
      </c>
      <c r="D2383" t="s">
        <v>291</v>
      </c>
      <c r="E2383" t="s">
        <v>343</v>
      </c>
      <c r="F2383" t="s">
        <v>333</v>
      </c>
      <c r="G2383">
        <v>2016</v>
      </c>
      <c r="H2383" s="16">
        <v>42735</v>
      </c>
      <c r="I2383">
        <v>20170424</v>
      </c>
      <c r="J2383">
        <v>0</v>
      </c>
      <c r="K2383" t="s">
        <v>3</v>
      </c>
      <c r="L2383" s="21" t="str">
        <f>IFERROR(VLOOKUP(K2383,ORDEN_ERI!A:C,2,0),0)</f>
        <v>Ganancia bruta</v>
      </c>
      <c r="M2383" s="21">
        <f>IFERROR(VLOOKUP(K2383,ORDEN_ERI!A:C,3,0),0)</f>
        <v>3</v>
      </c>
      <c r="N2383" s="1">
        <v>55152492</v>
      </c>
    </row>
    <row r="2384" spans="1:14" x14ac:dyDescent="0.25">
      <c r="A2384">
        <v>800185295</v>
      </c>
      <c r="B2384" t="s">
        <v>344</v>
      </c>
      <c r="D2384" t="s">
        <v>222</v>
      </c>
      <c r="E2384" t="s">
        <v>228</v>
      </c>
      <c r="F2384" t="s">
        <v>335</v>
      </c>
      <c r="G2384">
        <v>2016</v>
      </c>
      <c r="H2384" s="16">
        <v>42735</v>
      </c>
      <c r="I2384">
        <v>20170407</v>
      </c>
      <c r="J2384">
        <v>0</v>
      </c>
      <c r="K2384" t="s">
        <v>3</v>
      </c>
      <c r="L2384" s="21" t="str">
        <f>IFERROR(VLOOKUP(K2384,ORDEN_ERI!A:C,2,0),0)</f>
        <v>Ganancia bruta</v>
      </c>
      <c r="M2384" s="21">
        <f>IFERROR(VLOOKUP(K2384,ORDEN_ERI!A:C,3,0),0)</f>
        <v>3</v>
      </c>
      <c r="N2384" s="1">
        <v>116881019</v>
      </c>
    </row>
    <row r="2385" spans="1:14" x14ac:dyDescent="0.25">
      <c r="A2385">
        <v>800200598</v>
      </c>
      <c r="B2385" t="s">
        <v>345</v>
      </c>
      <c r="D2385" t="s">
        <v>230</v>
      </c>
      <c r="E2385" t="s">
        <v>228</v>
      </c>
      <c r="F2385" t="s">
        <v>335</v>
      </c>
      <c r="G2385">
        <v>2016</v>
      </c>
      <c r="H2385" s="16">
        <v>42735</v>
      </c>
      <c r="I2385">
        <v>20170509</v>
      </c>
      <c r="J2385">
        <v>0</v>
      </c>
      <c r="K2385" t="s">
        <v>3</v>
      </c>
      <c r="L2385" s="21" t="str">
        <f>IFERROR(VLOOKUP(K2385,ORDEN_ERI!A:C,2,0),0)</f>
        <v>Ganancia bruta</v>
      </c>
      <c r="M2385" s="21">
        <f>IFERROR(VLOOKUP(K2385,ORDEN_ERI!A:C,3,0),0)</f>
        <v>3</v>
      </c>
      <c r="N2385" s="1">
        <v>36992460</v>
      </c>
    </row>
    <row r="2386" spans="1:14" x14ac:dyDescent="0.25">
      <c r="A2386">
        <v>800208146</v>
      </c>
      <c r="B2386" t="s">
        <v>346</v>
      </c>
      <c r="D2386" t="s">
        <v>294</v>
      </c>
      <c r="E2386" t="s">
        <v>228</v>
      </c>
      <c r="F2386" t="s">
        <v>347</v>
      </c>
      <c r="G2386">
        <v>2016</v>
      </c>
      <c r="H2386" s="16">
        <v>42735</v>
      </c>
      <c r="I2386">
        <v>20170428</v>
      </c>
      <c r="J2386">
        <v>0</v>
      </c>
      <c r="K2386" t="s">
        <v>3</v>
      </c>
      <c r="L2386" s="21" t="str">
        <f>IFERROR(VLOOKUP(K2386,ORDEN_ERI!A:C,2,0),0)</f>
        <v>Ganancia bruta</v>
      </c>
      <c r="M2386" s="21">
        <f>IFERROR(VLOOKUP(K2386,ORDEN_ERI!A:C,3,0),0)</f>
        <v>3</v>
      </c>
      <c r="N2386" s="1">
        <v>29617746</v>
      </c>
    </row>
    <row r="2387" spans="1:14" x14ac:dyDescent="0.25">
      <c r="A2387">
        <v>800233881</v>
      </c>
      <c r="B2387" t="s">
        <v>161</v>
      </c>
      <c r="D2387" t="s">
        <v>222</v>
      </c>
      <c r="E2387" t="s">
        <v>223</v>
      </c>
      <c r="F2387" t="s">
        <v>333</v>
      </c>
      <c r="G2387">
        <v>2016</v>
      </c>
      <c r="H2387" s="16">
        <v>42735</v>
      </c>
      <c r="I2387">
        <v>20170406</v>
      </c>
      <c r="J2387">
        <v>0</v>
      </c>
      <c r="K2387" t="s">
        <v>3</v>
      </c>
      <c r="L2387" s="21" t="str">
        <f>IFERROR(VLOOKUP(K2387,ORDEN_ERI!A:C,2,0),0)</f>
        <v>Ganancia bruta</v>
      </c>
      <c r="M2387" s="21">
        <f>IFERROR(VLOOKUP(K2387,ORDEN_ERI!A:C,3,0),0)</f>
        <v>3</v>
      </c>
      <c r="N2387" s="1">
        <v>38710493</v>
      </c>
    </row>
    <row r="2388" spans="1:14" x14ac:dyDescent="0.25">
      <c r="A2388">
        <v>800240724</v>
      </c>
      <c r="B2388" t="s">
        <v>348</v>
      </c>
      <c r="D2388" t="s">
        <v>230</v>
      </c>
      <c r="E2388" t="s">
        <v>228</v>
      </c>
      <c r="F2388" t="s">
        <v>335</v>
      </c>
      <c r="G2388">
        <v>2016</v>
      </c>
      <c r="H2388" s="16">
        <v>42735</v>
      </c>
      <c r="I2388">
        <v>20170330</v>
      </c>
      <c r="J2388">
        <v>0</v>
      </c>
      <c r="K2388" t="s">
        <v>3</v>
      </c>
      <c r="L2388" s="21" t="str">
        <f>IFERROR(VLOOKUP(K2388,ORDEN_ERI!A:C,2,0),0)</f>
        <v>Ganancia bruta</v>
      </c>
      <c r="M2388" s="21">
        <f>IFERROR(VLOOKUP(K2388,ORDEN_ERI!A:C,3,0),0)</f>
        <v>3</v>
      </c>
      <c r="N2388" s="1">
        <v>20333404</v>
      </c>
    </row>
    <row r="2389" spans="1:14" x14ac:dyDescent="0.25">
      <c r="A2389">
        <v>811032292</v>
      </c>
      <c r="B2389" t="s">
        <v>349</v>
      </c>
      <c r="D2389" t="s">
        <v>222</v>
      </c>
      <c r="E2389" t="s">
        <v>223</v>
      </c>
      <c r="F2389" t="s">
        <v>335</v>
      </c>
      <c r="G2389">
        <v>2016</v>
      </c>
      <c r="H2389" s="16">
        <v>42735</v>
      </c>
      <c r="I2389">
        <v>20170404</v>
      </c>
      <c r="J2389">
        <v>0</v>
      </c>
      <c r="K2389" t="s">
        <v>3</v>
      </c>
      <c r="L2389" s="21" t="str">
        <f>IFERROR(VLOOKUP(K2389,ORDEN_ERI!A:C,2,0),0)</f>
        <v>Ganancia bruta</v>
      </c>
      <c r="M2389" s="21">
        <f>IFERROR(VLOOKUP(K2389,ORDEN_ERI!A:C,3,0),0)</f>
        <v>3</v>
      </c>
      <c r="N2389" s="1">
        <v>48237546</v>
      </c>
    </row>
    <row r="2390" spans="1:14" x14ac:dyDescent="0.25">
      <c r="A2390">
        <v>830023542</v>
      </c>
      <c r="B2390" t="s">
        <v>146</v>
      </c>
      <c r="D2390" t="s">
        <v>230</v>
      </c>
      <c r="E2390" t="s">
        <v>223</v>
      </c>
      <c r="F2390" t="s">
        <v>339</v>
      </c>
      <c r="G2390">
        <v>2016</v>
      </c>
      <c r="H2390" s="16">
        <v>42735</v>
      </c>
      <c r="I2390">
        <v>20170328</v>
      </c>
      <c r="J2390">
        <v>0</v>
      </c>
      <c r="K2390" t="s">
        <v>3</v>
      </c>
      <c r="L2390" s="21" t="str">
        <f>IFERROR(VLOOKUP(K2390,ORDEN_ERI!A:C,2,0),0)</f>
        <v>Ganancia bruta</v>
      </c>
      <c r="M2390" s="21">
        <f>IFERROR(VLOOKUP(K2390,ORDEN_ERI!A:C,3,0),0)</f>
        <v>3</v>
      </c>
      <c r="N2390" s="1">
        <v>45432097</v>
      </c>
    </row>
    <row r="2391" spans="1:14" x14ac:dyDescent="0.25">
      <c r="A2391">
        <v>830058272</v>
      </c>
      <c r="B2391" t="s">
        <v>352</v>
      </c>
      <c r="D2391" t="s">
        <v>222</v>
      </c>
      <c r="E2391" t="s">
        <v>228</v>
      </c>
      <c r="F2391" t="s">
        <v>353</v>
      </c>
      <c r="G2391">
        <v>2016</v>
      </c>
      <c r="H2391" s="16">
        <v>42735</v>
      </c>
      <c r="I2391">
        <v>20170405</v>
      </c>
      <c r="J2391">
        <v>0</v>
      </c>
      <c r="K2391" t="s">
        <v>3</v>
      </c>
      <c r="L2391" s="21" t="str">
        <f>IFERROR(VLOOKUP(K2391,ORDEN_ERI!A:C,2,0),0)</f>
        <v>Ganancia bruta</v>
      </c>
      <c r="M2391" s="21">
        <f>IFERROR(VLOOKUP(K2391,ORDEN_ERI!A:C,3,0),0)</f>
        <v>3</v>
      </c>
      <c r="N2391" s="1">
        <v>13636718</v>
      </c>
    </row>
    <row r="2392" spans="1:14" x14ac:dyDescent="0.25">
      <c r="A2392">
        <v>830094920</v>
      </c>
      <c r="B2392" t="s">
        <v>350</v>
      </c>
      <c r="D2392" t="s">
        <v>222</v>
      </c>
      <c r="E2392" t="s">
        <v>351</v>
      </c>
      <c r="F2392" t="s">
        <v>339</v>
      </c>
      <c r="G2392">
        <v>2016</v>
      </c>
      <c r="H2392" s="16">
        <v>42735</v>
      </c>
      <c r="I2392">
        <v>20171004</v>
      </c>
      <c r="J2392">
        <v>0</v>
      </c>
      <c r="K2392" t="s">
        <v>3</v>
      </c>
      <c r="L2392" s="21" t="str">
        <f>IFERROR(VLOOKUP(K2392,ORDEN_ERI!A:C,2,0),0)</f>
        <v>Ganancia bruta</v>
      </c>
      <c r="M2392" s="21">
        <f>IFERROR(VLOOKUP(K2392,ORDEN_ERI!A:C,3,0),0)</f>
        <v>3</v>
      </c>
      <c r="N2392" s="1">
        <v>120755822</v>
      </c>
    </row>
    <row r="2393" spans="1:14" x14ac:dyDescent="0.25">
      <c r="A2393">
        <v>830097620</v>
      </c>
      <c r="B2393" t="s">
        <v>290</v>
      </c>
      <c r="D2393" t="s">
        <v>291</v>
      </c>
      <c r="E2393" t="s">
        <v>228</v>
      </c>
      <c r="F2393" t="s">
        <v>224</v>
      </c>
      <c r="G2393">
        <v>2016</v>
      </c>
      <c r="H2393" s="16">
        <v>42735</v>
      </c>
      <c r="I2393">
        <v>20170420</v>
      </c>
      <c r="J2393">
        <v>0</v>
      </c>
      <c r="K2393" t="s">
        <v>3</v>
      </c>
      <c r="L2393" s="21" t="str">
        <f>IFERROR(VLOOKUP(K2393,ORDEN_ERI!A:C,2,0),0)</f>
        <v>Ganancia bruta</v>
      </c>
      <c r="M2393" s="21">
        <f>IFERROR(VLOOKUP(K2393,ORDEN_ERI!A:C,3,0),0)</f>
        <v>3</v>
      </c>
      <c r="N2393" s="1">
        <v>6667583</v>
      </c>
    </row>
    <row r="2394" spans="1:14" x14ac:dyDescent="0.25">
      <c r="A2394">
        <v>830116629</v>
      </c>
      <c r="B2394" t="s">
        <v>354</v>
      </c>
      <c r="D2394" t="s">
        <v>291</v>
      </c>
      <c r="E2394" t="s">
        <v>228</v>
      </c>
      <c r="F2394" t="s">
        <v>355</v>
      </c>
      <c r="G2394">
        <v>2016</v>
      </c>
      <c r="H2394" s="16">
        <v>42735</v>
      </c>
      <c r="I2394">
        <v>20170424</v>
      </c>
      <c r="J2394">
        <v>0</v>
      </c>
      <c r="K2394" t="s">
        <v>3</v>
      </c>
      <c r="L2394" s="21" t="str">
        <f>IFERROR(VLOOKUP(K2394,ORDEN_ERI!A:C,2,0),0)</f>
        <v>Ganancia bruta</v>
      </c>
      <c r="M2394" s="21">
        <f>IFERROR(VLOOKUP(K2394,ORDEN_ERI!A:C,3,0),0)</f>
        <v>3</v>
      </c>
      <c r="N2394" s="1">
        <v>1113882</v>
      </c>
    </row>
    <row r="2395" spans="1:14" x14ac:dyDescent="0.25">
      <c r="A2395">
        <v>830124992</v>
      </c>
      <c r="B2395" t="s">
        <v>357</v>
      </c>
      <c r="D2395" t="s">
        <v>222</v>
      </c>
      <c r="E2395" t="s">
        <v>228</v>
      </c>
      <c r="F2395" t="s">
        <v>358</v>
      </c>
      <c r="G2395">
        <v>2016</v>
      </c>
      <c r="H2395" s="16">
        <v>42735</v>
      </c>
      <c r="I2395">
        <v>20170406</v>
      </c>
      <c r="J2395">
        <v>0</v>
      </c>
      <c r="K2395" t="s">
        <v>3</v>
      </c>
      <c r="L2395" s="21" t="str">
        <f>IFERROR(VLOOKUP(K2395,ORDEN_ERI!A:C,2,0),0)</f>
        <v>Ganancia bruta</v>
      </c>
      <c r="M2395" s="21">
        <f>IFERROR(VLOOKUP(K2395,ORDEN_ERI!A:C,3,0),0)</f>
        <v>3</v>
      </c>
      <c r="N2395" s="1">
        <v>793595</v>
      </c>
    </row>
    <row r="2396" spans="1:14" x14ac:dyDescent="0.25">
      <c r="A2396">
        <v>860000656</v>
      </c>
      <c r="B2396" t="s">
        <v>221</v>
      </c>
      <c r="D2396" t="s">
        <v>222</v>
      </c>
      <c r="E2396" t="s">
        <v>223</v>
      </c>
      <c r="F2396" t="s">
        <v>224</v>
      </c>
      <c r="G2396">
        <v>2016</v>
      </c>
      <c r="H2396" s="16">
        <v>42735</v>
      </c>
      <c r="I2396">
        <v>20170401</v>
      </c>
      <c r="J2396">
        <v>0</v>
      </c>
      <c r="K2396" t="s">
        <v>3</v>
      </c>
      <c r="L2396" s="21" t="str">
        <f>IFERROR(VLOOKUP(K2396,ORDEN_ERI!A:C,2,0),0)</f>
        <v>Ganancia bruta</v>
      </c>
      <c r="M2396" s="21">
        <f>IFERROR(VLOOKUP(K2396,ORDEN_ERI!A:C,3,0),0)</f>
        <v>3</v>
      </c>
      <c r="N2396" s="1">
        <v>35694412</v>
      </c>
    </row>
    <row r="2397" spans="1:14" x14ac:dyDescent="0.25">
      <c r="A2397">
        <v>860001986</v>
      </c>
      <c r="B2397" t="s">
        <v>293</v>
      </c>
      <c r="D2397" t="s">
        <v>294</v>
      </c>
      <c r="E2397" t="s">
        <v>228</v>
      </c>
      <c r="F2397" t="s">
        <v>224</v>
      </c>
      <c r="G2397">
        <v>2016</v>
      </c>
      <c r="H2397" s="16">
        <v>42735</v>
      </c>
      <c r="I2397">
        <v>20170510</v>
      </c>
      <c r="J2397">
        <v>0</v>
      </c>
      <c r="K2397" t="s">
        <v>3</v>
      </c>
      <c r="L2397" s="21" t="str">
        <f>IFERROR(VLOOKUP(K2397,ORDEN_ERI!A:C,2,0),0)</f>
        <v>Ganancia bruta</v>
      </c>
      <c r="M2397" s="21">
        <f>IFERROR(VLOOKUP(K2397,ORDEN_ERI!A:C,3,0),0)</f>
        <v>3</v>
      </c>
      <c r="N2397" s="1">
        <v>38259385</v>
      </c>
    </row>
    <row r="2398" spans="1:14" x14ac:dyDescent="0.25">
      <c r="A2398">
        <v>860002837</v>
      </c>
      <c r="B2398" t="s">
        <v>227</v>
      </c>
      <c r="D2398" t="s">
        <v>222</v>
      </c>
      <c r="E2398" t="s">
        <v>228</v>
      </c>
      <c r="F2398" t="s">
        <v>224</v>
      </c>
      <c r="G2398">
        <v>2016</v>
      </c>
      <c r="H2398" s="16">
        <v>42735</v>
      </c>
      <c r="I2398">
        <v>20170330</v>
      </c>
      <c r="J2398">
        <v>0</v>
      </c>
      <c r="K2398" t="s">
        <v>3</v>
      </c>
      <c r="L2398" s="21" t="str">
        <f>IFERROR(VLOOKUP(K2398,ORDEN_ERI!A:C,2,0),0)</f>
        <v>Ganancia bruta</v>
      </c>
      <c r="M2398" s="21">
        <f>IFERROR(VLOOKUP(K2398,ORDEN_ERI!A:C,3,0),0)</f>
        <v>3</v>
      </c>
      <c r="N2398" s="1">
        <v>19639656</v>
      </c>
    </row>
    <row r="2399" spans="1:14" x14ac:dyDescent="0.25">
      <c r="A2399">
        <v>860009250</v>
      </c>
      <c r="B2399" t="s">
        <v>362</v>
      </c>
      <c r="D2399" t="s">
        <v>294</v>
      </c>
      <c r="E2399" t="s">
        <v>228</v>
      </c>
      <c r="F2399" t="s">
        <v>224</v>
      </c>
      <c r="G2399">
        <v>2016</v>
      </c>
      <c r="H2399" s="16">
        <v>42735</v>
      </c>
      <c r="I2399">
        <v>20170502</v>
      </c>
      <c r="J2399">
        <v>0</v>
      </c>
      <c r="K2399" t="s">
        <v>3</v>
      </c>
      <c r="L2399" s="21" t="str">
        <f>IFERROR(VLOOKUP(K2399,ORDEN_ERI!A:C,2,0),0)</f>
        <v>Ganancia bruta</v>
      </c>
      <c r="M2399" s="21">
        <f>IFERROR(VLOOKUP(K2399,ORDEN_ERI!A:C,3,0),0)</f>
        <v>3</v>
      </c>
      <c r="N2399" s="1">
        <v>4729887</v>
      </c>
    </row>
    <row r="2400" spans="1:14" x14ac:dyDescent="0.25">
      <c r="A2400">
        <v>860014285</v>
      </c>
      <c r="B2400" t="s">
        <v>356</v>
      </c>
      <c r="D2400" t="s">
        <v>294</v>
      </c>
      <c r="E2400" t="s">
        <v>228</v>
      </c>
      <c r="F2400" t="s">
        <v>224</v>
      </c>
      <c r="G2400">
        <v>2016</v>
      </c>
      <c r="H2400" s="16">
        <v>42735</v>
      </c>
      <c r="I2400">
        <v>20170510</v>
      </c>
      <c r="J2400">
        <v>0</v>
      </c>
      <c r="K2400" t="s">
        <v>3</v>
      </c>
      <c r="L2400" s="21" t="str">
        <f>IFERROR(VLOOKUP(K2400,ORDEN_ERI!A:C,2,0),0)</f>
        <v>Ganancia bruta</v>
      </c>
      <c r="M2400" s="21">
        <f>IFERROR(VLOOKUP(K2400,ORDEN_ERI!A:C,3,0),0)</f>
        <v>3</v>
      </c>
      <c r="N2400" s="1">
        <v>2431475</v>
      </c>
    </row>
    <row r="2401" spans="1:14" x14ac:dyDescent="0.25">
      <c r="A2401">
        <v>860031361</v>
      </c>
      <c r="B2401" t="s">
        <v>297</v>
      </c>
      <c r="D2401" t="s">
        <v>222</v>
      </c>
      <c r="E2401" t="s">
        <v>228</v>
      </c>
      <c r="F2401" t="s">
        <v>224</v>
      </c>
      <c r="G2401">
        <v>2016</v>
      </c>
      <c r="H2401" s="16">
        <v>42735</v>
      </c>
      <c r="I2401">
        <v>20170405</v>
      </c>
      <c r="J2401">
        <v>0</v>
      </c>
      <c r="K2401" t="s">
        <v>3</v>
      </c>
      <c r="L2401" s="21" t="str">
        <f>IFERROR(VLOOKUP(K2401,ORDEN_ERI!A:C,2,0),0)</f>
        <v>Ganancia bruta</v>
      </c>
      <c r="M2401" s="21">
        <f>IFERROR(VLOOKUP(K2401,ORDEN_ERI!A:C,3,0),0)</f>
        <v>3</v>
      </c>
      <c r="N2401" s="1">
        <v>18349931</v>
      </c>
    </row>
    <row r="2402" spans="1:14" x14ac:dyDescent="0.25">
      <c r="A2402">
        <v>860035996</v>
      </c>
      <c r="B2402" t="s">
        <v>229</v>
      </c>
      <c r="D2402" t="s">
        <v>222</v>
      </c>
      <c r="E2402" t="s">
        <v>228</v>
      </c>
      <c r="F2402" t="s">
        <v>224</v>
      </c>
      <c r="G2402">
        <v>2016</v>
      </c>
      <c r="H2402" s="16">
        <v>42735</v>
      </c>
      <c r="I2402">
        <v>20170407</v>
      </c>
      <c r="J2402">
        <v>0</v>
      </c>
      <c r="K2402" t="s">
        <v>3</v>
      </c>
      <c r="L2402" s="21" t="str">
        <f>IFERROR(VLOOKUP(K2402,ORDEN_ERI!A:C,2,0),0)</f>
        <v>Ganancia bruta</v>
      </c>
      <c r="M2402" s="21">
        <f>IFERROR(VLOOKUP(K2402,ORDEN_ERI!A:C,3,0),0)</f>
        <v>3</v>
      </c>
      <c r="N2402" s="1">
        <v>9489722</v>
      </c>
    </row>
    <row r="2403" spans="1:14" x14ac:dyDescent="0.25">
      <c r="A2403">
        <v>860058070</v>
      </c>
      <c r="B2403" t="s">
        <v>364</v>
      </c>
      <c r="D2403" t="s">
        <v>222</v>
      </c>
      <c r="E2403" t="s">
        <v>228</v>
      </c>
      <c r="F2403" t="s">
        <v>335</v>
      </c>
      <c r="G2403">
        <v>2016</v>
      </c>
      <c r="H2403" s="16">
        <v>42735</v>
      </c>
      <c r="I2403">
        <v>20170404</v>
      </c>
      <c r="J2403">
        <v>0</v>
      </c>
      <c r="K2403" t="s">
        <v>3</v>
      </c>
      <c r="L2403" s="21" t="str">
        <f>IFERROR(VLOOKUP(K2403,ORDEN_ERI!A:C,2,0),0)</f>
        <v>Ganancia bruta</v>
      </c>
      <c r="M2403" s="21">
        <f>IFERROR(VLOOKUP(K2403,ORDEN_ERI!A:C,3,0),0)</f>
        <v>3</v>
      </c>
      <c r="N2403" s="1">
        <v>151280670</v>
      </c>
    </row>
    <row r="2404" spans="1:14" x14ac:dyDescent="0.25">
      <c r="A2404">
        <v>860059851</v>
      </c>
      <c r="B2404" t="s">
        <v>365</v>
      </c>
      <c r="D2404" t="s">
        <v>222</v>
      </c>
      <c r="E2404" t="s">
        <v>228</v>
      </c>
      <c r="F2404" t="s">
        <v>224</v>
      </c>
      <c r="G2404">
        <v>2016</v>
      </c>
      <c r="H2404" s="16">
        <v>42735</v>
      </c>
      <c r="I2404">
        <v>20170403</v>
      </c>
      <c r="J2404">
        <v>0</v>
      </c>
      <c r="K2404" t="s">
        <v>3</v>
      </c>
      <c r="L2404" s="21" t="str">
        <f>IFERROR(VLOOKUP(K2404,ORDEN_ERI!A:C,2,0),0)</f>
        <v>Ganancia bruta</v>
      </c>
      <c r="M2404" s="21">
        <f>IFERROR(VLOOKUP(K2404,ORDEN_ERI!A:C,3,0),0)</f>
        <v>3</v>
      </c>
      <c r="N2404" s="1">
        <v>14889815</v>
      </c>
    </row>
    <row r="2405" spans="1:14" x14ac:dyDescent="0.25">
      <c r="A2405">
        <v>860067697</v>
      </c>
      <c r="B2405" t="s">
        <v>359</v>
      </c>
      <c r="D2405" t="s">
        <v>294</v>
      </c>
      <c r="E2405" t="s">
        <v>228</v>
      </c>
      <c r="F2405" t="s">
        <v>360</v>
      </c>
      <c r="G2405">
        <v>2016</v>
      </c>
      <c r="H2405" s="16">
        <v>42735</v>
      </c>
      <c r="I2405">
        <v>20170515</v>
      </c>
      <c r="J2405">
        <v>0</v>
      </c>
      <c r="K2405" t="s">
        <v>3</v>
      </c>
      <c r="L2405" s="21" t="str">
        <f>IFERROR(VLOOKUP(K2405,ORDEN_ERI!A:C,2,0),0)</f>
        <v>Ganancia bruta</v>
      </c>
      <c r="M2405" s="21">
        <f>IFERROR(VLOOKUP(K2405,ORDEN_ERI!A:C,3,0),0)</f>
        <v>3</v>
      </c>
      <c r="N2405" s="1">
        <v>7954204</v>
      </c>
    </row>
    <row r="2406" spans="1:14" x14ac:dyDescent="0.25">
      <c r="A2406">
        <v>860077099</v>
      </c>
      <c r="B2406" t="s">
        <v>371</v>
      </c>
      <c r="D2406" t="s">
        <v>291</v>
      </c>
      <c r="E2406" t="s">
        <v>228</v>
      </c>
      <c r="F2406" t="s">
        <v>224</v>
      </c>
      <c r="G2406">
        <v>2016</v>
      </c>
      <c r="H2406" s="16">
        <v>42735</v>
      </c>
      <c r="I2406">
        <v>20170515</v>
      </c>
      <c r="J2406">
        <v>0</v>
      </c>
      <c r="K2406" t="s">
        <v>3</v>
      </c>
      <c r="L2406" s="21" t="str">
        <f>IFERROR(VLOOKUP(K2406,ORDEN_ERI!A:C,2,0),0)</f>
        <v>Ganancia bruta</v>
      </c>
      <c r="M2406" s="21">
        <f>IFERROR(VLOOKUP(K2406,ORDEN_ERI!A:C,3,0),0)</f>
        <v>3</v>
      </c>
      <c r="N2406" s="1">
        <v>10113484</v>
      </c>
    </row>
    <row r="2407" spans="1:14" x14ac:dyDescent="0.25">
      <c r="A2407">
        <v>860354402</v>
      </c>
      <c r="B2407" t="s">
        <v>295</v>
      </c>
      <c r="D2407" t="s">
        <v>291</v>
      </c>
      <c r="E2407" t="s">
        <v>228</v>
      </c>
      <c r="F2407" t="s">
        <v>224</v>
      </c>
      <c r="G2407">
        <v>2016</v>
      </c>
      <c r="H2407" s="16">
        <v>42735</v>
      </c>
      <c r="I2407">
        <v>20170417</v>
      </c>
      <c r="J2407">
        <v>0</v>
      </c>
      <c r="K2407" t="s">
        <v>3</v>
      </c>
      <c r="L2407" s="21" t="str">
        <f>IFERROR(VLOOKUP(K2407,ORDEN_ERI!A:C,2,0),0)</f>
        <v>Ganancia bruta</v>
      </c>
      <c r="M2407" s="21">
        <f>IFERROR(VLOOKUP(K2407,ORDEN_ERI!A:C,3,0),0)</f>
        <v>3</v>
      </c>
      <c r="N2407" s="1">
        <v>4951834</v>
      </c>
    </row>
    <row r="2408" spans="1:14" x14ac:dyDescent="0.25">
      <c r="A2408">
        <v>860505064</v>
      </c>
      <c r="B2408" t="s">
        <v>361</v>
      </c>
      <c r="D2408" t="s">
        <v>291</v>
      </c>
      <c r="E2408" t="s">
        <v>228</v>
      </c>
      <c r="F2408" t="s">
        <v>224</v>
      </c>
      <c r="G2408">
        <v>2016</v>
      </c>
      <c r="H2408" s="16">
        <v>42735</v>
      </c>
      <c r="I2408">
        <v>20170523</v>
      </c>
      <c r="J2408">
        <v>0</v>
      </c>
      <c r="K2408" t="s">
        <v>3</v>
      </c>
      <c r="L2408" s="21" t="str">
        <f>IFERROR(VLOOKUP(K2408,ORDEN_ERI!A:C,2,0),0)</f>
        <v>Ganancia bruta</v>
      </c>
      <c r="M2408" s="21">
        <f>IFERROR(VLOOKUP(K2408,ORDEN_ERI!A:C,3,0),0)</f>
        <v>3</v>
      </c>
      <c r="N2408" s="1">
        <v>3735620</v>
      </c>
    </row>
    <row r="2409" spans="1:14" x14ac:dyDescent="0.25">
      <c r="A2409">
        <v>860510628</v>
      </c>
      <c r="B2409" t="s">
        <v>373</v>
      </c>
      <c r="D2409" t="s">
        <v>222</v>
      </c>
      <c r="E2409" t="s">
        <v>228</v>
      </c>
      <c r="F2409" t="s">
        <v>353</v>
      </c>
      <c r="G2409">
        <v>2016</v>
      </c>
      <c r="H2409" s="16">
        <v>42735</v>
      </c>
      <c r="I2409">
        <v>20170330</v>
      </c>
      <c r="J2409">
        <v>0</v>
      </c>
      <c r="K2409" t="s">
        <v>3</v>
      </c>
      <c r="L2409" s="21" t="str">
        <f>IFERROR(VLOOKUP(K2409,ORDEN_ERI!A:C,2,0),0)</f>
        <v>Ganancia bruta</v>
      </c>
      <c r="M2409" s="21">
        <f>IFERROR(VLOOKUP(K2409,ORDEN_ERI!A:C,3,0),0)</f>
        <v>3</v>
      </c>
      <c r="N2409" s="1">
        <v>19455382</v>
      </c>
    </row>
    <row r="2410" spans="1:14" x14ac:dyDescent="0.25">
      <c r="A2410">
        <v>860515523</v>
      </c>
      <c r="B2410" t="s">
        <v>231</v>
      </c>
      <c r="D2410" t="s">
        <v>222</v>
      </c>
      <c r="E2410" t="s">
        <v>228</v>
      </c>
      <c r="F2410" t="s">
        <v>224</v>
      </c>
      <c r="G2410">
        <v>2016</v>
      </c>
      <c r="H2410" s="16">
        <v>42735</v>
      </c>
      <c r="I2410">
        <v>20170329</v>
      </c>
      <c r="J2410">
        <v>0</v>
      </c>
      <c r="K2410" t="s">
        <v>3</v>
      </c>
      <c r="L2410" s="21" t="str">
        <f>IFERROR(VLOOKUP(K2410,ORDEN_ERI!A:C,2,0),0)</f>
        <v>Ganancia bruta</v>
      </c>
      <c r="M2410" s="21">
        <f>IFERROR(VLOOKUP(K2410,ORDEN_ERI!A:C,3,0),0)</f>
        <v>3</v>
      </c>
      <c r="N2410" s="1">
        <v>17011326</v>
      </c>
    </row>
    <row r="2411" spans="1:14" x14ac:dyDescent="0.25">
      <c r="A2411">
        <v>860527800</v>
      </c>
      <c r="B2411" t="s">
        <v>296</v>
      </c>
      <c r="D2411" t="s">
        <v>222</v>
      </c>
      <c r="E2411" t="s">
        <v>228</v>
      </c>
      <c r="F2411" t="s">
        <v>224</v>
      </c>
      <c r="G2411">
        <v>2016</v>
      </c>
      <c r="H2411" s="16">
        <v>42735</v>
      </c>
      <c r="I2411">
        <v>20170512</v>
      </c>
      <c r="J2411">
        <v>0</v>
      </c>
      <c r="K2411" t="s">
        <v>3</v>
      </c>
      <c r="L2411" s="21" t="str">
        <f>IFERROR(VLOOKUP(K2411,ORDEN_ERI!A:C,2,0),0)</f>
        <v>Ganancia bruta</v>
      </c>
      <c r="M2411" s="21">
        <f>IFERROR(VLOOKUP(K2411,ORDEN_ERI!A:C,3,0),0)</f>
        <v>3</v>
      </c>
      <c r="N2411" s="1">
        <v>10948778</v>
      </c>
    </row>
    <row r="2412" spans="1:14" x14ac:dyDescent="0.25">
      <c r="A2412">
        <v>860532790</v>
      </c>
      <c r="B2412" t="s">
        <v>374</v>
      </c>
      <c r="D2412" t="s">
        <v>291</v>
      </c>
      <c r="E2412" t="s">
        <v>228</v>
      </c>
      <c r="F2412" t="s">
        <v>224</v>
      </c>
      <c r="G2412">
        <v>2016</v>
      </c>
      <c r="H2412" s="16">
        <v>42735</v>
      </c>
      <c r="I2412">
        <v>20170504</v>
      </c>
      <c r="J2412">
        <v>0</v>
      </c>
      <c r="K2412" t="s">
        <v>3</v>
      </c>
      <c r="L2412" s="21" t="str">
        <f>IFERROR(VLOOKUP(K2412,ORDEN_ERI!A:C,2,0),0)</f>
        <v>Ganancia bruta</v>
      </c>
      <c r="M2412" s="21">
        <f>IFERROR(VLOOKUP(K2412,ORDEN_ERI!A:C,3,0),0)</f>
        <v>3</v>
      </c>
      <c r="N2412" s="1">
        <v>1242798</v>
      </c>
    </row>
    <row r="2413" spans="1:14" x14ac:dyDescent="0.25">
      <c r="A2413">
        <v>890205645</v>
      </c>
      <c r="B2413" t="s">
        <v>166</v>
      </c>
      <c r="D2413" t="s">
        <v>222</v>
      </c>
      <c r="E2413" t="s">
        <v>375</v>
      </c>
      <c r="F2413" t="s">
        <v>335</v>
      </c>
      <c r="G2413">
        <v>2016</v>
      </c>
      <c r="H2413" s="16">
        <v>42735</v>
      </c>
      <c r="I2413">
        <v>20170331</v>
      </c>
      <c r="J2413">
        <v>0</v>
      </c>
      <c r="K2413" t="s">
        <v>3</v>
      </c>
      <c r="L2413" s="21" t="str">
        <f>IFERROR(VLOOKUP(K2413,ORDEN_ERI!A:C,2,0),0)</f>
        <v>Ganancia bruta</v>
      </c>
      <c r="M2413" s="21">
        <f>IFERROR(VLOOKUP(K2413,ORDEN_ERI!A:C,3,0),0)</f>
        <v>3</v>
      </c>
      <c r="N2413" s="1">
        <v>81217335</v>
      </c>
    </row>
    <row r="2414" spans="1:14" x14ac:dyDescent="0.25">
      <c r="A2414">
        <v>890312765</v>
      </c>
      <c r="B2414" t="s">
        <v>363</v>
      </c>
      <c r="D2414" t="s">
        <v>222</v>
      </c>
      <c r="E2414" t="s">
        <v>228</v>
      </c>
      <c r="F2414" t="s">
        <v>339</v>
      </c>
      <c r="G2414">
        <v>2016</v>
      </c>
      <c r="H2414" s="16">
        <v>42735</v>
      </c>
      <c r="I2414">
        <v>20170405</v>
      </c>
      <c r="J2414">
        <v>0</v>
      </c>
      <c r="K2414" t="s">
        <v>3</v>
      </c>
      <c r="L2414" s="21" t="str">
        <f>IFERROR(VLOOKUP(K2414,ORDEN_ERI!A:C,2,0),0)</f>
        <v>Ganancia bruta</v>
      </c>
      <c r="M2414" s="21">
        <f>IFERROR(VLOOKUP(K2414,ORDEN_ERI!A:C,3,0),0)</f>
        <v>3</v>
      </c>
      <c r="N2414" s="1">
        <v>2408893</v>
      </c>
    </row>
    <row r="2415" spans="1:14" x14ac:dyDescent="0.25">
      <c r="A2415">
        <v>890806999</v>
      </c>
      <c r="B2415" t="s">
        <v>366</v>
      </c>
      <c r="D2415" t="s">
        <v>230</v>
      </c>
      <c r="E2415" t="s">
        <v>367</v>
      </c>
      <c r="F2415" t="s">
        <v>368</v>
      </c>
      <c r="G2415">
        <v>2016</v>
      </c>
      <c r="H2415" s="16">
        <v>42735</v>
      </c>
      <c r="I2415">
        <v>20170406</v>
      </c>
      <c r="J2415">
        <v>0</v>
      </c>
      <c r="K2415" t="s">
        <v>3</v>
      </c>
      <c r="L2415" s="21" t="str">
        <f>IFERROR(VLOOKUP(K2415,ORDEN_ERI!A:C,2,0),0)</f>
        <v>Ganancia bruta</v>
      </c>
      <c r="M2415" s="21">
        <f>IFERROR(VLOOKUP(K2415,ORDEN_ERI!A:C,3,0),0)</f>
        <v>3</v>
      </c>
      <c r="N2415" s="1">
        <v>17504913</v>
      </c>
    </row>
    <row r="2416" spans="1:14" x14ac:dyDescent="0.25">
      <c r="A2416">
        <v>890903035</v>
      </c>
      <c r="B2416" t="s">
        <v>369</v>
      </c>
      <c r="D2416" t="s">
        <v>222</v>
      </c>
      <c r="E2416" t="s">
        <v>228</v>
      </c>
      <c r="F2416" t="s">
        <v>339</v>
      </c>
      <c r="G2416">
        <v>2016</v>
      </c>
      <c r="H2416" s="16">
        <v>42735</v>
      </c>
      <c r="I2416">
        <v>20170330</v>
      </c>
      <c r="J2416">
        <v>0</v>
      </c>
      <c r="K2416" t="s">
        <v>3</v>
      </c>
      <c r="L2416" s="21" t="str">
        <f>IFERROR(VLOOKUP(K2416,ORDEN_ERI!A:C,2,0),0)</f>
        <v>Ganancia bruta</v>
      </c>
      <c r="M2416" s="21">
        <f>IFERROR(VLOOKUP(K2416,ORDEN_ERI!A:C,3,0),0)</f>
        <v>3</v>
      </c>
      <c r="N2416" s="1">
        <v>60351744</v>
      </c>
    </row>
    <row r="2417" spans="1:14" x14ac:dyDescent="0.25">
      <c r="A2417">
        <v>890903055</v>
      </c>
      <c r="B2417" t="s">
        <v>232</v>
      </c>
      <c r="D2417" t="s">
        <v>222</v>
      </c>
      <c r="E2417" t="s">
        <v>223</v>
      </c>
      <c r="F2417" t="s">
        <v>224</v>
      </c>
      <c r="G2417">
        <v>2016</v>
      </c>
      <c r="H2417" s="16">
        <v>42735</v>
      </c>
      <c r="I2417">
        <v>20170331</v>
      </c>
      <c r="J2417">
        <v>0</v>
      </c>
      <c r="K2417" t="s">
        <v>3</v>
      </c>
      <c r="L2417" s="21" t="str">
        <f>IFERROR(VLOOKUP(K2417,ORDEN_ERI!A:C,2,0),0)</f>
        <v>Ganancia bruta</v>
      </c>
      <c r="M2417" s="21">
        <f>IFERROR(VLOOKUP(K2417,ORDEN_ERI!A:C,3,0),0)</f>
        <v>3</v>
      </c>
      <c r="N2417" s="1">
        <v>15995605</v>
      </c>
    </row>
    <row r="2418" spans="1:14" x14ac:dyDescent="0.25">
      <c r="A2418">
        <v>890905022</v>
      </c>
      <c r="B2418" t="s">
        <v>370</v>
      </c>
      <c r="D2418" t="s">
        <v>230</v>
      </c>
      <c r="E2418" t="s">
        <v>223</v>
      </c>
      <c r="F2418" t="s">
        <v>360</v>
      </c>
      <c r="G2418">
        <v>2016</v>
      </c>
      <c r="H2418" s="16">
        <v>42735</v>
      </c>
      <c r="I2418">
        <v>20170503</v>
      </c>
      <c r="J2418">
        <v>0</v>
      </c>
      <c r="K2418" t="s">
        <v>3</v>
      </c>
      <c r="L2418" s="21" t="str">
        <f>IFERROR(VLOOKUP(K2418,ORDEN_ERI!A:C,2,0),0)</f>
        <v>Ganancia bruta</v>
      </c>
      <c r="M2418" s="21">
        <f>IFERROR(VLOOKUP(K2418,ORDEN_ERI!A:C,3,0),0)</f>
        <v>3</v>
      </c>
      <c r="N2418" s="1">
        <v>13858464</v>
      </c>
    </row>
    <row r="2419" spans="1:14" x14ac:dyDescent="0.25">
      <c r="A2419">
        <v>890908097</v>
      </c>
      <c r="B2419" t="s">
        <v>377</v>
      </c>
      <c r="D2419" t="s">
        <v>291</v>
      </c>
      <c r="E2419" t="s">
        <v>223</v>
      </c>
      <c r="F2419" t="s">
        <v>224</v>
      </c>
      <c r="G2419">
        <v>2016</v>
      </c>
      <c r="H2419" s="16">
        <v>42735</v>
      </c>
      <c r="I2419">
        <v>20170511</v>
      </c>
      <c r="J2419">
        <v>0</v>
      </c>
      <c r="K2419" t="s">
        <v>3</v>
      </c>
      <c r="L2419" s="21" t="str">
        <f>IFERROR(VLOOKUP(K2419,ORDEN_ERI!A:C,2,0),0)</f>
        <v>Ganancia bruta</v>
      </c>
      <c r="M2419" s="21">
        <f>IFERROR(VLOOKUP(K2419,ORDEN_ERI!A:C,3,0),0)</f>
        <v>3</v>
      </c>
      <c r="N2419" s="1">
        <v>4678209</v>
      </c>
    </row>
    <row r="2420" spans="1:14" x14ac:dyDescent="0.25">
      <c r="A2420">
        <v>890908901</v>
      </c>
      <c r="B2420" t="s">
        <v>372</v>
      </c>
      <c r="D2420" t="s">
        <v>222</v>
      </c>
      <c r="E2420" t="s">
        <v>223</v>
      </c>
      <c r="F2420" t="s">
        <v>339</v>
      </c>
      <c r="G2420">
        <v>2016</v>
      </c>
      <c r="H2420" s="16">
        <v>42735</v>
      </c>
      <c r="I2420">
        <v>20170329</v>
      </c>
      <c r="J2420">
        <v>0</v>
      </c>
      <c r="K2420" t="s">
        <v>3</v>
      </c>
      <c r="L2420" s="21" t="str">
        <f>IFERROR(VLOOKUP(K2420,ORDEN_ERI!A:C,2,0),0)</f>
        <v>Ganancia bruta</v>
      </c>
      <c r="M2420" s="21">
        <f>IFERROR(VLOOKUP(K2420,ORDEN_ERI!A:C,3,0),0)</f>
        <v>3</v>
      </c>
      <c r="N2420" s="1">
        <v>12558317</v>
      </c>
    </row>
    <row r="2421" spans="1:14" x14ac:dyDescent="0.25">
      <c r="A2421">
        <v>890910447</v>
      </c>
      <c r="B2421" t="s">
        <v>300</v>
      </c>
      <c r="D2421" t="s">
        <v>222</v>
      </c>
      <c r="E2421" t="s">
        <v>223</v>
      </c>
      <c r="F2421" t="s">
        <v>224</v>
      </c>
      <c r="G2421">
        <v>2016</v>
      </c>
      <c r="H2421" s="16">
        <v>42735</v>
      </c>
      <c r="I2421">
        <v>20170928</v>
      </c>
      <c r="J2421">
        <v>0</v>
      </c>
      <c r="K2421" t="s">
        <v>3</v>
      </c>
      <c r="L2421" s="21" t="str">
        <f>IFERROR(VLOOKUP(K2421,ORDEN_ERI!A:C,2,0),0)</f>
        <v>Ganancia bruta</v>
      </c>
      <c r="M2421" s="21">
        <f>IFERROR(VLOOKUP(K2421,ORDEN_ERI!A:C,3,0),0)</f>
        <v>3</v>
      </c>
      <c r="N2421" s="1">
        <v>3929725</v>
      </c>
    </row>
    <row r="2422" spans="1:14" x14ac:dyDescent="0.25">
      <c r="A2422">
        <v>890911431</v>
      </c>
      <c r="B2422" t="s">
        <v>378</v>
      </c>
      <c r="D2422" t="s">
        <v>222</v>
      </c>
      <c r="E2422" t="s">
        <v>223</v>
      </c>
      <c r="F2422" t="s">
        <v>339</v>
      </c>
      <c r="G2422">
        <v>2016</v>
      </c>
      <c r="H2422" s="16">
        <v>42735</v>
      </c>
      <c r="I2422">
        <v>20170329</v>
      </c>
      <c r="J2422">
        <v>0</v>
      </c>
      <c r="K2422" t="s">
        <v>3</v>
      </c>
      <c r="L2422" s="21" t="str">
        <f>IFERROR(VLOOKUP(K2422,ORDEN_ERI!A:C,2,0),0)</f>
        <v>Ganancia bruta</v>
      </c>
      <c r="M2422" s="21">
        <f>IFERROR(VLOOKUP(K2422,ORDEN_ERI!A:C,3,0),0)</f>
        <v>3</v>
      </c>
      <c r="N2422" s="1">
        <v>100249497</v>
      </c>
    </row>
    <row r="2423" spans="1:14" x14ac:dyDescent="0.25">
      <c r="A2423">
        <v>890920656</v>
      </c>
      <c r="B2423" t="s">
        <v>302</v>
      </c>
      <c r="D2423" t="s">
        <v>291</v>
      </c>
      <c r="E2423" t="s">
        <v>223</v>
      </c>
      <c r="F2423" t="s">
        <v>224</v>
      </c>
      <c r="G2423">
        <v>2016</v>
      </c>
      <c r="H2423" s="16">
        <v>42735</v>
      </c>
      <c r="I2423">
        <v>20170503</v>
      </c>
      <c r="J2423">
        <v>0</v>
      </c>
      <c r="K2423" t="s">
        <v>3</v>
      </c>
      <c r="L2423" s="21" t="str">
        <f>IFERROR(VLOOKUP(K2423,ORDEN_ERI!A:C,2,0),0)</f>
        <v>Ganancia bruta</v>
      </c>
      <c r="M2423" s="21">
        <f>IFERROR(VLOOKUP(K2423,ORDEN_ERI!A:C,3,0),0)</f>
        <v>3</v>
      </c>
      <c r="N2423" s="1">
        <v>11587778</v>
      </c>
    </row>
    <row r="2424" spans="1:14" x14ac:dyDescent="0.25">
      <c r="A2424">
        <v>890928186</v>
      </c>
      <c r="B2424" t="s">
        <v>303</v>
      </c>
      <c r="D2424" t="s">
        <v>291</v>
      </c>
      <c r="E2424" t="s">
        <v>223</v>
      </c>
      <c r="F2424" t="s">
        <v>224</v>
      </c>
      <c r="G2424">
        <v>2016</v>
      </c>
      <c r="H2424" s="16">
        <v>42735</v>
      </c>
      <c r="I2424">
        <v>20170510</v>
      </c>
      <c r="J2424">
        <v>0</v>
      </c>
      <c r="K2424" t="s">
        <v>3</v>
      </c>
      <c r="L2424" s="21" t="str">
        <f>IFERROR(VLOOKUP(K2424,ORDEN_ERI!A:C,2,0),0)</f>
        <v>Ganancia bruta</v>
      </c>
      <c r="M2424" s="21">
        <f>IFERROR(VLOOKUP(K2424,ORDEN_ERI!A:C,3,0),0)</f>
        <v>3</v>
      </c>
      <c r="N2424" s="1">
        <v>11492910</v>
      </c>
    </row>
    <row r="2425" spans="1:14" x14ac:dyDescent="0.25">
      <c r="A2425">
        <v>890932424</v>
      </c>
      <c r="B2425" t="s">
        <v>379</v>
      </c>
      <c r="D2425" t="s">
        <v>222</v>
      </c>
      <c r="E2425" t="s">
        <v>223</v>
      </c>
      <c r="F2425" t="s">
        <v>333</v>
      </c>
      <c r="G2425">
        <v>2016</v>
      </c>
      <c r="H2425" s="16">
        <v>42735</v>
      </c>
      <c r="I2425">
        <v>20170328</v>
      </c>
      <c r="J2425">
        <v>0</v>
      </c>
      <c r="K2425" t="s">
        <v>3</v>
      </c>
      <c r="L2425" s="21" t="str">
        <f>IFERROR(VLOOKUP(K2425,ORDEN_ERI!A:C,2,0),0)</f>
        <v>Ganancia bruta</v>
      </c>
      <c r="M2425" s="21">
        <f>IFERROR(VLOOKUP(K2425,ORDEN_ERI!A:C,3,0),0)</f>
        <v>3</v>
      </c>
      <c r="N2425" s="1">
        <v>22422546</v>
      </c>
    </row>
    <row r="2426" spans="1:14" x14ac:dyDescent="0.25">
      <c r="A2426">
        <v>890939355</v>
      </c>
      <c r="B2426" t="s">
        <v>35</v>
      </c>
      <c r="D2426" t="s">
        <v>222</v>
      </c>
      <c r="E2426" t="s">
        <v>223</v>
      </c>
      <c r="F2426" t="s">
        <v>335</v>
      </c>
      <c r="G2426">
        <v>2016</v>
      </c>
      <c r="H2426" s="16">
        <v>42735</v>
      </c>
      <c r="I2426">
        <v>20170403</v>
      </c>
      <c r="J2426">
        <v>0</v>
      </c>
      <c r="K2426" t="s">
        <v>3</v>
      </c>
      <c r="L2426" s="21" t="str">
        <f>IFERROR(VLOOKUP(K2426,ORDEN_ERI!A:C,2,0),0)</f>
        <v>Ganancia bruta</v>
      </c>
      <c r="M2426" s="21">
        <f>IFERROR(VLOOKUP(K2426,ORDEN_ERI!A:C,3,0),0)</f>
        <v>3</v>
      </c>
      <c r="N2426" s="1">
        <v>4408422</v>
      </c>
    </row>
    <row r="2427" spans="1:14" x14ac:dyDescent="0.25">
      <c r="A2427">
        <v>890940026</v>
      </c>
      <c r="B2427" t="s">
        <v>304</v>
      </c>
      <c r="D2427" t="s">
        <v>291</v>
      </c>
      <c r="E2427" t="s">
        <v>223</v>
      </c>
      <c r="F2427" t="s">
        <v>224</v>
      </c>
      <c r="G2427">
        <v>2016</v>
      </c>
      <c r="H2427" s="16">
        <v>42735</v>
      </c>
      <c r="I2427">
        <v>20170424</v>
      </c>
      <c r="J2427">
        <v>0</v>
      </c>
      <c r="K2427" t="s">
        <v>3</v>
      </c>
      <c r="L2427" s="21" t="str">
        <f>IFERROR(VLOOKUP(K2427,ORDEN_ERI!A:C,2,0),0)</f>
        <v>Ganancia bruta</v>
      </c>
      <c r="M2427" s="21">
        <f>IFERROR(VLOOKUP(K2427,ORDEN_ERI!A:C,3,0),0)</f>
        <v>3</v>
      </c>
      <c r="N2427" s="1">
        <v>155034</v>
      </c>
    </row>
    <row r="2428" spans="1:14" x14ac:dyDescent="0.25">
      <c r="A2428">
        <v>900018975</v>
      </c>
      <c r="B2428" t="s">
        <v>376</v>
      </c>
      <c r="D2428" t="s">
        <v>230</v>
      </c>
      <c r="E2428" t="s">
        <v>299</v>
      </c>
      <c r="F2428" t="s">
        <v>333</v>
      </c>
      <c r="G2428">
        <v>2016</v>
      </c>
      <c r="H2428" s="16">
        <v>42735</v>
      </c>
      <c r="I2428">
        <v>20170405</v>
      </c>
      <c r="J2428">
        <v>0</v>
      </c>
      <c r="K2428" t="s">
        <v>3</v>
      </c>
      <c r="L2428" s="21" t="str">
        <f>IFERROR(VLOOKUP(K2428,ORDEN_ERI!A:C,2,0),0)</f>
        <v>Ganancia bruta</v>
      </c>
      <c r="M2428" s="21">
        <f>IFERROR(VLOOKUP(K2428,ORDEN_ERI!A:C,3,0),0)</f>
        <v>3</v>
      </c>
      <c r="N2428" s="1">
        <v>35718792</v>
      </c>
    </row>
    <row r="2429" spans="1:14" x14ac:dyDescent="0.25">
      <c r="A2429">
        <v>900035722</v>
      </c>
      <c r="B2429" t="s">
        <v>298</v>
      </c>
      <c r="D2429" t="s">
        <v>294</v>
      </c>
      <c r="E2429" t="s">
        <v>299</v>
      </c>
      <c r="F2429" t="s">
        <v>224</v>
      </c>
      <c r="G2429">
        <v>2016</v>
      </c>
      <c r="H2429" s="16">
        <v>42735</v>
      </c>
      <c r="I2429">
        <v>20170421</v>
      </c>
      <c r="J2429">
        <v>0</v>
      </c>
      <c r="K2429" t="s">
        <v>3</v>
      </c>
      <c r="L2429" s="21" t="str">
        <f>IFERROR(VLOOKUP(K2429,ORDEN_ERI!A:C,2,0),0)</f>
        <v>Ganancia bruta</v>
      </c>
      <c r="M2429" s="21">
        <f>IFERROR(VLOOKUP(K2429,ORDEN_ERI!A:C,3,0),0)</f>
        <v>3</v>
      </c>
      <c r="N2429" s="1">
        <v>6809575</v>
      </c>
    </row>
    <row r="2430" spans="1:14" x14ac:dyDescent="0.25">
      <c r="A2430">
        <v>900087151</v>
      </c>
      <c r="B2430" t="s">
        <v>383</v>
      </c>
      <c r="D2430" t="s">
        <v>222</v>
      </c>
      <c r="E2430" t="s">
        <v>351</v>
      </c>
      <c r="F2430" t="s">
        <v>384</v>
      </c>
      <c r="G2430">
        <v>2016</v>
      </c>
      <c r="H2430" s="16">
        <v>42735</v>
      </c>
      <c r="I2430">
        <v>20170509</v>
      </c>
      <c r="J2430">
        <v>0</v>
      </c>
      <c r="K2430" t="s">
        <v>3</v>
      </c>
      <c r="L2430" s="21" t="str">
        <f>IFERROR(VLOOKUP(K2430,ORDEN_ERI!A:C,2,0),0)</f>
        <v>Ganancia bruta</v>
      </c>
      <c r="M2430" s="21">
        <f>IFERROR(VLOOKUP(K2430,ORDEN_ERI!A:C,3,0),0)</f>
        <v>3</v>
      </c>
      <c r="N2430" s="1">
        <v>1717052</v>
      </c>
    </row>
    <row r="2431" spans="1:14" x14ac:dyDescent="0.25">
      <c r="A2431">
        <v>900139110</v>
      </c>
      <c r="B2431" t="s">
        <v>301</v>
      </c>
      <c r="D2431" t="s">
        <v>294</v>
      </c>
      <c r="E2431" t="s">
        <v>228</v>
      </c>
      <c r="F2431" t="s">
        <v>224</v>
      </c>
      <c r="G2431">
        <v>2016</v>
      </c>
      <c r="H2431" s="16">
        <v>42735</v>
      </c>
      <c r="I2431">
        <v>20170419</v>
      </c>
      <c r="J2431">
        <v>0</v>
      </c>
      <c r="K2431" t="s">
        <v>3</v>
      </c>
      <c r="L2431" s="21" t="str">
        <f>IFERROR(VLOOKUP(K2431,ORDEN_ERI!A:C,2,0),0)</f>
        <v>Ganancia bruta</v>
      </c>
      <c r="M2431" s="21">
        <f>IFERROR(VLOOKUP(K2431,ORDEN_ERI!A:C,3,0),0)</f>
        <v>3</v>
      </c>
      <c r="N2431" s="1">
        <v>8814663</v>
      </c>
    </row>
    <row r="2432" spans="1:14" x14ac:dyDescent="0.25">
      <c r="A2432">
        <v>900190385</v>
      </c>
      <c r="B2432" t="s">
        <v>380</v>
      </c>
      <c r="D2432" t="s">
        <v>230</v>
      </c>
      <c r="E2432" t="s">
        <v>351</v>
      </c>
      <c r="F2432" t="s">
        <v>339</v>
      </c>
      <c r="G2432">
        <v>2016</v>
      </c>
      <c r="H2432" s="16">
        <v>42735</v>
      </c>
      <c r="I2432">
        <v>20170407</v>
      </c>
      <c r="J2432">
        <v>0</v>
      </c>
      <c r="K2432" t="s">
        <v>3</v>
      </c>
      <c r="L2432" s="21" t="str">
        <f>IFERROR(VLOOKUP(K2432,ORDEN_ERI!A:C,2,0),0)</f>
        <v>Ganancia bruta</v>
      </c>
      <c r="M2432" s="21">
        <f>IFERROR(VLOOKUP(K2432,ORDEN_ERI!A:C,3,0),0)</f>
        <v>3</v>
      </c>
      <c r="N2432" s="1">
        <v>-20185125</v>
      </c>
    </row>
    <row r="2433" spans="1:14" x14ac:dyDescent="0.25">
      <c r="A2433">
        <v>900192242</v>
      </c>
      <c r="B2433" t="s">
        <v>381</v>
      </c>
      <c r="D2433" t="s">
        <v>222</v>
      </c>
      <c r="E2433" t="s">
        <v>228</v>
      </c>
      <c r="F2433" t="s">
        <v>333</v>
      </c>
      <c r="G2433" t="s">
        <v>402</v>
      </c>
      <c r="H2433" s="16">
        <v>42735</v>
      </c>
      <c r="I2433">
        <v>20170331</v>
      </c>
      <c r="J2433">
        <v>0</v>
      </c>
      <c r="K2433" t="s">
        <v>3</v>
      </c>
      <c r="L2433" s="21" t="str">
        <f>IFERROR(VLOOKUP(K2433,ORDEN_ERI!A:C,2,0),0)</f>
        <v>Ganancia bruta</v>
      </c>
      <c r="M2433" s="21">
        <f>IFERROR(VLOOKUP(K2433,ORDEN_ERI!A:C,3,0),0)</f>
        <v>3</v>
      </c>
      <c r="N2433" s="1">
        <v>20216641</v>
      </c>
    </row>
    <row r="2434" spans="1:14" x14ac:dyDescent="0.25">
      <c r="A2434">
        <v>900192726</v>
      </c>
      <c r="B2434" t="s">
        <v>382</v>
      </c>
      <c r="D2434" t="s">
        <v>294</v>
      </c>
      <c r="E2434" t="s">
        <v>299</v>
      </c>
      <c r="F2434" t="s">
        <v>333</v>
      </c>
      <c r="G2434">
        <v>2016</v>
      </c>
      <c r="H2434" s="16">
        <v>42735</v>
      </c>
      <c r="I2434">
        <v>20170425</v>
      </c>
      <c r="J2434">
        <v>0</v>
      </c>
      <c r="K2434" t="s">
        <v>3</v>
      </c>
      <c r="L2434" s="21" t="str">
        <f>IFERROR(VLOOKUP(K2434,ORDEN_ERI!A:C,2,0),0)</f>
        <v>Ganancia bruta</v>
      </c>
      <c r="M2434" s="21">
        <f>IFERROR(VLOOKUP(K2434,ORDEN_ERI!A:C,3,0),0)</f>
        <v>3</v>
      </c>
      <c r="N2434" s="1">
        <v>630849</v>
      </c>
    </row>
    <row r="2435" spans="1:14" x14ac:dyDescent="0.25">
      <c r="A2435">
        <v>900193192</v>
      </c>
      <c r="B2435" t="s">
        <v>305</v>
      </c>
      <c r="D2435" t="s">
        <v>294</v>
      </c>
      <c r="E2435" t="s">
        <v>228</v>
      </c>
      <c r="F2435" t="s">
        <v>224</v>
      </c>
      <c r="G2435">
        <v>2016</v>
      </c>
      <c r="H2435" s="16">
        <v>42735</v>
      </c>
      <c r="I2435">
        <v>20170517</v>
      </c>
      <c r="J2435">
        <v>0</v>
      </c>
      <c r="K2435" t="s">
        <v>3</v>
      </c>
      <c r="L2435" s="21" t="str">
        <f>IFERROR(VLOOKUP(K2435,ORDEN_ERI!A:C,2,0),0)</f>
        <v>Ganancia bruta</v>
      </c>
      <c r="M2435" s="21">
        <f>IFERROR(VLOOKUP(K2435,ORDEN_ERI!A:C,3,0),0)</f>
        <v>3</v>
      </c>
      <c r="N2435" s="1">
        <v>8494127</v>
      </c>
    </row>
    <row r="2436" spans="1:14" x14ac:dyDescent="0.25">
      <c r="A2436">
        <v>900205547</v>
      </c>
      <c r="B2436" t="s">
        <v>233</v>
      </c>
      <c r="D2436" t="s">
        <v>230</v>
      </c>
      <c r="E2436" t="s">
        <v>228</v>
      </c>
      <c r="F2436" t="s">
        <v>224</v>
      </c>
      <c r="G2436">
        <v>2016</v>
      </c>
      <c r="H2436" s="16">
        <v>42735</v>
      </c>
      <c r="I2436">
        <v>20170330</v>
      </c>
      <c r="J2436">
        <v>0</v>
      </c>
      <c r="K2436" t="s">
        <v>3</v>
      </c>
      <c r="L2436" s="21" t="str">
        <f>IFERROR(VLOOKUP(K2436,ORDEN_ERI!A:C,2,0),0)</f>
        <v>Ganancia bruta</v>
      </c>
      <c r="M2436" s="21">
        <f>IFERROR(VLOOKUP(K2436,ORDEN_ERI!A:C,3,0),0)</f>
        <v>3</v>
      </c>
      <c r="N2436" s="1">
        <v>3050821</v>
      </c>
    </row>
    <row r="2437" spans="1:14" x14ac:dyDescent="0.25">
      <c r="A2437">
        <v>900206480</v>
      </c>
      <c r="B2437" t="s">
        <v>306</v>
      </c>
      <c r="D2437" t="s">
        <v>291</v>
      </c>
      <c r="E2437" t="s">
        <v>228</v>
      </c>
      <c r="F2437" t="s">
        <v>224</v>
      </c>
      <c r="G2437">
        <v>2016</v>
      </c>
      <c r="H2437" s="16">
        <v>42735</v>
      </c>
      <c r="I2437">
        <v>20170509</v>
      </c>
      <c r="J2437">
        <v>0</v>
      </c>
      <c r="K2437" t="s">
        <v>3</v>
      </c>
      <c r="L2437" s="21" t="str">
        <f>IFERROR(VLOOKUP(K2437,ORDEN_ERI!A:C,2,0),0)</f>
        <v>Ganancia bruta</v>
      </c>
      <c r="M2437" s="21">
        <f>IFERROR(VLOOKUP(K2437,ORDEN_ERI!A:C,3,0),0)</f>
        <v>3</v>
      </c>
      <c r="N2437" s="1">
        <v>12769241</v>
      </c>
    </row>
    <row r="2438" spans="1:14" x14ac:dyDescent="0.25">
      <c r="A2438">
        <v>900206483</v>
      </c>
      <c r="B2438" t="s">
        <v>307</v>
      </c>
      <c r="D2438" t="s">
        <v>291</v>
      </c>
      <c r="E2438" t="s">
        <v>228</v>
      </c>
      <c r="F2438" t="s">
        <v>224</v>
      </c>
      <c r="G2438">
        <v>2016</v>
      </c>
      <c r="H2438" s="16">
        <v>42735</v>
      </c>
      <c r="I2438">
        <v>20170510</v>
      </c>
      <c r="J2438">
        <v>0</v>
      </c>
      <c r="K2438" t="s">
        <v>3</v>
      </c>
      <c r="L2438" s="21" t="str">
        <f>IFERROR(VLOOKUP(K2438,ORDEN_ERI!A:C,2,0),0)</f>
        <v>Ganancia bruta</v>
      </c>
      <c r="M2438" s="21">
        <f>IFERROR(VLOOKUP(K2438,ORDEN_ERI!A:C,3,0),0)</f>
        <v>3</v>
      </c>
      <c r="N2438" s="1">
        <v>2294835</v>
      </c>
    </row>
    <row r="2439" spans="1:14" x14ac:dyDescent="0.25">
      <c r="A2439">
        <v>900315057</v>
      </c>
      <c r="B2439" t="s">
        <v>385</v>
      </c>
      <c r="D2439" t="s">
        <v>294</v>
      </c>
      <c r="E2439" t="s">
        <v>223</v>
      </c>
      <c r="F2439" t="s">
        <v>358</v>
      </c>
      <c r="G2439">
        <v>2016</v>
      </c>
      <c r="H2439" s="16">
        <v>42735</v>
      </c>
      <c r="I2439">
        <v>20170504</v>
      </c>
      <c r="J2439">
        <v>0</v>
      </c>
      <c r="K2439" t="s">
        <v>3</v>
      </c>
      <c r="L2439" s="21" t="str">
        <f>IFERROR(VLOOKUP(K2439,ORDEN_ERI!A:C,2,0),0)</f>
        <v>Ganancia bruta</v>
      </c>
      <c r="M2439" s="21">
        <f>IFERROR(VLOOKUP(K2439,ORDEN_ERI!A:C,3,0),0)</f>
        <v>3</v>
      </c>
      <c r="N2439" s="1">
        <v>4081157</v>
      </c>
    </row>
    <row r="2440" spans="1:14" x14ac:dyDescent="0.25">
      <c r="A2440">
        <v>900378893</v>
      </c>
      <c r="B2440" t="s">
        <v>386</v>
      </c>
      <c r="D2440" t="s">
        <v>230</v>
      </c>
      <c r="E2440" t="s">
        <v>228</v>
      </c>
      <c r="F2440" t="s">
        <v>335</v>
      </c>
      <c r="G2440">
        <v>2016</v>
      </c>
      <c r="H2440" s="16">
        <v>42735</v>
      </c>
      <c r="I2440">
        <v>20170327</v>
      </c>
      <c r="J2440">
        <v>0</v>
      </c>
      <c r="K2440" t="s">
        <v>3</v>
      </c>
      <c r="L2440" s="21" t="str">
        <f>IFERROR(VLOOKUP(K2440,ORDEN_ERI!A:C,2,0),0)</f>
        <v>Ganancia bruta</v>
      </c>
      <c r="M2440" s="21">
        <f>IFERROR(VLOOKUP(K2440,ORDEN_ERI!A:C,3,0),0)</f>
        <v>3</v>
      </c>
      <c r="N2440" s="1">
        <v>37565808</v>
      </c>
    </row>
    <row r="2441" spans="1:14" x14ac:dyDescent="0.25">
      <c r="A2441">
        <v>900390238</v>
      </c>
      <c r="B2441" t="s">
        <v>177</v>
      </c>
      <c r="D2441" t="s">
        <v>230</v>
      </c>
      <c r="E2441" t="s">
        <v>228</v>
      </c>
      <c r="F2441" t="s">
        <v>333</v>
      </c>
      <c r="G2441" t="s">
        <v>402</v>
      </c>
      <c r="H2441" s="16">
        <v>42735</v>
      </c>
      <c r="I2441">
        <v>20170330</v>
      </c>
      <c r="J2441">
        <v>0</v>
      </c>
      <c r="K2441" t="s">
        <v>3</v>
      </c>
      <c r="L2441" s="21" t="str">
        <f>IFERROR(VLOOKUP(K2441,ORDEN_ERI!A:C,2,0),0)</f>
        <v>Ganancia bruta</v>
      </c>
      <c r="M2441" s="21">
        <f>IFERROR(VLOOKUP(K2441,ORDEN_ERI!A:C,3,0),0)</f>
        <v>3</v>
      </c>
      <c r="N2441" s="1">
        <v>59845108</v>
      </c>
    </row>
    <row r="2442" spans="1:14" x14ac:dyDescent="0.25">
      <c r="A2442">
        <v>900413588</v>
      </c>
      <c r="B2442" t="s">
        <v>37</v>
      </c>
      <c r="D2442" t="s">
        <v>294</v>
      </c>
      <c r="E2442" t="s">
        <v>343</v>
      </c>
      <c r="F2442" t="s">
        <v>224</v>
      </c>
      <c r="G2442">
        <v>2016</v>
      </c>
      <c r="H2442" s="16">
        <v>42735</v>
      </c>
      <c r="I2442">
        <v>20170511</v>
      </c>
      <c r="J2442">
        <v>0</v>
      </c>
      <c r="K2442" t="s">
        <v>3</v>
      </c>
      <c r="L2442" s="21" t="str">
        <f>IFERROR(VLOOKUP(K2442,ORDEN_ERI!A:C,2,0),0)</f>
        <v>Ganancia bruta</v>
      </c>
      <c r="M2442" s="21">
        <f>IFERROR(VLOOKUP(K2442,ORDEN_ERI!A:C,3,0),0)</f>
        <v>3</v>
      </c>
      <c r="N2442" s="1">
        <v>2888902</v>
      </c>
    </row>
    <row r="2443" spans="1:14" x14ac:dyDescent="0.25">
      <c r="A2443">
        <v>900521357</v>
      </c>
      <c r="B2443" t="s">
        <v>175</v>
      </c>
      <c r="D2443" t="s">
        <v>291</v>
      </c>
      <c r="E2443" t="s">
        <v>388</v>
      </c>
      <c r="F2443" t="s">
        <v>339</v>
      </c>
      <c r="G2443">
        <v>2016</v>
      </c>
      <c r="H2443" s="16">
        <v>42735</v>
      </c>
      <c r="I2443">
        <v>20170503</v>
      </c>
      <c r="J2443">
        <v>0</v>
      </c>
      <c r="K2443" t="s">
        <v>3</v>
      </c>
      <c r="L2443" s="21" t="str">
        <f>IFERROR(VLOOKUP(K2443,ORDEN_ERI!A:C,2,0),0)</f>
        <v>Ganancia bruta</v>
      </c>
      <c r="M2443" s="21">
        <f>IFERROR(VLOOKUP(K2443,ORDEN_ERI!A:C,3,0),0)</f>
        <v>3</v>
      </c>
      <c r="N2443" s="1">
        <v>11219885</v>
      </c>
    </row>
    <row r="2444" spans="1:14" x14ac:dyDescent="0.25">
      <c r="A2444">
        <v>900535441</v>
      </c>
      <c r="B2444" t="s">
        <v>308</v>
      </c>
      <c r="D2444" t="s">
        <v>291</v>
      </c>
      <c r="E2444" t="s">
        <v>228</v>
      </c>
      <c r="F2444" t="s">
        <v>224</v>
      </c>
      <c r="G2444">
        <v>2016</v>
      </c>
      <c r="H2444" s="16">
        <v>42735</v>
      </c>
      <c r="I2444">
        <v>20170426</v>
      </c>
      <c r="J2444">
        <v>0</v>
      </c>
      <c r="K2444" t="s">
        <v>3</v>
      </c>
      <c r="L2444" s="21" t="str">
        <f>IFERROR(VLOOKUP(K2444,ORDEN_ERI!A:C,2,0),0)</f>
        <v>Ganancia bruta</v>
      </c>
      <c r="M2444" s="21">
        <f>IFERROR(VLOOKUP(K2444,ORDEN_ERI!A:C,3,0),0)</f>
        <v>3</v>
      </c>
      <c r="N2444" s="1">
        <v>21259</v>
      </c>
    </row>
    <row r="2445" spans="1:14" x14ac:dyDescent="0.25">
      <c r="A2445">
        <v>900668954</v>
      </c>
      <c r="B2445" t="s">
        <v>387</v>
      </c>
      <c r="D2445" t="s">
        <v>294</v>
      </c>
      <c r="E2445" t="s">
        <v>228</v>
      </c>
      <c r="F2445" t="s">
        <v>224</v>
      </c>
      <c r="G2445">
        <v>2016</v>
      </c>
      <c r="H2445" s="16">
        <v>42735</v>
      </c>
      <c r="I2445">
        <v>20170428</v>
      </c>
      <c r="J2445">
        <v>0</v>
      </c>
      <c r="K2445" t="s">
        <v>3</v>
      </c>
      <c r="L2445" s="21" t="str">
        <f>IFERROR(VLOOKUP(K2445,ORDEN_ERI!A:C,2,0),0)</f>
        <v>Ganancia bruta</v>
      </c>
      <c r="M2445" s="21">
        <f>IFERROR(VLOOKUP(K2445,ORDEN_ERI!A:C,3,0),0)</f>
        <v>3</v>
      </c>
      <c r="N2445" s="1">
        <v>1717199</v>
      </c>
    </row>
    <row r="2446" spans="1:14" x14ac:dyDescent="0.25">
      <c r="A2446">
        <v>900749166</v>
      </c>
      <c r="B2446" t="s">
        <v>182</v>
      </c>
      <c r="D2446" t="s">
        <v>230</v>
      </c>
      <c r="E2446" t="s">
        <v>228</v>
      </c>
      <c r="F2446" t="s">
        <v>333</v>
      </c>
      <c r="G2446">
        <v>2016</v>
      </c>
      <c r="H2446" s="16">
        <v>42735</v>
      </c>
      <c r="I2446">
        <v>20170404</v>
      </c>
      <c r="J2446">
        <v>0</v>
      </c>
      <c r="K2446" t="s">
        <v>3</v>
      </c>
      <c r="L2446" s="21" t="str">
        <f>IFERROR(VLOOKUP(K2446,ORDEN_ERI!A:C,2,0),0)</f>
        <v>Ganancia bruta</v>
      </c>
      <c r="M2446" s="21">
        <f>IFERROR(VLOOKUP(K2446,ORDEN_ERI!A:C,3,0),0)</f>
        <v>3</v>
      </c>
      <c r="N2446" s="1">
        <v>31606232</v>
      </c>
    </row>
    <row r="2447" spans="1:14" x14ac:dyDescent="0.25">
      <c r="A2447">
        <v>900797732</v>
      </c>
      <c r="B2447" t="s">
        <v>181</v>
      </c>
      <c r="D2447" t="s">
        <v>230</v>
      </c>
      <c r="E2447" t="s">
        <v>228</v>
      </c>
      <c r="F2447" t="s">
        <v>360</v>
      </c>
      <c r="G2447">
        <v>2016</v>
      </c>
      <c r="H2447" s="16">
        <v>42735</v>
      </c>
      <c r="I2447">
        <v>20170330</v>
      </c>
      <c r="J2447">
        <v>0</v>
      </c>
      <c r="K2447" t="s">
        <v>3</v>
      </c>
      <c r="L2447" s="21" t="str">
        <f>IFERROR(VLOOKUP(K2447,ORDEN_ERI!A:C,2,0),0)</f>
        <v>Ganancia bruta</v>
      </c>
      <c r="M2447" s="21">
        <f>IFERROR(VLOOKUP(K2447,ORDEN_ERI!A:C,3,0),0)</f>
        <v>3</v>
      </c>
      <c r="N2447" s="1">
        <v>7965914</v>
      </c>
    </row>
    <row r="2448" spans="1:14" x14ac:dyDescent="0.25">
      <c r="A2448">
        <v>900818642</v>
      </c>
      <c r="B2448" t="s">
        <v>169</v>
      </c>
      <c r="D2448" t="s">
        <v>230</v>
      </c>
      <c r="E2448" t="s">
        <v>228</v>
      </c>
      <c r="F2448" t="s">
        <v>333</v>
      </c>
      <c r="G2448">
        <v>2016</v>
      </c>
      <c r="H2448" s="16">
        <v>42735</v>
      </c>
      <c r="I2448">
        <v>20170410</v>
      </c>
      <c r="J2448">
        <v>0</v>
      </c>
      <c r="K2448" t="s">
        <v>3</v>
      </c>
      <c r="L2448" s="21" t="str">
        <f>IFERROR(VLOOKUP(K2448,ORDEN_ERI!A:C,2,0),0)</f>
        <v>Ganancia bruta</v>
      </c>
      <c r="M2448" s="21">
        <f>IFERROR(VLOOKUP(K2448,ORDEN_ERI!A:C,3,0),0)</f>
        <v>3</v>
      </c>
      <c r="N2448" s="1">
        <v>7497446</v>
      </c>
    </row>
    <row r="2449" spans="1:14" x14ac:dyDescent="0.25">
      <c r="A2449">
        <v>800014246</v>
      </c>
      <c r="B2449" t="s">
        <v>332</v>
      </c>
      <c r="D2449" t="s">
        <v>291</v>
      </c>
      <c r="E2449" t="s">
        <v>223</v>
      </c>
      <c r="F2449" t="s">
        <v>333</v>
      </c>
      <c r="G2449">
        <v>2016</v>
      </c>
      <c r="H2449" s="16">
        <v>42735</v>
      </c>
      <c r="I2449">
        <v>20170518</v>
      </c>
      <c r="J2449">
        <v>0</v>
      </c>
      <c r="K2449" t="s">
        <v>4</v>
      </c>
      <c r="L2449" s="21" t="str">
        <f>IFERROR(VLOOKUP(K2449,ORDEN_ERI!A:C,2,0),0)</f>
        <v>Otros ingresos</v>
      </c>
      <c r="M2449" s="21">
        <f>IFERROR(VLOOKUP(K2449,ORDEN_ERI!A:C,3,0),0)</f>
        <v>9</v>
      </c>
      <c r="N2449" s="1">
        <v>5368360</v>
      </c>
    </row>
    <row r="2450" spans="1:14" x14ac:dyDescent="0.25">
      <c r="A2450">
        <v>800028455</v>
      </c>
      <c r="B2450" t="s">
        <v>0</v>
      </c>
      <c r="D2450" t="s">
        <v>291</v>
      </c>
      <c r="E2450" t="s">
        <v>228</v>
      </c>
      <c r="F2450" t="s">
        <v>224</v>
      </c>
      <c r="G2450">
        <v>2016</v>
      </c>
      <c r="H2450" s="16">
        <v>42735</v>
      </c>
      <c r="I2450">
        <v>20170503</v>
      </c>
      <c r="J2450">
        <v>0</v>
      </c>
      <c r="K2450" t="s">
        <v>4</v>
      </c>
      <c r="L2450" s="21" t="str">
        <f>IFERROR(VLOOKUP(K2450,ORDEN_ERI!A:C,2,0),0)</f>
        <v>Otros ingresos</v>
      </c>
      <c r="M2450" s="21">
        <f>IFERROR(VLOOKUP(K2450,ORDEN_ERI!A:C,3,0),0)</f>
        <v>9</v>
      </c>
      <c r="N2450" s="1">
        <v>267779</v>
      </c>
    </row>
    <row r="2451" spans="1:14" x14ac:dyDescent="0.25">
      <c r="A2451">
        <v>800094968</v>
      </c>
      <c r="B2451" t="s">
        <v>336</v>
      </c>
      <c r="D2451" t="s">
        <v>222</v>
      </c>
      <c r="E2451" t="s">
        <v>337</v>
      </c>
      <c r="F2451" t="s">
        <v>335</v>
      </c>
      <c r="G2451">
        <v>2016</v>
      </c>
      <c r="H2451" s="16">
        <v>42735</v>
      </c>
      <c r="I2451">
        <v>20170403</v>
      </c>
      <c r="J2451">
        <v>0</v>
      </c>
      <c r="K2451" t="s">
        <v>4</v>
      </c>
      <c r="L2451" s="21" t="str">
        <f>IFERROR(VLOOKUP(K2451,ORDEN_ERI!A:C,2,0),0)</f>
        <v>Otros ingresos</v>
      </c>
      <c r="M2451" s="21">
        <f>IFERROR(VLOOKUP(K2451,ORDEN_ERI!A:C,3,0),0)</f>
        <v>9</v>
      </c>
      <c r="N2451" s="1">
        <v>2925796</v>
      </c>
    </row>
    <row r="2452" spans="1:14" x14ac:dyDescent="0.25">
      <c r="A2452">
        <v>800095951</v>
      </c>
      <c r="B2452" t="s">
        <v>338</v>
      </c>
      <c r="D2452" t="s">
        <v>291</v>
      </c>
      <c r="E2452" t="s">
        <v>228</v>
      </c>
      <c r="F2452" t="s">
        <v>339</v>
      </c>
      <c r="G2452">
        <v>2016</v>
      </c>
      <c r="H2452" s="16">
        <v>42735</v>
      </c>
      <c r="I2452">
        <v>20170505</v>
      </c>
      <c r="J2452">
        <v>0</v>
      </c>
      <c r="K2452" t="s">
        <v>4</v>
      </c>
      <c r="L2452" s="21" t="str">
        <f>IFERROR(VLOOKUP(K2452,ORDEN_ERI!A:C,2,0),0)</f>
        <v>Otros ingresos</v>
      </c>
      <c r="M2452" s="21">
        <f>IFERROR(VLOOKUP(K2452,ORDEN_ERI!A:C,3,0),0)</f>
        <v>9</v>
      </c>
      <c r="N2452" s="1">
        <v>220323</v>
      </c>
    </row>
    <row r="2453" spans="1:14" x14ac:dyDescent="0.25">
      <c r="A2453">
        <v>800140959</v>
      </c>
      <c r="B2453" t="s">
        <v>340</v>
      </c>
      <c r="D2453" t="s">
        <v>291</v>
      </c>
      <c r="E2453" t="s">
        <v>228</v>
      </c>
      <c r="F2453" t="s">
        <v>339</v>
      </c>
      <c r="G2453">
        <v>2016</v>
      </c>
      <c r="H2453" s="16">
        <v>42735</v>
      </c>
      <c r="I2453">
        <v>20170503</v>
      </c>
      <c r="J2453">
        <v>0</v>
      </c>
      <c r="K2453" t="s">
        <v>4</v>
      </c>
      <c r="L2453" s="21" t="str">
        <f>IFERROR(VLOOKUP(K2453,ORDEN_ERI!A:C,2,0),0)</f>
        <v>Otros ingresos</v>
      </c>
      <c r="M2453" s="21">
        <f>IFERROR(VLOOKUP(K2453,ORDEN_ERI!A:C,3,0),0)</f>
        <v>9</v>
      </c>
      <c r="N2453" s="1">
        <v>462072</v>
      </c>
    </row>
    <row r="2454" spans="1:14" x14ac:dyDescent="0.25">
      <c r="A2454">
        <v>800173155</v>
      </c>
      <c r="B2454" t="s">
        <v>341</v>
      </c>
      <c r="D2454" t="s">
        <v>222</v>
      </c>
      <c r="E2454" t="s">
        <v>228</v>
      </c>
      <c r="F2454" t="s">
        <v>335</v>
      </c>
      <c r="G2454">
        <v>2016</v>
      </c>
      <c r="H2454" s="16">
        <v>42735</v>
      </c>
      <c r="I2454">
        <v>20170403</v>
      </c>
      <c r="J2454">
        <v>0</v>
      </c>
      <c r="K2454" t="s">
        <v>4</v>
      </c>
      <c r="L2454" s="21" t="str">
        <f>IFERROR(VLOOKUP(K2454,ORDEN_ERI!A:C,2,0),0)</f>
        <v>Otros ingresos</v>
      </c>
      <c r="M2454" s="21">
        <f>IFERROR(VLOOKUP(K2454,ORDEN_ERI!A:C,3,0),0)</f>
        <v>9</v>
      </c>
      <c r="N2454" s="1">
        <v>4348149</v>
      </c>
    </row>
    <row r="2455" spans="1:14" x14ac:dyDescent="0.25">
      <c r="A2455">
        <v>800182330</v>
      </c>
      <c r="B2455" t="s">
        <v>342</v>
      </c>
      <c r="D2455" t="s">
        <v>291</v>
      </c>
      <c r="E2455" t="s">
        <v>343</v>
      </c>
      <c r="F2455" t="s">
        <v>333</v>
      </c>
      <c r="G2455">
        <v>2016</v>
      </c>
      <c r="H2455" s="16">
        <v>42735</v>
      </c>
      <c r="I2455">
        <v>20170424</v>
      </c>
      <c r="J2455">
        <v>0</v>
      </c>
      <c r="K2455" t="s">
        <v>4</v>
      </c>
      <c r="L2455" s="21" t="str">
        <f>IFERROR(VLOOKUP(K2455,ORDEN_ERI!A:C,2,0),0)</f>
        <v>Otros ingresos</v>
      </c>
      <c r="M2455" s="21">
        <f>IFERROR(VLOOKUP(K2455,ORDEN_ERI!A:C,3,0),0)</f>
        <v>9</v>
      </c>
      <c r="N2455" s="1">
        <v>6066729</v>
      </c>
    </row>
    <row r="2456" spans="1:14" x14ac:dyDescent="0.25">
      <c r="A2456">
        <v>800185295</v>
      </c>
      <c r="B2456" t="s">
        <v>344</v>
      </c>
      <c r="D2456" t="s">
        <v>222</v>
      </c>
      <c r="E2456" t="s">
        <v>228</v>
      </c>
      <c r="F2456" t="s">
        <v>335</v>
      </c>
      <c r="G2456">
        <v>2016</v>
      </c>
      <c r="H2456" s="16">
        <v>42735</v>
      </c>
      <c r="I2456">
        <v>20170407</v>
      </c>
      <c r="J2456">
        <v>0</v>
      </c>
      <c r="K2456" t="s">
        <v>4</v>
      </c>
      <c r="L2456" s="21" t="str">
        <f>IFERROR(VLOOKUP(K2456,ORDEN_ERI!A:C,2,0),0)</f>
        <v>Otros ingresos</v>
      </c>
      <c r="M2456" s="21">
        <f>IFERROR(VLOOKUP(K2456,ORDEN_ERI!A:C,3,0),0)</f>
        <v>9</v>
      </c>
      <c r="N2456" s="1">
        <v>3810218</v>
      </c>
    </row>
    <row r="2457" spans="1:14" x14ac:dyDescent="0.25">
      <c r="A2457">
        <v>800200598</v>
      </c>
      <c r="B2457" t="s">
        <v>345</v>
      </c>
      <c r="D2457" t="s">
        <v>230</v>
      </c>
      <c r="E2457" t="s">
        <v>228</v>
      </c>
      <c r="F2457" t="s">
        <v>335</v>
      </c>
      <c r="G2457">
        <v>2016</v>
      </c>
      <c r="H2457" s="16">
        <v>42735</v>
      </c>
      <c r="I2457">
        <v>20170509</v>
      </c>
      <c r="J2457">
        <v>0</v>
      </c>
      <c r="K2457" t="s">
        <v>4</v>
      </c>
      <c r="L2457" s="21" t="str">
        <f>IFERROR(VLOOKUP(K2457,ORDEN_ERI!A:C,2,0),0)</f>
        <v>Otros ingresos</v>
      </c>
      <c r="M2457" s="21">
        <f>IFERROR(VLOOKUP(K2457,ORDEN_ERI!A:C,3,0),0)</f>
        <v>9</v>
      </c>
      <c r="N2457" s="1">
        <v>299326</v>
      </c>
    </row>
    <row r="2458" spans="1:14" x14ac:dyDescent="0.25">
      <c r="A2458">
        <v>800208146</v>
      </c>
      <c r="B2458" t="s">
        <v>346</v>
      </c>
      <c r="D2458" t="s">
        <v>294</v>
      </c>
      <c r="E2458" t="s">
        <v>228</v>
      </c>
      <c r="F2458" t="s">
        <v>347</v>
      </c>
      <c r="G2458">
        <v>2016</v>
      </c>
      <c r="H2458" s="16">
        <v>42735</v>
      </c>
      <c r="I2458">
        <v>20170428</v>
      </c>
      <c r="J2458">
        <v>0</v>
      </c>
      <c r="K2458" t="s">
        <v>4</v>
      </c>
      <c r="L2458" s="21" t="str">
        <f>IFERROR(VLOOKUP(K2458,ORDEN_ERI!A:C,2,0),0)</f>
        <v>Otros ingresos</v>
      </c>
      <c r="M2458" s="21">
        <f>IFERROR(VLOOKUP(K2458,ORDEN_ERI!A:C,3,0),0)</f>
        <v>9</v>
      </c>
      <c r="N2458" s="1">
        <v>6170654</v>
      </c>
    </row>
    <row r="2459" spans="1:14" x14ac:dyDescent="0.25">
      <c r="A2459">
        <v>800233881</v>
      </c>
      <c r="B2459" t="s">
        <v>161</v>
      </c>
      <c r="D2459" t="s">
        <v>222</v>
      </c>
      <c r="E2459" t="s">
        <v>223</v>
      </c>
      <c r="F2459" t="s">
        <v>333</v>
      </c>
      <c r="G2459">
        <v>2016</v>
      </c>
      <c r="H2459" s="16">
        <v>42735</v>
      </c>
      <c r="I2459">
        <v>20170406</v>
      </c>
      <c r="J2459">
        <v>0</v>
      </c>
      <c r="K2459" t="s">
        <v>4</v>
      </c>
      <c r="L2459" s="21" t="str">
        <f>IFERROR(VLOOKUP(K2459,ORDEN_ERI!A:C,2,0),0)</f>
        <v>Otros ingresos</v>
      </c>
      <c r="M2459" s="21">
        <f>IFERROR(VLOOKUP(K2459,ORDEN_ERI!A:C,3,0),0)</f>
        <v>9</v>
      </c>
      <c r="N2459" s="1">
        <v>14943423</v>
      </c>
    </row>
    <row r="2460" spans="1:14" x14ac:dyDescent="0.25">
      <c r="A2460">
        <v>800240724</v>
      </c>
      <c r="B2460" t="s">
        <v>348</v>
      </c>
      <c r="D2460" t="s">
        <v>230</v>
      </c>
      <c r="E2460" t="s">
        <v>228</v>
      </c>
      <c r="F2460" t="s">
        <v>335</v>
      </c>
      <c r="G2460">
        <v>2016</v>
      </c>
      <c r="H2460" s="16">
        <v>42735</v>
      </c>
      <c r="I2460">
        <v>20170330</v>
      </c>
      <c r="J2460">
        <v>0</v>
      </c>
      <c r="K2460" t="s">
        <v>4</v>
      </c>
      <c r="L2460" s="21" t="str">
        <f>IFERROR(VLOOKUP(K2460,ORDEN_ERI!A:C,2,0),0)</f>
        <v>Otros ingresos</v>
      </c>
      <c r="M2460" s="21">
        <f>IFERROR(VLOOKUP(K2460,ORDEN_ERI!A:C,3,0),0)</f>
        <v>9</v>
      </c>
      <c r="N2460" s="1">
        <v>2006368</v>
      </c>
    </row>
    <row r="2461" spans="1:14" x14ac:dyDescent="0.25">
      <c r="A2461">
        <v>811032292</v>
      </c>
      <c r="B2461" t="s">
        <v>349</v>
      </c>
      <c r="D2461" t="s">
        <v>222</v>
      </c>
      <c r="E2461" t="s">
        <v>223</v>
      </c>
      <c r="F2461" t="s">
        <v>335</v>
      </c>
      <c r="G2461">
        <v>2016</v>
      </c>
      <c r="H2461" s="16">
        <v>42735</v>
      </c>
      <c r="I2461">
        <v>20170404</v>
      </c>
      <c r="J2461">
        <v>0</v>
      </c>
      <c r="K2461" t="s">
        <v>4</v>
      </c>
      <c r="L2461" s="21" t="str">
        <f>IFERROR(VLOOKUP(K2461,ORDEN_ERI!A:C,2,0),0)</f>
        <v>Otros ingresos</v>
      </c>
      <c r="M2461" s="21">
        <f>IFERROR(VLOOKUP(K2461,ORDEN_ERI!A:C,3,0),0)</f>
        <v>9</v>
      </c>
      <c r="N2461" s="1">
        <v>1279928</v>
      </c>
    </row>
    <row r="2462" spans="1:14" x14ac:dyDescent="0.25">
      <c r="A2462">
        <v>830023542</v>
      </c>
      <c r="B2462" t="s">
        <v>146</v>
      </c>
      <c r="D2462" t="s">
        <v>230</v>
      </c>
      <c r="E2462" t="s">
        <v>223</v>
      </c>
      <c r="F2462" t="s">
        <v>339</v>
      </c>
      <c r="G2462">
        <v>2016</v>
      </c>
      <c r="H2462" s="16">
        <v>42735</v>
      </c>
      <c r="I2462">
        <v>20170328</v>
      </c>
      <c r="J2462">
        <v>0</v>
      </c>
      <c r="K2462" t="s">
        <v>4</v>
      </c>
      <c r="L2462" s="21" t="str">
        <f>IFERROR(VLOOKUP(K2462,ORDEN_ERI!A:C,2,0),0)</f>
        <v>Otros ingresos</v>
      </c>
      <c r="M2462" s="21">
        <f>IFERROR(VLOOKUP(K2462,ORDEN_ERI!A:C,3,0),0)</f>
        <v>9</v>
      </c>
      <c r="N2462" s="1">
        <v>1431726</v>
      </c>
    </row>
    <row r="2463" spans="1:14" x14ac:dyDescent="0.25">
      <c r="A2463">
        <v>830058272</v>
      </c>
      <c r="B2463" t="s">
        <v>352</v>
      </c>
      <c r="D2463" t="s">
        <v>222</v>
      </c>
      <c r="E2463" t="s">
        <v>228</v>
      </c>
      <c r="F2463" t="s">
        <v>353</v>
      </c>
      <c r="G2463">
        <v>2016</v>
      </c>
      <c r="H2463" s="16">
        <v>42735</v>
      </c>
      <c r="I2463">
        <v>20170405</v>
      </c>
      <c r="J2463">
        <v>0</v>
      </c>
      <c r="K2463" t="s">
        <v>4</v>
      </c>
      <c r="L2463" s="21" t="str">
        <f>IFERROR(VLOOKUP(K2463,ORDEN_ERI!A:C,2,0),0)</f>
        <v>Otros ingresos</v>
      </c>
      <c r="M2463" s="21">
        <f>IFERROR(VLOOKUP(K2463,ORDEN_ERI!A:C,3,0),0)</f>
        <v>9</v>
      </c>
      <c r="N2463" s="1">
        <v>17594</v>
      </c>
    </row>
    <row r="2464" spans="1:14" x14ac:dyDescent="0.25">
      <c r="A2464">
        <v>830094920</v>
      </c>
      <c r="B2464" t="s">
        <v>350</v>
      </c>
      <c r="D2464" t="s">
        <v>222</v>
      </c>
      <c r="E2464" t="s">
        <v>351</v>
      </c>
      <c r="F2464" t="s">
        <v>339</v>
      </c>
      <c r="G2464">
        <v>2016</v>
      </c>
      <c r="H2464" s="16">
        <v>42735</v>
      </c>
      <c r="I2464">
        <v>20171004</v>
      </c>
      <c r="J2464">
        <v>0</v>
      </c>
      <c r="K2464" t="s">
        <v>4</v>
      </c>
      <c r="L2464" s="21" t="str">
        <f>IFERROR(VLOOKUP(K2464,ORDEN_ERI!A:C,2,0),0)</f>
        <v>Otros ingresos</v>
      </c>
      <c r="M2464" s="21">
        <f>IFERROR(VLOOKUP(K2464,ORDEN_ERI!A:C,3,0),0)</f>
        <v>9</v>
      </c>
      <c r="N2464" s="1">
        <v>15367257</v>
      </c>
    </row>
    <row r="2465" spans="1:14" x14ac:dyDescent="0.25">
      <c r="A2465">
        <v>830097620</v>
      </c>
      <c r="B2465" t="s">
        <v>290</v>
      </c>
      <c r="D2465" t="s">
        <v>291</v>
      </c>
      <c r="E2465" t="s">
        <v>228</v>
      </c>
      <c r="F2465" t="s">
        <v>224</v>
      </c>
      <c r="G2465">
        <v>2016</v>
      </c>
      <c r="H2465" s="16">
        <v>42735</v>
      </c>
      <c r="I2465">
        <v>20170420</v>
      </c>
      <c r="J2465">
        <v>0</v>
      </c>
      <c r="K2465" t="s">
        <v>4</v>
      </c>
      <c r="L2465" s="21" t="str">
        <f>IFERROR(VLOOKUP(K2465,ORDEN_ERI!A:C,2,0),0)</f>
        <v>Otros ingresos</v>
      </c>
      <c r="M2465" s="21">
        <f>IFERROR(VLOOKUP(K2465,ORDEN_ERI!A:C,3,0),0)</f>
        <v>9</v>
      </c>
      <c r="N2465" s="1">
        <v>7484480</v>
      </c>
    </row>
    <row r="2466" spans="1:14" x14ac:dyDescent="0.25">
      <c r="A2466">
        <v>830116629</v>
      </c>
      <c r="B2466" t="s">
        <v>354</v>
      </c>
      <c r="D2466" t="s">
        <v>291</v>
      </c>
      <c r="E2466" t="s">
        <v>228</v>
      </c>
      <c r="F2466" t="s">
        <v>355</v>
      </c>
      <c r="G2466">
        <v>2016</v>
      </c>
      <c r="H2466" s="16">
        <v>42735</v>
      </c>
      <c r="I2466">
        <v>20170424</v>
      </c>
      <c r="J2466">
        <v>0</v>
      </c>
      <c r="K2466" t="s">
        <v>4</v>
      </c>
      <c r="L2466" s="21" t="str">
        <f>IFERROR(VLOOKUP(K2466,ORDEN_ERI!A:C,2,0),0)</f>
        <v>Otros ingresos</v>
      </c>
      <c r="M2466" s="21">
        <f>IFERROR(VLOOKUP(K2466,ORDEN_ERI!A:C,3,0),0)</f>
        <v>9</v>
      </c>
      <c r="N2466" s="1">
        <v>123771</v>
      </c>
    </row>
    <row r="2467" spans="1:14" x14ac:dyDescent="0.25">
      <c r="A2467">
        <v>830124992</v>
      </c>
      <c r="B2467" t="s">
        <v>357</v>
      </c>
      <c r="D2467" t="s">
        <v>222</v>
      </c>
      <c r="E2467" t="s">
        <v>228</v>
      </c>
      <c r="F2467" t="s">
        <v>358</v>
      </c>
      <c r="G2467">
        <v>2016</v>
      </c>
      <c r="H2467" s="16">
        <v>42735</v>
      </c>
      <c r="I2467">
        <v>20170406</v>
      </c>
      <c r="J2467">
        <v>0</v>
      </c>
      <c r="K2467" t="s">
        <v>4</v>
      </c>
      <c r="L2467" s="21" t="str">
        <f>IFERROR(VLOOKUP(K2467,ORDEN_ERI!A:C,2,0),0)</f>
        <v>Otros ingresos</v>
      </c>
      <c r="M2467" s="21">
        <f>IFERROR(VLOOKUP(K2467,ORDEN_ERI!A:C,3,0),0)</f>
        <v>9</v>
      </c>
      <c r="N2467" s="1">
        <v>126872</v>
      </c>
    </row>
    <row r="2468" spans="1:14" x14ac:dyDescent="0.25">
      <c r="A2468">
        <v>860000656</v>
      </c>
      <c r="B2468" t="s">
        <v>221</v>
      </c>
      <c r="D2468" t="s">
        <v>222</v>
      </c>
      <c r="E2468" t="s">
        <v>223</v>
      </c>
      <c r="F2468" t="s">
        <v>224</v>
      </c>
      <c r="G2468">
        <v>2016</v>
      </c>
      <c r="H2468" s="16">
        <v>42735</v>
      </c>
      <c r="I2468">
        <v>20170401</v>
      </c>
      <c r="J2468">
        <v>0</v>
      </c>
      <c r="K2468" t="s">
        <v>4</v>
      </c>
      <c r="L2468" s="21" t="str">
        <f>IFERROR(VLOOKUP(K2468,ORDEN_ERI!A:C,2,0),0)</f>
        <v>Otros ingresos</v>
      </c>
      <c r="M2468" s="21">
        <f>IFERROR(VLOOKUP(K2468,ORDEN_ERI!A:C,3,0),0)</f>
        <v>9</v>
      </c>
      <c r="N2468" s="1">
        <v>11794846</v>
      </c>
    </row>
    <row r="2469" spans="1:14" x14ac:dyDescent="0.25">
      <c r="A2469">
        <v>860001986</v>
      </c>
      <c r="B2469" t="s">
        <v>293</v>
      </c>
      <c r="D2469" t="s">
        <v>294</v>
      </c>
      <c r="E2469" t="s">
        <v>228</v>
      </c>
      <c r="F2469" t="s">
        <v>224</v>
      </c>
      <c r="G2469">
        <v>2016</v>
      </c>
      <c r="H2469" s="16">
        <v>42735</v>
      </c>
      <c r="I2469">
        <v>20170510</v>
      </c>
      <c r="J2469">
        <v>0</v>
      </c>
      <c r="K2469" t="s">
        <v>4</v>
      </c>
      <c r="L2469" s="21" t="str">
        <f>IFERROR(VLOOKUP(K2469,ORDEN_ERI!A:C,2,0),0)</f>
        <v>Otros ingresos</v>
      </c>
      <c r="M2469" s="21">
        <f>IFERROR(VLOOKUP(K2469,ORDEN_ERI!A:C,3,0),0)</f>
        <v>9</v>
      </c>
      <c r="N2469" s="1">
        <v>488662</v>
      </c>
    </row>
    <row r="2470" spans="1:14" x14ac:dyDescent="0.25">
      <c r="A2470">
        <v>860002837</v>
      </c>
      <c r="B2470" t="s">
        <v>227</v>
      </c>
      <c r="D2470" t="s">
        <v>222</v>
      </c>
      <c r="E2470" t="s">
        <v>228</v>
      </c>
      <c r="F2470" t="s">
        <v>224</v>
      </c>
      <c r="G2470">
        <v>2016</v>
      </c>
      <c r="H2470" s="16">
        <v>42735</v>
      </c>
      <c r="I2470">
        <v>20170330</v>
      </c>
      <c r="J2470">
        <v>0</v>
      </c>
      <c r="K2470" t="s">
        <v>4</v>
      </c>
      <c r="L2470" s="21" t="str">
        <f>IFERROR(VLOOKUP(K2470,ORDEN_ERI!A:C,2,0),0)</f>
        <v>Otros ingresos</v>
      </c>
      <c r="M2470" s="21">
        <f>IFERROR(VLOOKUP(K2470,ORDEN_ERI!A:C,3,0),0)</f>
        <v>9</v>
      </c>
      <c r="N2470" s="1">
        <v>16578</v>
      </c>
    </row>
    <row r="2471" spans="1:14" x14ac:dyDescent="0.25">
      <c r="A2471">
        <v>860009250</v>
      </c>
      <c r="B2471" t="s">
        <v>362</v>
      </c>
      <c r="D2471" t="s">
        <v>294</v>
      </c>
      <c r="E2471" t="s">
        <v>228</v>
      </c>
      <c r="F2471" t="s">
        <v>224</v>
      </c>
      <c r="G2471">
        <v>2016</v>
      </c>
      <c r="H2471" s="16">
        <v>42735</v>
      </c>
      <c r="I2471">
        <v>20170502</v>
      </c>
      <c r="J2471">
        <v>0</v>
      </c>
      <c r="K2471" t="s">
        <v>4</v>
      </c>
      <c r="L2471" s="21" t="str">
        <f>IFERROR(VLOOKUP(K2471,ORDEN_ERI!A:C,2,0),0)</f>
        <v>Otros ingresos</v>
      </c>
      <c r="M2471" s="21">
        <f>IFERROR(VLOOKUP(K2471,ORDEN_ERI!A:C,3,0),0)</f>
        <v>9</v>
      </c>
      <c r="N2471" s="1">
        <v>79041</v>
      </c>
    </row>
    <row r="2472" spans="1:14" x14ac:dyDescent="0.25">
      <c r="A2472">
        <v>860014285</v>
      </c>
      <c r="B2472" t="s">
        <v>356</v>
      </c>
      <c r="D2472" t="s">
        <v>294</v>
      </c>
      <c r="E2472" t="s">
        <v>228</v>
      </c>
      <c r="F2472" t="s">
        <v>224</v>
      </c>
      <c r="G2472">
        <v>2016</v>
      </c>
      <c r="H2472" s="16">
        <v>42735</v>
      </c>
      <c r="I2472">
        <v>20170510</v>
      </c>
      <c r="J2472">
        <v>0</v>
      </c>
      <c r="K2472" t="s">
        <v>4</v>
      </c>
      <c r="L2472" s="21" t="str">
        <f>IFERROR(VLOOKUP(K2472,ORDEN_ERI!A:C,2,0),0)</f>
        <v>Otros ingresos</v>
      </c>
      <c r="M2472" s="21">
        <f>IFERROR(VLOOKUP(K2472,ORDEN_ERI!A:C,3,0),0)</f>
        <v>9</v>
      </c>
      <c r="N2472" s="1">
        <v>41190</v>
      </c>
    </row>
    <row r="2473" spans="1:14" x14ac:dyDescent="0.25">
      <c r="A2473">
        <v>860031361</v>
      </c>
      <c r="B2473" t="s">
        <v>297</v>
      </c>
      <c r="D2473" t="s">
        <v>222</v>
      </c>
      <c r="E2473" t="s">
        <v>228</v>
      </c>
      <c r="F2473" t="s">
        <v>224</v>
      </c>
      <c r="G2473">
        <v>2016</v>
      </c>
      <c r="H2473" s="16">
        <v>42735</v>
      </c>
      <c r="I2473">
        <v>20170405</v>
      </c>
      <c r="J2473">
        <v>0</v>
      </c>
      <c r="K2473" t="s">
        <v>4</v>
      </c>
      <c r="L2473" s="21" t="str">
        <f>IFERROR(VLOOKUP(K2473,ORDEN_ERI!A:C,2,0),0)</f>
        <v>Otros ingresos</v>
      </c>
      <c r="M2473" s="21">
        <f>IFERROR(VLOOKUP(K2473,ORDEN_ERI!A:C,3,0),0)</f>
        <v>9</v>
      </c>
      <c r="N2473" s="1">
        <v>2082356</v>
      </c>
    </row>
    <row r="2474" spans="1:14" x14ac:dyDescent="0.25">
      <c r="A2474">
        <v>860058070</v>
      </c>
      <c r="B2474" t="s">
        <v>364</v>
      </c>
      <c r="D2474" t="s">
        <v>222</v>
      </c>
      <c r="E2474" t="s">
        <v>228</v>
      </c>
      <c r="F2474" t="s">
        <v>335</v>
      </c>
      <c r="G2474">
        <v>2016</v>
      </c>
      <c r="H2474" s="16">
        <v>42735</v>
      </c>
      <c r="I2474">
        <v>20170404</v>
      </c>
      <c r="J2474">
        <v>0</v>
      </c>
      <c r="K2474" t="s">
        <v>4</v>
      </c>
      <c r="L2474" s="21" t="str">
        <f>IFERROR(VLOOKUP(K2474,ORDEN_ERI!A:C,2,0),0)</f>
        <v>Otros ingresos</v>
      </c>
      <c r="M2474" s="21">
        <f>IFERROR(VLOOKUP(K2474,ORDEN_ERI!A:C,3,0),0)</f>
        <v>9</v>
      </c>
      <c r="N2474" s="1">
        <v>870108</v>
      </c>
    </row>
    <row r="2475" spans="1:14" x14ac:dyDescent="0.25">
      <c r="A2475">
        <v>860059851</v>
      </c>
      <c r="B2475" t="s">
        <v>365</v>
      </c>
      <c r="D2475" t="s">
        <v>222</v>
      </c>
      <c r="E2475" t="s">
        <v>228</v>
      </c>
      <c r="F2475" t="s">
        <v>224</v>
      </c>
      <c r="G2475">
        <v>2016</v>
      </c>
      <c r="H2475" s="16">
        <v>42735</v>
      </c>
      <c r="I2475">
        <v>20170403</v>
      </c>
      <c r="J2475">
        <v>0</v>
      </c>
      <c r="K2475" t="s">
        <v>4</v>
      </c>
      <c r="L2475" s="21" t="str">
        <f>IFERROR(VLOOKUP(K2475,ORDEN_ERI!A:C,2,0),0)</f>
        <v>Otros ingresos</v>
      </c>
      <c r="M2475" s="21">
        <f>IFERROR(VLOOKUP(K2475,ORDEN_ERI!A:C,3,0),0)</f>
        <v>9</v>
      </c>
      <c r="N2475" s="1">
        <v>1020179</v>
      </c>
    </row>
    <row r="2476" spans="1:14" x14ac:dyDescent="0.25">
      <c r="A2476">
        <v>860067697</v>
      </c>
      <c r="B2476" t="s">
        <v>359</v>
      </c>
      <c r="D2476" t="s">
        <v>294</v>
      </c>
      <c r="E2476" t="s">
        <v>228</v>
      </c>
      <c r="F2476" t="s">
        <v>360</v>
      </c>
      <c r="G2476">
        <v>2016</v>
      </c>
      <c r="H2476" s="16">
        <v>42735</v>
      </c>
      <c r="I2476">
        <v>20170515</v>
      </c>
      <c r="J2476">
        <v>0</v>
      </c>
      <c r="K2476" t="s">
        <v>4</v>
      </c>
      <c r="L2476" s="21" t="str">
        <f>IFERROR(VLOOKUP(K2476,ORDEN_ERI!A:C,2,0),0)</f>
        <v>Otros ingresos</v>
      </c>
      <c r="M2476" s="21">
        <f>IFERROR(VLOOKUP(K2476,ORDEN_ERI!A:C,3,0),0)</f>
        <v>9</v>
      </c>
      <c r="N2476" s="1">
        <v>119426</v>
      </c>
    </row>
    <row r="2477" spans="1:14" x14ac:dyDescent="0.25">
      <c r="A2477">
        <v>860077099</v>
      </c>
      <c r="B2477" t="s">
        <v>371</v>
      </c>
      <c r="D2477" t="s">
        <v>291</v>
      </c>
      <c r="E2477" t="s">
        <v>228</v>
      </c>
      <c r="F2477" t="s">
        <v>224</v>
      </c>
      <c r="G2477">
        <v>2016</v>
      </c>
      <c r="H2477" s="16">
        <v>42735</v>
      </c>
      <c r="I2477">
        <v>20170515</v>
      </c>
      <c r="J2477">
        <v>0</v>
      </c>
      <c r="K2477" t="s">
        <v>4</v>
      </c>
      <c r="L2477" s="21" t="str">
        <f>IFERROR(VLOOKUP(K2477,ORDEN_ERI!A:C,2,0),0)</f>
        <v>Otros ingresos</v>
      </c>
      <c r="M2477" s="21">
        <f>IFERROR(VLOOKUP(K2477,ORDEN_ERI!A:C,3,0),0)</f>
        <v>9</v>
      </c>
      <c r="N2477" s="1">
        <v>464776</v>
      </c>
    </row>
    <row r="2478" spans="1:14" x14ac:dyDescent="0.25">
      <c r="A2478">
        <v>860078977</v>
      </c>
      <c r="B2478" t="s">
        <v>144</v>
      </c>
      <c r="D2478" t="s">
        <v>291</v>
      </c>
      <c r="E2478" t="s">
        <v>228</v>
      </c>
      <c r="F2478" t="s">
        <v>339</v>
      </c>
      <c r="G2478">
        <v>2016</v>
      </c>
      <c r="H2478" s="16">
        <v>42735</v>
      </c>
      <c r="I2478">
        <v>20170512</v>
      </c>
      <c r="J2478">
        <v>0</v>
      </c>
      <c r="K2478" t="s">
        <v>4</v>
      </c>
      <c r="L2478" s="21" t="str">
        <f>IFERROR(VLOOKUP(K2478,ORDEN_ERI!A:C,2,0),0)</f>
        <v>Otros ingresos</v>
      </c>
      <c r="M2478" s="21">
        <f>IFERROR(VLOOKUP(K2478,ORDEN_ERI!A:C,3,0),0)</f>
        <v>9</v>
      </c>
      <c r="N2478" s="1">
        <v>526</v>
      </c>
    </row>
    <row r="2479" spans="1:14" x14ac:dyDescent="0.25">
      <c r="A2479">
        <v>860354402</v>
      </c>
      <c r="B2479" t="s">
        <v>295</v>
      </c>
      <c r="D2479" t="s">
        <v>291</v>
      </c>
      <c r="E2479" t="s">
        <v>228</v>
      </c>
      <c r="F2479" t="s">
        <v>224</v>
      </c>
      <c r="G2479">
        <v>2016</v>
      </c>
      <c r="H2479" s="16">
        <v>42735</v>
      </c>
      <c r="I2479">
        <v>20170417</v>
      </c>
      <c r="J2479">
        <v>0</v>
      </c>
      <c r="K2479" t="s">
        <v>4</v>
      </c>
      <c r="L2479" s="21" t="str">
        <f>IFERROR(VLOOKUP(K2479,ORDEN_ERI!A:C,2,0),0)</f>
        <v>Otros ingresos</v>
      </c>
      <c r="M2479" s="21">
        <f>IFERROR(VLOOKUP(K2479,ORDEN_ERI!A:C,3,0),0)</f>
        <v>9</v>
      </c>
      <c r="N2479" s="1">
        <v>16671</v>
      </c>
    </row>
    <row r="2480" spans="1:14" x14ac:dyDescent="0.25">
      <c r="A2480">
        <v>860505064</v>
      </c>
      <c r="B2480" t="s">
        <v>361</v>
      </c>
      <c r="D2480" t="s">
        <v>291</v>
      </c>
      <c r="E2480" t="s">
        <v>228</v>
      </c>
      <c r="F2480" t="s">
        <v>224</v>
      </c>
      <c r="G2480">
        <v>2016</v>
      </c>
      <c r="H2480" s="16">
        <v>42735</v>
      </c>
      <c r="I2480">
        <v>20170523</v>
      </c>
      <c r="J2480">
        <v>0</v>
      </c>
      <c r="K2480" t="s">
        <v>4</v>
      </c>
      <c r="L2480" s="21" t="str">
        <f>IFERROR(VLOOKUP(K2480,ORDEN_ERI!A:C,2,0),0)</f>
        <v>Otros ingresos</v>
      </c>
      <c r="M2480" s="21">
        <f>IFERROR(VLOOKUP(K2480,ORDEN_ERI!A:C,3,0),0)</f>
        <v>9</v>
      </c>
      <c r="N2480" s="1">
        <v>41608</v>
      </c>
    </row>
    <row r="2481" spans="1:14" x14ac:dyDescent="0.25">
      <c r="A2481">
        <v>860510628</v>
      </c>
      <c r="B2481" t="s">
        <v>373</v>
      </c>
      <c r="D2481" t="s">
        <v>222</v>
      </c>
      <c r="E2481" t="s">
        <v>228</v>
      </c>
      <c r="F2481" t="s">
        <v>353</v>
      </c>
      <c r="G2481">
        <v>2016</v>
      </c>
      <c r="H2481" s="16">
        <v>42735</v>
      </c>
      <c r="I2481">
        <v>20170330</v>
      </c>
      <c r="J2481">
        <v>0</v>
      </c>
      <c r="K2481" t="s">
        <v>4</v>
      </c>
      <c r="L2481" s="21" t="str">
        <f>IFERROR(VLOOKUP(K2481,ORDEN_ERI!A:C,2,0),0)</f>
        <v>Otros ingresos</v>
      </c>
      <c r="M2481" s="21">
        <f>IFERROR(VLOOKUP(K2481,ORDEN_ERI!A:C,3,0),0)</f>
        <v>9</v>
      </c>
      <c r="N2481" s="1">
        <v>695365</v>
      </c>
    </row>
    <row r="2482" spans="1:14" x14ac:dyDescent="0.25">
      <c r="A2482">
        <v>860515523</v>
      </c>
      <c r="B2482" t="s">
        <v>231</v>
      </c>
      <c r="D2482" t="s">
        <v>222</v>
      </c>
      <c r="E2482" t="s">
        <v>228</v>
      </c>
      <c r="F2482" t="s">
        <v>224</v>
      </c>
      <c r="G2482">
        <v>2016</v>
      </c>
      <c r="H2482" s="16">
        <v>42735</v>
      </c>
      <c r="I2482">
        <v>20170329</v>
      </c>
      <c r="J2482">
        <v>0</v>
      </c>
      <c r="K2482" t="s">
        <v>4</v>
      </c>
      <c r="L2482" s="21" t="str">
        <f>IFERROR(VLOOKUP(K2482,ORDEN_ERI!A:C,2,0),0)</f>
        <v>Otros ingresos</v>
      </c>
      <c r="M2482" s="21">
        <f>IFERROR(VLOOKUP(K2482,ORDEN_ERI!A:C,3,0),0)</f>
        <v>9</v>
      </c>
      <c r="N2482" s="1">
        <v>368929</v>
      </c>
    </row>
    <row r="2483" spans="1:14" x14ac:dyDescent="0.25">
      <c r="A2483">
        <v>860527800</v>
      </c>
      <c r="B2483" t="s">
        <v>296</v>
      </c>
      <c r="D2483" t="s">
        <v>222</v>
      </c>
      <c r="E2483" t="s">
        <v>228</v>
      </c>
      <c r="F2483" t="s">
        <v>224</v>
      </c>
      <c r="G2483">
        <v>2016</v>
      </c>
      <c r="H2483" s="16">
        <v>42735</v>
      </c>
      <c r="I2483">
        <v>20170512</v>
      </c>
      <c r="J2483">
        <v>0</v>
      </c>
      <c r="K2483" t="s">
        <v>4</v>
      </c>
      <c r="L2483" s="21" t="str">
        <f>IFERROR(VLOOKUP(K2483,ORDEN_ERI!A:C,2,0),0)</f>
        <v>Otros ingresos</v>
      </c>
      <c r="M2483" s="21">
        <f>IFERROR(VLOOKUP(K2483,ORDEN_ERI!A:C,3,0),0)</f>
        <v>9</v>
      </c>
      <c r="N2483" s="1">
        <v>932243</v>
      </c>
    </row>
    <row r="2484" spans="1:14" x14ac:dyDescent="0.25">
      <c r="A2484">
        <v>860532790</v>
      </c>
      <c r="B2484" t="s">
        <v>374</v>
      </c>
      <c r="D2484" t="s">
        <v>291</v>
      </c>
      <c r="E2484" t="s">
        <v>228</v>
      </c>
      <c r="F2484" t="s">
        <v>224</v>
      </c>
      <c r="G2484">
        <v>2016</v>
      </c>
      <c r="H2484" s="16">
        <v>42735</v>
      </c>
      <c r="I2484">
        <v>20170504</v>
      </c>
      <c r="J2484">
        <v>0</v>
      </c>
      <c r="K2484" t="s">
        <v>4</v>
      </c>
      <c r="L2484" s="21" t="str">
        <f>IFERROR(VLOOKUP(K2484,ORDEN_ERI!A:C,2,0),0)</f>
        <v>Otros ingresos</v>
      </c>
      <c r="M2484" s="21">
        <f>IFERROR(VLOOKUP(K2484,ORDEN_ERI!A:C,3,0),0)</f>
        <v>9</v>
      </c>
      <c r="N2484" s="1">
        <v>319187</v>
      </c>
    </row>
    <row r="2485" spans="1:14" x14ac:dyDescent="0.25">
      <c r="A2485">
        <v>890312765</v>
      </c>
      <c r="B2485" t="s">
        <v>363</v>
      </c>
      <c r="D2485" t="s">
        <v>222</v>
      </c>
      <c r="E2485" t="s">
        <v>228</v>
      </c>
      <c r="F2485" t="s">
        <v>339</v>
      </c>
      <c r="G2485">
        <v>2016</v>
      </c>
      <c r="H2485" s="16">
        <v>42735</v>
      </c>
      <c r="I2485">
        <v>20170405</v>
      </c>
      <c r="J2485">
        <v>0</v>
      </c>
      <c r="K2485" t="s">
        <v>4</v>
      </c>
      <c r="L2485" s="21" t="str">
        <f>IFERROR(VLOOKUP(K2485,ORDEN_ERI!A:C,2,0),0)</f>
        <v>Otros ingresos</v>
      </c>
      <c r="M2485" s="21">
        <f>IFERROR(VLOOKUP(K2485,ORDEN_ERI!A:C,3,0),0)</f>
        <v>9</v>
      </c>
      <c r="N2485" s="1">
        <v>1898249</v>
      </c>
    </row>
    <row r="2486" spans="1:14" x14ac:dyDescent="0.25">
      <c r="A2486">
        <v>890806999</v>
      </c>
      <c r="B2486" t="s">
        <v>366</v>
      </c>
      <c r="D2486" t="s">
        <v>230</v>
      </c>
      <c r="E2486" t="s">
        <v>367</v>
      </c>
      <c r="F2486" t="s">
        <v>368</v>
      </c>
      <c r="G2486">
        <v>2016</v>
      </c>
      <c r="H2486" s="16">
        <v>42735</v>
      </c>
      <c r="I2486">
        <v>20170406</v>
      </c>
      <c r="J2486">
        <v>0</v>
      </c>
      <c r="K2486" t="s">
        <v>4</v>
      </c>
      <c r="L2486" s="21" t="str">
        <f>IFERROR(VLOOKUP(K2486,ORDEN_ERI!A:C,2,0),0)</f>
        <v>Otros ingresos</v>
      </c>
      <c r="M2486" s="21">
        <f>IFERROR(VLOOKUP(K2486,ORDEN_ERI!A:C,3,0),0)</f>
        <v>9</v>
      </c>
      <c r="N2486" s="1">
        <v>1747228</v>
      </c>
    </row>
    <row r="2487" spans="1:14" x14ac:dyDescent="0.25">
      <c r="A2487">
        <v>890903035</v>
      </c>
      <c r="B2487" t="s">
        <v>369</v>
      </c>
      <c r="D2487" t="s">
        <v>222</v>
      </c>
      <c r="E2487" t="s">
        <v>228</v>
      </c>
      <c r="F2487" t="s">
        <v>339</v>
      </c>
      <c r="G2487">
        <v>2016</v>
      </c>
      <c r="H2487" s="16">
        <v>42735</v>
      </c>
      <c r="I2487">
        <v>20170330</v>
      </c>
      <c r="J2487">
        <v>0</v>
      </c>
      <c r="K2487" t="s">
        <v>4</v>
      </c>
      <c r="L2487" s="21" t="str">
        <f>IFERROR(VLOOKUP(K2487,ORDEN_ERI!A:C,2,0),0)</f>
        <v>Otros ingresos</v>
      </c>
      <c r="M2487" s="21">
        <f>IFERROR(VLOOKUP(K2487,ORDEN_ERI!A:C,3,0),0)</f>
        <v>9</v>
      </c>
      <c r="N2487" s="1">
        <v>36813579</v>
      </c>
    </row>
    <row r="2488" spans="1:14" x14ac:dyDescent="0.25">
      <c r="A2488">
        <v>890903055</v>
      </c>
      <c r="B2488" t="s">
        <v>232</v>
      </c>
      <c r="D2488" t="s">
        <v>222</v>
      </c>
      <c r="E2488" t="s">
        <v>223</v>
      </c>
      <c r="F2488" t="s">
        <v>224</v>
      </c>
      <c r="G2488">
        <v>2016</v>
      </c>
      <c r="H2488" s="16">
        <v>42735</v>
      </c>
      <c r="I2488">
        <v>20170331</v>
      </c>
      <c r="J2488">
        <v>0</v>
      </c>
      <c r="K2488" t="s">
        <v>4</v>
      </c>
      <c r="L2488" s="21" t="str">
        <f>IFERROR(VLOOKUP(K2488,ORDEN_ERI!A:C,2,0),0)</f>
        <v>Otros ingresos</v>
      </c>
      <c r="M2488" s="21">
        <f>IFERROR(VLOOKUP(K2488,ORDEN_ERI!A:C,3,0),0)</f>
        <v>9</v>
      </c>
      <c r="N2488" s="1">
        <v>1124139</v>
      </c>
    </row>
    <row r="2489" spans="1:14" x14ac:dyDescent="0.25">
      <c r="A2489">
        <v>890905022</v>
      </c>
      <c r="B2489" t="s">
        <v>370</v>
      </c>
      <c r="D2489" t="s">
        <v>230</v>
      </c>
      <c r="E2489" t="s">
        <v>223</v>
      </c>
      <c r="F2489" t="s">
        <v>360</v>
      </c>
      <c r="G2489">
        <v>2016</v>
      </c>
      <c r="H2489" s="16">
        <v>42735</v>
      </c>
      <c r="I2489">
        <v>20170503</v>
      </c>
      <c r="J2489">
        <v>0</v>
      </c>
      <c r="K2489" t="s">
        <v>4</v>
      </c>
      <c r="L2489" s="21" t="str">
        <f>IFERROR(VLOOKUP(K2489,ORDEN_ERI!A:C,2,0),0)</f>
        <v>Otros ingresos</v>
      </c>
      <c r="M2489" s="21">
        <f>IFERROR(VLOOKUP(K2489,ORDEN_ERI!A:C,3,0),0)</f>
        <v>9</v>
      </c>
      <c r="N2489" s="1">
        <v>7047820</v>
      </c>
    </row>
    <row r="2490" spans="1:14" x14ac:dyDescent="0.25">
      <c r="A2490">
        <v>890908097</v>
      </c>
      <c r="B2490" t="s">
        <v>377</v>
      </c>
      <c r="D2490" t="s">
        <v>291</v>
      </c>
      <c r="E2490" t="s">
        <v>223</v>
      </c>
      <c r="F2490" t="s">
        <v>224</v>
      </c>
      <c r="G2490">
        <v>2016</v>
      </c>
      <c r="H2490" s="16">
        <v>42735</v>
      </c>
      <c r="I2490">
        <v>20170511</v>
      </c>
      <c r="J2490">
        <v>0</v>
      </c>
      <c r="K2490" t="s">
        <v>4</v>
      </c>
      <c r="L2490" s="21" t="str">
        <f>IFERROR(VLOOKUP(K2490,ORDEN_ERI!A:C,2,0),0)</f>
        <v>Otros ingresos</v>
      </c>
      <c r="M2490" s="21">
        <f>IFERROR(VLOOKUP(K2490,ORDEN_ERI!A:C,3,0),0)</f>
        <v>9</v>
      </c>
      <c r="N2490" s="1">
        <v>647379</v>
      </c>
    </row>
    <row r="2491" spans="1:14" x14ac:dyDescent="0.25">
      <c r="A2491">
        <v>890908901</v>
      </c>
      <c r="B2491" t="s">
        <v>372</v>
      </c>
      <c r="D2491" t="s">
        <v>222</v>
      </c>
      <c r="E2491" t="s">
        <v>223</v>
      </c>
      <c r="F2491" t="s">
        <v>339</v>
      </c>
      <c r="G2491">
        <v>2016</v>
      </c>
      <c r="H2491" s="16">
        <v>42735</v>
      </c>
      <c r="I2491">
        <v>20170329</v>
      </c>
      <c r="J2491">
        <v>0</v>
      </c>
      <c r="K2491" t="s">
        <v>4</v>
      </c>
      <c r="L2491" s="21" t="str">
        <f>IFERROR(VLOOKUP(K2491,ORDEN_ERI!A:C,2,0),0)</f>
        <v>Otros ingresos</v>
      </c>
      <c r="M2491" s="21">
        <f>IFERROR(VLOOKUP(K2491,ORDEN_ERI!A:C,3,0),0)</f>
        <v>9</v>
      </c>
      <c r="N2491" s="1">
        <v>1422044</v>
      </c>
    </row>
    <row r="2492" spans="1:14" x14ac:dyDescent="0.25">
      <c r="A2492">
        <v>890910447</v>
      </c>
      <c r="B2492" t="s">
        <v>300</v>
      </c>
      <c r="D2492" t="s">
        <v>222</v>
      </c>
      <c r="E2492" t="s">
        <v>223</v>
      </c>
      <c r="F2492" t="s">
        <v>224</v>
      </c>
      <c r="G2492">
        <v>2016</v>
      </c>
      <c r="H2492" s="16">
        <v>42735</v>
      </c>
      <c r="I2492">
        <v>20170928</v>
      </c>
      <c r="J2492">
        <v>0</v>
      </c>
      <c r="K2492" t="s">
        <v>4</v>
      </c>
      <c r="L2492" s="21" t="str">
        <f>IFERROR(VLOOKUP(K2492,ORDEN_ERI!A:C,2,0),0)</f>
        <v>Otros ingresos</v>
      </c>
      <c r="M2492" s="21">
        <f>IFERROR(VLOOKUP(K2492,ORDEN_ERI!A:C,3,0),0)</f>
        <v>9</v>
      </c>
      <c r="N2492" s="1">
        <v>8426</v>
      </c>
    </row>
    <row r="2493" spans="1:14" x14ac:dyDescent="0.25">
      <c r="A2493">
        <v>890920656</v>
      </c>
      <c r="B2493" t="s">
        <v>302</v>
      </c>
      <c r="D2493" t="s">
        <v>291</v>
      </c>
      <c r="E2493" t="s">
        <v>223</v>
      </c>
      <c r="F2493" t="s">
        <v>224</v>
      </c>
      <c r="G2493">
        <v>2016</v>
      </c>
      <c r="H2493" s="16">
        <v>42735</v>
      </c>
      <c r="I2493">
        <v>20170503</v>
      </c>
      <c r="J2493">
        <v>0</v>
      </c>
      <c r="K2493" t="s">
        <v>4</v>
      </c>
      <c r="L2493" s="21" t="str">
        <f>IFERROR(VLOOKUP(K2493,ORDEN_ERI!A:C,2,0),0)</f>
        <v>Otros ingresos</v>
      </c>
      <c r="M2493" s="21">
        <f>IFERROR(VLOOKUP(K2493,ORDEN_ERI!A:C,3,0),0)</f>
        <v>9</v>
      </c>
      <c r="N2493" s="1">
        <v>190956</v>
      </c>
    </row>
    <row r="2494" spans="1:14" x14ac:dyDescent="0.25">
      <c r="A2494">
        <v>890928186</v>
      </c>
      <c r="B2494" t="s">
        <v>303</v>
      </c>
      <c r="D2494" t="s">
        <v>291</v>
      </c>
      <c r="E2494" t="s">
        <v>223</v>
      </c>
      <c r="F2494" t="s">
        <v>224</v>
      </c>
      <c r="G2494">
        <v>2016</v>
      </c>
      <c r="H2494" s="16">
        <v>42735</v>
      </c>
      <c r="I2494">
        <v>20170510</v>
      </c>
      <c r="J2494">
        <v>0</v>
      </c>
      <c r="K2494" t="s">
        <v>4</v>
      </c>
      <c r="L2494" s="21" t="str">
        <f>IFERROR(VLOOKUP(K2494,ORDEN_ERI!A:C,2,0),0)</f>
        <v>Otros ingresos</v>
      </c>
      <c r="M2494" s="21">
        <f>IFERROR(VLOOKUP(K2494,ORDEN_ERI!A:C,3,0),0)</f>
        <v>9</v>
      </c>
      <c r="N2494" s="1">
        <v>422948</v>
      </c>
    </row>
    <row r="2495" spans="1:14" x14ac:dyDescent="0.25">
      <c r="A2495">
        <v>890932424</v>
      </c>
      <c r="B2495" t="s">
        <v>379</v>
      </c>
      <c r="D2495" t="s">
        <v>222</v>
      </c>
      <c r="E2495" t="s">
        <v>223</v>
      </c>
      <c r="F2495" t="s">
        <v>333</v>
      </c>
      <c r="G2495">
        <v>2016</v>
      </c>
      <c r="H2495" s="16">
        <v>42735</v>
      </c>
      <c r="I2495">
        <v>20170328</v>
      </c>
      <c r="J2495">
        <v>0</v>
      </c>
      <c r="K2495" t="s">
        <v>4</v>
      </c>
      <c r="L2495" s="21" t="str">
        <f>IFERROR(VLOOKUP(K2495,ORDEN_ERI!A:C,2,0),0)</f>
        <v>Otros ingresos</v>
      </c>
      <c r="M2495" s="21">
        <f>IFERROR(VLOOKUP(K2495,ORDEN_ERI!A:C,3,0),0)</f>
        <v>9</v>
      </c>
      <c r="N2495" s="1">
        <v>20838442</v>
      </c>
    </row>
    <row r="2496" spans="1:14" x14ac:dyDescent="0.25">
      <c r="A2496">
        <v>890939355</v>
      </c>
      <c r="B2496" t="s">
        <v>35</v>
      </c>
      <c r="D2496" t="s">
        <v>222</v>
      </c>
      <c r="E2496" t="s">
        <v>223</v>
      </c>
      <c r="F2496" t="s">
        <v>335</v>
      </c>
      <c r="G2496">
        <v>2016</v>
      </c>
      <c r="H2496" s="16">
        <v>42735</v>
      </c>
      <c r="I2496">
        <v>20170403</v>
      </c>
      <c r="J2496">
        <v>0</v>
      </c>
      <c r="K2496" t="s">
        <v>4</v>
      </c>
      <c r="L2496" s="21" t="str">
        <f>IFERROR(VLOOKUP(K2496,ORDEN_ERI!A:C,2,0),0)</f>
        <v>Otros ingresos</v>
      </c>
      <c r="M2496" s="21">
        <f>IFERROR(VLOOKUP(K2496,ORDEN_ERI!A:C,3,0),0)</f>
        <v>9</v>
      </c>
      <c r="N2496" s="1">
        <v>3359753</v>
      </c>
    </row>
    <row r="2497" spans="1:14" x14ac:dyDescent="0.25">
      <c r="A2497">
        <v>900018975</v>
      </c>
      <c r="B2497" t="s">
        <v>376</v>
      </c>
      <c r="D2497" t="s">
        <v>230</v>
      </c>
      <c r="E2497" t="s">
        <v>299</v>
      </c>
      <c r="F2497" t="s">
        <v>333</v>
      </c>
      <c r="G2497">
        <v>2016</v>
      </c>
      <c r="H2497" s="16">
        <v>42735</v>
      </c>
      <c r="I2497">
        <v>20170405</v>
      </c>
      <c r="J2497">
        <v>0</v>
      </c>
      <c r="K2497" t="s">
        <v>4</v>
      </c>
      <c r="L2497" s="21" t="str">
        <f>IFERROR(VLOOKUP(K2497,ORDEN_ERI!A:C,2,0),0)</f>
        <v>Otros ingresos</v>
      </c>
      <c r="M2497" s="21">
        <f>IFERROR(VLOOKUP(K2497,ORDEN_ERI!A:C,3,0),0)</f>
        <v>9</v>
      </c>
      <c r="N2497" s="1">
        <v>4373736</v>
      </c>
    </row>
    <row r="2498" spans="1:14" x14ac:dyDescent="0.25">
      <c r="A2498">
        <v>900035722</v>
      </c>
      <c r="B2498" t="s">
        <v>298</v>
      </c>
      <c r="D2498" t="s">
        <v>294</v>
      </c>
      <c r="E2498" t="s">
        <v>299</v>
      </c>
      <c r="F2498" t="s">
        <v>224</v>
      </c>
      <c r="G2498">
        <v>2016</v>
      </c>
      <c r="H2498" s="16">
        <v>42735</v>
      </c>
      <c r="I2498">
        <v>20170421</v>
      </c>
      <c r="J2498">
        <v>0</v>
      </c>
      <c r="K2498" t="s">
        <v>4</v>
      </c>
      <c r="L2498" s="21" t="str">
        <f>IFERROR(VLOOKUP(K2498,ORDEN_ERI!A:C,2,0),0)</f>
        <v>Otros ingresos</v>
      </c>
      <c r="M2498" s="21">
        <f>IFERROR(VLOOKUP(K2498,ORDEN_ERI!A:C,3,0),0)</f>
        <v>9</v>
      </c>
      <c r="N2498" s="1">
        <v>235412</v>
      </c>
    </row>
    <row r="2499" spans="1:14" x14ac:dyDescent="0.25">
      <c r="A2499">
        <v>900087151</v>
      </c>
      <c r="B2499" t="s">
        <v>383</v>
      </c>
      <c r="D2499" t="s">
        <v>222</v>
      </c>
      <c r="E2499" t="s">
        <v>351</v>
      </c>
      <c r="F2499" t="s">
        <v>384</v>
      </c>
      <c r="G2499">
        <v>2016</v>
      </c>
      <c r="H2499" s="16">
        <v>42735</v>
      </c>
      <c r="I2499">
        <v>20170509</v>
      </c>
      <c r="J2499">
        <v>0</v>
      </c>
      <c r="K2499" t="s">
        <v>4</v>
      </c>
      <c r="L2499" s="21" t="str">
        <f>IFERROR(VLOOKUP(K2499,ORDEN_ERI!A:C,2,0),0)</f>
        <v>Otros ingresos</v>
      </c>
      <c r="M2499" s="21">
        <f>IFERROR(VLOOKUP(K2499,ORDEN_ERI!A:C,3,0),0)</f>
        <v>9</v>
      </c>
      <c r="N2499" s="1">
        <v>1</v>
      </c>
    </row>
    <row r="2500" spans="1:14" x14ac:dyDescent="0.25">
      <c r="A2500">
        <v>900139110</v>
      </c>
      <c r="B2500" t="s">
        <v>301</v>
      </c>
      <c r="D2500" t="s">
        <v>294</v>
      </c>
      <c r="E2500" t="s">
        <v>228</v>
      </c>
      <c r="F2500" t="s">
        <v>224</v>
      </c>
      <c r="G2500">
        <v>2016</v>
      </c>
      <c r="H2500" s="16">
        <v>42735</v>
      </c>
      <c r="I2500">
        <v>20170419</v>
      </c>
      <c r="J2500">
        <v>0</v>
      </c>
      <c r="K2500" t="s">
        <v>4</v>
      </c>
      <c r="L2500" s="21" t="str">
        <f>IFERROR(VLOOKUP(K2500,ORDEN_ERI!A:C,2,0),0)</f>
        <v>Otros ingresos</v>
      </c>
      <c r="M2500" s="21">
        <f>IFERROR(VLOOKUP(K2500,ORDEN_ERI!A:C,3,0),0)</f>
        <v>9</v>
      </c>
      <c r="N2500" s="1">
        <v>488020</v>
      </c>
    </row>
    <row r="2501" spans="1:14" x14ac:dyDescent="0.25">
      <c r="A2501">
        <v>900190385</v>
      </c>
      <c r="B2501" t="s">
        <v>380</v>
      </c>
      <c r="D2501" t="s">
        <v>230</v>
      </c>
      <c r="E2501" t="s">
        <v>351</v>
      </c>
      <c r="F2501" t="s">
        <v>339</v>
      </c>
      <c r="G2501">
        <v>2016</v>
      </c>
      <c r="H2501" s="16">
        <v>42735</v>
      </c>
      <c r="I2501">
        <v>20170407</v>
      </c>
      <c r="J2501">
        <v>0</v>
      </c>
      <c r="K2501" t="s">
        <v>4</v>
      </c>
      <c r="L2501" s="21" t="str">
        <f>IFERROR(VLOOKUP(K2501,ORDEN_ERI!A:C,2,0),0)</f>
        <v>Otros ingresos</v>
      </c>
      <c r="M2501" s="21">
        <f>IFERROR(VLOOKUP(K2501,ORDEN_ERI!A:C,3,0),0)</f>
        <v>9</v>
      </c>
      <c r="N2501" s="1">
        <v>14012678</v>
      </c>
    </row>
    <row r="2502" spans="1:14" x14ac:dyDescent="0.25">
      <c r="A2502">
        <v>900192242</v>
      </c>
      <c r="B2502" t="s">
        <v>381</v>
      </c>
      <c r="D2502" t="s">
        <v>222</v>
      </c>
      <c r="E2502" t="s">
        <v>228</v>
      </c>
      <c r="F2502" t="s">
        <v>333</v>
      </c>
      <c r="G2502" t="s">
        <v>402</v>
      </c>
      <c r="H2502" s="16">
        <v>42735</v>
      </c>
      <c r="I2502">
        <v>20170331</v>
      </c>
      <c r="J2502">
        <v>0</v>
      </c>
      <c r="K2502" t="s">
        <v>4</v>
      </c>
      <c r="L2502" s="21" t="str">
        <f>IFERROR(VLOOKUP(K2502,ORDEN_ERI!A:C,2,0),0)</f>
        <v>Otros ingresos</v>
      </c>
      <c r="M2502" s="21">
        <f>IFERROR(VLOOKUP(K2502,ORDEN_ERI!A:C,3,0),0)</f>
        <v>9</v>
      </c>
      <c r="N2502" s="1">
        <v>11413565</v>
      </c>
    </row>
    <row r="2503" spans="1:14" x14ac:dyDescent="0.25">
      <c r="A2503">
        <v>900193192</v>
      </c>
      <c r="B2503" t="s">
        <v>305</v>
      </c>
      <c r="D2503" t="s">
        <v>294</v>
      </c>
      <c r="E2503" t="s">
        <v>228</v>
      </c>
      <c r="F2503" t="s">
        <v>224</v>
      </c>
      <c r="G2503">
        <v>2016</v>
      </c>
      <c r="H2503" s="16">
        <v>42735</v>
      </c>
      <c r="I2503">
        <v>20170517</v>
      </c>
      <c r="J2503">
        <v>0</v>
      </c>
      <c r="K2503" t="s">
        <v>4</v>
      </c>
      <c r="L2503" s="21" t="str">
        <f>IFERROR(VLOOKUP(K2503,ORDEN_ERI!A:C,2,0),0)</f>
        <v>Otros ingresos</v>
      </c>
      <c r="M2503" s="21">
        <f>IFERROR(VLOOKUP(K2503,ORDEN_ERI!A:C,3,0),0)</f>
        <v>9</v>
      </c>
      <c r="N2503" s="1">
        <v>933600</v>
      </c>
    </row>
    <row r="2504" spans="1:14" x14ac:dyDescent="0.25">
      <c r="A2504">
        <v>900205547</v>
      </c>
      <c r="B2504" t="s">
        <v>233</v>
      </c>
      <c r="D2504" t="s">
        <v>230</v>
      </c>
      <c r="E2504" t="s">
        <v>228</v>
      </c>
      <c r="F2504" t="s">
        <v>224</v>
      </c>
      <c r="G2504">
        <v>2016</v>
      </c>
      <c r="H2504" s="16">
        <v>42735</v>
      </c>
      <c r="I2504">
        <v>20170330</v>
      </c>
      <c r="J2504">
        <v>0</v>
      </c>
      <c r="K2504" t="s">
        <v>4</v>
      </c>
      <c r="L2504" s="21" t="str">
        <f>IFERROR(VLOOKUP(K2504,ORDEN_ERI!A:C,2,0),0)</f>
        <v>Otros ingresos</v>
      </c>
      <c r="M2504" s="21">
        <f>IFERROR(VLOOKUP(K2504,ORDEN_ERI!A:C,3,0),0)</f>
        <v>9</v>
      </c>
      <c r="N2504" s="1">
        <v>94196</v>
      </c>
    </row>
    <row r="2505" spans="1:14" x14ac:dyDescent="0.25">
      <c r="A2505">
        <v>900206480</v>
      </c>
      <c r="B2505" t="s">
        <v>306</v>
      </c>
      <c r="D2505" t="s">
        <v>291</v>
      </c>
      <c r="E2505" t="s">
        <v>228</v>
      </c>
      <c r="F2505" t="s">
        <v>224</v>
      </c>
      <c r="G2505">
        <v>2016</v>
      </c>
      <c r="H2505" s="16">
        <v>42735</v>
      </c>
      <c r="I2505">
        <v>20170509</v>
      </c>
      <c r="J2505">
        <v>0</v>
      </c>
      <c r="K2505" t="s">
        <v>4</v>
      </c>
      <c r="L2505" s="21" t="str">
        <f>IFERROR(VLOOKUP(K2505,ORDEN_ERI!A:C,2,0),0)</f>
        <v>Otros ingresos</v>
      </c>
      <c r="M2505" s="21">
        <f>IFERROR(VLOOKUP(K2505,ORDEN_ERI!A:C,3,0),0)</f>
        <v>9</v>
      </c>
      <c r="N2505" s="1">
        <v>139984</v>
      </c>
    </row>
    <row r="2506" spans="1:14" x14ac:dyDescent="0.25">
      <c r="A2506">
        <v>900206483</v>
      </c>
      <c r="B2506" t="s">
        <v>307</v>
      </c>
      <c r="D2506" t="s">
        <v>291</v>
      </c>
      <c r="E2506" t="s">
        <v>228</v>
      </c>
      <c r="F2506" t="s">
        <v>224</v>
      </c>
      <c r="G2506">
        <v>2016</v>
      </c>
      <c r="H2506" s="16">
        <v>42735</v>
      </c>
      <c r="I2506">
        <v>20170510</v>
      </c>
      <c r="J2506">
        <v>0</v>
      </c>
      <c r="K2506" t="s">
        <v>4</v>
      </c>
      <c r="L2506" s="21" t="str">
        <f>IFERROR(VLOOKUP(K2506,ORDEN_ERI!A:C,2,0),0)</f>
        <v>Otros ingresos</v>
      </c>
      <c r="M2506" s="21">
        <f>IFERROR(VLOOKUP(K2506,ORDEN_ERI!A:C,3,0),0)</f>
        <v>9</v>
      </c>
      <c r="N2506" s="1">
        <v>161768</v>
      </c>
    </row>
    <row r="2507" spans="1:14" x14ac:dyDescent="0.25">
      <c r="A2507">
        <v>900315057</v>
      </c>
      <c r="B2507" t="s">
        <v>385</v>
      </c>
      <c r="D2507" t="s">
        <v>294</v>
      </c>
      <c r="E2507" t="s">
        <v>223</v>
      </c>
      <c r="F2507" t="s">
        <v>358</v>
      </c>
      <c r="G2507">
        <v>2016</v>
      </c>
      <c r="H2507" s="16">
        <v>42735</v>
      </c>
      <c r="I2507">
        <v>20170504</v>
      </c>
      <c r="J2507">
        <v>0</v>
      </c>
      <c r="K2507" t="s">
        <v>4</v>
      </c>
      <c r="L2507" s="21" t="str">
        <f>IFERROR(VLOOKUP(K2507,ORDEN_ERI!A:C,2,0),0)</f>
        <v>Otros ingresos</v>
      </c>
      <c r="M2507" s="21">
        <f>IFERROR(VLOOKUP(K2507,ORDEN_ERI!A:C,3,0),0)</f>
        <v>9</v>
      </c>
      <c r="N2507" s="1">
        <v>641916</v>
      </c>
    </row>
    <row r="2508" spans="1:14" x14ac:dyDescent="0.25">
      <c r="A2508">
        <v>900378893</v>
      </c>
      <c r="B2508" t="s">
        <v>386</v>
      </c>
      <c r="D2508" t="s">
        <v>230</v>
      </c>
      <c r="E2508" t="s">
        <v>228</v>
      </c>
      <c r="F2508" t="s">
        <v>335</v>
      </c>
      <c r="G2508">
        <v>2016</v>
      </c>
      <c r="H2508" s="16">
        <v>42735</v>
      </c>
      <c r="I2508">
        <v>20170327</v>
      </c>
      <c r="J2508">
        <v>0</v>
      </c>
      <c r="K2508" t="s">
        <v>4</v>
      </c>
      <c r="L2508" s="21" t="str">
        <f>IFERROR(VLOOKUP(K2508,ORDEN_ERI!A:C,2,0),0)</f>
        <v>Otros ingresos</v>
      </c>
      <c r="M2508" s="21">
        <f>IFERROR(VLOOKUP(K2508,ORDEN_ERI!A:C,3,0),0)</f>
        <v>9</v>
      </c>
      <c r="N2508" s="1">
        <v>4223528</v>
      </c>
    </row>
    <row r="2509" spans="1:14" x14ac:dyDescent="0.25">
      <c r="A2509">
        <v>900390238</v>
      </c>
      <c r="B2509" t="s">
        <v>177</v>
      </c>
      <c r="D2509" t="s">
        <v>230</v>
      </c>
      <c r="E2509" t="s">
        <v>228</v>
      </c>
      <c r="F2509" t="s">
        <v>333</v>
      </c>
      <c r="G2509" t="s">
        <v>402</v>
      </c>
      <c r="H2509" s="16">
        <v>42735</v>
      </c>
      <c r="I2509">
        <v>20170330</v>
      </c>
      <c r="J2509">
        <v>0</v>
      </c>
      <c r="K2509" t="s">
        <v>4</v>
      </c>
      <c r="L2509" s="21" t="str">
        <f>IFERROR(VLOOKUP(K2509,ORDEN_ERI!A:C,2,0),0)</f>
        <v>Otros ingresos</v>
      </c>
      <c r="M2509" s="21">
        <f>IFERROR(VLOOKUP(K2509,ORDEN_ERI!A:C,3,0),0)</f>
        <v>9</v>
      </c>
      <c r="N2509" s="1">
        <v>220288</v>
      </c>
    </row>
    <row r="2510" spans="1:14" x14ac:dyDescent="0.25">
      <c r="A2510">
        <v>900413588</v>
      </c>
      <c r="B2510" t="s">
        <v>37</v>
      </c>
      <c r="D2510" t="s">
        <v>294</v>
      </c>
      <c r="E2510" t="s">
        <v>343</v>
      </c>
      <c r="F2510" t="s">
        <v>224</v>
      </c>
      <c r="G2510">
        <v>2016</v>
      </c>
      <c r="H2510" s="16">
        <v>42735</v>
      </c>
      <c r="I2510">
        <v>20170511</v>
      </c>
      <c r="J2510">
        <v>0</v>
      </c>
      <c r="K2510" t="s">
        <v>4</v>
      </c>
      <c r="L2510" s="21" t="str">
        <f>IFERROR(VLOOKUP(K2510,ORDEN_ERI!A:C,2,0),0)</f>
        <v>Otros ingresos</v>
      </c>
      <c r="M2510" s="21">
        <f>IFERROR(VLOOKUP(K2510,ORDEN_ERI!A:C,3,0),0)</f>
        <v>9</v>
      </c>
      <c r="N2510" s="1">
        <v>80429</v>
      </c>
    </row>
    <row r="2511" spans="1:14" x14ac:dyDescent="0.25">
      <c r="A2511">
        <v>900521357</v>
      </c>
      <c r="B2511" t="s">
        <v>175</v>
      </c>
      <c r="D2511" t="s">
        <v>291</v>
      </c>
      <c r="E2511" t="s">
        <v>388</v>
      </c>
      <c r="F2511" t="s">
        <v>339</v>
      </c>
      <c r="G2511">
        <v>2016</v>
      </c>
      <c r="H2511" s="16">
        <v>42735</v>
      </c>
      <c r="I2511">
        <v>20170503</v>
      </c>
      <c r="J2511">
        <v>0</v>
      </c>
      <c r="K2511" t="s">
        <v>4</v>
      </c>
      <c r="L2511" s="21" t="str">
        <f>IFERROR(VLOOKUP(K2511,ORDEN_ERI!A:C,2,0),0)</f>
        <v>Otros ingresos</v>
      </c>
      <c r="M2511" s="21">
        <f>IFERROR(VLOOKUP(K2511,ORDEN_ERI!A:C,3,0),0)</f>
        <v>9</v>
      </c>
      <c r="N2511" s="1">
        <v>505270</v>
      </c>
    </row>
    <row r="2512" spans="1:14" x14ac:dyDescent="0.25">
      <c r="A2512">
        <v>900535441</v>
      </c>
      <c r="B2512" t="s">
        <v>308</v>
      </c>
      <c r="D2512" t="s">
        <v>291</v>
      </c>
      <c r="E2512" t="s">
        <v>228</v>
      </c>
      <c r="F2512" t="s">
        <v>224</v>
      </c>
      <c r="G2512">
        <v>2016</v>
      </c>
      <c r="H2512" s="16">
        <v>42735</v>
      </c>
      <c r="I2512">
        <v>20170426</v>
      </c>
      <c r="J2512">
        <v>0</v>
      </c>
      <c r="K2512" t="s">
        <v>4</v>
      </c>
      <c r="L2512" s="21" t="str">
        <f>IFERROR(VLOOKUP(K2512,ORDEN_ERI!A:C,2,0),0)</f>
        <v>Otros ingresos</v>
      </c>
      <c r="M2512" s="21">
        <f>IFERROR(VLOOKUP(K2512,ORDEN_ERI!A:C,3,0),0)</f>
        <v>9</v>
      </c>
      <c r="N2512" s="1">
        <v>7402</v>
      </c>
    </row>
    <row r="2513" spans="1:14" x14ac:dyDescent="0.25">
      <c r="A2513">
        <v>900668954</v>
      </c>
      <c r="B2513" t="s">
        <v>387</v>
      </c>
      <c r="D2513" t="s">
        <v>294</v>
      </c>
      <c r="E2513" t="s">
        <v>228</v>
      </c>
      <c r="F2513" t="s">
        <v>224</v>
      </c>
      <c r="G2513">
        <v>2016</v>
      </c>
      <c r="H2513" s="16">
        <v>42735</v>
      </c>
      <c r="I2513">
        <v>20170428</v>
      </c>
      <c r="J2513">
        <v>0</v>
      </c>
      <c r="K2513" t="s">
        <v>4</v>
      </c>
      <c r="L2513" s="21" t="str">
        <f>IFERROR(VLOOKUP(K2513,ORDEN_ERI!A:C,2,0),0)</f>
        <v>Otros ingresos</v>
      </c>
      <c r="M2513" s="21">
        <f>IFERROR(VLOOKUP(K2513,ORDEN_ERI!A:C,3,0),0)</f>
        <v>9</v>
      </c>
      <c r="N2513" s="1">
        <v>1198</v>
      </c>
    </row>
    <row r="2514" spans="1:14" x14ac:dyDescent="0.25">
      <c r="A2514">
        <v>900749166</v>
      </c>
      <c r="B2514" t="s">
        <v>182</v>
      </c>
      <c r="D2514" t="s">
        <v>230</v>
      </c>
      <c r="E2514" t="s">
        <v>228</v>
      </c>
      <c r="F2514" t="s">
        <v>333</v>
      </c>
      <c r="G2514">
        <v>2016</v>
      </c>
      <c r="H2514" s="16">
        <v>42735</v>
      </c>
      <c r="I2514">
        <v>20170404</v>
      </c>
      <c r="J2514">
        <v>0</v>
      </c>
      <c r="K2514" t="s">
        <v>4</v>
      </c>
      <c r="L2514" s="21" t="str">
        <f>IFERROR(VLOOKUP(K2514,ORDEN_ERI!A:C,2,0),0)</f>
        <v>Otros ingresos</v>
      </c>
      <c r="M2514" s="21">
        <f>IFERROR(VLOOKUP(K2514,ORDEN_ERI!A:C,3,0),0)</f>
        <v>9</v>
      </c>
      <c r="N2514" s="1">
        <v>765185</v>
      </c>
    </row>
    <row r="2515" spans="1:14" x14ac:dyDescent="0.25">
      <c r="A2515">
        <v>900818642</v>
      </c>
      <c r="B2515" t="s">
        <v>169</v>
      </c>
      <c r="D2515" t="s">
        <v>230</v>
      </c>
      <c r="E2515" t="s">
        <v>228</v>
      </c>
      <c r="F2515" t="s">
        <v>333</v>
      </c>
      <c r="G2515">
        <v>2016</v>
      </c>
      <c r="H2515" s="16">
        <v>42735</v>
      </c>
      <c r="I2515">
        <v>20170410</v>
      </c>
      <c r="J2515">
        <v>0</v>
      </c>
      <c r="K2515" t="s">
        <v>4</v>
      </c>
      <c r="L2515" s="21" t="str">
        <f>IFERROR(VLOOKUP(K2515,ORDEN_ERI!A:C,2,0),0)</f>
        <v>Otros ingresos</v>
      </c>
      <c r="M2515" s="21">
        <f>IFERROR(VLOOKUP(K2515,ORDEN_ERI!A:C,3,0),0)</f>
        <v>9</v>
      </c>
      <c r="N2515" s="1">
        <v>222251</v>
      </c>
    </row>
    <row r="2516" spans="1:14" x14ac:dyDescent="0.25">
      <c r="A2516">
        <v>800014246</v>
      </c>
      <c r="B2516" t="s">
        <v>332</v>
      </c>
      <c r="D2516" t="s">
        <v>291</v>
      </c>
      <c r="E2516" t="s">
        <v>223</v>
      </c>
      <c r="F2516" t="s">
        <v>333</v>
      </c>
      <c r="G2516">
        <v>2016</v>
      </c>
      <c r="H2516" s="16">
        <v>42735</v>
      </c>
      <c r="I2516">
        <v>20170518</v>
      </c>
      <c r="J2516">
        <v>0</v>
      </c>
      <c r="K2516" t="s">
        <v>5</v>
      </c>
      <c r="L2516" s="21" t="str">
        <f>IFERROR(VLOOKUP(K2516,ORDEN_ERI!A:C,2,0),0)</f>
        <v>Gastos de ventas</v>
      </c>
      <c r="M2516" s="21">
        <f>IFERROR(VLOOKUP(K2516,ORDEN_ERI!A:C,3,0),0)</f>
        <v>5</v>
      </c>
      <c r="N2516" s="1">
        <v>230818</v>
      </c>
    </row>
    <row r="2517" spans="1:14" x14ac:dyDescent="0.25">
      <c r="A2517">
        <v>800028455</v>
      </c>
      <c r="B2517" t="s">
        <v>0</v>
      </c>
      <c r="D2517" t="s">
        <v>291</v>
      </c>
      <c r="E2517" t="s">
        <v>228</v>
      </c>
      <c r="F2517" t="s">
        <v>224</v>
      </c>
      <c r="G2517">
        <v>2016</v>
      </c>
      <c r="H2517" s="16">
        <v>42735</v>
      </c>
      <c r="I2517">
        <v>20170503</v>
      </c>
      <c r="J2517">
        <v>0</v>
      </c>
      <c r="K2517" t="s">
        <v>5</v>
      </c>
      <c r="L2517" s="21" t="str">
        <f>IFERROR(VLOOKUP(K2517,ORDEN_ERI!A:C,2,0),0)</f>
        <v>Gastos de ventas</v>
      </c>
      <c r="M2517" s="21">
        <f>IFERROR(VLOOKUP(K2517,ORDEN_ERI!A:C,3,0),0)</f>
        <v>5</v>
      </c>
      <c r="N2517" s="1">
        <v>9327973</v>
      </c>
    </row>
    <row r="2518" spans="1:14" x14ac:dyDescent="0.25">
      <c r="A2518">
        <v>800094968</v>
      </c>
      <c r="B2518" t="s">
        <v>336</v>
      </c>
      <c r="D2518" t="s">
        <v>222</v>
      </c>
      <c r="E2518" t="s">
        <v>337</v>
      </c>
      <c r="F2518" t="s">
        <v>335</v>
      </c>
      <c r="G2518">
        <v>2016</v>
      </c>
      <c r="H2518" s="16">
        <v>42735</v>
      </c>
      <c r="I2518">
        <v>20170403</v>
      </c>
      <c r="J2518">
        <v>0</v>
      </c>
      <c r="K2518" t="s">
        <v>5</v>
      </c>
      <c r="L2518" s="21" t="str">
        <f>IFERROR(VLOOKUP(K2518,ORDEN_ERI!A:C,2,0),0)</f>
        <v>Gastos de ventas</v>
      </c>
      <c r="M2518" s="21">
        <f>IFERROR(VLOOKUP(K2518,ORDEN_ERI!A:C,3,0),0)</f>
        <v>5</v>
      </c>
      <c r="N2518" s="1">
        <v>24734846</v>
      </c>
    </row>
    <row r="2519" spans="1:14" x14ac:dyDescent="0.25">
      <c r="A2519">
        <v>800095951</v>
      </c>
      <c r="B2519" t="s">
        <v>338</v>
      </c>
      <c r="D2519" t="s">
        <v>291</v>
      </c>
      <c r="E2519" t="s">
        <v>228</v>
      </c>
      <c r="F2519" t="s">
        <v>339</v>
      </c>
      <c r="G2519">
        <v>2016</v>
      </c>
      <c r="H2519" s="16">
        <v>42735</v>
      </c>
      <c r="I2519">
        <v>20170505</v>
      </c>
      <c r="J2519">
        <v>0</v>
      </c>
      <c r="K2519" t="s">
        <v>5</v>
      </c>
      <c r="L2519" s="21" t="str">
        <f>IFERROR(VLOOKUP(K2519,ORDEN_ERI!A:C,2,0),0)</f>
        <v>Gastos de ventas</v>
      </c>
      <c r="M2519" s="21">
        <f>IFERROR(VLOOKUP(K2519,ORDEN_ERI!A:C,3,0),0)</f>
        <v>5</v>
      </c>
      <c r="N2519" s="1">
        <v>3160146</v>
      </c>
    </row>
    <row r="2520" spans="1:14" x14ac:dyDescent="0.25">
      <c r="A2520">
        <v>800173155</v>
      </c>
      <c r="B2520" t="s">
        <v>341</v>
      </c>
      <c r="D2520" t="s">
        <v>222</v>
      </c>
      <c r="E2520" t="s">
        <v>228</v>
      </c>
      <c r="F2520" t="s">
        <v>335</v>
      </c>
      <c r="G2520">
        <v>2016</v>
      </c>
      <c r="H2520" s="16">
        <v>42735</v>
      </c>
      <c r="I2520">
        <v>20170403</v>
      </c>
      <c r="J2520">
        <v>0</v>
      </c>
      <c r="K2520" t="s">
        <v>5</v>
      </c>
      <c r="L2520" s="21" t="str">
        <f>IFERROR(VLOOKUP(K2520,ORDEN_ERI!A:C,2,0),0)</f>
        <v>Gastos de ventas</v>
      </c>
      <c r="M2520" s="21">
        <f>IFERROR(VLOOKUP(K2520,ORDEN_ERI!A:C,3,0),0)</f>
        <v>5</v>
      </c>
      <c r="N2520" s="1">
        <v>4666475</v>
      </c>
    </row>
    <row r="2521" spans="1:14" x14ac:dyDescent="0.25">
      <c r="A2521">
        <v>800182330</v>
      </c>
      <c r="B2521" t="s">
        <v>342</v>
      </c>
      <c r="D2521" t="s">
        <v>291</v>
      </c>
      <c r="E2521" t="s">
        <v>343</v>
      </c>
      <c r="F2521" t="s">
        <v>333</v>
      </c>
      <c r="G2521">
        <v>2016</v>
      </c>
      <c r="H2521" s="16">
        <v>42735</v>
      </c>
      <c r="I2521">
        <v>20170424</v>
      </c>
      <c r="J2521">
        <v>0</v>
      </c>
      <c r="K2521" t="s">
        <v>5</v>
      </c>
      <c r="L2521" s="21" t="str">
        <f>IFERROR(VLOOKUP(K2521,ORDEN_ERI!A:C,2,0),0)</f>
        <v>Gastos de ventas</v>
      </c>
      <c r="M2521" s="21">
        <f>IFERROR(VLOOKUP(K2521,ORDEN_ERI!A:C,3,0),0)</f>
        <v>5</v>
      </c>
      <c r="N2521" s="1">
        <v>883416</v>
      </c>
    </row>
    <row r="2522" spans="1:14" x14ac:dyDescent="0.25">
      <c r="A2522">
        <v>800185295</v>
      </c>
      <c r="B2522" t="s">
        <v>344</v>
      </c>
      <c r="D2522" t="s">
        <v>222</v>
      </c>
      <c r="E2522" t="s">
        <v>228</v>
      </c>
      <c r="F2522" t="s">
        <v>335</v>
      </c>
      <c r="G2522">
        <v>2016</v>
      </c>
      <c r="H2522" s="16">
        <v>42735</v>
      </c>
      <c r="I2522">
        <v>20170407</v>
      </c>
      <c r="J2522">
        <v>0</v>
      </c>
      <c r="K2522" t="s">
        <v>5</v>
      </c>
      <c r="L2522" s="21" t="str">
        <f>IFERROR(VLOOKUP(K2522,ORDEN_ERI!A:C,2,0),0)</f>
        <v>Gastos de ventas</v>
      </c>
      <c r="M2522" s="21">
        <f>IFERROR(VLOOKUP(K2522,ORDEN_ERI!A:C,3,0),0)</f>
        <v>5</v>
      </c>
      <c r="N2522" s="1">
        <v>520231</v>
      </c>
    </row>
    <row r="2523" spans="1:14" x14ac:dyDescent="0.25">
      <c r="A2523">
        <v>800208146</v>
      </c>
      <c r="B2523" t="s">
        <v>346</v>
      </c>
      <c r="D2523" t="s">
        <v>294</v>
      </c>
      <c r="E2523" t="s">
        <v>228</v>
      </c>
      <c r="F2523" t="s">
        <v>347</v>
      </c>
      <c r="G2523">
        <v>2016</v>
      </c>
      <c r="H2523" s="16">
        <v>42735</v>
      </c>
      <c r="I2523">
        <v>20170428</v>
      </c>
      <c r="J2523">
        <v>0</v>
      </c>
      <c r="K2523" t="s">
        <v>5</v>
      </c>
      <c r="L2523" s="21" t="str">
        <f>IFERROR(VLOOKUP(K2523,ORDEN_ERI!A:C,2,0),0)</f>
        <v>Gastos de ventas</v>
      </c>
      <c r="M2523" s="21">
        <f>IFERROR(VLOOKUP(K2523,ORDEN_ERI!A:C,3,0),0)</f>
        <v>5</v>
      </c>
      <c r="N2523" s="1">
        <v>595860</v>
      </c>
    </row>
    <row r="2524" spans="1:14" x14ac:dyDescent="0.25">
      <c r="A2524">
        <v>811032292</v>
      </c>
      <c r="B2524" t="s">
        <v>349</v>
      </c>
      <c r="D2524" t="s">
        <v>222</v>
      </c>
      <c r="E2524" t="s">
        <v>223</v>
      </c>
      <c r="F2524" t="s">
        <v>335</v>
      </c>
      <c r="G2524">
        <v>2016</v>
      </c>
      <c r="H2524" s="16">
        <v>42735</v>
      </c>
      <c r="I2524">
        <v>20170404</v>
      </c>
      <c r="J2524">
        <v>0</v>
      </c>
      <c r="K2524" t="s">
        <v>5</v>
      </c>
      <c r="L2524" s="21" t="str">
        <f>IFERROR(VLOOKUP(K2524,ORDEN_ERI!A:C,2,0),0)</f>
        <v>Gastos de ventas</v>
      </c>
      <c r="M2524" s="21">
        <f>IFERROR(VLOOKUP(K2524,ORDEN_ERI!A:C,3,0),0)</f>
        <v>5</v>
      </c>
      <c r="N2524" s="1">
        <v>6442690</v>
      </c>
    </row>
    <row r="2525" spans="1:14" x14ac:dyDescent="0.25">
      <c r="A2525">
        <v>830094920</v>
      </c>
      <c r="B2525" t="s">
        <v>350</v>
      </c>
      <c r="D2525" t="s">
        <v>222</v>
      </c>
      <c r="E2525" t="s">
        <v>351</v>
      </c>
      <c r="F2525" t="s">
        <v>339</v>
      </c>
      <c r="G2525">
        <v>2016</v>
      </c>
      <c r="H2525" s="16">
        <v>42735</v>
      </c>
      <c r="I2525">
        <v>20171004</v>
      </c>
      <c r="J2525">
        <v>0</v>
      </c>
      <c r="K2525" t="s">
        <v>5</v>
      </c>
      <c r="L2525" s="21" t="str">
        <f>IFERROR(VLOOKUP(K2525,ORDEN_ERI!A:C,2,0),0)</f>
        <v>Gastos de ventas</v>
      </c>
      <c r="M2525" s="21">
        <f>IFERROR(VLOOKUP(K2525,ORDEN_ERI!A:C,3,0),0)</f>
        <v>5</v>
      </c>
      <c r="N2525" s="1">
        <v>2076660</v>
      </c>
    </row>
    <row r="2526" spans="1:14" x14ac:dyDescent="0.25">
      <c r="A2526">
        <v>860000656</v>
      </c>
      <c r="B2526" t="s">
        <v>221</v>
      </c>
      <c r="D2526" t="s">
        <v>222</v>
      </c>
      <c r="E2526" t="s">
        <v>223</v>
      </c>
      <c r="F2526" t="s">
        <v>224</v>
      </c>
      <c r="G2526">
        <v>2016</v>
      </c>
      <c r="H2526" s="16">
        <v>42735</v>
      </c>
      <c r="I2526">
        <v>20170401</v>
      </c>
      <c r="J2526">
        <v>0</v>
      </c>
      <c r="K2526" t="s">
        <v>5</v>
      </c>
      <c r="L2526" s="21" t="str">
        <f>IFERROR(VLOOKUP(K2526,ORDEN_ERI!A:C,2,0),0)</f>
        <v>Gastos de ventas</v>
      </c>
      <c r="M2526" s="21">
        <f>IFERROR(VLOOKUP(K2526,ORDEN_ERI!A:C,3,0),0)</f>
        <v>5</v>
      </c>
      <c r="N2526" s="1">
        <v>22696</v>
      </c>
    </row>
    <row r="2527" spans="1:14" x14ac:dyDescent="0.25">
      <c r="A2527">
        <v>860002837</v>
      </c>
      <c r="B2527" t="s">
        <v>227</v>
      </c>
      <c r="D2527" t="s">
        <v>222</v>
      </c>
      <c r="E2527" t="s">
        <v>228</v>
      </c>
      <c r="F2527" t="s">
        <v>224</v>
      </c>
      <c r="G2527">
        <v>2016</v>
      </c>
      <c r="H2527" s="16">
        <v>42735</v>
      </c>
      <c r="I2527">
        <v>20170330</v>
      </c>
      <c r="J2527">
        <v>0</v>
      </c>
      <c r="K2527" t="s">
        <v>5</v>
      </c>
      <c r="L2527" s="21" t="str">
        <f>IFERROR(VLOOKUP(K2527,ORDEN_ERI!A:C,2,0),0)</f>
        <v>Gastos de ventas</v>
      </c>
      <c r="M2527" s="21">
        <f>IFERROR(VLOOKUP(K2527,ORDEN_ERI!A:C,3,0),0)</f>
        <v>5</v>
      </c>
      <c r="N2527" s="1">
        <v>2455311</v>
      </c>
    </row>
    <row r="2528" spans="1:14" x14ac:dyDescent="0.25">
      <c r="A2528">
        <v>860014285</v>
      </c>
      <c r="B2528" t="s">
        <v>356</v>
      </c>
      <c r="D2528" t="s">
        <v>294</v>
      </c>
      <c r="E2528" t="s">
        <v>228</v>
      </c>
      <c r="F2528" t="s">
        <v>224</v>
      </c>
      <c r="G2528">
        <v>2016</v>
      </c>
      <c r="H2528" s="16">
        <v>42735</v>
      </c>
      <c r="I2528">
        <v>20170510</v>
      </c>
      <c r="J2528">
        <v>0</v>
      </c>
      <c r="K2528" t="s">
        <v>5</v>
      </c>
      <c r="L2528" s="21" t="str">
        <f>IFERROR(VLOOKUP(K2528,ORDEN_ERI!A:C,2,0),0)</f>
        <v>Gastos de ventas</v>
      </c>
      <c r="M2528" s="21">
        <f>IFERROR(VLOOKUP(K2528,ORDEN_ERI!A:C,3,0),0)</f>
        <v>5</v>
      </c>
      <c r="N2528" s="1">
        <v>88589</v>
      </c>
    </row>
    <row r="2529" spans="1:14" x14ac:dyDescent="0.25">
      <c r="A2529">
        <v>860031361</v>
      </c>
      <c r="B2529" t="s">
        <v>297</v>
      </c>
      <c r="D2529" t="s">
        <v>222</v>
      </c>
      <c r="E2529" t="s">
        <v>228</v>
      </c>
      <c r="F2529" t="s">
        <v>224</v>
      </c>
      <c r="G2529">
        <v>2016</v>
      </c>
      <c r="H2529" s="16">
        <v>42735</v>
      </c>
      <c r="I2529">
        <v>20170405</v>
      </c>
      <c r="J2529">
        <v>0</v>
      </c>
      <c r="K2529" t="s">
        <v>5</v>
      </c>
      <c r="L2529" s="21" t="str">
        <f>IFERROR(VLOOKUP(K2529,ORDEN_ERI!A:C,2,0),0)</f>
        <v>Gastos de ventas</v>
      </c>
      <c r="M2529" s="21">
        <f>IFERROR(VLOOKUP(K2529,ORDEN_ERI!A:C,3,0),0)</f>
        <v>5</v>
      </c>
      <c r="N2529" s="1">
        <v>1854490</v>
      </c>
    </row>
    <row r="2530" spans="1:14" x14ac:dyDescent="0.25">
      <c r="A2530">
        <v>860058070</v>
      </c>
      <c r="B2530" t="s">
        <v>364</v>
      </c>
      <c r="D2530" t="s">
        <v>222</v>
      </c>
      <c r="E2530" t="s">
        <v>228</v>
      </c>
      <c r="F2530" t="s">
        <v>335</v>
      </c>
      <c r="G2530">
        <v>2016</v>
      </c>
      <c r="H2530" s="16">
        <v>42735</v>
      </c>
      <c r="I2530">
        <v>20170404</v>
      </c>
      <c r="J2530">
        <v>0</v>
      </c>
      <c r="K2530" t="s">
        <v>5</v>
      </c>
      <c r="L2530" s="21" t="str">
        <f>IFERROR(VLOOKUP(K2530,ORDEN_ERI!A:C,2,0),0)</f>
        <v>Gastos de ventas</v>
      </c>
      <c r="M2530" s="21">
        <f>IFERROR(VLOOKUP(K2530,ORDEN_ERI!A:C,3,0),0)</f>
        <v>5</v>
      </c>
      <c r="N2530" s="1">
        <v>19284074</v>
      </c>
    </row>
    <row r="2531" spans="1:14" x14ac:dyDescent="0.25">
      <c r="A2531">
        <v>860059851</v>
      </c>
      <c r="B2531" t="s">
        <v>365</v>
      </c>
      <c r="D2531" t="s">
        <v>222</v>
      </c>
      <c r="E2531" t="s">
        <v>228</v>
      </c>
      <c r="F2531" t="s">
        <v>224</v>
      </c>
      <c r="G2531">
        <v>2016</v>
      </c>
      <c r="H2531" s="16">
        <v>42735</v>
      </c>
      <c r="I2531">
        <v>20170403</v>
      </c>
      <c r="J2531">
        <v>0</v>
      </c>
      <c r="K2531" t="s">
        <v>5</v>
      </c>
      <c r="L2531" s="21" t="str">
        <f>IFERROR(VLOOKUP(K2531,ORDEN_ERI!A:C,2,0),0)</f>
        <v>Gastos de ventas</v>
      </c>
      <c r="M2531" s="21">
        <f>IFERROR(VLOOKUP(K2531,ORDEN_ERI!A:C,3,0),0)</f>
        <v>5</v>
      </c>
      <c r="N2531" s="1">
        <v>1301570</v>
      </c>
    </row>
    <row r="2532" spans="1:14" x14ac:dyDescent="0.25">
      <c r="A2532">
        <v>860067697</v>
      </c>
      <c r="B2532" t="s">
        <v>359</v>
      </c>
      <c r="D2532" t="s">
        <v>294</v>
      </c>
      <c r="E2532" t="s">
        <v>228</v>
      </c>
      <c r="F2532" t="s">
        <v>360</v>
      </c>
      <c r="G2532">
        <v>2016</v>
      </c>
      <c r="H2532" s="16">
        <v>42735</v>
      </c>
      <c r="I2532">
        <v>20170515</v>
      </c>
      <c r="J2532">
        <v>0</v>
      </c>
      <c r="K2532" t="s">
        <v>5</v>
      </c>
      <c r="L2532" s="21" t="str">
        <f>IFERROR(VLOOKUP(K2532,ORDEN_ERI!A:C,2,0),0)</f>
        <v>Gastos de ventas</v>
      </c>
      <c r="M2532" s="21">
        <f>IFERROR(VLOOKUP(K2532,ORDEN_ERI!A:C,3,0),0)</f>
        <v>5</v>
      </c>
      <c r="N2532" s="1">
        <v>337105</v>
      </c>
    </row>
    <row r="2533" spans="1:14" x14ac:dyDescent="0.25">
      <c r="A2533">
        <v>890205645</v>
      </c>
      <c r="B2533" t="s">
        <v>166</v>
      </c>
      <c r="D2533" t="s">
        <v>222</v>
      </c>
      <c r="E2533" t="s">
        <v>375</v>
      </c>
      <c r="F2533" t="s">
        <v>335</v>
      </c>
      <c r="G2533">
        <v>2016</v>
      </c>
      <c r="H2533" s="16">
        <v>42735</v>
      </c>
      <c r="I2533">
        <v>20170331</v>
      </c>
      <c r="J2533">
        <v>0</v>
      </c>
      <c r="K2533" t="s">
        <v>5</v>
      </c>
      <c r="L2533" s="21" t="str">
        <f>IFERROR(VLOOKUP(K2533,ORDEN_ERI!A:C,2,0),0)</f>
        <v>Gastos de ventas</v>
      </c>
      <c r="M2533" s="21">
        <f>IFERROR(VLOOKUP(K2533,ORDEN_ERI!A:C,3,0),0)</f>
        <v>5</v>
      </c>
      <c r="N2533" s="1">
        <v>11593044</v>
      </c>
    </row>
    <row r="2534" spans="1:14" x14ac:dyDescent="0.25">
      <c r="A2534">
        <v>890806999</v>
      </c>
      <c r="B2534" t="s">
        <v>366</v>
      </c>
      <c r="D2534" t="s">
        <v>230</v>
      </c>
      <c r="E2534" t="s">
        <v>367</v>
      </c>
      <c r="F2534" t="s">
        <v>368</v>
      </c>
      <c r="G2534">
        <v>2016</v>
      </c>
      <c r="H2534" s="16">
        <v>42735</v>
      </c>
      <c r="I2534">
        <v>20170406</v>
      </c>
      <c r="J2534">
        <v>0</v>
      </c>
      <c r="K2534" t="s">
        <v>5</v>
      </c>
      <c r="L2534" s="21" t="str">
        <f>IFERROR(VLOOKUP(K2534,ORDEN_ERI!A:C,2,0),0)</f>
        <v>Gastos de ventas</v>
      </c>
      <c r="M2534" s="21">
        <f>IFERROR(VLOOKUP(K2534,ORDEN_ERI!A:C,3,0),0)</f>
        <v>5</v>
      </c>
      <c r="N2534" s="1">
        <v>12525798</v>
      </c>
    </row>
    <row r="2535" spans="1:14" x14ac:dyDescent="0.25">
      <c r="A2535">
        <v>890903055</v>
      </c>
      <c r="B2535" t="s">
        <v>232</v>
      </c>
      <c r="D2535" t="s">
        <v>222</v>
      </c>
      <c r="E2535" t="s">
        <v>223</v>
      </c>
      <c r="F2535" t="s">
        <v>224</v>
      </c>
      <c r="G2535">
        <v>2016</v>
      </c>
      <c r="H2535" s="16">
        <v>42735</v>
      </c>
      <c r="I2535">
        <v>20170331</v>
      </c>
      <c r="J2535">
        <v>0</v>
      </c>
      <c r="K2535" t="s">
        <v>5</v>
      </c>
      <c r="L2535" s="21" t="str">
        <f>IFERROR(VLOOKUP(K2535,ORDEN_ERI!A:C,2,0),0)</f>
        <v>Gastos de ventas</v>
      </c>
      <c r="M2535" s="21">
        <f>IFERROR(VLOOKUP(K2535,ORDEN_ERI!A:C,3,0),0)</f>
        <v>5</v>
      </c>
      <c r="N2535" s="1">
        <v>3447682</v>
      </c>
    </row>
    <row r="2536" spans="1:14" x14ac:dyDescent="0.25">
      <c r="A2536">
        <v>890910447</v>
      </c>
      <c r="B2536" t="s">
        <v>300</v>
      </c>
      <c r="D2536" t="s">
        <v>222</v>
      </c>
      <c r="E2536" t="s">
        <v>223</v>
      </c>
      <c r="F2536" t="s">
        <v>224</v>
      </c>
      <c r="G2536">
        <v>2016</v>
      </c>
      <c r="H2536" s="16">
        <v>42735</v>
      </c>
      <c r="I2536">
        <v>20170928</v>
      </c>
      <c r="J2536">
        <v>0</v>
      </c>
      <c r="K2536" t="s">
        <v>5</v>
      </c>
      <c r="L2536" s="21" t="str">
        <f>IFERROR(VLOOKUP(K2536,ORDEN_ERI!A:C,2,0),0)</f>
        <v>Gastos de ventas</v>
      </c>
      <c r="M2536" s="21">
        <f>IFERROR(VLOOKUP(K2536,ORDEN_ERI!A:C,3,0),0)</f>
        <v>5</v>
      </c>
      <c r="N2536" s="1">
        <v>779307</v>
      </c>
    </row>
    <row r="2537" spans="1:14" x14ac:dyDescent="0.25">
      <c r="A2537">
        <v>890911431</v>
      </c>
      <c r="B2537" t="s">
        <v>378</v>
      </c>
      <c r="D2537" t="s">
        <v>222</v>
      </c>
      <c r="E2537" t="s">
        <v>223</v>
      </c>
      <c r="F2537" t="s">
        <v>339</v>
      </c>
      <c r="G2537">
        <v>2016</v>
      </c>
      <c r="H2537" s="16">
        <v>42735</v>
      </c>
      <c r="I2537">
        <v>20170329</v>
      </c>
      <c r="J2537">
        <v>0</v>
      </c>
      <c r="K2537" t="s">
        <v>5</v>
      </c>
      <c r="L2537" s="21" t="str">
        <f>IFERROR(VLOOKUP(K2537,ORDEN_ERI!A:C,2,0),0)</f>
        <v>Gastos de ventas</v>
      </c>
      <c r="M2537" s="21">
        <f>IFERROR(VLOOKUP(K2537,ORDEN_ERI!A:C,3,0),0)</f>
        <v>5</v>
      </c>
      <c r="N2537" s="1">
        <v>45792588</v>
      </c>
    </row>
    <row r="2538" spans="1:14" x14ac:dyDescent="0.25">
      <c r="A2538">
        <v>900035722</v>
      </c>
      <c r="B2538" t="s">
        <v>298</v>
      </c>
      <c r="D2538" t="s">
        <v>294</v>
      </c>
      <c r="E2538" t="s">
        <v>299</v>
      </c>
      <c r="F2538" t="s">
        <v>224</v>
      </c>
      <c r="G2538">
        <v>2016</v>
      </c>
      <c r="H2538" s="16">
        <v>42735</v>
      </c>
      <c r="I2538">
        <v>20170421</v>
      </c>
      <c r="J2538">
        <v>0</v>
      </c>
      <c r="K2538" t="s">
        <v>5</v>
      </c>
      <c r="L2538" s="21" t="str">
        <f>IFERROR(VLOOKUP(K2538,ORDEN_ERI!A:C,2,0),0)</f>
        <v>Gastos de ventas</v>
      </c>
      <c r="M2538" s="21">
        <f>IFERROR(VLOOKUP(K2538,ORDEN_ERI!A:C,3,0),0)</f>
        <v>5</v>
      </c>
      <c r="N2538" s="1">
        <v>465265</v>
      </c>
    </row>
    <row r="2539" spans="1:14" x14ac:dyDescent="0.25">
      <c r="A2539">
        <v>900192242</v>
      </c>
      <c r="B2539" t="s">
        <v>381</v>
      </c>
      <c r="D2539" t="s">
        <v>222</v>
      </c>
      <c r="E2539" t="s">
        <v>228</v>
      </c>
      <c r="F2539" t="s">
        <v>333</v>
      </c>
      <c r="G2539" t="s">
        <v>402</v>
      </c>
      <c r="H2539" s="16">
        <v>42735</v>
      </c>
      <c r="I2539">
        <v>20170331</v>
      </c>
      <c r="J2539">
        <v>0</v>
      </c>
      <c r="K2539" t="s">
        <v>5</v>
      </c>
      <c r="L2539" s="21" t="str">
        <f>IFERROR(VLOOKUP(K2539,ORDEN_ERI!A:C,2,0),0)</f>
        <v>Gastos de ventas</v>
      </c>
      <c r="M2539" s="21">
        <f>IFERROR(VLOOKUP(K2539,ORDEN_ERI!A:C,3,0),0)</f>
        <v>5</v>
      </c>
      <c r="N2539" s="1">
        <v>988250</v>
      </c>
    </row>
    <row r="2540" spans="1:14" x14ac:dyDescent="0.25">
      <c r="A2540">
        <v>900193192</v>
      </c>
      <c r="B2540" t="s">
        <v>305</v>
      </c>
      <c r="D2540" t="s">
        <v>294</v>
      </c>
      <c r="E2540" t="s">
        <v>228</v>
      </c>
      <c r="F2540" t="s">
        <v>224</v>
      </c>
      <c r="G2540">
        <v>2016</v>
      </c>
      <c r="H2540" s="16">
        <v>42735</v>
      </c>
      <c r="I2540">
        <v>20170517</v>
      </c>
      <c r="J2540">
        <v>0</v>
      </c>
      <c r="K2540" t="s">
        <v>5</v>
      </c>
      <c r="L2540" s="21" t="str">
        <f>IFERROR(VLOOKUP(K2540,ORDEN_ERI!A:C,2,0),0)</f>
        <v>Gastos de ventas</v>
      </c>
      <c r="M2540" s="21">
        <f>IFERROR(VLOOKUP(K2540,ORDEN_ERI!A:C,3,0),0)</f>
        <v>5</v>
      </c>
      <c r="N2540" s="1">
        <v>75390</v>
      </c>
    </row>
    <row r="2541" spans="1:14" x14ac:dyDescent="0.25">
      <c r="A2541">
        <v>900315057</v>
      </c>
      <c r="B2541" t="s">
        <v>385</v>
      </c>
      <c r="D2541" t="s">
        <v>294</v>
      </c>
      <c r="E2541" t="s">
        <v>223</v>
      </c>
      <c r="F2541" t="s">
        <v>358</v>
      </c>
      <c r="G2541">
        <v>2016</v>
      </c>
      <c r="H2541" s="16">
        <v>42735</v>
      </c>
      <c r="I2541">
        <v>20170504</v>
      </c>
      <c r="J2541">
        <v>0</v>
      </c>
      <c r="K2541" t="s">
        <v>5</v>
      </c>
      <c r="L2541" s="21" t="str">
        <f>IFERROR(VLOOKUP(K2541,ORDEN_ERI!A:C,2,0),0)</f>
        <v>Gastos de ventas</v>
      </c>
      <c r="M2541" s="21">
        <f>IFERROR(VLOOKUP(K2541,ORDEN_ERI!A:C,3,0),0)</f>
        <v>5</v>
      </c>
      <c r="N2541" s="1">
        <v>431362</v>
      </c>
    </row>
    <row r="2542" spans="1:14" x14ac:dyDescent="0.25">
      <c r="A2542">
        <v>900378893</v>
      </c>
      <c r="B2542" t="s">
        <v>386</v>
      </c>
      <c r="D2542" t="s">
        <v>230</v>
      </c>
      <c r="E2542" t="s">
        <v>228</v>
      </c>
      <c r="F2542" t="s">
        <v>335</v>
      </c>
      <c r="G2542">
        <v>2016</v>
      </c>
      <c r="H2542" s="16">
        <v>42735</v>
      </c>
      <c r="I2542">
        <v>20170327</v>
      </c>
      <c r="J2542">
        <v>0</v>
      </c>
      <c r="K2542" t="s">
        <v>5</v>
      </c>
      <c r="L2542" s="21" t="str">
        <f>IFERROR(VLOOKUP(K2542,ORDEN_ERI!A:C,2,0),0)</f>
        <v>Gastos de ventas</v>
      </c>
      <c r="M2542" s="21">
        <f>IFERROR(VLOOKUP(K2542,ORDEN_ERI!A:C,3,0),0)</f>
        <v>5</v>
      </c>
      <c r="N2542" s="1">
        <v>8658834</v>
      </c>
    </row>
    <row r="2543" spans="1:14" x14ac:dyDescent="0.25">
      <c r="A2543">
        <v>900413588</v>
      </c>
      <c r="B2543" t="s">
        <v>37</v>
      </c>
      <c r="D2543" t="s">
        <v>294</v>
      </c>
      <c r="E2543" t="s">
        <v>343</v>
      </c>
      <c r="F2543" t="s">
        <v>224</v>
      </c>
      <c r="G2543">
        <v>2016</v>
      </c>
      <c r="H2543" s="16">
        <v>42735</v>
      </c>
      <c r="I2543">
        <v>20170511</v>
      </c>
      <c r="J2543">
        <v>0</v>
      </c>
      <c r="K2543" t="s">
        <v>5</v>
      </c>
      <c r="L2543" s="21" t="str">
        <f>IFERROR(VLOOKUP(K2543,ORDEN_ERI!A:C,2,0),0)</f>
        <v>Gastos de ventas</v>
      </c>
      <c r="M2543" s="21">
        <f>IFERROR(VLOOKUP(K2543,ORDEN_ERI!A:C,3,0),0)</f>
        <v>5</v>
      </c>
      <c r="N2543" s="1">
        <v>68064</v>
      </c>
    </row>
    <row r="2544" spans="1:14" x14ac:dyDescent="0.25">
      <c r="A2544">
        <v>900668954</v>
      </c>
      <c r="B2544" t="s">
        <v>387</v>
      </c>
      <c r="D2544" t="s">
        <v>294</v>
      </c>
      <c r="E2544" t="s">
        <v>228</v>
      </c>
      <c r="F2544" t="s">
        <v>224</v>
      </c>
      <c r="G2544">
        <v>2016</v>
      </c>
      <c r="H2544" s="16">
        <v>42735</v>
      </c>
      <c r="I2544">
        <v>20170428</v>
      </c>
      <c r="J2544">
        <v>0</v>
      </c>
      <c r="K2544" t="s">
        <v>5</v>
      </c>
      <c r="L2544" s="21" t="str">
        <f>IFERROR(VLOOKUP(K2544,ORDEN_ERI!A:C,2,0),0)</f>
        <v>Gastos de ventas</v>
      </c>
      <c r="M2544" s="21">
        <f>IFERROR(VLOOKUP(K2544,ORDEN_ERI!A:C,3,0),0)</f>
        <v>5</v>
      </c>
      <c r="N2544" s="1">
        <v>852</v>
      </c>
    </row>
    <row r="2545" spans="1:14" x14ac:dyDescent="0.25">
      <c r="A2545">
        <v>800014246</v>
      </c>
      <c r="B2545" t="s">
        <v>332</v>
      </c>
      <c r="D2545" t="s">
        <v>291</v>
      </c>
      <c r="E2545" t="s">
        <v>223</v>
      </c>
      <c r="F2545" t="s">
        <v>333</v>
      </c>
      <c r="G2545">
        <v>2016</v>
      </c>
      <c r="H2545" s="16">
        <v>42735</v>
      </c>
      <c r="I2545">
        <v>20170518</v>
      </c>
      <c r="J2545">
        <v>0</v>
      </c>
      <c r="K2545" t="s">
        <v>6</v>
      </c>
      <c r="L2545" s="21" t="str">
        <f>IFERROR(VLOOKUP(K2545,ORDEN_ERI!A:C,2,0),0)</f>
        <v>Gastos de administración</v>
      </c>
      <c r="M2545" s="21">
        <f>IFERROR(VLOOKUP(K2545,ORDEN_ERI!A:C,3,0),0)</f>
        <v>4</v>
      </c>
      <c r="N2545" s="1">
        <v>5809870</v>
      </c>
    </row>
    <row r="2546" spans="1:14" x14ac:dyDescent="0.25">
      <c r="A2546">
        <v>800028455</v>
      </c>
      <c r="B2546" t="s">
        <v>0</v>
      </c>
      <c r="D2546" t="s">
        <v>291</v>
      </c>
      <c r="E2546" t="s">
        <v>228</v>
      </c>
      <c r="F2546" t="s">
        <v>224</v>
      </c>
      <c r="G2546">
        <v>2016</v>
      </c>
      <c r="H2546" s="16">
        <v>42735</v>
      </c>
      <c r="I2546">
        <v>20170503</v>
      </c>
      <c r="J2546">
        <v>0</v>
      </c>
      <c r="K2546" t="s">
        <v>6</v>
      </c>
      <c r="L2546" s="21" t="str">
        <f>IFERROR(VLOOKUP(K2546,ORDEN_ERI!A:C,2,0),0)</f>
        <v>Gastos de administración</v>
      </c>
      <c r="M2546" s="21">
        <f>IFERROR(VLOOKUP(K2546,ORDEN_ERI!A:C,3,0),0)</f>
        <v>4</v>
      </c>
      <c r="N2546" s="1">
        <v>615515</v>
      </c>
    </row>
    <row r="2547" spans="1:14" x14ac:dyDescent="0.25">
      <c r="A2547">
        <v>800093117</v>
      </c>
      <c r="B2547" t="s">
        <v>334</v>
      </c>
      <c r="D2547" t="s">
        <v>222</v>
      </c>
      <c r="E2547" t="s">
        <v>223</v>
      </c>
      <c r="F2547" t="s">
        <v>335</v>
      </c>
      <c r="G2547">
        <v>2016</v>
      </c>
      <c r="H2547" s="16">
        <v>42735</v>
      </c>
      <c r="I2547">
        <v>20170328</v>
      </c>
      <c r="J2547">
        <v>0</v>
      </c>
      <c r="K2547" t="s">
        <v>6</v>
      </c>
      <c r="L2547" s="21" t="str">
        <f>IFERROR(VLOOKUP(K2547,ORDEN_ERI!A:C,2,0),0)</f>
        <v>Gastos de administración</v>
      </c>
      <c r="M2547" s="21">
        <f>IFERROR(VLOOKUP(K2547,ORDEN_ERI!A:C,3,0),0)</f>
        <v>4</v>
      </c>
      <c r="N2547" s="1">
        <v>38004272</v>
      </c>
    </row>
    <row r="2548" spans="1:14" x14ac:dyDescent="0.25">
      <c r="A2548">
        <v>800094968</v>
      </c>
      <c r="B2548" t="s">
        <v>336</v>
      </c>
      <c r="D2548" t="s">
        <v>222</v>
      </c>
      <c r="E2548" t="s">
        <v>337</v>
      </c>
      <c r="F2548" t="s">
        <v>335</v>
      </c>
      <c r="G2548">
        <v>2016</v>
      </c>
      <c r="H2548" s="16">
        <v>42735</v>
      </c>
      <c r="I2548">
        <v>20170403</v>
      </c>
      <c r="J2548">
        <v>0</v>
      </c>
      <c r="K2548" t="s">
        <v>6</v>
      </c>
      <c r="L2548" s="21" t="str">
        <f>IFERROR(VLOOKUP(K2548,ORDEN_ERI!A:C,2,0),0)</f>
        <v>Gastos de administración</v>
      </c>
      <c r="M2548" s="21">
        <f>IFERROR(VLOOKUP(K2548,ORDEN_ERI!A:C,3,0),0)</f>
        <v>4</v>
      </c>
      <c r="N2548" s="1">
        <v>9734673</v>
      </c>
    </row>
    <row r="2549" spans="1:14" x14ac:dyDescent="0.25">
      <c r="A2549">
        <v>800140959</v>
      </c>
      <c r="B2549" t="s">
        <v>340</v>
      </c>
      <c r="D2549" t="s">
        <v>291</v>
      </c>
      <c r="E2549" t="s">
        <v>228</v>
      </c>
      <c r="F2549" t="s">
        <v>339</v>
      </c>
      <c r="G2549">
        <v>2016</v>
      </c>
      <c r="H2549" s="16">
        <v>42735</v>
      </c>
      <c r="I2549">
        <v>20170503</v>
      </c>
      <c r="J2549">
        <v>0</v>
      </c>
      <c r="K2549" t="s">
        <v>6</v>
      </c>
      <c r="L2549" s="21" t="str">
        <f>IFERROR(VLOOKUP(K2549,ORDEN_ERI!A:C,2,0),0)</f>
        <v>Gastos de administración</v>
      </c>
      <c r="M2549" s="21">
        <f>IFERROR(VLOOKUP(K2549,ORDEN_ERI!A:C,3,0),0)</f>
        <v>4</v>
      </c>
      <c r="N2549" s="1">
        <v>3538447</v>
      </c>
    </row>
    <row r="2550" spans="1:14" x14ac:dyDescent="0.25">
      <c r="A2550">
        <v>800173155</v>
      </c>
      <c r="B2550" t="s">
        <v>341</v>
      </c>
      <c r="D2550" t="s">
        <v>222</v>
      </c>
      <c r="E2550" t="s">
        <v>228</v>
      </c>
      <c r="F2550" t="s">
        <v>335</v>
      </c>
      <c r="G2550">
        <v>2016</v>
      </c>
      <c r="H2550" s="16">
        <v>42735</v>
      </c>
      <c r="I2550">
        <v>20170403</v>
      </c>
      <c r="J2550">
        <v>0</v>
      </c>
      <c r="K2550" t="s">
        <v>6</v>
      </c>
      <c r="L2550" s="21" t="str">
        <f>IFERROR(VLOOKUP(K2550,ORDEN_ERI!A:C,2,0),0)</f>
        <v>Gastos de administración</v>
      </c>
      <c r="M2550" s="21">
        <f>IFERROR(VLOOKUP(K2550,ORDEN_ERI!A:C,3,0),0)</f>
        <v>4</v>
      </c>
      <c r="N2550" s="1">
        <v>18940740</v>
      </c>
    </row>
    <row r="2551" spans="1:14" x14ac:dyDescent="0.25">
      <c r="A2551">
        <v>800182330</v>
      </c>
      <c r="B2551" t="s">
        <v>342</v>
      </c>
      <c r="D2551" t="s">
        <v>291</v>
      </c>
      <c r="E2551" t="s">
        <v>343</v>
      </c>
      <c r="F2551" t="s">
        <v>333</v>
      </c>
      <c r="G2551">
        <v>2016</v>
      </c>
      <c r="H2551" s="16">
        <v>42735</v>
      </c>
      <c r="I2551">
        <v>20170424</v>
      </c>
      <c r="J2551">
        <v>0</v>
      </c>
      <c r="K2551" t="s">
        <v>6</v>
      </c>
      <c r="L2551" s="21" t="str">
        <f>IFERROR(VLOOKUP(K2551,ORDEN_ERI!A:C,2,0),0)</f>
        <v>Gastos de administración</v>
      </c>
      <c r="M2551" s="21">
        <f>IFERROR(VLOOKUP(K2551,ORDEN_ERI!A:C,3,0),0)</f>
        <v>4</v>
      </c>
      <c r="N2551" s="1">
        <v>15421472</v>
      </c>
    </row>
    <row r="2552" spans="1:14" x14ac:dyDescent="0.25">
      <c r="A2552">
        <v>800185295</v>
      </c>
      <c r="B2552" t="s">
        <v>344</v>
      </c>
      <c r="D2552" t="s">
        <v>222</v>
      </c>
      <c r="E2552" t="s">
        <v>228</v>
      </c>
      <c r="F2552" t="s">
        <v>335</v>
      </c>
      <c r="G2552">
        <v>2016</v>
      </c>
      <c r="H2552" s="16">
        <v>42735</v>
      </c>
      <c r="I2552">
        <v>20170407</v>
      </c>
      <c r="J2552">
        <v>0</v>
      </c>
      <c r="K2552" t="s">
        <v>6</v>
      </c>
      <c r="L2552" s="21" t="str">
        <f>IFERROR(VLOOKUP(K2552,ORDEN_ERI!A:C,2,0),0)</f>
        <v>Gastos de administración</v>
      </c>
      <c r="M2552" s="21">
        <f>IFERROR(VLOOKUP(K2552,ORDEN_ERI!A:C,3,0),0)</f>
        <v>4</v>
      </c>
      <c r="N2552" s="1">
        <v>40245938</v>
      </c>
    </row>
    <row r="2553" spans="1:14" x14ac:dyDescent="0.25">
      <c r="A2553">
        <v>800200598</v>
      </c>
      <c r="B2553" t="s">
        <v>345</v>
      </c>
      <c r="D2553" t="s">
        <v>230</v>
      </c>
      <c r="E2553" t="s">
        <v>228</v>
      </c>
      <c r="F2553" t="s">
        <v>335</v>
      </c>
      <c r="G2553">
        <v>2016</v>
      </c>
      <c r="H2553" s="16">
        <v>42735</v>
      </c>
      <c r="I2553">
        <v>20170509</v>
      </c>
      <c r="J2553">
        <v>0</v>
      </c>
      <c r="K2553" t="s">
        <v>6</v>
      </c>
      <c r="L2553" s="21" t="str">
        <f>IFERROR(VLOOKUP(K2553,ORDEN_ERI!A:C,2,0),0)</f>
        <v>Gastos de administración</v>
      </c>
      <c r="M2553" s="21">
        <f>IFERROR(VLOOKUP(K2553,ORDEN_ERI!A:C,3,0),0)</f>
        <v>4</v>
      </c>
      <c r="N2553" s="1">
        <v>19372302</v>
      </c>
    </row>
    <row r="2554" spans="1:14" x14ac:dyDescent="0.25">
      <c r="A2554">
        <v>800208146</v>
      </c>
      <c r="B2554" t="s">
        <v>346</v>
      </c>
      <c r="D2554" t="s">
        <v>294</v>
      </c>
      <c r="E2554" t="s">
        <v>228</v>
      </c>
      <c r="F2554" t="s">
        <v>347</v>
      </c>
      <c r="G2554">
        <v>2016</v>
      </c>
      <c r="H2554" s="16">
        <v>42735</v>
      </c>
      <c r="I2554">
        <v>20170428</v>
      </c>
      <c r="J2554">
        <v>0</v>
      </c>
      <c r="K2554" t="s">
        <v>6</v>
      </c>
      <c r="L2554" s="21" t="str">
        <f>IFERROR(VLOOKUP(K2554,ORDEN_ERI!A:C,2,0),0)</f>
        <v>Gastos de administración</v>
      </c>
      <c r="M2554" s="21">
        <f>IFERROR(VLOOKUP(K2554,ORDEN_ERI!A:C,3,0),0)</f>
        <v>4</v>
      </c>
      <c r="N2554" s="1">
        <v>9530155</v>
      </c>
    </row>
    <row r="2555" spans="1:14" x14ac:dyDescent="0.25">
      <c r="A2555">
        <v>800233881</v>
      </c>
      <c r="B2555" t="s">
        <v>161</v>
      </c>
      <c r="D2555" t="s">
        <v>222</v>
      </c>
      <c r="E2555" t="s">
        <v>223</v>
      </c>
      <c r="F2555" t="s">
        <v>333</v>
      </c>
      <c r="G2555">
        <v>2016</v>
      </c>
      <c r="H2555" s="16">
        <v>42735</v>
      </c>
      <c r="I2555">
        <v>20170406</v>
      </c>
      <c r="J2555">
        <v>0</v>
      </c>
      <c r="K2555" t="s">
        <v>6</v>
      </c>
      <c r="L2555" s="21" t="str">
        <f>IFERROR(VLOOKUP(K2555,ORDEN_ERI!A:C,2,0),0)</f>
        <v>Gastos de administración</v>
      </c>
      <c r="M2555" s="21">
        <f>IFERROR(VLOOKUP(K2555,ORDEN_ERI!A:C,3,0),0)</f>
        <v>4</v>
      </c>
      <c r="N2555" s="1">
        <v>15195504</v>
      </c>
    </row>
    <row r="2556" spans="1:14" x14ac:dyDescent="0.25">
      <c r="A2556">
        <v>800240724</v>
      </c>
      <c r="B2556" t="s">
        <v>348</v>
      </c>
      <c r="D2556" t="s">
        <v>230</v>
      </c>
      <c r="E2556" t="s">
        <v>228</v>
      </c>
      <c r="F2556" t="s">
        <v>335</v>
      </c>
      <c r="G2556">
        <v>2016</v>
      </c>
      <c r="H2556" s="16">
        <v>42735</v>
      </c>
      <c r="I2556">
        <v>20170330</v>
      </c>
      <c r="J2556">
        <v>0</v>
      </c>
      <c r="K2556" t="s">
        <v>6</v>
      </c>
      <c r="L2556" s="21" t="str">
        <f>IFERROR(VLOOKUP(K2556,ORDEN_ERI!A:C,2,0),0)</f>
        <v>Gastos de administración</v>
      </c>
      <c r="M2556" s="21">
        <f>IFERROR(VLOOKUP(K2556,ORDEN_ERI!A:C,3,0),0)</f>
        <v>4</v>
      </c>
      <c r="N2556" s="1">
        <v>6632362</v>
      </c>
    </row>
    <row r="2557" spans="1:14" x14ac:dyDescent="0.25">
      <c r="A2557">
        <v>811032292</v>
      </c>
      <c r="B2557" t="s">
        <v>349</v>
      </c>
      <c r="D2557" t="s">
        <v>222</v>
      </c>
      <c r="E2557" t="s">
        <v>223</v>
      </c>
      <c r="F2557" t="s">
        <v>335</v>
      </c>
      <c r="G2557">
        <v>2016</v>
      </c>
      <c r="H2557" s="16">
        <v>42735</v>
      </c>
      <c r="I2557">
        <v>20170404</v>
      </c>
      <c r="J2557">
        <v>0</v>
      </c>
      <c r="K2557" t="s">
        <v>6</v>
      </c>
      <c r="L2557" s="21" t="str">
        <f>IFERROR(VLOOKUP(K2557,ORDEN_ERI!A:C,2,0),0)</f>
        <v>Gastos de administración</v>
      </c>
      <c r="M2557" s="21">
        <f>IFERROR(VLOOKUP(K2557,ORDEN_ERI!A:C,3,0),0)</f>
        <v>4</v>
      </c>
      <c r="N2557" s="1">
        <v>9916731</v>
      </c>
    </row>
    <row r="2558" spans="1:14" x14ac:dyDescent="0.25">
      <c r="A2558">
        <v>830023542</v>
      </c>
      <c r="B2558" t="s">
        <v>146</v>
      </c>
      <c r="D2558" t="s">
        <v>230</v>
      </c>
      <c r="E2558" t="s">
        <v>223</v>
      </c>
      <c r="F2558" t="s">
        <v>339</v>
      </c>
      <c r="G2558">
        <v>2016</v>
      </c>
      <c r="H2558" s="16">
        <v>42735</v>
      </c>
      <c r="I2558">
        <v>20170328</v>
      </c>
      <c r="J2558">
        <v>0</v>
      </c>
      <c r="K2558" t="s">
        <v>6</v>
      </c>
      <c r="L2558" s="21" t="str">
        <f>IFERROR(VLOOKUP(K2558,ORDEN_ERI!A:C,2,0),0)</f>
        <v>Gastos de administración</v>
      </c>
      <c r="M2558" s="21">
        <f>IFERROR(VLOOKUP(K2558,ORDEN_ERI!A:C,3,0),0)</f>
        <v>4</v>
      </c>
      <c r="N2558" s="1">
        <v>3997778</v>
      </c>
    </row>
    <row r="2559" spans="1:14" x14ac:dyDescent="0.25">
      <c r="A2559">
        <v>830058272</v>
      </c>
      <c r="B2559" t="s">
        <v>352</v>
      </c>
      <c r="D2559" t="s">
        <v>222</v>
      </c>
      <c r="E2559" t="s">
        <v>228</v>
      </c>
      <c r="F2559" t="s">
        <v>353</v>
      </c>
      <c r="G2559">
        <v>2016</v>
      </c>
      <c r="H2559" s="16">
        <v>42735</v>
      </c>
      <c r="I2559">
        <v>20170405</v>
      </c>
      <c r="J2559">
        <v>0</v>
      </c>
      <c r="K2559" t="s">
        <v>6</v>
      </c>
      <c r="L2559" s="21" t="str">
        <f>IFERROR(VLOOKUP(K2559,ORDEN_ERI!A:C,2,0),0)</f>
        <v>Gastos de administración</v>
      </c>
      <c r="M2559" s="21">
        <f>IFERROR(VLOOKUP(K2559,ORDEN_ERI!A:C,3,0),0)</f>
        <v>4</v>
      </c>
      <c r="N2559" s="1">
        <v>10739463</v>
      </c>
    </row>
    <row r="2560" spans="1:14" x14ac:dyDescent="0.25">
      <c r="A2560">
        <v>830094920</v>
      </c>
      <c r="B2560" t="s">
        <v>350</v>
      </c>
      <c r="D2560" t="s">
        <v>222</v>
      </c>
      <c r="E2560" t="s">
        <v>351</v>
      </c>
      <c r="F2560" t="s">
        <v>339</v>
      </c>
      <c r="G2560">
        <v>2016</v>
      </c>
      <c r="H2560" s="16">
        <v>42735</v>
      </c>
      <c r="I2560">
        <v>20171004</v>
      </c>
      <c r="J2560">
        <v>0</v>
      </c>
      <c r="K2560" t="s">
        <v>6</v>
      </c>
      <c r="L2560" s="21" t="str">
        <f>IFERROR(VLOOKUP(K2560,ORDEN_ERI!A:C,2,0),0)</f>
        <v>Gastos de administración</v>
      </c>
      <c r="M2560" s="21">
        <f>IFERROR(VLOOKUP(K2560,ORDEN_ERI!A:C,3,0),0)</f>
        <v>4</v>
      </c>
      <c r="N2560" s="1">
        <v>39452348</v>
      </c>
    </row>
    <row r="2561" spans="1:14" x14ac:dyDescent="0.25">
      <c r="A2561">
        <v>830097620</v>
      </c>
      <c r="B2561" t="s">
        <v>290</v>
      </c>
      <c r="D2561" t="s">
        <v>291</v>
      </c>
      <c r="E2561" t="s">
        <v>228</v>
      </c>
      <c r="F2561" t="s">
        <v>224</v>
      </c>
      <c r="G2561">
        <v>2016</v>
      </c>
      <c r="H2561" s="16">
        <v>42735</v>
      </c>
      <c r="I2561">
        <v>20170420</v>
      </c>
      <c r="J2561">
        <v>0</v>
      </c>
      <c r="K2561" t="s">
        <v>6</v>
      </c>
      <c r="L2561" s="21" t="str">
        <f>IFERROR(VLOOKUP(K2561,ORDEN_ERI!A:C,2,0),0)</f>
        <v>Gastos de administración</v>
      </c>
      <c r="M2561" s="21">
        <f>IFERROR(VLOOKUP(K2561,ORDEN_ERI!A:C,3,0),0)</f>
        <v>4</v>
      </c>
      <c r="N2561" s="1">
        <v>5596439</v>
      </c>
    </row>
    <row r="2562" spans="1:14" x14ac:dyDescent="0.25">
      <c r="A2562">
        <v>830116629</v>
      </c>
      <c r="B2562" t="s">
        <v>354</v>
      </c>
      <c r="D2562" t="s">
        <v>291</v>
      </c>
      <c r="E2562" t="s">
        <v>228</v>
      </c>
      <c r="F2562" t="s">
        <v>355</v>
      </c>
      <c r="G2562">
        <v>2016</v>
      </c>
      <c r="H2562" s="16">
        <v>42735</v>
      </c>
      <c r="I2562">
        <v>20170424</v>
      </c>
      <c r="J2562">
        <v>0</v>
      </c>
      <c r="K2562" t="s">
        <v>6</v>
      </c>
      <c r="L2562" s="21" t="str">
        <f>IFERROR(VLOOKUP(K2562,ORDEN_ERI!A:C,2,0),0)</f>
        <v>Gastos de administración</v>
      </c>
      <c r="M2562" s="21">
        <f>IFERROR(VLOOKUP(K2562,ORDEN_ERI!A:C,3,0),0)</f>
        <v>4</v>
      </c>
      <c r="N2562" s="1">
        <v>616380</v>
      </c>
    </row>
    <row r="2563" spans="1:14" x14ac:dyDescent="0.25">
      <c r="A2563">
        <v>830124992</v>
      </c>
      <c r="B2563" t="s">
        <v>357</v>
      </c>
      <c r="D2563" t="s">
        <v>222</v>
      </c>
      <c r="E2563" t="s">
        <v>228</v>
      </c>
      <c r="F2563" t="s">
        <v>358</v>
      </c>
      <c r="G2563">
        <v>2016</v>
      </c>
      <c r="H2563" s="16">
        <v>42735</v>
      </c>
      <c r="I2563">
        <v>20170406</v>
      </c>
      <c r="J2563">
        <v>0</v>
      </c>
      <c r="K2563" t="s">
        <v>6</v>
      </c>
      <c r="L2563" s="21" t="str">
        <f>IFERROR(VLOOKUP(K2563,ORDEN_ERI!A:C,2,0),0)</f>
        <v>Gastos de administración</v>
      </c>
      <c r="M2563" s="21">
        <f>IFERROR(VLOOKUP(K2563,ORDEN_ERI!A:C,3,0),0)</f>
        <v>4</v>
      </c>
      <c r="N2563" s="1">
        <v>722345</v>
      </c>
    </row>
    <row r="2564" spans="1:14" x14ac:dyDescent="0.25">
      <c r="A2564">
        <v>860000656</v>
      </c>
      <c r="B2564" t="s">
        <v>221</v>
      </c>
      <c r="D2564" t="s">
        <v>222</v>
      </c>
      <c r="E2564" t="s">
        <v>223</v>
      </c>
      <c r="F2564" t="s">
        <v>224</v>
      </c>
      <c r="G2564">
        <v>2016</v>
      </c>
      <c r="H2564" s="16">
        <v>42735</v>
      </c>
      <c r="I2564">
        <v>20170401</v>
      </c>
      <c r="J2564">
        <v>0</v>
      </c>
      <c r="K2564" t="s">
        <v>6</v>
      </c>
      <c r="L2564" s="21" t="str">
        <f>IFERROR(VLOOKUP(K2564,ORDEN_ERI!A:C,2,0),0)</f>
        <v>Gastos de administración</v>
      </c>
      <c r="M2564" s="21">
        <f>IFERROR(VLOOKUP(K2564,ORDEN_ERI!A:C,3,0),0)</f>
        <v>4</v>
      </c>
      <c r="N2564" s="1">
        <v>31189990</v>
      </c>
    </row>
    <row r="2565" spans="1:14" x14ac:dyDescent="0.25">
      <c r="A2565">
        <v>860001986</v>
      </c>
      <c r="B2565" t="s">
        <v>293</v>
      </c>
      <c r="D2565" t="s">
        <v>294</v>
      </c>
      <c r="E2565" t="s">
        <v>228</v>
      </c>
      <c r="F2565" t="s">
        <v>224</v>
      </c>
      <c r="G2565">
        <v>2016</v>
      </c>
      <c r="H2565" s="16">
        <v>42735</v>
      </c>
      <c r="I2565">
        <v>20170510</v>
      </c>
      <c r="J2565">
        <v>0</v>
      </c>
      <c r="K2565" t="s">
        <v>6</v>
      </c>
      <c r="L2565" s="21" t="str">
        <f>IFERROR(VLOOKUP(K2565,ORDEN_ERI!A:C,2,0),0)</f>
        <v>Gastos de administración</v>
      </c>
      <c r="M2565" s="21">
        <f>IFERROR(VLOOKUP(K2565,ORDEN_ERI!A:C,3,0),0)</f>
        <v>4</v>
      </c>
      <c r="N2565" s="1">
        <v>31418058</v>
      </c>
    </row>
    <row r="2566" spans="1:14" x14ac:dyDescent="0.25">
      <c r="A2566">
        <v>860002837</v>
      </c>
      <c r="B2566" t="s">
        <v>227</v>
      </c>
      <c r="D2566" t="s">
        <v>222</v>
      </c>
      <c r="E2566" t="s">
        <v>228</v>
      </c>
      <c r="F2566" t="s">
        <v>224</v>
      </c>
      <c r="G2566">
        <v>2016</v>
      </c>
      <c r="H2566" s="16">
        <v>42735</v>
      </c>
      <c r="I2566">
        <v>20170330</v>
      </c>
      <c r="J2566">
        <v>0</v>
      </c>
      <c r="K2566" t="s">
        <v>6</v>
      </c>
      <c r="L2566" s="21" t="str">
        <f>IFERROR(VLOOKUP(K2566,ORDEN_ERI!A:C,2,0),0)</f>
        <v>Gastos de administración</v>
      </c>
      <c r="M2566" s="21">
        <f>IFERROR(VLOOKUP(K2566,ORDEN_ERI!A:C,3,0),0)</f>
        <v>4</v>
      </c>
      <c r="N2566" s="1">
        <v>17211510</v>
      </c>
    </row>
    <row r="2567" spans="1:14" x14ac:dyDescent="0.25">
      <c r="A2567">
        <v>860009250</v>
      </c>
      <c r="B2567" t="s">
        <v>362</v>
      </c>
      <c r="D2567" t="s">
        <v>294</v>
      </c>
      <c r="E2567" t="s">
        <v>228</v>
      </c>
      <c r="F2567" t="s">
        <v>224</v>
      </c>
      <c r="G2567">
        <v>2016</v>
      </c>
      <c r="H2567" s="16">
        <v>42735</v>
      </c>
      <c r="I2567">
        <v>20170502</v>
      </c>
      <c r="J2567">
        <v>0</v>
      </c>
      <c r="K2567" t="s">
        <v>6</v>
      </c>
      <c r="L2567" s="21" t="str">
        <f>IFERROR(VLOOKUP(K2567,ORDEN_ERI!A:C,2,0),0)</f>
        <v>Gastos de administración</v>
      </c>
      <c r="M2567" s="21">
        <f>IFERROR(VLOOKUP(K2567,ORDEN_ERI!A:C,3,0),0)</f>
        <v>4</v>
      </c>
      <c r="N2567" s="1">
        <v>3581051</v>
      </c>
    </row>
    <row r="2568" spans="1:14" x14ac:dyDescent="0.25">
      <c r="A2568">
        <v>860014285</v>
      </c>
      <c r="B2568" t="s">
        <v>356</v>
      </c>
      <c r="D2568" t="s">
        <v>294</v>
      </c>
      <c r="E2568" t="s">
        <v>228</v>
      </c>
      <c r="F2568" t="s">
        <v>224</v>
      </c>
      <c r="G2568">
        <v>2016</v>
      </c>
      <c r="H2568" s="16">
        <v>42735</v>
      </c>
      <c r="I2568">
        <v>20170510</v>
      </c>
      <c r="J2568">
        <v>0</v>
      </c>
      <c r="K2568" t="s">
        <v>6</v>
      </c>
      <c r="L2568" s="21" t="str">
        <f>IFERROR(VLOOKUP(K2568,ORDEN_ERI!A:C,2,0),0)</f>
        <v>Gastos de administración</v>
      </c>
      <c r="M2568" s="21">
        <f>IFERROR(VLOOKUP(K2568,ORDEN_ERI!A:C,3,0),0)</f>
        <v>4</v>
      </c>
      <c r="N2568" s="1">
        <v>306586</v>
      </c>
    </row>
    <row r="2569" spans="1:14" x14ac:dyDescent="0.25">
      <c r="A2569">
        <v>860031361</v>
      </c>
      <c r="B2569" t="s">
        <v>297</v>
      </c>
      <c r="D2569" t="s">
        <v>222</v>
      </c>
      <c r="E2569" t="s">
        <v>228</v>
      </c>
      <c r="F2569" t="s">
        <v>224</v>
      </c>
      <c r="G2569">
        <v>2016</v>
      </c>
      <c r="H2569" s="16">
        <v>42735</v>
      </c>
      <c r="I2569">
        <v>20170405</v>
      </c>
      <c r="J2569">
        <v>0</v>
      </c>
      <c r="K2569" t="s">
        <v>6</v>
      </c>
      <c r="L2569" s="21" t="str">
        <f>IFERROR(VLOOKUP(K2569,ORDEN_ERI!A:C,2,0),0)</f>
        <v>Gastos de administración</v>
      </c>
      <c r="M2569" s="21">
        <f>IFERROR(VLOOKUP(K2569,ORDEN_ERI!A:C,3,0),0)</f>
        <v>4</v>
      </c>
      <c r="N2569" s="1">
        <v>11475232</v>
      </c>
    </row>
    <row r="2570" spans="1:14" x14ac:dyDescent="0.25">
      <c r="A2570">
        <v>860035996</v>
      </c>
      <c r="B2570" t="s">
        <v>229</v>
      </c>
      <c r="D2570" t="s">
        <v>222</v>
      </c>
      <c r="E2570" t="s">
        <v>228</v>
      </c>
      <c r="F2570" t="s">
        <v>224</v>
      </c>
      <c r="G2570">
        <v>2016</v>
      </c>
      <c r="H2570" s="16">
        <v>42735</v>
      </c>
      <c r="I2570">
        <v>20170407</v>
      </c>
      <c r="J2570">
        <v>0</v>
      </c>
      <c r="K2570" t="s">
        <v>6</v>
      </c>
      <c r="L2570" s="21" t="str">
        <f>IFERROR(VLOOKUP(K2570,ORDEN_ERI!A:C,2,0),0)</f>
        <v>Gastos de administración</v>
      </c>
      <c r="M2570" s="21">
        <f>IFERROR(VLOOKUP(K2570,ORDEN_ERI!A:C,3,0),0)</f>
        <v>4</v>
      </c>
      <c r="N2570" s="1">
        <v>10353960</v>
      </c>
    </row>
    <row r="2571" spans="1:14" x14ac:dyDescent="0.25">
      <c r="A2571">
        <v>860058070</v>
      </c>
      <c r="B2571" t="s">
        <v>364</v>
      </c>
      <c r="D2571" t="s">
        <v>222</v>
      </c>
      <c r="E2571" t="s">
        <v>228</v>
      </c>
      <c r="F2571" t="s">
        <v>335</v>
      </c>
      <c r="G2571">
        <v>2016</v>
      </c>
      <c r="H2571" s="16">
        <v>42735</v>
      </c>
      <c r="I2571">
        <v>20170404</v>
      </c>
      <c r="J2571">
        <v>0</v>
      </c>
      <c r="K2571" t="s">
        <v>6</v>
      </c>
      <c r="L2571" s="21" t="str">
        <f>IFERROR(VLOOKUP(K2571,ORDEN_ERI!A:C,2,0),0)</f>
        <v>Gastos de administración</v>
      </c>
      <c r="M2571" s="21">
        <f>IFERROR(VLOOKUP(K2571,ORDEN_ERI!A:C,3,0),0)</f>
        <v>4</v>
      </c>
      <c r="N2571" s="1">
        <v>39151845</v>
      </c>
    </row>
    <row r="2572" spans="1:14" x14ac:dyDescent="0.25">
      <c r="A2572">
        <v>860059851</v>
      </c>
      <c r="B2572" t="s">
        <v>365</v>
      </c>
      <c r="D2572" t="s">
        <v>222</v>
      </c>
      <c r="E2572" t="s">
        <v>228</v>
      </c>
      <c r="F2572" t="s">
        <v>224</v>
      </c>
      <c r="G2572">
        <v>2016</v>
      </c>
      <c r="H2572" s="16">
        <v>42735</v>
      </c>
      <c r="I2572">
        <v>20170403</v>
      </c>
      <c r="J2572">
        <v>0</v>
      </c>
      <c r="K2572" t="s">
        <v>6</v>
      </c>
      <c r="L2572" s="21" t="str">
        <f>IFERROR(VLOOKUP(K2572,ORDEN_ERI!A:C,2,0),0)</f>
        <v>Gastos de administración</v>
      </c>
      <c r="M2572" s="21">
        <f>IFERROR(VLOOKUP(K2572,ORDEN_ERI!A:C,3,0),0)</f>
        <v>4</v>
      </c>
      <c r="N2572" s="1">
        <v>10383270</v>
      </c>
    </row>
    <row r="2573" spans="1:14" x14ac:dyDescent="0.25">
      <c r="A2573">
        <v>860067697</v>
      </c>
      <c r="B2573" t="s">
        <v>359</v>
      </c>
      <c r="D2573" t="s">
        <v>294</v>
      </c>
      <c r="E2573" t="s">
        <v>228</v>
      </c>
      <c r="F2573" t="s">
        <v>360</v>
      </c>
      <c r="G2573">
        <v>2016</v>
      </c>
      <c r="H2573" s="16">
        <v>42735</v>
      </c>
      <c r="I2573">
        <v>20170515</v>
      </c>
      <c r="J2573">
        <v>0</v>
      </c>
      <c r="K2573" t="s">
        <v>6</v>
      </c>
      <c r="L2573" s="21" t="str">
        <f>IFERROR(VLOOKUP(K2573,ORDEN_ERI!A:C,2,0),0)</f>
        <v>Gastos de administración</v>
      </c>
      <c r="M2573" s="21">
        <f>IFERROR(VLOOKUP(K2573,ORDEN_ERI!A:C,3,0),0)</f>
        <v>4</v>
      </c>
      <c r="N2573" s="1">
        <v>6816258</v>
      </c>
    </row>
    <row r="2574" spans="1:14" x14ac:dyDescent="0.25">
      <c r="A2574">
        <v>860077099</v>
      </c>
      <c r="B2574" t="s">
        <v>371</v>
      </c>
      <c r="D2574" t="s">
        <v>291</v>
      </c>
      <c r="E2574" t="s">
        <v>228</v>
      </c>
      <c r="F2574" t="s">
        <v>224</v>
      </c>
      <c r="G2574">
        <v>2016</v>
      </c>
      <c r="H2574" s="16">
        <v>42735</v>
      </c>
      <c r="I2574">
        <v>20170515</v>
      </c>
      <c r="J2574">
        <v>0</v>
      </c>
      <c r="K2574" t="s">
        <v>6</v>
      </c>
      <c r="L2574" s="21" t="str">
        <f>IFERROR(VLOOKUP(K2574,ORDEN_ERI!A:C,2,0),0)</f>
        <v>Gastos de administración</v>
      </c>
      <c r="M2574" s="21">
        <f>IFERROR(VLOOKUP(K2574,ORDEN_ERI!A:C,3,0),0)</f>
        <v>4</v>
      </c>
      <c r="N2574" s="1">
        <v>3962920</v>
      </c>
    </row>
    <row r="2575" spans="1:14" x14ac:dyDescent="0.25">
      <c r="A2575">
        <v>860078977</v>
      </c>
      <c r="B2575" t="s">
        <v>144</v>
      </c>
      <c r="D2575" t="s">
        <v>291</v>
      </c>
      <c r="E2575" t="s">
        <v>228</v>
      </c>
      <c r="F2575" t="s">
        <v>339</v>
      </c>
      <c r="G2575">
        <v>2016</v>
      </c>
      <c r="H2575" s="16">
        <v>42735</v>
      </c>
      <c r="I2575">
        <v>20170512</v>
      </c>
      <c r="J2575">
        <v>0</v>
      </c>
      <c r="K2575" t="s">
        <v>6</v>
      </c>
      <c r="L2575" s="21" t="str">
        <f>IFERROR(VLOOKUP(K2575,ORDEN_ERI!A:C,2,0),0)</f>
        <v>Gastos de administración</v>
      </c>
      <c r="M2575" s="21">
        <f>IFERROR(VLOOKUP(K2575,ORDEN_ERI!A:C,3,0),0)</f>
        <v>4</v>
      </c>
      <c r="N2575" s="1">
        <v>64621</v>
      </c>
    </row>
    <row r="2576" spans="1:14" x14ac:dyDescent="0.25">
      <c r="A2576">
        <v>860354402</v>
      </c>
      <c r="B2576" t="s">
        <v>295</v>
      </c>
      <c r="D2576" t="s">
        <v>291</v>
      </c>
      <c r="E2576" t="s">
        <v>228</v>
      </c>
      <c r="F2576" t="s">
        <v>224</v>
      </c>
      <c r="G2576">
        <v>2016</v>
      </c>
      <c r="H2576" s="16">
        <v>42735</v>
      </c>
      <c r="I2576">
        <v>20170417</v>
      </c>
      <c r="J2576">
        <v>0</v>
      </c>
      <c r="K2576" t="s">
        <v>6</v>
      </c>
      <c r="L2576" s="21" t="str">
        <f>IFERROR(VLOOKUP(K2576,ORDEN_ERI!A:C,2,0),0)</f>
        <v>Gastos de administración</v>
      </c>
      <c r="M2576" s="21">
        <f>IFERROR(VLOOKUP(K2576,ORDEN_ERI!A:C,3,0),0)</f>
        <v>4</v>
      </c>
      <c r="N2576" s="1">
        <v>3615518</v>
      </c>
    </row>
    <row r="2577" spans="1:14" x14ac:dyDescent="0.25">
      <c r="A2577">
        <v>860505064</v>
      </c>
      <c r="B2577" t="s">
        <v>361</v>
      </c>
      <c r="D2577" t="s">
        <v>291</v>
      </c>
      <c r="E2577" t="s">
        <v>228</v>
      </c>
      <c r="F2577" t="s">
        <v>224</v>
      </c>
      <c r="G2577">
        <v>2016</v>
      </c>
      <c r="H2577" s="16">
        <v>42735</v>
      </c>
      <c r="I2577">
        <v>20170523</v>
      </c>
      <c r="J2577">
        <v>0</v>
      </c>
      <c r="K2577" t="s">
        <v>6</v>
      </c>
      <c r="L2577" s="21" t="str">
        <f>IFERROR(VLOOKUP(K2577,ORDEN_ERI!A:C,2,0),0)</f>
        <v>Gastos de administración</v>
      </c>
      <c r="M2577" s="21">
        <f>IFERROR(VLOOKUP(K2577,ORDEN_ERI!A:C,3,0),0)</f>
        <v>4</v>
      </c>
      <c r="N2577" s="1">
        <v>2974407</v>
      </c>
    </row>
    <row r="2578" spans="1:14" x14ac:dyDescent="0.25">
      <c r="A2578">
        <v>860510628</v>
      </c>
      <c r="B2578" t="s">
        <v>373</v>
      </c>
      <c r="D2578" t="s">
        <v>222</v>
      </c>
      <c r="E2578" t="s">
        <v>228</v>
      </c>
      <c r="F2578" t="s">
        <v>353</v>
      </c>
      <c r="G2578">
        <v>2016</v>
      </c>
      <c r="H2578" s="16">
        <v>42735</v>
      </c>
      <c r="I2578">
        <v>20170330</v>
      </c>
      <c r="J2578">
        <v>0</v>
      </c>
      <c r="K2578" t="s">
        <v>6</v>
      </c>
      <c r="L2578" s="21" t="str">
        <f>IFERROR(VLOOKUP(K2578,ORDEN_ERI!A:C,2,0),0)</f>
        <v>Gastos de administración</v>
      </c>
      <c r="M2578" s="21">
        <f>IFERROR(VLOOKUP(K2578,ORDEN_ERI!A:C,3,0),0)</f>
        <v>4</v>
      </c>
      <c r="N2578" s="1">
        <v>5540427</v>
      </c>
    </row>
    <row r="2579" spans="1:14" x14ac:dyDescent="0.25">
      <c r="A2579">
        <v>860515523</v>
      </c>
      <c r="B2579" t="s">
        <v>231</v>
      </c>
      <c r="D2579" t="s">
        <v>222</v>
      </c>
      <c r="E2579" t="s">
        <v>228</v>
      </c>
      <c r="F2579" t="s">
        <v>224</v>
      </c>
      <c r="G2579">
        <v>2016</v>
      </c>
      <c r="H2579" s="16">
        <v>42735</v>
      </c>
      <c r="I2579">
        <v>20170329</v>
      </c>
      <c r="J2579">
        <v>0</v>
      </c>
      <c r="K2579" t="s">
        <v>6</v>
      </c>
      <c r="L2579" s="21" t="str">
        <f>IFERROR(VLOOKUP(K2579,ORDEN_ERI!A:C,2,0),0)</f>
        <v>Gastos de administración</v>
      </c>
      <c r="M2579" s="21">
        <f>IFERROR(VLOOKUP(K2579,ORDEN_ERI!A:C,3,0),0)</f>
        <v>4</v>
      </c>
      <c r="N2579" s="1">
        <v>16057576</v>
      </c>
    </row>
    <row r="2580" spans="1:14" x14ac:dyDescent="0.25">
      <c r="A2580">
        <v>860527800</v>
      </c>
      <c r="B2580" t="s">
        <v>296</v>
      </c>
      <c r="D2580" t="s">
        <v>222</v>
      </c>
      <c r="E2580" t="s">
        <v>228</v>
      </c>
      <c r="F2580" t="s">
        <v>224</v>
      </c>
      <c r="G2580">
        <v>2016</v>
      </c>
      <c r="H2580" s="16">
        <v>42735</v>
      </c>
      <c r="I2580">
        <v>20170512</v>
      </c>
      <c r="J2580">
        <v>0</v>
      </c>
      <c r="K2580" t="s">
        <v>6</v>
      </c>
      <c r="L2580" s="21" t="str">
        <f>IFERROR(VLOOKUP(K2580,ORDEN_ERI!A:C,2,0),0)</f>
        <v>Gastos de administración</v>
      </c>
      <c r="M2580" s="21">
        <f>IFERROR(VLOOKUP(K2580,ORDEN_ERI!A:C,3,0),0)</f>
        <v>4</v>
      </c>
      <c r="N2580" s="1">
        <v>2506240</v>
      </c>
    </row>
    <row r="2581" spans="1:14" x14ac:dyDescent="0.25">
      <c r="A2581">
        <v>860532790</v>
      </c>
      <c r="B2581" t="s">
        <v>374</v>
      </c>
      <c r="D2581" t="s">
        <v>291</v>
      </c>
      <c r="E2581" t="s">
        <v>228</v>
      </c>
      <c r="F2581" t="s">
        <v>224</v>
      </c>
      <c r="G2581">
        <v>2016</v>
      </c>
      <c r="H2581" s="16">
        <v>42735</v>
      </c>
      <c r="I2581">
        <v>20170504</v>
      </c>
      <c r="J2581">
        <v>0</v>
      </c>
      <c r="K2581" t="s">
        <v>6</v>
      </c>
      <c r="L2581" s="21" t="str">
        <f>IFERROR(VLOOKUP(K2581,ORDEN_ERI!A:C,2,0),0)</f>
        <v>Gastos de administración</v>
      </c>
      <c r="M2581" s="21">
        <f>IFERROR(VLOOKUP(K2581,ORDEN_ERI!A:C,3,0),0)</f>
        <v>4</v>
      </c>
      <c r="N2581" s="1">
        <v>692706</v>
      </c>
    </row>
    <row r="2582" spans="1:14" x14ac:dyDescent="0.25">
      <c r="A2582">
        <v>890205645</v>
      </c>
      <c r="B2582" t="s">
        <v>166</v>
      </c>
      <c r="D2582" t="s">
        <v>222</v>
      </c>
      <c r="E2582" t="s">
        <v>375</v>
      </c>
      <c r="F2582" t="s">
        <v>335</v>
      </c>
      <c r="G2582">
        <v>2016</v>
      </c>
      <c r="H2582" s="16">
        <v>42735</v>
      </c>
      <c r="I2582">
        <v>20170331</v>
      </c>
      <c r="J2582">
        <v>0</v>
      </c>
      <c r="K2582" t="s">
        <v>6</v>
      </c>
      <c r="L2582" s="21" t="str">
        <f>IFERROR(VLOOKUP(K2582,ORDEN_ERI!A:C,2,0),0)</f>
        <v>Gastos de administración</v>
      </c>
      <c r="M2582" s="21">
        <f>IFERROR(VLOOKUP(K2582,ORDEN_ERI!A:C,3,0),0)</f>
        <v>4</v>
      </c>
      <c r="N2582" s="1">
        <v>8723604</v>
      </c>
    </row>
    <row r="2583" spans="1:14" x14ac:dyDescent="0.25">
      <c r="A2583">
        <v>890312765</v>
      </c>
      <c r="B2583" t="s">
        <v>363</v>
      </c>
      <c r="D2583" t="s">
        <v>222</v>
      </c>
      <c r="E2583" t="s">
        <v>228</v>
      </c>
      <c r="F2583" t="s">
        <v>339</v>
      </c>
      <c r="G2583">
        <v>2016</v>
      </c>
      <c r="H2583" s="16">
        <v>42735</v>
      </c>
      <c r="I2583">
        <v>20170405</v>
      </c>
      <c r="J2583">
        <v>0</v>
      </c>
      <c r="K2583" t="s">
        <v>6</v>
      </c>
      <c r="L2583" s="21" t="str">
        <f>IFERROR(VLOOKUP(K2583,ORDEN_ERI!A:C,2,0),0)</f>
        <v>Gastos de administración</v>
      </c>
      <c r="M2583" s="21">
        <f>IFERROR(VLOOKUP(K2583,ORDEN_ERI!A:C,3,0),0)</f>
        <v>4</v>
      </c>
      <c r="N2583" s="1">
        <v>26613050</v>
      </c>
    </row>
    <row r="2584" spans="1:14" x14ac:dyDescent="0.25">
      <c r="A2584">
        <v>890806999</v>
      </c>
      <c r="B2584" t="s">
        <v>366</v>
      </c>
      <c r="D2584" t="s">
        <v>230</v>
      </c>
      <c r="E2584" t="s">
        <v>367</v>
      </c>
      <c r="F2584" t="s">
        <v>368</v>
      </c>
      <c r="G2584">
        <v>2016</v>
      </c>
      <c r="H2584" s="16">
        <v>42735</v>
      </c>
      <c r="I2584">
        <v>20170406</v>
      </c>
      <c r="J2584">
        <v>0</v>
      </c>
      <c r="K2584" t="s">
        <v>6</v>
      </c>
      <c r="L2584" s="21" t="str">
        <f>IFERROR(VLOOKUP(K2584,ORDEN_ERI!A:C,2,0),0)</f>
        <v>Gastos de administración</v>
      </c>
      <c r="M2584" s="21">
        <f>IFERROR(VLOOKUP(K2584,ORDEN_ERI!A:C,3,0),0)</f>
        <v>4</v>
      </c>
      <c r="N2584" s="1">
        <v>1809487</v>
      </c>
    </row>
    <row r="2585" spans="1:14" x14ac:dyDescent="0.25">
      <c r="A2585">
        <v>890903035</v>
      </c>
      <c r="B2585" t="s">
        <v>369</v>
      </c>
      <c r="D2585" t="s">
        <v>222</v>
      </c>
      <c r="E2585" t="s">
        <v>228</v>
      </c>
      <c r="F2585" t="s">
        <v>339</v>
      </c>
      <c r="G2585">
        <v>2016</v>
      </c>
      <c r="H2585" s="16">
        <v>42735</v>
      </c>
      <c r="I2585">
        <v>20170330</v>
      </c>
      <c r="J2585">
        <v>0</v>
      </c>
      <c r="K2585" t="s">
        <v>6</v>
      </c>
      <c r="L2585" s="21" t="str">
        <f>IFERROR(VLOOKUP(K2585,ORDEN_ERI!A:C,2,0),0)</f>
        <v>Gastos de administración</v>
      </c>
      <c r="M2585" s="21">
        <f>IFERROR(VLOOKUP(K2585,ORDEN_ERI!A:C,3,0),0)</f>
        <v>4</v>
      </c>
      <c r="N2585" s="1">
        <v>12180714</v>
      </c>
    </row>
    <row r="2586" spans="1:14" x14ac:dyDescent="0.25">
      <c r="A2586">
        <v>890903055</v>
      </c>
      <c r="B2586" t="s">
        <v>232</v>
      </c>
      <c r="D2586" t="s">
        <v>222</v>
      </c>
      <c r="E2586" t="s">
        <v>223</v>
      </c>
      <c r="F2586" t="s">
        <v>224</v>
      </c>
      <c r="G2586">
        <v>2016</v>
      </c>
      <c r="H2586" s="16">
        <v>42735</v>
      </c>
      <c r="I2586">
        <v>20170331</v>
      </c>
      <c r="J2586">
        <v>0</v>
      </c>
      <c r="K2586" t="s">
        <v>6</v>
      </c>
      <c r="L2586" s="21" t="str">
        <f>IFERROR(VLOOKUP(K2586,ORDEN_ERI!A:C,2,0),0)</f>
        <v>Gastos de administración</v>
      </c>
      <c r="M2586" s="21">
        <f>IFERROR(VLOOKUP(K2586,ORDEN_ERI!A:C,3,0),0)</f>
        <v>4</v>
      </c>
      <c r="N2586" s="1">
        <v>11545944</v>
      </c>
    </row>
    <row r="2587" spans="1:14" x14ac:dyDescent="0.25">
      <c r="A2587">
        <v>890905022</v>
      </c>
      <c r="B2587" t="s">
        <v>370</v>
      </c>
      <c r="D2587" t="s">
        <v>230</v>
      </c>
      <c r="E2587" t="s">
        <v>223</v>
      </c>
      <c r="F2587" t="s">
        <v>360</v>
      </c>
      <c r="G2587">
        <v>2016</v>
      </c>
      <c r="H2587" s="16">
        <v>42735</v>
      </c>
      <c r="I2587">
        <v>20170503</v>
      </c>
      <c r="J2587">
        <v>0</v>
      </c>
      <c r="K2587" t="s">
        <v>6</v>
      </c>
      <c r="L2587" s="21" t="str">
        <f>IFERROR(VLOOKUP(K2587,ORDEN_ERI!A:C,2,0),0)</f>
        <v>Gastos de administración</v>
      </c>
      <c r="M2587" s="21">
        <f>IFERROR(VLOOKUP(K2587,ORDEN_ERI!A:C,3,0),0)</f>
        <v>4</v>
      </c>
      <c r="N2587" s="1">
        <v>6216982</v>
      </c>
    </row>
    <row r="2588" spans="1:14" x14ac:dyDescent="0.25">
      <c r="A2588">
        <v>890908097</v>
      </c>
      <c r="B2588" t="s">
        <v>377</v>
      </c>
      <c r="D2588" t="s">
        <v>291</v>
      </c>
      <c r="E2588" t="s">
        <v>223</v>
      </c>
      <c r="F2588" t="s">
        <v>224</v>
      </c>
      <c r="G2588">
        <v>2016</v>
      </c>
      <c r="H2588" s="16">
        <v>42735</v>
      </c>
      <c r="I2588">
        <v>20170511</v>
      </c>
      <c r="J2588">
        <v>0</v>
      </c>
      <c r="K2588" t="s">
        <v>6</v>
      </c>
      <c r="L2588" s="21" t="str">
        <f>IFERROR(VLOOKUP(K2588,ORDEN_ERI!A:C,2,0),0)</f>
        <v>Gastos de administración</v>
      </c>
      <c r="M2588" s="21">
        <f>IFERROR(VLOOKUP(K2588,ORDEN_ERI!A:C,3,0),0)</f>
        <v>4</v>
      </c>
      <c r="N2588" s="1">
        <v>3330124</v>
      </c>
    </row>
    <row r="2589" spans="1:14" x14ac:dyDescent="0.25">
      <c r="A2589">
        <v>890908901</v>
      </c>
      <c r="B2589" t="s">
        <v>372</v>
      </c>
      <c r="D2589" t="s">
        <v>222</v>
      </c>
      <c r="E2589" t="s">
        <v>223</v>
      </c>
      <c r="F2589" t="s">
        <v>339</v>
      </c>
      <c r="G2589">
        <v>2016</v>
      </c>
      <c r="H2589" s="16">
        <v>42735</v>
      </c>
      <c r="I2589">
        <v>20170329</v>
      </c>
      <c r="J2589">
        <v>0</v>
      </c>
      <c r="K2589" t="s">
        <v>6</v>
      </c>
      <c r="L2589" s="21" t="str">
        <f>IFERROR(VLOOKUP(K2589,ORDEN_ERI!A:C,2,0),0)</f>
        <v>Gastos de administración</v>
      </c>
      <c r="M2589" s="21">
        <f>IFERROR(VLOOKUP(K2589,ORDEN_ERI!A:C,3,0),0)</f>
        <v>4</v>
      </c>
      <c r="N2589" s="1">
        <v>2975656</v>
      </c>
    </row>
    <row r="2590" spans="1:14" x14ac:dyDescent="0.25">
      <c r="A2590">
        <v>890910447</v>
      </c>
      <c r="B2590" t="s">
        <v>300</v>
      </c>
      <c r="D2590" t="s">
        <v>222</v>
      </c>
      <c r="E2590" t="s">
        <v>223</v>
      </c>
      <c r="F2590" t="s">
        <v>224</v>
      </c>
      <c r="G2590">
        <v>2016</v>
      </c>
      <c r="H2590" s="16">
        <v>42735</v>
      </c>
      <c r="I2590">
        <v>20170928</v>
      </c>
      <c r="J2590">
        <v>0</v>
      </c>
      <c r="K2590" t="s">
        <v>6</v>
      </c>
      <c r="L2590" s="21" t="str">
        <f>IFERROR(VLOOKUP(K2590,ORDEN_ERI!A:C,2,0),0)</f>
        <v>Gastos de administración</v>
      </c>
      <c r="M2590" s="21">
        <f>IFERROR(VLOOKUP(K2590,ORDEN_ERI!A:C,3,0),0)</f>
        <v>4</v>
      </c>
      <c r="N2590" s="1">
        <v>1856241</v>
      </c>
    </row>
    <row r="2591" spans="1:14" x14ac:dyDescent="0.25">
      <c r="A2591">
        <v>890911431</v>
      </c>
      <c r="B2591" t="s">
        <v>378</v>
      </c>
      <c r="D2591" t="s">
        <v>222</v>
      </c>
      <c r="E2591" t="s">
        <v>223</v>
      </c>
      <c r="F2591" t="s">
        <v>339</v>
      </c>
      <c r="G2591">
        <v>2016</v>
      </c>
      <c r="H2591" s="16">
        <v>42735</v>
      </c>
      <c r="I2591">
        <v>20170329</v>
      </c>
      <c r="J2591">
        <v>0</v>
      </c>
      <c r="K2591" t="s">
        <v>6</v>
      </c>
      <c r="L2591" s="21" t="str">
        <f>IFERROR(VLOOKUP(K2591,ORDEN_ERI!A:C,2,0),0)</f>
        <v>Gastos de administración</v>
      </c>
      <c r="M2591" s="21">
        <f>IFERROR(VLOOKUP(K2591,ORDEN_ERI!A:C,3,0),0)</f>
        <v>4</v>
      </c>
      <c r="N2591" s="1">
        <v>11724354</v>
      </c>
    </row>
    <row r="2592" spans="1:14" x14ac:dyDescent="0.25">
      <c r="A2592">
        <v>890920656</v>
      </c>
      <c r="B2592" t="s">
        <v>302</v>
      </c>
      <c r="D2592" t="s">
        <v>291</v>
      </c>
      <c r="E2592" t="s">
        <v>223</v>
      </c>
      <c r="F2592" t="s">
        <v>224</v>
      </c>
      <c r="G2592">
        <v>2016</v>
      </c>
      <c r="H2592" s="16">
        <v>42735</v>
      </c>
      <c r="I2592">
        <v>20170503</v>
      </c>
      <c r="J2592">
        <v>0</v>
      </c>
      <c r="K2592" t="s">
        <v>6</v>
      </c>
      <c r="L2592" s="21" t="str">
        <f>IFERROR(VLOOKUP(K2592,ORDEN_ERI!A:C,2,0),0)</f>
        <v>Gastos de administración</v>
      </c>
      <c r="M2592" s="21">
        <f>IFERROR(VLOOKUP(K2592,ORDEN_ERI!A:C,3,0),0)</f>
        <v>4</v>
      </c>
      <c r="N2592" s="1">
        <v>8898790</v>
      </c>
    </row>
    <row r="2593" spans="1:14" x14ac:dyDescent="0.25">
      <c r="A2593">
        <v>890928186</v>
      </c>
      <c r="B2593" t="s">
        <v>303</v>
      </c>
      <c r="D2593" t="s">
        <v>291</v>
      </c>
      <c r="E2593" t="s">
        <v>223</v>
      </c>
      <c r="F2593" t="s">
        <v>224</v>
      </c>
      <c r="G2593">
        <v>2016</v>
      </c>
      <c r="H2593" s="16">
        <v>42735</v>
      </c>
      <c r="I2593">
        <v>20170510</v>
      </c>
      <c r="J2593">
        <v>0</v>
      </c>
      <c r="K2593" t="s">
        <v>6</v>
      </c>
      <c r="L2593" s="21" t="str">
        <f>IFERROR(VLOOKUP(K2593,ORDEN_ERI!A:C,2,0),0)</f>
        <v>Gastos de administración</v>
      </c>
      <c r="M2593" s="21">
        <f>IFERROR(VLOOKUP(K2593,ORDEN_ERI!A:C,3,0),0)</f>
        <v>4</v>
      </c>
      <c r="N2593" s="1">
        <v>6537942</v>
      </c>
    </row>
    <row r="2594" spans="1:14" x14ac:dyDescent="0.25">
      <c r="A2594">
        <v>890932424</v>
      </c>
      <c r="B2594" t="s">
        <v>379</v>
      </c>
      <c r="D2594" t="s">
        <v>222</v>
      </c>
      <c r="E2594" t="s">
        <v>223</v>
      </c>
      <c r="F2594" t="s">
        <v>333</v>
      </c>
      <c r="G2594">
        <v>2016</v>
      </c>
      <c r="H2594" s="16">
        <v>42735</v>
      </c>
      <c r="I2594">
        <v>20170328</v>
      </c>
      <c r="J2594">
        <v>0</v>
      </c>
      <c r="K2594" t="s">
        <v>6</v>
      </c>
      <c r="L2594" s="21" t="str">
        <f>IFERROR(VLOOKUP(K2594,ORDEN_ERI!A:C,2,0),0)</f>
        <v>Gastos de administración</v>
      </c>
      <c r="M2594" s="21">
        <f>IFERROR(VLOOKUP(K2594,ORDEN_ERI!A:C,3,0),0)</f>
        <v>4</v>
      </c>
      <c r="N2594" s="1">
        <v>8559928</v>
      </c>
    </row>
    <row r="2595" spans="1:14" x14ac:dyDescent="0.25">
      <c r="A2595">
        <v>890939355</v>
      </c>
      <c r="B2595" t="s">
        <v>35</v>
      </c>
      <c r="D2595" t="s">
        <v>222</v>
      </c>
      <c r="E2595" t="s">
        <v>223</v>
      </c>
      <c r="F2595" t="s">
        <v>335</v>
      </c>
      <c r="G2595">
        <v>2016</v>
      </c>
      <c r="H2595" s="16">
        <v>42735</v>
      </c>
      <c r="I2595">
        <v>20170403</v>
      </c>
      <c r="J2595">
        <v>0</v>
      </c>
      <c r="K2595" t="s">
        <v>6</v>
      </c>
      <c r="L2595" s="21" t="str">
        <f>IFERROR(VLOOKUP(K2595,ORDEN_ERI!A:C,2,0),0)</f>
        <v>Gastos de administración</v>
      </c>
      <c r="M2595" s="21">
        <f>IFERROR(VLOOKUP(K2595,ORDEN_ERI!A:C,3,0),0)</f>
        <v>4</v>
      </c>
      <c r="N2595" s="1">
        <v>1568091</v>
      </c>
    </row>
    <row r="2596" spans="1:14" x14ac:dyDescent="0.25">
      <c r="A2596">
        <v>890940026</v>
      </c>
      <c r="B2596" t="s">
        <v>304</v>
      </c>
      <c r="D2596" t="s">
        <v>291</v>
      </c>
      <c r="E2596" t="s">
        <v>223</v>
      </c>
      <c r="F2596" t="s">
        <v>224</v>
      </c>
      <c r="G2596">
        <v>2016</v>
      </c>
      <c r="H2596" s="16">
        <v>42735</v>
      </c>
      <c r="I2596">
        <v>20170424</v>
      </c>
      <c r="J2596">
        <v>0</v>
      </c>
      <c r="K2596" t="s">
        <v>6</v>
      </c>
      <c r="L2596" s="21" t="str">
        <f>IFERROR(VLOOKUP(K2596,ORDEN_ERI!A:C,2,0),0)</f>
        <v>Gastos de administración</v>
      </c>
      <c r="M2596" s="21">
        <f>IFERROR(VLOOKUP(K2596,ORDEN_ERI!A:C,3,0),0)</f>
        <v>4</v>
      </c>
      <c r="N2596" s="1">
        <v>2890416</v>
      </c>
    </row>
    <row r="2597" spans="1:14" x14ac:dyDescent="0.25">
      <c r="A2597">
        <v>900018975</v>
      </c>
      <c r="B2597" t="s">
        <v>376</v>
      </c>
      <c r="D2597" t="s">
        <v>230</v>
      </c>
      <c r="E2597" t="s">
        <v>299</v>
      </c>
      <c r="F2597" t="s">
        <v>333</v>
      </c>
      <c r="G2597">
        <v>2016</v>
      </c>
      <c r="H2597" s="16">
        <v>42735</v>
      </c>
      <c r="I2597">
        <v>20170405</v>
      </c>
      <c r="J2597">
        <v>0</v>
      </c>
      <c r="K2597" t="s">
        <v>6</v>
      </c>
      <c r="L2597" s="21" t="str">
        <f>IFERROR(VLOOKUP(K2597,ORDEN_ERI!A:C,2,0),0)</f>
        <v>Gastos de administración</v>
      </c>
      <c r="M2597" s="21">
        <f>IFERROR(VLOOKUP(K2597,ORDEN_ERI!A:C,3,0),0)</f>
        <v>4</v>
      </c>
      <c r="N2597" s="1">
        <v>22153145</v>
      </c>
    </row>
    <row r="2598" spans="1:14" x14ac:dyDescent="0.25">
      <c r="A2598">
        <v>900035722</v>
      </c>
      <c r="B2598" t="s">
        <v>298</v>
      </c>
      <c r="D2598" t="s">
        <v>294</v>
      </c>
      <c r="E2598" t="s">
        <v>299</v>
      </c>
      <c r="F2598" t="s">
        <v>224</v>
      </c>
      <c r="G2598">
        <v>2016</v>
      </c>
      <c r="H2598" s="16">
        <v>42735</v>
      </c>
      <c r="I2598">
        <v>20170421</v>
      </c>
      <c r="J2598">
        <v>0</v>
      </c>
      <c r="K2598" t="s">
        <v>6</v>
      </c>
      <c r="L2598" s="21" t="str">
        <f>IFERROR(VLOOKUP(K2598,ORDEN_ERI!A:C,2,0),0)</f>
        <v>Gastos de administración</v>
      </c>
      <c r="M2598" s="21">
        <f>IFERROR(VLOOKUP(K2598,ORDEN_ERI!A:C,3,0),0)</f>
        <v>4</v>
      </c>
      <c r="N2598" s="1">
        <v>4365210</v>
      </c>
    </row>
    <row r="2599" spans="1:14" x14ac:dyDescent="0.25">
      <c r="A2599">
        <v>900087151</v>
      </c>
      <c r="B2599" t="s">
        <v>383</v>
      </c>
      <c r="D2599" t="s">
        <v>222</v>
      </c>
      <c r="E2599" t="s">
        <v>351</v>
      </c>
      <c r="F2599" t="s">
        <v>384</v>
      </c>
      <c r="G2599">
        <v>2016</v>
      </c>
      <c r="H2599" s="16">
        <v>42735</v>
      </c>
      <c r="I2599">
        <v>20170509</v>
      </c>
      <c r="J2599">
        <v>0</v>
      </c>
      <c r="K2599" t="s">
        <v>6</v>
      </c>
      <c r="L2599" s="21" t="str">
        <f>IFERROR(VLOOKUP(K2599,ORDEN_ERI!A:C,2,0),0)</f>
        <v>Gastos de administración</v>
      </c>
      <c r="M2599" s="21">
        <f>IFERROR(VLOOKUP(K2599,ORDEN_ERI!A:C,3,0),0)</f>
        <v>4</v>
      </c>
      <c r="N2599" s="1">
        <v>1289587</v>
      </c>
    </row>
    <row r="2600" spans="1:14" x14ac:dyDescent="0.25">
      <c r="A2600">
        <v>900139110</v>
      </c>
      <c r="B2600" t="s">
        <v>301</v>
      </c>
      <c r="D2600" t="s">
        <v>294</v>
      </c>
      <c r="E2600" t="s">
        <v>228</v>
      </c>
      <c r="F2600" t="s">
        <v>224</v>
      </c>
      <c r="G2600">
        <v>2016</v>
      </c>
      <c r="H2600" s="16">
        <v>42735</v>
      </c>
      <c r="I2600">
        <v>20170419</v>
      </c>
      <c r="J2600">
        <v>0</v>
      </c>
      <c r="K2600" t="s">
        <v>6</v>
      </c>
      <c r="L2600" s="21" t="str">
        <f>IFERROR(VLOOKUP(K2600,ORDEN_ERI!A:C,2,0),0)</f>
        <v>Gastos de administración</v>
      </c>
      <c r="M2600" s="21">
        <f>IFERROR(VLOOKUP(K2600,ORDEN_ERI!A:C,3,0),0)</f>
        <v>4</v>
      </c>
      <c r="N2600" s="1">
        <v>3862747</v>
      </c>
    </row>
    <row r="2601" spans="1:14" x14ac:dyDescent="0.25">
      <c r="A2601">
        <v>900190385</v>
      </c>
      <c r="B2601" t="s">
        <v>380</v>
      </c>
      <c r="D2601" t="s">
        <v>230</v>
      </c>
      <c r="E2601" t="s">
        <v>351</v>
      </c>
      <c r="F2601" t="s">
        <v>339</v>
      </c>
      <c r="G2601">
        <v>2016</v>
      </c>
      <c r="H2601" s="16">
        <v>42735</v>
      </c>
      <c r="I2601">
        <v>20170407</v>
      </c>
      <c r="J2601">
        <v>0</v>
      </c>
      <c r="K2601" t="s">
        <v>6</v>
      </c>
      <c r="L2601" s="21" t="str">
        <f>IFERROR(VLOOKUP(K2601,ORDEN_ERI!A:C,2,0),0)</f>
        <v>Gastos de administración</v>
      </c>
      <c r="M2601" s="21">
        <f>IFERROR(VLOOKUP(K2601,ORDEN_ERI!A:C,3,0),0)</f>
        <v>4</v>
      </c>
      <c r="N2601" s="1">
        <v>1973533</v>
      </c>
    </row>
    <row r="2602" spans="1:14" x14ac:dyDescent="0.25">
      <c r="A2602">
        <v>900192242</v>
      </c>
      <c r="B2602" t="s">
        <v>381</v>
      </c>
      <c r="D2602" t="s">
        <v>222</v>
      </c>
      <c r="E2602" t="s">
        <v>228</v>
      </c>
      <c r="F2602" t="s">
        <v>333</v>
      </c>
      <c r="G2602" t="s">
        <v>402</v>
      </c>
      <c r="H2602" s="16">
        <v>42735</v>
      </c>
      <c r="I2602">
        <v>20170331</v>
      </c>
      <c r="J2602">
        <v>0</v>
      </c>
      <c r="K2602" t="s">
        <v>6</v>
      </c>
      <c r="L2602" s="21" t="str">
        <f>IFERROR(VLOOKUP(K2602,ORDEN_ERI!A:C,2,0),0)</f>
        <v>Gastos de administración</v>
      </c>
      <c r="M2602" s="21">
        <f>IFERROR(VLOOKUP(K2602,ORDEN_ERI!A:C,3,0),0)</f>
        <v>4</v>
      </c>
      <c r="N2602" s="1">
        <v>12739611</v>
      </c>
    </row>
    <row r="2603" spans="1:14" x14ac:dyDescent="0.25">
      <c r="A2603">
        <v>900193192</v>
      </c>
      <c r="B2603" t="s">
        <v>305</v>
      </c>
      <c r="D2603" t="s">
        <v>294</v>
      </c>
      <c r="E2603" t="s">
        <v>228</v>
      </c>
      <c r="F2603" t="s">
        <v>224</v>
      </c>
      <c r="G2603">
        <v>2016</v>
      </c>
      <c r="H2603" s="16">
        <v>42735</v>
      </c>
      <c r="I2603">
        <v>20170517</v>
      </c>
      <c r="J2603">
        <v>0</v>
      </c>
      <c r="K2603" t="s">
        <v>6</v>
      </c>
      <c r="L2603" s="21" t="str">
        <f>IFERROR(VLOOKUP(K2603,ORDEN_ERI!A:C,2,0),0)</f>
        <v>Gastos de administración</v>
      </c>
      <c r="M2603" s="21">
        <f>IFERROR(VLOOKUP(K2603,ORDEN_ERI!A:C,3,0),0)</f>
        <v>4</v>
      </c>
      <c r="N2603" s="1">
        <v>6876670</v>
      </c>
    </row>
    <row r="2604" spans="1:14" x14ac:dyDescent="0.25">
      <c r="A2604">
        <v>900205547</v>
      </c>
      <c r="B2604" t="s">
        <v>233</v>
      </c>
      <c r="D2604" t="s">
        <v>230</v>
      </c>
      <c r="E2604" t="s">
        <v>228</v>
      </c>
      <c r="F2604" t="s">
        <v>224</v>
      </c>
      <c r="G2604">
        <v>2016</v>
      </c>
      <c r="H2604" s="16">
        <v>42735</v>
      </c>
      <c r="I2604">
        <v>20170330</v>
      </c>
      <c r="J2604">
        <v>0</v>
      </c>
      <c r="K2604" t="s">
        <v>6</v>
      </c>
      <c r="L2604" s="21" t="str">
        <f>IFERROR(VLOOKUP(K2604,ORDEN_ERI!A:C,2,0),0)</f>
        <v>Gastos de administración</v>
      </c>
      <c r="M2604" s="21">
        <f>IFERROR(VLOOKUP(K2604,ORDEN_ERI!A:C,3,0),0)</f>
        <v>4</v>
      </c>
      <c r="N2604" s="1">
        <v>2431298</v>
      </c>
    </row>
    <row r="2605" spans="1:14" x14ac:dyDescent="0.25">
      <c r="A2605">
        <v>900206480</v>
      </c>
      <c r="B2605" t="s">
        <v>306</v>
      </c>
      <c r="D2605" t="s">
        <v>291</v>
      </c>
      <c r="E2605" t="s">
        <v>228</v>
      </c>
      <c r="F2605" t="s">
        <v>224</v>
      </c>
      <c r="G2605">
        <v>2016</v>
      </c>
      <c r="H2605" s="16">
        <v>42735</v>
      </c>
      <c r="I2605">
        <v>20170509</v>
      </c>
      <c r="J2605">
        <v>0</v>
      </c>
      <c r="K2605" t="s">
        <v>6</v>
      </c>
      <c r="L2605" s="21" t="str">
        <f>IFERROR(VLOOKUP(K2605,ORDEN_ERI!A:C,2,0),0)</f>
        <v>Gastos de administración</v>
      </c>
      <c r="M2605" s="21">
        <f>IFERROR(VLOOKUP(K2605,ORDEN_ERI!A:C,3,0),0)</f>
        <v>4</v>
      </c>
      <c r="N2605" s="1">
        <v>9222233</v>
      </c>
    </row>
    <row r="2606" spans="1:14" x14ac:dyDescent="0.25">
      <c r="A2606">
        <v>900206483</v>
      </c>
      <c r="B2606" t="s">
        <v>307</v>
      </c>
      <c r="D2606" t="s">
        <v>291</v>
      </c>
      <c r="E2606" t="s">
        <v>228</v>
      </c>
      <c r="F2606" t="s">
        <v>224</v>
      </c>
      <c r="G2606">
        <v>2016</v>
      </c>
      <c r="H2606" s="16">
        <v>42735</v>
      </c>
      <c r="I2606">
        <v>20170510</v>
      </c>
      <c r="J2606">
        <v>0</v>
      </c>
      <c r="K2606" t="s">
        <v>6</v>
      </c>
      <c r="L2606" s="21" t="str">
        <f>IFERROR(VLOOKUP(K2606,ORDEN_ERI!A:C,2,0),0)</f>
        <v>Gastos de administración</v>
      </c>
      <c r="M2606" s="21">
        <f>IFERROR(VLOOKUP(K2606,ORDEN_ERI!A:C,3,0),0)</f>
        <v>4</v>
      </c>
      <c r="N2606" s="1">
        <v>1456312</v>
      </c>
    </row>
    <row r="2607" spans="1:14" x14ac:dyDescent="0.25">
      <c r="A2607">
        <v>900315057</v>
      </c>
      <c r="B2607" t="s">
        <v>385</v>
      </c>
      <c r="D2607" t="s">
        <v>294</v>
      </c>
      <c r="E2607" t="s">
        <v>223</v>
      </c>
      <c r="F2607" t="s">
        <v>358</v>
      </c>
      <c r="G2607">
        <v>2016</v>
      </c>
      <c r="H2607" s="16">
        <v>42735</v>
      </c>
      <c r="I2607">
        <v>20170504</v>
      </c>
      <c r="J2607">
        <v>0</v>
      </c>
      <c r="K2607" t="s">
        <v>6</v>
      </c>
      <c r="L2607" s="21" t="str">
        <f>IFERROR(VLOOKUP(K2607,ORDEN_ERI!A:C,2,0),0)</f>
        <v>Gastos de administración</v>
      </c>
      <c r="M2607" s="21">
        <f>IFERROR(VLOOKUP(K2607,ORDEN_ERI!A:C,3,0),0)</f>
        <v>4</v>
      </c>
      <c r="N2607" s="1">
        <v>752277</v>
      </c>
    </row>
    <row r="2608" spans="1:14" x14ac:dyDescent="0.25">
      <c r="A2608">
        <v>900378893</v>
      </c>
      <c r="B2608" t="s">
        <v>386</v>
      </c>
      <c r="D2608" t="s">
        <v>230</v>
      </c>
      <c r="E2608" t="s">
        <v>228</v>
      </c>
      <c r="F2608" t="s">
        <v>335</v>
      </c>
      <c r="G2608">
        <v>2016</v>
      </c>
      <c r="H2608" s="16">
        <v>42735</v>
      </c>
      <c r="I2608">
        <v>20170327</v>
      </c>
      <c r="J2608">
        <v>0</v>
      </c>
      <c r="K2608" t="s">
        <v>6</v>
      </c>
      <c r="L2608" s="21" t="str">
        <f>IFERROR(VLOOKUP(K2608,ORDEN_ERI!A:C,2,0),0)</f>
        <v>Gastos de administración</v>
      </c>
      <c r="M2608" s="21">
        <f>IFERROR(VLOOKUP(K2608,ORDEN_ERI!A:C,3,0),0)</f>
        <v>4</v>
      </c>
      <c r="N2608" s="1">
        <v>16932206</v>
      </c>
    </row>
    <row r="2609" spans="1:14" x14ac:dyDescent="0.25">
      <c r="A2609">
        <v>900390238</v>
      </c>
      <c r="B2609" t="s">
        <v>177</v>
      </c>
      <c r="D2609" t="s">
        <v>230</v>
      </c>
      <c r="E2609" t="s">
        <v>228</v>
      </c>
      <c r="F2609" t="s">
        <v>333</v>
      </c>
      <c r="G2609" t="s">
        <v>402</v>
      </c>
      <c r="H2609" s="16">
        <v>42735</v>
      </c>
      <c r="I2609">
        <v>20170330</v>
      </c>
      <c r="J2609">
        <v>0</v>
      </c>
      <c r="K2609" t="s">
        <v>6</v>
      </c>
      <c r="L2609" s="21" t="str">
        <f>IFERROR(VLOOKUP(K2609,ORDEN_ERI!A:C,2,0),0)</f>
        <v>Gastos de administración</v>
      </c>
      <c r="M2609" s="21">
        <f>IFERROR(VLOOKUP(K2609,ORDEN_ERI!A:C,3,0),0)</f>
        <v>4</v>
      </c>
      <c r="N2609" s="1">
        <v>4199612</v>
      </c>
    </row>
    <row r="2610" spans="1:14" x14ac:dyDescent="0.25">
      <c r="A2610">
        <v>900413588</v>
      </c>
      <c r="B2610" t="s">
        <v>37</v>
      </c>
      <c r="D2610" t="s">
        <v>294</v>
      </c>
      <c r="E2610" t="s">
        <v>343</v>
      </c>
      <c r="F2610" t="s">
        <v>224</v>
      </c>
      <c r="G2610">
        <v>2016</v>
      </c>
      <c r="H2610" s="16">
        <v>42735</v>
      </c>
      <c r="I2610">
        <v>20170511</v>
      </c>
      <c r="J2610">
        <v>0</v>
      </c>
      <c r="K2610" t="s">
        <v>6</v>
      </c>
      <c r="L2610" s="21" t="str">
        <f>IFERROR(VLOOKUP(K2610,ORDEN_ERI!A:C,2,0),0)</f>
        <v>Gastos de administración</v>
      </c>
      <c r="M2610" s="21">
        <f>IFERROR(VLOOKUP(K2610,ORDEN_ERI!A:C,3,0),0)</f>
        <v>4</v>
      </c>
      <c r="N2610" s="1">
        <v>995092</v>
      </c>
    </row>
    <row r="2611" spans="1:14" x14ac:dyDescent="0.25">
      <c r="A2611">
        <v>900521357</v>
      </c>
      <c r="B2611" t="s">
        <v>175</v>
      </c>
      <c r="D2611" t="s">
        <v>291</v>
      </c>
      <c r="E2611" t="s">
        <v>388</v>
      </c>
      <c r="F2611" t="s">
        <v>339</v>
      </c>
      <c r="G2611">
        <v>2016</v>
      </c>
      <c r="H2611" s="16">
        <v>42735</v>
      </c>
      <c r="I2611">
        <v>20170503</v>
      </c>
      <c r="J2611">
        <v>0</v>
      </c>
      <c r="K2611" t="s">
        <v>6</v>
      </c>
      <c r="L2611" s="21" t="str">
        <f>IFERROR(VLOOKUP(K2611,ORDEN_ERI!A:C,2,0),0)</f>
        <v>Gastos de administración</v>
      </c>
      <c r="M2611" s="21">
        <f>IFERROR(VLOOKUP(K2611,ORDEN_ERI!A:C,3,0),0)</f>
        <v>4</v>
      </c>
      <c r="N2611" s="1">
        <v>684394</v>
      </c>
    </row>
    <row r="2612" spans="1:14" x14ac:dyDescent="0.25">
      <c r="A2612">
        <v>900535441</v>
      </c>
      <c r="B2612" t="s">
        <v>308</v>
      </c>
      <c r="D2612" t="s">
        <v>291</v>
      </c>
      <c r="E2612" t="s">
        <v>228</v>
      </c>
      <c r="F2612" t="s">
        <v>224</v>
      </c>
      <c r="G2612">
        <v>2016</v>
      </c>
      <c r="H2612" s="16">
        <v>42735</v>
      </c>
      <c r="I2612">
        <v>20170426</v>
      </c>
      <c r="J2612">
        <v>0</v>
      </c>
      <c r="K2612" t="s">
        <v>6</v>
      </c>
      <c r="L2612" s="21" t="str">
        <f>IFERROR(VLOOKUP(K2612,ORDEN_ERI!A:C,2,0),0)</f>
        <v>Gastos de administración</v>
      </c>
      <c r="M2612" s="21">
        <f>IFERROR(VLOOKUP(K2612,ORDEN_ERI!A:C,3,0),0)</f>
        <v>4</v>
      </c>
      <c r="N2612" s="1">
        <v>14913</v>
      </c>
    </row>
    <row r="2613" spans="1:14" x14ac:dyDescent="0.25">
      <c r="A2613">
        <v>900668954</v>
      </c>
      <c r="B2613" t="s">
        <v>387</v>
      </c>
      <c r="D2613" t="s">
        <v>294</v>
      </c>
      <c r="E2613" t="s">
        <v>228</v>
      </c>
      <c r="F2613" t="s">
        <v>224</v>
      </c>
      <c r="G2613">
        <v>2016</v>
      </c>
      <c r="H2613" s="16">
        <v>42735</v>
      </c>
      <c r="I2613">
        <v>20170428</v>
      </c>
      <c r="J2613">
        <v>0</v>
      </c>
      <c r="K2613" t="s">
        <v>6</v>
      </c>
      <c r="L2613" s="21" t="str">
        <f>IFERROR(VLOOKUP(K2613,ORDEN_ERI!A:C,2,0),0)</f>
        <v>Gastos de administración</v>
      </c>
      <c r="M2613" s="21">
        <f>IFERROR(VLOOKUP(K2613,ORDEN_ERI!A:C,3,0),0)</f>
        <v>4</v>
      </c>
      <c r="N2613" s="1">
        <v>103815</v>
      </c>
    </row>
    <row r="2614" spans="1:14" x14ac:dyDescent="0.25">
      <c r="A2614">
        <v>900749166</v>
      </c>
      <c r="B2614" t="s">
        <v>182</v>
      </c>
      <c r="D2614" t="s">
        <v>230</v>
      </c>
      <c r="E2614" t="s">
        <v>228</v>
      </c>
      <c r="F2614" t="s">
        <v>333</v>
      </c>
      <c r="G2614">
        <v>2016</v>
      </c>
      <c r="H2614" s="16">
        <v>42735</v>
      </c>
      <c r="I2614">
        <v>20170404</v>
      </c>
      <c r="J2614">
        <v>0</v>
      </c>
      <c r="K2614" t="s">
        <v>6</v>
      </c>
      <c r="L2614" s="21" t="str">
        <f>IFERROR(VLOOKUP(K2614,ORDEN_ERI!A:C,2,0),0)</f>
        <v>Gastos de administración</v>
      </c>
      <c r="M2614" s="21">
        <f>IFERROR(VLOOKUP(K2614,ORDEN_ERI!A:C,3,0),0)</f>
        <v>4</v>
      </c>
      <c r="N2614" s="1">
        <v>8172749</v>
      </c>
    </row>
    <row r="2615" spans="1:14" x14ac:dyDescent="0.25">
      <c r="A2615">
        <v>900797732</v>
      </c>
      <c r="B2615" t="s">
        <v>181</v>
      </c>
      <c r="D2615" t="s">
        <v>230</v>
      </c>
      <c r="E2615" t="s">
        <v>228</v>
      </c>
      <c r="F2615" t="s">
        <v>360</v>
      </c>
      <c r="G2615">
        <v>2016</v>
      </c>
      <c r="H2615" s="16">
        <v>42735</v>
      </c>
      <c r="I2615">
        <v>20170330</v>
      </c>
      <c r="J2615">
        <v>0</v>
      </c>
      <c r="K2615" t="s">
        <v>6</v>
      </c>
      <c r="L2615" s="21" t="str">
        <f>IFERROR(VLOOKUP(K2615,ORDEN_ERI!A:C,2,0),0)</f>
        <v>Gastos de administración</v>
      </c>
      <c r="M2615" s="21">
        <f>IFERROR(VLOOKUP(K2615,ORDEN_ERI!A:C,3,0),0)</f>
        <v>4</v>
      </c>
      <c r="N2615" s="1">
        <v>785289</v>
      </c>
    </row>
    <row r="2616" spans="1:14" x14ac:dyDescent="0.25">
      <c r="A2616">
        <v>900818642</v>
      </c>
      <c r="B2616" t="s">
        <v>169</v>
      </c>
      <c r="D2616" t="s">
        <v>230</v>
      </c>
      <c r="E2616" t="s">
        <v>228</v>
      </c>
      <c r="F2616" t="s">
        <v>333</v>
      </c>
      <c r="G2616">
        <v>2016</v>
      </c>
      <c r="H2616" s="16">
        <v>42735</v>
      </c>
      <c r="I2616">
        <v>20170410</v>
      </c>
      <c r="J2616">
        <v>0</v>
      </c>
      <c r="K2616" t="s">
        <v>6</v>
      </c>
      <c r="L2616" s="21" t="str">
        <f>IFERROR(VLOOKUP(K2616,ORDEN_ERI!A:C,2,0),0)</f>
        <v>Gastos de administración</v>
      </c>
      <c r="M2616" s="21">
        <f>IFERROR(VLOOKUP(K2616,ORDEN_ERI!A:C,3,0),0)</f>
        <v>4</v>
      </c>
      <c r="N2616" s="1">
        <v>1144426</v>
      </c>
    </row>
    <row r="2617" spans="1:14" x14ac:dyDescent="0.25">
      <c r="A2617">
        <v>800014246</v>
      </c>
      <c r="B2617" t="s">
        <v>332</v>
      </c>
      <c r="D2617" t="s">
        <v>291</v>
      </c>
      <c r="E2617" t="s">
        <v>223</v>
      </c>
      <c r="F2617" t="s">
        <v>333</v>
      </c>
      <c r="G2617">
        <v>2016</v>
      </c>
      <c r="H2617" s="16">
        <v>42735</v>
      </c>
      <c r="I2617">
        <v>20170518</v>
      </c>
      <c r="J2617">
        <v>0</v>
      </c>
      <c r="K2617" t="s">
        <v>7</v>
      </c>
      <c r="L2617" s="21" t="str">
        <f>IFERROR(VLOOKUP(K2617,ORDEN_ERI!A:C,2,0),0)</f>
        <v>Otros gastos</v>
      </c>
      <c r="M2617" s="21">
        <f>IFERROR(VLOOKUP(K2617,ORDEN_ERI!A:C,3,0),0)</f>
        <v>10</v>
      </c>
      <c r="N2617" s="1">
        <v>3991880</v>
      </c>
    </row>
    <row r="2618" spans="1:14" x14ac:dyDescent="0.25">
      <c r="A2618">
        <v>800028455</v>
      </c>
      <c r="B2618" t="s">
        <v>0</v>
      </c>
      <c r="D2618" t="s">
        <v>291</v>
      </c>
      <c r="E2618" t="s">
        <v>228</v>
      </c>
      <c r="F2618" t="s">
        <v>224</v>
      </c>
      <c r="G2618">
        <v>2016</v>
      </c>
      <c r="H2618" s="16">
        <v>42735</v>
      </c>
      <c r="I2618">
        <v>20170503</v>
      </c>
      <c r="J2618">
        <v>0</v>
      </c>
      <c r="K2618" t="s">
        <v>7</v>
      </c>
      <c r="L2618" s="21" t="str">
        <f>IFERROR(VLOOKUP(K2618,ORDEN_ERI!A:C,2,0),0)</f>
        <v>Otros gastos</v>
      </c>
      <c r="M2618" s="21">
        <f>IFERROR(VLOOKUP(K2618,ORDEN_ERI!A:C,3,0),0)</f>
        <v>10</v>
      </c>
      <c r="N2618" s="1">
        <v>683186</v>
      </c>
    </row>
    <row r="2619" spans="1:14" x14ac:dyDescent="0.25">
      <c r="A2619">
        <v>800093117</v>
      </c>
      <c r="B2619" t="s">
        <v>334</v>
      </c>
      <c r="D2619" t="s">
        <v>222</v>
      </c>
      <c r="E2619" t="s">
        <v>223</v>
      </c>
      <c r="F2619" t="s">
        <v>335</v>
      </c>
      <c r="G2619">
        <v>2016</v>
      </c>
      <c r="H2619" s="16">
        <v>42735</v>
      </c>
      <c r="I2619">
        <v>20170328</v>
      </c>
      <c r="J2619">
        <v>0</v>
      </c>
      <c r="K2619" t="s">
        <v>7</v>
      </c>
      <c r="L2619" s="21" t="str">
        <f>IFERROR(VLOOKUP(K2619,ORDEN_ERI!A:C,2,0),0)</f>
        <v>Otros gastos</v>
      </c>
      <c r="M2619" s="21">
        <f>IFERROR(VLOOKUP(K2619,ORDEN_ERI!A:C,3,0),0)</f>
        <v>10</v>
      </c>
      <c r="N2619" s="1">
        <v>5416378</v>
      </c>
    </row>
    <row r="2620" spans="1:14" x14ac:dyDescent="0.25">
      <c r="A2620">
        <v>800094968</v>
      </c>
      <c r="B2620" t="s">
        <v>336</v>
      </c>
      <c r="D2620" t="s">
        <v>222</v>
      </c>
      <c r="E2620" t="s">
        <v>337</v>
      </c>
      <c r="F2620" t="s">
        <v>335</v>
      </c>
      <c r="G2620">
        <v>2016</v>
      </c>
      <c r="H2620" s="16">
        <v>42735</v>
      </c>
      <c r="I2620">
        <v>20170403</v>
      </c>
      <c r="J2620">
        <v>0</v>
      </c>
      <c r="K2620" t="s">
        <v>7</v>
      </c>
      <c r="L2620" s="21" t="str">
        <f>IFERROR(VLOOKUP(K2620,ORDEN_ERI!A:C,2,0),0)</f>
        <v>Otros gastos</v>
      </c>
      <c r="M2620" s="21">
        <f>IFERROR(VLOOKUP(K2620,ORDEN_ERI!A:C,3,0),0)</f>
        <v>10</v>
      </c>
      <c r="N2620" s="1">
        <v>5491872</v>
      </c>
    </row>
    <row r="2621" spans="1:14" x14ac:dyDescent="0.25">
      <c r="A2621">
        <v>800140959</v>
      </c>
      <c r="B2621" t="s">
        <v>340</v>
      </c>
      <c r="D2621" t="s">
        <v>291</v>
      </c>
      <c r="E2621" t="s">
        <v>228</v>
      </c>
      <c r="F2621" t="s">
        <v>339</v>
      </c>
      <c r="G2621">
        <v>2016</v>
      </c>
      <c r="H2621" s="16">
        <v>42735</v>
      </c>
      <c r="I2621">
        <v>20170503</v>
      </c>
      <c r="J2621">
        <v>0</v>
      </c>
      <c r="K2621" t="s">
        <v>7</v>
      </c>
      <c r="L2621" s="21" t="str">
        <f>IFERROR(VLOOKUP(K2621,ORDEN_ERI!A:C,2,0),0)</f>
        <v>Otros gastos</v>
      </c>
      <c r="M2621" s="21">
        <f>IFERROR(VLOOKUP(K2621,ORDEN_ERI!A:C,3,0),0)</f>
        <v>10</v>
      </c>
      <c r="N2621" s="1">
        <v>935822</v>
      </c>
    </row>
    <row r="2622" spans="1:14" x14ac:dyDescent="0.25">
      <c r="A2622">
        <v>800173155</v>
      </c>
      <c r="B2622" t="s">
        <v>341</v>
      </c>
      <c r="D2622" t="s">
        <v>222</v>
      </c>
      <c r="E2622" t="s">
        <v>228</v>
      </c>
      <c r="F2622" t="s">
        <v>335</v>
      </c>
      <c r="G2622">
        <v>2016</v>
      </c>
      <c r="H2622" s="16">
        <v>42735</v>
      </c>
      <c r="I2622">
        <v>20170403</v>
      </c>
      <c r="J2622">
        <v>0</v>
      </c>
      <c r="K2622" t="s">
        <v>7</v>
      </c>
      <c r="L2622" s="21" t="str">
        <f>IFERROR(VLOOKUP(K2622,ORDEN_ERI!A:C,2,0),0)</f>
        <v>Otros gastos</v>
      </c>
      <c r="M2622" s="21">
        <f>IFERROR(VLOOKUP(K2622,ORDEN_ERI!A:C,3,0),0)</f>
        <v>10</v>
      </c>
      <c r="N2622" s="1">
        <v>8720032</v>
      </c>
    </row>
    <row r="2623" spans="1:14" x14ac:dyDescent="0.25">
      <c r="A2623">
        <v>800182330</v>
      </c>
      <c r="B2623" t="s">
        <v>342</v>
      </c>
      <c r="D2623" t="s">
        <v>291</v>
      </c>
      <c r="E2623" t="s">
        <v>343</v>
      </c>
      <c r="F2623" t="s">
        <v>333</v>
      </c>
      <c r="G2623">
        <v>2016</v>
      </c>
      <c r="H2623" s="16">
        <v>42735</v>
      </c>
      <c r="I2623">
        <v>20170424</v>
      </c>
      <c r="J2623">
        <v>0</v>
      </c>
      <c r="K2623" t="s">
        <v>7</v>
      </c>
      <c r="L2623" s="21" t="str">
        <f>IFERROR(VLOOKUP(K2623,ORDEN_ERI!A:C,2,0),0)</f>
        <v>Otros gastos</v>
      </c>
      <c r="M2623" s="21">
        <f>IFERROR(VLOOKUP(K2623,ORDEN_ERI!A:C,3,0),0)</f>
        <v>10</v>
      </c>
      <c r="N2623" s="1">
        <v>12456737</v>
      </c>
    </row>
    <row r="2624" spans="1:14" x14ac:dyDescent="0.25">
      <c r="A2624">
        <v>800185295</v>
      </c>
      <c r="B2624" t="s">
        <v>344</v>
      </c>
      <c r="D2624" t="s">
        <v>222</v>
      </c>
      <c r="E2624" t="s">
        <v>228</v>
      </c>
      <c r="F2624" t="s">
        <v>335</v>
      </c>
      <c r="G2624">
        <v>2016</v>
      </c>
      <c r="H2624" s="16">
        <v>42735</v>
      </c>
      <c r="I2624">
        <v>20170407</v>
      </c>
      <c r="J2624">
        <v>0</v>
      </c>
      <c r="K2624" t="s">
        <v>7</v>
      </c>
      <c r="L2624" s="21" t="str">
        <f>IFERROR(VLOOKUP(K2624,ORDEN_ERI!A:C,2,0),0)</f>
        <v>Otros gastos</v>
      </c>
      <c r="M2624" s="21">
        <f>IFERROR(VLOOKUP(K2624,ORDEN_ERI!A:C,3,0),0)</f>
        <v>10</v>
      </c>
      <c r="N2624" s="1">
        <v>1544534</v>
      </c>
    </row>
    <row r="2625" spans="1:14" x14ac:dyDescent="0.25">
      <c r="A2625">
        <v>800200598</v>
      </c>
      <c r="B2625" t="s">
        <v>345</v>
      </c>
      <c r="D2625" t="s">
        <v>230</v>
      </c>
      <c r="E2625" t="s">
        <v>228</v>
      </c>
      <c r="F2625" t="s">
        <v>335</v>
      </c>
      <c r="G2625">
        <v>2016</v>
      </c>
      <c r="H2625" s="16">
        <v>42735</v>
      </c>
      <c r="I2625">
        <v>20170509</v>
      </c>
      <c r="J2625">
        <v>0</v>
      </c>
      <c r="K2625" t="s">
        <v>7</v>
      </c>
      <c r="L2625" s="21" t="str">
        <f>IFERROR(VLOOKUP(K2625,ORDEN_ERI!A:C,2,0),0)</f>
        <v>Otros gastos</v>
      </c>
      <c r="M2625" s="21">
        <f>IFERROR(VLOOKUP(K2625,ORDEN_ERI!A:C,3,0),0)</f>
        <v>10</v>
      </c>
      <c r="N2625" s="1">
        <v>542564</v>
      </c>
    </row>
    <row r="2626" spans="1:14" x14ac:dyDescent="0.25">
      <c r="A2626">
        <v>800233881</v>
      </c>
      <c r="B2626" t="s">
        <v>161</v>
      </c>
      <c r="D2626" t="s">
        <v>222</v>
      </c>
      <c r="E2626" t="s">
        <v>223</v>
      </c>
      <c r="F2626" t="s">
        <v>333</v>
      </c>
      <c r="G2626">
        <v>2016</v>
      </c>
      <c r="H2626" s="16">
        <v>42735</v>
      </c>
      <c r="I2626">
        <v>20170406</v>
      </c>
      <c r="J2626">
        <v>0</v>
      </c>
      <c r="K2626" t="s">
        <v>7</v>
      </c>
      <c r="L2626" s="21" t="str">
        <f>IFERROR(VLOOKUP(K2626,ORDEN_ERI!A:C,2,0),0)</f>
        <v>Otros gastos</v>
      </c>
      <c r="M2626" s="21">
        <f>IFERROR(VLOOKUP(K2626,ORDEN_ERI!A:C,3,0),0)</f>
        <v>10</v>
      </c>
      <c r="N2626" s="1">
        <v>5927367</v>
      </c>
    </row>
    <row r="2627" spans="1:14" x14ac:dyDescent="0.25">
      <c r="A2627">
        <v>800240724</v>
      </c>
      <c r="B2627" t="s">
        <v>348</v>
      </c>
      <c r="D2627" t="s">
        <v>230</v>
      </c>
      <c r="E2627" t="s">
        <v>228</v>
      </c>
      <c r="F2627" t="s">
        <v>335</v>
      </c>
      <c r="G2627">
        <v>2016</v>
      </c>
      <c r="H2627" s="16">
        <v>42735</v>
      </c>
      <c r="I2627">
        <v>20170330</v>
      </c>
      <c r="J2627">
        <v>0</v>
      </c>
      <c r="K2627" t="s">
        <v>7</v>
      </c>
      <c r="L2627" s="21" t="str">
        <f>IFERROR(VLOOKUP(K2627,ORDEN_ERI!A:C,2,0),0)</f>
        <v>Otros gastos</v>
      </c>
      <c r="M2627" s="21">
        <f>IFERROR(VLOOKUP(K2627,ORDEN_ERI!A:C,3,0),0)</f>
        <v>10</v>
      </c>
      <c r="N2627" s="1">
        <v>861049</v>
      </c>
    </row>
    <row r="2628" spans="1:14" x14ac:dyDescent="0.25">
      <c r="A2628">
        <v>811032292</v>
      </c>
      <c r="B2628" t="s">
        <v>349</v>
      </c>
      <c r="D2628" t="s">
        <v>222</v>
      </c>
      <c r="E2628" t="s">
        <v>223</v>
      </c>
      <c r="F2628" t="s">
        <v>335</v>
      </c>
      <c r="G2628">
        <v>2016</v>
      </c>
      <c r="H2628" s="16">
        <v>42735</v>
      </c>
      <c r="I2628">
        <v>20170404</v>
      </c>
      <c r="J2628">
        <v>0</v>
      </c>
      <c r="K2628" t="s">
        <v>7</v>
      </c>
      <c r="L2628" s="21" t="str">
        <f>IFERROR(VLOOKUP(K2628,ORDEN_ERI!A:C,2,0),0)</f>
        <v>Otros gastos</v>
      </c>
      <c r="M2628" s="21">
        <f>IFERROR(VLOOKUP(K2628,ORDEN_ERI!A:C,3,0),0)</f>
        <v>10</v>
      </c>
      <c r="N2628" s="1">
        <v>370656</v>
      </c>
    </row>
    <row r="2629" spans="1:14" x14ac:dyDescent="0.25">
      <c r="A2629">
        <v>830023542</v>
      </c>
      <c r="B2629" t="s">
        <v>146</v>
      </c>
      <c r="D2629" t="s">
        <v>230</v>
      </c>
      <c r="E2629" t="s">
        <v>223</v>
      </c>
      <c r="F2629" t="s">
        <v>339</v>
      </c>
      <c r="G2629">
        <v>2016</v>
      </c>
      <c r="H2629" s="16">
        <v>42735</v>
      </c>
      <c r="I2629">
        <v>20170328</v>
      </c>
      <c r="J2629">
        <v>0</v>
      </c>
      <c r="K2629" t="s">
        <v>7</v>
      </c>
      <c r="L2629" s="21" t="str">
        <f>IFERROR(VLOOKUP(K2629,ORDEN_ERI!A:C,2,0),0)</f>
        <v>Otros gastos</v>
      </c>
      <c r="M2629" s="21">
        <f>IFERROR(VLOOKUP(K2629,ORDEN_ERI!A:C,3,0),0)</f>
        <v>10</v>
      </c>
      <c r="N2629" s="1">
        <v>748085</v>
      </c>
    </row>
    <row r="2630" spans="1:14" x14ac:dyDescent="0.25">
      <c r="A2630">
        <v>830058272</v>
      </c>
      <c r="B2630" t="s">
        <v>352</v>
      </c>
      <c r="D2630" t="s">
        <v>222</v>
      </c>
      <c r="E2630" t="s">
        <v>228</v>
      </c>
      <c r="F2630" t="s">
        <v>353</v>
      </c>
      <c r="G2630">
        <v>2016</v>
      </c>
      <c r="H2630" s="16">
        <v>42735</v>
      </c>
      <c r="I2630">
        <v>20170405</v>
      </c>
      <c r="J2630">
        <v>0</v>
      </c>
      <c r="K2630" t="s">
        <v>7</v>
      </c>
      <c r="L2630" s="21" t="str">
        <f>IFERROR(VLOOKUP(K2630,ORDEN_ERI!A:C,2,0),0)</f>
        <v>Otros gastos</v>
      </c>
      <c r="M2630" s="21">
        <f>IFERROR(VLOOKUP(K2630,ORDEN_ERI!A:C,3,0),0)</f>
        <v>10</v>
      </c>
      <c r="N2630" s="1">
        <v>16345</v>
      </c>
    </row>
    <row r="2631" spans="1:14" x14ac:dyDescent="0.25">
      <c r="A2631">
        <v>830094920</v>
      </c>
      <c r="B2631" t="s">
        <v>350</v>
      </c>
      <c r="D2631" t="s">
        <v>222</v>
      </c>
      <c r="E2631" t="s">
        <v>351</v>
      </c>
      <c r="F2631" t="s">
        <v>339</v>
      </c>
      <c r="G2631">
        <v>2016</v>
      </c>
      <c r="H2631" s="16">
        <v>42735</v>
      </c>
      <c r="I2631">
        <v>20171004</v>
      </c>
      <c r="J2631">
        <v>0</v>
      </c>
      <c r="K2631" t="s">
        <v>7</v>
      </c>
      <c r="L2631" s="21" t="str">
        <f>IFERROR(VLOOKUP(K2631,ORDEN_ERI!A:C,2,0),0)</f>
        <v>Otros gastos</v>
      </c>
      <c r="M2631" s="21">
        <f>IFERROR(VLOOKUP(K2631,ORDEN_ERI!A:C,3,0),0)</f>
        <v>10</v>
      </c>
      <c r="N2631" s="1">
        <v>12902240</v>
      </c>
    </row>
    <row r="2632" spans="1:14" x14ac:dyDescent="0.25">
      <c r="A2632">
        <v>830097620</v>
      </c>
      <c r="B2632" t="s">
        <v>290</v>
      </c>
      <c r="D2632" t="s">
        <v>291</v>
      </c>
      <c r="E2632" t="s">
        <v>228</v>
      </c>
      <c r="F2632" t="s">
        <v>224</v>
      </c>
      <c r="G2632">
        <v>2016</v>
      </c>
      <c r="H2632" s="16">
        <v>42735</v>
      </c>
      <c r="I2632">
        <v>20170420</v>
      </c>
      <c r="J2632">
        <v>0</v>
      </c>
      <c r="K2632" t="s">
        <v>7</v>
      </c>
      <c r="L2632" s="21" t="str">
        <f>IFERROR(VLOOKUP(K2632,ORDEN_ERI!A:C,2,0),0)</f>
        <v>Otros gastos</v>
      </c>
      <c r="M2632" s="21">
        <f>IFERROR(VLOOKUP(K2632,ORDEN_ERI!A:C,3,0),0)</f>
        <v>10</v>
      </c>
      <c r="N2632" s="1">
        <v>7656043</v>
      </c>
    </row>
    <row r="2633" spans="1:14" x14ac:dyDescent="0.25">
      <c r="A2633">
        <v>830116629</v>
      </c>
      <c r="B2633" t="s">
        <v>354</v>
      </c>
      <c r="D2633" t="s">
        <v>291</v>
      </c>
      <c r="E2633" t="s">
        <v>228</v>
      </c>
      <c r="F2633" t="s">
        <v>355</v>
      </c>
      <c r="G2633">
        <v>2016</v>
      </c>
      <c r="H2633" s="16">
        <v>42735</v>
      </c>
      <c r="I2633">
        <v>20170424</v>
      </c>
      <c r="J2633">
        <v>0</v>
      </c>
      <c r="K2633" t="s">
        <v>7</v>
      </c>
      <c r="L2633" s="21" t="str">
        <f>IFERROR(VLOOKUP(K2633,ORDEN_ERI!A:C,2,0),0)</f>
        <v>Otros gastos</v>
      </c>
      <c r="M2633" s="21">
        <f>IFERROR(VLOOKUP(K2633,ORDEN_ERI!A:C,3,0),0)</f>
        <v>10</v>
      </c>
      <c r="N2633" s="1">
        <v>81316</v>
      </c>
    </row>
    <row r="2634" spans="1:14" x14ac:dyDescent="0.25">
      <c r="A2634">
        <v>830124992</v>
      </c>
      <c r="B2634" t="s">
        <v>357</v>
      </c>
      <c r="D2634" t="s">
        <v>222</v>
      </c>
      <c r="E2634" t="s">
        <v>228</v>
      </c>
      <c r="F2634" t="s">
        <v>358</v>
      </c>
      <c r="G2634">
        <v>2016</v>
      </c>
      <c r="H2634" s="16">
        <v>42735</v>
      </c>
      <c r="I2634">
        <v>20170406</v>
      </c>
      <c r="J2634">
        <v>0</v>
      </c>
      <c r="K2634" t="s">
        <v>7</v>
      </c>
      <c r="L2634" s="21" t="str">
        <f>IFERROR(VLOOKUP(K2634,ORDEN_ERI!A:C,2,0),0)</f>
        <v>Otros gastos</v>
      </c>
      <c r="M2634" s="21">
        <f>IFERROR(VLOOKUP(K2634,ORDEN_ERI!A:C,3,0),0)</f>
        <v>10</v>
      </c>
      <c r="N2634" s="1">
        <v>164806</v>
      </c>
    </row>
    <row r="2635" spans="1:14" x14ac:dyDescent="0.25">
      <c r="A2635">
        <v>860000656</v>
      </c>
      <c r="B2635" t="s">
        <v>221</v>
      </c>
      <c r="D2635" t="s">
        <v>222</v>
      </c>
      <c r="E2635" t="s">
        <v>223</v>
      </c>
      <c r="F2635" t="s">
        <v>224</v>
      </c>
      <c r="G2635">
        <v>2016</v>
      </c>
      <c r="H2635" s="16">
        <v>42735</v>
      </c>
      <c r="I2635">
        <v>20170401</v>
      </c>
      <c r="J2635">
        <v>0</v>
      </c>
      <c r="K2635" t="s">
        <v>7</v>
      </c>
      <c r="L2635" s="21" t="str">
        <f>IFERROR(VLOOKUP(K2635,ORDEN_ERI!A:C,2,0),0)</f>
        <v>Otros gastos</v>
      </c>
      <c r="M2635" s="21">
        <f>IFERROR(VLOOKUP(K2635,ORDEN_ERI!A:C,3,0),0)</f>
        <v>10</v>
      </c>
      <c r="N2635" s="1">
        <v>3088711</v>
      </c>
    </row>
    <row r="2636" spans="1:14" x14ac:dyDescent="0.25">
      <c r="A2636">
        <v>860001986</v>
      </c>
      <c r="B2636" t="s">
        <v>293</v>
      </c>
      <c r="D2636" t="s">
        <v>294</v>
      </c>
      <c r="E2636" t="s">
        <v>228</v>
      </c>
      <c r="F2636" t="s">
        <v>224</v>
      </c>
      <c r="G2636">
        <v>2016</v>
      </c>
      <c r="H2636" s="16">
        <v>42735</v>
      </c>
      <c r="I2636">
        <v>20170510</v>
      </c>
      <c r="J2636">
        <v>0</v>
      </c>
      <c r="K2636" t="s">
        <v>7</v>
      </c>
      <c r="L2636" s="21" t="str">
        <f>IFERROR(VLOOKUP(K2636,ORDEN_ERI!A:C,2,0),0)</f>
        <v>Otros gastos</v>
      </c>
      <c r="M2636" s="21">
        <f>IFERROR(VLOOKUP(K2636,ORDEN_ERI!A:C,3,0),0)</f>
        <v>10</v>
      </c>
      <c r="N2636" s="1">
        <v>1140845</v>
      </c>
    </row>
    <row r="2637" spans="1:14" x14ac:dyDescent="0.25">
      <c r="A2637">
        <v>860002837</v>
      </c>
      <c r="B2637" t="s">
        <v>227</v>
      </c>
      <c r="D2637" t="s">
        <v>222</v>
      </c>
      <c r="E2637" t="s">
        <v>228</v>
      </c>
      <c r="F2637" t="s">
        <v>224</v>
      </c>
      <c r="G2637">
        <v>2016</v>
      </c>
      <c r="H2637" s="16">
        <v>42735</v>
      </c>
      <c r="I2637">
        <v>20170330</v>
      </c>
      <c r="J2637">
        <v>0</v>
      </c>
      <c r="K2637" t="s">
        <v>7</v>
      </c>
      <c r="L2637" s="21" t="str">
        <f>IFERROR(VLOOKUP(K2637,ORDEN_ERI!A:C,2,0),0)</f>
        <v>Otros gastos</v>
      </c>
      <c r="M2637" s="21">
        <f>IFERROR(VLOOKUP(K2637,ORDEN_ERI!A:C,3,0),0)</f>
        <v>10</v>
      </c>
      <c r="N2637" s="1">
        <v>1088441</v>
      </c>
    </row>
    <row r="2638" spans="1:14" x14ac:dyDescent="0.25">
      <c r="A2638">
        <v>860009250</v>
      </c>
      <c r="B2638" t="s">
        <v>362</v>
      </c>
      <c r="D2638" t="s">
        <v>294</v>
      </c>
      <c r="E2638" t="s">
        <v>228</v>
      </c>
      <c r="F2638" t="s">
        <v>224</v>
      </c>
      <c r="G2638">
        <v>2016</v>
      </c>
      <c r="H2638" s="16">
        <v>42735</v>
      </c>
      <c r="I2638">
        <v>20170502</v>
      </c>
      <c r="J2638">
        <v>0</v>
      </c>
      <c r="K2638" t="s">
        <v>7</v>
      </c>
      <c r="L2638" s="21" t="str">
        <f>IFERROR(VLOOKUP(K2638,ORDEN_ERI!A:C,2,0),0)</f>
        <v>Otros gastos</v>
      </c>
      <c r="M2638" s="21">
        <f>IFERROR(VLOOKUP(K2638,ORDEN_ERI!A:C,3,0),0)</f>
        <v>10</v>
      </c>
      <c r="N2638" s="1">
        <v>69696</v>
      </c>
    </row>
    <row r="2639" spans="1:14" x14ac:dyDescent="0.25">
      <c r="A2639">
        <v>860014285</v>
      </c>
      <c r="B2639" t="s">
        <v>356</v>
      </c>
      <c r="D2639" t="s">
        <v>294</v>
      </c>
      <c r="E2639" t="s">
        <v>228</v>
      </c>
      <c r="F2639" t="s">
        <v>224</v>
      </c>
      <c r="G2639">
        <v>2016</v>
      </c>
      <c r="H2639" s="16">
        <v>42735</v>
      </c>
      <c r="I2639">
        <v>20170510</v>
      </c>
      <c r="J2639">
        <v>0</v>
      </c>
      <c r="K2639" t="s">
        <v>7</v>
      </c>
      <c r="L2639" s="21" t="str">
        <f>IFERROR(VLOOKUP(K2639,ORDEN_ERI!A:C,2,0),0)</f>
        <v>Otros gastos</v>
      </c>
      <c r="M2639" s="21">
        <f>IFERROR(VLOOKUP(K2639,ORDEN_ERI!A:C,3,0),0)</f>
        <v>10</v>
      </c>
      <c r="N2639" s="1">
        <v>72492</v>
      </c>
    </row>
    <row r="2640" spans="1:14" x14ac:dyDescent="0.25">
      <c r="A2640">
        <v>860031361</v>
      </c>
      <c r="B2640" t="s">
        <v>297</v>
      </c>
      <c r="D2640" t="s">
        <v>222</v>
      </c>
      <c r="E2640" t="s">
        <v>228</v>
      </c>
      <c r="F2640" t="s">
        <v>224</v>
      </c>
      <c r="G2640">
        <v>2016</v>
      </c>
      <c r="H2640" s="16">
        <v>42735</v>
      </c>
      <c r="I2640">
        <v>20170405</v>
      </c>
      <c r="J2640">
        <v>0</v>
      </c>
      <c r="K2640" t="s">
        <v>7</v>
      </c>
      <c r="L2640" s="21" t="str">
        <f>IFERROR(VLOOKUP(K2640,ORDEN_ERI!A:C,2,0),0)</f>
        <v>Otros gastos</v>
      </c>
      <c r="M2640" s="21">
        <f>IFERROR(VLOOKUP(K2640,ORDEN_ERI!A:C,3,0),0)</f>
        <v>10</v>
      </c>
      <c r="N2640" s="1">
        <v>161832</v>
      </c>
    </row>
    <row r="2641" spans="1:14" x14ac:dyDescent="0.25">
      <c r="A2641">
        <v>860058070</v>
      </c>
      <c r="B2641" t="s">
        <v>364</v>
      </c>
      <c r="D2641" t="s">
        <v>222</v>
      </c>
      <c r="E2641" t="s">
        <v>228</v>
      </c>
      <c r="F2641" t="s">
        <v>335</v>
      </c>
      <c r="G2641">
        <v>2016</v>
      </c>
      <c r="H2641" s="16">
        <v>42735</v>
      </c>
      <c r="I2641">
        <v>20170404</v>
      </c>
      <c r="J2641">
        <v>0</v>
      </c>
      <c r="K2641" t="s">
        <v>7</v>
      </c>
      <c r="L2641" s="21" t="str">
        <f>IFERROR(VLOOKUP(K2641,ORDEN_ERI!A:C,2,0),0)</f>
        <v>Otros gastos</v>
      </c>
      <c r="M2641" s="21">
        <f>IFERROR(VLOOKUP(K2641,ORDEN_ERI!A:C,3,0),0)</f>
        <v>10</v>
      </c>
      <c r="N2641" s="1">
        <v>14670722</v>
      </c>
    </row>
    <row r="2642" spans="1:14" x14ac:dyDescent="0.25">
      <c r="A2642">
        <v>860059851</v>
      </c>
      <c r="B2642" t="s">
        <v>365</v>
      </c>
      <c r="D2642" t="s">
        <v>222</v>
      </c>
      <c r="E2642" t="s">
        <v>228</v>
      </c>
      <c r="F2642" t="s">
        <v>224</v>
      </c>
      <c r="G2642">
        <v>2016</v>
      </c>
      <c r="H2642" s="16">
        <v>42735</v>
      </c>
      <c r="I2642">
        <v>20170403</v>
      </c>
      <c r="J2642">
        <v>0</v>
      </c>
      <c r="K2642" t="s">
        <v>7</v>
      </c>
      <c r="L2642" s="21" t="str">
        <f>IFERROR(VLOOKUP(K2642,ORDEN_ERI!A:C,2,0),0)</f>
        <v>Otros gastos</v>
      </c>
      <c r="M2642" s="21">
        <f>IFERROR(VLOOKUP(K2642,ORDEN_ERI!A:C,3,0),0)</f>
        <v>10</v>
      </c>
      <c r="N2642" s="1">
        <v>808834</v>
      </c>
    </row>
    <row r="2643" spans="1:14" x14ac:dyDescent="0.25">
      <c r="A2643">
        <v>860077099</v>
      </c>
      <c r="B2643" t="s">
        <v>371</v>
      </c>
      <c r="D2643" t="s">
        <v>291</v>
      </c>
      <c r="E2643" t="s">
        <v>228</v>
      </c>
      <c r="F2643" t="s">
        <v>224</v>
      </c>
      <c r="G2643">
        <v>2016</v>
      </c>
      <c r="H2643" s="16">
        <v>42735</v>
      </c>
      <c r="I2643">
        <v>20170515</v>
      </c>
      <c r="J2643">
        <v>0</v>
      </c>
      <c r="K2643" t="s">
        <v>7</v>
      </c>
      <c r="L2643" s="21" t="str">
        <f>IFERROR(VLOOKUP(K2643,ORDEN_ERI!A:C,2,0),0)</f>
        <v>Otros gastos</v>
      </c>
      <c r="M2643" s="21">
        <f>IFERROR(VLOOKUP(K2643,ORDEN_ERI!A:C,3,0),0)</f>
        <v>10</v>
      </c>
      <c r="N2643" s="1">
        <v>648940</v>
      </c>
    </row>
    <row r="2644" spans="1:14" x14ac:dyDescent="0.25">
      <c r="A2644">
        <v>860078977</v>
      </c>
      <c r="B2644" t="s">
        <v>144</v>
      </c>
      <c r="D2644" t="s">
        <v>291</v>
      </c>
      <c r="E2644" t="s">
        <v>228</v>
      </c>
      <c r="F2644" t="s">
        <v>339</v>
      </c>
      <c r="G2644">
        <v>2016</v>
      </c>
      <c r="H2644" s="16">
        <v>42735</v>
      </c>
      <c r="I2644">
        <v>20170512</v>
      </c>
      <c r="J2644">
        <v>0</v>
      </c>
      <c r="K2644" t="s">
        <v>7</v>
      </c>
      <c r="L2644" s="21" t="str">
        <f>IFERROR(VLOOKUP(K2644,ORDEN_ERI!A:C,2,0),0)</f>
        <v>Otros gastos</v>
      </c>
      <c r="M2644" s="21">
        <f>IFERROR(VLOOKUP(K2644,ORDEN_ERI!A:C,3,0),0)</f>
        <v>10</v>
      </c>
      <c r="N2644" s="1">
        <v>68271</v>
      </c>
    </row>
    <row r="2645" spans="1:14" x14ac:dyDescent="0.25">
      <c r="A2645">
        <v>860354402</v>
      </c>
      <c r="B2645" t="s">
        <v>295</v>
      </c>
      <c r="D2645" t="s">
        <v>291</v>
      </c>
      <c r="E2645" t="s">
        <v>228</v>
      </c>
      <c r="F2645" t="s">
        <v>224</v>
      </c>
      <c r="G2645">
        <v>2016</v>
      </c>
      <c r="H2645" s="16">
        <v>42735</v>
      </c>
      <c r="I2645">
        <v>20170417</v>
      </c>
      <c r="J2645">
        <v>0</v>
      </c>
      <c r="K2645" t="s">
        <v>7</v>
      </c>
      <c r="L2645" s="21" t="str">
        <f>IFERROR(VLOOKUP(K2645,ORDEN_ERI!A:C,2,0),0)</f>
        <v>Otros gastos</v>
      </c>
      <c r="M2645" s="21">
        <f>IFERROR(VLOOKUP(K2645,ORDEN_ERI!A:C,3,0),0)</f>
        <v>10</v>
      </c>
      <c r="N2645" s="1">
        <v>497776</v>
      </c>
    </row>
    <row r="2646" spans="1:14" x14ac:dyDescent="0.25">
      <c r="A2646">
        <v>860505064</v>
      </c>
      <c r="B2646" t="s">
        <v>361</v>
      </c>
      <c r="D2646" t="s">
        <v>291</v>
      </c>
      <c r="E2646" t="s">
        <v>228</v>
      </c>
      <c r="F2646" t="s">
        <v>224</v>
      </c>
      <c r="G2646">
        <v>2016</v>
      </c>
      <c r="H2646" s="16">
        <v>42735</v>
      </c>
      <c r="I2646">
        <v>20170523</v>
      </c>
      <c r="J2646">
        <v>0</v>
      </c>
      <c r="K2646" t="s">
        <v>7</v>
      </c>
      <c r="L2646" s="21" t="str">
        <f>IFERROR(VLOOKUP(K2646,ORDEN_ERI!A:C,2,0),0)</f>
        <v>Otros gastos</v>
      </c>
      <c r="M2646" s="21">
        <f>IFERROR(VLOOKUP(K2646,ORDEN_ERI!A:C,3,0),0)</f>
        <v>10</v>
      </c>
      <c r="N2646" s="1">
        <v>29168</v>
      </c>
    </row>
    <row r="2647" spans="1:14" x14ac:dyDescent="0.25">
      <c r="A2647">
        <v>860510628</v>
      </c>
      <c r="B2647" t="s">
        <v>373</v>
      </c>
      <c r="D2647" t="s">
        <v>222</v>
      </c>
      <c r="E2647" t="s">
        <v>228</v>
      </c>
      <c r="F2647" t="s">
        <v>353</v>
      </c>
      <c r="G2647">
        <v>2016</v>
      </c>
      <c r="H2647" s="16">
        <v>42735</v>
      </c>
      <c r="I2647">
        <v>20170330</v>
      </c>
      <c r="J2647">
        <v>0</v>
      </c>
      <c r="K2647" t="s">
        <v>7</v>
      </c>
      <c r="L2647" s="21" t="str">
        <f>IFERROR(VLOOKUP(K2647,ORDEN_ERI!A:C,2,0),0)</f>
        <v>Otros gastos</v>
      </c>
      <c r="M2647" s="21">
        <f>IFERROR(VLOOKUP(K2647,ORDEN_ERI!A:C,3,0),0)</f>
        <v>10</v>
      </c>
      <c r="N2647" s="1">
        <v>726718</v>
      </c>
    </row>
    <row r="2648" spans="1:14" x14ac:dyDescent="0.25">
      <c r="A2648">
        <v>860515523</v>
      </c>
      <c r="B2648" t="s">
        <v>231</v>
      </c>
      <c r="D2648" t="s">
        <v>222</v>
      </c>
      <c r="E2648" t="s">
        <v>228</v>
      </c>
      <c r="F2648" t="s">
        <v>224</v>
      </c>
      <c r="G2648">
        <v>2016</v>
      </c>
      <c r="H2648" s="16">
        <v>42735</v>
      </c>
      <c r="I2648">
        <v>20170329</v>
      </c>
      <c r="J2648">
        <v>0</v>
      </c>
      <c r="K2648" t="s">
        <v>7</v>
      </c>
      <c r="L2648" s="21" t="str">
        <f>IFERROR(VLOOKUP(K2648,ORDEN_ERI!A:C,2,0),0)</f>
        <v>Otros gastos</v>
      </c>
      <c r="M2648" s="21">
        <f>IFERROR(VLOOKUP(K2648,ORDEN_ERI!A:C,3,0),0)</f>
        <v>10</v>
      </c>
      <c r="N2648" s="1">
        <v>208211</v>
      </c>
    </row>
    <row r="2649" spans="1:14" x14ac:dyDescent="0.25">
      <c r="A2649">
        <v>860527800</v>
      </c>
      <c r="B2649" t="s">
        <v>296</v>
      </c>
      <c r="D2649" t="s">
        <v>222</v>
      </c>
      <c r="E2649" t="s">
        <v>228</v>
      </c>
      <c r="F2649" t="s">
        <v>224</v>
      </c>
      <c r="G2649">
        <v>2016</v>
      </c>
      <c r="H2649" s="16">
        <v>42735</v>
      </c>
      <c r="I2649">
        <v>20170512</v>
      </c>
      <c r="J2649">
        <v>0</v>
      </c>
      <c r="K2649" t="s">
        <v>7</v>
      </c>
      <c r="L2649" s="21" t="str">
        <f>IFERROR(VLOOKUP(K2649,ORDEN_ERI!A:C,2,0),0)</f>
        <v>Otros gastos</v>
      </c>
      <c r="M2649" s="21">
        <f>IFERROR(VLOOKUP(K2649,ORDEN_ERI!A:C,3,0),0)</f>
        <v>10</v>
      </c>
      <c r="N2649" s="1">
        <v>1729874</v>
      </c>
    </row>
    <row r="2650" spans="1:14" x14ac:dyDescent="0.25">
      <c r="A2650">
        <v>860532790</v>
      </c>
      <c r="B2650" t="s">
        <v>374</v>
      </c>
      <c r="D2650" t="s">
        <v>291</v>
      </c>
      <c r="E2650" t="s">
        <v>228</v>
      </c>
      <c r="F2650" t="s">
        <v>224</v>
      </c>
      <c r="G2650">
        <v>2016</v>
      </c>
      <c r="H2650" s="16">
        <v>42735</v>
      </c>
      <c r="I2650">
        <v>20170504</v>
      </c>
      <c r="J2650">
        <v>0</v>
      </c>
      <c r="K2650" t="s">
        <v>7</v>
      </c>
      <c r="L2650" s="21" t="str">
        <f>IFERROR(VLOOKUP(K2650,ORDEN_ERI!A:C,2,0),0)</f>
        <v>Otros gastos</v>
      </c>
      <c r="M2650" s="21">
        <f>IFERROR(VLOOKUP(K2650,ORDEN_ERI!A:C,3,0),0)</f>
        <v>10</v>
      </c>
      <c r="N2650" s="1">
        <v>77065</v>
      </c>
    </row>
    <row r="2651" spans="1:14" x14ac:dyDescent="0.25">
      <c r="A2651">
        <v>890205645</v>
      </c>
      <c r="B2651" t="s">
        <v>166</v>
      </c>
      <c r="D2651" t="s">
        <v>222</v>
      </c>
      <c r="E2651" t="s">
        <v>375</v>
      </c>
      <c r="F2651" t="s">
        <v>335</v>
      </c>
      <c r="G2651">
        <v>2016</v>
      </c>
      <c r="H2651" s="16">
        <v>42735</v>
      </c>
      <c r="I2651">
        <v>20170331</v>
      </c>
      <c r="J2651">
        <v>0</v>
      </c>
      <c r="K2651" t="s">
        <v>7</v>
      </c>
      <c r="L2651" s="21" t="str">
        <f>IFERROR(VLOOKUP(K2651,ORDEN_ERI!A:C,2,0),0)</f>
        <v>Otros gastos</v>
      </c>
      <c r="M2651" s="21">
        <f>IFERROR(VLOOKUP(K2651,ORDEN_ERI!A:C,3,0),0)</f>
        <v>10</v>
      </c>
      <c r="N2651" s="1">
        <v>26289415</v>
      </c>
    </row>
    <row r="2652" spans="1:14" x14ac:dyDescent="0.25">
      <c r="A2652">
        <v>890312765</v>
      </c>
      <c r="B2652" t="s">
        <v>363</v>
      </c>
      <c r="D2652" t="s">
        <v>222</v>
      </c>
      <c r="E2652" t="s">
        <v>228</v>
      </c>
      <c r="F2652" t="s">
        <v>339</v>
      </c>
      <c r="G2652">
        <v>2016</v>
      </c>
      <c r="H2652" s="16">
        <v>42735</v>
      </c>
      <c r="I2652">
        <v>20170405</v>
      </c>
      <c r="J2652">
        <v>0</v>
      </c>
      <c r="K2652" t="s">
        <v>7</v>
      </c>
      <c r="L2652" s="21" t="str">
        <f>IFERROR(VLOOKUP(K2652,ORDEN_ERI!A:C,2,0),0)</f>
        <v>Otros gastos</v>
      </c>
      <c r="M2652" s="21">
        <f>IFERROR(VLOOKUP(K2652,ORDEN_ERI!A:C,3,0),0)</f>
        <v>10</v>
      </c>
      <c r="N2652" s="1">
        <v>486366</v>
      </c>
    </row>
    <row r="2653" spans="1:14" x14ac:dyDescent="0.25">
      <c r="A2653">
        <v>890806999</v>
      </c>
      <c r="B2653" t="s">
        <v>366</v>
      </c>
      <c r="D2653" t="s">
        <v>230</v>
      </c>
      <c r="E2653" t="s">
        <v>367</v>
      </c>
      <c r="F2653" t="s">
        <v>368</v>
      </c>
      <c r="G2653">
        <v>2016</v>
      </c>
      <c r="H2653" s="16">
        <v>42735</v>
      </c>
      <c r="I2653">
        <v>20170406</v>
      </c>
      <c r="J2653">
        <v>0</v>
      </c>
      <c r="K2653" t="s">
        <v>7</v>
      </c>
      <c r="L2653" s="21" t="str">
        <f>IFERROR(VLOOKUP(K2653,ORDEN_ERI!A:C,2,0),0)</f>
        <v>Otros gastos</v>
      </c>
      <c r="M2653" s="21">
        <f>IFERROR(VLOOKUP(K2653,ORDEN_ERI!A:C,3,0),0)</f>
        <v>10</v>
      </c>
      <c r="N2653" s="1">
        <v>99284</v>
      </c>
    </row>
    <row r="2654" spans="1:14" x14ac:dyDescent="0.25">
      <c r="A2654">
        <v>890903035</v>
      </c>
      <c r="B2654" t="s">
        <v>369</v>
      </c>
      <c r="D2654" t="s">
        <v>222</v>
      </c>
      <c r="E2654" t="s">
        <v>228</v>
      </c>
      <c r="F2654" t="s">
        <v>339</v>
      </c>
      <c r="G2654">
        <v>2016</v>
      </c>
      <c r="H2654" s="16">
        <v>42735</v>
      </c>
      <c r="I2654">
        <v>20170330</v>
      </c>
      <c r="J2654">
        <v>0</v>
      </c>
      <c r="K2654" t="s">
        <v>7</v>
      </c>
      <c r="L2654" s="21" t="str">
        <f>IFERROR(VLOOKUP(K2654,ORDEN_ERI!A:C,2,0),0)</f>
        <v>Otros gastos</v>
      </c>
      <c r="M2654" s="21">
        <f>IFERROR(VLOOKUP(K2654,ORDEN_ERI!A:C,3,0),0)</f>
        <v>10</v>
      </c>
      <c r="N2654" s="1">
        <v>27909487</v>
      </c>
    </row>
    <row r="2655" spans="1:14" x14ac:dyDescent="0.25">
      <c r="A2655">
        <v>890903055</v>
      </c>
      <c r="B2655" t="s">
        <v>232</v>
      </c>
      <c r="D2655" t="s">
        <v>222</v>
      </c>
      <c r="E2655" t="s">
        <v>223</v>
      </c>
      <c r="F2655" t="s">
        <v>224</v>
      </c>
      <c r="G2655">
        <v>2016</v>
      </c>
      <c r="H2655" s="16">
        <v>42735</v>
      </c>
      <c r="I2655">
        <v>20170331</v>
      </c>
      <c r="J2655">
        <v>0</v>
      </c>
      <c r="K2655" t="s">
        <v>7</v>
      </c>
      <c r="L2655" s="21" t="str">
        <f>IFERROR(VLOOKUP(K2655,ORDEN_ERI!A:C,2,0),0)</f>
        <v>Otros gastos</v>
      </c>
      <c r="M2655" s="21">
        <f>IFERROR(VLOOKUP(K2655,ORDEN_ERI!A:C,3,0),0)</f>
        <v>10</v>
      </c>
      <c r="N2655" s="1">
        <v>3575415</v>
      </c>
    </row>
    <row r="2656" spans="1:14" x14ac:dyDescent="0.25">
      <c r="A2656">
        <v>890905022</v>
      </c>
      <c r="B2656" t="s">
        <v>370</v>
      </c>
      <c r="D2656" t="s">
        <v>230</v>
      </c>
      <c r="E2656" t="s">
        <v>223</v>
      </c>
      <c r="F2656" t="s">
        <v>360</v>
      </c>
      <c r="G2656">
        <v>2016</v>
      </c>
      <c r="H2656" s="16">
        <v>42735</v>
      </c>
      <c r="I2656">
        <v>20170503</v>
      </c>
      <c r="J2656">
        <v>0</v>
      </c>
      <c r="K2656" t="s">
        <v>7</v>
      </c>
      <c r="L2656" s="21" t="str">
        <f>IFERROR(VLOOKUP(K2656,ORDEN_ERI!A:C,2,0),0)</f>
        <v>Otros gastos</v>
      </c>
      <c r="M2656" s="21">
        <f>IFERROR(VLOOKUP(K2656,ORDEN_ERI!A:C,3,0),0)</f>
        <v>10</v>
      </c>
      <c r="N2656" s="1">
        <v>1202953</v>
      </c>
    </row>
    <row r="2657" spans="1:14" x14ac:dyDescent="0.25">
      <c r="A2657">
        <v>890908097</v>
      </c>
      <c r="B2657" t="s">
        <v>377</v>
      </c>
      <c r="D2657" t="s">
        <v>291</v>
      </c>
      <c r="E2657" t="s">
        <v>223</v>
      </c>
      <c r="F2657" t="s">
        <v>224</v>
      </c>
      <c r="G2657">
        <v>2016</v>
      </c>
      <c r="H2657" s="16">
        <v>42735</v>
      </c>
      <c r="I2657">
        <v>20170511</v>
      </c>
      <c r="J2657">
        <v>0</v>
      </c>
      <c r="K2657" t="s">
        <v>7</v>
      </c>
      <c r="L2657" s="21" t="str">
        <f>IFERROR(VLOOKUP(K2657,ORDEN_ERI!A:C,2,0),0)</f>
        <v>Otros gastos</v>
      </c>
      <c r="M2657" s="21">
        <f>IFERROR(VLOOKUP(K2657,ORDEN_ERI!A:C,3,0),0)</f>
        <v>10</v>
      </c>
      <c r="N2657" s="1">
        <v>88017</v>
      </c>
    </row>
    <row r="2658" spans="1:14" x14ac:dyDescent="0.25">
      <c r="A2658">
        <v>890908901</v>
      </c>
      <c r="B2658" t="s">
        <v>372</v>
      </c>
      <c r="D2658" t="s">
        <v>222</v>
      </c>
      <c r="E2658" t="s">
        <v>223</v>
      </c>
      <c r="F2658" t="s">
        <v>339</v>
      </c>
      <c r="G2658">
        <v>2016</v>
      </c>
      <c r="H2658" s="16">
        <v>42735</v>
      </c>
      <c r="I2658">
        <v>20170329</v>
      </c>
      <c r="J2658">
        <v>0</v>
      </c>
      <c r="K2658" t="s">
        <v>7</v>
      </c>
      <c r="L2658" s="21" t="str">
        <f>IFERROR(VLOOKUP(K2658,ORDEN_ERI!A:C,2,0),0)</f>
        <v>Otros gastos</v>
      </c>
      <c r="M2658" s="21">
        <f>IFERROR(VLOOKUP(K2658,ORDEN_ERI!A:C,3,0),0)</f>
        <v>10</v>
      </c>
      <c r="N2658" s="1">
        <v>4524947</v>
      </c>
    </row>
    <row r="2659" spans="1:14" x14ac:dyDescent="0.25">
      <c r="A2659">
        <v>890910447</v>
      </c>
      <c r="B2659" t="s">
        <v>300</v>
      </c>
      <c r="D2659" t="s">
        <v>222</v>
      </c>
      <c r="E2659" t="s">
        <v>223</v>
      </c>
      <c r="F2659" t="s">
        <v>224</v>
      </c>
      <c r="G2659">
        <v>2016</v>
      </c>
      <c r="H2659" s="16">
        <v>42735</v>
      </c>
      <c r="I2659">
        <v>20170928</v>
      </c>
      <c r="J2659">
        <v>0</v>
      </c>
      <c r="K2659" t="s">
        <v>7</v>
      </c>
      <c r="L2659" s="21" t="str">
        <f>IFERROR(VLOOKUP(K2659,ORDEN_ERI!A:C,2,0),0)</f>
        <v>Otros gastos</v>
      </c>
      <c r="M2659" s="21">
        <f>IFERROR(VLOOKUP(K2659,ORDEN_ERI!A:C,3,0),0)</f>
        <v>10</v>
      </c>
      <c r="N2659" s="1">
        <v>663140</v>
      </c>
    </row>
    <row r="2660" spans="1:14" x14ac:dyDescent="0.25">
      <c r="A2660">
        <v>890911431</v>
      </c>
      <c r="B2660" t="s">
        <v>378</v>
      </c>
      <c r="D2660" t="s">
        <v>222</v>
      </c>
      <c r="E2660" t="s">
        <v>223</v>
      </c>
      <c r="F2660" t="s">
        <v>339</v>
      </c>
      <c r="G2660">
        <v>2016</v>
      </c>
      <c r="H2660" s="16">
        <v>42735</v>
      </c>
      <c r="I2660">
        <v>20170329</v>
      </c>
      <c r="J2660">
        <v>0</v>
      </c>
      <c r="K2660" t="s">
        <v>7</v>
      </c>
      <c r="L2660" s="21" t="str">
        <f>IFERROR(VLOOKUP(K2660,ORDEN_ERI!A:C,2,0),0)</f>
        <v>Otros gastos</v>
      </c>
      <c r="M2660" s="21">
        <f>IFERROR(VLOOKUP(K2660,ORDEN_ERI!A:C,3,0),0)</f>
        <v>10</v>
      </c>
      <c r="N2660" s="1">
        <v>7589161</v>
      </c>
    </row>
    <row r="2661" spans="1:14" x14ac:dyDescent="0.25">
      <c r="A2661">
        <v>890920656</v>
      </c>
      <c r="B2661" t="s">
        <v>302</v>
      </c>
      <c r="D2661" t="s">
        <v>291</v>
      </c>
      <c r="E2661" t="s">
        <v>223</v>
      </c>
      <c r="F2661" t="s">
        <v>224</v>
      </c>
      <c r="G2661">
        <v>2016</v>
      </c>
      <c r="H2661" s="16">
        <v>42735</v>
      </c>
      <c r="I2661">
        <v>20170503</v>
      </c>
      <c r="J2661">
        <v>0</v>
      </c>
      <c r="K2661" t="s">
        <v>7</v>
      </c>
      <c r="L2661" s="21" t="str">
        <f>IFERROR(VLOOKUP(K2661,ORDEN_ERI!A:C,2,0),0)</f>
        <v>Otros gastos</v>
      </c>
      <c r="M2661" s="21">
        <f>IFERROR(VLOOKUP(K2661,ORDEN_ERI!A:C,3,0),0)</f>
        <v>10</v>
      </c>
      <c r="N2661" s="1">
        <v>68758</v>
      </c>
    </row>
    <row r="2662" spans="1:14" x14ac:dyDescent="0.25">
      <c r="A2662">
        <v>890928186</v>
      </c>
      <c r="B2662" t="s">
        <v>303</v>
      </c>
      <c r="D2662" t="s">
        <v>291</v>
      </c>
      <c r="E2662" t="s">
        <v>223</v>
      </c>
      <c r="F2662" t="s">
        <v>224</v>
      </c>
      <c r="G2662">
        <v>2016</v>
      </c>
      <c r="H2662" s="16">
        <v>42735</v>
      </c>
      <c r="I2662">
        <v>20170510</v>
      </c>
      <c r="J2662">
        <v>0</v>
      </c>
      <c r="K2662" t="s">
        <v>7</v>
      </c>
      <c r="L2662" s="21" t="str">
        <f>IFERROR(VLOOKUP(K2662,ORDEN_ERI!A:C,2,0),0)</f>
        <v>Otros gastos</v>
      </c>
      <c r="M2662" s="21">
        <f>IFERROR(VLOOKUP(K2662,ORDEN_ERI!A:C,3,0),0)</f>
        <v>10</v>
      </c>
      <c r="N2662" s="1">
        <v>748838</v>
      </c>
    </row>
    <row r="2663" spans="1:14" x14ac:dyDescent="0.25">
      <c r="A2663">
        <v>890932424</v>
      </c>
      <c r="B2663" t="s">
        <v>379</v>
      </c>
      <c r="D2663" t="s">
        <v>222</v>
      </c>
      <c r="E2663" t="s">
        <v>223</v>
      </c>
      <c r="F2663" t="s">
        <v>333</v>
      </c>
      <c r="G2663">
        <v>2016</v>
      </c>
      <c r="H2663" s="16">
        <v>42735</v>
      </c>
      <c r="I2663">
        <v>20170328</v>
      </c>
      <c r="J2663">
        <v>0</v>
      </c>
      <c r="K2663" t="s">
        <v>7</v>
      </c>
      <c r="L2663" s="21" t="str">
        <f>IFERROR(VLOOKUP(K2663,ORDEN_ERI!A:C,2,0),0)</f>
        <v>Otros gastos</v>
      </c>
      <c r="M2663" s="21">
        <f>IFERROR(VLOOKUP(K2663,ORDEN_ERI!A:C,3,0),0)</f>
        <v>10</v>
      </c>
      <c r="N2663" s="1">
        <v>6751155</v>
      </c>
    </row>
    <row r="2664" spans="1:14" x14ac:dyDescent="0.25">
      <c r="A2664">
        <v>890939355</v>
      </c>
      <c r="B2664" t="s">
        <v>35</v>
      </c>
      <c r="D2664" t="s">
        <v>222</v>
      </c>
      <c r="E2664" t="s">
        <v>223</v>
      </c>
      <c r="F2664" t="s">
        <v>335</v>
      </c>
      <c r="G2664">
        <v>2016</v>
      </c>
      <c r="H2664" s="16">
        <v>42735</v>
      </c>
      <c r="I2664">
        <v>20170403</v>
      </c>
      <c r="J2664">
        <v>0</v>
      </c>
      <c r="K2664" t="s">
        <v>7</v>
      </c>
      <c r="L2664" s="21" t="str">
        <f>IFERROR(VLOOKUP(K2664,ORDEN_ERI!A:C,2,0),0)</f>
        <v>Otros gastos</v>
      </c>
      <c r="M2664" s="21">
        <f>IFERROR(VLOOKUP(K2664,ORDEN_ERI!A:C,3,0),0)</f>
        <v>10</v>
      </c>
      <c r="N2664" s="1">
        <v>1122794</v>
      </c>
    </row>
    <row r="2665" spans="1:14" x14ac:dyDescent="0.25">
      <c r="A2665">
        <v>890940026</v>
      </c>
      <c r="B2665" t="s">
        <v>304</v>
      </c>
      <c r="D2665" t="s">
        <v>291</v>
      </c>
      <c r="E2665" t="s">
        <v>223</v>
      </c>
      <c r="F2665" t="s">
        <v>224</v>
      </c>
      <c r="G2665">
        <v>2016</v>
      </c>
      <c r="H2665" s="16">
        <v>42735</v>
      </c>
      <c r="I2665">
        <v>20170424</v>
      </c>
      <c r="J2665">
        <v>0</v>
      </c>
      <c r="K2665" t="s">
        <v>7</v>
      </c>
      <c r="L2665" s="21" t="str">
        <f>IFERROR(VLOOKUP(K2665,ORDEN_ERI!A:C,2,0),0)</f>
        <v>Otros gastos</v>
      </c>
      <c r="M2665" s="21">
        <f>IFERROR(VLOOKUP(K2665,ORDEN_ERI!A:C,3,0),0)</f>
        <v>10</v>
      </c>
      <c r="N2665" s="1">
        <v>831766</v>
      </c>
    </row>
    <row r="2666" spans="1:14" x14ac:dyDescent="0.25">
      <c r="A2666">
        <v>900018975</v>
      </c>
      <c r="B2666" t="s">
        <v>376</v>
      </c>
      <c r="D2666" t="s">
        <v>230</v>
      </c>
      <c r="E2666" t="s">
        <v>299</v>
      </c>
      <c r="F2666" t="s">
        <v>333</v>
      </c>
      <c r="G2666">
        <v>2016</v>
      </c>
      <c r="H2666" s="16">
        <v>42735</v>
      </c>
      <c r="I2666">
        <v>20170405</v>
      </c>
      <c r="J2666">
        <v>0</v>
      </c>
      <c r="K2666" t="s">
        <v>7</v>
      </c>
      <c r="L2666" s="21" t="str">
        <f>IFERROR(VLOOKUP(K2666,ORDEN_ERI!A:C,2,0),0)</f>
        <v>Otros gastos</v>
      </c>
      <c r="M2666" s="21">
        <f>IFERROR(VLOOKUP(K2666,ORDEN_ERI!A:C,3,0),0)</f>
        <v>10</v>
      </c>
      <c r="N2666" s="1">
        <v>824628</v>
      </c>
    </row>
    <row r="2667" spans="1:14" x14ac:dyDescent="0.25">
      <c r="A2667">
        <v>900035722</v>
      </c>
      <c r="B2667" t="s">
        <v>298</v>
      </c>
      <c r="D2667" t="s">
        <v>294</v>
      </c>
      <c r="E2667" t="s">
        <v>299</v>
      </c>
      <c r="F2667" t="s">
        <v>224</v>
      </c>
      <c r="G2667">
        <v>2016</v>
      </c>
      <c r="H2667" s="16">
        <v>42735</v>
      </c>
      <c r="I2667">
        <v>20170421</v>
      </c>
      <c r="J2667">
        <v>0</v>
      </c>
      <c r="K2667" t="s">
        <v>7</v>
      </c>
      <c r="L2667" s="21" t="str">
        <f>IFERROR(VLOOKUP(K2667,ORDEN_ERI!A:C,2,0),0)</f>
        <v>Otros gastos</v>
      </c>
      <c r="M2667" s="21">
        <f>IFERROR(VLOOKUP(K2667,ORDEN_ERI!A:C,3,0),0)</f>
        <v>10</v>
      </c>
      <c r="N2667" s="1">
        <v>2236</v>
      </c>
    </row>
    <row r="2668" spans="1:14" x14ac:dyDescent="0.25">
      <c r="A2668">
        <v>900087151</v>
      </c>
      <c r="B2668" t="s">
        <v>383</v>
      </c>
      <c r="D2668" t="s">
        <v>222</v>
      </c>
      <c r="E2668" t="s">
        <v>351</v>
      </c>
      <c r="F2668" t="s">
        <v>384</v>
      </c>
      <c r="G2668">
        <v>2016</v>
      </c>
      <c r="H2668" s="16">
        <v>42735</v>
      </c>
      <c r="I2668">
        <v>20170509</v>
      </c>
      <c r="J2668">
        <v>0</v>
      </c>
      <c r="K2668" t="s">
        <v>7</v>
      </c>
      <c r="L2668" s="21" t="str">
        <f>IFERROR(VLOOKUP(K2668,ORDEN_ERI!A:C,2,0),0)</f>
        <v>Otros gastos</v>
      </c>
      <c r="M2668" s="21">
        <f>IFERROR(VLOOKUP(K2668,ORDEN_ERI!A:C,3,0),0)</f>
        <v>10</v>
      </c>
      <c r="N2668" s="1">
        <v>5986403</v>
      </c>
    </row>
    <row r="2669" spans="1:14" x14ac:dyDescent="0.25">
      <c r="A2669">
        <v>900139110</v>
      </c>
      <c r="B2669" t="s">
        <v>301</v>
      </c>
      <c r="D2669" t="s">
        <v>294</v>
      </c>
      <c r="E2669" t="s">
        <v>228</v>
      </c>
      <c r="F2669" t="s">
        <v>224</v>
      </c>
      <c r="G2669">
        <v>2016</v>
      </c>
      <c r="H2669" s="16">
        <v>42735</v>
      </c>
      <c r="I2669">
        <v>20170419</v>
      </c>
      <c r="J2669">
        <v>0</v>
      </c>
      <c r="K2669" t="s">
        <v>7</v>
      </c>
      <c r="L2669" s="21" t="str">
        <f>IFERROR(VLOOKUP(K2669,ORDEN_ERI!A:C,2,0),0)</f>
        <v>Otros gastos</v>
      </c>
      <c r="M2669" s="21">
        <f>IFERROR(VLOOKUP(K2669,ORDEN_ERI!A:C,3,0),0)</f>
        <v>10</v>
      </c>
      <c r="N2669" s="1">
        <v>339905</v>
      </c>
    </row>
    <row r="2670" spans="1:14" x14ac:dyDescent="0.25">
      <c r="A2670">
        <v>900190385</v>
      </c>
      <c r="B2670" t="s">
        <v>380</v>
      </c>
      <c r="D2670" t="s">
        <v>230</v>
      </c>
      <c r="E2670" t="s">
        <v>351</v>
      </c>
      <c r="F2670" t="s">
        <v>339</v>
      </c>
      <c r="G2670">
        <v>2016</v>
      </c>
      <c r="H2670" s="16">
        <v>42735</v>
      </c>
      <c r="I2670">
        <v>20170407</v>
      </c>
      <c r="J2670">
        <v>0</v>
      </c>
      <c r="K2670" t="s">
        <v>7</v>
      </c>
      <c r="L2670" s="21" t="str">
        <f>IFERROR(VLOOKUP(K2670,ORDEN_ERI!A:C,2,0),0)</f>
        <v>Otros gastos</v>
      </c>
      <c r="M2670" s="21">
        <f>IFERROR(VLOOKUP(K2670,ORDEN_ERI!A:C,3,0),0)</f>
        <v>10</v>
      </c>
      <c r="N2670" s="1">
        <v>5603823</v>
      </c>
    </row>
    <row r="2671" spans="1:14" x14ac:dyDescent="0.25">
      <c r="A2671">
        <v>900192242</v>
      </c>
      <c r="B2671" t="s">
        <v>381</v>
      </c>
      <c r="D2671" t="s">
        <v>222</v>
      </c>
      <c r="E2671" t="s">
        <v>228</v>
      </c>
      <c r="F2671" t="s">
        <v>333</v>
      </c>
      <c r="G2671" t="s">
        <v>402</v>
      </c>
      <c r="H2671" s="16">
        <v>42735</v>
      </c>
      <c r="I2671">
        <v>20170331</v>
      </c>
      <c r="J2671">
        <v>0</v>
      </c>
      <c r="K2671" t="s">
        <v>7</v>
      </c>
      <c r="L2671" s="21" t="str">
        <f>IFERROR(VLOOKUP(K2671,ORDEN_ERI!A:C,2,0),0)</f>
        <v>Otros gastos</v>
      </c>
      <c r="M2671" s="21">
        <f>IFERROR(VLOOKUP(K2671,ORDEN_ERI!A:C,3,0),0)</f>
        <v>10</v>
      </c>
      <c r="N2671" s="1">
        <v>1698486</v>
      </c>
    </row>
    <row r="2672" spans="1:14" x14ac:dyDescent="0.25">
      <c r="A2672">
        <v>900193192</v>
      </c>
      <c r="B2672" t="s">
        <v>305</v>
      </c>
      <c r="D2672" t="s">
        <v>294</v>
      </c>
      <c r="E2672" t="s">
        <v>228</v>
      </c>
      <c r="F2672" t="s">
        <v>224</v>
      </c>
      <c r="G2672">
        <v>2016</v>
      </c>
      <c r="H2672" s="16">
        <v>42735</v>
      </c>
      <c r="I2672">
        <v>20170517</v>
      </c>
      <c r="J2672">
        <v>0</v>
      </c>
      <c r="K2672" t="s">
        <v>7</v>
      </c>
      <c r="L2672" s="21" t="str">
        <f>IFERROR(VLOOKUP(K2672,ORDEN_ERI!A:C,2,0),0)</f>
        <v>Otros gastos</v>
      </c>
      <c r="M2672" s="21">
        <f>IFERROR(VLOOKUP(K2672,ORDEN_ERI!A:C,3,0),0)</f>
        <v>10</v>
      </c>
      <c r="N2672" s="1">
        <v>2007196</v>
      </c>
    </row>
    <row r="2673" spans="1:14" x14ac:dyDescent="0.25">
      <c r="A2673">
        <v>900206480</v>
      </c>
      <c r="B2673" t="s">
        <v>306</v>
      </c>
      <c r="D2673" t="s">
        <v>291</v>
      </c>
      <c r="E2673" t="s">
        <v>228</v>
      </c>
      <c r="F2673" t="s">
        <v>224</v>
      </c>
      <c r="G2673">
        <v>2016</v>
      </c>
      <c r="H2673" s="16">
        <v>42735</v>
      </c>
      <c r="I2673">
        <v>20170509</v>
      </c>
      <c r="J2673">
        <v>0</v>
      </c>
      <c r="K2673" t="s">
        <v>7</v>
      </c>
      <c r="L2673" s="21" t="str">
        <f>IFERROR(VLOOKUP(K2673,ORDEN_ERI!A:C,2,0),0)</f>
        <v>Otros gastos</v>
      </c>
      <c r="M2673" s="21">
        <f>IFERROR(VLOOKUP(K2673,ORDEN_ERI!A:C,3,0),0)</f>
        <v>10</v>
      </c>
      <c r="N2673" s="1">
        <v>257913</v>
      </c>
    </row>
    <row r="2674" spans="1:14" x14ac:dyDescent="0.25">
      <c r="A2674">
        <v>900206483</v>
      </c>
      <c r="B2674" t="s">
        <v>307</v>
      </c>
      <c r="D2674" t="s">
        <v>291</v>
      </c>
      <c r="E2674" t="s">
        <v>228</v>
      </c>
      <c r="F2674" t="s">
        <v>224</v>
      </c>
      <c r="G2674">
        <v>2016</v>
      </c>
      <c r="H2674" s="16">
        <v>42735</v>
      </c>
      <c r="I2674">
        <v>20170510</v>
      </c>
      <c r="J2674">
        <v>0</v>
      </c>
      <c r="K2674" t="s">
        <v>7</v>
      </c>
      <c r="L2674" s="21" t="str">
        <f>IFERROR(VLOOKUP(K2674,ORDEN_ERI!A:C,2,0),0)</f>
        <v>Otros gastos</v>
      </c>
      <c r="M2674" s="21">
        <f>IFERROR(VLOOKUP(K2674,ORDEN_ERI!A:C,3,0),0)</f>
        <v>10</v>
      </c>
      <c r="N2674" s="1">
        <v>364761</v>
      </c>
    </row>
    <row r="2675" spans="1:14" x14ac:dyDescent="0.25">
      <c r="A2675">
        <v>900315057</v>
      </c>
      <c r="B2675" t="s">
        <v>385</v>
      </c>
      <c r="D2675" t="s">
        <v>294</v>
      </c>
      <c r="E2675" t="s">
        <v>223</v>
      </c>
      <c r="F2675" t="s">
        <v>358</v>
      </c>
      <c r="G2675">
        <v>2016</v>
      </c>
      <c r="H2675" s="16">
        <v>42735</v>
      </c>
      <c r="I2675">
        <v>20170504</v>
      </c>
      <c r="J2675">
        <v>0</v>
      </c>
      <c r="K2675" t="s">
        <v>7</v>
      </c>
      <c r="L2675" s="21" t="str">
        <f>IFERROR(VLOOKUP(K2675,ORDEN_ERI!A:C,2,0),0)</f>
        <v>Otros gastos</v>
      </c>
      <c r="M2675" s="21">
        <f>IFERROR(VLOOKUP(K2675,ORDEN_ERI!A:C,3,0),0)</f>
        <v>10</v>
      </c>
      <c r="N2675" s="1">
        <v>35750</v>
      </c>
    </row>
    <row r="2676" spans="1:14" x14ac:dyDescent="0.25">
      <c r="A2676">
        <v>900378893</v>
      </c>
      <c r="B2676" t="s">
        <v>386</v>
      </c>
      <c r="D2676" t="s">
        <v>230</v>
      </c>
      <c r="E2676" t="s">
        <v>228</v>
      </c>
      <c r="F2676" t="s">
        <v>335</v>
      </c>
      <c r="G2676">
        <v>2016</v>
      </c>
      <c r="H2676" s="16">
        <v>42735</v>
      </c>
      <c r="I2676">
        <v>20170327</v>
      </c>
      <c r="J2676">
        <v>0</v>
      </c>
      <c r="K2676" t="s">
        <v>7</v>
      </c>
      <c r="L2676" s="21" t="str">
        <f>IFERROR(VLOOKUP(K2676,ORDEN_ERI!A:C,2,0),0)</f>
        <v>Otros gastos</v>
      </c>
      <c r="M2676" s="21">
        <f>IFERROR(VLOOKUP(K2676,ORDEN_ERI!A:C,3,0),0)</f>
        <v>10</v>
      </c>
      <c r="N2676" s="1">
        <v>3025708</v>
      </c>
    </row>
    <row r="2677" spans="1:14" x14ac:dyDescent="0.25">
      <c r="A2677">
        <v>900413588</v>
      </c>
      <c r="B2677" t="s">
        <v>37</v>
      </c>
      <c r="D2677" t="s">
        <v>294</v>
      </c>
      <c r="E2677" t="s">
        <v>343</v>
      </c>
      <c r="F2677" t="s">
        <v>224</v>
      </c>
      <c r="G2677">
        <v>2016</v>
      </c>
      <c r="H2677" s="16">
        <v>42735</v>
      </c>
      <c r="I2677">
        <v>20170511</v>
      </c>
      <c r="J2677">
        <v>0</v>
      </c>
      <c r="K2677" t="s">
        <v>7</v>
      </c>
      <c r="L2677" s="21" t="str">
        <f>IFERROR(VLOOKUP(K2677,ORDEN_ERI!A:C,2,0),0)</f>
        <v>Otros gastos</v>
      </c>
      <c r="M2677" s="21">
        <f>IFERROR(VLOOKUP(K2677,ORDEN_ERI!A:C,3,0),0)</f>
        <v>10</v>
      </c>
      <c r="N2677" s="1">
        <v>119610</v>
      </c>
    </row>
    <row r="2678" spans="1:14" x14ac:dyDescent="0.25">
      <c r="A2678">
        <v>900521357</v>
      </c>
      <c r="B2678" t="s">
        <v>175</v>
      </c>
      <c r="D2678" t="s">
        <v>291</v>
      </c>
      <c r="E2678" t="s">
        <v>388</v>
      </c>
      <c r="F2678" t="s">
        <v>339</v>
      </c>
      <c r="G2678">
        <v>2016</v>
      </c>
      <c r="H2678" s="16">
        <v>42735</v>
      </c>
      <c r="I2678">
        <v>20170503</v>
      </c>
      <c r="J2678">
        <v>0</v>
      </c>
      <c r="K2678" t="s">
        <v>7</v>
      </c>
      <c r="L2678" s="21" t="str">
        <f>IFERROR(VLOOKUP(K2678,ORDEN_ERI!A:C,2,0),0)</f>
        <v>Otros gastos</v>
      </c>
      <c r="M2678" s="21">
        <f>IFERROR(VLOOKUP(K2678,ORDEN_ERI!A:C,3,0),0)</f>
        <v>10</v>
      </c>
      <c r="N2678" s="1">
        <v>1343479</v>
      </c>
    </row>
    <row r="2679" spans="1:14" x14ac:dyDescent="0.25">
      <c r="A2679">
        <v>900749166</v>
      </c>
      <c r="B2679" t="s">
        <v>182</v>
      </c>
      <c r="D2679" t="s">
        <v>230</v>
      </c>
      <c r="E2679" t="s">
        <v>228</v>
      </c>
      <c r="F2679" t="s">
        <v>333</v>
      </c>
      <c r="G2679">
        <v>2016</v>
      </c>
      <c r="H2679" s="16">
        <v>42735</v>
      </c>
      <c r="I2679">
        <v>20170404</v>
      </c>
      <c r="J2679">
        <v>0</v>
      </c>
      <c r="K2679" t="s">
        <v>7</v>
      </c>
      <c r="L2679" s="21" t="str">
        <f>IFERROR(VLOOKUP(K2679,ORDEN_ERI!A:C,2,0),0)</f>
        <v>Otros gastos</v>
      </c>
      <c r="M2679" s="21">
        <f>IFERROR(VLOOKUP(K2679,ORDEN_ERI!A:C,3,0),0)</f>
        <v>10</v>
      </c>
      <c r="N2679" s="1">
        <v>521581</v>
      </c>
    </row>
    <row r="2680" spans="1:14" x14ac:dyDescent="0.25">
      <c r="A2680">
        <v>800200598</v>
      </c>
      <c r="B2680" t="s">
        <v>345</v>
      </c>
      <c r="D2680" t="s">
        <v>230</v>
      </c>
      <c r="E2680" t="s">
        <v>228</v>
      </c>
      <c r="F2680" t="s">
        <v>335</v>
      </c>
      <c r="G2680">
        <v>2016</v>
      </c>
      <c r="H2680" s="16">
        <v>42735</v>
      </c>
      <c r="I2680">
        <v>20170509</v>
      </c>
      <c r="J2680">
        <v>0</v>
      </c>
      <c r="K2680" t="s">
        <v>15</v>
      </c>
      <c r="L2680" s="21" t="str">
        <f>IFERROR(VLOOKUP(K2680,ORDEN_ERI!A:C,2,0),0)</f>
        <v>Otras ganancias (pérdidas)</v>
      </c>
      <c r="M2680" s="21">
        <f>IFERROR(VLOOKUP(K2680,ORDEN_ERI!A:C,3,0),0)</f>
        <v>8</v>
      </c>
      <c r="N2680" s="1">
        <v>-305502</v>
      </c>
    </row>
    <row r="2681" spans="1:14" x14ac:dyDescent="0.25">
      <c r="A2681">
        <v>860058070</v>
      </c>
      <c r="B2681" t="s">
        <v>364</v>
      </c>
      <c r="D2681" t="s">
        <v>222</v>
      </c>
      <c r="E2681" t="s">
        <v>228</v>
      </c>
      <c r="F2681" t="s">
        <v>335</v>
      </c>
      <c r="G2681">
        <v>2016</v>
      </c>
      <c r="H2681" s="16">
        <v>42735</v>
      </c>
      <c r="I2681">
        <v>20170404</v>
      </c>
      <c r="J2681">
        <v>0</v>
      </c>
      <c r="K2681" t="s">
        <v>15</v>
      </c>
      <c r="L2681" s="21" t="str">
        <f>IFERROR(VLOOKUP(K2681,ORDEN_ERI!A:C,2,0),0)</f>
        <v>Otras ganancias (pérdidas)</v>
      </c>
      <c r="M2681" s="21">
        <f>IFERROR(VLOOKUP(K2681,ORDEN_ERI!A:C,3,0),0)</f>
        <v>8</v>
      </c>
      <c r="N2681" s="1">
        <v>43007341</v>
      </c>
    </row>
    <row r="2682" spans="1:14" x14ac:dyDescent="0.25">
      <c r="A2682">
        <v>860059851</v>
      </c>
      <c r="B2682" t="s">
        <v>365</v>
      </c>
      <c r="D2682" t="s">
        <v>222</v>
      </c>
      <c r="E2682" t="s">
        <v>228</v>
      </c>
      <c r="F2682" t="s">
        <v>224</v>
      </c>
      <c r="G2682">
        <v>2016</v>
      </c>
      <c r="H2682" s="16">
        <v>42735</v>
      </c>
      <c r="I2682">
        <v>20170403</v>
      </c>
      <c r="J2682">
        <v>0</v>
      </c>
      <c r="K2682" t="s">
        <v>15</v>
      </c>
      <c r="L2682" s="21" t="str">
        <f>IFERROR(VLOOKUP(K2682,ORDEN_ERI!A:C,2,0),0)</f>
        <v>Otras ganancias (pérdidas)</v>
      </c>
      <c r="M2682" s="21">
        <f>IFERROR(VLOOKUP(K2682,ORDEN_ERI!A:C,3,0),0)</f>
        <v>8</v>
      </c>
      <c r="N2682" s="1">
        <v>1603524</v>
      </c>
    </row>
    <row r="2683" spans="1:14" x14ac:dyDescent="0.25">
      <c r="A2683">
        <v>860510628</v>
      </c>
      <c r="B2683" t="s">
        <v>373</v>
      </c>
      <c r="D2683" t="s">
        <v>222</v>
      </c>
      <c r="E2683" t="s">
        <v>228</v>
      </c>
      <c r="F2683" t="s">
        <v>353</v>
      </c>
      <c r="G2683">
        <v>2016</v>
      </c>
      <c r="H2683" s="16">
        <v>42735</v>
      </c>
      <c r="I2683">
        <v>20170330</v>
      </c>
      <c r="J2683">
        <v>0</v>
      </c>
      <c r="K2683" t="s">
        <v>15</v>
      </c>
      <c r="L2683" s="21" t="str">
        <f>IFERROR(VLOOKUP(K2683,ORDEN_ERI!A:C,2,0),0)</f>
        <v>Otras ganancias (pérdidas)</v>
      </c>
      <c r="M2683" s="21">
        <f>IFERROR(VLOOKUP(K2683,ORDEN_ERI!A:C,3,0),0)</f>
        <v>8</v>
      </c>
      <c r="N2683" s="1">
        <v>36691</v>
      </c>
    </row>
    <row r="2684" spans="1:14" x14ac:dyDescent="0.25">
      <c r="A2684">
        <v>860532790</v>
      </c>
      <c r="B2684" t="s">
        <v>374</v>
      </c>
      <c r="D2684" t="s">
        <v>291</v>
      </c>
      <c r="E2684" t="s">
        <v>228</v>
      </c>
      <c r="F2684" t="s">
        <v>224</v>
      </c>
      <c r="G2684">
        <v>2016</v>
      </c>
      <c r="H2684" s="16">
        <v>42735</v>
      </c>
      <c r="I2684">
        <v>20170504</v>
      </c>
      <c r="J2684">
        <v>0</v>
      </c>
      <c r="K2684" t="s">
        <v>15</v>
      </c>
      <c r="L2684" s="21" t="str">
        <f>IFERROR(VLOOKUP(K2684,ORDEN_ERI!A:C,2,0),0)</f>
        <v>Otras ganancias (pérdidas)</v>
      </c>
      <c r="M2684" s="21">
        <f>IFERROR(VLOOKUP(K2684,ORDEN_ERI!A:C,3,0),0)</f>
        <v>8</v>
      </c>
      <c r="N2684" s="1">
        <v>178530</v>
      </c>
    </row>
    <row r="2685" spans="1:14" x14ac:dyDescent="0.25">
      <c r="A2685">
        <v>890312765</v>
      </c>
      <c r="B2685" t="s">
        <v>363</v>
      </c>
      <c r="D2685" t="s">
        <v>222</v>
      </c>
      <c r="E2685" t="s">
        <v>228</v>
      </c>
      <c r="F2685" t="s">
        <v>339</v>
      </c>
      <c r="G2685">
        <v>2016</v>
      </c>
      <c r="H2685" s="16">
        <v>42735</v>
      </c>
      <c r="I2685">
        <v>20170405</v>
      </c>
      <c r="J2685">
        <v>0</v>
      </c>
      <c r="K2685" t="s">
        <v>15</v>
      </c>
      <c r="L2685" s="21" t="str">
        <f>IFERROR(VLOOKUP(K2685,ORDEN_ERI!A:C,2,0),0)</f>
        <v>Otras ganancias (pérdidas)</v>
      </c>
      <c r="M2685" s="21">
        <f>IFERROR(VLOOKUP(K2685,ORDEN_ERI!A:C,3,0),0)</f>
        <v>8</v>
      </c>
      <c r="N2685" s="1">
        <v>-1838894</v>
      </c>
    </row>
    <row r="2686" spans="1:14" x14ac:dyDescent="0.25">
      <c r="A2686">
        <v>890908901</v>
      </c>
      <c r="B2686" t="s">
        <v>372</v>
      </c>
      <c r="D2686" t="s">
        <v>222</v>
      </c>
      <c r="E2686" t="s">
        <v>223</v>
      </c>
      <c r="F2686" t="s">
        <v>339</v>
      </c>
      <c r="G2686">
        <v>2016</v>
      </c>
      <c r="H2686" s="16">
        <v>42735</v>
      </c>
      <c r="I2686">
        <v>20170329</v>
      </c>
      <c r="J2686">
        <v>0</v>
      </c>
      <c r="K2686" t="s">
        <v>15</v>
      </c>
      <c r="L2686" s="21" t="str">
        <f>IFERROR(VLOOKUP(K2686,ORDEN_ERI!A:C,2,0),0)</f>
        <v>Otras ganancias (pérdidas)</v>
      </c>
      <c r="M2686" s="21">
        <f>IFERROR(VLOOKUP(K2686,ORDEN_ERI!A:C,3,0),0)</f>
        <v>8</v>
      </c>
      <c r="N2686" s="1">
        <v>-463480</v>
      </c>
    </row>
    <row r="2687" spans="1:14" x14ac:dyDescent="0.25">
      <c r="A2687">
        <v>890911431</v>
      </c>
      <c r="B2687" t="s">
        <v>378</v>
      </c>
      <c r="D2687" t="s">
        <v>222</v>
      </c>
      <c r="E2687" t="s">
        <v>223</v>
      </c>
      <c r="F2687" t="s">
        <v>339</v>
      </c>
      <c r="G2687">
        <v>2016</v>
      </c>
      <c r="H2687" s="16">
        <v>42735</v>
      </c>
      <c r="I2687">
        <v>20170329</v>
      </c>
      <c r="J2687">
        <v>0</v>
      </c>
      <c r="K2687" t="s">
        <v>15</v>
      </c>
      <c r="L2687" s="21" t="str">
        <f>IFERROR(VLOOKUP(K2687,ORDEN_ERI!A:C,2,0),0)</f>
        <v>Otras ganancias (pérdidas)</v>
      </c>
      <c r="M2687" s="21">
        <f>IFERROR(VLOOKUP(K2687,ORDEN_ERI!A:C,3,0),0)</f>
        <v>8</v>
      </c>
      <c r="N2687" s="1">
        <v>7613297</v>
      </c>
    </row>
    <row r="2688" spans="1:14" x14ac:dyDescent="0.25">
      <c r="A2688">
        <v>890940026</v>
      </c>
      <c r="B2688" t="s">
        <v>304</v>
      </c>
      <c r="D2688" t="s">
        <v>291</v>
      </c>
      <c r="E2688" t="s">
        <v>223</v>
      </c>
      <c r="F2688" t="s">
        <v>224</v>
      </c>
      <c r="G2688">
        <v>2016</v>
      </c>
      <c r="H2688" s="16">
        <v>42735</v>
      </c>
      <c r="I2688">
        <v>20170424</v>
      </c>
      <c r="J2688">
        <v>0</v>
      </c>
      <c r="K2688" t="s">
        <v>15</v>
      </c>
      <c r="L2688" s="21" t="str">
        <f>IFERROR(VLOOKUP(K2688,ORDEN_ERI!A:C,2,0),0)</f>
        <v>Otras ganancias (pérdidas)</v>
      </c>
      <c r="M2688" s="21">
        <f>IFERROR(VLOOKUP(K2688,ORDEN_ERI!A:C,3,0),0)</f>
        <v>8</v>
      </c>
      <c r="N2688" s="1">
        <v>5154336</v>
      </c>
    </row>
    <row r="2689" spans="1:14" x14ac:dyDescent="0.25">
      <c r="A2689">
        <v>900315057</v>
      </c>
      <c r="B2689" t="s">
        <v>385</v>
      </c>
      <c r="D2689" t="s">
        <v>294</v>
      </c>
      <c r="E2689" t="s">
        <v>223</v>
      </c>
      <c r="F2689" t="s">
        <v>358</v>
      </c>
      <c r="G2689">
        <v>2016</v>
      </c>
      <c r="H2689" s="16">
        <v>42735</v>
      </c>
      <c r="I2689">
        <v>20170504</v>
      </c>
      <c r="J2689">
        <v>0</v>
      </c>
      <c r="K2689" t="s">
        <v>15</v>
      </c>
      <c r="L2689" s="21" t="str">
        <f>IFERROR(VLOOKUP(K2689,ORDEN_ERI!A:C,2,0),0)</f>
        <v>Otras ganancias (pérdidas)</v>
      </c>
      <c r="M2689" s="21">
        <f>IFERROR(VLOOKUP(K2689,ORDEN_ERI!A:C,3,0),0)</f>
        <v>8</v>
      </c>
      <c r="N2689" s="1">
        <v>59910</v>
      </c>
    </row>
    <row r="2690" spans="1:14" x14ac:dyDescent="0.25">
      <c r="A2690">
        <v>800014246</v>
      </c>
      <c r="B2690" t="s">
        <v>332</v>
      </c>
      <c r="D2690" t="s">
        <v>291</v>
      </c>
      <c r="E2690" t="s">
        <v>223</v>
      </c>
      <c r="F2690" t="s">
        <v>333</v>
      </c>
      <c r="G2690">
        <v>2016</v>
      </c>
      <c r="H2690" s="16">
        <v>42735</v>
      </c>
      <c r="I2690">
        <v>20170518</v>
      </c>
      <c r="J2690">
        <v>0</v>
      </c>
      <c r="K2690" t="s">
        <v>8</v>
      </c>
      <c r="L2690" s="21" t="str">
        <f>IFERROR(VLOOKUP(K2690,ORDEN_ERI!A:C,2,0),0)</f>
        <v>Ganancia (pérdida) por actividades de operación</v>
      </c>
      <c r="M2690" s="21">
        <f>IFERROR(VLOOKUP(K2690,ORDEN_ERI!A:C,3,0),0)</f>
        <v>11</v>
      </c>
      <c r="N2690" s="1">
        <v>7763201</v>
      </c>
    </row>
    <row r="2691" spans="1:14" x14ac:dyDescent="0.25">
      <c r="A2691">
        <v>800028455</v>
      </c>
      <c r="B2691" t="s">
        <v>0</v>
      </c>
      <c r="D2691" t="s">
        <v>291</v>
      </c>
      <c r="E2691" t="s">
        <v>228</v>
      </c>
      <c r="F2691" t="s">
        <v>224</v>
      </c>
      <c r="G2691">
        <v>2016</v>
      </c>
      <c r="H2691" s="16">
        <v>42735</v>
      </c>
      <c r="I2691">
        <v>20170503</v>
      </c>
      <c r="J2691">
        <v>0</v>
      </c>
      <c r="K2691" t="s">
        <v>8</v>
      </c>
      <c r="L2691" s="21" t="str">
        <f>IFERROR(VLOOKUP(K2691,ORDEN_ERI!A:C,2,0),0)</f>
        <v>Ganancia (pérdida) por actividades de operación</v>
      </c>
      <c r="M2691" s="21">
        <f>IFERROR(VLOOKUP(K2691,ORDEN_ERI!A:C,3,0),0)</f>
        <v>11</v>
      </c>
      <c r="N2691" s="1">
        <v>439044</v>
      </c>
    </row>
    <row r="2692" spans="1:14" x14ac:dyDescent="0.25">
      <c r="A2692">
        <v>800093117</v>
      </c>
      <c r="B2692" t="s">
        <v>334</v>
      </c>
      <c r="D2692" t="s">
        <v>222</v>
      </c>
      <c r="E2692" t="s">
        <v>223</v>
      </c>
      <c r="F2692" t="s">
        <v>335</v>
      </c>
      <c r="G2692">
        <v>2016</v>
      </c>
      <c r="H2692" s="16">
        <v>42735</v>
      </c>
      <c r="I2692">
        <v>20170328</v>
      </c>
      <c r="J2692">
        <v>0</v>
      </c>
      <c r="K2692" t="s">
        <v>8</v>
      </c>
      <c r="L2692" s="21" t="str">
        <f>IFERROR(VLOOKUP(K2692,ORDEN_ERI!A:C,2,0),0)</f>
        <v>Ganancia (pérdida) por actividades de operación</v>
      </c>
      <c r="M2692" s="21">
        <f>IFERROR(VLOOKUP(K2692,ORDEN_ERI!A:C,3,0),0)</f>
        <v>11</v>
      </c>
      <c r="N2692" s="1">
        <v>53122110</v>
      </c>
    </row>
    <row r="2693" spans="1:14" x14ac:dyDescent="0.25">
      <c r="A2693">
        <v>800094968</v>
      </c>
      <c r="B2693" t="s">
        <v>336</v>
      </c>
      <c r="D2693" t="s">
        <v>222</v>
      </c>
      <c r="E2693" t="s">
        <v>337</v>
      </c>
      <c r="F2693" t="s">
        <v>335</v>
      </c>
      <c r="G2693">
        <v>2016</v>
      </c>
      <c r="H2693" s="16">
        <v>42735</v>
      </c>
      <c r="I2693">
        <v>20170403</v>
      </c>
      <c r="J2693">
        <v>0</v>
      </c>
      <c r="K2693" t="s">
        <v>8</v>
      </c>
      <c r="L2693" s="21" t="str">
        <f>IFERROR(VLOOKUP(K2693,ORDEN_ERI!A:C,2,0),0)</f>
        <v>Ganancia (pérdida) por actividades de operación</v>
      </c>
      <c r="M2693" s="21">
        <f>IFERROR(VLOOKUP(K2693,ORDEN_ERI!A:C,3,0),0)</f>
        <v>11</v>
      </c>
      <c r="N2693" s="1">
        <v>55742820</v>
      </c>
    </row>
    <row r="2694" spans="1:14" x14ac:dyDescent="0.25">
      <c r="A2694">
        <v>800095951</v>
      </c>
      <c r="B2694" t="s">
        <v>338</v>
      </c>
      <c r="D2694" t="s">
        <v>291</v>
      </c>
      <c r="E2694" t="s">
        <v>228</v>
      </c>
      <c r="F2694" t="s">
        <v>339</v>
      </c>
      <c r="G2694">
        <v>2016</v>
      </c>
      <c r="H2694" s="16">
        <v>42735</v>
      </c>
      <c r="I2694">
        <v>20170505</v>
      </c>
      <c r="J2694">
        <v>0</v>
      </c>
      <c r="K2694" t="s">
        <v>8</v>
      </c>
      <c r="L2694" s="21" t="str">
        <f>IFERROR(VLOOKUP(K2694,ORDEN_ERI!A:C,2,0),0)</f>
        <v>Ganancia (pérdida) por actividades de operación</v>
      </c>
      <c r="M2694" s="21">
        <f>IFERROR(VLOOKUP(K2694,ORDEN_ERI!A:C,3,0),0)</f>
        <v>11</v>
      </c>
      <c r="N2694" s="1">
        <v>2766108</v>
      </c>
    </row>
    <row r="2695" spans="1:14" x14ac:dyDescent="0.25">
      <c r="A2695">
        <v>800140959</v>
      </c>
      <c r="B2695" t="s">
        <v>340</v>
      </c>
      <c r="D2695" t="s">
        <v>291</v>
      </c>
      <c r="E2695" t="s">
        <v>228</v>
      </c>
      <c r="F2695" t="s">
        <v>339</v>
      </c>
      <c r="G2695">
        <v>2016</v>
      </c>
      <c r="H2695" s="16">
        <v>42735</v>
      </c>
      <c r="I2695">
        <v>20170503</v>
      </c>
      <c r="J2695">
        <v>0</v>
      </c>
      <c r="K2695" t="s">
        <v>8</v>
      </c>
      <c r="L2695" s="21" t="str">
        <f>IFERROR(VLOOKUP(K2695,ORDEN_ERI!A:C,2,0),0)</f>
        <v>Ganancia (pérdida) por actividades de operación</v>
      </c>
      <c r="M2695" s="21">
        <f>IFERROR(VLOOKUP(K2695,ORDEN_ERI!A:C,3,0),0)</f>
        <v>11</v>
      </c>
      <c r="N2695" s="1">
        <v>4393892</v>
      </c>
    </row>
    <row r="2696" spans="1:14" x14ac:dyDescent="0.25">
      <c r="A2696">
        <v>800173155</v>
      </c>
      <c r="B2696" t="s">
        <v>341</v>
      </c>
      <c r="D2696" t="s">
        <v>222</v>
      </c>
      <c r="E2696" t="s">
        <v>228</v>
      </c>
      <c r="F2696" t="s">
        <v>335</v>
      </c>
      <c r="G2696">
        <v>2016</v>
      </c>
      <c r="H2696" s="16">
        <v>42735</v>
      </c>
      <c r="I2696">
        <v>20170403</v>
      </c>
      <c r="J2696">
        <v>0</v>
      </c>
      <c r="K2696" t="s">
        <v>8</v>
      </c>
      <c r="L2696" s="21" t="str">
        <f>IFERROR(VLOOKUP(K2696,ORDEN_ERI!A:C,2,0),0)</f>
        <v>Ganancia (pérdida) por actividades de operación</v>
      </c>
      <c r="M2696" s="21">
        <f>IFERROR(VLOOKUP(K2696,ORDEN_ERI!A:C,3,0),0)</f>
        <v>11</v>
      </c>
      <c r="N2696" s="1">
        <v>41799530</v>
      </c>
    </row>
    <row r="2697" spans="1:14" x14ac:dyDescent="0.25">
      <c r="A2697">
        <v>800182330</v>
      </c>
      <c r="B2697" t="s">
        <v>342</v>
      </c>
      <c r="D2697" t="s">
        <v>291</v>
      </c>
      <c r="E2697" t="s">
        <v>343</v>
      </c>
      <c r="F2697" t="s">
        <v>333</v>
      </c>
      <c r="G2697">
        <v>2016</v>
      </c>
      <c r="H2697" s="16">
        <v>42735</v>
      </c>
      <c r="I2697">
        <v>20170424</v>
      </c>
      <c r="J2697">
        <v>0</v>
      </c>
      <c r="K2697" t="s">
        <v>8</v>
      </c>
      <c r="L2697" s="21" t="str">
        <f>IFERROR(VLOOKUP(K2697,ORDEN_ERI!A:C,2,0),0)</f>
        <v>Ganancia (pérdida) por actividades de operación</v>
      </c>
      <c r="M2697" s="21">
        <f>IFERROR(VLOOKUP(K2697,ORDEN_ERI!A:C,3,0),0)</f>
        <v>11</v>
      </c>
      <c r="N2697" s="1">
        <v>32457596</v>
      </c>
    </row>
    <row r="2698" spans="1:14" x14ac:dyDescent="0.25">
      <c r="A2698">
        <v>800185295</v>
      </c>
      <c r="B2698" t="s">
        <v>344</v>
      </c>
      <c r="D2698" t="s">
        <v>222</v>
      </c>
      <c r="E2698" t="s">
        <v>228</v>
      </c>
      <c r="F2698" t="s">
        <v>335</v>
      </c>
      <c r="G2698">
        <v>2016</v>
      </c>
      <c r="H2698" s="16">
        <v>42735</v>
      </c>
      <c r="I2698">
        <v>20170407</v>
      </c>
      <c r="J2698">
        <v>0</v>
      </c>
      <c r="K2698" t="s">
        <v>8</v>
      </c>
      <c r="L2698" s="21" t="str">
        <f>IFERROR(VLOOKUP(K2698,ORDEN_ERI!A:C,2,0),0)</f>
        <v>Ganancia (pérdida) por actividades de operación</v>
      </c>
      <c r="M2698" s="21">
        <f>IFERROR(VLOOKUP(K2698,ORDEN_ERI!A:C,3,0),0)</f>
        <v>11</v>
      </c>
      <c r="N2698" s="1">
        <v>78380534</v>
      </c>
    </row>
    <row r="2699" spans="1:14" x14ac:dyDescent="0.25">
      <c r="A2699">
        <v>800200598</v>
      </c>
      <c r="B2699" t="s">
        <v>345</v>
      </c>
      <c r="D2699" t="s">
        <v>230</v>
      </c>
      <c r="E2699" t="s">
        <v>228</v>
      </c>
      <c r="F2699" t="s">
        <v>335</v>
      </c>
      <c r="G2699">
        <v>2016</v>
      </c>
      <c r="H2699" s="16">
        <v>42735</v>
      </c>
      <c r="I2699">
        <v>20170509</v>
      </c>
      <c r="J2699">
        <v>0</v>
      </c>
      <c r="K2699" t="s">
        <v>8</v>
      </c>
      <c r="L2699" s="21" t="str">
        <f>IFERROR(VLOOKUP(K2699,ORDEN_ERI!A:C,2,0),0)</f>
        <v>Ganancia (pérdida) por actividades de operación</v>
      </c>
      <c r="M2699" s="21">
        <f>IFERROR(VLOOKUP(K2699,ORDEN_ERI!A:C,3,0),0)</f>
        <v>11</v>
      </c>
      <c r="N2699" s="1">
        <v>17071418</v>
      </c>
    </row>
    <row r="2700" spans="1:14" x14ac:dyDescent="0.25">
      <c r="A2700">
        <v>800208146</v>
      </c>
      <c r="B2700" t="s">
        <v>346</v>
      </c>
      <c r="D2700" t="s">
        <v>294</v>
      </c>
      <c r="E2700" t="s">
        <v>228</v>
      </c>
      <c r="F2700" t="s">
        <v>347</v>
      </c>
      <c r="G2700">
        <v>2016</v>
      </c>
      <c r="H2700" s="16">
        <v>42735</v>
      </c>
      <c r="I2700">
        <v>20170428</v>
      </c>
      <c r="J2700">
        <v>0</v>
      </c>
      <c r="K2700" t="s">
        <v>8</v>
      </c>
      <c r="L2700" s="21" t="str">
        <f>IFERROR(VLOOKUP(K2700,ORDEN_ERI!A:C,2,0),0)</f>
        <v>Ganancia (pérdida) por actividades de operación</v>
      </c>
      <c r="M2700" s="21">
        <f>IFERROR(VLOOKUP(K2700,ORDEN_ERI!A:C,3,0),0)</f>
        <v>11</v>
      </c>
      <c r="N2700" s="1">
        <v>25662385</v>
      </c>
    </row>
    <row r="2701" spans="1:14" x14ac:dyDescent="0.25">
      <c r="A2701">
        <v>800233881</v>
      </c>
      <c r="B2701" t="s">
        <v>161</v>
      </c>
      <c r="D2701" t="s">
        <v>222</v>
      </c>
      <c r="E2701" t="s">
        <v>223</v>
      </c>
      <c r="F2701" t="s">
        <v>333</v>
      </c>
      <c r="G2701">
        <v>2016</v>
      </c>
      <c r="H2701" s="16">
        <v>42735</v>
      </c>
      <c r="I2701">
        <v>20170406</v>
      </c>
      <c r="J2701">
        <v>0</v>
      </c>
      <c r="K2701" t="s">
        <v>8</v>
      </c>
      <c r="L2701" s="21" t="str">
        <f>IFERROR(VLOOKUP(K2701,ORDEN_ERI!A:C,2,0),0)</f>
        <v>Ganancia (pérdida) por actividades de operación</v>
      </c>
      <c r="M2701" s="21">
        <f>IFERROR(VLOOKUP(K2701,ORDEN_ERI!A:C,3,0),0)</f>
        <v>11</v>
      </c>
      <c r="N2701" s="1">
        <v>32531045</v>
      </c>
    </row>
    <row r="2702" spans="1:14" x14ac:dyDescent="0.25">
      <c r="A2702">
        <v>800240724</v>
      </c>
      <c r="B2702" t="s">
        <v>348</v>
      </c>
      <c r="D2702" t="s">
        <v>230</v>
      </c>
      <c r="E2702" t="s">
        <v>228</v>
      </c>
      <c r="F2702" t="s">
        <v>335</v>
      </c>
      <c r="G2702">
        <v>2016</v>
      </c>
      <c r="H2702" s="16">
        <v>42735</v>
      </c>
      <c r="I2702">
        <v>20170330</v>
      </c>
      <c r="J2702">
        <v>0</v>
      </c>
      <c r="K2702" t="s">
        <v>8</v>
      </c>
      <c r="L2702" s="21" t="str">
        <f>IFERROR(VLOOKUP(K2702,ORDEN_ERI!A:C,2,0),0)</f>
        <v>Ganancia (pérdida) por actividades de operación</v>
      </c>
      <c r="M2702" s="21">
        <f>IFERROR(VLOOKUP(K2702,ORDEN_ERI!A:C,3,0),0)</f>
        <v>11</v>
      </c>
      <c r="N2702" s="1">
        <v>14846361</v>
      </c>
    </row>
    <row r="2703" spans="1:14" x14ac:dyDescent="0.25">
      <c r="A2703">
        <v>811032292</v>
      </c>
      <c r="B2703" t="s">
        <v>349</v>
      </c>
      <c r="D2703" t="s">
        <v>222</v>
      </c>
      <c r="E2703" t="s">
        <v>223</v>
      </c>
      <c r="F2703" t="s">
        <v>335</v>
      </c>
      <c r="G2703">
        <v>2016</v>
      </c>
      <c r="H2703" s="16">
        <v>42735</v>
      </c>
      <c r="I2703">
        <v>20170404</v>
      </c>
      <c r="J2703">
        <v>0</v>
      </c>
      <c r="K2703" t="s">
        <v>8</v>
      </c>
      <c r="L2703" s="21" t="str">
        <f>IFERROR(VLOOKUP(K2703,ORDEN_ERI!A:C,2,0),0)</f>
        <v>Ganancia (pérdida) por actividades de operación</v>
      </c>
      <c r="M2703" s="21">
        <f>IFERROR(VLOOKUP(K2703,ORDEN_ERI!A:C,3,0),0)</f>
        <v>11</v>
      </c>
      <c r="N2703" s="1">
        <v>32787397</v>
      </c>
    </row>
    <row r="2704" spans="1:14" x14ac:dyDescent="0.25">
      <c r="A2704">
        <v>830023542</v>
      </c>
      <c r="B2704" t="s">
        <v>146</v>
      </c>
      <c r="D2704" t="s">
        <v>230</v>
      </c>
      <c r="E2704" t="s">
        <v>223</v>
      </c>
      <c r="F2704" t="s">
        <v>339</v>
      </c>
      <c r="G2704">
        <v>2016</v>
      </c>
      <c r="H2704" s="16">
        <v>42735</v>
      </c>
      <c r="I2704">
        <v>20170328</v>
      </c>
      <c r="J2704">
        <v>0</v>
      </c>
      <c r="K2704" t="s">
        <v>8</v>
      </c>
      <c r="L2704" s="21" t="str">
        <f>IFERROR(VLOOKUP(K2704,ORDEN_ERI!A:C,2,0),0)</f>
        <v>Ganancia (pérdida) por actividades de operación</v>
      </c>
      <c r="M2704" s="21">
        <f>IFERROR(VLOOKUP(K2704,ORDEN_ERI!A:C,3,0),0)</f>
        <v>11</v>
      </c>
      <c r="N2704" s="1">
        <v>42117960</v>
      </c>
    </row>
    <row r="2705" spans="1:14" x14ac:dyDescent="0.25">
      <c r="A2705">
        <v>830058272</v>
      </c>
      <c r="B2705" t="s">
        <v>352</v>
      </c>
      <c r="D2705" t="s">
        <v>222</v>
      </c>
      <c r="E2705" t="s">
        <v>228</v>
      </c>
      <c r="F2705" t="s">
        <v>353</v>
      </c>
      <c r="G2705">
        <v>2016</v>
      </c>
      <c r="H2705" s="16">
        <v>42735</v>
      </c>
      <c r="I2705">
        <v>20170405</v>
      </c>
      <c r="J2705">
        <v>0</v>
      </c>
      <c r="K2705" t="s">
        <v>8</v>
      </c>
      <c r="L2705" s="21" t="str">
        <f>IFERROR(VLOOKUP(K2705,ORDEN_ERI!A:C,2,0),0)</f>
        <v>Ganancia (pérdida) por actividades de operación</v>
      </c>
      <c r="M2705" s="21">
        <f>IFERROR(VLOOKUP(K2705,ORDEN_ERI!A:C,3,0),0)</f>
        <v>11</v>
      </c>
      <c r="N2705" s="1">
        <v>2898504</v>
      </c>
    </row>
    <row r="2706" spans="1:14" x14ac:dyDescent="0.25">
      <c r="A2706">
        <v>830094920</v>
      </c>
      <c r="B2706" t="s">
        <v>350</v>
      </c>
      <c r="D2706" t="s">
        <v>222</v>
      </c>
      <c r="E2706" t="s">
        <v>351</v>
      </c>
      <c r="F2706" t="s">
        <v>339</v>
      </c>
      <c r="G2706">
        <v>2016</v>
      </c>
      <c r="H2706" s="16">
        <v>42735</v>
      </c>
      <c r="I2706">
        <v>20171004</v>
      </c>
      <c r="J2706">
        <v>0</v>
      </c>
      <c r="K2706" t="s">
        <v>8</v>
      </c>
      <c r="L2706" s="21" t="str">
        <f>IFERROR(VLOOKUP(K2706,ORDEN_ERI!A:C,2,0),0)</f>
        <v>Ganancia (pérdida) por actividades de operación</v>
      </c>
      <c r="M2706" s="21">
        <f>IFERROR(VLOOKUP(K2706,ORDEN_ERI!A:C,3,0),0)</f>
        <v>11</v>
      </c>
      <c r="N2706" s="1">
        <v>81691831</v>
      </c>
    </row>
    <row r="2707" spans="1:14" x14ac:dyDescent="0.25">
      <c r="A2707">
        <v>830097620</v>
      </c>
      <c r="B2707" t="s">
        <v>290</v>
      </c>
      <c r="D2707" t="s">
        <v>291</v>
      </c>
      <c r="E2707" t="s">
        <v>228</v>
      </c>
      <c r="F2707" t="s">
        <v>224</v>
      </c>
      <c r="G2707">
        <v>2016</v>
      </c>
      <c r="H2707" s="16">
        <v>42735</v>
      </c>
      <c r="I2707">
        <v>20170420</v>
      </c>
      <c r="J2707">
        <v>0</v>
      </c>
      <c r="K2707" t="s">
        <v>8</v>
      </c>
      <c r="L2707" s="21" t="str">
        <f>IFERROR(VLOOKUP(K2707,ORDEN_ERI!A:C,2,0),0)</f>
        <v>Ganancia (pérdida) por actividades de operación</v>
      </c>
      <c r="M2707" s="21">
        <f>IFERROR(VLOOKUP(K2707,ORDEN_ERI!A:C,3,0),0)</f>
        <v>11</v>
      </c>
      <c r="N2707" s="1">
        <v>899581</v>
      </c>
    </row>
    <row r="2708" spans="1:14" x14ac:dyDescent="0.25">
      <c r="A2708">
        <v>830116629</v>
      </c>
      <c r="B2708" t="s">
        <v>354</v>
      </c>
      <c r="D2708" t="s">
        <v>291</v>
      </c>
      <c r="E2708" t="s">
        <v>228</v>
      </c>
      <c r="F2708" t="s">
        <v>355</v>
      </c>
      <c r="G2708">
        <v>2016</v>
      </c>
      <c r="H2708" s="16">
        <v>42735</v>
      </c>
      <c r="I2708">
        <v>20170424</v>
      </c>
      <c r="J2708">
        <v>0</v>
      </c>
      <c r="K2708" t="s">
        <v>8</v>
      </c>
      <c r="L2708" s="21" t="str">
        <f>IFERROR(VLOOKUP(K2708,ORDEN_ERI!A:C,2,0),0)</f>
        <v>Ganancia (pérdida) por actividades de operación</v>
      </c>
      <c r="M2708" s="21">
        <f>IFERROR(VLOOKUP(K2708,ORDEN_ERI!A:C,3,0),0)</f>
        <v>11</v>
      </c>
      <c r="N2708" s="1">
        <v>539957</v>
      </c>
    </row>
    <row r="2709" spans="1:14" x14ac:dyDescent="0.25">
      <c r="A2709">
        <v>830124992</v>
      </c>
      <c r="B2709" t="s">
        <v>357</v>
      </c>
      <c r="D2709" t="s">
        <v>222</v>
      </c>
      <c r="E2709" t="s">
        <v>228</v>
      </c>
      <c r="F2709" t="s">
        <v>358</v>
      </c>
      <c r="G2709">
        <v>2016</v>
      </c>
      <c r="H2709" s="16">
        <v>42735</v>
      </c>
      <c r="I2709">
        <v>20170406</v>
      </c>
      <c r="J2709">
        <v>0</v>
      </c>
      <c r="K2709" t="s">
        <v>8</v>
      </c>
      <c r="L2709" s="21" t="str">
        <f>IFERROR(VLOOKUP(K2709,ORDEN_ERI!A:C,2,0),0)</f>
        <v>Ganancia (pérdida) por actividades de operación</v>
      </c>
      <c r="M2709" s="21">
        <f>IFERROR(VLOOKUP(K2709,ORDEN_ERI!A:C,3,0),0)</f>
        <v>11</v>
      </c>
      <c r="N2709" s="1">
        <v>33316</v>
      </c>
    </row>
    <row r="2710" spans="1:14" x14ac:dyDescent="0.25">
      <c r="A2710">
        <v>860000656</v>
      </c>
      <c r="B2710" t="s">
        <v>221</v>
      </c>
      <c r="D2710" t="s">
        <v>222</v>
      </c>
      <c r="E2710" t="s">
        <v>223</v>
      </c>
      <c r="F2710" t="s">
        <v>224</v>
      </c>
      <c r="G2710">
        <v>2016</v>
      </c>
      <c r="H2710" s="16">
        <v>42735</v>
      </c>
      <c r="I2710">
        <v>20170401</v>
      </c>
      <c r="J2710">
        <v>0</v>
      </c>
      <c r="K2710" t="s">
        <v>8</v>
      </c>
      <c r="L2710" s="21" t="str">
        <f>IFERROR(VLOOKUP(K2710,ORDEN_ERI!A:C,2,0),0)</f>
        <v>Ganancia (pérdida) por actividades de operación</v>
      </c>
      <c r="M2710" s="21">
        <f>IFERROR(VLOOKUP(K2710,ORDEN_ERI!A:C,3,0),0)</f>
        <v>11</v>
      </c>
      <c r="N2710" s="1">
        <v>13187861</v>
      </c>
    </row>
    <row r="2711" spans="1:14" x14ac:dyDescent="0.25">
      <c r="A2711">
        <v>860001986</v>
      </c>
      <c r="B2711" t="s">
        <v>293</v>
      </c>
      <c r="D2711" t="s">
        <v>294</v>
      </c>
      <c r="E2711" t="s">
        <v>228</v>
      </c>
      <c r="F2711" t="s">
        <v>224</v>
      </c>
      <c r="G2711">
        <v>2016</v>
      </c>
      <c r="H2711" s="16">
        <v>42735</v>
      </c>
      <c r="I2711">
        <v>20170510</v>
      </c>
      <c r="J2711">
        <v>0</v>
      </c>
      <c r="K2711" t="s">
        <v>8</v>
      </c>
      <c r="L2711" s="21" t="str">
        <f>IFERROR(VLOOKUP(K2711,ORDEN_ERI!A:C,2,0),0)</f>
        <v>Ganancia (pérdida) por actividades de operación</v>
      </c>
      <c r="M2711" s="21">
        <f>IFERROR(VLOOKUP(K2711,ORDEN_ERI!A:C,3,0),0)</f>
        <v>11</v>
      </c>
      <c r="N2711" s="1">
        <v>6189144</v>
      </c>
    </row>
    <row r="2712" spans="1:14" x14ac:dyDescent="0.25">
      <c r="A2712">
        <v>860002837</v>
      </c>
      <c r="B2712" t="s">
        <v>227</v>
      </c>
      <c r="D2712" t="s">
        <v>222</v>
      </c>
      <c r="E2712" t="s">
        <v>228</v>
      </c>
      <c r="F2712" t="s">
        <v>224</v>
      </c>
      <c r="G2712">
        <v>2016</v>
      </c>
      <c r="H2712" s="16">
        <v>42735</v>
      </c>
      <c r="I2712">
        <v>20170330</v>
      </c>
      <c r="J2712">
        <v>0</v>
      </c>
      <c r="K2712" t="s">
        <v>8</v>
      </c>
      <c r="L2712" s="21" t="str">
        <f>IFERROR(VLOOKUP(K2712,ORDEN_ERI!A:C,2,0),0)</f>
        <v>Ganancia (pérdida) por actividades de operación</v>
      </c>
      <c r="M2712" s="21">
        <f>IFERROR(VLOOKUP(K2712,ORDEN_ERI!A:C,3,0),0)</f>
        <v>11</v>
      </c>
      <c r="N2712" s="1">
        <v>-1099028</v>
      </c>
    </row>
    <row r="2713" spans="1:14" x14ac:dyDescent="0.25">
      <c r="A2713">
        <v>860009250</v>
      </c>
      <c r="B2713" t="s">
        <v>362</v>
      </c>
      <c r="D2713" t="s">
        <v>294</v>
      </c>
      <c r="E2713" t="s">
        <v>228</v>
      </c>
      <c r="F2713" t="s">
        <v>224</v>
      </c>
      <c r="G2713">
        <v>2016</v>
      </c>
      <c r="H2713" s="16">
        <v>42735</v>
      </c>
      <c r="I2713">
        <v>20170502</v>
      </c>
      <c r="J2713">
        <v>0</v>
      </c>
      <c r="K2713" t="s">
        <v>8</v>
      </c>
      <c r="L2713" s="21" t="str">
        <f>IFERROR(VLOOKUP(K2713,ORDEN_ERI!A:C,2,0),0)</f>
        <v>Ganancia (pérdida) por actividades de operación</v>
      </c>
      <c r="M2713" s="21">
        <f>IFERROR(VLOOKUP(K2713,ORDEN_ERI!A:C,3,0),0)</f>
        <v>11</v>
      </c>
      <c r="N2713" s="1">
        <v>1158181</v>
      </c>
    </row>
    <row r="2714" spans="1:14" x14ac:dyDescent="0.25">
      <c r="A2714">
        <v>860014285</v>
      </c>
      <c r="B2714" t="s">
        <v>356</v>
      </c>
      <c r="D2714" t="s">
        <v>294</v>
      </c>
      <c r="E2714" t="s">
        <v>228</v>
      </c>
      <c r="F2714" t="s">
        <v>224</v>
      </c>
      <c r="G2714">
        <v>2016</v>
      </c>
      <c r="H2714" s="16">
        <v>42735</v>
      </c>
      <c r="I2714">
        <v>20170510</v>
      </c>
      <c r="J2714">
        <v>0</v>
      </c>
      <c r="K2714" t="s">
        <v>8</v>
      </c>
      <c r="L2714" s="21" t="str">
        <f>IFERROR(VLOOKUP(K2714,ORDEN_ERI!A:C,2,0),0)</f>
        <v>Ganancia (pérdida) por actividades de operación</v>
      </c>
      <c r="M2714" s="21">
        <f>IFERROR(VLOOKUP(K2714,ORDEN_ERI!A:C,3,0),0)</f>
        <v>11</v>
      </c>
      <c r="N2714" s="1">
        <v>2004998</v>
      </c>
    </row>
    <row r="2715" spans="1:14" x14ac:dyDescent="0.25">
      <c r="A2715">
        <v>860031361</v>
      </c>
      <c r="B2715" t="s">
        <v>297</v>
      </c>
      <c r="D2715" t="s">
        <v>222</v>
      </c>
      <c r="E2715" t="s">
        <v>228</v>
      </c>
      <c r="F2715" t="s">
        <v>224</v>
      </c>
      <c r="G2715">
        <v>2016</v>
      </c>
      <c r="H2715" s="16">
        <v>42735</v>
      </c>
      <c r="I2715">
        <v>20170405</v>
      </c>
      <c r="J2715">
        <v>0</v>
      </c>
      <c r="K2715" t="s">
        <v>8</v>
      </c>
      <c r="L2715" s="21" t="str">
        <f>IFERROR(VLOOKUP(K2715,ORDEN_ERI!A:C,2,0),0)</f>
        <v>Ganancia (pérdida) por actividades de operación</v>
      </c>
      <c r="M2715" s="21">
        <f>IFERROR(VLOOKUP(K2715,ORDEN_ERI!A:C,3,0),0)</f>
        <v>11</v>
      </c>
      <c r="N2715" s="1">
        <v>6940733</v>
      </c>
    </row>
    <row r="2716" spans="1:14" x14ac:dyDescent="0.25">
      <c r="A2716">
        <v>860035996</v>
      </c>
      <c r="B2716" t="s">
        <v>229</v>
      </c>
      <c r="D2716" t="s">
        <v>222</v>
      </c>
      <c r="E2716" t="s">
        <v>228</v>
      </c>
      <c r="F2716" t="s">
        <v>224</v>
      </c>
      <c r="G2716">
        <v>2016</v>
      </c>
      <c r="H2716" s="16">
        <v>42735</v>
      </c>
      <c r="I2716">
        <v>20170407</v>
      </c>
      <c r="J2716">
        <v>0</v>
      </c>
      <c r="K2716" t="s">
        <v>8</v>
      </c>
      <c r="L2716" s="21" t="str">
        <f>IFERROR(VLOOKUP(K2716,ORDEN_ERI!A:C,2,0),0)</f>
        <v>Ganancia (pérdida) por actividades de operación</v>
      </c>
      <c r="M2716" s="21">
        <f>IFERROR(VLOOKUP(K2716,ORDEN_ERI!A:C,3,0),0)</f>
        <v>11</v>
      </c>
      <c r="N2716" s="1">
        <v>-864238</v>
      </c>
    </row>
    <row r="2717" spans="1:14" x14ac:dyDescent="0.25">
      <c r="A2717">
        <v>860058070</v>
      </c>
      <c r="B2717" t="s">
        <v>364</v>
      </c>
      <c r="D2717" t="s">
        <v>222</v>
      </c>
      <c r="E2717" t="s">
        <v>228</v>
      </c>
      <c r="F2717" t="s">
        <v>335</v>
      </c>
      <c r="G2717">
        <v>2016</v>
      </c>
      <c r="H2717" s="16">
        <v>42735</v>
      </c>
      <c r="I2717">
        <v>20170404</v>
      </c>
      <c r="J2717">
        <v>0</v>
      </c>
      <c r="K2717" t="s">
        <v>8</v>
      </c>
      <c r="L2717" s="21" t="str">
        <f>IFERROR(VLOOKUP(K2717,ORDEN_ERI!A:C,2,0),0)</f>
        <v>Ganancia (pérdida) por actividades de operación</v>
      </c>
      <c r="M2717" s="21">
        <f>IFERROR(VLOOKUP(K2717,ORDEN_ERI!A:C,3,0),0)</f>
        <v>11</v>
      </c>
      <c r="N2717" s="1">
        <v>122051478</v>
      </c>
    </row>
    <row r="2718" spans="1:14" x14ac:dyDescent="0.25">
      <c r="A2718">
        <v>860059851</v>
      </c>
      <c r="B2718" t="s">
        <v>365</v>
      </c>
      <c r="D2718" t="s">
        <v>222</v>
      </c>
      <c r="E2718" t="s">
        <v>228</v>
      </c>
      <c r="F2718" t="s">
        <v>224</v>
      </c>
      <c r="G2718">
        <v>2016</v>
      </c>
      <c r="H2718" s="16">
        <v>42735</v>
      </c>
      <c r="I2718">
        <v>20170403</v>
      </c>
      <c r="J2718">
        <v>0</v>
      </c>
      <c r="K2718" t="s">
        <v>8</v>
      </c>
      <c r="L2718" s="21" t="str">
        <f>IFERROR(VLOOKUP(K2718,ORDEN_ERI!A:C,2,0),0)</f>
        <v>Ganancia (pérdida) por actividades de operación</v>
      </c>
      <c r="M2718" s="21">
        <f>IFERROR(VLOOKUP(K2718,ORDEN_ERI!A:C,3,0),0)</f>
        <v>11</v>
      </c>
      <c r="N2718" s="1">
        <v>5019844</v>
      </c>
    </row>
    <row r="2719" spans="1:14" x14ac:dyDescent="0.25">
      <c r="A2719">
        <v>860067697</v>
      </c>
      <c r="B2719" t="s">
        <v>359</v>
      </c>
      <c r="D2719" t="s">
        <v>294</v>
      </c>
      <c r="E2719" t="s">
        <v>228</v>
      </c>
      <c r="F2719" t="s">
        <v>360</v>
      </c>
      <c r="G2719">
        <v>2016</v>
      </c>
      <c r="H2719" s="16">
        <v>42735</v>
      </c>
      <c r="I2719">
        <v>20170515</v>
      </c>
      <c r="J2719">
        <v>0</v>
      </c>
      <c r="K2719" t="s">
        <v>8</v>
      </c>
      <c r="L2719" s="21" t="str">
        <f>IFERROR(VLOOKUP(K2719,ORDEN_ERI!A:C,2,0),0)</f>
        <v>Ganancia (pérdida) por actividades de operación</v>
      </c>
      <c r="M2719" s="21">
        <f>IFERROR(VLOOKUP(K2719,ORDEN_ERI!A:C,3,0),0)</f>
        <v>11</v>
      </c>
      <c r="N2719" s="1">
        <v>920267</v>
      </c>
    </row>
    <row r="2720" spans="1:14" x14ac:dyDescent="0.25">
      <c r="A2720">
        <v>860077099</v>
      </c>
      <c r="B2720" t="s">
        <v>371</v>
      </c>
      <c r="D2720" t="s">
        <v>291</v>
      </c>
      <c r="E2720" t="s">
        <v>228</v>
      </c>
      <c r="F2720" t="s">
        <v>224</v>
      </c>
      <c r="G2720">
        <v>2016</v>
      </c>
      <c r="H2720" s="16">
        <v>42735</v>
      </c>
      <c r="I2720">
        <v>20170515</v>
      </c>
      <c r="J2720">
        <v>0</v>
      </c>
      <c r="K2720" t="s">
        <v>8</v>
      </c>
      <c r="L2720" s="21" t="str">
        <f>IFERROR(VLOOKUP(K2720,ORDEN_ERI!A:C,2,0),0)</f>
        <v>Ganancia (pérdida) por actividades de operación</v>
      </c>
      <c r="M2720" s="21">
        <f>IFERROR(VLOOKUP(K2720,ORDEN_ERI!A:C,3,0),0)</f>
        <v>11</v>
      </c>
      <c r="N2720" s="1">
        <v>5966400</v>
      </c>
    </row>
    <row r="2721" spans="1:14" x14ac:dyDescent="0.25">
      <c r="A2721">
        <v>860078977</v>
      </c>
      <c r="B2721" t="s">
        <v>144</v>
      </c>
      <c r="D2721" t="s">
        <v>291</v>
      </c>
      <c r="E2721" t="s">
        <v>228</v>
      </c>
      <c r="F2721" t="s">
        <v>339</v>
      </c>
      <c r="G2721">
        <v>2016</v>
      </c>
      <c r="H2721" s="16">
        <v>42735</v>
      </c>
      <c r="I2721">
        <v>20170512</v>
      </c>
      <c r="J2721">
        <v>0</v>
      </c>
      <c r="K2721" t="s">
        <v>8</v>
      </c>
      <c r="L2721" s="21" t="str">
        <f>IFERROR(VLOOKUP(K2721,ORDEN_ERI!A:C,2,0),0)</f>
        <v>Ganancia (pérdida) por actividades de operación</v>
      </c>
      <c r="M2721" s="21">
        <f>IFERROR(VLOOKUP(K2721,ORDEN_ERI!A:C,3,0),0)</f>
        <v>11</v>
      </c>
      <c r="N2721" s="1">
        <v>-132366</v>
      </c>
    </row>
    <row r="2722" spans="1:14" x14ac:dyDescent="0.25">
      <c r="A2722">
        <v>860354402</v>
      </c>
      <c r="B2722" t="s">
        <v>295</v>
      </c>
      <c r="D2722" t="s">
        <v>291</v>
      </c>
      <c r="E2722" t="s">
        <v>228</v>
      </c>
      <c r="F2722" t="s">
        <v>224</v>
      </c>
      <c r="G2722">
        <v>2016</v>
      </c>
      <c r="H2722" s="16">
        <v>42735</v>
      </c>
      <c r="I2722">
        <v>20170417</v>
      </c>
      <c r="J2722">
        <v>0</v>
      </c>
      <c r="K2722" t="s">
        <v>8</v>
      </c>
      <c r="L2722" s="21" t="str">
        <f>IFERROR(VLOOKUP(K2722,ORDEN_ERI!A:C,2,0),0)</f>
        <v>Ganancia (pérdida) por actividades de operación</v>
      </c>
      <c r="M2722" s="21">
        <f>IFERROR(VLOOKUP(K2722,ORDEN_ERI!A:C,3,0),0)</f>
        <v>11</v>
      </c>
      <c r="N2722" s="1">
        <v>855211</v>
      </c>
    </row>
    <row r="2723" spans="1:14" x14ac:dyDescent="0.25">
      <c r="A2723">
        <v>860505064</v>
      </c>
      <c r="B2723" t="s">
        <v>361</v>
      </c>
      <c r="D2723" t="s">
        <v>291</v>
      </c>
      <c r="E2723" t="s">
        <v>228</v>
      </c>
      <c r="F2723" t="s">
        <v>224</v>
      </c>
      <c r="G2723">
        <v>2016</v>
      </c>
      <c r="H2723" s="16">
        <v>42735</v>
      </c>
      <c r="I2723">
        <v>20170523</v>
      </c>
      <c r="J2723">
        <v>0</v>
      </c>
      <c r="K2723" t="s">
        <v>8</v>
      </c>
      <c r="L2723" s="21" t="str">
        <f>IFERROR(VLOOKUP(K2723,ORDEN_ERI!A:C,2,0),0)</f>
        <v>Ganancia (pérdida) por actividades de operación</v>
      </c>
      <c r="M2723" s="21">
        <f>IFERROR(VLOOKUP(K2723,ORDEN_ERI!A:C,3,0),0)</f>
        <v>11</v>
      </c>
      <c r="N2723" s="1">
        <v>773653</v>
      </c>
    </row>
    <row r="2724" spans="1:14" x14ac:dyDescent="0.25">
      <c r="A2724">
        <v>860510628</v>
      </c>
      <c r="B2724" t="s">
        <v>373</v>
      </c>
      <c r="D2724" t="s">
        <v>222</v>
      </c>
      <c r="E2724" t="s">
        <v>228</v>
      </c>
      <c r="F2724" t="s">
        <v>353</v>
      </c>
      <c r="G2724">
        <v>2016</v>
      </c>
      <c r="H2724" s="16">
        <v>42735</v>
      </c>
      <c r="I2724">
        <v>20170330</v>
      </c>
      <c r="J2724">
        <v>0</v>
      </c>
      <c r="K2724" t="s">
        <v>8</v>
      </c>
      <c r="L2724" s="21" t="str">
        <f>IFERROR(VLOOKUP(K2724,ORDEN_ERI!A:C,2,0),0)</f>
        <v>Ganancia (pérdida) por actividades de operación</v>
      </c>
      <c r="M2724" s="21">
        <f>IFERROR(VLOOKUP(K2724,ORDEN_ERI!A:C,3,0),0)</f>
        <v>11</v>
      </c>
      <c r="N2724" s="1">
        <v>13920293</v>
      </c>
    </row>
    <row r="2725" spans="1:14" x14ac:dyDescent="0.25">
      <c r="A2725">
        <v>860515523</v>
      </c>
      <c r="B2725" t="s">
        <v>231</v>
      </c>
      <c r="D2725" t="s">
        <v>222</v>
      </c>
      <c r="E2725" t="s">
        <v>228</v>
      </c>
      <c r="F2725" t="s">
        <v>224</v>
      </c>
      <c r="G2725">
        <v>2016</v>
      </c>
      <c r="H2725" s="16">
        <v>42735</v>
      </c>
      <c r="I2725">
        <v>20170329</v>
      </c>
      <c r="J2725">
        <v>0</v>
      </c>
      <c r="K2725" t="s">
        <v>8</v>
      </c>
      <c r="L2725" s="21" t="str">
        <f>IFERROR(VLOOKUP(K2725,ORDEN_ERI!A:C,2,0),0)</f>
        <v>Ganancia (pérdida) por actividades de operación</v>
      </c>
      <c r="M2725" s="21">
        <f>IFERROR(VLOOKUP(K2725,ORDEN_ERI!A:C,3,0),0)</f>
        <v>11</v>
      </c>
      <c r="N2725" s="1">
        <v>1114468</v>
      </c>
    </row>
    <row r="2726" spans="1:14" x14ac:dyDescent="0.25">
      <c r="A2726">
        <v>860527800</v>
      </c>
      <c r="B2726" t="s">
        <v>296</v>
      </c>
      <c r="D2726" t="s">
        <v>222</v>
      </c>
      <c r="E2726" t="s">
        <v>228</v>
      </c>
      <c r="F2726" t="s">
        <v>224</v>
      </c>
      <c r="G2726">
        <v>2016</v>
      </c>
      <c r="H2726" s="16">
        <v>42735</v>
      </c>
      <c r="I2726">
        <v>20170512</v>
      </c>
      <c r="J2726">
        <v>0</v>
      </c>
      <c r="K2726" t="s">
        <v>8</v>
      </c>
      <c r="L2726" s="21" t="str">
        <f>IFERROR(VLOOKUP(K2726,ORDEN_ERI!A:C,2,0),0)</f>
        <v>Ganancia (pérdida) por actividades de operación</v>
      </c>
      <c r="M2726" s="21">
        <f>IFERROR(VLOOKUP(K2726,ORDEN_ERI!A:C,3,0),0)</f>
        <v>11</v>
      </c>
      <c r="N2726" s="1">
        <v>7644907</v>
      </c>
    </row>
    <row r="2727" spans="1:14" x14ac:dyDescent="0.25">
      <c r="A2727">
        <v>860532790</v>
      </c>
      <c r="B2727" t="s">
        <v>374</v>
      </c>
      <c r="D2727" t="s">
        <v>291</v>
      </c>
      <c r="E2727" t="s">
        <v>228</v>
      </c>
      <c r="F2727" t="s">
        <v>224</v>
      </c>
      <c r="G2727">
        <v>2016</v>
      </c>
      <c r="H2727" s="16">
        <v>42735</v>
      </c>
      <c r="I2727">
        <v>20170504</v>
      </c>
      <c r="J2727">
        <v>0</v>
      </c>
      <c r="K2727" t="s">
        <v>8</v>
      </c>
      <c r="L2727" s="21" t="str">
        <f>IFERROR(VLOOKUP(K2727,ORDEN_ERI!A:C,2,0),0)</f>
        <v>Ganancia (pérdida) por actividades de operación</v>
      </c>
      <c r="M2727" s="21">
        <f>IFERROR(VLOOKUP(K2727,ORDEN_ERI!A:C,3,0),0)</f>
        <v>11</v>
      </c>
      <c r="N2727" s="1">
        <v>970744</v>
      </c>
    </row>
    <row r="2728" spans="1:14" x14ac:dyDescent="0.25">
      <c r="A2728">
        <v>890205645</v>
      </c>
      <c r="B2728" t="s">
        <v>166</v>
      </c>
      <c r="D2728" t="s">
        <v>222</v>
      </c>
      <c r="E2728" t="s">
        <v>375</v>
      </c>
      <c r="F2728" t="s">
        <v>335</v>
      </c>
      <c r="G2728">
        <v>2016</v>
      </c>
      <c r="H2728" s="16">
        <v>42735</v>
      </c>
      <c r="I2728">
        <v>20170331</v>
      </c>
      <c r="J2728">
        <v>0</v>
      </c>
      <c r="K2728" t="s">
        <v>8</v>
      </c>
      <c r="L2728" s="21" t="str">
        <f>IFERROR(VLOOKUP(K2728,ORDEN_ERI!A:C,2,0),0)</f>
        <v>Ganancia (pérdida) por actividades de operación</v>
      </c>
      <c r="M2728" s="21">
        <f>IFERROR(VLOOKUP(K2728,ORDEN_ERI!A:C,3,0),0)</f>
        <v>11</v>
      </c>
      <c r="N2728" s="1">
        <v>34611272</v>
      </c>
    </row>
    <row r="2729" spans="1:14" x14ac:dyDescent="0.25">
      <c r="A2729">
        <v>890312765</v>
      </c>
      <c r="B2729" t="s">
        <v>363</v>
      </c>
      <c r="D2729" t="s">
        <v>222</v>
      </c>
      <c r="E2729" t="s">
        <v>228</v>
      </c>
      <c r="F2729" t="s">
        <v>339</v>
      </c>
      <c r="G2729">
        <v>2016</v>
      </c>
      <c r="H2729" s="16">
        <v>42735</v>
      </c>
      <c r="I2729">
        <v>20170405</v>
      </c>
      <c r="J2729">
        <v>0</v>
      </c>
      <c r="K2729" t="s">
        <v>8</v>
      </c>
      <c r="L2729" s="21" t="str">
        <f>IFERROR(VLOOKUP(K2729,ORDEN_ERI!A:C,2,0),0)</f>
        <v>Ganancia (pérdida) por actividades de operación</v>
      </c>
      <c r="M2729" s="21">
        <f>IFERROR(VLOOKUP(K2729,ORDEN_ERI!A:C,3,0),0)</f>
        <v>11</v>
      </c>
      <c r="N2729" s="1">
        <v>-24631168</v>
      </c>
    </row>
    <row r="2730" spans="1:14" x14ac:dyDescent="0.25">
      <c r="A2730">
        <v>890806999</v>
      </c>
      <c r="B2730" t="s">
        <v>366</v>
      </c>
      <c r="D2730" t="s">
        <v>230</v>
      </c>
      <c r="E2730" t="s">
        <v>367</v>
      </c>
      <c r="F2730" t="s">
        <v>368</v>
      </c>
      <c r="G2730">
        <v>2016</v>
      </c>
      <c r="H2730" s="16">
        <v>42735</v>
      </c>
      <c r="I2730">
        <v>20170406</v>
      </c>
      <c r="J2730">
        <v>0</v>
      </c>
      <c r="K2730" t="s">
        <v>8</v>
      </c>
      <c r="L2730" s="21" t="str">
        <f>IFERROR(VLOOKUP(K2730,ORDEN_ERI!A:C,2,0),0)</f>
        <v>Ganancia (pérdida) por actividades de operación</v>
      </c>
      <c r="M2730" s="21">
        <f>IFERROR(VLOOKUP(K2730,ORDEN_ERI!A:C,3,0),0)</f>
        <v>11</v>
      </c>
      <c r="N2730" s="1">
        <v>4817572</v>
      </c>
    </row>
    <row r="2731" spans="1:14" x14ac:dyDescent="0.25">
      <c r="A2731">
        <v>890903035</v>
      </c>
      <c r="B2731" t="s">
        <v>369</v>
      </c>
      <c r="D2731" t="s">
        <v>222</v>
      </c>
      <c r="E2731" t="s">
        <v>228</v>
      </c>
      <c r="F2731" t="s">
        <v>339</v>
      </c>
      <c r="G2731">
        <v>2016</v>
      </c>
      <c r="H2731" s="16">
        <v>42735</v>
      </c>
      <c r="I2731">
        <v>20170330</v>
      </c>
      <c r="J2731">
        <v>0</v>
      </c>
      <c r="K2731" t="s">
        <v>8</v>
      </c>
      <c r="L2731" s="21" t="str">
        <f>IFERROR(VLOOKUP(K2731,ORDEN_ERI!A:C,2,0),0)</f>
        <v>Ganancia (pérdida) por actividades de operación</v>
      </c>
      <c r="M2731" s="21">
        <f>IFERROR(VLOOKUP(K2731,ORDEN_ERI!A:C,3,0),0)</f>
        <v>11</v>
      </c>
      <c r="N2731" s="1">
        <v>57075122</v>
      </c>
    </row>
    <row r="2732" spans="1:14" x14ac:dyDescent="0.25">
      <c r="A2732">
        <v>890903055</v>
      </c>
      <c r="B2732" t="s">
        <v>232</v>
      </c>
      <c r="D2732" t="s">
        <v>222</v>
      </c>
      <c r="E2732" t="s">
        <v>223</v>
      </c>
      <c r="F2732" t="s">
        <v>224</v>
      </c>
      <c r="G2732">
        <v>2016</v>
      </c>
      <c r="H2732" s="16">
        <v>42735</v>
      </c>
      <c r="I2732">
        <v>20170331</v>
      </c>
      <c r="J2732">
        <v>0</v>
      </c>
      <c r="K2732" t="s">
        <v>8</v>
      </c>
      <c r="L2732" s="21" t="str">
        <f>IFERROR(VLOOKUP(K2732,ORDEN_ERI!A:C,2,0),0)</f>
        <v>Ganancia (pérdida) por actividades de operación</v>
      </c>
      <c r="M2732" s="21">
        <f>IFERROR(VLOOKUP(K2732,ORDEN_ERI!A:C,3,0),0)</f>
        <v>11</v>
      </c>
      <c r="N2732" s="1">
        <v>-1449297</v>
      </c>
    </row>
    <row r="2733" spans="1:14" x14ac:dyDescent="0.25">
      <c r="A2733">
        <v>890905022</v>
      </c>
      <c r="B2733" t="s">
        <v>370</v>
      </c>
      <c r="D2733" t="s">
        <v>230</v>
      </c>
      <c r="E2733" t="s">
        <v>223</v>
      </c>
      <c r="F2733" t="s">
        <v>360</v>
      </c>
      <c r="G2733">
        <v>2016</v>
      </c>
      <c r="H2733" s="16">
        <v>42735</v>
      </c>
      <c r="I2733">
        <v>20170503</v>
      </c>
      <c r="J2733">
        <v>0</v>
      </c>
      <c r="K2733" t="s">
        <v>8</v>
      </c>
      <c r="L2733" s="21" t="str">
        <f>IFERROR(VLOOKUP(K2733,ORDEN_ERI!A:C,2,0),0)</f>
        <v>Ganancia (pérdida) por actividades de operación</v>
      </c>
      <c r="M2733" s="21">
        <f>IFERROR(VLOOKUP(K2733,ORDEN_ERI!A:C,3,0),0)</f>
        <v>11</v>
      </c>
      <c r="N2733" s="1">
        <v>13486349</v>
      </c>
    </row>
    <row r="2734" spans="1:14" x14ac:dyDescent="0.25">
      <c r="A2734">
        <v>890908097</v>
      </c>
      <c r="B2734" t="s">
        <v>377</v>
      </c>
      <c r="D2734" t="s">
        <v>291</v>
      </c>
      <c r="E2734" t="s">
        <v>223</v>
      </c>
      <c r="F2734" t="s">
        <v>224</v>
      </c>
      <c r="G2734">
        <v>2016</v>
      </c>
      <c r="H2734" s="16">
        <v>42735</v>
      </c>
      <c r="I2734">
        <v>20170511</v>
      </c>
      <c r="J2734">
        <v>0</v>
      </c>
      <c r="K2734" t="s">
        <v>8</v>
      </c>
      <c r="L2734" s="21" t="str">
        <f>IFERROR(VLOOKUP(K2734,ORDEN_ERI!A:C,2,0),0)</f>
        <v>Ganancia (pérdida) por actividades de operación</v>
      </c>
      <c r="M2734" s="21">
        <f>IFERROR(VLOOKUP(K2734,ORDEN_ERI!A:C,3,0),0)</f>
        <v>11</v>
      </c>
      <c r="N2734" s="1">
        <v>1907447</v>
      </c>
    </row>
    <row r="2735" spans="1:14" x14ac:dyDescent="0.25">
      <c r="A2735">
        <v>890908901</v>
      </c>
      <c r="B2735" t="s">
        <v>372</v>
      </c>
      <c r="D2735" t="s">
        <v>222</v>
      </c>
      <c r="E2735" t="s">
        <v>223</v>
      </c>
      <c r="F2735" t="s">
        <v>339</v>
      </c>
      <c r="G2735">
        <v>2016</v>
      </c>
      <c r="H2735" s="16">
        <v>42735</v>
      </c>
      <c r="I2735">
        <v>20170329</v>
      </c>
      <c r="J2735">
        <v>0</v>
      </c>
      <c r="K2735" t="s">
        <v>8</v>
      </c>
      <c r="L2735" s="21" t="str">
        <f>IFERROR(VLOOKUP(K2735,ORDEN_ERI!A:C,2,0),0)</f>
        <v>Ganancia (pérdida) por actividades de operación</v>
      </c>
      <c r="M2735" s="21">
        <f>IFERROR(VLOOKUP(K2735,ORDEN_ERI!A:C,3,0),0)</f>
        <v>11</v>
      </c>
      <c r="N2735" s="1">
        <v>6016278</v>
      </c>
    </row>
    <row r="2736" spans="1:14" x14ac:dyDescent="0.25">
      <c r="A2736">
        <v>890910447</v>
      </c>
      <c r="B2736" t="s">
        <v>300</v>
      </c>
      <c r="D2736" t="s">
        <v>222</v>
      </c>
      <c r="E2736" t="s">
        <v>223</v>
      </c>
      <c r="F2736" t="s">
        <v>224</v>
      </c>
      <c r="G2736">
        <v>2016</v>
      </c>
      <c r="H2736" s="16">
        <v>42735</v>
      </c>
      <c r="I2736">
        <v>20170928</v>
      </c>
      <c r="J2736">
        <v>0</v>
      </c>
      <c r="K2736" t="s">
        <v>8</v>
      </c>
      <c r="L2736" s="21" t="str">
        <f>IFERROR(VLOOKUP(K2736,ORDEN_ERI!A:C,2,0),0)</f>
        <v>Ganancia (pérdida) por actividades de operación</v>
      </c>
      <c r="M2736" s="21">
        <f>IFERROR(VLOOKUP(K2736,ORDEN_ERI!A:C,3,0),0)</f>
        <v>11</v>
      </c>
      <c r="N2736" s="1">
        <v>639463</v>
      </c>
    </row>
    <row r="2737" spans="1:14" x14ac:dyDescent="0.25">
      <c r="A2737">
        <v>890911431</v>
      </c>
      <c r="B2737" t="s">
        <v>378</v>
      </c>
      <c r="D2737" t="s">
        <v>222</v>
      </c>
      <c r="E2737" t="s">
        <v>223</v>
      </c>
      <c r="F2737" t="s">
        <v>339</v>
      </c>
      <c r="G2737">
        <v>2016</v>
      </c>
      <c r="H2737" s="16">
        <v>42735</v>
      </c>
      <c r="I2737">
        <v>20170329</v>
      </c>
      <c r="J2737">
        <v>0</v>
      </c>
      <c r="K2737" t="s">
        <v>8</v>
      </c>
      <c r="L2737" s="21" t="str">
        <f>IFERROR(VLOOKUP(K2737,ORDEN_ERI!A:C,2,0),0)</f>
        <v>Ganancia (pérdida) por actividades de operación</v>
      </c>
      <c r="M2737" s="21">
        <f>IFERROR(VLOOKUP(K2737,ORDEN_ERI!A:C,3,0),0)</f>
        <v>11</v>
      </c>
      <c r="N2737" s="1">
        <v>42756691</v>
      </c>
    </row>
    <row r="2738" spans="1:14" x14ac:dyDescent="0.25">
      <c r="A2738">
        <v>890920656</v>
      </c>
      <c r="B2738" t="s">
        <v>302</v>
      </c>
      <c r="D2738" t="s">
        <v>291</v>
      </c>
      <c r="E2738" t="s">
        <v>223</v>
      </c>
      <c r="F2738" t="s">
        <v>224</v>
      </c>
      <c r="G2738">
        <v>2016</v>
      </c>
      <c r="H2738" s="16">
        <v>42735</v>
      </c>
      <c r="I2738">
        <v>20170503</v>
      </c>
      <c r="J2738">
        <v>0</v>
      </c>
      <c r="K2738" t="s">
        <v>8</v>
      </c>
      <c r="L2738" s="21" t="str">
        <f>IFERROR(VLOOKUP(K2738,ORDEN_ERI!A:C,2,0),0)</f>
        <v>Ganancia (pérdida) por actividades de operación</v>
      </c>
      <c r="M2738" s="21">
        <f>IFERROR(VLOOKUP(K2738,ORDEN_ERI!A:C,3,0),0)</f>
        <v>11</v>
      </c>
      <c r="N2738" s="1">
        <v>2811186</v>
      </c>
    </row>
    <row r="2739" spans="1:14" x14ac:dyDescent="0.25">
      <c r="A2739">
        <v>890928186</v>
      </c>
      <c r="B2739" t="s">
        <v>303</v>
      </c>
      <c r="D2739" t="s">
        <v>291</v>
      </c>
      <c r="E2739" t="s">
        <v>223</v>
      </c>
      <c r="F2739" t="s">
        <v>224</v>
      </c>
      <c r="G2739">
        <v>2016</v>
      </c>
      <c r="H2739" s="16">
        <v>42735</v>
      </c>
      <c r="I2739">
        <v>20170510</v>
      </c>
      <c r="J2739">
        <v>0</v>
      </c>
      <c r="K2739" t="s">
        <v>8</v>
      </c>
      <c r="L2739" s="21" t="str">
        <f>IFERROR(VLOOKUP(K2739,ORDEN_ERI!A:C,2,0),0)</f>
        <v>Ganancia (pérdida) por actividades de operación</v>
      </c>
      <c r="M2739" s="21">
        <f>IFERROR(VLOOKUP(K2739,ORDEN_ERI!A:C,3,0),0)</f>
        <v>11</v>
      </c>
      <c r="N2739" s="1">
        <v>4629078</v>
      </c>
    </row>
    <row r="2740" spans="1:14" x14ac:dyDescent="0.25">
      <c r="A2740">
        <v>890932424</v>
      </c>
      <c r="B2740" t="s">
        <v>379</v>
      </c>
      <c r="D2740" t="s">
        <v>222</v>
      </c>
      <c r="E2740" t="s">
        <v>223</v>
      </c>
      <c r="F2740" t="s">
        <v>333</v>
      </c>
      <c r="G2740">
        <v>2016</v>
      </c>
      <c r="H2740" s="16">
        <v>42735</v>
      </c>
      <c r="I2740">
        <v>20170328</v>
      </c>
      <c r="J2740">
        <v>0</v>
      </c>
      <c r="K2740" t="s">
        <v>8</v>
      </c>
      <c r="L2740" s="21" t="str">
        <f>IFERROR(VLOOKUP(K2740,ORDEN_ERI!A:C,2,0),0)</f>
        <v>Ganancia (pérdida) por actividades de operación</v>
      </c>
      <c r="M2740" s="21">
        <f>IFERROR(VLOOKUP(K2740,ORDEN_ERI!A:C,3,0),0)</f>
        <v>11</v>
      </c>
      <c r="N2740" s="1">
        <v>27949905</v>
      </c>
    </row>
    <row r="2741" spans="1:14" x14ac:dyDescent="0.25">
      <c r="A2741">
        <v>890939355</v>
      </c>
      <c r="B2741" t="s">
        <v>35</v>
      </c>
      <c r="D2741" t="s">
        <v>222</v>
      </c>
      <c r="E2741" t="s">
        <v>223</v>
      </c>
      <c r="F2741" t="s">
        <v>335</v>
      </c>
      <c r="G2741">
        <v>2016</v>
      </c>
      <c r="H2741" s="16">
        <v>42735</v>
      </c>
      <c r="I2741">
        <v>20170403</v>
      </c>
      <c r="J2741">
        <v>0</v>
      </c>
      <c r="K2741" t="s">
        <v>8</v>
      </c>
      <c r="L2741" s="21" t="str">
        <f>IFERROR(VLOOKUP(K2741,ORDEN_ERI!A:C,2,0),0)</f>
        <v>Ganancia (pérdida) por actividades de operación</v>
      </c>
      <c r="M2741" s="21">
        <f>IFERROR(VLOOKUP(K2741,ORDEN_ERI!A:C,3,0),0)</f>
        <v>11</v>
      </c>
      <c r="N2741" s="1">
        <v>5077290</v>
      </c>
    </row>
    <row r="2742" spans="1:14" x14ac:dyDescent="0.25">
      <c r="A2742">
        <v>890940026</v>
      </c>
      <c r="B2742" t="s">
        <v>304</v>
      </c>
      <c r="D2742" t="s">
        <v>291</v>
      </c>
      <c r="E2742" t="s">
        <v>223</v>
      </c>
      <c r="F2742" t="s">
        <v>224</v>
      </c>
      <c r="G2742">
        <v>2016</v>
      </c>
      <c r="H2742" s="16">
        <v>42735</v>
      </c>
      <c r="I2742">
        <v>20170424</v>
      </c>
      <c r="J2742">
        <v>0</v>
      </c>
      <c r="K2742" t="s">
        <v>8</v>
      </c>
      <c r="L2742" s="21" t="str">
        <f>IFERROR(VLOOKUP(K2742,ORDEN_ERI!A:C,2,0),0)</f>
        <v>Ganancia (pérdida) por actividades de operación</v>
      </c>
      <c r="M2742" s="21">
        <f>IFERROR(VLOOKUP(K2742,ORDEN_ERI!A:C,3,0),0)</f>
        <v>11</v>
      </c>
      <c r="N2742" s="1">
        <v>1587188</v>
      </c>
    </row>
    <row r="2743" spans="1:14" x14ac:dyDescent="0.25">
      <c r="A2743">
        <v>900018975</v>
      </c>
      <c r="B2743" t="s">
        <v>376</v>
      </c>
      <c r="D2743" t="s">
        <v>230</v>
      </c>
      <c r="E2743" t="s">
        <v>299</v>
      </c>
      <c r="F2743" t="s">
        <v>333</v>
      </c>
      <c r="G2743">
        <v>2016</v>
      </c>
      <c r="H2743" s="16">
        <v>42735</v>
      </c>
      <c r="I2743">
        <v>20170405</v>
      </c>
      <c r="J2743">
        <v>0</v>
      </c>
      <c r="K2743" t="s">
        <v>8</v>
      </c>
      <c r="L2743" s="21" t="str">
        <f>IFERROR(VLOOKUP(K2743,ORDEN_ERI!A:C,2,0),0)</f>
        <v>Ganancia (pérdida) por actividades de operación</v>
      </c>
      <c r="M2743" s="21">
        <f>IFERROR(VLOOKUP(K2743,ORDEN_ERI!A:C,3,0),0)</f>
        <v>11</v>
      </c>
      <c r="N2743" s="1">
        <v>17114755</v>
      </c>
    </row>
    <row r="2744" spans="1:14" x14ac:dyDescent="0.25">
      <c r="A2744">
        <v>900035722</v>
      </c>
      <c r="B2744" t="s">
        <v>298</v>
      </c>
      <c r="D2744" t="s">
        <v>294</v>
      </c>
      <c r="E2744" t="s">
        <v>299</v>
      </c>
      <c r="F2744" t="s">
        <v>224</v>
      </c>
      <c r="G2744">
        <v>2016</v>
      </c>
      <c r="H2744" s="16">
        <v>42735</v>
      </c>
      <c r="I2744">
        <v>20170421</v>
      </c>
      <c r="J2744">
        <v>0</v>
      </c>
      <c r="K2744" t="s">
        <v>8</v>
      </c>
      <c r="L2744" s="21" t="str">
        <f>IFERROR(VLOOKUP(K2744,ORDEN_ERI!A:C,2,0),0)</f>
        <v>Ganancia (pérdida) por actividades de operación</v>
      </c>
      <c r="M2744" s="21">
        <f>IFERROR(VLOOKUP(K2744,ORDEN_ERI!A:C,3,0),0)</f>
        <v>11</v>
      </c>
      <c r="N2744" s="1">
        <v>2212276</v>
      </c>
    </row>
    <row r="2745" spans="1:14" x14ac:dyDescent="0.25">
      <c r="A2745">
        <v>900087151</v>
      </c>
      <c r="B2745" t="s">
        <v>383</v>
      </c>
      <c r="D2745" t="s">
        <v>222</v>
      </c>
      <c r="E2745" t="s">
        <v>351</v>
      </c>
      <c r="F2745" t="s">
        <v>384</v>
      </c>
      <c r="G2745">
        <v>2016</v>
      </c>
      <c r="H2745" s="16">
        <v>42735</v>
      </c>
      <c r="I2745">
        <v>20170509</v>
      </c>
      <c r="J2745">
        <v>0</v>
      </c>
      <c r="K2745" t="s">
        <v>8</v>
      </c>
      <c r="L2745" s="21" t="str">
        <f>IFERROR(VLOOKUP(K2745,ORDEN_ERI!A:C,2,0),0)</f>
        <v>Ganancia (pérdida) por actividades de operación</v>
      </c>
      <c r="M2745" s="21">
        <f>IFERROR(VLOOKUP(K2745,ORDEN_ERI!A:C,3,0),0)</f>
        <v>11</v>
      </c>
      <c r="N2745" s="1">
        <v>-5558937</v>
      </c>
    </row>
    <row r="2746" spans="1:14" x14ac:dyDescent="0.25">
      <c r="A2746">
        <v>900139110</v>
      </c>
      <c r="B2746" t="s">
        <v>301</v>
      </c>
      <c r="D2746" t="s">
        <v>294</v>
      </c>
      <c r="E2746" t="s">
        <v>228</v>
      </c>
      <c r="F2746" t="s">
        <v>224</v>
      </c>
      <c r="G2746">
        <v>2016</v>
      </c>
      <c r="H2746" s="16">
        <v>42735</v>
      </c>
      <c r="I2746">
        <v>20170419</v>
      </c>
      <c r="J2746">
        <v>0</v>
      </c>
      <c r="K2746" t="s">
        <v>8</v>
      </c>
      <c r="L2746" s="21" t="str">
        <f>IFERROR(VLOOKUP(K2746,ORDEN_ERI!A:C,2,0),0)</f>
        <v>Ganancia (pérdida) por actividades de operación</v>
      </c>
      <c r="M2746" s="21">
        <f>IFERROR(VLOOKUP(K2746,ORDEN_ERI!A:C,3,0),0)</f>
        <v>11</v>
      </c>
      <c r="N2746" s="1">
        <v>5100031</v>
      </c>
    </row>
    <row r="2747" spans="1:14" x14ac:dyDescent="0.25">
      <c r="A2747">
        <v>900190385</v>
      </c>
      <c r="B2747" t="s">
        <v>380</v>
      </c>
      <c r="D2747" t="s">
        <v>230</v>
      </c>
      <c r="E2747" t="s">
        <v>351</v>
      </c>
      <c r="F2747" t="s">
        <v>339</v>
      </c>
      <c r="G2747">
        <v>2016</v>
      </c>
      <c r="H2747" s="16">
        <v>42735</v>
      </c>
      <c r="I2747">
        <v>20170407</v>
      </c>
      <c r="J2747">
        <v>0</v>
      </c>
      <c r="K2747" t="s">
        <v>8</v>
      </c>
      <c r="L2747" s="21" t="str">
        <f>IFERROR(VLOOKUP(K2747,ORDEN_ERI!A:C,2,0),0)</f>
        <v>Ganancia (pérdida) por actividades de operación</v>
      </c>
      <c r="M2747" s="21">
        <f>IFERROR(VLOOKUP(K2747,ORDEN_ERI!A:C,3,0),0)</f>
        <v>11</v>
      </c>
      <c r="N2747" s="1">
        <v>-13749803</v>
      </c>
    </row>
    <row r="2748" spans="1:14" x14ac:dyDescent="0.25">
      <c r="A2748">
        <v>900192242</v>
      </c>
      <c r="B2748" t="s">
        <v>381</v>
      </c>
      <c r="D2748" t="s">
        <v>222</v>
      </c>
      <c r="E2748" t="s">
        <v>228</v>
      </c>
      <c r="F2748" t="s">
        <v>333</v>
      </c>
      <c r="G2748" t="s">
        <v>402</v>
      </c>
      <c r="H2748" s="16">
        <v>42735</v>
      </c>
      <c r="I2748">
        <v>20170331</v>
      </c>
      <c r="J2748">
        <v>0</v>
      </c>
      <c r="K2748" t="s">
        <v>8</v>
      </c>
      <c r="L2748" s="21" t="str">
        <f>IFERROR(VLOOKUP(K2748,ORDEN_ERI!A:C,2,0),0)</f>
        <v>Ganancia (pérdida) por actividades de operación</v>
      </c>
      <c r="M2748" s="21">
        <f>IFERROR(VLOOKUP(K2748,ORDEN_ERI!A:C,3,0),0)</f>
        <v>11</v>
      </c>
      <c r="N2748" s="1">
        <v>16203859</v>
      </c>
    </row>
    <row r="2749" spans="1:14" x14ac:dyDescent="0.25">
      <c r="A2749">
        <v>900192726</v>
      </c>
      <c r="B2749" t="s">
        <v>382</v>
      </c>
      <c r="D2749" t="s">
        <v>294</v>
      </c>
      <c r="E2749" t="s">
        <v>299</v>
      </c>
      <c r="F2749" t="s">
        <v>333</v>
      </c>
      <c r="G2749">
        <v>2016</v>
      </c>
      <c r="H2749" s="16">
        <v>42735</v>
      </c>
      <c r="I2749">
        <v>20170425</v>
      </c>
      <c r="J2749">
        <v>0</v>
      </c>
      <c r="K2749" t="s">
        <v>8</v>
      </c>
      <c r="L2749" s="21" t="str">
        <f>IFERROR(VLOOKUP(K2749,ORDEN_ERI!A:C,2,0),0)</f>
        <v>Ganancia (pérdida) por actividades de operación</v>
      </c>
      <c r="M2749" s="21">
        <f>IFERROR(VLOOKUP(K2749,ORDEN_ERI!A:C,3,0),0)</f>
        <v>11</v>
      </c>
      <c r="N2749" s="1">
        <v>630849</v>
      </c>
    </row>
    <row r="2750" spans="1:14" x14ac:dyDescent="0.25">
      <c r="A2750">
        <v>900193192</v>
      </c>
      <c r="B2750" t="s">
        <v>305</v>
      </c>
      <c r="D2750" t="s">
        <v>294</v>
      </c>
      <c r="E2750" t="s">
        <v>228</v>
      </c>
      <c r="F2750" t="s">
        <v>224</v>
      </c>
      <c r="G2750">
        <v>2016</v>
      </c>
      <c r="H2750" s="16">
        <v>42735</v>
      </c>
      <c r="I2750">
        <v>20170517</v>
      </c>
      <c r="J2750">
        <v>0</v>
      </c>
      <c r="K2750" t="s">
        <v>8</v>
      </c>
      <c r="L2750" s="21" t="str">
        <f>IFERROR(VLOOKUP(K2750,ORDEN_ERI!A:C,2,0),0)</f>
        <v>Ganancia (pérdida) por actividades de operación</v>
      </c>
      <c r="M2750" s="21">
        <f>IFERROR(VLOOKUP(K2750,ORDEN_ERI!A:C,3,0),0)</f>
        <v>11</v>
      </c>
      <c r="N2750" s="1">
        <v>468471</v>
      </c>
    </row>
    <row r="2751" spans="1:14" x14ac:dyDescent="0.25">
      <c r="A2751">
        <v>900205547</v>
      </c>
      <c r="B2751" t="s">
        <v>233</v>
      </c>
      <c r="D2751" t="s">
        <v>230</v>
      </c>
      <c r="E2751" t="s">
        <v>228</v>
      </c>
      <c r="F2751" t="s">
        <v>224</v>
      </c>
      <c r="G2751">
        <v>2016</v>
      </c>
      <c r="H2751" s="16">
        <v>42735</v>
      </c>
      <c r="I2751">
        <v>20170330</v>
      </c>
      <c r="J2751">
        <v>0</v>
      </c>
      <c r="K2751" t="s">
        <v>8</v>
      </c>
      <c r="L2751" s="21" t="str">
        <f>IFERROR(VLOOKUP(K2751,ORDEN_ERI!A:C,2,0),0)</f>
        <v>Ganancia (pérdida) por actividades de operación</v>
      </c>
      <c r="M2751" s="21">
        <f>IFERROR(VLOOKUP(K2751,ORDEN_ERI!A:C,3,0),0)</f>
        <v>11</v>
      </c>
      <c r="N2751" s="1">
        <v>713719</v>
      </c>
    </row>
    <row r="2752" spans="1:14" x14ac:dyDescent="0.25">
      <c r="A2752">
        <v>900206480</v>
      </c>
      <c r="B2752" t="s">
        <v>306</v>
      </c>
      <c r="D2752" t="s">
        <v>291</v>
      </c>
      <c r="E2752" t="s">
        <v>228</v>
      </c>
      <c r="F2752" t="s">
        <v>224</v>
      </c>
      <c r="G2752">
        <v>2016</v>
      </c>
      <c r="H2752" s="16">
        <v>42735</v>
      </c>
      <c r="I2752">
        <v>20170509</v>
      </c>
      <c r="J2752">
        <v>0</v>
      </c>
      <c r="K2752" t="s">
        <v>8</v>
      </c>
      <c r="L2752" s="21" t="str">
        <f>IFERROR(VLOOKUP(K2752,ORDEN_ERI!A:C,2,0),0)</f>
        <v>Ganancia (pérdida) por actividades de operación</v>
      </c>
      <c r="M2752" s="21">
        <f>IFERROR(VLOOKUP(K2752,ORDEN_ERI!A:C,3,0),0)</f>
        <v>11</v>
      </c>
      <c r="N2752" s="1">
        <v>3429079</v>
      </c>
    </row>
    <row r="2753" spans="1:14" x14ac:dyDescent="0.25">
      <c r="A2753">
        <v>900206483</v>
      </c>
      <c r="B2753" t="s">
        <v>307</v>
      </c>
      <c r="D2753" t="s">
        <v>291</v>
      </c>
      <c r="E2753" t="s">
        <v>228</v>
      </c>
      <c r="F2753" t="s">
        <v>224</v>
      </c>
      <c r="G2753">
        <v>2016</v>
      </c>
      <c r="H2753" s="16">
        <v>42735</v>
      </c>
      <c r="I2753">
        <v>20170510</v>
      </c>
      <c r="J2753">
        <v>0</v>
      </c>
      <c r="K2753" t="s">
        <v>8</v>
      </c>
      <c r="L2753" s="21" t="str">
        <f>IFERROR(VLOOKUP(K2753,ORDEN_ERI!A:C,2,0),0)</f>
        <v>Ganancia (pérdida) por actividades de operación</v>
      </c>
      <c r="M2753" s="21">
        <f>IFERROR(VLOOKUP(K2753,ORDEN_ERI!A:C,3,0),0)</f>
        <v>11</v>
      </c>
      <c r="N2753" s="1">
        <v>635530</v>
      </c>
    </row>
    <row r="2754" spans="1:14" x14ac:dyDescent="0.25">
      <c r="A2754">
        <v>900315057</v>
      </c>
      <c r="B2754" t="s">
        <v>385</v>
      </c>
      <c r="D2754" t="s">
        <v>294</v>
      </c>
      <c r="E2754" t="s">
        <v>223</v>
      </c>
      <c r="F2754" t="s">
        <v>358</v>
      </c>
      <c r="G2754">
        <v>2016</v>
      </c>
      <c r="H2754" s="16">
        <v>42735</v>
      </c>
      <c r="I2754">
        <v>20170504</v>
      </c>
      <c r="J2754">
        <v>0</v>
      </c>
      <c r="K2754" t="s">
        <v>8</v>
      </c>
      <c r="L2754" s="21" t="str">
        <f>IFERROR(VLOOKUP(K2754,ORDEN_ERI!A:C,2,0),0)</f>
        <v>Ganancia (pérdida) por actividades de operación</v>
      </c>
      <c r="M2754" s="21">
        <f>IFERROR(VLOOKUP(K2754,ORDEN_ERI!A:C,3,0),0)</f>
        <v>11</v>
      </c>
      <c r="N2754" s="1">
        <v>3563594</v>
      </c>
    </row>
    <row r="2755" spans="1:14" x14ac:dyDescent="0.25">
      <c r="A2755">
        <v>900378893</v>
      </c>
      <c r="B2755" t="s">
        <v>386</v>
      </c>
      <c r="D2755" t="s">
        <v>230</v>
      </c>
      <c r="E2755" t="s">
        <v>228</v>
      </c>
      <c r="F2755" t="s">
        <v>335</v>
      </c>
      <c r="G2755">
        <v>2016</v>
      </c>
      <c r="H2755" s="16">
        <v>42735</v>
      </c>
      <c r="I2755">
        <v>20170327</v>
      </c>
      <c r="J2755">
        <v>0</v>
      </c>
      <c r="K2755" t="s">
        <v>8</v>
      </c>
      <c r="L2755" s="21" t="str">
        <f>IFERROR(VLOOKUP(K2755,ORDEN_ERI!A:C,2,0),0)</f>
        <v>Ganancia (pérdida) por actividades de operación</v>
      </c>
      <c r="M2755" s="21">
        <f>IFERROR(VLOOKUP(K2755,ORDEN_ERI!A:C,3,0),0)</f>
        <v>11</v>
      </c>
      <c r="N2755" s="1">
        <v>13172588</v>
      </c>
    </row>
    <row r="2756" spans="1:14" x14ac:dyDescent="0.25">
      <c r="A2756">
        <v>900390238</v>
      </c>
      <c r="B2756" t="s">
        <v>177</v>
      </c>
      <c r="D2756" t="s">
        <v>230</v>
      </c>
      <c r="E2756" t="s">
        <v>228</v>
      </c>
      <c r="F2756" t="s">
        <v>333</v>
      </c>
      <c r="G2756" t="s">
        <v>402</v>
      </c>
      <c r="H2756" s="16">
        <v>42735</v>
      </c>
      <c r="I2756">
        <v>20170330</v>
      </c>
      <c r="J2756">
        <v>0</v>
      </c>
      <c r="K2756" t="s">
        <v>8</v>
      </c>
      <c r="L2756" s="21" t="str">
        <f>IFERROR(VLOOKUP(K2756,ORDEN_ERI!A:C,2,0),0)</f>
        <v>Ganancia (pérdida) por actividades de operación</v>
      </c>
      <c r="M2756" s="21">
        <f>IFERROR(VLOOKUP(K2756,ORDEN_ERI!A:C,3,0),0)</f>
        <v>11</v>
      </c>
      <c r="N2756" s="1">
        <v>55865784</v>
      </c>
    </row>
    <row r="2757" spans="1:14" x14ac:dyDescent="0.25">
      <c r="A2757">
        <v>900413588</v>
      </c>
      <c r="B2757" t="s">
        <v>37</v>
      </c>
      <c r="D2757" t="s">
        <v>294</v>
      </c>
      <c r="E2757" t="s">
        <v>343</v>
      </c>
      <c r="F2757" t="s">
        <v>224</v>
      </c>
      <c r="G2757">
        <v>2016</v>
      </c>
      <c r="H2757" s="16">
        <v>42735</v>
      </c>
      <c r="I2757">
        <v>20170511</v>
      </c>
      <c r="J2757">
        <v>0</v>
      </c>
      <c r="K2757" t="s">
        <v>8</v>
      </c>
      <c r="L2757" s="21" t="str">
        <f>IFERROR(VLOOKUP(K2757,ORDEN_ERI!A:C,2,0),0)</f>
        <v>Ganancia (pérdida) por actividades de operación</v>
      </c>
      <c r="M2757" s="21">
        <f>IFERROR(VLOOKUP(K2757,ORDEN_ERI!A:C,3,0),0)</f>
        <v>11</v>
      </c>
      <c r="N2757" s="1">
        <v>1786565</v>
      </c>
    </row>
    <row r="2758" spans="1:14" x14ac:dyDescent="0.25">
      <c r="A2758">
        <v>900521357</v>
      </c>
      <c r="B2758" t="s">
        <v>175</v>
      </c>
      <c r="D2758" t="s">
        <v>291</v>
      </c>
      <c r="E2758" t="s">
        <v>388</v>
      </c>
      <c r="F2758" t="s">
        <v>339</v>
      </c>
      <c r="G2758">
        <v>2016</v>
      </c>
      <c r="H2758" s="16">
        <v>42735</v>
      </c>
      <c r="I2758">
        <v>20170503</v>
      </c>
      <c r="J2758">
        <v>0</v>
      </c>
      <c r="K2758" t="s">
        <v>8</v>
      </c>
      <c r="L2758" s="21" t="str">
        <f>IFERROR(VLOOKUP(K2758,ORDEN_ERI!A:C,2,0),0)</f>
        <v>Ganancia (pérdida) por actividades de operación</v>
      </c>
      <c r="M2758" s="21">
        <f>IFERROR(VLOOKUP(K2758,ORDEN_ERI!A:C,3,0),0)</f>
        <v>11</v>
      </c>
      <c r="N2758" s="1">
        <v>9697282</v>
      </c>
    </row>
    <row r="2759" spans="1:14" x14ac:dyDescent="0.25">
      <c r="A2759">
        <v>900535441</v>
      </c>
      <c r="B2759" t="s">
        <v>308</v>
      </c>
      <c r="D2759" t="s">
        <v>291</v>
      </c>
      <c r="E2759" t="s">
        <v>228</v>
      </c>
      <c r="F2759" t="s">
        <v>224</v>
      </c>
      <c r="G2759">
        <v>2016</v>
      </c>
      <c r="H2759" s="16">
        <v>42735</v>
      </c>
      <c r="I2759">
        <v>20170426</v>
      </c>
      <c r="J2759">
        <v>0</v>
      </c>
      <c r="K2759" t="s">
        <v>8</v>
      </c>
      <c r="L2759" s="21" t="str">
        <f>IFERROR(VLOOKUP(K2759,ORDEN_ERI!A:C,2,0),0)</f>
        <v>Ganancia (pérdida) por actividades de operación</v>
      </c>
      <c r="M2759" s="21">
        <f>IFERROR(VLOOKUP(K2759,ORDEN_ERI!A:C,3,0),0)</f>
        <v>11</v>
      </c>
      <c r="N2759" s="1">
        <v>13748</v>
      </c>
    </row>
    <row r="2760" spans="1:14" x14ac:dyDescent="0.25">
      <c r="A2760">
        <v>900668954</v>
      </c>
      <c r="B2760" t="s">
        <v>387</v>
      </c>
      <c r="D2760" t="s">
        <v>294</v>
      </c>
      <c r="E2760" t="s">
        <v>228</v>
      </c>
      <c r="F2760" t="s">
        <v>224</v>
      </c>
      <c r="G2760">
        <v>2016</v>
      </c>
      <c r="H2760" s="16">
        <v>42735</v>
      </c>
      <c r="I2760">
        <v>20170428</v>
      </c>
      <c r="J2760">
        <v>0</v>
      </c>
      <c r="K2760" t="s">
        <v>8</v>
      </c>
      <c r="L2760" s="21" t="str">
        <f>IFERROR(VLOOKUP(K2760,ORDEN_ERI!A:C,2,0),0)</f>
        <v>Ganancia (pérdida) por actividades de operación</v>
      </c>
      <c r="M2760" s="21">
        <f>IFERROR(VLOOKUP(K2760,ORDEN_ERI!A:C,3,0),0)</f>
        <v>11</v>
      </c>
      <c r="N2760" s="1">
        <v>1613730</v>
      </c>
    </row>
    <row r="2761" spans="1:14" x14ac:dyDescent="0.25">
      <c r="A2761">
        <v>900749166</v>
      </c>
      <c r="B2761" t="s">
        <v>182</v>
      </c>
      <c r="D2761" t="s">
        <v>230</v>
      </c>
      <c r="E2761" t="s">
        <v>228</v>
      </c>
      <c r="F2761" t="s">
        <v>333</v>
      </c>
      <c r="G2761">
        <v>2016</v>
      </c>
      <c r="H2761" s="16">
        <v>42735</v>
      </c>
      <c r="I2761">
        <v>20170404</v>
      </c>
      <c r="J2761">
        <v>0</v>
      </c>
      <c r="K2761" t="s">
        <v>8</v>
      </c>
      <c r="L2761" s="21" t="str">
        <f>IFERROR(VLOOKUP(K2761,ORDEN_ERI!A:C,2,0),0)</f>
        <v>Ganancia (pérdida) por actividades de operación</v>
      </c>
      <c r="M2761" s="21">
        <f>IFERROR(VLOOKUP(K2761,ORDEN_ERI!A:C,3,0),0)</f>
        <v>11</v>
      </c>
      <c r="N2761" s="1">
        <v>23677087</v>
      </c>
    </row>
    <row r="2762" spans="1:14" x14ac:dyDescent="0.25">
      <c r="A2762">
        <v>900797732</v>
      </c>
      <c r="B2762" t="s">
        <v>181</v>
      </c>
      <c r="D2762" t="s">
        <v>230</v>
      </c>
      <c r="E2762" t="s">
        <v>228</v>
      </c>
      <c r="F2762" t="s">
        <v>360</v>
      </c>
      <c r="G2762">
        <v>2016</v>
      </c>
      <c r="H2762" s="16">
        <v>42735</v>
      </c>
      <c r="I2762">
        <v>20170330</v>
      </c>
      <c r="J2762">
        <v>0</v>
      </c>
      <c r="K2762" t="s">
        <v>8</v>
      </c>
      <c r="L2762" s="21" t="str">
        <f>IFERROR(VLOOKUP(K2762,ORDEN_ERI!A:C,2,0),0)</f>
        <v>Ganancia (pérdida) por actividades de operación</v>
      </c>
      <c r="M2762" s="21">
        <f>IFERROR(VLOOKUP(K2762,ORDEN_ERI!A:C,3,0),0)</f>
        <v>11</v>
      </c>
      <c r="N2762" s="1">
        <v>7180625</v>
      </c>
    </row>
    <row r="2763" spans="1:14" x14ac:dyDescent="0.25">
      <c r="A2763">
        <v>900818642</v>
      </c>
      <c r="B2763" t="s">
        <v>169</v>
      </c>
      <c r="D2763" t="s">
        <v>230</v>
      </c>
      <c r="E2763" t="s">
        <v>228</v>
      </c>
      <c r="F2763" t="s">
        <v>333</v>
      </c>
      <c r="G2763">
        <v>2016</v>
      </c>
      <c r="H2763" s="16">
        <v>42735</v>
      </c>
      <c r="I2763">
        <v>20170410</v>
      </c>
      <c r="J2763">
        <v>0</v>
      </c>
      <c r="K2763" t="s">
        <v>8</v>
      </c>
      <c r="L2763" s="21" t="str">
        <f>IFERROR(VLOOKUP(K2763,ORDEN_ERI!A:C,2,0),0)</f>
        <v>Ganancia (pérdida) por actividades de operación</v>
      </c>
      <c r="M2763" s="21">
        <f>IFERROR(VLOOKUP(K2763,ORDEN_ERI!A:C,3,0),0)</f>
        <v>11</v>
      </c>
      <c r="N2763" s="1">
        <v>6575271</v>
      </c>
    </row>
    <row r="2764" spans="1:14" x14ac:dyDescent="0.25">
      <c r="A2764">
        <v>800014246</v>
      </c>
      <c r="B2764" t="s">
        <v>332</v>
      </c>
      <c r="D2764" t="s">
        <v>291</v>
      </c>
      <c r="E2764" t="s">
        <v>223</v>
      </c>
      <c r="F2764" t="s">
        <v>333</v>
      </c>
      <c r="G2764">
        <v>2016</v>
      </c>
      <c r="H2764" s="16">
        <v>42735</v>
      </c>
      <c r="I2764">
        <v>20170518</v>
      </c>
      <c r="J2764">
        <v>0</v>
      </c>
      <c r="K2764" t="s">
        <v>9</v>
      </c>
      <c r="L2764" s="21" t="str">
        <f>IFERROR(VLOOKUP(K2764,ORDEN_ERI!A:C,2,0),0)</f>
        <v>Ingresos financieros</v>
      </c>
      <c r="M2764" s="21">
        <f>IFERROR(VLOOKUP(K2764,ORDEN_ERI!A:C,3,0),0)</f>
        <v>13</v>
      </c>
      <c r="N2764" s="1">
        <v>500768</v>
      </c>
    </row>
    <row r="2765" spans="1:14" x14ac:dyDescent="0.25">
      <c r="A2765">
        <v>800094968</v>
      </c>
      <c r="B2765" t="s">
        <v>336</v>
      </c>
      <c r="D2765" t="s">
        <v>222</v>
      </c>
      <c r="E2765" t="s">
        <v>337</v>
      </c>
      <c r="F2765" t="s">
        <v>335</v>
      </c>
      <c r="G2765">
        <v>2016</v>
      </c>
      <c r="H2765" s="16">
        <v>42735</v>
      </c>
      <c r="I2765">
        <v>20170403</v>
      </c>
      <c r="J2765">
        <v>0</v>
      </c>
      <c r="K2765" t="s">
        <v>9</v>
      </c>
      <c r="L2765" s="21" t="str">
        <f>IFERROR(VLOOKUP(K2765,ORDEN_ERI!A:C,2,0),0)</f>
        <v>Ingresos financieros</v>
      </c>
      <c r="M2765" s="21">
        <f>IFERROR(VLOOKUP(K2765,ORDEN_ERI!A:C,3,0),0)</f>
        <v>13</v>
      </c>
      <c r="N2765" s="1">
        <v>354374</v>
      </c>
    </row>
    <row r="2766" spans="1:14" x14ac:dyDescent="0.25">
      <c r="A2766">
        <v>800140959</v>
      </c>
      <c r="B2766" t="s">
        <v>340</v>
      </c>
      <c r="D2766" t="s">
        <v>291</v>
      </c>
      <c r="E2766" t="s">
        <v>228</v>
      </c>
      <c r="F2766" t="s">
        <v>339</v>
      </c>
      <c r="G2766">
        <v>2016</v>
      </c>
      <c r="H2766" s="16">
        <v>42735</v>
      </c>
      <c r="I2766">
        <v>20170503</v>
      </c>
      <c r="J2766">
        <v>0</v>
      </c>
      <c r="K2766" t="s">
        <v>9</v>
      </c>
      <c r="L2766" s="21" t="str">
        <f>IFERROR(VLOOKUP(K2766,ORDEN_ERI!A:C,2,0),0)</f>
        <v>Ingresos financieros</v>
      </c>
      <c r="M2766" s="21">
        <f>IFERROR(VLOOKUP(K2766,ORDEN_ERI!A:C,3,0),0)</f>
        <v>13</v>
      </c>
      <c r="N2766" s="1">
        <v>48064</v>
      </c>
    </row>
    <row r="2767" spans="1:14" x14ac:dyDescent="0.25">
      <c r="A2767">
        <v>800182330</v>
      </c>
      <c r="B2767" t="s">
        <v>342</v>
      </c>
      <c r="D2767" t="s">
        <v>291</v>
      </c>
      <c r="E2767" t="s">
        <v>343</v>
      </c>
      <c r="F2767" t="s">
        <v>333</v>
      </c>
      <c r="G2767">
        <v>2016</v>
      </c>
      <c r="H2767" s="16">
        <v>42735</v>
      </c>
      <c r="I2767">
        <v>20170424</v>
      </c>
      <c r="J2767">
        <v>0</v>
      </c>
      <c r="K2767" t="s">
        <v>9</v>
      </c>
      <c r="L2767" s="21" t="str">
        <f>IFERROR(VLOOKUP(K2767,ORDEN_ERI!A:C,2,0),0)</f>
        <v>Ingresos financieros</v>
      </c>
      <c r="M2767" s="21">
        <f>IFERROR(VLOOKUP(K2767,ORDEN_ERI!A:C,3,0),0)</f>
        <v>13</v>
      </c>
      <c r="N2767" s="1">
        <v>6453442</v>
      </c>
    </row>
    <row r="2768" spans="1:14" x14ac:dyDescent="0.25">
      <c r="A2768">
        <v>800185295</v>
      </c>
      <c r="B2768" t="s">
        <v>344</v>
      </c>
      <c r="D2768" t="s">
        <v>222</v>
      </c>
      <c r="E2768" t="s">
        <v>228</v>
      </c>
      <c r="F2768" t="s">
        <v>335</v>
      </c>
      <c r="G2768">
        <v>2016</v>
      </c>
      <c r="H2768" s="16">
        <v>42735</v>
      </c>
      <c r="I2768">
        <v>20170407</v>
      </c>
      <c r="J2768">
        <v>0</v>
      </c>
      <c r="K2768" t="s">
        <v>9</v>
      </c>
      <c r="L2768" s="21" t="str">
        <f>IFERROR(VLOOKUP(K2768,ORDEN_ERI!A:C,2,0),0)</f>
        <v>Ingresos financieros</v>
      </c>
      <c r="M2768" s="21">
        <f>IFERROR(VLOOKUP(K2768,ORDEN_ERI!A:C,3,0),0)</f>
        <v>13</v>
      </c>
      <c r="N2768" s="1">
        <v>23863172</v>
      </c>
    </row>
    <row r="2769" spans="1:14" x14ac:dyDescent="0.25">
      <c r="A2769">
        <v>800233881</v>
      </c>
      <c r="B2769" t="s">
        <v>161</v>
      </c>
      <c r="D2769" t="s">
        <v>222</v>
      </c>
      <c r="E2769" t="s">
        <v>223</v>
      </c>
      <c r="F2769" t="s">
        <v>333</v>
      </c>
      <c r="G2769">
        <v>2016</v>
      </c>
      <c r="H2769" s="16">
        <v>42735</v>
      </c>
      <c r="I2769">
        <v>20170406</v>
      </c>
      <c r="J2769">
        <v>0</v>
      </c>
      <c r="K2769" t="s">
        <v>9</v>
      </c>
      <c r="L2769" s="21" t="str">
        <f>IFERROR(VLOOKUP(K2769,ORDEN_ERI!A:C,2,0),0)</f>
        <v>Ingresos financieros</v>
      </c>
      <c r="M2769" s="21">
        <f>IFERROR(VLOOKUP(K2769,ORDEN_ERI!A:C,3,0),0)</f>
        <v>13</v>
      </c>
      <c r="N2769" s="1">
        <v>1231191</v>
      </c>
    </row>
    <row r="2770" spans="1:14" x14ac:dyDescent="0.25">
      <c r="A2770">
        <v>811032292</v>
      </c>
      <c r="B2770" t="s">
        <v>349</v>
      </c>
      <c r="D2770" t="s">
        <v>222</v>
      </c>
      <c r="E2770" t="s">
        <v>223</v>
      </c>
      <c r="F2770" t="s">
        <v>335</v>
      </c>
      <c r="G2770">
        <v>2016</v>
      </c>
      <c r="H2770" s="16">
        <v>42735</v>
      </c>
      <c r="I2770">
        <v>20170404</v>
      </c>
      <c r="J2770">
        <v>0</v>
      </c>
      <c r="K2770" t="s">
        <v>9</v>
      </c>
      <c r="L2770" s="21" t="str">
        <f>IFERROR(VLOOKUP(K2770,ORDEN_ERI!A:C,2,0),0)</f>
        <v>Ingresos financieros</v>
      </c>
      <c r="M2770" s="21">
        <f>IFERROR(VLOOKUP(K2770,ORDEN_ERI!A:C,3,0),0)</f>
        <v>13</v>
      </c>
      <c r="N2770" s="1">
        <v>26674113</v>
      </c>
    </row>
    <row r="2771" spans="1:14" x14ac:dyDescent="0.25">
      <c r="A2771">
        <v>830023542</v>
      </c>
      <c r="B2771" t="s">
        <v>146</v>
      </c>
      <c r="D2771" t="s">
        <v>230</v>
      </c>
      <c r="E2771" t="s">
        <v>223</v>
      </c>
      <c r="F2771" t="s">
        <v>339</v>
      </c>
      <c r="G2771">
        <v>2016</v>
      </c>
      <c r="H2771" s="16">
        <v>42735</v>
      </c>
      <c r="I2771">
        <v>20170328</v>
      </c>
      <c r="J2771">
        <v>0</v>
      </c>
      <c r="K2771" t="s">
        <v>9</v>
      </c>
      <c r="L2771" s="21" t="str">
        <f>IFERROR(VLOOKUP(K2771,ORDEN_ERI!A:C,2,0),0)</f>
        <v>Ingresos financieros</v>
      </c>
      <c r="M2771" s="21">
        <f>IFERROR(VLOOKUP(K2771,ORDEN_ERI!A:C,3,0),0)</f>
        <v>13</v>
      </c>
      <c r="N2771" s="1">
        <v>1687935</v>
      </c>
    </row>
    <row r="2772" spans="1:14" x14ac:dyDescent="0.25">
      <c r="A2772">
        <v>830058272</v>
      </c>
      <c r="B2772" t="s">
        <v>352</v>
      </c>
      <c r="D2772" t="s">
        <v>222</v>
      </c>
      <c r="E2772" t="s">
        <v>228</v>
      </c>
      <c r="F2772" t="s">
        <v>353</v>
      </c>
      <c r="G2772">
        <v>2016</v>
      </c>
      <c r="H2772" s="16">
        <v>42735</v>
      </c>
      <c r="I2772">
        <v>20170405</v>
      </c>
      <c r="J2772">
        <v>0</v>
      </c>
      <c r="K2772" t="s">
        <v>9</v>
      </c>
      <c r="L2772" s="21" t="str">
        <f>IFERROR(VLOOKUP(K2772,ORDEN_ERI!A:C,2,0),0)</f>
        <v>Ingresos financieros</v>
      </c>
      <c r="M2772" s="21">
        <f>IFERROR(VLOOKUP(K2772,ORDEN_ERI!A:C,3,0),0)</f>
        <v>13</v>
      </c>
      <c r="N2772" s="1">
        <v>245454</v>
      </c>
    </row>
    <row r="2773" spans="1:14" x14ac:dyDescent="0.25">
      <c r="A2773">
        <v>830094920</v>
      </c>
      <c r="B2773" t="s">
        <v>350</v>
      </c>
      <c r="D2773" t="s">
        <v>222</v>
      </c>
      <c r="E2773" t="s">
        <v>351</v>
      </c>
      <c r="F2773" t="s">
        <v>339</v>
      </c>
      <c r="G2773">
        <v>2016</v>
      </c>
      <c r="H2773" s="16">
        <v>42735</v>
      </c>
      <c r="I2773">
        <v>20171004</v>
      </c>
      <c r="J2773">
        <v>0</v>
      </c>
      <c r="K2773" t="s">
        <v>9</v>
      </c>
      <c r="L2773" s="21" t="str">
        <f>IFERROR(VLOOKUP(K2773,ORDEN_ERI!A:C,2,0),0)</f>
        <v>Ingresos financieros</v>
      </c>
      <c r="M2773" s="21">
        <f>IFERROR(VLOOKUP(K2773,ORDEN_ERI!A:C,3,0),0)</f>
        <v>13</v>
      </c>
      <c r="N2773" s="1">
        <v>6507914</v>
      </c>
    </row>
    <row r="2774" spans="1:14" x14ac:dyDescent="0.25">
      <c r="A2774">
        <v>830097620</v>
      </c>
      <c r="B2774" t="s">
        <v>290</v>
      </c>
      <c r="D2774" t="s">
        <v>291</v>
      </c>
      <c r="E2774" t="s">
        <v>228</v>
      </c>
      <c r="F2774" t="s">
        <v>224</v>
      </c>
      <c r="G2774">
        <v>2016</v>
      </c>
      <c r="H2774" s="16">
        <v>42735</v>
      </c>
      <c r="I2774">
        <v>20170420</v>
      </c>
      <c r="J2774">
        <v>0</v>
      </c>
      <c r="K2774" t="s">
        <v>9</v>
      </c>
      <c r="L2774" s="21" t="str">
        <f>IFERROR(VLOOKUP(K2774,ORDEN_ERI!A:C,2,0),0)</f>
        <v>Ingresos financieros</v>
      </c>
      <c r="M2774" s="21">
        <f>IFERROR(VLOOKUP(K2774,ORDEN_ERI!A:C,3,0),0)</f>
        <v>13</v>
      </c>
      <c r="N2774" s="1">
        <v>1894948</v>
      </c>
    </row>
    <row r="2775" spans="1:14" x14ac:dyDescent="0.25">
      <c r="A2775">
        <v>830116629</v>
      </c>
      <c r="B2775" t="s">
        <v>354</v>
      </c>
      <c r="D2775" t="s">
        <v>291</v>
      </c>
      <c r="E2775" t="s">
        <v>228</v>
      </c>
      <c r="F2775" t="s">
        <v>355</v>
      </c>
      <c r="G2775">
        <v>2016</v>
      </c>
      <c r="H2775" s="16">
        <v>42735</v>
      </c>
      <c r="I2775">
        <v>20170424</v>
      </c>
      <c r="J2775">
        <v>0</v>
      </c>
      <c r="K2775" t="s">
        <v>9</v>
      </c>
      <c r="L2775" s="21" t="str">
        <f>IFERROR(VLOOKUP(K2775,ORDEN_ERI!A:C,2,0),0)</f>
        <v>Ingresos financieros</v>
      </c>
      <c r="M2775" s="21">
        <f>IFERROR(VLOOKUP(K2775,ORDEN_ERI!A:C,3,0),0)</f>
        <v>13</v>
      </c>
      <c r="N2775" s="1">
        <v>5507</v>
      </c>
    </row>
    <row r="2776" spans="1:14" x14ac:dyDescent="0.25">
      <c r="A2776">
        <v>830124992</v>
      </c>
      <c r="B2776" t="s">
        <v>357</v>
      </c>
      <c r="D2776" t="s">
        <v>222</v>
      </c>
      <c r="E2776" t="s">
        <v>228</v>
      </c>
      <c r="F2776" t="s">
        <v>358</v>
      </c>
      <c r="G2776">
        <v>2016</v>
      </c>
      <c r="H2776" s="16">
        <v>42735</v>
      </c>
      <c r="I2776">
        <v>20170406</v>
      </c>
      <c r="J2776">
        <v>0</v>
      </c>
      <c r="K2776" t="s">
        <v>9</v>
      </c>
      <c r="L2776" s="21" t="str">
        <f>IFERROR(VLOOKUP(K2776,ORDEN_ERI!A:C,2,0),0)</f>
        <v>Ingresos financieros</v>
      </c>
      <c r="M2776" s="21">
        <f>IFERROR(VLOOKUP(K2776,ORDEN_ERI!A:C,3,0),0)</f>
        <v>13</v>
      </c>
      <c r="N2776" s="1">
        <v>120432</v>
      </c>
    </row>
    <row r="2777" spans="1:14" x14ac:dyDescent="0.25">
      <c r="A2777">
        <v>860000656</v>
      </c>
      <c r="B2777" t="s">
        <v>221</v>
      </c>
      <c r="D2777" t="s">
        <v>222</v>
      </c>
      <c r="E2777" t="s">
        <v>223</v>
      </c>
      <c r="F2777" t="s">
        <v>224</v>
      </c>
      <c r="G2777">
        <v>2016</v>
      </c>
      <c r="H2777" s="16">
        <v>42735</v>
      </c>
      <c r="I2777">
        <v>20170401</v>
      </c>
      <c r="J2777">
        <v>0</v>
      </c>
      <c r="K2777" t="s">
        <v>9</v>
      </c>
      <c r="L2777" s="21" t="str">
        <f>IFERROR(VLOOKUP(K2777,ORDEN_ERI!A:C,2,0),0)</f>
        <v>Ingresos financieros</v>
      </c>
      <c r="M2777" s="21">
        <f>IFERROR(VLOOKUP(K2777,ORDEN_ERI!A:C,3,0),0)</f>
        <v>13</v>
      </c>
      <c r="N2777" s="1">
        <v>4440044</v>
      </c>
    </row>
    <row r="2778" spans="1:14" x14ac:dyDescent="0.25">
      <c r="A2778">
        <v>860001986</v>
      </c>
      <c r="B2778" t="s">
        <v>293</v>
      </c>
      <c r="D2778" t="s">
        <v>294</v>
      </c>
      <c r="E2778" t="s">
        <v>228</v>
      </c>
      <c r="F2778" t="s">
        <v>224</v>
      </c>
      <c r="G2778">
        <v>2016</v>
      </c>
      <c r="H2778" s="16">
        <v>42735</v>
      </c>
      <c r="I2778">
        <v>20170510</v>
      </c>
      <c r="J2778">
        <v>0</v>
      </c>
      <c r="K2778" t="s">
        <v>9</v>
      </c>
      <c r="L2778" s="21" t="str">
        <f>IFERROR(VLOOKUP(K2778,ORDEN_ERI!A:C,2,0),0)</f>
        <v>Ingresos financieros</v>
      </c>
      <c r="M2778" s="21">
        <f>IFERROR(VLOOKUP(K2778,ORDEN_ERI!A:C,3,0),0)</f>
        <v>13</v>
      </c>
      <c r="N2778" s="1">
        <v>70511</v>
      </c>
    </row>
    <row r="2779" spans="1:14" x14ac:dyDescent="0.25">
      <c r="A2779">
        <v>860002837</v>
      </c>
      <c r="B2779" t="s">
        <v>227</v>
      </c>
      <c r="D2779" t="s">
        <v>222</v>
      </c>
      <c r="E2779" t="s">
        <v>228</v>
      </c>
      <c r="F2779" t="s">
        <v>224</v>
      </c>
      <c r="G2779">
        <v>2016</v>
      </c>
      <c r="H2779" s="16">
        <v>42735</v>
      </c>
      <c r="I2779">
        <v>20170330</v>
      </c>
      <c r="J2779">
        <v>0</v>
      </c>
      <c r="K2779" t="s">
        <v>9</v>
      </c>
      <c r="L2779" s="21" t="str">
        <f>IFERROR(VLOOKUP(K2779,ORDEN_ERI!A:C,2,0),0)</f>
        <v>Ingresos financieros</v>
      </c>
      <c r="M2779" s="21">
        <f>IFERROR(VLOOKUP(K2779,ORDEN_ERI!A:C,3,0),0)</f>
        <v>13</v>
      </c>
      <c r="N2779" s="1">
        <v>1150418</v>
      </c>
    </row>
    <row r="2780" spans="1:14" x14ac:dyDescent="0.25">
      <c r="A2780">
        <v>860009250</v>
      </c>
      <c r="B2780" t="s">
        <v>362</v>
      </c>
      <c r="D2780" t="s">
        <v>294</v>
      </c>
      <c r="E2780" t="s">
        <v>228</v>
      </c>
      <c r="F2780" t="s">
        <v>224</v>
      </c>
      <c r="G2780">
        <v>2016</v>
      </c>
      <c r="H2780" s="16">
        <v>42735</v>
      </c>
      <c r="I2780">
        <v>20170502</v>
      </c>
      <c r="J2780">
        <v>0</v>
      </c>
      <c r="K2780" t="s">
        <v>9</v>
      </c>
      <c r="L2780" s="21" t="str">
        <f>IFERROR(VLOOKUP(K2780,ORDEN_ERI!A:C,2,0),0)</f>
        <v>Ingresos financieros</v>
      </c>
      <c r="M2780" s="21">
        <f>IFERROR(VLOOKUP(K2780,ORDEN_ERI!A:C,3,0),0)</f>
        <v>13</v>
      </c>
      <c r="N2780" s="1">
        <v>187046</v>
      </c>
    </row>
    <row r="2781" spans="1:14" x14ac:dyDescent="0.25">
      <c r="A2781">
        <v>860014285</v>
      </c>
      <c r="B2781" t="s">
        <v>356</v>
      </c>
      <c r="D2781" t="s">
        <v>294</v>
      </c>
      <c r="E2781" t="s">
        <v>228</v>
      </c>
      <c r="F2781" t="s">
        <v>224</v>
      </c>
      <c r="G2781">
        <v>2016</v>
      </c>
      <c r="H2781" s="16">
        <v>42735</v>
      </c>
      <c r="I2781">
        <v>20170510</v>
      </c>
      <c r="J2781">
        <v>0</v>
      </c>
      <c r="K2781" t="s">
        <v>9</v>
      </c>
      <c r="L2781" s="21" t="str">
        <f>IFERROR(VLOOKUP(K2781,ORDEN_ERI!A:C,2,0),0)</f>
        <v>Ingresos financieros</v>
      </c>
      <c r="M2781" s="21">
        <f>IFERROR(VLOOKUP(K2781,ORDEN_ERI!A:C,3,0),0)</f>
        <v>13</v>
      </c>
      <c r="N2781" s="1">
        <v>13339</v>
      </c>
    </row>
    <row r="2782" spans="1:14" x14ac:dyDescent="0.25">
      <c r="A2782">
        <v>860031361</v>
      </c>
      <c r="B2782" t="s">
        <v>297</v>
      </c>
      <c r="D2782" t="s">
        <v>222</v>
      </c>
      <c r="E2782" t="s">
        <v>228</v>
      </c>
      <c r="F2782" t="s">
        <v>224</v>
      </c>
      <c r="G2782">
        <v>2016</v>
      </c>
      <c r="H2782" s="16">
        <v>42735</v>
      </c>
      <c r="I2782">
        <v>20170405</v>
      </c>
      <c r="J2782">
        <v>0</v>
      </c>
      <c r="K2782" t="s">
        <v>9</v>
      </c>
      <c r="L2782" s="21" t="str">
        <f>IFERROR(VLOOKUP(K2782,ORDEN_ERI!A:C,2,0),0)</f>
        <v>Ingresos financieros</v>
      </c>
      <c r="M2782" s="21">
        <f>IFERROR(VLOOKUP(K2782,ORDEN_ERI!A:C,3,0),0)</f>
        <v>13</v>
      </c>
      <c r="N2782" s="1">
        <v>2465654</v>
      </c>
    </row>
    <row r="2783" spans="1:14" x14ac:dyDescent="0.25">
      <c r="A2783">
        <v>860035996</v>
      </c>
      <c r="B2783" t="s">
        <v>229</v>
      </c>
      <c r="D2783" t="s">
        <v>222</v>
      </c>
      <c r="E2783" t="s">
        <v>228</v>
      </c>
      <c r="F2783" t="s">
        <v>224</v>
      </c>
      <c r="G2783">
        <v>2016</v>
      </c>
      <c r="H2783" s="16">
        <v>42735</v>
      </c>
      <c r="I2783">
        <v>20170407</v>
      </c>
      <c r="J2783">
        <v>0</v>
      </c>
      <c r="K2783" t="s">
        <v>9</v>
      </c>
      <c r="L2783" s="21" t="str">
        <f>IFERROR(VLOOKUP(K2783,ORDEN_ERI!A:C,2,0),0)</f>
        <v>Ingresos financieros</v>
      </c>
      <c r="M2783" s="21">
        <f>IFERROR(VLOOKUP(K2783,ORDEN_ERI!A:C,3,0),0)</f>
        <v>13</v>
      </c>
      <c r="N2783" s="1">
        <v>1039710</v>
      </c>
    </row>
    <row r="2784" spans="1:14" x14ac:dyDescent="0.25">
      <c r="A2784">
        <v>860058070</v>
      </c>
      <c r="B2784" t="s">
        <v>364</v>
      </c>
      <c r="D2784" t="s">
        <v>222</v>
      </c>
      <c r="E2784" t="s">
        <v>228</v>
      </c>
      <c r="F2784" t="s">
        <v>335</v>
      </c>
      <c r="G2784">
        <v>2016</v>
      </c>
      <c r="H2784" s="16">
        <v>42735</v>
      </c>
      <c r="I2784">
        <v>20170404</v>
      </c>
      <c r="J2784">
        <v>0</v>
      </c>
      <c r="K2784" t="s">
        <v>9</v>
      </c>
      <c r="L2784" s="21" t="str">
        <f>IFERROR(VLOOKUP(K2784,ORDEN_ERI!A:C,2,0),0)</f>
        <v>Ingresos financieros</v>
      </c>
      <c r="M2784" s="21">
        <f>IFERROR(VLOOKUP(K2784,ORDEN_ERI!A:C,3,0),0)</f>
        <v>13</v>
      </c>
      <c r="N2784" s="1">
        <v>47771545</v>
      </c>
    </row>
    <row r="2785" spans="1:14" x14ac:dyDescent="0.25">
      <c r="A2785">
        <v>860059851</v>
      </c>
      <c r="B2785" t="s">
        <v>365</v>
      </c>
      <c r="D2785" t="s">
        <v>222</v>
      </c>
      <c r="E2785" t="s">
        <v>228</v>
      </c>
      <c r="F2785" t="s">
        <v>224</v>
      </c>
      <c r="G2785">
        <v>2016</v>
      </c>
      <c r="H2785" s="16">
        <v>42735</v>
      </c>
      <c r="I2785">
        <v>20170403</v>
      </c>
      <c r="J2785">
        <v>0</v>
      </c>
      <c r="K2785" t="s">
        <v>9</v>
      </c>
      <c r="L2785" s="21" t="str">
        <f>IFERROR(VLOOKUP(K2785,ORDEN_ERI!A:C,2,0),0)</f>
        <v>Ingresos financieros</v>
      </c>
      <c r="M2785" s="21">
        <f>IFERROR(VLOOKUP(K2785,ORDEN_ERI!A:C,3,0),0)</f>
        <v>13</v>
      </c>
      <c r="N2785" s="1">
        <v>555563</v>
      </c>
    </row>
    <row r="2786" spans="1:14" x14ac:dyDescent="0.25">
      <c r="A2786">
        <v>860077099</v>
      </c>
      <c r="B2786" t="s">
        <v>371</v>
      </c>
      <c r="D2786" t="s">
        <v>291</v>
      </c>
      <c r="E2786" t="s">
        <v>228</v>
      </c>
      <c r="F2786" t="s">
        <v>224</v>
      </c>
      <c r="G2786">
        <v>2016</v>
      </c>
      <c r="H2786" s="16">
        <v>42735</v>
      </c>
      <c r="I2786">
        <v>20170515</v>
      </c>
      <c r="J2786">
        <v>0</v>
      </c>
      <c r="K2786" t="s">
        <v>9</v>
      </c>
      <c r="L2786" s="21" t="str">
        <f>IFERROR(VLOOKUP(K2786,ORDEN_ERI!A:C,2,0),0)</f>
        <v>Ingresos financieros</v>
      </c>
      <c r="M2786" s="21">
        <f>IFERROR(VLOOKUP(K2786,ORDEN_ERI!A:C,3,0),0)</f>
        <v>13</v>
      </c>
      <c r="N2786" s="1">
        <v>1161222</v>
      </c>
    </row>
    <row r="2787" spans="1:14" x14ac:dyDescent="0.25">
      <c r="A2787">
        <v>860078977</v>
      </c>
      <c r="B2787" t="s">
        <v>144</v>
      </c>
      <c r="D2787" t="s">
        <v>291</v>
      </c>
      <c r="E2787" t="s">
        <v>228</v>
      </c>
      <c r="F2787" t="s">
        <v>339</v>
      </c>
      <c r="G2787">
        <v>2016</v>
      </c>
      <c r="H2787" s="16">
        <v>42735</v>
      </c>
      <c r="I2787">
        <v>20170512</v>
      </c>
      <c r="J2787">
        <v>0</v>
      </c>
      <c r="K2787" t="s">
        <v>9</v>
      </c>
      <c r="L2787" s="21" t="str">
        <f>IFERROR(VLOOKUP(K2787,ORDEN_ERI!A:C,2,0),0)</f>
        <v>Ingresos financieros</v>
      </c>
      <c r="M2787" s="21">
        <f>IFERROR(VLOOKUP(K2787,ORDEN_ERI!A:C,3,0),0)</f>
        <v>13</v>
      </c>
      <c r="N2787" s="1">
        <v>110402</v>
      </c>
    </row>
    <row r="2788" spans="1:14" x14ac:dyDescent="0.25">
      <c r="A2788">
        <v>860505064</v>
      </c>
      <c r="B2788" t="s">
        <v>361</v>
      </c>
      <c r="D2788" t="s">
        <v>291</v>
      </c>
      <c r="E2788" t="s">
        <v>228</v>
      </c>
      <c r="F2788" t="s">
        <v>224</v>
      </c>
      <c r="G2788">
        <v>2016</v>
      </c>
      <c r="H2788" s="16">
        <v>42735</v>
      </c>
      <c r="I2788">
        <v>20170523</v>
      </c>
      <c r="J2788">
        <v>0</v>
      </c>
      <c r="K2788" t="s">
        <v>9</v>
      </c>
      <c r="L2788" s="21" t="str">
        <f>IFERROR(VLOOKUP(K2788,ORDEN_ERI!A:C,2,0),0)</f>
        <v>Ingresos financieros</v>
      </c>
      <c r="M2788" s="21">
        <f>IFERROR(VLOOKUP(K2788,ORDEN_ERI!A:C,3,0),0)</f>
        <v>13</v>
      </c>
      <c r="N2788" s="1">
        <v>95383</v>
      </c>
    </row>
    <row r="2789" spans="1:14" x14ac:dyDescent="0.25">
      <c r="A2789">
        <v>860510628</v>
      </c>
      <c r="B2789" t="s">
        <v>373</v>
      </c>
      <c r="D2789" t="s">
        <v>222</v>
      </c>
      <c r="E2789" t="s">
        <v>228</v>
      </c>
      <c r="F2789" t="s">
        <v>353</v>
      </c>
      <c r="G2789">
        <v>2016</v>
      </c>
      <c r="H2789" s="16">
        <v>42735</v>
      </c>
      <c r="I2789">
        <v>20170330</v>
      </c>
      <c r="J2789">
        <v>0</v>
      </c>
      <c r="K2789" t="s">
        <v>9</v>
      </c>
      <c r="L2789" s="21" t="str">
        <f>IFERROR(VLOOKUP(K2789,ORDEN_ERI!A:C,2,0),0)</f>
        <v>Ingresos financieros</v>
      </c>
      <c r="M2789" s="21">
        <f>IFERROR(VLOOKUP(K2789,ORDEN_ERI!A:C,3,0),0)</f>
        <v>13</v>
      </c>
      <c r="N2789" s="1">
        <v>4304539</v>
      </c>
    </row>
    <row r="2790" spans="1:14" x14ac:dyDescent="0.25">
      <c r="A2790">
        <v>860515523</v>
      </c>
      <c r="B2790" t="s">
        <v>231</v>
      </c>
      <c r="D2790" t="s">
        <v>222</v>
      </c>
      <c r="E2790" t="s">
        <v>228</v>
      </c>
      <c r="F2790" t="s">
        <v>224</v>
      </c>
      <c r="G2790">
        <v>2016</v>
      </c>
      <c r="H2790" s="16">
        <v>42735</v>
      </c>
      <c r="I2790">
        <v>20170329</v>
      </c>
      <c r="J2790">
        <v>0</v>
      </c>
      <c r="K2790" t="s">
        <v>9</v>
      </c>
      <c r="L2790" s="21" t="str">
        <f>IFERROR(VLOOKUP(K2790,ORDEN_ERI!A:C,2,0),0)</f>
        <v>Ingresos financieros</v>
      </c>
      <c r="M2790" s="21">
        <f>IFERROR(VLOOKUP(K2790,ORDEN_ERI!A:C,3,0),0)</f>
        <v>13</v>
      </c>
      <c r="N2790" s="1">
        <v>23517</v>
      </c>
    </row>
    <row r="2791" spans="1:14" x14ac:dyDescent="0.25">
      <c r="A2791">
        <v>860527800</v>
      </c>
      <c r="B2791" t="s">
        <v>296</v>
      </c>
      <c r="D2791" t="s">
        <v>222</v>
      </c>
      <c r="E2791" t="s">
        <v>228</v>
      </c>
      <c r="F2791" t="s">
        <v>224</v>
      </c>
      <c r="G2791">
        <v>2016</v>
      </c>
      <c r="H2791" s="16">
        <v>42735</v>
      </c>
      <c r="I2791">
        <v>20170512</v>
      </c>
      <c r="J2791">
        <v>0</v>
      </c>
      <c r="K2791" t="s">
        <v>9</v>
      </c>
      <c r="L2791" s="21" t="str">
        <f>IFERROR(VLOOKUP(K2791,ORDEN_ERI!A:C,2,0),0)</f>
        <v>Ingresos financieros</v>
      </c>
      <c r="M2791" s="21">
        <f>IFERROR(VLOOKUP(K2791,ORDEN_ERI!A:C,3,0),0)</f>
        <v>13</v>
      </c>
      <c r="N2791" s="1">
        <v>447067</v>
      </c>
    </row>
    <row r="2792" spans="1:14" x14ac:dyDescent="0.25">
      <c r="A2792">
        <v>860532790</v>
      </c>
      <c r="B2792" t="s">
        <v>374</v>
      </c>
      <c r="D2792" t="s">
        <v>291</v>
      </c>
      <c r="E2792" t="s">
        <v>228</v>
      </c>
      <c r="F2792" t="s">
        <v>224</v>
      </c>
      <c r="G2792">
        <v>2016</v>
      </c>
      <c r="H2792" s="16">
        <v>42735</v>
      </c>
      <c r="I2792">
        <v>20170504</v>
      </c>
      <c r="J2792">
        <v>0</v>
      </c>
      <c r="K2792" t="s">
        <v>9</v>
      </c>
      <c r="L2792" s="21" t="str">
        <f>IFERROR(VLOOKUP(K2792,ORDEN_ERI!A:C,2,0),0)</f>
        <v>Ingresos financieros</v>
      </c>
      <c r="M2792" s="21">
        <f>IFERROR(VLOOKUP(K2792,ORDEN_ERI!A:C,3,0),0)</f>
        <v>13</v>
      </c>
      <c r="N2792" s="1">
        <v>61290</v>
      </c>
    </row>
    <row r="2793" spans="1:14" x14ac:dyDescent="0.25">
      <c r="A2793">
        <v>890312765</v>
      </c>
      <c r="B2793" t="s">
        <v>363</v>
      </c>
      <c r="D2793" t="s">
        <v>222</v>
      </c>
      <c r="E2793" t="s">
        <v>228</v>
      </c>
      <c r="F2793" t="s">
        <v>339</v>
      </c>
      <c r="G2793">
        <v>2016</v>
      </c>
      <c r="H2793" s="16">
        <v>42735</v>
      </c>
      <c r="I2793">
        <v>20170405</v>
      </c>
      <c r="J2793">
        <v>0</v>
      </c>
      <c r="K2793" t="s">
        <v>9</v>
      </c>
      <c r="L2793" s="21" t="str">
        <f>IFERROR(VLOOKUP(K2793,ORDEN_ERI!A:C,2,0),0)</f>
        <v>Ingresos financieros</v>
      </c>
      <c r="M2793" s="21">
        <f>IFERROR(VLOOKUP(K2793,ORDEN_ERI!A:C,3,0),0)</f>
        <v>13</v>
      </c>
      <c r="N2793" s="1">
        <v>332699</v>
      </c>
    </row>
    <row r="2794" spans="1:14" x14ac:dyDescent="0.25">
      <c r="A2794">
        <v>890806999</v>
      </c>
      <c r="B2794" t="s">
        <v>366</v>
      </c>
      <c r="D2794" t="s">
        <v>230</v>
      </c>
      <c r="E2794" t="s">
        <v>367</v>
      </c>
      <c r="F2794" t="s">
        <v>368</v>
      </c>
      <c r="G2794">
        <v>2016</v>
      </c>
      <c r="H2794" s="16">
        <v>42735</v>
      </c>
      <c r="I2794">
        <v>20170406</v>
      </c>
      <c r="J2794">
        <v>0</v>
      </c>
      <c r="K2794" t="s">
        <v>9</v>
      </c>
      <c r="L2794" s="21" t="str">
        <f>IFERROR(VLOOKUP(K2794,ORDEN_ERI!A:C,2,0),0)</f>
        <v>Ingresos financieros</v>
      </c>
      <c r="M2794" s="21">
        <f>IFERROR(VLOOKUP(K2794,ORDEN_ERI!A:C,3,0),0)</f>
        <v>13</v>
      </c>
      <c r="N2794" s="1">
        <v>73058</v>
      </c>
    </row>
    <row r="2795" spans="1:14" x14ac:dyDescent="0.25">
      <c r="A2795">
        <v>890903055</v>
      </c>
      <c r="B2795" t="s">
        <v>232</v>
      </c>
      <c r="D2795" t="s">
        <v>222</v>
      </c>
      <c r="E2795" t="s">
        <v>223</v>
      </c>
      <c r="F2795" t="s">
        <v>224</v>
      </c>
      <c r="G2795">
        <v>2016</v>
      </c>
      <c r="H2795" s="16">
        <v>42735</v>
      </c>
      <c r="I2795">
        <v>20170331</v>
      </c>
      <c r="J2795">
        <v>0</v>
      </c>
      <c r="K2795" t="s">
        <v>9</v>
      </c>
      <c r="L2795" s="21" t="str">
        <f>IFERROR(VLOOKUP(K2795,ORDEN_ERI!A:C,2,0),0)</f>
        <v>Ingresos financieros</v>
      </c>
      <c r="M2795" s="21">
        <f>IFERROR(VLOOKUP(K2795,ORDEN_ERI!A:C,3,0),0)</f>
        <v>13</v>
      </c>
      <c r="N2795" s="1">
        <v>11267859</v>
      </c>
    </row>
    <row r="2796" spans="1:14" x14ac:dyDescent="0.25">
      <c r="A2796">
        <v>890908097</v>
      </c>
      <c r="B2796" t="s">
        <v>377</v>
      </c>
      <c r="D2796" t="s">
        <v>291</v>
      </c>
      <c r="E2796" t="s">
        <v>223</v>
      </c>
      <c r="F2796" t="s">
        <v>224</v>
      </c>
      <c r="G2796">
        <v>2016</v>
      </c>
      <c r="H2796" s="16">
        <v>42735</v>
      </c>
      <c r="I2796">
        <v>20170511</v>
      </c>
      <c r="J2796">
        <v>0</v>
      </c>
      <c r="K2796" t="s">
        <v>9</v>
      </c>
      <c r="L2796" s="21" t="str">
        <f>IFERROR(VLOOKUP(K2796,ORDEN_ERI!A:C,2,0),0)</f>
        <v>Ingresos financieros</v>
      </c>
      <c r="M2796" s="21">
        <f>IFERROR(VLOOKUP(K2796,ORDEN_ERI!A:C,3,0),0)</f>
        <v>13</v>
      </c>
      <c r="N2796" s="1">
        <v>27257</v>
      </c>
    </row>
    <row r="2797" spans="1:14" x14ac:dyDescent="0.25">
      <c r="A2797">
        <v>890908901</v>
      </c>
      <c r="B2797" t="s">
        <v>372</v>
      </c>
      <c r="D2797" t="s">
        <v>222</v>
      </c>
      <c r="E2797" t="s">
        <v>223</v>
      </c>
      <c r="F2797" t="s">
        <v>339</v>
      </c>
      <c r="G2797">
        <v>2016</v>
      </c>
      <c r="H2797" s="16">
        <v>42735</v>
      </c>
      <c r="I2797">
        <v>20170329</v>
      </c>
      <c r="J2797">
        <v>0</v>
      </c>
      <c r="K2797" t="s">
        <v>9</v>
      </c>
      <c r="L2797" s="21" t="str">
        <f>IFERROR(VLOOKUP(K2797,ORDEN_ERI!A:C,2,0),0)</f>
        <v>Ingresos financieros</v>
      </c>
      <c r="M2797" s="21">
        <f>IFERROR(VLOOKUP(K2797,ORDEN_ERI!A:C,3,0),0)</f>
        <v>13</v>
      </c>
      <c r="N2797" s="1">
        <v>245076</v>
      </c>
    </row>
    <row r="2798" spans="1:14" x14ac:dyDescent="0.25">
      <c r="A2798">
        <v>890911431</v>
      </c>
      <c r="B2798" t="s">
        <v>378</v>
      </c>
      <c r="D2798" t="s">
        <v>222</v>
      </c>
      <c r="E2798" t="s">
        <v>223</v>
      </c>
      <c r="F2798" t="s">
        <v>339</v>
      </c>
      <c r="G2798">
        <v>2016</v>
      </c>
      <c r="H2798" s="16">
        <v>42735</v>
      </c>
      <c r="I2798">
        <v>20170329</v>
      </c>
      <c r="J2798">
        <v>0</v>
      </c>
      <c r="K2798" t="s">
        <v>9</v>
      </c>
      <c r="L2798" s="21" t="str">
        <f>IFERROR(VLOOKUP(K2798,ORDEN_ERI!A:C,2,0),0)</f>
        <v>Ingresos financieros</v>
      </c>
      <c r="M2798" s="21">
        <f>IFERROR(VLOOKUP(K2798,ORDEN_ERI!A:C,3,0),0)</f>
        <v>13</v>
      </c>
      <c r="N2798" s="1">
        <v>6938654</v>
      </c>
    </row>
    <row r="2799" spans="1:14" x14ac:dyDescent="0.25">
      <c r="A2799">
        <v>890939355</v>
      </c>
      <c r="B2799" t="s">
        <v>35</v>
      </c>
      <c r="D2799" t="s">
        <v>222</v>
      </c>
      <c r="E2799" t="s">
        <v>223</v>
      </c>
      <c r="F2799" t="s">
        <v>335</v>
      </c>
      <c r="G2799">
        <v>2016</v>
      </c>
      <c r="H2799" s="16">
        <v>42735</v>
      </c>
      <c r="I2799">
        <v>20170403</v>
      </c>
      <c r="J2799">
        <v>0</v>
      </c>
      <c r="K2799" t="s">
        <v>9</v>
      </c>
      <c r="L2799" s="21" t="str">
        <f>IFERROR(VLOOKUP(K2799,ORDEN_ERI!A:C,2,0),0)</f>
        <v>Ingresos financieros</v>
      </c>
      <c r="M2799" s="21">
        <f>IFERROR(VLOOKUP(K2799,ORDEN_ERI!A:C,3,0),0)</f>
        <v>13</v>
      </c>
      <c r="N2799" s="1">
        <v>159034</v>
      </c>
    </row>
    <row r="2800" spans="1:14" x14ac:dyDescent="0.25">
      <c r="A2800">
        <v>900018975</v>
      </c>
      <c r="B2800" t="s">
        <v>376</v>
      </c>
      <c r="D2800" t="s">
        <v>230</v>
      </c>
      <c r="E2800" t="s">
        <v>299</v>
      </c>
      <c r="F2800" t="s">
        <v>333</v>
      </c>
      <c r="G2800">
        <v>2016</v>
      </c>
      <c r="H2800" s="16">
        <v>42735</v>
      </c>
      <c r="I2800">
        <v>20170405</v>
      </c>
      <c r="J2800">
        <v>0</v>
      </c>
      <c r="K2800" t="s">
        <v>9</v>
      </c>
      <c r="L2800" s="21" t="str">
        <f>IFERROR(VLOOKUP(K2800,ORDEN_ERI!A:C,2,0),0)</f>
        <v>Ingresos financieros</v>
      </c>
      <c r="M2800" s="21">
        <f>IFERROR(VLOOKUP(K2800,ORDEN_ERI!A:C,3,0),0)</f>
        <v>13</v>
      </c>
      <c r="N2800" s="1">
        <v>12328398</v>
      </c>
    </row>
    <row r="2801" spans="1:14" x14ac:dyDescent="0.25">
      <c r="A2801">
        <v>900035722</v>
      </c>
      <c r="B2801" t="s">
        <v>298</v>
      </c>
      <c r="D2801" t="s">
        <v>294</v>
      </c>
      <c r="E2801" t="s">
        <v>299</v>
      </c>
      <c r="F2801" t="s">
        <v>224</v>
      </c>
      <c r="G2801">
        <v>2016</v>
      </c>
      <c r="H2801" s="16">
        <v>42735</v>
      </c>
      <c r="I2801">
        <v>20170421</v>
      </c>
      <c r="J2801">
        <v>0</v>
      </c>
      <c r="K2801" t="s">
        <v>9</v>
      </c>
      <c r="L2801" s="21" t="str">
        <f>IFERROR(VLOOKUP(K2801,ORDEN_ERI!A:C,2,0),0)</f>
        <v>Ingresos financieros</v>
      </c>
      <c r="M2801" s="21">
        <f>IFERROR(VLOOKUP(K2801,ORDEN_ERI!A:C,3,0),0)</f>
        <v>13</v>
      </c>
      <c r="N2801" s="1">
        <v>1505051</v>
      </c>
    </row>
    <row r="2802" spans="1:14" x14ac:dyDescent="0.25">
      <c r="A2802">
        <v>900087151</v>
      </c>
      <c r="B2802" t="s">
        <v>383</v>
      </c>
      <c r="D2802" t="s">
        <v>222</v>
      </c>
      <c r="E2802" t="s">
        <v>351</v>
      </c>
      <c r="F2802" t="s">
        <v>384</v>
      </c>
      <c r="G2802">
        <v>2016</v>
      </c>
      <c r="H2802" s="16">
        <v>42735</v>
      </c>
      <c r="I2802">
        <v>20170509</v>
      </c>
      <c r="J2802">
        <v>0</v>
      </c>
      <c r="K2802" t="s">
        <v>9</v>
      </c>
      <c r="L2802" s="21" t="str">
        <f>IFERROR(VLOOKUP(K2802,ORDEN_ERI!A:C,2,0),0)</f>
        <v>Ingresos financieros</v>
      </c>
      <c r="M2802" s="21">
        <f>IFERROR(VLOOKUP(K2802,ORDEN_ERI!A:C,3,0),0)</f>
        <v>13</v>
      </c>
      <c r="N2802" s="1">
        <v>100798</v>
      </c>
    </row>
    <row r="2803" spans="1:14" x14ac:dyDescent="0.25">
      <c r="A2803">
        <v>900139110</v>
      </c>
      <c r="B2803" t="s">
        <v>301</v>
      </c>
      <c r="D2803" t="s">
        <v>294</v>
      </c>
      <c r="E2803" t="s">
        <v>228</v>
      </c>
      <c r="F2803" t="s">
        <v>224</v>
      </c>
      <c r="G2803">
        <v>2016</v>
      </c>
      <c r="H2803" s="16">
        <v>42735</v>
      </c>
      <c r="I2803">
        <v>20170419</v>
      </c>
      <c r="J2803">
        <v>0</v>
      </c>
      <c r="K2803" t="s">
        <v>9</v>
      </c>
      <c r="L2803" s="21" t="str">
        <f>IFERROR(VLOOKUP(K2803,ORDEN_ERI!A:C,2,0),0)</f>
        <v>Ingresos financieros</v>
      </c>
      <c r="M2803" s="21">
        <f>IFERROR(VLOOKUP(K2803,ORDEN_ERI!A:C,3,0),0)</f>
        <v>13</v>
      </c>
      <c r="N2803" s="1">
        <v>439947</v>
      </c>
    </row>
    <row r="2804" spans="1:14" x14ac:dyDescent="0.25">
      <c r="A2804">
        <v>900190385</v>
      </c>
      <c r="B2804" t="s">
        <v>380</v>
      </c>
      <c r="D2804" t="s">
        <v>230</v>
      </c>
      <c r="E2804" t="s">
        <v>351</v>
      </c>
      <c r="F2804" t="s">
        <v>339</v>
      </c>
      <c r="G2804">
        <v>2016</v>
      </c>
      <c r="H2804" s="16">
        <v>42735</v>
      </c>
      <c r="I2804">
        <v>20170407</v>
      </c>
      <c r="J2804">
        <v>0</v>
      </c>
      <c r="K2804" t="s">
        <v>9</v>
      </c>
      <c r="L2804" s="21" t="str">
        <f>IFERROR(VLOOKUP(K2804,ORDEN_ERI!A:C,2,0),0)</f>
        <v>Ingresos financieros</v>
      </c>
      <c r="M2804" s="21">
        <f>IFERROR(VLOOKUP(K2804,ORDEN_ERI!A:C,3,0),0)</f>
        <v>13</v>
      </c>
      <c r="N2804" s="1">
        <v>131793958</v>
      </c>
    </row>
    <row r="2805" spans="1:14" x14ac:dyDescent="0.25">
      <c r="A2805">
        <v>900192242</v>
      </c>
      <c r="B2805" t="s">
        <v>381</v>
      </c>
      <c r="D2805" t="s">
        <v>222</v>
      </c>
      <c r="E2805" t="s">
        <v>228</v>
      </c>
      <c r="F2805" t="s">
        <v>333</v>
      </c>
      <c r="G2805" t="s">
        <v>402</v>
      </c>
      <c r="H2805" s="16">
        <v>42735</v>
      </c>
      <c r="I2805">
        <v>20170331</v>
      </c>
      <c r="J2805">
        <v>0</v>
      </c>
      <c r="K2805" t="s">
        <v>9</v>
      </c>
      <c r="L2805" s="21" t="str">
        <f>IFERROR(VLOOKUP(K2805,ORDEN_ERI!A:C,2,0),0)</f>
        <v>Ingresos financieros</v>
      </c>
      <c r="M2805" s="21">
        <f>IFERROR(VLOOKUP(K2805,ORDEN_ERI!A:C,3,0),0)</f>
        <v>13</v>
      </c>
      <c r="N2805" s="1">
        <v>16204492</v>
      </c>
    </row>
    <row r="2806" spans="1:14" x14ac:dyDescent="0.25">
      <c r="A2806">
        <v>900192726</v>
      </c>
      <c r="B2806" t="s">
        <v>382</v>
      </c>
      <c r="D2806" t="s">
        <v>294</v>
      </c>
      <c r="E2806" t="s">
        <v>299</v>
      </c>
      <c r="F2806" t="s">
        <v>333</v>
      </c>
      <c r="G2806">
        <v>2016</v>
      </c>
      <c r="H2806" s="16">
        <v>42735</v>
      </c>
      <c r="I2806">
        <v>20170425</v>
      </c>
      <c r="J2806">
        <v>0</v>
      </c>
      <c r="K2806" t="s">
        <v>9</v>
      </c>
      <c r="L2806" s="21" t="str">
        <f>IFERROR(VLOOKUP(K2806,ORDEN_ERI!A:C,2,0),0)</f>
        <v>Ingresos financieros</v>
      </c>
      <c r="M2806" s="21">
        <f>IFERROR(VLOOKUP(K2806,ORDEN_ERI!A:C,3,0),0)</f>
        <v>13</v>
      </c>
      <c r="N2806" s="1">
        <v>96442</v>
      </c>
    </row>
    <row r="2807" spans="1:14" x14ac:dyDescent="0.25">
      <c r="A2807">
        <v>900206480</v>
      </c>
      <c r="B2807" t="s">
        <v>306</v>
      </c>
      <c r="D2807" t="s">
        <v>291</v>
      </c>
      <c r="E2807" t="s">
        <v>228</v>
      </c>
      <c r="F2807" t="s">
        <v>224</v>
      </c>
      <c r="G2807">
        <v>2016</v>
      </c>
      <c r="H2807" s="16">
        <v>42735</v>
      </c>
      <c r="I2807">
        <v>20170509</v>
      </c>
      <c r="J2807">
        <v>0</v>
      </c>
      <c r="K2807" t="s">
        <v>9</v>
      </c>
      <c r="L2807" s="21" t="str">
        <f>IFERROR(VLOOKUP(K2807,ORDEN_ERI!A:C,2,0),0)</f>
        <v>Ingresos financieros</v>
      </c>
      <c r="M2807" s="21">
        <f>IFERROR(VLOOKUP(K2807,ORDEN_ERI!A:C,3,0),0)</f>
        <v>13</v>
      </c>
      <c r="N2807" s="1">
        <v>60706</v>
      </c>
    </row>
    <row r="2808" spans="1:14" x14ac:dyDescent="0.25">
      <c r="A2808">
        <v>900378893</v>
      </c>
      <c r="B2808" t="s">
        <v>386</v>
      </c>
      <c r="D2808" t="s">
        <v>230</v>
      </c>
      <c r="E2808" t="s">
        <v>228</v>
      </c>
      <c r="F2808" t="s">
        <v>335</v>
      </c>
      <c r="G2808">
        <v>2016</v>
      </c>
      <c r="H2808" s="16">
        <v>42735</v>
      </c>
      <c r="I2808">
        <v>20170327</v>
      </c>
      <c r="J2808">
        <v>0</v>
      </c>
      <c r="K2808" t="s">
        <v>9</v>
      </c>
      <c r="L2808" s="21" t="str">
        <f>IFERROR(VLOOKUP(K2808,ORDEN_ERI!A:C,2,0),0)</f>
        <v>Ingresos financieros</v>
      </c>
      <c r="M2808" s="21">
        <f>IFERROR(VLOOKUP(K2808,ORDEN_ERI!A:C,3,0),0)</f>
        <v>13</v>
      </c>
      <c r="N2808" s="1">
        <v>2517888</v>
      </c>
    </row>
    <row r="2809" spans="1:14" x14ac:dyDescent="0.25">
      <c r="A2809">
        <v>900390238</v>
      </c>
      <c r="B2809" t="s">
        <v>177</v>
      </c>
      <c r="D2809" t="s">
        <v>230</v>
      </c>
      <c r="E2809" t="s">
        <v>228</v>
      </c>
      <c r="F2809" t="s">
        <v>333</v>
      </c>
      <c r="G2809" t="s">
        <v>402</v>
      </c>
      <c r="H2809" s="16">
        <v>42735</v>
      </c>
      <c r="I2809">
        <v>20170330</v>
      </c>
      <c r="J2809">
        <v>0</v>
      </c>
      <c r="K2809" t="s">
        <v>9</v>
      </c>
      <c r="L2809" s="21" t="str">
        <f>IFERROR(VLOOKUP(K2809,ORDEN_ERI!A:C,2,0),0)</f>
        <v>Ingresos financieros</v>
      </c>
      <c r="M2809" s="21">
        <f>IFERROR(VLOOKUP(K2809,ORDEN_ERI!A:C,3,0),0)</f>
        <v>13</v>
      </c>
      <c r="N2809" s="1">
        <v>123856</v>
      </c>
    </row>
    <row r="2810" spans="1:14" x14ac:dyDescent="0.25">
      <c r="A2810">
        <v>900413588</v>
      </c>
      <c r="B2810" t="s">
        <v>37</v>
      </c>
      <c r="D2810" t="s">
        <v>294</v>
      </c>
      <c r="E2810" t="s">
        <v>343</v>
      </c>
      <c r="F2810" t="s">
        <v>224</v>
      </c>
      <c r="G2810">
        <v>2016</v>
      </c>
      <c r="H2810" s="16">
        <v>42735</v>
      </c>
      <c r="I2810">
        <v>20170511</v>
      </c>
      <c r="J2810">
        <v>0</v>
      </c>
      <c r="K2810" t="s">
        <v>9</v>
      </c>
      <c r="L2810" s="21" t="str">
        <f>IFERROR(VLOOKUP(K2810,ORDEN_ERI!A:C,2,0),0)</f>
        <v>Ingresos financieros</v>
      </c>
      <c r="M2810" s="21">
        <f>IFERROR(VLOOKUP(K2810,ORDEN_ERI!A:C,3,0),0)</f>
        <v>13</v>
      </c>
      <c r="N2810" s="1">
        <v>264045</v>
      </c>
    </row>
    <row r="2811" spans="1:14" x14ac:dyDescent="0.25">
      <c r="A2811">
        <v>900535441</v>
      </c>
      <c r="B2811" t="s">
        <v>308</v>
      </c>
      <c r="D2811" t="s">
        <v>291</v>
      </c>
      <c r="E2811" t="s">
        <v>228</v>
      </c>
      <c r="F2811" t="s">
        <v>224</v>
      </c>
      <c r="G2811">
        <v>2016</v>
      </c>
      <c r="H2811" s="16">
        <v>42735</v>
      </c>
      <c r="I2811">
        <v>20170426</v>
      </c>
      <c r="J2811">
        <v>0</v>
      </c>
      <c r="K2811" t="s">
        <v>9</v>
      </c>
      <c r="L2811" s="21" t="str">
        <f>IFERROR(VLOOKUP(K2811,ORDEN_ERI!A:C,2,0),0)</f>
        <v>Ingresos financieros</v>
      </c>
      <c r="M2811" s="21">
        <f>IFERROR(VLOOKUP(K2811,ORDEN_ERI!A:C,3,0),0)</f>
        <v>13</v>
      </c>
      <c r="N2811" s="1">
        <v>678077</v>
      </c>
    </row>
    <row r="2812" spans="1:14" x14ac:dyDescent="0.25">
      <c r="A2812">
        <v>900749166</v>
      </c>
      <c r="B2812" t="s">
        <v>182</v>
      </c>
      <c r="D2812" t="s">
        <v>230</v>
      </c>
      <c r="E2812" t="s">
        <v>228</v>
      </c>
      <c r="F2812" t="s">
        <v>333</v>
      </c>
      <c r="G2812">
        <v>2016</v>
      </c>
      <c r="H2812" s="16">
        <v>42735</v>
      </c>
      <c r="I2812">
        <v>20170404</v>
      </c>
      <c r="J2812">
        <v>0</v>
      </c>
      <c r="K2812" t="s">
        <v>9</v>
      </c>
      <c r="L2812" s="21" t="str">
        <f>IFERROR(VLOOKUP(K2812,ORDEN_ERI!A:C,2,0),0)</f>
        <v>Ingresos financieros</v>
      </c>
      <c r="M2812" s="21">
        <f>IFERROR(VLOOKUP(K2812,ORDEN_ERI!A:C,3,0),0)</f>
        <v>13</v>
      </c>
      <c r="N2812" s="1">
        <v>9032993</v>
      </c>
    </row>
    <row r="2813" spans="1:14" x14ac:dyDescent="0.25">
      <c r="A2813">
        <v>900797732</v>
      </c>
      <c r="B2813" t="s">
        <v>181</v>
      </c>
      <c r="D2813" t="s">
        <v>230</v>
      </c>
      <c r="E2813" t="s">
        <v>228</v>
      </c>
      <c r="F2813" t="s">
        <v>360</v>
      </c>
      <c r="G2813">
        <v>2016</v>
      </c>
      <c r="H2813" s="16">
        <v>42735</v>
      </c>
      <c r="I2813">
        <v>20170330</v>
      </c>
      <c r="J2813">
        <v>0</v>
      </c>
      <c r="K2813" t="s">
        <v>9</v>
      </c>
      <c r="L2813" s="21" t="str">
        <f>IFERROR(VLOOKUP(K2813,ORDEN_ERI!A:C,2,0),0)</f>
        <v>Ingresos financieros</v>
      </c>
      <c r="M2813" s="21">
        <f>IFERROR(VLOOKUP(K2813,ORDEN_ERI!A:C,3,0),0)</f>
        <v>13</v>
      </c>
      <c r="N2813" s="1">
        <v>10080068</v>
      </c>
    </row>
    <row r="2814" spans="1:14" x14ac:dyDescent="0.25">
      <c r="A2814">
        <v>860515523</v>
      </c>
      <c r="B2814" t="s">
        <v>231</v>
      </c>
      <c r="D2814" t="s">
        <v>222</v>
      </c>
      <c r="E2814" t="s">
        <v>228</v>
      </c>
      <c r="F2814" t="s">
        <v>224</v>
      </c>
      <c r="G2814">
        <v>2016</v>
      </c>
      <c r="H2814" s="16">
        <v>42735</v>
      </c>
      <c r="I2814">
        <v>20170329</v>
      </c>
      <c r="J2814">
        <v>0</v>
      </c>
      <c r="K2814" t="s">
        <v>27</v>
      </c>
      <c r="L2814" s="21" t="str">
        <f>IFERROR(VLOOKUP(K2814,ORDEN_ERI!A:C,2,0),0)</f>
        <v>Ganancias (pérdidas) que surgen de la baja en cuentas</v>
      </c>
      <c r="M2814" s="21">
        <f>IFERROR(VLOOKUP(K2814,ORDEN_ERI!A:C,3,0),0)</f>
        <v>19</v>
      </c>
      <c r="N2814" s="1">
        <v>292540</v>
      </c>
    </row>
    <row r="2815" spans="1:14" x14ac:dyDescent="0.25">
      <c r="A2815">
        <v>800014246</v>
      </c>
      <c r="B2815" t="s">
        <v>332</v>
      </c>
      <c r="D2815" t="s">
        <v>291</v>
      </c>
      <c r="E2815" t="s">
        <v>223</v>
      </c>
      <c r="F2815" t="s">
        <v>333</v>
      </c>
      <c r="G2815">
        <v>2016</v>
      </c>
      <c r="H2815" s="16">
        <v>42735</v>
      </c>
      <c r="I2815">
        <v>20170518</v>
      </c>
      <c r="J2815">
        <v>0</v>
      </c>
      <c r="K2815" t="s">
        <v>10</v>
      </c>
      <c r="L2815" s="21" t="str">
        <f>IFERROR(VLOOKUP(K2815,ORDEN_ERI!A:C,2,0),0)</f>
        <v>Costos financieros</v>
      </c>
      <c r="M2815" s="21">
        <f>IFERROR(VLOOKUP(K2815,ORDEN_ERI!A:C,3,0),0)</f>
        <v>14</v>
      </c>
      <c r="N2815" s="1">
        <v>11130176</v>
      </c>
    </row>
    <row r="2816" spans="1:14" x14ac:dyDescent="0.25">
      <c r="A2816">
        <v>800028455</v>
      </c>
      <c r="B2816" t="s">
        <v>0</v>
      </c>
      <c r="D2816" t="s">
        <v>291</v>
      </c>
      <c r="E2816" t="s">
        <v>228</v>
      </c>
      <c r="F2816" t="s">
        <v>224</v>
      </c>
      <c r="G2816">
        <v>2016</v>
      </c>
      <c r="H2816" s="16">
        <v>42735</v>
      </c>
      <c r="I2816">
        <v>20170503</v>
      </c>
      <c r="J2816">
        <v>0</v>
      </c>
      <c r="K2816" t="s">
        <v>10</v>
      </c>
      <c r="L2816" s="21" t="str">
        <f>IFERROR(VLOOKUP(K2816,ORDEN_ERI!A:C,2,0),0)</f>
        <v>Costos financieros</v>
      </c>
      <c r="M2816" s="21">
        <f>IFERROR(VLOOKUP(K2816,ORDEN_ERI!A:C,3,0),0)</f>
        <v>14</v>
      </c>
      <c r="N2816" s="1">
        <v>259455</v>
      </c>
    </row>
    <row r="2817" spans="1:14" x14ac:dyDescent="0.25">
      <c r="A2817">
        <v>800094968</v>
      </c>
      <c r="B2817" t="s">
        <v>336</v>
      </c>
      <c r="D2817" t="s">
        <v>222</v>
      </c>
      <c r="E2817" t="s">
        <v>337</v>
      </c>
      <c r="F2817" t="s">
        <v>335</v>
      </c>
      <c r="G2817">
        <v>2016</v>
      </c>
      <c r="H2817" s="16">
        <v>42735</v>
      </c>
      <c r="I2817">
        <v>20170403</v>
      </c>
      <c r="J2817">
        <v>0</v>
      </c>
      <c r="K2817" t="s">
        <v>10</v>
      </c>
      <c r="L2817" s="21" t="str">
        <f>IFERROR(VLOOKUP(K2817,ORDEN_ERI!A:C,2,0),0)</f>
        <v>Costos financieros</v>
      </c>
      <c r="M2817" s="21">
        <f>IFERROR(VLOOKUP(K2817,ORDEN_ERI!A:C,3,0),0)</f>
        <v>14</v>
      </c>
      <c r="N2817" s="1">
        <v>7499580</v>
      </c>
    </row>
    <row r="2818" spans="1:14" x14ac:dyDescent="0.25">
      <c r="A2818">
        <v>800095951</v>
      </c>
      <c r="B2818" t="s">
        <v>338</v>
      </c>
      <c r="D2818" t="s">
        <v>291</v>
      </c>
      <c r="E2818" t="s">
        <v>228</v>
      </c>
      <c r="F2818" t="s">
        <v>339</v>
      </c>
      <c r="G2818">
        <v>2016</v>
      </c>
      <c r="H2818" s="16">
        <v>42735</v>
      </c>
      <c r="I2818">
        <v>20170505</v>
      </c>
      <c r="J2818">
        <v>0</v>
      </c>
      <c r="K2818" t="s">
        <v>10</v>
      </c>
      <c r="L2818" s="21" t="str">
        <f>IFERROR(VLOOKUP(K2818,ORDEN_ERI!A:C,2,0),0)</f>
        <v>Costos financieros</v>
      </c>
      <c r="M2818" s="21">
        <f>IFERROR(VLOOKUP(K2818,ORDEN_ERI!A:C,3,0),0)</f>
        <v>14</v>
      </c>
      <c r="N2818" s="1">
        <v>205217</v>
      </c>
    </row>
    <row r="2819" spans="1:14" x14ac:dyDescent="0.25">
      <c r="A2819">
        <v>800140959</v>
      </c>
      <c r="B2819" t="s">
        <v>340</v>
      </c>
      <c r="D2819" t="s">
        <v>291</v>
      </c>
      <c r="E2819" t="s">
        <v>228</v>
      </c>
      <c r="F2819" t="s">
        <v>339</v>
      </c>
      <c r="G2819">
        <v>2016</v>
      </c>
      <c r="H2819" s="16">
        <v>42735</v>
      </c>
      <c r="I2819">
        <v>20170503</v>
      </c>
      <c r="J2819">
        <v>0</v>
      </c>
      <c r="K2819" t="s">
        <v>10</v>
      </c>
      <c r="L2819" s="21" t="str">
        <f>IFERROR(VLOOKUP(K2819,ORDEN_ERI!A:C,2,0),0)</f>
        <v>Costos financieros</v>
      </c>
      <c r="M2819" s="21">
        <f>IFERROR(VLOOKUP(K2819,ORDEN_ERI!A:C,3,0),0)</f>
        <v>14</v>
      </c>
      <c r="N2819" s="1">
        <v>1187077</v>
      </c>
    </row>
    <row r="2820" spans="1:14" x14ac:dyDescent="0.25">
      <c r="A2820">
        <v>800173155</v>
      </c>
      <c r="B2820" t="s">
        <v>341</v>
      </c>
      <c r="D2820" t="s">
        <v>222</v>
      </c>
      <c r="E2820" t="s">
        <v>228</v>
      </c>
      <c r="F2820" t="s">
        <v>335</v>
      </c>
      <c r="G2820">
        <v>2016</v>
      </c>
      <c r="H2820" s="16">
        <v>42735</v>
      </c>
      <c r="I2820">
        <v>20170403</v>
      </c>
      <c r="J2820">
        <v>0</v>
      </c>
      <c r="K2820" t="s">
        <v>10</v>
      </c>
      <c r="L2820" s="21" t="str">
        <f>IFERROR(VLOOKUP(K2820,ORDEN_ERI!A:C,2,0),0)</f>
        <v>Costos financieros</v>
      </c>
      <c r="M2820" s="21">
        <f>IFERROR(VLOOKUP(K2820,ORDEN_ERI!A:C,3,0),0)</f>
        <v>14</v>
      </c>
      <c r="N2820" s="1">
        <v>5147925</v>
      </c>
    </row>
    <row r="2821" spans="1:14" x14ac:dyDescent="0.25">
      <c r="A2821">
        <v>800182330</v>
      </c>
      <c r="B2821" t="s">
        <v>342</v>
      </c>
      <c r="D2821" t="s">
        <v>291</v>
      </c>
      <c r="E2821" t="s">
        <v>343</v>
      </c>
      <c r="F2821" t="s">
        <v>333</v>
      </c>
      <c r="G2821">
        <v>2016</v>
      </c>
      <c r="H2821" s="16">
        <v>42735</v>
      </c>
      <c r="I2821">
        <v>20170424</v>
      </c>
      <c r="J2821">
        <v>0</v>
      </c>
      <c r="K2821" t="s">
        <v>10</v>
      </c>
      <c r="L2821" s="21" t="str">
        <f>IFERROR(VLOOKUP(K2821,ORDEN_ERI!A:C,2,0),0)</f>
        <v>Costos financieros</v>
      </c>
      <c r="M2821" s="21">
        <f>IFERROR(VLOOKUP(K2821,ORDEN_ERI!A:C,3,0),0)</f>
        <v>14</v>
      </c>
      <c r="N2821" s="1">
        <v>26738394</v>
      </c>
    </row>
    <row r="2822" spans="1:14" x14ac:dyDescent="0.25">
      <c r="A2822">
        <v>800185295</v>
      </c>
      <c r="B2822" t="s">
        <v>344</v>
      </c>
      <c r="D2822" t="s">
        <v>222</v>
      </c>
      <c r="E2822" t="s">
        <v>228</v>
      </c>
      <c r="F2822" t="s">
        <v>335</v>
      </c>
      <c r="G2822">
        <v>2016</v>
      </c>
      <c r="H2822" s="16">
        <v>42735</v>
      </c>
      <c r="I2822">
        <v>20170407</v>
      </c>
      <c r="J2822">
        <v>0</v>
      </c>
      <c r="K2822" t="s">
        <v>10</v>
      </c>
      <c r="L2822" s="21" t="str">
        <f>IFERROR(VLOOKUP(K2822,ORDEN_ERI!A:C,2,0),0)</f>
        <v>Costos financieros</v>
      </c>
      <c r="M2822" s="21">
        <f>IFERROR(VLOOKUP(K2822,ORDEN_ERI!A:C,3,0),0)</f>
        <v>14</v>
      </c>
      <c r="N2822" s="1">
        <v>37622908</v>
      </c>
    </row>
    <row r="2823" spans="1:14" x14ac:dyDescent="0.25">
      <c r="A2823">
        <v>800200598</v>
      </c>
      <c r="B2823" t="s">
        <v>345</v>
      </c>
      <c r="D2823" t="s">
        <v>230</v>
      </c>
      <c r="E2823" t="s">
        <v>228</v>
      </c>
      <c r="F2823" t="s">
        <v>335</v>
      </c>
      <c r="G2823">
        <v>2016</v>
      </c>
      <c r="H2823" s="16">
        <v>42735</v>
      </c>
      <c r="I2823">
        <v>20170509</v>
      </c>
      <c r="J2823">
        <v>0</v>
      </c>
      <c r="K2823" t="s">
        <v>10</v>
      </c>
      <c r="L2823" s="21" t="str">
        <f>IFERROR(VLOOKUP(K2823,ORDEN_ERI!A:C,2,0),0)</f>
        <v>Costos financieros</v>
      </c>
      <c r="M2823" s="21">
        <f>IFERROR(VLOOKUP(K2823,ORDEN_ERI!A:C,3,0),0)</f>
        <v>14</v>
      </c>
      <c r="N2823" s="1">
        <v>2848690</v>
      </c>
    </row>
    <row r="2824" spans="1:14" x14ac:dyDescent="0.25">
      <c r="A2824">
        <v>800208146</v>
      </c>
      <c r="B2824" t="s">
        <v>346</v>
      </c>
      <c r="D2824" t="s">
        <v>294</v>
      </c>
      <c r="E2824" t="s">
        <v>228</v>
      </c>
      <c r="F2824" t="s">
        <v>347</v>
      </c>
      <c r="G2824">
        <v>2016</v>
      </c>
      <c r="H2824" s="16">
        <v>42735</v>
      </c>
      <c r="I2824">
        <v>20170428</v>
      </c>
      <c r="J2824">
        <v>0</v>
      </c>
      <c r="K2824" t="s">
        <v>10</v>
      </c>
      <c r="L2824" s="21" t="str">
        <f>IFERROR(VLOOKUP(K2824,ORDEN_ERI!A:C,2,0),0)</f>
        <v>Costos financieros</v>
      </c>
      <c r="M2824" s="21">
        <f>IFERROR(VLOOKUP(K2824,ORDEN_ERI!A:C,3,0),0)</f>
        <v>14</v>
      </c>
      <c r="N2824" s="1">
        <v>559495</v>
      </c>
    </row>
    <row r="2825" spans="1:14" x14ac:dyDescent="0.25">
      <c r="A2825">
        <v>800233881</v>
      </c>
      <c r="B2825" t="s">
        <v>161</v>
      </c>
      <c r="D2825" t="s">
        <v>222</v>
      </c>
      <c r="E2825" t="s">
        <v>223</v>
      </c>
      <c r="F2825" t="s">
        <v>333</v>
      </c>
      <c r="G2825">
        <v>2016</v>
      </c>
      <c r="H2825" s="16">
        <v>42735</v>
      </c>
      <c r="I2825">
        <v>20170406</v>
      </c>
      <c r="J2825">
        <v>0</v>
      </c>
      <c r="K2825" t="s">
        <v>10</v>
      </c>
      <c r="L2825" s="21" t="str">
        <f>IFERROR(VLOOKUP(K2825,ORDEN_ERI!A:C,2,0),0)</f>
        <v>Costos financieros</v>
      </c>
      <c r="M2825" s="21">
        <f>IFERROR(VLOOKUP(K2825,ORDEN_ERI!A:C,3,0),0)</f>
        <v>14</v>
      </c>
      <c r="N2825" s="1">
        <v>12053374</v>
      </c>
    </row>
    <row r="2826" spans="1:14" x14ac:dyDescent="0.25">
      <c r="A2826">
        <v>800240724</v>
      </c>
      <c r="B2826" t="s">
        <v>348</v>
      </c>
      <c r="D2826" t="s">
        <v>230</v>
      </c>
      <c r="E2826" t="s">
        <v>228</v>
      </c>
      <c r="F2826" t="s">
        <v>335</v>
      </c>
      <c r="G2826">
        <v>2016</v>
      </c>
      <c r="H2826" s="16">
        <v>42735</v>
      </c>
      <c r="I2826">
        <v>20170330</v>
      </c>
      <c r="J2826">
        <v>0</v>
      </c>
      <c r="K2826" t="s">
        <v>10</v>
      </c>
      <c r="L2826" s="21" t="str">
        <f>IFERROR(VLOOKUP(K2826,ORDEN_ERI!A:C,2,0),0)</f>
        <v>Costos financieros</v>
      </c>
      <c r="M2826" s="21">
        <f>IFERROR(VLOOKUP(K2826,ORDEN_ERI!A:C,3,0),0)</f>
        <v>14</v>
      </c>
      <c r="N2826" s="1">
        <v>1389443</v>
      </c>
    </row>
    <row r="2827" spans="1:14" x14ac:dyDescent="0.25">
      <c r="A2827">
        <v>811032292</v>
      </c>
      <c r="B2827" t="s">
        <v>349</v>
      </c>
      <c r="D2827" t="s">
        <v>222</v>
      </c>
      <c r="E2827" t="s">
        <v>223</v>
      </c>
      <c r="F2827" t="s">
        <v>335</v>
      </c>
      <c r="G2827">
        <v>2016</v>
      </c>
      <c r="H2827" s="16">
        <v>42735</v>
      </c>
      <c r="I2827">
        <v>20170404</v>
      </c>
      <c r="J2827">
        <v>0</v>
      </c>
      <c r="K2827" t="s">
        <v>10</v>
      </c>
      <c r="L2827" s="21" t="str">
        <f>IFERROR(VLOOKUP(K2827,ORDEN_ERI!A:C,2,0),0)</f>
        <v>Costos financieros</v>
      </c>
      <c r="M2827" s="21">
        <f>IFERROR(VLOOKUP(K2827,ORDEN_ERI!A:C,3,0),0)</f>
        <v>14</v>
      </c>
      <c r="N2827" s="1">
        <v>28389007</v>
      </c>
    </row>
    <row r="2828" spans="1:14" x14ac:dyDescent="0.25">
      <c r="A2828">
        <v>830023542</v>
      </c>
      <c r="B2828" t="s">
        <v>146</v>
      </c>
      <c r="D2828" t="s">
        <v>230</v>
      </c>
      <c r="E2828" t="s">
        <v>223</v>
      </c>
      <c r="F2828" t="s">
        <v>339</v>
      </c>
      <c r="G2828">
        <v>2016</v>
      </c>
      <c r="H2828" s="16">
        <v>42735</v>
      </c>
      <c r="I2828">
        <v>20170328</v>
      </c>
      <c r="J2828">
        <v>0</v>
      </c>
      <c r="K2828" t="s">
        <v>10</v>
      </c>
      <c r="L2828" s="21" t="str">
        <f>IFERROR(VLOOKUP(K2828,ORDEN_ERI!A:C,2,0),0)</f>
        <v>Costos financieros</v>
      </c>
      <c r="M2828" s="21">
        <f>IFERROR(VLOOKUP(K2828,ORDEN_ERI!A:C,3,0),0)</f>
        <v>14</v>
      </c>
      <c r="N2828" s="1">
        <v>15038425</v>
      </c>
    </row>
    <row r="2829" spans="1:14" x14ac:dyDescent="0.25">
      <c r="A2829">
        <v>830058272</v>
      </c>
      <c r="B2829" t="s">
        <v>352</v>
      </c>
      <c r="D2829" t="s">
        <v>222</v>
      </c>
      <c r="E2829" t="s">
        <v>228</v>
      </c>
      <c r="F2829" t="s">
        <v>353</v>
      </c>
      <c r="G2829">
        <v>2016</v>
      </c>
      <c r="H2829" s="16">
        <v>42735</v>
      </c>
      <c r="I2829">
        <v>20170405</v>
      </c>
      <c r="J2829">
        <v>0</v>
      </c>
      <c r="K2829" t="s">
        <v>10</v>
      </c>
      <c r="L2829" s="21" t="str">
        <f>IFERROR(VLOOKUP(K2829,ORDEN_ERI!A:C,2,0),0)</f>
        <v>Costos financieros</v>
      </c>
      <c r="M2829" s="21">
        <f>IFERROR(VLOOKUP(K2829,ORDEN_ERI!A:C,3,0),0)</f>
        <v>14</v>
      </c>
      <c r="N2829" s="1">
        <v>5052419</v>
      </c>
    </row>
    <row r="2830" spans="1:14" x14ac:dyDescent="0.25">
      <c r="A2830">
        <v>830094920</v>
      </c>
      <c r="B2830" t="s">
        <v>350</v>
      </c>
      <c r="D2830" t="s">
        <v>222</v>
      </c>
      <c r="E2830" t="s">
        <v>351</v>
      </c>
      <c r="F2830" t="s">
        <v>339</v>
      </c>
      <c r="G2830">
        <v>2016</v>
      </c>
      <c r="H2830" s="16">
        <v>42735</v>
      </c>
      <c r="I2830">
        <v>20171004</v>
      </c>
      <c r="J2830">
        <v>0</v>
      </c>
      <c r="K2830" t="s">
        <v>10</v>
      </c>
      <c r="L2830" s="21" t="str">
        <f>IFERROR(VLOOKUP(K2830,ORDEN_ERI!A:C,2,0),0)</f>
        <v>Costos financieros</v>
      </c>
      <c r="M2830" s="21">
        <f>IFERROR(VLOOKUP(K2830,ORDEN_ERI!A:C,3,0),0)</f>
        <v>14</v>
      </c>
      <c r="N2830" s="1">
        <v>6649010</v>
      </c>
    </row>
    <row r="2831" spans="1:14" x14ac:dyDescent="0.25">
      <c r="A2831">
        <v>830097620</v>
      </c>
      <c r="B2831" t="s">
        <v>290</v>
      </c>
      <c r="D2831" t="s">
        <v>291</v>
      </c>
      <c r="E2831" t="s">
        <v>228</v>
      </c>
      <c r="F2831" t="s">
        <v>224</v>
      </c>
      <c r="G2831">
        <v>2016</v>
      </c>
      <c r="H2831" s="16">
        <v>42735</v>
      </c>
      <c r="I2831">
        <v>20170420</v>
      </c>
      <c r="J2831">
        <v>0</v>
      </c>
      <c r="K2831" t="s">
        <v>10</v>
      </c>
      <c r="L2831" s="21" t="str">
        <f>IFERROR(VLOOKUP(K2831,ORDEN_ERI!A:C,2,0),0)</f>
        <v>Costos financieros</v>
      </c>
      <c r="M2831" s="21">
        <f>IFERROR(VLOOKUP(K2831,ORDEN_ERI!A:C,3,0),0)</f>
        <v>14</v>
      </c>
      <c r="N2831" s="1">
        <v>1603145</v>
      </c>
    </row>
    <row r="2832" spans="1:14" x14ac:dyDescent="0.25">
      <c r="A2832">
        <v>830116629</v>
      </c>
      <c r="B2832" t="s">
        <v>354</v>
      </c>
      <c r="D2832" t="s">
        <v>291</v>
      </c>
      <c r="E2832" t="s">
        <v>228</v>
      </c>
      <c r="F2832" t="s">
        <v>355</v>
      </c>
      <c r="G2832">
        <v>2016</v>
      </c>
      <c r="H2832" s="16">
        <v>42735</v>
      </c>
      <c r="I2832">
        <v>20170424</v>
      </c>
      <c r="J2832">
        <v>0</v>
      </c>
      <c r="K2832" t="s">
        <v>10</v>
      </c>
      <c r="L2832" s="21" t="str">
        <f>IFERROR(VLOOKUP(K2832,ORDEN_ERI!A:C,2,0),0)</f>
        <v>Costos financieros</v>
      </c>
      <c r="M2832" s="21">
        <f>IFERROR(VLOOKUP(K2832,ORDEN_ERI!A:C,3,0),0)</f>
        <v>14</v>
      </c>
      <c r="N2832" s="1">
        <v>224347</v>
      </c>
    </row>
    <row r="2833" spans="1:14" x14ac:dyDescent="0.25">
      <c r="A2833">
        <v>830124992</v>
      </c>
      <c r="B2833" t="s">
        <v>357</v>
      </c>
      <c r="D2833" t="s">
        <v>222</v>
      </c>
      <c r="E2833" t="s">
        <v>228</v>
      </c>
      <c r="F2833" t="s">
        <v>358</v>
      </c>
      <c r="G2833">
        <v>2016</v>
      </c>
      <c r="H2833" s="16">
        <v>42735</v>
      </c>
      <c r="I2833">
        <v>20170406</v>
      </c>
      <c r="J2833">
        <v>0</v>
      </c>
      <c r="K2833" t="s">
        <v>10</v>
      </c>
      <c r="L2833" s="21" t="str">
        <f>IFERROR(VLOOKUP(K2833,ORDEN_ERI!A:C,2,0),0)</f>
        <v>Costos financieros</v>
      </c>
      <c r="M2833" s="21">
        <f>IFERROR(VLOOKUP(K2833,ORDEN_ERI!A:C,3,0),0)</f>
        <v>14</v>
      </c>
      <c r="N2833" s="1">
        <v>1989</v>
      </c>
    </row>
    <row r="2834" spans="1:14" x14ac:dyDescent="0.25">
      <c r="A2834">
        <v>860000656</v>
      </c>
      <c r="B2834" t="s">
        <v>221</v>
      </c>
      <c r="D2834" t="s">
        <v>222</v>
      </c>
      <c r="E2834" t="s">
        <v>223</v>
      </c>
      <c r="F2834" t="s">
        <v>224</v>
      </c>
      <c r="G2834">
        <v>2016</v>
      </c>
      <c r="H2834" s="16">
        <v>42735</v>
      </c>
      <c r="I2834">
        <v>20170401</v>
      </c>
      <c r="J2834">
        <v>0</v>
      </c>
      <c r="K2834" t="s">
        <v>10</v>
      </c>
      <c r="L2834" s="21" t="str">
        <f>IFERROR(VLOOKUP(K2834,ORDEN_ERI!A:C,2,0),0)</f>
        <v>Costos financieros</v>
      </c>
      <c r="M2834" s="21">
        <f>IFERROR(VLOOKUP(K2834,ORDEN_ERI!A:C,3,0),0)</f>
        <v>14</v>
      </c>
      <c r="N2834" s="1">
        <v>6415394</v>
      </c>
    </row>
    <row r="2835" spans="1:14" x14ac:dyDescent="0.25">
      <c r="A2835">
        <v>860001986</v>
      </c>
      <c r="B2835" t="s">
        <v>293</v>
      </c>
      <c r="D2835" t="s">
        <v>294</v>
      </c>
      <c r="E2835" t="s">
        <v>228</v>
      </c>
      <c r="F2835" t="s">
        <v>224</v>
      </c>
      <c r="G2835">
        <v>2016</v>
      </c>
      <c r="H2835" s="16">
        <v>42735</v>
      </c>
      <c r="I2835">
        <v>20170510</v>
      </c>
      <c r="J2835">
        <v>0</v>
      </c>
      <c r="K2835" t="s">
        <v>10</v>
      </c>
      <c r="L2835" s="21" t="str">
        <f>IFERROR(VLOOKUP(K2835,ORDEN_ERI!A:C,2,0),0)</f>
        <v>Costos financieros</v>
      </c>
      <c r="M2835" s="21">
        <f>IFERROR(VLOOKUP(K2835,ORDEN_ERI!A:C,3,0),0)</f>
        <v>14</v>
      </c>
      <c r="N2835" s="1">
        <v>274348</v>
      </c>
    </row>
    <row r="2836" spans="1:14" x14ac:dyDescent="0.25">
      <c r="A2836">
        <v>860002837</v>
      </c>
      <c r="B2836" t="s">
        <v>227</v>
      </c>
      <c r="D2836" t="s">
        <v>222</v>
      </c>
      <c r="E2836" t="s">
        <v>228</v>
      </c>
      <c r="F2836" t="s">
        <v>224</v>
      </c>
      <c r="G2836">
        <v>2016</v>
      </c>
      <c r="H2836" s="16">
        <v>42735</v>
      </c>
      <c r="I2836">
        <v>20170330</v>
      </c>
      <c r="J2836">
        <v>0</v>
      </c>
      <c r="K2836" t="s">
        <v>10</v>
      </c>
      <c r="L2836" s="21" t="str">
        <f>IFERROR(VLOOKUP(K2836,ORDEN_ERI!A:C,2,0),0)</f>
        <v>Costos financieros</v>
      </c>
      <c r="M2836" s="21">
        <f>IFERROR(VLOOKUP(K2836,ORDEN_ERI!A:C,3,0),0)</f>
        <v>14</v>
      </c>
      <c r="N2836" s="1">
        <v>8310385</v>
      </c>
    </row>
    <row r="2837" spans="1:14" x14ac:dyDescent="0.25">
      <c r="A2837">
        <v>860009250</v>
      </c>
      <c r="B2837" t="s">
        <v>362</v>
      </c>
      <c r="D2837" t="s">
        <v>294</v>
      </c>
      <c r="E2837" t="s">
        <v>228</v>
      </c>
      <c r="F2837" t="s">
        <v>224</v>
      </c>
      <c r="G2837">
        <v>2016</v>
      </c>
      <c r="H2837" s="16">
        <v>42735</v>
      </c>
      <c r="I2837">
        <v>20170502</v>
      </c>
      <c r="J2837">
        <v>0</v>
      </c>
      <c r="K2837" t="s">
        <v>10</v>
      </c>
      <c r="L2837" s="21" t="str">
        <f>IFERROR(VLOOKUP(K2837,ORDEN_ERI!A:C,2,0),0)</f>
        <v>Costos financieros</v>
      </c>
      <c r="M2837" s="21">
        <f>IFERROR(VLOOKUP(K2837,ORDEN_ERI!A:C,3,0),0)</f>
        <v>14</v>
      </c>
      <c r="N2837" s="1">
        <v>45467</v>
      </c>
    </row>
    <row r="2838" spans="1:14" x14ac:dyDescent="0.25">
      <c r="A2838">
        <v>860014285</v>
      </c>
      <c r="B2838" t="s">
        <v>356</v>
      </c>
      <c r="D2838" t="s">
        <v>294</v>
      </c>
      <c r="E2838" t="s">
        <v>228</v>
      </c>
      <c r="F2838" t="s">
        <v>224</v>
      </c>
      <c r="G2838">
        <v>2016</v>
      </c>
      <c r="H2838" s="16">
        <v>42735</v>
      </c>
      <c r="I2838">
        <v>20170510</v>
      </c>
      <c r="J2838">
        <v>0</v>
      </c>
      <c r="K2838" t="s">
        <v>10</v>
      </c>
      <c r="L2838" s="21" t="str">
        <f>IFERROR(VLOOKUP(K2838,ORDEN_ERI!A:C,2,0),0)</f>
        <v>Costos financieros</v>
      </c>
      <c r="M2838" s="21">
        <f>IFERROR(VLOOKUP(K2838,ORDEN_ERI!A:C,3,0),0)</f>
        <v>14</v>
      </c>
      <c r="N2838" s="1">
        <v>51927</v>
      </c>
    </row>
    <row r="2839" spans="1:14" x14ac:dyDescent="0.25">
      <c r="A2839">
        <v>860031361</v>
      </c>
      <c r="B2839" t="s">
        <v>297</v>
      </c>
      <c r="D2839" t="s">
        <v>222</v>
      </c>
      <c r="E2839" t="s">
        <v>228</v>
      </c>
      <c r="F2839" t="s">
        <v>224</v>
      </c>
      <c r="G2839">
        <v>2016</v>
      </c>
      <c r="H2839" s="16">
        <v>42735</v>
      </c>
      <c r="I2839">
        <v>20170405</v>
      </c>
      <c r="J2839">
        <v>0</v>
      </c>
      <c r="K2839" t="s">
        <v>10</v>
      </c>
      <c r="L2839" s="21" t="str">
        <f>IFERROR(VLOOKUP(K2839,ORDEN_ERI!A:C,2,0),0)</f>
        <v>Costos financieros</v>
      </c>
      <c r="M2839" s="21">
        <f>IFERROR(VLOOKUP(K2839,ORDEN_ERI!A:C,3,0),0)</f>
        <v>14</v>
      </c>
      <c r="N2839" s="1">
        <v>5619388</v>
      </c>
    </row>
    <row r="2840" spans="1:14" x14ac:dyDescent="0.25">
      <c r="A2840">
        <v>860035996</v>
      </c>
      <c r="B2840" t="s">
        <v>229</v>
      </c>
      <c r="D2840" t="s">
        <v>222</v>
      </c>
      <c r="E2840" t="s">
        <v>228</v>
      </c>
      <c r="F2840" t="s">
        <v>224</v>
      </c>
      <c r="G2840">
        <v>2016</v>
      </c>
      <c r="H2840" s="16">
        <v>42735</v>
      </c>
      <c r="I2840">
        <v>20170407</v>
      </c>
      <c r="J2840">
        <v>0</v>
      </c>
      <c r="K2840" t="s">
        <v>10</v>
      </c>
      <c r="L2840" s="21" t="str">
        <f>IFERROR(VLOOKUP(K2840,ORDEN_ERI!A:C,2,0),0)</f>
        <v>Costos financieros</v>
      </c>
      <c r="M2840" s="21">
        <f>IFERROR(VLOOKUP(K2840,ORDEN_ERI!A:C,3,0),0)</f>
        <v>14</v>
      </c>
      <c r="N2840" s="1">
        <v>2459667</v>
      </c>
    </row>
    <row r="2841" spans="1:14" x14ac:dyDescent="0.25">
      <c r="A2841">
        <v>860058070</v>
      </c>
      <c r="B2841" t="s">
        <v>364</v>
      </c>
      <c r="D2841" t="s">
        <v>222</v>
      </c>
      <c r="E2841" t="s">
        <v>228</v>
      </c>
      <c r="F2841" t="s">
        <v>335</v>
      </c>
      <c r="G2841">
        <v>2016</v>
      </c>
      <c r="H2841" s="16">
        <v>42735</v>
      </c>
      <c r="I2841">
        <v>20170404</v>
      </c>
      <c r="J2841">
        <v>0</v>
      </c>
      <c r="K2841" t="s">
        <v>10</v>
      </c>
      <c r="L2841" s="21" t="str">
        <f>IFERROR(VLOOKUP(K2841,ORDEN_ERI!A:C,2,0),0)</f>
        <v>Costos financieros</v>
      </c>
      <c r="M2841" s="21">
        <f>IFERROR(VLOOKUP(K2841,ORDEN_ERI!A:C,3,0),0)</f>
        <v>14</v>
      </c>
      <c r="N2841" s="1">
        <v>58991438</v>
      </c>
    </row>
    <row r="2842" spans="1:14" x14ac:dyDescent="0.25">
      <c r="A2842">
        <v>860059851</v>
      </c>
      <c r="B2842" t="s">
        <v>365</v>
      </c>
      <c r="D2842" t="s">
        <v>222</v>
      </c>
      <c r="E2842" t="s">
        <v>228</v>
      </c>
      <c r="F2842" t="s">
        <v>224</v>
      </c>
      <c r="G2842">
        <v>2016</v>
      </c>
      <c r="H2842" s="16">
        <v>42735</v>
      </c>
      <c r="I2842">
        <v>20170403</v>
      </c>
      <c r="J2842">
        <v>0</v>
      </c>
      <c r="K2842" t="s">
        <v>10</v>
      </c>
      <c r="L2842" s="21" t="str">
        <f>IFERROR(VLOOKUP(K2842,ORDEN_ERI!A:C,2,0),0)</f>
        <v>Costos financieros</v>
      </c>
      <c r="M2842" s="21">
        <f>IFERROR(VLOOKUP(K2842,ORDEN_ERI!A:C,3,0),0)</f>
        <v>14</v>
      </c>
      <c r="N2842" s="1">
        <v>1739839</v>
      </c>
    </row>
    <row r="2843" spans="1:14" x14ac:dyDescent="0.25">
      <c r="A2843">
        <v>860067697</v>
      </c>
      <c r="B2843" t="s">
        <v>359</v>
      </c>
      <c r="D2843" t="s">
        <v>294</v>
      </c>
      <c r="E2843" t="s">
        <v>228</v>
      </c>
      <c r="F2843" t="s">
        <v>360</v>
      </c>
      <c r="G2843">
        <v>2016</v>
      </c>
      <c r="H2843" s="16">
        <v>42735</v>
      </c>
      <c r="I2843">
        <v>20170515</v>
      </c>
      <c r="J2843">
        <v>0</v>
      </c>
      <c r="K2843" t="s">
        <v>10</v>
      </c>
      <c r="L2843" s="21" t="str">
        <f>IFERROR(VLOOKUP(K2843,ORDEN_ERI!A:C,2,0),0)</f>
        <v>Costos financieros</v>
      </c>
      <c r="M2843" s="21">
        <f>IFERROR(VLOOKUP(K2843,ORDEN_ERI!A:C,3,0),0)</f>
        <v>14</v>
      </c>
      <c r="N2843" s="1">
        <v>1736357</v>
      </c>
    </row>
    <row r="2844" spans="1:14" x14ac:dyDescent="0.25">
      <c r="A2844">
        <v>860077099</v>
      </c>
      <c r="B2844" t="s">
        <v>371</v>
      </c>
      <c r="D2844" t="s">
        <v>291</v>
      </c>
      <c r="E2844" t="s">
        <v>228</v>
      </c>
      <c r="F2844" t="s">
        <v>224</v>
      </c>
      <c r="G2844">
        <v>2016</v>
      </c>
      <c r="H2844" s="16">
        <v>42735</v>
      </c>
      <c r="I2844">
        <v>20170515</v>
      </c>
      <c r="J2844">
        <v>0</v>
      </c>
      <c r="K2844" t="s">
        <v>10</v>
      </c>
      <c r="L2844" s="21" t="str">
        <f>IFERROR(VLOOKUP(K2844,ORDEN_ERI!A:C,2,0),0)</f>
        <v>Costos financieros</v>
      </c>
      <c r="M2844" s="21">
        <f>IFERROR(VLOOKUP(K2844,ORDEN_ERI!A:C,3,0),0)</f>
        <v>14</v>
      </c>
      <c r="N2844" s="1">
        <v>164650</v>
      </c>
    </row>
    <row r="2845" spans="1:14" x14ac:dyDescent="0.25">
      <c r="A2845">
        <v>860505064</v>
      </c>
      <c r="B2845" t="s">
        <v>361</v>
      </c>
      <c r="D2845" t="s">
        <v>291</v>
      </c>
      <c r="E2845" t="s">
        <v>228</v>
      </c>
      <c r="F2845" t="s">
        <v>224</v>
      </c>
      <c r="G2845">
        <v>2016</v>
      </c>
      <c r="H2845" s="16">
        <v>42735</v>
      </c>
      <c r="I2845">
        <v>20170523</v>
      </c>
      <c r="J2845">
        <v>0</v>
      </c>
      <c r="K2845" t="s">
        <v>10</v>
      </c>
      <c r="L2845" s="21" t="str">
        <f>IFERROR(VLOOKUP(K2845,ORDEN_ERI!A:C,2,0),0)</f>
        <v>Costos financieros</v>
      </c>
      <c r="M2845" s="21">
        <f>IFERROR(VLOOKUP(K2845,ORDEN_ERI!A:C,3,0),0)</f>
        <v>14</v>
      </c>
      <c r="N2845" s="1">
        <v>92091</v>
      </c>
    </row>
    <row r="2846" spans="1:14" x14ac:dyDescent="0.25">
      <c r="A2846">
        <v>860510628</v>
      </c>
      <c r="B2846" t="s">
        <v>373</v>
      </c>
      <c r="D2846" t="s">
        <v>222</v>
      </c>
      <c r="E2846" t="s">
        <v>228</v>
      </c>
      <c r="F2846" t="s">
        <v>353</v>
      </c>
      <c r="G2846">
        <v>2016</v>
      </c>
      <c r="H2846" s="16">
        <v>42735</v>
      </c>
      <c r="I2846">
        <v>20170330</v>
      </c>
      <c r="J2846">
        <v>0</v>
      </c>
      <c r="K2846" t="s">
        <v>10</v>
      </c>
      <c r="L2846" s="21" t="str">
        <f>IFERROR(VLOOKUP(K2846,ORDEN_ERI!A:C,2,0),0)</f>
        <v>Costos financieros</v>
      </c>
      <c r="M2846" s="21">
        <f>IFERROR(VLOOKUP(K2846,ORDEN_ERI!A:C,3,0),0)</f>
        <v>14</v>
      </c>
      <c r="N2846" s="1">
        <v>93354</v>
      </c>
    </row>
    <row r="2847" spans="1:14" x14ac:dyDescent="0.25">
      <c r="A2847">
        <v>860515523</v>
      </c>
      <c r="B2847" t="s">
        <v>231</v>
      </c>
      <c r="D2847" t="s">
        <v>222</v>
      </c>
      <c r="E2847" t="s">
        <v>228</v>
      </c>
      <c r="F2847" t="s">
        <v>224</v>
      </c>
      <c r="G2847">
        <v>2016</v>
      </c>
      <c r="H2847" s="16">
        <v>42735</v>
      </c>
      <c r="I2847">
        <v>20170329</v>
      </c>
      <c r="J2847">
        <v>0</v>
      </c>
      <c r="K2847" t="s">
        <v>10</v>
      </c>
      <c r="L2847" s="21" t="str">
        <f>IFERROR(VLOOKUP(K2847,ORDEN_ERI!A:C,2,0),0)</f>
        <v>Costos financieros</v>
      </c>
      <c r="M2847" s="21">
        <f>IFERROR(VLOOKUP(K2847,ORDEN_ERI!A:C,3,0),0)</f>
        <v>14</v>
      </c>
      <c r="N2847" s="1">
        <v>362206</v>
      </c>
    </row>
    <row r="2848" spans="1:14" x14ac:dyDescent="0.25">
      <c r="A2848">
        <v>860527800</v>
      </c>
      <c r="B2848" t="s">
        <v>296</v>
      </c>
      <c r="D2848" t="s">
        <v>222</v>
      </c>
      <c r="E2848" t="s">
        <v>228</v>
      </c>
      <c r="F2848" t="s">
        <v>224</v>
      </c>
      <c r="G2848">
        <v>2016</v>
      </c>
      <c r="H2848" s="16">
        <v>42735</v>
      </c>
      <c r="I2848">
        <v>20170512</v>
      </c>
      <c r="J2848">
        <v>0</v>
      </c>
      <c r="K2848" t="s">
        <v>10</v>
      </c>
      <c r="L2848" s="21" t="str">
        <f>IFERROR(VLOOKUP(K2848,ORDEN_ERI!A:C,2,0),0)</f>
        <v>Costos financieros</v>
      </c>
      <c r="M2848" s="21">
        <f>IFERROR(VLOOKUP(K2848,ORDEN_ERI!A:C,3,0),0)</f>
        <v>14</v>
      </c>
      <c r="N2848" s="1">
        <v>187242</v>
      </c>
    </row>
    <row r="2849" spans="1:14" x14ac:dyDescent="0.25">
      <c r="A2849">
        <v>860532790</v>
      </c>
      <c r="B2849" t="s">
        <v>374</v>
      </c>
      <c r="D2849" t="s">
        <v>291</v>
      </c>
      <c r="E2849" t="s">
        <v>228</v>
      </c>
      <c r="F2849" t="s">
        <v>224</v>
      </c>
      <c r="G2849">
        <v>2016</v>
      </c>
      <c r="H2849" s="16">
        <v>42735</v>
      </c>
      <c r="I2849">
        <v>20170504</v>
      </c>
      <c r="J2849">
        <v>0</v>
      </c>
      <c r="K2849" t="s">
        <v>10</v>
      </c>
      <c r="L2849" s="21" t="str">
        <f>IFERROR(VLOOKUP(K2849,ORDEN_ERI!A:C,2,0),0)</f>
        <v>Costos financieros</v>
      </c>
      <c r="M2849" s="21">
        <f>IFERROR(VLOOKUP(K2849,ORDEN_ERI!A:C,3,0),0)</f>
        <v>14</v>
      </c>
      <c r="N2849" s="1">
        <v>68151</v>
      </c>
    </row>
    <row r="2850" spans="1:14" x14ac:dyDescent="0.25">
      <c r="A2850">
        <v>890312765</v>
      </c>
      <c r="B2850" t="s">
        <v>363</v>
      </c>
      <c r="D2850" t="s">
        <v>222</v>
      </c>
      <c r="E2850" t="s">
        <v>228</v>
      </c>
      <c r="F2850" t="s">
        <v>339</v>
      </c>
      <c r="G2850">
        <v>2016</v>
      </c>
      <c r="H2850" s="16">
        <v>42735</v>
      </c>
      <c r="I2850">
        <v>20170405</v>
      </c>
      <c r="J2850">
        <v>0</v>
      </c>
      <c r="K2850" t="s">
        <v>10</v>
      </c>
      <c r="L2850" s="21" t="str">
        <f>IFERROR(VLOOKUP(K2850,ORDEN_ERI!A:C,2,0),0)</f>
        <v>Costos financieros</v>
      </c>
      <c r="M2850" s="21">
        <f>IFERROR(VLOOKUP(K2850,ORDEN_ERI!A:C,3,0),0)</f>
        <v>14</v>
      </c>
      <c r="N2850" s="1">
        <v>8836005</v>
      </c>
    </row>
    <row r="2851" spans="1:14" x14ac:dyDescent="0.25">
      <c r="A2851">
        <v>890806999</v>
      </c>
      <c r="B2851" t="s">
        <v>366</v>
      </c>
      <c r="D2851" t="s">
        <v>230</v>
      </c>
      <c r="E2851" t="s">
        <v>367</v>
      </c>
      <c r="F2851" t="s">
        <v>368</v>
      </c>
      <c r="G2851">
        <v>2016</v>
      </c>
      <c r="H2851" s="16">
        <v>42735</v>
      </c>
      <c r="I2851">
        <v>20170406</v>
      </c>
      <c r="J2851">
        <v>0</v>
      </c>
      <c r="K2851" t="s">
        <v>10</v>
      </c>
      <c r="L2851" s="21" t="str">
        <f>IFERROR(VLOOKUP(K2851,ORDEN_ERI!A:C,2,0),0)</f>
        <v>Costos financieros</v>
      </c>
      <c r="M2851" s="21">
        <f>IFERROR(VLOOKUP(K2851,ORDEN_ERI!A:C,3,0),0)</f>
        <v>14</v>
      </c>
      <c r="N2851" s="1">
        <v>3250472</v>
      </c>
    </row>
    <row r="2852" spans="1:14" x14ac:dyDescent="0.25">
      <c r="A2852">
        <v>890903055</v>
      </c>
      <c r="B2852" t="s">
        <v>232</v>
      </c>
      <c r="D2852" t="s">
        <v>222</v>
      </c>
      <c r="E2852" t="s">
        <v>223</v>
      </c>
      <c r="F2852" t="s">
        <v>224</v>
      </c>
      <c r="G2852">
        <v>2016</v>
      </c>
      <c r="H2852" s="16">
        <v>42735</v>
      </c>
      <c r="I2852">
        <v>20170331</v>
      </c>
      <c r="J2852">
        <v>0</v>
      </c>
      <c r="K2852" t="s">
        <v>10</v>
      </c>
      <c r="L2852" s="21" t="str">
        <f>IFERROR(VLOOKUP(K2852,ORDEN_ERI!A:C,2,0),0)</f>
        <v>Costos financieros</v>
      </c>
      <c r="M2852" s="21">
        <f>IFERROR(VLOOKUP(K2852,ORDEN_ERI!A:C,3,0),0)</f>
        <v>14</v>
      </c>
      <c r="N2852" s="1">
        <v>1523031</v>
      </c>
    </row>
    <row r="2853" spans="1:14" x14ac:dyDescent="0.25">
      <c r="A2853">
        <v>890908097</v>
      </c>
      <c r="B2853" t="s">
        <v>377</v>
      </c>
      <c r="D2853" t="s">
        <v>291</v>
      </c>
      <c r="E2853" t="s">
        <v>223</v>
      </c>
      <c r="F2853" t="s">
        <v>224</v>
      </c>
      <c r="G2853">
        <v>2016</v>
      </c>
      <c r="H2853" s="16">
        <v>42735</v>
      </c>
      <c r="I2853">
        <v>20170511</v>
      </c>
      <c r="J2853">
        <v>0</v>
      </c>
      <c r="K2853" t="s">
        <v>10</v>
      </c>
      <c r="L2853" s="21" t="str">
        <f>IFERROR(VLOOKUP(K2853,ORDEN_ERI!A:C,2,0),0)</f>
        <v>Costos financieros</v>
      </c>
      <c r="M2853" s="21">
        <f>IFERROR(VLOOKUP(K2853,ORDEN_ERI!A:C,3,0),0)</f>
        <v>14</v>
      </c>
      <c r="N2853" s="1">
        <v>31745</v>
      </c>
    </row>
    <row r="2854" spans="1:14" x14ac:dyDescent="0.25">
      <c r="A2854">
        <v>890908901</v>
      </c>
      <c r="B2854" t="s">
        <v>372</v>
      </c>
      <c r="D2854" t="s">
        <v>222</v>
      </c>
      <c r="E2854" t="s">
        <v>223</v>
      </c>
      <c r="F2854" t="s">
        <v>339</v>
      </c>
      <c r="G2854">
        <v>2016</v>
      </c>
      <c r="H2854" s="16">
        <v>42735</v>
      </c>
      <c r="I2854">
        <v>20170329</v>
      </c>
      <c r="J2854">
        <v>0</v>
      </c>
      <c r="K2854" t="s">
        <v>10</v>
      </c>
      <c r="L2854" s="21" t="str">
        <f>IFERROR(VLOOKUP(K2854,ORDEN_ERI!A:C,2,0),0)</f>
        <v>Costos financieros</v>
      </c>
      <c r="M2854" s="21">
        <f>IFERROR(VLOOKUP(K2854,ORDEN_ERI!A:C,3,0),0)</f>
        <v>14</v>
      </c>
      <c r="N2854" s="1">
        <v>1467174</v>
      </c>
    </row>
    <row r="2855" spans="1:14" x14ac:dyDescent="0.25">
      <c r="A2855">
        <v>890911431</v>
      </c>
      <c r="B2855" t="s">
        <v>378</v>
      </c>
      <c r="D2855" t="s">
        <v>222</v>
      </c>
      <c r="E2855" t="s">
        <v>223</v>
      </c>
      <c r="F2855" t="s">
        <v>339</v>
      </c>
      <c r="G2855">
        <v>2016</v>
      </c>
      <c r="H2855" s="16">
        <v>42735</v>
      </c>
      <c r="I2855">
        <v>20170329</v>
      </c>
      <c r="J2855">
        <v>0</v>
      </c>
      <c r="K2855" t="s">
        <v>10</v>
      </c>
      <c r="L2855" s="21" t="str">
        <f>IFERROR(VLOOKUP(K2855,ORDEN_ERI!A:C,2,0),0)</f>
        <v>Costos financieros</v>
      </c>
      <c r="M2855" s="21">
        <f>IFERROR(VLOOKUP(K2855,ORDEN_ERI!A:C,3,0),0)</f>
        <v>14</v>
      </c>
      <c r="N2855" s="1">
        <v>10223653</v>
      </c>
    </row>
    <row r="2856" spans="1:14" x14ac:dyDescent="0.25">
      <c r="A2856">
        <v>890920656</v>
      </c>
      <c r="B2856" t="s">
        <v>302</v>
      </c>
      <c r="D2856" t="s">
        <v>291</v>
      </c>
      <c r="E2856" t="s">
        <v>223</v>
      </c>
      <c r="F2856" t="s">
        <v>224</v>
      </c>
      <c r="G2856">
        <v>2016</v>
      </c>
      <c r="H2856" s="16">
        <v>42735</v>
      </c>
      <c r="I2856">
        <v>20170503</v>
      </c>
      <c r="J2856">
        <v>0</v>
      </c>
      <c r="K2856" t="s">
        <v>10</v>
      </c>
      <c r="L2856" s="21" t="str">
        <f>IFERROR(VLOOKUP(K2856,ORDEN_ERI!A:C,2,0),0)</f>
        <v>Costos financieros</v>
      </c>
      <c r="M2856" s="21">
        <f>IFERROR(VLOOKUP(K2856,ORDEN_ERI!A:C,3,0),0)</f>
        <v>14</v>
      </c>
      <c r="N2856" s="1">
        <v>127978</v>
      </c>
    </row>
    <row r="2857" spans="1:14" x14ac:dyDescent="0.25">
      <c r="A2857">
        <v>890939355</v>
      </c>
      <c r="B2857" t="s">
        <v>35</v>
      </c>
      <c r="D2857" t="s">
        <v>222</v>
      </c>
      <c r="E2857" t="s">
        <v>223</v>
      </c>
      <c r="F2857" t="s">
        <v>335</v>
      </c>
      <c r="G2857">
        <v>2016</v>
      </c>
      <c r="H2857" s="16">
        <v>42735</v>
      </c>
      <c r="I2857">
        <v>20170403</v>
      </c>
      <c r="J2857">
        <v>0</v>
      </c>
      <c r="K2857" t="s">
        <v>10</v>
      </c>
      <c r="L2857" s="21" t="str">
        <f>IFERROR(VLOOKUP(K2857,ORDEN_ERI!A:C,2,0),0)</f>
        <v>Costos financieros</v>
      </c>
      <c r="M2857" s="21">
        <f>IFERROR(VLOOKUP(K2857,ORDEN_ERI!A:C,3,0),0)</f>
        <v>14</v>
      </c>
      <c r="N2857" s="1">
        <v>27289</v>
      </c>
    </row>
    <row r="2858" spans="1:14" x14ac:dyDescent="0.25">
      <c r="A2858">
        <v>900018975</v>
      </c>
      <c r="B2858" t="s">
        <v>376</v>
      </c>
      <c r="D2858" t="s">
        <v>230</v>
      </c>
      <c r="E2858" t="s">
        <v>299</v>
      </c>
      <c r="F2858" t="s">
        <v>333</v>
      </c>
      <c r="G2858">
        <v>2016</v>
      </c>
      <c r="H2858" s="16">
        <v>42735</v>
      </c>
      <c r="I2858">
        <v>20170405</v>
      </c>
      <c r="J2858">
        <v>0</v>
      </c>
      <c r="K2858" t="s">
        <v>10</v>
      </c>
      <c r="L2858" s="21" t="str">
        <f>IFERROR(VLOOKUP(K2858,ORDEN_ERI!A:C,2,0),0)</f>
        <v>Costos financieros</v>
      </c>
      <c r="M2858" s="21">
        <f>IFERROR(VLOOKUP(K2858,ORDEN_ERI!A:C,3,0),0)</f>
        <v>14</v>
      </c>
      <c r="N2858" s="1">
        <v>14486623</v>
      </c>
    </row>
    <row r="2859" spans="1:14" x14ac:dyDescent="0.25">
      <c r="A2859">
        <v>900035722</v>
      </c>
      <c r="B2859" t="s">
        <v>298</v>
      </c>
      <c r="D2859" t="s">
        <v>294</v>
      </c>
      <c r="E2859" t="s">
        <v>299</v>
      </c>
      <c r="F2859" t="s">
        <v>224</v>
      </c>
      <c r="G2859">
        <v>2016</v>
      </c>
      <c r="H2859" s="16">
        <v>42735</v>
      </c>
      <c r="I2859">
        <v>20170421</v>
      </c>
      <c r="J2859">
        <v>0</v>
      </c>
      <c r="K2859" t="s">
        <v>10</v>
      </c>
      <c r="L2859" s="21" t="str">
        <f>IFERROR(VLOOKUP(K2859,ORDEN_ERI!A:C,2,0),0)</f>
        <v>Costos financieros</v>
      </c>
      <c r="M2859" s="21">
        <f>IFERROR(VLOOKUP(K2859,ORDEN_ERI!A:C,3,0),0)</f>
        <v>14</v>
      </c>
      <c r="N2859" s="1">
        <v>2856302</v>
      </c>
    </row>
    <row r="2860" spans="1:14" x14ac:dyDescent="0.25">
      <c r="A2860">
        <v>900087151</v>
      </c>
      <c r="B2860" t="s">
        <v>383</v>
      </c>
      <c r="D2860" t="s">
        <v>222</v>
      </c>
      <c r="E2860" t="s">
        <v>351</v>
      </c>
      <c r="F2860" t="s">
        <v>384</v>
      </c>
      <c r="G2860">
        <v>2016</v>
      </c>
      <c r="H2860" s="16">
        <v>42735</v>
      </c>
      <c r="I2860">
        <v>20170509</v>
      </c>
      <c r="J2860">
        <v>0</v>
      </c>
      <c r="K2860" t="s">
        <v>10</v>
      </c>
      <c r="L2860" s="21" t="str">
        <f>IFERROR(VLOOKUP(K2860,ORDEN_ERI!A:C,2,0),0)</f>
        <v>Costos financieros</v>
      </c>
      <c r="M2860" s="21">
        <f>IFERROR(VLOOKUP(K2860,ORDEN_ERI!A:C,3,0),0)</f>
        <v>14</v>
      </c>
      <c r="N2860" s="1">
        <v>18439489</v>
      </c>
    </row>
    <row r="2861" spans="1:14" x14ac:dyDescent="0.25">
      <c r="A2861">
        <v>900139110</v>
      </c>
      <c r="B2861" t="s">
        <v>301</v>
      </c>
      <c r="D2861" t="s">
        <v>294</v>
      </c>
      <c r="E2861" t="s">
        <v>228</v>
      </c>
      <c r="F2861" t="s">
        <v>224</v>
      </c>
      <c r="G2861">
        <v>2016</v>
      </c>
      <c r="H2861" s="16">
        <v>42735</v>
      </c>
      <c r="I2861">
        <v>20170419</v>
      </c>
      <c r="J2861">
        <v>0</v>
      </c>
      <c r="K2861" t="s">
        <v>10</v>
      </c>
      <c r="L2861" s="21" t="str">
        <f>IFERROR(VLOOKUP(K2861,ORDEN_ERI!A:C,2,0),0)</f>
        <v>Costos financieros</v>
      </c>
      <c r="M2861" s="21">
        <f>IFERROR(VLOOKUP(K2861,ORDEN_ERI!A:C,3,0),0)</f>
        <v>14</v>
      </c>
      <c r="N2861" s="1">
        <v>28487</v>
      </c>
    </row>
    <row r="2862" spans="1:14" x14ac:dyDescent="0.25">
      <c r="A2862">
        <v>900190385</v>
      </c>
      <c r="B2862" t="s">
        <v>380</v>
      </c>
      <c r="D2862" t="s">
        <v>230</v>
      </c>
      <c r="E2862" t="s">
        <v>351</v>
      </c>
      <c r="F2862" t="s">
        <v>339</v>
      </c>
      <c r="G2862">
        <v>2016</v>
      </c>
      <c r="H2862" s="16">
        <v>42735</v>
      </c>
      <c r="I2862">
        <v>20170407</v>
      </c>
      <c r="J2862">
        <v>0</v>
      </c>
      <c r="K2862" t="s">
        <v>10</v>
      </c>
      <c r="L2862" s="21" t="str">
        <f>IFERROR(VLOOKUP(K2862,ORDEN_ERI!A:C,2,0),0)</f>
        <v>Costos financieros</v>
      </c>
      <c r="M2862" s="21">
        <f>IFERROR(VLOOKUP(K2862,ORDEN_ERI!A:C,3,0),0)</f>
        <v>14</v>
      </c>
      <c r="N2862" s="1">
        <v>167014652</v>
      </c>
    </row>
    <row r="2863" spans="1:14" x14ac:dyDescent="0.25">
      <c r="A2863">
        <v>900192242</v>
      </c>
      <c r="B2863" t="s">
        <v>381</v>
      </c>
      <c r="D2863" t="s">
        <v>222</v>
      </c>
      <c r="E2863" t="s">
        <v>228</v>
      </c>
      <c r="F2863" t="s">
        <v>333</v>
      </c>
      <c r="G2863" t="s">
        <v>402</v>
      </c>
      <c r="H2863" s="16">
        <v>42735</v>
      </c>
      <c r="I2863">
        <v>20170331</v>
      </c>
      <c r="J2863">
        <v>0</v>
      </c>
      <c r="K2863" t="s">
        <v>10</v>
      </c>
      <c r="L2863" s="21" t="str">
        <f>IFERROR(VLOOKUP(K2863,ORDEN_ERI!A:C,2,0),0)</f>
        <v>Costos financieros</v>
      </c>
      <c r="M2863" s="21">
        <f>IFERROR(VLOOKUP(K2863,ORDEN_ERI!A:C,3,0),0)</f>
        <v>14</v>
      </c>
      <c r="N2863" s="1">
        <v>8075211</v>
      </c>
    </row>
    <row r="2864" spans="1:14" x14ac:dyDescent="0.25">
      <c r="A2864">
        <v>900192726</v>
      </c>
      <c r="B2864" t="s">
        <v>382</v>
      </c>
      <c r="D2864" t="s">
        <v>294</v>
      </c>
      <c r="E2864" t="s">
        <v>299</v>
      </c>
      <c r="F2864" t="s">
        <v>333</v>
      </c>
      <c r="G2864">
        <v>2016</v>
      </c>
      <c r="H2864" s="16">
        <v>42735</v>
      </c>
      <c r="I2864">
        <v>20170425</v>
      </c>
      <c r="J2864">
        <v>0</v>
      </c>
      <c r="K2864" t="s">
        <v>10</v>
      </c>
      <c r="L2864" s="21" t="str">
        <f>IFERROR(VLOOKUP(K2864,ORDEN_ERI!A:C,2,0),0)</f>
        <v>Costos financieros</v>
      </c>
      <c r="M2864" s="21">
        <f>IFERROR(VLOOKUP(K2864,ORDEN_ERI!A:C,3,0),0)</f>
        <v>14</v>
      </c>
      <c r="N2864" s="1">
        <v>453472</v>
      </c>
    </row>
    <row r="2865" spans="1:14" x14ac:dyDescent="0.25">
      <c r="A2865">
        <v>900205547</v>
      </c>
      <c r="B2865" t="s">
        <v>233</v>
      </c>
      <c r="D2865" t="s">
        <v>230</v>
      </c>
      <c r="E2865" t="s">
        <v>228</v>
      </c>
      <c r="F2865" t="s">
        <v>224</v>
      </c>
      <c r="G2865">
        <v>2016</v>
      </c>
      <c r="H2865" s="16">
        <v>42735</v>
      </c>
      <c r="I2865">
        <v>20170330</v>
      </c>
      <c r="J2865">
        <v>0</v>
      </c>
      <c r="K2865" t="s">
        <v>10</v>
      </c>
      <c r="L2865" s="21" t="str">
        <f>IFERROR(VLOOKUP(K2865,ORDEN_ERI!A:C,2,0),0)</f>
        <v>Costos financieros</v>
      </c>
      <c r="M2865" s="21">
        <f>IFERROR(VLOOKUP(K2865,ORDEN_ERI!A:C,3,0),0)</f>
        <v>14</v>
      </c>
      <c r="N2865" s="1">
        <v>146526</v>
      </c>
    </row>
    <row r="2866" spans="1:14" x14ac:dyDescent="0.25">
      <c r="A2866">
        <v>900206480</v>
      </c>
      <c r="B2866" t="s">
        <v>306</v>
      </c>
      <c r="D2866" t="s">
        <v>291</v>
      </c>
      <c r="E2866" t="s">
        <v>228</v>
      </c>
      <c r="F2866" t="s">
        <v>224</v>
      </c>
      <c r="G2866">
        <v>2016</v>
      </c>
      <c r="H2866" s="16">
        <v>42735</v>
      </c>
      <c r="I2866">
        <v>20170509</v>
      </c>
      <c r="J2866">
        <v>0</v>
      </c>
      <c r="K2866" t="s">
        <v>10</v>
      </c>
      <c r="L2866" s="21" t="str">
        <f>IFERROR(VLOOKUP(K2866,ORDEN_ERI!A:C,2,0),0)</f>
        <v>Costos financieros</v>
      </c>
      <c r="M2866" s="21">
        <f>IFERROR(VLOOKUP(K2866,ORDEN_ERI!A:C,3,0),0)</f>
        <v>14</v>
      </c>
      <c r="N2866" s="1">
        <v>43767</v>
      </c>
    </row>
    <row r="2867" spans="1:14" x14ac:dyDescent="0.25">
      <c r="A2867">
        <v>900315057</v>
      </c>
      <c r="B2867" t="s">
        <v>385</v>
      </c>
      <c r="D2867" t="s">
        <v>294</v>
      </c>
      <c r="E2867" t="s">
        <v>223</v>
      </c>
      <c r="F2867" t="s">
        <v>358</v>
      </c>
      <c r="G2867">
        <v>2016</v>
      </c>
      <c r="H2867" s="16">
        <v>42735</v>
      </c>
      <c r="I2867">
        <v>20170504</v>
      </c>
      <c r="J2867">
        <v>0</v>
      </c>
      <c r="K2867" t="s">
        <v>10</v>
      </c>
      <c r="L2867" s="21" t="str">
        <f>IFERROR(VLOOKUP(K2867,ORDEN_ERI!A:C,2,0),0)</f>
        <v>Costos financieros</v>
      </c>
      <c r="M2867" s="21">
        <f>IFERROR(VLOOKUP(K2867,ORDEN_ERI!A:C,3,0),0)</f>
        <v>14</v>
      </c>
      <c r="N2867" s="1">
        <v>3226867</v>
      </c>
    </row>
    <row r="2868" spans="1:14" x14ac:dyDescent="0.25">
      <c r="A2868">
        <v>900378893</v>
      </c>
      <c r="B2868" t="s">
        <v>386</v>
      </c>
      <c r="D2868" t="s">
        <v>230</v>
      </c>
      <c r="E2868" t="s">
        <v>228</v>
      </c>
      <c r="F2868" t="s">
        <v>335</v>
      </c>
      <c r="G2868">
        <v>2016</v>
      </c>
      <c r="H2868" s="16">
        <v>42735</v>
      </c>
      <c r="I2868">
        <v>20170327</v>
      </c>
      <c r="J2868">
        <v>0</v>
      </c>
      <c r="K2868" t="s">
        <v>10</v>
      </c>
      <c r="L2868" s="21" t="str">
        <f>IFERROR(VLOOKUP(K2868,ORDEN_ERI!A:C,2,0),0)</f>
        <v>Costos financieros</v>
      </c>
      <c r="M2868" s="21">
        <f>IFERROR(VLOOKUP(K2868,ORDEN_ERI!A:C,3,0),0)</f>
        <v>14</v>
      </c>
      <c r="N2868" s="1">
        <v>103902</v>
      </c>
    </row>
    <row r="2869" spans="1:14" x14ac:dyDescent="0.25">
      <c r="A2869">
        <v>900390238</v>
      </c>
      <c r="B2869" t="s">
        <v>177</v>
      </c>
      <c r="D2869" t="s">
        <v>230</v>
      </c>
      <c r="E2869" t="s">
        <v>228</v>
      </c>
      <c r="F2869" t="s">
        <v>333</v>
      </c>
      <c r="G2869" t="s">
        <v>402</v>
      </c>
      <c r="H2869" s="16">
        <v>42735</v>
      </c>
      <c r="I2869">
        <v>20170330</v>
      </c>
      <c r="J2869">
        <v>0</v>
      </c>
      <c r="K2869" t="s">
        <v>10</v>
      </c>
      <c r="L2869" s="21" t="str">
        <f>IFERROR(VLOOKUP(K2869,ORDEN_ERI!A:C,2,0),0)</f>
        <v>Costos financieros</v>
      </c>
      <c r="M2869" s="21">
        <f>IFERROR(VLOOKUP(K2869,ORDEN_ERI!A:C,3,0),0)</f>
        <v>14</v>
      </c>
      <c r="N2869" s="1">
        <v>22391</v>
      </c>
    </row>
    <row r="2870" spans="1:14" x14ac:dyDescent="0.25">
      <c r="A2870">
        <v>900413588</v>
      </c>
      <c r="B2870" t="s">
        <v>37</v>
      </c>
      <c r="D2870" t="s">
        <v>294</v>
      </c>
      <c r="E2870" t="s">
        <v>343</v>
      </c>
      <c r="F2870" t="s">
        <v>224</v>
      </c>
      <c r="G2870">
        <v>2016</v>
      </c>
      <c r="H2870" s="16">
        <v>42735</v>
      </c>
      <c r="I2870">
        <v>20170511</v>
      </c>
      <c r="J2870">
        <v>0</v>
      </c>
      <c r="K2870" t="s">
        <v>10</v>
      </c>
      <c r="L2870" s="21" t="str">
        <f>IFERROR(VLOOKUP(K2870,ORDEN_ERI!A:C,2,0),0)</f>
        <v>Costos financieros</v>
      </c>
      <c r="M2870" s="21">
        <f>IFERROR(VLOOKUP(K2870,ORDEN_ERI!A:C,3,0),0)</f>
        <v>14</v>
      </c>
      <c r="N2870" s="1">
        <v>285103</v>
      </c>
    </row>
    <row r="2871" spans="1:14" x14ac:dyDescent="0.25">
      <c r="A2871">
        <v>900521357</v>
      </c>
      <c r="B2871" t="s">
        <v>175</v>
      </c>
      <c r="D2871" t="s">
        <v>291</v>
      </c>
      <c r="E2871" t="s">
        <v>388</v>
      </c>
      <c r="F2871" t="s">
        <v>339</v>
      </c>
      <c r="G2871">
        <v>2016</v>
      </c>
      <c r="H2871" s="16">
        <v>42735</v>
      </c>
      <c r="I2871">
        <v>20170503</v>
      </c>
      <c r="J2871">
        <v>0</v>
      </c>
      <c r="K2871" t="s">
        <v>10</v>
      </c>
      <c r="L2871" s="21" t="str">
        <f>IFERROR(VLOOKUP(K2871,ORDEN_ERI!A:C,2,0),0)</f>
        <v>Costos financieros</v>
      </c>
      <c r="M2871" s="21">
        <f>IFERROR(VLOOKUP(K2871,ORDEN_ERI!A:C,3,0),0)</f>
        <v>14</v>
      </c>
      <c r="N2871" s="1">
        <v>1791211</v>
      </c>
    </row>
    <row r="2872" spans="1:14" x14ac:dyDescent="0.25">
      <c r="A2872">
        <v>900535441</v>
      </c>
      <c r="B2872" t="s">
        <v>308</v>
      </c>
      <c r="D2872" t="s">
        <v>291</v>
      </c>
      <c r="E2872" t="s">
        <v>228</v>
      </c>
      <c r="F2872" t="s">
        <v>224</v>
      </c>
      <c r="G2872">
        <v>2016</v>
      </c>
      <c r="H2872" s="16">
        <v>42735</v>
      </c>
      <c r="I2872">
        <v>20170426</v>
      </c>
      <c r="J2872">
        <v>0</v>
      </c>
      <c r="K2872" t="s">
        <v>10</v>
      </c>
      <c r="L2872" s="21" t="str">
        <f>IFERROR(VLOOKUP(K2872,ORDEN_ERI!A:C,2,0),0)</f>
        <v>Costos financieros</v>
      </c>
      <c r="M2872" s="21">
        <f>IFERROR(VLOOKUP(K2872,ORDEN_ERI!A:C,3,0),0)</f>
        <v>14</v>
      </c>
      <c r="N2872" s="1">
        <v>690742</v>
      </c>
    </row>
    <row r="2873" spans="1:14" x14ac:dyDescent="0.25">
      <c r="A2873">
        <v>900668954</v>
      </c>
      <c r="B2873" t="s">
        <v>387</v>
      </c>
      <c r="D2873" t="s">
        <v>294</v>
      </c>
      <c r="E2873" t="s">
        <v>228</v>
      </c>
      <c r="F2873" t="s">
        <v>224</v>
      </c>
      <c r="G2873">
        <v>2016</v>
      </c>
      <c r="H2873" s="16">
        <v>42735</v>
      </c>
      <c r="I2873">
        <v>20170428</v>
      </c>
      <c r="J2873">
        <v>0</v>
      </c>
      <c r="K2873" t="s">
        <v>10</v>
      </c>
      <c r="L2873" s="21" t="str">
        <f>IFERROR(VLOOKUP(K2873,ORDEN_ERI!A:C,2,0),0)</f>
        <v>Costos financieros</v>
      </c>
      <c r="M2873" s="21">
        <f>IFERROR(VLOOKUP(K2873,ORDEN_ERI!A:C,3,0),0)</f>
        <v>14</v>
      </c>
      <c r="N2873" s="1">
        <v>145833</v>
      </c>
    </row>
    <row r="2874" spans="1:14" x14ac:dyDescent="0.25">
      <c r="A2874">
        <v>900749166</v>
      </c>
      <c r="B2874" t="s">
        <v>182</v>
      </c>
      <c r="D2874" t="s">
        <v>230</v>
      </c>
      <c r="E2874" t="s">
        <v>228</v>
      </c>
      <c r="F2874" t="s">
        <v>333</v>
      </c>
      <c r="G2874">
        <v>2016</v>
      </c>
      <c r="H2874" s="16">
        <v>42735</v>
      </c>
      <c r="I2874">
        <v>20170404</v>
      </c>
      <c r="J2874">
        <v>0</v>
      </c>
      <c r="K2874" t="s">
        <v>10</v>
      </c>
      <c r="L2874" s="21" t="str">
        <f>IFERROR(VLOOKUP(K2874,ORDEN_ERI!A:C,2,0),0)</f>
        <v>Costos financieros</v>
      </c>
      <c r="M2874" s="21">
        <f>IFERROR(VLOOKUP(K2874,ORDEN_ERI!A:C,3,0),0)</f>
        <v>14</v>
      </c>
      <c r="N2874" s="1">
        <v>5120653</v>
      </c>
    </row>
    <row r="2875" spans="1:14" x14ac:dyDescent="0.25">
      <c r="A2875">
        <v>900797732</v>
      </c>
      <c r="B2875" t="s">
        <v>181</v>
      </c>
      <c r="D2875" t="s">
        <v>230</v>
      </c>
      <c r="E2875" t="s">
        <v>228</v>
      </c>
      <c r="F2875" t="s">
        <v>360</v>
      </c>
      <c r="G2875">
        <v>2016</v>
      </c>
      <c r="H2875" s="16">
        <v>42735</v>
      </c>
      <c r="I2875">
        <v>20170330</v>
      </c>
      <c r="J2875">
        <v>0</v>
      </c>
      <c r="K2875" t="s">
        <v>10</v>
      </c>
      <c r="L2875" s="21" t="str">
        <f>IFERROR(VLOOKUP(K2875,ORDEN_ERI!A:C,2,0),0)</f>
        <v>Costos financieros</v>
      </c>
      <c r="M2875" s="21">
        <f>IFERROR(VLOOKUP(K2875,ORDEN_ERI!A:C,3,0),0)</f>
        <v>14</v>
      </c>
      <c r="N2875" s="1">
        <v>8731966</v>
      </c>
    </row>
    <row r="2876" spans="1:14" x14ac:dyDescent="0.25">
      <c r="A2876">
        <v>900818642</v>
      </c>
      <c r="B2876" t="s">
        <v>169</v>
      </c>
      <c r="D2876" t="s">
        <v>230</v>
      </c>
      <c r="E2876" t="s">
        <v>228</v>
      </c>
      <c r="F2876" t="s">
        <v>333</v>
      </c>
      <c r="G2876">
        <v>2016</v>
      </c>
      <c r="H2876" s="16">
        <v>42735</v>
      </c>
      <c r="I2876">
        <v>20170410</v>
      </c>
      <c r="J2876">
        <v>0</v>
      </c>
      <c r="K2876" t="s">
        <v>10</v>
      </c>
      <c r="L2876" s="21" t="str">
        <f>IFERROR(VLOOKUP(K2876,ORDEN_ERI!A:C,2,0),0)</f>
        <v>Costos financieros</v>
      </c>
      <c r="M2876" s="21">
        <f>IFERROR(VLOOKUP(K2876,ORDEN_ERI!A:C,3,0),0)</f>
        <v>14</v>
      </c>
      <c r="N2876" s="1">
        <v>15740</v>
      </c>
    </row>
    <row r="2877" spans="1:14" x14ac:dyDescent="0.25">
      <c r="A2877">
        <v>800014246</v>
      </c>
      <c r="B2877" t="s">
        <v>332</v>
      </c>
      <c r="D2877" t="s">
        <v>291</v>
      </c>
      <c r="E2877" t="s">
        <v>223</v>
      </c>
      <c r="F2877" t="s">
        <v>333</v>
      </c>
      <c r="G2877">
        <v>2016</v>
      </c>
      <c r="H2877" s="16">
        <v>42735</v>
      </c>
      <c r="I2877">
        <v>20170518</v>
      </c>
      <c r="J2877">
        <v>0</v>
      </c>
      <c r="K2877" t="s">
        <v>11</v>
      </c>
      <c r="L2877" s="21" t="str">
        <f>IFERROR(VLOOKUP(K2877,ORDEN_ERI!A:C,2,0),0)</f>
        <v>Ganancia (pérdida), antes de impuestos</v>
      </c>
      <c r="M2877" s="21">
        <f>IFERROR(VLOOKUP(K2877,ORDEN_ERI!A:C,3,0),0)</f>
        <v>23</v>
      </c>
      <c r="N2877" s="1">
        <v>-2866207</v>
      </c>
    </row>
    <row r="2878" spans="1:14" x14ac:dyDescent="0.25">
      <c r="A2878">
        <v>800028455</v>
      </c>
      <c r="B2878" t="s">
        <v>0</v>
      </c>
      <c r="D2878" t="s">
        <v>291</v>
      </c>
      <c r="E2878" t="s">
        <v>228</v>
      </c>
      <c r="F2878" t="s">
        <v>224</v>
      </c>
      <c r="G2878">
        <v>2016</v>
      </c>
      <c r="H2878" s="16">
        <v>42735</v>
      </c>
      <c r="I2878">
        <v>20170503</v>
      </c>
      <c r="J2878">
        <v>0</v>
      </c>
      <c r="K2878" t="s">
        <v>11</v>
      </c>
      <c r="L2878" s="21" t="str">
        <f>IFERROR(VLOOKUP(K2878,ORDEN_ERI!A:C,2,0),0)</f>
        <v>Ganancia (pérdida), antes de impuestos</v>
      </c>
      <c r="M2878" s="21">
        <f>IFERROR(VLOOKUP(K2878,ORDEN_ERI!A:C,3,0),0)</f>
        <v>23</v>
      </c>
      <c r="N2878" s="1">
        <v>179589</v>
      </c>
    </row>
    <row r="2879" spans="1:14" x14ac:dyDescent="0.25">
      <c r="A2879">
        <v>800093117</v>
      </c>
      <c r="B2879" t="s">
        <v>334</v>
      </c>
      <c r="D2879" t="s">
        <v>222</v>
      </c>
      <c r="E2879" t="s">
        <v>223</v>
      </c>
      <c r="F2879" t="s">
        <v>335</v>
      </c>
      <c r="G2879">
        <v>2016</v>
      </c>
      <c r="H2879" s="16">
        <v>42735</v>
      </c>
      <c r="I2879">
        <v>20170328</v>
      </c>
      <c r="J2879">
        <v>0</v>
      </c>
      <c r="K2879" t="s">
        <v>11</v>
      </c>
      <c r="L2879" s="21" t="str">
        <f>IFERROR(VLOOKUP(K2879,ORDEN_ERI!A:C,2,0),0)</f>
        <v>Ganancia (pérdida), antes de impuestos</v>
      </c>
      <c r="M2879" s="21">
        <f>IFERROR(VLOOKUP(K2879,ORDEN_ERI!A:C,3,0),0)</f>
        <v>23</v>
      </c>
      <c r="N2879" s="1">
        <v>53122110</v>
      </c>
    </row>
    <row r="2880" spans="1:14" x14ac:dyDescent="0.25">
      <c r="A2880">
        <v>800094968</v>
      </c>
      <c r="B2880" t="s">
        <v>336</v>
      </c>
      <c r="D2880" t="s">
        <v>222</v>
      </c>
      <c r="E2880" t="s">
        <v>337</v>
      </c>
      <c r="F2880" t="s">
        <v>335</v>
      </c>
      <c r="G2880">
        <v>2016</v>
      </c>
      <c r="H2880" s="16">
        <v>42735</v>
      </c>
      <c r="I2880">
        <v>20170403</v>
      </c>
      <c r="J2880">
        <v>0</v>
      </c>
      <c r="K2880" t="s">
        <v>11</v>
      </c>
      <c r="L2880" s="21" t="str">
        <f>IFERROR(VLOOKUP(K2880,ORDEN_ERI!A:C,2,0),0)</f>
        <v>Ganancia (pérdida), antes de impuestos</v>
      </c>
      <c r="M2880" s="21">
        <f>IFERROR(VLOOKUP(K2880,ORDEN_ERI!A:C,3,0),0)</f>
        <v>23</v>
      </c>
      <c r="N2880" s="1">
        <v>48597614</v>
      </c>
    </row>
    <row r="2881" spans="1:14" x14ac:dyDescent="0.25">
      <c r="A2881">
        <v>800095951</v>
      </c>
      <c r="B2881" t="s">
        <v>338</v>
      </c>
      <c r="D2881" t="s">
        <v>291</v>
      </c>
      <c r="E2881" t="s">
        <v>228</v>
      </c>
      <c r="F2881" t="s">
        <v>339</v>
      </c>
      <c r="G2881">
        <v>2016</v>
      </c>
      <c r="H2881" s="16">
        <v>42735</v>
      </c>
      <c r="I2881">
        <v>20170505</v>
      </c>
      <c r="J2881">
        <v>0</v>
      </c>
      <c r="K2881" t="s">
        <v>11</v>
      </c>
      <c r="L2881" s="21" t="str">
        <f>IFERROR(VLOOKUP(K2881,ORDEN_ERI!A:C,2,0),0)</f>
        <v>Ganancia (pérdida), antes de impuestos</v>
      </c>
      <c r="M2881" s="21">
        <f>IFERROR(VLOOKUP(K2881,ORDEN_ERI!A:C,3,0),0)</f>
        <v>23</v>
      </c>
      <c r="N2881" s="1">
        <v>2560891</v>
      </c>
    </row>
    <row r="2882" spans="1:14" x14ac:dyDescent="0.25">
      <c r="A2882">
        <v>800140959</v>
      </c>
      <c r="B2882" t="s">
        <v>340</v>
      </c>
      <c r="D2882" t="s">
        <v>291</v>
      </c>
      <c r="E2882" t="s">
        <v>228</v>
      </c>
      <c r="F2882" t="s">
        <v>339</v>
      </c>
      <c r="G2882">
        <v>2016</v>
      </c>
      <c r="H2882" s="16">
        <v>42735</v>
      </c>
      <c r="I2882">
        <v>20170503</v>
      </c>
      <c r="J2882">
        <v>0</v>
      </c>
      <c r="K2882" t="s">
        <v>11</v>
      </c>
      <c r="L2882" s="21" t="str">
        <f>IFERROR(VLOOKUP(K2882,ORDEN_ERI!A:C,2,0),0)</f>
        <v>Ganancia (pérdida), antes de impuestos</v>
      </c>
      <c r="M2882" s="21">
        <f>IFERROR(VLOOKUP(K2882,ORDEN_ERI!A:C,3,0),0)</f>
        <v>23</v>
      </c>
      <c r="N2882" s="1">
        <v>3254879</v>
      </c>
    </row>
    <row r="2883" spans="1:14" x14ac:dyDescent="0.25">
      <c r="A2883">
        <v>800173155</v>
      </c>
      <c r="B2883" t="s">
        <v>341</v>
      </c>
      <c r="D2883" t="s">
        <v>222</v>
      </c>
      <c r="E2883" t="s">
        <v>228</v>
      </c>
      <c r="F2883" t="s">
        <v>335</v>
      </c>
      <c r="G2883">
        <v>2016</v>
      </c>
      <c r="H2883" s="16">
        <v>42735</v>
      </c>
      <c r="I2883">
        <v>20170403</v>
      </c>
      <c r="J2883">
        <v>0</v>
      </c>
      <c r="K2883" t="s">
        <v>11</v>
      </c>
      <c r="L2883" s="21" t="str">
        <f>IFERROR(VLOOKUP(K2883,ORDEN_ERI!A:C,2,0),0)</f>
        <v>Ganancia (pérdida), antes de impuestos</v>
      </c>
      <c r="M2883" s="21">
        <f>IFERROR(VLOOKUP(K2883,ORDEN_ERI!A:C,3,0),0)</f>
        <v>23</v>
      </c>
      <c r="N2883" s="1">
        <v>36651605</v>
      </c>
    </row>
    <row r="2884" spans="1:14" x14ac:dyDescent="0.25">
      <c r="A2884">
        <v>800182330</v>
      </c>
      <c r="B2884" t="s">
        <v>342</v>
      </c>
      <c r="D2884" t="s">
        <v>291</v>
      </c>
      <c r="E2884" t="s">
        <v>343</v>
      </c>
      <c r="F2884" t="s">
        <v>333</v>
      </c>
      <c r="G2884">
        <v>2016</v>
      </c>
      <c r="H2884" s="16">
        <v>42735</v>
      </c>
      <c r="I2884">
        <v>20170424</v>
      </c>
      <c r="J2884">
        <v>0</v>
      </c>
      <c r="K2884" t="s">
        <v>11</v>
      </c>
      <c r="L2884" s="21" t="str">
        <f>IFERROR(VLOOKUP(K2884,ORDEN_ERI!A:C,2,0),0)</f>
        <v>Ganancia (pérdida), antes de impuestos</v>
      </c>
      <c r="M2884" s="21">
        <f>IFERROR(VLOOKUP(K2884,ORDEN_ERI!A:C,3,0),0)</f>
        <v>23</v>
      </c>
      <c r="N2884" s="1">
        <v>12172644</v>
      </c>
    </row>
    <row r="2885" spans="1:14" x14ac:dyDescent="0.25">
      <c r="A2885">
        <v>800185295</v>
      </c>
      <c r="B2885" t="s">
        <v>344</v>
      </c>
      <c r="D2885" t="s">
        <v>222</v>
      </c>
      <c r="E2885" t="s">
        <v>228</v>
      </c>
      <c r="F2885" t="s">
        <v>335</v>
      </c>
      <c r="G2885">
        <v>2016</v>
      </c>
      <c r="H2885" s="16">
        <v>42735</v>
      </c>
      <c r="I2885">
        <v>20170407</v>
      </c>
      <c r="J2885">
        <v>0</v>
      </c>
      <c r="K2885" t="s">
        <v>11</v>
      </c>
      <c r="L2885" s="21" t="str">
        <f>IFERROR(VLOOKUP(K2885,ORDEN_ERI!A:C,2,0),0)</f>
        <v>Ganancia (pérdida), antes de impuestos</v>
      </c>
      <c r="M2885" s="21">
        <f>IFERROR(VLOOKUP(K2885,ORDEN_ERI!A:C,3,0),0)</f>
        <v>23</v>
      </c>
      <c r="N2885" s="1">
        <v>64620798</v>
      </c>
    </row>
    <row r="2886" spans="1:14" x14ac:dyDescent="0.25">
      <c r="A2886">
        <v>800200598</v>
      </c>
      <c r="B2886" t="s">
        <v>345</v>
      </c>
      <c r="D2886" t="s">
        <v>230</v>
      </c>
      <c r="E2886" t="s">
        <v>228</v>
      </c>
      <c r="F2886" t="s">
        <v>335</v>
      </c>
      <c r="G2886">
        <v>2016</v>
      </c>
      <c r="H2886" s="16">
        <v>42735</v>
      </c>
      <c r="I2886">
        <v>20170509</v>
      </c>
      <c r="J2886">
        <v>0</v>
      </c>
      <c r="K2886" t="s">
        <v>11</v>
      </c>
      <c r="L2886" s="21" t="str">
        <f>IFERROR(VLOOKUP(K2886,ORDEN_ERI!A:C,2,0),0)</f>
        <v>Ganancia (pérdida), antes de impuestos</v>
      </c>
      <c r="M2886" s="21">
        <f>IFERROR(VLOOKUP(K2886,ORDEN_ERI!A:C,3,0),0)</f>
        <v>23</v>
      </c>
      <c r="N2886" s="1">
        <v>14222728</v>
      </c>
    </row>
    <row r="2887" spans="1:14" x14ac:dyDescent="0.25">
      <c r="A2887">
        <v>800208146</v>
      </c>
      <c r="B2887" t="s">
        <v>346</v>
      </c>
      <c r="D2887" t="s">
        <v>294</v>
      </c>
      <c r="E2887" t="s">
        <v>228</v>
      </c>
      <c r="F2887" t="s">
        <v>347</v>
      </c>
      <c r="G2887">
        <v>2016</v>
      </c>
      <c r="H2887" s="16">
        <v>42735</v>
      </c>
      <c r="I2887">
        <v>20170428</v>
      </c>
      <c r="J2887">
        <v>0</v>
      </c>
      <c r="K2887" t="s">
        <v>11</v>
      </c>
      <c r="L2887" s="21" t="str">
        <f>IFERROR(VLOOKUP(K2887,ORDEN_ERI!A:C,2,0),0)</f>
        <v>Ganancia (pérdida), antes de impuestos</v>
      </c>
      <c r="M2887" s="21">
        <f>IFERROR(VLOOKUP(K2887,ORDEN_ERI!A:C,3,0),0)</f>
        <v>23</v>
      </c>
      <c r="N2887" s="1">
        <v>25102890</v>
      </c>
    </row>
    <row r="2888" spans="1:14" x14ac:dyDescent="0.25">
      <c r="A2888">
        <v>800233881</v>
      </c>
      <c r="B2888" t="s">
        <v>161</v>
      </c>
      <c r="D2888" t="s">
        <v>222</v>
      </c>
      <c r="E2888" t="s">
        <v>223</v>
      </c>
      <c r="F2888" t="s">
        <v>333</v>
      </c>
      <c r="G2888">
        <v>2016</v>
      </c>
      <c r="H2888" s="16">
        <v>42735</v>
      </c>
      <c r="I2888">
        <v>20170406</v>
      </c>
      <c r="J2888">
        <v>0</v>
      </c>
      <c r="K2888" t="s">
        <v>11</v>
      </c>
      <c r="L2888" s="21" t="str">
        <f>IFERROR(VLOOKUP(K2888,ORDEN_ERI!A:C,2,0),0)</f>
        <v>Ganancia (pérdida), antes de impuestos</v>
      </c>
      <c r="M2888" s="21">
        <f>IFERROR(VLOOKUP(K2888,ORDEN_ERI!A:C,3,0),0)</f>
        <v>23</v>
      </c>
      <c r="N2888" s="1">
        <v>20911061</v>
      </c>
    </row>
    <row r="2889" spans="1:14" x14ac:dyDescent="0.25">
      <c r="A2889">
        <v>800240724</v>
      </c>
      <c r="B2889" t="s">
        <v>348</v>
      </c>
      <c r="D2889" t="s">
        <v>230</v>
      </c>
      <c r="E2889" t="s">
        <v>228</v>
      </c>
      <c r="F2889" t="s">
        <v>335</v>
      </c>
      <c r="G2889">
        <v>2016</v>
      </c>
      <c r="H2889" s="16">
        <v>42735</v>
      </c>
      <c r="I2889">
        <v>20170330</v>
      </c>
      <c r="J2889">
        <v>0</v>
      </c>
      <c r="K2889" t="s">
        <v>11</v>
      </c>
      <c r="L2889" s="21" t="str">
        <f>IFERROR(VLOOKUP(K2889,ORDEN_ERI!A:C,2,0),0)</f>
        <v>Ganancia (pérdida), antes de impuestos</v>
      </c>
      <c r="M2889" s="21">
        <f>IFERROR(VLOOKUP(K2889,ORDEN_ERI!A:C,3,0),0)</f>
        <v>23</v>
      </c>
      <c r="N2889" s="1">
        <v>13456918</v>
      </c>
    </row>
    <row r="2890" spans="1:14" x14ac:dyDescent="0.25">
      <c r="A2890">
        <v>811032292</v>
      </c>
      <c r="B2890" t="s">
        <v>349</v>
      </c>
      <c r="D2890" t="s">
        <v>222</v>
      </c>
      <c r="E2890" t="s">
        <v>223</v>
      </c>
      <c r="F2890" t="s">
        <v>335</v>
      </c>
      <c r="G2890">
        <v>2016</v>
      </c>
      <c r="H2890" s="16">
        <v>42735</v>
      </c>
      <c r="I2890">
        <v>20170404</v>
      </c>
      <c r="J2890">
        <v>0</v>
      </c>
      <c r="K2890" t="s">
        <v>11</v>
      </c>
      <c r="L2890" s="21" t="str">
        <f>IFERROR(VLOOKUP(K2890,ORDEN_ERI!A:C,2,0),0)</f>
        <v>Ganancia (pérdida), antes de impuestos</v>
      </c>
      <c r="M2890" s="21">
        <f>IFERROR(VLOOKUP(K2890,ORDEN_ERI!A:C,3,0),0)</f>
        <v>23</v>
      </c>
      <c r="N2890" s="1">
        <v>31072503</v>
      </c>
    </row>
    <row r="2891" spans="1:14" x14ac:dyDescent="0.25">
      <c r="A2891">
        <v>830023542</v>
      </c>
      <c r="B2891" t="s">
        <v>146</v>
      </c>
      <c r="D2891" t="s">
        <v>230</v>
      </c>
      <c r="E2891" t="s">
        <v>223</v>
      </c>
      <c r="F2891" t="s">
        <v>339</v>
      </c>
      <c r="G2891">
        <v>2016</v>
      </c>
      <c r="H2891" s="16">
        <v>42735</v>
      </c>
      <c r="I2891">
        <v>20170328</v>
      </c>
      <c r="J2891">
        <v>0</v>
      </c>
      <c r="K2891" t="s">
        <v>11</v>
      </c>
      <c r="L2891" s="21" t="str">
        <f>IFERROR(VLOOKUP(K2891,ORDEN_ERI!A:C,2,0),0)</f>
        <v>Ganancia (pérdida), antes de impuestos</v>
      </c>
      <c r="M2891" s="21">
        <f>IFERROR(VLOOKUP(K2891,ORDEN_ERI!A:C,3,0),0)</f>
        <v>23</v>
      </c>
      <c r="N2891" s="1">
        <v>28767470</v>
      </c>
    </row>
    <row r="2892" spans="1:14" x14ac:dyDescent="0.25">
      <c r="A2892">
        <v>830058272</v>
      </c>
      <c r="B2892" t="s">
        <v>352</v>
      </c>
      <c r="D2892" t="s">
        <v>222</v>
      </c>
      <c r="E2892" t="s">
        <v>228</v>
      </c>
      <c r="F2892" t="s">
        <v>353</v>
      </c>
      <c r="G2892">
        <v>2016</v>
      </c>
      <c r="H2892" s="16">
        <v>42735</v>
      </c>
      <c r="I2892">
        <v>20170405</v>
      </c>
      <c r="J2892">
        <v>0</v>
      </c>
      <c r="K2892" t="s">
        <v>11</v>
      </c>
      <c r="L2892" s="21" t="str">
        <f>IFERROR(VLOOKUP(K2892,ORDEN_ERI!A:C,2,0),0)</f>
        <v>Ganancia (pérdida), antes de impuestos</v>
      </c>
      <c r="M2892" s="21">
        <f>IFERROR(VLOOKUP(K2892,ORDEN_ERI!A:C,3,0),0)</f>
        <v>23</v>
      </c>
      <c r="N2892" s="1">
        <v>-1908461</v>
      </c>
    </row>
    <row r="2893" spans="1:14" x14ac:dyDescent="0.25">
      <c r="A2893">
        <v>830094920</v>
      </c>
      <c r="B2893" t="s">
        <v>350</v>
      </c>
      <c r="D2893" t="s">
        <v>222</v>
      </c>
      <c r="E2893" t="s">
        <v>351</v>
      </c>
      <c r="F2893" t="s">
        <v>339</v>
      </c>
      <c r="G2893">
        <v>2016</v>
      </c>
      <c r="H2893" s="16">
        <v>42735</v>
      </c>
      <c r="I2893">
        <v>20171004</v>
      </c>
      <c r="J2893">
        <v>0</v>
      </c>
      <c r="K2893" t="s">
        <v>11</v>
      </c>
      <c r="L2893" s="21" t="str">
        <f>IFERROR(VLOOKUP(K2893,ORDEN_ERI!A:C,2,0),0)</f>
        <v>Ganancia (pérdida), antes de impuestos</v>
      </c>
      <c r="M2893" s="21">
        <f>IFERROR(VLOOKUP(K2893,ORDEN_ERI!A:C,3,0),0)</f>
        <v>23</v>
      </c>
      <c r="N2893" s="1">
        <v>112964203</v>
      </c>
    </row>
    <row r="2894" spans="1:14" x14ac:dyDescent="0.25">
      <c r="A2894">
        <v>830097620</v>
      </c>
      <c r="B2894" t="s">
        <v>290</v>
      </c>
      <c r="D2894" t="s">
        <v>291</v>
      </c>
      <c r="E2894" t="s">
        <v>228</v>
      </c>
      <c r="F2894" t="s">
        <v>224</v>
      </c>
      <c r="G2894">
        <v>2016</v>
      </c>
      <c r="H2894" s="16">
        <v>42735</v>
      </c>
      <c r="I2894">
        <v>20170420</v>
      </c>
      <c r="J2894">
        <v>0</v>
      </c>
      <c r="K2894" t="s">
        <v>11</v>
      </c>
      <c r="L2894" s="21" t="str">
        <f>IFERROR(VLOOKUP(K2894,ORDEN_ERI!A:C,2,0),0)</f>
        <v>Ganancia (pérdida), antes de impuestos</v>
      </c>
      <c r="M2894" s="21">
        <f>IFERROR(VLOOKUP(K2894,ORDEN_ERI!A:C,3,0),0)</f>
        <v>23</v>
      </c>
      <c r="N2894" s="1">
        <v>1191384</v>
      </c>
    </row>
    <row r="2895" spans="1:14" x14ac:dyDescent="0.25">
      <c r="A2895">
        <v>830116629</v>
      </c>
      <c r="B2895" t="s">
        <v>354</v>
      </c>
      <c r="D2895" t="s">
        <v>291</v>
      </c>
      <c r="E2895" t="s">
        <v>228</v>
      </c>
      <c r="F2895" t="s">
        <v>355</v>
      </c>
      <c r="G2895">
        <v>2016</v>
      </c>
      <c r="H2895" s="16">
        <v>42735</v>
      </c>
      <c r="I2895">
        <v>20170424</v>
      </c>
      <c r="J2895">
        <v>0</v>
      </c>
      <c r="K2895" t="s">
        <v>11</v>
      </c>
      <c r="L2895" s="21" t="str">
        <f>IFERROR(VLOOKUP(K2895,ORDEN_ERI!A:C,2,0),0)</f>
        <v>Ganancia (pérdida), antes de impuestos</v>
      </c>
      <c r="M2895" s="21">
        <f>IFERROR(VLOOKUP(K2895,ORDEN_ERI!A:C,3,0),0)</f>
        <v>23</v>
      </c>
      <c r="N2895" s="1">
        <v>321117</v>
      </c>
    </row>
    <row r="2896" spans="1:14" x14ac:dyDescent="0.25">
      <c r="A2896">
        <v>830124992</v>
      </c>
      <c r="B2896" t="s">
        <v>357</v>
      </c>
      <c r="D2896" t="s">
        <v>222</v>
      </c>
      <c r="E2896" t="s">
        <v>228</v>
      </c>
      <c r="F2896" t="s">
        <v>358</v>
      </c>
      <c r="G2896">
        <v>2016</v>
      </c>
      <c r="H2896" s="16">
        <v>42735</v>
      </c>
      <c r="I2896">
        <v>20170406</v>
      </c>
      <c r="J2896">
        <v>0</v>
      </c>
      <c r="K2896" t="s">
        <v>11</v>
      </c>
      <c r="L2896" s="21" t="str">
        <f>IFERROR(VLOOKUP(K2896,ORDEN_ERI!A:C,2,0),0)</f>
        <v>Ganancia (pérdida), antes de impuestos</v>
      </c>
      <c r="M2896" s="21">
        <f>IFERROR(VLOOKUP(K2896,ORDEN_ERI!A:C,3,0),0)</f>
        <v>23</v>
      </c>
      <c r="N2896" s="1">
        <v>284832</v>
      </c>
    </row>
    <row r="2897" spans="1:14" x14ac:dyDescent="0.25">
      <c r="A2897">
        <v>860000656</v>
      </c>
      <c r="B2897" t="s">
        <v>221</v>
      </c>
      <c r="D2897" t="s">
        <v>222</v>
      </c>
      <c r="E2897" t="s">
        <v>223</v>
      </c>
      <c r="F2897" t="s">
        <v>224</v>
      </c>
      <c r="G2897">
        <v>2016</v>
      </c>
      <c r="H2897" s="16">
        <v>42735</v>
      </c>
      <c r="I2897">
        <v>20170401</v>
      </c>
      <c r="J2897">
        <v>0</v>
      </c>
      <c r="K2897" t="s">
        <v>11</v>
      </c>
      <c r="L2897" s="21" t="str">
        <f>IFERROR(VLOOKUP(K2897,ORDEN_ERI!A:C,2,0),0)</f>
        <v>Ganancia (pérdida), antes de impuestos</v>
      </c>
      <c r="M2897" s="21">
        <f>IFERROR(VLOOKUP(K2897,ORDEN_ERI!A:C,3,0),0)</f>
        <v>23</v>
      </c>
      <c r="N2897" s="1">
        <v>11212511</v>
      </c>
    </row>
    <row r="2898" spans="1:14" x14ac:dyDescent="0.25">
      <c r="A2898">
        <v>860001986</v>
      </c>
      <c r="B2898" t="s">
        <v>293</v>
      </c>
      <c r="D2898" t="s">
        <v>294</v>
      </c>
      <c r="E2898" t="s">
        <v>228</v>
      </c>
      <c r="F2898" t="s">
        <v>224</v>
      </c>
      <c r="G2898">
        <v>2016</v>
      </c>
      <c r="H2898" s="16">
        <v>42735</v>
      </c>
      <c r="I2898">
        <v>20170510</v>
      </c>
      <c r="J2898">
        <v>0</v>
      </c>
      <c r="K2898" t="s">
        <v>11</v>
      </c>
      <c r="L2898" s="21" t="str">
        <f>IFERROR(VLOOKUP(K2898,ORDEN_ERI!A:C,2,0),0)</f>
        <v>Ganancia (pérdida), antes de impuestos</v>
      </c>
      <c r="M2898" s="21">
        <f>IFERROR(VLOOKUP(K2898,ORDEN_ERI!A:C,3,0),0)</f>
        <v>23</v>
      </c>
      <c r="N2898" s="1">
        <v>6107269</v>
      </c>
    </row>
    <row r="2899" spans="1:14" x14ac:dyDescent="0.25">
      <c r="A2899">
        <v>860002837</v>
      </c>
      <c r="B2899" t="s">
        <v>227</v>
      </c>
      <c r="D2899" t="s">
        <v>222</v>
      </c>
      <c r="E2899" t="s">
        <v>228</v>
      </c>
      <c r="F2899" t="s">
        <v>224</v>
      </c>
      <c r="G2899">
        <v>2016</v>
      </c>
      <c r="H2899" s="16">
        <v>42735</v>
      </c>
      <c r="I2899">
        <v>20170330</v>
      </c>
      <c r="J2899">
        <v>0</v>
      </c>
      <c r="K2899" t="s">
        <v>11</v>
      </c>
      <c r="L2899" s="21" t="str">
        <f>IFERROR(VLOOKUP(K2899,ORDEN_ERI!A:C,2,0),0)</f>
        <v>Ganancia (pérdida), antes de impuestos</v>
      </c>
      <c r="M2899" s="21">
        <f>IFERROR(VLOOKUP(K2899,ORDEN_ERI!A:C,3,0),0)</f>
        <v>23</v>
      </c>
      <c r="N2899" s="1">
        <v>-5003574</v>
      </c>
    </row>
    <row r="2900" spans="1:14" x14ac:dyDescent="0.25">
      <c r="A2900">
        <v>860009250</v>
      </c>
      <c r="B2900" t="s">
        <v>362</v>
      </c>
      <c r="D2900" t="s">
        <v>294</v>
      </c>
      <c r="E2900" t="s">
        <v>228</v>
      </c>
      <c r="F2900" t="s">
        <v>224</v>
      </c>
      <c r="G2900">
        <v>2016</v>
      </c>
      <c r="H2900" s="16">
        <v>42735</v>
      </c>
      <c r="I2900">
        <v>20170502</v>
      </c>
      <c r="J2900">
        <v>0</v>
      </c>
      <c r="K2900" t="s">
        <v>11</v>
      </c>
      <c r="L2900" s="21" t="str">
        <f>IFERROR(VLOOKUP(K2900,ORDEN_ERI!A:C,2,0),0)</f>
        <v>Ganancia (pérdida), antes de impuestos</v>
      </c>
      <c r="M2900" s="21">
        <f>IFERROR(VLOOKUP(K2900,ORDEN_ERI!A:C,3,0),0)</f>
        <v>23</v>
      </c>
      <c r="N2900" s="1">
        <v>2828603</v>
      </c>
    </row>
    <row r="2901" spans="1:14" x14ac:dyDescent="0.25">
      <c r="A2901">
        <v>860014285</v>
      </c>
      <c r="B2901" t="s">
        <v>356</v>
      </c>
      <c r="D2901" t="s">
        <v>294</v>
      </c>
      <c r="E2901" t="s">
        <v>228</v>
      </c>
      <c r="F2901" t="s">
        <v>224</v>
      </c>
      <c r="G2901">
        <v>2016</v>
      </c>
      <c r="H2901" s="16">
        <v>42735</v>
      </c>
      <c r="I2901">
        <v>20170510</v>
      </c>
      <c r="J2901">
        <v>0</v>
      </c>
      <c r="K2901" t="s">
        <v>11</v>
      </c>
      <c r="L2901" s="21" t="str">
        <f>IFERROR(VLOOKUP(K2901,ORDEN_ERI!A:C,2,0),0)</f>
        <v>Ganancia (pérdida), antes de impuestos</v>
      </c>
      <c r="M2901" s="21">
        <f>IFERROR(VLOOKUP(K2901,ORDEN_ERI!A:C,3,0),0)</f>
        <v>23</v>
      </c>
      <c r="N2901" s="1">
        <v>1966410</v>
      </c>
    </row>
    <row r="2902" spans="1:14" x14ac:dyDescent="0.25">
      <c r="A2902">
        <v>860031361</v>
      </c>
      <c r="B2902" t="s">
        <v>297</v>
      </c>
      <c r="D2902" t="s">
        <v>222</v>
      </c>
      <c r="E2902" t="s">
        <v>228</v>
      </c>
      <c r="F2902" t="s">
        <v>224</v>
      </c>
      <c r="G2902">
        <v>2016</v>
      </c>
      <c r="H2902" s="16">
        <v>42735</v>
      </c>
      <c r="I2902">
        <v>20170405</v>
      </c>
      <c r="J2902">
        <v>0</v>
      </c>
      <c r="K2902" t="s">
        <v>11</v>
      </c>
      <c r="L2902" s="21" t="str">
        <f>IFERROR(VLOOKUP(K2902,ORDEN_ERI!A:C,2,0),0)</f>
        <v>Ganancia (pérdida), antes de impuestos</v>
      </c>
      <c r="M2902" s="21">
        <f>IFERROR(VLOOKUP(K2902,ORDEN_ERI!A:C,3,0),0)</f>
        <v>23</v>
      </c>
      <c r="N2902" s="1">
        <v>5580737</v>
      </c>
    </row>
    <row r="2903" spans="1:14" x14ac:dyDescent="0.25">
      <c r="A2903">
        <v>860035996</v>
      </c>
      <c r="B2903" t="s">
        <v>229</v>
      </c>
      <c r="D2903" t="s">
        <v>222</v>
      </c>
      <c r="E2903" t="s">
        <v>228</v>
      </c>
      <c r="F2903" t="s">
        <v>224</v>
      </c>
      <c r="G2903">
        <v>2016</v>
      </c>
      <c r="H2903" s="16">
        <v>42735</v>
      </c>
      <c r="I2903">
        <v>20170407</v>
      </c>
      <c r="J2903">
        <v>0</v>
      </c>
      <c r="K2903" t="s">
        <v>11</v>
      </c>
      <c r="L2903" s="21" t="str">
        <f>IFERROR(VLOOKUP(K2903,ORDEN_ERI!A:C,2,0),0)</f>
        <v>Ganancia (pérdida), antes de impuestos</v>
      </c>
      <c r="M2903" s="21">
        <f>IFERROR(VLOOKUP(K2903,ORDEN_ERI!A:C,3,0),0)</f>
        <v>23</v>
      </c>
      <c r="N2903" s="1">
        <v>-2284195</v>
      </c>
    </row>
    <row r="2904" spans="1:14" x14ac:dyDescent="0.25">
      <c r="A2904">
        <v>860058070</v>
      </c>
      <c r="B2904" t="s">
        <v>364</v>
      </c>
      <c r="D2904" t="s">
        <v>222</v>
      </c>
      <c r="E2904" t="s">
        <v>228</v>
      </c>
      <c r="F2904" t="s">
        <v>335</v>
      </c>
      <c r="G2904">
        <v>2016</v>
      </c>
      <c r="H2904" s="16">
        <v>42735</v>
      </c>
      <c r="I2904">
        <v>20170404</v>
      </c>
      <c r="J2904">
        <v>0</v>
      </c>
      <c r="K2904" t="s">
        <v>11</v>
      </c>
      <c r="L2904" s="21" t="str">
        <f>IFERROR(VLOOKUP(K2904,ORDEN_ERI!A:C,2,0),0)</f>
        <v>Ganancia (pérdida), antes de impuestos</v>
      </c>
      <c r="M2904" s="21">
        <f>IFERROR(VLOOKUP(K2904,ORDEN_ERI!A:C,3,0),0)</f>
        <v>23</v>
      </c>
      <c r="N2904" s="1">
        <v>110831585</v>
      </c>
    </row>
    <row r="2905" spans="1:14" x14ac:dyDescent="0.25">
      <c r="A2905">
        <v>860059851</v>
      </c>
      <c r="B2905" t="s">
        <v>365</v>
      </c>
      <c r="D2905" t="s">
        <v>222</v>
      </c>
      <c r="E2905" t="s">
        <v>228</v>
      </c>
      <c r="F2905" t="s">
        <v>224</v>
      </c>
      <c r="G2905">
        <v>2016</v>
      </c>
      <c r="H2905" s="16">
        <v>42735</v>
      </c>
      <c r="I2905">
        <v>20170403</v>
      </c>
      <c r="J2905">
        <v>0</v>
      </c>
      <c r="K2905" t="s">
        <v>11</v>
      </c>
      <c r="L2905" s="21" t="str">
        <f>IFERROR(VLOOKUP(K2905,ORDEN_ERI!A:C,2,0),0)</f>
        <v>Ganancia (pérdida), antes de impuestos</v>
      </c>
      <c r="M2905" s="21">
        <f>IFERROR(VLOOKUP(K2905,ORDEN_ERI!A:C,3,0),0)</f>
        <v>23</v>
      </c>
      <c r="N2905" s="1">
        <v>5522678</v>
      </c>
    </row>
    <row r="2906" spans="1:14" x14ac:dyDescent="0.25">
      <c r="A2906">
        <v>860067697</v>
      </c>
      <c r="B2906" t="s">
        <v>359</v>
      </c>
      <c r="D2906" t="s">
        <v>294</v>
      </c>
      <c r="E2906" t="s">
        <v>228</v>
      </c>
      <c r="F2906" t="s">
        <v>360</v>
      </c>
      <c r="G2906">
        <v>2016</v>
      </c>
      <c r="H2906" s="16">
        <v>42735</v>
      </c>
      <c r="I2906">
        <v>20170515</v>
      </c>
      <c r="J2906">
        <v>0</v>
      </c>
      <c r="K2906" t="s">
        <v>11</v>
      </c>
      <c r="L2906" s="21" t="str">
        <f>IFERROR(VLOOKUP(K2906,ORDEN_ERI!A:C,2,0),0)</f>
        <v>Ganancia (pérdida), antes de impuestos</v>
      </c>
      <c r="M2906" s="21">
        <f>IFERROR(VLOOKUP(K2906,ORDEN_ERI!A:C,3,0),0)</f>
        <v>23</v>
      </c>
      <c r="N2906" s="1">
        <v>1491321</v>
      </c>
    </row>
    <row r="2907" spans="1:14" x14ac:dyDescent="0.25">
      <c r="A2907">
        <v>860077099</v>
      </c>
      <c r="B2907" t="s">
        <v>371</v>
      </c>
      <c r="D2907" t="s">
        <v>291</v>
      </c>
      <c r="E2907" t="s">
        <v>228</v>
      </c>
      <c r="F2907" t="s">
        <v>224</v>
      </c>
      <c r="G2907">
        <v>2016</v>
      </c>
      <c r="H2907" s="16">
        <v>42735</v>
      </c>
      <c r="I2907">
        <v>20170515</v>
      </c>
      <c r="J2907">
        <v>0</v>
      </c>
      <c r="K2907" t="s">
        <v>11</v>
      </c>
      <c r="L2907" s="21" t="str">
        <f>IFERROR(VLOOKUP(K2907,ORDEN_ERI!A:C,2,0),0)</f>
        <v>Ganancia (pérdida), antes de impuestos</v>
      </c>
      <c r="M2907" s="21">
        <f>IFERROR(VLOOKUP(K2907,ORDEN_ERI!A:C,3,0),0)</f>
        <v>23</v>
      </c>
      <c r="N2907" s="1">
        <v>6962972</v>
      </c>
    </row>
    <row r="2908" spans="1:14" x14ac:dyDescent="0.25">
      <c r="A2908">
        <v>860078977</v>
      </c>
      <c r="B2908" t="s">
        <v>144</v>
      </c>
      <c r="D2908" t="s">
        <v>291</v>
      </c>
      <c r="E2908" t="s">
        <v>228</v>
      </c>
      <c r="F2908" t="s">
        <v>339</v>
      </c>
      <c r="G2908">
        <v>2016</v>
      </c>
      <c r="H2908" s="16">
        <v>42735</v>
      </c>
      <c r="I2908">
        <v>20170512</v>
      </c>
      <c r="J2908">
        <v>0</v>
      </c>
      <c r="K2908" t="s">
        <v>11</v>
      </c>
      <c r="L2908" s="21" t="str">
        <f>IFERROR(VLOOKUP(K2908,ORDEN_ERI!A:C,2,0),0)</f>
        <v>Ganancia (pérdida), antes de impuestos</v>
      </c>
      <c r="M2908" s="21">
        <f>IFERROR(VLOOKUP(K2908,ORDEN_ERI!A:C,3,0),0)</f>
        <v>23</v>
      </c>
      <c r="N2908" s="1">
        <v>-21964</v>
      </c>
    </row>
    <row r="2909" spans="1:14" x14ac:dyDescent="0.25">
      <c r="A2909">
        <v>860354402</v>
      </c>
      <c r="B2909" t="s">
        <v>295</v>
      </c>
      <c r="D2909" t="s">
        <v>291</v>
      </c>
      <c r="E2909" t="s">
        <v>228</v>
      </c>
      <c r="F2909" t="s">
        <v>224</v>
      </c>
      <c r="G2909">
        <v>2016</v>
      </c>
      <c r="H2909" s="16">
        <v>42735</v>
      </c>
      <c r="I2909">
        <v>20170417</v>
      </c>
      <c r="J2909">
        <v>0</v>
      </c>
      <c r="K2909" t="s">
        <v>11</v>
      </c>
      <c r="L2909" s="21" t="str">
        <f>IFERROR(VLOOKUP(K2909,ORDEN_ERI!A:C,2,0),0)</f>
        <v>Ganancia (pérdida), antes de impuestos</v>
      </c>
      <c r="M2909" s="21">
        <f>IFERROR(VLOOKUP(K2909,ORDEN_ERI!A:C,3,0),0)</f>
        <v>23</v>
      </c>
      <c r="N2909" s="1">
        <v>855211</v>
      </c>
    </row>
    <row r="2910" spans="1:14" x14ac:dyDescent="0.25">
      <c r="A2910">
        <v>860505064</v>
      </c>
      <c r="B2910" t="s">
        <v>361</v>
      </c>
      <c r="D2910" t="s">
        <v>291</v>
      </c>
      <c r="E2910" t="s">
        <v>228</v>
      </c>
      <c r="F2910" t="s">
        <v>224</v>
      </c>
      <c r="G2910">
        <v>2016</v>
      </c>
      <c r="H2910" s="16">
        <v>42735</v>
      </c>
      <c r="I2910">
        <v>20170523</v>
      </c>
      <c r="J2910">
        <v>0</v>
      </c>
      <c r="K2910" t="s">
        <v>11</v>
      </c>
      <c r="L2910" s="21" t="str">
        <f>IFERROR(VLOOKUP(K2910,ORDEN_ERI!A:C,2,0),0)</f>
        <v>Ganancia (pérdida), antes de impuestos</v>
      </c>
      <c r="M2910" s="21">
        <f>IFERROR(VLOOKUP(K2910,ORDEN_ERI!A:C,3,0),0)</f>
        <v>23</v>
      </c>
      <c r="N2910" s="1">
        <v>776945</v>
      </c>
    </row>
    <row r="2911" spans="1:14" x14ac:dyDescent="0.25">
      <c r="A2911">
        <v>860510628</v>
      </c>
      <c r="B2911" t="s">
        <v>373</v>
      </c>
      <c r="D2911" t="s">
        <v>222</v>
      </c>
      <c r="E2911" t="s">
        <v>228</v>
      </c>
      <c r="F2911" t="s">
        <v>353</v>
      </c>
      <c r="G2911">
        <v>2016</v>
      </c>
      <c r="H2911" s="16">
        <v>42735</v>
      </c>
      <c r="I2911">
        <v>20170330</v>
      </c>
      <c r="J2911">
        <v>0</v>
      </c>
      <c r="K2911" t="s">
        <v>11</v>
      </c>
      <c r="L2911" s="21" t="str">
        <f>IFERROR(VLOOKUP(K2911,ORDEN_ERI!A:C,2,0),0)</f>
        <v>Ganancia (pérdida), antes de impuestos</v>
      </c>
      <c r="M2911" s="21">
        <f>IFERROR(VLOOKUP(K2911,ORDEN_ERI!A:C,3,0),0)</f>
        <v>23</v>
      </c>
      <c r="N2911" s="1">
        <v>18131478</v>
      </c>
    </row>
    <row r="2912" spans="1:14" x14ac:dyDescent="0.25">
      <c r="A2912">
        <v>860515523</v>
      </c>
      <c r="B2912" t="s">
        <v>231</v>
      </c>
      <c r="D2912" t="s">
        <v>222</v>
      </c>
      <c r="E2912" t="s">
        <v>228</v>
      </c>
      <c r="F2912" t="s">
        <v>224</v>
      </c>
      <c r="G2912">
        <v>2016</v>
      </c>
      <c r="H2912" s="16">
        <v>42735</v>
      </c>
      <c r="I2912">
        <v>20170329</v>
      </c>
      <c r="J2912">
        <v>0</v>
      </c>
      <c r="K2912" t="s">
        <v>11</v>
      </c>
      <c r="L2912" s="21" t="str">
        <f>IFERROR(VLOOKUP(K2912,ORDEN_ERI!A:C,2,0),0)</f>
        <v>Ganancia (pérdida), antes de impuestos</v>
      </c>
      <c r="M2912" s="21">
        <f>IFERROR(VLOOKUP(K2912,ORDEN_ERI!A:C,3,0),0)</f>
        <v>23</v>
      </c>
      <c r="N2912" s="1">
        <v>1068319</v>
      </c>
    </row>
    <row r="2913" spans="1:14" x14ac:dyDescent="0.25">
      <c r="A2913">
        <v>860527800</v>
      </c>
      <c r="B2913" t="s">
        <v>296</v>
      </c>
      <c r="D2913" t="s">
        <v>222</v>
      </c>
      <c r="E2913" t="s">
        <v>228</v>
      </c>
      <c r="F2913" t="s">
        <v>224</v>
      </c>
      <c r="G2913">
        <v>2016</v>
      </c>
      <c r="H2913" s="16">
        <v>42735</v>
      </c>
      <c r="I2913">
        <v>20170512</v>
      </c>
      <c r="J2913">
        <v>0</v>
      </c>
      <c r="K2913" t="s">
        <v>11</v>
      </c>
      <c r="L2913" s="21" t="str">
        <f>IFERROR(VLOOKUP(K2913,ORDEN_ERI!A:C,2,0),0)</f>
        <v>Ganancia (pérdida), antes de impuestos</v>
      </c>
      <c r="M2913" s="21">
        <f>IFERROR(VLOOKUP(K2913,ORDEN_ERI!A:C,3,0),0)</f>
        <v>23</v>
      </c>
      <c r="N2913" s="1">
        <v>7904732</v>
      </c>
    </row>
    <row r="2914" spans="1:14" x14ac:dyDescent="0.25">
      <c r="A2914">
        <v>860532790</v>
      </c>
      <c r="B2914" t="s">
        <v>374</v>
      </c>
      <c r="D2914" t="s">
        <v>291</v>
      </c>
      <c r="E2914" t="s">
        <v>228</v>
      </c>
      <c r="F2914" t="s">
        <v>224</v>
      </c>
      <c r="G2914">
        <v>2016</v>
      </c>
      <c r="H2914" s="16">
        <v>42735</v>
      </c>
      <c r="I2914">
        <v>20170504</v>
      </c>
      <c r="J2914">
        <v>0</v>
      </c>
      <c r="K2914" t="s">
        <v>11</v>
      </c>
      <c r="L2914" s="21" t="str">
        <f>IFERROR(VLOOKUP(K2914,ORDEN_ERI!A:C,2,0),0)</f>
        <v>Ganancia (pérdida), antes de impuestos</v>
      </c>
      <c r="M2914" s="21">
        <f>IFERROR(VLOOKUP(K2914,ORDEN_ERI!A:C,3,0),0)</f>
        <v>23</v>
      </c>
      <c r="N2914" s="1">
        <v>963883</v>
      </c>
    </row>
    <row r="2915" spans="1:14" x14ac:dyDescent="0.25">
      <c r="A2915">
        <v>890205645</v>
      </c>
      <c r="B2915" t="s">
        <v>166</v>
      </c>
      <c r="D2915" t="s">
        <v>222</v>
      </c>
      <c r="E2915" t="s">
        <v>375</v>
      </c>
      <c r="F2915" t="s">
        <v>335</v>
      </c>
      <c r="G2915">
        <v>2016</v>
      </c>
      <c r="H2915" s="16">
        <v>42735</v>
      </c>
      <c r="I2915">
        <v>20170331</v>
      </c>
      <c r="J2915">
        <v>0</v>
      </c>
      <c r="K2915" t="s">
        <v>11</v>
      </c>
      <c r="L2915" s="21" t="str">
        <f>IFERROR(VLOOKUP(K2915,ORDEN_ERI!A:C,2,0),0)</f>
        <v>Ganancia (pérdida), antes de impuestos</v>
      </c>
      <c r="M2915" s="21">
        <f>IFERROR(VLOOKUP(K2915,ORDEN_ERI!A:C,3,0),0)</f>
        <v>23</v>
      </c>
      <c r="N2915" s="1">
        <v>34677803</v>
      </c>
    </row>
    <row r="2916" spans="1:14" x14ac:dyDescent="0.25">
      <c r="A2916">
        <v>890312765</v>
      </c>
      <c r="B2916" t="s">
        <v>363</v>
      </c>
      <c r="D2916" t="s">
        <v>222</v>
      </c>
      <c r="E2916" t="s">
        <v>228</v>
      </c>
      <c r="F2916" t="s">
        <v>339</v>
      </c>
      <c r="G2916">
        <v>2016</v>
      </c>
      <c r="H2916" s="16">
        <v>42735</v>
      </c>
      <c r="I2916">
        <v>20170405</v>
      </c>
      <c r="J2916">
        <v>0</v>
      </c>
      <c r="K2916" t="s">
        <v>11</v>
      </c>
      <c r="L2916" s="21" t="str">
        <f>IFERROR(VLOOKUP(K2916,ORDEN_ERI!A:C,2,0),0)</f>
        <v>Ganancia (pérdida), antes de impuestos</v>
      </c>
      <c r="M2916" s="21">
        <f>IFERROR(VLOOKUP(K2916,ORDEN_ERI!A:C,3,0),0)</f>
        <v>23</v>
      </c>
      <c r="N2916" s="1">
        <v>-33134474</v>
      </c>
    </row>
    <row r="2917" spans="1:14" x14ac:dyDescent="0.25">
      <c r="A2917">
        <v>890806999</v>
      </c>
      <c r="B2917" t="s">
        <v>366</v>
      </c>
      <c r="D2917" t="s">
        <v>230</v>
      </c>
      <c r="E2917" t="s">
        <v>367</v>
      </c>
      <c r="F2917" t="s">
        <v>368</v>
      </c>
      <c r="G2917">
        <v>2016</v>
      </c>
      <c r="H2917" s="16">
        <v>42735</v>
      </c>
      <c r="I2917">
        <v>20170406</v>
      </c>
      <c r="J2917">
        <v>0</v>
      </c>
      <c r="K2917" t="s">
        <v>11</v>
      </c>
      <c r="L2917" s="21" t="str">
        <f>IFERROR(VLOOKUP(K2917,ORDEN_ERI!A:C,2,0),0)</f>
        <v>Ganancia (pérdida), antes de impuestos</v>
      </c>
      <c r="M2917" s="21">
        <f>IFERROR(VLOOKUP(K2917,ORDEN_ERI!A:C,3,0),0)</f>
        <v>23</v>
      </c>
      <c r="N2917" s="1">
        <v>1640158</v>
      </c>
    </row>
    <row r="2918" spans="1:14" x14ac:dyDescent="0.25">
      <c r="A2918">
        <v>890903035</v>
      </c>
      <c r="B2918" t="s">
        <v>369</v>
      </c>
      <c r="D2918" t="s">
        <v>222</v>
      </c>
      <c r="E2918" t="s">
        <v>228</v>
      </c>
      <c r="F2918" t="s">
        <v>339</v>
      </c>
      <c r="G2918">
        <v>2016</v>
      </c>
      <c r="H2918" s="16">
        <v>42735</v>
      </c>
      <c r="I2918">
        <v>20170330</v>
      </c>
      <c r="J2918">
        <v>0</v>
      </c>
      <c r="K2918" t="s">
        <v>11</v>
      </c>
      <c r="L2918" s="21" t="str">
        <f>IFERROR(VLOOKUP(K2918,ORDEN_ERI!A:C,2,0),0)</f>
        <v>Ganancia (pérdida), antes de impuestos</v>
      </c>
      <c r="M2918" s="21">
        <f>IFERROR(VLOOKUP(K2918,ORDEN_ERI!A:C,3,0),0)</f>
        <v>23</v>
      </c>
      <c r="N2918" s="1">
        <v>57075122</v>
      </c>
    </row>
    <row r="2919" spans="1:14" x14ac:dyDescent="0.25">
      <c r="A2919">
        <v>890903055</v>
      </c>
      <c r="B2919" t="s">
        <v>232</v>
      </c>
      <c r="D2919" t="s">
        <v>222</v>
      </c>
      <c r="E2919" t="s">
        <v>223</v>
      </c>
      <c r="F2919" t="s">
        <v>224</v>
      </c>
      <c r="G2919">
        <v>2016</v>
      </c>
      <c r="H2919" s="16">
        <v>42735</v>
      </c>
      <c r="I2919">
        <v>20170331</v>
      </c>
      <c r="J2919">
        <v>0</v>
      </c>
      <c r="K2919" t="s">
        <v>11</v>
      </c>
      <c r="L2919" s="21" t="str">
        <f>IFERROR(VLOOKUP(K2919,ORDEN_ERI!A:C,2,0),0)</f>
        <v>Ganancia (pérdida), antes de impuestos</v>
      </c>
      <c r="M2919" s="21">
        <f>IFERROR(VLOOKUP(K2919,ORDEN_ERI!A:C,3,0),0)</f>
        <v>23</v>
      </c>
      <c r="N2919" s="1">
        <v>7341258</v>
      </c>
    </row>
    <row r="2920" spans="1:14" x14ac:dyDescent="0.25">
      <c r="A2920">
        <v>890905022</v>
      </c>
      <c r="B2920" t="s">
        <v>370</v>
      </c>
      <c r="D2920" t="s">
        <v>230</v>
      </c>
      <c r="E2920" t="s">
        <v>223</v>
      </c>
      <c r="F2920" t="s">
        <v>360</v>
      </c>
      <c r="G2920">
        <v>2016</v>
      </c>
      <c r="H2920" s="16">
        <v>42735</v>
      </c>
      <c r="I2920">
        <v>20170503</v>
      </c>
      <c r="J2920">
        <v>0</v>
      </c>
      <c r="K2920" t="s">
        <v>11</v>
      </c>
      <c r="L2920" s="21" t="str">
        <f>IFERROR(VLOOKUP(K2920,ORDEN_ERI!A:C,2,0),0)</f>
        <v>Ganancia (pérdida), antes de impuestos</v>
      </c>
      <c r="M2920" s="21">
        <f>IFERROR(VLOOKUP(K2920,ORDEN_ERI!A:C,3,0),0)</f>
        <v>23</v>
      </c>
      <c r="N2920" s="1">
        <v>13486349</v>
      </c>
    </row>
    <row r="2921" spans="1:14" x14ac:dyDescent="0.25">
      <c r="A2921">
        <v>890908097</v>
      </c>
      <c r="B2921" t="s">
        <v>377</v>
      </c>
      <c r="D2921" t="s">
        <v>291</v>
      </c>
      <c r="E2921" t="s">
        <v>223</v>
      </c>
      <c r="F2921" t="s">
        <v>224</v>
      </c>
      <c r="G2921">
        <v>2016</v>
      </c>
      <c r="H2921" s="16">
        <v>42735</v>
      </c>
      <c r="I2921">
        <v>20170511</v>
      </c>
      <c r="J2921">
        <v>0</v>
      </c>
      <c r="K2921" t="s">
        <v>11</v>
      </c>
      <c r="L2921" s="21" t="str">
        <f>IFERROR(VLOOKUP(K2921,ORDEN_ERI!A:C,2,0),0)</f>
        <v>Ganancia (pérdida), antes de impuestos</v>
      </c>
      <c r="M2921" s="21">
        <f>IFERROR(VLOOKUP(K2921,ORDEN_ERI!A:C,3,0),0)</f>
        <v>23</v>
      </c>
      <c r="N2921" s="1">
        <v>1902959</v>
      </c>
    </row>
    <row r="2922" spans="1:14" x14ac:dyDescent="0.25">
      <c r="A2922">
        <v>890908901</v>
      </c>
      <c r="B2922" t="s">
        <v>372</v>
      </c>
      <c r="D2922" t="s">
        <v>222</v>
      </c>
      <c r="E2922" t="s">
        <v>223</v>
      </c>
      <c r="F2922" t="s">
        <v>339</v>
      </c>
      <c r="G2922">
        <v>2016</v>
      </c>
      <c r="H2922" s="16">
        <v>42735</v>
      </c>
      <c r="I2922">
        <v>20170329</v>
      </c>
      <c r="J2922">
        <v>0</v>
      </c>
      <c r="K2922" t="s">
        <v>11</v>
      </c>
      <c r="L2922" s="21" t="str">
        <f>IFERROR(VLOOKUP(K2922,ORDEN_ERI!A:C,2,0),0)</f>
        <v>Ganancia (pérdida), antes de impuestos</v>
      </c>
      <c r="M2922" s="21">
        <f>IFERROR(VLOOKUP(K2922,ORDEN_ERI!A:C,3,0),0)</f>
        <v>23</v>
      </c>
      <c r="N2922" s="1">
        <v>6082517</v>
      </c>
    </row>
    <row r="2923" spans="1:14" x14ac:dyDescent="0.25">
      <c r="A2923">
        <v>890910447</v>
      </c>
      <c r="B2923" t="s">
        <v>300</v>
      </c>
      <c r="D2923" t="s">
        <v>222</v>
      </c>
      <c r="E2923" t="s">
        <v>223</v>
      </c>
      <c r="F2923" t="s">
        <v>224</v>
      </c>
      <c r="G2923">
        <v>2016</v>
      </c>
      <c r="H2923" s="16">
        <v>42735</v>
      </c>
      <c r="I2923">
        <v>20170928</v>
      </c>
      <c r="J2923">
        <v>0</v>
      </c>
      <c r="K2923" t="s">
        <v>11</v>
      </c>
      <c r="L2923" s="21" t="str">
        <f>IFERROR(VLOOKUP(K2923,ORDEN_ERI!A:C,2,0),0)</f>
        <v>Ganancia (pérdida), antes de impuestos</v>
      </c>
      <c r="M2923" s="21">
        <f>IFERROR(VLOOKUP(K2923,ORDEN_ERI!A:C,3,0),0)</f>
        <v>23</v>
      </c>
      <c r="N2923" s="1">
        <v>639463</v>
      </c>
    </row>
    <row r="2924" spans="1:14" x14ac:dyDescent="0.25">
      <c r="A2924">
        <v>890911431</v>
      </c>
      <c r="B2924" t="s">
        <v>378</v>
      </c>
      <c r="D2924" t="s">
        <v>222</v>
      </c>
      <c r="E2924" t="s">
        <v>223</v>
      </c>
      <c r="F2924" t="s">
        <v>339</v>
      </c>
      <c r="G2924">
        <v>2016</v>
      </c>
      <c r="H2924" s="16">
        <v>42735</v>
      </c>
      <c r="I2924">
        <v>20170329</v>
      </c>
      <c r="J2924">
        <v>0</v>
      </c>
      <c r="K2924" t="s">
        <v>11</v>
      </c>
      <c r="L2924" s="21" t="str">
        <f>IFERROR(VLOOKUP(K2924,ORDEN_ERI!A:C,2,0),0)</f>
        <v>Ganancia (pérdida), antes de impuestos</v>
      </c>
      <c r="M2924" s="21">
        <f>IFERROR(VLOOKUP(K2924,ORDEN_ERI!A:C,3,0),0)</f>
        <v>23</v>
      </c>
      <c r="N2924" s="1">
        <v>39471692</v>
      </c>
    </row>
    <row r="2925" spans="1:14" x14ac:dyDescent="0.25">
      <c r="A2925">
        <v>890920656</v>
      </c>
      <c r="B2925" t="s">
        <v>302</v>
      </c>
      <c r="D2925" t="s">
        <v>291</v>
      </c>
      <c r="E2925" t="s">
        <v>223</v>
      </c>
      <c r="F2925" t="s">
        <v>224</v>
      </c>
      <c r="G2925">
        <v>2016</v>
      </c>
      <c r="H2925" s="16">
        <v>42735</v>
      </c>
      <c r="I2925">
        <v>20170503</v>
      </c>
      <c r="J2925">
        <v>0</v>
      </c>
      <c r="K2925" t="s">
        <v>11</v>
      </c>
      <c r="L2925" s="21" t="str">
        <f>IFERROR(VLOOKUP(K2925,ORDEN_ERI!A:C,2,0),0)</f>
        <v>Ganancia (pérdida), antes de impuestos</v>
      </c>
      <c r="M2925" s="21">
        <f>IFERROR(VLOOKUP(K2925,ORDEN_ERI!A:C,3,0),0)</f>
        <v>23</v>
      </c>
      <c r="N2925" s="1">
        <v>2683208</v>
      </c>
    </row>
    <row r="2926" spans="1:14" x14ac:dyDescent="0.25">
      <c r="A2926">
        <v>890928186</v>
      </c>
      <c r="B2926" t="s">
        <v>303</v>
      </c>
      <c r="D2926" t="s">
        <v>291</v>
      </c>
      <c r="E2926" t="s">
        <v>223</v>
      </c>
      <c r="F2926" t="s">
        <v>224</v>
      </c>
      <c r="G2926">
        <v>2016</v>
      </c>
      <c r="H2926" s="16">
        <v>42735</v>
      </c>
      <c r="I2926">
        <v>20170510</v>
      </c>
      <c r="J2926">
        <v>0</v>
      </c>
      <c r="K2926" t="s">
        <v>11</v>
      </c>
      <c r="L2926" s="21" t="str">
        <f>IFERROR(VLOOKUP(K2926,ORDEN_ERI!A:C,2,0),0)</f>
        <v>Ganancia (pérdida), antes de impuestos</v>
      </c>
      <c r="M2926" s="21">
        <f>IFERROR(VLOOKUP(K2926,ORDEN_ERI!A:C,3,0),0)</f>
        <v>23</v>
      </c>
      <c r="N2926" s="1">
        <v>4629078</v>
      </c>
    </row>
    <row r="2927" spans="1:14" x14ac:dyDescent="0.25">
      <c r="A2927">
        <v>890932424</v>
      </c>
      <c r="B2927" t="s">
        <v>379</v>
      </c>
      <c r="D2927" t="s">
        <v>222</v>
      </c>
      <c r="E2927" t="s">
        <v>223</v>
      </c>
      <c r="F2927" t="s">
        <v>333</v>
      </c>
      <c r="G2927">
        <v>2016</v>
      </c>
      <c r="H2927" s="16">
        <v>42735</v>
      </c>
      <c r="I2927">
        <v>20170328</v>
      </c>
      <c r="J2927">
        <v>0</v>
      </c>
      <c r="K2927" t="s">
        <v>11</v>
      </c>
      <c r="L2927" s="21" t="str">
        <f>IFERROR(VLOOKUP(K2927,ORDEN_ERI!A:C,2,0),0)</f>
        <v>Ganancia (pérdida), antes de impuestos</v>
      </c>
      <c r="M2927" s="21">
        <f>IFERROR(VLOOKUP(K2927,ORDEN_ERI!A:C,3,0),0)</f>
        <v>23</v>
      </c>
      <c r="N2927" s="1">
        <v>27949905</v>
      </c>
    </row>
    <row r="2928" spans="1:14" x14ac:dyDescent="0.25">
      <c r="A2928">
        <v>890939355</v>
      </c>
      <c r="B2928" t="s">
        <v>35</v>
      </c>
      <c r="D2928" t="s">
        <v>222</v>
      </c>
      <c r="E2928" t="s">
        <v>223</v>
      </c>
      <c r="F2928" t="s">
        <v>335</v>
      </c>
      <c r="G2928">
        <v>2016</v>
      </c>
      <c r="H2928" s="16">
        <v>42735</v>
      </c>
      <c r="I2928">
        <v>20170403</v>
      </c>
      <c r="J2928">
        <v>0</v>
      </c>
      <c r="K2928" t="s">
        <v>11</v>
      </c>
      <c r="L2928" s="21" t="str">
        <f>IFERROR(VLOOKUP(K2928,ORDEN_ERI!A:C,2,0),0)</f>
        <v>Ganancia (pérdida), antes de impuestos</v>
      </c>
      <c r="M2928" s="21">
        <f>IFERROR(VLOOKUP(K2928,ORDEN_ERI!A:C,3,0),0)</f>
        <v>23</v>
      </c>
      <c r="N2928" s="1">
        <v>5771018</v>
      </c>
    </row>
    <row r="2929" spans="1:14" x14ac:dyDescent="0.25">
      <c r="A2929">
        <v>890940026</v>
      </c>
      <c r="B2929" t="s">
        <v>304</v>
      </c>
      <c r="D2929" t="s">
        <v>291</v>
      </c>
      <c r="E2929" t="s">
        <v>223</v>
      </c>
      <c r="F2929" t="s">
        <v>224</v>
      </c>
      <c r="G2929">
        <v>2016</v>
      </c>
      <c r="H2929" s="16">
        <v>42735</v>
      </c>
      <c r="I2929">
        <v>20170424</v>
      </c>
      <c r="J2929">
        <v>0</v>
      </c>
      <c r="K2929" t="s">
        <v>11</v>
      </c>
      <c r="L2929" s="21" t="str">
        <f>IFERROR(VLOOKUP(K2929,ORDEN_ERI!A:C,2,0),0)</f>
        <v>Ganancia (pérdida), antes de impuestos</v>
      </c>
      <c r="M2929" s="21">
        <f>IFERROR(VLOOKUP(K2929,ORDEN_ERI!A:C,3,0),0)</f>
        <v>23</v>
      </c>
      <c r="N2929" s="1">
        <v>1587188</v>
      </c>
    </row>
    <row r="2930" spans="1:14" x14ac:dyDescent="0.25">
      <c r="A2930">
        <v>900018975</v>
      </c>
      <c r="B2930" t="s">
        <v>376</v>
      </c>
      <c r="D2930" t="s">
        <v>230</v>
      </c>
      <c r="E2930" t="s">
        <v>299</v>
      </c>
      <c r="F2930" t="s">
        <v>333</v>
      </c>
      <c r="G2930">
        <v>2016</v>
      </c>
      <c r="H2930" s="16">
        <v>42735</v>
      </c>
      <c r="I2930">
        <v>20170405</v>
      </c>
      <c r="J2930">
        <v>0</v>
      </c>
      <c r="K2930" t="s">
        <v>11</v>
      </c>
      <c r="L2930" s="21" t="str">
        <f>IFERROR(VLOOKUP(K2930,ORDEN_ERI!A:C,2,0),0)</f>
        <v>Ganancia (pérdida), antes de impuestos</v>
      </c>
      <c r="M2930" s="21">
        <f>IFERROR(VLOOKUP(K2930,ORDEN_ERI!A:C,3,0),0)</f>
        <v>23</v>
      </c>
      <c r="N2930" s="1">
        <v>14956530</v>
      </c>
    </row>
    <row r="2931" spans="1:14" x14ac:dyDescent="0.25">
      <c r="A2931">
        <v>900035722</v>
      </c>
      <c r="B2931" t="s">
        <v>298</v>
      </c>
      <c r="D2931" t="s">
        <v>294</v>
      </c>
      <c r="E2931" t="s">
        <v>299</v>
      </c>
      <c r="F2931" t="s">
        <v>224</v>
      </c>
      <c r="G2931">
        <v>2016</v>
      </c>
      <c r="H2931" s="16">
        <v>42735</v>
      </c>
      <c r="I2931">
        <v>20170421</v>
      </c>
      <c r="J2931">
        <v>0</v>
      </c>
      <c r="K2931" t="s">
        <v>11</v>
      </c>
      <c r="L2931" s="21" t="str">
        <f>IFERROR(VLOOKUP(K2931,ORDEN_ERI!A:C,2,0),0)</f>
        <v>Ganancia (pérdida), antes de impuestos</v>
      </c>
      <c r="M2931" s="21">
        <f>IFERROR(VLOOKUP(K2931,ORDEN_ERI!A:C,3,0),0)</f>
        <v>23</v>
      </c>
      <c r="N2931" s="1">
        <v>861025</v>
      </c>
    </row>
    <row r="2932" spans="1:14" x14ac:dyDescent="0.25">
      <c r="A2932">
        <v>900087151</v>
      </c>
      <c r="B2932" t="s">
        <v>383</v>
      </c>
      <c r="D2932" t="s">
        <v>222</v>
      </c>
      <c r="E2932" t="s">
        <v>351</v>
      </c>
      <c r="F2932" t="s">
        <v>384</v>
      </c>
      <c r="G2932">
        <v>2016</v>
      </c>
      <c r="H2932" s="16">
        <v>42735</v>
      </c>
      <c r="I2932">
        <v>20170509</v>
      </c>
      <c r="J2932">
        <v>0</v>
      </c>
      <c r="K2932" t="s">
        <v>11</v>
      </c>
      <c r="L2932" s="21" t="str">
        <f>IFERROR(VLOOKUP(K2932,ORDEN_ERI!A:C,2,0),0)</f>
        <v>Ganancia (pérdida), antes de impuestos</v>
      </c>
      <c r="M2932" s="21">
        <f>IFERROR(VLOOKUP(K2932,ORDEN_ERI!A:C,3,0),0)</f>
        <v>23</v>
      </c>
      <c r="N2932" s="1">
        <v>208260999</v>
      </c>
    </row>
    <row r="2933" spans="1:14" x14ac:dyDescent="0.25">
      <c r="A2933">
        <v>900139110</v>
      </c>
      <c r="B2933" t="s">
        <v>301</v>
      </c>
      <c r="D2933" t="s">
        <v>294</v>
      </c>
      <c r="E2933" t="s">
        <v>228</v>
      </c>
      <c r="F2933" t="s">
        <v>224</v>
      </c>
      <c r="G2933">
        <v>2016</v>
      </c>
      <c r="H2933" s="16">
        <v>42735</v>
      </c>
      <c r="I2933">
        <v>20170419</v>
      </c>
      <c r="J2933">
        <v>0</v>
      </c>
      <c r="K2933" t="s">
        <v>11</v>
      </c>
      <c r="L2933" s="21" t="str">
        <f>IFERROR(VLOOKUP(K2933,ORDEN_ERI!A:C,2,0),0)</f>
        <v>Ganancia (pérdida), antes de impuestos</v>
      </c>
      <c r="M2933" s="21">
        <f>IFERROR(VLOOKUP(K2933,ORDEN_ERI!A:C,3,0),0)</f>
        <v>23</v>
      </c>
      <c r="N2933" s="1">
        <v>5511491</v>
      </c>
    </row>
    <row r="2934" spans="1:14" x14ac:dyDescent="0.25">
      <c r="A2934">
        <v>900190385</v>
      </c>
      <c r="B2934" t="s">
        <v>380</v>
      </c>
      <c r="D2934" t="s">
        <v>230</v>
      </c>
      <c r="E2934" t="s">
        <v>351</v>
      </c>
      <c r="F2934" t="s">
        <v>339</v>
      </c>
      <c r="G2934">
        <v>2016</v>
      </c>
      <c r="H2934" s="16">
        <v>42735</v>
      </c>
      <c r="I2934">
        <v>20170407</v>
      </c>
      <c r="J2934">
        <v>0</v>
      </c>
      <c r="K2934" t="s">
        <v>11</v>
      </c>
      <c r="L2934" s="21" t="str">
        <f>IFERROR(VLOOKUP(K2934,ORDEN_ERI!A:C,2,0),0)</f>
        <v>Ganancia (pérdida), antes de impuestos</v>
      </c>
      <c r="M2934" s="21">
        <f>IFERROR(VLOOKUP(K2934,ORDEN_ERI!A:C,3,0),0)</f>
        <v>23</v>
      </c>
      <c r="N2934" s="1">
        <v>-48970497</v>
      </c>
    </row>
    <row r="2935" spans="1:14" x14ac:dyDescent="0.25">
      <c r="A2935">
        <v>900192242</v>
      </c>
      <c r="B2935" t="s">
        <v>381</v>
      </c>
      <c r="D2935" t="s">
        <v>222</v>
      </c>
      <c r="E2935" t="s">
        <v>228</v>
      </c>
      <c r="F2935" t="s">
        <v>333</v>
      </c>
      <c r="G2935" t="s">
        <v>402</v>
      </c>
      <c r="H2935" s="16">
        <v>42735</v>
      </c>
      <c r="I2935">
        <v>20170331</v>
      </c>
      <c r="J2935">
        <v>0</v>
      </c>
      <c r="K2935" t="s">
        <v>11</v>
      </c>
      <c r="L2935" s="21" t="str">
        <f>IFERROR(VLOOKUP(K2935,ORDEN_ERI!A:C,2,0),0)</f>
        <v>Ganancia (pérdida), antes de impuestos</v>
      </c>
      <c r="M2935" s="21">
        <f>IFERROR(VLOOKUP(K2935,ORDEN_ERI!A:C,3,0),0)</f>
        <v>23</v>
      </c>
      <c r="N2935" s="1">
        <v>-17235973</v>
      </c>
    </row>
    <row r="2936" spans="1:14" x14ac:dyDescent="0.25">
      <c r="A2936">
        <v>900192726</v>
      </c>
      <c r="B2936" t="s">
        <v>382</v>
      </c>
      <c r="D2936" t="s">
        <v>294</v>
      </c>
      <c r="E2936" t="s">
        <v>299</v>
      </c>
      <c r="F2936" t="s">
        <v>333</v>
      </c>
      <c r="G2936">
        <v>2016</v>
      </c>
      <c r="H2936" s="16">
        <v>42735</v>
      </c>
      <c r="I2936">
        <v>20170425</v>
      </c>
      <c r="J2936">
        <v>0</v>
      </c>
      <c r="K2936" t="s">
        <v>11</v>
      </c>
      <c r="L2936" s="21" t="str">
        <f>IFERROR(VLOOKUP(K2936,ORDEN_ERI!A:C,2,0),0)</f>
        <v>Ganancia (pérdida), antes de impuestos</v>
      </c>
      <c r="M2936" s="21">
        <f>IFERROR(VLOOKUP(K2936,ORDEN_ERI!A:C,3,0),0)</f>
        <v>23</v>
      </c>
      <c r="N2936" s="1">
        <v>273819</v>
      </c>
    </row>
    <row r="2937" spans="1:14" x14ac:dyDescent="0.25">
      <c r="A2937">
        <v>900193192</v>
      </c>
      <c r="B2937" t="s">
        <v>305</v>
      </c>
      <c r="D2937" t="s">
        <v>294</v>
      </c>
      <c r="E2937" t="s">
        <v>228</v>
      </c>
      <c r="F2937" t="s">
        <v>224</v>
      </c>
      <c r="G2937">
        <v>2016</v>
      </c>
      <c r="H2937" s="16">
        <v>42735</v>
      </c>
      <c r="I2937">
        <v>20170517</v>
      </c>
      <c r="J2937">
        <v>0</v>
      </c>
      <c r="K2937" t="s">
        <v>11</v>
      </c>
      <c r="L2937" s="21" t="str">
        <f>IFERROR(VLOOKUP(K2937,ORDEN_ERI!A:C,2,0),0)</f>
        <v>Ganancia (pérdida), antes de impuestos</v>
      </c>
      <c r="M2937" s="21">
        <f>IFERROR(VLOOKUP(K2937,ORDEN_ERI!A:C,3,0),0)</f>
        <v>23</v>
      </c>
      <c r="N2937" s="1">
        <v>468471</v>
      </c>
    </row>
    <row r="2938" spans="1:14" x14ac:dyDescent="0.25">
      <c r="A2938">
        <v>900205547</v>
      </c>
      <c r="B2938" t="s">
        <v>233</v>
      </c>
      <c r="D2938" t="s">
        <v>230</v>
      </c>
      <c r="E2938" t="s">
        <v>228</v>
      </c>
      <c r="F2938" t="s">
        <v>224</v>
      </c>
      <c r="G2938">
        <v>2016</v>
      </c>
      <c r="H2938" s="16">
        <v>42735</v>
      </c>
      <c r="I2938">
        <v>20170330</v>
      </c>
      <c r="J2938">
        <v>0</v>
      </c>
      <c r="K2938" t="s">
        <v>11</v>
      </c>
      <c r="L2938" s="21" t="str">
        <f>IFERROR(VLOOKUP(K2938,ORDEN_ERI!A:C,2,0),0)</f>
        <v>Ganancia (pérdida), antes de impuestos</v>
      </c>
      <c r="M2938" s="21">
        <f>IFERROR(VLOOKUP(K2938,ORDEN_ERI!A:C,3,0),0)</f>
        <v>23</v>
      </c>
      <c r="N2938" s="1">
        <v>567193</v>
      </c>
    </row>
    <row r="2939" spans="1:14" x14ac:dyDescent="0.25">
      <c r="A2939">
        <v>900206480</v>
      </c>
      <c r="B2939" t="s">
        <v>306</v>
      </c>
      <c r="D2939" t="s">
        <v>291</v>
      </c>
      <c r="E2939" t="s">
        <v>228</v>
      </c>
      <c r="F2939" t="s">
        <v>224</v>
      </c>
      <c r="G2939">
        <v>2016</v>
      </c>
      <c r="H2939" s="16">
        <v>42735</v>
      </c>
      <c r="I2939">
        <v>20170509</v>
      </c>
      <c r="J2939">
        <v>0</v>
      </c>
      <c r="K2939" t="s">
        <v>11</v>
      </c>
      <c r="L2939" s="21" t="str">
        <f>IFERROR(VLOOKUP(K2939,ORDEN_ERI!A:C,2,0),0)</f>
        <v>Ganancia (pérdida), antes de impuestos</v>
      </c>
      <c r="M2939" s="21">
        <f>IFERROR(VLOOKUP(K2939,ORDEN_ERI!A:C,3,0),0)</f>
        <v>23</v>
      </c>
      <c r="N2939" s="1">
        <v>3446018</v>
      </c>
    </row>
    <row r="2940" spans="1:14" x14ac:dyDescent="0.25">
      <c r="A2940">
        <v>900206483</v>
      </c>
      <c r="B2940" t="s">
        <v>307</v>
      </c>
      <c r="D2940" t="s">
        <v>291</v>
      </c>
      <c r="E2940" t="s">
        <v>228</v>
      </c>
      <c r="F2940" t="s">
        <v>224</v>
      </c>
      <c r="G2940">
        <v>2016</v>
      </c>
      <c r="H2940" s="16">
        <v>42735</v>
      </c>
      <c r="I2940">
        <v>20170510</v>
      </c>
      <c r="J2940">
        <v>0</v>
      </c>
      <c r="K2940" t="s">
        <v>11</v>
      </c>
      <c r="L2940" s="21" t="str">
        <f>IFERROR(VLOOKUP(K2940,ORDEN_ERI!A:C,2,0),0)</f>
        <v>Ganancia (pérdida), antes de impuestos</v>
      </c>
      <c r="M2940" s="21">
        <f>IFERROR(VLOOKUP(K2940,ORDEN_ERI!A:C,3,0),0)</f>
        <v>23</v>
      </c>
      <c r="N2940" s="1">
        <v>635530</v>
      </c>
    </row>
    <row r="2941" spans="1:14" x14ac:dyDescent="0.25">
      <c r="A2941">
        <v>900315057</v>
      </c>
      <c r="B2941" t="s">
        <v>385</v>
      </c>
      <c r="D2941" t="s">
        <v>294</v>
      </c>
      <c r="E2941" t="s">
        <v>223</v>
      </c>
      <c r="F2941" t="s">
        <v>358</v>
      </c>
      <c r="G2941">
        <v>2016</v>
      </c>
      <c r="H2941" s="16">
        <v>42735</v>
      </c>
      <c r="I2941">
        <v>20170504</v>
      </c>
      <c r="J2941">
        <v>0</v>
      </c>
      <c r="K2941" t="s">
        <v>11</v>
      </c>
      <c r="L2941" s="21" t="str">
        <f>IFERROR(VLOOKUP(K2941,ORDEN_ERI!A:C,2,0),0)</f>
        <v>Ganancia (pérdida), antes de impuestos</v>
      </c>
      <c r="M2941" s="21">
        <f>IFERROR(VLOOKUP(K2941,ORDEN_ERI!A:C,3,0),0)</f>
        <v>23</v>
      </c>
      <c r="N2941" s="1">
        <v>336727</v>
      </c>
    </row>
    <row r="2942" spans="1:14" x14ac:dyDescent="0.25">
      <c r="A2942">
        <v>900378893</v>
      </c>
      <c r="B2942" t="s">
        <v>386</v>
      </c>
      <c r="D2942" t="s">
        <v>230</v>
      </c>
      <c r="E2942" t="s">
        <v>228</v>
      </c>
      <c r="F2942" t="s">
        <v>335</v>
      </c>
      <c r="G2942">
        <v>2016</v>
      </c>
      <c r="H2942" s="16">
        <v>42735</v>
      </c>
      <c r="I2942">
        <v>20170327</v>
      </c>
      <c r="J2942">
        <v>0</v>
      </c>
      <c r="K2942" t="s">
        <v>11</v>
      </c>
      <c r="L2942" s="21" t="str">
        <f>IFERROR(VLOOKUP(K2942,ORDEN_ERI!A:C,2,0),0)</f>
        <v>Ganancia (pérdida), antes de impuestos</v>
      </c>
      <c r="M2942" s="21">
        <f>IFERROR(VLOOKUP(K2942,ORDEN_ERI!A:C,3,0),0)</f>
        <v>23</v>
      </c>
      <c r="N2942" s="1">
        <v>15586574</v>
      </c>
    </row>
    <row r="2943" spans="1:14" x14ac:dyDescent="0.25">
      <c r="A2943">
        <v>900390238</v>
      </c>
      <c r="B2943" t="s">
        <v>177</v>
      </c>
      <c r="D2943" t="s">
        <v>230</v>
      </c>
      <c r="E2943" t="s">
        <v>228</v>
      </c>
      <c r="F2943" t="s">
        <v>333</v>
      </c>
      <c r="G2943" t="s">
        <v>402</v>
      </c>
      <c r="H2943" s="16">
        <v>42735</v>
      </c>
      <c r="I2943">
        <v>20170330</v>
      </c>
      <c r="J2943">
        <v>0</v>
      </c>
      <c r="K2943" t="s">
        <v>11</v>
      </c>
      <c r="L2943" s="21" t="str">
        <f>IFERROR(VLOOKUP(K2943,ORDEN_ERI!A:C,2,0),0)</f>
        <v>Ganancia (pérdida), antes de impuestos</v>
      </c>
      <c r="M2943" s="21">
        <f>IFERROR(VLOOKUP(K2943,ORDEN_ERI!A:C,3,0),0)</f>
        <v>23</v>
      </c>
      <c r="N2943" s="1">
        <v>55967249</v>
      </c>
    </row>
    <row r="2944" spans="1:14" x14ac:dyDescent="0.25">
      <c r="A2944">
        <v>900413588</v>
      </c>
      <c r="B2944" t="s">
        <v>37</v>
      </c>
      <c r="D2944" t="s">
        <v>294</v>
      </c>
      <c r="E2944" t="s">
        <v>343</v>
      </c>
      <c r="F2944" t="s">
        <v>224</v>
      </c>
      <c r="G2944">
        <v>2016</v>
      </c>
      <c r="H2944" s="16">
        <v>42735</v>
      </c>
      <c r="I2944">
        <v>20170511</v>
      </c>
      <c r="J2944">
        <v>0</v>
      </c>
      <c r="K2944" t="s">
        <v>11</v>
      </c>
      <c r="L2944" s="21" t="str">
        <f>IFERROR(VLOOKUP(K2944,ORDEN_ERI!A:C,2,0),0)</f>
        <v>Ganancia (pérdida), antes de impuestos</v>
      </c>
      <c r="M2944" s="21">
        <f>IFERROR(VLOOKUP(K2944,ORDEN_ERI!A:C,3,0),0)</f>
        <v>23</v>
      </c>
      <c r="N2944" s="1">
        <v>4987951</v>
      </c>
    </row>
    <row r="2945" spans="1:14" x14ac:dyDescent="0.25">
      <c r="A2945">
        <v>900521357</v>
      </c>
      <c r="B2945" t="s">
        <v>175</v>
      </c>
      <c r="D2945" t="s">
        <v>291</v>
      </c>
      <c r="E2945" t="s">
        <v>388</v>
      </c>
      <c r="F2945" t="s">
        <v>339</v>
      </c>
      <c r="G2945">
        <v>2016</v>
      </c>
      <c r="H2945" s="16">
        <v>42735</v>
      </c>
      <c r="I2945">
        <v>20170503</v>
      </c>
      <c r="J2945">
        <v>0</v>
      </c>
      <c r="K2945" t="s">
        <v>11</v>
      </c>
      <c r="L2945" s="21" t="str">
        <f>IFERROR(VLOOKUP(K2945,ORDEN_ERI!A:C,2,0),0)</f>
        <v>Ganancia (pérdida), antes de impuestos</v>
      </c>
      <c r="M2945" s="21">
        <f>IFERROR(VLOOKUP(K2945,ORDEN_ERI!A:C,3,0),0)</f>
        <v>23</v>
      </c>
      <c r="N2945" s="1">
        <v>7906071</v>
      </c>
    </row>
    <row r="2946" spans="1:14" x14ac:dyDescent="0.25">
      <c r="A2946">
        <v>900535441</v>
      </c>
      <c r="B2946" t="s">
        <v>308</v>
      </c>
      <c r="D2946" t="s">
        <v>291</v>
      </c>
      <c r="E2946" t="s">
        <v>228</v>
      </c>
      <c r="F2946" t="s">
        <v>224</v>
      </c>
      <c r="G2946">
        <v>2016</v>
      </c>
      <c r="H2946" s="16">
        <v>42735</v>
      </c>
      <c r="I2946">
        <v>20170426</v>
      </c>
      <c r="J2946">
        <v>0</v>
      </c>
      <c r="K2946" t="s">
        <v>11</v>
      </c>
      <c r="L2946" s="21" t="str">
        <f>IFERROR(VLOOKUP(K2946,ORDEN_ERI!A:C,2,0),0)</f>
        <v>Ganancia (pérdida), antes de impuestos</v>
      </c>
      <c r="M2946" s="21">
        <f>IFERROR(VLOOKUP(K2946,ORDEN_ERI!A:C,3,0),0)</f>
        <v>23</v>
      </c>
      <c r="N2946" s="1">
        <v>1083</v>
      </c>
    </row>
    <row r="2947" spans="1:14" x14ac:dyDescent="0.25">
      <c r="A2947">
        <v>900668954</v>
      </c>
      <c r="B2947" t="s">
        <v>387</v>
      </c>
      <c r="D2947" t="s">
        <v>294</v>
      </c>
      <c r="E2947" t="s">
        <v>228</v>
      </c>
      <c r="F2947" t="s">
        <v>224</v>
      </c>
      <c r="G2947">
        <v>2016</v>
      </c>
      <c r="H2947" s="16">
        <v>42735</v>
      </c>
      <c r="I2947">
        <v>20170428</v>
      </c>
      <c r="J2947">
        <v>0</v>
      </c>
      <c r="K2947" t="s">
        <v>11</v>
      </c>
      <c r="L2947" s="21" t="str">
        <f>IFERROR(VLOOKUP(K2947,ORDEN_ERI!A:C,2,0),0)</f>
        <v>Ganancia (pérdida), antes de impuestos</v>
      </c>
      <c r="M2947" s="21">
        <f>IFERROR(VLOOKUP(K2947,ORDEN_ERI!A:C,3,0),0)</f>
        <v>23</v>
      </c>
      <c r="N2947" s="1">
        <v>1467897</v>
      </c>
    </row>
    <row r="2948" spans="1:14" x14ac:dyDescent="0.25">
      <c r="A2948">
        <v>900749166</v>
      </c>
      <c r="B2948" t="s">
        <v>182</v>
      </c>
      <c r="D2948" t="s">
        <v>230</v>
      </c>
      <c r="E2948" t="s">
        <v>228</v>
      </c>
      <c r="F2948" t="s">
        <v>333</v>
      </c>
      <c r="G2948">
        <v>2016</v>
      </c>
      <c r="H2948" s="16">
        <v>42735</v>
      </c>
      <c r="I2948">
        <v>20170404</v>
      </c>
      <c r="J2948">
        <v>0</v>
      </c>
      <c r="K2948" t="s">
        <v>11</v>
      </c>
      <c r="L2948" s="21" t="str">
        <f>IFERROR(VLOOKUP(K2948,ORDEN_ERI!A:C,2,0),0)</f>
        <v>Ganancia (pérdida), antes de impuestos</v>
      </c>
      <c r="M2948" s="21">
        <f>IFERROR(VLOOKUP(K2948,ORDEN_ERI!A:C,3,0),0)</f>
        <v>23</v>
      </c>
      <c r="N2948" s="1">
        <v>27589427</v>
      </c>
    </row>
    <row r="2949" spans="1:14" x14ac:dyDescent="0.25">
      <c r="A2949">
        <v>900797732</v>
      </c>
      <c r="B2949" t="s">
        <v>181</v>
      </c>
      <c r="D2949" t="s">
        <v>230</v>
      </c>
      <c r="E2949" t="s">
        <v>228</v>
      </c>
      <c r="F2949" t="s">
        <v>360</v>
      </c>
      <c r="G2949">
        <v>2016</v>
      </c>
      <c r="H2949" s="16">
        <v>42735</v>
      </c>
      <c r="I2949">
        <v>20170330</v>
      </c>
      <c r="J2949">
        <v>0</v>
      </c>
      <c r="K2949" t="s">
        <v>11</v>
      </c>
      <c r="L2949" s="21" t="str">
        <f>IFERROR(VLOOKUP(K2949,ORDEN_ERI!A:C,2,0),0)</f>
        <v>Ganancia (pérdida), antes de impuestos</v>
      </c>
      <c r="M2949" s="21">
        <f>IFERROR(VLOOKUP(K2949,ORDEN_ERI!A:C,3,0),0)</f>
        <v>23</v>
      </c>
      <c r="N2949" s="1">
        <v>8528727</v>
      </c>
    </row>
    <row r="2950" spans="1:14" x14ac:dyDescent="0.25">
      <c r="A2950">
        <v>900818642</v>
      </c>
      <c r="B2950" t="s">
        <v>169</v>
      </c>
      <c r="D2950" t="s">
        <v>230</v>
      </c>
      <c r="E2950" t="s">
        <v>228</v>
      </c>
      <c r="F2950" t="s">
        <v>333</v>
      </c>
      <c r="G2950">
        <v>2016</v>
      </c>
      <c r="H2950" s="16">
        <v>42735</v>
      </c>
      <c r="I2950">
        <v>20170410</v>
      </c>
      <c r="J2950">
        <v>0</v>
      </c>
      <c r="K2950" t="s">
        <v>11</v>
      </c>
      <c r="L2950" s="21" t="str">
        <f>IFERROR(VLOOKUP(K2950,ORDEN_ERI!A:C,2,0),0)</f>
        <v>Ganancia (pérdida), antes de impuestos</v>
      </c>
      <c r="M2950" s="21">
        <f>IFERROR(VLOOKUP(K2950,ORDEN_ERI!A:C,3,0),0)</f>
        <v>23</v>
      </c>
      <c r="N2950" s="1">
        <v>6559531</v>
      </c>
    </row>
    <row r="2951" spans="1:14" x14ac:dyDescent="0.25">
      <c r="A2951">
        <v>860001986</v>
      </c>
      <c r="B2951" t="s">
        <v>293</v>
      </c>
      <c r="D2951" t="s">
        <v>294</v>
      </c>
      <c r="E2951" t="s">
        <v>228</v>
      </c>
      <c r="F2951" t="s">
        <v>224</v>
      </c>
      <c r="G2951">
        <v>2016</v>
      </c>
      <c r="H2951" s="16">
        <v>42735</v>
      </c>
      <c r="I2951">
        <v>20170510</v>
      </c>
      <c r="J2951">
        <v>0</v>
      </c>
      <c r="K2951" t="s">
        <v>403</v>
      </c>
      <c r="L2951" s="21" t="str">
        <f>IFERROR(VLOOKUP(K2951,ORDEN_ERI!A:C,2,0),0)</f>
        <v>Participación en las ganancias (pérdidas) de subsidiarias</v>
      </c>
      <c r="M2951" s="21">
        <f>IFERROR(VLOOKUP(K2951,ORDEN_ERI!A:C,3,0),0)</f>
        <v>22</v>
      </c>
      <c r="N2951" s="1">
        <v>121962</v>
      </c>
    </row>
    <row r="2952" spans="1:14" x14ac:dyDescent="0.25">
      <c r="A2952">
        <v>860009250</v>
      </c>
      <c r="B2952" t="s">
        <v>362</v>
      </c>
      <c r="D2952" t="s">
        <v>294</v>
      </c>
      <c r="E2952" t="s">
        <v>228</v>
      </c>
      <c r="F2952" t="s">
        <v>224</v>
      </c>
      <c r="G2952">
        <v>2016</v>
      </c>
      <c r="H2952" s="16">
        <v>42735</v>
      </c>
      <c r="I2952">
        <v>20170502</v>
      </c>
      <c r="J2952">
        <v>0</v>
      </c>
      <c r="K2952" t="s">
        <v>403</v>
      </c>
      <c r="L2952" s="21" t="str">
        <f>IFERROR(VLOOKUP(K2952,ORDEN_ERI!A:C,2,0),0)</f>
        <v>Participación en las ganancias (pérdidas) de subsidiarias</v>
      </c>
      <c r="M2952" s="21">
        <f>IFERROR(VLOOKUP(K2952,ORDEN_ERI!A:C,3,0),0)</f>
        <v>22</v>
      </c>
      <c r="N2952" s="1">
        <v>1528843</v>
      </c>
    </row>
    <row r="2953" spans="1:14" x14ac:dyDescent="0.25">
      <c r="A2953">
        <v>860067697</v>
      </c>
      <c r="B2953" t="s">
        <v>359</v>
      </c>
      <c r="D2953" t="s">
        <v>294</v>
      </c>
      <c r="E2953" t="s">
        <v>228</v>
      </c>
      <c r="F2953" t="s">
        <v>360</v>
      </c>
      <c r="G2953">
        <v>2016</v>
      </c>
      <c r="H2953" s="16">
        <v>42735</v>
      </c>
      <c r="I2953">
        <v>20170515</v>
      </c>
      <c r="J2953">
        <v>0</v>
      </c>
      <c r="K2953" t="s">
        <v>403</v>
      </c>
      <c r="L2953" s="21" t="str">
        <f>IFERROR(VLOOKUP(K2953,ORDEN_ERI!A:C,2,0),0)</f>
        <v>Participación en las ganancias (pérdidas) de subsidiarias</v>
      </c>
      <c r="M2953" s="21">
        <f>IFERROR(VLOOKUP(K2953,ORDEN_ERI!A:C,3,0),0)</f>
        <v>22</v>
      </c>
      <c r="N2953" s="1">
        <v>2307411</v>
      </c>
    </row>
    <row r="2954" spans="1:14" x14ac:dyDescent="0.25">
      <c r="A2954">
        <v>900413588</v>
      </c>
      <c r="B2954" t="s">
        <v>37</v>
      </c>
      <c r="D2954" t="s">
        <v>294</v>
      </c>
      <c r="E2954" t="s">
        <v>343</v>
      </c>
      <c r="F2954" t="s">
        <v>224</v>
      </c>
      <c r="G2954">
        <v>2016</v>
      </c>
      <c r="H2954" s="16">
        <v>42735</v>
      </c>
      <c r="I2954">
        <v>20170511</v>
      </c>
      <c r="J2954">
        <v>0</v>
      </c>
      <c r="K2954" t="s">
        <v>403</v>
      </c>
      <c r="L2954" s="21" t="str">
        <f>IFERROR(VLOOKUP(K2954,ORDEN_ERI!A:C,2,0),0)</f>
        <v>Participación en las ganancias (pérdidas) de subsidiarias</v>
      </c>
      <c r="M2954" s="21">
        <f>IFERROR(VLOOKUP(K2954,ORDEN_ERI!A:C,3,0),0)</f>
        <v>22</v>
      </c>
      <c r="N2954" s="1">
        <v>3222444</v>
      </c>
    </row>
    <row r="2955" spans="1:14" x14ac:dyDescent="0.25">
      <c r="A2955">
        <v>800014246</v>
      </c>
      <c r="B2955" t="s">
        <v>332</v>
      </c>
      <c r="D2955" t="s">
        <v>291</v>
      </c>
      <c r="E2955" t="s">
        <v>223</v>
      </c>
      <c r="F2955" t="s">
        <v>333</v>
      </c>
      <c r="G2955">
        <v>2016</v>
      </c>
      <c r="H2955" s="16">
        <v>42735</v>
      </c>
      <c r="I2955">
        <v>20170518</v>
      </c>
      <c r="J2955">
        <v>0</v>
      </c>
      <c r="K2955" t="s">
        <v>16</v>
      </c>
      <c r="L2955" s="21" t="str">
        <f>IFERROR(VLOOKUP(K2955,ORDEN_ERI!A:C,2,0),0)</f>
        <v>Ingreso (gasto) por impuestos</v>
      </c>
      <c r="M2955" s="21">
        <f>IFERROR(VLOOKUP(K2955,ORDEN_ERI!A:C,3,0),0)</f>
        <v>25</v>
      </c>
      <c r="N2955" s="1">
        <v>554166</v>
      </c>
    </row>
    <row r="2956" spans="1:14" x14ac:dyDescent="0.25">
      <c r="A2956">
        <v>800093117</v>
      </c>
      <c r="B2956" t="s">
        <v>334</v>
      </c>
      <c r="D2956" t="s">
        <v>222</v>
      </c>
      <c r="E2956" t="s">
        <v>223</v>
      </c>
      <c r="F2956" t="s">
        <v>335</v>
      </c>
      <c r="G2956">
        <v>2016</v>
      </c>
      <c r="H2956" s="16">
        <v>42735</v>
      </c>
      <c r="I2956">
        <v>20170328</v>
      </c>
      <c r="J2956">
        <v>0</v>
      </c>
      <c r="K2956" t="s">
        <v>16</v>
      </c>
      <c r="L2956" s="21" t="str">
        <f>IFERROR(VLOOKUP(K2956,ORDEN_ERI!A:C,2,0),0)</f>
        <v>Ingreso (gasto) por impuestos</v>
      </c>
      <c r="M2956" s="21">
        <f>IFERROR(VLOOKUP(K2956,ORDEN_ERI!A:C,3,0),0)</f>
        <v>25</v>
      </c>
      <c r="N2956" s="1">
        <v>20094526</v>
      </c>
    </row>
    <row r="2957" spans="1:14" x14ac:dyDescent="0.25">
      <c r="A2957">
        <v>800094968</v>
      </c>
      <c r="B2957" t="s">
        <v>336</v>
      </c>
      <c r="D2957" t="s">
        <v>222</v>
      </c>
      <c r="E2957" t="s">
        <v>337</v>
      </c>
      <c r="F2957" t="s">
        <v>335</v>
      </c>
      <c r="G2957">
        <v>2016</v>
      </c>
      <c r="H2957" s="16">
        <v>42735</v>
      </c>
      <c r="I2957">
        <v>20170403</v>
      </c>
      <c r="J2957">
        <v>0</v>
      </c>
      <c r="K2957" t="s">
        <v>16</v>
      </c>
      <c r="L2957" s="21" t="str">
        <f>IFERROR(VLOOKUP(K2957,ORDEN_ERI!A:C,2,0),0)</f>
        <v>Ingreso (gasto) por impuestos</v>
      </c>
      <c r="M2957" s="21">
        <f>IFERROR(VLOOKUP(K2957,ORDEN_ERI!A:C,3,0),0)</f>
        <v>25</v>
      </c>
      <c r="N2957" s="1">
        <v>11139529</v>
      </c>
    </row>
    <row r="2958" spans="1:14" x14ac:dyDescent="0.25">
      <c r="A2958">
        <v>800095951</v>
      </c>
      <c r="B2958" t="s">
        <v>338</v>
      </c>
      <c r="D2958" t="s">
        <v>291</v>
      </c>
      <c r="E2958" t="s">
        <v>228</v>
      </c>
      <c r="F2958" t="s">
        <v>339</v>
      </c>
      <c r="G2958">
        <v>2016</v>
      </c>
      <c r="H2958" s="16">
        <v>42735</v>
      </c>
      <c r="I2958">
        <v>20170505</v>
      </c>
      <c r="J2958">
        <v>0</v>
      </c>
      <c r="K2958" t="s">
        <v>16</v>
      </c>
      <c r="L2958" s="21" t="str">
        <f>IFERROR(VLOOKUP(K2958,ORDEN_ERI!A:C,2,0),0)</f>
        <v>Ingreso (gasto) por impuestos</v>
      </c>
      <c r="M2958" s="21">
        <f>IFERROR(VLOOKUP(K2958,ORDEN_ERI!A:C,3,0),0)</f>
        <v>25</v>
      </c>
      <c r="N2958" s="1">
        <v>914275</v>
      </c>
    </row>
    <row r="2959" spans="1:14" x14ac:dyDescent="0.25">
      <c r="A2959">
        <v>800140959</v>
      </c>
      <c r="B2959" t="s">
        <v>340</v>
      </c>
      <c r="D2959" t="s">
        <v>291</v>
      </c>
      <c r="E2959" t="s">
        <v>228</v>
      </c>
      <c r="F2959" t="s">
        <v>339</v>
      </c>
      <c r="G2959">
        <v>2016</v>
      </c>
      <c r="H2959" s="16">
        <v>42735</v>
      </c>
      <c r="I2959">
        <v>20170503</v>
      </c>
      <c r="J2959">
        <v>0</v>
      </c>
      <c r="K2959" t="s">
        <v>16</v>
      </c>
      <c r="L2959" s="21" t="str">
        <f>IFERROR(VLOOKUP(K2959,ORDEN_ERI!A:C,2,0),0)</f>
        <v>Ingreso (gasto) por impuestos</v>
      </c>
      <c r="M2959" s="21">
        <f>IFERROR(VLOOKUP(K2959,ORDEN_ERI!A:C,3,0),0)</f>
        <v>25</v>
      </c>
      <c r="N2959" s="1">
        <v>1237403</v>
      </c>
    </row>
    <row r="2960" spans="1:14" x14ac:dyDescent="0.25">
      <c r="A2960">
        <v>800173155</v>
      </c>
      <c r="B2960" t="s">
        <v>341</v>
      </c>
      <c r="D2960" t="s">
        <v>222</v>
      </c>
      <c r="E2960" t="s">
        <v>228</v>
      </c>
      <c r="F2960" t="s">
        <v>335</v>
      </c>
      <c r="G2960">
        <v>2016</v>
      </c>
      <c r="H2960" s="16">
        <v>42735</v>
      </c>
      <c r="I2960">
        <v>20170403</v>
      </c>
      <c r="J2960">
        <v>0</v>
      </c>
      <c r="K2960" t="s">
        <v>16</v>
      </c>
      <c r="L2960" s="21" t="str">
        <f>IFERROR(VLOOKUP(K2960,ORDEN_ERI!A:C,2,0),0)</f>
        <v>Ingreso (gasto) por impuestos</v>
      </c>
      <c r="M2960" s="21">
        <f>IFERROR(VLOOKUP(K2960,ORDEN_ERI!A:C,3,0),0)</f>
        <v>25</v>
      </c>
      <c r="N2960" s="1">
        <v>13751994</v>
      </c>
    </row>
    <row r="2961" spans="1:14" x14ac:dyDescent="0.25">
      <c r="A2961">
        <v>800182330</v>
      </c>
      <c r="B2961" t="s">
        <v>342</v>
      </c>
      <c r="D2961" t="s">
        <v>291</v>
      </c>
      <c r="E2961" t="s">
        <v>343</v>
      </c>
      <c r="F2961" t="s">
        <v>333</v>
      </c>
      <c r="G2961">
        <v>2016</v>
      </c>
      <c r="H2961" s="16">
        <v>42735</v>
      </c>
      <c r="I2961">
        <v>20170424</v>
      </c>
      <c r="J2961">
        <v>0</v>
      </c>
      <c r="K2961" t="s">
        <v>16</v>
      </c>
      <c r="L2961" s="21" t="str">
        <f>IFERROR(VLOOKUP(K2961,ORDEN_ERI!A:C,2,0),0)</f>
        <v>Ingreso (gasto) por impuestos</v>
      </c>
      <c r="M2961" s="21">
        <f>IFERROR(VLOOKUP(K2961,ORDEN_ERI!A:C,3,0),0)</f>
        <v>25</v>
      </c>
      <c r="N2961" s="1">
        <v>4950026</v>
      </c>
    </row>
    <row r="2962" spans="1:14" x14ac:dyDescent="0.25">
      <c r="A2962">
        <v>800185295</v>
      </c>
      <c r="B2962" t="s">
        <v>344</v>
      </c>
      <c r="D2962" t="s">
        <v>222</v>
      </c>
      <c r="E2962" t="s">
        <v>228</v>
      </c>
      <c r="F2962" t="s">
        <v>335</v>
      </c>
      <c r="G2962">
        <v>2016</v>
      </c>
      <c r="H2962" s="16">
        <v>42735</v>
      </c>
      <c r="I2962">
        <v>20170407</v>
      </c>
      <c r="J2962">
        <v>0</v>
      </c>
      <c r="K2962" t="s">
        <v>16</v>
      </c>
      <c r="L2962" s="21" t="str">
        <f>IFERROR(VLOOKUP(K2962,ORDEN_ERI!A:C,2,0),0)</f>
        <v>Ingreso (gasto) por impuestos</v>
      </c>
      <c r="M2962" s="21">
        <f>IFERROR(VLOOKUP(K2962,ORDEN_ERI!A:C,3,0),0)</f>
        <v>25</v>
      </c>
      <c r="N2962" s="1">
        <v>11531957</v>
      </c>
    </row>
    <row r="2963" spans="1:14" x14ac:dyDescent="0.25">
      <c r="A2963">
        <v>800200598</v>
      </c>
      <c r="B2963" t="s">
        <v>345</v>
      </c>
      <c r="D2963" t="s">
        <v>230</v>
      </c>
      <c r="E2963" t="s">
        <v>228</v>
      </c>
      <c r="F2963" t="s">
        <v>335</v>
      </c>
      <c r="G2963">
        <v>2016</v>
      </c>
      <c r="H2963" s="16">
        <v>42735</v>
      </c>
      <c r="I2963">
        <v>20170509</v>
      </c>
      <c r="J2963">
        <v>0</v>
      </c>
      <c r="K2963" t="s">
        <v>16</v>
      </c>
      <c r="L2963" s="21" t="str">
        <f>IFERROR(VLOOKUP(K2963,ORDEN_ERI!A:C,2,0),0)</f>
        <v>Ingreso (gasto) por impuestos</v>
      </c>
      <c r="M2963" s="21">
        <f>IFERROR(VLOOKUP(K2963,ORDEN_ERI!A:C,3,0),0)</f>
        <v>25</v>
      </c>
      <c r="N2963" s="1">
        <v>1664782</v>
      </c>
    </row>
    <row r="2964" spans="1:14" x14ac:dyDescent="0.25">
      <c r="A2964">
        <v>800208146</v>
      </c>
      <c r="B2964" t="s">
        <v>346</v>
      </c>
      <c r="D2964" t="s">
        <v>294</v>
      </c>
      <c r="E2964" t="s">
        <v>228</v>
      </c>
      <c r="F2964" t="s">
        <v>347</v>
      </c>
      <c r="G2964">
        <v>2016</v>
      </c>
      <c r="H2964" s="16">
        <v>42735</v>
      </c>
      <c r="I2964">
        <v>20170428</v>
      </c>
      <c r="J2964">
        <v>0</v>
      </c>
      <c r="K2964" t="s">
        <v>16</v>
      </c>
      <c r="L2964" s="21" t="str">
        <f>IFERROR(VLOOKUP(K2964,ORDEN_ERI!A:C,2,0),0)</f>
        <v>Ingreso (gasto) por impuestos</v>
      </c>
      <c r="M2964" s="21">
        <f>IFERROR(VLOOKUP(K2964,ORDEN_ERI!A:C,3,0),0)</f>
        <v>25</v>
      </c>
      <c r="N2964" s="1">
        <v>3315591</v>
      </c>
    </row>
    <row r="2965" spans="1:14" x14ac:dyDescent="0.25">
      <c r="A2965">
        <v>800233881</v>
      </c>
      <c r="B2965" t="s">
        <v>161</v>
      </c>
      <c r="D2965" t="s">
        <v>222</v>
      </c>
      <c r="E2965" t="s">
        <v>223</v>
      </c>
      <c r="F2965" t="s">
        <v>333</v>
      </c>
      <c r="G2965">
        <v>2016</v>
      </c>
      <c r="H2965" s="16">
        <v>42735</v>
      </c>
      <c r="I2965">
        <v>20170406</v>
      </c>
      <c r="J2965">
        <v>0</v>
      </c>
      <c r="K2965" t="s">
        <v>16</v>
      </c>
      <c r="L2965" s="21" t="str">
        <f>IFERROR(VLOOKUP(K2965,ORDEN_ERI!A:C,2,0),0)</f>
        <v>Ingreso (gasto) por impuestos</v>
      </c>
      <c r="M2965" s="21">
        <f>IFERROR(VLOOKUP(K2965,ORDEN_ERI!A:C,3,0),0)</f>
        <v>25</v>
      </c>
      <c r="N2965" s="1">
        <v>5336365</v>
      </c>
    </row>
    <row r="2966" spans="1:14" x14ac:dyDescent="0.25">
      <c r="A2966">
        <v>800240724</v>
      </c>
      <c r="B2966" t="s">
        <v>348</v>
      </c>
      <c r="D2966" t="s">
        <v>230</v>
      </c>
      <c r="E2966" t="s">
        <v>228</v>
      </c>
      <c r="F2966" t="s">
        <v>335</v>
      </c>
      <c r="G2966">
        <v>2016</v>
      </c>
      <c r="H2966" s="16">
        <v>42735</v>
      </c>
      <c r="I2966">
        <v>20170330</v>
      </c>
      <c r="J2966">
        <v>0</v>
      </c>
      <c r="K2966" t="s">
        <v>16</v>
      </c>
      <c r="L2966" s="21" t="str">
        <f>IFERROR(VLOOKUP(K2966,ORDEN_ERI!A:C,2,0),0)</f>
        <v>Ingreso (gasto) por impuestos</v>
      </c>
      <c r="M2966" s="21">
        <f>IFERROR(VLOOKUP(K2966,ORDEN_ERI!A:C,3,0),0)</f>
        <v>25</v>
      </c>
      <c r="N2966" s="1">
        <v>688238</v>
      </c>
    </row>
    <row r="2967" spans="1:14" x14ac:dyDescent="0.25">
      <c r="A2967">
        <v>811032292</v>
      </c>
      <c r="B2967" t="s">
        <v>349</v>
      </c>
      <c r="D2967" t="s">
        <v>222</v>
      </c>
      <c r="E2967" t="s">
        <v>223</v>
      </c>
      <c r="F2967" t="s">
        <v>335</v>
      </c>
      <c r="G2967">
        <v>2016</v>
      </c>
      <c r="H2967" s="16">
        <v>42735</v>
      </c>
      <c r="I2967">
        <v>20170404</v>
      </c>
      <c r="J2967">
        <v>0</v>
      </c>
      <c r="K2967" t="s">
        <v>16</v>
      </c>
      <c r="L2967" s="21" t="str">
        <f>IFERROR(VLOOKUP(K2967,ORDEN_ERI!A:C,2,0),0)</f>
        <v>Ingreso (gasto) por impuestos</v>
      </c>
      <c r="M2967" s="21">
        <f>IFERROR(VLOOKUP(K2967,ORDEN_ERI!A:C,3,0),0)</f>
        <v>25</v>
      </c>
      <c r="N2967" s="1">
        <v>13068621</v>
      </c>
    </row>
    <row r="2968" spans="1:14" x14ac:dyDescent="0.25">
      <c r="A2968">
        <v>830023542</v>
      </c>
      <c r="B2968" t="s">
        <v>146</v>
      </c>
      <c r="D2968" t="s">
        <v>230</v>
      </c>
      <c r="E2968" t="s">
        <v>223</v>
      </c>
      <c r="F2968" t="s">
        <v>339</v>
      </c>
      <c r="G2968">
        <v>2016</v>
      </c>
      <c r="H2968" s="16">
        <v>42735</v>
      </c>
      <c r="I2968">
        <v>20170328</v>
      </c>
      <c r="J2968">
        <v>0</v>
      </c>
      <c r="K2968" t="s">
        <v>16</v>
      </c>
      <c r="L2968" s="21" t="str">
        <f>IFERROR(VLOOKUP(K2968,ORDEN_ERI!A:C,2,0),0)</f>
        <v>Ingreso (gasto) por impuestos</v>
      </c>
      <c r="M2968" s="21">
        <f>IFERROR(VLOOKUP(K2968,ORDEN_ERI!A:C,3,0),0)</f>
        <v>25</v>
      </c>
      <c r="N2968" s="1">
        <v>13682312</v>
      </c>
    </row>
    <row r="2969" spans="1:14" x14ac:dyDescent="0.25">
      <c r="A2969">
        <v>830058272</v>
      </c>
      <c r="B2969" t="s">
        <v>352</v>
      </c>
      <c r="D2969" t="s">
        <v>222</v>
      </c>
      <c r="E2969" t="s">
        <v>228</v>
      </c>
      <c r="F2969" t="s">
        <v>353</v>
      </c>
      <c r="G2969">
        <v>2016</v>
      </c>
      <c r="H2969" s="16">
        <v>42735</v>
      </c>
      <c r="I2969">
        <v>20170405</v>
      </c>
      <c r="J2969">
        <v>0</v>
      </c>
      <c r="K2969" t="s">
        <v>16</v>
      </c>
      <c r="L2969" s="21" t="str">
        <f>IFERROR(VLOOKUP(K2969,ORDEN_ERI!A:C,2,0),0)</f>
        <v>Ingreso (gasto) por impuestos</v>
      </c>
      <c r="M2969" s="21">
        <f>IFERROR(VLOOKUP(K2969,ORDEN_ERI!A:C,3,0),0)</f>
        <v>25</v>
      </c>
      <c r="N2969" s="1">
        <v>87186</v>
      </c>
    </row>
    <row r="2970" spans="1:14" x14ac:dyDescent="0.25">
      <c r="A2970">
        <v>830094920</v>
      </c>
      <c r="B2970" t="s">
        <v>350</v>
      </c>
      <c r="D2970" t="s">
        <v>222</v>
      </c>
      <c r="E2970" t="s">
        <v>351</v>
      </c>
      <c r="F2970" t="s">
        <v>339</v>
      </c>
      <c r="G2970">
        <v>2016</v>
      </c>
      <c r="H2970" s="16">
        <v>42735</v>
      </c>
      <c r="I2970">
        <v>20171004</v>
      </c>
      <c r="J2970">
        <v>0</v>
      </c>
      <c r="K2970" t="s">
        <v>16</v>
      </c>
      <c r="L2970" s="21" t="str">
        <f>IFERROR(VLOOKUP(K2970,ORDEN_ERI!A:C,2,0),0)</f>
        <v>Ingreso (gasto) por impuestos</v>
      </c>
      <c r="M2970" s="21">
        <f>IFERROR(VLOOKUP(K2970,ORDEN_ERI!A:C,3,0),0)</f>
        <v>25</v>
      </c>
      <c r="N2970" s="1">
        <v>33552279</v>
      </c>
    </row>
    <row r="2971" spans="1:14" x14ac:dyDescent="0.25">
      <c r="A2971">
        <v>830097620</v>
      </c>
      <c r="B2971" t="s">
        <v>290</v>
      </c>
      <c r="D2971" t="s">
        <v>291</v>
      </c>
      <c r="E2971" t="s">
        <v>228</v>
      </c>
      <c r="F2971" t="s">
        <v>224</v>
      </c>
      <c r="G2971">
        <v>2016</v>
      </c>
      <c r="H2971" s="16">
        <v>42735</v>
      </c>
      <c r="I2971">
        <v>20170420</v>
      </c>
      <c r="J2971">
        <v>0</v>
      </c>
      <c r="K2971" t="s">
        <v>16</v>
      </c>
      <c r="L2971" s="21" t="str">
        <f>IFERROR(VLOOKUP(K2971,ORDEN_ERI!A:C,2,0),0)</f>
        <v>Ingreso (gasto) por impuestos</v>
      </c>
      <c r="M2971" s="21">
        <f>IFERROR(VLOOKUP(K2971,ORDEN_ERI!A:C,3,0),0)</f>
        <v>25</v>
      </c>
      <c r="N2971" s="1">
        <v>1025883</v>
      </c>
    </row>
    <row r="2972" spans="1:14" x14ac:dyDescent="0.25">
      <c r="A2972">
        <v>830124992</v>
      </c>
      <c r="B2972" t="s">
        <v>357</v>
      </c>
      <c r="D2972" t="s">
        <v>222</v>
      </c>
      <c r="E2972" t="s">
        <v>228</v>
      </c>
      <c r="F2972" t="s">
        <v>358</v>
      </c>
      <c r="G2972">
        <v>2016</v>
      </c>
      <c r="H2972" s="16">
        <v>42735</v>
      </c>
      <c r="I2972">
        <v>20170406</v>
      </c>
      <c r="J2972">
        <v>0</v>
      </c>
      <c r="K2972" t="s">
        <v>16</v>
      </c>
      <c r="L2972" s="21" t="str">
        <f>IFERROR(VLOOKUP(K2972,ORDEN_ERI!A:C,2,0),0)</f>
        <v>Ingreso (gasto) por impuestos</v>
      </c>
      <c r="M2972" s="21">
        <f>IFERROR(VLOOKUP(K2972,ORDEN_ERI!A:C,3,0),0)</f>
        <v>25</v>
      </c>
      <c r="N2972" s="1">
        <v>161787</v>
      </c>
    </row>
    <row r="2973" spans="1:14" x14ac:dyDescent="0.25">
      <c r="A2973">
        <v>860000656</v>
      </c>
      <c r="B2973" t="s">
        <v>221</v>
      </c>
      <c r="D2973" t="s">
        <v>222</v>
      </c>
      <c r="E2973" t="s">
        <v>223</v>
      </c>
      <c r="F2973" t="s">
        <v>224</v>
      </c>
      <c r="G2973">
        <v>2016</v>
      </c>
      <c r="H2973" s="16">
        <v>42735</v>
      </c>
      <c r="I2973">
        <v>20170401</v>
      </c>
      <c r="J2973">
        <v>0</v>
      </c>
      <c r="K2973" t="s">
        <v>16</v>
      </c>
      <c r="L2973" s="21" t="str">
        <f>IFERROR(VLOOKUP(K2973,ORDEN_ERI!A:C,2,0),0)</f>
        <v>Ingreso (gasto) por impuestos</v>
      </c>
      <c r="M2973" s="21">
        <f>IFERROR(VLOOKUP(K2973,ORDEN_ERI!A:C,3,0),0)</f>
        <v>25</v>
      </c>
      <c r="N2973" s="1">
        <v>1280667</v>
      </c>
    </row>
    <row r="2974" spans="1:14" x14ac:dyDescent="0.25">
      <c r="A2974">
        <v>860001986</v>
      </c>
      <c r="B2974" t="s">
        <v>293</v>
      </c>
      <c r="D2974" t="s">
        <v>294</v>
      </c>
      <c r="E2974" t="s">
        <v>228</v>
      </c>
      <c r="F2974" t="s">
        <v>224</v>
      </c>
      <c r="G2974">
        <v>2016</v>
      </c>
      <c r="H2974" s="16">
        <v>42735</v>
      </c>
      <c r="I2974">
        <v>20170510</v>
      </c>
      <c r="J2974">
        <v>0</v>
      </c>
      <c r="K2974" t="s">
        <v>16</v>
      </c>
      <c r="L2974" s="21" t="str">
        <f>IFERROR(VLOOKUP(K2974,ORDEN_ERI!A:C,2,0),0)</f>
        <v>Ingreso (gasto) por impuestos</v>
      </c>
      <c r="M2974" s="21">
        <f>IFERROR(VLOOKUP(K2974,ORDEN_ERI!A:C,3,0),0)</f>
        <v>25</v>
      </c>
      <c r="N2974" s="1">
        <v>2710250</v>
      </c>
    </row>
    <row r="2975" spans="1:14" x14ac:dyDescent="0.25">
      <c r="A2975">
        <v>860002837</v>
      </c>
      <c r="B2975" t="s">
        <v>227</v>
      </c>
      <c r="D2975" t="s">
        <v>222</v>
      </c>
      <c r="E2975" t="s">
        <v>228</v>
      </c>
      <c r="F2975" t="s">
        <v>224</v>
      </c>
      <c r="G2975">
        <v>2016</v>
      </c>
      <c r="H2975" s="16">
        <v>42735</v>
      </c>
      <c r="I2975">
        <v>20170330</v>
      </c>
      <c r="J2975">
        <v>0</v>
      </c>
      <c r="K2975" t="s">
        <v>16</v>
      </c>
      <c r="L2975" s="21" t="str">
        <f>IFERROR(VLOOKUP(K2975,ORDEN_ERI!A:C,2,0),0)</f>
        <v>Ingreso (gasto) por impuestos</v>
      </c>
      <c r="M2975" s="21">
        <f>IFERROR(VLOOKUP(K2975,ORDEN_ERI!A:C,3,0),0)</f>
        <v>25</v>
      </c>
      <c r="N2975" s="1">
        <v>-901676</v>
      </c>
    </row>
    <row r="2976" spans="1:14" x14ac:dyDescent="0.25">
      <c r="A2976">
        <v>860009250</v>
      </c>
      <c r="B2976" t="s">
        <v>362</v>
      </c>
      <c r="D2976" t="s">
        <v>294</v>
      </c>
      <c r="E2976" t="s">
        <v>228</v>
      </c>
      <c r="F2976" t="s">
        <v>224</v>
      </c>
      <c r="G2976">
        <v>2016</v>
      </c>
      <c r="H2976" s="16">
        <v>42735</v>
      </c>
      <c r="I2976">
        <v>20170502</v>
      </c>
      <c r="J2976">
        <v>0</v>
      </c>
      <c r="K2976" t="s">
        <v>16</v>
      </c>
      <c r="L2976" s="21" t="str">
        <f>IFERROR(VLOOKUP(K2976,ORDEN_ERI!A:C,2,0),0)</f>
        <v>Ingreso (gasto) por impuestos</v>
      </c>
      <c r="M2976" s="21">
        <f>IFERROR(VLOOKUP(K2976,ORDEN_ERI!A:C,3,0),0)</f>
        <v>25</v>
      </c>
      <c r="N2976" s="1">
        <v>622687</v>
      </c>
    </row>
    <row r="2977" spans="1:14" x14ac:dyDescent="0.25">
      <c r="A2977">
        <v>860014285</v>
      </c>
      <c r="B2977" t="s">
        <v>356</v>
      </c>
      <c r="D2977" t="s">
        <v>294</v>
      </c>
      <c r="E2977" t="s">
        <v>228</v>
      </c>
      <c r="F2977" t="s">
        <v>224</v>
      </c>
      <c r="G2977">
        <v>2016</v>
      </c>
      <c r="H2977" s="16">
        <v>42735</v>
      </c>
      <c r="I2977">
        <v>20170510</v>
      </c>
      <c r="J2977">
        <v>0</v>
      </c>
      <c r="K2977" t="s">
        <v>16</v>
      </c>
      <c r="L2977" s="21" t="str">
        <f>IFERROR(VLOOKUP(K2977,ORDEN_ERI!A:C,2,0),0)</f>
        <v>Ingreso (gasto) por impuestos</v>
      </c>
      <c r="M2977" s="21">
        <f>IFERROR(VLOOKUP(K2977,ORDEN_ERI!A:C,3,0),0)</f>
        <v>25</v>
      </c>
      <c r="N2977" s="1">
        <v>758891</v>
      </c>
    </row>
    <row r="2978" spans="1:14" x14ac:dyDescent="0.25">
      <c r="A2978">
        <v>860031361</v>
      </c>
      <c r="B2978" t="s">
        <v>297</v>
      </c>
      <c r="D2978" t="s">
        <v>222</v>
      </c>
      <c r="E2978" t="s">
        <v>228</v>
      </c>
      <c r="F2978" t="s">
        <v>224</v>
      </c>
      <c r="G2978">
        <v>2016</v>
      </c>
      <c r="H2978" s="16">
        <v>42735</v>
      </c>
      <c r="I2978">
        <v>20170405</v>
      </c>
      <c r="J2978">
        <v>0</v>
      </c>
      <c r="K2978" t="s">
        <v>16</v>
      </c>
      <c r="L2978" s="21" t="str">
        <f>IFERROR(VLOOKUP(K2978,ORDEN_ERI!A:C,2,0),0)</f>
        <v>Ingreso (gasto) por impuestos</v>
      </c>
      <c r="M2978" s="21">
        <f>IFERROR(VLOOKUP(K2978,ORDEN_ERI!A:C,3,0),0)</f>
        <v>25</v>
      </c>
      <c r="N2978" s="1">
        <v>531042</v>
      </c>
    </row>
    <row r="2979" spans="1:14" x14ac:dyDescent="0.25">
      <c r="A2979">
        <v>860035996</v>
      </c>
      <c r="B2979" t="s">
        <v>229</v>
      </c>
      <c r="D2979" t="s">
        <v>222</v>
      </c>
      <c r="E2979" t="s">
        <v>228</v>
      </c>
      <c r="F2979" t="s">
        <v>224</v>
      </c>
      <c r="G2979">
        <v>2016</v>
      </c>
      <c r="H2979" s="16">
        <v>42735</v>
      </c>
      <c r="I2979">
        <v>20170407</v>
      </c>
      <c r="J2979">
        <v>0</v>
      </c>
      <c r="K2979" t="s">
        <v>16</v>
      </c>
      <c r="L2979" s="21" t="str">
        <f>IFERROR(VLOOKUP(K2979,ORDEN_ERI!A:C,2,0),0)</f>
        <v>Ingreso (gasto) por impuestos</v>
      </c>
      <c r="M2979" s="21">
        <f>IFERROR(VLOOKUP(K2979,ORDEN_ERI!A:C,3,0),0)</f>
        <v>25</v>
      </c>
      <c r="N2979" s="1">
        <v>2638820</v>
      </c>
    </row>
    <row r="2980" spans="1:14" x14ac:dyDescent="0.25">
      <c r="A2980">
        <v>860058070</v>
      </c>
      <c r="B2980" t="s">
        <v>364</v>
      </c>
      <c r="D2980" t="s">
        <v>222</v>
      </c>
      <c r="E2980" t="s">
        <v>228</v>
      </c>
      <c r="F2980" t="s">
        <v>335</v>
      </c>
      <c r="G2980">
        <v>2016</v>
      </c>
      <c r="H2980" s="16">
        <v>42735</v>
      </c>
      <c r="I2980">
        <v>20170404</v>
      </c>
      <c r="J2980">
        <v>0</v>
      </c>
      <c r="K2980" t="s">
        <v>16</v>
      </c>
      <c r="L2980" s="21" t="str">
        <f>IFERROR(VLOOKUP(K2980,ORDEN_ERI!A:C,2,0),0)</f>
        <v>Ingreso (gasto) por impuestos</v>
      </c>
      <c r="M2980" s="21">
        <f>IFERROR(VLOOKUP(K2980,ORDEN_ERI!A:C,3,0),0)</f>
        <v>25</v>
      </c>
      <c r="N2980" s="1">
        <v>35895689</v>
      </c>
    </row>
    <row r="2981" spans="1:14" x14ac:dyDescent="0.25">
      <c r="A2981">
        <v>860059851</v>
      </c>
      <c r="B2981" t="s">
        <v>365</v>
      </c>
      <c r="D2981" t="s">
        <v>222</v>
      </c>
      <c r="E2981" t="s">
        <v>228</v>
      </c>
      <c r="F2981" t="s">
        <v>224</v>
      </c>
      <c r="G2981">
        <v>2016</v>
      </c>
      <c r="H2981" s="16">
        <v>42735</v>
      </c>
      <c r="I2981">
        <v>20170403</v>
      </c>
      <c r="J2981">
        <v>0</v>
      </c>
      <c r="K2981" t="s">
        <v>16</v>
      </c>
      <c r="L2981" s="21" t="str">
        <f>IFERROR(VLOOKUP(K2981,ORDEN_ERI!A:C,2,0),0)</f>
        <v>Ingreso (gasto) por impuestos</v>
      </c>
      <c r="M2981" s="21">
        <f>IFERROR(VLOOKUP(K2981,ORDEN_ERI!A:C,3,0),0)</f>
        <v>25</v>
      </c>
      <c r="N2981" s="1">
        <v>1265080</v>
      </c>
    </row>
    <row r="2982" spans="1:14" x14ac:dyDescent="0.25">
      <c r="A2982">
        <v>860067697</v>
      </c>
      <c r="B2982" t="s">
        <v>359</v>
      </c>
      <c r="D2982" t="s">
        <v>294</v>
      </c>
      <c r="E2982" t="s">
        <v>228</v>
      </c>
      <c r="F2982" t="s">
        <v>360</v>
      </c>
      <c r="G2982">
        <v>2016</v>
      </c>
      <c r="H2982" s="16">
        <v>42735</v>
      </c>
      <c r="I2982">
        <v>20170515</v>
      </c>
      <c r="J2982">
        <v>0</v>
      </c>
      <c r="K2982" t="s">
        <v>16</v>
      </c>
      <c r="L2982" s="21" t="str">
        <f>IFERROR(VLOOKUP(K2982,ORDEN_ERI!A:C,2,0),0)</f>
        <v>Ingreso (gasto) por impuestos</v>
      </c>
      <c r="M2982" s="21">
        <f>IFERROR(VLOOKUP(K2982,ORDEN_ERI!A:C,3,0),0)</f>
        <v>25</v>
      </c>
      <c r="N2982" s="1">
        <v>139636</v>
      </c>
    </row>
    <row r="2983" spans="1:14" x14ac:dyDescent="0.25">
      <c r="A2983">
        <v>860077099</v>
      </c>
      <c r="B2983" t="s">
        <v>371</v>
      </c>
      <c r="D2983" t="s">
        <v>291</v>
      </c>
      <c r="E2983" t="s">
        <v>228</v>
      </c>
      <c r="F2983" t="s">
        <v>224</v>
      </c>
      <c r="G2983">
        <v>2016</v>
      </c>
      <c r="H2983" s="16">
        <v>42735</v>
      </c>
      <c r="I2983">
        <v>20170515</v>
      </c>
      <c r="J2983">
        <v>0</v>
      </c>
      <c r="K2983" t="s">
        <v>16</v>
      </c>
      <c r="L2983" s="21" t="str">
        <f>IFERROR(VLOOKUP(K2983,ORDEN_ERI!A:C,2,0),0)</f>
        <v>Ingreso (gasto) por impuestos</v>
      </c>
      <c r="M2983" s="21">
        <f>IFERROR(VLOOKUP(K2983,ORDEN_ERI!A:C,3,0),0)</f>
        <v>25</v>
      </c>
      <c r="N2983" s="1">
        <v>3039631</v>
      </c>
    </row>
    <row r="2984" spans="1:14" x14ac:dyDescent="0.25">
      <c r="A2984">
        <v>860505064</v>
      </c>
      <c r="B2984" t="s">
        <v>361</v>
      </c>
      <c r="D2984" t="s">
        <v>291</v>
      </c>
      <c r="E2984" t="s">
        <v>228</v>
      </c>
      <c r="F2984" t="s">
        <v>224</v>
      </c>
      <c r="G2984">
        <v>2016</v>
      </c>
      <c r="H2984" s="16">
        <v>42735</v>
      </c>
      <c r="I2984">
        <v>20170523</v>
      </c>
      <c r="J2984">
        <v>0</v>
      </c>
      <c r="K2984" t="s">
        <v>16</v>
      </c>
      <c r="L2984" s="21" t="str">
        <f>IFERROR(VLOOKUP(K2984,ORDEN_ERI!A:C,2,0),0)</f>
        <v>Ingreso (gasto) por impuestos</v>
      </c>
      <c r="M2984" s="21">
        <f>IFERROR(VLOOKUP(K2984,ORDEN_ERI!A:C,3,0),0)</f>
        <v>25</v>
      </c>
      <c r="N2984" s="1">
        <v>293289</v>
      </c>
    </row>
    <row r="2985" spans="1:14" x14ac:dyDescent="0.25">
      <c r="A2985">
        <v>860510628</v>
      </c>
      <c r="B2985" t="s">
        <v>373</v>
      </c>
      <c r="D2985" t="s">
        <v>222</v>
      </c>
      <c r="E2985" t="s">
        <v>228</v>
      </c>
      <c r="F2985" t="s">
        <v>353</v>
      </c>
      <c r="G2985">
        <v>2016</v>
      </c>
      <c r="H2985" s="16">
        <v>42735</v>
      </c>
      <c r="I2985">
        <v>20170330</v>
      </c>
      <c r="J2985">
        <v>0</v>
      </c>
      <c r="K2985" t="s">
        <v>16</v>
      </c>
      <c r="L2985" s="21" t="str">
        <f>IFERROR(VLOOKUP(K2985,ORDEN_ERI!A:C,2,0),0)</f>
        <v>Ingreso (gasto) por impuestos</v>
      </c>
      <c r="M2985" s="21">
        <f>IFERROR(VLOOKUP(K2985,ORDEN_ERI!A:C,3,0),0)</f>
        <v>25</v>
      </c>
      <c r="N2985" s="1">
        <v>6110350</v>
      </c>
    </row>
    <row r="2986" spans="1:14" x14ac:dyDescent="0.25">
      <c r="A2986">
        <v>860515523</v>
      </c>
      <c r="B2986" t="s">
        <v>231</v>
      </c>
      <c r="D2986" t="s">
        <v>222</v>
      </c>
      <c r="E2986" t="s">
        <v>228</v>
      </c>
      <c r="F2986" t="s">
        <v>224</v>
      </c>
      <c r="G2986">
        <v>2016</v>
      </c>
      <c r="H2986" s="16">
        <v>42735</v>
      </c>
      <c r="I2986">
        <v>20170329</v>
      </c>
      <c r="J2986">
        <v>0</v>
      </c>
      <c r="K2986" t="s">
        <v>16</v>
      </c>
      <c r="L2986" s="21" t="str">
        <f>IFERROR(VLOOKUP(K2986,ORDEN_ERI!A:C,2,0),0)</f>
        <v>Ingreso (gasto) por impuestos</v>
      </c>
      <c r="M2986" s="21">
        <f>IFERROR(VLOOKUP(K2986,ORDEN_ERI!A:C,3,0),0)</f>
        <v>25</v>
      </c>
      <c r="N2986" s="1">
        <v>452422</v>
      </c>
    </row>
    <row r="2987" spans="1:14" x14ac:dyDescent="0.25">
      <c r="A2987">
        <v>860527800</v>
      </c>
      <c r="B2987" t="s">
        <v>296</v>
      </c>
      <c r="D2987" t="s">
        <v>222</v>
      </c>
      <c r="E2987" t="s">
        <v>228</v>
      </c>
      <c r="F2987" t="s">
        <v>224</v>
      </c>
      <c r="G2987">
        <v>2016</v>
      </c>
      <c r="H2987" s="16">
        <v>42735</v>
      </c>
      <c r="I2987">
        <v>20170512</v>
      </c>
      <c r="J2987">
        <v>0</v>
      </c>
      <c r="K2987" t="s">
        <v>16</v>
      </c>
      <c r="L2987" s="21" t="str">
        <f>IFERROR(VLOOKUP(K2987,ORDEN_ERI!A:C,2,0),0)</f>
        <v>Ingreso (gasto) por impuestos</v>
      </c>
      <c r="M2987" s="21">
        <f>IFERROR(VLOOKUP(K2987,ORDEN_ERI!A:C,3,0),0)</f>
        <v>25</v>
      </c>
      <c r="N2987" s="1">
        <v>127536</v>
      </c>
    </row>
    <row r="2988" spans="1:14" x14ac:dyDescent="0.25">
      <c r="A2988">
        <v>860532790</v>
      </c>
      <c r="B2988" t="s">
        <v>374</v>
      </c>
      <c r="D2988" t="s">
        <v>291</v>
      </c>
      <c r="E2988" t="s">
        <v>228</v>
      </c>
      <c r="F2988" t="s">
        <v>224</v>
      </c>
      <c r="G2988">
        <v>2016</v>
      </c>
      <c r="H2988" s="16">
        <v>42735</v>
      </c>
      <c r="I2988">
        <v>20170504</v>
      </c>
      <c r="J2988">
        <v>0</v>
      </c>
      <c r="K2988" t="s">
        <v>16</v>
      </c>
      <c r="L2988" s="21" t="str">
        <f>IFERROR(VLOOKUP(K2988,ORDEN_ERI!A:C,2,0),0)</f>
        <v>Ingreso (gasto) por impuestos</v>
      </c>
      <c r="M2988" s="21">
        <f>IFERROR(VLOOKUP(K2988,ORDEN_ERI!A:C,3,0),0)</f>
        <v>25</v>
      </c>
      <c r="N2988" s="1">
        <v>314837</v>
      </c>
    </row>
    <row r="2989" spans="1:14" x14ac:dyDescent="0.25">
      <c r="A2989">
        <v>890205645</v>
      </c>
      <c r="B2989" t="s">
        <v>166</v>
      </c>
      <c r="D2989" t="s">
        <v>222</v>
      </c>
      <c r="E2989" t="s">
        <v>375</v>
      </c>
      <c r="F2989" t="s">
        <v>335</v>
      </c>
      <c r="G2989">
        <v>2016</v>
      </c>
      <c r="H2989" s="16">
        <v>42735</v>
      </c>
      <c r="I2989">
        <v>20170331</v>
      </c>
      <c r="J2989">
        <v>0</v>
      </c>
      <c r="K2989" t="s">
        <v>16</v>
      </c>
      <c r="L2989" s="21" t="str">
        <f>IFERROR(VLOOKUP(K2989,ORDEN_ERI!A:C,2,0),0)</f>
        <v>Ingreso (gasto) por impuestos</v>
      </c>
      <c r="M2989" s="21">
        <f>IFERROR(VLOOKUP(K2989,ORDEN_ERI!A:C,3,0),0)</f>
        <v>25</v>
      </c>
      <c r="N2989" s="1">
        <v>21564360</v>
      </c>
    </row>
    <row r="2990" spans="1:14" x14ac:dyDescent="0.25">
      <c r="A2990">
        <v>890312765</v>
      </c>
      <c r="B2990" t="s">
        <v>363</v>
      </c>
      <c r="D2990" t="s">
        <v>222</v>
      </c>
      <c r="E2990" t="s">
        <v>228</v>
      </c>
      <c r="F2990" t="s">
        <v>339</v>
      </c>
      <c r="G2990">
        <v>2016</v>
      </c>
      <c r="H2990" s="16">
        <v>42735</v>
      </c>
      <c r="I2990">
        <v>20170405</v>
      </c>
      <c r="J2990">
        <v>0</v>
      </c>
      <c r="K2990" t="s">
        <v>16</v>
      </c>
      <c r="L2990" s="21" t="str">
        <f>IFERROR(VLOOKUP(K2990,ORDEN_ERI!A:C,2,0),0)</f>
        <v>Ingreso (gasto) por impuestos</v>
      </c>
      <c r="M2990" s="21">
        <f>IFERROR(VLOOKUP(K2990,ORDEN_ERI!A:C,3,0),0)</f>
        <v>25</v>
      </c>
      <c r="N2990" s="1">
        <v>-5832378</v>
      </c>
    </row>
    <row r="2991" spans="1:14" x14ac:dyDescent="0.25">
      <c r="A2991">
        <v>890806999</v>
      </c>
      <c r="B2991" t="s">
        <v>366</v>
      </c>
      <c r="D2991" t="s">
        <v>230</v>
      </c>
      <c r="E2991" t="s">
        <v>367</v>
      </c>
      <c r="F2991" t="s">
        <v>368</v>
      </c>
      <c r="G2991">
        <v>2016</v>
      </c>
      <c r="H2991" s="16">
        <v>42735</v>
      </c>
      <c r="I2991">
        <v>20170406</v>
      </c>
      <c r="J2991">
        <v>0</v>
      </c>
      <c r="K2991" t="s">
        <v>16</v>
      </c>
      <c r="L2991" s="21" t="str">
        <f>IFERROR(VLOOKUP(K2991,ORDEN_ERI!A:C,2,0),0)</f>
        <v>Ingreso (gasto) por impuestos</v>
      </c>
      <c r="M2991" s="21">
        <f>IFERROR(VLOOKUP(K2991,ORDEN_ERI!A:C,3,0),0)</f>
        <v>25</v>
      </c>
      <c r="N2991" s="1">
        <v>687197</v>
      </c>
    </row>
    <row r="2992" spans="1:14" x14ac:dyDescent="0.25">
      <c r="A2992">
        <v>890903035</v>
      </c>
      <c r="B2992" t="s">
        <v>369</v>
      </c>
      <c r="D2992" t="s">
        <v>222</v>
      </c>
      <c r="E2992" t="s">
        <v>228</v>
      </c>
      <c r="F2992" t="s">
        <v>339</v>
      </c>
      <c r="G2992">
        <v>2016</v>
      </c>
      <c r="H2992" s="16">
        <v>42735</v>
      </c>
      <c r="I2992">
        <v>20170330</v>
      </c>
      <c r="J2992">
        <v>0</v>
      </c>
      <c r="K2992" t="s">
        <v>16</v>
      </c>
      <c r="L2992" s="21" t="str">
        <f>IFERROR(VLOOKUP(K2992,ORDEN_ERI!A:C,2,0),0)</f>
        <v>Ingreso (gasto) por impuestos</v>
      </c>
      <c r="M2992" s="21">
        <f>IFERROR(VLOOKUP(K2992,ORDEN_ERI!A:C,3,0),0)</f>
        <v>25</v>
      </c>
      <c r="N2992" s="1">
        <v>21492405</v>
      </c>
    </row>
    <row r="2993" spans="1:14" x14ac:dyDescent="0.25">
      <c r="A2993">
        <v>890903055</v>
      </c>
      <c r="B2993" t="s">
        <v>232</v>
      </c>
      <c r="D2993" t="s">
        <v>222</v>
      </c>
      <c r="E2993" t="s">
        <v>223</v>
      </c>
      <c r="F2993" t="s">
        <v>224</v>
      </c>
      <c r="G2993">
        <v>2016</v>
      </c>
      <c r="H2993" s="16">
        <v>42735</v>
      </c>
      <c r="I2993">
        <v>20170331</v>
      </c>
      <c r="J2993">
        <v>0</v>
      </c>
      <c r="K2993" t="s">
        <v>16</v>
      </c>
      <c r="L2993" s="21" t="str">
        <f>IFERROR(VLOOKUP(K2993,ORDEN_ERI!A:C,2,0),0)</f>
        <v>Ingreso (gasto) por impuestos</v>
      </c>
      <c r="M2993" s="21">
        <f>IFERROR(VLOOKUP(K2993,ORDEN_ERI!A:C,3,0),0)</f>
        <v>25</v>
      </c>
      <c r="N2993" s="1">
        <v>3135374</v>
      </c>
    </row>
    <row r="2994" spans="1:14" x14ac:dyDescent="0.25">
      <c r="A2994">
        <v>890905022</v>
      </c>
      <c r="B2994" t="s">
        <v>370</v>
      </c>
      <c r="D2994" t="s">
        <v>230</v>
      </c>
      <c r="E2994" t="s">
        <v>223</v>
      </c>
      <c r="F2994" t="s">
        <v>360</v>
      </c>
      <c r="G2994">
        <v>2016</v>
      </c>
      <c r="H2994" s="16">
        <v>42735</v>
      </c>
      <c r="I2994">
        <v>20170503</v>
      </c>
      <c r="J2994">
        <v>0</v>
      </c>
      <c r="K2994" t="s">
        <v>16</v>
      </c>
      <c r="L2994" s="21" t="str">
        <f>IFERROR(VLOOKUP(K2994,ORDEN_ERI!A:C,2,0),0)</f>
        <v>Ingreso (gasto) por impuestos</v>
      </c>
      <c r="M2994" s="21">
        <f>IFERROR(VLOOKUP(K2994,ORDEN_ERI!A:C,3,0),0)</f>
        <v>25</v>
      </c>
      <c r="N2994" s="1">
        <v>3754410</v>
      </c>
    </row>
    <row r="2995" spans="1:14" x14ac:dyDescent="0.25">
      <c r="A2995">
        <v>890908097</v>
      </c>
      <c r="B2995" t="s">
        <v>377</v>
      </c>
      <c r="D2995" t="s">
        <v>291</v>
      </c>
      <c r="E2995" t="s">
        <v>223</v>
      </c>
      <c r="F2995" t="s">
        <v>224</v>
      </c>
      <c r="G2995">
        <v>2016</v>
      </c>
      <c r="H2995" s="16">
        <v>42735</v>
      </c>
      <c r="I2995">
        <v>20170511</v>
      </c>
      <c r="J2995">
        <v>0</v>
      </c>
      <c r="K2995" t="s">
        <v>16</v>
      </c>
      <c r="L2995" s="21" t="str">
        <f>IFERROR(VLOOKUP(K2995,ORDEN_ERI!A:C,2,0),0)</f>
        <v>Ingreso (gasto) por impuestos</v>
      </c>
      <c r="M2995" s="21">
        <f>IFERROR(VLOOKUP(K2995,ORDEN_ERI!A:C,3,0),0)</f>
        <v>25</v>
      </c>
      <c r="N2995" s="1">
        <v>1243004</v>
      </c>
    </row>
    <row r="2996" spans="1:14" x14ac:dyDescent="0.25">
      <c r="A2996">
        <v>890908901</v>
      </c>
      <c r="B2996" t="s">
        <v>372</v>
      </c>
      <c r="D2996" t="s">
        <v>222</v>
      </c>
      <c r="E2996" t="s">
        <v>223</v>
      </c>
      <c r="F2996" t="s">
        <v>339</v>
      </c>
      <c r="G2996">
        <v>2016</v>
      </c>
      <c r="H2996" s="16">
        <v>42735</v>
      </c>
      <c r="I2996">
        <v>20170329</v>
      </c>
      <c r="J2996">
        <v>0</v>
      </c>
      <c r="K2996" t="s">
        <v>16</v>
      </c>
      <c r="L2996" s="21" t="str">
        <f>IFERROR(VLOOKUP(K2996,ORDEN_ERI!A:C,2,0),0)</f>
        <v>Ingreso (gasto) por impuestos</v>
      </c>
      <c r="M2996" s="21">
        <f>IFERROR(VLOOKUP(K2996,ORDEN_ERI!A:C,3,0),0)</f>
        <v>25</v>
      </c>
      <c r="N2996" s="1">
        <v>2201332</v>
      </c>
    </row>
    <row r="2997" spans="1:14" x14ac:dyDescent="0.25">
      <c r="A2997">
        <v>890911431</v>
      </c>
      <c r="B2997" t="s">
        <v>378</v>
      </c>
      <c r="D2997" t="s">
        <v>222</v>
      </c>
      <c r="E2997" t="s">
        <v>223</v>
      </c>
      <c r="F2997" t="s">
        <v>339</v>
      </c>
      <c r="G2997">
        <v>2016</v>
      </c>
      <c r="H2997" s="16">
        <v>42735</v>
      </c>
      <c r="I2997">
        <v>20170329</v>
      </c>
      <c r="J2997">
        <v>0</v>
      </c>
      <c r="K2997" t="s">
        <v>16</v>
      </c>
      <c r="L2997" s="21" t="str">
        <f>IFERROR(VLOOKUP(K2997,ORDEN_ERI!A:C,2,0),0)</f>
        <v>Ingreso (gasto) por impuestos</v>
      </c>
      <c r="M2997" s="21">
        <f>IFERROR(VLOOKUP(K2997,ORDEN_ERI!A:C,3,0),0)</f>
        <v>25</v>
      </c>
      <c r="N2997" s="1">
        <v>7775111</v>
      </c>
    </row>
    <row r="2998" spans="1:14" x14ac:dyDescent="0.25">
      <c r="A2998">
        <v>890920656</v>
      </c>
      <c r="B2998" t="s">
        <v>302</v>
      </c>
      <c r="D2998" t="s">
        <v>291</v>
      </c>
      <c r="E2998" t="s">
        <v>223</v>
      </c>
      <c r="F2998" t="s">
        <v>224</v>
      </c>
      <c r="G2998">
        <v>2016</v>
      </c>
      <c r="H2998" s="16">
        <v>42735</v>
      </c>
      <c r="I2998">
        <v>20170503</v>
      </c>
      <c r="J2998">
        <v>0</v>
      </c>
      <c r="K2998" t="s">
        <v>16</v>
      </c>
      <c r="L2998" s="21" t="str">
        <f>IFERROR(VLOOKUP(K2998,ORDEN_ERI!A:C,2,0),0)</f>
        <v>Ingreso (gasto) por impuestos</v>
      </c>
      <c r="M2998" s="21">
        <f>IFERROR(VLOOKUP(K2998,ORDEN_ERI!A:C,3,0),0)</f>
        <v>25</v>
      </c>
      <c r="N2998" s="1">
        <v>1118209</v>
      </c>
    </row>
    <row r="2999" spans="1:14" x14ac:dyDescent="0.25">
      <c r="A2999">
        <v>890928186</v>
      </c>
      <c r="B2999" t="s">
        <v>303</v>
      </c>
      <c r="D2999" t="s">
        <v>291</v>
      </c>
      <c r="E2999" t="s">
        <v>223</v>
      </c>
      <c r="F2999" t="s">
        <v>224</v>
      </c>
      <c r="G2999">
        <v>2016</v>
      </c>
      <c r="H2999" s="16">
        <v>42735</v>
      </c>
      <c r="I2999">
        <v>20170510</v>
      </c>
      <c r="J2999">
        <v>0</v>
      </c>
      <c r="K2999" t="s">
        <v>16</v>
      </c>
      <c r="L2999" s="21" t="str">
        <f>IFERROR(VLOOKUP(K2999,ORDEN_ERI!A:C,2,0),0)</f>
        <v>Ingreso (gasto) por impuestos</v>
      </c>
      <c r="M2999" s="21">
        <f>IFERROR(VLOOKUP(K2999,ORDEN_ERI!A:C,3,0),0)</f>
        <v>25</v>
      </c>
      <c r="N2999" s="1">
        <v>527420</v>
      </c>
    </row>
    <row r="3000" spans="1:14" x14ac:dyDescent="0.25">
      <c r="A3000">
        <v>890932424</v>
      </c>
      <c r="B3000" t="s">
        <v>379</v>
      </c>
      <c r="D3000" t="s">
        <v>222</v>
      </c>
      <c r="E3000" t="s">
        <v>223</v>
      </c>
      <c r="F3000" t="s">
        <v>333</v>
      </c>
      <c r="G3000">
        <v>2016</v>
      </c>
      <c r="H3000" s="16">
        <v>42735</v>
      </c>
      <c r="I3000">
        <v>20170328</v>
      </c>
      <c r="J3000">
        <v>0</v>
      </c>
      <c r="K3000" t="s">
        <v>16</v>
      </c>
      <c r="L3000" s="21" t="str">
        <f>IFERROR(VLOOKUP(K3000,ORDEN_ERI!A:C,2,0),0)</f>
        <v>Ingreso (gasto) por impuestos</v>
      </c>
      <c r="M3000" s="21">
        <f>IFERROR(VLOOKUP(K3000,ORDEN_ERI!A:C,3,0),0)</f>
        <v>25</v>
      </c>
      <c r="N3000" s="1">
        <v>9606651</v>
      </c>
    </row>
    <row r="3001" spans="1:14" x14ac:dyDescent="0.25">
      <c r="A3001">
        <v>890939355</v>
      </c>
      <c r="B3001" t="s">
        <v>35</v>
      </c>
      <c r="D3001" t="s">
        <v>222</v>
      </c>
      <c r="E3001" t="s">
        <v>223</v>
      </c>
      <c r="F3001" t="s">
        <v>335</v>
      </c>
      <c r="G3001">
        <v>2016</v>
      </c>
      <c r="H3001" s="16">
        <v>42735</v>
      </c>
      <c r="I3001">
        <v>20170403</v>
      </c>
      <c r="J3001">
        <v>0</v>
      </c>
      <c r="K3001" t="s">
        <v>16</v>
      </c>
      <c r="L3001" s="21" t="str">
        <f>IFERROR(VLOOKUP(K3001,ORDEN_ERI!A:C,2,0),0)</f>
        <v>Ingreso (gasto) por impuestos</v>
      </c>
      <c r="M3001" s="21">
        <f>IFERROR(VLOOKUP(K3001,ORDEN_ERI!A:C,3,0),0)</f>
        <v>25</v>
      </c>
      <c r="N3001" s="1">
        <v>2192266</v>
      </c>
    </row>
    <row r="3002" spans="1:14" x14ac:dyDescent="0.25">
      <c r="A3002">
        <v>890940026</v>
      </c>
      <c r="B3002" t="s">
        <v>304</v>
      </c>
      <c r="D3002" t="s">
        <v>291</v>
      </c>
      <c r="E3002" t="s">
        <v>223</v>
      </c>
      <c r="F3002" t="s">
        <v>224</v>
      </c>
      <c r="G3002">
        <v>2016</v>
      </c>
      <c r="H3002" s="16">
        <v>42735</v>
      </c>
      <c r="I3002">
        <v>20170424</v>
      </c>
      <c r="J3002">
        <v>0</v>
      </c>
      <c r="K3002" t="s">
        <v>16</v>
      </c>
      <c r="L3002" s="21" t="str">
        <f>IFERROR(VLOOKUP(K3002,ORDEN_ERI!A:C,2,0),0)</f>
        <v>Ingreso (gasto) por impuestos</v>
      </c>
      <c r="M3002" s="21">
        <f>IFERROR(VLOOKUP(K3002,ORDEN_ERI!A:C,3,0),0)</f>
        <v>25</v>
      </c>
      <c r="N3002" s="1">
        <v>63689</v>
      </c>
    </row>
    <row r="3003" spans="1:14" x14ac:dyDescent="0.25">
      <c r="A3003">
        <v>900018975</v>
      </c>
      <c r="B3003" t="s">
        <v>376</v>
      </c>
      <c r="D3003" t="s">
        <v>230</v>
      </c>
      <c r="E3003" t="s">
        <v>299</v>
      </c>
      <c r="F3003" t="s">
        <v>333</v>
      </c>
      <c r="G3003">
        <v>2016</v>
      </c>
      <c r="H3003" s="16">
        <v>42735</v>
      </c>
      <c r="I3003">
        <v>20170405</v>
      </c>
      <c r="J3003">
        <v>0</v>
      </c>
      <c r="K3003" t="s">
        <v>16</v>
      </c>
      <c r="L3003" s="21" t="str">
        <f>IFERROR(VLOOKUP(K3003,ORDEN_ERI!A:C,2,0),0)</f>
        <v>Ingreso (gasto) por impuestos</v>
      </c>
      <c r="M3003" s="21">
        <f>IFERROR(VLOOKUP(K3003,ORDEN_ERI!A:C,3,0),0)</f>
        <v>25</v>
      </c>
      <c r="N3003" s="1">
        <v>5359188</v>
      </c>
    </row>
    <row r="3004" spans="1:14" x14ac:dyDescent="0.25">
      <c r="A3004">
        <v>900035722</v>
      </c>
      <c r="B3004" t="s">
        <v>298</v>
      </c>
      <c r="D3004" t="s">
        <v>294</v>
      </c>
      <c r="E3004" t="s">
        <v>299</v>
      </c>
      <c r="F3004" t="s">
        <v>224</v>
      </c>
      <c r="G3004">
        <v>2016</v>
      </c>
      <c r="H3004" s="16">
        <v>42735</v>
      </c>
      <c r="I3004">
        <v>20170421</v>
      </c>
      <c r="J3004">
        <v>0</v>
      </c>
      <c r="K3004" t="s">
        <v>16</v>
      </c>
      <c r="L3004" s="21" t="str">
        <f>IFERROR(VLOOKUP(K3004,ORDEN_ERI!A:C,2,0),0)</f>
        <v>Ingreso (gasto) por impuestos</v>
      </c>
      <c r="M3004" s="21">
        <f>IFERROR(VLOOKUP(K3004,ORDEN_ERI!A:C,3,0),0)</f>
        <v>25</v>
      </c>
      <c r="N3004" s="1">
        <v>258799</v>
      </c>
    </row>
    <row r="3005" spans="1:14" x14ac:dyDescent="0.25">
      <c r="A3005">
        <v>900087151</v>
      </c>
      <c r="B3005" t="s">
        <v>383</v>
      </c>
      <c r="D3005" t="s">
        <v>222</v>
      </c>
      <c r="E3005" t="s">
        <v>351</v>
      </c>
      <c r="F3005" t="s">
        <v>384</v>
      </c>
      <c r="G3005">
        <v>2016</v>
      </c>
      <c r="H3005" s="16">
        <v>42735</v>
      </c>
      <c r="I3005">
        <v>20170509</v>
      </c>
      <c r="J3005">
        <v>0</v>
      </c>
      <c r="K3005" t="s">
        <v>16</v>
      </c>
      <c r="L3005" s="21" t="str">
        <f>IFERROR(VLOOKUP(K3005,ORDEN_ERI!A:C,2,0),0)</f>
        <v>Ingreso (gasto) por impuestos</v>
      </c>
      <c r="M3005" s="21">
        <f>IFERROR(VLOOKUP(K3005,ORDEN_ERI!A:C,3,0),0)</f>
        <v>25</v>
      </c>
      <c r="N3005" s="1">
        <v>-382154</v>
      </c>
    </row>
    <row r="3006" spans="1:14" x14ac:dyDescent="0.25">
      <c r="A3006">
        <v>900139110</v>
      </c>
      <c r="B3006" t="s">
        <v>301</v>
      </c>
      <c r="D3006" t="s">
        <v>294</v>
      </c>
      <c r="E3006" t="s">
        <v>228</v>
      </c>
      <c r="F3006" t="s">
        <v>224</v>
      </c>
      <c r="G3006">
        <v>2016</v>
      </c>
      <c r="H3006" s="16">
        <v>42735</v>
      </c>
      <c r="I3006">
        <v>20170419</v>
      </c>
      <c r="J3006">
        <v>0</v>
      </c>
      <c r="K3006" t="s">
        <v>16</v>
      </c>
      <c r="L3006" s="21" t="str">
        <f>IFERROR(VLOOKUP(K3006,ORDEN_ERI!A:C,2,0),0)</f>
        <v>Ingreso (gasto) por impuestos</v>
      </c>
      <c r="M3006" s="21">
        <f>IFERROR(VLOOKUP(K3006,ORDEN_ERI!A:C,3,0),0)</f>
        <v>25</v>
      </c>
      <c r="N3006" s="1">
        <v>3410127</v>
      </c>
    </row>
    <row r="3007" spans="1:14" x14ac:dyDescent="0.25">
      <c r="A3007">
        <v>900192242</v>
      </c>
      <c r="B3007" t="s">
        <v>381</v>
      </c>
      <c r="D3007" t="s">
        <v>222</v>
      </c>
      <c r="E3007" t="s">
        <v>228</v>
      </c>
      <c r="F3007" t="s">
        <v>333</v>
      </c>
      <c r="G3007" t="s">
        <v>402</v>
      </c>
      <c r="H3007" s="16">
        <v>42735</v>
      </c>
      <c r="I3007">
        <v>20170331</v>
      </c>
      <c r="J3007">
        <v>0</v>
      </c>
      <c r="K3007" t="s">
        <v>16</v>
      </c>
      <c r="L3007" s="21" t="str">
        <f>IFERROR(VLOOKUP(K3007,ORDEN_ERI!A:C,2,0),0)</f>
        <v>Ingreso (gasto) por impuestos</v>
      </c>
      <c r="M3007" s="21">
        <f>IFERROR(VLOOKUP(K3007,ORDEN_ERI!A:C,3,0),0)</f>
        <v>25</v>
      </c>
      <c r="N3007" s="1">
        <v>11530107</v>
      </c>
    </row>
    <row r="3008" spans="1:14" x14ac:dyDescent="0.25">
      <c r="A3008">
        <v>900192726</v>
      </c>
      <c r="B3008" t="s">
        <v>382</v>
      </c>
      <c r="D3008" t="s">
        <v>294</v>
      </c>
      <c r="E3008" t="s">
        <v>299</v>
      </c>
      <c r="F3008" t="s">
        <v>333</v>
      </c>
      <c r="G3008">
        <v>2016</v>
      </c>
      <c r="H3008" s="16">
        <v>42735</v>
      </c>
      <c r="I3008">
        <v>20170425</v>
      </c>
      <c r="J3008">
        <v>0</v>
      </c>
      <c r="K3008" t="s">
        <v>16</v>
      </c>
      <c r="L3008" s="21" t="str">
        <f>IFERROR(VLOOKUP(K3008,ORDEN_ERI!A:C,2,0),0)</f>
        <v>Ingreso (gasto) por impuestos</v>
      </c>
      <c r="M3008" s="21">
        <f>IFERROR(VLOOKUP(K3008,ORDEN_ERI!A:C,3,0),0)</f>
        <v>25</v>
      </c>
      <c r="N3008" s="1">
        <v>56218</v>
      </c>
    </row>
    <row r="3009" spans="1:14" x14ac:dyDescent="0.25">
      <c r="A3009">
        <v>900193192</v>
      </c>
      <c r="B3009" t="s">
        <v>305</v>
      </c>
      <c r="D3009" t="s">
        <v>294</v>
      </c>
      <c r="E3009" t="s">
        <v>228</v>
      </c>
      <c r="F3009" t="s">
        <v>224</v>
      </c>
      <c r="G3009">
        <v>2016</v>
      </c>
      <c r="H3009" s="16">
        <v>42735</v>
      </c>
      <c r="I3009">
        <v>20170517</v>
      </c>
      <c r="J3009">
        <v>0</v>
      </c>
      <c r="K3009" t="s">
        <v>16</v>
      </c>
      <c r="L3009" s="21" t="str">
        <f>IFERROR(VLOOKUP(K3009,ORDEN_ERI!A:C,2,0),0)</f>
        <v>Ingreso (gasto) por impuestos</v>
      </c>
      <c r="M3009" s="21">
        <f>IFERROR(VLOOKUP(K3009,ORDEN_ERI!A:C,3,0),0)</f>
        <v>25</v>
      </c>
      <c r="N3009" s="1">
        <v>366052</v>
      </c>
    </row>
    <row r="3010" spans="1:14" x14ac:dyDescent="0.25">
      <c r="A3010">
        <v>900205547</v>
      </c>
      <c r="B3010" t="s">
        <v>233</v>
      </c>
      <c r="D3010" t="s">
        <v>230</v>
      </c>
      <c r="E3010" t="s">
        <v>228</v>
      </c>
      <c r="F3010" t="s">
        <v>224</v>
      </c>
      <c r="G3010">
        <v>2016</v>
      </c>
      <c r="H3010" s="16">
        <v>42735</v>
      </c>
      <c r="I3010">
        <v>20170330</v>
      </c>
      <c r="J3010">
        <v>0</v>
      </c>
      <c r="K3010" t="s">
        <v>16</v>
      </c>
      <c r="L3010" s="21" t="str">
        <f>IFERROR(VLOOKUP(K3010,ORDEN_ERI!A:C,2,0),0)</f>
        <v>Ingreso (gasto) por impuestos</v>
      </c>
      <c r="M3010" s="21">
        <f>IFERROR(VLOOKUP(K3010,ORDEN_ERI!A:C,3,0),0)</f>
        <v>25</v>
      </c>
      <c r="N3010" s="1">
        <v>244074</v>
      </c>
    </row>
    <row r="3011" spans="1:14" x14ac:dyDescent="0.25">
      <c r="A3011">
        <v>900206480</v>
      </c>
      <c r="B3011" t="s">
        <v>306</v>
      </c>
      <c r="D3011" t="s">
        <v>291</v>
      </c>
      <c r="E3011" t="s">
        <v>228</v>
      </c>
      <c r="F3011" t="s">
        <v>224</v>
      </c>
      <c r="G3011">
        <v>2016</v>
      </c>
      <c r="H3011" s="16">
        <v>42735</v>
      </c>
      <c r="I3011">
        <v>20170509</v>
      </c>
      <c r="J3011">
        <v>0</v>
      </c>
      <c r="K3011" t="s">
        <v>16</v>
      </c>
      <c r="L3011" s="21" t="str">
        <f>IFERROR(VLOOKUP(K3011,ORDEN_ERI!A:C,2,0),0)</f>
        <v>Ingreso (gasto) por impuestos</v>
      </c>
      <c r="M3011" s="21">
        <f>IFERROR(VLOOKUP(K3011,ORDEN_ERI!A:C,3,0),0)</f>
        <v>25</v>
      </c>
      <c r="N3011" s="1">
        <v>1451191</v>
      </c>
    </row>
    <row r="3012" spans="1:14" x14ac:dyDescent="0.25">
      <c r="A3012">
        <v>900206483</v>
      </c>
      <c r="B3012" t="s">
        <v>307</v>
      </c>
      <c r="D3012" t="s">
        <v>291</v>
      </c>
      <c r="E3012" t="s">
        <v>228</v>
      </c>
      <c r="F3012" t="s">
        <v>224</v>
      </c>
      <c r="G3012">
        <v>2016</v>
      </c>
      <c r="H3012" s="16">
        <v>42735</v>
      </c>
      <c r="I3012">
        <v>20170510</v>
      </c>
      <c r="J3012">
        <v>0</v>
      </c>
      <c r="K3012" t="s">
        <v>16</v>
      </c>
      <c r="L3012" s="21" t="str">
        <f>IFERROR(VLOOKUP(K3012,ORDEN_ERI!A:C,2,0),0)</f>
        <v>Ingreso (gasto) por impuestos</v>
      </c>
      <c r="M3012" s="21">
        <f>IFERROR(VLOOKUP(K3012,ORDEN_ERI!A:C,3,0),0)</f>
        <v>25</v>
      </c>
      <c r="N3012" s="1">
        <v>241441</v>
      </c>
    </row>
    <row r="3013" spans="1:14" x14ac:dyDescent="0.25">
      <c r="A3013">
        <v>900315057</v>
      </c>
      <c r="B3013" t="s">
        <v>385</v>
      </c>
      <c r="D3013" t="s">
        <v>294</v>
      </c>
      <c r="E3013" t="s">
        <v>223</v>
      </c>
      <c r="F3013" t="s">
        <v>358</v>
      </c>
      <c r="G3013">
        <v>2016</v>
      </c>
      <c r="H3013" s="16">
        <v>42735</v>
      </c>
      <c r="I3013">
        <v>20170504</v>
      </c>
      <c r="J3013">
        <v>0</v>
      </c>
      <c r="K3013" t="s">
        <v>16</v>
      </c>
      <c r="L3013" s="21" t="str">
        <f>IFERROR(VLOOKUP(K3013,ORDEN_ERI!A:C,2,0),0)</f>
        <v>Ingreso (gasto) por impuestos</v>
      </c>
      <c r="M3013" s="21">
        <f>IFERROR(VLOOKUP(K3013,ORDEN_ERI!A:C,3,0),0)</f>
        <v>25</v>
      </c>
      <c r="N3013" s="1">
        <v>35472</v>
      </c>
    </row>
    <row r="3014" spans="1:14" x14ac:dyDescent="0.25">
      <c r="A3014">
        <v>900378893</v>
      </c>
      <c r="B3014" t="s">
        <v>386</v>
      </c>
      <c r="D3014" t="s">
        <v>230</v>
      </c>
      <c r="E3014" t="s">
        <v>228</v>
      </c>
      <c r="F3014" t="s">
        <v>335</v>
      </c>
      <c r="G3014">
        <v>2016</v>
      </c>
      <c r="H3014" s="16">
        <v>42735</v>
      </c>
      <c r="I3014">
        <v>20170327</v>
      </c>
      <c r="J3014">
        <v>0</v>
      </c>
      <c r="K3014" t="s">
        <v>16</v>
      </c>
      <c r="L3014" s="21" t="str">
        <f>IFERROR(VLOOKUP(K3014,ORDEN_ERI!A:C,2,0),0)</f>
        <v>Ingreso (gasto) por impuestos</v>
      </c>
      <c r="M3014" s="21">
        <f>IFERROR(VLOOKUP(K3014,ORDEN_ERI!A:C,3,0),0)</f>
        <v>25</v>
      </c>
      <c r="N3014" s="1">
        <v>5859032</v>
      </c>
    </row>
    <row r="3015" spans="1:14" x14ac:dyDescent="0.25">
      <c r="A3015">
        <v>900390238</v>
      </c>
      <c r="B3015" t="s">
        <v>177</v>
      </c>
      <c r="D3015" t="s">
        <v>230</v>
      </c>
      <c r="E3015" t="s">
        <v>228</v>
      </c>
      <c r="F3015" t="s">
        <v>333</v>
      </c>
      <c r="G3015" t="s">
        <v>402</v>
      </c>
      <c r="H3015" s="16">
        <v>42735</v>
      </c>
      <c r="I3015">
        <v>20170330</v>
      </c>
      <c r="J3015">
        <v>0</v>
      </c>
      <c r="K3015" t="s">
        <v>16</v>
      </c>
      <c r="L3015" s="21" t="str">
        <f>IFERROR(VLOOKUP(K3015,ORDEN_ERI!A:C,2,0),0)</f>
        <v>Ingreso (gasto) por impuestos</v>
      </c>
      <c r="M3015" s="21">
        <f>IFERROR(VLOOKUP(K3015,ORDEN_ERI!A:C,3,0),0)</f>
        <v>25</v>
      </c>
      <c r="N3015" s="1">
        <v>22496842</v>
      </c>
    </row>
    <row r="3016" spans="1:14" x14ac:dyDescent="0.25">
      <c r="A3016">
        <v>900413588</v>
      </c>
      <c r="B3016" t="s">
        <v>37</v>
      </c>
      <c r="D3016" t="s">
        <v>294</v>
      </c>
      <c r="E3016" t="s">
        <v>343</v>
      </c>
      <c r="F3016" t="s">
        <v>224</v>
      </c>
      <c r="G3016">
        <v>2016</v>
      </c>
      <c r="H3016" s="16">
        <v>42735</v>
      </c>
      <c r="I3016">
        <v>20170511</v>
      </c>
      <c r="J3016">
        <v>0</v>
      </c>
      <c r="K3016" t="s">
        <v>16</v>
      </c>
      <c r="L3016" s="21" t="str">
        <f>IFERROR(VLOOKUP(K3016,ORDEN_ERI!A:C,2,0),0)</f>
        <v>Ingreso (gasto) por impuestos</v>
      </c>
      <c r="M3016" s="21">
        <f>IFERROR(VLOOKUP(K3016,ORDEN_ERI!A:C,3,0),0)</f>
        <v>25</v>
      </c>
      <c r="N3016" s="1">
        <v>1925042</v>
      </c>
    </row>
    <row r="3017" spans="1:14" x14ac:dyDescent="0.25">
      <c r="A3017">
        <v>900521357</v>
      </c>
      <c r="B3017" t="s">
        <v>175</v>
      </c>
      <c r="D3017" t="s">
        <v>291</v>
      </c>
      <c r="E3017" t="s">
        <v>388</v>
      </c>
      <c r="F3017" t="s">
        <v>339</v>
      </c>
      <c r="G3017">
        <v>2016</v>
      </c>
      <c r="H3017" s="16">
        <v>42735</v>
      </c>
      <c r="I3017">
        <v>20170503</v>
      </c>
      <c r="J3017">
        <v>0</v>
      </c>
      <c r="K3017" t="s">
        <v>16</v>
      </c>
      <c r="L3017" s="21" t="str">
        <f>IFERROR(VLOOKUP(K3017,ORDEN_ERI!A:C,2,0),0)</f>
        <v>Ingreso (gasto) por impuestos</v>
      </c>
      <c r="M3017" s="21">
        <f>IFERROR(VLOOKUP(K3017,ORDEN_ERI!A:C,3,0),0)</f>
        <v>25</v>
      </c>
      <c r="N3017" s="1">
        <v>3582619</v>
      </c>
    </row>
    <row r="3018" spans="1:14" x14ac:dyDescent="0.25">
      <c r="A3018">
        <v>900535441</v>
      </c>
      <c r="B3018" t="s">
        <v>308</v>
      </c>
      <c r="D3018" t="s">
        <v>291</v>
      </c>
      <c r="E3018" t="s">
        <v>228</v>
      </c>
      <c r="F3018" t="s">
        <v>224</v>
      </c>
      <c r="G3018">
        <v>2016</v>
      </c>
      <c r="H3018" s="16">
        <v>42735</v>
      </c>
      <c r="I3018">
        <v>20170426</v>
      </c>
      <c r="J3018">
        <v>0</v>
      </c>
      <c r="K3018" t="s">
        <v>16</v>
      </c>
      <c r="L3018" s="21" t="str">
        <f>IFERROR(VLOOKUP(K3018,ORDEN_ERI!A:C,2,0),0)</f>
        <v>Ingreso (gasto) por impuestos</v>
      </c>
      <c r="M3018" s="21">
        <f>IFERROR(VLOOKUP(K3018,ORDEN_ERI!A:C,3,0),0)</f>
        <v>25</v>
      </c>
      <c r="N3018" s="1">
        <v>1388</v>
      </c>
    </row>
    <row r="3019" spans="1:14" x14ac:dyDescent="0.25">
      <c r="A3019">
        <v>900668954</v>
      </c>
      <c r="B3019" t="s">
        <v>387</v>
      </c>
      <c r="D3019" t="s">
        <v>294</v>
      </c>
      <c r="E3019" t="s">
        <v>228</v>
      </c>
      <c r="F3019" t="s">
        <v>224</v>
      </c>
      <c r="G3019">
        <v>2016</v>
      </c>
      <c r="H3019" s="16">
        <v>42735</v>
      </c>
      <c r="I3019">
        <v>20170428</v>
      </c>
      <c r="J3019">
        <v>0</v>
      </c>
      <c r="K3019" t="s">
        <v>16</v>
      </c>
      <c r="L3019" s="21" t="str">
        <f>IFERROR(VLOOKUP(K3019,ORDEN_ERI!A:C,2,0),0)</f>
        <v>Ingreso (gasto) por impuestos</v>
      </c>
      <c r="M3019" s="21">
        <f>IFERROR(VLOOKUP(K3019,ORDEN_ERI!A:C,3,0),0)</f>
        <v>25</v>
      </c>
      <c r="N3019" s="1">
        <v>611220</v>
      </c>
    </row>
    <row r="3020" spans="1:14" x14ac:dyDescent="0.25">
      <c r="A3020">
        <v>900749166</v>
      </c>
      <c r="B3020" t="s">
        <v>182</v>
      </c>
      <c r="D3020" t="s">
        <v>230</v>
      </c>
      <c r="E3020" t="s">
        <v>228</v>
      </c>
      <c r="F3020" t="s">
        <v>333</v>
      </c>
      <c r="G3020">
        <v>2016</v>
      </c>
      <c r="H3020" s="16">
        <v>42735</v>
      </c>
      <c r="I3020">
        <v>20170404</v>
      </c>
      <c r="J3020">
        <v>0</v>
      </c>
      <c r="K3020" t="s">
        <v>16</v>
      </c>
      <c r="L3020" s="21" t="str">
        <f>IFERROR(VLOOKUP(K3020,ORDEN_ERI!A:C,2,0),0)</f>
        <v>Ingreso (gasto) por impuestos</v>
      </c>
      <c r="M3020" s="21">
        <f>IFERROR(VLOOKUP(K3020,ORDEN_ERI!A:C,3,0),0)</f>
        <v>25</v>
      </c>
      <c r="N3020" s="1">
        <v>10722856</v>
      </c>
    </row>
    <row r="3021" spans="1:14" x14ac:dyDescent="0.25">
      <c r="A3021">
        <v>900797732</v>
      </c>
      <c r="B3021" t="s">
        <v>181</v>
      </c>
      <c r="D3021" t="s">
        <v>230</v>
      </c>
      <c r="E3021" t="s">
        <v>228</v>
      </c>
      <c r="F3021" t="s">
        <v>360</v>
      </c>
      <c r="G3021">
        <v>2016</v>
      </c>
      <c r="H3021" s="16">
        <v>42735</v>
      </c>
      <c r="I3021">
        <v>20170330</v>
      </c>
      <c r="J3021">
        <v>0</v>
      </c>
      <c r="K3021" t="s">
        <v>16</v>
      </c>
      <c r="L3021" s="21" t="str">
        <f>IFERROR(VLOOKUP(K3021,ORDEN_ERI!A:C,2,0),0)</f>
        <v>Ingreso (gasto) por impuestos</v>
      </c>
      <c r="M3021" s="21">
        <f>IFERROR(VLOOKUP(K3021,ORDEN_ERI!A:C,3,0),0)</f>
        <v>25</v>
      </c>
      <c r="N3021" s="1">
        <v>1538335</v>
      </c>
    </row>
    <row r="3022" spans="1:14" x14ac:dyDescent="0.25">
      <c r="A3022">
        <v>900818642</v>
      </c>
      <c r="B3022" t="s">
        <v>169</v>
      </c>
      <c r="D3022" t="s">
        <v>230</v>
      </c>
      <c r="E3022" t="s">
        <v>228</v>
      </c>
      <c r="F3022" t="s">
        <v>333</v>
      </c>
      <c r="G3022">
        <v>2016</v>
      </c>
      <c r="H3022" s="16">
        <v>42735</v>
      </c>
      <c r="I3022">
        <v>20170410</v>
      </c>
      <c r="J3022">
        <v>0</v>
      </c>
      <c r="K3022" t="s">
        <v>16</v>
      </c>
      <c r="L3022" s="21" t="str">
        <f>IFERROR(VLOOKUP(K3022,ORDEN_ERI!A:C,2,0),0)</f>
        <v>Ingreso (gasto) por impuestos</v>
      </c>
      <c r="M3022" s="21">
        <f>IFERROR(VLOOKUP(K3022,ORDEN_ERI!A:C,3,0),0)</f>
        <v>25</v>
      </c>
      <c r="N3022" s="1">
        <v>754524</v>
      </c>
    </row>
    <row r="3023" spans="1:14" x14ac:dyDescent="0.25">
      <c r="A3023">
        <v>800014246</v>
      </c>
      <c r="B3023" t="s">
        <v>332</v>
      </c>
      <c r="D3023" t="s">
        <v>291</v>
      </c>
      <c r="E3023" t="s">
        <v>223</v>
      </c>
      <c r="F3023" t="s">
        <v>333</v>
      </c>
      <c r="G3023">
        <v>2016</v>
      </c>
      <c r="H3023" s="16">
        <v>42735</v>
      </c>
      <c r="I3023">
        <v>20170518</v>
      </c>
      <c r="J3023">
        <v>0</v>
      </c>
      <c r="K3023" t="s">
        <v>12</v>
      </c>
      <c r="L3023" s="21" t="str">
        <f>IFERROR(VLOOKUP(K3023,ORDEN_ERI!A:C,2,0),0)</f>
        <v>Ganancia (pérdida) operaciones continuadas</v>
      </c>
      <c r="M3023" s="21">
        <f>IFERROR(VLOOKUP(K3023,ORDEN_ERI!A:C,3,0),0)</f>
        <v>26</v>
      </c>
      <c r="N3023" s="1">
        <v>-3420373</v>
      </c>
    </row>
    <row r="3024" spans="1:14" x14ac:dyDescent="0.25">
      <c r="A3024">
        <v>800028455</v>
      </c>
      <c r="B3024" t="s">
        <v>0</v>
      </c>
      <c r="D3024" t="s">
        <v>291</v>
      </c>
      <c r="E3024" t="s">
        <v>228</v>
      </c>
      <c r="F3024" t="s">
        <v>224</v>
      </c>
      <c r="G3024">
        <v>2016</v>
      </c>
      <c r="H3024" s="16">
        <v>42735</v>
      </c>
      <c r="I3024">
        <v>20170503</v>
      </c>
      <c r="J3024">
        <v>0</v>
      </c>
      <c r="K3024" t="s">
        <v>12</v>
      </c>
      <c r="L3024" s="21" t="str">
        <f>IFERROR(VLOOKUP(K3024,ORDEN_ERI!A:C,2,0),0)</f>
        <v>Ganancia (pérdida) operaciones continuadas</v>
      </c>
      <c r="M3024" s="21">
        <f>IFERROR(VLOOKUP(K3024,ORDEN_ERI!A:C,3,0),0)</f>
        <v>26</v>
      </c>
      <c r="N3024" s="1">
        <v>179589</v>
      </c>
    </row>
    <row r="3025" spans="1:14" x14ac:dyDescent="0.25">
      <c r="A3025">
        <v>800093117</v>
      </c>
      <c r="B3025" t="s">
        <v>334</v>
      </c>
      <c r="D3025" t="s">
        <v>222</v>
      </c>
      <c r="E3025" t="s">
        <v>223</v>
      </c>
      <c r="F3025" t="s">
        <v>335</v>
      </c>
      <c r="G3025">
        <v>2016</v>
      </c>
      <c r="H3025" s="16">
        <v>42735</v>
      </c>
      <c r="I3025">
        <v>20170328</v>
      </c>
      <c r="J3025">
        <v>0</v>
      </c>
      <c r="K3025" t="s">
        <v>12</v>
      </c>
      <c r="L3025" s="21" t="str">
        <f>IFERROR(VLOOKUP(K3025,ORDEN_ERI!A:C,2,0),0)</f>
        <v>Ganancia (pérdida) operaciones continuadas</v>
      </c>
      <c r="M3025" s="21">
        <f>IFERROR(VLOOKUP(K3025,ORDEN_ERI!A:C,3,0),0)</f>
        <v>26</v>
      </c>
      <c r="N3025" s="1">
        <v>33027584</v>
      </c>
    </row>
    <row r="3026" spans="1:14" x14ac:dyDescent="0.25">
      <c r="A3026">
        <v>800094968</v>
      </c>
      <c r="B3026" t="s">
        <v>336</v>
      </c>
      <c r="D3026" t="s">
        <v>222</v>
      </c>
      <c r="E3026" t="s">
        <v>337</v>
      </c>
      <c r="F3026" t="s">
        <v>335</v>
      </c>
      <c r="G3026">
        <v>2016</v>
      </c>
      <c r="H3026" s="16">
        <v>42735</v>
      </c>
      <c r="I3026">
        <v>20170403</v>
      </c>
      <c r="J3026">
        <v>0</v>
      </c>
      <c r="K3026" t="s">
        <v>12</v>
      </c>
      <c r="L3026" s="21" t="str">
        <f>IFERROR(VLOOKUP(K3026,ORDEN_ERI!A:C,2,0),0)</f>
        <v>Ganancia (pérdida) operaciones continuadas</v>
      </c>
      <c r="M3026" s="21">
        <f>IFERROR(VLOOKUP(K3026,ORDEN_ERI!A:C,3,0),0)</f>
        <v>26</v>
      </c>
      <c r="N3026" s="1">
        <v>37458085</v>
      </c>
    </row>
    <row r="3027" spans="1:14" x14ac:dyDescent="0.25">
      <c r="A3027">
        <v>800095951</v>
      </c>
      <c r="B3027" t="s">
        <v>338</v>
      </c>
      <c r="D3027" t="s">
        <v>291</v>
      </c>
      <c r="E3027" t="s">
        <v>228</v>
      </c>
      <c r="F3027" t="s">
        <v>339</v>
      </c>
      <c r="G3027">
        <v>2016</v>
      </c>
      <c r="H3027" s="16">
        <v>42735</v>
      </c>
      <c r="I3027">
        <v>20170505</v>
      </c>
      <c r="J3027">
        <v>0</v>
      </c>
      <c r="K3027" t="s">
        <v>12</v>
      </c>
      <c r="L3027" s="21" t="str">
        <f>IFERROR(VLOOKUP(K3027,ORDEN_ERI!A:C,2,0),0)</f>
        <v>Ganancia (pérdida) operaciones continuadas</v>
      </c>
      <c r="M3027" s="21">
        <f>IFERROR(VLOOKUP(K3027,ORDEN_ERI!A:C,3,0),0)</f>
        <v>26</v>
      </c>
      <c r="N3027" s="1">
        <v>1646616</v>
      </c>
    </row>
    <row r="3028" spans="1:14" x14ac:dyDescent="0.25">
      <c r="A3028">
        <v>800140959</v>
      </c>
      <c r="B3028" t="s">
        <v>340</v>
      </c>
      <c r="D3028" t="s">
        <v>291</v>
      </c>
      <c r="E3028" t="s">
        <v>228</v>
      </c>
      <c r="F3028" t="s">
        <v>339</v>
      </c>
      <c r="G3028">
        <v>2016</v>
      </c>
      <c r="H3028" s="16">
        <v>42735</v>
      </c>
      <c r="I3028">
        <v>20170503</v>
      </c>
      <c r="J3028">
        <v>0</v>
      </c>
      <c r="K3028" t="s">
        <v>12</v>
      </c>
      <c r="L3028" s="21" t="str">
        <f>IFERROR(VLOOKUP(K3028,ORDEN_ERI!A:C,2,0),0)</f>
        <v>Ganancia (pérdida) operaciones continuadas</v>
      </c>
      <c r="M3028" s="21">
        <f>IFERROR(VLOOKUP(K3028,ORDEN_ERI!A:C,3,0),0)</f>
        <v>26</v>
      </c>
      <c r="N3028" s="1">
        <v>2017476</v>
      </c>
    </row>
    <row r="3029" spans="1:14" x14ac:dyDescent="0.25">
      <c r="A3029">
        <v>800173155</v>
      </c>
      <c r="B3029" t="s">
        <v>341</v>
      </c>
      <c r="D3029" t="s">
        <v>222</v>
      </c>
      <c r="E3029" t="s">
        <v>228</v>
      </c>
      <c r="F3029" t="s">
        <v>335</v>
      </c>
      <c r="G3029">
        <v>2016</v>
      </c>
      <c r="H3029" s="16">
        <v>42735</v>
      </c>
      <c r="I3029">
        <v>20170403</v>
      </c>
      <c r="J3029">
        <v>0</v>
      </c>
      <c r="K3029" t="s">
        <v>12</v>
      </c>
      <c r="L3029" s="21" t="str">
        <f>IFERROR(VLOOKUP(K3029,ORDEN_ERI!A:C,2,0),0)</f>
        <v>Ganancia (pérdida) operaciones continuadas</v>
      </c>
      <c r="M3029" s="21">
        <f>IFERROR(VLOOKUP(K3029,ORDEN_ERI!A:C,3,0),0)</f>
        <v>26</v>
      </c>
      <c r="N3029" s="1">
        <v>22899611</v>
      </c>
    </row>
    <row r="3030" spans="1:14" x14ac:dyDescent="0.25">
      <c r="A3030">
        <v>800182330</v>
      </c>
      <c r="B3030" t="s">
        <v>342</v>
      </c>
      <c r="D3030" t="s">
        <v>291</v>
      </c>
      <c r="E3030" t="s">
        <v>343</v>
      </c>
      <c r="F3030" t="s">
        <v>333</v>
      </c>
      <c r="G3030">
        <v>2016</v>
      </c>
      <c r="H3030" s="16">
        <v>42735</v>
      </c>
      <c r="I3030">
        <v>20170424</v>
      </c>
      <c r="J3030">
        <v>0</v>
      </c>
      <c r="K3030" t="s">
        <v>12</v>
      </c>
      <c r="L3030" s="21" t="str">
        <f>IFERROR(VLOOKUP(K3030,ORDEN_ERI!A:C,2,0),0)</f>
        <v>Ganancia (pérdida) operaciones continuadas</v>
      </c>
      <c r="M3030" s="21">
        <f>IFERROR(VLOOKUP(K3030,ORDEN_ERI!A:C,3,0),0)</f>
        <v>26</v>
      </c>
      <c r="N3030" s="1">
        <v>7222618</v>
      </c>
    </row>
    <row r="3031" spans="1:14" x14ac:dyDescent="0.25">
      <c r="A3031">
        <v>800185295</v>
      </c>
      <c r="B3031" t="s">
        <v>344</v>
      </c>
      <c r="D3031" t="s">
        <v>222</v>
      </c>
      <c r="E3031" t="s">
        <v>228</v>
      </c>
      <c r="F3031" t="s">
        <v>335</v>
      </c>
      <c r="G3031">
        <v>2016</v>
      </c>
      <c r="H3031" s="16">
        <v>42735</v>
      </c>
      <c r="I3031">
        <v>20170407</v>
      </c>
      <c r="J3031">
        <v>0</v>
      </c>
      <c r="K3031" t="s">
        <v>12</v>
      </c>
      <c r="L3031" s="21" t="str">
        <f>IFERROR(VLOOKUP(K3031,ORDEN_ERI!A:C,2,0),0)</f>
        <v>Ganancia (pérdida) operaciones continuadas</v>
      </c>
      <c r="M3031" s="21">
        <f>IFERROR(VLOOKUP(K3031,ORDEN_ERI!A:C,3,0),0)</f>
        <v>26</v>
      </c>
      <c r="N3031" s="1">
        <v>53088841</v>
      </c>
    </row>
    <row r="3032" spans="1:14" x14ac:dyDescent="0.25">
      <c r="A3032">
        <v>800200598</v>
      </c>
      <c r="B3032" t="s">
        <v>345</v>
      </c>
      <c r="D3032" t="s">
        <v>230</v>
      </c>
      <c r="E3032" t="s">
        <v>228</v>
      </c>
      <c r="F3032" t="s">
        <v>335</v>
      </c>
      <c r="G3032">
        <v>2016</v>
      </c>
      <c r="H3032" s="16">
        <v>42735</v>
      </c>
      <c r="I3032">
        <v>20170509</v>
      </c>
      <c r="J3032">
        <v>0</v>
      </c>
      <c r="K3032" t="s">
        <v>12</v>
      </c>
      <c r="L3032" s="21" t="str">
        <f>IFERROR(VLOOKUP(K3032,ORDEN_ERI!A:C,2,0),0)</f>
        <v>Ganancia (pérdida) operaciones continuadas</v>
      </c>
      <c r="M3032" s="21">
        <f>IFERROR(VLOOKUP(K3032,ORDEN_ERI!A:C,3,0),0)</f>
        <v>26</v>
      </c>
      <c r="N3032" s="1">
        <v>12557946</v>
      </c>
    </row>
    <row r="3033" spans="1:14" x14ac:dyDescent="0.25">
      <c r="A3033">
        <v>800208146</v>
      </c>
      <c r="B3033" t="s">
        <v>346</v>
      </c>
      <c r="D3033" t="s">
        <v>294</v>
      </c>
      <c r="E3033" t="s">
        <v>228</v>
      </c>
      <c r="F3033" t="s">
        <v>347</v>
      </c>
      <c r="G3033">
        <v>2016</v>
      </c>
      <c r="H3033" s="16">
        <v>42735</v>
      </c>
      <c r="I3033">
        <v>20170428</v>
      </c>
      <c r="J3033">
        <v>0</v>
      </c>
      <c r="K3033" t="s">
        <v>12</v>
      </c>
      <c r="L3033" s="21" t="str">
        <f>IFERROR(VLOOKUP(K3033,ORDEN_ERI!A:C,2,0),0)</f>
        <v>Ganancia (pérdida) operaciones continuadas</v>
      </c>
      <c r="M3033" s="21">
        <f>IFERROR(VLOOKUP(K3033,ORDEN_ERI!A:C,3,0),0)</f>
        <v>26</v>
      </c>
      <c r="N3033" s="1">
        <v>21787299</v>
      </c>
    </row>
    <row r="3034" spans="1:14" x14ac:dyDescent="0.25">
      <c r="A3034">
        <v>800233881</v>
      </c>
      <c r="B3034" t="s">
        <v>161</v>
      </c>
      <c r="D3034" t="s">
        <v>222</v>
      </c>
      <c r="E3034" t="s">
        <v>223</v>
      </c>
      <c r="F3034" t="s">
        <v>333</v>
      </c>
      <c r="G3034">
        <v>2016</v>
      </c>
      <c r="H3034" s="16">
        <v>42735</v>
      </c>
      <c r="I3034">
        <v>20170406</v>
      </c>
      <c r="J3034">
        <v>0</v>
      </c>
      <c r="K3034" t="s">
        <v>12</v>
      </c>
      <c r="L3034" s="21" t="str">
        <f>IFERROR(VLOOKUP(K3034,ORDEN_ERI!A:C,2,0),0)</f>
        <v>Ganancia (pérdida) operaciones continuadas</v>
      </c>
      <c r="M3034" s="21">
        <f>IFERROR(VLOOKUP(K3034,ORDEN_ERI!A:C,3,0),0)</f>
        <v>26</v>
      </c>
      <c r="N3034" s="1">
        <v>15574696</v>
      </c>
    </row>
    <row r="3035" spans="1:14" x14ac:dyDescent="0.25">
      <c r="A3035">
        <v>800240724</v>
      </c>
      <c r="B3035" t="s">
        <v>348</v>
      </c>
      <c r="D3035" t="s">
        <v>230</v>
      </c>
      <c r="E3035" t="s">
        <v>228</v>
      </c>
      <c r="F3035" t="s">
        <v>335</v>
      </c>
      <c r="G3035">
        <v>2016</v>
      </c>
      <c r="H3035" s="16">
        <v>42735</v>
      </c>
      <c r="I3035">
        <v>20170330</v>
      </c>
      <c r="J3035">
        <v>0</v>
      </c>
      <c r="K3035" t="s">
        <v>12</v>
      </c>
      <c r="L3035" s="21" t="str">
        <f>IFERROR(VLOOKUP(K3035,ORDEN_ERI!A:C,2,0),0)</f>
        <v>Ganancia (pérdida) operaciones continuadas</v>
      </c>
      <c r="M3035" s="21">
        <f>IFERROR(VLOOKUP(K3035,ORDEN_ERI!A:C,3,0),0)</f>
        <v>26</v>
      </c>
      <c r="N3035" s="1">
        <v>12768680</v>
      </c>
    </row>
    <row r="3036" spans="1:14" x14ac:dyDescent="0.25">
      <c r="A3036">
        <v>811032292</v>
      </c>
      <c r="B3036" t="s">
        <v>349</v>
      </c>
      <c r="D3036" t="s">
        <v>222</v>
      </c>
      <c r="E3036" t="s">
        <v>223</v>
      </c>
      <c r="F3036" t="s">
        <v>335</v>
      </c>
      <c r="G3036">
        <v>2016</v>
      </c>
      <c r="H3036" s="16">
        <v>42735</v>
      </c>
      <c r="I3036">
        <v>20170404</v>
      </c>
      <c r="J3036">
        <v>0</v>
      </c>
      <c r="K3036" t="s">
        <v>12</v>
      </c>
      <c r="L3036" s="21" t="str">
        <f>IFERROR(VLOOKUP(K3036,ORDEN_ERI!A:C,2,0),0)</f>
        <v>Ganancia (pérdida) operaciones continuadas</v>
      </c>
      <c r="M3036" s="21">
        <f>IFERROR(VLOOKUP(K3036,ORDEN_ERI!A:C,3,0),0)</f>
        <v>26</v>
      </c>
      <c r="N3036" s="1">
        <v>18003882</v>
      </c>
    </row>
    <row r="3037" spans="1:14" x14ac:dyDescent="0.25">
      <c r="A3037">
        <v>830023542</v>
      </c>
      <c r="B3037" t="s">
        <v>146</v>
      </c>
      <c r="D3037" t="s">
        <v>230</v>
      </c>
      <c r="E3037" t="s">
        <v>223</v>
      </c>
      <c r="F3037" t="s">
        <v>339</v>
      </c>
      <c r="G3037">
        <v>2016</v>
      </c>
      <c r="H3037" s="16">
        <v>42735</v>
      </c>
      <c r="I3037">
        <v>20170328</v>
      </c>
      <c r="J3037">
        <v>0</v>
      </c>
      <c r="K3037" t="s">
        <v>12</v>
      </c>
      <c r="L3037" s="21" t="str">
        <f>IFERROR(VLOOKUP(K3037,ORDEN_ERI!A:C,2,0),0)</f>
        <v>Ganancia (pérdida) operaciones continuadas</v>
      </c>
      <c r="M3037" s="21">
        <f>IFERROR(VLOOKUP(K3037,ORDEN_ERI!A:C,3,0),0)</f>
        <v>26</v>
      </c>
      <c r="N3037" s="1">
        <v>15085158</v>
      </c>
    </row>
    <row r="3038" spans="1:14" x14ac:dyDescent="0.25">
      <c r="A3038">
        <v>830058272</v>
      </c>
      <c r="B3038" t="s">
        <v>352</v>
      </c>
      <c r="D3038" t="s">
        <v>222</v>
      </c>
      <c r="E3038" t="s">
        <v>228</v>
      </c>
      <c r="F3038" t="s">
        <v>353</v>
      </c>
      <c r="G3038">
        <v>2016</v>
      </c>
      <c r="H3038" s="16">
        <v>42735</v>
      </c>
      <c r="I3038">
        <v>20170405</v>
      </c>
      <c r="J3038">
        <v>0</v>
      </c>
      <c r="K3038" t="s">
        <v>12</v>
      </c>
      <c r="L3038" s="21" t="str">
        <f>IFERROR(VLOOKUP(K3038,ORDEN_ERI!A:C,2,0),0)</f>
        <v>Ganancia (pérdida) operaciones continuadas</v>
      </c>
      <c r="M3038" s="21">
        <f>IFERROR(VLOOKUP(K3038,ORDEN_ERI!A:C,3,0),0)</f>
        <v>26</v>
      </c>
      <c r="N3038" s="1">
        <v>-1995647</v>
      </c>
    </row>
    <row r="3039" spans="1:14" x14ac:dyDescent="0.25">
      <c r="A3039">
        <v>830094920</v>
      </c>
      <c r="B3039" t="s">
        <v>350</v>
      </c>
      <c r="D3039" t="s">
        <v>222</v>
      </c>
      <c r="E3039" t="s">
        <v>351</v>
      </c>
      <c r="F3039" t="s">
        <v>339</v>
      </c>
      <c r="G3039">
        <v>2016</v>
      </c>
      <c r="H3039" s="16">
        <v>42735</v>
      </c>
      <c r="I3039">
        <v>20171004</v>
      </c>
      <c r="J3039">
        <v>0</v>
      </c>
      <c r="K3039" t="s">
        <v>12</v>
      </c>
      <c r="L3039" s="21" t="str">
        <f>IFERROR(VLOOKUP(K3039,ORDEN_ERI!A:C,2,0),0)</f>
        <v>Ganancia (pérdida) operaciones continuadas</v>
      </c>
      <c r="M3039" s="21">
        <f>IFERROR(VLOOKUP(K3039,ORDEN_ERI!A:C,3,0),0)</f>
        <v>26</v>
      </c>
      <c r="N3039" s="1">
        <v>79411924</v>
      </c>
    </row>
    <row r="3040" spans="1:14" x14ac:dyDescent="0.25">
      <c r="A3040">
        <v>830097620</v>
      </c>
      <c r="B3040" t="s">
        <v>290</v>
      </c>
      <c r="D3040" t="s">
        <v>291</v>
      </c>
      <c r="E3040" t="s">
        <v>228</v>
      </c>
      <c r="F3040" t="s">
        <v>224</v>
      </c>
      <c r="G3040">
        <v>2016</v>
      </c>
      <c r="H3040" s="16">
        <v>42735</v>
      </c>
      <c r="I3040">
        <v>20170420</v>
      </c>
      <c r="J3040">
        <v>0</v>
      </c>
      <c r="K3040" t="s">
        <v>12</v>
      </c>
      <c r="L3040" s="21" t="str">
        <f>IFERROR(VLOOKUP(K3040,ORDEN_ERI!A:C,2,0),0)</f>
        <v>Ganancia (pérdida) operaciones continuadas</v>
      </c>
      <c r="M3040" s="21">
        <f>IFERROR(VLOOKUP(K3040,ORDEN_ERI!A:C,3,0),0)</f>
        <v>26</v>
      </c>
      <c r="N3040" s="1">
        <v>165501</v>
      </c>
    </row>
    <row r="3041" spans="1:14" x14ac:dyDescent="0.25">
      <c r="A3041">
        <v>830116629</v>
      </c>
      <c r="B3041" t="s">
        <v>354</v>
      </c>
      <c r="D3041" t="s">
        <v>291</v>
      </c>
      <c r="E3041" t="s">
        <v>228</v>
      </c>
      <c r="F3041" t="s">
        <v>355</v>
      </c>
      <c r="G3041">
        <v>2016</v>
      </c>
      <c r="H3041" s="16">
        <v>42735</v>
      </c>
      <c r="I3041">
        <v>20170424</v>
      </c>
      <c r="J3041">
        <v>0</v>
      </c>
      <c r="K3041" t="s">
        <v>12</v>
      </c>
      <c r="L3041" s="21" t="str">
        <f>IFERROR(VLOOKUP(K3041,ORDEN_ERI!A:C,2,0),0)</f>
        <v>Ganancia (pérdida) operaciones continuadas</v>
      </c>
      <c r="M3041" s="21">
        <f>IFERROR(VLOOKUP(K3041,ORDEN_ERI!A:C,3,0),0)</f>
        <v>26</v>
      </c>
      <c r="N3041" s="1">
        <v>321117</v>
      </c>
    </row>
    <row r="3042" spans="1:14" x14ac:dyDescent="0.25">
      <c r="A3042">
        <v>830124992</v>
      </c>
      <c r="B3042" t="s">
        <v>357</v>
      </c>
      <c r="D3042" t="s">
        <v>222</v>
      </c>
      <c r="E3042" t="s">
        <v>228</v>
      </c>
      <c r="F3042" t="s">
        <v>358</v>
      </c>
      <c r="G3042">
        <v>2016</v>
      </c>
      <c r="H3042" s="16">
        <v>42735</v>
      </c>
      <c r="I3042">
        <v>20170406</v>
      </c>
      <c r="J3042">
        <v>0</v>
      </c>
      <c r="K3042" t="s">
        <v>12</v>
      </c>
      <c r="L3042" s="21" t="str">
        <f>IFERROR(VLOOKUP(K3042,ORDEN_ERI!A:C,2,0),0)</f>
        <v>Ganancia (pérdida) operaciones continuadas</v>
      </c>
      <c r="M3042" s="21">
        <f>IFERROR(VLOOKUP(K3042,ORDEN_ERI!A:C,3,0),0)</f>
        <v>26</v>
      </c>
      <c r="N3042" s="1">
        <v>123045</v>
      </c>
    </row>
    <row r="3043" spans="1:14" x14ac:dyDescent="0.25">
      <c r="A3043">
        <v>860000656</v>
      </c>
      <c r="B3043" t="s">
        <v>221</v>
      </c>
      <c r="D3043" t="s">
        <v>222</v>
      </c>
      <c r="E3043" t="s">
        <v>223</v>
      </c>
      <c r="F3043" t="s">
        <v>224</v>
      </c>
      <c r="G3043">
        <v>2016</v>
      </c>
      <c r="H3043" s="16">
        <v>42735</v>
      </c>
      <c r="I3043">
        <v>20170401</v>
      </c>
      <c r="J3043">
        <v>0</v>
      </c>
      <c r="K3043" t="s">
        <v>12</v>
      </c>
      <c r="L3043" s="21" t="str">
        <f>IFERROR(VLOOKUP(K3043,ORDEN_ERI!A:C,2,0),0)</f>
        <v>Ganancia (pérdida) operaciones continuadas</v>
      </c>
      <c r="M3043" s="21">
        <f>IFERROR(VLOOKUP(K3043,ORDEN_ERI!A:C,3,0),0)</f>
        <v>26</v>
      </c>
      <c r="N3043" s="1">
        <v>9931844</v>
      </c>
    </row>
    <row r="3044" spans="1:14" x14ac:dyDescent="0.25">
      <c r="A3044">
        <v>860001986</v>
      </c>
      <c r="B3044" t="s">
        <v>293</v>
      </c>
      <c r="D3044" t="s">
        <v>294</v>
      </c>
      <c r="E3044" t="s">
        <v>228</v>
      </c>
      <c r="F3044" t="s">
        <v>224</v>
      </c>
      <c r="G3044">
        <v>2016</v>
      </c>
      <c r="H3044" s="16">
        <v>42735</v>
      </c>
      <c r="I3044">
        <v>20170510</v>
      </c>
      <c r="J3044">
        <v>0</v>
      </c>
      <c r="K3044" t="s">
        <v>12</v>
      </c>
      <c r="L3044" s="21" t="str">
        <f>IFERROR(VLOOKUP(K3044,ORDEN_ERI!A:C,2,0),0)</f>
        <v>Ganancia (pérdida) operaciones continuadas</v>
      </c>
      <c r="M3044" s="21">
        <f>IFERROR(VLOOKUP(K3044,ORDEN_ERI!A:C,3,0),0)</f>
        <v>26</v>
      </c>
      <c r="N3044" s="1">
        <v>3397019</v>
      </c>
    </row>
    <row r="3045" spans="1:14" x14ac:dyDescent="0.25">
      <c r="A3045">
        <v>860002837</v>
      </c>
      <c r="B3045" t="s">
        <v>227</v>
      </c>
      <c r="D3045" t="s">
        <v>222</v>
      </c>
      <c r="E3045" t="s">
        <v>228</v>
      </c>
      <c r="F3045" t="s">
        <v>224</v>
      </c>
      <c r="G3045">
        <v>2016</v>
      </c>
      <c r="H3045" s="16">
        <v>42735</v>
      </c>
      <c r="I3045">
        <v>20170330</v>
      </c>
      <c r="J3045">
        <v>0</v>
      </c>
      <c r="K3045" t="s">
        <v>12</v>
      </c>
      <c r="L3045" s="21" t="str">
        <f>IFERROR(VLOOKUP(K3045,ORDEN_ERI!A:C,2,0),0)</f>
        <v>Ganancia (pérdida) operaciones continuadas</v>
      </c>
      <c r="M3045" s="21">
        <f>IFERROR(VLOOKUP(K3045,ORDEN_ERI!A:C,3,0),0)</f>
        <v>26</v>
      </c>
      <c r="N3045" s="1">
        <v>-4101898</v>
      </c>
    </row>
    <row r="3046" spans="1:14" x14ac:dyDescent="0.25">
      <c r="A3046">
        <v>860009250</v>
      </c>
      <c r="B3046" t="s">
        <v>362</v>
      </c>
      <c r="D3046" t="s">
        <v>294</v>
      </c>
      <c r="E3046" t="s">
        <v>228</v>
      </c>
      <c r="F3046" t="s">
        <v>224</v>
      </c>
      <c r="G3046">
        <v>2016</v>
      </c>
      <c r="H3046" s="16">
        <v>42735</v>
      </c>
      <c r="I3046">
        <v>20170502</v>
      </c>
      <c r="J3046">
        <v>0</v>
      </c>
      <c r="K3046" t="s">
        <v>12</v>
      </c>
      <c r="L3046" s="21" t="str">
        <f>IFERROR(VLOOKUP(K3046,ORDEN_ERI!A:C,2,0),0)</f>
        <v>Ganancia (pérdida) operaciones continuadas</v>
      </c>
      <c r="M3046" s="21">
        <f>IFERROR(VLOOKUP(K3046,ORDEN_ERI!A:C,3,0),0)</f>
        <v>26</v>
      </c>
      <c r="N3046" s="1">
        <v>2205916</v>
      </c>
    </row>
    <row r="3047" spans="1:14" x14ac:dyDescent="0.25">
      <c r="A3047">
        <v>860014285</v>
      </c>
      <c r="B3047" t="s">
        <v>356</v>
      </c>
      <c r="D3047" t="s">
        <v>294</v>
      </c>
      <c r="E3047" t="s">
        <v>228</v>
      </c>
      <c r="F3047" t="s">
        <v>224</v>
      </c>
      <c r="G3047">
        <v>2016</v>
      </c>
      <c r="H3047" s="16">
        <v>42735</v>
      </c>
      <c r="I3047">
        <v>20170510</v>
      </c>
      <c r="J3047">
        <v>0</v>
      </c>
      <c r="K3047" t="s">
        <v>12</v>
      </c>
      <c r="L3047" s="21" t="str">
        <f>IFERROR(VLOOKUP(K3047,ORDEN_ERI!A:C,2,0),0)</f>
        <v>Ganancia (pérdida) operaciones continuadas</v>
      </c>
      <c r="M3047" s="21">
        <f>IFERROR(VLOOKUP(K3047,ORDEN_ERI!A:C,3,0),0)</f>
        <v>26</v>
      </c>
      <c r="N3047" s="1">
        <v>1207519</v>
      </c>
    </row>
    <row r="3048" spans="1:14" x14ac:dyDescent="0.25">
      <c r="A3048">
        <v>860031361</v>
      </c>
      <c r="B3048" t="s">
        <v>297</v>
      </c>
      <c r="D3048" t="s">
        <v>222</v>
      </c>
      <c r="E3048" t="s">
        <v>228</v>
      </c>
      <c r="F3048" t="s">
        <v>224</v>
      </c>
      <c r="G3048">
        <v>2016</v>
      </c>
      <c r="H3048" s="16">
        <v>42735</v>
      </c>
      <c r="I3048">
        <v>20170405</v>
      </c>
      <c r="J3048">
        <v>0</v>
      </c>
      <c r="K3048" t="s">
        <v>12</v>
      </c>
      <c r="L3048" s="21" t="str">
        <f>IFERROR(VLOOKUP(K3048,ORDEN_ERI!A:C,2,0),0)</f>
        <v>Ganancia (pérdida) operaciones continuadas</v>
      </c>
      <c r="M3048" s="21">
        <f>IFERROR(VLOOKUP(K3048,ORDEN_ERI!A:C,3,0),0)</f>
        <v>26</v>
      </c>
      <c r="N3048" s="1">
        <v>5049695</v>
      </c>
    </row>
    <row r="3049" spans="1:14" x14ac:dyDescent="0.25">
      <c r="A3049">
        <v>860035996</v>
      </c>
      <c r="B3049" t="s">
        <v>229</v>
      </c>
      <c r="D3049" t="s">
        <v>222</v>
      </c>
      <c r="E3049" t="s">
        <v>228</v>
      </c>
      <c r="F3049" t="s">
        <v>224</v>
      </c>
      <c r="G3049">
        <v>2016</v>
      </c>
      <c r="H3049" s="16">
        <v>42735</v>
      </c>
      <c r="I3049">
        <v>20170407</v>
      </c>
      <c r="J3049">
        <v>0</v>
      </c>
      <c r="K3049" t="s">
        <v>12</v>
      </c>
      <c r="L3049" s="21" t="str">
        <f>IFERROR(VLOOKUP(K3049,ORDEN_ERI!A:C,2,0),0)</f>
        <v>Ganancia (pérdida) operaciones continuadas</v>
      </c>
      <c r="M3049" s="21">
        <f>IFERROR(VLOOKUP(K3049,ORDEN_ERI!A:C,3,0),0)</f>
        <v>26</v>
      </c>
      <c r="N3049" s="1">
        <v>-4923015</v>
      </c>
    </row>
    <row r="3050" spans="1:14" x14ac:dyDescent="0.25">
      <c r="A3050">
        <v>860058070</v>
      </c>
      <c r="B3050" t="s">
        <v>364</v>
      </c>
      <c r="D3050" t="s">
        <v>222</v>
      </c>
      <c r="E3050" t="s">
        <v>228</v>
      </c>
      <c r="F3050" t="s">
        <v>335</v>
      </c>
      <c r="G3050">
        <v>2016</v>
      </c>
      <c r="H3050" s="16">
        <v>42735</v>
      </c>
      <c r="I3050">
        <v>20170404</v>
      </c>
      <c r="J3050">
        <v>0</v>
      </c>
      <c r="K3050" t="s">
        <v>12</v>
      </c>
      <c r="L3050" s="21" t="str">
        <f>IFERROR(VLOOKUP(K3050,ORDEN_ERI!A:C,2,0),0)</f>
        <v>Ganancia (pérdida) operaciones continuadas</v>
      </c>
      <c r="M3050" s="21">
        <f>IFERROR(VLOOKUP(K3050,ORDEN_ERI!A:C,3,0),0)</f>
        <v>26</v>
      </c>
      <c r="N3050" s="1">
        <v>74935896</v>
      </c>
    </row>
    <row r="3051" spans="1:14" x14ac:dyDescent="0.25">
      <c r="A3051">
        <v>860059851</v>
      </c>
      <c r="B3051" t="s">
        <v>365</v>
      </c>
      <c r="D3051" t="s">
        <v>222</v>
      </c>
      <c r="E3051" t="s">
        <v>228</v>
      </c>
      <c r="F3051" t="s">
        <v>224</v>
      </c>
      <c r="G3051">
        <v>2016</v>
      </c>
      <c r="H3051" s="16">
        <v>42735</v>
      </c>
      <c r="I3051">
        <v>20170403</v>
      </c>
      <c r="J3051">
        <v>0</v>
      </c>
      <c r="K3051" t="s">
        <v>12</v>
      </c>
      <c r="L3051" s="21" t="str">
        <f>IFERROR(VLOOKUP(K3051,ORDEN_ERI!A:C,2,0),0)</f>
        <v>Ganancia (pérdida) operaciones continuadas</v>
      </c>
      <c r="M3051" s="21">
        <f>IFERROR(VLOOKUP(K3051,ORDEN_ERI!A:C,3,0),0)</f>
        <v>26</v>
      </c>
      <c r="N3051" s="1">
        <v>4257598</v>
      </c>
    </row>
    <row r="3052" spans="1:14" x14ac:dyDescent="0.25">
      <c r="A3052">
        <v>860067697</v>
      </c>
      <c r="B3052" t="s">
        <v>359</v>
      </c>
      <c r="D3052" t="s">
        <v>294</v>
      </c>
      <c r="E3052" t="s">
        <v>228</v>
      </c>
      <c r="F3052" t="s">
        <v>360</v>
      </c>
      <c r="G3052">
        <v>2016</v>
      </c>
      <c r="H3052" s="16">
        <v>42735</v>
      </c>
      <c r="I3052">
        <v>20170515</v>
      </c>
      <c r="J3052">
        <v>0</v>
      </c>
      <c r="K3052" t="s">
        <v>12</v>
      </c>
      <c r="L3052" s="21" t="str">
        <f>IFERROR(VLOOKUP(K3052,ORDEN_ERI!A:C,2,0),0)</f>
        <v>Ganancia (pérdida) operaciones continuadas</v>
      </c>
      <c r="M3052" s="21">
        <f>IFERROR(VLOOKUP(K3052,ORDEN_ERI!A:C,3,0),0)</f>
        <v>26</v>
      </c>
      <c r="N3052" s="1">
        <v>1351685</v>
      </c>
    </row>
    <row r="3053" spans="1:14" x14ac:dyDescent="0.25">
      <c r="A3053">
        <v>860077099</v>
      </c>
      <c r="B3053" t="s">
        <v>371</v>
      </c>
      <c r="D3053" t="s">
        <v>291</v>
      </c>
      <c r="E3053" t="s">
        <v>228</v>
      </c>
      <c r="F3053" t="s">
        <v>224</v>
      </c>
      <c r="G3053">
        <v>2016</v>
      </c>
      <c r="H3053" s="16">
        <v>42735</v>
      </c>
      <c r="I3053">
        <v>20170515</v>
      </c>
      <c r="J3053">
        <v>0</v>
      </c>
      <c r="K3053" t="s">
        <v>12</v>
      </c>
      <c r="L3053" s="21" t="str">
        <f>IFERROR(VLOOKUP(K3053,ORDEN_ERI!A:C,2,0),0)</f>
        <v>Ganancia (pérdida) operaciones continuadas</v>
      </c>
      <c r="M3053" s="21">
        <f>IFERROR(VLOOKUP(K3053,ORDEN_ERI!A:C,3,0),0)</f>
        <v>26</v>
      </c>
      <c r="N3053" s="1">
        <v>3923341</v>
      </c>
    </row>
    <row r="3054" spans="1:14" x14ac:dyDescent="0.25">
      <c r="A3054">
        <v>860078977</v>
      </c>
      <c r="B3054" t="s">
        <v>144</v>
      </c>
      <c r="D3054" t="s">
        <v>291</v>
      </c>
      <c r="E3054" t="s">
        <v>228</v>
      </c>
      <c r="F3054" t="s">
        <v>339</v>
      </c>
      <c r="G3054">
        <v>2016</v>
      </c>
      <c r="H3054" s="16">
        <v>42735</v>
      </c>
      <c r="I3054">
        <v>20170512</v>
      </c>
      <c r="J3054">
        <v>0</v>
      </c>
      <c r="K3054" t="s">
        <v>12</v>
      </c>
      <c r="L3054" s="21" t="str">
        <f>IFERROR(VLOOKUP(K3054,ORDEN_ERI!A:C,2,0),0)</f>
        <v>Ganancia (pérdida) operaciones continuadas</v>
      </c>
      <c r="M3054" s="21">
        <f>IFERROR(VLOOKUP(K3054,ORDEN_ERI!A:C,3,0),0)</f>
        <v>26</v>
      </c>
      <c r="N3054" s="1">
        <v>-21964</v>
      </c>
    </row>
    <row r="3055" spans="1:14" x14ac:dyDescent="0.25">
      <c r="A3055">
        <v>860354402</v>
      </c>
      <c r="B3055" t="s">
        <v>295</v>
      </c>
      <c r="D3055" t="s">
        <v>291</v>
      </c>
      <c r="E3055" t="s">
        <v>228</v>
      </c>
      <c r="F3055" t="s">
        <v>224</v>
      </c>
      <c r="G3055">
        <v>2016</v>
      </c>
      <c r="H3055" s="16">
        <v>42735</v>
      </c>
      <c r="I3055">
        <v>20170417</v>
      </c>
      <c r="J3055">
        <v>0</v>
      </c>
      <c r="K3055" t="s">
        <v>12</v>
      </c>
      <c r="L3055" s="21" t="str">
        <f>IFERROR(VLOOKUP(K3055,ORDEN_ERI!A:C,2,0),0)</f>
        <v>Ganancia (pérdida) operaciones continuadas</v>
      </c>
      <c r="M3055" s="21">
        <f>IFERROR(VLOOKUP(K3055,ORDEN_ERI!A:C,3,0),0)</f>
        <v>26</v>
      </c>
      <c r="N3055" s="1">
        <v>855211</v>
      </c>
    </row>
    <row r="3056" spans="1:14" x14ac:dyDescent="0.25">
      <c r="A3056">
        <v>860505064</v>
      </c>
      <c r="B3056" t="s">
        <v>361</v>
      </c>
      <c r="D3056" t="s">
        <v>291</v>
      </c>
      <c r="E3056" t="s">
        <v>228</v>
      </c>
      <c r="F3056" t="s">
        <v>224</v>
      </c>
      <c r="G3056">
        <v>2016</v>
      </c>
      <c r="H3056" s="16">
        <v>42735</v>
      </c>
      <c r="I3056">
        <v>20170523</v>
      </c>
      <c r="J3056">
        <v>0</v>
      </c>
      <c r="K3056" t="s">
        <v>12</v>
      </c>
      <c r="L3056" s="21" t="str">
        <f>IFERROR(VLOOKUP(K3056,ORDEN_ERI!A:C,2,0),0)</f>
        <v>Ganancia (pérdida) operaciones continuadas</v>
      </c>
      <c r="M3056" s="21">
        <f>IFERROR(VLOOKUP(K3056,ORDEN_ERI!A:C,3,0),0)</f>
        <v>26</v>
      </c>
      <c r="N3056" s="1">
        <v>483656</v>
      </c>
    </row>
    <row r="3057" spans="1:14" x14ac:dyDescent="0.25">
      <c r="A3057">
        <v>860510628</v>
      </c>
      <c r="B3057" t="s">
        <v>373</v>
      </c>
      <c r="D3057" t="s">
        <v>222</v>
      </c>
      <c r="E3057" t="s">
        <v>228</v>
      </c>
      <c r="F3057" t="s">
        <v>353</v>
      </c>
      <c r="G3057">
        <v>2016</v>
      </c>
      <c r="H3057" s="16">
        <v>42735</v>
      </c>
      <c r="I3057">
        <v>20170330</v>
      </c>
      <c r="J3057">
        <v>0</v>
      </c>
      <c r="K3057" t="s">
        <v>12</v>
      </c>
      <c r="L3057" s="21" t="str">
        <f>IFERROR(VLOOKUP(K3057,ORDEN_ERI!A:C,2,0),0)</f>
        <v>Ganancia (pérdida) operaciones continuadas</v>
      </c>
      <c r="M3057" s="21">
        <f>IFERROR(VLOOKUP(K3057,ORDEN_ERI!A:C,3,0),0)</f>
        <v>26</v>
      </c>
      <c r="N3057" s="1">
        <v>12021128</v>
      </c>
    </row>
    <row r="3058" spans="1:14" x14ac:dyDescent="0.25">
      <c r="A3058">
        <v>860515523</v>
      </c>
      <c r="B3058" t="s">
        <v>231</v>
      </c>
      <c r="D3058" t="s">
        <v>222</v>
      </c>
      <c r="E3058" t="s">
        <v>228</v>
      </c>
      <c r="F3058" t="s">
        <v>224</v>
      </c>
      <c r="G3058">
        <v>2016</v>
      </c>
      <c r="H3058" s="16">
        <v>42735</v>
      </c>
      <c r="I3058">
        <v>20170329</v>
      </c>
      <c r="J3058">
        <v>0</v>
      </c>
      <c r="K3058" t="s">
        <v>12</v>
      </c>
      <c r="L3058" s="21" t="str">
        <f>IFERROR(VLOOKUP(K3058,ORDEN_ERI!A:C,2,0),0)</f>
        <v>Ganancia (pérdida) operaciones continuadas</v>
      </c>
      <c r="M3058" s="21">
        <f>IFERROR(VLOOKUP(K3058,ORDEN_ERI!A:C,3,0),0)</f>
        <v>26</v>
      </c>
      <c r="N3058" s="1">
        <v>615897</v>
      </c>
    </row>
    <row r="3059" spans="1:14" x14ac:dyDescent="0.25">
      <c r="A3059">
        <v>860527800</v>
      </c>
      <c r="B3059" t="s">
        <v>296</v>
      </c>
      <c r="D3059" t="s">
        <v>222</v>
      </c>
      <c r="E3059" t="s">
        <v>228</v>
      </c>
      <c r="F3059" t="s">
        <v>224</v>
      </c>
      <c r="G3059">
        <v>2016</v>
      </c>
      <c r="H3059" s="16">
        <v>42735</v>
      </c>
      <c r="I3059">
        <v>20170512</v>
      </c>
      <c r="J3059">
        <v>0</v>
      </c>
      <c r="K3059" t="s">
        <v>12</v>
      </c>
      <c r="L3059" s="21" t="str">
        <f>IFERROR(VLOOKUP(K3059,ORDEN_ERI!A:C,2,0),0)</f>
        <v>Ganancia (pérdida) operaciones continuadas</v>
      </c>
      <c r="M3059" s="21">
        <f>IFERROR(VLOOKUP(K3059,ORDEN_ERI!A:C,3,0),0)</f>
        <v>26</v>
      </c>
      <c r="N3059" s="1">
        <v>7777196</v>
      </c>
    </row>
    <row r="3060" spans="1:14" x14ac:dyDescent="0.25">
      <c r="A3060">
        <v>860532790</v>
      </c>
      <c r="B3060" t="s">
        <v>374</v>
      </c>
      <c r="D3060" t="s">
        <v>291</v>
      </c>
      <c r="E3060" t="s">
        <v>228</v>
      </c>
      <c r="F3060" t="s">
        <v>224</v>
      </c>
      <c r="G3060">
        <v>2016</v>
      </c>
      <c r="H3060" s="16">
        <v>42735</v>
      </c>
      <c r="I3060">
        <v>20170504</v>
      </c>
      <c r="J3060">
        <v>0</v>
      </c>
      <c r="K3060" t="s">
        <v>12</v>
      </c>
      <c r="L3060" s="21" t="str">
        <f>IFERROR(VLOOKUP(K3060,ORDEN_ERI!A:C,2,0),0)</f>
        <v>Ganancia (pérdida) operaciones continuadas</v>
      </c>
      <c r="M3060" s="21">
        <f>IFERROR(VLOOKUP(K3060,ORDEN_ERI!A:C,3,0),0)</f>
        <v>26</v>
      </c>
      <c r="N3060" s="1">
        <v>649046</v>
      </c>
    </row>
    <row r="3061" spans="1:14" x14ac:dyDescent="0.25">
      <c r="A3061">
        <v>890205645</v>
      </c>
      <c r="B3061" t="s">
        <v>166</v>
      </c>
      <c r="D3061" t="s">
        <v>222</v>
      </c>
      <c r="E3061" t="s">
        <v>375</v>
      </c>
      <c r="F3061" t="s">
        <v>335</v>
      </c>
      <c r="G3061">
        <v>2016</v>
      </c>
      <c r="H3061" s="16">
        <v>42735</v>
      </c>
      <c r="I3061">
        <v>20170331</v>
      </c>
      <c r="J3061">
        <v>0</v>
      </c>
      <c r="K3061" t="s">
        <v>12</v>
      </c>
      <c r="L3061" s="21" t="str">
        <f>IFERROR(VLOOKUP(K3061,ORDEN_ERI!A:C,2,0),0)</f>
        <v>Ganancia (pérdida) operaciones continuadas</v>
      </c>
      <c r="M3061" s="21">
        <f>IFERROR(VLOOKUP(K3061,ORDEN_ERI!A:C,3,0),0)</f>
        <v>26</v>
      </c>
      <c r="N3061" s="1">
        <v>13113443</v>
      </c>
    </row>
    <row r="3062" spans="1:14" x14ac:dyDescent="0.25">
      <c r="A3062">
        <v>890312765</v>
      </c>
      <c r="B3062" t="s">
        <v>363</v>
      </c>
      <c r="D3062" t="s">
        <v>222</v>
      </c>
      <c r="E3062" t="s">
        <v>228</v>
      </c>
      <c r="F3062" t="s">
        <v>339</v>
      </c>
      <c r="G3062">
        <v>2016</v>
      </c>
      <c r="H3062" s="16">
        <v>42735</v>
      </c>
      <c r="I3062">
        <v>20170405</v>
      </c>
      <c r="J3062">
        <v>0</v>
      </c>
      <c r="K3062" t="s">
        <v>12</v>
      </c>
      <c r="L3062" s="21" t="str">
        <f>IFERROR(VLOOKUP(K3062,ORDEN_ERI!A:C,2,0),0)</f>
        <v>Ganancia (pérdida) operaciones continuadas</v>
      </c>
      <c r="M3062" s="21">
        <f>IFERROR(VLOOKUP(K3062,ORDEN_ERI!A:C,3,0),0)</f>
        <v>26</v>
      </c>
      <c r="N3062" s="1">
        <v>-27302096</v>
      </c>
    </row>
    <row r="3063" spans="1:14" x14ac:dyDescent="0.25">
      <c r="A3063">
        <v>890806999</v>
      </c>
      <c r="B3063" t="s">
        <v>366</v>
      </c>
      <c r="D3063" t="s">
        <v>230</v>
      </c>
      <c r="E3063" t="s">
        <v>367</v>
      </c>
      <c r="F3063" t="s">
        <v>368</v>
      </c>
      <c r="G3063">
        <v>2016</v>
      </c>
      <c r="H3063" s="16">
        <v>42735</v>
      </c>
      <c r="I3063">
        <v>20170406</v>
      </c>
      <c r="J3063">
        <v>0</v>
      </c>
      <c r="K3063" t="s">
        <v>12</v>
      </c>
      <c r="L3063" s="21" t="str">
        <f>IFERROR(VLOOKUP(K3063,ORDEN_ERI!A:C,2,0),0)</f>
        <v>Ganancia (pérdida) operaciones continuadas</v>
      </c>
      <c r="M3063" s="21">
        <f>IFERROR(VLOOKUP(K3063,ORDEN_ERI!A:C,3,0),0)</f>
        <v>26</v>
      </c>
      <c r="N3063" s="1">
        <v>952961</v>
      </c>
    </row>
    <row r="3064" spans="1:14" x14ac:dyDescent="0.25">
      <c r="A3064">
        <v>890903035</v>
      </c>
      <c r="B3064" t="s">
        <v>369</v>
      </c>
      <c r="D3064" t="s">
        <v>222</v>
      </c>
      <c r="E3064" t="s">
        <v>228</v>
      </c>
      <c r="F3064" t="s">
        <v>339</v>
      </c>
      <c r="G3064">
        <v>2016</v>
      </c>
      <c r="H3064" s="16">
        <v>42735</v>
      </c>
      <c r="I3064">
        <v>20170330</v>
      </c>
      <c r="J3064">
        <v>0</v>
      </c>
      <c r="K3064" t="s">
        <v>12</v>
      </c>
      <c r="L3064" s="21" t="str">
        <f>IFERROR(VLOOKUP(K3064,ORDEN_ERI!A:C,2,0),0)</f>
        <v>Ganancia (pérdida) operaciones continuadas</v>
      </c>
      <c r="M3064" s="21">
        <f>IFERROR(VLOOKUP(K3064,ORDEN_ERI!A:C,3,0),0)</f>
        <v>26</v>
      </c>
      <c r="N3064" s="1">
        <v>35582717</v>
      </c>
    </row>
    <row r="3065" spans="1:14" x14ac:dyDescent="0.25">
      <c r="A3065">
        <v>890903055</v>
      </c>
      <c r="B3065" t="s">
        <v>232</v>
      </c>
      <c r="D3065" t="s">
        <v>222</v>
      </c>
      <c r="E3065" t="s">
        <v>223</v>
      </c>
      <c r="F3065" t="s">
        <v>224</v>
      </c>
      <c r="G3065">
        <v>2016</v>
      </c>
      <c r="H3065" s="16">
        <v>42735</v>
      </c>
      <c r="I3065">
        <v>20170331</v>
      </c>
      <c r="J3065">
        <v>0</v>
      </c>
      <c r="K3065" t="s">
        <v>12</v>
      </c>
      <c r="L3065" s="21" t="str">
        <f>IFERROR(VLOOKUP(K3065,ORDEN_ERI!A:C,2,0),0)</f>
        <v>Ganancia (pérdida) operaciones continuadas</v>
      </c>
      <c r="M3065" s="21">
        <f>IFERROR(VLOOKUP(K3065,ORDEN_ERI!A:C,3,0),0)</f>
        <v>26</v>
      </c>
      <c r="N3065" s="1">
        <v>4205884</v>
      </c>
    </row>
    <row r="3066" spans="1:14" x14ac:dyDescent="0.25">
      <c r="A3066">
        <v>890905022</v>
      </c>
      <c r="B3066" t="s">
        <v>370</v>
      </c>
      <c r="D3066" t="s">
        <v>230</v>
      </c>
      <c r="E3066" t="s">
        <v>223</v>
      </c>
      <c r="F3066" t="s">
        <v>360</v>
      </c>
      <c r="G3066">
        <v>2016</v>
      </c>
      <c r="H3066" s="16">
        <v>42735</v>
      </c>
      <c r="I3066">
        <v>20170503</v>
      </c>
      <c r="J3066">
        <v>0</v>
      </c>
      <c r="K3066" t="s">
        <v>12</v>
      </c>
      <c r="L3066" s="21" t="str">
        <f>IFERROR(VLOOKUP(K3066,ORDEN_ERI!A:C,2,0),0)</f>
        <v>Ganancia (pérdida) operaciones continuadas</v>
      </c>
      <c r="M3066" s="21">
        <f>IFERROR(VLOOKUP(K3066,ORDEN_ERI!A:C,3,0),0)</f>
        <v>26</v>
      </c>
      <c r="N3066" s="1">
        <v>9731939</v>
      </c>
    </row>
    <row r="3067" spans="1:14" x14ac:dyDescent="0.25">
      <c r="A3067">
        <v>890908097</v>
      </c>
      <c r="B3067" t="s">
        <v>377</v>
      </c>
      <c r="D3067" t="s">
        <v>291</v>
      </c>
      <c r="E3067" t="s">
        <v>223</v>
      </c>
      <c r="F3067" t="s">
        <v>224</v>
      </c>
      <c r="G3067">
        <v>2016</v>
      </c>
      <c r="H3067" s="16">
        <v>42735</v>
      </c>
      <c r="I3067">
        <v>20170511</v>
      </c>
      <c r="J3067">
        <v>0</v>
      </c>
      <c r="K3067" t="s">
        <v>12</v>
      </c>
      <c r="L3067" s="21" t="str">
        <f>IFERROR(VLOOKUP(K3067,ORDEN_ERI!A:C,2,0),0)</f>
        <v>Ganancia (pérdida) operaciones continuadas</v>
      </c>
      <c r="M3067" s="21">
        <f>IFERROR(VLOOKUP(K3067,ORDEN_ERI!A:C,3,0),0)</f>
        <v>26</v>
      </c>
      <c r="N3067" s="1">
        <v>659955</v>
      </c>
    </row>
    <row r="3068" spans="1:14" x14ac:dyDescent="0.25">
      <c r="A3068">
        <v>890908901</v>
      </c>
      <c r="B3068" t="s">
        <v>372</v>
      </c>
      <c r="D3068" t="s">
        <v>222</v>
      </c>
      <c r="E3068" t="s">
        <v>223</v>
      </c>
      <c r="F3068" t="s">
        <v>339</v>
      </c>
      <c r="G3068">
        <v>2016</v>
      </c>
      <c r="H3068" s="16">
        <v>42735</v>
      </c>
      <c r="I3068">
        <v>20170329</v>
      </c>
      <c r="J3068">
        <v>0</v>
      </c>
      <c r="K3068" t="s">
        <v>12</v>
      </c>
      <c r="L3068" s="21" t="str">
        <f>IFERROR(VLOOKUP(K3068,ORDEN_ERI!A:C,2,0),0)</f>
        <v>Ganancia (pérdida) operaciones continuadas</v>
      </c>
      <c r="M3068" s="21">
        <f>IFERROR(VLOOKUP(K3068,ORDEN_ERI!A:C,3,0),0)</f>
        <v>26</v>
      </c>
      <c r="N3068" s="1">
        <v>3881185</v>
      </c>
    </row>
    <row r="3069" spans="1:14" x14ac:dyDescent="0.25">
      <c r="A3069">
        <v>890910447</v>
      </c>
      <c r="B3069" t="s">
        <v>300</v>
      </c>
      <c r="D3069" t="s">
        <v>222</v>
      </c>
      <c r="E3069" t="s">
        <v>223</v>
      </c>
      <c r="F3069" t="s">
        <v>224</v>
      </c>
      <c r="G3069">
        <v>2016</v>
      </c>
      <c r="H3069" s="16">
        <v>42735</v>
      </c>
      <c r="I3069">
        <v>20170928</v>
      </c>
      <c r="J3069">
        <v>0</v>
      </c>
      <c r="K3069" t="s">
        <v>12</v>
      </c>
      <c r="L3069" s="21" t="str">
        <f>IFERROR(VLOOKUP(K3069,ORDEN_ERI!A:C,2,0),0)</f>
        <v>Ganancia (pérdida) operaciones continuadas</v>
      </c>
      <c r="M3069" s="21">
        <f>IFERROR(VLOOKUP(K3069,ORDEN_ERI!A:C,3,0),0)</f>
        <v>26</v>
      </c>
      <c r="N3069" s="1">
        <v>639463</v>
      </c>
    </row>
    <row r="3070" spans="1:14" x14ac:dyDescent="0.25">
      <c r="A3070">
        <v>890911431</v>
      </c>
      <c r="B3070" t="s">
        <v>378</v>
      </c>
      <c r="D3070" t="s">
        <v>222</v>
      </c>
      <c r="E3070" t="s">
        <v>223</v>
      </c>
      <c r="F3070" t="s">
        <v>339</v>
      </c>
      <c r="G3070">
        <v>2016</v>
      </c>
      <c r="H3070" s="16">
        <v>42735</v>
      </c>
      <c r="I3070">
        <v>20170329</v>
      </c>
      <c r="J3070">
        <v>0</v>
      </c>
      <c r="K3070" t="s">
        <v>12</v>
      </c>
      <c r="L3070" s="21" t="str">
        <f>IFERROR(VLOOKUP(K3070,ORDEN_ERI!A:C,2,0),0)</f>
        <v>Ganancia (pérdida) operaciones continuadas</v>
      </c>
      <c r="M3070" s="21">
        <f>IFERROR(VLOOKUP(K3070,ORDEN_ERI!A:C,3,0),0)</f>
        <v>26</v>
      </c>
      <c r="N3070" s="1">
        <v>31696581</v>
      </c>
    </row>
    <row r="3071" spans="1:14" x14ac:dyDescent="0.25">
      <c r="A3071">
        <v>890920656</v>
      </c>
      <c r="B3071" t="s">
        <v>302</v>
      </c>
      <c r="D3071" t="s">
        <v>291</v>
      </c>
      <c r="E3071" t="s">
        <v>223</v>
      </c>
      <c r="F3071" t="s">
        <v>224</v>
      </c>
      <c r="G3071">
        <v>2016</v>
      </c>
      <c r="H3071" s="16">
        <v>42735</v>
      </c>
      <c r="I3071">
        <v>20170503</v>
      </c>
      <c r="J3071">
        <v>0</v>
      </c>
      <c r="K3071" t="s">
        <v>12</v>
      </c>
      <c r="L3071" s="21" t="str">
        <f>IFERROR(VLOOKUP(K3071,ORDEN_ERI!A:C,2,0),0)</f>
        <v>Ganancia (pérdida) operaciones continuadas</v>
      </c>
      <c r="M3071" s="21">
        <f>IFERROR(VLOOKUP(K3071,ORDEN_ERI!A:C,3,0),0)</f>
        <v>26</v>
      </c>
      <c r="N3071" s="1">
        <v>1564999</v>
      </c>
    </row>
    <row r="3072" spans="1:14" x14ac:dyDescent="0.25">
      <c r="A3072">
        <v>890928186</v>
      </c>
      <c r="B3072" t="s">
        <v>303</v>
      </c>
      <c r="D3072" t="s">
        <v>291</v>
      </c>
      <c r="E3072" t="s">
        <v>223</v>
      </c>
      <c r="F3072" t="s">
        <v>224</v>
      </c>
      <c r="G3072">
        <v>2016</v>
      </c>
      <c r="H3072" s="16">
        <v>42735</v>
      </c>
      <c r="I3072">
        <v>20170510</v>
      </c>
      <c r="J3072">
        <v>0</v>
      </c>
      <c r="K3072" t="s">
        <v>12</v>
      </c>
      <c r="L3072" s="21" t="str">
        <f>IFERROR(VLOOKUP(K3072,ORDEN_ERI!A:C,2,0),0)</f>
        <v>Ganancia (pérdida) operaciones continuadas</v>
      </c>
      <c r="M3072" s="21">
        <f>IFERROR(VLOOKUP(K3072,ORDEN_ERI!A:C,3,0),0)</f>
        <v>26</v>
      </c>
      <c r="N3072" s="1">
        <v>4101658</v>
      </c>
    </row>
    <row r="3073" spans="1:14" x14ac:dyDescent="0.25">
      <c r="A3073">
        <v>890932424</v>
      </c>
      <c r="B3073" t="s">
        <v>379</v>
      </c>
      <c r="D3073" t="s">
        <v>222</v>
      </c>
      <c r="E3073" t="s">
        <v>223</v>
      </c>
      <c r="F3073" t="s">
        <v>333</v>
      </c>
      <c r="G3073">
        <v>2016</v>
      </c>
      <c r="H3073" s="16">
        <v>42735</v>
      </c>
      <c r="I3073">
        <v>20170328</v>
      </c>
      <c r="J3073">
        <v>0</v>
      </c>
      <c r="K3073" t="s">
        <v>12</v>
      </c>
      <c r="L3073" s="21" t="str">
        <f>IFERROR(VLOOKUP(K3073,ORDEN_ERI!A:C,2,0),0)</f>
        <v>Ganancia (pérdida) operaciones continuadas</v>
      </c>
      <c r="M3073" s="21">
        <f>IFERROR(VLOOKUP(K3073,ORDEN_ERI!A:C,3,0),0)</f>
        <v>26</v>
      </c>
      <c r="N3073" s="1">
        <v>18343254</v>
      </c>
    </row>
    <row r="3074" spans="1:14" x14ac:dyDescent="0.25">
      <c r="A3074">
        <v>890939355</v>
      </c>
      <c r="B3074" t="s">
        <v>35</v>
      </c>
      <c r="D3074" t="s">
        <v>222</v>
      </c>
      <c r="E3074" t="s">
        <v>223</v>
      </c>
      <c r="F3074" t="s">
        <v>335</v>
      </c>
      <c r="G3074">
        <v>2016</v>
      </c>
      <c r="H3074" s="16">
        <v>42735</v>
      </c>
      <c r="I3074">
        <v>20170403</v>
      </c>
      <c r="J3074">
        <v>0</v>
      </c>
      <c r="K3074" t="s">
        <v>12</v>
      </c>
      <c r="L3074" s="21" t="str">
        <f>IFERROR(VLOOKUP(K3074,ORDEN_ERI!A:C,2,0),0)</f>
        <v>Ganancia (pérdida) operaciones continuadas</v>
      </c>
      <c r="M3074" s="21">
        <f>IFERROR(VLOOKUP(K3074,ORDEN_ERI!A:C,3,0),0)</f>
        <v>26</v>
      </c>
      <c r="N3074" s="1">
        <v>3578752</v>
      </c>
    </row>
    <row r="3075" spans="1:14" x14ac:dyDescent="0.25">
      <c r="A3075">
        <v>890940026</v>
      </c>
      <c r="B3075" t="s">
        <v>304</v>
      </c>
      <c r="D3075" t="s">
        <v>291</v>
      </c>
      <c r="E3075" t="s">
        <v>223</v>
      </c>
      <c r="F3075" t="s">
        <v>224</v>
      </c>
      <c r="G3075">
        <v>2016</v>
      </c>
      <c r="H3075" s="16">
        <v>42735</v>
      </c>
      <c r="I3075">
        <v>20170424</v>
      </c>
      <c r="J3075">
        <v>0</v>
      </c>
      <c r="K3075" t="s">
        <v>12</v>
      </c>
      <c r="L3075" s="21" t="str">
        <f>IFERROR(VLOOKUP(K3075,ORDEN_ERI!A:C,2,0),0)</f>
        <v>Ganancia (pérdida) operaciones continuadas</v>
      </c>
      <c r="M3075" s="21">
        <f>IFERROR(VLOOKUP(K3075,ORDEN_ERI!A:C,3,0),0)</f>
        <v>26</v>
      </c>
      <c r="N3075" s="1">
        <v>1523499</v>
      </c>
    </row>
    <row r="3076" spans="1:14" x14ac:dyDescent="0.25">
      <c r="A3076">
        <v>900018975</v>
      </c>
      <c r="B3076" t="s">
        <v>376</v>
      </c>
      <c r="D3076" t="s">
        <v>230</v>
      </c>
      <c r="E3076" t="s">
        <v>299</v>
      </c>
      <c r="F3076" t="s">
        <v>333</v>
      </c>
      <c r="G3076">
        <v>2016</v>
      </c>
      <c r="H3076" s="16">
        <v>42735</v>
      </c>
      <c r="I3076">
        <v>20170405</v>
      </c>
      <c r="J3076">
        <v>0</v>
      </c>
      <c r="K3076" t="s">
        <v>12</v>
      </c>
      <c r="L3076" s="21" t="str">
        <f>IFERROR(VLOOKUP(K3076,ORDEN_ERI!A:C,2,0),0)</f>
        <v>Ganancia (pérdida) operaciones continuadas</v>
      </c>
      <c r="M3076" s="21">
        <f>IFERROR(VLOOKUP(K3076,ORDEN_ERI!A:C,3,0),0)</f>
        <v>26</v>
      </c>
      <c r="N3076" s="1">
        <v>9597342</v>
      </c>
    </row>
    <row r="3077" spans="1:14" x14ac:dyDescent="0.25">
      <c r="A3077">
        <v>900035722</v>
      </c>
      <c r="B3077" t="s">
        <v>298</v>
      </c>
      <c r="D3077" t="s">
        <v>294</v>
      </c>
      <c r="E3077" t="s">
        <v>299</v>
      </c>
      <c r="F3077" t="s">
        <v>224</v>
      </c>
      <c r="G3077">
        <v>2016</v>
      </c>
      <c r="H3077" s="16">
        <v>42735</v>
      </c>
      <c r="I3077">
        <v>20170421</v>
      </c>
      <c r="J3077">
        <v>0</v>
      </c>
      <c r="K3077" t="s">
        <v>12</v>
      </c>
      <c r="L3077" s="21" t="str">
        <f>IFERROR(VLOOKUP(K3077,ORDEN_ERI!A:C,2,0),0)</f>
        <v>Ganancia (pérdida) operaciones continuadas</v>
      </c>
      <c r="M3077" s="21">
        <f>IFERROR(VLOOKUP(K3077,ORDEN_ERI!A:C,3,0),0)</f>
        <v>26</v>
      </c>
      <c r="N3077" s="1">
        <v>602226</v>
      </c>
    </row>
    <row r="3078" spans="1:14" x14ac:dyDescent="0.25">
      <c r="A3078">
        <v>900087151</v>
      </c>
      <c r="B3078" t="s">
        <v>383</v>
      </c>
      <c r="D3078" t="s">
        <v>222</v>
      </c>
      <c r="E3078" t="s">
        <v>351</v>
      </c>
      <c r="F3078" t="s">
        <v>384</v>
      </c>
      <c r="G3078">
        <v>2016</v>
      </c>
      <c r="H3078" s="16">
        <v>42735</v>
      </c>
      <c r="I3078">
        <v>20170509</v>
      </c>
      <c r="J3078">
        <v>0</v>
      </c>
      <c r="K3078" t="s">
        <v>12</v>
      </c>
      <c r="L3078" s="21" t="str">
        <f>IFERROR(VLOOKUP(K3078,ORDEN_ERI!A:C,2,0),0)</f>
        <v>Ganancia (pérdida) operaciones continuadas</v>
      </c>
      <c r="M3078" s="21">
        <f>IFERROR(VLOOKUP(K3078,ORDEN_ERI!A:C,3,0),0)</f>
        <v>26</v>
      </c>
      <c r="N3078" s="1">
        <v>208643153</v>
      </c>
    </row>
    <row r="3079" spans="1:14" x14ac:dyDescent="0.25">
      <c r="A3079">
        <v>900139110</v>
      </c>
      <c r="B3079" t="s">
        <v>301</v>
      </c>
      <c r="D3079" t="s">
        <v>294</v>
      </c>
      <c r="E3079" t="s">
        <v>228</v>
      </c>
      <c r="F3079" t="s">
        <v>224</v>
      </c>
      <c r="G3079">
        <v>2016</v>
      </c>
      <c r="H3079" s="16">
        <v>42735</v>
      </c>
      <c r="I3079">
        <v>20170419</v>
      </c>
      <c r="J3079">
        <v>0</v>
      </c>
      <c r="K3079" t="s">
        <v>12</v>
      </c>
      <c r="L3079" s="21" t="str">
        <f>IFERROR(VLOOKUP(K3079,ORDEN_ERI!A:C,2,0),0)</f>
        <v>Ganancia (pérdida) operaciones continuadas</v>
      </c>
      <c r="M3079" s="21">
        <f>IFERROR(VLOOKUP(K3079,ORDEN_ERI!A:C,3,0),0)</f>
        <v>26</v>
      </c>
      <c r="N3079" s="1">
        <v>2101364</v>
      </c>
    </row>
    <row r="3080" spans="1:14" x14ac:dyDescent="0.25">
      <c r="A3080">
        <v>900190385</v>
      </c>
      <c r="B3080" t="s">
        <v>380</v>
      </c>
      <c r="D3080" t="s">
        <v>230</v>
      </c>
      <c r="E3080" t="s">
        <v>351</v>
      </c>
      <c r="F3080" t="s">
        <v>339</v>
      </c>
      <c r="G3080">
        <v>2016</v>
      </c>
      <c r="H3080" s="16">
        <v>42735</v>
      </c>
      <c r="I3080">
        <v>20170407</v>
      </c>
      <c r="J3080">
        <v>0</v>
      </c>
      <c r="K3080" t="s">
        <v>12</v>
      </c>
      <c r="L3080" s="21" t="str">
        <f>IFERROR(VLOOKUP(K3080,ORDEN_ERI!A:C,2,0),0)</f>
        <v>Ganancia (pérdida) operaciones continuadas</v>
      </c>
      <c r="M3080" s="21">
        <f>IFERROR(VLOOKUP(K3080,ORDEN_ERI!A:C,3,0),0)</f>
        <v>26</v>
      </c>
      <c r="N3080" s="1">
        <v>-48970497</v>
      </c>
    </row>
    <row r="3081" spans="1:14" x14ac:dyDescent="0.25">
      <c r="A3081">
        <v>900192242</v>
      </c>
      <c r="B3081" t="s">
        <v>381</v>
      </c>
      <c r="D3081" t="s">
        <v>222</v>
      </c>
      <c r="E3081" t="s">
        <v>228</v>
      </c>
      <c r="F3081" t="s">
        <v>333</v>
      </c>
      <c r="G3081" t="s">
        <v>402</v>
      </c>
      <c r="H3081" s="16">
        <v>42735</v>
      </c>
      <c r="I3081">
        <v>20170331</v>
      </c>
      <c r="J3081">
        <v>0</v>
      </c>
      <c r="K3081" t="s">
        <v>12</v>
      </c>
      <c r="L3081" s="21" t="str">
        <f>IFERROR(VLOOKUP(K3081,ORDEN_ERI!A:C,2,0),0)</f>
        <v>Ganancia (pérdida) operaciones continuadas</v>
      </c>
      <c r="M3081" s="21">
        <f>IFERROR(VLOOKUP(K3081,ORDEN_ERI!A:C,3,0),0)</f>
        <v>26</v>
      </c>
      <c r="N3081" s="1">
        <v>-28766080</v>
      </c>
    </row>
    <row r="3082" spans="1:14" x14ac:dyDescent="0.25">
      <c r="A3082">
        <v>900192726</v>
      </c>
      <c r="B3082" t="s">
        <v>382</v>
      </c>
      <c r="D3082" t="s">
        <v>294</v>
      </c>
      <c r="E3082" t="s">
        <v>299</v>
      </c>
      <c r="F3082" t="s">
        <v>333</v>
      </c>
      <c r="G3082">
        <v>2016</v>
      </c>
      <c r="H3082" s="16">
        <v>42735</v>
      </c>
      <c r="I3082">
        <v>20170425</v>
      </c>
      <c r="J3082">
        <v>0</v>
      </c>
      <c r="K3082" t="s">
        <v>12</v>
      </c>
      <c r="L3082" s="21" t="str">
        <f>IFERROR(VLOOKUP(K3082,ORDEN_ERI!A:C,2,0),0)</f>
        <v>Ganancia (pérdida) operaciones continuadas</v>
      </c>
      <c r="M3082" s="21">
        <f>IFERROR(VLOOKUP(K3082,ORDEN_ERI!A:C,3,0),0)</f>
        <v>26</v>
      </c>
      <c r="N3082" s="1">
        <v>217601</v>
      </c>
    </row>
    <row r="3083" spans="1:14" x14ac:dyDescent="0.25">
      <c r="A3083">
        <v>900193192</v>
      </c>
      <c r="B3083" t="s">
        <v>305</v>
      </c>
      <c r="D3083" t="s">
        <v>294</v>
      </c>
      <c r="E3083" t="s">
        <v>228</v>
      </c>
      <c r="F3083" t="s">
        <v>224</v>
      </c>
      <c r="G3083">
        <v>2016</v>
      </c>
      <c r="H3083" s="16">
        <v>42735</v>
      </c>
      <c r="I3083">
        <v>20170517</v>
      </c>
      <c r="J3083">
        <v>0</v>
      </c>
      <c r="K3083" t="s">
        <v>12</v>
      </c>
      <c r="L3083" s="21" t="str">
        <f>IFERROR(VLOOKUP(K3083,ORDEN_ERI!A:C,2,0),0)</f>
        <v>Ganancia (pérdida) operaciones continuadas</v>
      </c>
      <c r="M3083" s="21">
        <f>IFERROR(VLOOKUP(K3083,ORDEN_ERI!A:C,3,0),0)</f>
        <v>26</v>
      </c>
      <c r="N3083" s="1">
        <v>102419</v>
      </c>
    </row>
    <row r="3084" spans="1:14" x14ac:dyDescent="0.25">
      <c r="A3084">
        <v>900205547</v>
      </c>
      <c r="B3084" t="s">
        <v>233</v>
      </c>
      <c r="D3084" t="s">
        <v>230</v>
      </c>
      <c r="E3084" t="s">
        <v>228</v>
      </c>
      <c r="F3084" t="s">
        <v>224</v>
      </c>
      <c r="G3084">
        <v>2016</v>
      </c>
      <c r="H3084" s="16">
        <v>42735</v>
      </c>
      <c r="I3084">
        <v>20170330</v>
      </c>
      <c r="J3084">
        <v>0</v>
      </c>
      <c r="K3084" t="s">
        <v>12</v>
      </c>
      <c r="L3084" s="21" t="str">
        <f>IFERROR(VLOOKUP(K3084,ORDEN_ERI!A:C,2,0),0)</f>
        <v>Ganancia (pérdida) operaciones continuadas</v>
      </c>
      <c r="M3084" s="21">
        <f>IFERROR(VLOOKUP(K3084,ORDEN_ERI!A:C,3,0),0)</f>
        <v>26</v>
      </c>
      <c r="N3084" s="1">
        <v>323119</v>
      </c>
    </row>
    <row r="3085" spans="1:14" x14ac:dyDescent="0.25">
      <c r="A3085">
        <v>900206480</v>
      </c>
      <c r="B3085" t="s">
        <v>306</v>
      </c>
      <c r="D3085" t="s">
        <v>291</v>
      </c>
      <c r="E3085" t="s">
        <v>228</v>
      </c>
      <c r="F3085" t="s">
        <v>224</v>
      </c>
      <c r="G3085">
        <v>2016</v>
      </c>
      <c r="H3085" s="16">
        <v>42735</v>
      </c>
      <c r="I3085">
        <v>20170509</v>
      </c>
      <c r="J3085">
        <v>0</v>
      </c>
      <c r="K3085" t="s">
        <v>12</v>
      </c>
      <c r="L3085" s="21" t="str">
        <f>IFERROR(VLOOKUP(K3085,ORDEN_ERI!A:C,2,0),0)</f>
        <v>Ganancia (pérdida) operaciones continuadas</v>
      </c>
      <c r="M3085" s="21">
        <f>IFERROR(VLOOKUP(K3085,ORDEN_ERI!A:C,3,0),0)</f>
        <v>26</v>
      </c>
      <c r="N3085" s="1">
        <v>1994827</v>
      </c>
    </row>
    <row r="3086" spans="1:14" x14ac:dyDescent="0.25">
      <c r="A3086">
        <v>900206483</v>
      </c>
      <c r="B3086" t="s">
        <v>307</v>
      </c>
      <c r="D3086" t="s">
        <v>291</v>
      </c>
      <c r="E3086" t="s">
        <v>228</v>
      </c>
      <c r="F3086" t="s">
        <v>224</v>
      </c>
      <c r="G3086">
        <v>2016</v>
      </c>
      <c r="H3086" s="16">
        <v>42735</v>
      </c>
      <c r="I3086">
        <v>20170510</v>
      </c>
      <c r="J3086">
        <v>0</v>
      </c>
      <c r="K3086" t="s">
        <v>12</v>
      </c>
      <c r="L3086" s="21" t="str">
        <f>IFERROR(VLOOKUP(K3086,ORDEN_ERI!A:C,2,0),0)</f>
        <v>Ganancia (pérdida) operaciones continuadas</v>
      </c>
      <c r="M3086" s="21">
        <f>IFERROR(VLOOKUP(K3086,ORDEN_ERI!A:C,3,0),0)</f>
        <v>26</v>
      </c>
      <c r="N3086" s="1">
        <v>394089</v>
      </c>
    </row>
    <row r="3087" spans="1:14" x14ac:dyDescent="0.25">
      <c r="A3087">
        <v>900315057</v>
      </c>
      <c r="B3087" t="s">
        <v>385</v>
      </c>
      <c r="D3087" t="s">
        <v>294</v>
      </c>
      <c r="E3087" t="s">
        <v>223</v>
      </c>
      <c r="F3087" t="s">
        <v>358</v>
      </c>
      <c r="G3087">
        <v>2016</v>
      </c>
      <c r="H3087" s="16">
        <v>42735</v>
      </c>
      <c r="I3087">
        <v>20170504</v>
      </c>
      <c r="J3087">
        <v>0</v>
      </c>
      <c r="K3087" t="s">
        <v>12</v>
      </c>
      <c r="L3087" s="21" t="str">
        <f>IFERROR(VLOOKUP(K3087,ORDEN_ERI!A:C,2,0),0)</f>
        <v>Ganancia (pérdida) operaciones continuadas</v>
      </c>
      <c r="M3087" s="21">
        <f>IFERROR(VLOOKUP(K3087,ORDEN_ERI!A:C,3,0),0)</f>
        <v>26</v>
      </c>
      <c r="N3087" s="1">
        <v>301255</v>
      </c>
    </row>
    <row r="3088" spans="1:14" x14ac:dyDescent="0.25">
      <c r="A3088">
        <v>900378893</v>
      </c>
      <c r="B3088" t="s">
        <v>386</v>
      </c>
      <c r="D3088" t="s">
        <v>230</v>
      </c>
      <c r="E3088" t="s">
        <v>228</v>
      </c>
      <c r="F3088" t="s">
        <v>335</v>
      </c>
      <c r="G3088">
        <v>2016</v>
      </c>
      <c r="H3088" s="16">
        <v>42735</v>
      </c>
      <c r="I3088">
        <v>20170327</v>
      </c>
      <c r="J3088">
        <v>0</v>
      </c>
      <c r="K3088" t="s">
        <v>12</v>
      </c>
      <c r="L3088" s="21" t="str">
        <f>IFERROR(VLOOKUP(K3088,ORDEN_ERI!A:C,2,0),0)</f>
        <v>Ganancia (pérdida) operaciones continuadas</v>
      </c>
      <c r="M3088" s="21">
        <f>IFERROR(VLOOKUP(K3088,ORDEN_ERI!A:C,3,0),0)</f>
        <v>26</v>
      </c>
      <c r="N3088" s="1">
        <v>9727542</v>
      </c>
    </row>
    <row r="3089" spans="1:14" x14ac:dyDescent="0.25">
      <c r="A3089">
        <v>900390238</v>
      </c>
      <c r="B3089" t="s">
        <v>177</v>
      </c>
      <c r="D3089" t="s">
        <v>230</v>
      </c>
      <c r="E3089" t="s">
        <v>228</v>
      </c>
      <c r="F3089" t="s">
        <v>333</v>
      </c>
      <c r="G3089" t="s">
        <v>402</v>
      </c>
      <c r="H3089" s="16">
        <v>42735</v>
      </c>
      <c r="I3089">
        <v>20170330</v>
      </c>
      <c r="J3089">
        <v>0</v>
      </c>
      <c r="K3089" t="s">
        <v>12</v>
      </c>
      <c r="L3089" s="21" t="str">
        <f>IFERROR(VLOOKUP(K3089,ORDEN_ERI!A:C,2,0),0)</f>
        <v>Ganancia (pérdida) operaciones continuadas</v>
      </c>
      <c r="M3089" s="21">
        <f>IFERROR(VLOOKUP(K3089,ORDEN_ERI!A:C,3,0),0)</f>
        <v>26</v>
      </c>
      <c r="N3089" s="1">
        <v>33470407</v>
      </c>
    </row>
    <row r="3090" spans="1:14" x14ac:dyDescent="0.25">
      <c r="A3090">
        <v>900413588</v>
      </c>
      <c r="B3090" t="s">
        <v>37</v>
      </c>
      <c r="D3090" t="s">
        <v>294</v>
      </c>
      <c r="E3090" t="s">
        <v>343</v>
      </c>
      <c r="F3090" t="s">
        <v>224</v>
      </c>
      <c r="G3090">
        <v>2016</v>
      </c>
      <c r="H3090" s="16">
        <v>42735</v>
      </c>
      <c r="I3090">
        <v>20170511</v>
      </c>
      <c r="J3090">
        <v>0</v>
      </c>
      <c r="K3090" t="s">
        <v>12</v>
      </c>
      <c r="L3090" s="21" t="str">
        <f>IFERROR(VLOOKUP(K3090,ORDEN_ERI!A:C,2,0),0)</f>
        <v>Ganancia (pérdida) operaciones continuadas</v>
      </c>
      <c r="M3090" s="21">
        <f>IFERROR(VLOOKUP(K3090,ORDEN_ERI!A:C,3,0),0)</f>
        <v>26</v>
      </c>
      <c r="N3090" s="1">
        <v>3062909</v>
      </c>
    </row>
    <row r="3091" spans="1:14" x14ac:dyDescent="0.25">
      <c r="A3091">
        <v>900521357</v>
      </c>
      <c r="B3091" t="s">
        <v>175</v>
      </c>
      <c r="D3091" t="s">
        <v>291</v>
      </c>
      <c r="E3091" t="s">
        <v>388</v>
      </c>
      <c r="F3091" t="s">
        <v>339</v>
      </c>
      <c r="G3091">
        <v>2016</v>
      </c>
      <c r="H3091" s="16">
        <v>42735</v>
      </c>
      <c r="I3091">
        <v>20170503</v>
      </c>
      <c r="J3091">
        <v>0</v>
      </c>
      <c r="K3091" t="s">
        <v>12</v>
      </c>
      <c r="L3091" s="21" t="str">
        <f>IFERROR(VLOOKUP(K3091,ORDEN_ERI!A:C,2,0),0)</f>
        <v>Ganancia (pérdida) operaciones continuadas</v>
      </c>
      <c r="M3091" s="21">
        <f>IFERROR(VLOOKUP(K3091,ORDEN_ERI!A:C,3,0),0)</f>
        <v>26</v>
      </c>
      <c r="N3091" s="1">
        <v>4323452</v>
      </c>
    </row>
    <row r="3092" spans="1:14" x14ac:dyDescent="0.25">
      <c r="A3092">
        <v>900535441</v>
      </c>
      <c r="B3092" t="s">
        <v>308</v>
      </c>
      <c r="D3092" t="s">
        <v>291</v>
      </c>
      <c r="E3092" t="s">
        <v>228</v>
      </c>
      <c r="F3092" t="s">
        <v>224</v>
      </c>
      <c r="G3092">
        <v>2016</v>
      </c>
      <c r="H3092" s="16">
        <v>42735</v>
      </c>
      <c r="I3092">
        <v>20170426</v>
      </c>
      <c r="J3092">
        <v>0</v>
      </c>
      <c r="K3092" t="s">
        <v>12</v>
      </c>
      <c r="L3092" s="21" t="str">
        <f>IFERROR(VLOOKUP(K3092,ORDEN_ERI!A:C,2,0),0)</f>
        <v>Ganancia (pérdida) operaciones continuadas</v>
      </c>
      <c r="M3092" s="21">
        <f>IFERROR(VLOOKUP(K3092,ORDEN_ERI!A:C,3,0),0)</f>
        <v>26</v>
      </c>
      <c r="N3092" s="1">
        <v>-305</v>
      </c>
    </row>
    <row r="3093" spans="1:14" x14ac:dyDescent="0.25">
      <c r="A3093">
        <v>900668954</v>
      </c>
      <c r="B3093" t="s">
        <v>387</v>
      </c>
      <c r="D3093" t="s">
        <v>294</v>
      </c>
      <c r="E3093" t="s">
        <v>228</v>
      </c>
      <c r="F3093" t="s">
        <v>224</v>
      </c>
      <c r="G3093">
        <v>2016</v>
      </c>
      <c r="H3093" s="16">
        <v>42735</v>
      </c>
      <c r="I3093">
        <v>20170428</v>
      </c>
      <c r="J3093">
        <v>0</v>
      </c>
      <c r="K3093" t="s">
        <v>12</v>
      </c>
      <c r="L3093" s="21" t="str">
        <f>IFERROR(VLOOKUP(K3093,ORDEN_ERI!A:C,2,0),0)</f>
        <v>Ganancia (pérdida) operaciones continuadas</v>
      </c>
      <c r="M3093" s="21">
        <f>IFERROR(VLOOKUP(K3093,ORDEN_ERI!A:C,3,0),0)</f>
        <v>26</v>
      </c>
      <c r="N3093" s="1">
        <v>856677</v>
      </c>
    </row>
    <row r="3094" spans="1:14" x14ac:dyDescent="0.25">
      <c r="A3094">
        <v>900749166</v>
      </c>
      <c r="B3094" t="s">
        <v>182</v>
      </c>
      <c r="D3094" t="s">
        <v>230</v>
      </c>
      <c r="E3094" t="s">
        <v>228</v>
      </c>
      <c r="F3094" t="s">
        <v>333</v>
      </c>
      <c r="G3094">
        <v>2016</v>
      </c>
      <c r="H3094" s="16">
        <v>42735</v>
      </c>
      <c r="I3094">
        <v>20170404</v>
      </c>
      <c r="J3094">
        <v>0</v>
      </c>
      <c r="K3094" t="s">
        <v>12</v>
      </c>
      <c r="L3094" s="21" t="str">
        <f>IFERROR(VLOOKUP(K3094,ORDEN_ERI!A:C,2,0),0)</f>
        <v>Ganancia (pérdida) operaciones continuadas</v>
      </c>
      <c r="M3094" s="21">
        <f>IFERROR(VLOOKUP(K3094,ORDEN_ERI!A:C,3,0),0)</f>
        <v>26</v>
      </c>
      <c r="N3094" s="1">
        <v>16866571</v>
      </c>
    </row>
    <row r="3095" spans="1:14" x14ac:dyDescent="0.25">
      <c r="A3095">
        <v>900797732</v>
      </c>
      <c r="B3095" t="s">
        <v>181</v>
      </c>
      <c r="D3095" t="s">
        <v>230</v>
      </c>
      <c r="E3095" t="s">
        <v>228</v>
      </c>
      <c r="F3095" t="s">
        <v>360</v>
      </c>
      <c r="G3095">
        <v>2016</v>
      </c>
      <c r="H3095" s="16">
        <v>42735</v>
      </c>
      <c r="I3095">
        <v>20170330</v>
      </c>
      <c r="J3095">
        <v>0</v>
      </c>
      <c r="K3095" t="s">
        <v>12</v>
      </c>
      <c r="L3095" s="21" t="str">
        <f>IFERROR(VLOOKUP(K3095,ORDEN_ERI!A:C,2,0),0)</f>
        <v>Ganancia (pérdida) operaciones continuadas</v>
      </c>
      <c r="M3095" s="21">
        <f>IFERROR(VLOOKUP(K3095,ORDEN_ERI!A:C,3,0),0)</f>
        <v>26</v>
      </c>
      <c r="N3095" s="1">
        <v>6990392</v>
      </c>
    </row>
    <row r="3096" spans="1:14" x14ac:dyDescent="0.25">
      <c r="A3096">
        <v>900818642</v>
      </c>
      <c r="B3096" t="s">
        <v>169</v>
      </c>
      <c r="D3096" t="s">
        <v>230</v>
      </c>
      <c r="E3096" t="s">
        <v>228</v>
      </c>
      <c r="F3096" t="s">
        <v>333</v>
      </c>
      <c r="G3096">
        <v>2016</v>
      </c>
      <c r="H3096" s="16">
        <v>42735</v>
      </c>
      <c r="I3096">
        <v>20170410</v>
      </c>
      <c r="J3096">
        <v>0</v>
      </c>
      <c r="K3096" t="s">
        <v>12</v>
      </c>
      <c r="L3096" s="21" t="str">
        <f>IFERROR(VLOOKUP(K3096,ORDEN_ERI!A:C,2,0),0)</f>
        <v>Ganancia (pérdida) operaciones continuadas</v>
      </c>
      <c r="M3096" s="21">
        <f>IFERROR(VLOOKUP(K3096,ORDEN_ERI!A:C,3,0),0)</f>
        <v>26</v>
      </c>
      <c r="N3096" s="1">
        <v>5805007</v>
      </c>
    </row>
    <row r="3097" spans="1:14" x14ac:dyDescent="0.25">
      <c r="A3097">
        <v>860031361</v>
      </c>
      <c r="B3097" t="s">
        <v>297</v>
      </c>
      <c r="D3097" t="s">
        <v>222</v>
      </c>
      <c r="E3097" t="s">
        <v>228</v>
      </c>
      <c r="F3097" t="s">
        <v>224</v>
      </c>
      <c r="G3097">
        <v>2016</v>
      </c>
      <c r="H3097" s="16">
        <v>42735</v>
      </c>
      <c r="I3097">
        <v>20170405</v>
      </c>
      <c r="J3097">
        <v>0</v>
      </c>
      <c r="K3097" t="s">
        <v>404</v>
      </c>
      <c r="L3097" s="21" t="str">
        <f>IFERROR(VLOOKUP(K3097,ORDEN_ERI!A:C,2,0),0)</f>
        <v>Deterioro de valor de ganancias y reversión de pérdidas</v>
      </c>
      <c r="M3097" s="21">
        <f>IFERROR(VLOOKUP(K3097,ORDEN_ERI!A:C,3,0),0)</f>
        <v>21</v>
      </c>
      <c r="N3097" s="1">
        <v>145438</v>
      </c>
    </row>
    <row r="3098" spans="1:14" x14ac:dyDescent="0.25">
      <c r="A3098">
        <v>890205645</v>
      </c>
      <c r="B3098" t="s">
        <v>166</v>
      </c>
      <c r="D3098" t="s">
        <v>222</v>
      </c>
      <c r="E3098" t="s">
        <v>375</v>
      </c>
      <c r="F3098" t="s">
        <v>335</v>
      </c>
      <c r="G3098">
        <v>2016</v>
      </c>
      <c r="H3098" s="16">
        <v>42735</v>
      </c>
      <c r="I3098">
        <v>20170331</v>
      </c>
      <c r="J3098">
        <v>0</v>
      </c>
      <c r="K3098" t="s">
        <v>404</v>
      </c>
      <c r="L3098" s="21" t="str">
        <f>IFERROR(VLOOKUP(K3098,ORDEN_ERI!A:C,2,0),0)</f>
        <v>Deterioro de valor de ganancias y reversión de pérdidas</v>
      </c>
      <c r="M3098" s="21">
        <f>IFERROR(VLOOKUP(K3098,ORDEN_ERI!A:C,3,0),0)</f>
        <v>21</v>
      </c>
      <c r="N3098" s="1">
        <v>-66531</v>
      </c>
    </row>
    <row r="3099" spans="1:14" x14ac:dyDescent="0.25">
      <c r="A3099">
        <v>830023542</v>
      </c>
      <c r="B3099" t="s">
        <v>146</v>
      </c>
      <c r="D3099" t="s">
        <v>230</v>
      </c>
      <c r="E3099" t="s">
        <v>223</v>
      </c>
      <c r="F3099" t="s">
        <v>339</v>
      </c>
      <c r="G3099">
        <v>2016</v>
      </c>
      <c r="H3099" s="16">
        <v>42735</v>
      </c>
      <c r="I3099">
        <v>20170328</v>
      </c>
      <c r="J3099">
        <v>0</v>
      </c>
      <c r="K3099" t="s">
        <v>20</v>
      </c>
      <c r="L3099" s="21" t="str">
        <f>IFERROR(VLOOKUP(K3099,ORDEN_ERI!A:C,2,0),0)</f>
        <v>Ganancia (pérdida) operaciones discontinuadas</v>
      </c>
      <c r="M3099" s="21">
        <f>IFERROR(VLOOKUP(K3099,ORDEN_ERI!A:C,3,0),0)</f>
        <v>27</v>
      </c>
      <c r="N3099" s="1">
        <v>6035</v>
      </c>
    </row>
    <row r="3100" spans="1:14" x14ac:dyDescent="0.25">
      <c r="A3100">
        <v>860510628</v>
      </c>
      <c r="B3100" t="s">
        <v>373</v>
      </c>
      <c r="D3100" t="s">
        <v>222</v>
      </c>
      <c r="E3100" t="s">
        <v>228</v>
      </c>
      <c r="F3100" t="s">
        <v>353</v>
      </c>
      <c r="G3100">
        <v>2016</v>
      </c>
      <c r="H3100" s="16">
        <v>42735</v>
      </c>
      <c r="I3100">
        <v>20170330</v>
      </c>
      <c r="J3100">
        <v>0</v>
      </c>
      <c r="K3100" t="s">
        <v>20</v>
      </c>
      <c r="L3100" s="21" t="str">
        <f>IFERROR(VLOOKUP(K3100,ORDEN_ERI!A:C,2,0),0)</f>
        <v>Ganancia (pérdida) operaciones discontinuadas</v>
      </c>
      <c r="M3100" s="21">
        <f>IFERROR(VLOOKUP(K3100,ORDEN_ERI!A:C,3,0),0)</f>
        <v>27</v>
      </c>
      <c r="N3100" s="1">
        <v>-10692385</v>
      </c>
    </row>
    <row r="3101" spans="1:14" x14ac:dyDescent="0.25">
      <c r="A3101">
        <v>860002837</v>
      </c>
      <c r="B3101" t="s">
        <v>227</v>
      </c>
      <c r="D3101" t="s">
        <v>222</v>
      </c>
      <c r="E3101" t="s">
        <v>228</v>
      </c>
      <c r="F3101" t="s">
        <v>224</v>
      </c>
      <c r="G3101">
        <v>2016</v>
      </c>
      <c r="H3101" s="16">
        <v>42735</v>
      </c>
      <c r="I3101">
        <v>20170330</v>
      </c>
      <c r="J3101">
        <v>0</v>
      </c>
      <c r="K3101" t="s">
        <v>405</v>
      </c>
      <c r="L3101" s="21" t="str">
        <f>IFERROR(VLOOKUP(K3101,ORDEN_ERI!A:C,2,0),0)</f>
        <v>Ganancias (pérdidas) diferencia</v>
      </c>
      <c r="M3101" s="21">
        <f>IFERROR(VLOOKUP(K3101,ORDEN_ERI!A:C,3,0),0)</f>
        <v>20</v>
      </c>
      <c r="N3101" s="1">
        <v>296517</v>
      </c>
    </row>
    <row r="3102" spans="1:14" x14ac:dyDescent="0.25">
      <c r="A3102">
        <v>890908901</v>
      </c>
      <c r="B3102" t="s">
        <v>372</v>
      </c>
      <c r="D3102" t="s">
        <v>222</v>
      </c>
      <c r="E3102" t="s">
        <v>223</v>
      </c>
      <c r="F3102" t="s">
        <v>339</v>
      </c>
      <c r="G3102">
        <v>2016</v>
      </c>
      <c r="H3102" s="16">
        <v>42735</v>
      </c>
      <c r="I3102">
        <v>20170329</v>
      </c>
      <c r="J3102">
        <v>0</v>
      </c>
      <c r="K3102" t="s">
        <v>405</v>
      </c>
      <c r="L3102" s="21" t="str">
        <f>IFERROR(VLOOKUP(K3102,ORDEN_ERI!A:C,2,0),0)</f>
        <v>Ganancias (pérdidas) diferencia</v>
      </c>
      <c r="M3102" s="21">
        <f>IFERROR(VLOOKUP(K3102,ORDEN_ERI!A:C,3,0),0)</f>
        <v>20</v>
      </c>
      <c r="N3102" s="1">
        <v>-154532</v>
      </c>
    </row>
    <row r="3103" spans="1:14" x14ac:dyDescent="0.25">
      <c r="A3103">
        <v>800233881</v>
      </c>
      <c r="B3103" t="s">
        <v>161</v>
      </c>
      <c r="D3103" t="s">
        <v>222</v>
      </c>
      <c r="E3103" t="s">
        <v>223</v>
      </c>
      <c r="F3103" t="s">
        <v>333</v>
      </c>
      <c r="G3103">
        <v>2016</v>
      </c>
      <c r="H3103" s="16">
        <v>42735</v>
      </c>
      <c r="I3103">
        <v>20170406</v>
      </c>
      <c r="J3103">
        <v>0</v>
      </c>
      <c r="K3103" t="s">
        <v>400</v>
      </c>
      <c r="L3103" s="21" t="str">
        <f>IFERROR(VLOOKUP(K3103,ORDEN_ERI!A:C,2,0),0)</f>
        <v>Participación en las ganancias (pérdidas) de asociadas</v>
      </c>
      <c r="M3103" s="21">
        <f>IFERROR(VLOOKUP(K3103,ORDEN_ERI!A:C,3,0),0)</f>
        <v>17</v>
      </c>
      <c r="N3103" s="1">
        <v>-426640</v>
      </c>
    </row>
    <row r="3104" spans="1:14" x14ac:dyDescent="0.25">
      <c r="A3104">
        <v>830094920</v>
      </c>
      <c r="B3104" t="s">
        <v>350</v>
      </c>
      <c r="D3104" t="s">
        <v>222</v>
      </c>
      <c r="E3104" t="s">
        <v>351</v>
      </c>
      <c r="F3104" t="s">
        <v>339</v>
      </c>
      <c r="G3104">
        <v>2016</v>
      </c>
      <c r="H3104" s="16">
        <v>42735</v>
      </c>
      <c r="I3104">
        <v>20171004</v>
      </c>
      <c r="J3104">
        <v>0</v>
      </c>
      <c r="K3104" t="s">
        <v>400</v>
      </c>
      <c r="L3104" s="21" t="str">
        <f>IFERROR(VLOOKUP(K3104,ORDEN_ERI!A:C,2,0),0)</f>
        <v>Participación en las ganancias (pérdidas) de asociadas</v>
      </c>
      <c r="M3104" s="21">
        <f>IFERROR(VLOOKUP(K3104,ORDEN_ERI!A:C,3,0),0)</f>
        <v>17</v>
      </c>
      <c r="N3104" s="1">
        <v>31413468</v>
      </c>
    </row>
    <row r="3105" spans="1:14" x14ac:dyDescent="0.25">
      <c r="A3105">
        <v>830124992</v>
      </c>
      <c r="B3105" t="s">
        <v>357</v>
      </c>
      <c r="D3105" t="s">
        <v>222</v>
      </c>
      <c r="E3105" t="s">
        <v>228</v>
      </c>
      <c r="F3105" t="s">
        <v>358</v>
      </c>
      <c r="G3105">
        <v>2016</v>
      </c>
      <c r="H3105" s="16">
        <v>42735</v>
      </c>
      <c r="I3105">
        <v>20170406</v>
      </c>
      <c r="J3105">
        <v>0</v>
      </c>
      <c r="K3105" t="s">
        <v>400</v>
      </c>
      <c r="L3105" s="21" t="str">
        <f>IFERROR(VLOOKUP(K3105,ORDEN_ERI!A:C,2,0),0)</f>
        <v>Participación en las ganancias (pérdidas) de asociadas</v>
      </c>
      <c r="M3105" s="21">
        <f>IFERROR(VLOOKUP(K3105,ORDEN_ERI!A:C,3,0),0)</f>
        <v>17</v>
      </c>
      <c r="N3105" s="1">
        <v>133073</v>
      </c>
    </row>
    <row r="3106" spans="1:14" x14ac:dyDescent="0.25">
      <c r="A3106">
        <v>860002837</v>
      </c>
      <c r="B3106" t="s">
        <v>227</v>
      </c>
      <c r="D3106" t="s">
        <v>222</v>
      </c>
      <c r="E3106" t="s">
        <v>228</v>
      </c>
      <c r="F3106" t="s">
        <v>224</v>
      </c>
      <c r="G3106">
        <v>2016</v>
      </c>
      <c r="H3106" s="16">
        <v>42735</v>
      </c>
      <c r="I3106">
        <v>20170330</v>
      </c>
      <c r="J3106">
        <v>0</v>
      </c>
      <c r="K3106" t="s">
        <v>400</v>
      </c>
      <c r="L3106" s="21" t="str">
        <f>IFERROR(VLOOKUP(K3106,ORDEN_ERI!A:C,2,0),0)</f>
        <v>Participación en las ganancias (pérdidas) de asociadas</v>
      </c>
      <c r="M3106" s="21">
        <f>IFERROR(VLOOKUP(K3106,ORDEN_ERI!A:C,3,0),0)</f>
        <v>17</v>
      </c>
      <c r="N3106" s="1">
        <v>-617</v>
      </c>
    </row>
    <row r="3107" spans="1:14" x14ac:dyDescent="0.25">
      <c r="A3107">
        <v>860031361</v>
      </c>
      <c r="B3107" t="s">
        <v>297</v>
      </c>
      <c r="D3107" t="s">
        <v>222</v>
      </c>
      <c r="E3107" t="s">
        <v>228</v>
      </c>
      <c r="F3107" t="s">
        <v>224</v>
      </c>
      <c r="G3107">
        <v>2016</v>
      </c>
      <c r="H3107" s="16">
        <v>42735</v>
      </c>
      <c r="I3107">
        <v>20170405</v>
      </c>
      <c r="J3107">
        <v>0</v>
      </c>
      <c r="K3107" t="s">
        <v>400</v>
      </c>
      <c r="L3107" s="21" t="str">
        <f>IFERROR(VLOOKUP(K3107,ORDEN_ERI!A:C,2,0),0)</f>
        <v>Participación en las ganancias (pérdidas) de asociadas</v>
      </c>
      <c r="M3107" s="21">
        <f>IFERROR(VLOOKUP(K3107,ORDEN_ERI!A:C,3,0),0)</f>
        <v>17</v>
      </c>
      <c r="N3107" s="1">
        <v>-7194</v>
      </c>
    </row>
    <row r="3108" spans="1:14" x14ac:dyDescent="0.25">
      <c r="A3108">
        <v>890903055</v>
      </c>
      <c r="B3108" t="s">
        <v>232</v>
      </c>
      <c r="D3108" t="s">
        <v>222</v>
      </c>
      <c r="E3108" t="s">
        <v>223</v>
      </c>
      <c r="F3108" t="s">
        <v>224</v>
      </c>
      <c r="G3108">
        <v>2016</v>
      </c>
      <c r="H3108" s="16">
        <v>42735</v>
      </c>
      <c r="I3108">
        <v>20170331</v>
      </c>
      <c r="J3108">
        <v>0</v>
      </c>
      <c r="K3108" t="s">
        <v>400</v>
      </c>
      <c r="L3108" s="21" t="str">
        <f>IFERROR(VLOOKUP(K3108,ORDEN_ERI!A:C,2,0),0)</f>
        <v>Participación en las ganancias (pérdidas) de asociadas</v>
      </c>
      <c r="M3108" s="21">
        <f>IFERROR(VLOOKUP(K3108,ORDEN_ERI!A:C,3,0),0)</f>
        <v>17</v>
      </c>
      <c r="N3108" s="1">
        <v>-954273</v>
      </c>
    </row>
    <row r="3109" spans="1:14" x14ac:dyDescent="0.25">
      <c r="A3109">
        <v>890908901</v>
      </c>
      <c r="B3109" t="s">
        <v>372</v>
      </c>
      <c r="D3109" t="s">
        <v>222</v>
      </c>
      <c r="E3109" t="s">
        <v>223</v>
      </c>
      <c r="F3109" t="s">
        <v>339</v>
      </c>
      <c r="G3109">
        <v>2016</v>
      </c>
      <c r="H3109" s="16">
        <v>42735</v>
      </c>
      <c r="I3109">
        <v>20170329</v>
      </c>
      <c r="J3109">
        <v>0</v>
      </c>
      <c r="K3109" t="s">
        <v>400</v>
      </c>
      <c r="L3109" s="21" t="str">
        <f>IFERROR(VLOOKUP(K3109,ORDEN_ERI!A:C,2,0),0)</f>
        <v>Participación en las ganancias (pérdidas) de asociadas</v>
      </c>
      <c r="M3109" s="21">
        <f>IFERROR(VLOOKUP(K3109,ORDEN_ERI!A:C,3,0),0)</f>
        <v>17</v>
      </c>
      <c r="N3109" s="1">
        <v>1442869</v>
      </c>
    </row>
    <row r="3110" spans="1:14" x14ac:dyDescent="0.25">
      <c r="A3110">
        <v>890939355</v>
      </c>
      <c r="B3110" t="s">
        <v>35</v>
      </c>
      <c r="D3110" t="s">
        <v>222</v>
      </c>
      <c r="E3110" t="s">
        <v>223</v>
      </c>
      <c r="F3110" t="s">
        <v>335</v>
      </c>
      <c r="G3110">
        <v>2016</v>
      </c>
      <c r="H3110" s="16">
        <v>42735</v>
      </c>
      <c r="I3110">
        <v>20170403</v>
      </c>
      <c r="J3110">
        <v>0</v>
      </c>
      <c r="K3110" t="s">
        <v>400</v>
      </c>
      <c r="L3110" s="21" t="str">
        <f>IFERROR(VLOOKUP(K3110,ORDEN_ERI!A:C,2,0),0)</f>
        <v>Participación en las ganancias (pérdidas) de asociadas</v>
      </c>
      <c r="M3110" s="21">
        <f>IFERROR(VLOOKUP(K3110,ORDEN_ERI!A:C,3,0),0)</f>
        <v>17</v>
      </c>
      <c r="N3110" s="1">
        <v>561983</v>
      </c>
    </row>
    <row r="3111" spans="1:14" x14ac:dyDescent="0.25">
      <c r="A3111">
        <v>900087151</v>
      </c>
      <c r="B3111" t="s">
        <v>383</v>
      </c>
      <c r="D3111" t="s">
        <v>222</v>
      </c>
      <c r="E3111" t="s">
        <v>351</v>
      </c>
      <c r="F3111" t="s">
        <v>384</v>
      </c>
      <c r="G3111">
        <v>2016</v>
      </c>
      <c r="H3111" s="16">
        <v>42735</v>
      </c>
      <c r="I3111">
        <v>20170509</v>
      </c>
      <c r="J3111">
        <v>0</v>
      </c>
      <c r="K3111" t="s">
        <v>400</v>
      </c>
      <c r="L3111" s="21" t="str">
        <f>IFERROR(VLOOKUP(K3111,ORDEN_ERI!A:C,2,0),0)</f>
        <v>Participación en las ganancias (pérdidas) de asociadas</v>
      </c>
      <c r="M3111" s="21">
        <f>IFERROR(VLOOKUP(K3111,ORDEN_ERI!A:C,3,0),0)</f>
        <v>17</v>
      </c>
      <c r="N3111" s="1">
        <v>232158627</v>
      </c>
    </row>
    <row r="3112" spans="1:14" x14ac:dyDescent="0.25">
      <c r="A3112">
        <v>900192242</v>
      </c>
      <c r="B3112" t="s">
        <v>381</v>
      </c>
      <c r="D3112" t="s">
        <v>222</v>
      </c>
      <c r="E3112" t="s">
        <v>228</v>
      </c>
      <c r="F3112" t="s">
        <v>333</v>
      </c>
      <c r="G3112" t="s">
        <v>402</v>
      </c>
      <c r="H3112" s="16">
        <v>42735</v>
      </c>
      <c r="I3112">
        <v>20170331</v>
      </c>
      <c r="J3112">
        <v>0</v>
      </c>
      <c r="K3112" t="s">
        <v>400</v>
      </c>
      <c r="L3112" s="21" t="str">
        <f>IFERROR(VLOOKUP(K3112,ORDEN_ERI!A:C,2,0),0)</f>
        <v>Participación en las ganancias (pérdidas) de asociadas</v>
      </c>
      <c r="M3112" s="21">
        <f>IFERROR(VLOOKUP(K3112,ORDEN_ERI!A:C,3,0),0)</f>
        <v>17</v>
      </c>
      <c r="N3112" s="1">
        <v>-41569113</v>
      </c>
    </row>
    <row r="3113" spans="1:14" x14ac:dyDescent="0.25">
      <c r="A3113">
        <v>860002837</v>
      </c>
      <c r="B3113" t="s">
        <v>227</v>
      </c>
      <c r="D3113" t="s">
        <v>222</v>
      </c>
      <c r="E3113" t="s">
        <v>228</v>
      </c>
      <c r="F3113" t="s">
        <v>224</v>
      </c>
      <c r="G3113">
        <v>2016</v>
      </c>
      <c r="H3113" s="16">
        <v>42735</v>
      </c>
      <c r="I3113">
        <v>20170330</v>
      </c>
      <c r="J3113">
        <v>0</v>
      </c>
      <c r="K3113" t="s">
        <v>31</v>
      </c>
      <c r="L3113" s="21" t="str">
        <f>IFERROR(VLOOKUP(K3113,ORDEN_ERI!A:C,2,0),0)</f>
        <v>Otros ingresos (gastos) procedentes de subsidiarias</v>
      </c>
      <c r="M3113" s="21">
        <f>IFERROR(VLOOKUP(K3113,ORDEN_ERI!A:C,3,0),0)</f>
        <v>16</v>
      </c>
      <c r="N3113" s="1">
        <v>2959521</v>
      </c>
    </row>
    <row r="3114" spans="1:14" x14ac:dyDescent="0.25">
      <c r="A3114">
        <v>860031361</v>
      </c>
      <c r="B3114" t="s">
        <v>297</v>
      </c>
      <c r="D3114" t="s">
        <v>222</v>
      </c>
      <c r="E3114" t="s">
        <v>228</v>
      </c>
      <c r="F3114" t="s">
        <v>224</v>
      </c>
      <c r="G3114">
        <v>2016</v>
      </c>
      <c r="H3114" s="16">
        <v>42735</v>
      </c>
      <c r="I3114">
        <v>20170405</v>
      </c>
      <c r="J3114">
        <v>0</v>
      </c>
      <c r="K3114" t="s">
        <v>31</v>
      </c>
      <c r="L3114" s="21" t="str">
        <f>IFERROR(VLOOKUP(K3114,ORDEN_ERI!A:C,2,0),0)</f>
        <v>Otros ingresos (gastos) procedentes de subsidiarias</v>
      </c>
      <c r="M3114" s="21">
        <f>IFERROR(VLOOKUP(K3114,ORDEN_ERI!A:C,3,0),0)</f>
        <v>16</v>
      </c>
      <c r="N3114" s="1">
        <v>1946370</v>
      </c>
    </row>
    <row r="3115" spans="1:14" x14ac:dyDescent="0.25">
      <c r="A3115">
        <v>860059851</v>
      </c>
      <c r="B3115" t="s">
        <v>365</v>
      </c>
      <c r="D3115" t="s">
        <v>222</v>
      </c>
      <c r="E3115" t="s">
        <v>228</v>
      </c>
      <c r="F3115" t="s">
        <v>224</v>
      </c>
      <c r="G3115">
        <v>2016</v>
      </c>
      <c r="H3115" s="16">
        <v>42735</v>
      </c>
      <c r="I3115">
        <v>20170403</v>
      </c>
      <c r="J3115">
        <v>0</v>
      </c>
      <c r="K3115" t="s">
        <v>31</v>
      </c>
      <c r="L3115" s="21" t="str">
        <f>IFERROR(VLOOKUP(K3115,ORDEN_ERI!A:C,2,0),0)</f>
        <v>Otros ingresos (gastos) procedentes de subsidiarias</v>
      </c>
      <c r="M3115" s="21">
        <f>IFERROR(VLOOKUP(K3115,ORDEN_ERI!A:C,3,0),0)</f>
        <v>16</v>
      </c>
      <c r="N3115" s="1">
        <v>1687110</v>
      </c>
    </row>
    <row r="3116" spans="1:14" x14ac:dyDescent="0.25">
      <c r="A3116">
        <v>800014246</v>
      </c>
      <c r="B3116" t="s">
        <v>332</v>
      </c>
      <c r="D3116" t="s">
        <v>291</v>
      </c>
      <c r="E3116" t="s">
        <v>223</v>
      </c>
      <c r="F3116" t="s">
        <v>333</v>
      </c>
      <c r="G3116">
        <v>2016</v>
      </c>
      <c r="H3116" s="16">
        <v>42735</v>
      </c>
      <c r="I3116">
        <v>20170518</v>
      </c>
      <c r="J3116">
        <v>0</v>
      </c>
      <c r="K3116" t="s">
        <v>13</v>
      </c>
      <c r="L3116" s="21" t="str">
        <f>IFERROR(VLOOKUP(K3116,ORDEN_ERI!A:C,2,0),0)</f>
        <v>Ganancia (pérdida)</v>
      </c>
      <c r="M3116" s="21">
        <f>IFERROR(VLOOKUP(K3116,ORDEN_ERI!A:C,3,0),0)</f>
        <v>28</v>
      </c>
      <c r="N3116" s="1">
        <v>-3420373</v>
      </c>
    </row>
    <row r="3117" spans="1:14" x14ac:dyDescent="0.25">
      <c r="A3117">
        <v>800028455</v>
      </c>
      <c r="B3117" t="s">
        <v>0</v>
      </c>
      <c r="D3117" t="s">
        <v>291</v>
      </c>
      <c r="E3117" t="s">
        <v>228</v>
      </c>
      <c r="F3117" t="s">
        <v>224</v>
      </c>
      <c r="G3117">
        <v>2016</v>
      </c>
      <c r="H3117" s="16">
        <v>42735</v>
      </c>
      <c r="I3117">
        <v>20170503</v>
      </c>
      <c r="J3117">
        <v>0</v>
      </c>
      <c r="K3117" t="s">
        <v>13</v>
      </c>
      <c r="L3117" s="21" t="str">
        <f>IFERROR(VLOOKUP(K3117,ORDEN_ERI!A:C,2,0),0)</f>
        <v>Ganancia (pérdida)</v>
      </c>
      <c r="M3117" s="21">
        <f>IFERROR(VLOOKUP(K3117,ORDEN_ERI!A:C,3,0),0)</f>
        <v>28</v>
      </c>
      <c r="N3117" s="1">
        <v>179589</v>
      </c>
    </row>
    <row r="3118" spans="1:14" x14ac:dyDescent="0.25">
      <c r="A3118">
        <v>800093117</v>
      </c>
      <c r="B3118" t="s">
        <v>334</v>
      </c>
      <c r="D3118" t="s">
        <v>222</v>
      </c>
      <c r="E3118" t="s">
        <v>223</v>
      </c>
      <c r="F3118" t="s">
        <v>335</v>
      </c>
      <c r="G3118">
        <v>2016</v>
      </c>
      <c r="H3118" s="16">
        <v>42735</v>
      </c>
      <c r="I3118">
        <v>20170328</v>
      </c>
      <c r="J3118">
        <v>0</v>
      </c>
      <c r="K3118" t="s">
        <v>13</v>
      </c>
      <c r="L3118" s="21" t="str">
        <f>IFERROR(VLOOKUP(K3118,ORDEN_ERI!A:C,2,0),0)</f>
        <v>Ganancia (pérdida)</v>
      </c>
      <c r="M3118" s="21">
        <f>IFERROR(VLOOKUP(K3118,ORDEN_ERI!A:C,3,0),0)</f>
        <v>28</v>
      </c>
      <c r="N3118" s="1">
        <v>33027584</v>
      </c>
    </row>
    <row r="3119" spans="1:14" x14ac:dyDescent="0.25">
      <c r="A3119">
        <v>800094968</v>
      </c>
      <c r="B3119" t="s">
        <v>336</v>
      </c>
      <c r="D3119" t="s">
        <v>222</v>
      </c>
      <c r="E3119" t="s">
        <v>337</v>
      </c>
      <c r="F3119" t="s">
        <v>335</v>
      </c>
      <c r="G3119">
        <v>2016</v>
      </c>
      <c r="H3119" s="16">
        <v>42735</v>
      </c>
      <c r="I3119">
        <v>20170403</v>
      </c>
      <c r="J3119">
        <v>0</v>
      </c>
      <c r="K3119" t="s">
        <v>13</v>
      </c>
      <c r="L3119" s="21" t="str">
        <f>IFERROR(VLOOKUP(K3119,ORDEN_ERI!A:C,2,0),0)</f>
        <v>Ganancia (pérdida)</v>
      </c>
      <c r="M3119" s="21">
        <f>IFERROR(VLOOKUP(K3119,ORDEN_ERI!A:C,3,0),0)</f>
        <v>28</v>
      </c>
      <c r="N3119" s="1">
        <v>37458085</v>
      </c>
    </row>
    <row r="3120" spans="1:14" x14ac:dyDescent="0.25">
      <c r="A3120">
        <v>800095951</v>
      </c>
      <c r="B3120" t="s">
        <v>338</v>
      </c>
      <c r="D3120" t="s">
        <v>291</v>
      </c>
      <c r="E3120" t="s">
        <v>228</v>
      </c>
      <c r="F3120" t="s">
        <v>339</v>
      </c>
      <c r="G3120">
        <v>2016</v>
      </c>
      <c r="H3120" s="16">
        <v>42735</v>
      </c>
      <c r="I3120">
        <v>20170505</v>
      </c>
      <c r="J3120">
        <v>0</v>
      </c>
      <c r="K3120" t="s">
        <v>13</v>
      </c>
      <c r="L3120" s="21" t="str">
        <f>IFERROR(VLOOKUP(K3120,ORDEN_ERI!A:C,2,0),0)</f>
        <v>Ganancia (pérdida)</v>
      </c>
      <c r="M3120" s="21">
        <f>IFERROR(VLOOKUP(K3120,ORDEN_ERI!A:C,3,0),0)</f>
        <v>28</v>
      </c>
      <c r="N3120" s="1">
        <v>1646616</v>
      </c>
    </row>
    <row r="3121" spans="1:14" x14ac:dyDescent="0.25">
      <c r="A3121">
        <v>800140959</v>
      </c>
      <c r="B3121" t="s">
        <v>340</v>
      </c>
      <c r="D3121" t="s">
        <v>291</v>
      </c>
      <c r="E3121" t="s">
        <v>228</v>
      </c>
      <c r="F3121" t="s">
        <v>339</v>
      </c>
      <c r="G3121">
        <v>2016</v>
      </c>
      <c r="H3121" s="16">
        <v>42735</v>
      </c>
      <c r="I3121">
        <v>20170503</v>
      </c>
      <c r="J3121">
        <v>0</v>
      </c>
      <c r="K3121" t="s">
        <v>13</v>
      </c>
      <c r="L3121" s="21" t="str">
        <f>IFERROR(VLOOKUP(K3121,ORDEN_ERI!A:C,2,0),0)</f>
        <v>Ganancia (pérdida)</v>
      </c>
      <c r="M3121" s="21">
        <f>IFERROR(VLOOKUP(K3121,ORDEN_ERI!A:C,3,0),0)</f>
        <v>28</v>
      </c>
      <c r="N3121" s="1">
        <v>2017476</v>
      </c>
    </row>
    <row r="3122" spans="1:14" x14ac:dyDescent="0.25">
      <c r="A3122">
        <v>800173155</v>
      </c>
      <c r="B3122" t="s">
        <v>341</v>
      </c>
      <c r="D3122" t="s">
        <v>222</v>
      </c>
      <c r="E3122" t="s">
        <v>228</v>
      </c>
      <c r="F3122" t="s">
        <v>335</v>
      </c>
      <c r="G3122">
        <v>2016</v>
      </c>
      <c r="H3122" s="16">
        <v>42735</v>
      </c>
      <c r="I3122">
        <v>20170403</v>
      </c>
      <c r="J3122">
        <v>0</v>
      </c>
      <c r="K3122" t="s">
        <v>13</v>
      </c>
      <c r="L3122" s="21" t="str">
        <f>IFERROR(VLOOKUP(K3122,ORDEN_ERI!A:C,2,0),0)</f>
        <v>Ganancia (pérdida)</v>
      </c>
      <c r="M3122" s="21">
        <f>IFERROR(VLOOKUP(K3122,ORDEN_ERI!A:C,3,0),0)</f>
        <v>28</v>
      </c>
      <c r="N3122" s="1">
        <v>22899611</v>
      </c>
    </row>
    <row r="3123" spans="1:14" x14ac:dyDescent="0.25">
      <c r="A3123">
        <v>800182330</v>
      </c>
      <c r="B3123" t="s">
        <v>342</v>
      </c>
      <c r="D3123" t="s">
        <v>291</v>
      </c>
      <c r="E3123" t="s">
        <v>343</v>
      </c>
      <c r="F3123" t="s">
        <v>333</v>
      </c>
      <c r="G3123">
        <v>2016</v>
      </c>
      <c r="H3123" s="16">
        <v>42735</v>
      </c>
      <c r="I3123">
        <v>20170424</v>
      </c>
      <c r="J3123">
        <v>0</v>
      </c>
      <c r="K3123" t="s">
        <v>13</v>
      </c>
      <c r="L3123" s="21" t="str">
        <f>IFERROR(VLOOKUP(K3123,ORDEN_ERI!A:C,2,0),0)</f>
        <v>Ganancia (pérdida)</v>
      </c>
      <c r="M3123" s="21">
        <f>IFERROR(VLOOKUP(K3123,ORDEN_ERI!A:C,3,0),0)</f>
        <v>28</v>
      </c>
      <c r="N3123" s="1">
        <v>7222618</v>
      </c>
    </row>
    <row r="3124" spans="1:14" x14ac:dyDescent="0.25">
      <c r="A3124">
        <v>800185295</v>
      </c>
      <c r="B3124" t="s">
        <v>344</v>
      </c>
      <c r="D3124" t="s">
        <v>222</v>
      </c>
      <c r="E3124" t="s">
        <v>228</v>
      </c>
      <c r="F3124" t="s">
        <v>335</v>
      </c>
      <c r="G3124">
        <v>2016</v>
      </c>
      <c r="H3124" s="16">
        <v>42735</v>
      </c>
      <c r="I3124">
        <v>20170407</v>
      </c>
      <c r="J3124">
        <v>0</v>
      </c>
      <c r="K3124" t="s">
        <v>13</v>
      </c>
      <c r="L3124" s="21" t="str">
        <f>IFERROR(VLOOKUP(K3124,ORDEN_ERI!A:C,2,0),0)</f>
        <v>Ganancia (pérdida)</v>
      </c>
      <c r="M3124" s="21">
        <f>IFERROR(VLOOKUP(K3124,ORDEN_ERI!A:C,3,0),0)</f>
        <v>28</v>
      </c>
      <c r="N3124" s="1">
        <v>53088841</v>
      </c>
    </row>
    <row r="3125" spans="1:14" x14ac:dyDescent="0.25">
      <c r="A3125">
        <v>800200598</v>
      </c>
      <c r="B3125" t="s">
        <v>345</v>
      </c>
      <c r="D3125" t="s">
        <v>230</v>
      </c>
      <c r="E3125" t="s">
        <v>228</v>
      </c>
      <c r="F3125" t="s">
        <v>335</v>
      </c>
      <c r="G3125">
        <v>2016</v>
      </c>
      <c r="H3125" s="16">
        <v>42735</v>
      </c>
      <c r="I3125">
        <v>20170509</v>
      </c>
      <c r="J3125">
        <v>0</v>
      </c>
      <c r="K3125" t="s">
        <v>13</v>
      </c>
      <c r="L3125" s="21" t="str">
        <f>IFERROR(VLOOKUP(K3125,ORDEN_ERI!A:C,2,0),0)</f>
        <v>Ganancia (pérdida)</v>
      </c>
      <c r="M3125" s="21">
        <f>IFERROR(VLOOKUP(K3125,ORDEN_ERI!A:C,3,0),0)</f>
        <v>28</v>
      </c>
      <c r="N3125" s="1">
        <v>12557946</v>
      </c>
    </row>
    <row r="3126" spans="1:14" x14ac:dyDescent="0.25">
      <c r="A3126">
        <v>800208146</v>
      </c>
      <c r="B3126" t="s">
        <v>346</v>
      </c>
      <c r="D3126" t="s">
        <v>294</v>
      </c>
      <c r="E3126" t="s">
        <v>228</v>
      </c>
      <c r="F3126" t="s">
        <v>347</v>
      </c>
      <c r="G3126">
        <v>2016</v>
      </c>
      <c r="H3126" s="16">
        <v>42735</v>
      </c>
      <c r="I3126">
        <v>20170428</v>
      </c>
      <c r="J3126">
        <v>0</v>
      </c>
      <c r="K3126" t="s">
        <v>13</v>
      </c>
      <c r="L3126" s="21" t="str">
        <f>IFERROR(VLOOKUP(K3126,ORDEN_ERI!A:C,2,0),0)</f>
        <v>Ganancia (pérdida)</v>
      </c>
      <c r="M3126" s="21">
        <f>IFERROR(VLOOKUP(K3126,ORDEN_ERI!A:C,3,0),0)</f>
        <v>28</v>
      </c>
      <c r="N3126" s="1">
        <v>21787299</v>
      </c>
    </row>
    <row r="3127" spans="1:14" x14ac:dyDescent="0.25">
      <c r="A3127">
        <v>800233881</v>
      </c>
      <c r="B3127" t="s">
        <v>161</v>
      </c>
      <c r="D3127" t="s">
        <v>222</v>
      </c>
      <c r="E3127" t="s">
        <v>223</v>
      </c>
      <c r="F3127" t="s">
        <v>333</v>
      </c>
      <c r="G3127">
        <v>2016</v>
      </c>
      <c r="H3127" s="16">
        <v>42735</v>
      </c>
      <c r="I3127">
        <v>20170406</v>
      </c>
      <c r="J3127">
        <v>0</v>
      </c>
      <c r="K3127" t="s">
        <v>13</v>
      </c>
      <c r="L3127" s="21" t="str">
        <f>IFERROR(VLOOKUP(K3127,ORDEN_ERI!A:C,2,0),0)</f>
        <v>Ganancia (pérdida)</v>
      </c>
      <c r="M3127" s="21">
        <f>IFERROR(VLOOKUP(K3127,ORDEN_ERI!A:C,3,0),0)</f>
        <v>28</v>
      </c>
      <c r="N3127" s="1">
        <v>15574696</v>
      </c>
    </row>
    <row r="3128" spans="1:14" x14ac:dyDescent="0.25">
      <c r="A3128">
        <v>800240724</v>
      </c>
      <c r="B3128" t="s">
        <v>348</v>
      </c>
      <c r="D3128" t="s">
        <v>230</v>
      </c>
      <c r="E3128" t="s">
        <v>228</v>
      </c>
      <c r="F3128" t="s">
        <v>335</v>
      </c>
      <c r="G3128">
        <v>2016</v>
      </c>
      <c r="H3128" s="16">
        <v>42735</v>
      </c>
      <c r="I3128">
        <v>20170330</v>
      </c>
      <c r="J3128">
        <v>0</v>
      </c>
      <c r="K3128" t="s">
        <v>13</v>
      </c>
      <c r="L3128" s="21" t="str">
        <f>IFERROR(VLOOKUP(K3128,ORDEN_ERI!A:C,2,0),0)</f>
        <v>Ganancia (pérdida)</v>
      </c>
      <c r="M3128" s="21">
        <f>IFERROR(VLOOKUP(K3128,ORDEN_ERI!A:C,3,0),0)</f>
        <v>28</v>
      </c>
      <c r="N3128" s="1">
        <v>12768680</v>
      </c>
    </row>
    <row r="3129" spans="1:14" x14ac:dyDescent="0.25">
      <c r="A3129">
        <v>811032292</v>
      </c>
      <c r="B3129" t="s">
        <v>349</v>
      </c>
      <c r="D3129" t="s">
        <v>222</v>
      </c>
      <c r="E3129" t="s">
        <v>223</v>
      </c>
      <c r="F3129" t="s">
        <v>335</v>
      </c>
      <c r="G3129">
        <v>2016</v>
      </c>
      <c r="H3129" s="16">
        <v>42735</v>
      </c>
      <c r="I3129">
        <v>20170404</v>
      </c>
      <c r="J3129">
        <v>0</v>
      </c>
      <c r="K3129" t="s">
        <v>13</v>
      </c>
      <c r="L3129" s="21" t="str">
        <f>IFERROR(VLOOKUP(K3129,ORDEN_ERI!A:C,2,0),0)</f>
        <v>Ganancia (pérdida)</v>
      </c>
      <c r="M3129" s="21">
        <f>IFERROR(VLOOKUP(K3129,ORDEN_ERI!A:C,3,0),0)</f>
        <v>28</v>
      </c>
      <c r="N3129" s="1">
        <v>18003882</v>
      </c>
    </row>
    <row r="3130" spans="1:14" x14ac:dyDescent="0.25">
      <c r="A3130">
        <v>830023542</v>
      </c>
      <c r="B3130" t="s">
        <v>146</v>
      </c>
      <c r="D3130" t="s">
        <v>230</v>
      </c>
      <c r="E3130" t="s">
        <v>223</v>
      </c>
      <c r="F3130" t="s">
        <v>339</v>
      </c>
      <c r="G3130">
        <v>2016</v>
      </c>
      <c r="H3130" s="16">
        <v>42735</v>
      </c>
      <c r="I3130">
        <v>20170328</v>
      </c>
      <c r="J3130">
        <v>0</v>
      </c>
      <c r="K3130" t="s">
        <v>13</v>
      </c>
      <c r="L3130" s="21" t="str">
        <f>IFERROR(VLOOKUP(K3130,ORDEN_ERI!A:C,2,0),0)</f>
        <v>Ganancia (pérdida)</v>
      </c>
      <c r="M3130" s="21">
        <f>IFERROR(VLOOKUP(K3130,ORDEN_ERI!A:C,3,0),0)</f>
        <v>28</v>
      </c>
      <c r="N3130" s="1">
        <v>15091193</v>
      </c>
    </row>
    <row r="3131" spans="1:14" x14ac:dyDescent="0.25">
      <c r="A3131">
        <v>830058272</v>
      </c>
      <c r="B3131" t="s">
        <v>352</v>
      </c>
      <c r="D3131" t="s">
        <v>222</v>
      </c>
      <c r="E3131" t="s">
        <v>228</v>
      </c>
      <c r="F3131" t="s">
        <v>353</v>
      </c>
      <c r="G3131">
        <v>2016</v>
      </c>
      <c r="H3131" s="16">
        <v>42735</v>
      </c>
      <c r="I3131">
        <v>20170405</v>
      </c>
      <c r="J3131">
        <v>0</v>
      </c>
      <c r="K3131" t="s">
        <v>13</v>
      </c>
      <c r="L3131" s="21" t="str">
        <f>IFERROR(VLOOKUP(K3131,ORDEN_ERI!A:C,2,0),0)</f>
        <v>Ganancia (pérdida)</v>
      </c>
      <c r="M3131" s="21">
        <f>IFERROR(VLOOKUP(K3131,ORDEN_ERI!A:C,3,0),0)</f>
        <v>28</v>
      </c>
      <c r="N3131" s="1">
        <v>-1995647</v>
      </c>
    </row>
    <row r="3132" spans="1:14" x14ac:dyDescent="0.25">
      <c r="A3132">
        <v>830094920</v>
      </c>
      <c r="B3132" t="s">
        <v>350</v>
      </c>
      <c r="D3132" t="s">
        <v>222</v>
      </c>
      <c r="E3132" t="s">
        <v>351</v>
      </c>
      <c r="F3132" t="s">
        <v>339</v>
      </c>
      <c r="G3132">
        <v>2016</v>
      </c>
      <c r="H3132" s="16">
        <v>42735</v>
      </c>
      <c r="I3132">
        <v>20171004</v>
      </c>
      <c r="J3132">
        <v>0</v>
      </c>
      <c r="K3132" t="s">
        <v>13</v>
      </c>
      <c r="L3132" s="21" t="str">
        <f>IFERROR(VLOOKUP(K3132,ORDEN_ERI!A:C,2,0),0)</f>
        <v>Ganancia (pérdida)</v>
      </c>
      <c r="M3132" s="21">
        <f>IFERROR(VLOOKUP(K3132,ORDEN_ERI!A:C,3,0),0)</f>
        <v>28</v>
      </c>
      <c r="N3132" s="1">
        <v>79411924</v>
      </c>
    </row>
    <row r="3133" spans="1:14" x14ac:dyDescent="0.25">
      <c r="A3133">
        <v>830097620</v>
      </c>
      <c r="B3133" t="s">
        <v>290</v>
      </c>
      <c r="D3133" t="s">
        <v>291</v>
      </c>
      <c r="E3133" t="s">
        <v>228</v>
      </c>
      <c r="F3133" t="s">
        <v>224</v>
      </c>
      <c r="G3133">
        <v>2016</v>
      </c>
      <c r="H3133" s="16">
        <v>42735</v>
      </c>
      <c r="I3133">
        <v>20170420</v>
      </c>
      <c r="J3133">
        <v>0</v>
      </c>
      <c r="K3133" t="s">
        <v>13</v>
      </c>
      <c r="L3133" s="21" t="str">
        <f>IFERROR(VLOOKUP(K3133,ORDEN_ERI!A:C,2,0),0)</f>
        <v>Ganancia (pérdida)</v>
      </c>
      <c r="M3133" s="21">
        <f>IFERROR(VLOOKUP(K3133,ORDEN_ERI!A:C,3,0),0)</f>
        <v>28</v>
      </c>
      <c r="N3133" s="1">
        <v>165501</v>
      </c>
    </row>
    <row r="3134" spans="1:14" x14ac:dyDescent="0.25">
      <c r="A3134">
        <v>830116629</v>
      </c>
      <c r="B3134" t="s">
        <v>354</v>
      </c>
      <c r="D3134" t="s">
        <v>291</v>
      </c>
      <c r="E3134" t="s">
        <v>228</v>
      </c>
      <c r="F3134" t="s">
        <v>355</v>
      </c>
      <c r="G3134">
        <v>2016</v>
      </c>
      <c r="H3134" s="16">
        <v>42735</v>
      </c>
      <c r="I3134">
        <v>20170424</v>
      </c>
      <c r="J3134">
        <v>0</v>
      </c>
      <c r="K3134" t="s">
        <v>13</v>
      </c>
      <c r="L3134" s="21" t="str">
        <f>IFERROR(VLOOKUP(K3134,ORDEN_ERI!A:C,2,0),0)</f>
        <v>Ganancia (pérdida)</v>
      </c>
      <c r="M3134" s="21">
        <f>IFERROR(VLOOKUP(K3134,ORDEN_ERI!A:C,3,0),0)</f>
        <v>28</v>
      </c>
      <c r="N3134" s="1">
        <v>321117</v>
      </c>
    </row>
    <row r="3135" spans="1:14" x14ac:dyDescent="0.25">
      <c r="A3135">
        <v>830124992</v>
      </c>
      <c r="B3135" t="s">
        <v>357</v>
      </c>
      <c r="D3135" t="s">
        <v>222</v>
      </c>
      <c r="E3135" t="s">
        <v>228</v>
      </c>
      <c r="F3135" t="s">
        <v>358</v>
      </c>
      <c r="G3135">
        <v>2016</v>
      </c>
      <c r="H3135" s="16">
        <v>42735</v>
      </c>
      <c r="I3135">
        <v>20170406</v>
      </c>
      <c r="J3135">
        <v>0</v>
      </c>
      <c r="K3135" t="s">
        <v>13</v>
      </c>
      <c r="L3135" s="21" t="str">
        <f>IFERROR(VLOOKUP(K3135,ORDEN_ERI!A:C,2,0),0)</f>
        <v>Ganancia (pérdida)</v>
      </c>
      <c r="M3135" s="21">
        <f>IFERROR(VLOOKUP(K3135,ORDEN_ERI!A:C,3,0),0)</f>
        <v>28</v>
      </c>
      <c r="N3135" s="1">
        <v>123045</v>
      </c>
    </row>
    <row r="3136" spans="1:14" x14ac:dyDescent="0.25">
      <c r="A3136">
        <v>860000656</v>
      </c>
      <c r="B3136" t="s">
        <v>221</v>
      </c>
      <c r="D3136" t="s">
        <v>222</v>
      </c>
      <c r="E3136" t="s">
        <v>223</v>
      </c>
      <c r="F3136" t="s">
        <v>224</v>
      </c>
      <c r="G3136">
        <v>2016</v>
      </c>
      <c r="H3136" s="16">
        <v>42735</v>
      </c>
      <c r="I3136">
        <v>20170401</v>
      </c>
      <c r="J3136">
        <v>0</v>
      </c>
      <c r="K3136" t="s">
        <v>13</v>
      </c>
      <c r="L3136" s="21" t="str">
        <f>IFERROR(VLOOKUP(K3136,ORDEN_ERI!A:C,2,0),0)</f>
        <v>Ganancia (pérdida)</v>
      </c>
      <c r="M3136" s="21">
        <f>IFERROR(VLOOKUP(K3136,ORDEN_ERI!A:C,3,0),0)</f>
        <v>28</v>
      </c>
      <c r="N3136" s="1">
        <v>9931844</v>
      </c>
    </row>
    <row r="3137" spans="1:14" x14ac:dyDescent="0.25">
      <c r="A3137">
        <v>860001986</v>
      </c>
      <c r="B3137" t="s">
        <v>293</v>
      </c>
      <c r="D3137" t="s">
        <v>294</v>
      </c>
      <c r="E3137" t="s">
        <v>228</v>
      </c>
      <c r="F3137" t="s">
        <v>224</v>
      </c>
      <c r="G3137">
        <v>2016</v>
      </c>
      <c r="H3137" s="16">
        <v>42735</v>
      </c>
      <c r="I3137">
        <v>20170510</v>
      </c>
      <c r="J3137">
        <v>0</v>
      </c>
      <c r="K3137" t="s">
        <v>13</v>
      </c>
      <c r="L3137" s="21" t="str">
        <f>IFERROR(VLOOKUP(K3137,ORDEN_ERI!A:C,2,0),0)</f>
        <v>Ganancia (pérdida)</v>
      </c>
      <c r="M3137" s="21">
        <f>IFERROR(VLOOKUP(K3137,ORDEN_ERI!A:C,3,0),0)</f>
        <v>28</v>
      </c>
      <c r="N3137" s="1">
        <v>3397019</v>
      </c>
    </row>
    <row r="3138" spans="1:14" x14ac:dyDescent="0.25">
      <c r="A3138">
        <v>860002837</v>
      </c>
      <c r="B3138" t="s">
        <v>227</v>
      </c>
      <c r="D3138" t="s">
        <v>222</v>
      </c>
      <c r="E3138" t="s">
        <v>228</v>
      </c>
      <c r="F3138" t="s">
        <v>224</v>
      </c>
      <c r="G3138">
        <v>2016</v>
      </c>
      <c r="H3138" s="16">
        <v>42735</v>
      </c>
      <c r="I3138">
        <v>20170330</v>
      </c>
      <c r="J3138">
        <v>0</v>
      </c>
      <c r="K3138" t="s">
        <v>13</v>
      </c>
      <c r="L3138" s="21" t="str">
        <f>IFERROR(VLOOKUP(K3138,ORDEN_ERI!A:C,2,0),0)</f>
        <v>Ganancia (pérdida)</v>
      </c>
      <c r="M3138" s="21">
        <f>IFERROR(VLOOKUP(K3138,ORDEN_ERI!A:C,3,0),0)</f>
        <v>28</v>
      </c>
      <c r="N3138" s="1">
        <v>-4101898</v>
      </c>
    </row>
    <row r="3139" spans="1:14" x14ac:dyDescent="0.25">
      <c r="A3139">
        <v>860009250</v>
      </c>
      <c r="B3139" t="s">
        <v>362</v>
      </c>
      <c r="D3139" t="s">
        <v>294</v>
      </c>
      <c r="E3139" t="s">
        <v>228</v>
      </c>
      <c r="F3139" t="s">
        <v>224</v>
      </c>
      <c r="G3139">
        <v>2016</v>
      </c>
      <c r="H3139" s="16">
        <v>42735</v>
      </c>
      <c r="I3139">
        <v>20170502</v>
      </c>
      <c r="J3139">
        <v>0</v>
      </c>
      <c r="K3139" t="s">
        <v>13</v>
      </c>
      <c r="L3139" s="21" t="str">
        <f>IFERROR(VLOOKUP(K3139,ORDEN_ERI!A:C,2,0),0)</f>
        <v>Ganancia (pérdida)</v>
      </c>
      <c r="M3139" s="21">
        <f>IFERROR(VLOOKUP(K3139,ORDEN_ERI!A:C,3,0),0)</f>
        <v>28</v>
      </c>
      <c r="N3139" s="1">
        <v>2205916</v>
      </c>
    </row>
    <row r="3140" spans="1:14" x14ac:dyDescent="0.25">
      <c r="A3140">
        <v>860014285</v>
      </c>
      <c r="B3140" t="s">
        <v>356</v>
      </c>
      <c r="D3140" t="s">
        <v>294</v>
      </c>
      <c r="E3140" t="s">
        <v>228</v>
      </c>
      <c r="F3140" t="s">
        <v>224</v>
      </c>
      <c r="G3140">
        <v>2016</v>
      </c>
      <c r="H3140" s="16">
        <v>42735</v>
      </c>
      <c r="I3140">
        <v>20170510</v>
      </c>
      <c r="J3140">
        <v>0</v>
      </c>
      <c r="K3140" t="s">
        <v>13</v>
      </c>
      <c r="L3140" s="21" t="str">
        <f>IFERROR(VLOOKUP(K3140,ORDEN_ERI!A:C,2,0),0)</f>
        <v>Ganancia (pérdida)</v>
      </c>
      <c r="M3140" s="21">
        <f>IFERROR(VLOOKUP(K3140,ORDEN_ERI!A:C,3,0),0)</f>
        <v>28</v>
      </c>
      <c r="N3140" s="1">
        <v>1207519</v>
      </c>
    </row>
    <row r="3141" spans="1:14" x14ac:dyDescent="0.25">
      <c r="A3141">
        <v>860031361</v>
      </c>
      <c r="B3141" t="s">
        <v>297</v>
      </c>
      <c r="D3141" t="s">
        <v>222</v>
      </c>
      <c r="E3141" t="s">
        <v>228</v>
      </c>
      <c r="F3141" t="s">
        <v>224</v>
      </c>
      <c r="G3141">
        <v>2016</v>
      </c>
      <c r="H3141" s="16">
        <v>42735</v>
      </c>
      <c r="I3141">
        <v>20170405</v>
      </c>
      <c r="J3141">
        <v>0</v>
      </c>
      <c r="K3141" t="s">
        <v>13</v>
      </c>
      <c r="L3141" s="21" t="str">
        <f>IFERROR(VLOOKUP(K3141,ORDEN_ERI!A:C,2,0),0)</f>
        <v>Ganancia (pérdida)</v>
      </c>
      <c r="M3141" s="21">
        <f>IFERROR(VLOOKUP(K3141,ORDEN_ERI!A:C,3,0),0)</f>
        <v>28</v>
      </c>
      <c r="N3141" s="1">
        <v>5049695</v>
      </c>
    </row>
    <row r="3142" spans="1:14" x14ac:dyDescent="0.25">
      <c r="A3142">
        <v>860035996</v>
      </c>
      <c r="B3142" t="s">
        <v>229</v>
      </c>
      <c r="D3142" t="s">
        <v>222</v>
      </c>
      <c r="E3142" t="s">
        <v>228</v>
      </c>
      <c r="F3142" t="s">
        <v>224</v>
      </c>
      <c r="G3142">
        <v>2016</v>
      </c>
      <c r="H3142" s="16">
        <v>42735</v>
      </c>
      <c r="I3142">
        <v>20170407</v>
      </c>
      <c r="J3142">
        <v>0</v>
      </c>
      <c r="K3142" t="s">
        <v>13</v>
      </c>
      <c r="L3142" s="21" t="str">
        <f>IFERROR(VLOOKUP(K3142,ORDEN_ERI!A:C,2,0),0)</f>
        <v>Ganancia (pérdida)</v>
      </c>
      <c r="M3142" s="21">
        <f>IFERROR(VLOOKUP(K3142,ORDEN_ERI!A:C,3,0),0)</f>
        <v>28</v>
      </c>
      <c r="N3142" s="1">
        <v>-4923015</v>
      </c>
    </row>
    <row r="3143" spans="1:14" x14ac:dyDescent="0.25">
      <c r="A3143">
        <v>860058070</v>
      </c>
      <c r="B3143" t="s">
        <v>364</v>
      </c>
      <c r="D3143" t="s">
        <v>222</v>
      </c>
      <c r="E3143" t="s">
        <v>228</v>
      </c>
      <c r="F3143" t="s">
        <v>335</v>
      </c>
      <c r="G3143">
        <v>2016</v>
      </c>
      <c r="H3143" s="16">
        <v>42735</v>
      </c>
      <c r="I3143">
        <v>20170404</v>
      </c>
      <c r="J3143">
        <v>0</v>
      </c>
      <c r="K3143" t="s">
        <v>13</v>
      </c>
      <c r="L3143" s="21" t="str">
        <f>IFERROR(VLOOKUP(K3143,ORDEN_ERI!A:C,2,0),0)</f>
        <v>Ganancia (pérdida)</v>
      </c>
      <c r="M3143" s="21">
        <f>IFERROR(VLOOKUP(K3143,ORDEN_ERI!A:C,3,0),0)</f>
        <v>28</v>
      </c>
      <c r="N3143" s="1">
        <v>74935896</v>
      </c>
    </row>
    <row r="3144" spans="1:14" x14ac:dyDescent="0.25">
      <c r="A3144">
        <v>860059851</v>
      </c>
      <c r="B3144" t="s">
        <v>365</v>
      </c>
      <c r="D3144" t="s">
        <v>222</v>
      </c>
      <c r="E3144" t="s">
        <v>228</v>
      </c>
      <c r="F3144" t="s">
        <v>224</v>
      </c>
      <c r="G3144">
        <v>2016</v>
      </c>
      <c r="H3144" s="16">
        <v>42735</v>
      </c>
      <c r="I3144">
        <v>20170403</v>
      </c>
      <c r="J3144">
        <v>0</v>
      </c>
      <c r="K3144" t="s">
        <v>13</v>
      </c>
      <c r="L3144" s="21" t="str">
        <f>IFERROR(VLOOKUP(K3144,ORDEN_ERI!A:C,2,0),0)</f>
        <v>Ganancia (pérdida)</v>
      </c>
      <c r="M3144" s="21">
        <f>IFERROR(VLOOKUP(K3144,ORDEN_ERI!A:C,3,0),0)</f>
        <v>28</v>
      </c>
      <c r="N3144" s="1">
        <v>4257598</v>
      </c>
    </row>
    <row r="3145" spans="1:14" x14ac:dyDescent="0.25">
      <c r="A3145">
        <v>860067697</v>
      </c>
      <c r="B3145" t="s">
        <v>359</v>
      </c>
      <c r="D3145" t="s">
        <v>294</v>
      </c>
      <c r="E3145" t="s">
        <v>228</v>
      </c>
      <c r="F3145" t="s">
        <v>360</v>
      </c>
      <c r="G3145">
        <v>2016</v>
      </c>
      <c r="H3145" s="16">
        <v>42735</v>
      </c>
      <c r="I3145">
        <v>20170515</v>
      </c>
      <c r="J3145">
        <v>0</v>
      </c>
      <c r="K3145" t="s">
        <v>13</v>
      </c>
      <c r="L3145" s="21" t="str">
        <f>IFERROR(VLOOKUP(K3145,ORDEN_ERI!A:C,2,0),0)</f>
        <v>Ganancia (pérdida)</v>
      </c>
      <c r="M3145" s="21">
        <f>IFERROR(VLOOKUP(K3145,ORDEN_ERI!A:C,3,0),0)</f>
        <v>28</v>
      </c>
      <c r="N3145" s="1">
        <v>1351685</v>
      </c>
    </row>
    <row r="3146" spans="1:14" x14ac:dyDescent="0.25">
      <c r="A3146">
        <v>860077099</v>
      </c>
      <c r="B3146" t="s">
        <v>371</v>
      </c>
      <c r="D3146" t="s">
        <v>291</v>
      </c>
      <c r="E3146" t="s">
        <v>228</v>
      </c>
      <c r="F3146" t="s">
        <v>224</v>
      </c>
      <c r="G3146">
        <v>2016</v>
      </c>
      <c r="H3146" s="16">
        <v>42735</v>
      </c>
      <c r="I3146">
        <v>20170515</v>
      </c>
      <c r="J3146">
        <v>0</v>
      </c>
      <c r="K3146" t="s">
        <v>13</v>
      </c>
      <c r="L3146" s="21" t="str">
        <f>IFERROR(VLOOKUP(K3146,ORDEN_ERI!A:C,2,0),0)</f>
        <v>Ganancia (pérdida)</v>
      </c>
      <c r="M3146" s="21">
        <f>IFERROR(VLOOKUP(K3146,ORDEN_ERI!A:C,3,0),0)</f>
        <v>28</v>
      </c>
      <c r="N3146" s="1">
        <v>3923341</v>
      </c>
    </row>
    <row r="3147" spans="1:14" x14ac:dyDescent="0.25">
      <c r="A3147">
        <v>860078977</v>
      </c>
      <c r="B3147" t="s">
        <v>144</v>
      </c>
      <c r="D3147" t="s">
        <v>291</v>
      </c>
      <c r="E3147" t="s">
        <v>228</v>
      </c>
      <c r="F3147" t="s">
        <v>339</v>
      </c>
      <c r="G3147">
        <v>2016</v>
      </c>
      <c r="H3147" s="16">
        <v>42735</v>
      </c>
      <c r="I3147">
        <v>20170512</v>
      </c>
      <c r="J3147">
        <v>0</v>
      </c>
      <c r="K3147" t="s">
        <v>13</v>
      </c>
      <c r="L3147" s="21" t="str">
        <f>IFERROR(VLOOKUP(K3147,ORDEN_ERI!A:C,2,0),0)</f>
        <v>Ganancia (pérdida)</v>
      </c>
      <c r="M3147" s="21">
        <f>IFERROR(VLOOKUP(K3147,ORDEN_ERI!A:C,3,0),0)</f>
        <v>28</v>
      </c>
      <c r="N3147" s="1">
        <v>-21964</v>
      </c>
    </row>
    <row r="3148" spans="1:14" x14ac:dyDescent="0.25">
      <c r="A3148">
        <v>860354402</v>
      </c>
      <c r="B3148" t="s">
        <v>295</v>
      </c>
      <c r="D3148" t="s">
        <v>291</v>
      </c>
      <c r="E3148" t="s">
        <v>228</v>
      </c>
      <c r="F3148" t="s">
        <v>224</v>
      </c>
      <c r="G3148">
        <v>2016</v>
      </c>
      <c r="H3148" s="16">
        <v>42735</v>
      </c>
      <c r="I3148">
        <v>20170417</v>
      </c>
      <c r="J3148">
        <v>0</v>
      </c>
      <c r="K3148" t="s">
        <v>13</v>
      </c>
      <c r="L3148" s="21" t="str">
        <f>IFERROR(VLOOKUP(K3148,ORDEN_ERI!A:C,2,0),0)</f>
        <v>Ganancia (pérdida)</v>
      </c>
      <c r="M3148" s="21">
        <f>IFERROR(VLOOKUP(K3148,ORDEN_ERI!A:C,3,0),0)</f>
        <v>28</v>
      </c>
      <c r="N3148" s="1">
        <v>855211</v>
      </c>
    </row>
    <row r="3149" spans="1:14" x14ac:dyDescent="0.25">
      <c r="A3149">
        <v>860505064</v>
      </c>
      <c r="B3149" t="s">
        <v>361</v>
      </c>
      <c r="D3149" t="s">
        <v>291</v>
      </c>
      <c r="E3149" t="s">
        <v>228</v>
      </c>
      <c r="F3149" t="s">
        <v>224</v>
      </c>
      <c r="G3149">
        <v>2016</v>
      </c>
      <c r="H3149" s="16">
        <v>42735</v>
      </c>
      <c r="I3149">
        <v>20170523</v>
      </c>
      <c r="J3149">
        <v>0</v>
      </c>
      <c r="K3149" t="s">
        <v>13</v>
      </c>
      <c r="L3149" s="21" t="str">
        <f>IFERROR(VLOOKUP(K3149,ORDEN_ERI!A:C,2,0),0)</f>
        <v>Ganancia (pérdida)</v>
      </c>
      <c r="M3149" s="21">
        <f>IFERROR(VLOOKUP(K3149,ORDEN_ERI!A:C,3,0),0)</f>
        <v>28</v>
      </c>
      <c r="N3149" s="1">
        <v>483656</v>
      </c>
    </row>
    <row r="3150" spans="1:14" x14ac:dyDescent="0.25">
      <c r="A3150">
        <v>860510628</v>
      </c>
      <c r="B3150" t="s">
        <v>373</v>
      </c>
      <c r="D3150" t="s">
        <v>222</v>
      </c>
      <c r="E3150" t="s">
        <v>228</v>
      </c>
      <c r="F3150" t="s">
        <v>353</v>
      </c>
      <c r="G3150">
        <v>2016</v>
      </c>
      <c r="H3150" s="16">
        <v>42735</v>
      </c>
      <c r="I3150">
        <v>20170330</v>
      </c>
      <c r="J3150">
        <v>0</v>
      </c>
      <c r="K3150" t="s">
        <v>13</v>
      </c>
      <c r="L3150" s="21" t="str">
        <f>IFERROR(VLOOKUP(K3150,ORDEN_ERI!A:C,2,0),0)</f>
        <v>Ganancia (pérdida)</v>
      </c>
      <c r="M3150" s="21">
        <f>IFERROR(VLOOKUP(K3150,ORDEN_ERI!A:C,3,0),0)</f>
        <v>28</v>
      </c>
      <c r="N3150" s="1">
        <v>1328743</v>
      </c>
    </row>
    <row r="3151" spans="1:14" x14ac:dyDescent="0.25">
      <c r="A3151">
        <v>860515523</v>
      </c>
      <c r="B3151" t="s">
        <v>231</v>
      </c>
      <c r="D3151" t="s">
        <v>222</v>
      </c>
      <c r="E3151" t="s">
        <v>228</v>
      </c>
      <c r="F3151" t="s">
        <v>224</v>
      </c>
      <c r="G3151">
        <v>2016</v>
      </c>
      <c r="H3151" s="16">
        <v>42735</v>
      </c>
      <c r="I3151">
        <v>20170329</v>
      </c>
      <c r="J3151">
        <v>0</v>
      </c>
      <c r="K3151" t="s">
        <v>13</v>
      </c>
      <c r="L3151" s="21" t="str">
        <f>IFERROR(VLOOKUP(K3151,ORDEN_ERI!A:C,2,0),0)</f>
        <v>Ganancia (pérdida)</v>
      </c>
      <c r="M3151" s="21">
        <f>IFERROR(VLOOKUP(K3151,ORDEN_ERI!A:C,3,0),0)</f>
        <v>28</v>
      </c>
      <c r="N3151" s="1">
        <v>615897</v>
      </c>
    </row>
    <row r="3152" spans="1:14" x14ac:dyDescent="0.25">
      <c r="A3152">
        <v>860527800</v>
      </c>
      <c r="B3152" t="s">
        <v>296</v>
      </c>
      <c r="D3152" t="s">
        <v>222</v>
      </c>
      <c r="E3152" t="s">
        <v>228</v>
      </c>
      <c r="F3152" t="s">
        <v>224</v>
      </c>
      <c r="G3152">
        <v>2016</v>
      </c>
      <c r="H3152" s="16">
        <v>42735</v>
      </c>
      <c r="I3152">
        <v>20170512</v>
      </c>
      <c r="J3152">
        <v>0</v>
      </c>
      <c r="K3152" t="s">
        <v>13</v>
      </c>
      <c r="L3152" s="21" t="str">
        <f>IFERROR(VLOOKUP(K3152,ORDEN_ERI!A:C,2,0),0)</f>
        <v>Ganancia (pérdida)</v>
      </c>
      <c r="M3152" s="21">
        <f>IFERROR(VLOOKUP(K3152,ORDEN_ERI!A:C,3,0),0)</f>
        <v>28</v>
      </c>
      <c r="N3152" s="1">
        <v>7777196</v>
      </c>
    </row>
    <row r="3153" spans="1:14" x14ac:dyDescent="0.25">
      <c r="A3153">
        <v>860532790</v>
      </c>
      <c r="B3153" t="s">
        <v>374</v>
      </c>
      <c r="D3153" t="s">
        <v>291</v>
      </c>
      <c r="E3153" t="s">
        <v>228</v>
      </c>
      <c r="F3153" t="s">
        <v>224</v>
      </c>
      <c r="G3153">
        <v>2016</v>
      </c>
      <c r="H3153" s="16">
        <v>42735</v>
      </c>
      <c r="I3153">
        <v>20170504</v>
      </c>
      <c r="J3153">
        <v>0</v>
      </c>
      <c r="K3153" t="s">
        <v>13</v>
      </c>
      <c r="L3153" s="21" t="str">
        <f>IFERROR(VLOOKUP(K3153,ORDEN_ERI!A:C,2,0),0)</f>
        <v>Ganancia (pérdida)</v>
      </c>
      <c r="M3153" s="21">
        <f>IFERROR(VLOOKUP(K3153,ORDEN_ERI!A:C,3,0),0)</f>
        <v>28</v>
      </c>
      <c r="N3153" s="1">
        <v>649046</v>
      </c>
    </row>
    <row r="3154" spans="1:14" x14ac:dyDescent="0.25">
      <c r="A3154">
        <v>890205645</v>
      </c>
      <c r="B3154" t="s">
        <v>166</v>
      </c>
      <c r="D3154" t="s">
        <v>222</v>
      </c>
      <c r="E3154" t="s">
        <v>375</v>
      </c>
      <c r="F3154" t="s">
        <v>335</v>
      </c>
      <c r="G3154">
        <v>2016</v>
      </c>
      <c r="H3154" s="16">
        <v>42735</v>
      </c>
      <c r="I3154">
        <v>20170331</v>
      </c>
      <c r="J3154">
        <v>0</v>
      </c>
      <c r="K3154" t="s">
        <v>13</v>
      </c>
      <c r="L3154" s="21" t="str">
        <f>IFERROR(VLOOKUP(K3154,ORDEN_ERI!A:C,2,0),0)</f>
        <v>Ganancia (pérdida)</v>
      </c>
      <c r="M3154" s="21">
        <f>IFERROR(VLOOKUP(K3154,ORDEN_ERI!A:C,3,0),0)</f>
        <v>28</v>
      </c>
      <c r="N3154" s="1">
        <v>13113443</v>
      </c>
    </row>
    <row r="3155" spans="1:14" x14ac:dyDescent="0.25">
      <c r="A3155">
        <v>890312765</v>
      </c>
      <c r="B3155" t="s">
        <v>363</v>
      </c>
      <c r="D3155" t="s">
        <v>222</v>
      </c>
      <c r="E3155" t="s">
        <v>228</v>
      </c>
      <c r="F3155" t="s">
        <v>339</v>
      </c>
      <c r="G3155">
        <v>2016</v>
      </c>
      <c r="H3155" s="16">
        <v>42735</v>
      </c>
      <c r="I3155">
        <v>20170405</v>
      </c>
      <c r="J3155">
        <v>0</v>
      </c>
      <c r="K3155" t="s">
        <v>13</v>
      </c>
      <c r="L3155" s="21" t="str">
        <f>IFERROR(VLOOKUP(K3155,ORDEN_ERI!A:C,2,0),0)</f>
        <v>Ganancia (pérdida)</v>
      </c>
      <c r="M3155" s="21">
        <f>IFERROR(VLOOKUP(K3155,ORDEN_ERI!A:C,3,0),0)</f>
        <v>28</v>
      </c>
      <c r="N3155" s="1">
        <v>-27302096</v>
      </c>
    </row>
    <row r="3156" spans="1:14" x14ac:dyDescent="0.25">
      <c r="A3156">
        <v>890806999</v>
      </c>
      <c r="B3156" t="s">
        <v>366</v>
      </c>
      <c r="D3156" t="s">
        <v>230</v>
      </c>
      <c r="E3156" t="s">
        <v>367</v>
      </c>
      <c r="F3156" t="s">
        <v>368</v>
      </c>
      <c r="G3156">
        <v>2016</v>
      </c>
      <c r="H3156" s="16">
        <v>42735</v>
      </c>
      <c r="I3156">
        <v>20170406</v>
      </c>
      <c r="J3156">
        <v>0</v>
      </c>
      <c r="K3156" t="s">
        <v>13</v>
      </c>
      <c r="L3156" s="21" t="str">
        <f>IFERROR(VLOOKUP(K3156,ORDEN_ERI!A:C,2,0),0)</f>
        <v>Ganancia (pérdida)</v>
      </c>
      <c r="M3156" s="21">
        <f>IFERROR(VLOOKUP(K3156,ORDEN_ERI!A:C,3,0),0)</f>
        <v>28</v>
      </c>
      <c r="N3156" s="1">
        <v>952961</v>
      </c>
    </row>
    <row r="3157" spans="1:14" x14ac:dyDescent="0.25">
      <c r="A3157">
        <v>890903035</v>
      </c>
      <c r="B3157" t="s">
        <v>369</v>
      </c>
      <c r="D3157" t="s">
        <v>222</v>
      </c>
      <c r="E3157" t="s">
        <v>228</v>
      </c>
      <c r="F3157" t="s">
        <v>339</v>
      </c>
      <c r="G3157">
        <v>2016</v>
      </c>
      <c r="H3157" s="16">
        <v>42735</v>
      </c>
      <c r="I3157">
        <v>20170330</v>
      </c>
      <c r="J3157">
        <v>0</v>
      </c>
      <c r="K3157" t="s">
        <v>13</v>
      </c>
      <c r="L3157" s="21" t="str">
        <f>IFERROR(VLOOKUP(K3157,ORDEN_ERI!A:C,2,0),0)</f>
        <v>Ganancia (pérdida)</v>
      </c>
      <c r="M3157" s="21">
        <f>IFERROR(VLOOKUP(K3157,ORDEN_ERI!A:C,3,0),0)</f>
        <v>28</v>
      </c>
      <c r="N3157" s="1">
        <v>35582717</v>
      </c>
    </row>
    <row r="3158" spans="1:14" x14ac:dyDescent="0.25">
      <c r="A3158">
        <v>890903055</v>
      </c>
      <c r="B3158" t="s">
        <v>232</v>
      </c>
      <c r="D3158" t="s">
        <v>222</v>
      </c>
      <c r="E3158" t="s">
        <v>223</v>
      </c>
      <c r="F3158" t="s">
        <v>224</v>
      </c>
      <c r="G3158">
        <v>2016</v>
      </c>
      <c r="H3158" s="16">
        <v>42735</v>
      </c>
      <c r="I3158">
        <v>20170331</v>
      </c>
      <c r="J3158">
        <v>0</v>
      </c>
      <c r="K3158" t="s">
        <v>13</v>
      </c>
      <c r="L3158" s="21" t="str">
        <f>IFERROR(VLOOKUP(K3158,ORDEN_ERI!A:C,2,0),0)</f>
        <v>Ganancia (pérdida)</v>
      </c>
      <c r="M3158" s="21">
        <f>IFERROR(VLOOKUP(K3158,ORDEN_ERI!A:C,3,0),0)</f>
        <v>28</v>
      </c>
      <c r="N3158" s="1">
        <v>4205884</v>
      </c>
    </row>
    <row r="3159" spans="1:14" x14ac:dyDescent="0.25">
      <c r="A3159">
        <v>890905022</v>
      </c>
      <c r="B3159" t="s">
        <v>370</v>
      </c>
      <c r="D3159" t="s">
        <v>230</v>
      </c>
      <c r="E3159" t="s">
        <v>223</v>
      </c>
      <c r="F3159" t="s">
        <v>360</v>
      </c>
      <c r="G3159">
        <v>2016</v>
      </c>
      <c r="H3159" s="16">
        <v>42735</v>
      </c>
      <c r="I3159">
        <v>20170503</v>
      </c>
      <c r="J3159">
        <v>0</v>
      </c>
      <c r="K3159" t="s">
        <v>13</v>
      </c>
      <c r="L3159" s="21" t="str">
        <f>IFERROR(VLOOKUP(K3159,ORDEN_ERI!A:C,2,0),0)</f>
        <v>Ganancia (pérdida)</v>
      </c>
      <c r="M3159" s="21">
        <f>IFERROR(VLOOKUP(K3159,ORDEN_ERI!A:C,3,0),0)</f>
        <v>28</v>
      </c>
      <c r="N3159" s="1">
        <v>9731939</v>
      </c>
    </row>
    <row r="3160" spans="1:14" x14ac:dyDescent="0.25">
      <c r="A3160">
        <v>890908097</v>
      </c>
      <c r="B3160" t="s">
        <v>377</v>
      </c>
      <c r="D3160" t="s">
        <v>291</v>
      </c>
      <c r="E3160" t="s">
        <v>223</v>
      </c>
      <c r="F3160" t="s">
        <v>224</v>
      </c>
      <c r="G3160">
        <v>2016</v>
      </c>
      <c r="H3160" s="16">
        <v>42735</v>
      </c>
      <c r="I3160">
        <v>20170511</v>
      </c>
      <c r="J3160">
        <v>0</v>
      </c>
      <c r="K3160" t="s">
        <v>13</v>
      </c>
      <c r="L3160" s="21" t="str">
        <f>IFERROR(VLOOKUP(K3160,ORDEN_ERI!A:C,2,0),0)</f>
        <v>Ganancia (pérdida)</v>
      </c>
      <c r="M3160" s="21">
        <f>IFERROR(VLOOKUP(K3160,ORDEN_ERI!A:C,3,0),0)</f>
        <v>28</v>
      </c>
      <c r="N3160" s="1">
        <v>659955</v>
      </c>
    </row>
    <row r="3161" spans="1:14" x14ac:dyDescent="0.25">
      <c r="A3161">
        <v>890908901</v>
      </c>
      <c r="B3161" t="s">
        <v>372</v>
      </c>
      <c r="D3161" t="s">
        <v>222</v>
      </c>
      <c r="E3161" t="s">
        <v>223</v>
      </c>
      <c r="F3161" t="s">
        <v>339</v>
      </c>
      <c r="G3161">
        <v>2016</v>
      </c>
      <c r="H3161" s="16">
        <v>42735</v>
      </c>
      <c r="I3161">
        <v>20170329</v>
      </c>
      <c r="J3161">
        <v>0</v>
      </c>
      <c r="K3161" t="s">
        <v>13</v>
      </c>
      <c r="L3161" s="21" t="str">
        <f>IFERROR(VLOOKUP(K3161,ORDEN_ERI!A:C,2,0),0)</f>
        <v>Ganancia (pérdida)</v>
      </c>
      <c r="M3161" s="21">
        <f>IFERROR(VLOOKUP(K3161,ORDEN_ERI!A:C,3,0),0)</f>
        <v>28</v>
      </c>
      <c r="N3161" s="1">
        <v>3881185</v>
      </c>
    </row>
    <row r="3162" spans="1:14" x14ac:dyDescent="0.25">
      <c r="A3162">
        <v>890910447</v>
      </c>
      <c r="B3162" t="s">
        <v>300</v>
      </c>
      <c r="D3162" t="s">
        <v>222</v>
      </c>
      <c r="E3162" t="s">
        <v>223</v>
      </c>
      <c r="F3162" t="s">
        <v>224</v>
      </c>
      <c r="G3162">
        <v>2016</v>
      </c>
      <c r="H3162" s="16">
        <v>42735</v>
      </c>
      <c r="I3162">
        <v>20170928</v>
      </c>
      <c r="J3162">
        <v>0</v>
      </c>
      <c r="K3162" t="s">
        <v>13</v>
      </c>
      <c r="L3162" s="21" t="str">
        <f>IFERROR(VLOOKUP(K3162,ORDEN_ERI!A:C,2,0),0)</f>
        <v>Ganancia (pérdida)</v>
      </c>
      <c r="M3162" s="21">
        <f>IFERROR(VLOOKUP(K3162,ORDEN_ERI!A:C,3,0),0)</f>
        <v>28</v>
      </c>
      <c r="N3162" s="1">
        <v>639463</v>
      </c>
    </row>
    <row r="3163" spans="1:14" x14ac:dyDescent="0.25">
      <c r="A3163">
        <v>890911431</v>
      </c>
      <c r="B3163" t="s">
        <v>378</v>
      </c>
      <c r="D3163" t="s">
        <v>222</v>
      </c>
      <c r="E3163" t="s">
        <v>223</v>
      </c>
      <c r="F3163" t="s">
        <v>339</v>
      </c>
      <c r="G3163">
        <v>2016</v>
      </c>
      <c r="H3163" s="16">
        <v>42735</v>
      </c>
      <c r="I3163">
        <v>20170329</v>
      </c>
      <c r="J3163">
        <v>0</v>
      </c>
      <c r="K3163" t="s">
        <v>13</v>
      </c>
      <c r="L3163" s="21" t="str">
        <f>IFERROR(VLOOKUP(K3163,ORDEN_ERI!A:C,2,0),0)</f>
        <v>Ganancia (pérdida)</v>
      </c>
      <c r="M3163" s="21">
        <f>IFERROR(VLOOKUP(K3163,ORDEN_ERI!A:C,3,0),0)</f>
        <v>28</v>
      </c>
      <c r="N3163" s="1">
        <v>31696581</v>
      </c>
    </row>
    <row r="3164" spans="1:14" x14ac:dyDescent="0.25">
      <c r="A3164">
        <v>890920656</v>
      </c>
      <c r="B3164" t="s">
        <v>302</v>
      </c>
      <c r="D3164" t="s">
        <v>291</v>
      </c>
      <c r="E3164" t="s">
        <v>223</v>
      </c>
      <c r="F3164" t="s">
        <v>224</v>
      </c>
      <c r="G3164">
        <v>2016</v>
      </c>
      <c r="H3164" s="16">
        <v>42735</v>
      </c>
      <c r="I3164">
        <v>20170503</v>
      </c>
      <c r="J3164">
        <v>0</v>
      </c>
      <c r="K3164" t="s">
        <v>13</v>
      </c>
      <c r="L3164" s="21" t="str">
        <f>IFERROR(VLOOKUP(K3164,ORDEN_ERI!A:C,2,0),0)</f>
        <v>Ganancia (pérdida)</v>
      </c>
      <c r="M3164" s="21">
        <f>IFERROR(VLOOKUP(K3164,ORDEN_ERI!A:C,3,0),0)</f>
        <v>28</v>
      </c>
      <c r="N3164" s="1">
        <v>1564999</v>
      </c>
    </row>
    <row r="3165" spans="1:14" x14ac:dyDescent="0.25">
      <c r="A3165">
        <v>890928186</v>
      </c>
      <c r="B3165" t="s">
        <v>303</v>
      </c>
      <c r="D3165" t="s">
        <v>291</v>
      </c>
      <c r="E3165" t="s">
        <v>223</v>
      </c>
      <c r="F3165" t="s">
        <v>224</v>
      </c>
      <c r="G3165">
        <v>2016</v>
      </c>
      <c r="H3165" s="16">
        <v>42735</v>
      </c>
      <c r="I3165">
        <v>20170510</v>
      </c>
      <c r="J3165">
        <v>0</v>
      </c>
      <c r="K3165" t="s">
        <v>13</v>
      </c>
      <c r="L3165" s="21" t="str">
        <f>IFERROR(VLOOKUP(K3165,ORDEN_ERI!A:C,2,0),0)</f>
        <v>Ganancia (pérdida)</v>
      </c>
      <c r="M3165" s="21">
        <f>IFERROR(VLOOKUP(K3165,ORDEN_ERI!A:C,3,0),0)</f>
        <v>28</v>
      </c>
      <c r="N3165" s="1">
        <v>4101658</v>
      </c>
    </row>
    <row r="3166" spans="1:14" x14ac:dyDescent="0.25">
      <c r="A3166">
        <v>890932424</v>
      </c>
      <c r="B3166" t="s">
        <v>379</v>
      </c>
      <c r="D3166" t="s">
        <v>222</v>
      </c>
      <c r="E3166" t="s">
        <v>223</v>
      </c>
      <c r="F3166" t="s">
        <v>333</v>
      </c>
      <c r="G3166">
        <v>2016</v>
      </c>
      <c r="H3166" s="16">
        <v>42735</v>
      </c>
      <c r="I3166">
        <v>20170328</v>
      </c>
      <c r="J3166">
        <v>0</v>
      </c>
      <c r="K3166" t="s">
        <v>13</v>
      </c>
      <c r="L3166" s="21" t="str">
        <f>IFERROR(VLOOKUP(K3166,ORDEN_ERI!A:C,2,0),0)</f>
        <v>Ganancia (pérdida)</v>
      </c>
      <c r="M3166" s="21">
        <f>IFERROR(VLOOKUP(K3166,ORDEN_ERI!A:C,3,0),0)</f>
        <v>28</v>
      </c>
      <c r="N3166" s="1">
        <v>18343254</v>
      </c>
    </row>
    <row r="3167" spans="1:14" x14ac:dyDescent="0.25">
      <c r="A3167">
        <v>890939355</v>
      </c>
      <c r="B3167" t="s">
        <v>35</v>
      </c>
      <c r="D3167" t="s">
        <v>222</v>
      </c>
      <c r="E3167" t="s">
        <v>223</v>
      </c>
      <c r="F3167" t="s">
        <v>335</v>
      </c>
      <c r="G3167">
        <v>2016</v>
      </c>
      <c r="H3167" s="16">
        <v>42735</v>
      </c>
      <c r="I3167">
        <v>20170403</v>
      </c>
      <c r="J3167">
        <v>0</v>
      </c>
      <c r="K3167" t="s">
        <v>13</v>
      </c>
      <c r="L3167" s="21" t="str">
        <f>IFERROR(VLOOKUP(K3167,ORDEN_ERI!A:C,2,0),0)</f>
        <v>Ganancia (pérdida)</v>
      </c>
      <c r="M3167" s="21">
        <f>IFERROR(VLOOKUP(K3167,ORDEN_ERI!A:C,3,0),0)</f>
        <v>28</v>
      </c>
      <c r="N3167" s="1">
        <v>3578752</v>
      </c>
    </row>
    <row r="3168" spans="1:14" x14ac:dyDescent="0.25">
      <c r="A3168">
        <v>890940026</v>
      </c>
      <c r="B3168" t="s">
        <v>304</v>
      </c>
      <c r="D3168" t="s">
        <v>291</v>
      </c>
      <c r="E3168" t="s">
        <v>223</v>
      </c>
      <c r="F3168" t="s">
        <v>224</v>
      </c>
      <c r="G3168">
        <v>2016</v>
      </c>
      <c r="H3168" s="16">
        <v>42735</v>
      </c>
      <c r="I3168">
        <v>20170424</v>
      </c>
      <c r="J3168">
        <v>0</v>
      </c>
      <c r="K3168" t="s">
        <v>13</v>
      </c>
      <c r="L3168" s="21" t="str">
        <f>IFERROR(VLOOKUP(K3168,ORDEN_ERI!A:C,2,0),0)</f>
        <v>Ganancia (pérdida)</v>
      </c>
      <c r="M3168" s="21">
        <f>IFERROR(VLOOKUP(K3168,ORDEN_ERI!A:C,3,0),0)</f>
        <v>28</v>
      </c>
      <c r="N3168" s="1">
        <v>1523499</v>
      </c>
    </row>
    <row r="3169" spans="1:14" x14ac:dyDescent="0.25">
      <c r="A3169">
        <v>900018975</v>
      </c>
      <c r="B3169" t="s">
        <v>376</v>
      </c>
      <c r="D3169" t="s">
        <v>230</v>
      </c>
      <c r="E3169" t="s">
        <v>299</v>
      </c>
      <c r="F3169" t="s">
        <v>333</v>
      </c>
      <c r="G3169">
        <v>2016</v>
      </c>
      <c r="H3169" s="16">
        <v>42735</v>
      </c>
      <c r="I3169">
        <v>20170405</v>
      </c>
      <c r="J3169">
        <v>0</v>
      </c>
      <c r="K3169" t="s">
        <v>13</v>
      </c>
      <c r="L3169" s="21" t="str">
        <f>IFERROR(VLOOKUP(K3169,ORDEN_ERI!A:C,2,0),0)</f>
        <v>Ganancia (pérdida)</v>
      </c>
      <c r="M3169" s="21">
        <f>IFERROR(VLOOKUP(K3169,ORDEN_ERI!A:C,3,0),0)</f>
        <v>28</v>
      </c>
      <c r="N3169" s="1">
        <v>9597342</v>
      </c>
    </row>
    <row r="3170" spans="1:14" x14ac:dyDescent="0.25">
      <c r="A3170">
        <v>900035722</v>
      </c>
      <c r="B3170" t="s">
        <v>298</v>
      </c>
      <c r="D3170" t="s">
        <v>294</v>
      </c>
      <c r="E3170" t="s">
        <v>299</v>
      </c>
      <c r="F3170" t="s">
        <v>224</v>
      </c>
      <c r="G3170">
        <v>2016</v>
      </c>
      <c r="H3170" s="16">
        <v>42735</v>
      </c>
      <c r="I3170">
        <v>20170421</v>
      </c>
      <c r="J3170">
        <v>0</v>
      </c>
      <c r="K3170" t="s">
        <v>13</v>
      </c>
      <c r="L3170" s="21" t="str">
        <f>IFERROR(VLOOKUP(K3170,ORDEN_ERI!A:C,2,0),0)</f>
        <v>Ganancia (pérdida)</v>
      </c>
      <c r="M3170" s="21">
        <f>IFERROR(VLOOKUP(K3170,ORDEN_ERI!A:C,3,0),0)</f>
        <v>28</v>
      </c>
      <c r="N3170" s="1">
        <v>602226</v>
      </c>
    </row>
    <row r="3171" spans="1:14" x14ac:dyDescent="0.25">
      <c r="A3171">
        <v>900087151</v>
      </c>
      <c r="B3171" t="s">
        <v>383</v>
      </c>
      <c r="D3171" t="s">
        <v>222</v>
      </c>
      <c r="E3171" t="s">
        <v>351</v>
      </c>
      <c r="F3171" t="s">
        <v>384</v>
      </c>
      <c r="G3171">
        <v>2016</v>
      </c>
      <c r="H3171" s="16">
        <v>42735</v>
      </c>
      <c r="I3171">
        <v>20170509</v>
      </c>
      <c r="J3171">
        <v>0</v>
      </c>
      <c r="K3171" t="s">
        <v>13</v>
      </c>
      <c r="L3171" s="21" t="str">
        <f>IFERROR(VLOOKUP(K3171,ORDEN_ERI!A:C,2,0),0)</f>
        <v>Ganancia (pérdida)</v>
      </c>
      <c r="M3171" s="21">
        <f>IFERROR(VLOOKUP(K3171,ORDEN_ERI!A:C,3,0),0)</f>
        <v>28</v>
      </c>
      <c r="N3171" s="1">
        <v>208643153</v>
      </c>
    </row>
    <row r="3172" spans="1:14" x14ac:dyDescent="0.25">
      <c r="A3172">
        <v>900139110</v>
      </c>
      <c r="B3172" t="s">
        <v>301</v>
      </c>
      <c r="D3172" t="s">
        <v>294</v>
      </c>
      <c r="E3172" t="s">
        <v>228</v>
      </c>
      <c r="F3172" t="s">
        <v>224</v>
      </c>
      <c r="G3172">
        <v>2016</v>
      </c>
      <c r="H3172" s="16">
        <v>42735</v>
      </c>
      <c r="I3172">
        <v>20170419</v>
      </c>
      <c r="J3172">
        <v>0</v>
      </c>
      <c r="K3172" t="s">
        <v>13</v>
      </c>
      <c r="L3172" s="21" t="str">
        <f>IFERROR(VLOOKUP(K3172,ORDEN_ERI!A:C,2,0),0)</f>
        <v>Ganancia (pérdida)</v>
      </c>
      <c r="M3172" s="21">
        <f>IFERROR(VLOOKUP(K3172,ORDEN_ERI!A:C,3,0),0)</f>
        <v>28</v>
      </c>
      <c r="N3172" s="1">
        <v>2101364</v>
      </c>
    </row>
    <row r="3173" spans="1:14" x14ac:dyDescent="0.25">
      <c r="A3173">
        <v>900190385</v>
      </c>
      <c r="B3173" t="s">
        <v>380</v>
      </c>
      <c r="D3173" t="s">
        <v>230</v>
      </c>
      <c r="E3173" t="s">
        <v>351</v>
      </c>
      <c r="F3173" t="s">
        <v>339</v>
      </c>
      <c r="G3173">
        <v>2016</v>
      </c>
      <c r="H3173" s="16">
        <v>42735</v>
      </c>
      <c r="I3173">
        <v>20170407</v>
      </c>
      <c r="J3173">
        <v>0</v>
      </c>
      <c r="K3173" t="s">
        <v>13</v>
      </c>
      <c r="L3173" s="21" t="str">
        <f>IFERROR(VLOOKUP(K3173,ORDEN_ERI!A:C,2,0),0)</f>
        <v>Ganancia (pérdida)</v>
      </c>
      <c r="M3173" s="21">
        <f>IFERROR(VLOOKUP(K3173,ORDEN_ERI!A:C,3,0),0)</f>
        <v>28</v>
      </c>
      <c r="N3173" s="1">
        <v>-48970497</v>
      </c>
    </row>
    <row r="3174" spans="1:14" x14ac:dyDescent="0.25">
      <c r="A3174">
        <v>900192242</v>
      </c>
      <c r="B3174" t="s">
        <v>381</v>
      </c>
      <c r="D3174" t="s">
        <v>222</v>
      </c>
      <c r="E3174" t="s">
        <v>228</v>
      </c>
      <c r="F3174" t="s">
        <v>333</v>
      </c>
      <c r="G3174" t="s">
        <v>402</v>
      </c>
      <c r="H3174" s="16">
        <v>42735</v>
      </c>
      <c r="I3174">
        <v>20170331</v>
      </c>
      <c r="J3174">
        <v>0</v>
      </c>
      <c r="K3174" t="s">
        <v>13</v>
      </c>
      <c r="L3174" s="21" t="str">
        <f>IFERROR(VLOOKUP(K3174,ORDEN_ERI!A:C,2,0),0)</f>
        <v>Ganancia (pérdida)</v>
      </c>
      <c r="M3174" s="21">
        <f>IFERROR(VLOOKUP(K3174,ORDEN_ERI!A:C,3,0),0)</f>
        <v>28</v>
      </c>
      <c r="N3174" s="1">
        <v>-28766080</v>
      </c>
    </row>
    <row r="3175" spans="1:14" x14ac:dyDescent="0.25">
      <c r="A3175">
        <v>900192726</v>
      </c>
      <c r="B3175" t="s">
        <v>382</v>
      </c>
      <c r="D3175" t="s">
        <v>294</v>
      </c>
      <c r="E3175" t="s">
        <v>299</v>
      </c>
      <c r="F3175" t="s">
        <v>333</v>
      </c>
      <c r="G3175">
        <v>2016</v>
      </c>
      <c r="H3175" s="16">
        <v>42735</v>
      </c>
      <c r="I3175">
        <v>20170425</v>
      </c>
      <c r="J3175">
        <v>0</v>
      </c>
      <c r="K3175" t="s">
        <v>13</v>
      </c>
      <c r="L3175" s="21" t="str">
        <f>IFERROR(VLOOKUP(K3175,ORDEN_ERI!A:C,2,0),0)</f>
        <v>Ganancia (pérdida)</v>
      </c>
      <c r="M3175" s="21">
        <f>IFERROR(VLOOKUP(K3175,ORDEN_ERI!A:C,3,0),0)</f>
        <v>28</v>
      </c>
      <c r="N3175" s="1">
        <v>217601</v>
      </c>
    </row>
    <row r="3176" spans="1:14" x14ac:dyDescent="0.25">
      <c r="A3176">
        <v>900193192</v>
      </c>
      <c r="B3176" t="s">
        <v>305</v>
      </c>
      <c r="D3176" t="s">
        <v>294</v>
      </c>
      <c r="E3176" t="s">
        <v>228</v>
      </c>
      <c r="F3176" t="s">
        <v>224</v>
      </c>
      <c r="G3176">
        <v>2016</v>
      </c>
      <c r="H3176" s="16">
        <v>42735</v>
      </c>
      <c r="I3176">
        <v>20170517</v>
      </c>
      <c r="J3176">
        <v>0</v>
      </c>
      <c r="K3176" t="s">
        <v>13</v>
      </c>
      <c r="L3176" s="21" t="str">
        <f>IFERROR(VLOOKUP(K3176,ORDEN_ERI!A:C,2,0),0)</f>
        <v>Ganancia (pérdida)</v>
      </c>
      <c r="M3176" s="21">
        <f>IFERROR(VLOOKUP(K3176,ORDEN_ERI!A:C,3,0),0)</f>
        <v>28</v>
      </c>
      <c r="N3176" s="1">
        <v>102419</v>
      </c>
    </row>
    <row r="3177" spans="1:14" x14ac:dyDescent="0.25">
      <c r="A3177">
        <v>900205547</v>
      </c>
      <c r="B3177" t="s">
        <v>233</v>
      </c>
      <c r="D3177" t="s">
        <v>230</v>
      </c>
      <c r="E3177" t="s">
        <v>228</v>
      </c>
      <c r="F3177" t="s">
        <v>224</v>
      </c>
      <c r="G3177">
        <v>2016</v>
      </c>
      <c r="H3177" s="16">
        <v>42735</v>
      </c>
      <c r="I3177">
        <v>20170330</v>
      </c>
      <c r="J3177">
        <v>0</v>
      </c>
      <c r="K3177" t="s">
        <v>13</v>
      </c>
      <c r="L3177" s="21" t="str">
        <f>IFERROR(VLOOKUP(K3177,ORDEN_ERI!A:C,2,0),0)</f>
        <v>Ganancia (pérdida)</v>
      </c>
      <c r="M3177" s="21">
        <f>IFERROR(VLOOKUP(K3177,ORDEN_ERI!A:C,3,0),0)</f>
        <v>28</v>
      </c>
      <c r="N3177" s="1">
        <v>323119</v>
      </c>
    </row>
    <row r="3178" spans="1:14" x14ac:dyDescent="0.25">
      <c r="A3178">
        <v>900206480</v>
      </c>
      <c r="B3178" t="s">
        <v>306</v>
      </c>
      <c r="D3178" t="s">
        <v>291</v>
      </c>
      <c r="E3178" t="s">
        <v>228</v>
      </c>
      <c r="F3178" t="s">
        <v>224</v>
      </c>
      <c r="G3178">
        <v>2016</v>
      </c>
      <c r="H3178" s="16">
        <v>42735</v>
      </c>
      <c r="I3178">
        <v>20170509</v>
      </c>
      <c r="J3178">
        <v>0</v>
      </c>
      <c r="K3178" t="s">
        <v>13</v>
      </c>
      <c r="L3178" s="21" t="str">
        <f>IFERROR(VLOOKUP(K3178,ORDEN_ERI!A:C,2,0),0)</f>
        <v>Ganancia (pérdida)</v>
      </c>
      <c r="M3178" s="21">
        <f>IFERROR(VLOOKUP(K3178,ORDEN_ERI!A:C,3,0),0)</f>
        <v>28</v>
      </c>
      <c r="N3178" s="1">
        <v>1994827</v>
      </c>
    </row>
    <row r="3179" spans="1:14" x14ac:dyDescent="0.25">
      <c r="A3179">
        <v>900206483</v>
      </c>
      <c r="B3179" t="s">
        <v>307</v>
      </c>
      <c r="D3179" t="s">
        <v>291</v>
      </c>
      <c r="E3179" t="s">
        <v>228</v>
      </c>
      <c r="F3179" t="s">
        <v>224</v>
      </c>
      <c r="G3179">
        <v>2016</v>
      </c>
      <c r="H3179" s="16">
        <v>42735</v>
      </c>
      <c r="I3179">
        <v>20170510</v>
      </c>
      <c r="J3179">
        <v>0</v>
      </c>
      <c r="K3179" t="s">
        <v>13</v>
      </c>
      <c r="L3179" s="21" t="str">
        <f>IFERROR(VLOOKUP(K3179,ORDEN_ERI!A:C,2,0),0)</f>
        <v>Ganancia (pérdida)</v>
      </c>
      <c r="M3179" s="21">
        <f>IFERROR(VLOOKUP(K3179,ORDEN_ERI!A:C,3,0),0)</f>
        <v>28</v>
      </c>
      <c r="N3179" s="1">
        <v>394089</v>
      </c>
    </row>
    <row r="3180" spans="1:14" x14ac:dyDescent="0.25">
      <c r="A3180">
        <v>900315057</v>
      </c>
      <c r="B3180" t="s">
        <v>385</v>
      </c>
      <c r="D3180" t="s">
        <v>294</v>
      </c>
      <c r="E3180" t="s">
        <v>223</v>
      </c>
      <c r="F3180" t="s">
        <v>358</v>
      </c>
      <c r="G3180">
        <v>2016</v>
      </c>
      <c r="H3180" s="16">
        <v>42735</v>
      </c>
      <c r="I3180">
        <v>20170504</v>
      </c>
      <c r="J3180">
        <v>0</v>
      </c>
      <c r="K3180" t="s">
        <v>13</v>
      </c>
      <c r="L3180" s="21" t="str">
        <f>IFERROR(VLOOKUP(K3180,ORDEN_ERI!A:C,2,0),0)</f>
        <v>Ganancia (pérdida)</v>
      </c>
      <c r="M3180" s="21">
        <f>IFERROR(VLOOKUP(K3180,ORDEN_ERI!A:C,3,0),0)</f>
        <v>28</v>
      </c>
      <c r="N3180" s="1">
        <v>301255</v>
      </c>
    </row>
    <row r="3181" spans="1:14" x14ac:dyDescent="0.25">
      <c r="A3181">
        <v>900378893</v>
      </c>
      <c r="B3181" t="s">
        <v>386</v>
      </c>
      <c r="D3181" t="s">
        <v>230</v>
      </c>
      <c r="E3181" t="s">
        <v>228</v>
      </c>
      <c r="F3181" t="s">
        <v>335</v>
      </c>
      <c r="G3181">
        <v>2016</v>
      </c>
      <c r="H3181" s="16">
        <v>42735</v>
      </c>
      <c r="I3181">
        <v>20170327</v>
      </c>
      <c r="J3181">
        <v>0</v>
      </c>
      <c r="K3181" t="s">
        <v>13</v>
      </c>
      <c r="L3181" s="21" t="str">
        <f>IFERROR(VLOOKUP(K3181,ORDEN_ERI!A:C,2,0),0)</f>
        <v>Ganancia (pérdida)</v>
      </c>
      <c r="M3181" s="21">
        <f>IFERROR(VLOOKUP(K3181,ORDEN_ERI!A:C,3,0),0)</f>
        <v>28</v>
      </c>
      <c r="N3181" s="1">
        <v>9727542</v>
      </c>
    </row>
    <row r="3182" spans="1:14" x14ac:dyDescent="0.25">
      <c r="A3182">
        <v>900390238</v>
      </c>
      <c r="B3182" t="s">
        <v>177</v>
      </c>
      <c r="D3182" t="s">
        <v>230</v>
      </c>
      <c r="E3182" t="s">
        <v>228</v>
      </c>
      <c r="F3182" t="s">
        <v>333</v>
      </c>
      <c r="G3182" t="s">
        <v>402</v>
      </c>
      <c r="H3182" s="16">
        <v>42735</v>
      </c>
      <c r="I3182">
        <v>20170330</v>
      </c>
      <c r="J3182">
        <v>0</v>
      </c>
      <c r="K3182" t="s">
        <v>13</v>
      </c>
      <c r="L3182" s="21" t="str">
        <f>IFERROR(VLOOKUP(K3182,ORDEN_ERI!A:C,2,0),0)</f>
        <v>Ganancia (pérdida)</v>
      </c>
      <c r="M3182" s="21">
        <f>IFERROR(VLOOKUP(K3182,ORDEN_ERI!A:C,3,0),0)</f>
        <v>28</v>
      </c>
      <c r="N3182" s="1">
        <v>33470407</v>
      </c>
    </row>
    <row r="3183" spans="1:14" x14ac:dyDescent="0.25">
      <c r="A3183">
        <v>900413588</v>
      </c>
      <c r="B3183" t="s">
        <v>37</v>
      </c>
      <c r="D3183" t="s">
        <v>294</v>
      </c>
      <c r="E3183" t="s">
        <v>343</v>
      </c>
      <c r="F3183" t="s">
        <v>224</v>
      </c>
      <c r="G3183">
        <v>2016</v>
      </c>
      <c r="H3183" s="16">
        <v>42735</v>
      </c>
      <c r="I3183">
        <v>20170511</v>
      </c>
      <c r="J3183">
        <v>0</v>
      </c>
      <c r="K3183" t="s">
        <v>13</v>
      </c>
      <c r="L3183" s="21" t="str">
        <f>IFERROR(VLOOKUP(K3183,ORDEN_ERI!A:C,2,0),0)</f>
        <v>Ganancia (pérdida)</v>
      </c>
      <c r="M3183" s="21">
        <f>IFERROR(VLOOKUP(K3183,ORDEN_ERI!A:C,3,0),0)</f>
        <v>28</v>
      </c>
      <c r="N3183" s="1">
        <v>3062909</v>
      </c>
    </row>
    <row r="3184" spans="1:14" x14ac:dyDescent="0.25">
      <c r="A3184">
        <v>900521357</v>
      </c>
      <c r="B3184" t="s">
        <v>175</v>
      </c>
      <c r="D3184" t="s">
        <v>291</v>
      </c>
      <c r="E3184" t="s">
        <v>388</v>
      </c>
      <c r="F3184" t="s">
        <v>339</v>
      </c>
      <c r="G3184">
        <v>2016</v>
      </c>
      <c r="H3184" s="16">
        <v>42735</v>
      </c>
      <c r="I3184">
        <v>20170503</v>
      </c>
      <c r="J3184">
        <v>0</v>
      </c>
      <c r="K3184" t="s">
        <v>13</v>
      </c>
      <c r="L3184" s="21" t="str">
        <f>IFERROR(VLOOKUP(K3184,ORDEN_ERI!A:C,2,0),0)</f>
        <v>Ganancia (pérdida)</v>
      </c>
      <c r="M3184" s="21">
        <f>IFERROR(VLOOKUP(K3184,ORDEN_ERI!A:C,3,0),0)</f>
        <v>28</v>
      </c>
      <c r="N3184" s="1">
        <v>4323452</v>
      </c>
    </row>
    <row r="3185" spans="1:14" x14ac:dyDescent="0.25">
      <c r="A3185">
        <v>900535441</v>
      </c>
      <c r="B3185" t="s">
        <v>308</v>
      </c>
      <c r="D3185" t="s">
        <v>291</v>
      </c>
      <c r="E3185" t="s">
        <v>228</v>
      </c>
      <c r="F3185" t="s">
        <v>224</v>
      </c>
      <c r="G3185">
        <v>2016</v>
      </c>
      <c r="H3185" s="16">
        <v>42735</v>
      </c>
      <c r="I3185">
        <v>20170426</v>
      </c>
      <c r="J3185">
        <v>0</v>
      </c>
      <c r="K3185" t="s">
        <v>13</v>
      </c>
      <c r="L3185" s="21" t="str">
        <f>IFERROR(VLOOKUP(K3185,ORDEN_ERI!A:C,2,0),0)</f>
        <v>Ganancia (pérdida)</v>
      </c>
      <c r="M3185" s="21">
        <f>IFERROR(VLOOKUP(K3185,ORDEN_ERI!A:C,3,0),0)</f>
        <v>28</v>
      </c>
      <c r="N3185" s="1">
        <v>-305</v>
      </c>
    </row>
    <row r="3186" spans="1:14" x14ac:dyDescent="0.25">
      <c r="A3186">
        <v>900668954</v>
      </c>
      <c r="B3186" t="s">
        <v>387</v>
      </c>
      <c r="D3186" t="s">
        <v>294</v>
      </c>
      <c r="E3186" t="s">
        <v>228</v>
      </c>
      <c r="F3186" t="s">
        <v>224</v>
      </c>
      <c r="G3186">
        <v>2016</v>
      </c>
      <c r="H3186" s="16">
        <v>42735</v>
      </c>
      <c r="I3186">
        <v>20170428</v>
      </c>
      <c r="J3186">
        <v>0</v>
      </c>
      <c r="K3186" t="s">
        <v>13</v>
      </c>
      <c r="L3186" s="21" t="str">
        <f>IFERROR(VLOOKUP(K3186,ORDEN_ERI!A:C,2,0),0)</f>
        <v>Ganancia (pérdida)</v>
      </c>
      <c r="M3186" s="21">
        <f>IFERROR(VLOOKUP(K3186,ORDEN_ERI!A:C,3,0),0)</f>
        <v>28</v>
      </c>
      <c r="N3186" s="1">
        <v>856677</v>
      </c>
    </row>
    <row r="3187" spans="1:14" x14ac:dyDescent="0.25">
      <c r="A3187">
        <v>900749166</v>
      </c>
      <c r="B3187" t="s">
        <v>182</v>
      </c>
      <c r="D3187" t="s">
        <v>230</v>
      </c>
      <c r="E3187" t="s">
        <v>228</v>
      </c>
      <c r="F3187" t="s">
        <v>333</v>
      </c>
      <c r="G3187">
        <v>2016</v>
      </c>
      <c r="H3187" s="16">
        <v>42735</v>
      </c>
      <c r="I3187">
        <v>20170404</v>
      </c>
      <c r="J3187">
        <v>0</v>
      </c>
      <c r="K3187" t="s">
        <v>13</v>
      </c>
      <c r="L3187" s="21" t="str">
        <f>IFERROR(VLOOKUP(K3187,ORDEN_ERI!A:C,2,0),0)</f>
        <v>Ganancia (pérdida)</v>
      </c>
      <c r="M3187" s="21">
        <f>IFERROR(VLOOKUP(K3187,ORDEN_ERI!A:C,3,0),0)</f>
        <v>28</v>
      </c>
      <c r="N3187" s="1">
        <v>16866571</v>
      </c>
    </row>
    <row r="3188" spans="1:14" x14ac:dyDescent="0.25">
      <c r="A3188">
        <v>900797732</v>
      </c>
      <c r="B3188" t="s">
        <v>181</v>
      </c>
      <c r="D3188" t="s">
        <v>230</v>
      </c>
      <c r="E3188" t="s">
        <v>228</v>
      </c>
      <c r="F3188" t="s">
        <v>360</v>
      </c>
      <c r="G3188">
        <v>2016</v>
      </c>
      <c r="H3188" s="16">
        <v>42735</v>
      </c>
      <c r="I3188">
        <v>20170330</v>
      </c>
      <c r="J3188">
        <v>0</v>
      </c>
      <c r="K3188" t="s">
        <v>13</v>
      </c>
      <c r="L3188" s="21" t="str">
        <f>IFERROR(VLOOKUP(K3188,ORDEN_ERI!A:C,2,0),0)</f>
        <v>Ganancia (pérdida)</v>
      </c>
      <c r="M3188" s="21">
        <f>IFERROR(VLOOKUP(K3188,ORDEN_ERI!A:C,3,0),0)</f>
        <v>28</v>
      </c>
      <c r="N3188" s="1">
        <v>6990392</v>
      </c>
    </row>
    <row r="3189" spans="1:14" x14ac:dyDescent="0.25">
      <c r="A3189">
        <v>900818642</v>
      </c>
      <c r="B3189" t="s">
        <v>169</v>
      </c>
      <c r="D3189" t="s">
        <v>230</v>
      </c>
      <c r="E3189" t="s">
        <v>228</v>
      </c>
      <c r="F3189" t="s">
        <v>333</v>
      </c>
      <c r="G3189">
        <v>2016</v>
      </c>
      <c r="H3189" s="16">
        <v>42735</v>
      </c>
      <c r="I3189">
        <v>20170410</v>
      </c>
      <c r="J3189">
        <v>0</v>
      </c>
      <c r="K3189" t="s">
        <v>13</v>
      </c>
      <c r="L3189" s="21" t="str">
        <f>IFERROR(VLOOKUP(K3189,ORDEN_ERI!A:C,2,0),0)</f>
        <v>Ganancia (pérdida)</v>
      </c>
      <c r="M3189" s="21">
        <f>IFERROR(VLOOKUP(K3189,ORDEN_ERI!A:C,3,0),0)</f>
        <v>28</v>
      </c>
      <c r="N3189" s="1">
        <v>5805007</v>
      </c>
    </row>
    <row r="3190" spans="1:14" x14ac:dyDescent="0.25">
      <c r="A3190">
        <v>800233881</v>
      </c>
      <c r="B3190" t="s">
        <v>161</v>
      </c>
      <c r="D3190" t="s">
        <v>222</v>
      </c>
      <c r="E3190" t="s">
        <v>223</v>
      </c>
      <c r="F3190" t="s">
        <v>333</v>
      </c>
      <c r="G3190">
        <v>2016</v>
      </c>
      <c r="H3190" s="16">
        <v>42735</v>
      </c>
      <c r="I3190">
        <v>20170406</v>
      </c>
      <c r="J3190">
        <v>0</v>
      </c>
      <c r="K3190" t="s">
        <v>406</v>
      </c>
      <c r="L3190" s="21" t="str">
        <f>IFERROR(VLOOKUP(K3190,ORDEN_ERI!A:C,2,0),0)</f>
        <v>Ganancia (pérdida) acumulada anteriormente</v>
      </c>
      <c r="M3190" s="21">
        <f>IFERROR(VLOOKUP(K3190,ORDEN_ERI!A:C,3,0),0)</f>
        <v>12</v>
      </c>
      <c r="N3190" s="1">
        <v>-371161</v>
      </c>
    </row>
  </sheetData>
  <autoFilter ref="A1:O319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29"/>
  <sheetViews>
    <sheetView workbookViewId="0">
      <selection activeCell="J1" sqref="J1"/>
    </sheetView>
  </sheetViews>
  <sheetFormatPr baseColWidth="10" defaultRowHeight="15" x14ac:dyDescent="0.25"/>
  <cols>
    <col min="7" max="7" width="11.42578125" style="16"/>
  </cols>
  <sheetData>
    <row r="1" spans="1:13" x14ac:dyDescent="0.25">
      <c r="A1" s="3" t="s">
        <v>39</v>
      </c>
      <c r="B1" s="3" t="s">
        <v>212</v>
      </c>
      <c r="C1" s="3" t="s">
        <v>213</v>
      </c>
      <c r="D1" s="3" t="s">
        <v>214</v>
      </c>
      <c r="E1" s="3" t="s">
        <v>215</v>
      </c>
      <c r="F1" s="3" t="s">
        <v>216</v>
      </c>
      <c r="G1" s="32" t="s">
        <v>217</v>
      </c>
      <c r="H1" s="3" t="s">
        <v>218</v>
      </c>
      <c r="I1" s="3" t="s">
        <v>219</v>
      </c>
      <c r="J1" s="3" t="s">
        <v>220</v>
      </c>
      <c r="K1" s="3" t="s">
        <v>408</v>
      </c>
      <c r="L1" s="3" t="s">
        <v>45</v>
      </c>
      <c r="M1" s="3" t="s">
        <v>42</v>
      </c>
    </row>
    <row r="2" spans="1:13" x14ac:dyDescent="0.25">
      <c r="A2">
        <v>800014246</v>
      </c>
      <c r="B2" t="s">
        <v>332</v>
      </c>
      <c r="C2" t="s">
        <v>291</v>
      </c>
      <c r="D2" t="s">
        <v>223</v>
      </c>
      <c r="E2" t="s">
        <v>333</v>
      </c>
      <c r="F2" t="s">
        <v>292</v>
      </c>
      <c r="G2" s="16">
        <v>42735</v>
      </c>
      <c r="H2">
        <v>20170518</v>
      </c>
      <c r="I2">
        <v>0</v>
      </c>
      <c r="J2" t="s">
        <v>226</v>
      </c>
      <c r="K2" t="str">
        <f>IFERROR(VLOOKUP(J2,ORDEN_ESF!A:C,2,0),"")</f>
        <v>Efectivo y equivalentes al efectivo</v>
      </c>
      <c r="L2">
        <f>IFERROR(VLOOKUP(J2,ORDEN_ESF!A:C,3,0),0)</f>
        <v>0</v>
      </c>
      <c r="M2">
        <v>27459253</v>
      </c>
    </row>
    <row r="3" spans="1:13" x14ac:dyDescent="0.25">
      <c r="A3">
        <v>800028455</v>
      </c>
      <c r="B3" t="s">
        <v>0</v>
      </c>
      <c r="C3" t="s">
        <v>291</v>
      </c>
      <c r="D3" t="s">
        <v>228</v>
      </c>
      <c r="E3" t="s">
        <v>224</v>
      </c>
      <c r="F3" t="s">
        <v>292</v>
      </c>
      <c r="G3" s="16">
        <v>42735</v>
      </c>
      <c r="H3">
        <v>20170503</v>
      </c>
      <c r="I3">
        <v>0</v>
      </c>
      <c r="J3" t="s">
        <v>226</v>
      </c>
      <c r="K3" t="str">
        <f>IFERROR(VLOOKUP(J3,ORDEN_ESF!A:C,2,0),"")</f>
        <v>Efectivo y equivalentes al efectivo</v>
      </c>
      <c r="L3">
        <f>IFERROR(VLOOKUP(J3,ORDEN_ESF!A:C,3,0),0)</f>
        <v>0</v>
      </c>
      <c r="M3">
        <v>5074</v>
      </c>
    </row>
    <row r="4" spans="1:13" x14ac:dyDescent="0.25">
      <c r="A4">
        <v>800093117</v>
      </c>
      <c r="B4" t="s">
        <v>334</v>
      </c>
      <c r="C4" t="s">
        <v>222</v>
      </c>
      <c r="D4" t="s">
        <v>223</v>
      </c>
      <c r="E4" t="s">
        <v>335</v>
      </c>
      <c r="F4" t="s">
        <v>292</v>
      </c>
      <c r="G4" s="16">
        <v>42735</v>
      </c>
      <c r="H4">
        <v>20170328</v>
      </c>
      <c r="I4">
        <v>0</v>
      </c>
      <c r="J4" t="s">
        <v>226</v>
      </c>
      <c r="K4" t="str">
        <f>IFERROR(VLOOKUP(J4,ORDEN_ESF!A:C,2,0),"")</f>
        <v>Efectivo y equivalentes al efectivo</v>
      </c>
      <c r="L4">
        <f>IFERROR(VLOOKUP(J4,ORDEN_ESF!A:C,3,0),0)</f>
        <v>0</v>
      </c>
      <c r="M4">
        <v>88093872</v>
      </c>
    </row>
    <row r="5" spans="1:13" x14ac:dyDescent="0.25">
      <c r="A5">
        <v>800094968</v>
      </c>
      <c r="B5" t="s">
        <v>336</v>
      </c>
      <c r="C5" t="s">
        <v>222</v>
      </c>
      <c r="D5" t="s">
        <v>337</v>
      </c>
      <c r="E5" t="s">
        <v>335</v>
      </c>
      <c r="F5" t="s">
        <v>292</v>
      </c>
      <c r="G5" s="16">
        <v>42735</v>
      </c>
      <c r="H5">
        <v>20170403</v>
      </c>
      <c r="I5">
        <v>0</v>
      </c>
      <c r="J5" t="s">
        <v>226</v>
      </c>
      <c r="K5" t="str">
        <f>IFERROR(VLOOKUP(J5,ORDEN_ESF!A:C,2,0),"")</f>
        <v>Efectivo y equivalentes al efectivo</v>
      </c>
      <c r="L5">
        <f>IFERROR(VLOOKUP(J5,ORDEN_ESF!A:C,3,0),0)</f>
        <v>0</v>
      </c>
      <c r="M5">
        <v>6170705</v>
      </c>
    </row>
    <row r="6" spans="1:13" x14ac:dyDescent="0.25">
      <c r="A6">
        <v>800095951</v>
      </c>
      <c r="B6" t="s">
        <v>338</v>
      </c>
      <c r="C6" t="s">
        <v>291</v>
      </c>
      <c r="D6" t="s">
        <v>228</v>
      </c>
      <c r="E6" t="s">
        <v>339</v>
      </c>
      <c r="F6" t="s">
        <v>292</v>
      </c>
      <c r="G6" s="16">
        <v>42735</v>
      </c>
      <c r="H6">
        <v>20170505</v>
      </c>
      <c r="I6">
        <v>0</v>
      </c>
      <c r="J6" t="s">
        <v>226</v>
      </c>
      <c r="K6" t="str">
        <f>IFERROR(VLOOKUP(J6,ORDEN_ESF!A:C,2,0),"")</f>
        <v>Efectivo y equivalentes al efectivo</v>
      </c>
      <c r="L6">
        <f>IFERROR(VLOOKUP(J6,ORDEN_ESF!A:C,3,0),0)</f>
        <v>0</v>
      </c>
      <c r="M6">
        <v>2998936</v>
      </c>
    </row>
    <row r="7" spans="1:13" x14ac:dyDescent="0.25">
      <c r="A7">
        <v>800140959</v>
      </c>
      <c r="B7" t="s">
        <v>340</v>
      </c>
      <c r="C7" t="s">
        <v>291</v>
      </c>
      <c r="D7" t="s">
        <v>228</v>
      </c>
      <c r="E7" t="s">
        <v>339</v>
      </c>
      <c r="F7" t="s">
        <v>292</v>
      </c>
      <c r="G7" s="16">
        <v>42735</v>
      </c>
      <c r="H7">
        <v>20170503</v>
      </c>
      <c r="I7">
        <v>0</v>
      </c>
      <c r="J7" t="s">
        <v>226</v>
      </c>
      <c r="K7" t="str">
        <f>IFERROR(VLOOKUP(J7,ORDEN_ESF!A:C,2,0),"")</f>
        <v>Efectivo y equivalentes al efectivo</v>
      </c>
      <c r="L7">
        <f>IFERROR(VLOOKUP(J7,ORDEN_ESF!A:C,3,0),0)</f>
        <v>0</v>
      </c>
      <c r="M7">
        <v>2948849</v>
      </c>
    </row>
    <row r="8" spans="1:13" x14ac:dyDescent="0.25">
      <c r="A8">
        <v>800173155</v>
      </c>
      <c r="B8" t="s">
        <v>341</v>
      </c>
      <c r="C8" t="s">
        <v>222</v>
      </c>
      <c r="D8" t="s">
        <v>228</v>
      </c>
      <c r="E8" t="s">
        <v>335</v>
      </c>
      <c r="F8" t="s">
        <v>292</v>
      </c>
      <c r="G8" s="16">
        <v>42735</v>
      </c>
      <c r="H8">
        <v>20170403</v>
      </c>
      <c r="I8">
        <v>0</v>
      </c>
      <c r="J8" t="s">
        <v>226</v>
      </c>
      <c r="K8" t="str">
        <f>IFERROR(VLOOKUP(J8,ORDEN_ESF!A:C,2,0),"")</f>
        <v>Efectivo y equivalentes al efectivo</v>
      </c>
      <c r="L8">
        <f>IFERROR(VLOOKUP(J8,ORDEN_ESF!A:C,3,0),0)</f>
        <v>0</v>
      </c>
      <c r="M8">
        <v>6893930</v>
      </c>
    </row>
    <row r="9" spans="1:13" x14ac:dyDescent="0.25">
      <c r="A9">
        <v>800182330</v>
      </c>
      <c r="B9" t="s">
        <v>342</v>
      </c>
      <c r="C9" t="s">
        <v>291</v>
      </c>
      <c r="D9" t="s">
        <v>343</v>
      </c>
      <c r="E9" t="s">
        <v>333</v>
      </c>
      <c r="F9" t="s">
        <v>292</v>
      </c>
      <c r="G9" s="16">
        <v>42735</v>
      </c>
      <c r="H9">
        <v>20170424</v>
      </c>
      <c r="I9">
        <v>0</v>
      </c>
      <c r="J9" t="s">
        <v>226</v>
      </c>
      <c r="K9" t="str">
        <f>IFERROR(VLOOKUP(J9,ORDEN_ESF!A:C,2,0),"")</f>
        <v>Efectivo y equivalentes al efectivo</v>
      </c>
      <c r="L9">
        <f>IFERROR(VLOOKUP(J9,ORDEN_ESF!A:C,3,0),0)</f>
        <v>0</v>
      </c>
      <c r="M9">
        <v>2354753</v>
      </c>
    </row>
    <row r="10" spans="1:13" x14ac:dyDescent="0.25">
      <c r="A10">
        <v>800185295</v>
      </c>
      <c r="B10" t="s">
        <v>344</v>
      </c>
      <c r="C10" t="s">
        <v>222</v>
      </c>
      <c r="D10" t="s">
        <v>228</v>
      </c>
      <c r="E10" t="s">
        <v>335</v>
      </c>
      <c r="F10" t="s">
        <v>292</v>
      </c>
      <c r="G10" s="16">
        <v>42735</v>
      </c>
      <c r="H10">
        <v>20170407</v>
      </c>
      <c r="I10">
        <v>0</v>
      </c>
      <c r="J10" t="s">
        <v>226</v>
      </c>
      <c r="K10" t="str">
        <f>IFERROR(VLOOKUP(J10,ORDEN_ESF!A:C,2,0),"")</f>
        <v>Efectivo y equivalentes al efectivo</v>
      </c>
      <c r="L10">
        <f>IFERROR(VLOOKUP(J10,ORDEN_ESF!A:C,3,0),0)</f>
        <v>0</v>
      </c>
      <c r="M10">
        <v>134846147</v>
      </c>
    </row>
    <row r="11" spans="1:13" x14ac:dyDescent="0.25">
      <c r="A11">
        <v>800200598</v>
      </c>
      <c r="B11" t="s">
        <v>345</v>
      </c>
      <c r="C11" t="s">
        <v>230</v>
      </c>
      <c r="D11" t="s">
        <v>228</v>
      </c>
      <c r="E11" t="s">
        <v>335</v>
      </c>
      <c r="F11" t="s">
        <v>292</v>
      </c>
      <c r="G11" s="16">
        <v>42735</v>
      </c>
      <c r="H11">
        <v>20170509</v>
      </c>
      <c r="I11">
        <v>0</v>
      </c>
      <c r="J11" t="s">
        <v>226</v>
      </c>
      <c r="K11" t="str">
        <f>IFERROR(VLOOKUP(J11,ORDEN_ESF!A:C,2,0),"")</f>
        <v>Efectivo y equivalentes al efectivo</v>
      </c>
      <c r="L11">
        <f>IFERROR(VLOOKUP(J11,ORDEN_ESF!A:C,3,0),0)</f>
        <v>0</v>
      </c>
      <c r="M11">
        <v>18736620</v>
      </c>
    </row>
    <row r="12" spans="1:13" x14ac:dyDescent="0.25">
      <c r="A12">
        <v>800208146</v>
      </c>
      <c r="B12" t="s">
        <v>346</v>
      </c>
      <c r="C12" t="s">
        <v>294</v>
      </c>
      <c r="D12" t="s">
        <v>228</v>
      </c>
      <c r="E12" t="s">
        <v>347</v>
      </c>
      <c r="F12" t="s">
        <v>292</v>
      </c>
      <c r="G12" s="16">
        <v>42735</v>
      </c>
      <c r="H12">
        <v>20170428</v>
      </c>
      <c r="I12">
        <v>0</v>
      </c>
      <c r="J12" t="s">
        <v>226</v>
      </c>
      <c r="K12" t="str">
        <f>IFERROR(VLOOKUP(J12,ORDEN_ESF!A:C,2,0),"")</f>
        <v>Efectivo y equivalentes al efectivo</v>
      </c>
      <c r="L12">
        <f>IFERROR(VLOOKUP(J12,ORDEN_ESF!A:C,3,0),0)</f>
        <v>0</v>
      </c>
      <c r="M12">
        <v>37507794</v>
      </c>
    </row>
    <row r="13" spans="1:13" x14ac:dyDescent="0.25">
      <c r="A13">
        <v>800233881</v>
      </c>
      <c r="B13" t="s">
        <v>161</v>
      </c>
      <c r="C13" t="s">
        <v>222</v>
      </c>
      <c r="D13" t="s">
        <v>223</v>
      </c>
      <c r="E13" t="s">
        <v>333</v>
      </c>
      <c r="F13" t="s">
        <v>292</v>
      </c>
      <c r="G13" s="16">
        <v>42735</v>
      </c>
      <c r="H13">
        <v>20170406</v>
      </c>
      <c r="I13">
        <v>0</v>
      </c>
      <c r="J13" t="s">
        <v>226</v>
      </c>
      <c r="K13" t="str">
        <f>IFERROR(VLOOKUP(J13,ORDEN_ESF!A:C,2,0),"")</f>
        <v>Efectivo y equivalentes al efectivo</v>
      </c>
      <c r="L13">
        <f>IFERROR(VLOOKUP(J13,ORDEN_ESF!A:C,3,0),0)</f>
        <v>0</v>
      </c>
      <c r="M13">
        <v>6057893</v>
      </c>
    </row>
    <row r="14" spans="1:13" x14ac:dyDescent="0.25">
      <c r="A14">
        <v>800240724</v>
      </c>
      <c r="B14" t="s">
        <v>348</v>
      </c>
      <c r="C14" t="s">
        <v>230</v>
      </c>
      <c r="D14" t="s">
        <v>228</v>
      </c>
      <c r="E14" t="s">
        <v>335</v>
      </c>
      <c r="F14" t="s">
        <v>292</v>
      </c>
      <c r="G14" s="16">
        <v>42735</v>
      </c>
      <c r="H14">
        <v>20170330</v>
      </c>
      <c r="I14">
        <v>0</v>
      </c>
      <c r="J14" t="s">
        <v>226</v>
      </c>
      <c r="K14" t="str">
        <f>IFERROR(VLOOKUP(J14,ORDEN_ESF!A:C,2,0),"")</f>
        <v>Efectivo y equivalentes al efectivo</v>
      </c>
      <c r="L14">
        <f>IFERROR(VLOOKUP(J14,ORDEN_ESF!A:C,3,0),0)</f>
        <v>0</v>
      </c>
      <c r="M14">
        <v>17497072</v>
      </c>
    </row>
    <row r="15" spans="1:13" x14ac:dyDescent="0.25">
      <c r="A15">
        <v>811032292</v>
      </c>
      <c r="B15" t="s">
        <v>349</v>
      </c>
      <c r="C15" t="s">
        <v>222</v>
      </c>
      <c r="D15" t="s">
        <v>223</v>
      </c>
      <c r="E15" t="s">
        <v>335</v>
      </c>
      <c r="F15" t="s">
        <v>292</v>
      </c>
      <c r="G15" s="16">
        <v>42735</v>
      </c>
      <c r="H15">
        <v>20170404</v>
      </c>
      <c r="I15">
        <v>0</v>
      </c>
      <c r="J15" t="s">
        <v>226</v>
      </c>
      <c r="K15" t="str">
        <f>IFERROR(VLOOKUP(J15,ORDEN_ESF!A:C,2,0),"")</f>
        <v>Efectivo y equivalentes al efectivo</v>
      </c>
      <c r="L15">
        <f>IFERROR(VLOOKUP(J15,ORDEN_ESF!A:C,3,0),0)</f>
        <v>0</v>
      </c>
      <c r="M15">
        <v>9168888</v>
      </c>
    </row>
    <row r="16" spans="1:13" x14ac:dyDescent="0.25">
      <c r="A16">
        <v>830023542</v>
      </c>
      <c r="B16" t="s">
        <v>146</v>
      </c>
      <c r="C16" t="s">
        <v>230</v>
      </c>
      <c r="D16" t="s">
        <v>223</v>
      </c>
      <c r="E16" t="s">
        <v>339</v>
      </c>
      <c r="F16" t="s">
        <v>292</v>
      </c>
      <c r="G16" s="16">
        <v>42735</v>
      </c>
      <c r="H16">
        <v>20170328</v>
      </c>
      <c r="I16">
        <v>0</v>
      </c>
      <c r="J16" t="s">
        <v>226</v>
      </c>
      <c r="K16" t="str">
        <f>IFERROR(VLOOKUP(J16,ORDEN_ESF!A:C,2,0),"")</f>
        <v>Efectivo y equivalentes al efectivo</v>
      </c>
      <c r="L16">
        <f>IFERROR(VLOOKUP(J16,ORDEN_ESF!A:C,3,0),0)</f>
        <v>0</v>
      </c>
      <c r="M16">
        <v>37233423</v>
      </c>
    </row>
    <row r="17" spans="1:13" x14ac:dyDescent="0.25">
      <c r="A17">
        <v>830094920</v>
      </c>
      <c r="B17" t="s">
        <v>350</v>
      </c>
      <c r="C17" t="s">
        <v>222</v>
      </c>
      <c r="D17" t="s">
        <v>351</v>
      </c>
      <c r="E17" t="s">
        <v>339</v>
      </c>
      <c r="F17" t="s">
        <v>292</v>
      </c>
      <c r="G17" s="16">
        <v>42735</v>
      </c>
      <c r="H17">
        <v>20171004</v>
      </c>
      <c r="I17">
        <v>0</v>
      </c>
      <c r="J17" t="s">
        <v>226</v>
      </c>
      <c r="K17" t="str">
        <f>IFERROR(VLOOKUP(J17,ORDEN_ESF!A:C,2,0),"")</f>
        <v>Efectivo y equivalentes al efectivo</v>
      </c>
      <c r="L17">
        <f>IFERROR(VLOOKUP(J17,ORDEN_ESF!A:C,3,0),0)</f>
        <v>0</v>
      </c>
      <c r="M17">
        <v>110231105</v>
      </c>
    </row>
    <row r="18" spans="1:13" x14ac:dyDescent="0.25">
      <c r="A18">
        <v>830058272</v>
      </c>
      <c r="B18" t="s">
        <v>352</v>
      </c>
      <c r="C18" t="s">
        <v>222</v>
      </c>
      <c r="D18" t="s">
        <v>228</v>
      </c>
      <c r="E18" t="s">
        <v>353</v>
      </c>
      <c r="F18" t="s">
        <v>292</v>
      </c>
      <c r="G18" s="16">
        <v>42735</v>
      </c>
      <c r="H18">
        <v>20170405</v>
      </c>
      <c r="I18">
        <v>0</v>
      </c>
      <c r="J18" t="s">
        <v>226</v>
      </c>
      <c r="K18" t="str">
        <f>IFERROR(VLOOKUP(J18,ORDEN_ESF!A:C,2,0),"")</f>
        <v>Efectivo y equivalentes al efectivo</v>
      </c>
      <c r="L18">
        <f>IFERROR(VLOOKUP(J18,ORDEN_ESF!A:C,3,0),0)</f>
        <v>0</v>
      </c>
      <c r="M18">
        <v>1306057</v>
      </c>
    </row>
    <row r="19" spans="1:13" x14ac:dyDescent="0.25">
      <c r="A19">
        <v>830097620</v>
      </c>
      <c r="B19" t="s">
        <v>290</v>
      </c>
      <c r="C19" t="s">
        <v>291</v>
      </c>
      <c r="D19" t="s">
        <v>228</v>
      </c>
      <c r="E19" t="s">
        <v>224</v>
      </c>
      <c r="F19" t="s">
        <v>292</v>
      </c>
      <c r="G19" s="16">
        <v>42735</v>
      </c>
      <c r="H19">
        <v>20170420</v>
      </c>
      <c r="I19">
        <v>0</v>
      </c>
      <c r="J19" t="s">
        <v>226</v>
      </c>
      <c r="K19" t="str">
        <f>IFERROR(VLOOKUP(J19,ORDEN_ESF!A:C,2,0),"")</f>
        <v>Efectivo y equivalentes al efectivo</v>
      </c>
      <c r="L19">
        <f>IFERROR(VLOOKUP(J19,ORDEN_ESF!A:C,3,0),0)</f>
        <v>0</v>
      </c>
      <c r="M19">
        <v>302023</v>
      </c>
    </row>
    <row r="20" spans="1:13" x14ac:dyDescent="0.25">
      <c r="A20">
        <v>860000656</v>
      </c>
      <c r="B20" t="s">
        <v>221</v>
      </c>
      <c r="C20" t="s">
        <v>222</v>
      </c>
      <c r="D20" t="s">
        <v>223</v>
      </c>
      <c r="E20" t="s">
        <v>224</v>
      </c>
      <c r="F20" t="s">
        <v>292</v>
      </c>
      <c r="G20" s="16">
        <v>42735</v>
      </c>
      <c r="H20">
        <v>20170401</v>
      </c>
      <c r="I20">
        <v>0</v>
      </c>
      <c r="J20" t="s">
        <v>226</v>
      </c>
      <c r="K20" t="str">
        <f>IFERROR(VLOOKUP(J20,ORDEN_ESF!A:C,2,0),"")</f>
        <v>Efectivo y equivalentes al efectivo</v>
      </c>
      <c r="L20">
        <f>IFERROR(VLOOKUP(J20,ORDEN_ESF!A:C,3,0),0)</f>
        <v>0</v>
      </c>
      <c r="M20">
        <v>7554439</v>
      </c>
    </row>
    <row r="21" spans="1:13" x14ac:dyDescent="0.25">
      <c r="A21">
        <v>860001986</v>
      </c>
      <c r="B21" t="s">
        <v>293</v>
      </c>
      <c r="C21" t="s">
        <v>294</v>
      </c>
      <c r="D21" t="s">
        <v>228</v>
      </c>
      <c r="E21" t="s">
        <v>224</v>
      </c>
      <c r="F21" t="s">
        <v>292</v>
      </c>
      <c r="G21" s="16">
        <v>42735</v>
      </c>
      <c r="H21">
        <v>20170510</v>
      </c>
      <c r="I21">
        <v>0</v>
      </c>
      <c r="J21" t="s">
        <v>226</v>
      </c>
      <c r="K21" t="str">
        <f>IFERROR(VLOOKUP(J21,ORDEN_ESF!A:C,2,0),"")</f>
        <v>Efectivo y equivalentes al efectivo</v>
      </c>
      <c r="L21">
        <f>IFERROR(VLOOKUP(J21,ORDEN_ESF!A:C,3,0),0)</f>
        <v>0</v>
      </c>
      <c r="M21">
        <v>4511931</v>
      </c>
    </row>
    <row r="22" spans="1:13" x14ac:dyDescent="0.25">
      <c r="A22">
        <v>860002837</v>
      </c>
      <c r="B22" t="s">
        <v>227</v>
      </c>
      <c r="C22" t="s">
        <v>222</v>
      </c>
      <c r="D22" t="s">
        <v>228</v>
      </c>
      <c r="E22" t="s">
        <v>224</v>
      </c>
      <c r="F22" t="s">
        <v>292</v>
      </c>
      <c r="G22" s="16">
        <v>42735</v>
      </c>
      <c r="H22">
        <v>20170330</v>
      </c>
      <c r="I22">
        <v>0</v>
      </c>
      <c r="J22" t="s">
        <v>226</v>
      </c>
      <c r="K22" t="str">
        <f>IFERROR(VLOOKUP(J22,ORDEN_ESF!A:C,2,0),"")</f>
        <v>Efectivo y equivalentes al efectivo</v>
      </c>
      <c r="L22">
        <f>IFERROR(VLOOKUP(J22,ORDEN_ESF!A:C,3,0),0)</f>
        <v>0</v>
      </c>
      <c r="M22">
        <v>22192418</v>
      </c>
    </row>
    <row r="23" spans="1:13" x14ac:dyDescent="0.25">
      <c r="A23">
        <v>830116629</v>
      </c>
      <c r="B23" t="s">
        <v>354</v>
      </c>
      <c r="C23" t="s">
        <v>291</v>
      </c>
      <c r="D23" t="s">
        <v>228</v>
      </c>
      <c r="E23" t="s">
        <v>355</v>
      </c>
      <c r="F23" t="s">
        <v>292</v>
      </c>
      <c r="G23" s="16">
        <v>42735</v>
      </c>
      <c r="H23">
        <v>20170424</v>
      </c>
      <c r="I23">
        <v>0</v>
      </c>
      <c r="J23" t="s">
        <v>226</v>
      </c>
      <c r="K23" t="str">
        <f>IFERROR(VLOOKUP(J23,ORDEN_ESF!A:C,2,0),"")</f>
        <v>Efectivo y equivalentes al efectivo</v>
      </c>
      <c r="L23">
        <f>IFERROR(VLOOKUP(J23,ORDEN_ESF!A:C,3,0),0)</f>
        <v>0</v>
      </c>
      <c r="M23">
        <v>107342</v>
      </c>
    </row>
    <row r="24" spans="1:13" x14ac:dyDescent="0.25">
      <c r="A24">
        <v>860014285</v>
      </c>
      <c r="B24" t="s">
        <v>356</v>
      </c>
      <c r="C24" t="s">
        <v>294</v>
      </c>
      <c r="D24" t="s">
        <v>228</v>
      </c>
      <c r="E24" t="s">
        <v>224</v>
      </c>
      <c r="F24" t="s">
        <v>292</v>
      </c>
      <c r="G24" s="16">
        <v>42735</v>
      </c>
      <c r="H24">
        <v>20170510</v>
      </c>
      <c r="I24">
        <v>0</v>
      </c>
      <c r="J24" t="s">
        <v>226</v>
      </c>
      <c r="K24" t="str">
        <f>IFERROR(VLOOKUP(J24,ORDEN_ESF!A:C,2,0),"")</f>
        <v>Efectivo y equivalentes al efectivo</v>
      </c>
      <c r="L24">
        <f>IFERROR(VLOOKUP(J24,ORDEN_ESF!A:C,3,0),0)</f>
        <v>0</v>
      </c>
      <c r="M24">
        <v>40200</v>
      </c>
    </row>
    <row r="25" spans="1:13" x14ac:dyDescent="0.25">
      <c r="A25">
        <v>830124992</v>
      </c>
      <c r="B25" t="s">
        <v>357</v>
      </c>
      <c r="C25" t="s">
        <v>222</v>
      </c>
      <c r="D25" t="s">
        <v>228</v>
      </c>
      <c r="E25" t="s">
        <v>358</v>
      </c>
      <c r="F25" t="s">
        <v>292</v>
      </c>
      <c r="G25" s="16">
        <v>42735</v>
      </c>
      <c r="H25">
        <v>20170406</v>
      </c>
      <c r="I25">
        <v>0</v>
      </c>
      <c r="J25" t="s">
        <v>226</v>
      </c>
      <c r="K25" t="str">
        <f>IFERROR(VLOOKUP(J25,ORDEN_ESF!A:C,2,0),"")</f>
        <v>Efectivo y equivalentes al efectivo</v>
      </c>
      <c r="L25">
        <f>IFERROR(VLOOKUP(J25,ORDEN_ESF!A:C,3,0),0)</f>
        <v>0</v>
      </c>
      <c r="M25">
        <v>1853722</v>
      </c>
    </row>
    <row r="26" spans="1:13" x14ac:dyDescent="0.25">
      <c r="A26">
        <v>860067697</v>
      </c>
      <c r="B26" t="s">
        <v>359</v>
      </c>
      <c r="C26" t="s">
        <v>294</v>
      </c>
      <c r="D26" t="s">
        <v>228</v>
      </c>
      <c r="E26" t="s">
        <v>360</v>
      </c>
      <c r="F26" t="s">
        <v>292</v>
      </c>
      <c r="G26" s="16">
        <v>42735</v>
      </c>
      <c r="H26">
        <v>20170515</v>
      </c>
      <c r="I26">
        <v>0</v>
      </c>
      <c r="J26" t="s">
        <v>226</v>
      </c>
      <c r="K26" t="str">
        <f>IFERROR(VLOOKUP(J26,ORDEN_ESF!A:C,2,0),"")</f>
        <v>Efectivo y equivalentes al efectivo</v>
      </c>
      <c r="L26">
        <f>IFERROR(VLOOKUP(J26,ORDEN_ESF!A:C,3,0),0)</f>
        <v>0</v>
      </c>
      <c r="M26">
        <v>536700</v>
      </c>
    </row>
    <row r="27" spans="1:13" x14ac:dyDescent="0.25">
      <c r="A27">
        <v>860354402</v>
      </c>
      <c r="B27" t="s">
        <v>295</v>
      </c>
      <c r="C27" t="s">
        <v>291</v>
      </c>
      <c r="D27" t="s">
        <v>228</v>
      </c>
      <c r="E27" t="s">
        <v>224</v>
      </c>
      <c r="F27" t="s">
        <v>292</v>
      </c>
      <c r="G27" s="16">
        <v>42735</v>
      </c>
      <c r="H27">
        <v>20170417</v>
      </c>
      <c r="I27">
        <v>0</v>
      </c>
      <c r="J27" t="s">
        <v>226</v>
      </c>
      <c r="K27" t="str">
        <f>IFERROR(VLOOKUP(J27,ORDEN_ESF!A:C,2,0),"")</f>
        <v>Efectivo y equivalentes al efectivo</v>
      </c>
      <c r="L27">
        <f>IFERROR(VLOOKUP(J27,ORDEN_ESF!A:C,3,0),0)</f>
        <v>0</v>
      </c>
      <c r="M27">
        <v>207173</v>
      </c>
    </row>
    <row r="28" spans="1:13" x14ac:dyDescent="0.25">
      <c r="A28">
        <v>860505064</v>
      </c>
      <c r="B28" t="s">
        <v>361</v>
      </c>
      <c r="C28" t="s">
        <v>291</v>
      </c>
      <c r="D28" t="s">
        <v>228</v>
      </c>
      <c r="E28" t="s">
        <v>224</v>
      </c>
      <c r="F28" t="s">
        <v>292</v>
      </c>
      <c r="G28" s="16">
        <v>42735</v>
      </c>
      <c r="H28">
        <v>20170523</v>
      </c>
      <c r="I28">
        <v>0</v>
      </c>
      <c r="J28" t="s">
        <v>226</v>
      </c>
      <c r="K28" t="str">
        <f>IFERROR(VLOOKUP(J28,ORDEN_ESF!A:C,2,0),"")</f>
        <v>Efectivo y equivalentes al efectivo</v>
      </c>
      <c r="L28">
        <f>IFERROR(VLOOKUP(J28,ORDEN_ESF!A:C,3,0),0)</f>
        <v>0</v>
      </c>
      <c r="M28">
        <v>2247980</v>
      </c>
    </row>
    <row r="29" spans="1:13" x14ac:dyDescent="0.25">
      <c r="A29">
        <v>860527800</v>
      </c>
      <c r="B29" t="s">
        <v>296</v>
      </c>
      <c r="C29" t="s">
        <v>222</v>
      </c>
      <c r="D29" t="s">
        <v>228</v>
      </c>
      <c r="E29" t="s">
        <v>224</v>
      </c>
      <c r="F29" t="s">
        <v>292</v>
      </c>
      <c r="G29" s="16">
        <v>42735</v>
      </c>
      <c r="H29">
        <v>20170512</v>
      </c>
      <c r="I29">
        <v>0</v>
      </c>
      <c r="J29" t="s">
        <v>226</v>
      </c>
      <c r="K29" t="str">
        <f>IFERROR(VLOOKUP(J29,ORDEN_ESF!A:C,2,0),"")</f>
        <v>Efectivo y equivalentes al efectivo</v>
      </c>
      <c r="L29">
        <f>IFERROR(VLOOKUP(J29,ORDEN_ESF!A:C,3,0),0)</f>
        <v>0</v>
      </c>
      <c r="M29">
        <v>9008232</v>
      </c>
    </row>
    <row r="30" spans="1:13" x14ac:dyDescent="0.25">
      <c r="A30">
        <v>860009250</v>
      </c>
      <c r="B30" t="s">
        <v>362</v>
      </c>
      <c r="C30" t="s">
        <v>294</v>
      </c>
      <c r="D30" t="s">
        <v>228</v>
      </c>
      <c r="E30" t="s">
        <v>224</v>
      </c>
      <c r="F30" t="s">
        <v>292</v>
      </c>
      <c r="G30" s="16">
        <v>42735</v>
      </c>
      <c r="H30">
        <v>20170502</v>
      </c>
      <c r="I30">
        <v>0</v>
      </c>
      <c r="J30" t="s">
        <v>226</v>
      </c>
      <c r="K30" t="str">
        <f>IFERROR(VLOOKUP(J30,ORDEN_ESF!A:C,2,0),"")</f>
        <v>Efectivo y equivalentes al efectivo</v>
      </c>
      <c r="L30">
        <f>IFERROR(VLOOKUP(J30,ORDEN_ESF!A:C,3,0),0)</f>
        <v>0</v>
      </c>
      <c r="M30">
        <v>1486215</v>
      </c>
    </row>
    <row r="31" spans="1:13" x14ac:dyDescent="0.25">
      <c r="A31">
        <v>860031361</v>
      </c>
      <c r="B31" t="s">
        <v>297</v>
      </c>
      <c r="C31" t="s">
        <v>222</v>
      </c>
      <c r="D31" t="s">
        <v>228</v>
      </c>
      <c r="E31" t="s">
        <v>224</v>
      </c>
      <c r="F31" t="s">
        <v>292</v>
      </c>
      <c r="G31" s="16">
        <v>42735</v>
      </c>
      <c r="H31">
        <v>20170405</v>
      </c>
      <c r="I31">
        <v>0</v>
      </c>
      <c r="J31" t="s">
        <v>226</v>
      </c>
      <c r="K31" t="str">
        <f>IFERROR(VLOOKUP(J31,ORDEN_ESF!A:C,2,0),"")</f>
        <v>Efectivo y equivalentes al efectivo</v>
      </c>
      <c r="L31">
        <f>IFERROR(VLOOKUP(J31,ORDEN_ESF!A:C,3,0),0)</f>
        <v>0</v>
      </c>
      <c r="M31">
        <v>321772</v>
      </c>
    </row>
    <row r="32" spans="1:13" x14ac:dyDescent="0.25">
      <c r="A32">
        <v>860035996</v>
      </c>
      <c r="B32" t="s">
        <v>229</v>
      </c>
      <c r="C32" t="s">
        <v>222</v>
      </c>
      <c r="D32" t="s">
        <v>228</v>
      </c>
      <c r="E32" t="s">
        <v>224</v>
      </c>
      <c r="F32" t="s">
        <v>292</v>
      </c>
      <c r="G32" s="16">
        <v>42735</v>
      </c>
      <c r="H32">
        <v>20170407</v>
      </c>
      <c r="I32">
        <v>0</v>
      </c>
      <c r="J32" t="s">
        <v>226</v>
      </c>
      <c r="K32" t="str">
        <f>IFERROR(VLOOKUP(J32,ORDEN_ESF!A:C,2,0),"")</f>
        <v>Efectivo y equivalentes al efectivo</v>
      </c>
      <c r="L32">
        <f>IFERROR(VLOOKUP(J32,ORDEN_ESF!A:C,3,0),0)</f>
        <v>0</v>
      </c>
      <c r="M32">
        <v>6907253</v>
      </c>
    </row>
    <row r="33" spans="1:13" x14ac:dyDescent="0.25">
      <c r="A33">
        <v>890312765</v>
      </c>
      <c r="B33" t="s">
        <v>363</v>
      </c>
      <c r="C33" t="s">
        <v>222</v>
      </c>
      <c r="D33" t="s">
        <v>228</v>
      </c>
      <c r="E33" t="s">
        <v>339</v>
      </c>
      <c r="F33" t="s">
        <v>292</v>
      </c>
      <c r="G33" s="16">
        <v>42735</v>
      </c>
      <c r="H33">
        <v>20170405</v>
      </c>
      <c r="I33">
        <v>0</v>
      </c>
      <c r="J33" t="s">
        <v>226</v>
      </c>
      <c r="K33" t="str">
        <f>IFERROR(VLOOKUP(J33,ORDEN_ESF!A:C,2,0),"")</f>
        <v>Efectivo y equivalentes al efectivo</v>
      </c>
      <c r="L33">
        <f>IFERROR(VLOOKUP(J33,ORDEN_ESF!A:C,3,0),0)</f>
        <v>0</v>
      </c>
      <c r="M33">
        <v>3374762</v>
      </c>
    </row>
    <row r="34" spans="1:13" x14ac:dyDescent="0.25">
      <c r="A34">
        <v>860058070</v>
      </c>
      <c r="B34" t="s">
        <v>364</v>
      </c>
      <c r="C34" t="s">
        <v>222</v>
      </c>
      <c r="D34" t="s">
        <v>228</v>
      </c>
      <c r="E34" t="s">
        <v>335</v>
      </c>
      <c r="F34" t="s">
        <v>292</v>
      </c>
      <c r="G34" s="16">
        <v>42735</v>
      </c>
      <c r="H34">
        <v>20170404</v>
      </c>
      <c r="I34">
        <v>0</v>
      </c>
      <c r="J34" t="s">
        <v>226</v>
      </c>
      <c r="K34" t="str">
        <f>IFERROR(VLOOKUP(J34,ORDEN_ESF!A:C,2,0),"")</f>
        <v>Efectivo y equivalentes al efectivo</v>
      </c>
      <c r="L34">
        <f>IFERROR(VLOOKUP(J34,ORDEN_ESF!A:C,3,0),0)</f>
        <v>0</v>
      </c>
      <c r="M34">
        <v>58624747</v>
      </c>
    </row>
    <row r="35" spans="1:13" x14ac:dyDescent="0.25">
      <c r="A35">
        <v>860059851</v>
      </c>
      <c r="B35" t="s">
        <v>365</v>
      </c>
      <c r="C35" t="s">
        <v>222</v>
      </c>
      <c r="D35" t="s">
        <v>228</v>
      </c>
      <c r="E35" t="s">
        <v>224</v>
      </c>
      <c r="F35" t="s">
        <v>292</v>
      </c>
      <c r="G35" s="16">
        <v>42735</v>
      </c>
      <c r="H35">
        <v>20170403</v>
      </c>
      <c r="I35">
        <v>0</v>
      </c>
      <c r="J35" t="s">
        <v>226</v>
      </c>
      <c r="K35" t="str">
        <f>IFERROR(VLOOKUP(J35,ORDEN_ESF!A:C,2,0),"")</f>
        <v>Efectivo y equivalentes al efectivo</v>
      </c>
      <c r="L35">
        <f>IFERROR(VLOOKUP(J35,ORDEN_ESF!A:C,3,0),0)</f>
        <v>0</v>
      </c>
      <c r="M35">
        <v>7723470</v>
      </c>
    </row>
    <row r="36" spans="1:13" x14ac:dyDescent="0.25">
      <c r="A36">
        <v>890806999</v>
      </c>
      <c r="B36" t="s">
        <v>366</v>
      </c>
      <c r="C36" t="s">
        <v>230</v>
      </c>
      <c r="D36" t="s">
        <v>367</v>
      </c>
      <c r="E36" t="s">
        <v>368</v>
      </c>
      <c r="F36" t="s">
        <v>292</v>
      </c>
      <c r="G36" s="16">
        <v>42735</v>
      </c>
      <c r="H36">
        <v>20170406</v>
      </c>
      <c r="I36">
        <v>0</v>
      </c>
      <c r="J36" t="s">
        <v>226</v>
      </c>
      <c r="K36" t="str">
        <f>IFERROR(VLOOKUP(J36,ORDEN_ESF!A:C,2,0),"")</f>
        <v>Efectivo y equivalentes al efectivo</v>
      </c>
      <c r="L36">
        <f>IFERROR(VLOOKUP(J36,ORDEN_ESF!A:C,3,0),0)</f>
        <v>0</v>
      </c>
      <c r="M36">
        <v>1618174</v>
      </c>
    </row>
    <row r="37" spans="1:13" x14ac:dyDescent="0.25">
      <c r="A37">
        <v>890903035</v>
      </c>
      <c r="B37" t="s">
        <v>369</v>
      </c>
      <c r="C37" t="s">
        <v>222</v>
      </c>
      <c r="D37" t="s">
        <v>228</v>
      </c>
      <c r="E37" t="s">
        <v>339</v>
      </c>
      <c r="F37" t="s">
        <v>292</v>
      </c>
      <c r="G37" s="16">
        <v>42735</v>
      </c>
      <c r="H37">
        <v>20170330</v>
      </c>
      <c r="I37">
        <v>0</v>
      </c>
      <c r="J37" t="s">
        <v>226</v>
      </c>
      <c r="K37" t="str">
        <f>IFERROR(VLOOKUP(J37,ORDEN_ESF!A:C,2,0),"")</f>
        <v>Efectivo y equivalentes al efectivo</v>
      </c>
      <c r="L37">
        <f>IFERROR(VLOOKUP(J37,ORDEN_ESF!A:C,3,0),0)</f>
        <v>0</v>
      </c>
      <c r="M37">
        <v>22583226</v>
      </c>
    </row>
    <row r="38" spans="1:13" x14ac:dyDescent="0.25">
      <c r="A38">
        <v>890903055</v>
      </c>
      <c r="B38" t="s">
        <v>232</v>
      </c>
      <c r="C38" t="s">
        <v>222</v>
      </c>
      <c r="D38" t="s">
        <v>223</v>
      </c>
      <c r="E38" t="s">
        <v>224</v>
      </c>
      <c r="F38" t="s">
        <v>292</v>
      </c>
      <c r="G38" s="16">
        <v>42735</v>
      </c>
      <c r="H38">
        <v>20170331</v>
      </c>
      <c r="I38">
        <v>0</v>
      </c>
      <c r="J38" t="s">
        <v>226</v>
      </c>
      <c r="K38" t="str">
        <f>IFERROR(VLOOKUP(J38,ORDEN_ESF!A:C,2,0),"")</f>
        <v>Efectivo y equivalentes al efectivo</v>
      </c>
      <c r="L38">
        <f>IFERROR(VLOOKUP(J38,ORDEN_ESF!A:C,3,0),0)</f>
        <v>0</v>
      </c>
      <c r="M38">
        <v>13600387</v>
      </c>
    </row>
    <row r="39" spans="1:13" x14ac:dyDescent="0.25">
      <c r="A39">
        <v>890905022</v>
      </c>
      <c r="B39" t="s">
        <v>370</v>
      </c>
      <c r="C39" t="s">
        <v>230</v>
      </c>
      <c r="D39" t="s">
        <v>223</v>
      </c>
      <c r="E39" t="s">
        <v>360</v>
      </c>
      <c r="F39" t="s">
        <v>292</v>
      </c>
      <c r="G39" s="16">
        <v>42735</v>
      </c>
      <c r="H39">
        <v>20170503</v>
      </c>
      <c r="I39">
        <v>0</v>
      </c>
      <c r="J39" t="s">
        <v>226</v>
      </c>
      <c r="K39" t="str">
        <f>IFERROR(VLOOKUP(J39,ORDEN_ESF!A:C,2,0),"")</f>
        <v>Efectivo y equivalentes al efectivo</v>
      </c>
      <c r="L39">
        <f>IFERROR(VLOOKUP(J39,ORDEN_ESF!A:C,3,0),0)</f>
        <v>0</v>
      </c>
      <c r="M39">
        <v>2513667</v>
      </c>
    </row>
    <row r="40" spans="1:13" x14ac:dyDescent="0.25">
      <c r="A40">
        <v>860077099</v>
      </c>
      <c r="B40" t="s">
        <v>371</v>
      </c>
      <c r="C40" t="s">
        <v>291</v>
      </c>
      <c r="D40" t="s">
        <v>228</v>
      </c>
      <c r="E40" t="s">
        <v>224</v>
      </c>
      <c r="F40" t="s">
        <v>292</v>
      </c>
      <c r="G40" s="16">
        <v>42735</v>
      </c>
      <c r="H40">
        <v>20170515</v>
      </c>
      <c r="I40">
        <v>0</v>
      </c>
      <c r="J40" t="s">
        <v>226</v>
      </c>
      <c r="K40" t="str">
        <f>IFERROR(VLOOKUP(J40,ORDEN_ESF!A:C,2,0),"")</f>
        <v>Efectivo y equivalentes al efectivo</v>
      </c>
      <c r="L40">
        <f>IFERROR(VLOOKUP(J40,ORDEN_ESF!A:C,3,0),0)</f>
        <v>0</v>
      </c>
      <c r="M40">
        <v>3946257</v>
      </c>
    </row>
    <row r="41" spans="1:13" x14ac:dyDescent="0.25">
      <c r="A41">
        <v>860078977</v>
      </c>
      <c r="B41" t="s">
        <v>144</v>
      </c>
      <c r="C41" t="s">
        <v>291</v>
      </c>
      <c r="D41" t="s">
        <v>228</v>
      </c>
      <c r="E41" t="s">
        <v>339</v>
      </c>
      <c r="F41" t="s">
        <v>292</v>
      </c>
      <c r="G41" s="16">
        <v>42735</v>
      </c>
      <c r="H41">
        <v>20170512</v>
      </c>
      <c r="I41">
        <v>0</v>
      </c>
      <c r="J41" t="s">
        <v>226</v>
      </c>
      <c r="K41" t="str">
        <f>IFERROR(VLOOKUP(J41,ORDEN_ESF!A:C,2,0),"")</f>
        <v>Efectivo y equivalentes al efectivo</v>
      </c>
      <c r="L41">
        <f>IFERROR(VLOOKUP(J41,ORDEN_ESF!A:C,3,0),0)</f>
        <v>0</v>
      </c>
      <c r="M41">
        <v>124943</v>
      </c>
    </row>
    <row r="42" spans="1:13" x14ac:dyDescent="0.25">
      <c r="A42">
        <v>890908901</v>
      </c>
      <c r="B42" t="s">
        <v>372</v>
      </c>
      <c r="C42" t="s">
        <v>222</v>
      </c>
      <c r="D42" t="s">
        <v>223</v>
      </c>
      <c r="E42" t="s">
        <v>339</v>
      </c>
      <c r="F42" t="s">
        <v>292</v>
      </c>
      <c r="G42" s="16">
        <v>42735</v>
      </c>
      <c r="H42">
        <v>20170329</v>
      </c>
      <c r="I42">
        <v>0</v>
      </c>
      <c r="J42" t="s">
        <v>226</v>
      </c>
      <c r="K42" t="str">
        <f>IFERROR(VLOOKUP(J42,ORDEN_ESF!A:C,2,0),"")</f>
        <v>Efectivo y equivalentes al efectivo</v>
      </c>
      <c r="L42">
        <f>IFERROR(VLOOKUP(J42,ORDEN_ESF!A:C,3,0),0)</f>
        <v>0</v>
      </c>
      <c r="M42">
        <v>5373816</v>
      </c>
    </row>
    <row r="43" spans="1:13" x14ac:dyDescent="0.25">
      <c r="A43">
        <v>860510628</v>
      </c>
      <c r="B43" t="s">
        <v>373</v>
      </c>
      <c r="C43" t="s">
        <v>222</v>
      </c>
      <c r="D43" t="s">
        <v>228</v>
      </c>
      <c r="E43" t="s">
        <v>353</v>
      </c>
      <c r="F43" t="s">
        <v>292</v>
      </c>
      <c r="G43" s="16">
        <v>42735</v>
      </c>
      <c r="H43">
        <v>20170330</v>
      </c>
      <c r="I43">
        <v>0</v>
      </c>
      <c r="J43" t="s">
        <v>226</v>
      </c>
      <c r="K43" t="str">
        <f>IFERROR(VLOOKUP(J43,ORDEN_ESF!A:C,2,0),"")</f>
        <v>Efectivo y equivalentes al efectivo</v>
      </c>
      <c r="L43">
        <f>IFERROR(VLOOKUP(J43,ORDEN_ESF!A:C,3,0),0)</f>
        <v>0</v>
      </c>
      <c r="M43">
        <v>8874256</v>
      </c>
    </row>
    <row r="44" spans="1:13" x14ac:dyDescent="0.25">
      <c r="A44">
        <v>860515523</v>
      </c>
      <c r="B44" t="s">
        <v>231</v>
      </c>
      <c r="C44" t="s">
        <v>222</v>
      </c>
      <c r="D44" t="s">
        <v>228</v>
      </c>
      <c r="E44" t="s">
        <v>224</v>
      </c>
      <c r="F44" t="s">
        <v>292</v>
      </c>
      <c r="G44" s="16">
        <v>42735</v>
      </c>
      <c r="H44">
        <v>20170329</v>
      </c>
      <c r="I44">
        <v>0</v>
      </c>
      <c r="J44" t="s">
        <v>226</v>
      </c>
      <c r="K44" t="str">
        <f>IFERROR(VLOOKUP(J44,ORDEN_ESF!A:C,2,0),"")</f>
        <v>Efectivo y equivalentes al efectivo</v>
      </c>
      <c r="L44">
        <f>IFERROR(VLOOKUP(J44,ORDEN_ESF!A:C,3,0),0)</f>
        <v>0</v>
      </c>
      <c r="M44">
        <v>481123</v>
      </c>
    </row>
    <row r="45" spans="1:13" x14ac:dyDescent="0.25">
      <c r="A45">
        <v>860532790</v>
      </c>
      <c r="B45" t="s">
        <v>374</v>
      </c>
      <c r="C45" t="s">
        <v>291</v>
      </c>
      <c r="D45" t="s">
        <v>228</v>
      </c>
      <c r="E45" t="s">
        <v>224</v>
      </c>
      <c r="F45" t="s">
        <v>292</v>
      </c>
      <c r="G45" s="16">
        <v>42735</v>
      </c>
      <c r="H45">
        <v>20170504</v>
      </c>
      <c r="I45">
        <v>0</v>
      </c>
      <c r="J45" t="s">
        <v>226</v>
      </c>
      <c r="K45" t="str">
        <f>IFERROR(VLOOKUP(J45,ORDEN_ESF!A:C,2,0),"")</f>
        <v>Efectivo y equivalentes al efectivo</v>
      </c>
      <c r="L45">
        <f>IFERROR(VLOOKUP(J45,ORDEN_ESF!A:C,3,0),0)</f>
        <v>0</v>
      </c>
      <c r="M45">
        <v>542214</v>
      </c>
    </row>
    <row r="46" spans="1:13" x14ac:dyDescent="0.25">
      <c r="A46">
        <v>890205645</v>
      </c>
      <c r="B46" t="s">
        <v>166</v>
      </c>
      <c r="C46" t="s">
        <v>222</v>
      </c>
      <c r="D46" t="s">
        <v>375</v>
      </c>
      <c r="E46" t="s">
        <v>335</v>
      </c>
      <c r="F46" t="s">
        <v>292</v>
      </c>
      <c r="G46" s="16">
        <v>42735</v>
      </c>
      <c r="H46">
        <v>20170331</v>
      </c>
      <c r="I46">
        <v>0</v>
      </c>
      <c r="J46" t="s">
        <v>226</v>
      </c>
      <c r="K46" t="str">
        <f>IFERROR(VLOOKUP(J46,ORDEN_ESF!A:C,2,0),"")</f>
        <v>Efectivo y equivalentes al efectivo</v>
      </c>
      <c r="L46">
        <f>IFERROR(VLOOKUP(J46,ORDEN_ESF!A:C,3,0),0)</f>
        <v>0</v>
      </c>
      <c r="M46">
        <v>90563905</v>
      </c>
    </row>
    <row r="47" spans="1:13" x14ac:dyDescent="0.25">
      <c r="A47">
        <v>900018975</v>
      </c>
      <c r="B47" t="s">
        <v>376</v>
      </c>
      <c r="C47" t="s">
        <v>230</v>
      </c>
      <c r="D47" t="s">
        <v>299</v>
      </c>
      <c r="E47" t="s">
        <v>333</v>
      </c>
      <c r="F47" t="s">
        <v>292</v>
      </c>
      <c r="G47" s="16">
        <v>42735</v>
      </c>
      <c r="H47">
        <v>20170405</v>
      </c>
      <c r="I47">
        <v>0</v>
      </c>
      <c r="J47" t="s">
        <v>226</v>
      </c>
      <c r="K47" t="str">
        <f>IFERROR(VLOOKUP(J47,ORDEN_ESF!A:C,2,0),"")</f>
        <v>Efectivo y equivalentes al efectivo</v>
      </c>
      <c r="L47">
        <f>IFERROR(VLOOKUP(J47,ORDEN_ESF!A:C,3,0),0)</f>
        <v>0</v>
      </c>
      <c r="M47">
        <v>151180491</v>
      </c>
    </row>
    <row r="48" spans="1:13" x14ac:dyDescent="0.25">
      <c r="A48">
        <v>900035722</v>
      </c>
      <c r="B48" t="s">
        <v>298</v>
      </c>
      <c r="C48" t="s">
        <v>294</v>
      </c>
      <c r="D48" t="s">
        <v>299</v>
      </c>
      <c r="E48" t="s">
        <v>224</v>
      </c>
      <c r="F48" t="s">
        <v>292</v>
      </c>
      <c r="G48" s="16">
        <v>42735</v>
      </c>
      <c r="H48">
        <v>20170421</v>
      </c>
      <c r="I48">
        <v>0</v>
      </c>
      <c r="J48" t="s">
        <v>226</v>
      </c>
      <c r="K48" t="str">
        <f>IFERROR(VLOOKUP(J48,ORDEN_ESF!A:C,2,0),"")</f>
        <v>Efectivo y equivalentes al efectivo</v>
      </c>
      <c r="L48">
        <f>IFERROR(VLOOKUP(J48,ORDEN_ESF!A:C,3,0),0)</f>
        <v>0</v>
      </c>
      <c r="M48">
        <v>3040986</v>
      </c>
    </row>
    <row r="49" spans="1:13" x14ac:dyDescent="0.25">
      <c r="A49">
        <v>890908097</v>
      </c>
      <c r="B49" t="s">
        <v>377</v>
      </c>
      <c r="C49" t="s">
        <v>291</v>
      </c>
      <c r="D49" t="s">
        <v>223</v>
      </c>
      <c r="E49" t="s">
        <v>224</v>
      </c>
      <c r="F49" t="s">
        <v>292</v>
      </c>
      <c r="G49" s="16">
        <v>42735</v>
      </c>
      <c r="H49">
        <v>20170511</v>
      </c>
      <c r="I49">
        <v>0</v>
      </c>
      <c r="J49" t="s">
        <v>226</v>
      </c>
      <c r="K49" t="str">
        <f>IFERROR(VLOOKUP(J49,ORDEN_ESF!A:C,2,0),"")</f>
        <v>Efectivo y equivalentes al efectivo</v>
      </c>
      <c r="L49">
        <f>IFERROR(VLOOKUP(J49,ORDEN_ESF!A:C,3,0),0)</f>
        <v>0</v>
      </c>
      <c r="M49">
        <v>3696352</v>
      </c>
    </row>
    <row r="50" spans="1:13" x14ac:dyDescent="0.25">
      <c r="A50">
        <v>890910447</v>
      </c>
      <c r="B50" t="s">
        <v>300</v>
      </c>
      <c r="C50" t="s">
        <v>222</v>
      </c>
      <c r="D50" t="s">
        <v>223</v>
      </c>
      <c r="E50" t="s">
        <v>224</v>
      </c>
      <c r="F50" t="s">
        <v>292</v>
      </c>
      <c r="G50" s="16">
        <v>42735</v>
      </c>
      <c r="H50">
        <v>20170928</v>
      </c>
      <c r="I50">
        <v>0</v>
      </c>
      <c r="J50" t="s">
        <v>226</v>
      </c>
      <c r="K50" t="str">
        <f>IFERROR(VLOOKUP(J50,ORDEN_ESF!A:C,2,0),"")</f>
        <v>Efectivo y equivalentes al efectivo</v>
      </c>
      <c r="L50">
        <f>IFERROR(VLOOKUP(J50,ORDEN_ESF!A:C,3,0),0)</f>
        <v>0</v>
      </c>
      <c r="M50">
        <v>491282</v>
      </c>
    </row>
    <row r="51" spans="1:13" x14ac:dyDescent="0.25">
      <c r="A51">
        <v>890911431</v>
      </c>
      <c r="B51" t="s">
        <v>378</v>
      </c>
      <c r="C51" t="s">
        <v>222</v>
      </c>
      <c r="D51" t="s">
        <v>223</v>
      </c>
      <c r="E51" t="s">
        <v>339</v>
      </c>
      <c r="F51" t="s">
        <v>292</v>
      </c>
      <c r="G51" s="16">
        <v>42735</v>
      </c>
      <c r="H51">
        <v>20170329</v>
      </c>
      <c r="I51">
        <v>0</v>
      </c>
      <c r="J51" t="s">
        <v>226</v>
      </c>
      <c r="K51" t="str">
        <f>IFERROR(VLOOKUP(J51,ORDEN_ESF!A:C,2,0),"")</f>
        <v>Efectivo y equivalentes al efectivo</v>
      </c>
      <c r="L51">
        <f>IFERROR(VLOOKUP(J51,ORDEN_ESF!A:C,3,0),0)</f>
        <v>0</v>
      </c>
      <c r="M51">
        <v>18480399</v>
      </c>
    </row>
    <row r="52" spans="1:13" x14ac:dyDescent="0.25">
      <c r="A52">
        <v>900139110</v>
      </c>
      <c r="B52" t="s">
        <v>301</v>
      </c>
      <c r="C52" t="s">
        <v>294</v>
      </c>
      <c r="D52" t="s">
        <v>228</v>
      </c>
      <c r="E52" t="s">
        <v>224</v>
      </c>
      <c r="F52" t="s">
        <v>292</v>
      </c>
      <c r="G52" s="16">
        <v>42735</v>
      </c>
      <c r="H52">
        <v>20170419</v>
      </c>
      <c r="I52">
        <v>0</v>
      </c>
      <c r="J52" t="s">
        <v>226</v>
      </c>
      <c r="K52" t="str">
        <f>IFERROR(VLOOKUP(J52,ORDEN_ESF!A:C,2,0),"")</f>
        <v>Efectivo y equivalentes al efectivo</v>
      </c>
      <c r="L52">
        <f>IFERROR(VLOOKUP(J52,ORDEN_ESF!A:C,3,0),0)</f>
        <v>0</v>
      </c>
      <c r="M52">
        <v>10017484</v>
      </c>
    </row>
    <row r="53" spans="1:13" x14ac:dyDescent="0.25">
      <c r="A53">
        <v>890920656</v>
      </c>
      <c r="B53" t="s">
        <v>302</v>
      </c>
      <c r="C53" t="s">
        <v>291</v>
      </c>
      <c r="D53" t="s">
        <v>223</v>
      </c>
      <c r="E53" t="s">
        <v>224</v>
      </c>
      <c r="F53" t="s">
        <v>292</v>
      </c>
      <c r="G53" s="16">
        <v>42735</v>
      </c>
      <c r="H53">
        <v>20170503</v>
      </c>
      <c r="I53">
        <v>0</v>
      </c>
      <c r="J53" t="s">
        <v>226</v>
      </c>
      <c r="K53" t="str">
        <f>IFERROR(VLOOKUP(J53,ORDEN_ESF!A:C,2,0),"")</f>
        <v>Efectivo y equivalentes al efectivo</v>
      </c>
      <c r="L53">
        <f>IFERROR(VLOOKUP(J53,ORDEN_ESF!A:C,3,0),0)</f>
        <v>0</v>
      </c>
      <c r="M53">
        <v>1501027</v>
      </c>
    </row>
    <row r="54" spans="1:13" x14ac:dyDescent="0.25">
      <c r="A54">
        <v>890928186</v>
      </c>
      <c r="B54" t="s">
        <v>303</v>
      </c>
      <c r="C54" t="s">
        <v>291</v>
      </c>
      <c r="D54" t="s">
        <v>223</v>
      </c>
      <c r="E54" t="s">
        <v>224</v>
      </c>
      <c r="F54" t="s">
        <v>292</v>
      </c>
      <c r="G54" s="16">
        <v>42735</v>
      </c>
      <c r="H54">
        <v>20170510</v>
      </c>
      <c r="I54">
        <v>0</v>
      </c>
      <c r="J54" t="s">
        <v>226</v>
      </c>
      <c r="K54" t="str">
        <f>IFERROR(VLOOKUP(J54,ORDEN_ESF!A:C,2,0),"")</f>
        <v>Efectivo y equivalentes al efectivo</v>
      </c>
      <c r="L54">
        <f>IFERROR(VLOOKUP(J54,ORDEN_ESF!A:C,3,0),0)</f>
        <v>0</v>
      </c>
      <c r="M54">
        <v>3566603</v>
      </c>
    </row>
    <row r="55" spans="1:13" x14ac:dyDescent="0.25">
      <c r="A55">
        <v>890932424</v>
      </c>
      <c r="B55" t="s">
        <v>379</v>
      </c>
      <c r="C55" t="s">
        <v>222</v>
      </c>
      <c r="D55" t="s">
        <v>223</v>
      </c>
      <c r="E55" t="s">
        <v>333</v>
      </c>
      <c r="F55" t="s">
        <v>292</v>
      </c>
      <c r="G55" s="16">
        <v>42735</v>
      </c>
      <c r="H55">
        <v>20170328</v>
      </c>
      <c r="I55">
        <v>0</v>
      </c>
      <c r="J55" t="s">
        <v>226</v>
      </c>
      <c r="K55" t="str">
        <f>IFERROR(VLOOKUP(J55,ORDEN_ESF!A:C,2,0),"")</f>
        <v>Efectivo y equivalentes al efectivo</v>
      </c>
      <c r="L55">
        <f>IFERROR(VLOOKUP(J55,ORDEN_ESF!A:C,3,0),0)</f>
        <v>0</v>
      </c>
      <c r="M55">
        <v>22247597</v>
      </c>
    </row>
    <row r="56" spans="1:13" x14ac:dyDescent="0.25">
      <c r="A56">
        <v>890939355</v>
      </c>
      <c r="B56" t="s">
        <v>35</v>
      </c>
      <c r="C56" t="s">
        <v>222</v>
      </c>
      <c r="D56" t="s">
        <v>223</v>
      </c>
      <c r="E56" t="s">
        <v>335</v>
      </c>
      <c r="F56" t="s">
        <v>292</v>
      </c>
      <c r="G56" s="16">
        <v>42735</v>
      </c>
      <c r="H56">
        <v>20170403</v>
      </c>
      <c r="I56">
        <v>0</v>
      </c>
      <c r="J56" t="s">
        <v>226</v>
      </c>
      <c r="K56" t="str">
        <f>IFERROR(VLOOKUP(J56,ORDEN_ESF!A:C,2,0),"")</f>
        <v>Efectivo y equivalentes al efectivo</v>
      </c>
      <c r="L56">
        <f>IFERROR(VLOOKUP(J56,ORDEN_ESF!A:C,3,0),0)</f>
        <v>0</v>
      </c>
      <c r="M56">
        <v>1797027</v>
      </c>
    </row>
    <row r="57" spans="1:13" x14ac:dyDescent="0.25">
      <c r="A57">
        <v>890940026</v>
      </c>
      <c r="B57" t="s">
        <v>304</v>
      </c>
      <c r="C57" t="s">
        <v>291</v>
      </c>
      <c r="D57" t="s">
        <v>223</v>
      </c>
      <c r="E57" t="s">
        <v>224</v>
      </c>
      <c r="F57" t="s">
        <v>292</v>
      </c>
      <c r="G57" s="16">
        <v>42735</v>
      </c>
      <c r="H57">
        <v>20170424</v>
      </c>
      <c r="I57">
        <v>0</v>
      </c>
      <c r="J57" t="s">
        <v>226</v>
      </c>
      <c r="K57" t="str">
        <f>IFERROR(VLOOKUP(J57,ORDEN_ESF!A:C,2,0),"")</f>
        <v>Efectivo y equivalentes al efectivo</v>
      </c>
      <c r="L57">
        <f>IFERROR(VLOOKUP(J57,ORDEN_ESF!A:C,3,0),0)</f>
        <v>0</v>
      </c>
      <c r="M57">
        <v>2186</v>
      </c>
    </row>
    <row r="58" spans="1:13" x14ac:dyDescent="0.25">
      <c r="A58">
        <v>900190385</v>
      </c>
      <c r="B58" t="s">
        <v>380</v>
      </c>
      <c r="C58" t="s">
        <v>230</v>
      </c>
      <c r="D58" t="s">
        <v>351</v>
      </c>
      <c r="E58" t="s">
        <v>339</v>
      </c>
      <c r="F58" t="s">
        <v>292</v>
      </c>
      <c r="G58" s="16">
        <v>42735</v>
      </c>
      <c r="H58">
        <v>20170407</v>
      </c>
      <c r="I58">
        <v>0</v>
      </c>
      <c r="J58" t="s">
        <v>226</v>
      </c>
      <c r="K58" t="str">
        <f>IFERROR(VLOOKUP(J58,ORDEN_ESF!A:C,2,0),"")</f>
        <v>Efectivo y equivalentes al efectivo</v>
      </c>
      <c r="L58">
        <f>IFERROR(VLOOKUP(J58,ORDEN_ESF!A:C,3,0),0)</f>
        <v>0</v>
      </c>
      <c r="M58">
        <v>1975504</v>
      </c>
    </row>
    <row r="59" spans="1:13" x14ac:dyDescent="0.25">
      <c r="A59">
        <v>900192242</v>
      </c>
      <c r="B59" t="s">
        <v>381</v>
      </c>
      <c r="C59" t="s">
        <v>222</v>
      </c>
      <c r="D59" t="s">
        <v>228</v>
      </c>
      <c r="E59" t="s">
        <v>333</v>
      </c>
      <c r="F59" t="s">
        <v>292</v>
      </c>
      <c r="G59" s="16">
        <v>42735</v>
      </c>
      <c r="H59">
        <v>20170331</v>
      </c>
      <c r="I59">
        <v>0</v>
      </c>
      <c r="J59" t="s">
        <v>226</v>
      </c>
      <c r="K59" t="str">
        <f>IFERROR(VLOOKUP(J59,ORDEN_ESF!A:C,2,0),"")</f>
        <v>Efectivo y equivalentes al efectivo</v>
      </c>
      <c r="L59">
        <f>IFERROR(VLOOKUP(J59,ORDEN_ESF!A:C,3,0),0)</f>
        <v>0</v>
      </c>
      <c r="M59">
        <v>211920735</v>
      </c>
    </row>
    <row r="60" spans="1:13" x14ac:dyDescent="0.25">
      <c r="A60">
        <v>900192726</v>
      </c>
      <c r="B60" t="s">
        <v>382</v>
      </c>
      <c r="C60" t="s">
        <v>294</v>
      </c>
      <c r="D60" t="s">
        <v>299</v>
      </c>
      <c r="E60" t="s">
        <v>333</v>
      </c>
      <c r="F60" t="s">
        <v>292</v>
      </c>
      <c r="G60" s="16">
        <v>42735</v>
      </c>
      <c r="H60">
        <v>20170425</v>
      </c>
      <c r="I60">
        <v>0</v>
      </c>
      <c r="J60" t="s">
        <v>226</v>
      </c>
      <c r="K60" t="str">
        <f>IFERROR(VLOOKUP(J60,ORDEN_ESF!A:C,2,0),"")</f>
        <v>Efectivo y equivalentes al efectivo</v>
      </c>
      <c r="L60">
        <f>IFERROR(VLOOKUP(J60,ORDEN_ESF!A:C,3,0),0)</f>
        <v>0</v>
      </c>
      <c r="M60">
        <v>1640902</v>
      </c>
    </row>
    <row r="61" spans="1:13" x14ac:dyDescent="0.25">
      <c r="A61">
        <v>900193192</v>
      </c>
      <c r="B61" t="s">
        <v>305</v>
      </c>
      <c r="C61" t="s">
        <v>294</v>
      </c>
      <c r="D61" t="s">
        <v>228</v>
      </c>
      <c r="E61" t="s">
        <v>224</v>
      </c>
      <c r="F61" t="s">
        <v>292</v>
      </c>
      <c r="G61" s="16">
        <v>42735</v>
      </c>
      <c r="H61">
        <v>20170517</v>
      </c>
      <c r="I61">
        <v>0</v>
      </c>
      <c r="J61" t="s">
        <v>226</v>
      </c>
      <c r="K61" t="str">
        <f>IFERROR(VLOOKUP(J61,ORDEN_ESF!A:C,2,0),"")</f>
        <v>Efectivo y equivalentes al efectivo</v>
      </c>
      <c r="L61">
        <f>IFERROR(VLOOKUP(J61,ORDEN_ESF!A:C,3,0),0)</f>
        <v>0</v>
      </c>
      <c r="M61">
        <v>177222</v>
      </c>
    </row>
    <row r="62" spans="1:13" x14ac:dyDescent="0.25">
      <c r="A62">
        <v>900206480</v>
      </c>
      <c r="B62" t="s">
        <v>306</v>
      </c>
      <c r="C62" t="s">
        <v>291</v>
      </c>
      <c r="D62" t="s">
        <v>228</v>
      </c>
      <c r="E62" t="s">
        <v>224</v>
      </c>
      <c r="F62" t="s">
        <v>292</v>
      </c>
      <c r="G62" s="16">
        <v>42735</v>
      </c>
      <c r="H62">
        <v>20170509</v>
      </c>
      <c r="I62">
        <v>0</v>
      </c>
      <c r="J62" t="s">
        <v>226</v>
      </c>
      <c r="K62" t="str">
        <f>IFERROR(VLOOKUP(J62,ORDEN_ESF!A:C,2,0),"")</f>
        <v>Efectivo y equivalentes al efectivo</v>
      </c>
      <c r="L62">
        <f>IFERROR(VLOOKUP(J62,ORDEN_ESF!A:C,3,0),0)</f>
        <v>0</v>
      </c>
      <c r="M62">
        <v>804445</v>
      </c>
    </row>
    <row r="63" spans="1:13" x14ac:dyDescent="0.25">
      <c r="A63">
        <v>900206483</v>
      </c>
      <c r="B63" t="s">
        <v>307</v>
      </c>
      <c r="C63" t="s">
        <v>291</v>
      </c>
      <c r="D63" t="s">
        <v>228</v>
      </c>
      <c r="E63" t="s">
        <v>224</v>
      </c>
      <c r="F63" t="s">
        <v>292</v>
      </c>
      <c r="G63" s="16">
        <v>42735</v>
      </c>
      <c r="H63">
        <v>20170510</v>
      </c>
      <c r="I63">
        <v>0</v>
      </c>
      <c r="J63" t="s">
        <v>226</v>
      </c>
      <c r="K63" t="str">
        <f>IFERROR(VLOOKUP(J63,ORDEN_ESF!A:C,2,0),"")</f>
        <v>Efectivo y equivalentes al efectivo</v>
      </c>
      <c r="L63">
        <f>IFERROR(VLOOKUP(J63,ORDEN_ESF!A:C,3,0),0)</f>
        <v>0</v>
      </c>
      <c r="M63">
        <v>90663</v>
      </c>
    </row>
    <row r="64" spans="1:13" x14ac:dyDescent="0.25">
      <c r="A64">
        <v>900087151</v>
      </c>
      <c r="B64" t="s">
        <v>383</v>
      </c>
      <c r="C64" t="s">
        <v>222</v>
      </c>
      <c r="D64" t="s">
        <v>351</v>
      </c>
      <c r="E64" t="s">
        <v>384</v>
      </c>
      <c r="F64" t="s">
        <v>292</v>
      </c>
      <c r="G64" s="16">
        <v>42735</v>
      </c>
      <c r="H64">
        <v>20170509</v>
      </c>
      <c r="I64">
        <v>0</v>
      </c>
      <c r="J64" t="s">
        <v>226</v>
      </c>
      <c r="K64" t="str">
        <f>IFERROR(VLOOKUP(J64,ORDEN_ESF!A:C,2,0),"")</f>
        <v>Efectivo y equivalentes al efectivo</v>
      </c>
      <c r="L64">
        <f>IFERROR(VLOOKUP(J64,ORDEN_ESF!A:C,3,0),0)</f>
        <v>0</v>
      </c>
      <c r="M64">
        <v>969715</v>
      </c>
    </row>
    <row r="65" spans="1:13" x14ac:dyDescent="0.25">
      <c r="A65">
        <v>900315057</v>
      </c>
      <c r="B65" t="s">
        <v>385</v>
      </c>
      <c r="C65" t="s">
        <v>294</v>
      </c>
      <c r="D65" t="s">
        <v>223</v>
      </c>
      <c r="E65" t="s">
        <v>358</v>
      </c>
      <c r="F65" t="s">
        <v>292</v>
      </c>
      <c r="G65" s="16">
        <v>42735</v>
      </c>
      <c r="H65">
        <v>20170504</v>
      </c>
      <c r="I65">
        <v>0</v>
      </c>
      <c r="J65" t="s">
        <v>226</v>
      </c>
      <c r="K65" t="str">
        <f>IFERROR(VLOOKUP(J65,ORDEN_ESF!A:C,2,0),"")</f>
        <v>Efectivo y equivalentes al efectivo</v>
      </c>
      <c r="L65">
        <f>IFERROR(VLOOKUP(J65,ORDEN_ESF!A:C,3,0),0)</f>
        <v>0</v>
      </c>
      <c r="M65">
        <v>79181</v>
      </c>
    </row>
    <row r="66" spans="1:13" x14ac:dyDescent="0.25">
      <c r="A66">
        <v>900205547</v>
      </c>
      <c r="B66" t="s">
        <v>233</v>
      </c>
      <c r="C66" t="s">
        <v>230</v>
      </c>
      <c r="D66" t="s">
        <v>228</v>
      </c>
      <c r="E66" t="s">
        <v>224</v>
      </c>
      <c r="F66" t="s">
        <v>292</v>
      </c>
      <c r="G66" s="16">
        <v>42735</v>
      </c>
      <c r="H66">
        <v>20170330</v>
      </c>
      <c r="I66">
        <v>0</v>
      </c>
      <c r="J66" t="s">
        <v>226</v>
      </c>
      <c r="K66" t="str">
        <f>IFERROR(VLOOKUP(J66,ORDEN_ESF!A:C,2,0),"")</f>
        <v>Efectivo y equivalentes al efectivo</v>
      </c>
      <c r="L66">
        <f>IFERROR(VLOOKUP(J66,ORDEN_ESF!A:C,3,0),0)</f>
        <v>0</v>
      </c>
      <c r="M66">
        <v>376808</v>
      </c>
    </row>
    <row r="67" spans="1:13" x14ac:dyDescent="0.25">
      <c r="A67">
        <v>900378893</v>
      </c>
      <c r="B67" t="s">
        <v>386</v>
      </c>
      <c r="C67" t="s">
        <v>230</v>
      </c>
      <c r="D67" t="s">
        <v>228</v>
      </c>
      <c r="E67" t="s">
        <v>335</v>
      </c>
      <c r="F67" t="s">
        <v>292</v>
      </c>
      <c r="G67" s="16">
        <v>42735</v>
      </c>
      <c r="H67">
        <v>20170327</v>
      </c>
      <c r="I67">
        <v>0</v>
      </c>
      <c r="J67" t="s">
        <v>226</v>
      </c>
      <c r="K67" t="str">
        <f>IFERROR(VLOOKUP(J67,ORDEN_ESF!A:C,2,0),"")</f>
        <v>Efectivo y equivalentes al efectivo</v>
      </c>
      <c r="L67">
        <f>IFERROR(VLOOKUP(J67,ORDEN_ESF!A:C,3,0),0)</f>
        <v>0</v>
      </c>
      <c r="M67">
        <v>39816516</v>
      </c>
    </row>
    <row r="68" spans="1:13" x14ac:dyDescent="0.25">
      <c r="A68">
        <v>900390238</v>
      </c>
      <c r="B68" t="s">
        <v>177</v>
      </c>
      <c r="C68" t="s">
        <v>230</v>
      </c>
      <c r="D68" t="s">
        <v>228</v>
      </c>
      <c r="E68" t="s">
        <v>333</v>
      </c>
      <c r="F68" t="s">
        <v>292</v>
      </c>
      <c r="G68" s="16">
        <v>42735</v>
      </c>
      <c r="H68">
        <v>20170330</v>
      </c>
      <c r="I68">
        <v>0</v>
      </c>
      <c r="J68" t="s">
        <v>226</v>
      </c>
      <c r="K68" t="str">
        <f>IFERROR(VLOOKUP(J68,ORDEN_ESF!A:C,2,0),"")</f>
        <v>Efectivo y equivalentes al efectivo</v>
      </c>
      <c r="L68">
        <f>IFERROR(VLOOKUP(J68,ORDEN_ESF!A:C,3,0),0)</f>
        <v>0</v>
      </c>
      <c r="M68">
        <v>165362</v>
      </c>
    </row>
    <row r="69" spans="1:13" x14ac:dyDescent="0.25">
      <c r="A69">
        <v>900413588</v>
      </c>
      <c r="B69" t="s">
        <v>37</v>
      </c>
      <c r="C69" t="s">
        <v>294</v>
      </c>
      <c r="D69" t="s">
        <v>343</v>
      </c>
      <c r="E69" t="s">
        <v>224</v>
      </c>
      <c r="F69" t="s">
        <v>292</v>
      </c>
      <c r="G69" s="16">
        <v>42735</v>
      </c>
      <c r="H69">
        <v>20170511</v>
      </c>
      <c r="I69">
        <v>0</v>
      </c>
      <c r="J69" t="s">
        <v>226</v>
      </c>
      <c r="K69" t="str">
        <f>IFERROR(VLOOKUP(J69,ORDEN_ESF!A:C,2,0),"")</f>
        <v>Efectivo y equivalentes al efectivo</v>
      </c>
      <c r="L69">
        <f>IFERROR(VLOOKUP(J69,ORDEN_ESF!A:C,3,0),0)</f>
        <v>0</v>
      </c>
      <c r="M69">
        <v>1188211</v>
      </c>
    </row>
    <row r="70" spans="1:13" x14ac:dyDescent="0.25">
      <c r="A70">
        <v>900668954</v>
      </c>
      <c r="B70" t="s">
        <v>387</v>
      </c>
      <c r="C70" t="s">
        <v>294</v>
      </c>
      <c r="D70" t="s">
        <v>228</v>
      </c>
      <c r="E70" t="s">
        <v>224</v>
      </c>
      <c r="F70" t="s">
        <v>292</v>
      </c>
      <c r="G70" s="16">
        <v>42735</v>
      </c>
      <c r="H70">
        <v>20170428</v>
      </c>
      <c r="I70">
        <v>0</v>
      </c>
      <c r="J70" t="s">
        <v>226</v>
      </c>
      <c r="K70" t="str">
        <f>IFERROR(VLOOKUP(J70,ORDEN_ESF!A:C,2,0),"")</f>
        <v>Efectivo y equivalentes al efectivo</v>
      </c>
      <c r="L70">
        <f>IFERROR(VLOOKUP(J70,ORDEN_ESF!A:C,3,0),0)</f>
        <v>0</v>
      </c>
      <c r="M70">
        <v>10073</v>
      </c>
    </row>
    <row r="71" spans="1:13" x14ac:dyDescent="0.25">
      <c r="A71">
        <v>900521357</v>
      </c>
      <c r="B71" t="s">
        <v>175</v>
      </c>
      <c r="C71" t="s">
        <v>291</v>
      </c>
      <c r="D71" t="s">
        <v>388</v>
      </c>
      <c r="E71" t="s">
        <v>339</v>
      </c>
      <c r="F71" t="s">
        <v>292</v>
      </c>
      <c r="G71" s="16">
        <v>42735</v>
      </c>
      <c r="H71">
        <v>20170503</v>
      </c>
      <c r="I71">
        <v>0</v>
      </c>
      <c r="J71" t="s">
        <v>226</v>
      </c>
      <c r="K71" t="str">
        <f>IFERROR(VLOOKUP(J71,ORDEN_ESF!A:C,2,0),"")</f>
        <v>Efectivo y equivalentes al efectivo</v>
      </c>
      <c r="L71">
        <f>IFERROR(VLOOKUP(J71,ORDEN_ESF!A:C,3,0),0)</f>
        <v>0</v>
      </c>
      <c r="M71">
        <v>1563945</v>
      </c>
    </row>
    <row r="72" spans="1:13" x14ac:dyDescent="0.25">
      <c r="A72">
        <v>900535441</v>
      </c>
      <c r="B72" t="s">
        <v>308</v>
      </c>
      <c r="C72" t="s">
        <v>291</v>
      </c>
      <c r="D72" t="s">
        <v>228</v>
      </c>
      <c r="E72" t="s">
        <v>224</v>
      </c>
      <c r="F72" t="s">
        <v>292</v>
      </c>
      <c r="G72" s="16">
        <v>42735</v>
      </c>
      <c r="H72">
        <v>20170426</v>
      </c>
      <c r="I72">
        <v>0</v>
      </c>
      <c r="J72" t="s">
        <v>226</v>
      </c>
      <c r="K72" t="str">
        <f>IFERROR(VLOOKUP(J72,ORDEN_ESF!A:C,2,0),"")</f>
        <v>Efectivo y equivalentes al efectivo</v>
      </c>
      <c r="L72">
        <f>IFERROR(VLOOKUP(J72,ORDEN_ESF!A:C,3,0),0)</f>
        <v>0</v>
      </c>
      <c r="M72">
        <v>4843340</v>
      </c>
    </row>
    <row r="73" spans="1:13" x14ac:dyDescent="0.25">
      <c r="A73">
        <v>900749166</v>
      </c>
      <c r="B73" t="s">
        <v>182</v>
      </c>
      <c r="C73" t="s">
        <v>230</v>
      </c>
      <c r="D73" t="s">
        <v>228</v>
      </c>
      <c r="E73" t="s">
        <v>333</v>
      </c>
      <c r="F73" t="s">
        <v>292</v>
      </c>
      <c r="G73" s="16">
        <v>42735</v>
      </c>
      <c r="H73">
        <v>20170404</v>
      </c>
      <c r="I73">
        <v>0</v>
      </c>
      <c r="J73" t="s">
        <v>226</v>
      </c>
      <c r="K73" t="str">
        <f>IFERROR(VLOOKUP(J73,ORDEN_ESF!A:C,2,0),"")</f>
        <v>Efectivo y equivalentes al efectivo</v>
      </c>
      <c r="L73">
        <f>IFERROR(VLOOKUP(J73,ORDEN_ESF!A:C,3,0),0)</f>
        <v>0</v>
      </c>
      <c r="M73">
        <v>71477565</v>
      </c>
    </row>
    <row r="74" spans="1:13" x14ac:dyDescent="0.25">
      <c r="A74">
        <v>900797732</v>
      </c>
      <c r="B74" t="s">
        <v>181</v>
      </c>
      <c r="C74" t="s">
        <v>230</v>
      </c>
      <c r="D74" t="s">
        <v>228</v>
      </c>
      <c r="E74" t="s">
        <v>360</v>
      </c>
      <c r="F74" t="s">
        <v>292</v>
      </c>
      <c r="G74" s="16">
        <v>42735</v>
      </c>
      <c r="H74">
        <v>20170330</v>
      </c>
      <c r="I74">
        <v>0</v>
      </c>
      <c r="J74" t="s">
        <v>226</v>
      </c>
      <c r="K74" t="str">
        <f>IFERROR(VLOOKUP(J74,ORDEN_ESF!A:C,2,0),"")</f>
        <v>Efectivo y equivalentes al efectivo</v>
      </c>
      <c r="L74">
        <f>IFERROR(VLOOKUP(J74,ORDEN_ESF!A:C,3,0),0)</f>
        <v>0</v>
      </c>
      <c r="M74">
        <v>11606626</v>
      </c>
    </row>
    <row r="75" spans="1:13" x14ac:dyDescent="0.25">
      <c r="A75">
        <v>900818642</v>
      </c>
      <c r="B75" t="s">
        <v>169</v>
      </c>
      <c r="C75" t="s">
        <v>230</v>
      </c>
      <c r="D75" t="s">
        <v>228</v>
      </c>
      <c r="E75" t="s">
        <v>333</v>
      </c>
      <c r="F75" t="s">
        <v>292</v>
      </c>
      <c r="G75" s="16">
        <v>42735</v>
      </c>
      <c r="H75">
        <v>20170410</v>
      </c>
      <c r="I75">
        <v>0</v>
      </c>
      <c r="J75" t="s">
        <v>226</v>
      </c>
      <c r="K75" t="str">
        <f>IFERROR(VLOOKUP(J75,ORDEN_ESF!A:C,2,0),"")</f>
        <v>Efectivo y equivalentes al efectivo</v>
      </c>
      <c r="L75">
        <f>IFERROR(VLOOKUP(J75,ORDEN_ESF!A:C,3,0),0)</f>
        <v>0</v>
      </c>
      <c r="M75">
        <v>6745013</v>
      </c>
    </row>
    <row r="76" spans="1:13" x14ac:dyDescent="0.25">
      <c r="A76">
        <v>800014246</v>
      </c>
      <c r="B76" t="s">
        <v>332</v>
      </c>
      <c r="C76" t="s">
        <v>291</v>
      </c>
      <c r="D76" t="s">
        <v>223</v>
      </c>
      <c r="E76" t="s">
        <v>333</v>
      </c>
      <c r="F76" t="s">
        <v>292</v>
      </c>
      <c r="G76" s="16">
        <v>42735</v>
      </c>
      <c r="H76">
        <v>20170518</v>
      </c>
      <c r="I76">
        <v>0</v>
      </c>
      <c r="J76" t="s">
        <v>234</v>
      </c>
      <c r="K76" t="str">
        <f>IFERROR(VLOOKUP(J76,ORDEN_ESF!A:C,2,0),"")</f>
        <v>Cuentas comerciales por cobrar y otras cuentas por cobrar corrientes</v>
      </c>
      <c r="L76">
        <f>IFERROR(VLOOKUP(J76,ORDEN_ESF!A:C,3,0),0)</f>
        <v>0</v>
      </c>
      <c r="M76">
        <v>82236997</v>
      </c>
    </row>
    <row r="77" spans="1:13" x14ac:dyDescent="0.25">
      <c r="A77">
        <v>800028455</v>
      </c>
      <c r="B77" t="s">
        <v>0</v>
      </c>
      <c r="C77" t="s">
        <v>291</v>
      </c>
      <c r="D77" t="s">
        <v>228</v>
      </c>
      <c r="E77" t="s">
        <v>224</v>
      </c>
      <c r="F77" t="s">
        <v>292</v>
      </c>
      <c r="G77" s="16">
        <v>42735</v>
      </c>
      <c r="H77">
        <v>20170503</v>
      </c>
      <c r="I77">
        <v>0</v>
      </c>
      <c r="J77" t="s">
        <v>234</v>
      </c>
      <c r="K77" t="str">
        <f>IFERROR(VLOOKUP(J77,ORDEN_ESF!A:C,2,0),"")</f>
        <v>Cuentas comerciales por cobrar y otras cuentas por cobrar corrientes</v>
      </c>
      <c r="L77">
        <f>IFERROR(VLOOKUP(J77,ORDEN_ESF!A:C,3,0),0)</f>
        <v>0</v>
      </c>
      <c r="M77">
        <v>2314165</v>
      </c>
    </row>
    <row r="78" spans="1:13" x14ac:dyDescent="0.25">
      <c r="A78">
        <v>800093117</v>
      </c>
      <c r="B78" t="s">
        <v>334</v>
      </c>
      <c r="C78" t="s">
        <v>222</v>
      </c>
      <c r="D78" t="s">
        <v>223</v>
      </c>
      <c r="E78" t="s">
        <v>335</v>
      </c>
      <c r="F78" t="s">
        <v>292</v>
      </c>
      <c r="G78" s="16">
        <v>42735</v>
      </c>
      <c r="H78">
        <v>20170328</v>
      </c>
      <c r="I78">
        <v>0</v>
      </c>
      <c r="J78" t="s">
        <v>234</v>
      </c>
      <c r="K78" t="str">
        <f>IFERROR(VLOOKUP(J78,ORDEN_ESF!A:C,2,0),"")</f>
        <v>Cuentas comerciales por cobrar y otras cuentas por cobrar corrientes</v>
      </c>
      <c r="L78">
        <f>IFERROR(VLOOKUP(J78,ORDEN_ESF!A:C,3,0),0)</f>
        <v>0</v>
      </c>
      <c r="M78">
        <v>121407363</v>
      </c>
    </row>
    <row r="79" spans="1:13" x14ac:dyDescent="0.25">
      <c r="A79">
        <v>800094968</v>
      </c>
      <c r="B79" t="s">
        <v>336</v>
      </c>
      <c r="C79" t="s">
        <v>222</v>
      </c>
      <c r="D79" t="s">
        <v>337</v>
      </c>
      <c r="E79" t="s">
        <v>335</v>
      </c>
      <c r="F79" t="s">
        <v>292</v>
      </c>
      <c r="G79" s="16">
        <v>42735</v>
      </c>
      <c r="H79">
        <v>20170403</v>
      </c>
      <c r="I79">
        <v>0</v>
      </c>
      <c r="J79" t="s">
        <v>234</v>
      </c>
      <c r="K79" t="str">
        <f>IFERROR(VLOOKUP(J79,ORDEN_ESF!A:C,2,0),"")</f>
        <v>Cuentas comerciales por cobrar y otras cuentas por cobrar corrientes</v>
      </c>
      <c r="L79">
        <f>IFERROR(VLOOKUP(J79,ORDEN_ESF!A:C,3,0),0)</f>
        <v>0</v>
      </c>
      <c r="M79">
        <v>43673805</v>
      </c>
    </row>
    <row r="80" spans="1:13" x14ac:dyDescent="0.25">
      <c r="A80">
        <v>800095951</v>
      </c>
      <c r="B80" t="s">
        <v>338</v>
      </c>
      <c r="C80" t="s">
        <v>291</v>
      </c>
      <c r="D80" t="s">
        <v>228</v>
      </c>
      <c r="E80" t="s">
        <v>339</v>
      </c>
      <c r="F80" t="s">
        <v>292</v>
      </c>
      <c r="G80" s="16">
        <v>42735</v>
      </c>
      <c r="H80">
        <v>20170505</v>
      </c>
      <c r="I80">
        <v>0</v>
      </c>
      <c r="J80" t="s">
        <v>234</v>
      </c>
      <c r="K80" t="str">
        <f>IFERROR(VLOOKUP(J80,ORDEN_ESF!A:C,2,0),"")</f>
        <v>Cuentas comerciales por cobrar y otras cuentas por cobrar corrientes</v>
      </c>
      <c r="L80">
        <f>IFERROR(VLOOKUP(J80,ORDEN_ESF!A:C,3,0),0)</f>
        <v>0</v>
      </c>
      <c r="M80">
        <v>9557197</v>
      </c>
    </row>
    <row r="81" spans="1:13" x14ac:dyDescent="0.25">
      <c r="A81">
        <v>800140959</v>
      </c>
      <c r="B81" t="s">
        <v>340</v>
      </c>
      <c r="C81" t="s">
        <v>291</v>
      </c>
      <c r="D81" t="s">
        <v>228</v>
      </c>
      <c r="E81" t="s">
        <v>339</v>
      </c>
      <c r="F81" t="s">
        <v>292</v>
      </c>
      <c r="G81" s="16">
        <v>42735</v>
      </c>
      <c r="H81">
        <v>20170503</v>
      </c>
      <c r="I81">
        <v>0</v>
      </c>
      <c r="J81" t="s">
        <v>234</v>
      </c>
      <c r="K81" t="str">
        <f>IFERROR(VLOOKUP(J81,ORDEN_ESF!A:C,2,0),"")</f>
        <v>Cuentas comerciales por cobrar y otras cuentas por cobrar corrientes</v>
      </c>
      <c r="L81">
        <f>IFERROR(VLOOKUP(J81,ORDEN_ESF!A:C,3,0),0)</f>
        <v>0</v>
      </c>
      <c r="M81">
        <v>19385662</v>
      </c>
    </row>
    <row r="82" spans="1:13" x14ac:dyDescent="0.25">
      <c r="A82">
        <v>800173155</v>
      </c>
      <c r="B82" t="s">
        <v>341</v>
      </c>
      <c r="C82" t="s">
        <v>222</v>
      </c>
      <c r="D82" t="s">
        <v>228</v>
      </c>
      <c r="E82" t="s">
        <v>335</v>
      </c>
      <c r="F82" t="s">
        <v>292</v>
      </c>
      <c r="G82" s="16">
        <v>42735</v>
      </c>
      <c r="H82">
        <v>20170403</v>
      </c>
      <c r="I82">
        <v>0</v>
      </c>
      <c r="J82" t="s">
        <v>234</v>
      </c>
      <c r="K82" t="str">
        <f>IFERROR(VLOOKUP(J82,ORDEN_ESF!A:C,2,0),"")</f>
        <v>Cuentas comerciales por cobrar y otras cuentas por cobrar corrientes</v>
      </c>
      <c r="L82">
        <f>IFERROR(VLOOKUP(J82,ORDEN_ESF!A:C,3,0),0)</f>
        <v>0</v>
      </c>
      <c r="M82">
        <v>78397467</v>
      </c>
    </row>
    <row r="83" spans="1:13" x14ac:dyDescent="0.25">
      <c r="A83">
        <v>800182330</v>
      </c>
      <c r="B83" t="s">
        <v>342</v>
      </c>
      <c r="C83" t="s">
        <v>291</v>
      </c>
      <c r="D83" t="s">
        <v>343</v>
      </c>
      <c r="E83" t="s">
        <v>333</v>
      </c>
      <c r="F83" t="s">
        <v>292</v>
      </c>
      <c r="G83" s="16">
        <v>42735</v>
      </c>
      <c r="H83">
        <v>20170424</v>
      </c>
      <c r="I83">
        <v>0</v>
      </c>
      <c r="J83" t="s">
        <v>234</v>
      </c>
      <c r="K83" t="str">
        <f>IFERROR(VLOOKUP(J83,ORDEN_ESF!A:C,2,0),"")</f>
        <v>Cuentas comerciales por cobrar y otras cuentas por cobrar corrientes</v>
      </c>
      <c r="L83">
        <f>IFERROR(VLOOKUP(J83,ORDEN_ESF!A:C,3,0),0)</f>
        <v>0</v>
      </c>
      <c r="M83">
        <v>290724532</v>
      </c>
    </row>
    <row r="84" spans="1:13" x14ac:dyDescent="0.25">
      <c r="A84">
        <v>800185295</v>
      </c>
      <c r="B84" t="s">
        <v>344</v>
      </c>
      <c r="C84" t="s">
        <v>222</v>
      </c>
      <c r="D84" t="s">
        <v>228</v>
      </c>
      <c r="E84" t="s">
        <v>335</v>
      </c>
      <c r="F84" t="s">
        <v>292</v>
      </c>
      <c r="G84" s="16">
        <v>42735</v>
      </c>
      <c r="H84">
        <v>20170407</v>
      </c>
      <c r="I84">
        <v>0</v>
      </c>
      <c r="J84" t="s">
        <v>234</v>
      </c>
      <c r="K84" t="str">
        <f>IFERROR(VLOOKUP(J84,ORDEN_ESF!A:C,2,0),"")</f>
        <v>Cuentas comerciales por cobrar y otras cuentas por cobrar corrientes</v>
      </c>
      <c r="L84">
        <f>IFERROR(VLOOKUP(J84,ORDEN_ESF!A:C,3,0),0)</f>
        <v>0</v>
      </c>
      <c r="M84">
        <v>195376770</v>
      </c>
    </row>
    <row r="85" spans="1:13" x14ac:dyDescent="0.25">
      <c r="A85">
        <v>800200598</v>
      </c>
      <c r="B85" t="s">
        <v>345</v>
      </c>
      <c r="C85" t="s">
        <v>230</v>
      </c>
      <c r="D85" t="s">
        <v>228</v>
      </c>
      <c r="E85" t="s">
        <v>335</v>
      </c>
      <c r="F85" t="s">
        <v>292</v>
      </c>
      <c r="G85" s="16">
        <v>42735</v>
      </c>
      <c r="H85">
        <v>20170509</v>
      </c>
      <c r="I85">
        <v>0</v>
      </c>
      <c r="J85" t="s">
        <v>234</v>
      </c>
      <c r="K85" t="str">
        <f>IFERROR(VLOOKUP(J85,ORDEN_ESF!A:C,2,0),"")</f>
        <v>Cuentas comerciales por cobrar y otras cuentas por cobrar corrientes</v>
      </c>
      <c r="L85">
        <f>IFERROR(VLOOKUP(J85,ORDEN_ESF!A:C,3,0),0)</f>
        <v>0</v>
      </c>
      <c r="M85">
        <v>49663396</v>
      </c>
    </row>
    <row r="86" spans="1:13" x14ac:dyDescent="0.25">
      <c r="A86">
        <v>800208146</v>
      </c>
      <c r="B86" t="s">
        <v>346</v>
      </c>
      <c r="C86" t="s">
        <v>294</v>
      </c>
      <c r="D86" t="s">
        <v>228</v>
      </c>
      <c r="E86" t="s">
        <v>347</v>
      </c>
      <c r="F86" t="s">
        <v>292</v>
      </c>
      <c r="G86" s="16">
        <v>42735</v>
      </c>
      <c r="H86">
        <v>20170428</v>
      </c>
      <c r="I86">
        <v>0</v>
      </c>
      <c r="J86" t="s">
        <v>234</v>
      </c>
      <c r="K86" t="str">
        <f>IFERROR(VLOOKUP(J86,ORDEN_ESF!A:C,2,0),"")</f>
        <v>Cuentas comerciales por cobrar y otras cuentas por cobrar corrientes</v>
      </c>
      <c r="L86">
        <f>IFERROR(VLOOKUP(J86,ORDEN_ESF!A:C,3,0),0)</f>
        <v>0</v>
      </c>
      <c r="M86">
        <v>84151131</v>
      </c>
    </row>
    <row r="87" spans="1:13" x14ac:dyDescent="0.25">
      <c r="A87">
        <v>800233881</v>
      </c>
      <c r="B87" t="s">
        <v>161</v>
      </c>
      <c r="C87" t="s">
        <v>222</v>
      </c>
      <c r="D87" t="s">
        <v>223</v>
      </c>
      <c r="E87" t="s">
        <v>333</v>
      </c>
      <c r="F87" t="s">
        <v>292</v>
      </c>
      <c r="G87" s="16">
        <v>42735</v>
      </c>
      <c r="H87">
        <v>20170406</v>
      </c>
      <c r="I87">
        <v>0</v>
      </c>
      <c r="J87" t="s">
        <v>234</v>
      </c>
      <c r="K87" t="str">
        <f>IFERROR(VLOOKUP(J87,ORDEN_ESF!A:C,2,0),"")</f>
        <v>Cuentas comerciales por cobrar y otras cuentas por cobrar corrientes</v>
      </c>
      <c r="L87">
        <f>IFERROR(VLOOKUP(J87,ORDEN_ESF!A:C,3,0),0)</f>
        <v>0</v>
      </c>
      <c r="M87">
        <v>208239962</v>
      </c>
    </row>
    <row r="88" spans="1:13" x14ac:dyDescent="0.25">
      <c r="A88">
        <v>800240724</v>
      </c>
      <c r="B88" t="s">
        <v>348</v>
      </c>
      <c r="C88" t="s">
        <v>230</v>
      </c>
      <c r="D88" t="s">
        <v>228</v>
      </c>
      <c r="E88" t="s">
        <v>335</v>
      </c>
      <c r="F88" t="s">
        <v>292</v>
      </c>
      <c r="G88" s="16">
        <v>42735</v>
      </c>
      <c r="H88">
        <v>20170330</v>
      </c>
      <c r="I88">
        <v>0</v>
      </c>
      <c r="J88" t="s">
        <v>234</v>
      </c>
      <c r="K88" t="str">
        <f>IFERROR(VLOOKUP(J88,ORDEN_ESF!A:C,2,0),"")</f>
        <v>Cuentas comerciales por cobrar y otras cuentas por cobrar corrientes</v>
      </c>
      <c r="L88">
        <f>IFERROR(VLOOKUP(J88,ORDEN_ESF!A:C,3,0),0)</f>
        <v>0</v>
      </c>
      <c r="M88">
        <v>98241923</v>
      </c>
    </row>
    <row r="89" spans="1:13" x14ac:dyDescent="0.25">
      <c r="A89">
        <v>811032292</v>
      </c>
      <c r="B89" t="s">
        <v>349</v>
      </c>
      <c r="C89" t="s">
        <v>222</v>
      </c>
      <c r="D89" t="s">
        <v>223</v>
      </c>
      <c r="E89" t="s">
        <v>335</v>
      </c>
      <c r="F89" t="s">
        <v>292</v>
      </c>
      <c r="G89" s="16">
        <v>42735</v>
      </c>
      <c r="H89">
        <v>20170404</v>
      </c>
      <c r="I89">
        <v>0</v>
      </c>
      <c r="J89" t="s">
        <v>234</v>
      </c>
      <c r="K89" t="str">
        <f>IFERROR(VLOOKUP(J89,ORDEN_ESF!A:C,2,0),"")</f>
        <v>Cuentas comerciales por cobrar y otras cuentas por cobrar corrientes</v>
      </c>
      <c r="L89">
        <f>IFERROR(VLOOKUP(J89,ORDEN_ESF!A:C,3,0),0)</f>
        <v>0</v>
      </c>
      <c r="M89">
        <v>67037100</v>
      </c>
    </row>
    <row r="90" spans="1:13" x14ac:dyDescent="0.25">
      <c r="A90">
        <v>830023542</v>
      </c>
      <c r="B90" t="s">
        <v>146</v>
      </c>
      <c r="C90" t="s">
        <v>230</v>
      </c>
      <c r="D90" t="s">
        <v>223</v>
      </c>
      <c r="E90" t="s">
        <v>339</v>
      </c>
      <c r="F90" t="s">
        <v>292</v>
      </c>
      <c r="G90" s="16">
        <v>42735</v>
      </c>
      <c r="H90">
        <v>20170328</v>
      </c>
      <c r="I90">
        <v>0</v>
      </c>
      <c r="J90" t="s">
        <v>234</v>
      </c>
      <c r="K90" t="str">
        <f>IFERROR(VLOOKUP(J90,ORDEN_ESF!A:C,2,0),"")</f>
        <v>Cuentas comerciales por cobrar y otras cuentas por cobrar corrientes</v>
      </c>
      <c r="L90">
        <f>IFERROR(VLOOKUP(J90,ORDEN_ESF!A:C,3,0),0)</f>
        <v>0</v>
      </c>
      <c r="M90">
        <v>49605143</v>
      </c>
    </row>
    <row r="91" spans="1:13" x14ac:dyDescent="0.25">
      <c r="A91">
        <v>830094920</v>
      </c>
      <c r="B91" t="s">
        <v>350</v>
      </c>
      <c r="C91" t="s">
        <v>222</v>
      </c>
      <c r="D91" t="s">
        <v>351</v>
      </c>
      <c r="E91" t="s">
        <v>339</v>
      </c>
      <c r="F91" t="s">
        <v>292</v>
      </c>
      <c r="G91" s="16">
        <v>42735</v>
      </c>
      <c r="H91">
        <v>20171004</v>
      </c>
      <c r="I91">
        <v>0</v>
      </c>
      <c r="J91" t="s">
        <v>234</v>
      </c>
      <c r="K91" t="str">
        <f>IFERROR(VLOOKUP(J91,ORDEN_ESF!A:C,2,0),"")</f>
        <v>Cuentas comerciales por cobrar y otras cuentas por cobrar corrientes</v>
      </c>
      <c r="L91">
        <f>IFERROR(VLOOKUP(J91,ORDEN_ESF!A:C,3,0),0)</f>
        <v>0</v>
      </c>
      <c r="M91">
        <v>80120201</v>
      </c>
    </row>
    <row r="92" spans="1:13" x14ac:dyDescent="0.25">
      <c r="A92">
        <v>830058272</v>
      </c>
      <c r="B92" t="s">
        <v>352</v>
      </c>
      <c r="C92" t="s">
        <v>222</v>
      </c>
      <c r="D92" t="s">
        <v>228</v>
      </c>
      <c r="E92" t="s">
        <v>353</v>
      </c>
      <c r="F92" t="s">
        <v>292</v>
      </c>
      <c r="G92" s="16">
        <v>42735</v>
      </c>
      <c r="H92">
        <v>20170405</v>
      </c>
      <c r="I92">
        <v>0</v>
      </c>
      <c r="J92" t="s">
        <v>234</v>
      </c>
      <c r="K92" t="str">
        <f>IFERROR(VLOOKUP(J92,ORDEN_ESF!A:C,2,0),"")</f>
        <v>Cuentas comerciales por cobrar y otras cuentas por cobrar corrientes</v>
      </c>
      <c r="L92">
        <f>IFERROR(VLOOKUP(J92,ORDEN_ESF!A:C,3,0),0)</f>
        <v>0</v>
      </c>
      <c r="M92">
        <v>53398359</v>
      </c>
    </row>
    <row r="93" spans="1:13" x14ac:dyDescent="0.25">
      <c r="A93">
        <v>830097620</v>
      </c>
      <c r="B93" t="s">
        <v>290</v>
      </c>
      <c r="C93" t="s">
        <v>291</v>
      </c>
      <c r="D93" t="s">
        <v>228</v>
      </c>
      <c r="E93" t="s">
        <v>224</v>
      </c>
      <c r="F93" t="s">
        <v>292</v>
      </c>
      <c r="G93" s="16">
        <v>42735</v>
      </c>
      <c r="H93">
        <v>20170420</v>
      </c>
      <c r="I93">
        <v>0</v>
      </c>
      <c r="J93" t="s">
        <v>234</v>
      </c>
      <c r="K93" t="str">
        <f>IFERROR(VLOOKUP(J93,ORDEN_ESF!A:C,2,0),"")</f>
        <v>Cuentas comerciales por cobrar y otras cuentas por cobrar corrientes</v>
      </c>
      <c r="L93">
        <f>IFERROR(VLOOKUP(J93,ORDEN_ESF!A:C,3,0),0)</f>
        <v>0</v>
      </c>
      <c r="M93">
        <v>5937324</v>
      </c>
    </row>
    <row r="94" spans="1:13" x14ac:dyDescent="0.25">
      <c r="A94">
        <v>860000656</v>
      </c>
      <c r="B94" t="s">
        <v>221</v>
      </c>
      <c r="C94" t="s">
        <v>222</v>
      </c>
      <c r="D94" t="s">
        <v>223</v>
      </c>
      <c r="E94" t="s">
        <v>224</v>
      </c>
      <c r="F94" t="s">
        <v>292</v>
      </c>
      <c r="G94" s="16">
        <v>42735</v>
      </c>
      <c r="H94">
        <v>20170401</v>
      </c>
      <c r="I94">
        <v>0</v>
      </c>
      <c r="J94" t="s">
        <v>234</v>
      </c>
      <c r="K94" t="str">
        <f>IFERROR(VLOOKUP(J94,ORDEN_ESF!A:C,2,0),"")</f>
        <v>Cuentas comerciales por cobrar y otras cuentas por cobrar corrientes</v>
      </c>
      <c r="L94">
        <f>IFERROR(VLOOKUP(J94,ORDEN_ESF!A:C,3,0),0)</f>
        <v>0</v>
      </c>
      <c r="M94">
        <v>46058921</v>
      </c>
    </row>
    <row r="95" spans="1:13" x14ac:dyDescent="0.25">
      <c r="A95">
        <v>860001986</v>
      </c>
      <c r="B95" t="s">
        <v>293</v>
      </c>
      <c r="C95" t="s">
        <v>294</v>
      </c>
      <c r="D95" t="s">
        <v>228</v>
      </c>
      <c r="E95" t="s">
        <v>224</v>
      </c>
      <c r="F95" t="s">
        <v>292</v>
      </c>
      <c r="G95" s="16">
        <v>42735</v>
      </c>
      <c r="H95">
        <v>20170510</v>
      </c>
      <c r="I95">
        <v>0</v>
      </c>
      <c r="J95" t="s">
        <v>234</v>
      </c>
      <c r="K95" t="str">
        <f>IFERROR(VLOOKUP(J95,ORDEN_ESF!A:C,2,0),"")</f>
        <v>Cuentas comerciales por cobrar y otras cuentas por cobrar corrientes</v>
      </c>
      <c r="L95">
        <f>IFERROR(VLOOKUP(J95,ORDEN_ESF!A:C,3,0),0)</f>
        <v>0</v>
      </c>
      <c r="M95">
        <v>23916476</v>
      </c>
    </row>
    <row r="96" spans="1:13" x14ac:dyDescent="0.25">
      <c r="A96">
        <v>860002837</v>
      </c>
      <c r="B96" t="s">
        <v>227</v>
      </c>
      <c r="C96" t="s">
        <v>222</v>
      </c>
      <c r="D96" t="s">
        <v>228</v>
      </c>
      <c r="E96" t="s">
        <v>224</v>
      </c>
      <c r="F96" t="s">
        <v>292</v>
      </c>
      <c r="G96" s="16">
        <v>42735</v>
      </c>
      <c r="H96">
        <v>20170330</v>
      </c>
      <c r="I96">
        <v>0</v>
      </c>
      <c r="J96" t="s">
        <v>234</v>
      </c>
      <c r="K96" t="str">
        <f>IFERROR(VLOOKUP(J96,ORDEN_ESF!A:C,2,0),"")</f>
        <v>Cuentas comerciales por cobrar y otras cuentas por cobrar corrientes</v>
      </c>
      <c r="L96">
        <f>IFERROR(VLOOKUP(J96,ORDEN_ESF!A:C,3,0),0)</f>
        <v>0</v>
      </c>
      <c r="M96">
        <v>60377295</v>
      </c>
    </row>
    <row r="97" spans="1:13" x14ac:dyDescent="0.25">
      <c r="A97">
        <v>830116629</v>
      </c>
      <c r="B97" t="s">
        <v>354</v>
      </c>
      <c r="C97" t="s">
        <v>291</v>
      </c>
      <c r="D97" t="s">
        <v>228</v>
      </c>
      <c r="E97" t="s">
        <v>355</v>
      </c>
      <c r="F97" t="s">
        <v>292</v>
      </c>
      <c r="G97" s="16">
        <v>42735</v>
      </c>
      <c r="H97">
        <v>20170424</v>
      </c>
      <c r="I97">
        <v>0</v>
      </c>
      <c r="J97" t="s">
        <v>234</v>
      </c>
      <c r="K97" t="str">
        <f>IFERROR(VLOOKUP(J97,ORDEN_ESF!A:C,2,0),"")</f>
        <v>Cuentas comerciales por cobrar y otras cuentas por cobrar corrientes</v>
      </c>
      <c r="L97">
        <f>IFERROR(VLOOKUP(J97,ORDEN_ESF!A:C,3,0),0)</f>
        <v>0</v>
      </c>
      <c r="M97">
        <v>1348807</v>
      </c>
    </row>
    <row r="98" spans="1:13" x14ac:dyDescent="0.25">
      <c r="A98">
        <v>860014285</v>
      </c>
      <c r="B98" t="s">
        <v>356</v>
      </c>
      <c r="C98" t="s">
        <v>294</v>
      </c>
      <c r="D98" t="s">
        <v>228</v>
      </c>
      <c r="E98" t="s">
        <v>224</v>
      </c>
      <c r="F98" t="s">
        <v>292</v>
      </c>
      <c r="G98" s="16">
        <v>42735</v>
      </c>
      <c r="H98">
        <v>20170510</v>
      </c>
      <c r="I98">
        <v>0</v>
      </c>
      <c r="J98" t="s">
        <v>234</v>
      </c>
      <c r="K98" t="str">
        <f>IFERROR(VLOOKUP(J98,ORDEN_ESF!A:C,2,0),"")</f>
        <v>Cuentas comerciales por cobrar y otras cuentas por cobrar corrientes</v>
      </c>
      <c r="L98">
        <f>IFERROR(VLOOKUP(J98,ORDEN_ESF!A:C,3,0),0)</f>
        <v>0</v>
      </c>
      <c r="M98">
        <v>1941742</v>
      </c>
    </row>
    <row r="99" spans="1:13" x14ac:dyDescent="0.25">
      <c r="A99">
        <v>830124992</v>
      </c>
      <c r="B99" t="s">
        <v>357</v>
      </c>
      <c r="C99" t="s">
        <v>222</v>
      </c>
      <c r="D99" t="s">
        <v>228</v>
      </c>
      <c r="E99" t="s">
        <v>358</v>
      </c>
      <c r="F99" t="s">
        <v>292</v>
      </c>
      <c r="G99" s="16">
        <v>42735</v>
      </c>
      <c r="H99">
        <v>20170406</v>
      </c>
      <c r="I99">
        <v>0</v>
      </c>
      <c r="J99" t="s">
        <v>234</v>
      </c>
      <c r="K99" t="str">
        <f>IFERROR(VLOOKUP(J99,ORDEN_ESF!A:C,2,0),"")</f>
        <v>Cuentas comerciales por cobrar y otras cuentas por cobrar corrientes</v>
      </c>
      <c r="L99">
        <f>IFERROR(VLOOKUP(J99,ORDEN_ESF!A:C,3,0),0)</f>
        <v>0</v>
      </c>
      <c r="M99">
        <v>303852</v>
      </c>
    </row>
    <row r="100" spans="1:13" x14ac:dyDescent="0.25">
      <c r="A100">
        <v>860067697</v>
      </c>
      <c r="B100" t="s">
        <v>359</v>
      </c>
      <c r="C100" t="s">
        <v>294</v>
      </c>
      <c r="D100" t="s">
        <v>228</v>
      </c>
      <c r="E100" t="s">
        <v>360</v>
      </c>
      <c r="F100" t="s">
        <v>292</v>
      </c>
      <c r="G100" s="16">
        <v>42735</v>
      </c>
      <c r="H100">
        <v>20170515</v>
      </c>
      <c r="I100">
        <v>0</v>
      </c>
      <c r="J100" t="s">
        <v>234</v>
      </c>
      <c r="K100" t="str">
        <f>IFERROR(VLOOKUP(J100,ORDEN_ESF!A:C,2,0),"")</f>
        <v>Cuentas comerciales por cobrar y otras cuentas por cobrar corrientes</v>
      </c>
      <c r="L100">
        <f>IFERROR(VLOOKUP(J100,ORDEN_ESF!A:C,3,0),0)</f>
        <v>0</v>
      </c>
      <c r="M100">
        <v>1810401</v>
      </c>
    </row>
    <row r="101" spans="1:13" x14ac:dyDescent="0.25">
      <c r="A101">
        <v>860354402</v>
      </c>
      <c r="B101" t="s">
        <v>295</v>
      </c>
      <c r="C101" t="s">
        <v>291</v>
      </c>
      <c r="D101" t="s">
        <v>228</v>
      </c>
      <c r="E101" t="s">
        <v>224</v>
      </c>
      <c r="F101" t="s">
        <v>292</v>
      </c>
      <c r="G101" s="16">
        <v>42735</v>
      </c>
      <c r="H101">
        <v>20170417</v>
      </c>
      <c r="I101">
        <v>0</v>
      </c>
      <c r="J101" t="s">
        <v>234</v>
      </c>
      <c r="K101" t="str">
        <f>IFERROR(VLOOKUP(J101,ORDEN_ESF!A:C,2,0),"")</f>
        <v>Cuentas comerciales por cobrar y otras cuentas por cobrar corrientes</v>
      </c>
      <c r="L101">
        <f>IFERROR(VLOOKUP(J101,ORDEN_ESF!A:C,3,0),0)</f>
        <v>0</v>
      </c>
      <c r="M101">
        <v>1804981</v>
      </c>
    </row>
    <row r="102" spans="1:13" x14ac:dyDescent="0.25">
      <c r="A102">
        <v>860505064</v>
      </c>
      <c r="B102" t="s">
        <v>361</v>
      </c>
      <c r="C102" t="s">
        <v>291</v>
      </c>
      <c r="D102" t="s">
        <v>228</v>
      </c>
      <c r="E102" t="s">
        <v>224</v>
      </c>
      <c r="F102" t="s">
        <v>292</v>
      </c>
      <c r="G102" s="16">
        <v>42735</v>
      </c>
      <c r="H102">
        <v>20170523</v>
      </c>
      <c r="I102">
        <v>0</v>
      </c>
      <c r="J102" t="s">
        <v>234</v>
      </c>
      <c r="K102" t="str">
        <f>IFERROR(VLOOKUP(J102,ORDEN_ESF!A:C,2,0),"")</f>
        <v>Cuentas comerciales por cobrar y otras cuentas por cobrar corrientes</v>
      </c>
      <c r="L102">
        <f>IFERROR(VLOOKUP(J102,ORDEN_ESF!A:C,3,0),0)</f>
        <v>0</v>
      </c>
      <c r="M102">
        <v>2685448</v>
      </c>
    </row>
    <row r="103" spans="1:13" x14ac:dyDescent="0.25">
      <c r="A103">
        <v>860527800</v>
      </c>
      <c r="B103" t="s">
        <v>296</v>
      </c>
      <c r="C103" t="s">
        <v>222</v>
      </c>
      <c r="D103" t="s">
        <v>228</v>
      </c>
      <c r="E103" t="s">
        <v>224</v>
      </c>
      <c r="F103" t="s">
        <v>292</v>
      </c>
      <c r="G103" s="16">
        <v>42735</v>
      </c>
      <c r="H103">
        <v>20170512</v>
      </c>
      <c r="I103">
        <v>0</v>
      </c>
      <c r="J103" t="s">
        <v>234</v>
      </c>
      <c r="K103" t="str">
        <f>IFERROR(VLOOKUP(J103,ORDEN_ESF!A:C,2,0),"")</f>
        <v>Cuentas comerciales por cobrar y otras cuentas por cobrar corrientes</v>
      </c>
      <c r="L103">
        <f>IFERROR(VLOOKUP(J103,ORDEN_ESF!A:C,3,0),0)</f>
        <v>0</v>
      </c>
      <c r="M103">
        <v>18737094</v>
      </c>
    </row>
    <row r="104" spans="1:13" x14ac:dyDescent="0.25">
      <c r="A104">
        <v>860009250</v>
      </c>
      <c r="B104" t="s">
        <v>362</v>
      </c>
      <c r="C104" t="s">
        <v>294</v>
      </c>
      <c r="D104" t="s">
        <v>228</v>
      </c>
      <c r="E104" t="s">
        <v>224</v>
      </c>
      <c r="F104" t="s">
        <v>292</v>
      </c>
      <c r="G104" s="16">
        <v>42735</v>
      </c>
      <c r="H104">
        <v>20170502</v>
      </c>
      <c r="I104">
        <v>0</v>
      </c>
      <c r="J104" t="s">
        <v>234</v>
      </c>
      <c r="K104" t="str">
        <f>IFERROR(VLOOKUP(J104,ORDEN_ESF!A:C,2,0),"")</f>
        <v>Cuentas comerciales por cobrar y otras cuentas por cobrar corrientes</v>
      </c>
      <c r="L104">
        <f>IFERROR(VLOOKUP(J104,ORDEN_ESF!A:C,3,0),0)</f>
        <v>0</v>
      </c>
      <c r="M104">
        <v>1782065</v>
      </c>
    </row>
    <row r="105" spans="1:13" x14ac:dyDescent="0.25">
      <c r="A105">
        <v>860031361</v>
      </c>
      <c r="B105" t="s">
        <v>297</v>
      </c>
      <c r="C105" t="s">
        <v>222</v>
      </c>
      <c r="D105" t="s">
        <v>228</v>
      </c>
      <c r="E105" t="s">
        <v>224</v>
      </c>
      <c r="F105" t="s">
        <v>292</v>
      </c>
      <c r="G105" s="16">
        <v>42735</v>
      </c>
      <c r="H105">
        <v>20170405</v>
      </c>
      <c r="I105">
        <v>0</v>
      </c>
      <c r="J105" t="s">
        <v>234</v>
      </c>
      <c r="K105" t="str">
        <f>IFERROR(VLOOKUP(J105,ORDEN_ESF!A:C,2,0),"")</f>
        <v>Cuentas comerciales por cobrar y otras cuentas por cobrar corrientes</v>
      </c>
      <c r="L105">
        <f>IFERROR(VLOOKUP(J105,ORDEN_ESF!A:C,3,0),0)</f>
        <v>0</v>
      </c>
      <c r="M105">
        <v>6849597</v>
      </c>
    </row>
    <row r="106" spans="1:13" x14ac:dyDescent="0.25">
      <c r="A106">
        <v>860035996</v>
      </c>
      <c r="B106" t="s">
        <v>229</v>
      </c>
      <c r="C106" t="s">
        <v>222</v>
      </c>
      <c r="D106" t="s">
        <v>228</v>
      </c>
      <c r="E106" t="s">
        <v>224</v>
      </c>
      <c r="F106" t="s">
        <v>292</v>
      </c>
      <c r="G106" s="16">
        <v>42735</v>
      </c>
      <c r="H106">
        <v>20170407</v>
      </c>
      <c r="I106">
        <v>0</v>
      </c>
      <c r="J106" t="s">
        <v>234</v>
      </c>
      <c r="K106" t="str">
        <f>IFERROR(VLOOKUP(J106,ORDEN_ESF!A:C,2,0),"")</f>
        <v>Cuentas comerciales por cobrar y otras cuentas por cobrar corrientes</v>
      </c>
      <c r="L106">
        <f>IFERROR(VLOOKUP(J106,ORDEN_ESF!A:C,3,0),0)</f>
        <v>0</v>
      </c>
      <c r="M106">
        <v>26890059</v>
      </c>
    </row>
    <row r="107" spans="1:13" x14ac:dyDescent="0.25">
      <c r="A107">
        <v>890312765</v>
      </c>
      <c r="B107" t="s">
        <v>363</v>
      </c>
      <c r="C107" t="s">
        <v>222</v>
      </c>
      <c r="D107" t="s">
        <v>228</v>
      </c>
      <c r="E107" t="s">
        <v>339</v>
      </c>
      <c r="F107" t="s">
        <v>292</v>
      </c>
      <c r="G107" s="16">
        <v>42735</v>
      </c>
      <c r="H107">
        <v>20170405</v>
      </c>
      <c r="I107">
        <v>0</v>
      </c>
      <c r="J107" t="s">
        <v>234</v>
      </c>
      <c r="K107" t="str">
        <f>IFERROR(VLOOKUP(J107,ORDEN_ESF!A:C,2,0),"")</f>
        <v>Cuentas comerciales por cobrar y otras cuentas por cobrar corrientes</v>
      </c>
      <c r="L107">
        <f>IFERROR(VLOOKUP(J107,ORDEN_ESF!A:C,3,0),0)</f>
        <v>0</v>
      </c>
      <c r="M107">
        <v>90446833</v>
      </c>
    </row>
    <row r="108" spans="1:13" x14ac:dyDescent="0.25">
      <c r="A108">
        <v>860058070</v>
      </c>
      <c r="B108" t="s">
        <v>364</v>
      </c>
      <c r="C108" t="s">
        <v>222</v>
      </c>
      <c r="D108" t="s">
        <v>228</v>
      </c>
      <c r="E108" t="s">
        <v>335</v>
      </c>
      <c r="F108" t="s">
        <v>292</v>
      </c>
      <c r="G108" s="16">
        <v>42735</v>
      </c>
      <c r="H108">
        <v>20170404</v>
      </c>
      <c r="I108">
        <v>0</v>
      </c>
      <c r="J108" t="s">
        <v>234</v>
      </c>
      <c r="K108" t="str">
        <f>IFERROR(VLOOKUP(J108,ORDEN_ESF!A:C,2,0),"")</f>
        <v>Cuentas comerciales por cobrar y otras cuentas por cobrar corrientes</v>
      </c>
      <c r="L108">
        <f>IFERROR(VLOOKUP(J108,ORDEN_ESF!A:C,3,0),0)</f>
        <v>0</v>
      </c>
      <c r="M108">
        <v>125264300</v>
      </c>
    </row>
    <row r="109" spans="1:13" x14ac:dyDescent="0.25">
      <c r="A109">
        <v>860059851</v>
      </c>
      <c r="B109" t="s">
        <v>365</v>
      </c>
      <c r="C109" t="s">
        <v>222</v>
      </c>
      <c r="D109" t="s">
        <v>228</v>
      </c>
      <c r="E109" t="s">
        <v>224</v>
      </c>
      <c r="F109" t="s">
        <v>292</v>
      </c>
      <c r="G109" s="16">
        <v>42735</v>
      </c>
      <c r="H109">
        <v>20170403</v>
      </c>
      <c r="I109">
        <v>0</v>
      </c>
      <c r="J109" t="s">
        <v>234</v>
      </c>
      <c r="K109" t="str">
        <f>IFERROR(VLOOKUP(J109,ORDEN_ESF!A:C,2,0),"")</f>
        <v>Cuentas comerciales por cobrar y otras cuentas por cobrar corrientes</v>
      </c>
      <c r="L109">
        <f>IFERROR(VLOOKUP(J109,ORDEN_ESF!A:C,3,0),0)</f>
        <v>0</v>
      </c>
      <c r="M109">
        <v>21635991</v>
      </c>
    </row>
    <row r="110" spans="1:13" x14ac:dyDescent="0.25">
      <c r="A110">
        <v>890806999</v>
      </c>
      <c r="B110" t="s">
        <v>366</v>
      </c>
      <c r="C110" t="s">
        <v>230</v>
      </c>
      <c r="D110" t="s">
        <v>367</v>
      </c>
      <c r="E110" t="s">
        <v>368</v>
      </c>
      <c r="F110" t="s">
        <v>292</v>
      </c>
      <c r="G110" s="16">
        <v>42735</v>
      </c>
      <c r="H110">
        <v>20170406</v>
      </c>
      <c r="I110">
        <v>0</v>
      </c>
      <c r="J110" t="s">
        <v>234</v>
      </c>
      <c r="K110" t="str">
        <f>IFERROR(VLOOKUP(J110,ORDEN_ESF!A:C,2,0),"")</f>
        <v>Cuentas comerciales por cobrar y otras cuentas por cobrar corrientes</v>
      </c>
      <c r="L110">
        <f>IFERROR(VLOOKUP(J110,ORDEN_ESF!A:C,3,0),0)</f>
        <v>0</v>
      </c>
      <c r="M110">
        <v>21084364</v>
      </c>
    </row>
    <row r="111" spans="1:13" x14ac:dyDescent="0.25">
      <c r="A111">
        <v>890903035</v>
      </c>
      <c r="B111" t="s">
        <v>369</v>
      </c>
      <c r="C111" t="s">
        <v>222</v>
      </c>
      <c r="D111" t="s">
        <v>228</v>
      </c>
      <c r="E111" t="s">
        <v>339</v>
      </c>
      <c r="F111" t="s">
        <v>292</v>
      </c>
      <c r="G111" s="16">
        <v>42735</v>
      </c>
      <c r="H111">
        <v>20170330</v>
      </c>
      <c r="I111">
        <v>0</v>
      </c>
      <c r="J111" t="s">
        <v>234</v>
      </c>
      <c r="K111" t="str">
        <f>IFERROR(VLOOKUP(J111,ORDEN_ESF!A:C,2,0),"")</f>
        <v>Cuentas comerciales por cobrar y otras cuentas por cobrar corrientes</v>
      </c>
      <c r="L111">
        <f>IFERROR(VLOOKUP(J111,ORDEN_ESF!A:C,3,0),0)</f>
        <v>0</v>
      </c>
      <c r="M111">
        <v>401413211</v>
      </c>
    </row>
    <row r="112" spans="1:13" x14ac:dyDescent="0.25">
      <c r="A112">
        <v>890903055</v>
      </c>
      <c r="B112" t="s">
        <v>232</v>
      </c>
      <c r="C112" t="s">
        <v>222</v>
      </c>
      <c r="D112" t="s">
        <v>223</v>
      </c>
      <c r="E112" t="s">
        <v>224</v>
      </c>
      <c r="F112" t="s">
        <v>292</v>
      </c>
      <c r="G112" s="16">
        <v>42735</v>
      </c>
      <c r="H112">
        <v>20170331</v>
      </c>
      <c r="I112">
        <v>0</v>
      </c>
      <c r="J112" t="s">
        <v>234</v>
      </c>
      <c r="K112" t="str">
        <f>IFERROR(VLOOKUP(J112,ORDEN_ESF!A:C,2,0),"")</f>
        <v>Cuentas comerciales por cobrar y otras cuentas por cobrar corrientes</v>
      </c>
      <c r="L112">
        <f>IFERROR(VLOOKUP(J112,ORDEN_ESF!A:C,3,0),0)</f>
        <v>0</v>
      </c>
      <c r="M112">
        <v>38412680</v>
      </c>
    </row>
    <row r="113" spans="1:13" x14ac:dyDescent="0.25">
      <c r="A113">
        <v>890905022</v>
      </c>
      <c r="B113" t="s">
        <v>370</v>
      </c>
      <c r="C113" t="s">
        <v>230</v>
      </c>
      <c r="D113" t="s">
        <v>223</v>
      </c>
      <c r="E113" t="s">
        <v>360</v>
      </c>
      <c r="F113" t="s">
        <v>292</v>
      </c>
      <c r="G113" s="16">
        <v>42735</v>
      </c>
      <c r="H113">
        <v>20170503</v>
      </c>
      <c r="I113">
        <v>0</v>
      </c>
      <c r="J113" t="s">
        <v>234</v>
      </c>
      <c r="K113" t="str">
        <f>IFERROR(VLOOKUP(J113,ORDEN_ESF!A:C,2,0),"")</f>
        <v>Cuentas comerciales por cobrar y otras cuentas por cobrar corrientes</v>
      </c>
      <c r="L113">
        <f>IFERROR(VLOOKUP(J113,ORDEN_ESF!A:C,3,0),0)</f>
        <v>0</v>
      </c>
      <c r="M113">
        <v>36101943</v>
      </c>
    </row>
    <row r="114" spans="1:13" x14ac:dyDescent="0.25">
      <c r="A114">
        <v>860077099</v>
      </c>
      <c r="B114" t="s">
        <v>371</v>
      </c>
      <c r="C114" t="s">
        <v>291</v>
      </c>
      <c r="D114" t="s">
        <v>228</v>
      </c>
      <c r="E114" t="s">
        <v>224</v>
      </c>
      <c r="F114" t="s">
        <v>292</v>
      </c>
      <c r="G114" s="16">
        <v>42735</v>
      </c>
      <c r="H114">
        <v>20170515</v>
      </c>
      <c r="I114">
        <v>0</v>
      </c>
      <c r="J114" t="s">
        <v>234</v>
      </c>
      <c r="K114" t="str">
        <f>IFERROR(VLOOKUP(J114,ORDEN_ESF!A:C,2,0),"")</f>
        <v>Cuentas comerciales por cobrar y otras cuentas por cobrar corrientes</v>
      </c>
      <c r="L114">
        <f>IFERROR(VLOOKUP(J114,ORDEN_ESF!A:C,3,0),0)</f>
        <v>0</v>
      </c>
      <c r="M114">
        <v>16412928</v>
      </c>
    </row>
    <row r="115" spans="1:13" x14ac:dyDescent="0.25">
      <c r="A115">
        <v>860078977</v>
      </c>
      <c r="B115" t="s">
        <v>144</v>
      </c>
      <c r="C115" t="s">
        <v>291</v>
      </c>
      <c r="D115" t="s">
        <v>228</v>
      </c>
      <c r="E115" t="s">
        <v>339</v>
      </c>
      <c r="F115" t="s">
        <v>292</v>
      </c>
      <c r="G115" s="16">
        <v>42735</v>
      </c>
      <c r="H115">
        <v>20170512</v>
      </c>
      <c r="I115">
        <v>0</v>
      </c>
      <c r="J115" t="s">
        <v>234</v>
      </c>
      <c r="K115" t="str">
        <f>IFERROR(VLOOKUP(J115,ORDEN_ESF!A:C,2,0),"")</f>
        <v>Cuentas comerciales por cobrar y otras cuentas por cobrar corrientes</v>
      </c>
      <c r="L115">
        <f>IFERROR(VLOOKUP(J115,ORDEN_ESF!A:C,3,0),0)</f>
        <v>0</v>
      </c>
      <c r="M115">
        <v>1250232</v>
      </c>
    </row>
    <row r="116" spans="1:13" x14ac:dyDescent="0.25">
      <c r="A116">
        <v>890908901</v>
      </c>
      <c r="B116" t="s">
        <v>372</v>
      </c>
      <c r="C116" t="s">
        <v>222</v>
      </c>
      <c r="D116" t="s">
        <v>223</v>
      </c>
      <c r="E116" t="s">
        <v>339</v>
      </c>
      <c r="F116" t="s">
        <v>292</v>
      </c>
      <c r="G116" s="16">
        <v>42735</v>
      </c>
      <c r="H116">
        <v>20170329</v>
      </c>
      <c r="I116">
        <v>0</v>
      </c>
      <c r="J116" t="s">
        <v>234</v>
      </c>
      <c r="K116" t="str">
        <f>IFERROR(VLOOKUP(J116,ORDEN_ESF!A:C,2,0),"")</f>
        <v>Cuentas comerciales por cobrar y otras cuentas por cobrar corrientes</v>
      </c>
      <c r="L116">
        <f>IFERROR(VLOOKUP(J116,ORDEN_ESF!A:C,3,0),0)</f>
        <v>0</v>
      </c>
      <c r="M116">
        <v>20173035</v>
      </c>
    </row>
    <row r="117" spans="1:13" x14ac:dyDescent="0.25">
      <c r="A117">
        <v>860510628</v>
      </c>
      <c r="B117" t="s">
        <v>373</v>
      </c>
      <c r="C117" t="s">
        <v>222</v>
      </c>
      <c r="D117" t="s">
        <v>228</v>
      </c>
      <c r="E117" t="s">
        <v>353</v>
      </c>
      <c r="F117" t="s">
        <v>292</v>
      </c>
      <c r="G117" s="16">
        <v>42735</v>
      </c>
      <c r="H117">
        <v>20170330</v>
      </c>
      <c r="I117">
        <v>0</v>
      </c>
      <c r="J117" t="s">
        <v>234</v>
      </c>
      <c r="K117" t="str">
        <f>IFERROR(VLOOKUP(J117,ORDEN_ESF!A:C,2,0),"")</f>
        <v>Cuentas comerciales por cobrar y otras cuentas por cobrar corrientes</v>
      </c>
      <c r="L117">
        <f>IFERROR(VLOOKUP(J117,ORDEN_ESF!A:C,3,0),0)</f>
        <v>0</v>
      </c>
      <c r="M117">
        <v>50437573</v>
      </c>
    </row>
    <row r="118" spans="1:13" x14ac:dyDescent="0.25">
      <c r="A118">
        <v>860515523</v>
      </c>
      <c r="B118" t="s">
        <v>231</v>
      </c>
      <c r="C118" t="s">
        <v>222</v>
      </c>
      <c r="D118" t="s">
        <v>228</v>
      </c>
      <c r="E118" t="s">
        <v>224</v>
      </c>
      <c r="F118" t="s">
        <v>292</v>
      </c>
      <c r="G118" s="16">
        <v>42735</v>
      </c>
      <c r="H118">
        <v>20170329</v>
      </c>
      <c r="I118">
        <v>0</v>
      </c>
      <c r="J118" t="s">
        <v>234</v>
      </c>
      <c r="K118" t="str">
        <f>IFERROR(VLOOKUP(J118,ORDEN_ESF!A:C,2,0),"")</f>
        <v>Cuentas comerciales por cobrar y otras cuentas por cobrar corrientes</v>
      </c>
      <c r="L118">
        <f>IFERROR(VLOOKUP(J118,ORDEN_ESF!A:C,3,0),0)</f>
        <v>0</v>
      </c>
      <c r="M118">
        <v>23296382</v>
      </c>
    </row>
    <row r="119" spans="1:13" x14ac:dyDescent="0.25">
      <c r="A119">
        <v>860532790</v>
      </c>
      <c r="B119" t="s">
        <v>374</v>
      </c>
      <c r="C119" t="s">
        <v>291</v>
      </c>
      <c r="D119" t="s">
        <v>228</v>
      </c>
      <c r="E119" t="s">
        <v>224</v>
      </c>
      <c r="F119" t="s">
        <v>292</v>
      </c>
      <c r="G119" s="16">
        <v>42735</v>
      </c>
      <c r="H119">
        <v>20170504</v>
      </c>
      <c r="I119">
        <v>0</v>
      </c>
      <c r="J119" t="s">
        <v>234</v>
      </c>
      <c r="K119" t="str">
        <f>IFERROR(VLOOKUP(J119,ORDEN_ESF!A:C,2,0),"")</f>
        <v>Cuentas comerciales por cobrar y otras cuentas por cobrar corrientes</v>
      </c>
      <c r="L119">
        <f>IFERROR(VLOOKUP(J119,ORDEN_ESF!A:C,3,0),0)</f>
        <v>0</v>
      </c>
      <c r="M119">
        <v>329516</v>
      </c>
    </row>
    <row r="120" spans="1:13" x14ac:dyDescent="0.25">
      <c r="A120">
        <v>890205645</v>
      </c>
      <c r="B120" t="s">
        <v>166</v>
      </c>
      <c r="C120" t="s">
        <v>222</v>
      </c>
      <c r="D120" t="s">
        <v>375</v>
      </c>
      <c r="E120" t="s">
        <v>335</v>
      </c>
      <c r="F120" t="s">
        <v>292</v>
      </c>
      <c r="G120" s="16">
        <v>42735</v>
      </c>
      <c r="H120">
        <v>20170331</v>
      </c>
      <c r="I120">
        <v>0</v>
      </c>
      <c r="J120" t="s">
        <v>234</v>
      </c>
      <c r="K120" t="str">
        <f>IFERROR(VLOOKUP(J120,ORDEN_ESF!A:C,2,0),"")</f>
        <v>Cuentas comerciales por cobrar y otras cuentas por cobrar corrientes</v>
      </c>
      <c r="L120">
        <f>IFERROR(VLOOKUP(J120,ORDEN_ESF!A:C,3,0),0)</f>
        <v>0</v>
      </c>
      <c r="M120">
        <v>178869411</v>
      </c>
    </row>
    <row r="121" spans="1:13" x14ac:dyDescent="0.25">
      <c r="A121">
        <v>900018975</v>
      </c>
      <c r="B121" t="s">
        <v>376</v>
      </c>
      <c r="C121" t="s">
        <v>230</v>
      </c>
      <c r="D121" t="s">
        <v>299</v>
      </c>
      <c r="E121" t="s">
        <v>333</v>
      </c>
      <c r="F121" t="s">
        <v>292</v>
      </c>
      <c r="G121" s="16">
        <v>42735</v>
      </c>
      <c r="H121">
        <v>20170405</v>
      </c>
      <c r="I121">
        <v>0</v>
      </c>
      <c r="J121" t="s">
        <v>234</v>
      </c>
      <c r="K121" t="str">
        <f>IFERROR(VLOOKUP(J121,ORDEN_ESF!A:C,2,0),"")</f>
        <v>Cuentas comerciales por cobrar y otras cuentas por cobrar corrientes</v>
      </c>
      <c r="L121">
        <f>IFERROR(VLOOKUP(J121,ORDEN_ESF!A:C,3,0),0)</f>
        <v>0</v>
      </c>
      <c r="M121">
        <v>126750404</v>
      </c>
    </row>
    <row r="122" spans="1:13" x14ac:dyDescent="0.25">
      <c r="A122">
        <v>900035722</v>
      </c>
      <c r="B122" t="s">
        <v>298</v>
      </c>
      <c r="C122" t="s">
        <v>294</v>
      </c>
      <c r="D122" t="s">
        <v>299</v>
      </c>
      <c r="E122" t="s">
        <v>224</v>
      </c>
      <c r="F122" t="s">
        <v>292</v>
      </c>
      <c r="G122" s="16">
        <v>42735</v>
      </c>
      <c r="H122">
        <v>20170421</v>
      </c>
      <c r="I122">
        <v>0</v>
      </c>
      <c r="J122" t="s">
        <v>234</v>
      </c>
      <c r="K122" t="str">
        <f>IFERROR(VLOOKUP(J122,ORDEN_ESF!A:C,2,0),"")</f>
        <v>Cuentas comerciales por cobrar y otras cuentas por cobrar corrientes</v>
      </c>
      <c r="L122">
        <f>IFERROR(VLOOKUP(J122,ORDEN_ESF!A:C,3,0),0)</f>
        <v>0</v>
      </c>
      <c r="M122">
        <v>6662584</v>
      </c>
    </row>
    <row r="123" spans="1:13" x14ac:dyDescent="0.25">
      <c r="A123">
        <v>890908097</v>
      </c>
      <c r="B123" t="s">
        <v>377</v>
      </c>
      <c r="C123" t="s">
        <v>291</v>
      </c>
      <c r="D123" t="s">
        <v>223</v>
      </c>
      <c r="E123" t="s">
        <v>224</v>
      </c>
      <c r="F123" t="s">
        <v>292</v>
      </c>
      <c r="G123" s="16">
        <v>42735</v>
      </c>
      <c r="H123">
        <v>20170511</v>
      </c>
      <c r="I123">
        <v>0</v>
      </c>
      <c r="J123" t="s">
        <v>234</v>
      </c>
      <c r="K123" t="str">
        <f>IFERROR(VLOOKUP(J123,ORDEN_ESF!A:C,2,0),"")</f>
        <v>Cuentas comerciales por cobrar y otras cuentas por cobrar corrientes</v>
      </c>
      <c r="L123">
        <f>IFERROR(VLOOKUP(J123,ORDEN_ESF!A:C,3,0),0)</f>
        <v>0</v>
      </c>
      <c r="M123">
        <v>9296601</v>
      </c>
    </row>
    <row r="124" spans="1:13" x14ac:dyDescent="0.25">
      <c r="A124">
        <v>890910447</v>
      </c>
      <c r="B124" t="s">
        <v>300</v>
      </c>
      <c r="C124" t="s">
        <v>222</v>
      </c>
      <c r="D124" t="s">
        <v>223</v>
      </c>
      <c r="E124" t="s">
        <v>224</v>
      </c>
      <c r="F124" t="s">
        <v>292</v>
      </c>
      <c r="G124" s="16">
        <v>42735</v>
      </c>
      <c r="H124">
        <v>20170928</v>
      </c>
      <c r="I124">
        <v>0</v>
      </c>
      <c r="J124" t="s">
        <v>234</v>
      </c>
      <c r="K124" t="str">
        <f>IFERROR(VLOOKUP(J124,ORDEN_ESF!A:C,2,0),"")</f>
        <v>Cuentas comerciales por cobrar y otras cuentas por cobrar corrientes</v>
      </c>
      <c r="L124">
        <f>IFERROR(VLOOKUP(J124,ORDEN_ESF!A:C,3,0),0)</f>
        <v>0</v>
      </c>
      <c r="M124">
        <v>9691308</v>
      </c>
    </row>
    <row r="125" spans="1:13" x14ac:dyDescent="0.25">
      <c r="A125">
        <v>890911431</v>
      </c>
      <c r="B125" t="s">
        <v>378</v>
      </c>
      <c r="C125" t="s">
        <v>222</v>
      </c>
      <c r="D125" t="s">
        <v>223</v>
      </c>
      <c r="E125" t="s">
        <v>339</v>
      </c>
      <c r="F125" t="s">
        <v>292</v>
      </c>
      <c r="G125" s="16">
        <v>42735</v>
      </c>
      <c r="H125">
        <v>20170329</v>
      </c>
      <c r="I125">
        <v>0</v>
      </c>
      <c r="J125" t="s">
        <v>234</v>
      </c>
      <c r="K125" t="str">
        <f>IFERROR(VLOOKUP(J125,ORDEN_ESF!A:C,2,0),"")</f>
        <v>Cuentas comerciales por cobrar y otras cuentas por cobrar corrientes</v>
      </c>
      <c r="L125">
        <f>IFERROR(VLOOKUP(J125,ORDEN_ESF!A:C,3,0),0)</f>
        <v>0</v>
      </c>
      <c r="M125">
        <v>146170303</v>
      </c>
    </row>
    <row r="126" spans="1:13" x14ac:dyDescent="0.25">
      <c r="A126">
        <v>900139110</v>
      </c>
      <c r="B126" t="s">
        <v>301</v>
      </c>
      <c r="C126" t="s">
        <v>294</v>
      </c>
      <c r="D126" t="s">
        <v>228</v>
      </c>
      <c r="E126" t="s">
        <v>224</v>
      </c>
      <c r="F126" t="s">
        <v>292</v>
      </c>
      <c r="G126" s="16">
        <v>42735</v>
      </c>
      <c r="H126">
        <v>20170419</v>
      </c>
      <c r="I126">
        <v>0</v>
      </c>
      <c r="J126" t="s">
        <v>234</v>
      </c>
      <c r="K126" t="str">
        <f>IFERROR(VLOOKUP(J126,ORDEN_ESF!A:C,2,0),"")</f>
        <v>Cuentas comerciales por cobrar y otras cuentas por cobrar corrientes</v>
      </c>
      <c r="L126">
        <f>IFERROR(VLOOKUP(J126,ORDEN_ESF!A:C,3,0),0)</f>
        <v>0</v>
      </c>
      <c r="M126">
        <v>6062327</v>
      </c>
    </row>
    <row r="127" spans="1:13" x14ac:dyDescent="0.25">
      <c r="A127">
        <v>890920656</v>
      </c>
      <c r="B127" t="s">
        <v>302</v>
      </c>
      <c r="C127" t="s">
        <v>291</v>
      </c>
      <c r="D127" t="s">
        <v>223</v>
      </c>
      <c r="E127" t="s">
        <v>224</v>
      </c>
      <c r="F127" t="s">
        <v>292</v>
      </c>
      <c r="G127" s="16">
        <v>42735</v>
      </c>
      <c r="H127">
        <v>20170503</v>
      </c>
      <c r="I127">
        <v>0</v>
      </c>
      <c r="J127" t="s">
        <v>234</v>
      </c>
      <c r="K127" t="str">
        <f>IFERROR(VLOOKUP(J127,ORDEN_ESF!A:C,2,0),"")</f>
        <v>Cuentas comerciales por cobrar y otras cuentas por cobrar corrientes</v>
      </c>
      <c r="L127">
        <f>IFERROR(VLOOKUP(J127,ORDEN_ESF!A:C,3,0),0)</f>
        <v>0</v>
      </c>
      <c r="M127">
        <v>2493958</v>
      </c>
    </row>
    <row r="128" spans="1:13" x14ac:dyDescent="0.25">
      <c r="A128">
        <v>890928186</v>
      </c>
      <c r="B128" t="s">
        <v>303</v>
      </c>
      <c r="C128" t="s">
        <v>291</v>
      </c>
      <c r="D128" t="s">
        <v>223</v>
      </c>
      <c r="E128" t="s">
        <v>224</v>
      </c>
      <c r="F128" t="s">
        <v>292</v>
      </c>
      <c r="G128" s="16">
        <v>42735</v>
      </c>
      <c r="H128">
        <v>20170510</v>
      </c>
      <c r="I128">
        <v>0</v>
      </c>
      <c r="J128" t="s">
        <v>234</v>
      </c>
      <c r="K128" t="str">
        <f>IFERROR(VLOOKUP(J128,ORDEN_ESF!A:C,2,0),"")</f>
        <v>Cuentas comerciales por cobrar y otras cuentas por cobrar corrientes</v>
      </c>
      <c r="L128">
        <f>IFERROR(VLOOKUP(J128,ORDEN_ESF!A:C,3,0),0)</f>
        <v>0</v>
      </c>
      <c r="M128">
        <v>10540458</v>
      </c>
    </row>
    <row r="129" spans="1:13" x14ac:dyDescent="0.25">
      <c r="A129">
        <v>890932424</v>
      </c>
      <c r="B129" t="s">
        <v>379</v>
      </c>
      <c r="C129" t="s">
        <v>222</v>
      </c>
      <c r="D129" t="s">
        <v>223</v>
      </c>
      <c r="E129" t="s">
        <v>333</v>
      </c>
      <c r="F129" t="s">
        <v>292</v>
      </c>
      <c r="G129" s="16">
        <v>42735</v>
      </c>
      <c r="H129">
        <v>20170328</v>
      </c>
      <c r="I129">
        <v>0</v>
      </c>
      <c r="J129" t="s">
        <v>234</v>
      </c>
      <c r="K129" t="str">
        <f>IFERROR(VLOOKUP(J129,ORDEN_ESF!A:C,2,0),"")</f>
        <v>Cuentas comerciales por cobrar y otras cuentas por cobrar corrientes</v>
      </c>
      <c r="L129">
        <f>IFERROR(VLOOKUP(J129,ORDEN_ESF!A:C,3,0),0)</f>
        <v>0</v>
      </c>
      <c r="M129">
        <v>43219859</v>
      </c>
    </row>
    <row r="130" spans="1:13" x14ac:dyDescent="0.25">
      <c r="A130">
        <v>890939355</v>
      </c>
      <c r="B130" t="s">
        <v>35</v>
      </c>
      <c r="C130" t="s">
        <v>222</v>
      </c>
      <c r="D130" t="s">
        <v>223</v>
      </c>
      <c r="E130" t="s">
        <v>335</v>
      </c>
      <c r="F130" t="s">
        <v>292</v>
      </c>
      <c r="G130" s="16">
        <v>42735</v>
      </c>
      <c r="H130">
        <v>20170403</v>
      </c>
      <c r="I130">
        <v>0</v>
      </c>
      <c r="J130" t="s">
        <v>234</v>
      </c>
      <c r="K130" t="str">
        <f>IFERROR(VLOOKUP(J130,ORDEN_ESF!A:C,2,0),"")</f>
        <v>Cuentas comerciales por cobrar y otras cuentas por cobrar corrientes</v>
      </c>
      <c r="L130">
        <f>IFERROR(VLOOKUP(J130,ORDEN_ESF!A:C,3,0),0)</f>
        <v>0</v>
      </c>
      <c r="M130">
        <v>6450277</v>
      </c>
    </row>
    <row r="131" spans="1:13" x14ac:dyDescent="0.25">
      <c r="A131">
        <v>890940026</v>
      </c>
      <c r="B131" t="s">
        <v>304</v>
      </c>
      <c r="C131" t="s">
        <v>291</v>
      </c>
      <c r="D131" t="s">
        <v>223</v>
      </c>
      <c r="E131" t="s">
        <v>224</v>
      </c>
      <c r="F131" t="s">
        <v>292</v>
      </c>
      <c r="G131" s="16">
        <v>42735</v>
      </c>
      <c r="H131">
        <v>20170424</v>
      </c>
      <c r="I131">
        <v>0</v>
      </c>
      <c r="J131" t="s">
        <v>234</v>
      </c>
      <c r="K131" t="str">
        <f>IFERROR(VLOOKUP(J131,ORDEN_ESF!A:C,2,0),"")</f>
        <v>Cuentas comerciales por cobrar y otras cuentas por cobrar corrientes</v>
      </c>
      <c r="L131">
        <f>IFERROR(VLOOKUP(J131,ORDEN_ESF!A:C,3,0),0)</f>
        <v>0</v>
      </c>
      <c r="M131">
        <v>36454505</v>
      </c>
    </row>
    <row r="132" spans="1:13" x14ac:dyDescent="0.25">
      <c r="A132">
        <v>900190385</v>
      </c>
      <c r="B132" t="s">
        <v>380</v>
      </c>
      <c r="C132" t="s">
        <v>230</v>
      </c>
      <c r="D132" t="s">
        <v>351</v>
      </c>
      <c r="E132" t="s">
        <v>339</v>
      </c>
      <c r="F132" t="s">
        <v>292</v>
      </c>
      <c r="G132" s="16">
        <v>42735</v>
      </c>
      <c r="H132">
        <v>20170407</v>
      </c>
      <c r="I132">
        <v>0</v>
      </c>
      <c r="J132" t="s">
        <v>234</v>
      </c>
      <c r="K132" t="str">
        <f>IFERROR(VLOOKUP(J132,ORDEN_ESF!A:C,2,0),"")</f>
        <v>Cuentas comerciales por cobrar y otras cuentas por cobrar corrientes</v>
      </c>
      <c r="L132">
        <f>IFERROR(VLOOKUP(J132,ORDEN_ESF!A:C,3,0),0)</f>
        <v>0</v>
      </c>
      <c r="M132">
        <v>357201820</v>
      </c>
    </row>
    <row r="133" spans="1:13" x14ac:dyDescent="0.25">
      <c r="A133">
        <v>900192242</v>
      </c>
      <c r="B133" t="s">
        <v>381</v>
      </c>
      <c r="C133" t="s">
        <v>222</v>
      </c>
      <c r="D133" t="s">
        <v>228</v>
      </c>
      <c r="E133" t="s">
        <v>333</v>
      </c>
      <c r="F133" t="s">
        <v>292</v>
      </c>
      <c r="G133" s="16">
        <v>42735</v>
      </c>
      <c r="H133">
        <v>20170331</v>
      </c>
      <c r="I133">
        <v>0</v>
      </c>
      <c r="J133" t="s">
        <v>234</v>
      </c>
      <c r="K133" t="str">
        <f>IFERROR(VLOOKUP(J133,ORDEN_ESF!A:C,2,0),"")</f>
        <v>Cuentas comerciales por cobrar y otras cuentas por cobrar corrientes</v>
      </c>
      <c r="L133">
        <f>IFERROR(VLOOKUP(J133,ORDEN_ESF!A:C,3,0),0)</f>
        <v>0</v>
      </c>
      <c r="M133">
        <v>37470460</v>
      </c>
    </row>
    <row r="134" spans="1:13" x14ac:dyDescent="0.25">
      <c r="A134">
        <v>900192726</v>
      </c>
      <c r="B134" t="s">
        <v>382</v>
      </c>
      <c r="C134" t="s">
        <v>294</v>
      </c>
      <c r="D134" t="s">
        <v>299</v>
      </c>
      <c r="E134" t="s">
        <v>333</v>
      </c>
      <c r="F134" t="s">
        <v>292</v>
      </c>
      <c r="G134" s="16">
        <v>42735</v>
      </c>
      <c r="H134">
        <v>20170425</v>
      </c>
      <c r="I134">
        <v>0</v>
      </c>
      <c r="J134" t="s">
        <v>234</v>
      </c>
      <c r="K134" t="str">
        <f>IFERROR(VLOOKUP(J134,ORDEN_ESF!A:C,2,0),"")</f>
        <v>Cuentas comerciales por cobrar y otras cuentas por cobrar corrientes</v>
      </c>
      <c r="L134">
        <f>IFERROR(VLOOKUP(J134,ORDEN_ESF!A:C,3,0),0)</f>
        <v>0</v>
      </c>
      <c r="M134">
        <v>1963585</v>
      </c>
    </row>
    <row r="135" spans="1:13" x14ac:dyDescent="0.25">
      <c r="A135">
        <v>900193192</v>
      </c>
      <c r="B135" t="s">
        <v>305</v>
      </c>
      <c r="C135" t="s">
        <v>294</v>
      </c>
      <c r="D135" t="s">
        <v>228</v>
      </c>
      <c r="E135" t="s">
        <v>224</v>
      </c>
      <c r="F135" t="s">
        <v>292</v>
      </c>
      <c r="G135" s="16">
        <v>42735</v>
      </c>
      <c r="H135">
        <v>20170517</v>
      </c>
      <c r="I135">
        <v>0</v>
      </c>
      <c r="J135" t="s">
        <v>234</v>
      </c>
      <c r="K135" t="str">
        <f>IFERROR(VLOOKUP(J135,ORDEN_ESF!A:C,2,0),"")</f>
        <v>Cuentas comerciales por cobrar y otras cuentas por cobrar corrientes</v>
      </c>
      <c r="L135">
        <f>IFERROR(VLOOKUP(J135,ORDEN_ESF!A:C,3,0),0)</f>
        <v>0</v>
      </c>
      <c r="M135">
        <v>50457</v>
      </c>
    </row>
    <row r="136" spans="1:13" x14ac:dyDescent="0.25">
      <c r="A136">
        <v>900206480</v>
      </c>
      <c r="B136" t="s">
        <v>306</v>
      </c>
      <c r="C136" t="s">
        <v>291</v>
      </c>
      <c r="D136" t="s">
        <v>228</v>
      </c>
      <c r="E136" t="s">
        <v>224</v>
      </c>
      <c r="F136" t="s">
        <v>292</v>
      </c>
      <c r="G136" s="16">
        <v>42735</v>
      </c>
      <c r="H136">
        <v>20170509</v>
      </c>
      <c r="I136">
        <v>0</v>
      </c>
      <c r="J136" t="s">
        <v>234</v>
      </c>
      <c r="K136" t="str">
        <f>IFERROR(VLOOKUP(J136,ORDEN_ESF!A:C,2,0),"")</f>
        <v>Cuentas comerciales por cobrar y otras cuentas por cobrar corrientes</v>
      </c>
      <c r="L136">
        <f>IFERROR(VLOOKUP(J136,ORDEN_ESF!A:C,3,0),0)</f>
        <v>0</v>
      </c>
      <c r="M136">
        <v>9603688</v>
      </c>
    </row>
    <row r="137" spans="1:13" x14ac:dyDescent="0.25">
      <c r="A137">
        <v>900206483</v>
      </c>
      <c r="B137" t="s">
        <v>307</v>
      </c>
      <c r="C137" t="s">
        <v>291</v>
      </c>
      <c r="D137" t="s">
        <v>228</v>
      </c>
      <c r="E137" t="s">
        <v>224</v>
      </c>
      <c r="F137" t="s">
        <v>292</v>
      </c>
      <c r="G137" s="16">
        <v>42735</v>
      </c>
      <c r="H137">
        <v>20170510</v>
      </c>
      <c r="I137">
        <v>0</v>
      </c>
      <c r="J137" t="s">
        <v>234</v>
      </c>
      <c r="K137" t="str">
        <f>IFERROR(VLOOKUP(J137,ORDEN_ESF!A:C,2,0),"")</f>
        <v>Cuentas comerciales por cobrar y otras cuentas por cobrar corrientes</v>
      </c>
      <c r="L137">
        <f>IFERROR(VLOOKUP(J137,ORDEN_ESF!A:C,3,0),0)</f>
        <v>0</v>
      </c>
      <c r="M137">
        <v>4110899</v>
      </c>
    </row>
    <row r="138" spans="1:13" x14ac:dyDescent="0.25">
      <c r="A138">
        <v>900087151</v>
      </c>
      <c r="B138" t="s">
        <v>383</v>
      </c>
      <c r="C138" t="s">
        <v>222</v>
      </c>
      <c r="D138" t="s">
        <v>351</v>
      </c>
      <c r="E138" t="s">
        <v>384</v>
      </c>
      <c r="F138" t="s">
        <v>292</v>
      </c>
      <c r="G138" s="16">
        <v>42735</v>
      </c>
      <c r="H138">
        <v>20170509</v>
      </c>
      <c r="I138">
        <v>0</v>
      </c>
      <c r="J138" t="s">
        <v>234</v>
      </c>
      <c r="K138" t="str">
        <f>IFERROR(VLOOKUP(J138,ORDEN_ESF!A:C,2,0),"")</f>
        <v>Cuentas comerciales por cobrar y otras cuentas por cobrar corrientes</v>
      </c>
      <c r="L138">
        <f>IFERROR(VLOOKUP(J138,ORDEN_ESF!A:C,3,0),0)</f>
        <v>0</v>
      </c>
      <c r="M138">
        <v>43412</v>
      </c>
    </row>
    <row r="139" spans="1:13" x14ac:dyDescent="0.25">
      <c r="A139">
        <v>900315057</v>
      </c>
      <c r="B139" t="s">
        <v>385</v>
      </c>
      <c r="C139" t="s">
        <v>294</v>
      </c>
      <c r="D139" t="s">
        <v>223</v>
      </c>
      <c r="E139" t="s">
        <v>358</v>
      </c>
      <c r="F139" t="s">
        <v>292</v>
      </c>
      <c r="G139" s="16">
        <v>42735</v>
      </c>
      <c r="H139">
        <v>20170504</v>
      </c>
      <c r="I139">
        <v>0</v>
      </c>
      <c r="J139" t="s">
        <v>234</v>
      </c>
      <c r="K139" t="str">
        <f>IFERROR(VLOOKUP(J139,ORDEN_ESF!A:C,2,0),"")</f>
        <v>Cuentas comerciales por cobrar y otras cuentas por cobrar corrientes</v>
      </c>
      <c r="L139">
        <f>IFERROR(VLOOKUP(J139,ORDEN_ESF!A:C,3,0),0)</f>
        <v>0</v>
      </c>
      <c r="M139">
        <v>28347449</v>
      </c>
    </row>
    <row r="140" spans="1:13" x14ac:dyDescent="0.25">
      <c r="A140">
        <v>900205547</v>
      </c>
      <c r="B140" t="s">
        <v>233</v>
      </c>
      <c r="C140" t="s">
        <v>230</v>
      </c>
      <c r="D140" t="s">
        <v>228</v>
      </c>
      <c r="E140" t="s">
        <v>224</v>
      </c>
      <c r="F140" t="s">
        <v>292</v>
      </c>
      <c r="G140" s="16">
        <v>42735</v>
      </c>
      <c r="H140">
        <v>20170330</v>
      </c>
      <c r="I140">
        <v>0</v>
      </c>
      <c r="J140" t="s">
        <v>234</v>
      </c>
      <c r="K140" t="str">
        <f>IFERROR(VLOOKUP(J140,ORDEN_ESF!A:C,2,0),"")</f>
        <v>Cuentas comerciales por cobrar y otras cuentas por cobrar corrientes</v>
      </c>
      <c r="L140">
        <f>IFERROR(VLOOKUP(J140,ORDEN_ESF!A:C,3,0),0)</f>
        <v>0</v>
      </c>
      <c r="M140">
        <v>2224569</v>
      </c>
    </row>
    <row r="141" spans="1:13" x14ac:dyDescent="0.25">
      <c r="A141">
        <v>900378893</v>
      </c>
      <c r="B141" t="s">
        <v>386</v>
      </c>
      <c r="C141" t="s">
        <v>230</v>
      </c>
      <c r="D141" t="s">
        <v>228</v>
      </c>
      <c r="E141" t="s">
        <v>335</v>
      </c>
      <c r="F141" t="s">
        <v>292</v>
      </c>
      <c r="G141" s="16">
        <v>42735</v>
      </c>
      <c r="H141">
        <v>20170327</v>
      </c>
      <c r="I141">
        <v>0</v>
      </c>
      <c r="J141" t="s">
        <v>234</v>
      </c>
      <c r="K141" t="str">
        <f>IFERROR(VLOOKUP(J141,ORDEN_ESF!A:C,2,0),"")</f>
        <v>Cuentas comerciales por cobrar y otras cuentas por cobrar corrientes</v>
      </c>
      <c r="L141">
        <f>IFERROR(VLOOKUP(J141,ORDEN_ESF!A:C,3,0),0)</f>
        <v>0</v>
      </c>
      <c r="M141">
        <v>43808895</v>
      </c>
    </row>
    <row r="142" spans="1:13" x14ac:dyDescent="0.25">
      <c r="A142">
        <v>900390238</v>
      </c>
      <c r="B142" t="s">
        <v>177</v>
      </c>
      <c r="C142" t="s">
        <v>230</v>
      </c>
      <c r="D142" t="s">
        <v>228</v>
      </c>
      <c r="E142" t="s">
        <v>333</v>
      </c>
      <c r="F142" t="s">
        <v>292</v>
      </c>
      <c r="G142" s="16">
        <v>42735</v>
      </c>
      <c r="H142">
        <v>20170330</v>
      </c>
      <c r="I142">
        <v>0</v>
      </c>
      <c r="J142" t="s">
        <v>234</v>
      </c>
      <c r="K142" t="str">
        <f>IFERROR(VLOOKUP(J142,ORDEN_ESF!A:C,2,0),"")</f>
        <v>Cuentas comerciales por cobrar y otras cuentas por cobrar corrientes</v>
      </c>
      <c r="L142">
        <f>IFERROR(VLOOKUP(J142,ORDEN_ESF!A:C,3,0),0)</f>
        <v>0</v>
      </c>
      <c r="M142">
        <v>126505403</v>
      </c>
    </row>
    <row r="143" spans="1:13" x14ac:dyDescent="0.25">
      <c r="A143">
        <v>900413588</v>
      </c>
      <c r="B143" t="s">
        <v>37</v>
      </c>
      <c r="C143" t="s">
        <v>294</v>
      </c>
      <c r="D143" t="s">
        <v>343</v>
      </c>
      <c r="E143" t="s">
        <v>224</v>
      </c>
      <c r="F143" t="s">
        <v>292</v>
      </c>
      <c r="G143" s="16">
        <v>42735</v>
      </c>
      <c r="H143">
        <v>20170511</v>
      </c>
      <c r="I143">
        <v>0</v>
      </c>
      <c r="J143" t="s">
        <v>234</v>
      </c>
      <c r="K143" t="str">
        <f>IFERROR(VLOOKUP(J143,ORDEN_ESF!A:C,2,0),"")</f>
        <v>Cuentas comerciales por cobrar y otras cuentas por cobrar corrientes</v>
      </c>
      <c r="L143">
        <f>IFERROR(VLOOKUP(J143,ORDEN_ESF!A:C,3,0),0)</f>
        <v>0</v>
      </c>
      <c r="M143">
        <v>3631035</v>
      </c>
    </row>
    <row r="144" spans="1:13" x14ac:dyDescent="0.25">
      <c r="A144">
        <v>900668954</v>
      </c>
      <c r="B144" t="s">
        <v>387</v>
      </c>
      <c r="C144" t="s">
        <v>294</v>
      </c>
      <c r="D144" t="s">
        <v>228</v>
      </c>
      <c r="E144" t="s">
        <v>224</v>
      </c>
      <c r="F144" t="s">
        <v>292</v>
      </c>
      <c r="G144" s="16">
        <v>42735</v>
      </c>
      <c r="H144">
        <v>20170428</v>
      </c>
      <c r="I144">
        <v>0</v>
      </c>
      <c r="J144" t="s">
        <v>234</v>
      </c>
      <c r="K144" t="str">
        <f>IFERROR(VLOOKUP(J144,ORDEN_ESF!A:C,2,0),"")</f>
        <v>Cuentas comerciales por cobrar y otras cuentas por cobrar corrientes</v>
      </c>
      <c r="L144">
        <f>IFERROR(VLOOKUP(J144,ORDEN_ESF!A:C,3,0),0)</f>
        <v>0</v>
      </c>
      <c r="M144">
        <v>7268900</v>
      </c>
    </row>
    <row r="145" spans="1:13" x14ac:dyDescent="0.25">
      <c r="A145">
        <v>900521357</v>
      </c>
      <c r="B145" t="s">
        <v>175</v>
      </c>
      <c r="C145" t="s">
        <v>291</v>
      </c>
      <c r="D145" t="s">
        <v>388</v>
      </c>
      <c r="E145" t="s">
        <v>339</v>
      </c>
      <c r="F145" t="s">
        <v>292</v>
      </c>
      <c r="G145" s="16">
        <v>42735</v>
      </c>
      <c r="H145">
        <v>20170503</v>
      </c>
      <c r="I145">
        <v>0</v>
      </c>
      <c r="J145" t="s">
        <v>234</v>
      </c>
      <c r="K145" t="str">
        <f>IFERROR(VLOOKUP(J145,ORDEN_ESF!A:C,2,0),"")</f>
        <v>Cuentas comerciales por cobrar y otras cuentas por cobrar corrientes</v>
      </c>
      <c r="L145">
        <f>IFERROR(VLOOKUP(J145,ORDEN_ESF!A:C,3,0),0)</f>
        <v>0</v>
      </c>
      <c r="M145">
        <v>17099185</v>
      </c>
    </row>
    <row r="146" spans="1:13" x14ac:dyDescent="0.25">
      <c r="A146">
        <v>900535441</v>
      </c>
      <c r="B146" t="s">
        <v>308</v>
      </c>
      <c r="C146" t="s">
        <v>291</v>
      </c>
      <c r="D146" t="s">
        <v>228</v>
      </c>
      <c r="E146" t="s">
        <v>224</v>
      </c>
      <c r="F146" t="s">
        <v>292</v>
      </c>
      <c r="G146" s="16">
        <v>42735</v>
      </c>
      <c r="H146">
        <v>20170426</v>
      </c>
      <c r="I146">
        <v>0</v>
      </c>
      <c r="J146" t="s">
        <v>234</v>
      </c>
      <c r="K146" t="str">
        <f>IFERROR(VLOOKUP(J146,ORDEN_ESF!A:C,2,0),"")</f>
        <v>Cuentas comerciales por cobrar y otras cuentas por cobrar corrientes</v>
      </c>
      <c r="L146">
        <f>IFERROR(VLOOKUP(J146,ORDEN_ESF!A:C,3,0),0)</f>
        <v>0</v>
      </c>
      <c r="M146">
        <v>13652</v>
      </c>
    </row>
    <row r="147" spans="1:13" x14ac:dyDescent="0.25">
      <c r="A147">
        <v>900749166</v>
      </c>
      <c r="B147" t="s">
        <v>182</v>
      </c>
      <c r="C147" t="s">
        <v>230</v>
      </c>
      <c r="D147" t="s">
        <v>228</v>
      </c>
      <c r="E147" t="s">
        <v>333</v>
      </c>
      <c r="F147" t="s">
        <v>292</v>
      </c>
      <c r="G147" s="16">
        <v>42735</v>
      </c>
      <c r="H147">
        <v>20170404</v>
      </c>
      <c r="I147">
        <v>0</v>
      </c>
      <c r="J147" t="s">
        <v>234</v>
      </c>
      <c r="K147" t="str">
        <f>IFERROR(VLOOKUP(J147,ORDEN_ESF!A:C,2,0),"")</f>
        <v>Cuentas comerciales por cobrar y otras cuentas por cobrar corrientes</v>
      </c>
      <c r="L147">
        <f>IFERROR(VLOOKUP(J147,ORDEN_ESF!A:C,3,0),0)</f>
        <v>0</v>
      </c>
      <c r="M147">
        <v>96289163</v>
      </c>
    </row>
    <row r="148" spans="1:13" x14ac:dyDescent="0.25">
      <c r="A148">
        <v>900797732</v>
      </c>
      <c r="B148" t="s">
        <v>181</v>
      </c>
      <c r="C148" t="s">
        <v>230</v>
      </c>
      <c r="D148" t="s">
        <v>228</v>
      </c>
      <c r="E148" t="s">
        <v>360</v>
      </c>
      <c r="F148" t="s">
        <v>292</v>
      </c>
      <c r="G148" s="16">
        <v>42735</v>
      </c>
      <c r="H148">
        <v>20170330</v>
      </c>
      <c r="I148">
        <v>0</v>
      </c>
      <c r="J148" t="s">
        <v>234</v>
      </c>
      <c r="K148" t="str">
        <f>IFERROR(VLOOKUP(J148,ORDEN_ESF!A:C,2,0),"")</f>
        <v>Cuentas comerciales por cobrar y otras cuentas por cobrar corrientes</v>
      </c>
      <c r="L148">
        <f>IFERROR(VLOOKUP(J148,ORDEN_ESF!A:C,3,0),0)</f>
        <v>0</v>
      </c>
      <c r="M148">
        <v>50489609</v>
      </c>
    </row>
    <row r="149" spans="1:13" x14ac:dyDescent="0.25">
      <c r="A149">
        <v>900818642</v>
      </c>
      <c r="B149" t="s">
        <v>169</v>
      </c>
      <c r="C149" t="s">
        <v>230</v>
      </c>
      <c r="D149" t="s">
        <v>228</v>
      </c>
      <c r="E149" t="s">
        <v>333</v>
      </c>
      <c r="F149" t="s">
        <v>292</v>
      </c>
      <c r="G149" s="16">
        <v>42735</v>
      </c>
      <c r="H149">
        <v>20170410</v>
      </c>
      <c r="I149">
        <v>0</v>
      </c>
      <c r="J149" t="s">
        <v>234</v>
      </c>
      <c r="K149" t="str">
        <f>IFERROR(VLOOKUP(J149,ORDEN_ESF!A:C,2,0),"")</f>
        <v>Cuentas comerciales por cobrar y otras cuentas por cobrar corrientes</v>
      </c>
      <c r="L149">
        <f>IFERROR(VLOOKUP(J149,ORDEN_ESF!A:C,3,0),0)</f>
        <v>0</v>
      </c>
      <c r="M149">
        <v>47259576</v>
      </c>
    </row>
    <row r="150" spans="1:13" x14ac:dyDescent="0.25">
      <c r="A150">
        <v>800014246</v>
      </c>
      <c r="B150" t="s">
        <v>332</v>
      </c>
      <c r="C150" t="s">
        <v>291</v>
      </c>
      <c r="D150" t="s">
        <v>223</v>
      </c>
      <c r="E150" t="s">
        <v>333</v>
      </c>
      <c r="F150" t="s">
        <v>292</v>
      </c>
      <c r="G150" s="16">
        <v>42735</v>
      </c>
      <c r="H150">
        <v>20170518</v>
      </c>
      <c r="I150">
        <v>0</v>
      </c>
      <c r="J150" t="s">
        <v>235</v>
      </c>
      <c r="K150" t="str">
        <f>IFERROR(VLOOKUP(J150,ORDEN_ESF!A:C,2,0),"")</f>
        <v>Inventarios corrientes</v>
      </c>
      <c r="L150">
        <f>IFERROR(VLOOKUP(J150,ORDEN_ESF!A:C,3,0),0)</f>
        <v>8</v>
      </c>
      <c r="M150">
        <v>19634748</v>
      </c>
    </row>
    <row r="151" spans="1:13" x14ac:dyDescent="0.25">
      <c r="A151">
        <v>800093117</v>
      </c>
      <c r="B151" t="s">
        <v>334</v>
      </c>
      <c r="C151" t="s">
        <v>222</v>
      </c>
      <c r="D151" t="s">
        <v>223</v>
      </c>
      <c r="E151" t="s">
        <v>335</v>
      </c>
      <c r="F151" t="s">
        <v>292</v>
      </c>
      <c r="G151" s="16">
        <v>42735</v>
      </c>
      <c r="H151">
        <v>20170328</v>
      </c>
      <c r="I151">
        <v>0</v>
      </c>
      <c r="J151" t="s">
        <v>235</v>
      </c>
      <c r="K151" t="str">
        <f>IFERROR(VLOOKUP(J151,ORDEN_ESF!A:C,2,0),"")</f>
        <v>Inventarios corrientes</v>
      </c>
      <c r="L151">
        <f>IFERROR(VLOOKUP(J151,ORDEN_ESF!A:C,3,0),0)</f>
        <v>8</v>
      </c>
      <c r="M151">
        <v>625078732</v>
      </c>
    </row>
    <row r="152" spans="1:13" x14ac:dyDescent="0.25">
      <c r="A152">
        <v>800094968</v>
      </c>
      <c r="B152" t="s">
        <v>336</v>
      </c>
      <c r="C152" t="s">
        <v>222</v>
      </c>
      <c r="D152" t="s">
        <v>337</v>
      </c>
      <c r="E152" t="s">
        <v>335</v>
      </c>
      <c r="F152" t="s">
        <v>292</v>
      </c>
      <c r="G152" s="16">
        <v>42735</v>
      </c>
      <c r="H152">
        <v>20170403</v>
      </c>
      <c r="I152">
        <v>0</v>
      </c>
      <c r="J152" t="s">
        <v>235</v>
      </c>
      <c r="K152" t="str">
        <f>IFERROR(VLOOKUP(J152,ORDEN_ESF!A:C,2,0),"")</f>
        <v>Inventarios corrientes</v>
      </c>
      <c r="L152">
        <f>IFERROR(VLOOKUP(J152,ORDEN_ESF!A:C,3,0),0)</f>
        <v>8</v>
      </c>
      <c r="M152">
        <v>167034896</v>
      </c>
    </row>
    <row r="153" spans="1:13" x14ac:dyDescent="0.25">
      <c r="A153">
        <v>800095951</v>
      </c>
      <c r="B153" t="s">
        <v>338</v>
      </c>
      <c r="C153" t="s">
        <v>291</v>
      </c>
      <c r="D153" t="s">
        <v>228</v>
      </c>
      <c r="E153" t="s">
        <v>339</v>
      </c>
      <c r="F153" t="s">
        <v>292</v>
      </c>
      <c r="G153" s="16">
        <v>42735</v>
      </c>
      <c r="H153">
        <v>20170505</v>
      </c>
      <c r="I153">
        <v>0</v>
      </c>
      <c r="J153" t="s">
        <v>235</v>
      </c>
      <c r="K153" t="str">
        <f>IFERROR(VLOOKUP(J153,ORDEN_ESF!A:C,2,0),"")</f>
        <v>Inventarios corrientes</v>
      </c>
      <c r="L153">
        <f>IFERROR(VLOOKUP(J153,ORDEN_ESF!A:C,3,0),0)</f>
        <v>8</v>
      </c>
      <c r="M153">
        <v>4949621</v>
      </c>
    </row>
    <row r="154" spans="1:13" x14ac:dyDescent="0.25">
      <c r="A154">
        <v>800140959</v>
      </c>
      <c r="B154" t="s">
        <v>340</v>
      </c>
      <c r="C154" t="s">
        <v>291</v>
      </c>
      <c r="D154" t="s">
        <v>228</v>
      </c>
      <c r="E154" t="s">
        <v>339</v>
      </c>
      <c r="F154" t="s">
        <v>292</v>
      </c>
      <c r="G154" s="16">
        <v>42735</v>
      </c>
      <c r="H154">
        <v>20170503</v>
      </c>
      <c r="I154">
        <v>0</v>
      </c>
      <c r="J154" t="s">
        <v>235</v>
      </c>
      <c r="K154" t="str">
        <f>IFERROR(VLOOKUP(J154,ORDEN_ESF!A:C,2,0),"")</f>
        <v>Inventarios corrientes</v>
      </c>
      <c r="L154">
        <f>IFERROR(VLOOKUP(J154,ORDEN_ESF!A:C,3,0),0)</f>
        <v>8</v>
      </c>
      <c r="M154">
        <v>34613504</v>
      </c>
    </row>
    <row r="155" spans="1:13" x14ac:dyDescent="0.25">
      <c r="A155">
        <v>800173155</v>
      </c>
      <c r="B155" t="s">
        <v>341</v>
      </c>
      <c r="C155" t="s">
        <v>222</v>
      </c>
      <c r="D155" t="s">
        <v>228</v>
      </c>
      <c r="E155" t="s">
        <v>335</v>
      </c>
      <c r="F155" t="s">
        <v>292</v>
      </c>
      <c r="G155" s="16">
        <v>42735</v>
      </c>
      <c r="H155">
        <v>20170403</v>
      </c>
      <c r="I155">
        <v>0</v>
      </c>
      <c r="J155" t="s">
        <v>235</v>
      </c>
      <c r="K155" t="str">
        <f>IFERROR(VLOOKUP(J155,ORDEN_ESF!A:C,2,0),"")</f>
        <v>Inventarios corrientes</v>
      </c>
      <c r="L155">
        <f>IFERROR(VLOOKUP(J155,ORDEN_ESF!A:C,3,0),0)</f>
        <v>8</v>
      </c>
      <c r="M155">
        <v>90477073</v>
      </c>
    </row>
    <row r="156" spans="1:13" x14ac:dyDescent="0.25">
      <c r="A156">
        <v>800182330</v>
      </c>
      <c r="B156" t="s">
        <v>342</v>
      </c>
      <c r="C156" t="s">
        <v>291</v>
      </c>
      <c r="D156" t="s">
        <v>343</v>
      </c>
      <c r="E156" t="s">
        <v>333</v>
      </c>
      <c r="F156" t="s">
        <v>292</v>
      </c>
      <c r="G156" s="16">
        <v>42735</v>
      </c>
      <c r="H156">
        <v>20170424</v>
      </c>
      <c r="I156">
        <v>0</v>
      </c>
      <c r="J156" t="s">
        <v>235</v>
      </c>
      <c r="K156" t="str">
        <f>IFERROR(VLOOKUP(J156,ORDEN_ESF!A:C,2,0),"")</f>
        <v>Inventarios corrientes</v>
      </c>
      <c r="L156">
        <f>IFERROR(VLOOKUP(J156,ORDEN_ESF!A:C,3,0),0)</f>
        <v>8</v>
      </c>
      <c r="M156">
        <v>339646757</v>
      </c>
    </row>
    <row r="157" spans="1:13" x14ac:dyDescent="0.25">
      <c r="A157">
        <v>800185295</v>
      </c>
      <c r="B157" t="s">
        <v>344</v>
      </c>
      <c r="C157" t="s">
        <v>222</v>
      </c>
      <c r="D157" t="s">
        <v>228</v>
      </c>
      <c r="E157" t="s">
        <v>335</v>
      </c>
      <c r="F157" t="s">
        <v>292</v>
      </c>
      <c r="G157" s="16">
        <v>42735</v>
      </c>
      <c r="H157">
        <v>20170407</v>
      </c>
      <c r="I157">
        <v>0</v>
      </c>
      <c r="J157" t="s">
        <v>235</v>
      </c>
      <c r="K157" t="str">
        <f>IFERROR(VLOOKUP(J157,ORDEN_ESF!A:C,2,0),"")</f>
        <v>Inventarios corrientes</v>
      </c>
      <c r="L157">
        <f>IFERROR(VLOOKUP(J157,ORDEN_ESF!A:C,3,0),0)</f>
        <v>8</v>
      </c>
      <c r="M157">
        <v>1290731128</v>
      </c>
    </row>
    <row r="158" spans="1:13" x14ac:dyDescent="0.25">
      <c r="A158">
        <v>800200598</v>
      </c>
      <c r="B158" t="s">
        <v>345</v>
      </c>
      <c r="C158" t="s">
        <v>230</v>
      </c>
      <c r="D158" t="s">
        <v>228</v>
      </c>
      <c r="E158" t="s">
        <v>335</v>
      </c>
      <c r="F158" t="s">
        <v>292</v>
      </c>
      <c r="G158" s="16">
        <v>42735</v>
      </c>
      <c r="H158">
        <v>20170509</v>
      </c>
      <c r="I158">
        <v>0</v>
      </c>
      <c r="J158" t="s">
        <v>235</v>
      </c>
      <c r="K158" t="str">
        <f>IFERROR(VLOOKUP(J158,ORDEN_ESF!A:C,2,0),"")</f>
        <v>Inventarios corrientes</v>
      </c>
      <c r="L158">
        <f>IFERROR(VLOOKUP(J158,ORDEN_ESF!A:C,3,0),0)</f>
        <v>8</v>
      </c>
      <c r="M158">
        <v>213121500</v>
      </c>
    </row>
    <row r="159" spans="1:13" x14ac:dyDescent="0.25">
      <c r="A159">
        <v>800208146</v>
      </c>
      <c r="B159" t="s">
        <v>346</v>
      </c>
      <c r="C159" t="s">
        <v>294</v>
      </c>
      <c r="D159" t="s">
        <v>228</v>
      </c>
      <c r="E159" t="s">
        <v>347</v>
      </c>
      <c r="F159" t="s">
        <v>292</v>
      </c>
      <c r="G159" s="16">
        <v>42735</v>
      </c>
      <c r="H159">
        <v>20170428</v>
      </c>
      <c r="I159">
        <v>0</v>
      </c>
      <c r="J159" t="s">
        <v>235</v>
      </c>
      <c r="K159" t="str">
        <f>IFERROR(VLOOKUP(J159,ORDEN_ESF!A:C,2,0),"")</f>
        <v>Inventarios corrientes</v>
      </c>
      <c r="L159">
        <f>IFERROR(VLOOKUP(J159,ORDEN_ESF!A:C,3,0),0)</f>
        <v>8</v>
      </c>
      <c r="M159">
        <v>47768773</v>
      </c>
    </row>
    <row r="160" spans="1:13" x14ac:dyDescent="0.25">
      <c r="A160">
        <v>800233881</v>
      </c>
      <c r="B160" t="s">
        <v>161</v>
      </c>
      <c r="C160" t="s">
        <v>222</v>
      </c>
      <c r="D160" t="s">
        <v>223</v>
      </c>
      <c r="E160" t="s">
        <v>333</v>
      </c>
      <c r="F160" t="s">
        <v>292</v>
      </c>
      <c r="G160" s="16">
        <v>42735</v>
      </c>
      <c r="H160">
        <v>20170406</v>
      </c>
      <c r="I160">
        <v>0</v>
      </c>
      <c r="J160" t="s">
        <v>235</v>
      </c>
      <c r="K160" t="str">
        <f>IFERROR(VLOOKUP(J160,ORDEN_ESF!A:C,2,0),"")</f>
        <v>Inventarios corrientes</v>
      </c>
      <c r="L160">
        <f>IFERROR(VLOOKUP(J160,ORDEN_ESF!A:C,3,0),0)</f>
        <v>8</v>
      </c>
      <c r="M160">
        <v>25984799</v>
      </c>
    </row>
    <row r="161" spans="1:13" x14ac:dyDescent="0.25">
      <c r="A161">
        <v>800240724</v>
      </c>
      <c r="B161" t="s">
        <v>348</v>
      </c>
      <c r="C161" t="s">
        <v>230</v>
      </c>
      <c r="D161" t="s">
        <v>228</v>
      </c>
      <c r="E161" t="s">
        <v>335</v>
      </c>
      <c r="F161" t="s">
        <v>292</v>
      </c>
      <c r="G161" s="16">
        <v>42735</v>
      </c>
      <c r="H161">
        <v>20170330</v>
      </c>
      <c r="I161">
        <v>0</v>
      </c>
      <c r="J161" t="s">
        <v>235</v>
      </c>
      <c r="K161" t="str">
        <f>IFERROR(VLOOKUP(J161,ORDEN_ESF!A:C,2,0),"")</f>
        <v>Inventarios corrientes</v>
      </c>
      <c r="L161">
        <f>IFERROR(VLOOKUP(J161,ORDEN_ESF!A:C,3,0),0)</f>
        <v>8</v>
      </c>
      <c r="M161">
        <v>273450338</v>
      </c>
    </row>
    <row r="162" spans="1:13" x14ac:dyDescent="0.25">
      <c r="A162">
        <v>811032292</v>
      </c>
      <c r="B162" t="s">
        <v>349</v>
      </c>
      <c r="C162" t="s">
        <v>222</v>
      </c>
      <c r="D162" t="s">
        <v>223</v>
      </c>
      <c r="E162" t="s">
        <v>335</v>
      </c>
      <c r="F162" t="s">
        <v>292</v>
      </c>
      <c r="G162" s="16">
        <v>42735</v>
      </c>
      <c r="H162">
        <v>20170404</v>
      </c>
      <c r="I162">
        <v>0</v>
      </c>
      <c r="J162" t="s">
        <v>235</v>
      </c>
      <c r="K162" t="str">
        <f>IFERROR(VLOOKUP(J162,ORDEN_ESF!A:C,2,0),"")</f>
        <v>Inventarios corrientes</v>
      </c>
      <c r="L162">
        <f>IFERROR(VLOOKUP(J162,ORDEN_ESF!A:C,3,0),0)</f>
        <v>8</v>
      </c>
      <c r="M162">
        <v>414148476</v>
      </c>
    </row>
    <row r="163" spans="1:13" x14ac:dyDescent="0.25">
      <c r="A163">
        <v>830023542</v>
      </c>
      <c r="B163" t="s">
        <v>146</v>
      </c>
      <c r="C163" t="s">
        <v>230</v>
      </c>
      <c r="D163" t="s">
        <v>223</v>
      </c>
      <c r="E163" t="s">
        <v>339</v>
      </c>
      <c r="F163" t="s">
        <v>292</v>
      </c>
      <c r="G163" s="16">
        <v>42735</v>
      </c>
      <c r="H163">
        <v>20170328</v>
      </c>
      <c r="I163">
        <v>0</v>
      </c>
      <c r="J163" t="s">
        <v>235</v>
      </c>
      <c r="K163" t="str">
        <f>IFERROR(VLOOKUP(J163,ORDEN_ESF!A:C,2,0),"")</f>
        <v>Inventarios corrientes</v>
      </c>
      <c r="L163">
        <f>IFERROR(VLOOKUP(J163,ORDEN_ESF!A:C,3,0),0)</f>
        <v>8</v>
      </c>
      <c r="M163">
        <v>22766333</v>
      </c>
    </row>
    <row r="164" spans="1:13" x14ac:dyDescent="0.25">
      <c r="A164">
        <v>830094920</v>
      </c>
      <c r="B164" t="s">
        <v>350</v>
      </c>
      <c r="C164" t="s">
        <v>222</v>
      </c>
      <c r="D164" t="s">
        <v>351</v>
      </c>
      <c r="E164" t="s">
        <v>339</v>
      </c>
      <c r="F164" t="s">
        <v>292</v>
      </c>
      <c r="G164" s="16">
        <v>42735</v>
      </c>
      <c r="H164">
        <v>20171004</v>
      </c>
      <c r="I164">
        <v>0</v>
      </c>
      <c r="J164" t="s">
        <v>235</v>
      </c>
      <c r="K164" t="str">
        <f>IFERROR(VLOOKUP(J164,ORDEN_ESF!A:C,2,0),"")</f>
        <v>Inventarios corrientes</v>
      </c>
      <c r="L164">
        <f>IFERROR(VLOOKUP(J164,ORDEN_ESF!A:C,3,0),0)</f>
        <v>8</v>
      </c>
      <c r="M164">
        <v>1052809</v>
      </c>
    </row>
    <row r="165" spans="1:13" x14ac:dyDescent="0.25">
      <c r="A165">
        <v>830058272</v>
      </c>
      <c r="B165" t="s">
        <v>352</v>
      </c>
      <c r="C165" t="s">
        <v>222</v>
      </c>
      <c r="D165" t="s">
        <v>228</v>
      </c>
      <c r="E165" t="s">
        <v>353</v>
      </c>
      <c r="F165" t="s">
        <v>292</v>
      </c>
      <c r="G165" s="16">
        <v>42735</v>
      </c>
      <c r="H165">
        <v>20170405</v>
      </c>
      <c r="I165">
        <v>0</v>
      </c>
      <c r="J165" t="s">
        <v>235</v>
      </c>
      <c r="K165" t="str">
        <f>IFERROR(VLOOKUP(J165,ORDEN_ESF!A:C,2,0),"")</f>
        <v>Inventarios corrientes</v>
      </c>
      <c r="L165">
        <f>IFERROR(VLOOKUP(J165,ORDEN_ESF!A:C,3,0),0)</f>
        <v>8</v>
      </c>
      <c r="M165">
        <v>18564237</v>
      </c>
    </row>
    <row r="166" spans="1:13" x14ac:dyDescent="0.25">
      <c r="A166">
        <v>860000656</v>
      </c>
      <c r="B166" t="s">
        <v>221</v>
      </c>
      <c r="C166" t="s">
        <v>222</v>
      </c>
      <c r="D166" t="s">
        <v>223</v>
      </c>
      <c r="E166" t="s">
        <v>224</v>
      </c>
      <c r="F166" t="s">
        <v>292</v>
      </c>
      <c r="G166" s="16">
        <v>42735</v>
      </c>
      <c r="H166">
        <v>20170401</v>
      </c>
      <c r="I166">
        <v>0</v>
      </c>
      <c r="J166" t="s">
        <v>235</v>
      </c>
      <c r="K166" t="str">
        <f>IFERROR(VLOOKUP(J166,ORDEN_ESF!A:C,2,0),"")</f>
        <v>Inventarios corrientes</v>
      </c>
      <c r="L166">
        <f>IFERROR(VLOOKUP(J166,ORDEN_ESF!A:C,3,0),0)</f>
        <v>8</v>
      </c>
      <c r="M166">
        <v>13965205</v>
      </c>
    </row>
    <row r="167" spans="1:13" x14ac:dyDescent="0.25">
      <c r="A167">
        <v>860001986</v>
      </c>
      <c r="B167" t="s">
        <v>293</v>
      </c>
      <c r="C167" t="s">
        <v>294</v>
      </c>
      <c r="D167" t="s">
        <v>228</v>
      </c>
      <c r="E167" t="s">
        <v>224</v>
      </c>
      <c r="F167" t="s">
        <v>292</v>
      </c>
      <c r="G167" s="16">
        <v>42735</v>
      </c>
      <c r="H167">
        <v>20170510</v>
      </c>
      <c r="I167">
        <v>0</v>
      </c>
      <c r="J167" t="s">
        <v>235</v>
      </c>
      <c r="K167" t="str">
        <f>IFERROR(VLOOKUP(J167,ORDEN_ESF!A:C,2,0),"")</f>
        <v>Inventarios corrientes</v>
      </c>
      <c r="L167">
        <f>IFERROR(VLOOKUP(J167,ORDEN_ESF!A:C,3,0),0)</f>
        <v>8</v>
      </c>
      <c r="M167">
        <v>2864454</v>
      </c>
    </row>
    <row r="168" spans="1:13" x14ac:dyDescent="0.25">
      <c r="A168">
        <v>860002837</v>
      </c>
      <c r="B168" t="s">
        <v>227</v>
      </c>
      <c r="C168" t="s">
        <v>222</v>
      </c>
      <c r="D168" t="s">
        <v>228</v>
      </c>
      <c r="E168" t="s">
        <v>224</v>
      </c>
      <c r="F168" t="s">
        <v>292</v>
      </c>
      <c r="G168" s="16">
        <v>42735</v>
      </c>
      <c r="H168">
        <v>20170330</v>
      </c>
      <c r="I168">
        <v>0</v>
      </c>
      <c r="J168" t="s">
        <v>235</v>
      </c>
      <c r="K168" t="str">
        <f>IFERROR(VLOOKUP(J168,ORDEN_ESF!A:C,2,0),"")</f>
        <v>Inventarios corrientes</v>
      </c>
      <c r="L168">
        <f>IFERROR(VLOOKUP(J168,ORDEN_ESF!A:C,3,0),0)</f>
        <v>8</v>
      </c>
      <c r="M168">
        <v>89353998</v>
      </c>
    </row>
    <row r="169" spans="1:13" x14ac:dyDescent="0.25">
      <c r="A169">
        <v>860014285</v>
      </c>
      <c r="B169" t="s">
        <v>356</v>
      </c>
      <c r="C169" t="s">
        <v>294</v>
      </c>
      <c r="D169" t="s">
        <v>228</v>
      </c>
      <c r="E169" t="s">
        <v>224</v>
      </c>
      <c r="F169" t="s">
        <v>292</v>
      </c>
      <c r="G169" s="16">
        <v>42735</v>
      </c>
      <c r="H169">
        <v>20170510</v>
      </c>
      <c r="I169">
        <v>0</v>
      </c>
      <c r="J169" t="s">
        <v>235</v>
      </c>
      <c r="K169" t="str">
        <f>IFERROR(VLOOKUP(J169,ORDEN_ESF!A:C,2,0),"")</f>
        <v>Inventarios corrientes</v>
      </c>
      <c r="L169">
        <f>IFERROR(VLOOKUP(J169,ORDEN_ESF!A:C,3,0),0)</f>
        <v>8</v>
      </c>
      <c r="M169">
        <v>425258</v>
      </c>
    </row>
    <row r="170" spans="1:13" x14ac:dyDescent="0.25">
      <c r="A170">
        <v>830124992</v>
      </c>
      <c r="B170" t="s">
        <v>357</v>
      </c>
      <c r="C170" t="s">
        <v>222</v>
      </c>
      <c r="D170" t="s">
        <v>228</v>
      </c>
      <c r="E170" t="s">
        <v>358</v>
      </c>
      <c r="F170" t="s">
        <v>292</v>
      </c>
      <c r="G170" s="16">
        <v>42735</v>
      </c>
      <c r="H170">
        <v>20170406</v>
      </c>
      <c r="I170">
        <v>0</v>
      </c>
      <c r="J170" t="s">
        <v>235</v>
      </c>
      <c r="K170" t="str">
        <f>IFERROR(VLOOKUP(J170,ORDEN_ESF!A:C,2,0),"")</f>
        <v>Inventarios corrientes</v>
      </c>
      <c r="L170">
        <f>IFERROR(VLOOKUP(J170,ORDEN_ESF!A:C,3,0),0)</f>
        <v>8</v>
      </c>
      <c r="M170">
        <v>12267</v>
      </c>
    </row>
    <row r="171" spans="1:13" x14ac:dyDescent="0.25">
      <c r="A171">
        <v>860067697</v>
      </c>
      <c r="B171" t="s">
        <v>359</v>
      </c>
      <c r="C171" t="s">
        <v>294</v>
      </c>
      <c r="D171" t="s">
        <v>228</v>
      </c>
      <c r="E171" t="s">
        <v>360</v>
      </c>
      <c r="F171" t="s">
        <v>292</v>
      </c>
      <c r="G171" s="16">
        <v>42735</v>
      </c>
      <c r="H171">
        <v>20170515</v>
      </c>
      <c r="I171">
        <v>0</v>
      </c>
      <c r="J171" t="s">
        <v>235</v>
      </c>
      <c r="K171" t="str">
        <f>IFERROR(VLOOKUP(J171,ORDEN_ESF!A:C,2,0),"")</f>
        <v>Inventarios corrientes</v>
      </c>
      <c r="L171">
        <f>IFERROR(VLOOKUP(J171,ORDEN_ESF!A:C,3,0),0)</f>
        <v>8</v>
      </c>
      <c r="M171">
        <v>2069513</v>
      </c>
    </row>
    <row r="172" spans="1:13" x14ac:dyDescent="0.25">
      <c r="A172">
        <v>860354402</v>
      </c>
      <c r="B172" t="s">
        <v>295</v>
      </c>
      <c r="C172" t="s">
        <v>291</v>
      </c>
      <c r="D172" t="s">
        <v>228</v>
      </c>
      <c r="E172" t="s">
        <v>224</v>
      </c>
      <c r="F172" t="s">
        <v>292</v>
      </c>
      <c r="G172" s="16">
        <v>42735</v>
      </c>
      <c r="H172">
        <v>20170417</v>
      </c>
      <c r="I172">
        <v>0</v>
      </c>
      <c r="J172" t="s">
        <v>235</v>
      </c>
      <c r="K172" t="str">
        <f>IFERROR(VLOOKUP(J172,ORDEN_ESF!A:C,2,0),"")</f>
        <v>Inventarios corrientes</v>
      </c>
      <c r="L172">
        <f>IFERROR(VLOOKUP(J172,ORDEN_ESF!A:C,3,0),0)</f>
        <v>8</v>
      </c>
      <c r="M172">
        <v>2956936</v>
      </c>
    </row>
    <row r="173" spans="1:13" x14ac:dyDescent="0.25">
      <c r="A173">
        <v>860527800</v>
      </c>
      <c r="B173" t="s">
        <v>296</v>
      </c>
      <c r="C173" t="s">
        <v>222</v>
      </c>
      <c r="D173" t="s">
        <v>228</v>
      </c>
      <c r="E173" t="s">
        <v>224</v>
      </c>
      <c r="F173" t="s">
        <v>292</v>
      </c>
      <c r="G173" s="16">
        <v>42735</v>
      </c>
      <c r="H173">
        <v>20170512</v>
      </c>
      <c r="I173">
        <v>0</v>
      </c>
      <c r="J173" t="s">
        <v>235</v>
      </c>
      <c r="K173" t="str">
        <f>IFERROR(VLOOKUP(J173,ORDEN_ESF!A:C,2,0),"")</f>
        <v>Inventarios corrientes</v>
      </c>
      <c r="L173">
        <f>IFERROR(VLOOKUP(J173,ORDEN_ESF!A:C,3,0),0)</f>
        <v>8</v>
      </c>
      <c r="M173">
        <v>52546006</v>
      </c>
    </row>
    <row r="174" spans="1:13" x14ac:dyDescent="0.25">
      <c r="A174">
        <v>860031361</v>
      </c>
      <c r="B174" t="s">
        <v>297</v>
      </c>
      <c r="C174" t="s">
        <v>222</v>
      </c>
      <c r="D174" t="s">
        <v>228</v>
      </c>
      <c r="E174" t="s">
        <v>224</v>
      </c>
      <c r="F174" t="s">
        <v>292</v>
      </c>
      <c r="G174" s="16">
        <v>42735</v>
      </c>
      <c r="H174">
        <v>20170405</v>
      </c>
      <c r="I174">
        <v>0</v>
      </c>
      <c r="J174" t="s">
        <v>235</v>
      </c>
      <c r="K174" t="str">
        <f>IFERROR(VLOOKUP(J174,ORDEN_ESF!A:C,2,0),"")</f>
        <v>Inventarios corrientes</v>
      </c>
      <c r="L174">
        <f>IFERROR(VLOOKUP(J174,ORDEN_ESF!A:C,3,0),0)</f>
        <v>8</v>
      </c>
      <c r="M174">
        <v>170534</v>
      </c>
    </row>
    <row r="175" spans="1:13" x14ac:dyDescent="0.25">
      <c r="A175">
        <v>890312765</v>
      </c>
      <c r="B175" t="s">
        <v>363</v>
      </c>
      <c r="C175" t="s">
        <v>222</v>
      </c>
      <c r="D175" t="s">
        <v>228</v>
      </c>
      <c r="E175" t="s">
        <v>339</v>
      </c>
      <c r="F175" t="s">
        <v>292</v>
      </c>
      <c r="G175" s="16">
        <v>42735</v>
      </c>
      <c r="H175">
        <v>20170405</v>
      </c>
      <c r="I175">
        <v>0</v>
      </c>
      <c r="J175" t="s">
        <v>235</v>
      </c>
      <c r="K175" t="str">
        <f>IFERROR(VLOOKUP(J175,ORDEN_ESF!A:C,2,0),"")</f>
        <v>Inventarios corrientes</v>
      </c>
      <c r="L175">
        <f>IFERROR(VLOOKUP(J175,ORDEN_ESF!A:C,3,0),0)</f>
        <v>8</v>
      </c>
      <c r="M175">
        <v>7662839</v>
      </c>
    </row>
    <row r="176" spans="1:13" x14ac:dyDescent="0.25">
      <c r="A176">
        <v>860058070</v>
      </c>
      <c r="B176" t="s">
        <v>364</v>
      </c>
      <c r="C176" t="s">
        <v>222</v>
      </c>
      <c r="D176" t="s">
        <v>228</v>
      </c>
      <c r="E176" t="s">
        <v>335</v>
      </c>
      <c r="F176" t="s">
        <v>292</v>
      </c>
      <c r="G176" s="16">
        <v>42735</v>
      </c>
      <c r="H176">
        <v>20170404</v>
      </c>
      <c r="I176">
        <v>0</v>
      </c>
      <c r="J176" t="s">
        <v>235</v>
      </c>
      <c r="K176" t="str">
        <f>IFERROR(VLOOKUP(J176,ORDEN_ESF!A:C,2,0),"")</f>
        <v>Inventarios corrientes</v>
      </c>
      <c r="L176">
        <f>IFERROR(VLOOKUP(J176,ORDEN_ESF!A:C,3,0),0)</f>
        <v>8</v>
      </c>
      <c r="M176">
        <v>335202475</v>
      </c>
    </row>
    <row r="177" spans="1:13" x14ac:dyDescent="0.25">
      <c r="A177">
        <v>890806999</v>
      </c>
      <c r="B177" t="s">
        <v>366</v>
      </c>
      <c r="C177" t="s">
        <v>230</v>
      </c>
      <c r="D177" t="s">
        <v>367</v>
      </c>
      <c r="E177" t="s">
        <v>368</v>
      </c>
      <c r="F177" t="s">
        <v>292</v>
      </c>
      <c r="G177" s="16">
        <v>42735</v>
      </c>
      <c r="H177">
        <v>20170406</v>
      </c>
      <c r="I177">
        <v>0</v>
      </c>
      <c r="J177" t="s">
        <v>235</v>
      </c>
      <c r="K177" t="str">
        <f>IFERROR(VLOOKUP(J177,ORDEN_ESF!A:C,2,0),"")</f>
        <v>Inventarios corrientes</v>
      </c>
      <c r="L177">
        <f>IFERROR(VLOOKUP(J177,ORDEN_ESF!A:C,3,0),0)</f>
        <v>8</v>
      </c>
      <c r="M177">
        <v>20539016</v>
      </c>
    </row>
    <row r="178" spans="1:13" x14ac:dyDescent="0.25">
      <c r="A178">
        <v>890903035</v>
      </c>
      <c r="B178" t="s">
        <v>369</v>
      </c>
      <c r="C178" t="s">
        <v>222</v>
      </c>
      <c r="D178" t="s">
        <v>228</v>
      </c>
      <c r="E178" t="s">
        <v>339</v>
      </c>
      <c r="F178" t="s">
        <v>292</v>
      </c>
      <c r="G178" s="16">
        <v>42735</v>
      </c>
      <c r="H178">
        <v>20170330</v>
      </c>
      <c r="I178">
        <v>0</v>
      </c>
      <c r="J178" t="s">
        <v>235</v>
      </c>
      <c r="K178" t="str">
        <f>IFERROR(VLOOKUP(J178,ORDEN_ESF!A:C,2,0),"")</f>
        <v>Inventarios corrientes</v>
      </c>
      <c r="L178">
        <f>IFERROR(VLOOKUP(J178,ORDEN_ESF!A:C,3,0),0)</f>
        <v>8</v>
      </c>
      <c r="M178">
        <v>14465715</v>
      </c>
    </row>
    <row r="179" spans="1:13" x14ac:dyDescent="0.25">
      <c r="A179">
        <v>890903055</v>
      </c>
      <c r="B179" t="s">
        <v>232</v>
      </c>
      <c r="C179" t="s">
        <v>222</v>
      </c>
      <c r="D179" t="s">
        <v>223</v>
      </c>
      <c r="E179" t="s">
        <v>224</v>
      </c>
      <c r="F179" t="s">
        <v>292</v>
      </c>
      <c r="G179" s="16">
        <v>42735</v>
      </c>
      <c r="H179">
        <v>20170331</v>
      </c>
      <c r="I179">
        <v>0</v>
      </c>
      <c r="J179" t="s">
        <v>235</v>
      </c>
      <c r="K179" t="str">
        <f>IFERROR(VLOOKUP(J179,ORDEN_ESF!A:C,2,0),"")</f>
        <v>Inventarios corrientes</v>
      </c>
      <c r="L179">
        <f>IFERROR(VLOOKUP(J179,ORDEN_ESF!A:C,3,0),0)</f>
        <v>8</v>
      </c>
      <c r="M179">
        <v>44028</v>
      </c>
    </row>
    <row r="180" spans="1:13" x14ac:dyDescent="0.25">
      <c r="A180">
        <v>890905022</v>
      </c>
      <c r="B180" t="s">
        <v>370</v>
      </c>
      <c r="C180" t="s">
        <v>230</v>
      </c>
      <c r="D180" t="s">
        <v>223</v>
      </c>
      <c r="E180" t="s">
        <v>360</v>
      </c>
      <c r="F180" t="s">
        <v>292</v>
      </c>
      <c r="G180" s="16">
        <v>42735</v>
      </c>
      <c r="H180">
        <v>20170503</v>
      </c>
      <c r="I180">
        <v>0</v>
      </c>
      <c r="J180" t="s">
        <v>235</v>
      </c>
      <c r="K180" t="str">
        <f>IFERROR(VLOOKUP(J180,ORDEN_ESF!A:C,2,0),"")</f>
        <v>Inventarios corrientes</v>
      </c>
      <c r="L180">
        <f>IFERROR(VLOOKUP(J180,ORDEN_ESF!A:C,3,0),0)</f>
        <v>8</v>
      </c>
      <c r="M180">
        <v>8772541</v>
      </c>
    </row>
    <row r="181" spans="1:13" x14ac:dyDescent="0.25">
      <c r="A181">
        <v>890908901</v>
      </c>
      <c r="B181" t="s">
        <v>372</v>
      </c>
      <c r="C181" t="s">
        <v>222</v>
      </c>
      <c r="D181" t="s">
        <v>223</v>
      </c>
      <c r="E181" t="s">
        <v>339</v>
      </c>
      <c r="F181" t="s">
        <v>292</v>
      </c>
      <c r="G181" s="16">
        <v>42735</v>
      </c>
      <c r="H181">
        <v>20170329</v>
      </c>
      <c r="I181">
        <v>0</v>
      </c>
      <c r="J181" t="s">
        <v>235</v>
      </c>
      <c r="K181" t="str">
        <f>IFERROR(VLOOKUP(J181,ORDEN_ESF!A:C,2,0),"")</f>
        <v>Inventarios corrientes</v>
      </c>
      <c r="L181">
        <f>IFERROR(VLOOKUP(J181,ORDEN_ESF!A:C,3,0),0)</f>
        <v>8</v>
      </c>
      <c r="M181">
        <v>5854293</v>
      </c>
    </row>
    <row r="182" spans="1:13" x14ac:dyDescent="0.25">
      <c r="A182">
        <v>860510628</v>
      </c>
      <c r="B182" t="s">
        <v>373</v>
      </c>
      <c r="C182" t="s">
        <v>222</v>
      </c>
      <c r="D182" t="s">
        <v>228</v>
      </c>
      <c r="E182" t="s">
        <v>353</v>
      </c>
      <c r="F182" t="s">
        <v>292</v>
      </c>
      <c r="G182" s="16">
        <v>42735</v>
      </c>
      <c r="H182">
        <v>20170330</v>
      </c>
      <c r="I182">
        <v>0</v>
      </c>
      <c r="J182" t="s">
        <v>235</v>
      </c>
      <c r="K182" t="str">
        <f>IFERROR(VLOOKUP(J182,ORDEN_ESF!A:C,2,0),"")</f>
        <v>Inventarios corrientes</v>
      </c>
      <c r="L182">
        <f>IFERROR(VLOOKUP(J182,ORDEN_ESF!A:C,3,0),0)</f>
        <v>8</v>
      </c>
      <c r="M182">
        <v>157820</v>
      </c>
    </row>
    <row r="183" spans="1:13" x14ac:dyDescent="0.25">
      <c r="A183">
        <v>860515523</v>
      </c>
      <c r="B183" t="s">
        <v>231</v>
      </c>
      <c r="C183" t="s">
        <v>222</v>
      </c>
      <c r="D183" t="s">
        <v>228</v>
      </c>
      <c r="E183" t="s">
        <v>224</v>
      </c>
      <c r="F183" t="s">
        <v>292</v>
      </c>
      <c r="G183" s="16">
        <v>42735</v>
      </c>
      <c r="H183">
        <v>20170329</v>
      </c>
      <c r="I183">
        <v>0</v>
      </c>
      <c r="J183" t="s">
        <v>235</v>
      </c>
      <c r="K183" t="str">
        <f>IFERROR(VLOOKUP(J183,ORDEN_ESF!A:C,2,0),"")</f>
        <v>Inventarios corrientes</v>
      </c>
      <c r="L183">
        <f>IFERROR(VLOOKUP(J183,ORDEN_ESF!A:C,3,0),0)</f>
        <v>8</v>
      </c>
      <c r="M183">
        <v>1109857</v>
      </c>
    </row>
    <row r="184" spans="1:13" x14ac:dyDescent="0.25">
      <c r="A184">
        <v>860532790</v>
      </c>
      <c r="B184" t="s">
        <v>374</v>
      </c>
      <c r="C184" t="s">
        <v>291</v>
      </c>
      <c r="D184" t="s">
        <v>228</v>
      </c>
      <c r="E184" t="s">
        <v>224</v>
      </c>
      <c r="F184" t="s">
        <v>292</v>
      </c>
      <c r="G184" s="16">
        <v>42735</v>
      </c>
      <c r="H184">
        <v>20170504</v>
      </c>
      <c r="I184">
        <v>0</v>
      </c>
      <c r="J184" t="s">
        <v>235</v>
      </c>
      <c r="K184" t="str">
        <f>IFERROR(VLOOKUP(J184,ORDEN_ESF!A:C,2,0),"")</f>
        <v>Inventarios corrientes</v>
      </c>
      <c r="L184">
        <f>IFERROR(VLOOKUP(J184,ORDEN_ESF!A:C,3,0),0)</f>
        <v>8</v>
      </c>
      <c r="M184">
        <v>3030471</v>
      </c>
    </row>
    <row r="185" spans="1:13" x14ac:dyDescent="0.25">
      <c r="A185">
        <v>890205645</v>
      </c>
      <c r="B185" t="s">
        <v>166</v>
      </c>
      <c r="C185" t="s">
        <v>222</v>
      </c>
      <c r="D185" t="s">
        <v>375</v>
      </c>
      <c r="E185" t="s">
        <v>335</v>
      </c>
      <c r="F185" t="s">
        <v>292</v>
      </c>
      <c r="G185" s="16">
        <v>42735</v>
      </c>
      <c r="H185">
        <v>20170331</v>
      </c>
      <c r="I185">
        <v>0</v>
      </c>
      <c r="J185" t="s">
        <v>235</v>
      </c>
      <c r="K185" t="str">
        <f>IFERROR(VLOOKUP(J185,ORDEN_ESF!A:C,2,0),"")</f>
        <v>Inventarios corrientes</v>
      </c>
      <c r="L185">
        <f>IFERROR(VLOOKUP(J185,ORDEN_ESF!A:C,3,0),0)</f>
        <v>8</v>
      </c>
      <c r="M185">
        <v>297709091</v>
      </c>
    </row>
    <row r="186" spans="1:13" x14ac:dyDescent="0.25">
      <c r="A186">
        <v>900018975</v>
      </c>
      <c r="B186" t="s">
        <v>376</v>
      </c>
      <c r="C186" t="s">
        <v>230</v>
      </c>
      <c r="D186" t="s">
        <v>299</v>
      </c>
      <c r="E186" t="s">
        <v>333</v>
      </c>
      <c r="F186" t="s">
        <v>292</v>
      </c>
      <c r="G186" s="16">
        <v>42735</v>
      </c>
      <c r="H186">
        <v>20170405</v>
      </c>
      <c r="I186">
        <v>0</v>
      </c>
      <c r="J186" t="s">
        <v>235</v>
      </c>
      <c r="K186" t="str">
        <f>IFERROR(VLOOKUP(J186,ORDEN_ESF!A:C,2,0),"")</f>
        <v>Inventarios corrientes</v>
      </c>
      <c r="L186">
        <f>IFERROR(VLOOKUP(J186,ORDEN_ESF!A:C,3,0),0)</f>
        <v>8</v>
      </c>
      <c r="M186">
        <v>41604395</v>
      </c>
    </row>
    <row r="187" spans="1:13" x14ac:dyDescent="0.25">
      <c r="A187">
        <v>900035722</v>
      </c>
      <c r="B187" t="s">
        <v>298</v>
      </c>
      <c r="C187" t="s">
        <v>294</v>
      </c>
      <c r="D187" t="s">
        <v>299</v>
      </c>
      <c r="E187" t="s">
        <v>224</v>
      </c>
      <c r="F187" t="s">
        <v>292</v>
      </c>
      <c r="G187" s="16">
        <v>42735</v>
      </c>
      <c r="H187">
        <v>20170421</v>
      </c>
      <c r="I187">
        <v>0</v>
      </c>
      <c r="J187" t="s">
        <v>235</v>
      </c>
      <c r="K187" t="str">
        <f>IFERROR(VLOOKUP(J187,ORDEN_ESF!A:C,2,0),"")</f>
        <v>Inventarios corrientes</v>
      </c>
      <c r="L187">
        <f>IFERROR(VLOOKUP(J187,ORDEN_ESF!A:C,3,0),0)</f>
        <v>8</v>
      </c>
      <c r="M187">
        <v>74068286</v>
      </c>
    </row>
    <row r="188" spans="1:13" x14ac:dyDescent="0.25">
      <c r="A188">
        <v>890911431</v>
      </c>
      <c r="B188" t="s">
        <v>378</v>
      </c>
      <c r="C188" t="s">
        <v>222</v>
      </c>
      <c r="D188" t="s">
        <v>223</v>
      </c>
      <c r="E188" t="s">
        <v>339</v>
      </c>
      <c r="F188" t="s">
        <v>292</v>
      </c>
      <c r="G188" s="16">
        <v>42735</v>
      </c>
      <c r="H188">
        <v>20170329</v>
      </c>
      <c r="I188">
        <v>0</v>
      </c>
      <c r="J188" t="s">
        <v>235</v>
      </c>
      <c r="K188" t="str">
        <f>IFERROR(VLOOKUP(J188,ORDEN_ESF!A:C,2,0),"")</f>
        <v>Inventarios corrientes</v>
      </c>
      <c r="L188">
        <f>IFERROR(VLOOKUP(J188,ORDEN_ESF!A:C,3,0),0)</f>
        <v>8</v>
      </c>
      <c r="M188">
        <v>29748201</v>
      </c>
    </row>
    <row r="189" spans="1:13" x14ac:dyDescent="0.25">
      <c r="A189">
        <v>890920656</v>
      </c>
      <c r="B189" t="s">
        <v>302</v>
      </c>
      <c r="C189" t="s">
        <v>291</v>
      </c>
      <c r="D189" t="s">
        <v>223</v>
      </c>
      <c r="E189" t="s">
        <v>224</v>
      </c>
      <c r="F189" t="s">
        <v>292</v>
      </c>
      <c r="G189" s="16">
        <v>42735</v>
      </c>
      <c r="H189">
        <v>20170503</v>
      </c>
      <c r="I189">
        <v>0</v>
      </c>
      <c r="J189" t="s">
        <v>235</v>
      </c>
      <c r="K189" t="str">
        <f>IFERROR(VLOOKUP(J189,ORDEN_ESF!A:C,2,0),"")</f>
        <v>Inventarios corrientes</v>
      </c>
      <c r="L189">
        <f>IFERROR(VLOOKUP(J189,ORDEN_ESF!A:C,3,0),0)</f>
        <v>8</v>
      </c>
      <c r="M189">
        <v>300</v>
      </c>
    </row>
    <row r="190" spans="1:13" x14ac:dyDescent="0.25">
      <c r="A190">
        <v>890928186</v>
      </c>
      <c r="B190" t="s">
        <v>303</v>
      </c>
      <c r="C190" t="s">
        <v>291</v>
      </c>
      <c r="D190" t="s">
        <v>223</v>
      </c>
      <c r="E190" t="s">
        <v>224</v>
      </c>
      <c r="F190" t="s">
        <v>292</v>
      </c>
      <c r="G190" s="16">
        <v>42735</v>
      </c>
      <c r="H190">
        <v>20170510</v>
      </c>
      <c r="I190">
        <v>0</v>
      </c>
      <c r="J190" t="s">
        <v>235</v>
      </c>
      <c r="K190" t="str">
        <f>IFERROR(VLOOKUP(J190,ORDEN_ESF!A:C,2,0),"")</f>
        <v>Inventarios corrientes</v>
      </c>
      <c r="L190">
        <f>IFERROR(VLOOKUP(J190,ORDEN_ESF!A:C,3,0),0)</f>
        <v>8</v>
      </c>
      <c r="M190">
        <v>2766518</v>
      </c>
    </row>
    <row r="191" spans="1:13" x14ac:dyDescent="0.25">
      <c r="A191">
        <v>890932424</v>
      </c>
      <c r="B191" t="s">
        <v>379</v>
      </c>
      <c r="C191" t="s">
        <v>222</v>
      </c>
      <c r="D191" t="s">
        <v>223</v>
      </c>
      <c r="E191" t="s">
        <v>333</v>
      </c>
      <c r="F191" t="s">
        <v>292</v>
      </c>
      <c r="G191" s="16">
        <v>42735</v>
      </c>
      <c r="H191">
        <v>20170328</v>
      </c>
      <c r="I191">
        <v>0</v>
      </c>
      <c r="J191" t="s">
        <v>235</v>
      </c>
      <c r="K191" t="str">
        <f>IFERROR(VLOOKUP(J191,ORDEN_ESF!A:C,2,0),"")</f>
        <v>Inventarios corrientes</v>
      </c>
      <c r="L191">
        <f>IFERROR(VLOOKUP(J191,ORDEN_ESF!A:C,3,0),0)</f>
        <v>8</v>
      </c>
      <c r="M191">
        <v>12500623</v>
      </c>
    </row>
    <row r="192" spans="1:13" x14ac:dyDescent="0.25">
      <c r="A192">
        <v>890939355</v>
      </c>
      <c r="B192" t="s">
        <v>35</v>
      </c>
      <c r="C192" t="s">
        <v>222</v>
      </c>
      <c r="D192" t="s">
        <v>223</v>
      </c>
      <c r="E192" t="s">
        <v>335</v>
      </c>
      <c r="F192" t="s">
        <v>292</v>
      </c>
      <c r="G192" s="16">
        <v>42735</v>
      </c>
      <c r="H192">
        <v>20170403</v>
      </c>
      <c r="I192">
        <v>0</v>
      </c>
      <c r="J192" t="s">
        <v>235</v>
      </c>
      <c r="K192" t="str">
        <f>IFERROR(VLOOKUP(J192,ORDEN_ESF!A:C,2,0),"")</f>
        <v>Inventarios corrientes</v>
      </c>
      <c r="L192">
        <f>IFERROR(VLOOKUP(J192,ORDEN_ESF!A:C,3,0),0)</f>
        <v>8</v>
      </c>
      <c r="M192">
        <v>2130616</v>
      </c>
    </row>
    <row r="193" spans="1:13" x14ac:dyDescent="0.25">
      <c r="A193">
        <v>890940026</v>
      </c>
      <c r="B193" t="s">
        <v>304</v>
      </c>
      <c r="C193" t="s">
        <v>291</v>
      </c>
      <c r="D193" t="s">
        <v>223</v>
      </c>
      <c r="E193" t="s">
        <v>224</v>
      </c>
      <c r="F193" t="s">
        <v>292</v>
      </c>
      <c r="G193" s="16">
        <v>42735</v>
      </c>
      <c r="H193">
        <v>20170424</v>
      </c>
      <c r="I193">
        <v>0</v>
      </c>
      <c r="J193" t="s">
        <v>235</v>
      </c>
      <c r="K193" t="str">
        <f>IFERROR(VLOOKUP(J193,ORDEN_ESF!A:C,2,0),"")</f>
        <v>Inventarios corrientes</v>
      </c>
      <c r="L193">
        <f>IFERROR(VLOOKUP(J193,ORDEN_ESF!A:C,3,0),0)</f>
        <v>8</v>
      </c>
      <c r="M193">
        <v>1746481</v>
      </c>
    </row>
    <row r="194" spans="1:13" x14ac:dyDescent="0.25">
      <c r="A194">
        <v>900192242</v>
      </c>
      <c r="B194" t="s">
        <v>381</v>
      </c>
      <c r="C194" t="s">
        <v>222</v>
      </c>
      <c r="D194" t="s">
        <v>228</v>
      </c>
      <c r="E194" t="s">
        <v>333</v>
      </c>
      <c r="F194" t="s">
        <v>292</v>
      </c>
      <c r="G194" s="16">
        <v>42735</v>
      </c>
      <c r="H194">
        <v>20170331</v>
      </c>
      <c r="I194">
        <v>0</v>
      </c>
      <c r="J194" t="s">
        <v>235</v>
      </c>
      <c r="K194" t="str">
        <f>IFERROR(VLOOKUP(J194,ORDEN_ESF!A:C,2,0),"")</f>
        <v>Inventarios corrientes</v>
      </c>
      <c r="L194">
        <f>IFERROR(VLOOKUP(J194,ORDEN_ESF!A:C,3,0),0)</f>
        <v>8</v>
      </c>
      <c r="M194">
        <v>9297458</v>
      </c>
    </row>
    <row r="195" spans="1:13" x14ac:dyDescent="0.25">
      <c r="A195">
        <v>900192726</v>
      </c>
      <c r="B195" t="s">
        <v>382</v>
      </c>
      <c r="C195" t="s">
        <v>294</v>
      </c>
      <c r="D195" t="s">
        <v>299</v>
      </c>
      <c r="E195" t="s">
        <v>333</v>
      </c>
      <c r="F195" t="s">
        <v>292</v>
      </c>
      <c r="G195" s="16">
        <v>42735</v>
      </c>
      <c r="H195">
        <v>20170425</v>
      </c>
      <c r="I195">
        <v>0</v>
      </c>
      <c r="J195" t="s">
        <v>235</v>
      </c>
      <c r="K195" t="str">
        <f>IFERROR(VLOOKUP(J195,ORDEN_ESF!A:C,2,0),"")</f>
        <v>Inventarios corrientes</v>
      </c>
      <c r="L195">
        <f>IFERROR(VLOOKUP(J195,ORDEN_ESF!A:C,3,0),0)</f>
        <v>8</v>
      </c>
      <c r="M195">
        <v>203782</v>
      </c>
    </row>
    <row r="196" spans="1:13" x14ac:dyDescent="0.25">
      <c r="A196">
        <v>900206480</v>
      </c>
      <c r="B196" t="s">
        <v>306</v>
      </c>
      <c r="C196" t="s">
        <v>291</v>
      </c>
      <c r="D196" t="s">
        <v>228</v>
      </c>
      <c r="E196" t="s">
        <v>224</v>
      </c>
      <c r="F196" t="s">
        <v>292</v>
      </c>
      <c r="G196" s="16">
        <v>42735</v>
      </c>
      <c r="H196">
        <v>20170509</v>
      </c>
      <c r="I196">
        <v>0</v>
      </c>
      <c r="J196" t="s">
        <v>235</v>
      </c>
      <c r="K196" t="str">
        <f>IFERROR(VLOOKUP(J196,ORDEN_ESF!A:C,2,0),"")</f>
        <v>Inventarios corrientes</v>
      </c>
      <c r="L196">
        <f>IFERROR(VLOOKUP(J196,ORDEN_ESF!A:C,3,0),0)</f>
        <v>8</v>
      </c>
      <c r="M196">
        <v>67463</v>
      </c>
    </row>
    <row r="197" spans="1:13" x14ac:dyDescent="0.25">
      <c r="A197">
        <v>900206483</v>
      </c>
      <c r="B197" t="s">
        <v>307</v>
      </c>
      <c r="C197" t="s">
        <v>291</v>
      </c>
      <c r="D197" t="s">
        <v>228</v>
      </c>
      <c r="E197" t="s">
        <v>224</v>
      </c>
      <c r="F197" t="s">
        <v>292</v>
      </c>
      <c r="G197" s="16">
        <v>42735</v>
      </c>
      <c r="H197">
        <v>20170510</v>
      </c>
      <c r="I197">
        <v>0</v>
      </c>
      <c r="J197" t="s">
        <v>235</v>
      </c>
      <c r="K197" t="str">
        <f>IFERROR(VLOOKUP(J197,ORDEN_ESF!A:C,2,0),"")</f>
        <v>Inventarios corrientes</v>
      </c>
      <c r="L197">
        <f>IFERROR(VLOOKUP(J197,ORDEN_ESF!A:C,3,0),0)</f>
        <v>8</v>
      </c>
      <c r="M197">
        <v>42282</v>
      </c>
    </row>
    <row r="198" spans="1:13" x14ac:dyDescent="0.25">
      <c r="A198">
        <v>900315057</v>
      </c>
      <c r="B198" t="s">
        <v>385</v>
      </c>
      <c r="C198" t="s">
        <v>294</v>
      </c>
      <c r="D198" t="s">
        <v>223</v>
      </c>
      <c r="E198" t="s">
        <v>358</v>
      </c>
      <c r="F198" t="s">
        <v>292</v>
      </c>
      <c r="G198" s="16">
        <v>42735</v>
      </c>
      <c r="H198">
        <v>20170504</v>
      </c>
      <c r="I198">
        <v>0</v>
      </c>
      <c r="J198" t="s">
        <v>235</v>
      </c>
      <c r="K198" t="str">
        <f>IFERROR(VLOOKUP(J198,ORDEN_ESF!A:C,2,0),"")</f>
        <v>Inventarios corrientes</v>
      </c>
      <c r="L198">
        <f>IFERROR(VLOOKUP(J198,ORDEN_ESF!A:C,3,0),0)</f>
        <v>8</v>
      </c>
      <c r="M198">
        <v>19455500</v>
      </c>
    </row>
    <row r="199" spans="1:13" x14ac:dyDescent="0.25">
      <c r="A199">
        <v>900378893</v>
      </c>
      <c r="B199" t="s">
        <v>386</v>
      </c>
      <c r="C199" t="s">
        <v>230</v>
      </c>
      <c r="D199" t="s">
        <v>228</v>
      </c>
      <c r="E199" t="s">
        <v>335</v>
      </c>
      <c r="F199" t="s">
        <v>292</v>
      </c>
      <c r="G199" s="16">
        <v>42735</v>
      </c>
      <c r="H199">
        <v>20170327</v>
      </c>
      <c r="I199">
        <v>0</v>
      </c>
      <c r="J199" t="s">
        <v>235</v>
      </c>
      <c r="K199" t="str">
        <f>IFERROR(VLOOKUP(J199,ORDEN_ESF!A:C,2,0),"")</f>
        <v>Inventarios corrientes</v>
      </c>
      <c r="L199">
        <f>IFERROR(VLOOKUP(J199,ORDEN_ESF!A:C,3,0),0)</f>
        <v>8</v>
      </c>
      <c r="M199">
        <v>73690391</v>
      </c>
    </row>
    <row r="200" spans="1:13" x14ac:dyDescent="0.25">
      <c r="A200">
        <v>900390238</v>
      </c>
      <c r="B200" t="s">
        <v>177</v>
      </c>
      <c r="C200" t="s">
        <v>230</v>
      </c>
      <c r="D200" t="s">
        <v>228</v>
      </c>
      <c r="E200" t="s">
        <v>333</v>
      </c>
      <c r="F200" t="s">
        <v>292</v>
      </c>
      <c r="G200" s="16">
        <v>42735</v>
      </c>
      <c r="H200">
        <v>20170330</v>
      </c>
      <c r="I200">
        <v>0</v>
      </c>
      <c r="J200" t="s">
        <v>235</v>
      </c>
      <c r="K200" t="str">
        <f>IFERROR(VLOOKUP(J200,ORDEN_ESF!A:C,2,0),"")</f>
        <v>Inventarios corrientes</v>
      </c>
      <c r="L200">
        <f>IFERROR(VLOOKUP(J200,ORDEN_ESF!A:C,3,0),0)</f>
        <v>8</v>
      </c>
      <c r="M200">
        <v>770826</v>
      </c>
    </row>
    <row r="201" spans="1:13" x14ac:dyDescent="0.25">
      <c r="A201">
        <v>900521357</v>
      </c>
      <c r="B201" t="s">
        <v>175</v>
      </c>
      <c r="C201" t="s">
        <v>291</v>
      </c>
      <c r="D201" t="s">
        <v>388</v>
      </c>
      <c r="E201" t="s">
        <v>339</v>
      </c>
      <c r="F201" t="s">
        <v>292</v>
      </c>
      <c r="G201" s="16">
        <v>42735</v>
      </c>
      <c r="H201">
        <v>20170503</v>
      </c>
      <c r="I201">
        <v>0</v>
      </c>
      <c r="J201" t="s">
        <v>235</v>
      </c>
      <c r="K201" t="str">
        <f>IFERROR(VLOOKUP(J201,ORDEN_ESF!A:C,2,0),"")</f>
        <v>Inventarios corrientes</v>
      </c>
      <c r="L201">
        <f>IFERROR(VLOOKUP(J201,ORDEN_ESF!A:C,3,0),0)</f>
        <v>8</v>
      </c>
      <c r="M201">
        <v>3229444</v>
      </c>
    </row>
    <row r="202" spans="1:13" x14ac:dyDescent="0.25">
      <c r="A202">
        <v>900535441</v>
      </c>
      <c r="B202" t="s">
        <v>308</v>
      </c>
      <c r="C202" t="s">
        <v>291</v>
      </c>
      <c r="D202" t="s">
        <v>228</v>
      </c>
      <c r="E202" t="s">
        <v>224</v>
      </c>
      <c r="F202" t="s">
        <v>292</v>
      </c>
      <c r="G202" s="16">
        <v>42735</v>
      </c>
      <c r="H202">
        <v>20170426</v>
      </c>
      <c r="I202">
        <v>0</v>
      </c>
      <c r="J202" t="s">
        <v>235</v>
      </c>
      <c r="K202" t="str">
        <f>IFERROR(VLOOKUP(J202,ORDEN_ESF!A:C,2,0),"")</f>
        <v>Inventarios corrientes</v>
      </c>
      <c r="L202">
        <f>IFERROR(VLOOKUP(J202,ORDEN_ESF!A:C,3,0),0)</f>
        <v>8</v>
      </c>
      <c r="M202">
        <v>45192267</v>
      </c>
    </row>
    <row r="203" spans="1:13" x14ac:dyDescent="0.25">
      <c r="A203">
        <v>900749166</v>
      </c>
      <c r="B203" t="s">
        <v>182</v>
      </c>
      <c r="C203" t="s">
        <v>230</v>
      </c>
      <c r="D203" t="s">
        <v>228</v>
      </c>
      <c r="E203" t="s">
        <v>333</v>
      </c>
      <c r="F203" t="s">
        <v>292</v>
      </c>
      <c r="G203" s="16">
        <v>42735</v>
      </c>
      <c r="H203">
        <v>20170404</v>
      </c>
      <c r="I203">
        <v>0</v>
      </c>
      <c r="J203" t="s">
        <v>235</v>
      </c>
      <c r="K203" t="str">
        <f>IFERROR(VLOOKUP(J203,ORDEN_ESF!A:C,2,0),"")</f>
        <v>Inventarios corrientes</v>
      </c>
      <c r="L203">
        <f>IFERROR(VLOOKUP(J203,ORDEN_ESF!A:C,3,0),0)</f>
        <v>8</v>
      </c>
      <c r="M203">
        <v>6502254</v>
      </c>
    </row>
    <row r="204" spans="1:13" x14ac:dyDescent="0.25">
      <c r="A204">
        <v>900797732</v>
      </c>
      <c r="B204" t="s">
        <v>181</v>
      </c>
      <c r="C204" t="s">
        <v>230</v>
      </c>
      <c r="D204" t="s">
        <v>228</v>
      </c>
      <c r="E204" t="s">
        <v>360</v>
      </c>
      <c r="F204" t="s">
        <v>292</v>
      </c>
      <c r="G204" s="16">
        <v>42735</v>
      </c>
      <c r="H204">
        <v>20170330</v>
      </c>
      <c r="I204">
        <v>0</v>
      </c>
      <c r="J204" t="s">
        <v>235</v>
      </c>
      <c r="K204" t="str">
        <f>IFERROR(VLOOKUP(J204,ORDEN_ESF!A:C,2,0),"")</f>
        <v>Inventarios corrientes</v>
      </c>
      <c r="L204">
        <f>IFERROR(VLOOKUP(J204,ORDEN_ESF!A:C,3,0),0)</f>
        <v>8</v>
      </c>
      <c r="M204">
        <v>3366193</v>
      </c>
    </row>
    <row r="205" spans="1:13" x14ac:dyDescent="0.25">
      <c r="A205">
        <v>900818642</v>
      </c>
      <c r="B205" t="s">
        <v>169</v>
      </c>
      <c r="C205" t="s">
        <v>230</v>
      </c>
      <c r="D205" t="s">
        <v>228</v>
      </c>
      <c r="E205" t="s">
        <v>333</v>
      </c>
      <c r="F205" t="s">
        <v>292</v>
      </c>
      <c r="G205" s="16">
        <v>42735</v>
      </c>
      <c r="H205">
        <v>20170410</v>
      </c>
      <c r="I205">
        <v>0</v>
      </c>
      <c r="J205" t="s">
        <v>235</v>
      </c>
      <c r="K205" t="str">
        <f>IFERROR(VLOOKUP(J205,ORDEN_ESF!A:C,2,0),"")</f>
        <v>Inventarios corrientes</v>
      </c>
      <c r="L205">
        <f>IFERROR(VLOOKUP(J205,ORDEN_ESF!A:C,3,0),0)</f>
        <v>8</v>
      </c>
      <c r="M205">
        <v>3414625</v>
      </c>
    </row>
    <row r="206" spans="1:13" x14ac:dyDescent="0.25">
      <c r="A206">
        <v>800093117</v>
      </c>
      <c r="B206" t="s">
        <v>334</v>
      </c>
      <c r="C206" t="s">
        <v>222</v>
      </c>
      <c r="D206" t="s">
        <v>223</v>
      </c>
      <c r="E206" t="s">
        <v>335</v>
      </c>
      <c r="F206" t="s">
        <v>292</v>
      </c>
      <c r="G206" s="16">
        <v>42735</v>
      </c>
      <c r="H206">
        <v>20170328</v>
      </c>
      <c r="I206">
        <v>0</v>
      </c>
      <c r="J206" t="s">
        <v>236</v>
      </c>
      <c r="K206" t="str">
        <f>IFERROR(VLOOKUP(J206,ORDEN_ESF!A:C,2,0),"")</f>
        <v>Activos por impuestos corrientes, corriente</v>
      </c>
      <c r="L206">
        <f>IFERROR(VLOOKUP(J206,ORDEN_ESF!A:C,3,0),0)</f>
        <v>0</v>
      </c>
      <c r="M206">
        <v>25470445</v>
      </c>
    </row>
    <row r="207" spans="1:13" x14ac:dyDescent="0.25">
      <c r="A207">
        <v>800094968</v>
      </c>
      <c r="B207" t="s">
        <v>336</v>
      </c>
      <c r="C207" t="s">
        <v>222</v>
      </c>
      <c r="D207" t="s">
        <v>337</v>
      </c>
      <c r="E207" t="s">
        <v>335</v>
      </c>
      <c r="F207" t="s">
        <v>292</v>
      </c>
      <c r="G207" s="16">
        <v>42735</v>
      </c>
      <c r="H207">
        <v>20170403</v>
      </c>
      <c r="I207">
        <v>0</v>
      </c>
      <c r="J207" t="s">
        <v>236</v>
      </c>
      <c r="K207" t="str">
        <f>IFERROR(VLOOKUP(J207,ORDEN_ESF!A:C,2,0),"")</f>
        <v>Activos por impuestos corrientes, corriente</v>
      </c>
      <c r="L207">
        <f>IFERROR(VLOOKUP(J207,ORDEN_ESF!A:C,3,0),0)</f>
        <v>0</v>
      </c>
      <c r="M207">
        <v>3083514</v>
      </c>
    </row>
    <row r="208" spans="1:13" x14ac:dyDescent="0.25">
      <c r="A208">
        <v>800095951</v>
      </c>
      <c r="B208" t="s">
        <v>338</v>
      </c>
      <c r="C208" t="s">
        <v>291</v>
      </c>
      <c r="D208" t="s">
        <v>228</v>
      </c>
      <c r="E208" t="s">
        <v>339</v>
      </c>
      <c r="F208" t="s">
        <v>292</v>
      </c>
      <c r="G208" s="16">
        <v>42735</v>
      </c>
      <c r="H208">
        <v>20170505</v>
      </c>
      <c r="I208">
        <v>0</v>
      </c>
      <c r="J208" t="s">
        <v>236</v>
      </c>
      <c r="K208" t="str">
        <f>IFERROR(VLOOKUP(J208,ORDEN_ESF!A:C,2,0),"")</f>
        <v>Activos por impuestos corrientes, corriente</v>
      </c>
      <c r="L208">
        <f>IFERROR(VLOOKUP(J208,ORDEN_ESF!A:C,3,0),0)</f>
        <v>0</v>
      </c>
      <c r="M208">
        <v>153140</v>
      </c>
    </row>
    <row r="209" spans="1:13" x14ac:dyDescent="0.25">
      <c r="A209">
        <v>800173155</v>
      </c>
      <c r="B209" t="s">
        <v>341</v>
      </c>
      <c r="C209" t="s">
        <v>222</v>
      </c>
      <c r="D209" t="s">
        <v>228</v>
      </c>
      <c r="E209" t="s">
        <v>335</v>
      </c>
      <c r="F209" t="s">
        <v>292</v>
      </c>
      <c r="G209" s="16">
        <v>42735</v>
      </c>
      <c r="H209">
        <v>20170403</v>
      </c>
      <c r="I209">
        <v>0</v>
      </c>
      <c r="J209" t="s">
        <v>236</v>
      </c>
      <c r="K209" t="str">
        <f>IFERROR(VLOOKUP(J209,ORDEN_ESF!A:C,2,0),"")</f>
        <v>Activos por impuestos corrientes, corriente</v>
      </c>
      <c r="L209">
        <f>IFERROR(VLOOKUP(J209,ORDEN_ESF!A:C,3,0),0)</f>
        <v>0</v>
      </c>
      <c r="M209">
        <v>7313819</v>
      </c>
    </row>
    <row r="210" spans="1:13" x14ac:dyDescent="0.25">
      <c r="A210">
        <v>800185295</v>
      </c>
      <c r="B210" t="s">
        <v>344</v>
      </c>
      <c r="C210" t="s">
        <v>222</v>
      </c>
      <c r="D210" t="s">
        <v>228</v>
      </c>
      <c r="E210" t="s">
        <v>335</v>
      </c>
      <c r="F210" t="s">
        <v>292</v>
      </c>
      <c r="G210" s="16">
        <v>42735</v>
      </c>
      <c r="H210">
        <v>20170407</v>
      </c>
      <c r="I210">
        <v>0</v>
      </c>
      <c r="J210" t="s">
        <v>236</v>
      </c>
      <c r="K210" t="str">
        <f>IFERROR(VLOOKUP(J210,ORDEN_ESF!A:C,2,0),"")</f>
        <v>Activos por impuestos corrientes, corriente</v>
      </c>
      <c r="L210">
        <f>IFERROR(VLOOKUP(J210,ORDEN_ESF!A:C,3,0),0)</f>
        <v>0</v>
      </c>
      <c r="M210">
        <v>21835599</v>
      </c>
    </row>
    <row r="211" spans="1:13" x14ac:dyDescent="0.25">
      <c r="A211">
        <v>800200598</v>
      </c>
      <c r="B211" t="s">
        <v>345</v>
      </c>
      <c r="C211" t="s">
        <v>230</v>
      </c>
      <c r="D211" t="s">
        <v>228</v>
      </c>
      <c r="E211" t="s">
        <v>335</v>
      </c>
      <c r="F211" t="s">
        <v>292</v>
      </c>
      <c r="G211" s="16">
        <v>42735</v>
      </c>
      <c r="H211">
        <v>20170509</v>
      </c>
      <c r="I211">
        <v>0</v>
      </c>
      <c r="J211" t="s">
        <v>236</v>
      </c>
      <c r="K211" t="str">
        <f>IFERROR(VLOOKUP(J211,ORDEN_ESF!A:C,2,0),"")</f>
        <v>Activos por impuestos corrientes, corriente</v>
      </c>
      <c r="L211">
        <f>IFERROR(VLOOKUP(J211,ORDEN_ESF!A:C,3,0),0)</f>
        <v>0</v>
      </c>
      <c r="M211">
        <v>3229453</v>
      </c>
    </row>
    <row r="212" spans="1:13" x14ac:dyDescent="0.25">
      <c r="A212">
        <v>800208146</v>
      </c>
      <c r="B212" t="s">
        <v>346</v>
      </c>
      <c r="C212" t="s">
        <v>294</v>
      </c>
      <c r="D212" t="s">
        <v>228</v>
      </c>
      <c r="E212" t="s">
        <v>347</v>
      </c>
      <c r="F212" t="s">
        <v>292</v>
      </c>
      <c r="G212" s="16">
        <v>42735</v>
      </c>
      <c r="H212">
        <v>20170428</v>
      </c>
      <c r="I212">
        <v>0</v>
      </c>
      <c r="J212" t="s">
        <v>236</v>
      </c>
      <c r="K212" t="str">
        <f>IFERROR(VLOOKUP(J212,ORDEN_ESF!A:C,2,0),"")</f>
        <v>Activos por impuestos corrientes, corriente</v>
      </c>
      <c r="L212">
        <f>IFERROR(VLOOKUP(J212,ORDEN_ESF!A:C,3,0),0)</f>
        <v>0</v>
      </c>
      <c r="M212">
        <v>2888365</v>
      </c>
    </row>
    <row r="213" spans="1:13" x14ac:dyDescent="0.25">
      <c r="A213">
        <v>800233881</v>
      </c>
      <c r="B213" t="s">
        <v>161</v>
      </c>
      <c r="C213" t="s">
        <v>222</v>
      </c>
      <c r="D213" t="s">
        <v>223</v>
      </c>
      <c r="E213" t="s">
        <v>333</v>
      </c>
      <c r="F213" t="s">
        <v>292</v>
      </c>
      <c r="G213" s="16">
        <v>42735</v>
      </c>
      <c r="H213">
        <v>20170406</v>
      </c>
      <c r="I213">
        <v>0</v>
      </c>
      <c r="J213" t="s">
        <v>236</v>
      </c>
      <c r="K213" t="str">
        <f>IFERROR(VLOOKUP(J213,ORDEN_ESF!A:C,2,0),"")</f>
        <v>Activos por impuestos corrientes, corriente</v>
      </c>
      <c r="L213">
        <f>IFERROR(VLOOKUP(J213,ORDEN_ESF!A:C,3,0),0)</f>
        <v>0</v>
      </c>
      <c r="M213">
        <v>7312210</v>
      </c>
    </row>
    <row r="214" spans="1:13" x14ac:dyDescent="0.25">
      <c r="A214">
        <v>800240724</v>
      </c>
      <c r="B214" t="s">
        <v>348</v>
      </c>
      <c r="C214" t="s">
        <v>230</v>
      </c>
      <c r="D214" t="s">
        <v>228</v>
      </c>
      <c r="E214" t="s">
        <v>335</v>
      </c>
      <c r="F214" t="s">
        <v>292</v>
      </c>
      <c r="G214" s="16">
        <v>42735</v>
      </c>
      <c r="H214">
        <v>20170330</v>
      </c>
      <c r="I214">
        <v>0</v>
      </c>
      <c r="J214" t="s">
        <v>236</v>
      </c>
      <c r="K214" t="str">
        <f>IFERROR(VLOOKUP(J214,ORDEN_ESF!A:C,2,0),"")</f>
        <v>Activos por impuestos corrientes, corriente</v>
      </c>
      <c r="L214">
        <f>IFERROR(VLOOKUP(J214,ORDEN_ESF!A:C,3,0),0)</f>
        <v>0</v>
      </c>
      <c r="M214">
        <v>9012205</v>
      </c>
    </row>
    <row r="215" spans="1:13" x14ac:dyDescent="0.25">
      <c r="A215">
        <v>830023542</v>
      </c>
      <c r="B215" t="s">
        <v>146</v>
      </c>
      <c r="C215" t="s">
        <v>230</v>
      </c>
      <c r="D215" t="s">
        <v>223</v>
      </c>
      <c r="E215" t="s">
        <v>339</v>
      </c>
      <c r="F215" t="s">
        <v>292</v>
      </c>
      <c r="G215" s="16">
        <v>42735</v>
      </c>
      <c r="H215">
        <v>20170328</v>
      </c>
      <c r="I215">
        <v>0</v>
      </c>
      <c r="J215" t="s">
        <v>236</v>
      </c>
      <c r="K215" t="str">
        <f>IFERROR(VLOOKUP(J215,ORDEN_ESF!A:C,2,0),"")</f>
        <v>Activos por impuestos corrientes, corriente</v>
      </c>
      <c r="L215">
        <f>IFERROR(VLOOKUP(J215,ORDEN_ESF!A:C,3,0),0)</f>
        <v>0</v>
      </c>
      <c r="M215">
        <v>385974</v>
      </c>
    </row>
    <row r="216" spans="1:13" x14ac:dyDescent="0.25">
      <c r="A216">
        <v>830094920</v>
      </c>
      <c r="B216" t="s">
        <v>350</v>
      </c>
      <c r="C216" t="s">
        <v>222</v>
      </c>
      <c r="D216" t="s">
        <v>351</v>
      </c>
      <c r="E216" t="s">
        <v>339</v>
      </c>
      <c r="F216" t="s">
        <v>292</v>
      </c>
      <c r="G216" s="16">
        <v>42735</v>
      </c>
      <c r="H216">
        <v>20171004</v>
      </c>
      <c r="I216">
        <v>0</v>
      </c>
      <c r="J216" t="s">
        <v>236</v>
      </c>
      <c r="K216" t="str">
        <f>IFERROR(VLOOKUP(J216,ORDEN_ESF!A:C,2,0),"")</f>
        <v>Activos por impuestos corrientes, corriente</v>
      </c>
      <c r="L216">
        <f>IFERROR(VLOOKUP(J216,ORDEN_ESF!A:C,3,0),0)</f>
        <v>0</v>
      </c>
      <c r="M216">
        <v>6437914</v>
      </c>
    </row>
    <row r="217" spans="1:13" x14ac:dyDescent="0.25">
      <c r="A217">
        <v>830058272</v>
      </c>
      <c r="B217" t="s">
        <v>352</v>
      </c>
      <c r="C217" t="s">
        <v>222</v>
      </c>
      <c r="D217" t="s">
        <v>228</v>
      </c>
      <c r="E217" t="s">
        <v>353</v>
      </c>
      <c r="F217" t="s">
        <v>292</v>
      </c>
      <c r="G217" s="16">
        <v>42735</v>
      </c>
      <c r="H217">
        <v>20170405</v>
      </c>
      <c r="I217">
        <v>0</v>
      </c>
      <c r="J217" t="s">
        <v>236</v>
      </c>
      <c r="K217" t="str">
        <f>IFERROR(VLOOKUP(J217,ORDEN_ESF!A:C,2,0),"")</f>
        <v>Activos por impuestos corrientes, corriente</v>
      </c>
      <c r="L217">
        <f>IFERROR(VLOOKUP(J217,ORDEN_ESF!A:C,3,0),0)</f>
        <v>0</v>
      </c>
      <c r="M217">
        <v>8307647</v>
      </c>
    </row>
    <row r="218" spans="1:13" x14ac:dyDescent="0.25">
      <c r="A218">
        <v>860000656</v>
      </c>
      <c r="B218" t="s">
        <v>221</v>
      </c>
      <c r="C218" t="s">
        <v>222</v>
      </c>
      <c r="D218" t="s">
        <v>223</v>
      </c>
      <c r="E218" t="s">
        <v>224</v>
      </c>
      <c r="F218" t="s">
        <v>292</v>
      </c>
      <c r="G218" s="16">
        <v>42735</v>
      </c>
      <c r="H218">
        <v>20170401</v>
      </c>
      <c r="I218">
        <v>0</v>
      </c>
      <c r="J218" t="s">
        <v>236</v>
      </c>
      <c r="K218" t="str">
        <f>IFERROR(VLOOKUP(J218,ORDEN_ESF!A:C,2,0),"")</f>
        <v>Activos por impuestos corrientes, corriente</v>
      </c>
      <c r="L218">
        <f>IFERROR(VLOOKUP(J218,ORDEN_ESF!A:C,3,0),0)</f>
        <v>0</v>
      </c>
      <c r="M218">
        <v>12568278</v>
      </c>
    </row>
    <row r="219" spans="1:13" x14ac:dyDescent="0.25">
      <c r="A219">
        <v>860001986</v>
      </c>
      <c r="B219" t="s">
        <v>293</v>
      </c>
      <c r="C219" t="s">
        <v>294</v>
      </c>
      <c r="D219" t="s">
        <v>228</v>
      </c>
      <c r="E219" t="s">
        <v>224</v>
      </c>
      <c r="F219" t="s">
        <v>292</v>
      </c>
      <c r="G219" s="16">
        <v>42735</v>
      </c>
      <c r="H219">
        <v>20170510</v>
      </c>
      <c r="I219">
        <v>0</v>
      </c>
      <c r="J219" t="s">
        <v>236</v>
      </c>
      <c r="K219" t="str">
        <f>IFERROR(VLOOKUP(J219,ORDEN_ESF!A:C,2,0),"")</f>
        <v>Activos por impuestos corrientes, corriente</v>
      </c>
      <c r="L219">
        <f>IFERROR(VLOOKUP(J219,ORDEN_ESF!A:C,3,0),0)</f>
        <v>0</v>
      </c>
      <c r="M219">
        <v>3075060</v>
      </c>
    </row>
    <row r="220" spans="1:13" x14ac:dyDescent="0.25">
      <c r="A220">
        <v>860002837</v>
      </c>
      <c r="B220" t="s">
        <v>227</v>
      </c>
      <c r="C220" t="s">
        <v>222</v>
      </c>
      <c r="D220" t="s">
        <v>228</v>
      </c>
      <c r="E220" t="s">
        <v>224</v>
      </c>
      <c r="F220" t="s">
        <v>292</v>
      </c>
      <c r="G220" s="16">
        <v>42735</v>
      </c>
      <c r="H220">
        <v>20170330</v>
      </c>
      <c r="I220">
        <v>0</v>
      </c>
      <c r="J220" t="s">
        <v>236</v>
      </c>
      <c r="K220" t="str">
        <f>IFERROR(VLOOKUP(J220,ORDEN_ESF!A:C,2,0),"")</f>
        <v>Activos por impuestos corrientes, corriente</v>
      </c>
      <c r="L220">
        <f>IFERROR(VLOOKUP(J220,ORDEN_ESF!A:C,3,0),0)</f>
        <v>0</v>
      </c>
      <c r="M220">
        <v>6923721</v>
      </c>
    </row>
    <row r="221" spans="1:13" x14ac:dyDescent="0.25">
      <c r="A221">
        <v>860014285</v>
      </c>
      <c r="B221" t="s">
        <v>356</v>
      </c>
      <c r="C221" t="s">
        <v>294</v>
      </c>
      <c r="D221" t="s">
        <v>228</v>
      </c>
      <c r="E221" t="s">
        <v>224</v>
      </c>
      <c r="F221" t="s">
        <v>292</v>
      </c>
      <c r="G221" s="16">
        <v>42735</v>
      </c>
      <c r="H221">
        <v>20170510</v>
      </c>
      <c r="I221">
        <v>0</v>
      </c>
      <c r="J221" t="s">
        <v>236</v>
      </c>
      <c r="K221" t="str">
        <f>IFERROR(VLOOKUP(J221,ORDEN_ESF!A:C,2,0),"")</f>
        <v>Activos por impuestos corrientes, corriente</v>
      </c>
      <c r="L221">
        <f>IFERROR(VLOOKUP(J221,ORDEN_ESF!A:C,3,0),0)</f>
        <v>0</v>
      </c>
      <c r="M221" s="1">
        <v>373674</v>
      </c>
    </row>
    <row r="222" spans="1:13" x14ac:dyDescent="0.25">
      <c r="A222">
        <v>830124992</v>
      </c>
      <c r="B222" t="s">
        <v>357</v>
      </c>
      <c r="C222" t="s">
        <v>222</v>
      </c>
      <c r="D222" t="s">
        <v>228</v>
      </c>
      <c r="E222" t="s">
        <v>358</v>
      </c>
      <c r="F222" t="s">
        <v>292</v>
      </c>
      <c r="G222" s="16">
        <v>42735</v>
      </c>
      <c r="H222">
        <v>20170406</v>
      </c>
      <c r="I222">
        <v>0</v>
      </c>
      <c r="J222" t="s">
        <v>236</v>
      </c>
      <c r="K222" t="str">
        <f>IFERROR(VLOOKUP(J222,ORDEN_ESF!A:C,2,0),"")</f>
        <v>Activos por impuestos corrientes, corriente</v>
      </c>
      <c r="L222">
        <f>IFERROR(VLOOKUP(J222,ORDEN_ESF!A:C,3,0),0)</f>
        <v>0</v>
      </c>
      <c r="M222" s="1">
        <v>421612</v>
      </c>
    </row>
    <row r="223" spans="1:13" x14ac:dyDescent="0.25">
      <c r="A223">
        <v>860067697</v>
      </c>
      <c r="B223" t="s">
        <v>359</v>
      </c>
      <c r="C223" t="s">
        <v>294</v>
      </c>
      <c r="D223" t="s">
        <v>228</v>
      </c>
      <c r="E223" t="s">
        <v>360</v>
      </c>
      <c r="F223" t="s">
        <v>292</v>
      </c>
      <c r="G223" s="16">
        <v>42735</v>
      </c>
      <c r="H223">
        <v>20170515</v>
      </c>
      <c r="I223">
        <v>0</v>
      </c>
      <c r="J223" t="s">
        <v>236</v>
      </c>
      <c r="K223" t="str">
        <f>IFERROR(VLOOKUP(J223,ORDEN_ESF!A:C,2,0),"")</f>
        <v>Activos por impuestos corrientes, corriente</v>
      </c>
      <c r="L223">
        <f>IFERROR(VLOOKUP(J223,ORDEN_ESF!A:C,3,0),0)</f>
        <v>0</v>
      </c>
      <c r="M223" s="1">
        <v>2933601</v>
      </c>
    </row>
    <row r="224" spans="1:13" x14ac:dyDescent="0.25">
      <c r="A224">
        <v>860354402</v>
      </c>
      <c r="B224" t="s">
        <v>295</v>
      </c>
      <c r="C224" t="s">
        <v>291</v>
      </c>
      <c r="D224" t="s">
        <v>228</v>
      </c>
      <c r="E224" t="s">
        <v>224</v>
      </c>
      <c r="F224" t="s">
        <v>292</v>
      </c>
      <c r="G224" s="16">
        <v>42735</v>
      </c>
      <c r="H224">
        <v>20170417</v>
      </c>
      <c r="I224">
        <v>0</v>
      </c>
      <c r="J224" t="s">
        <v>236</v>
      </c>
      <c r="K224" t="str">
        <f>IFERROR(VLOOKUP(J224,ORDEN_ESF!A:C,2,0),"")</f>
        <v>Activos por impuestos corrientes, corriente</v>
      </c>
      <c r="L224">
        <f>IFERROR(VLOOKUP(J224,ORDEN_ESF!A:C,3,0),0)</f>
        <v>0</v>
      </c>
      <c r="M224" s="1">
        <v>652359</v>
      </c>
    </row>
    <row r="225" spans="1:13" x14ac:dyDescent="0.25">
      <c r="A225">
        <v>860505064</v>
      </c>
      <c r="B225" t="s">
        <v>361</v>
      </c>
      <c r="C225" t="s">
        <v>291</v>
      </c>
      <c r="D225" t="s">
        <v>228</v>
      </c>
      <c r="E225" t="s">
        <v>224</v>
      </c>
      <c r="F225" t="s">
        <v>292</v>
      </c>
      <c r="G225" s="16">
        <v>42735</v>
      </c>
      <c r="H225">
        <v>20170523</v>
      </c>
      <c r="I225">
        <v>0</v>
      </c>
      <c r="J225" t="s">
        <v>236</v>
      </c>
      <c r="K225" t="str">
        <f>IFERROR(VLOOKUP(J225,ORDEN_ESF!A:C,2,0),"")</f>
        <v>Activos por impuestos corrientes, corriente</v>
      </c>
      <c r="L225">
        <f>IFERROR(VLOOKUP(J225,ORDEN_ESF!A:C,3,0),0)</f>
        <v>0</v>
      </c>
      <c r="M225" s="1">
        <v>932861</v>
      </c>
    </row>
    <row r="226" spans="1:13" x14ac:dyDescent="0.25">
      <c r="A226">
        <v>860527800</v>
      </c>
      <c r="B226" t="s">
        <v>296</v>
      </c>
      <c r="C226" t="s">
        <v>222</v>
      </c>
      <c r="D226" t="s">
        <v>228</v>
      </c>
      <c r="E226" t="s">
        <v>224</v>
      </c>
      <c r="F226" t="s">
        <v>292</v>
      </c>
      <c r="G226" s="16">
        <v>42735</v>
      </c>
      <c r="H226">
        <v>20170512</v>
      </c>
      <c r="I226">
        <v>0</v>
      </c>
      <c r="J226" t="s">
        <v>236</v>
      </c>
      <c r="K226" t="str">
        <f>IFERROR(VLOOKUP(J226,ORDEN_ESF!A:C,2,0),"")</f>
        <v>Activos por impuestos corrientes, corriente</v>
      </c>
      <c r="L226">
        <f>IFERROR(VLOOKUP(J226,ORDEN_ESF!A:C,3,0),0)</f>
        <v>0</v>
      </c>
      <c r="M226" s="1">
        <v>232006</v>
      </c>
    </row>
    <row r="227" spans="1:13" x14ac:dyDescent="0.25">
      <c r="A227">
        <v>860009250</v>
      </c>
      <c r="B227" t="s">
        <v>362</v>
      </c>
      <c r="C227" t="s">
        <v>294</v>
      </c>
      <c r="D227" t="s">
        <v>228</v>
      </c>
      <c r="E227" t="s">
        <v>224</v>
      </c>
      <c r="F227" t="s">
        <v>292</v>
      </c>
      <c r="G227" s="16">
        <v>42735</v>
      </c>
      <c r="H227">
        <v>20170502</v>
      </c>
      <c r="I227">
        <v>0</v>
      </c>
      <c r="J227" t="s">
        <v>236</v>
      </c>
      <c r="K227" t="str">
        <f>IFERROR(VLOOKUP(J227,ORDEN_ESF!A:C,2,0),"")</f>
        <v>Activos por impuestos corrientes, corriente</v>
      </c>
      <c r="L227">
        <f>IFERROR(VLOOKUP(J227,ORDEN_ESF!A:C,3,0),0)</f>
        <v>0</v>
      </c>
      <c r="M227" s="1">
        <v>1865128</v>
      </c>
    </row>
    <row r="228" spans="1:13" x14ac:dyDescent="0.25">
      <c r="A228">
        <v>860035996</v>
      </c>
      <c r="B228" t="s">
        <v>229</v>
      </c>
      <c r="C228" t="s">
        <v>222</v>
      </c>
      <c r="D228" t="s">
        <v>228</v>
      </c>
      <c r="E228" t="s">
        <v>224</v>
      </c>
      <c r="F228" t="s">
        <v>292</v>
      </c>
      <c r="G228" s="16">
        <v>42735</v>
      </c>
      <c r="H228">
        <v>20170407</v>
      </c>
      <c r="I228">
        <v>0</v>
      </c>
      <c r="J228" t="s">
        <v>236</v>
      </c>
      <c r="K228" t="str">
        <f>IFERROR(VLOOKUP(J228,ORDEN_ESF!A:C,2,0),"")</f>
        <v>Activos por impuestos corrientes, corriente</v>
      </c>
      <c r="L228">
        <f>IFERROR(VLOOKUP(J228,ORDEN_ESF!A:C,3,0),0)</f>
        <v>0</v>
      </c>
      <c r="M228" s="1">
        <v>6701284</v>
      </c>
    </row>
    <row r="229" spans="1:13" x14ac:dyDescent="0.25">
      <c r="A229">
        <v>890312765</v>
      </c>
      <c r="B229" t="s">
        <v>363</v>
      </c>
      <c r="C229" t="s">
        <v>222</v>
      </c>
      <c r="D229" t="s">
        <v>228</v>
      </c>
      <c r="E229" t="s">
        <v>339</v>
      </c>
      <c r="F229" t="s">
        <v>292</v>
      </c>
      <c r="G229" s="16">
        <v>42735</v>
      </c>
      <c r="H229">
        <v>20170405</v>
      </c>
      <c r="I229">
        <v>0</v>
      </c>
      <c r="J229" t="s">
        <v>236</v>
      </c>
      <c r="K229" t="str">
        <f>IFERROR(VLOOKUP(J229,ORDEN_ESF!A:C,2,0),"")</f>
        <v>Activos por impuestos corrientes, corriente</v>
      </c>
      <c r="L229">
        <f>IFERROR(VLOOKUP(J229,ORDEN_ESF!A:C,3,0),0)</f>
        <v>0</v>
      </c>
      <c r="M229" s="1">
        <v>35497160</v>
      </c>
    </row>
    <row r="230" spans="1:13" x14ac:dyDescent="0.25">
      <c r="A230">
        <v>860058070</v>
      </c>
      <c r="B230" t="s">
        <v>364</v>
      </c>
      <c r="C230" t="s">
        <v>222</v>
      </c>
      <c r="D230" t="s">
        <v>228</v>
      </c>
      <c r="E230" t="s">
        <v>335</v>
      </c>
      <c r="F230" t="s">
        <v>292</v>
      </c>
      <c r="G230" s="16">
        <v>42735</v>
      </c>
      <c r="H230">
        <v>20170404</v>
      </c>
      <c r="I230">
        <v>0</v>
      </c>
      <c r="J230" t="s">
        <v>236</v>
      </c>
      <c r="K230" t="str">
        <f>IFERROR(VLOOKUP(J230,ORDEN_ESF!A:C,2,0),"")</f>
        <v>Activos por impuestos corrientes, corriente</v>
      </c>
      <c r="L230">
        <f>IFERROR(VLOOKUP(J230,ORDEN_ESF!A:C,3,0),0)</f>
        <v>0</v>
      </c>
      <c r="M230" s="1">
        <v>1853566</v>
      </c>
    </row>
    <row r="231" spans="1:13" x14ac:dyDescent="0.25">
      <c r="A231">
        <v>860059851</v>
      </c>
      <c r="B231" t="s">
        <v>365</v>
      </c>
      <c r="C231" t="s">
        <v>222</v>
      </c>
      <c r="D231" t="s">
        <v>228</v>
      </c>
      <c r="E231" t="s">
        <v>224</v>
      </c>
      <c r="F231" t="s">
        <v>292</v>
      </c>
      <c r="G231" s="16">
        <v>42735</v>
      </c>
      <c r="H231">
        <v>20170403</v>
      </c>
      <c r="I231">
        <v>0</v>
      </c>
      <c r="J231" t="s">
        <v>236</v>
      </c>
      <c r="K231" t="str">
        <f>IFERROR(VLOOKUP(J231,ORDEN_ESF!A:C,2,0),"")</f>
        <v>Activos por impuestos corrientes, corriente</v>
      </c>
      <c r="L231">
        <f>IFERROR(VLOOKUP(J231,ORDEN_ESF!A:C,3,0),0)</f>
        <v>0</v>
      </c>
      <c r="M231" s="1">
        <v>2692100</v>
      </c>
    </row>
    <row r="232" spans="1:13" x14ac:dyDescent="0.25">
      <c r="A232">
        <v>890903055</v>
      </c>
      <c r="B232" t="s">
        <v>232</v>
      </c>
      <c r="C232" t="s">
        <v>222</v>
      </c>
      <c r="D232" t="s">
        <v>223</v>
      </c>
      <c r="E232" t="s">
        <v>224</v>
      </c>
      <c r="F232" t="s">
        <v>292</v>
      </c>
      <c r="G232" s="16">
        <v>42735</v>
      </c>
      <c r="H232">
        <v>20170331</v>
      </c>
      <c r="I232">
        <v>0</v>
      </c>
      <c r="J232" t="s">
        <v>236</v>
      </c>
      <c r="K232" t="str">
        <f>IFERROR(VLOOKUP(J232,ORDEN_ESF!A:C,2,0),"")</f>
        <v>Activos por impuestos corrientes, corriente</v>
      </c>
      <c r="L232">
        <f>IFERROR(VLOOKUP(J232,ORDEN_ESF!A:C,3,0),0)</f>
        <v>0</v>
      </c>
      <c r="M232" s="1">
        <v>8063773</v>
      </c>
    </row>
    <row r="233" spans="1:13" x14ac:dyDescent="0.25">
      <c r="A233">
        <v>860077099</v>
      </c>
      <c r="B233" t="s">
        <v>371</v>
      </c>
      <c r="C233" t="s">
        <v>291</v>
      </c>
      <c r="D233" t="s">
        <v>228</v>
      </c>
      <c r="E233" t="s">
        <v>224</v>
      </c>
      <c r="F233" t="s">
        <v>292</v>
      </c>
      <c r="G233" s="16">
        <v>42735</v>
      </c>
      <c r="H233">
        <v>20170515</v>
      </c>
      <c r="I233">
        <v>0</v>
      </c>
      <c r="J233" t="s">
        <v>236</v>
      </c>
      <c r="K233" t="str">
        <f>IFERROR(VLOOKUP(J233,ORDEN_ESF!A:C,2,0),"")</f>
        <v>Activos por impuestos corrientes, corriente</v>
      </c>
      <c r="L233">
        <f>IFERROR(VLOOKUP(J233,ORDEN_ESF!A:C,3,0),0)</f>
        <v>0</v>
      </c>
      <c r="M233" s="1">
        <v>663868</v>
      </c>
    </row>
    <row r="234" spans="1:13" x14ac:dyDescent="0.25">
      <c r="A234">
        <v>860078977</v>
      </c>
      <c r="B234" t="s">
        <v>144</v>
      </c>
      <c r="C234" t="s">
        <v>291</v>
      </c>
      <c r="D234" t="s">
        <v>228</v>
      </c>
      <c r="E234" t="s">
        <v>339</v>
      </c>
      <c r="F234" t="s">
        <v>292</v>
      </c>
      <c r="G234" s="16">
        <v>42735</v>
      </c>
      <c r="H234">
        <v>20170512</v>
      </c>
      <c r="I234">
        <v>0</v>
      </c>
      <c r="J234" t="s">
        <v>236</v>
      </c>
      <c r="K234" t="str">
        <f>IFERROR(VLOOKUP(J234,ORDEN_ESF!A:C,2,0),"")</f>
        <v>Activos por impuestos corrientes, corriente</v>
      </c>
      <c r="L234">
        <f>IFERROR(VLOOKUP(J234,ORDEN_ESF!A:C,3,0),0)</f>
        <v>0</v>
      </c>
      <c r="M234" s="1">
        <v>8243</v>
      </c>
    </row>
    <row r="235" spans="1:13" x14ac:dyDescent="0.25">
      <c r="A235">
        <v>890908901</v>
      </c>
      <c r="B235" t="s">
        <v>372</v>
      </c>
      <c r="C235" t="s">
        <v>222</v>
      </c>
      <c r="D235" t="s">
        <v>223</v>
      </c>
      <c r="E235" t="s">
        <v>339</v>
      </c>
      <c r="F235" t="s">
        <v>292</v>
      </c>
      <c r="G235" s="16">
        <v>42735</v>
      </c>
      <c r="H235">
        <v>20170329</v>
      </c>
      <c r="I235">
        <v>0</v>
      </c>
      <c r="J235" t="s">
        <v>236</v>
      </c>
      <c r="K235" t="str">
        <f>IFERROR(VLOOKUP(J235,ORDEN_ESF!A:C,2,0),"")</f>
        <v>Activos por impuestos corrientes, corriente</v>
      </c>
      <c r="L235">
        <f>IFERROR(VLOOKUP(J235,ORDEN_ESF!A:C,3,0),0)</f>
        <v>0</v>
      </c>
      <c r="M235" s="1">
        <v>3697512</v>
      </c>
    </row>
    <row r="236" spans="1:13" x14ac:dyDescent="0.25">
      <c r="A236">
        <v>860515523</v>
      </c>
      <c r="B236" t="s">
        <v>231</v>
      </c>
      <c r="C236" t="s">
        <v>222</v>
      </c>
      <c r="D236" t="s">
        <v>228</v>
      </c>
      <c r="E236" t="s">
        <v>224</v>
      </c>
      <c r="F236" t="s">
        <v>292</v>
      </c>
      <c r="G236" s="16">
        <v>42735</v>
      </c>
      <c r="H236">
        <v>20170329</v>
      </c>
      <c r="I236">
        <v>0</v>
      </c>
      <c r="J236" t="s">
        <v>236</v>
      </c>
      <c r="K236" t="str">
        <f>IFERROR(VLOOKUP(J236,ORDEN_ESF!A:C,2,0),"")</f>
        <v>Activos por impuestos corrientes, corriente</v>
      </c>
      <c r="L236">
        <f>IFERROR(VLOOKUP(J236,ORDEN_ESF!A:C,3,0),0)</f>
        <v>0</v>
      </c>
      <c r="M236" s="1">
        <v>165332</v>
      </c>
    </row>
    <row r="237" spans="1:13" x14ac:dyDescent="0.25">
      <c r="A237">
        <v>860532790</v>
      </c>
      <c r="B237" t="s">
        <v>374</v>
      </c>
      <c r="C237" t="s">
        <v>291</v>
      </c>
      <c r="D237" t="s">
        <v>228</v>
      </c>
      <c r="E237" t="s">
        <v>224</v>
      </c>
      <c r="F237" t="s">
        <v>292</v>
      </c>
      <c r="G237" s="16">
        <v>42735</v>
      </c>
      <c r="H237">
        <v>20170504</v>
      </c>
      <c r="I237">
        <v>0</v>
      </c>
      <c r="J237" t="s">
        <v>236</v>
      </c>
      <c r="K237" t="str">
        <f>IFERROR(VLOOKUP(J237,ORDEN_ESF!A:C,2,0),"")</f>
        <v>Activos por impuestos corrientes, corriente</v>
      </c>
      <c r="L237">
        <f>IFERROR(VLOOKUP(J237,ORDEN_ESF!A:C,3,0),0)</f>
        <v>0</v>
      </c>
      <c r="M237" s="1">
        <v>10514</v>
      </c>
    </row>
    <row r="238" spans="1:13" x14ac:dyDescent="0.25">
      <c r="A238">
        <v>890205645</v>
      </c>
      <c r="B238" t="s">
        <v>166</v>
      </c>
      <c r="C238" t="s">
        <v>222</v>
      </c>
      <c r="D238" t="s">
        <v>375</v>
      </c>
      <c r="E238" t="s">
        <v>335</v>
      </c>
      <c r="F238" t="s">
        <v>292</v>
      </c>
      <c r="G238" s="16">
        <v>42735</v>
      </c>
      <c r="H238">
        <v>20170331</v>
      </c>
      <c r="I238">
        <v>0</v>
      </c>
      <c r="J238" t="s">
        <v>236</v>
      </c>
      <c r="K238" t="str">
        <f>IFERROR(VLOOKUP(J238,ORDEN_ESF!A:C,2,0),"")</f>
        <v>Activos por impuestos corrientes, corriente</v>
      </c>
      <c r="L238">
        <f>IFERROR(VLOOKUP(J238,ORDEN_ESF!A:C,3,0),0)</f>
        <v>0</v>
      </c>
      <c r="M238" s="1">
        <v>545783</v>
      </c>
    </row>
    <row r="239" spans="1:13" x14ac:dyDescent="0.25">
      <c r="A239">
        <v>900018975</v>
      </c>
      <c r="B239" t="s">
        <v>376</v>
      </c>
      <c r="C239" t="s">
        <v>230</v>
      </c>
      <c r="D239" t="s">
        <v>299</v>
      </c>
      <c r="E239" t="s">
        <v>333</v>
      </c>
      <c r="F239" t="s">
        <v>292</v>
      </c>
      <c r="G239" s="16">
        <v>42735</v>
      </c>
      <c r="H239">
        <v>20170405</v>
      </c>
      <c r="I239">
        <v>0</v>
      </c>
      <c r="J239" t="s">
        <v>236</v>
      </c>
      <c r="K239" t="str">
        <f>IFERROR(VLOOKUP(J239,ORDEN_ESF!A:C,2,0),"")</f>
        <v>Activos por impuestos corrientes, corriente</v>
      </c>
      <c r="L239">
        <f>IFERROR(VLOOKUP(J239,ORDEN_ESF!A:C,3,0),0)</f>
        <v>0</v>
      </c>
      <c r="M239" s="1">
        <v>6876615</v>
      </c>
    </row>
    <row r="240" spans="1:13" x14ac:dyDescent="0.25">
      <c r="A240">
        <v>890908097</v>
      </c>
      <c r="B240" t="s">
        <v>377</v>
      </c>
      <c r="C240" t="s">
        <v>291</v>
      </c>
      <c r="D240" t="s">
        <v>223</v>
      </c>
      <c r="E240" t="s">
        <v>224</v>
      </c>
      <c r="F240" t="s">
        <v>292</v>
      </c>
      <c r="G240" s="16">
        <v>42735</v>
      </c>
      <c r="H240">
        <v>20170511</v>
      </c>
      <c r="I240">
        <v>0</v>
      </c>
      <c r="J240" t="s">
        <v>236</v>
      </c>
      <c r="K240" t="str">
        <f>IFERROR(VLOOKUP(J240,ORDEN_ESF!A:C,2,0),"")</f>
        <v>Activos por impuestos corrientes, corriente</v>
      </c>
      <c r="L240">
        <f>IFERROR(VLOOKUP(J240,ORDEN_ESF!A:C,3,0),0)</f>
        <v>0</v>
      </c>
      <c r="M240" s="1">
        <v>2434482</v>
      </c>
    </row>
    <row r="241" spans="1:13" x14ac:dyDescent="0.25">
      <c r="A241">
        <v>900139110</v>
      </c>
      <c r="B241" t="s">
        <v>301</v>
      </c>
      <c r="C241" t="s">
        <v>294</v>
      </c>
      <c r="D241" t="s">
        <v>228</v>
      </c>
      <c r="E241" t="s">
        <v>224</v>
      </c>
      <c r="F241" t="s">
        <v>292</v>
      </c>
      <c r="G241" s="16">
        <v>42735</v>
      </c>
      <c r="H241">
        <v>20170419</v>
      </c>
      <c r="I241">
        <v>0</v>
      </c>
      <c r="J241" t="s">
        <v>236</v>
      </c>
      <c r="K241" t="str">
        <f>IFERROR(VLOOKUP(J241,ORDEN_ESF!A:C,2,0),"")</f>
        <v>Activos por impuestos corrientes, corriente</v>
      </c>
      <c r="L241">
        <f>IFERROR(VLOOKUP(J241,ORDEN_ESF!A:C,3,0),0)</f>
        <v>0</v>
      </c>
      <c r="M241" s="1">
        <v>481536</v>
      </c>
    </row>
    <row r="242" spans="1:13" x14ac:dyDescent="0.25">
      <c r="A242">
        <v>890932424</v>
      </c>
      <c r="B242" t="s">
        <v>379</v>
      </c>
      <c r="C242" t="s">
        <v>222</v>
      </c>
      <c r="D242" t="s">
        <v>223</v>
      </c>
      <c r="E242" t="s">
        <v>333</v>
      </c>
      <c r="F242" t="s">
        <v>292</v>
      </c>
      <c r="G242" s="16">
        <v>42735</v>
      </c>
      <c r="H242">
        <v>20170328</v>
      </c>
      <c r="I242">
        <v>0</v>
      </c>
      <c r="J242" t="s">
        <v>236</v>
      </c>
      <c r="K242" t="str">
        <f>IFERROR(VLOOKUP(J242,ORDEN_ESF!A:C,2,0),"")</f>
        <v>Activos por impuestos corrientes, corriente</v>
      </c>
      <c r="L242">
        <f>IFERROR(VLOOKUP(J242,ORDEN_ESF!A:C,3,0),0)</f>
        <v>0</v>
      </c>
      <c r="M242" s="1">
        <v>2831176</v>
      </c>
    </row>
    <row r="243" spans="1:13" x14ac:dyDescent="0.25">
      <c r="A243">
        <v>890940026</v>
      </c>
      <c r="B243" t="s">
        <v>304</v>
      </c>
      <c r="C243" t="s">
        <v>291</v>
      </c>
      <c r="D243" t="s">
        <v>223</v>
      </c>
      <c r="E243" t="s">
        <v>224</v>
      </c>
      <c r="F243" t="s">
        <v>292</v>
      </c>
      <c r="G243" s="16">
        <v>42735</v>
      </c>
      <c r="H243">
        <v>20170424</v>
      </c>
      <c r="I243">
        <v>0</v>
      </c>
      <c r="J243" t="s">
        <v>236</v>
      </c>
      <c r="K243" t="str">
        <f>IFERROR(VLOOKUP(J243,ORDEN_ESF!A:C,2,0),"")</f>
        <v>Activos por impuestos corrientes, corriente</v>
      </c>
      <c r="L243">
        <f>IFERROR(VLOOKUP(J243,ORDEN_ESF!A:C,3,0),0)</f>
        <v>0</v>
      </c>
      <c r="M243" s="1">
        <v>417317</v>
      </c>
    </row>
    <row r="244" spans="1:13" x14ac:dyDescent="0.25">
      <c r="A244">
        <v>900192242</v>
      </c>
      <c r="B244" t="s">
        <v>381</v>
      </c>
      <c r="C244" t="s">
        <v>222</v>
      </c>
      <c r="D244" t="s">
        <v>228</v>
      </c>
      <c r="E244" t="s">
        <v>333</v>
      </c>
      <c r="F244" t="s">
        <v>292</v>
      </c>
      <c r="G244" s="16">
        <v>42735</v>
      </c>
      <c r="H244">
        <v>20170331</v>
      </c>
      <c r="I244">
        <v>0</v>
      </c>
      <c r="J244" t="s">
        <v>236</v>
      </c>
      <c r="K244" t="str">
        <f>IFERROR(VLOOKUP(J244,ORDEN_ESF!A:C,2,0),"")</f>
        <v>Activos por impuestos corrientes, corriente</v>
      </c>
      <c r="L244">
        <f>IFERROR(VLOOKUP(J244,ORDEN_ESF!A:C,3,0),0)</f>
        <v>0</v>
      </c>
      <c r="M244" s="1">
        <v>1188347</v>
      </c>
    </row>
    <row r="245" spans="1:13" x14ac:dyDescent="0.25">
      <c r="A245">
        <v>900193192</v>
      </c>
      <c r="B245" t="s">
        <v>305</v>
      </c>
      <c r="C245" t="s">
        <v>294</v>
      </c>
      <c r="D245" t="s">
        <v>228</v>
      </c>
      <c r="E245" t="s">
        <v>224</v>
      </c>
      <c r="F245" t="s">
        <v>292</v>
      </c>
      <c r="G245" s="16">
        <v>42735</v>
      </c>
      <c r="H245">
        <v>20170517</v>
      </c>
      <c r="I245">
        <v>0</v>
      </c>
      <c r="J245" t="s">
        <v>236</v>
      </c>
      <c r="K245" t="str">
        <f>IFERROR(VLOOKUP(J245,ORDEN_ESF!A:C,2,0),"")</f>
        <v>Activos por impuestos corrientes, corriente</v>
      </c>
      <c r="L245">
        <f>IFERROR(VLOOKUP(J245,ORDEN_ESF!A:C,3,0),0)</f>
        <v>0</v>
      </c>
      <c r="M245" s="1">
        <v>1009478</v>
      </c>
    </row>
    <row r="246" spans="1:13" x14ac:dyDescent="0.25">
      <c r="A246">
        <v>900206480</v>
      </c>
      <c r="B246" t="s">
        <v>306</v>
      </c>
      <c r="C246" t="s">
        <v>291</v>
      </c>
      <c r="D246" t="s">
        <v>228</v>
      </c>
      <c r="E246" t="s">
        <v>224</v>
      </c>
      <c r="F246" t="s">
        <v>292</v>
      </c>
      <c r="G246" s="16">
        <v>42735</v>
      </c>
      <c r="H246">
        <v>20170509</v>
      </c>
      <c r="I246">
        <v>0</v>
      </c>
      <c r="J246" t="s">
        <v>236</v>
      </c>
      <c r="K246" t="str">
        <f>IFERROR(VLOOKUP(J246,ORDEN_ESF!A:C,2,0),"")</f>
        <v>Activos por impuestos corrientes, corriente</v>
      </c>
      <c r="L246">
        <f>IFERROR(VLOOKUP(J246,ORDEN_ESF!A:C,3,0),0)</f>
        <v>0</v>
      </c>
      <c r="M246" s="1">
        <v>401350</v>
      </c>
    </row>
    <row r="247" spans="1:13" x14ac:dyDescent="0.25">
      <c r="A247">
        <v>900206483</v>
      </c>
      <c r="B247" t="s">
        <v>307</v>
      </c>
      <c r="C247" t="s">
        <v>291</v>
      </c>
      <c r="D247" t="s">
        <v>228</v>
      </c>
      <c r="E247" t="s">
        <v>224</v>
      </c>
      <c r="F247" t="s">
        <v>292</v>
      </c>
      <c r="G247" s="16">
        <v>42735</v>
      </c>
      <c r="H247">
        <v>20170510</v>
      </c>
      <c r="I247">
        <v>0</v>
      </c>
      <c r="J247" t="s">
        <v>236</v>
      </c>
      <c r="K247" t="str">
        <f>IFERROR(VLOOKUP(J247,ORDEN_ESF!A:C,2,0),"")</f>
        <v>Activos por impuestos corrientes, corriente</v>
      </c>
      <c r="L247">
        <f>IFERROR(VLOOKUP(J247,ORDEN_ESF!A:C,3,0),0)</f>
        <v>0</v>
      </c>
      <c r="M247" s="1">
        <v>694670</v>
      </c>
    </row>
    <row r="248" spans="1:13" x14ac:dyDescent="0.25">
      <c r="A248">
        <v>900315057</v>
      </c>
      <c r="B248" t="s">
        <v>385</v>
      </c>
      <c r="C248" t="s">
        <v>294</v>
      </c>
      <c r="D248" t="s">
        <v>223</v>
      </c>
      <c r="E248" t="s">
        <v>358</v>
      </c>
      <c r="F248" t="s">
        <v>292</v>
      </c>
      <c r="G248" s="16">
        <v>42735</v>
      </c>
      <c r="H248">
        <v>20170504</v>
      </c>
      <c r="I248">
        <v>0</v>
      </c>
      <c r="J248" t="s">
        <v>236</v>
      </c>
      <c r="K248" t="str">
        <f>IFERROR(VLOOKUP(J248,ORDEN_ESF!A:C,2,0),"")</f>
        <v>Activos por impuestos corrientes, corriente</v>
      </c>
      <c r="L248">
        <f>IFERROR(VLOOKUP(J248,ORDEN_ESF!A:C,3,0),0)</f>
        <v>0</v>
      </c>
      <c r="M248" s="1">
        <v>296549</v>
      </c>
    </row>
    <row r="249" spans="1:13" x14ac:dyDescent="0.25">
      <c r="A249">
        <v>900205547</v>
      </c>
      <c r="B249" t="s">
        <v>233</v>
      </c>
      <c r="C249" t="s">
        <v>230</v>
      </c>
      <c r="D249" t="s">
        <v>228</v>
      </c>
      <c r="E249" t="s">
        <v>224</v>
      </c>
      <c r="F249" t="s">
        <v>292</v>
      </c>
      <c r="G249" s="16">
        <v>42735</v>
      </c>
      <c r="H249">
        <v>20170330</v>
      </c>
      <c r="I249">
        <v>0</v>
      </c>
      <c r="J249" t="s">
        <v>236</v>
      </c>
      <c r="K249" t="str">
        <f>IFERROR(VLOOKUP(J249,ORDEN_ESF!A:C,2,0),"")</f>
        <v>Activos por impuestos corrientes, corriente</v>
      </c>
      <c r="L249">
        <f>IFERROR(VLOOKUP(J249,ORDEN_ESF!A:C,3,0),0)</f>
        <v>0</v>
      </c>
      <c r="M249" s="1">
        <v>1375114</v>
      </c>
    </row>
    <row r="250" spans="1:13" x14ac:dyDescent="0.25">
      <c r="A250">
        <v>900378893</v>
      </c>
      <c r="B250" t="s">
        <v>386</v>
      </c>
      <c r="C250" t="s">
        <v>230</v>
      </c>
      <c r="D250" t="s">
        <v>228</v>
      </c>
      <c r="E250" t="s">
        <v>335</v>
      </c>
      <c r="F250" t="s">
        <v>292</v>
      </c>
      <c r="G250" s="16">
        <v>42735</v>
      </c>
      <c r="H250">
        <v>20170327</v>
      </c>
      <c r="I250">
        <v>0</v>
      </c>
      <c r="J250" t="s">
        <v>236</v>
      </c>
      <c r="K250" t="str">
        <f>IFERROR(VLOOKUP(J250,ORDEN_ESF!A:C,2,0),"")</f>
        <v>Activos por impuestos corrientes, corriente</v>
      </c>
      <c r="L250">
        <f>IFERROR(VLOOKUP(J250,ORDEN_ESF!A:C,3,0),0)</f>
        <v>0</v>
      </c>
      <c r="M250" s="1">
        <v>9244416</v>
      </c>
    </row>
    <row r="251" spans="1:13" x14ac:dyDescent="0.25">
      <c r="A251">
        <v>900413588</v>
      </c>
      <c r="B251" t="s">
        <v>37</v>
      </c>
      <c r="C251" t="s">
        <v>294</v>
      </c>
      <c r="D251" t="s">
        <v>343</v>
      </c>
      <c r="E251" t="s">
        <v>224</v>
      </c>
      <c r="F251" t="s">
        <v>292</v>
      </c>
      <c r="G251" s="16">
        <v>42735</v>
      </c>
      <c r="H251">
        <v>20170511</v>
      </c>
      <c r="I251">
        <v>0</v>
      </c>
      <c r="J251" t="s">
        <v>236</v>
      </c>
      <c r="K251" t="str">
        <f>IFERROR(VLOOKUP(J251,ORDEN_ESF!A:C,2,0),"")</f>
        <v>Activos por impuestos corrientes, corriente</v>
      </c>
      <c r="L251">
        <f>IFERROR(VLOOKUP(J251,ORDEN_ESF!A:C,3,0),0)</f>
        <v>0</v>
      </c>
      <c r="M251" s="1">
        <v>585435</v>
      </c>
    </row>
    <row r="252" spans="1:13" x14ac:dyDescent="0.25">
      <c r="A252">
        <v>900668954</v>
      </c>
      <c r="B252" t="s">
        <v>387</v>
      </c>
      <c r="C252" t="s">
        <v>294</v>
      </c>
      <c r="D252" t="s">
        <v>228</v>
      </c>
      <c r="E252" t="s">
        <v>224</v>
      </c>
      <c r="F252" t="s">
        <v>292</v>
      </c>
      <c r="G252" s="16">
        <v>42735</v>
      </c>
      <c r="H252">
        <v>20170428</v>
      </c>
      <c r="I252">
        <v>0</v>
      </c>
      <c r="J252" t="s">
        <v>236</v>
      </c>
      <c r="K252" t="str">
        <f>IFERROR(VLOOKUP(J252,ORDEN_ESF!A:C,2,0),"")</f>
        <v>Activos por impuestos corrientes, corriente</v>
      </c>
      <c r="L252">
        <f>IFERROR(VLOOKUP(J252,ORDEN_ESF!A:C,3,0),0)</f>
        <v>0</v>
      </c>
      <c r="M252" s="1">
        <v>84</v>
      </c>
    </row>
    <row r="253" spans="1:13" x14ac:dyDescent="0.25">
      <c r="A253">
        <v>900521357</v>
      </c>
      <c r="B253" t="s">
        <v>175</v>
      </c>
      <c r="C253" t="s">
        <v>291</v>
      </c>
      <c r="D253" t="s">
        <v>388</v>
      </c>
      <c r="E253" t="s">
        <v>339</v>
      </c>
      <c r="F253" t="s">
        <v>292</v>
      </c>
      <c r="G253" s="16">
        <v>42735</v>
      </c>
      <c r="H253">
        <v>20170503</v>
      </c>
      <c r="I253">
        <v>0</v>
      </c>
      <c r="J253" t="s">
        <v>236</v>
      </c>
      <c r="K253" t="str">
        <f>IFERROR(VLOOKUP(J253,ORDEN_ESF!A:C,2,0),"")</f>
        <v>Activos por impuestos corrientes, corriente</v>
      </c>
      <c r="L253">
        <f>IFERROR(VLOOKUP(J253,ORDEN_ESF!A:C,3,0),0)</f>
        <v>0</v>
      </c>
      <c r="M253" s="1">
        <v>275065</v>
      </c>
    </row>
    <row r="254" spans="1:13" x14ac:dyDescent="0.25">
      <c r="A254">
        <v>900535441</v>
      </c>
      <c r="B254" t="s">
        <v>308</v>
      </c>
      <c r="C254" t="s">
        <v>291</v>
      </c>
      <c r="D254" t="s">
        <v>228</v>
      </c>
      <c r="E254" t="s">
        <v>224</v>
      </c>
      <c r="F254" t="s">
        <v>292</v>
      </c>
      <c r="G254" s="16">
        <v>42735</v>
      </c>
      <c r="H254">
        <v>20170426</v>
      </c>
      <c r="I254">
        <v>0</v>
      </c>
      <c r="J254" t="s">
        <v>236</v>
      </c>
      <c r="K254" t="str">
        <f>IFERROR(VLOOKUP(J254,ORDEN_ESF!A:C,2,0),"")</f>
        <v>Activos por impuestos corrientes, corriente</v>
      </c>
      <c r="L254">
        <f>IFERROR(VLOOKUP(J254,ORDEN_ESF!A:C,3,0),0)</f>
        <v>0</v>
      </c>
      <c r="M254" s="1">
        <v>44013</v>
      </c>
    </row>
    <row r="255" spans="1:13" x14ac:dyDescent="0.25">
      <c r="A255">
        <v>900749166</v>
      </c>
      <c r="B255" t="s">
        <v>182</v>
      </c>
      <c r="C255" t="s">
        <v>230</v>
      </c>
      <c r="D255" t="s">
        <v>228</v>
      </c>
      <c r="E255" t="s">
        <v>333</v>
      </c>
      <c r="F255" t="s">
        <v>292</v>
      </c>
      <c r="G255" s="16">
        <v>42735</v>
      </c>
      <c r="H255">
        <v>20170404</v>
      </c>
      <c r="I255">
        <v>0</v>
      </c>
      <c r="J255" t="s">
        <v>236</v>
      </c>
      <c r="K255" t="str">
        <f>IFERROR(VLOOKUP(J255,ORDEN_ESF!A:C,2,0),"")</f>
        <v>Activos por impuestos corrientes, corriente</v>
      </c>
      <c r="L255">
        <f>IFERROR(VLOOKUP(J255,ORDEN_ESF!A:C,3,0),0)</f>
        <v>0</v>
      </c>
      <c r="M255" s="1">
        <v>8305732</v>
      </c>
    </row>
    <row r="256" spans="1:13" x14ac:dyDescent="0.25">
      <c r="A256">
        <v>900818642</v>
      </c>
      <c r="B256" t="s">
        <v>169</v>
      </c>
      <c r="C256" t="s">
        <v>230</v>
      </c>
      <c r="D256" t="s">
        <v>228</v>
      </c>
      <c r="E256" t="s">
        <v>333</v>
      </c>
      <c r="F256" t="s">
        <v>292</v>
      </c>
      <c r="G256" s="16">
        <v>42735</v>
      </c>
      <c r="H256">
        <v>20170410</v>
      </c>
      <c r="I256">
        <v>0</v>
      </c>
      <c r="J256" t="s">
        <v>236</v>
      </c>
      <c r="K256" t="str">
        <f>IFERROR(VLOOKUP(J256,ORDEN_ESF!A:C,2,0),"")</f>
        <v>Activos por impuestos corrientes, corriente</v>
      </c>
      <c r="L256">
        <f>IFERROR(VLOOKUP(J256,ORDEN_ESF!A:C,3,0),0)</f>
        <v>0</v>
      </c>
      <c r="M256" s="1">
        <v>2008007</v>
      </c>
    </row>
    <row r="257" spans="1:13" x14ac:dyDescent="0.25">
      <c r="A257">
        <v>800028455</v>
      </c>
      <c r="B257" t="s">
        <v>0</v>
      </c>
      <c r="C257" t="s">
        <v>291</v>
      </c>
      <c r="D257" t="s">
        <v>228</v>
      </c>
      <c r="E257" t="s">
        <v>224</v>
      </c>
      <c r="F257" t="s">
        <v>292</v>
      </c>
      <c r="G257" s="16">
        <v>42735</v>
      </c>
      <c r="H257">
        <v>20170503</v>
      </c>
      <c r="I257">
        <v>0</v>
      </c>
      <c r="J257" t="s">
        <v>238</v>
      </c>
      <c r="K257" t="str">
        <f>IFERROR(VLOOKUP(J257,ORDEN_ESF!A:C,2,0),"")</f>
        <v>Otros activos financieros corrientes</v>
      </c>
      <c r="L257">
        <f>IFERROR(VLOOKUP(J257,ORDEN_ESF!A:C,3,0),0)</f>
        <v>0</v>
      </c>
      <c r="M257" s="1">
        <v>409643</v>
      </c>
    </row>
    <row r="258" spans="1:13" x14ac:dyDescent="0.25">
      <c r="A258">
        <v>800093117</v>
      </c>
      <c r="B258" t="s">
        <v>334</v>
      </c>
      <c r="C258" t="s">
        <v>222</v>
      </c>
      <c r="D258" t="s">
        <v>223</v>
      </c>
      <c r="E258" t="s">
        <v>335</v>
      </c>
      <c r="F258" t="s">
        <v>292</v>
      </c>
      <c r="G258" s="16">
        <v>42735</v>
      </c>
      <c r="H258">
        <v>20170328</v>
      </c>
      <c r="I258">
        <v>0</v>
      </c>
      <c r="J258" t="s">
        <v>238</v>
      </c>
      <c r="K258" t="str">
        <f>IFERROR(VLOOKUP(J258,ORDEN_ESF!A:C,2,0),"")</f>
        <v>Otros activos financieros corrientes</v>
      </c>
      <c r="L258">
        <f>IFERROR(VLOOKUP(J258,ORDEN_ESF!A:C,3,0),0)</f>
        <v>0</v>
      </c>
      <c r="M258" s="1">
        <v>19843163</v>
      </c>
    </row>
    <row r="259" spans="1:13" x14ac:dyDescent="0.25">
      <c r="A259">
        <v>800094968</v>
      </c>
      <c r="B259" t="s">
        <v>336</v>
      </c>
      <c r="C259" t="s">
        <v>222</v>
      </c>
      <c r="D259" t="s">
        <v>337</v>
      </c>
      <c r="E259" t="s">
        <v>335</v>
      </c>
      <c r="F259" t="s">
        <v>292</v>
      </c>
      <c r="G259" s="16">
        <v>42735</v>
      </c>
      <c r="H259">
        <v>20170403</v>
      </c>
      <c r="I259">
        <v>0</v>
      </c>
      <c r="J259" t="s">
        <v>238</v>
      </c>
      <c r="K259" t="str">
        <f>IFERROR(VLOOKUP(J259,ORDEN_ESF!A:C,2,0),"")</f>
        <v>Otros activos financieros corrientes</v>
      </c>
      <c r="L259">
        <f>IFERROR(VLOOKUP(J259,ORDEN_ESF!A:C,3,0),0)</f>
        <v>0</v>
      </c>
      <c r="M259" s="1">
        <v>94245</v>
      </c>
    </row>
    <row r="260" spans="1:13" x14ac:dyDescent="0.25">
      <c r="A260">
        <v>800095951</v>
      </c>
      <c r="B260" t="s">
        <v>338</v>
      </c>
      <c r="C260" t="s">
        <v>291</v>
      </c>
      <c r="D260" t="s">
        <v>228</v>
      </c>
      <c r="E260" t="s">
        <v>339</v>
      </c>
      <c r="F260" t="s">
        <v>292</v>
      </c>
      <c r="G260" s="16">
        <v>42735</v>
      </c>
      <c r="H260">
        <v>20170505</v>
      </c>
      <c r="I260">
        <v>0</v>
      </c>
      <c r="J260" t="s">
        <v>238</v>
      </c>
      <c r="K260" t="str">
        <f>IFERROR(VLOOKUP(J260,ORDEN_ESF!A:C,2,0),"")</f>
        <v>Otros activos financieros corrientes</v>
      </c>
      <c r="L260">
        <f>IFERROR(VLOOKUP(J260,ORDEN_ESF!A:C,3,0),0)</f>
        <v>0</v>
      </c>
      <c r="M260" s="1">
        <v>28963</v>
      </c>
    </row>
    <row r="261" spans="1:13" x14ac:dyDescent="0.25">
      <c r="A261">
        <v>800140959</v>
      </c>
      <c r="B261" t="s">
        <v>340</v>
      </c>
      <c r="C261" t="s">
        <v>291</v>
      </c>
      <c r="D261" t="s">
        <v>228</v>
      </c>
      <c r="E261" t="s">
        <v>339</v>
      </c>
      <c r="F261" t="s">
        <v>292</v>
      </c>
      <c r="G261" s="16">
        <v>42735</v>
      </c>
      <c r="H261">
        <v>20170503</v>
      </c>
      <c r="I261">
        <v>0</v>
      </c>
      <c r="J261" t="s">
        <v>238</v>
      </c>
      <c r="K261" t="str">
        <f>IFERROR(VLOOKUP(J261,ORDEN_ESF!A:C,2,0),"")</f>
        <v>Otros activos financieros corrientes</v>
      </c>
      <c r="L261">
        <f>IFERROR(VLOOKUP(J261,ORDEN_ESF!A:C,3,0),0)</f>
        <v>0</v>
      </c>
      <c r="M261" s="1">
        <v>11715482</v>
      </c>
    </row>
    <row r="262" spans="1:13" x14ac:dyDescent="0.25">
      <c r="A262">
        <v>800182330</v>
      </c>
      <c r="B262" t="s">
        <v>342</v>
      </c>
      <c r="C262" t="s">
        <v>291</v>
      </c>
      <c r="D262" t="s">
        <v>343</v>
      </c>
      <c r="E262" t="s">
        <v>333</v>
      </c>
      <c r="F262" t="s">
        <v>292</v>
      </c>
      <c r="G262" s="16">
        <v>42735</v>
      </c>
      <c r="H262">
        <v>20170424</v>
      </c>
      <c r="I262">
        <v>0</v>
      </c>
      <c r="J262" t="s">
        <v>238</v>
      </c>
      <c r="K262" t="str">
        <f>IFERROR(VLOOKUP(J262,ORDEN_ESF!A:C,2,0),"")</f>
        <v>Otros activos financieros corrientes</v>
      </c>
      <c r="L262">
        <f>IFERROR(VLOOKUP(J262,ORDEN_ESF!A:C,3,0),0)</f>
        <v>0</v>
      </c>
      <c r="M262" s="1">
        <v>63180539</v>
      </c>
    </row>
    <row r="263" spans="1:13" x14ac:dyDescent="0.25">
      <c r="A263">
        <v>800200598</v>
      </c>
      <c r="B263" t="s">
        <v>345</v>
      </c>
      <c r="C263" t="s">
        <v>230</v>
      </c>
      <c r="D263" t="s">
        <v>228</v>
      </c>
      <c r="E263" t="s">
        <v>335</v>
      </c>
      <c r="F263" t="s">
        <v>292</v>
      </c>
      <c r="G263" s="16">
        <v>42735</v>
      </c>
      <c r="H263">
        <v>20170509</v>
      </c>
      <c r="I263">
        <v>0</v>
      </c>
      <c r="J263" t="s">
        <v>238</v>
      </c>
      <c r="K263" t="str">
        <f>IFERROR(VLOOKUP(J263,ORDEN_ESF!A:C,2,0),"")</f>
        <v>Otros activos financieros corrientes</v>
      </c>
      <c r="L263">
        <f>IFERROR(VLOOKUP(J263,ORDEN_ESF!A:C,3,0),0)</f>
        <v>0</v>
      </c>
      <c r="M263" s="1">
        <v>3244751</v>
      </c>
    </row>
    <row r="264" spans="1:13" x14ac:dyDescent="0.25">
      <c r="A264">
        <v>800208146</v>
      </c>
      <c r="B264" t="s">
        <v>346</v>
      </c>
      <c r="C264" t="s">
        <v>294</v>
      </c>
      <c r="D264" t="s">
        <v>228</v>
      </c>
      <c r="E264" t="s">
        <v>347</v>
      </c>
      <c r="F264" t="s">
        <v>292</v>
      </c>
      <c r="G264" s="16">
        <v>42735</v>
      </c>
      <c r="H264">
        <v>20170428</v>
      </c>
      <c r="I264">
        <v>0</v>
      </c>
      <c r="J264" t="s">
        <v>238</v>
      </c>
      <c r="K264" t="str">
        <f>IFERROR(VLOOKUP(J264,ORDEN_ESF!A:C,2,0),"")</f>
        <v>Otros activos financieros corrientes</v>
      </c>
      <c r="L264">
        <f>IFERROR(VLOOKUP(J264,ORDEN_ESF!A:C,3,0),0)</f>
        <v>0</v>
      </c>
      <c r="M264" s="1">
        <v>6738991</v>
      </c>
    </row>
    <row r="265" spans="1:13" x14ac:dyDescent="0.25">
      <c r="A265">
        <v>811032292</v>
      </c>
      <c r="B265" t="s">
        <v>349</v>
      </c>
      <c r="C265" t="s">
        <v>222</v>
      </c>
      <c r="D265" t="s">
        <v>223</v>
      </c>
      <c r="E265" t="s">
        <v>335</v>
      </c>
      <c r="F265" t="s">
        <v>292</v>
      </c>
      <c r="G265" s="16">
        <v>42735</v>
      </c>
      <c r="H265">
        <v>20170404</v>
      </c>
      <c r="I265">
        <v>0</v>
      </c>
      <c r="J265" t="s">
        <v>238</v>
      </c>
      <c r="K265" t="str">
        <f>IFERROR(VLOOKUP(J265,ORDEN_ESF!A:C,2,0),"")</f>
        <v>Otros activos financieros corrientes</v>
      </c>
      <c r="L265">
        <f>IFERROR(VLOOKUP(J265,ORDEN_ESF!A:C,3,0),0)</f>
        <v>0</v>
      </c>
      <c r="M265" s="1">
        <v>17562793</v>
      </c>
    </row>
    <row r="266" spans="1:13" x14ac:dyDescent="0.25">
      <c r="A266">
        <v>830097620</v>
      </c>
      <c r="B266" t="s">
        <v>290</v>
      </c>
      <c r="C266" t="s">
        <v>291</v>
      </c>
      <c r="D266" t="s">
        <v>228</v>
      </c>
      <c r="E266" t="s">
        <v>224</v>
      </c>
      <c r="F266" t="s">
        <v>292</v>
      </c>
      <c r="G266" s="16">
        <v>42735</v>
      </c>
      <c r="H266">
        <v>20170420</v>
      </c>
      <c r="I266">
        <v>0</v>
      </c>
      <c r="J266" t="s">
        <v>238</v>
      </c>
      <c r="K266" t="str">
        <f>IFERROR(VLOOKUP(J266,ORDEN_ESF!A:C,2,0),"")</f>
        <v>Otros activos financieros corrientes</v>
      </c>
      <c r="L266">
        <f>IFERROR(VLOOKUP(J266,ORDEN_ESF!A:C,3,0),0)</f>
        <v>0</v>
      </c>
      <c r="M266" s="1">
        <v>302781764</v>
      </c>
    </row>
    <row r="267" spans="1:13" x14ac:dyDescent="0.25">
      <c r="A267">
        <v>860000656</v>
      </c>
      <c r="B267" t="s">
        <v>221</v>
      </c>
      <c r="C267" t="s">
        <v>222</v>
      </c>
      <c r="D267" t="s">
        <v>223</v>
      </c>
      <c r="E267" t="s">
        <v>224</v>
      </c>
      <c r="F267" t="s">
        <v>292</v>
      </c>
      <c r="G267" s="16">
        <v>42735</v>
      </c>
      <c r="H267">
        <v>20170401</v>
      </c>
      <c r="I267">
        <v>0</v>
      </c>
      <c r="J267" t="s">
        <v>238</v>
      </c>
      <c r="K267" t="str">
        <f>IFERROR(VLOOKUP(J267,ORDEN_ESF!A:C,2,0),"")</f>
        <v>Otros activos financieros corrientes</v>
      </c>
      <c r="L267">
        <f>IFERROR(VLOOKUP(J267,ORDEN_ESF!A:C,3,0),0)</f>
        <v>0</v>
      </c>
      <c r="M267" s="1">
        <v>864</v>
      </c>
    </row>
    <row r="268" spans="1:13" x14ac:dyDescent="0.25">
      <c r="A268">
        <v>860001986</v>
      </c>
      <c r="B268" t="s">
        <v>293</v>
      </c>
      <c r="C268" t="s">
        <v>294</v>
      </c>
      <c r="D268" t="s">
        <v>228</v>
      </c>
      <c r="E268" t="s">
        <v>224</v>
      </c>
      <c r="F268" t="s">
        <v>292</v>
      </c>
      <c r="G268" s="16">
        <v>42735</v>
      </c>
      <c r="H268">
        <v>20170510</v>
      </c>
      <c r="I268">
        <v>0</v>
      </c>
      <c r="J268" t="s">
        <v>238</v>
      </c>
      <c r="K268" t="str">
        <f>IFERROR(VLOOKUP(J268,ORDEN_ESF!A:C,2,0),"")</f>
        <v>Otros activos financieros corrientes</v>
      </c>
      <c r="L268">
        <f>IFERROR(VLOOKUP(J268,ORDEN_ESF!A:C,3,0),0)</f>
        <v>0</v>
      </c>
      <c r="M268" s="1">
        <v>535430</v>
      </c>
    </row>
    <row r="269" spans="1:13" x14ac:dyDescent="0.25">
      <c r="A269">
        <v>860527800</v>
      </c>
      <c r="B269" t="s">
        <v>296</v>
      </c>
      <c r="C269" t="s">
        <v>222</v>
      </c>
      <c r="D269" t="s">
        <v>228</v>
      </c>
      <c r="E269" t="s">
        <v>224</v>
      </c>
      <c r="F269" t="s">
        <v>292</v>
      </c>
      <c r="G269" s="16">
        <v>42735</v>
      </c>
      <c r="H269">
        <v>20170512</v>
      </c>
      <c r="I269">
        <v>0</v>
      </c>
      <c r="J269" t="s">
        <v>238</v>
      </c>
      <c r="K269" t="str">
        <f>IFERROR(VLOOKUP(J269,ORDEN_ESF!A:C,2,0),"")</f>
        <v>Otros activos financieros corrientes</v>
      </c>
      <c r="L269">
        <f>IFERROR(VLOOKUP(J269,ORDEN_ESF!A:C,3,0),0)</f>
        <v>0</v>
      </c>
      <c r="M269" s="1">
        <v>4313824</v>
      </c>
    </row>
    <row r="270" spans="1:13" x14ac:dyDescent="0.25">
      <c r="A270">
        <v>860009250</v>
      </c>
      <c r="B270" t="s">
        <v>362</v>
      </c>
      <c r="C270" t="s">
        <v>294</v>
      </c>
      <c r="D270" t="s">
        <v>228</v>
      </c>
      <c r="E270" t="s">
        <v>224</v>
      </c>
      <c r="F270" t="s">
        <v>292</v>
      </c>
      <c r="G270" s="16">
        <v>42735</v>
      </c>
      <c r="H270">
        <v>20170502</v>
      </c>
      <c r="I270">
        <v>0</v>
      </c>
      <c r="J270" t="s">
        <v>238</v>
      </c>
      <c r="K270" t="str">
        <f>IFERROR(VLOOKUP(J270,ORDEN_ESF!A:C,2,0),"")</f>
        <v>Otros activos financieros corrientes</v>
      </c>
      <c r="L270">
        <f>IFERROR(VLOOKUP(J270,ORDEN_ESF!A:C,3,0),0)</f>
        <v>0</v>
      </c>
      <c r="M270" s="1">
        <v>9486099</v>
      </c>
    </row>
    <row r="271" spans="1:13" x14ac:dyDescent="0.25">
      <c r="A271">
        <v>860031361</v>
      </c>
      <c r="B271" t="s">
        <v>297</v>
      </c>
      <c r="C271" t="s">
        <v>222</v>
      </c>
      <c r="D271" t="s">
        <v>228</v>
      </c>
      <c r="E271" t="s">
        <v>224</v>
      </c>
      <c r="F271" t="s">
        <v>292</v>
      </c>
      <c r="G271" s="16">
        <v>42735</v>
      </c>
      <c r="H271">
        <v>20170405</v>
      </c>
      <c r="I271">
        <v>0</v>
      </c>
      <c r="J271" t="s">
        <v>238</v>
      </c>
      <c r="K271" t="str">
        <f>IFERROR(VLOOKUP(J271,ORDEN_ESF!A:C,2,0),"")</f>
        <v>Otros activos financieros corrientes</v>
      </c>
      <c r="L271">
        <f>IFERROR(VLOOKUP(J271,ORDEN_ESF!A:C,3,0),0)</f>
        <v>0</v>
      </c>
      <c r="M271" s="1">
        <v>54497017</v>
      </c>
    </row>
    <row r="272" spans="1:13" x14ac:dyDescent="0.25">
      <c r="A272">
        <v>890312765</v>
      </c>
      <c r="B272" t="s">
        <v>363</v>
      </c>
      <c r="C272" t="s">
        <v>222</v>
      </c>
      <c r="D272" t="s">
        <v>228</v>
      </c>
      <c r="E272" t="s">
        <v>339</v>
      </c>
      <c r="F272" t="s">
        <v>292</v>
      </c>
      <c r="G272" s="16">
        <v>42735</v>
      </c>
      <c r="H272">
        <v>20170405</v>
      </c>
      <c r="I272">
        <v>0</v>
      </c>
      <c r="J272" t="s">
        <v>238</v>
      </c>
      <c r="K272" t="str">
        <f>IFERROR(VLOOKUP(J272,ORDEN_ESF!A:C,2,0),"")</f>
        <v>Otros activos financieros corrientes</v>
      </c>
      <c r="L272">
        <f>IFERROR(VLOOKUP(J272,ORDEN_ESF!A:C,3,0),0)</f>
        <v>0</v>
      </c>
      <c r="M272" s="1">
        <v>314111</v>
      </c>
    </row>
    <row r="273" spans="1:13" x14ac:dyDescent="0.25">
      <c r="A273">
        <v>860059851</v>
      </c>
      <c r="B273" t="s">
        <v>365</v>
      </c>
      <c r="C273" t="s">
        <v>222</v>
      </c>
      <c r="D273" t="s">
        <v>228</v>
      </c>
      <c r="E273" t="s">
        <v>224</v>
      </c>
      <c r="F273" t="s">
        <v>292</v>
      </c>
      <c r="G273" s="16">
        <v>42735</v>
      </c>
      <c r="H273">
        <v>20170403</v>
      </c>
      <c r="I273">
        <v>0</v>
      </c>
      <c r="J273" t="s">
        <v>238</v>
      </c>
      <c r="K273" t="str">
        <f>IFERROR(VLOOKUP(J273,ORDEN_ESF!A:C,2,0),"")</f>
        <v>Otros activos financieros corrientes</v>
      </c>
      <c r="L273">
        <f>IFERROR(VLOOKUP(J273,ORDEN_ESF!A:C,3,0),0)</f>
        <v>0</v>
      </c>
      <c r="M273" s="1">
        <v>1009001</v>
      </c>
    </row>
    <row r="274" spans="1:13" x14ac:dyDescent="0.25">
      <c r="A274">
        <v>890903035</v>
      </c>
      <c r="B274" t="s">
        <v>369</v>
      </c>
      <c r="C274" t="s">
        <v>222</v>
      </c>
      <c r="D274" t="s">
        <v>228</v>
      </c>
      <c r="E274" t="s">
        <v>339</v>
      </c>
      <c r="F274" t="s">
        <v>292</v>
      </c>
      <c r="G274" s="16">
        <v>42735</v>
      </c>
      <c r="H274">
        <v>20170330</v>
      </c>
      <c r="I274">
        <v>0</v>
      </c>
      <c r="J274" t="s">
        <v>238</v>
      </c>
      <c r="K274" t="str">
        <f>IFERROR(VLOOKUP(J274,ORDEN_ESF!A:C,2,0),"")</f>
        <v>Otros activos financieros corrientes</v>
      </c>
      <c r="L274">
        <f>IFERROR(VLOOKUP(J274,ORDEN_ESF!A:C,3,0),0)</f>
        <v>0</v>
      </c>
      <c r="M274" s="1">
        <v>68462765</v>
      </c>
    </row>
    <row r="275" spans="1:13" x14ac:dyDescent="0.25">
      <c r="A275">
        <v>890903055</v>
      </c>
      <c r="B275" t="s">
        <v>232</v>
      </c>
      <c r="C275" t="s">
        <v>222</v>
      </c>
      <c r="D275" t="s">
        <v>223</v>
      </c>
      <c r="E275" t="s">
        <v>224</v>
      </c>
      <c r="F275" t="s">
        <v>292</v>
      </c>
      <c r="G275" s="16">
        <v>42735</v>
      </c>
      <c r="H275">
        <v>20170331</v>
      </c>
      <c r="I275">
        <v>0</v>
      </c>
      <c r="J275" t="s">
        <v>238</v>
      </c>
      <c r="K275" t="str">
        <f>IFERROR(VLOOKUP(J275,ORDEN_ESF!A:C,2,0),"")</f>
        <v>Otros activos financieros corrientes</v>
      </c>
      <c r="L275">
        <f>IFERROR(VLOOKUP(J275,ORDEN_ESF!A:C,3,0),0)</f>
        <v>0</v>
      </c>
      <c r="M275" s="1">
        <v>2211593</v>
      </c>
    </row>
    <row r="276" spans="1:13" x14ac:dyDescent="0.25">
      <c r="A276">
        <v>890905022</v>
      </c>
      <c r="B276" t="s">
        <v>370</v>
      </c>
      <c r="C276" t="s">
        <v>230</v>
      </c>
      <c r="D276" t="s">
        <v>223</v>
      </c>
      <c r="E276" t="s">
        <v>360</v>
      </c>
      <c r="F276" t="s">
        <v>292</v>
      </c>
      <c r="G276" s="16">
        <v>42735</v>
      </c>
      <c r="H276">
        <v>20170503</v>
      </c>
      <c r="I276">
        <v>0</v>
      </c>
      <c r="J276" t="s">
        <v>238</v>
      </c>
      <c r="K276" t="str">
        <f>IFERROR(VLOOKUP(J276,ORDEN_ESF!A:C,2,0),"")</f>
        <v>Otros activos financieros corrientes</v>
      </c>
      <c r="L276">
        <f>IFERROR(VLOOKUP(J276,ORDEN_ESF!A:C,3,0),0)</f>
        <v>0</v>
      </c>
      <c r="M276" s="1">
        <v>7625562</v>
      </c>
    </row>
    <row r="277" spans="1:13" x14ac:dyDescent="0.25">
      <c r="A277">
        <v>860077099</v>
      </c>
      <c r="B277" t="s">
        <v>371</v>
      </c>
      <c r="C277" t="s">
        <v>291</v>
      </c>
      <c r="D277" t="s">
        <v>228</v>
      </c>
      <c r="E277" t="s">
        <v>224</v>
      </c>
      <c r="F277" t="s">
        <v>292</v>
      </c>
      <c r="G277" s="16">
        <v>42735</v>
      </c>
      <c r="H277">
        <v>20170515</v>
      </c>
      <c r="I277">
        <v>0</v>
      </c>
      <c r="J277" t="s">
        <v>238</v>
      </c>
      <c r="K277" t="str">
        <f>IFERROR(VLOOKUP(J277,ORDEN_ESF!A:C,2,0),"")</f>
        <v>Otros activos financieros corrientes</v>
      </c>
      <c r="L277">
        <f>IFERROR(VLOOKUP(J277,ORDEN_ESF!A:C,3,0),0)</f>
        <v>0</v>
      </c>
      <c r="M277" s="1">
        <v>1452216</v>
      </c>
    </row>
    <row r="278" spans="1:13" x14ac:dyDescent="0.25">
      <c r="A278">
        <v>860078977</v>
      </c>
      <c r="B278" t="s">
        <v>144</v>
      </c>
      <c r="C278" t="s">
        <v>291</v>
      </c>
      <c r="D278" t="s">
        <v>228</v>
      </c>
      <c r="E278" t="s">
        <v>339</v>
      </c>
      <c r="F278" t="s">
        <v>292</v>
      </c>
      <c r="G278" s="16">
        <v>42735</v>
      </c>
      <c r="H278">
        <v>20170512</v>
      </c>
      <c r="I278">
        <v>0</v>
      </c>
      <c r="J278" t="s">
        <v>238</v>
      </c>
      <c r="K278" t="str">
        <f>IFERROR(VLOOKUP(J278,ORDEN_ESF!A:C,2,0),"")</f>
        <v>Otros activos financieros corrientes</v>
      </c>
      <c r="L278">
        <f>IFERROR(VLOOKUP(J278,ORDEN_ESF!A:C,3,0),0)</f>
        <v>0</v>
      </c>
      <c r="M278" s="1">
        <v>803830</v>
      </c>
    </row>
    <row r="279" spans="1:13" x14ac:dyDescent="0.25">
      <c r="A279">
        <v>860515523</v>
      </c>
      <c r="B279" t="s">
        <v>231</v>
      </c>
      <c r="C279" t="s">
        <v>222</v>
      </c>
      <c r="D279" t="s">
        <v>228</v>
      </c>
      <c r="E279" t="s">
        <v>224</v>
      </c>
      <c r="F279" t="s">
        <v>292</v>
      </c>
      <c r="G279" s="16">
        <v>42735</v>
      </c>
      <c r="H279">
        <v>20170329</v>
      </c>
      <c r="I279">
        <v>0</v>
      </c>
      <c r="J279" t="s">
        <v>238</v>
      </c>
      <c r="K279" t="str">
        <f>IFERROR(VLOOKUP(J279,ORDEN_ESF!A:C,2,0),"")</f>
        <v>Otros activos financieros corrientes</v>
      </c>
      <c r="L279">
        <f>IFERROR(VLOOKUP(J279,ORDEN_ESF!A:C,3,0),0)</f>
        <v>0</v>
      </c>
      <c r="M279" s="1">
        <v>116407</v>
      </c>
    </row>
    <row r="280" spans="1:13" x14ac:dyDescent="0.25">
      <c r="A280">
        <v>900018975</v>
      </c>
      <c r="B280" t="s">
        <v>376</v>
      </c>
      <c r="C280" t="s">
        <v>230</v>
      </c>
      <c r="D280" t="s">
        <v>299</v>
      </c>
      <c r="E280" t="s">
        <v>333</v>
      </c>
      <c r="F280" t="s">
        <v>292</v>
      </c>
      <c r="G280" s="16">
        <v>42735</v>
      </c>
      <c r="H280">
        <v>20170405</v>
      </c>
      <c r="I280">
        <v>0</v>
      </c>
      <c r="J280" t="s">
        <v>238</v>
      </c>
      <c r="K280" t="str">
        <f>IFERROR(VLOOKUP(J280,ORDEN_ESF!A:C,2,0),"")</f>
        <v>Otros activos financieros corrientes</v>
      </c>
      <c r="L280">
        <f>IFERROR(VLOOKUP(J280,ORDEN_ESF!A:C,3,0),0)</f>
        <v>0</v>
      </c>
      <c r="M280" s="1">
        <v>4005118</v>
      </c>
    </row>
    <row r="281" spans="1:13" x14ac:dyDescent="0.25">
      <c r="A281">
        <v>900035722</v>
      </c>
      <c r="B281" t="s">
        <v>298</v>
      </c>
      <c r="C281" t="s">
        <v>294</v>
      </c>
      <c r="D281" t="s">
        <v>299</v>
      </c>
      <c r="E281" t="s">
        <v>224</v>
      </c>
      <c r="F281" t="s">
        <v>292</v>
      </c>
      <c r="G281" s="16">
        <v>42735</v>
      </c>
      <c r="H281">
        <v>20170421</v>
      </c>
      <c r="I281">
        <v>0</v>
      </c>
      <c r="J281" t="s">
        <v>238</v>
      </c>
      <c r="K281" t="str">
        <f>IFERROR(VLOOKUP(J281,ORDEN_ESF!A:C,2,0),"")</f>
        <v>Otros activos financieros corrientes</v>
      </c>
      <c r="L281">
        <f>IFERROR(VLOOKUP(J281,ORDEN_ESF!A:C,3,0),0)</f>
        <v>0</v>
      </c>
      <c r="M281" s="1">
        <v>5167519</v>
      </c>
    </row>
    <row r="282" spans="1:13" x14ac:dyDescent="0.25">
      <c r="A282">
        <v>890911431</v>
      </c>
      <c r="B282" t="s">
        <v>378</v>
      </c>
      <c r="C282" t="s">
        <v>222</v>
      </c>
      <c r="D282" t="s">
        <v>223</v>
      </c>
      <c r="E282" t="s">
        <v>339</v>
      </c>
      <c r="F282" t="s">
        <v>292</v>
      </c>
      <c r="G282" s="16">
        <v>42735</v>
      </c>
      <c r="H282">
        <v>20170329</v>
      </c>
      <c r="I282">
        <v>0</v>
      </c>
      <c r="J282" t="s">
        <v>238</v>
      </c>
      <c r="K282" t="str">
        <f>IFERROR(VLOOKUP(J282,ORDEN_ESF!A:C,2,0),"")</f>
        <v>Otros activos financieros corrientes</v>
      </c>
      <c r="L282">
        <f>IFERROR(VLOOKUP(J282,ORDEN_ESF!A:C,3,0),0)</f>
        <v>0</v>
      </c>
      <c r="M282" s="1">
        <v>162665161</v>
      </c>
    </row>
    <row r="283" spans="1:13" x14ac:dyDescent="0.25">
      <c r="A283">
        <v>900139110</v>
      </c>
      <c r="B283" t="s">
        <v>301</v>
      </c>
      <c r="C283" t="s">
        <v>294</v>
      </c>
      <c r="D283" t="s">
        <v>228</v>
      </c>
      <c r="E283" t="s">
        <v>224</v>
      </c>
      <c r="F283" t="s">
        <v>292</v>
      </c>
      <c r="G283" s="16">
        <v>42735</v>
      </c>
      <c r="H283">
        <v>20170419</v>
      </c>
      <c r="I283">
        <v>0</v>
      </c>
      <c r="J283" t="s">
        <v>238</v>
      </c>
      <c r="K283" t="str">
        <f>IFERROR(VLOOKUP(J283,ORDEN_ESF!A:C,2,0),"")</f>
        <v>Otros activos financieros corrientes</v>
      </c>
      <c r="L283">
        <f>IFERROR(VLOOKUP(J283,ORDEN_ESF!A:C,3,0),0)</f>
        <v>0</v>
      </c>
      <c r="M283" s="1">
        <v>2800</v>
      </c>
    </row>
    <row r="284" spans="1:13" x14ac:dyDescent="0.25">
      <c r="A284">
        <v>900192242</v>
      </c>
      <c r="B284" t="s">
        <v>381</v>
      </c>
      <c r="C284" t="s">
        <v>222</v>
      </c>
      <c r="D284" t="s">
        <v>228</v>
      </c>
      <c r="E284" t="s">
        <v>333</v>
      </c>
      <c r="F284" t="s">
        <v>292</v>
      </c>
      <c r="G284" s="16">
        <v>42735</v>
      </c>
      <c r="H284">
        <v>20170331</v>
      </c>
      <c r="I284">
        <v>0</v>
      </c>
      <c r="J284" t="s">
        <v>238</v>
      </c>
      <c r="K284" t="str">
        <f>IFERROR(VLOOKUP(J284,ORDEN_ESF!A:C,2,0),"")</f>
        <v>Otros activos financieros corrientes</v>
      </c>
      <c r="L284">
        <f>IFERROR(VLOOKUP(J284,ORDEN_ESF!A:C,3,0),0)</f>
        <v>0</v>
      </c>
      <c r="M284" s="1">
        <v>338768</v>
      </c>
    </row>
    <row r="285" spans="1:13" x14ac:dyDescent="0.25">
      <c r="A285">
        <v>900193192</v>
      </c>
      <c r="B285" t="s">
        <v>305</v>
      </c>
      <c r="C285" t="s">
        <v>294</v>
      </c>
      <c r="D285" t="s">
        <v>228</v>
      </c>
      <c r="E285" t="s">
        <v>224</v>
      </c>
      <c r="F285" t="s">
        <v>292</v>
      </c>
      <c r="G285" s="16">
        <v>42735</v>
      </c>
      <c r="H285">
        <v>20170517</v>
      </c>
      <c r="I285">
        <v>0</v>
      </c>
      <c r="J285" t="s">
        <v>238</v>
      </c>
      <c r="K285" t="str">
        <f>IFERROR(VLOOKUP(J285,ORDEN_ESF!A:C,2,0),"")</f>
        <v>Otros activos financieros corrientes</v>
      </c>
      <c r="L285">
        <f>IFERROR(VLOOKUP(J285,ORDEN_ESF!A:C,3,0),0)</f>
        <v>0</v>
      </c>
      <c r="M285" s="1">
        <v>10541606</v>
      </c>
    </row>
    <row r="286" spans="1:13" x14ac:dyDescent="0.25">
      <c r="A286">
        <v>900315057</v>
      </c>
      <c r="B286" t="s">
        <v>385</v>
      </c>
      <c r="C286" t="s">
        <v>294</v>
      </c>
      <c r="D286" t="s">
        <v>223</v>
      </c>
      <c r="E286" t="s">
        <v>358</v>
      </c>
      <c r="F286" t="s">
        <v>292</v>
      </c>
      <c r="G286" s="16">
        <v>42735</v>
      </c>
      <c r="H286">
        <v>20170504</v>
      </c>
      <c r="I286">
        <v>0</v>
      </c>
      <c r="J286" t="s">
        <v>238</v>
      </c>
      <c r="K286" t="str">
        <f>IFERROR(VLOOKUP(J286,ORDEN_ESF!A:C,2,0),"")</f>
        <v>Otros activos financieros corrientes</v>
      </c>
      <c r="L286">
        <f>IFERROR(VLOOKUP(J286,ORDEN_ESF!A:C,3,0),0)</f>
        <v>0</v>
      </c>
      <c r="M286" s="1">
        <v>153269</v>
      </c>
    </row>
    <row r="287" spans="1:13" x14ac:dyDescent="0.25">
      <c r="A287">
        <v>800014246</v>
      </c>
      <c r="B287" t="s">
        <v>332</v>
      </c>
      <c r="C287" t="s">
        <v>291</v>
      </c>
      <c r="D287" t="s">
        <v>223</v>
      </c>
      <c r="E287" t="s">
        <v>333</v>
      </c>
      <c r="F287" t="s">
        <v>292</v>
      </c>
      <c r="G287" s="16">
        <v>42735</v>
      </c>
      <c r="H287">
        <v>20170518</v>
      </c>
      <c r="I287">
        <v>0</v>
      </c>
      <c r="J287" t="s">
        <v>239</v>
      </c>
      <c r="K287" t="str">
        <f>IFERROR(VLOOKUP(J287,ORDEN_ESF!A:C,2,0),"")</f>
        <v>Otros activos no financieros corrientes</v>
      </c>
      <c r="L287">
        <f>IFERROR(VLOOKUP(J287,ORDEN_ESF!A:C,3,0),0)</f>
        <v>0</v>
      </c>
      <c r="M287" s="1">
        <v>2002977</v>
      </c>
    </row>
    <row r="288" spans="1:13" x14ac:dyDescent="0.25">
      <c r="A288">
        <v>800028455</v>
      </c>
      <c r="B288" t="s">
        <v>0</v>
      </c>
      <c r="C288" t="s">
        <v>291</v>
      </c>
      <c r="D288" t="s">
        <v>228</v>
      </c>
      <c r="E288" t="s">
        <v>224</v>
      </c>
      <c r="F288" t="s">
        <v>292</v>
      </c>
      <c r="G288" s="16">
        <v>42735</v>
      </c>
      <c r="H288">
        <v>20170503</v>
      </c>
      <c r="I288">
        <v>0</v>
      </c>
      <c r="J288" t="s">
        <v>239</v>
      </c>
      <c r="K288" t="str">
        <f>IFERROR(VLOOKUP(J288,ORDEN_ESF!A:C,2,0),"")</f>
        <v>Otros activos no financieros corrientes</v>
      </c>
      <c r="L288">
        <f>IFERROR(VLOOKUP(J288,ORDEN_ESF!A:C,3,0),0)</f>
        <v>0</v>
      </c>
      <c r="M288" s="1">
        <v>807522</v>
      </c>
    </row>
    <row r="289" spans="1:13" x14ac:dyDescent="0.25">
      <c r="A289">
        <v>800173155</v>
      </c>
      <c r="B289" t="s">
        <v>341</v>
      </c>
      <c r="C289" t="s">
        <v>222</v>
      </c>
      <c r="D289" t="s">
        <v>228</v>
      </c>
      <c r="E289" t="s">
        <v>335</v>
      </c>
      <c r="F289" t="s">
        <v>292</v>
      </c>
      <c r="G289" s="16">
        <v>42735</v>
      </c>
      <c r="H289">
        <v>20170403</v>
      </c>
      <c r="I289">
        <v>0</v>
      </c>
      <c r="J289" t="s">
        <v>239</v>
      </c>
      <c r="K289" t="str">
        <f>IFERROR(VLOOKUP(J289,ORDEN_ESF!A:C,2,0),"")</f>
        <v>Otros activos no financieros corrientes</v>
      </c>
      <c r="L289">
        <f>IFERROR(VLOOKUP(J289,ORDEN_ESF!A:C,3,0),0)</f>
        <v>0</v>
      </c>
      <c r="M289" s="1">
        <v>15202598</v>
      </c>
    </row>
    <row r="290" spans="1:13" x14ac:dyDescent="0.25">
      <c r="A290">
        <v>800182330</v>
      </c>
      <c r="B290" t="s">
        <v>342</v>
      </c>
      <c r="C290" t="s">
        <v>291</v>
      </c>
      <c r="D290" t="s">
        <v>343</v>
      </c>
      <c r="E290" t="s">
        <v>333</v>
      </c>
      <c r="F290" t="s">
        <v>292</v>
      </c>
      <c r="G290" s="16">
        <v>42735</v>
      </c>
      <c r="H290">
        <v>20170424</v>
      </c>
      <c r="I290">
        <v>0</v>
      </c>
      <c r="J290" t="s">
        <v>239</v>
      </c>
      <c r="K290" t="str">
        <f>IFERROR(VLOOKUP(J290,ORDEN_ESF!A:C,2,0),"")</f>
        <v>Otros activos no financieros corrientes</v>
      </c>
      <c r="L290">
        <f>IFERROR(VLOOKUP(J290,ORDEN_ESF!A:C,3,0),0)</f>
        <v>0</v>
      </c>
      <c r="M290" s="1">
        <v>26574828</v>
      </c>
    </row>
    <row r="291" spans="1:13" x14ac:dyDescent="0.25">
      <c r="A291">
        <v>800200598</v>
      </c>
      <c r="B291" t="s">
        <v>345</v>
      </c>
      <c r="C291" t="s">
        <v>230</v>
      </c>
      <c r="D291" t="s">
        <v>228</v>
      </c>
      <c r="E291" t="s">
        <v>335</v>
      </c>
      <c r="F291" t="s">
        <v>292</v>
      </c>
      <c r="G291" s="16">
        <v>42735</v>
      </c>
      <c r="H291">
        <v>20170509</v>
      </c>
      <c r="I291">
        <v>0</v>
      </c>
      <c r="J291" t="s">
        <v>239</v>
      </c>
      <c r="K291" t="str">
        <f>IFERROR(VLOOKUP(J291,ORDEN_ESF!A:C,2,0),"")</f>
        <v>Otros activos no financieros corrientes</v>
      </c>
      <c r="L291">
        <f>IFERROR(VLOOKUP(J291,ORDEN_ESF!A:C,3,0),0)</f>
        <v>0</v>
      </c>
      <c r="M291" s="1">
        <v>18155353</v>
      </c>
    </row>
    <row r="292" spans="1:13" x14ac:dyDescent="0.25">
      <c r="A292">
        <v>800233881</v>
      </c>
      <c r="B292" t="s">
        <v>161</v>
      </c>
      <c r="C292" t="s">
        <v>222</v>
      </c>
      <c r="D292" t="s">
        <v>223</v>
      </c>
      <c r="E292" t="s">
        <v>333</v>
      </c>
      <c r="F292" t="s">
        <v>292</v>
      </c>
      <c r="G292" s="16">
        <v>42735</v>
      </c>
      <c r="H292">
        <v>20170406</v>
      </c>
      <c r="I292">
        <v>0</v>
      </c>
      <c r="J292" t="s">
        <v>239</v>
      </c>
      <c r="K292" t="str">
        <f>IFERROR(VLOOKUP(J292,ORDEN_ESF!A:C,2,0),"")</f>
        <v>Otros activos no financieros corrientes</v>
      </c>
      <c r="L292">
        <f>IFERROR(VLOOKUP(J292,ORDEN_ESF!A:C,3,0),0)</f>
        <v>0</v>
      </c>
      <c r="M292" s="1">
        <v>2178395</v>
      </c>
    </row>
    <row r="293" spans="1:13" x14ac:dyDescent="0.25">
      <c r="A293">
        <v>800240724</v>
      </c>
      <c r="B293" t="s">
        <v>348</v>
      </c>
      <c r="C293" t="s">
        <v>230</v>
      </c>
      <c r="D293" t="s">
        <v>228</v>
      </c>
      <c r="E293" t="s">
        <v>335</v>
      </c>
      <c r="F293" t="s">
        <v>292</v>
      </c>
      <c r="G293" s="16">
        <v>42735</v>
      </c>
      <c r="H293">
        <v>20170330</v>
      </c>
      <c r="I293">
        <v>0</v>
      </c>
      <c r="J293" t="s">
        <v>239</v>
      </c>
      <c r="K293" t="str">
        <f>IFERROR(VLOOKUP(J293,ORDEN_ESF!A:C,2,0),"")</f>
        <v>Otros activos no financieros corrientes</v>
      </c>
      <c r="L293">
        <f>IFERROR(VLOOKUP(J293,ORDEN_ESF!A:C,3,0),0)</f>
        <v>0</v>
      </c>
      <c r="M293" s="1">
        <v>60904</v>
      </c>
    </row>
    <row r="294" spans="1:13" x14ac:dyDescent="0.25">
      <c r="A294">
        <v>830094920</v>
      </c>
      <c r="B294" t="s">
        <v>350</v>
      </c>
      <c r="C294" t="s">
        <v>222</v>
      </c>
      <c r="D294" t="s">
        <v>351</v>
      </c>
      <c r="E294" t="s">
        <v>339</v>
      </c>
      <c r="F294" t="s">
        <v>292</v>
      </c>
      <c r="G294" s="16">
        <v>42735</v>
      </c>
      <c r="H294">
        <v>20171004</v>
      </c>
      <c r="I294">
        <v>0</v>
      </c>
      <c r="J294" t="s">
        <v>239</v>
      </c>
      <c r="K294" t="str">
        <f>IFERROR(VLOOKUP(J294,ORDEN_ESF!A:C,2,0),"")</f>
        <v>Otros activos no financieros corrientes</v>
      </c>
      <c r="L294">
        <f>IFERROR(VLOOKUP(J294,ORDEN_ESF!A:C,3,0),0)</f>
        <v>0</v>
      </c>
      <c r="M294" s="1">
        <v>209595</v>
      </c>
    </row>
    <row r="295" spans="1:13" x14ac:dyDescent="0.25">
      <c r="A295">
        <v>830058272</v>
      </c>
      <c r="B295" t="s">
        <v>352</v>
      </c>
      <c r="C295" t="s">
        <v>222</v>
      </c>
      <c r="D295" t="s">
        <v>228</v>
      </c>
      <c r="E295" t="s">
        <v>353</v>
      </c>
      <c r="F295" t="s">
        <v>292</v>
      </c>
      <c r="G295" s="16">
        <v>42735</v>
      </c>
      <c r="H295">
        <v>20170405</v>
      </c>
      <c r="I295">
        <v>0</v>
      </c>
      <c r="J295" t="s">
        <v>239</v>
      </c>
      <c r="K295" t="str">
        <f>IFERROR(VLOOKUP(J295,ORDEN_ESF!A:C,2,0),"")</f>
        <v>Otros activos no financieros corrientes</v>
      </c>
      <c r="L295">
        <f>IFERROR(VLOOKUP(J295,ORDEN_ESF!A:C,3,0),0)</f>
        <v>0</v>
      </c>
      <c r="M295" s="1">
        <v>1119366</v>
      </c>
    </row>
    <row r="296" spans="1:13" x14ac:dyDescent="0.25">
      <c r="A296">
        <v>830097620</v>
      </c>
      <c r="B296" t="s">
        <v>290</v>
      </c>
      <c r="C296" t="s">
        <v>291</v>
      </c>
      <c r="D296" t="s">
        <v>228</v>
      </c>
      <c r="E296" t="s">
        <v>224</v>
      </c>
      <c r="F296" t="s">
        <v>292</v>
      </c>
      <c r="G296" s="16">
        <v>42735</v>
      </c>
      <c r="H296">
        <v>20170420</v>
      </c>
      <c r="I296">
        <v>0</v>
      </c>
      <c r="J296" t="s">
        <v>239</v>
      </c>
      <c r="K296" t="str">
        <f>IFERROR(VLOOKUP(J296,ORDEN_ESF!A:C,2,0),"")</f>
        <v>Otros activos no financieros corrientes</v>
      </c>
      <c r="L296">
        <f>IFERROR(VLOOKUP(J296,ORDEN_ESF!A:C,3,0),0)</f>
        <v>0</v>
      </c>
      <c r="M296" s="1">
        <v>16127</v>
      </c>
    </row>
    <row r="297" spans="1:13" x14ac:dyDescent="0.25">
      <c r="A297">
        <v>860001986</v>
      </c>
      <c r="B297" t="s">
        <v>293</v>
      </c>
      <c r="C297" t="s">
        <v>294</v>
      </c>
      <c r="D297" t="s">
        <v>228</v>
      </c>
      <c r="E297" t="s">
        <v>224</v>
      </c>
      <c r="F297" t="s">
        <v>292</v>
      </c>
      <c r="G297" s="16">
        <v>42735</v>
      </c>
      <c r="H297">
        <v>20170510</v>
      </c>
      <c r="I297">
        <v>0</v>
      </c>
      <c r="J297" t="s">
        <v>239</v>
      </c>
      <c r="K297" t="str">
        <f>IFERROR(VLOOKUP(J297,ORDEN_ESF!A:C,2,0),"")</f>
        <v>Otros activos no financieros corrientes</v>
      </c>
      <c r="L297">
        <f>IFERROR(VLOOKUP(J297,ORDEN_ESF!A:C,3,0),0)</f>
        <v>0</v>
      </c>
      <c r="M297" s="1">
        <v>1380658</v>
      </c>
    </row>
    <row r="298" spans="1:13" x14ac:dyDescent="0.25">
      <c r="A298">
        <v>860002837</v>
      </c>
      <c r="B298" t="s">
        <v>227</v>
      </c>
      <c r="C298" t="s">
        <v>222</v>
      </c>
      <c r="D298" t="s">
        <v>228</v>
      </c>
      <c r="E298" t="s">
        <v>224</v>
      </c>
      <c r="F298" t="s">
        <v>292</v>
      </c>
      <c r="G298" s="16">
        <v>42735</v>
      </c>
      <c r="H298">
        <v>20170330</v>
      </c>
      <c r="I298">
        <v>0</v>
      </c>
      <c r="J298" t="s">
        <v>239</v>
      </c>
      <c r="K298" t="str">
        <f>IFERROR(VLOOKUP(J298,ORDEN_ESF!A:C,2,0),"")</f>
        <v>Otros activos no financieros corrientes</v>
      </c>
      <c r="L298">
        <f>IFERROR(VLOOKUP(J298,ORDEN_ESF!A:C,3,0),0)</f>
        <v>0</v>
      </c>
      <c r="M298" s="1">
        <v>17002643</v>
      </c>
    </row>
    <row r="299" spans="1:13" x14ac:dyDescent="0.25">
      <c r="A299">
        <v>830116629</v>
      </c>
      <c r="B299" t="s">
        <v>354</v>
      </c>
      <c r="C299" t="s">
        <v>291</v>
      </c>
      <c r="D299" t="s">
        <v>228</v>
      </c>
      <c r="E299" t="s">
        <v>355</v>
      </c>
      <c r="F299" t="s">
        <v>292</v>
      </c>
      <c r="G299" s="16">
        <v>42735</v>
      </c>
      <c r="H299">
        <v>20170424</v>
      </c>
      <c r="I299">
        <v>0</v>
      </c>
      <c r="J299" t="s">
        <v>239</v>
      </c>
      <c r="K299" t="str">
        <f>IFERROR(VLOOKUP(J299,ORDEN_ESF!A:C,2,0),"")</f>
        <v>Otros activos no financieros corrientes</v>
      </c>
      <c r="L299">
        <f>IFERROR(VLOOKUP(J299,ORDEN_ESF!A:C,3,0),0)</f>
        <v>0</v>
      </c>
      <c r="M299" s="1">
        <v>5881</v>
      </c>
    </row>
    <row r="300" spans="1:13" x14ac:dyDescent="0.25">
      <c r="A300">
        <v>860067697</v>
      </c>
      <c r="B300" t="s">
        <v>359</v>
      </c>
      <c r="C300" t="s">
        <v>294</v>
      </c>
      <c r="D300" t="s">
        <v>228</v>
      </c>
      <c r="E300" t="s">
        <v>360</v>
      </c>
      <c r="F300" t="s">
        <v>292</v>
      </c>
      <c r="G300" s="16">
        <v>42735</v>
      </c>
      <c r="H300">
        <v>20170515</v>
      </c>
      <c r="I300">
        <v>0</v>
      </c>
      <c r="J300" t="s">
        <v>239</v>
      </c>
      <c r="K300" t="str">
        <f>IFERROR(VLOOKUP(J300,ORDEN_ESF!A:C,2,0),"")</f>
        <v>Otros activos no financieros corrientes</v>
      </c>
      <c r="L300">
        <f>IFERROR(VLOOKUP(J300,ORDEN_ESF!A:C,3,0),0)</f>
        <v>0</v>
      </c>
      <c r="M300" s="1">
        <v>392877</v>
      </c>
    </row>
    <row r="301" spans="1:13" x14ac:dyDescent="0.25">
      <c r="A301">
        <v>860354402</v>
      </c>
      <c r="B301" t="s">
        <v>295</v>
      </c>
      <c r="C301" t="s">
        <v>291</v>
      </c>
      <c r="D301" t="s">
        <v>228</v>
      </c>
      <c r="E301" t="s">
        <v>224</v>
      </c>
      <c r="F301" t="s">
        <v>292</v>
      </c>
      <c r="G301" s="16">
        <v>42735</v>
      </c>
      <c r="H301">
        <v>20170417</v>
      </c>
      <c r="I301">
        <v>0</v>
      </c>
      <c r="J301" t="s">
        <v>239</v>
      </c>
      <c r="K301" t="str">
        <f>IFERROR(VLOOKUP(J301,ORDEN_ESF!A:C,2,0),"")</f>
        <v>Otros activos no financieros corrientes</v>
      </c>
      <c r="L301">
        <f>IFERROR(VLOOKUP(J301,ORDEN_ESF!A:C,3,0),0)</f>
        <v>0</v>
      </c>
      <c r="M301" s="1">
        <v>1472189</v>
      </c>
    </row>
    <row r="302" spans="1:13" x14ac:dyDescent="0.25">
      <c r="A302">
        <v>860527800</v>
      </c>
      <c r="B302" t="s">
        <v>296</v>
      </c>
      <c r="C302" t="s">
        <v>222</v>
      </c>
      <c r="D302" t="s">
        <v>228</v>
      </c>
      <c r="E302" t="s">
        <v>224</v>
      </c>
      <c r="F302" t="s">
        <v>292</v>
      </c>
      <c r="G302" s="16">
        <v>42735</v>
      </c>
      <c r="H302">
        <v>20170512</v>
      </c>
      <c r="I302">
        <v>0</v>
      </c>
      <c r="J302" t="s">
        <v>239</v>
      </c>
      <c r="K302" t="str">
        <f>IFERROR(VLOOKUP(J302,ORDEN_ESF!A:C,2,0),"")</f>
        <v>Otros activos no financieros corrientes</v>
      </c>
      <c r="L302">
        <f>IFERROR(VLOOKUP(J302,ORDEN_ESF!A:C,3,0),0)</f>
        <v>0</v>
      </c>
      <c r="M302" s="1">
        <v>85846</v>
      </c>
    </row>
    <row r="303" spans="1:13" x14ac:dyDescent="0.25">
      <c r="A303">
        <v>860009250</v>
      </c>
      <c r="B303" t="s">
        <v>362</v>
      </c>
      <c r="C303" t="s">
        <v>294</v>
      </c>
      <c r="D303" t="s">
        <v>228</v>
      </c>
      <c r="E303" t="s">
        <v>224</v>
      </c>
      <c r="F303" t="s">
        <v>292</v>
      </c>
      <c r="G303" s="16">
        <v>42735</v>
      </c>
      <c r="H303">
        <v>20170502</v>
      </c>
      <c r="I303">
        <v>0</v>
      </c>
      <c r="J303" t="s">
        <v>239</v>
      </c>
      <c r="K303" t="str">
        <f>IFERROR(VLOOKUP(J303,ORDEN_ESF!A:C,2,0),"")</f>
        <v>Otros activos no financieros corrientes</v>
      </c>
      <c r="L303">
        <f>IFERROR(VLOOKUP(J303,ORDEN_ESF!A:C,3,0),0)</f>
        <v>0</v>
      </c>
      <c r="M303" s="1">
        <v>155630</v>
      </c>
    </row>
    <row r="304" spans="1:13" x14ac:dyDescent="0.25">
      <c r="A304">
        <v>860031361</v>
      </c>
      <c r="B304" t="s">
        <v>297</v>
      </c>
      <c r="C304" t="s">
        <v>222</v>
      </c>
      <c r="D304" t="s">
        <v>228</v>
      </c>
      <c r="E304" t="s">
        <v>224</v>
      </c>
      <c r="F304" t="s">
        <v>292</v>
      </c>
      <c r="G304" s="16">
        <v>42735</v>
      </c>
      <c r="H304">
        <v>20170405</v>
      </c>
      <c r="I304">
        <v>0</v>
      </c>
      <c r="J304" t="s">
        <v>239</v>
      </c>
      <c r="K304" t="str">
        <f>IFERROR(VLOOKUP(J304,ORDEN_ESF!A:C,2,0),"")</f>
        <v>Otros activos no financieros corrientes</v>
      </c>
      <c r="L304">
        <f>IFERROR(VLOOKUP(J304,ORDEN_ESF!A:C,3,0),0)</f>
        <v>0</v>
      </c>
      <c r="M304" s="1">
        <v>5886787</v>
      </c>
    </row>
    <row r="305" spans="1:13" x14ac:dyDescent="0.25">
      <c r="A305">
        <v>890312765</v>
      </c>
      <c r="B305" t="s">
        <v>363</v>
      </c>
      <c r="C305" t="s">
        <v>222</v>
      </c>
      <c r="D305" t="s">
        <v>228</v>
      </c>
      <c r="E305" t="s">
        <v>339</v>
      </c>
      <c r="F305" t="s">
        <v>292</v>
      </c>
      <c r="G305" s="16">
        <v>42735</v>
      </c>
      <c r="H305">
        <v>20170405</v>
      </c>
      <c r="I305">
        <v>0</v>
      </c>
      <c r="J305" t="s">
        <v>239</v>
      </c>
      <c r="K305" t="str">
        <f>IFERROR(VLOOKUP(J305,ORDEN_ESF!A:C,2,0),"")</f>
        <v>Otros activos no financieros corrientes</v>
      </c>
      <c r="L305">
        <f>IFERROR(VLOOKUP(J305,ORDEN_ESF!A:C,3,0),0)</f>
        <v>0</v>
      </c>
      <c r="M305" s="1">
        <v>79119279</v>
      </c>
    </row>
    <row r="306" spans="1:13" x14ac:dyDescent="0.25">
      <c r="A306">
        <v>860059851</v>
      </c>
      <c r="B306" t="s">
        <v>365</v>
      </c>
      <c r="C306" t="s">
        <v>222</v>
      </c>
      <c r="D306" t="s">
        <v>228</v>
      </c>
      <c r="E306" t="s">
        <v>224</v>
      </c>
      <c r="F306" t="s">
        <v>292</v>
      </c>
      <c r="G306" s="16">
        <v>42735</v>
      </c>
      <c r="H306">
        <v>20170403</v>
      </c>
      <c r="I306">
        <v>0</v>
      </c>
      <c r="J306" t="s">
        <v>239</v>
      </c>
      <c r="K306" t="str">
        <f>IFERROR(VLOOKUP(J306,ORDEN_ESF!A:C,2,0),"")</f>
        <v>Otros activos no financieros corrientes</v>
      </c>
      <c r="L306">
        <f>IFERROR(VLOOKUP(J306,ORDEN_ESF!A:C,3,0),0)</f>
        <v>0</v>
      </c>
      <c r="M306" s="1">
        <v>1638441</v>
      </c>
    </row>
    <row r="307" spans="1:13" x14ac:dyDescent="0.25">
      <c r="A307">
        <v>890903035</v>
      </c>
      <c r="B307" t="s">
        <v>369</v>
      </c>
      <c r="C307" t="s">
        <v>222</v>
      </c>
      <c r="D307" t="s">
        <v>228</v>
      </c>
      <c r="E307" t="s">
        <v>339</v>
      </c>
      <c r="F307" t="s">
        <v>292</v>
      </c>
      <c r="G307" s="16">
        <v>42735</v>
      </c>
      <c r="H307">
        <v>20170330</v>
      </c>
      <c r="I307">
        <v>0</v>
      </c>
      <c r="J307" t="s">
        <v>239</v>
      </c>
      <c r="K307" t="str">
        <f>IFERROR(VLOOKUP(J307,ORDEN_ESF!A:C,2,0),"")</f>
        <v>Otros activos no financieros corrientes</v>
      </c>
      <c r="L307">
        <f>IFERROR(VLOOKUP(J307,ORDEN_ESF!A:C,3,0),0)</f>
        <v>0</v>
      </c>
      <c r="M307" s="1">
        <v>7377479</v>
      </c>
    </row>
    <row r="308" spans="1:13" x14ac:dyDescent="0.25">
      <c r="A308">
        <v>890903055</v>
      </c>
      <c r="B308" t="s">
        <v>232</v>
      </c>
      <c r="C308" t="s">
        <v>222</v>
      </c>
      <c r="D308" t="s">
        <v>223</v>
      </c>
      <c r="E308" t="s">
        <v>224</v>
      </c>
      <c r="F308" t="s">
        <v>292</v>
      </c>
      <c r="G308" s="16">
        <v>42735</v>
      </c>
      <c r="H308">
        <v>20170331</v>
      </c>
      <c r="I308">
        <v>0</v>
      </c>
      <c r="J308" t="s">
        <v>239</v>
      </c>
      <c r="K308" t="str">
        <f>IFERROR(VLOOKUP(J308,ORDEN_ESF!A:C,2,0),"")</f>
        <v>Otros activos no financieros corrientes</v>
      </c>
      <c r="L308">
        <f>IFERROR(VLOOKUP(J308,ORDEN_ESF!A:C,3,0),0)</f>
        <v>0</v>
      </c>
      <c r="M308" s="1">
        <v>7585</v>
      </c>
    </row>
    <row r="309" spans="1:13" x14ac:dyDescent="0.25">
      <c r="A309">
        <v>890908901</v>
      </c>
      <c r="B309" t="s">
        <v>372</v>
      </c>
      <c r="C309" t="s">
        <v>222</v>
      </c>
      <c r="D309" t="s">
        <v>223</v>
      </c>
      <c r="E309" t="s">
        <v>339</v>
      </c>
      <c r="F309" t="s">
        <v>292</v>
      </c>
      <c r="G309" s="16">
        <v>42735</v>
      </c>
      <c r="H309">
        <v>20170329</v>
      </c>
      <c r="I309">
        <v>0</v>
      </c>
      <c r="J309" t="s">
        <v>239</v>
      </c>
      <c r="K309" t="str">
        <f>IFERROR(VLOOKUP(J309,ORDEN_ESF!A:C,2,0),"")</f>
        <v>Otros activos no financieros corrientes</v>
      </c>
      <c r="L309">
        <f>IFERROR(VLOOKUP(J309,ORDEN_ESF!A:C,3,0),0)</f>
        <v>0</v>
      </c>
      <c r="M309" s="1">
        <v>63118</v>
      </c>
    </row>
    <row r="310" spans="1:13" x14ac:dyDescent="0.25">
      <c r="A310">
        <v>860532790</v>
      </c>
      <c r="B310" t="s">
        <v>374</v>
      </c>
      <c r="C310" t="s">
        <v>291</v>
      </c>
      <c r="D310" t="s">
        <v>228</v>
      </c>
      <c r="E310" t="s">
        <v>224</v>
      </c>
      <c r="F310" t="s">
        <v>292</v>
      </c>
      <c r="G310" s="16">
        <v>42735</v>
      </c>
      <c r="H310">
        <v>20170504</v>
      </c>
      <c r="I310">
        <v>0</v>
      </c>
      <c r="J310" t="s">
        <v>239</v>
      </c>
      <c r="K310" t="str">
        <f>IFERROR(VLOOKUP(J310,ORDEN_ESF!A:C,2,0),"")</f>
        <v>Otros activos no financieros corrientes</v>
      </c>
      <c r="L310">
        <f>IFERROR(VLOOKUP(J310,ORDEN_ESF!A:C,3,0),0)</f>
        <v>0</v>
      </c>
      <c r="M310" s="1">
        <v>1171</v>
      </c>
    </row>
    <row r="311" spans="1:13" x14ac:dyDescent="0.25">
      <c r="A311">
        <v>890205645</v>
      </c>
      <c r="B311" t="s">
        <v>166</v>
      </c>
      <c r="C311" t="s">
        <v>222</v>
      </c>
      <c r="D311" t="s">
        <v>375</v>
      </c>
      <c r="E311" t="s">
        <v>335</v>
      </c>
      <c r="F311" t="s">
        <v>292</v>
      </c>
      <c r="G311" s="16">
        <v>42735</v>
      </c>
      <c r="H311">
        <v>20170331</v>
      </c>
      <c r="I311">
        <v>0</v>
      </c>
      <c r="J311" t="s">
        <v>239</v>
      </c>
      <c r="K311" t="str">
        <f>IFERROR(VLOOKUP(J311,ORDEN_ESF!A:C,2,0),"")</f>
        <v>Otros activos no financieros corrientes</v>
      </c>
      <c r="L311">
        <f>IFERROR(VLOOKUP(J311,ORDEN_ESF!A:C,3,0),0)</f>
        <v>0</v>
      </c>
      <c r="M311" s="1">
        <v>24983247</v>
      </c>
    </row>
    <row r="312" spans="1:13" x14ac:dyDescent="0.25">
      <c r="A312">
        <v>900018975</v>
      </c>
      <c r="B312" t="s">
        <v>376</v>
      </c>
      <c r="C312" t="s">
        <v>230</v>
      </c>
      <c r="D312" t="s">
        <v>299</v>
      </c>
      <c r="E312" t="s">
        <v>333</v>
      </c>
      <c r="F312" t="s">
        <v>292</v>
      </c>
      <c r="G312" s="16">
        <v>42735</v>
      </c>
      <c r="H312">
        <v>20170405</v>
      </c>
      <c r="I312">
        <v>0</v>
      </c>
      <c r="J312" t="s">
        <v>239</v>
      </c>
      <c r="K312" t="str">
        <f>IFERROR(VLOOKUP(J312,ORDEN_ESF!A:C,2,0),"")</f>
        <v>Otros activos no financieros corrientes</v>
      </c>
      <c r="L312">
        <f>IFERROR(VLOOKUP(J312,ORDEN_ESF!A:C,3,0),0)</f>
        <v>0</v>
      </c>
      <c r="M312" s="1">
        <v>81296614</v>
      </c>
    </row>
    <row r="313" spans="1:13" x14ac:dyDescent="0.25">
      <c r="A313">
        <v>890908097</v>
      </c>
      <c r="B313" t="s">
        <v>377</v>
      </c>
      <c r="C313" t="s">
        <v>291</v>
      </c>
      <c r="D313" t="s">
        <v>223</v>
      </c>
      <c r="E313" t="s">
        <v>224</v>
      </c>
      <c r="F313" t="s">
        <v>292</v>
      </c>
      <c r="G313" s="16">
        <v>42735</v>
      </c>
      <c r="H313">
        <v>20170511</v>
      </c>
      <c r="I313">
        <v>0</v>
      </c>
      <c r="J313" t="s">
        <v>239</v>
      </c>
      <c r="K313" t="str">
        <f>IFERROR(VLOOKUP(J313,ORDEN_ESF!A:C,2,0),"")</f>
        <v>Otros activos no financieros corrientes</v>
      </c>
      <c r="L313">
        <f>IFERROR(VLOOKUP(J313,ORDEN_ESF!A:C,3,0),0)</f>
        <v>0</v>
      </c>
      <c r="M313" s="1">
        <v>1165022</v>
      </c>
    </row>
    <row r="314" spans="1:13" x14ac:dyDescent="0.25">
      <c r="A314">
        <v>890911431</v>
      </c>
      <c r="B314" t="s">
        <v>378</v>
      </c>
      <c r="C314" t="s">
        <v>222</v>
      </c>
      <c r="D314" t="s">
        <v>223</v>
      </c>
      <c r="E314" t="s">
        <v>339</v>
      </c>
      <c r="F314" t="s">
        <v>292</v>
      </c>
      <c r="G314" s="16">
        <v>42735</v>
      </c>
      <c r="H314">
        <v>20170329</v>
      </c>
      <c r="I314">
        <v>0</v>
      </c>
      <c r="J314" t="s">
        <v>239</v>
      </c>
      <c r="K314" t="str">
        <f>IFERROR(VLOOKUP(J314,ORDEN_ESF!A:C,2,0),"")</f>
        <v>Otros activos no financieros corrientes</v>
      </c>
      <c r="L314">
        <f>IFERROR(VLOOKUP(J314,ORDEN_ESF!A:C,3,0),0)</f>
        <v>0</v>
      </c>
      <c r="M314" s="1">
        <v>26321164</v>
      </c>
    </row>
    <row r="315" spans="1:13" x14ac:dyDescent="0.25">
      <c r="A315">
        <v>890920656</v>
      </c>
      <c r="B315" t="s">
        <v>302</v>
      </c>
      <c r="C315" t="s">
        <v>291</v>
      </c>
      <c r="D315" t="s">
        <v>223</v>
      </c>
      <c r="E315" t="s">
        <v>224</v>
      </c>
      <c r="F315" t="s">
        <v>292</v>
      </c>
      <c r="G315" s="16">
        <v>42735</v>
      </c>
      <c r="H315">
        <v>20170503</v>
      </c>
      <c r="I315">
        <v>0</v>
      </c>
      <c r="J315" t="s">
        <v>239</v>
      </c>
      <c r="K315" t="str">
        <f>IFERROR(VLOOKUP(J315,ORDEN_ESF!A:C,2,0),"")</f>
        <v>Otros activos no financieros corrientes</v>
      </c>
      <c r="L315">
        <f>IFERROR(VLOOKUP(J315,ORDEN_ESF!A:C,3,0),0)</f>
        <v>0</v>
      </c>
      <c r="M315" s="1">
        <v>30500</v>
      </c>
    </row>
    <row r="316" spans="1:13" x14ac:dyDescent="0.25">
      <c r="A316">
        <v>890932424</v>
      </c>
      <c r="B316" t="s">
        <v>379</v>
      </c>
      <c r="C316" t="s">
        <v>222</v>
      </c>
      <c r="D316" t="s">
        <v>223</v>
      </c>
      <c r="E316" t="s">
        <v>333</v>
      </c>
      <c r="F316" t="s">
        <v>292</v>
      </c>
      <c r="G316" s="16">
        <v>42735</v>
      </c>
      <c r="H316">
        <v>20170328</v>
      </c>
      <c r="I316">
        <v>0</v>
      </c>
      <c r="J316" t="s">
        <v>239</v>
      </c>
      <c r="K316" t="str">
        <f>IFERROR(VLOOKUP(J316,ORDEN_ESF!A:C,2,0),"")</f>
        <v>Otros activos no financieros corrientes</v>
      </c>
      <c r="L316">
        <f>IFERROR(VLOOKUP(J316,ORDEN_ESF!A:C,3,0),0)</f>
        <v>0</v>
      </c>
      <c r="M316" s="1">
        <v>590617</v>
      </c>
    </row>
    <row r="317" spans="1:13" x14ac:dyDescent="0.25">
      <c r="A317">
        <v>900206480</v>
      </c>
      <c r="B317" t="s">
        <v>306</v>
      </c>
      <c r="C317" t="s">
        <v>291</v>
      </c>
      <c r="D317" t="s">
        <v>228</v>
      </c>
      <c r="E317" t="s">
        <v>224</v>
      </c>
      <c r="F317" t="s">
        <v>292</v>
      </c>
      <c r="G317" s="16">
        <v>42735</v>
      </c>
      <c r="H317">
        <v>20170509</v>
      </c>
      <c r="I317">
        <v>0</v>
      </c>
      <c r="J317" t="s">
        <v>239</v>
      </c>
      <c r="K317" t="str">
        <f>IFERROR(VLOOKUP(J317,ORDEN_ESF!A:C,2,0),"")</f>
        <v>Otros activos no financieros corrientes</v>
      </c>
      <c r="L317">
        <f>IFERROR(VLOOKUP(J317,ORDEN_ESF!A:C,3,0),0)</f>
        <v>0</v>
      </c>
      <c r="M317" s="1">
        <v>247019</v>
      </c>
    </row>
    <row r="318" spans="1:13" x14ac:dyDescent="0.25">
      <c r="A318">
        <v>900206483</v>
      </c>
      <c r="B318" t="s">
        <v>307</v>
      </c>
      <c r="C318" t="s">
        <v>291</v>
      </c>
      <c r="D318" t="s">
        <v>228</v>
      </c>
      <c r="E318" t="s">
        <v>224</v>
      </c>
      <c r="F318" t="s">
        <v>292</v>
      </c>
      <c r="G318" s="16">
        <v>42735</v>
      </c>
      <c r="H318">
        <v>20170510</v>
      </c>
      <c r="I318">
        <v>0</v>
      </c>
      <c r="J318" t="s">
        <v>239</v>
      </c>
      <c r="K318" t="str">
        <f>IFERROR(VLOOKUP(J318,ORDEN_ESF!A:C,2,0),"")</f>
        <v>Otros activos no financieros corrientes</v>
      </c>
      <c r="L318">
        <f>IFERROR(VLOOKUP(J318,ORDEN_ESF!A:C,3,0),0)</f>
        <v>0</v>
      </c>
      <c r="M318" s="1">
        <v>55200</v>
      </c>
    </row>
    <row r="319" spans="1:13" x14ac:dyDescent="0.25">
      <c r="A319">
        <v>900205547</v>
      </c>
      <c r="B319" t="s">
        <v>233</v>
      </c>
      <c r="C319" t="s">
        <v>230</v>
      </c>
      <c r="D319" t="s">
        <v>228</v>
      </c>
      <c r="E319" t="s">
        <v>224</v>
      </c>
      <c r="F319" t="s">
        <v>292</v>
      </c>
      <c r="G319" s="16">
        <v>42735</v>
      </c>
      <c r="H319">
        <v>20170330</v>
      </c>
      <c r="I319">
        <v>0</v>
      </c>
      <c r="J319" t="s">
        <v>239</v>
      </c>
      <c r="K319" t="str">
        <f>IFERROR(VLOOKUP(J319,ORDEN_ESF!A:C,2,0),"")</f>
        <v>Otros activos no financieros corrientes</v>
      </c>
      <c r="L319">
        <f>IFERROR(VLOOKUP(J319,ORDEN_ESF!A:C,3,0),0)</f>
        <v>0</v>
      </c>
      <c r="M319" s="1">
        <v>3548</v>
      </c>
    </row>
    <row r="320" spans="1:13" x14ac:dyDescent="0.25">
      <c r="A320">
        <v>900378893</v>
      </c>
      <c r="B320" t="s">
        <v>386</v>
      </c>
      <c r="C320" t="s">
        <v>230</v>
      </c>
      <c r="D320" t="s">
        <v>228</v>
      </c>
      <c r="E320" t="s">
        <v>335</v>
      </c>
      <c r="F320" t="s">
        <v>292</v>
      </c>
      <c r="G320" s="16">
        <v>42735</v>
      </c>
      <c r="H320">
        <v>20170327</v>
      </c>
      <c r="I320">
        <v>0</v>
      </c>
      <c r="J320" t="s">
        <v>239</v>
      </c>
      <c r="K320" t="str">
        <f>IFERROR(VLOOKUP(J320,ORDEN_ESF!A:C,2,0),"")</f>
        <v>Otros activos no financieros corrientes</v>
      </c>
      <c r="L320">
        <f>IFERROR(VLOOKUP(J320,ORDEN_ESF!A:C,3,0),0)</f>
        <v>0</v>
      </c>
      <c r="M320" s="1">
        <v>19107121</v>
      </c>
    </row>
    <row r="321" spans="1:13" x14ac:dyDescent="0.25">
      <c r="A321">
        <v>900390238</v>
      </c>
      <c r="B321" t="s">
        <v>177</v>
      </c>
      <c r="C321" t="s">
        <v>230</v>
      </c>
      <c r="D321" t="s">
        <v>228</v>
      </c>
      <c r="E321" t="s">
        <v>333</v>
      </c>
      <c r="F321" t="s">
        <v>292</v>
      </c>
      <c r="G321" s="16">
        <v>42735</v>
      </c>
      <c r="H321">
        <v>20170330</v>
      </c>
      <c r="I321">
        <v>0</v>
      </c>
      <c r="J321" t="s">
        <v>239</v>
      </c>
      <c r="K321" t="str">
        <f>IFERROR(VLOOKUP(J321,ORDEN_ESF!A:C,2,0),"")</f>
        <v>Otros activos no financieros corrientes</v>
      </c>
      <c r="L321">
        <f>IFERROR(VLOOKUP(J321,ORDEN_ESF!A:C,3,0),0)</f>
        <v>0</v>
      </c>
      <c r="M321" s="1">
        <v>4011361</v>
      </c>
    </row>
    <row r="322" spans="1:13" x14ac:dyDescent="0.25">
      <c r="A322">
        <v>900413588</v>
      </c>
      <c r="B322" t="s">
        <v>37</v>
      </c>
      <c r="C322" t="s">
        <v>294</v>
      </c>
      <c r="D322" t="s">
        <v>343</v>
      </c>
      <c r="E322" t="s">
        <v>224</v>
      </c>
      <c r="F322" t="s">
        <v>292</v>
      </c>
      <c r="G322" s="16">
        <v>42735</v>
      </c>
      <c r="H322">
        <v>20170511</v>
      </c>
      <c r="I322">
        <v>0</v>
      </c>
      <c r="J322" t="s">
        <v>239</v>
      </c>
      <c r="K322" t="str">
        <f>IFERROR(VLOOKUP(J322,ORDEN_ESF!A:C,2,0),"")</f>
        <v>Otros activos no financieros corrientes</v>
      </c>
      <c r="L322">
        <f>IFERROR(VLOOKUP(J322,ORDEN_ESF!A:C,3,0),0)</f>
        <v>0</v>
      </c>
      <c r="M322" s="1">
        <v>85524</v>
      </c>
    </row>
    <row r="323" spans="1:13" x14ac:dyDescent="0.25">
      <c r="A323">
        <v>900535441</v>
      </c>
      <c r="B323" t="s">
        <v>308</v>
      </c>
      <c r="C323" t="s">
        <v>291</v>
      </c>
      <c r="D323" t="s">
        <v>228</v>
      </c>
      <c r="E323" t="s">
        <v>224</v>
      </c>
      <c r="F323" t="s">
        <v>292</v>
      </c>
      <c r="G323" s="16">
        <v>42735</v>
      </c>
      <c r="H323">
        <v>20170426</v>
      </c>
      <c r="I323">
        <v>0</v>
      </c>
      <c r="J323" t="s">
        <v>239</v>
      </c>
      <c r="K323" t="str">
        <f>IFERROR(VLOOKUP(J323,ORDEN_ESF!A:C,2,0),"")</f>
        <v>Otros activos no financieros corrientes</v>
      </c>
      <c r="L323">
        <f>IFERROR(VLOOKUP(J323,ORDEN_ESF!A:C,3,0),0)</f>
        <v>0</v>
      </c>
      <c r="M323" s="1">
        <v>10021414</v>
      </c>
    </row>
    <row r="324" spans="1:13" x14ac:dyDescent="0.25">
      <c r="A324">
        <v>900749166</v>
      </c>
      <c r="B324" t="s">
        <v>182</v>
      </c>
      <c r="C324" t="s">
        <v>230</v>
      </c>
      <c r="D324" t="s">
        <v>228</v>
      </c>
      <c r="E324" t="s">
        <v>333</v>
      </c>
      <c r="F324" t="s">
        <v>292</v>
      </c>
      <c r="G324" s="16">
        <v>42735</v>
      </c>
      <c r="H324">
        <v>20170404</v>
      </c>
      <c r="I324">
        <v>0</v>
      </c>
      <c r="J324" t="s">
        <v>239</v>
      </c>
      <c r="K324" t="str">
        <f>IFERROR(VLOOKUP(J324,ORDEN_ESF!A:C,2,0),"")</f>
        <v>Otros activos no financieros corrientes</v>
      </c>
      <c r="L324">
        <f>IFERROR(VLOOKUP(J324,ORDEN_ESF!A:C,3,0),0)</f>
        <v>0</v>
      </c>
      <c r="M324" s="1">
        <v>14430133</v>
      </c>
    </row>
    <row r="325" spans="1:13" x14ac:dyDescent="0.25">
      <c r="A325">
        <v>800014246</v>
      </c>
      <c r="B325" t="s">
        <v>332</v>
      </c>
      <c r="C325" t="s">
        <v>291</v>
      </c>
      <c r="D325" t="s">
        <v>223</v>
      </c>
      <c r="E325" t="s">
        <v>333</v>
      </c>
      <c r="F325" t="s">
        <v>292</v>
      </c>
      <c r="G325" s="16">
        <v>42735</v>
      </c>
      <c r="H325">
        <v>20170518</v>
      </c>
      <c r="I325">
        <v>0</v>
      </c>
      <c r="J325" t="s">
        <v>241</v>
      </c>
      <c r="K325" t="str">
        <f>IFERROR(VLOOKUP(J325,ORDEN_ESF!A:C,2,0),"")</f>
        <v>TotActiCorrtes_distintActiNoCorrien/grupoActivos_DisposiciónClasificados_Manteni_ParaVenta_o_Manteni_Distribuir_Propietarios</v>
      </c>
      <c r="L325">
        <f>IFERROR(VLOOKUP(J325,ORDEN_ESF!A:C,3,0),0)</f>
        <v>0</v>
      </c>
      <c r="M325" s="1">
        <v>131333975</v>
      </c>
    </row>
    <row r="326" spans="1:13" x14ac:dyDescent="0.25">
      <c r="A326">
        <v>800028455</v>
      </c>
      <c r="B326" t="s">
        <v>0</v>
      </c>
      <c r="C326" t="s">
        <v>291</v>
      </c>
      <c r="D326" t="s">
        <v>228</v>
      </c>
      <c r="E326" t="s">
        <v>224</v>
      </c>
      <c r="F326" t="s">
        <v>292</v>
      </c>
      <c r="G326" s="16">
        <v>42735</v>
      </c>
      <c r="H326">
        <v>20170503</v>
      </c>
      <c r="I326">
        <v>0</v>
      </c>
      <c r="J326" t="s">
        <v>241</v>
      </c>
      <c r="K326" t="str">
        <f>IFERROR(VLOOKUP(J326,ORDEN_ESF!A:C,2,0),"")</f>
        <v>TotActiCorrtes_distintActiNoCorrien/grupoActivos_DisposiciónClasificados_Manteni_ParaVenta_o_Manteni_Distribuir_Propietarios</v>
      </c>
      <c r="L326">
        <f>IFERROR(VLOOKUP(J326,ORDEN_ESF!A:C,3,0),0)</f>
        <v>0</v>
      </c>
      <c r="M326" s="1">
        <v>3536404</v>
      </c>
    </row>
    <row r="327" spans="1:13" x14ac:dyDescent="0.25">
      <c r="A327">
        <v>800093117</v>
      </c>
      <c r="B327" t="s">
        <v>334</v>
      </c>
      <c r="C327" t="s">
        <v>222</v>
      </c>
      <c r="D327" t="s">
        <v>223</v>
      </c>
      <c r="E327" t="s">
        <v>335</v>
      </c>
      <c r="F327" t="s">
        <v>292</v>
      </c>
      <c r="G327" s="16">
        <v>42735</v>
      </c>
      <c r="H327">
        <v>20170328</v>
      </c>
      <c r="I327">
        <v>0</v>
      </c>
      <c r="J327" t="s">
        <v>241</v>
      </c>
      <c r="K327" t="str">
        <f>IFERROR(VLOOKUP(J327,ORDEN_ESF!A:C,2,0),"")</f>
        <v>TotActiCorrtes_distintActiNoCorrien/grupoActivos_DisposiciónClasificados_Manteni_ParaVenta_o_Manteni_Distribuir_Propietarios</v>
      </c>
      <c r="L327">
        <f>IFERROR(VLOOKUP(J327,ORDEN_ESF!A:C,3,0),0)</f>
        <v>0</v>
      </c>
      <c r="M327" s="1">
        <v>879893575</v>
      </c>
    </row>
    <row r="328" spans="1:13" x14ac:dyDescent="0.25">
      <c r="A328">
        <v>800094968</v>
      </c>
      <c r="B328" t="s">
        <v>336</v>
      </c>
      <c r="C328" t="s">
        <v>222</v>
      </c>
      <c r="D328" t="s">
        <v>337</v>
      </c>
      <c r="E328" t="s">
        <v>335</v>
      </c>
      <c r="F328" t="s">
        <v>292</v>
      </c>
      <c r="G328" s="16">
        <v>42735</v>
      </c>
      <c r="H328">
        <v>20170403</v>
      </c>
      <c r="I328">
        <v>0</v>
      </c>
      <c r="J328" t="s">
        <v>241</v>
      </c>
      <c r="K328" t="str">
        <f>IFERROR(VLOOKUP(J328,ORDEN_ESF!A:C,2,0),"")</f>
        <v>TotActiCorrtes_distintActiNoCorrien/grupoActivos_DisposiciónClasificados_Manteni_ParaVenta_o_Manteni_Distribuir_Propietarios</v>
      </c>
      <c r="L328">
        <f>IFERROR(VLOOKUP(J328,ORDEN_ESF!A:C,3,0),0)</f>
        <v>0</v>
      </c>
      <c r="M328" s="1">
        <v>220057165</v>
      </c>
    </row>
    <row r="329" spans="1:13" x14ac:dyDescent="0.25">
      <c r="A329">
        <v>800095951</v>
      </c>
      <c r="B329" t="s">
        <v>338</v>
      </c>
      <c r="C329" t="s">
        <v>291</v>
      </c>
      <c r="D329" t="s">
        <v>228</v>
      </c>
      <c r="E329" t="s">
        <v>339</v>
      </c>
      <c r="F329" t="s">
        <v>292</v>
      </c>
      <c r="G329" s="16">
        <v>42735</v>
      </c>
      <c r="H329">
        <v>20170505</v>
      </c>
      <c r="I329">
        <v>0</v>
      </c>
      <c r="J329" t="s">
        <v>241</v>
      </c>
      <c r="K329" t="str">
        <f>IFERROR(VLOOKUP(J329,ORDEN_ESF!A:C,2,0),"")</f>
        <v>TotActiCorrtes_distintActiNoCorrien/grupoActivos_DisposiciónClasificados_Manteni_ParaVenta_o_Manteni_Distribuir_Propietarios</v>
      </c>
      <c r="L329">
        <f>IFERROR(VLOOKUP(J329,ORDEN_ESF!A:C,3,0),0)</f>
        <v>0</v>
      </c>
      <c r="M329" s="1">
        <v>17687857</v>
      </c>
    </row>
    <row r="330" spans="1:13" x14ac:dyDescent="0.25">
      <c r="A330">
        <v>800140959</v>
      </c>
      <c r="B330" t="s">
        <v>340</v>
      </c>
      <c r="C330" t="s">
        <v>291</v>
      </c>
      <c r="D330" t="s">
        <v>228</v>
      </c>
      <c r="E330" t="s">
        <v>339</v>
      </c>
      <c r="F330" t="s">
        <v>292</v>
      </c>
      <c r="G330" s="16">
        <v>42735</v>
      </c>
      <c r="H330">
        <v>20170503</v>
      </c>
      <c r="I330">
        <v>0</v>
      </c>
      <c r="J330" t="s">
        <v>241</v>
      </c>
      <c r="K330" t="str">
        <f>IFERROR(VLOOKUP(J330,ORDEN_ESF!A:C,2,0),"")</f>
        <v>TotActiCorrtes_distintActiNoCorrien/grupoActivos_DisposiciónClasificados_Manteni_ParaVenta_o_Manteni_Distribuir_Propietarios</v>
      </c>
      <c r="L330">
        <f>IFERROR(VLOOKUP(J330,ORDEN_ESF!A:C,3,0),0)</f>
        <v>0</v>
      </c>
      <c r="M330" s="1">
        <v>68663497</v>
      </c>
    </row>
    <row r="331" spans="1:13" x14ac:dyDescent="0.25">
      <c r="A331">
        <v>800173155</v>
      </c>
      <c r="B331" t="s">
        <v>341</v>
      </c>
      <c r="C331" t="s">
        <v>222</v>
      </c>
      <c r="D331" t="s">
        <v>228</v>
      </c>
      <c r="E331" t="s">
        <v>335</v>
      </c>
      <c r="F331" t="s">
        <v>292</v>
      </c>
      <c r="G331" s="16">
        <v>42735</v>
      </c>
      <c r="H331">
        <v>20170403</v>
      </c>
      <c r="I331">
        <v>0</v>
      </c>
      <c r="J331" t="s">
        <v>241</v>
      </c>
      <c r="K331" t="str">
        <f>IFERROR(VLOOKUP(J331,ORDEN_ESF!A:C,2,0),"")</f>
        <v>TotActiCorrtes_distintActiNoCorrien/grupoActivos_DisposiciónClasificados_Manteni_ParaVenta_o_Manteni_Distribuir_Propietarios</v>
      </c>
      <c r="L331">
        <f>IFERROR(VLOOKUP(J331,ORDEN_ESF!A:C,3,0),0)</f>
        <v>0</v>
      </c>
      <c r="M331" s="1">
        <v>198284887</v>
      </c>
    </row>
    <row r="332" spans="1:13" x14ac:dyDescent="0.25">
      <c r="A332">
        <v>800182330</v>
      </c>
      <c r="B332" t="s">
        <v>342</v>
      </c>
      <c r="C332" t="s">
        <v>291</v>
      </c>
      <c r="D332" t="s">
        <v>343</v>
      </c>
      <c r="E332" t="s">
        <v>333</v>
      </c>
      <c r="F332" t="s">
        <v>292</v>
      </c>
      <c r="G332" s="16">
        <v>42735</v>
      </c>
      <c r="H332">
        <v>20170424</v>
      </c>
      <c r="I332">
        <v>0</v>
      </c>
      <c r="J332" t="s">
        <v>241</v>
      </c>
      <c r="K332" t="str">
        <f>IFERROR(VLOOKUP(J332,ORDEN_ESF!A:C,2,0),"")</f>
        <v>TotActiCorrtes_distintActiNoCorrien/grupoActivos_DisposiciónClasificados_Manteni_ParaVenta_o_Manteni_Distribuir_Propietarios</v>
      </c>
      <c r="L332">
        <f>IFERROR(VLOOKUP(J332,ORDEN_ESF!A:C,3,0),0)</f>
        <v>0</v>
      </c>
      <c r="M332" s="1">
        <v>722481409</v>
      </c>
    </row>
    <row r="333" spans="1:13" x14ac:dyDescent="0.25">
      <c r="A333">
        <v>800185295</v>
      </c>
      <c r="B333" t="s">
        <v>344</v>
      </c>
      <c r="C333" t="s">
        <v>222</v>
      </c>
      <c r="D333" t="s">
        <v>228</v>
      </c>
      <c r="E333" t="s">
        <v>335</v>
      </c>
      <c r="F333" t="s">
        <v>292</v>
      </c>
      <c r="G333" s="16">
        <v>42735</v>
      </c>
      <c r="H333">
        <v>20170407</v>
      </c>
      <c r="I333">
        <v>0</v>
      </c>
      <c r="J333" t="s">
        <v>241</v>
      </c>
      <c r="K333" t="str">
        <f>IFERROR(VLOOKUP(J333,ORDEN_ESF!A:C,2,0),"")</f>
        <v>TotActiCorrtes_distintActiNoCorrien/grupoActivos_DisposiciónClasificados_Manteni_ParaVenta_o_Manteni_Distribuir_Propietarios</v>
      </c>
      <c r="L333">
        <f>IFERROR(VLOOKUP(J333,ORDEN_ESF!A:C,3,0),0)</f>
        <v>0</v>
      </c>
      <c r="M333" s="1">
        <v>1642789644</v>
      </c>
    </row>
    <row r="334" spans="1:13" x14ac:dyDescent="0.25">
      <c r="A334">
        <v>800200598</v>
      </c>
      <c r="B334" t="s">
        <v>345</v>
      </c>
      <c r="C334" t="s">
        <v>230</v>
      </c>
      <c r="D334" t="s">
        <v>228</v>
      </c>
      <c r="E334" t="s">
        <v>335</v>
      </c>
      <c r="F334" t="s">
        <v>292</v>
      </c>
      <c r="G334" s="16">
        <v>42735</v>
      </c>
      <c r="H334">
        <v>20170509</v>
      </c>
      <c r="I334">
        <v>0</v>
      </c>
      <c r="J334" t="s">
        <v>241</v>
      </c>
      <c r="K334" t="str">
        <f>IFERROR(VLOOKUP(J334,ORDEN_ESF!A:C,2,0),"")</f>
        <v>TotActiCorrtes_distintActiNoCorrien/grupoActivos_DisposiciónClasificados_Manteni_ParaVenta_o_Manteni_Distribuir_Propietarios</v>
      </c>
      <c r="L334">
        <f>IFERROR(VLOOKUP(J334,ORDEN_ESF!A:C,3,0),0)</f>
        <v>0</v>
      </c>
      <c r="M334" s="1">
        <v>306151073</v>
      </c>
    </row>
    <row r="335" spans="1:13" x14ac:dyDescent="0.25">
      <c r="A335">
        <v>800208146</v>
      </c>
      <c r="B335" t="s">
        <v>346</v>
      </c>
      <c r="C335" t="s">
        <v>294</v>
      </c>
      <c r="D335" t="s">
        <v>228</v>
      </c>
      <c r="E335" t="s">
        <v>347</v>
      </c>
      <c r="F335" t="s">
        <v>292</v>
      </c>
      <c r="G335" s="16">
        <v>42735</v>
      </c>
      <c r="H335">
        <v>20170428</v>
      </c>
      <c r="I335">
        <v>0</v>
      </c>
      <c r="J335" t="s">
        <v>241</v>
      </c>
      <c r="K335" t="str">
        <f>IFERROR(VLOOKUP(J335,ORDEN_ESF!A:C,2,0),"")</f>
        <v>TotActiCorrtes_distintActiNoCorrien/grupoActivos_DisposiciónClasificados_Manteni_ParaVenta_o_Manteni_Distribuir_Propietarios</v>
      </c>
      <c r="L335">
        <f>IFERROR(VLOOKUP(J335,ORDEN_ESF!A:C,3,0),0)</f>
        <v>0</v>
      </c>
      <c r="M335" s="1">
        <v>179055054</v>
      </c>
    </row>
    <row r="336" spans="1:13" x14ac:dyDescent="0.25">
      <c r="A336">
        <v>800233881</v>
      </c>
      <c r="B336" t="s">
        <v>161</v>
      </c>
      <c r="C336" t="s">
        <v>222</v>
      </c>
      <c r="D336" t="s">
        <v>223</v>
      </c>
      <c r="E336" t="s">
        <v>333</v>
      </c>
      <c r="F336" t="s">
        <v>292</v>
      </c>
      <c r="G336" s="16">
        <v>42735</v>
      </c>
      <c r="H336">
        <v>20170406</v>
      </c>
      <c r="I336">
        <v>0</v>
      </c>
      <c r="J336" t="s">
        <v>241</v>
      </c>
      <c r="K336" t="str">
        <f>IFERROR(VLOOKUP(J336,ORDEN_ESF!A:C,2,0),"")</f>
        <v>TotActiCorrtes_distintActiNoCorrien/grupoActivos_DisposiciónClasificados_Manteni_ParaVenta_o_Manteni_Distribuir_Propietarios</v>
      </c>
      <c r="L336">
        <f>IFERROR(VLOOKUP(J336,ORDEN_ESF!A:C,3,0),0)</f>
        <v>0</v>
      </c>
      <c r="M336" s="1">
        <v>249773259</v>
      </c>
    </row>
    <row r="337" spans="1:13" x14ac:dyDescent="0.25">
      <c r="A337">
        <v>800240724</v>
      </c>
      <c r="B337" t="s">
        <v>348</v>
      </c>
      <c r="C337" t="s">
        <v>230</v>
      </c>
      <c r="D337" t="s">
        <v>228</v>
      </c>
      <c r="E337" t="s">
        <v>335</v>
      </c>
      <c r="F337" t="s">
        <v>292</v>
      </c>
      <c r="G337" s="16">
        <v>42735</v>
      </c>
      <c r="H337">
        <v>20170330</v>
      </c>
      <c r="I337">
        <v>0</v>
      </c>
      <c r="J337" t="s">
        <v>241</v>
      </c>
      <c r="K337" t="str">
        <f>IFERROR(VLOOKUP(J337,ORDEN_ESF!A:C,2,0),"")</f>
        <v>TotActiCorrtes_distintActiNoCorrien/grupoActivos_DisposiciónClasificados_Manteni_ParaVenta_o_Manteni_Distribuir_Propietarios</v>
      </c>
      <c r="L337">
        <f>IFERROR(VLOOKUP(J337,ORDEN_ESF!A:C,3,0),0)</f>
        <v>0</v>
      </c>
      <c r="M337" s="1">
        <v>398262442</v>
      </c>
    </row>
    <row r="338" spans="1:13" x14ac:dyDescent="0.25">
      <c r="A338">
        <v>811032292</v>
      </c>
      <c r="B338" t="s">
        <v>349</v>
      </c>
      <c r="C338" t="s">
        <v>222</v>
      </c>
      <c r="D338" t="s">
        <v>223</v>
      </c>
      <c r="E338" t="s">
        <v>335</v>
      </c>
      <c r="F338" t="s">
        <v>292</v>
      </c>
      <c r="G338" s="16">
        <v>42735</v>
      </c>
      <c r="H338">
        <v>20170404</v>
      </c>
      <c r="I338">
        <v>0</v>
      </c>
      <c r="J338" t="s">
        <v>241</v>
      </c>
      <c r="K338" t="str">
        <f>IFERROR(VLOOKUP(J338,ORDEN_ESF!A:C,2,0),"")</f>
        <v>TotActiCorrtes_distintActiNoCorrien/grupoActivos_DisposiciónClasificados_Manteni_ParaVenta_o_Manteni_Distribuir_Propietarios</v>
      </c>
      <c r="L338">
        <f>IFERROR(VLOOKUP(J338,ORDEN_ESF!A:C,3,0),0)</f>
        <v>0</v>
      </c>
      <c r="M338" s="1">
        <v>507917257</v>
      </c>
    </row>
    <row r="339" spans="1:13" x14ac:dyDescent="0.25">
      <c r="A339">
        <v>830023542</v>
      </c>
      <c r="B339" t="s">
        <v>146</v>
      </c>
      <c r="C339" t="s">
        <v>230</v>
      </c>
      <c r="D339" t="s">
        <v>223</v>
      </c>
      <c r="E339" t="s">
        <v>339</v>
      </c>
      <c r="F339" t="s">
        <v>292</v>
      </c>
      <c r="G339" s="16">
        <v>42735</v>
      </c>
      <c r="H339">
        <v>20170328</v>
      </c>
      <c r="I339">
        <v>0</v>
      </c>
      <c r="J339" t="s">
        <v>241</v>
      </c>
      <c r="K339" t="str">
        <f>IFERROR(VLOOKUP(J339,ORDEN_ESF!A:C,2,0),"")</f>
        <v>TotActiCorrtes_distintActiNoCorrien/grupoActivos_DisposiciónClasificados_Manteni_ParaVenta_o_Manteni_Distribuir_Propietarios</v>
      </c>
      <c r="L339">
        <f>IFERROR(VLOOKUP(J339,ORDEN_ESF!A:C,3,0),0)</f>
        <v>0</v>
      </c>
      <c r="M339" s="1">
        <v>109990873</v>
      </c>
    </row>
    <row r="340" spans="1:13" x14ac:dyDescent="0.25">
      <c r="A340">
        <v>830094920</v>
      </c>
      <c r="B340" t="s">
        <v>350</v>
      </c>
      <c r="C340" t="s">
        <v>222</v>
      </c>
      <c r="D340" t="s">
        <v>351</v>
      </c>
      <c r="E340" t="s">
        <v>339</v>
      </c>
      <c r="F340" t="s">
        <v>292</v>
      </c>
      <c r="G340" s="16">
        <v>42735</v>
      </c>
      <c r="H340">
        <v>20171004</v>
      </c>
      <c r="I340">
        <v>0</v>
      </c>
      <c r="J340" t="s">
        <v>241</v>
      </c>
      <c r="K340" t="str">
        <f>IFERROR(VLOOKUP(J340,ORDEN_ESF!A:C,2,0),"")</f>
        <v>TotActiCorrtes_distintActiNoCorrien/grupoActivos_DisposiciónClasificados_Manteni_ParaVenta_o_Manteni_Distribuir_Propietarios</v>
      </c>
      <c r="L340">
        <f>IFERROR(VLOOKUP(J340,ORDEN_ESF!A:C,3,0),0)</f>
        <v>0</v>
      </c>
      <c r="M340" s="1">
        <v>198051624</v>
      </c>
    </row>
    <row r="341" spans="1:13" x14ac:dyDescent="0.25">
      <c r="A341">
        <v>830058272</v>
      </c>
      <c r="B341" t="s">
        <v>352</v>
      </c>
      <c r="C341" t="s">
        <v>222</v>
      </c>
      <c r="D341" t="s">
        <v>228</v>
      </c>
      <c r="E341" t="s">
        <v>353</v>
      </c>
      <c r="F341" t="s">
        <v>292</v>
      </c>
      <c r="G341" s="16">
        <v>42735</v>
      </c>
      <c r="H341">
        <v>20170405</v>
      </c>
      <c r="I341">
        <v>0</v>
      </c>
      <c r="J341" t="s">
        <v>241</v>
      </c>
      <c r="K341" t="str">
        <f>IFERROR(VLOOKUP(J341,ORDEN_ESF!A:C,2,0),"")</f>
        <v>TotActiCorrtes_distintActiNoCorrien/grupoActivos_DisposiciónClasificados_Manteni_ParaVenta_o_Manteni_Distribuir_Propietarios</v>
      </c>
      <c r="L341">
        <f>IFERROR(VLOOKUP(J341,ORDEN_ESF!A:C,3,0),0)</f>
        <v>0</v>
      </c>
      <c r="M341" s="1">
        <v>82695666</v>
      </c>
    </row>
    <row r="342" spans="1:13" x14ac:dyDescent="0.25">
      <c r="A342">
        <v>830097620</v>
      </c>
      <c r="B342" t="s">
        <v>290</v>
      </c>
      <c r="C342" t="s">
        <v>291</v>
      </c>
      <c r="D342" t="s">
        <v>228</v>
      </c>
      <c r="E342" t="s">
        <v>224</v>
      </c>
      <c r="F342" t="s">
        <v>292</v>
      </c>
      <c r="G342" s="16">
        <v>42735</v>
      </c>
      <c r="H342">
        <v>20170420</v>
      </c>
      <c r="I342">
        <v>0</v>
      </c>
      <c r="J342" t="s">
        <v>241</v>
      </c>
      <c r="K342" t="str">
        <f>IFERROR(VLOOKUP(J342,ORDEN_ESF!A:C,2,0),"")</f>
        <v>TotActiCorrtes_distintActiNoCorrien/grupoActivos_DisposiciónClasificados_Manteni_ParaVenta_o_Manteni_Distribuir_Propietarios</v>
      </c>
      <c r="L342">
        <f>IFERROR(VLOOKUP(J342,ORDEN_ESF!A:C,3,0),0)</f>
        <v>0</v>
      </c>
      <c r="M342" s="1">
        <v>309037238</v>
      </c>
    </row>
    <row r="343" spans="1:13" x14ac:dyDescent="0.25">
      <c r="A343">
        <v>860000656</v>
      </c>
      <c r="B343" t="s">
        <v>221</v>
      </c>
      <c r="C343" t="s">
        <v>222</v>
      </c>
      <c r="D343" t="s">
        <v>223</v>
      </c>
      <c r="E343" t="s">
        <v>224</v>
      </c>
      <c r="F343" t="s">
        <v>292</v>
      </c>
      <c r="G343" s="16">
        <v>42735</v>
      </c>
      <c r="H343">
        <v>20170401</v>
      </c>
      <c r="I343">
        <v>0</v>
      </c>
      <c r="J343" t="s">
        <v>241</v>
      </c>
      <c r="K343" t="str">
        <f>IFERROR(VLOOKUP(J343,ORDEN_ESF!A:C,2,0),"")</f>
        <v>TotActiCorrtes_distintActiNoCorrien/grupoActivos_DisposiciónClasificados_Manteni_ParaVenta_o_Manteni_Distribuir_Propietarios</v>
      </c>
      <c r="L343">
        <f>IFERROR(VLOOKUP(J343,ORDEN_ESF!A:C,3,0),0)</f>
        <v>0</v>
      </c>
      <c r="M343" s="1">
        <v>80147707</v>
      </c>
    </row>
    <row r="344" spans="1:13" x14ac:dyDescent="0.25">
      <c r="A344">
        <v>860001986</v>
      </c>
      <c r="B344" t="s">
        <v>293</v>
      </c>
      <c r="C344" t="s">
        <v>294</v>
      </c>
      <c r="D344" t="s">
        <v>228</v>
      </c>
      <c r="E344" t="s">
        <v>224</v>
      </c>
      <c r="F344" t="s">
        <v>292</v>
      </c>
      <c r="G344" s="16">
        <v>42735</v>
      </c>
      <c r="H344">
        <v>20170510</v>
      </c>
      <c r="I344">
        <v>0</v>
      </c>
      <c r="J344" t="s">
        <v>241</v>
      </c>
      <c r="K344" t="str">
        <f>IFERROR(VLOOKUP(J344,ORDEN_ESF!A:C,2,0),"")</f>
        <v>TotActiCorrtes_distintActiNoCorrien/grupoActivos_DisposiciónClasificados_Manteni_ParaVenta_o_Manteni_Distribuir_Propietarios</v>
      </c>
      <c r="L344">
        <f>IFERROR(VLOOKUP(J344,ORDEN_ESF!A:C,3,0),0)</f>
        <v>0</v>
      </c>
      <c r="M344" s="1">
        <v>36284009</v>
      </c>
    </row>
    <row r="345" spans="1:13" x14ac:dyDescent="0.25">
      <c r="A345">
        <v>860002837</v>
      </c>
      <c r="B345" t="s">
        <v>227</v>
      </c>
      <c r="C345" t="s">
        <v>222</v>
      </c>
      <c r="D345" t="s">
        <v>228</v>
      </c>
      <c r="E345" t="s">
        <v>224</v>
      </c>
      <c r="F345" t="s">
        <v>292</v>
      </c>
      <c r="G345" s="16">
        <v>42735</v>
      </c>
      <c r="H345">
        <v>20170330</v>
      </c>
      <c r="I345">
        <v>0</v>
      </c>
      <c r="J345" t="s">
        <v>241</v>
      </c>
      <c r="K345" t="str">
        <f>IFERROR(VLOOKUP(J345,ORDEN_ESF!A:C,2,0),"")</f>
        <v>TotActiCorrtes_distintActiNoCorrien/grupoActivos_DisposiciónClasificados_Manteni_ParaVenta_o_Manteni_Distribuir_Propietarios</v>
      </c>
      <c r="L345">
        <f>IFERROR(VLOOKUP(J345,ORDEN_ESF!A:C,3,0),0)</f>
        <v>0</v>
      </c>
      <c r="M345" s="1">
        <v>195850075</v>
      </c>
    </row>
    <row r="346" spans="1:13" x14ac:dyDescent="0.25">
      <c r="A346">
        <v>830116629</v>
      </c>
      <c r="B346" t="s">
        <v>354</v>
      </c>
      <c r="C346" t="s">
        <v>291</v>
      </c>
      <c r="D346" t="s">
        <v>228</v>
      </c>
      <c r="E346" t="s">
        <v>355</v>
      </c>
      <c r="F346" t="s">
        <v>292</v>
      </c>
      <c r="G346" s="16">
        <v>42735</v>
      </c>
      <c r="H346">
        <v>20170424</v>
      </c>
      <c r="I346">
        <v>0</v>
      </c>
      <c r="J346" t="s">
        <v>241</v>
      </c>
      <c r="K346" t="str">
        <f>IFERROR(VLOOKUP(J346,ORDEN_ESF!A:C,2,0),"")</f>
        <v>TotActiCorrtes_distintActiNoCorrien/grupoActivos_DisposiciónClasificados_Manteni_ParaVenta_o_Manteni_Distribuir_Propietarios</v>
      </c>
      <c r="L346">
        <f>IFERROR(VLOOKUP(J346,ORDEN_ESF!A:C,3,0),0)</f>
        <v>0</v>
      </c>
      <c r="M346" s="1">
        <v>1462030</v>
      </c>
    </row>
    <row r="347" spans="1:13" x14ac:dyDescent="0.25">
      <c r="A347">
        <v>860014285</v>
      </c>
      <c r="B347" t="s">
        <v>356</v>
      </c>
      <c r="C347" t="s">
        <v>294</v>
      </c>
      <c r="D347" t="s">
        <v>228</v>
      </c>
      <c r="E347" t="s">
        <v>224</v>
      </c>
      <c r="F347" t="s">
        <v>292</v>
      </c>
      <c r="G347" s="16">
        <v>42735</v>
      </c>
      <c r="H347">
        <v>20170510</v>
      </c>
      <c r="I347">
        <v>0</v>
      </c>
      <c r="J347" t="s">
        <v>241</v>
      </c>
      <c r="K347" t="str">
        <f>IFERROR(VLOOKUP(J347,ORDEN_ESF!A:C,2,0),"")</f>
        <v>TotActiCorrtes_distintActiNoCorrien/grupoActivos_DisposiciónClasificados_Manteni_ParaVenta_o_Manteni_Distribuir_Propietarios</v>
      </c>
      <c r="L347">
        <f>IFERROR(VLOOKUP(J347,ORDEN_ESF!A:C,3,0),0)</f>
        <v>0</v>
      </c>
      <c r="M347" s="1">
        <v>2780874</v>
      </c>
    </row>
    <row r="348" spans="1:13" x14ac:dyDescent="0.25">
      <c r="A348">
        <v>830124992</v>
      </c>
      <c r="B348" t="s">
        <v>357</v>
      </c>
      <c r="C348" t="s">
        <v>222</v>
      </c>
      <c r="D348" t="s">
        <v>228</v>
      </c>
      <c r="E348" t="s">
        <v>358</v>
      </c>
      <c r="F348" t="s">
        <v>292</v>
      </c>
      <c r="G348" s="16">
        <v>42735</v>
      </c>
      <c r="H348">
        <v>20170406</v>
      </c>
      <c r="I348">
        <v>0</v>
      </c>
      <c r="J348" t="s">
        <v>241</v>
      </c>
      <c r="K348" t="str">
        <f>IFERROR(VLOOKUP(J348,ORDEN_ESF!A:C,2,0),"")</f>
        <v>TotActiCorrtes_distintActiNoCorrien/grupoActivos_DisposiciónClasificados_Manteni_ParaVenta_o_Manteni_Distribuir_Propietarios</v>
      </c>
      <c r="L348">
        <f>IFERROR(VLOOKUP(J348,ORDEN_ESF!A:C,3,0),0)</f>
        <v>0</v>
      </c>
      <c r="M348" s="1">
        <v>2591453</v>
      </c>
    </row>
    <row r="349" spans="1:13" x14ac:dyDescent="0.25">
      <c r="A349">
        <v>860067697</v>
      </c>
      <c r="B349" t="s">
        <v>359</v>
      </c>
      <c r="C349" t="s">
        <v>294</v>
      </c>
      <c r="D349" t="s">
        <v>228</v>
      </c>
      <c r="E349" t="s">
        <v>360</v>
      </c>
      <c r="F349" t="s">
        <v>292</v>
      </c>
      <c r="G349" s="16">
        <v>42735</v>
      </c>
      <c r="H349">
        <v>20170515</v>
      </c>
      <c r="I349">
        <v>0</v>
      </c>
      <c r="J349" t="s">
        <v>241</v>
      </c>
      <c r="K349" t="str">
        <f>IFERROR(VLOOKUP(J349,ORDEN_ESF!A:C,2,0),"")</f>
        <v>TotActiCorrtes_distintActiNoCorrien/grupoActivos_DisposiciónClasificados_Manteni_ParaVenta_o_Manteni_Distribuir_Propietarios</v>
      </c>
      <c r="L349">
        <f>IFERROR(VLOOKUP(J349,ORDEN_ESF!A:C,3,0),0)</f>
        <v>0</v>
      </c>
      <c r="M349" s="1">
        <v>7743092</v>
      </c>
    </row>
    <row r="350" spans="1:13" x14ac:dyDescent="0.25">
      <c r="A350">
        <v>860354402</v>
      </c>
      <c r="B350" t="s">
        <v>295</v>
      </c>
      <c r="C350" t="s">
        <v>291</v>
      </c>
      <c r="D350" t="s">
        <v>228</v>
      </c>
      <c r="E350" t="s">
        <v>224</v>
      </c>
      <c r="F350" t="s">
        <v>292</v>
      </c>
      <c r="G350" s="16">
        <v>42735</v>
      </c>
      <c r="H350">
        <v>20170417</v>
      </c>
      <c r="I350">
        <v>0</v>
      </c>
      <c r="J350" t="s">
        <v>241</v>
      </c>
      <c r="K350" t="str">
        <f>IFERROR(VLOOKUP(J350,ORDEN_ESF!A:C,2,0),"")</f>
        <v>TotActiCorrtes_distintActiNoCorrien/grupoActivos_DisposiciónClasificados_Manteni_ParaVenta_o_Manteni_Distribuir_Propietarios</v>
      </c>
      <c r="L350">
        <f>IFERROR(VLOOKUP(J350,ORDEN_ESF!A:C,3,0),0)</f>
        <v>0</v>
      </c>
      <c r="M350" s="1">
        <v>7093638</v>
      </c>
    </row>
    <row r="351" spans="1:13" x14ac:dyDescent="0.25">
      <c r="A351">
        <v>860505064</v>
      </c>
      <c r="B351" t="s">
        <v>361</v>
      </c>
      <c r="C351" t="s">
        <v>291</v>
      </c>
      <c r="D351" t="s">
        <v>228</v>
      </c>
      <c r="E351" t="s">
        <v>224</v>
      </c>
      <c r="F351" t="s">
        <v>292</v>
      </c>
      <c r="G351" s="16">
        <v>42735</v>
      </c>
      <c r="H351">
        <v>20170523</v>
      </c>
      <c r="I351">
        <v>0</v>
      </c>
      <c r="J351" t="s">
        <v>241</v>
      </c>
      <c r="K351" t="str">
        <f>IFERROR(VLOOKUP(J351,ORDEN_ESF!A:C,2,0),"")</f>
        <v>TotActiCorrtes_distintActiNoCorrien/grupoActivos_DisposiciónClasificados_Manteni_ParaVenta_o_Manteni_Distribuir_Propietarios</v>
      </c>
      <c r="L351">
        <f>IFERROR(VLOOKUP(J351,ORDEN_ESF!A:C,3,0),0)</f>
        <v>0</v>
      </c>
      <c r="M351" s="1">
        <v>5866289</v>
      </c>
    </row>
    <row r="352" spans="1:13" x14ac:dyDescent="0.25">
      <c r="A352">
        <v>860527800</v>
      </c>
      <c r="B352" t="s">
        <v>296</v>
      </c>
      <c r="C352" t="s">
        <v>222</v>
      </c>
      <c r="D352" t="s">
        <v>228</v>
      </c>
      <c r="E352" t="s">
        <v>224</v>
      </c>
      <c r="F352" t="s">
        <v>292</v>
      </c>
      <c r="G352" s="16">
        <v>42735</v>
      </c>
      <c r="H352">
        <v>20170512</v>
      </c>
      <c r="I352">
        <v>0</v>
      </c>
      <c r="J352" t="s">
        <v>241</v>
      </c>
      <c r="K352" t="str">
        <f>IFERROR(VLOOKUP(J352,ORDEN_ESF!A:C,2,0),"")</f>
        <v>TotActiCorrtes_distintActiNoCorrien/grupoActivos_DisposiciónClasificados_Manteni_ParaVenta_o_Manteni_Distribuir_Propietarios</v>
      </c>
      <c r="L352">
        <f>IFERROR(VLOOKUP(J352,ORDEN_ESF!A:C,3,0),0)</f>
        <v>0</v>
      </c>
      <c r="M352" s="1">
        <v>84923008</v>
      </c>
    </row>
    <row r="353" spans="1:13" x14ac:dyDescent="0.25">
      <c r="A353">
        <v>860009250</v>
      </c>
      <c r="B353" t="s">
        <v>362</v>
      </c>
      <c r="C353" t="s">
        <v>294</v>
      </c>
      <c r="D353" t="s">
        <v>228</v>
      </c>
      <c r="E353" t="s">
        <v>224</v>
      </c>
      <c r="F353" t="s">
        <v>292</v>
      </c>
      <c r="G353" s="16">
        <v>42735</v>
      </c>
      <c r="H353">
        <v>20170502</v>
      </c>
      <c r="I353">
        <v>0</v>
      </c>
      <c r="J353" t="s">
        <v>241</v>
      </c>
      <c r="K353" t="str">
        <f>IFERROR(VLOOKUP(J353,ORDEN_ESF!A:C,2,0),"")</f>
        <v>TotActiCorrtes_distintActiNoCorrien/grupoActivos_DisposiciónClasificados_Manteni_ParaVenta_o_Manteni_Distribuir_Propietarios</v>
      </c>
      <c r="L353">
        <f>IFERROR(VLOOKUP(J353,ORDEN_ESF!A:C,3,0),0)</f>
        <v>0</v>
      </c>
      <c r="M353" s="1">
        <v>14775137</v>
      </c>
    </row>
    <row r="354" spans="1:13" x14ac:dyDescent="0.25">
      <c r="A354">
        <v>860031361</v>
      </c>
      <c r="B354" t="s">
        <v>297</v>
      </c>
      <c r="C354" t="s">
        <v>222</v>
      </c>
      <c r="D354" t="s">
        <v>228</v>
      </c>
      <c r="E354" t="s">
        <v>224</v>
      </c>
      <c r="F354" t="s">
        <v>292</v>
      </c>
      <c r="G354" s="16">
        <v>42735</v>
      </c>
      <c r="H354">
        <v>20170405</v>
      </c>
      <c r="I354">
        <v>0</v>
      </c>
      <c r="J354" t="s">
        <v>241</v>
      </c>
      <c r="K354" t="str">
        <f>IFERROR(VLOOKUP(J354,ORDEN_ESF!A:C,2,0),"")</f>
        <v>TotActiCorrtes_distintActiNoCorrien/grupoActivos_DisposiciónClasificados_Manteni_ParaVenta_o_Manteni_Distribuir_Propietarios</v>
      </c>
      <c r="L354">
        <f>IFERROR(VLOOKUP(J354,ORDEN_ESF!A:C,3,0),0)</f>
        <v>0</v>
      </c>
      <c r="M354" s="1">
        <v>67725707</v>
      </c>
    </row>
    <row r="355" spans="1:13" x14ac:dyDescent="0.25">
      <c r="A355">
        <v>860035996</v>
      </c>
      <c r="B355" t="s">
        <v>229</v>
      </c>
      <c r="C355" t="s">
        <v>222</v>
      </c>
      <c r="D355" t="s">
        <v>228</v>
      </c>
      <c r="E355" t="s">
        <v>224</v>
      </c>
      <c r="F355" t="s">
        <v>292</v>
      </c>
      <c r="G355" s="16">
        <v>42735</v>
      </c>
      <c r="H355">
        <v>20170407</v>
      </c>
      <c r="I355">
        <v>0</v>
      </c>
      <c r="J355" t="s">
        <v>241</v>
      </c>
      <c r="K355" t="str">
        <f>IFERROR(VLOOKUP(J355,ORDEN_ESF!A:C,2,0),"")</f>
        <v>TotActiCorrtes_distintActiNoCorrien/grupoActivos_DisposiciónClasificados_Manteni_ParaVenta_o_Manteni_Distribuir_Propietarios</v>
      </c>
      <c r="L355">
        <f>IFERROR(VLOOKUP(J355,ORDEN_ESF!A:C,3,0),0)</f>
        <v>0</v>
      </c>
      <c r="M355" s="1">
        <v>40498596</v>
      </c>
    </row>
    <row r="356" spans="1:13" x14ac:dyDescent="0.25">
      <c r="A356">
        <v>890312765</v>
      </c>
      <c r="B356" t="s">
        <v>363</v>
      </c>
      <c r="C356" t="s">
        <v>222</v>
      </c>
      <c r="D356" t="s">
        <v>228</v>
      </c>
      <c r="E356" t="s">
        <v>339</v>
      </c>
      <c r="F356" t="s">
        <v>292</v>
      </c>
      <c r="G356" s="16">
        <v>42735</v>
      </c>
      <c r="H356">
        <v>20170405</v>
      </c>
      <c r="I356">
        <v>0</v>
      </c>
      <c r="J356" t="s">
        <v>241</v>
      </c>
      <c r="K356" t="str">
        <f>IFERROR(VLOOKUP(J356,ORDEN_ESF!A:C,2,0),"")</f>
        <v>TotActiCorrtes_distintActiNoCorrien/grupoActivos_DisposiciónClasificados_Manteni_ParaVenta_o_Manteni_Distribuir_Propietarios</v>
      </c>
      <c r="L356">
        <f>IFERROR(VLOOKUP(J356,ORDEN_ESF!A:C,3,0),0)</f>
        <v>0</v>
      </c>
      <c r="M356" s="1">
        <v>216414984</v>
      </c>
    </row>
    <row r="357" spans="1:13" x14ac:dyDescent="0.25">
      <c r="A357">
        <v>860058070</v>
      </c>
      <c r="B357" t="s">
        <v>364</v>
      </c>
      <c r="C357" t="s">
        <v>222</v>
      </c>
      <c r="D357" t="s">
        <v>228</v>
      </c>
      <c r="E357" t="s">
        <v>335</v>
      </c>
      <c r="F357" t="s">
        <v>292</v>
      </c>
      <c r="G357" s="16">
        <v>42735</v>
      </c>
      <c r="H357">
        <v>20170404</v>
      </c>
      <c r="I357">
        <v>0</v>
      </c>
      <c r="J357" t="s">
        <v>241</v>
      </c>
      <c r="K357" t="str">
        <f>IFERROR(VLOOKUP(J357,ORDEN_ESF!A:C,2,0),"")</f>
        <v>TotActiCorrtes_distintActiNoCorrien/grupoActivos_DisposiciónClasificados_Manteni_ParaVenta_o_Manteni_Distribuir_Propietarios</v>
      </c>
      <c r="L357">
        <f>IFERROR(VLOOKUP(J357,ORDEN_ESF!A:C,3,0),0)</f>
        <v>0</v>
      </c>
      <c r="M357" s="1">
        <v>520945088</v>
      </c>
    </row>
    <row r="358" spans="1:13" x14ac:dyDescent="0.25">
      <c r="A358">
        <v>860059851</v>
      </c>
      <c r="B358" t="s">
        <v>365</v>
      </c>
      <c r="C358" t="s">
        <v>222</v>
      </c>
      <c r="D358" t="s">
        <v>228</v>
      </c>
      <c r="E358" t="s">
        <v>224</v>
      </c>
      <c r="F358" t="s">
        <v>292</v>
      </c>
      <c r="G358" s="16">
        <v>42735</v>
      </c>
      <c r="H358">
        <v>20170403</v>
      </c>
      <c r="I358">
        <v>0</v>
      </c>
      <c r="J358" t="s">
        <v>241</v>
      </c>
      <c r="K358" t="str">
        <f>IFERROR(VLOOKUP(J358,ORDEN_ESF!A:C,2,0),"")</f>
        <v>TotActiCorrtes_distintActiNoCorrien/grupoActivos_DisposiciónClasificados_Manteni_ParaVenta_o_Manteni_Distribuir_Propietarios</v>
      </c>
      <c r="L358">
        <f>IFERROR(VLOOKUP(J358,ORDEN_ESF!A:C,3,0),0)</f>
        <v>0</v>
      </c>
      <c r="M358" s="1">
        <v>34699003</v>
      </c>
    </row>
    <row r="359" spans="1:13" x14ac:dyDescent="0.25">
      <c r="A359">
        <v>890806999</v>
      </c>
      <c r="B359" t="s">
        <v>366</v>
      </c>
      <c r="C359" t="s">
        <v>230</v>
      </c>
      <c r="D359" t="s">
        <v>367</v>
      </c>
      <c r="E359" t="s">
        <v>368</v>
      </c>
      <c r="F359" t="s">
        <v>292</v>
      </c>
      <c r="G359" s="16">
        <v>42735</v>
      </c>
      <c r="H359">
        <v>20170406</v>
      </c>
      <c r="I359">
        <v>0</v>
      </c>
      <c r="J359" t="s">
        <v>241</v>
      </c>
      <c r="K359" t="str">
        <f>IFERROR(VLOOKUP(J359,ORDEN_ESF!A:C,2,0),"")</f>
        <v>TotActiCorrtes_distintActiNoCorrien/grupoActivos_DisposiciónClasificados_Manteni_ParaVenta_o_Manteni_Distribuir_Propietarios</v>
      </c>
      <c r="L359">
        <f>IFERROR(VLOOKUP(J359,ORDEN_ESF!A:C,3,0),0)</f>
        <v>0</v>
      </c>
      <c r="M359" s="1">
        <v>43241554</v>
      </c>
    </row>
    <row r="360" spans="1:13" x14ac:dyDescent="0.25">
      <c r="A360">
        <v>890903035</v>
      </c>
      <c r="B360" t="s">
        <v>369</v>
      </c>
      <c r="C360" t="s">
        <v>222</v>
      </c>
      <c r="D360" t="s">
        <v>228</v>
      </c>
      <c r="E360" t="s">
        <v>339</v>
      </c>
      <c r="F360" t="s">
        <v>292</v>
      </c>
      <c r="G360" s="16">
        <v>42735</v>
      </c>
      <c r="H360">
        <v>20170330</v>
      </c>
      <c r="I360">
        <v>0</v>
      </c>
      <c r="J360" t="s">
        <v>241</v>
      </c>
      <c r="K360" t="str">
        <f>IFERROR(VLOOKUP(J360,ORDEN_ESF!A:C,2,0),"")</f>
        <v>TotActiCorrtes_distintActiNoCorrien/grupoActivos_DisposiciónClasificados_Manteni_ParaVenta_o_Manteni_Distribuir_Propietarios</v>
      </c>
      <c r="L360">
        <f>IFERROR(VLOOKUP(J360,ORDEN_ESF!A:C,3,0),0)</f>
        <v>0</v>
      </c>
      <c r="M360" s="1">
        <v>514302396</v>
      </c>
    </row>
    <row r="361" spans="1:13" x14ac:dyDescent="0.25">
      <c r="A361">
        <v>890903055</v>
      </c>
      <c r="B361" t="s">
        <v>232</v>
      </c>
      <c r="C361" t="s">
        <v>222</v>
      </c>
      <c r="D361" t="s">
        <v>223</v>
      </c>
      <c r="E361" t="s">
        <v>224</v>
      </c>
      <c r="F361" t="s">
        <v>292</v>
      </c>
      <c r="G361" s="16">
        <v>42735</v>
      </c>
      <c r="H361">
        <v>20170331</v>
      </c>
      <c r="I361">
        <v>0</v>
      </c>
      <c r="J361" t="s">
        <v>241</v>
      </c>
      <c r="K361" t="str">
        <f>IFERROR(VLOOKUP(J361,ORDEN_ESF!A:C,2,0),"")</f>
        <v>TotActiCorrtes_distintActiNoCorrien/grupoActivos_DisposiciónClasificados_Manteni_ParaVenta_o_Manteni_Distribuir_Propietarios</v>
      </c>
      <c r="L361">
        <f>IFERROR(VLOOKUP(J361,ORDEN_ESF!A:C,3,0),0)</f>
        <v>0</v>
      </c>
      <c r="M361" s="1">
        <v>62340046</v>
      </c>
    </row>
    <row r="362" spans="1:13" x14ac:dyDescent="0.25">
      <c r="A362">
        <v>890905022</v>
      </c>
      <c r="B362" t="s">
        <v>370</v>
      </c>
      <c r="C362" t="s">
        <v>230</v>
      </c>
      <c r="D362" t="s">
        <v>223</v>
      </c>
      <c r="E362" t="s">
        <v>360</v>
      </c>
      <c r="F362" t="s">
        <v>292</v>
      </c>
      <c r="G362" s="16">
        <v>42735</v>
      </c>
      <c r="H362">
        <v>20170503</v>
      </c>
      <c r="I362">
        <v>0</v>
      </c>
      <c r="J362" t="s">
        <v>241</v>
      </c>
      <c r="K362" t="str">
        <f>IFERROR(VLOOKUP(J362,ORDEN_ESF!A:C,2,0),"")</f>
        <v>TotActiCorrtes_distintActiNoCorrien/grupoActivos_DisposiciónClasificados_Manteni_ParaVenta_o_Manteni_Distribuir_Propietarios</v>
      </c>
      <c r="L362">
        <f>IFERROR(VLOOKUP(J362,ORDEN_ESF!A:C,3,0),0)</f>
        <v>0</v>
      </c>
      <c r="M362" s="1">
        <v>55013713</v>
      </c>
    </row>
    <row r="363" spans="1:13" x14ac:dyDescent="0.25">
      <c r="A363">
        <v>860077099</v>
      </c>
      <c r="B363" t="s">
        <v>371</v>
      </c>
      <c r="C363" t="s">
        <v>291</v>
      </c>
      <c r="D363" t="s">
        <v>228</v>
      </c>
      <c r="E363" t="s">
        <v>224</v>
      </c>
      <c r="F363" t="s">
        <v>292</v>
      </c>
      <c r="G363" s="16">
        <v>42735</v>
      </c>
      <c r="H363">
        <v>20170515</v>
      </c>
      <c r="I363">
        <v>0</v>
      </c>
      <c r="J363" t="s">
        <v>241</v>
      </c>
      <c r="K363" t="str">
        <f>IFERROR(VLOOKUP(J363,ORDEN_ESF!A:C,2,0),"")</f>
        <v>TotActiCorrtes_distintActiNoCorrien/grupoActivos_DisposiciónClasificados_Manteni_ParaVenta_o_Manteni_Distribuir_Propietarios</v>
      </c>
      <c r="L363">
        <f>IFERROR(VLOOKUP(J363,ORDEN_ESF!A:C,3,0),0)</f>
        <v>0</v>
      </c>
      <c r="M363" s="1">
        <v>22475269</v>
      </c>
    </row>
    <row r="364" spans="1:13" x14ac:dyDescent="0.25">
      <c r="A364">
        <v>860078977</v>
      </c>
      <c r="B364" t="s">
        <v>144</v>
      </c>
      <c r="C364" t="s">
        <v>291</v>
      </c>
      <c r="D364" t="s">
        <v>228</v>
      </c>
      <c r="E364" t="s">
        <v>339</v>
      </c>
      <c r="F364" t="s">
        <v>292</v>
      </c>
      <c r="G364" s="16">
        <v>42735</v>
      </c>
      <c r="H364">
        <v>20170512</v>
      </c>
      <c r="I364">
        <v>0</v>
      </c>
      <c r="J364" t="s">
        <v>241</v>
      </c>
      <c r="K364" t="str">
        <f>IFERROR(VLOOKUP(J364,ORDEN_ESF!A:C,2,0),"")</f>
        <v>TotActiCorrtes_distintActiNoCorrien/grupoActivos_DisposiciónClasificados_Manteni_ParaVenta_o_Manteni_Distribuir_Propietarios</v>
      </c>
      <c r="L364">
        <f>IFERROR(VLOOKUP(J364,ORDEN_ESF!A:C,3,0),0)</f>
        <v>0</v>
      </c>
      <c r="M364" s="1">
        <v>2187248</v>
      </c>
    </row>
    <row r="365" spans="1:13" x14ac:dyDescent="0.25">
      <c r="A365">
        <v>890908901</v>
      </c>
      <c r="B365" t="s">
        <v>372</v>
      </c>
      <c r="C365" t="s">
        <v>222</v>
      </c>
      <c r="D365" t="s">
        <v>223</v>
      </c>
      <c r="E365" t="s">
        <v>339</v>
      </c>
      <c r="F365" t="s">
        <v>292</v>
      </c>
      <c r="G365" s="16">
        <v>42735</v>
      </c>
      <c r="H365">
        <v>20170329</v>
      </c>
      <c r="I365">
        <v>0</v>
      </c>
      <c r="J365" t="s">
        <v>241</v>
      </c>
      <c r="K365" t="str">
        <f>IFERROR(VLOOKUP(J365,ORDEN_ESF!A:C,2,0),"")</f>
        <v>TotActiCorrtes_distintActiNoCorrien/grupoActivos_DisposiciónClasificados_Manteni_ParaVenta_o_Manteni_Distribuir_Propietarios</v>
      </c>
      <c r="L365">
        <f>IFERROR(VLOOKUP(J365,ORDEN_ESF!A:C,3,0),0)</f>
        <v>0</v>
      </c>
      <c r="M365" s="1">
        <v>35161774</v>
      </c>
    </row>
    <row r="366" spans="1:13" x14ac:dyDescent="0.25">
      <c r="A366">
        <v>860510628</v>
      </c>
      <c r="B366" t="s">
        <v>373</v>
      </c>
      <c r="C366" t="s">
        <v>222</v>
      </c>
      <c r="D366" t="s">
        <v>228</v>
      </c>
      <c r="E366" t="s">
        <v>353</v>
      </c>
      <c r="F366" t="s">
        <v>292</v>
      </c>
      <c r="G366" s="16">
        <v>42735</v>
      </c>
      <c r="H366">
        <v>20170330</v>
      </c>
      <c r="I366">
        <v>0</v>
      </c>
      <c r="J366" t="s">
        <v>241</v>
      </c>
      <c r="K366" t="str">
        <f>IFERROR(VLOOKUP(J366,ORDEN_ESF!A:C,2,0),"")</f>
        <v>TotActiCorrtes_distintActiNoCorrien/grupoActivos_DisposiciónClasificados_Manteni_ParaVenta_o_Manteni_Distribuir_Propietarios</v>
      </c>
      <c r="L366">
        <f>IFERROR(VLOOKUP(J366,ORDEN_ESF!A:C,3,0),0)</f>
        <v>0</v>
      </c>
      <c r="M366" s="1">
        <v>59469649</v>
      </c>
    </row>
    <row r="367" spans="1:13" x14ac:dyDescent="0.25">
      <c r="A367">
        <v>860515523</v>
      </c>
      <c r="B367" t="s">
        <v>231</v>
      </c>
      <c r="C367" t="s">
        <v>222</v>
      </c>
      <c r="D367" t="s">
        <v>228</v>
      </c>
      <c r="E367" t="s">
        <v>224</v>
      </c>
      <c r="F367" t="s">
        <v>292</v>
      </c>
      <c r="G367" s="16">
        <v>42735</v>
      </c>
      <c r="H367">
        <v>20170329</v>
      </c>
      <c r="I367">
        <v>0</v>
      </c>
      <c r="J367" t="s">
        <v>241</v>
      </c>
      <c r="K367" t="str">
        <f>IFERROR(VLOOKUP(J367,ORDEN_ESF!A:C,2,0),"")</f>
        <v>TotActiCorrtes_distintActiNoCorrien/grupoActivos_DisposiciónClasificados_Manteni_ParaVenta_o_Manteni_Distribuir_Propietarios</v>
      </c>
      <c r="L367">
        <f>IFERROR(VLOOKUP(J367,ORDEN_ESF!A:C,3,0),0)</f>
        <v>0</v>
      </c>
      <c r="M367" s="1">
        <v>25169101</v>
      </c>
    </row>
    <row r="368" spans="1:13" x14ac:dyDescent="0.25">
      <c r="A368">
        <v>860532790</v>
      </c>
      <c r="B368" t="s">
        <v>374</v>
      </c>
      <c r="C368" t="s">
        <v>291</v>
      </c>
      <c r="D368" t="s">
        <v>228</v>
      </c>
      <c r="E368" t="s">
        <v>224</v>
      </c>
      <c r="F368" t="s">
        <v>292</v>
      </c>
      <c r="G368" s="16">
        <v>42735</v>
      </c>
      <c r="H368">
        <v>20170504</v>
      </c>
      <c r="I368">
        <v>0</v>
      </c>
      <c r="J368" t="s">
        <v>241</v>
      </c>
      <c r="K368" t="str">
        <f>IFERROR(VLOOKUP(J368,ORDEN_ESF!A:C,2,0),"")</f>
        <v>TotActiCorrtes_distintActiNoCorrien/grupoActivos_DisposiciónClasificados_Manteni_ParaVenta_o_Manteni_Distribuir_Propietarios</v>
      </c>
      <c r="L368">
        <f>IFERROR(VLOOKUP(J368,ORDEN_ESF!A:C,3,0),0)</f>
        <v>0</v>
      </c>
      <c r="M368" s="1">
        <v>3913886</v>
      </c>
    </row>
    <row r="369" spans="1:13" x14ac:dyDescent="0.25">
      <c r="A369">
        <v>890205645</v>
      </c>
      <c r="B369" t="s">
        <v>166</v>
      </c>
      <c r="C369" t="s">
        <v>222</v>
      </c>
      <c r="D369" t="s">
        <v>375</v>
      </c>
      <c r="E369" t="s">
        <v>335</v>
      </c>
      <c r="F369" t="s">
        <v>292</v>
      </c>
      <c r="G369" s="16">
        <v>42735</v>
      </c>
      <c r="H369">
        <v>20170331</v>
      </c>
      <c r="I369">
        <v>0</v>
      </c>
      <c r="J369" t="s">
        <v>241</v>
      </c>
      <c r="K369" t="str">
        <f>IFERROR(VLOOKUP(J369,ORDEN_ESF!A:C,2,0),"")</f>
        <v>TotActiCorrtes_distintActiNoCorrien/grupoActivos_DisposiciónClasificados_Manteni_ParaVenta_o_Manteni_Distribuir_Propietarios</v>
      </c>
      <c r="L369">
        <f>IFERROR(VLOOKUP(J369,ORDEN_ESF!A:C,3,0),0)</f>
        <v>0</v>
      </c>
      <c r="M369" s="1">
        <v>592671437</v>
      </c>
    </row>
    <row r="370" spans="1:13" x14ac:dyDescent="0.25">
      <c r="A370">
        <v>900018975</v>
      </c>
      <c r="B370" t="s">
        <v>376</v>
      </c>
      <c r="C370" t="s">
        <v>230</v>
      </c>
      <c r="D370" t="s">
        <v>299</v>
      </c>
      <c r="E370" t="s">
        <v>333</v>
      </c>
      <c r="F370" t="s">
        <v>292</v>
      </c>
      <c r="G370" s="16">
        <v>42735</v>
      </c>
      <c r="H370">
        <v>20170405</v>
      </c>
      <c r="I370">
        <v>0</v>
      </c>
      <c r="J370" t="s">
        <v>241</v>
      </c>
      <c r="K370" t="str">
        <f>IFERROR(VLOOKUP(J370,ORDEN_ESF!A:C,2,0),"")</f>
        <v>TotActiCorrtes_distintActiNoCorrien/grupoActivos_DisposiciónClasificados_Manteni_ParaVenta_o_Manteni_Distribuir_Propietarios</v>
      </c>
      <c r="L370">
        <f>IFERROR(VLOOKUP(J370,ORDEN_ESF!A:C,3,0),0)</f>
        <v>0</v>
      </c>
      <c r="M370" s="1">
        <v>411713637</v>
      </c>
    </row>
    <row r="371" spans="1:13" x14ac:dyDescent="0.25">
      <c r="A371">
        <v>900035722</v>
      </c>
      <c r="B371" t="s">
        <v>298</v>
      </c>
      <c r="C371" t="s">
        <v>294</v>
      </c>
      <c r="D371" t="s">
        <v>299</v>
      </c>
      <c r="E371" t="s">
        <v>224</v>
      </c>
      <c r="F371" t="s">
        <v>292</v>
      </c>
      <c r="G371" s="16">
        <v>42735</v>
      </c>
      <c r="H371">
        <v>20170421</v>
      </c>
      <c r="I371">
        <v>0</v>
      </c>
      <c r="J371" t="s">
        <v>241</v>
      </c>
      <c r="K371" t="str">
        <f>IFERROR(VLOOKUP(J371,ORDEN_ESF!A:C,2,0),"")</f>
        <v>TotActiCorrtes_distintActiNoCorrien/grupoActivos_DisposiciónClasificados_Manteni_ParaVenta_o_Manteni_Distribuir_Propietarios</v>
      </c>
      <c r="L371">
        <f>IFERROR(VLOOKUP(J371,ORDEN_ESF!A:C,3,0),0)</f>
        <v>0</v>
      </c>
      <c r="M371" s="1">
        <v>88939375</v>
      </c>
    </row>
    <row r="372" spans="1:13" x14ac:dyDescent="0.25">
      <c r="A372">
        <v>890908097</v>
      </c>
      <c r="B372" t="s">
        <v>377</v>
      </c>
      <c r="C372" t="s">
        <v>291</v>
      </c>
      <c r="D372" t="s">
        <v>223</v>
      </c>
      <c r="E372" t="s">
        <v>224</v>
      </c>
      <c r="F372" t="s">
        <v>292</v>
      </c>
      <c r="G372" s="16">
        <v>42735</v>
      </c>
      <c r="H372">
        <v>20170511</v>
      </c>
      <c r="I372">
        <v>0</v>
      </c>
      <c r="J372" t="s">
        <v>241</v>
      </c>
      <c r="K372" t="str">
        <f>IFERROR(VLOOKUP(J372,ORDEN_ESF!A:C,2,0),"")</f>
        <v>TotActiCorrtes_distintActiNoCorrien/grupoActivos_DisposiciónClasificados_Manteni_ParaVenta_o_Manteni_Distribuir_Propietarios</v>
      </c>
      <c r="L372">
        <f>IFERROR(VLOOKUP(J372,ORDEN_ESF!A:C,3,0),0)</f>
        <v>0</v>
      </c>
      <c r="M372" s="1">
        <v>16592457</v>
      </c>
    </row>
    <row r="373" spans="1:13" x14ac:dyDescent="0.25">
      <c r="A373">
        <v>890910447</v>
      </c>
      <c r="B373" t="s">
        <v>300</v>
      </c>
      <c r="C373" t="s">
        <v>222</v>
      </c>
      <c r="D373" t="s">
        <v>223</v>
      </c>
      <c r="E373" t="s">
        <v>224</v>
      </c>
      <c r="F373" t="s">
        <v>292</v>
      </c>
      <c r="G373" s="16">
        <v>42735</v>
      </c>
      <c r="H373">
        <v>20170928</v>
      </c>
      <c r="I373">
        <v>0</v>
      </c>
      <c r="J373" t="s">
        <v>241</v>
      </c>
      <c r="K373" t="str">
        <f>IFERROR(VLOOKUP(J373,ORDEN_ESF!A:C,2,0),"")</f>
        <v>TotActiCorrtes_distintActiNoCorrien/grupoActivos_DisposiciónClasificados_Manteni_ParaVenta_o_Manteni_Distribuir_Propietarios</v>
      </c>
      <c r="L373">
        <f>IFERROR(VLOOKUP(J373,ORDEN_ESF!A:C,3,0),0)</f>
        <v>0</v>
      </c>
      <c r="M373" s="1">
        <v>10182590</v>
      </c>
    </row>
    <row r="374" spans="1:13" x14ac:dyDescent="0.25">
      <c r="A374">
        <v>890911431</v>
      </c>
      <c r="B374" t="s">
        <v>378</v>
      </c>
      <c r="C374" t="s">
        <v>222</v>
      </c>
      <c r="D374" t="s">
        <v>223</v>
      </c>
      <c r="E374" t="s">
        <v>339</v>
      </c>
      <c r="F374" t="s">
        <v>292</v>
      </c>
      <c r="G374" s="16">
        <v>42735</v>
      </c>
      <c r="H374">
        <v>20170329</v>
      </c>
      <c r="I374">
        <v>0</v>
      </c>
      <c r="J374" t="s">
        <v>241</v>
      </c>
      <c r="K374" t="str">
        <f>IFERROR(VLOOKUP(J374,ORDEN_ESF!A:C,2,0),"")</f>
        <v>TotActiCorrtes_distintActiNoCorrien/grupoActivos_DisposiciónClasificados_Manteni_ParaVenta_o_Manteni_Distribuir_Propietarios</v>
      </c>
      <c r="L374">
        <f>IFERROR(VLOOKUP(J374,ORDEN_ESF!A:C,3,0),0)</f>
        <v>0</v>
      </c>
      <c r="M374" s="1">
        <v>383385228</v>
      </c>
    </row>
    <row r="375" spans="1:13" x14ac:dyDescent="0.25">
      <c r="A375">
        <v>900139110</v>
      </c>
      <c r="B375" t="s">
        <v>301</v>
      </c>
      <c r="C375" t="s">
        <v>294</v>
      </c>
      <c r="D375" t="s">
        <v>228</v>
      </c>
      <c r="E375" t="s">
        <v>224</v>
      </c>
      <c r="F375" t="s">
        <v>292</v>
      </c>
      <c r="G375" s="16">
        <v>42735</v>
      </c>
      <c r="H375">
        <v>20170419</v>
      </c>
      <c r="I375">
        <v>0</v>
      </c>
      <c r="J375" t="s">
        <v>241</v>
      </c>
      <c r="K375" t="str">
        <f>IFERROR(VLOOKUP(J375,ORDEN_ESF!A:C,2,0),"")</f>
        <v>TotActiCorrtes_distintActiNoCorrien/grupoActivos_DisposiciónClasificados_Manteni_ParaVenta_o_Manteni_Distribuir_Propietarios</v>
      </c>
      <c r="L375">
        <f>IFERROR(VLOOKUP(J375,ORDEN_ESF!A:C,3,0),0)</f>
        <v>0</v>
      </c>
      <c r="M375" s="1">
        <v>16564147</v>
      </c>
    </row>
    <row r="376" spans="1:13" x14ac:dyDescent="0.25">
      <c r="A376">
        <v>890920656</v>
      </c>
      <c r="B376" t="s">
        <v>302</v>
      </c>
      <c r="C376" t="s">
        <v>291</v>
      </c>
      <c r="D376" t="s">
        <v>223</v>
      </c>
      <c r="E376" t="s">
        <v>224</v>
      </c>
      <c r="F376" t="s">
        <v>292</v>
      </c>
      <c r="G376" s="16">
        <v>42735</v>
      </c>
      <c r="H376">
        <v>20170503</v>
      </c>
      <c r="I376">
        <v>0</v>
      </c>
      <c r="J376" t="s">
        <v>241</v>
      </c>
      <c r="K376" t="str">
        <f>IFERROR(VLOOKUP(J376,ORDEN_ESF!A:C,2,0),"")</f>
        <v>TotActiCorrtes_distintActiNoCorrien/grupoActivos_DisposiciónClasificados_Manteni_ParaVenta_o_Manteni_Distribuir_Propietarios</v>
      </c>
      <c r="L376">
        <f>IFERROR(VLOOKUP(J376,ORDEN_ESF!A:C,3,0),0)</f>
        <v>0</v>
      </c>
      <c r="M376" s="1">
        <v>4025785</v>
      </c>
    </row>
    <row r="377" spans="1:13" x14ac:dyDescent="0.25">
      <c r="A377">
        <v>890928186</v>
      </c>
      <c r="B377" t="s">
        <v>303</v>
      </c>
      <c r="C377" t="s">
        <v>291</v>
      </c>
      <c r="D377" t="s">
        <v>223</v>
      </c>
      <c r="E377" t="s">
        <v>224</v>
      </c>
      <c r="F377" t="s">
        <v>292</v>
      </c>
      <c r="G377" s="16">
        <v>42735</v>
      </c>
      <c r="H377">
        <v>20170510</v>
      </c>
      <c r="I377">
        <v>0</v>
      </c>
      <c r="J377" t="s">
        <v>241</v>
      </c>
      <c r="K377" t="str">
        <f>IFERROR(VLOOKUP(J377,ORDEN_ESF!A:C,2,0),"")</f>
        <v>TotActiCorrtes_distintActiNoCorrien/grupoActivos_DisposiciónClasificados_Manteni_ParaVenta_o_Manteni_Distribuir_Propietarios</v>
      </c>
      <c r="L377">
        <f>IFERROR(VLOOKUP(J377,ORDEN_ESF!A:C,3,0),0)</f>
        <v>0</v>
      </c>
      <c r="M377" s="1">
        <v>16873579</v>
      </c>
    </row>
    <row r="378" spans="1:13" x14ac:dyDescent="0.25">
      <c r="A378">
        <v>890932424</v>
      </c>
      <c r="B378" t="s">
        <v>379</v>
      </c>
      <c r="C378" t="s">
        <v>222</v>
      </c>
      <c r="D378" t="s">
        <v>223</v>
      </c>
      <c r="E378" t="s">
        <v>333</v>
      </c>
      <c r="F378" t="s">
        <v>292</v>
      </c>
      <c r="G378" s="16">
        <v>42735</v>
      </c>
      <c r="H378">
        <v>20170328</v>
      </c>
      <c r="I378">
        <v>0</v>
      </c>
      <c r="J378" t="s">
        <v>241</v>
      </c>
      <c r="K378" t="str">
        <f>IFERROR(VLOOKUP(J378,ORDEN_ESF!A:C,2,0),"")</f>
        <v>TotActiCorrtes_distintActiNoCorrien/grupoActivos_DisposiciónClasificados_Manteni_ParaVenta_o_Manteni_Distribuir_Propietarios</v>
      </c>
      <c r="L378">
        <f>IFERROR(VLOOKUP(J378,ORDEN_ESF!A:C,3,0),0)</f>
        <v>0</v>
      </c>
      <c r="M378" s="1">
        <v>81389872</v>
      </c>
    </row>
    <row r="379" spans="1:13" x14ac:dyDescent="0.25">
      <c r="A379">
        <v>890939355</v>
      </c>
      <c r="B379" t="s">
        <v>35</v>
      </c>
      <c r="C379" t="s">
        <v>222</v>
      </c>
      <c r="D379" t="s">
        <v>223</v>
      </c>
      <c r="E379" t="s">
        <v>335</v>
      </c>
      <c r="F379" t="s">
        <v>292</v>
      </c>
      <c r="G379" s="16">
        <v>42735</v>
      </c>
      <c r="H379">
        <v>20170403</v>
      </c>
      <c r="I379">
        <v>0</v>
      </c>
      <c r="J379" t="s">
        <v>241</v>
      </c>
      <c r="K379" t="str">
        <f>IFERROR(VLOOKUP(J379,ORDEN_ESF!A:C,2,0),"")</f>
        <v>TotActiCorrtes_distintActiNoCorrien/grupoActivos_DisposiciónClasificados_Manteni_ParaVenta_o_Manteni_Distribuir_Propietarios</v>
      </c>
      <c r="L379">
        <f>IFERROR(VLOOKUP(J379,ORDEN_ESF!A:C,3,0),0)</f>
        <v>0</v>
      </c>
      <c r="M379" s="1">
        <v>10377920</v>
      </c>
    </row>
    <row r="380" spans="1:13" x14ac:dyDescent="0.25">
      <c r="A380">
        <v>890940026</v>
      </c>
      <c r="B380" t="s">
        <v>304</v>
      </c>
      <c r="C380" t="s">
        <v>291</v>
      </c>
      <c r="D380" t="s">
        <v>223</v>
      </c>
      <c r="E380" t="s">
        <v>224</v>
      </c>
      <c r="F380" t="s">
        <v>292</v>
      </c>
      <c r="G380" s="16">
        <v>42735</v>
      </c>
      <c r="H380">
        <v>20170424</v>
      </c>
      <c r="I380">
        <v>0</v>
      </c>
      <c r="J380" t="s">
        <v>241</v>
      </c>
      <c r="K380" t="str">
        <f>IFERROR(VLOOKUP(J380,ORDEN_ESF!A:C,2,0),"")</f>
        <v>TotActiCorrtes_distintActiNoCorrien/grupoActivos_DisposiciónClasificados_Manteni_ParaVenta_o_Manteni_Distribuir_Propietarios</v>
      </c>
      <c r="L380">
        <f>IFERROR(VLOOKUP(J380,ORDEN_ESF!A:C,3,0),0)</f>
        <v>0</v>
      </c>
      <c r="M380" s="1">
        <v>38620489</v>
      </c>
    </row>
    <row r="381" spans="1:13" x14ac:dyDescent="0.25">
      <c r="A381">
        <v>900190385</v>
      </c>
      <c r="B381" t="s">
        <v>380</v>
      </c>
      <c r="C381" t="s">
        <v>230</v>
      </c>
      <c r="D381" t="s">
        <v>351</v>
      </c>
      <c r="E381" t="s">
        <v>339</v>
      </c>
      <c r="F381" t="s">
        <v>292</v>
      </c>
      <c r="G381" s="16">
        <v>42735</v>
      </c>
      <c r="H381">
        <v>20170407</v>
      </c>
      <c r="I381">
        <v>0</v>
      </c>
      <c r="J381" t="s">
        <v>241</v>
      </c>
      <c r="K381" t="str">
        <f>IFERROR(VLOOKUP(J381,ORDEN_ESF!A:C,2,0),"")</f>
        <v>TotActiCorrtes_distintActiNoCorrien/grupoActivos_DisposiciónClasificados_Manteni_ParaVenta_o_Manteni_Distribuir_Propietarios</v>
      </c>
      <c r="L381">
        <f>IFERROR(VLOOKUP(J381,ORDEN_ESF!A:C,3,0),0)</f>
        <v>0</v>
      </c>
      <c r="M381" s="1">
        <v>359177324</v>
      </c>
    </row>
    <row r="382" spans="1:13" x14ac:dyDescent="0.25">
      <c r="A382">
        <v>900192242</v>
      </c>
      <c r="B382" t="s">
        <v>381</v>
      </c>
      <c r="C382" t="s">
        <v>222</v>
      </c>
      <c r="D382" t="s">
        <v>228</v>
      </c>
      <c r="E382" t="s">
        <v>333</v>
      </c>
      <c r="F382" t="s">
        <v>292</v>
      </c>
      <c r="G382" s="16">
        <v>42735</v>
      </c>
      <c r="H382">
        <v>20170331</v>
      </c>
      <c r="I382">
        <v>0</v>
      </c>
      <c r="J382" t="s">
        <v>241</v>
      </c>
      <c r="K382" t="str">
        <f>IFERROR(VLOOKUP(J382,ORDEN_ESF!A:C,2,0),"")</f>
        <v>TotActiCorrtes_distintActiNoCorrien/grupoActivos_DisposiciónClasificados_Manteni_ParaVenta_o_Manteni_Distribuir_Propietarios</v>
      </c>
      <c r="L382">
        <f>IFERROR(VLOOKUP(J382,ORDEN_ESF!A:C,3,0),0)</f>
        <v>0</v>
      </c>
      <c r="M382" s="1">
        <v>260215768</v>
      </c>
    </row>
    <row r="383" spans="1:13" x14ac:dyDescent="0.25">
      <c r="A383">
        <v>900192726</v>
      </c>
      <c r="B383" t="s">
        <v>382</v>
      </c>
      <c r="C383" t="s">
        <v>294</v>
      </c>
      <c r="D383" t="s">
        <v>299</v>
      </c>
      <c r="E383" t="s">
        <v>333</v>
      </c>
      <c r="F383" t="s">
        <v>292</v>
      </c>
      <c r="G383" s="16">
        <v>42735</v>
      </c>
      <c r="H383">
        <v>20170425</v>
      </c>
      <c r="I383">
        <v>0</v>
      </c>
      <c r="J383" t="s">
        <v>241</v>
      </c>
      <c r="K383" t="str">
        <f>IFERROR(VLOOKUP(J383,ORDEN_ESF!A:C,2,0),"")</f>
        <v>TotActiCorrtes_distintActiNoCorrien/grupoActivos_DisposiciónClasificados_Manteni_ParaVenta_o_Manteni_Distribuir_Propietarios</v>
      </c>
      <c r="L383">
        <f>IFERROR(VLOOKUP(J383,ORDEN_ESF!A:C,3,0),0)</f>
        <v>0</v>
      </c>
      <c r="M383" s="1">
        <v>3808269</v>
      </c>
    </row>
    <row r="384" spans="1:13" x14ac:dyDescent="0.25">
      <c r="A384">
        <v>900193192</v>
      </c>
      <c r="B384" t="s">
        <v>305</v>
      </c>
      <c r="C384" t="s">
        <v>294</v>
      </c>
      <c r="D384" t="s">
        <v>228</v>
      </c>
      <c r="E384" t="s">
        <v>224</v>
      </c>
      <c r="F384" t="s">
        <v>292</v>
      </c>
      <c r="G384" s="16">
        <v>42735</v>
      </c>
      <c r="H384">
        <v>20170517</v>
      </c>
      <c r="I384">
        <v>0</v>
      </c>
      <c r="J384" t="s">
        <v>241</v>
      </c>
      <c r="K384" t="str">
        <f>IFERROR(VLOOKUP(J384,ORDEN_ESF!A:C,2,0),"")</f>
        <v>TotActiCorrtes_distintActiNoCorrien/grupoActivos_DisposiciónClasificados_Manteni_ParaVenta_o_Manteni_Distribuir_Propietarios</v>
      </c>
      <c r="L384">
        <f>IFERROR(VLOOKUP(J384,ORDEN_ESF!A:C,3,0),0)</f>
        <v>0</v>
      </c>
      <c r="M384" s="1">
        <v>11778763</v>
      </c>
    </row>
    <row r="385" spans="1:13" x14ac:dyDescent="0.25">
      <c r="A385">
        <v>900206480</v>
      </c>
      <c r="B385" t="s">
        <v>306</v>
      </c>
      <c r="C385" t="s">
        <v>291</v>
      </c>
      <c r="D385" t="s">
        <v>228</v>
      </c>
      <c r="E385" t="s">
        <v>224</v>
      </c>
      <c r="F385" t="s">
        <v>292</v>
      </c>
      <c r="G385" s="16">
        <v>42735</v>
      </c>
      <c r="H385">
        <v>20170509</v>
      </c>
      <c r="I385">
        <v>0</v>
      </c>
      <c r="J385" t="s">
        <v>241</v>
      </c>
      <c r="K385" t="str">
        <f>IFERROR(VLOOKUP(J385,ORDEN_ESF!A:C,2,0),"")</f>
        <v>TotActiCorrtes_distintActiNoCorrien/grupoActivos_DisposiciónClasificados_Manteni_ParaVenta_o_Manteni_Distribuir_Propietarios</v>
      </c>
      <c r="L385">
        <f>IFERROR(VLOOKUP(J385,ORDEN_ESF!A:C,3,0),0)</f>
        <v>0</v>
      </c>
      <c r="M385" s="1">
        <v>11123965</v>
      </c>
    </row>
    <row r="386" spans="1:13" x14ac:dyDescent="0.25">
      <c r="A386">
        <v>900206483</v>
      </c>
      <c r="B386" t="s">
        <v>307</v>
      </c>
      <c r="C386" t="s">
        <v>291</v>
      </c>
      <c r="D386" t="s">
        <v>228</v>
      </c>
      <c r="E386" t="s">
        <v>224</v>
      </c>
      <c r="F386" t="s">
        <v>292</v>
      </c>
      <c r="G386" s="16">
        <v>42735</v>
      </c>
      <c r="H386">
        <v>20170510</v>
      </c>
      <c r="I386">
        <v>0</v>
      </c>
      <c r="J386" t="s">
        <v>241</v>
      </c>
      <c r="K386" t="str">
        <f>IFERROR(VLOOKUP(J386,ORDEN_ESF!A:C,2,0),"")</f>
        <v>TotActiCorrtes_distintActiNoCorrien/grupoActivos_DisposiciónClasificados_Manteni_ParaVenta_o_Manteni_Distribuir_Propietarios</v>
      </c>
      <c r="L386">
        <f>IFERROR(VLOOKUP(J386,ORDEN_ESF!A:C,3,0),0)</f>
        <v>0</v>
      </c>
      <c r="M386" s="1">
        <v>4993714</v>
      </c>
    </row>
    <row r="387" spans="1:13" x14ac:dyDescent="0.25">
      <c r="A387">
        <v>900087151</v>
      </c>
      <c r="B387" t="s">
        <v>383</v>
      </c>
      <c r="C387" t="s">
        <v>222</v>
      </c>
      <c r="D387" t="s">
        <v>351</v>
      </c>
      <c r="E387" t="s">
        <v>384</v>
      </c>
      <c r="F387" t="s">
        <v>292</v>
      </c>
      <c r="G387" s="16">
        <v>42735</v>
      </c>
      <c r="H387">
        <v>20170509</v>
      </c>
      <c r="I387">
        <v>0</v>
      </c>
      <c r="J387" t="s">
        <v>241</v>
      </c>
      <c r="K387" t="str">
        <f>IFERROR(VLOOKUP(J387,ORDEN_ESF!A:C,2,0),"")</f>
        <v>TotActiCorrtes_distintActiNoCorrien/grupoActivos_DisposiciónClasificados_Manteni_ParaVenta_o_Manteni_Distribuir_Propietarios</v>
      </c>
      <c r="L387">
        <f>IFERROR(VLOOKUP(J387,ORDEN_ESF!A:C,3,0),0)</f>
        <v>0</v>
      </c>
      <c r="M387" s="1">
        <v>1013127</v>
      </c>
    </row>
    <row r="388" spans="1:13" x14ac:dyDescent="0.25">
      <c r="A388">
        <v>900315057</v>
      </c>
      <c r="B388" t="s">
        <v>385</v>
      </c>
      <c r="C388" t="s">
        <v>294</v>
      </c>
      <c r="D388" t="s">
        <v>223</v>
      </c>
      <c r="E388" t="s">
        <v>358</v>
      </c>
      <c r="F388" t="s">
        <v>292</v>
      </c>
      <c r="G388" s="16">
        <v>42735</v>
      </c>
      <c r="H388">
        <v>20170504</v>
      </c>
      <c r="I388">
        <v>0</v>
      </c>
      <c r="J388" t="s">
        <v>241</v>
      </c>
      <c r="K388" t="str">
        <f>IFERROR(VLOOKUP(J388,ORDEN_ESF!A:C,2,0),"")</f>
        <v>TotActiCorrtes_distintActiNoCorrien/grupoActivos_DisposiciónClasificados_Manteni_ParaVenta_o_Manteni_Distribuir_Propietarios</v>
      </c>
      <c r="L388">
        <f>IFERROR(VLOOKUP(J388,ORDEN_ESF!A:C,3,0),0)</f>
        <v>0</v>
      </c>
      <c r="M388" s="1">
        <v>48331948</v>
      </c>
    </row>
    <row r="389" spans="1:13" x14ac:dyDescent="0.25">
      <c r="A389">
        <v>900205547</v>
      </c>
      <c r="B389" t="s">
        <v>233</v>
      </c>
      <c r="C389" t="s">
        <v>230</v>
      </c>
      <c r="D389" t="s">
        <v>228</v>
      </c>
      <c r="E389" t="s">
        <v>224</v>
      </c>
      <c r="F389" t="s">
        <v>292</v>
      </c>
      <c r="G389" s="16">
        <v>42735</v>
      </c>
      <c r="H389">
        <v>20170330</v>
      </c>
      <c r="I389">
        <v>0</v>
      </c>
      <c r="J389" t="s">
        <v>241</v>
      </c>
      <c r="K389" t="str">
        <f>IFERROR(VLOOKUP(J389,ORDEN_ESF!A:C,2,0),"")</f>
        <v>TotActiCorrtes_distintActiNoCorrien/grupoActivos_DisposiciónClasificados_Manteni_ParaVenta_o_Manteni_Distribuir_Propietarios</v>
      </c>
      <c r="L389">
        <f>IFERROR(VLOOKUP(J389,ORDEN_ESF!A:C,3,0),0)</f>
        <v>0</v>
      </c>
      <c r="M389" s="1">
        <v>3980039</v>
      </c>
    </row>
    <row r="390" spans="1:13" x14ac:dyDescent="0.25">
      <c r="A390">
        <v>900378893</v>
      </c>
      <c r="B390" t="s">
        <v>386</v>
      </c>
      <c r="C390" t="s">
        <v>230</v>
      </c>
      <c r="D390" t="s">
        <v>228</v>
      </c>
      <c r="E390" t="s">
        <v>335</v>
      </c>
      <c r="F390" t="s">
        <v>292</v>
      </c>
      <c r="G390" s="16">
        <v>42735</v>
      </c>
      <c r="H390">
        <v>20170327</v>
      </c>
      <c r="I390">
        <v>0</v>
      </c>
      <c r="J390" t="s">
        <v>241</v>
      </c>
      <c r="K390" t="str">
        <f>IFERROR(VLOOKUP(J390,ORDEN_ESF!A:C,2,0),"")</f>
        <v>TotActiCorrtes_distintActiNoCorrien/grupoActivos_DisposiciónClasificados_Manteni_ParaVenta_o_Manteni_Distribuir_Propietarios</v>
      </c>
      <c r="L390">
        <f>IFERROR(VLOOKUP(J390,ORDEN_ESF!A:C,3,0),0)</f>
        <v>0</v>
      </c>
      <c r="M390" s="1">
        <v>185667339</v>
      </c>
    </row>
    <row r="391" spans="1:13" x14ac:dyDescent="0.25">
      <c r="A391">
        <v>900390238</v>
      </c>
      <c r="B391" t="s">
        <v>177</v>
      </c>
      <c r="C391" t="s">
        <v>230</v>
      </c>
      <c r="D391" t="s">
        <v>228</v>
      </c>
      <c r="E391" t="s">
        <v>333</v>
      </c>
      <c r="F391" t="s">
        <v>292</v>
      </c>
      <c r="G391" s="16">
        <v>42735</v>
      </c>
      <c r="H391">
        <v>20170330</v>
      </c>
      <c r="I391">
        <v>0</v>
      </c>
      <c r="J391" t="s">
        <v>241</v>
      </c>
      <c r="K391" t="str">
        <f>IFERROR(VLOOKUP(J391,ORDEN_ESF!A:C,2,0),"")</f>
        <v>TotActiCorrtes_distintActiNoCorrien/grupoActivos_DisposiciónClasificados_Manteni_ParaVenta_o_Manteni_Distribuir_Propietarios</v>
      </c>
      <c r="L391">
        <f>IFERROR(VLOOKUP(J391,ORDEN_ESF!A:C,3,0),0)</f>
        <v>0</v>
      </c>
      <c r="M391" s="1">
        <v>131452952</v>
      </c>
    </row>
    <row r="392" spans="1:13" x14ac:dyDescent="0.25">
      <c r="A392">
        <v>900413588</v>
      </c>
      <c r="B392" t="s">
        <v>37</v>
      </c>
      <c r="C392" t="s">
        <v>294</v>
      </c>
      <c r="D392" t="s">
        <v>343</v>
      </c>
      <c r="E392" t="s">
        <v>224</v>
      </c>
      <c r="F392" t="s">
        <v>292</v>
      </c>
      <c r="G392" s="16">
        <v>42735</v>
      </c>
      <c r="H392">
        <v>20170511</v>
      </c>
      <c r="I392">
        <v>0</v>
      </c>
      <c r="J392" t="s">
        <v>241</v>
      </c>
      <c r="K392" t="str">
        <f>IFERROR(VLOOKUP(J392,ORDEN_ESF!A:C,2,0),"")</f>
        <v>TotActiCorrtes_distintActiNoCorrien/grupoActivos_DisposiciónClasificados_Manteni_ParaVenta_o_Manteni_Distribuir_Propietarios</v>
      </c>
      <c r="L392">
        <f>IFERROR(VLOOKUP(J392,ORDEN_ESF!A:C,3,0),0)</f>
        <v>0</v>
      </c>
      <c r="M392" s="1">
        <v>5490205</v>
      </c>
    </row>
    <row r="393" spans="1:13" x14ac:dyDescent="0.25">
      <c r="A393">
        <v>900668954</v>
      </c>
      <c r="B393" t="s">
        <v>387</v>
      </c>
      <c r="C393" t="s">
        <v>294</v>
      </c>
      <c r="D393" t="s">
        <v>228</v>
      </c>
      <c r="E393" t="s">
        <v>224</v>
      </c>
      <c r="F393" t="s">
        <v>292</v>
      </c>
      <c r="G393" s="16">
        <v>42735</v>
      </c>
      <c r="H393">
        <v>20170428</v>
      </c>
      <c r="I393">
        <v>0</v>
      </c>
      <c r="J393" t="s">
        <v>241</v>
      </c>
      <c r="K393" t="str">
        <f>IFERROR(VLOOKUP(J393,ORDEN_ESF!A:C,2,0),"")</f>
        <v>TotActiCorrtes_distintActiNoCorrien/grupoActivos_DisposiciónClasificados_Manteni_ParaVenta_o_Manteni_Distribuir_Propietarios</v>
      </c>
      <c r="L393">
        <f>IFERROR(VLOOKUP(J393,ORDEN_ESF!A:C,3,0),0)</f>
        <v>0</v>
      </c>
      <c r="M393" s="1">
        <v>7279057</v>
      </c>
    </row>
    <row r="394" spans="1:13" x14ac:dyDescent="0.25">
      <c r="A394">
        <v>900521357</v>
      </c>
      <c r="B394" t="s">
        <v>175</v>
      </c>
      <c r="C394" t="s">
        <v>291</v>
      </c>
      <c r="D394" t="s">
        <v>388</v>
      </c>
      <c r="E394" t="s">
        <v>339</v>
      </c>
      <c r="F394" t="s">
        <v>292</v>
      </c>
      <c r="G394" s="16">
        <v>42735</v>
      </c>
      <c r="H394">
        <v>20170503</v>
      </c>
      <c r="I394">
        <v>0</v>
      </c>
      <c r="J394" t="s">
        <v>241</v>
      </c>
      <c r="K394" t="str">
        <f>IFERROR(VLOOKUP(J394,ORDEN_ESF!A:C,2,0),"")</f>
        <v>TotActiCorrtes_distintActiNoCorrien/grupoActivos_DisposiciónClasificados_Manteni_ParaVenta_o_Manteni_Distribuir_Propietarios</v>
      </c>
      <c r="L394">
        <f>IFERROR(VLOOKUP(J394,ORDEN_ESF!A:C,3,0),0)</f>
        <v>0</v>
      </c>
      <c r="M394" s="1">
        <v>22167639</v>
      </c>
    </row>
    <row r="395" spans="1:13" x14ac:dyDescent="0.25">
      <c r="A395">
        <v>900535441</v>
      </c>
      <c r="B395" t="s">
        <v>308</v>
      </c>
      <c r="C395" t="s">
        <v>291</v>
      </c>
      <c r="D395" t="s">
        <v>228</v>
      </c>
      <c r="E395" t="s">
        <v>224</v>
      </c>
      <c r="F395" t="s">
        <v>292</v>
      </c>
      <c r="G395" s="16">
        <v>42735</v>
      </c>
      <c r="H395">
        <v>20170426</v>
      </c>
      <c r="I395">
        <v>0</v>
      </c>
      <c r="J395" t="s">
        <v>241</v>
      </c>
      <c r="K395" t="str">
        <f>IFERROR(VLOOKUP(J395,ORDEN_ESF!A:C,2,0),"")</f>
        <v>TotActiCorrtes_distintActiNoCorrien/grupoActivos_DisposiciónClasificados_Manteni_ParaVenta_o_Manteni_Distribuir_Propietarios</v>
      </c>
      <c r="L395">
        <f>IFERROR(VLOOKUP(J395,ORDEN_ESF!A:C,3,0),0)</f>
        <v>0</v>
      </c>
      <c r="M395" s="1">
        <v>60114686</v>
      </c>
    </row>
    <row r="396" spans="1:13" x14ac:dyDescent="0.25">
      <c r="A396">
        <v>900749166</v>
      </c>
      <c r="B396" t="s">
        <v>182</v>
      </c>
      <c r="C396" t="s">
        <v>230</v>
      </c>
      <c r="D396" t="s">
        <v>228</v>
      </c>
      <c r="E396" t="s">
        <v>333</v>
      </c>
      <c r="F396" t="s">
        <v>292</v>
      </c>
      <c r="G396" s="16">
        <v>42735</v>
      </c>
      <c r="H396">
        <v>20170404</v>
      </c>
      <c r="I396">
        <v>0</v>
      </c>
      <c r="J396" t="s">
        <v>241</v>
      </c>
      <c r="K396" t="str">
        <f>IFERROR(VLOOKUP(J396,ORDEN_ESF!A:C,2,0),"")</f>
        <v>TotActiCorrtes_distintActiNoCorrien/grupoActivos_DisposiciónClasificados_Manteni_ParaVenta_o_Manteni_Distribuir_Propietarios</v>
      </c>
      <c r="L396">
        <f>IFERROR(VLOOKUP(J396,ORDEN_ESF!A:C,3,0),0)</f>
        <v>0</v>
      </c>
      <c r="M396" s="1">
        <v>197004847</v>
      </c>
    </row>
    <row r="397" spans="1:13" x14ac:dyDescent="0.25">
      <c r="A397">
        <v>900797732</v>
      </c>
      <c r="B397" t="s">
        <v>181</v>
      </c>
      <c r="C397" t="s">
        <v>230</v>
      </c>
      <c r="D397" t="s">
        <v>228</v>
      </c>
      <c r="E397" t="s">
        <v>360</v>
      </c>
      <c r="F397" t="s">
        <v>292</v>
      </c>
      <c r="G397" s="16">
        <v>42735</v>
      </c>
      <c r="H397">
        <v>20170330</v>
      </c>
      <c r="I397">
        <v>0</v>
      </c>
      <c r="J397" t="s">
        <v>241</v>
      </c>
      <c r="K397" t="str">
        <f>IFERROR(VLOOKUP(J397,ORDEN_ESF!A:C,2,0),"")</f>
        <v>TotActiCorrtes_distintActiNoCorrien/grupoActivos_DisposiciónClasificados_Manteni_ParaVenta_o_Manteni_Distribuir_Propietarios</v>
      </c>
      <c r="L397">
        <f>IFERROR(VLOOKUP(J397,ORDEN_ESF!A:C,3,0),0)</f>
        <v>0</v>
      </c>
      <c r="M397" s="1">
        <v>65462428</v>
      </c>
    </row>
    <row r="398" spans="1:13" x14ac:dyDescent="0.25">
      <c r="A398">
        <v>900818642</v>
      </c>
      <c r="B398" t="s">
        <v>169</v>
      </c>
      <c r="C398" t="s">
        <v>230</v>
      </c>
      <c r="D398" t="s">
        <v>228</v>
      </c>
      <c r="E398" t="s">
        <v>333</v>
      </c>
      <c r="F398" t="s">
        <v>292</v>
      </c>
      <c r="G398" s="16">
        <v>42735</v>
      </c>
      <c r="H398">
        <v>20170410</v>
      </c>
      <c r="I398">
        <v>0</v>
      </c>
      <c r="J398" t="s">
        <v>241</v>
      </c>
      <c r="K398" t="str">
        <f>IFERROR(VLOOKUP(J398,ORDEN_ESF!A:C,2,0),"")</f>
        <v>TotActiCorrtes_distintActiNoCorrien/grupoActivos_DisposiciónClasificados_Manteni_ParaVenta_o_Manteni_Distribuir_Propietarios</v>
      </c>
      <c r="L398">
        <f>IFERROR(VLOOKUP(J398,ORDEN_ESF!A:C,3,0),0)</f>
        <v>0</v>
      </c>
      <c r="M398" s="1">
        <v>59427221</v>
      </c>
    </row>
    <row r="399" spans="1:13" x14ac:dyDescent="0.25">
      <c r="A399">
        <v>800093117</v>
      </c>
      <c r="B399" t="s">
        <v>334</v>
      </c>
      <c r="C399" t="s">
        <v>222</v>
      </c>
      <c r="D399" t="s">
        <v>223</v>
      </c>
      <c r="E399" t="s">
        <v>335</v>
      </c>
      <c r="F399" t="s">
        <v>292</v>
      </c>
      <c r="G399" s="16">
        <v>42735</v>
      </c>
      <c r="H399">
        <v>20170328</v>
      </c>
      <c r="I399">
        <v>0</v>
      </c>
      <c r="J399" t="s">
        <v>242</v>
      </c>
      <c r="K399" t="str">
        <f>IFERROR(VLOOKUP(J399,ORDEN_ESF!A:C,2,0),"")</f>
        <v>ActivosNoCorrientes/Grupos_Activos_ParaDisposicionClasificados_Mantenidos_ParaVenta/Mantenidos_ParaDistribuir_Propietarios</v>
      </c>
      <c r="L399">
        <f>IFERROR(VLOOKUP(J399,ORDEN_ESF!A:C,3,0),0)</f>
        <v>0</v>
      </c>
      <c r="M399" s="1">
        <v>255000</v>
      </c>
    </row>
    <row r="400" spans="1:13" x14ac:dyDescent="0.25">
      <c r="A400">
        <v>800233881</v>
      </c>
      <c r="B400" t="s">
        <v>161</v>
      </c>
      <c r="C400" t="s">
        <v>222</v>
      </c>
      <c r="D400" t="s">
        <v>223</v>
      </c>
      <c r="E400" t="s">
        <v>333</v>
      </c>
      <c r="F400" t="s">
        <v>292</v>
      </c>
      <c r="G400" s="16">
        <v>42735</v>
      </c>
      <c r="H400">
        <v>20170406</v>
      </c>
      <c r="I400">
        <v>0</v>
      </c>
      <c r="J400" t="s">
        <v>242</v>
      </c>
      <c r="K400" t="str">
        <f>IFERROR(VLOOKUP(J400,ORDEN_ESF!A:C,2,0),"")</f>
        <v>ActivosNoCorrientes/Grupos_Activos_ParaDisposicionClasificados_Mantenidos_ParaVenta/Mantenidos_ParaDistribuir_Propietarios</v>
      </c>
      <c r="L400">
        <f>IFERROR(VLOOKUP(J400,ORDEN_ESF!A:C,3,0),0)</f>
        <v>0</v>
      </c>
      <c r="M400" s="1">
        <v>2151852</v>
      </c>
    </row>
    <row r="401" spans="1:13" x14ac:dyDescent="0.25">
      <c r="A401">
        <v>860059851</v>
      </c>
      <c r="B401" t="s">
        <v>365</v>
      </c>
      <c r="C401" t="s">
        <v>222</v>
      </c>
      <c r="D401" t="s">
        <v>228</v>
      </c>
      <c r="E401" t="s">
        <v>224</v>
      </c>
      <c r="F401" t="s">
        <v>292</v>
      </c>
      <c r="G401" s="16">
        <v>42735</v>
      </c>
      <c r="H401">
        <v>20170403</v>
      </c>
      <c r="I401">
        <v>0</v>
      </c>
      <c r="J401" t="s">
        <v>242</v>
      </c>
      <c r="K401" t="str">
        <f>IFERROR(VLOOKUP(J401,ORDEN_ESF!A:C,2,0),"")</f>
        <v>ActivosNoCorrientes/Grupos_Activos_ParaDisposicionClasificados_Mantenidos_ParaVenta/Mantenidos_ParaDistribuir_Propietarios</v>
      </c>
      <c r="L401">
        <f>IFERROR(VLOOKUP(J401,ORDEN_ESF!A:C,3,0),0)</f>
        <v>0</v>
      </c>
      <c r="M401" s="1">
        <v>658000</v>
      </c>
    </row>
    <row r="402" spans="1:13" x14ac:dyDescent="0.25">
      <c r="A402">
        <v>890908901</v>
      </c>
      <c r="B402" t="s">
        <v>372</v>
      </c>
      <c r="C402" t="s">
        <v>222</v>
      </c>
      <c r="D402" t="s">
        <v>223</v>
      </c>
      <c r="E402" t="s">
        <v>339</v>
      </c>
      <c r="F402" t="s">
        <v>292</v>
      </c>
      <c r="G402" s="16">
        <v>42735</v>
      </c>
      <c r="H402">
        <v>20170329</v>
      </c>
      <c r="I402">
        <v>0</v>
      </c>
      <c r="J402" t="s">
        <v>242</v>
      </c>
      <c r="K402" t="str">
        <f>IFERROR(VLOOKUP(J402,ORDEN_ESF!A:C,2,0),"")</f>
        <v>ActivosNoCorrientes/Grupos_Activos_ParaDisposicionClasificados_Mantenidos_ParaVenta/Mantenidos_ParaDistribuir_Propietarios</v>
      </c>
      <c r="L402">
        <f>IFERROR(VLOOKUP(J402,ORDEN_ESF!A:C,3,0),0)</f>
        <v>0</v>
      </c>
      <c r="M402" s="1">
        <v>691659</v>
      </c>
    </row>
    <row r="403" spans="1:13" x14ac:dyDescent="0.25">
      <c r="A403">
        <v>860510628</v>
      </c>
      <c r="B403" t="s">
        <v>373</v>
      </c>
      <c r="C403" t="s">
        <v>222</v>
      </c>
      <c r="D403" t="s">
        <v>228</v>
      </c>
      <c r="E403" t="s">
        <v>353</v>
      </c>
      <c r="F403" t="s">
        <v>292</v>
      </c>
      <c r="G403" s="16">
        <v>42735</v>
      </c>
      <c r="H403">
        <v>20170330</v>
      </c>
      <c r="I403">
        <v>0</v>
      </c>
      <c r="J403" t="s">
        <v>242</v>
      </c>
      <c r="K403" t="str">
        <f>IFERROR(VLOOKUP(J403,ORDEN_ESF!A:C,2,0),"")</f>
        <v>ActivosNoCorrientes/Grupos_Activos_ParaDisposicionClasificados_Mantenidos_ParaVenta/Mantenidos_ParaDistribuir_Propietarios</v>
      </c>
      <c r="L403">
        <f>IFERROR(VLOOKUP(J403,ORDEN_ESF!A:C,3,0),0)</f>
        <v>0</v>
      </c>
      <c r="M403" s="1">
        <v>8789257</v>
      </c>
    </row>
    <row r="404" spans="1:13" x14ac:dyDescent="0.25">
      <c r="A404">
        <v>900139110</v>
      </c>
      <c r="B404" t="s">
        <v>301</v>
      </c>
      <c r="C404" t="s">
        <v>294</v>
      </c>
      <c r="D404" t="s">
        <v>228</v>
      </c>
      <c r="E404" t="s">
        <v>224</v>
      </c>
      <c r="F404" t="s">
        <v>292</v>
      </c>
      <c r="G404" s="16">
        <v>42735</v>
      </c>
      <c r="H404">
        <v>20170419</v>
      </c>
      <c r="I404">
        <v>0</v>
      </c>
      <c r="J404" t="s">
        <v>242</v>
      </c>
      <c r="K404" t="str">
        <f>IFERROR(VLOOKUP(J404,ORDEN_ESF!A:C,2,0),"")</f>
        <v>ActivosNoCorrientes/Grupos_Activos_ParaDisposicionClasificados_Mantenidos_ParaVenta/Mantenidos_ParaDistribuir_Propietarios</v>
      </c>
      <c r="L404">
        <f>IFERROR(VLOOKUP(J404,ORDEN_ESF!A:C,3,0),0)</f>
        <v>0</v>
      </c>
      <c r="M404" s="1">
        <v>2255020</v>
      </c>
    </row>
    <row r="405" spans="1:13" x14ac:dyDescent="0.25">
      <c r="A405">
        <v>890932424</v>
      </c>
      <c r="B405" t="s">
        <v>379</v>
      </c>
      <c r="C405" t="s">
        <v>222</v>
      </c>
      <c r="D405" t="s">
        <v>223</v>
      </c>
      <c r="E405" t="s">
        <v>333</v>
      </c>
      <c r="F405" t="s">
        <v>292</v>
      </c>
      <c r="G405" s="16">
        <v>42735</v>
      </c>
      <c r="H405">
        <v>20170328</v>
      </c>
      <c r="I405">
        <v>0</v>
      </c>
      <c r="J405" t="s">
        <v>242</v>
      </c>
      <c r="K405" t="str">
        <f>IFERROR(VLOOKUP(J405,ORDEN_ESF!A:C,2,0),"")</f>
        <v>ActivosNoCorrientes/Grupos_Activos_ParaDisposicionClasificados_Mantenidos_ParaVenta/Mantenidos_ParaDistribuir_Propietarios</v>
      </c>
      <c r="L405">
        <f>IFERROR(VLOOKUP(J405,ORDEN_ESF!A:C,3,0),0)</f>
        <v>0</v>
      </c>
      <c r="M405" s="1">
        <v>25318</v>
      </c>
    </row>
    <row r="406" spans="1:13" x14ac:dyDescent="0.25">
      <c r="A406">
        <v>800014246</v>
      </c>
      <c r="B406" t="s">
        <v>332</v>
      </c>
      <c r="C406" t="s">
        <v>291</v>
      </c>
      <c r="D406" t="s">
        <v>223</v>
      </c>
      <c r="E406" t="s">
        <v>333</v>
      </c>
      <c r="F406" t="s">
        <v>292</v>
      </c>
      <c r="G406" s="16">
        <v>42735</v>
      </c>
      <c r="H406">
        <v>20170518</v>
      </c>
      <c r="I406">
        <v>0</v>
      </c>
      <c r="J406" t="s">
        <v>243</v>
      </c>
      <c r="K406" t="str">
        <f>IFERROR(VLOOKUP(J406,ORDEN_ESF!A:C,2,0),"")</f>
        <v>Activos corrientes</v>
      </c>
      <c r="L406">
        <f>IFERROR(VLOOKUP(J406,ORDEN_ESF!A:C,3,0),0)</f>
        <v>1</v>
      </c>
      <c r="M406" s="1">
        <v>131333975</v>
      </c>
    </row>
    <row r="407" spans="1:13" x14ac:dyDescent="0.25">
      <c r="A407">
        <v>800028455</v>
      </c>
      <c r="B407" t="s">
        <v>0</v>
      </c>
      <c r="C407" t="s">
        <v>291</v>
      </c>
      <c r="D407" t="s">
        <v>228</v>
      </c>
      <c r="E407" t="s">
        <v>224</v>
      </c>
      <c r="F407" t="s">
        <v>292</v>
      </c>
      <c r="G407" s="16">
        <v>42735</v>
      </c>
      <c r="H407">
        <v>20170503</v>
      </c>
      <c r="I407">
        <v>0</v>
      </c>
      <c r="J407" t="s">
        <v>243</v>
      </c>
      <c r="K407" t="str">
        <f>IFERROR(VLOOKUP(J407,ORDEN_ESF!A:C,2,0),"")</f>
        <v>Activos corrientes</v>
      </c>
      <c r="L407">
        <f>IFERROR(VLOOKUP(J407,ORDEN_ESF!A:C,3,0),0)</f>
        <v>1</v>
      </c>
      <c r="M407" s="1">
        <v>3536404</v>
      </c>
    </row>
    <row r="408" spans="1:13" x14ac:dyDescent="0.25">
      <c r="A408">
        <v>800093117</v>
      </c>
      <c r="B408" t="s">
        <v>334</v>
      </c>
      <c r="C408" t="s">
        <v>222</v>
      </c>
      <c r="D408" t="s">
        <v>223</v>
      </c>
      <c r="E408" t="s">
        <v>335</v>
      </c>
      <c r="F408" t="s">
        <v>292</v>
      </c>
      <c r="G408" s="16">
        <v>42735</v>
      </c>
      <c r="H408">
        <v>20170328</v>
      </c>
      <c r="I408">
        <v>0</v>
      </c>
      <c r="J408" t="s">
        <v>243</v>
      </c>
      <c r="K408" t="str">
        <f>IFERROR(VLOOKUP(J408,ORDEN_ESF!A:C,2,0),"")</f>
        <v>Activos corrientes</v>
      </c>
      <c r="L408">
        <f>IFERROR(VLOOKUP(J408,ORDEN_ESF!A:C,3,0),0)</f>
        <v>1</v>
      </c>
      <c r="M408" s="1">
        <v>880148575</v>
      </c>
    </row>
    <row r="409" spans="1:13" x14ac:dyDescent="0.25">
      <c r="A409">
        <v>800094968</v>
      </c>
      <c r="B409" t="s">
        <v>336</v>
      </c>
      <c r="C409" t="s">
        <v>222</v>
      </c>
      <c r="D409" t="s">
        <v>337</v>
      </c>
      <c r="E409" t="s">
        <v>335</v>
      </c>
      <c r="F409" t="s">
        <v>292</v>
      </c>
      <c r="G409" s="16">
        <v>42735</v>
      </c>
      <c r="H409">
        <v>20170403</v>
      </c>
      <c r="I409">
        <v>0</v>
      </c>
      <c r="J409" t="s">
        <v>243</v>
      </c>
      <c r="K409" t="str">
        <f>IFERROR(VLOOKUP(J409,ORDEN_ESF!A:C,2,0),"")</f>
        <v>Activos corrientes</v>
      </c>
      <c r="L409">
        <f>IFERROR(VLOOKUP(J409,ORDEN_ESF!A:C,3,0),0)</f>
        <v>1</v>
      </c>
      <c r="M409" s="1">
        <v>220057165</v>
      </c>
    </row>
    <row r="410" spans="1:13" x14ac:dyDescent="0.25">
      <c r="A410">
        <v>800095951</v>
      </c>
      <c r="B410" t="s">
        <v>338</v>
      </c>
      <c r="C410" t="s">
        <v>291</v>
      </c>
      <c r="D410" t="s">
        <v>228</v>
      </c>
      <c r="E410" t="s">
        <v>339</v>
      </c>
      <c r="F410" t="s">
        <v>292</v>
      </c>
      <c r="G410" s="16">
        <v>42735</v>
      </c>
      <c r="H410">
        <v>20170505</v>
      </c>
      <c r="I410">
        <v>0</v>
      </c>
      <c r="J410" t="s">
        <v>243</v>
      </c>
      <c r="K410" t="str">
        <f>IFERROR(VLOOKUP(J410,ORDEN_ESF!A:C,2,0),"")</f>
        <v>Activos corrientes</v>
      </c>
      <c r="L410">
        <f>IFERROR(VLOOKUP(J410,ORDEN_ESF!A:C,3,0),0)</f>
        <v>1</v>
      </c>
      <c r="M410" s="1">
        <v>17687857</v>
      </c>
    </row>
    <row r="411" spans="1:13" x14ac:dyDescent="0.25">
      <c r="A411">
        <v>800140959</v>
      </c>
      <c r="B411" t="s">
        <v>340</v>
      </c>
      <c r="C411" t="s">
        <v>291</v>
      </c>
      <c r="D411" t="s">
        <v>228</v>
      </c>
      <c r="E411" t="s">
        <v>339</v>
      </c>
      <c r="F411" t="s">
        <v>292</v>
      </c>
      <c r="G411" s="16">
        <v>42735</v>
      </c>
      <c r="H411">
        <v>20170503</v>
      </c>
      <c r="I411">
        <v>0</v>
      </c>
      <c r="J411" t="s">
        <v>243</v>
      </c>
      <c r="K411" t="str">
        <f>IFERROR(VLOOKUP(J411,ORDEN_ESF!A:C,2,0),"")</f>
        <v>Activos corrientes</v>
      </c>
      <c r="L411">
        <f>IFERROR(VLOOKUP(J411,ORDEN_ESF!A:C,3,0),0)</f>
        <v>1</v>
      </c>
      <c r="M411" s="1">
        <v>68663497</v>
      </c>
    </row>
    <row r="412" spans="1:13" x14ac:dyDescent="0.25">
      <c r="A412">
        <v>800173155</v>
      </c>
      <c r="B412" t="s">
        <v>341</v>
      </c>
      <c r="C412" t="s">
        <v>222</v>
      </c>
      <c r="D412" t="s">
        <v>228</v>
      </c>
      <c r="E412" t="s">
        <v>335</v>
      </c>
      <c r="F412" t="s">
        <v>292</v>
      </c>
      <c r="G412" s="16">
        <v>42735</v>
      </c>
      <c r="H412">
        <v>20170403</v>
      </c>
      <c r="I412">
        <v>0</v>
      </c>
      <c r="J412" t="s">
        <v>243</v>
      </c>
      <c r="K412" t="str">
        <f>IFERROR(VLOOKUP(J412,ORDEN_ESF!A:C,2,0),"")</f>
        <v>Activos corrientes</v>
      </c>
      <c r="L412">
        <f>IFERROR(VLOOKUP(J412,ORDEN_ESF!A:C,3,0),0)</f>
        <v>1</v>
      </c>
      <c r="M412" s="1">
        <v>198284887</v>
      </c>
    </row>
    <row r="413" spans="1:13" x14ac:dyDescent="0.25">
      <c r="A413">
        <v>800182330</v>
      </c>
      <c r="B413" t="s">
        <v>342</v>
      </c>
      <c r="C413" t="s">
        <v>291</v>
      </c>
      <c r="D413" t="s">
        <v>343</v>
      </c>
      <c r="E413" t="s">
        <v>333</v>
      </c>
      <c r="F413" t="s">
        <v>292</v>
      </c>
      <c r="G413" s="16">
        <v>42735</v>
      </c>
      <c r="H413">
        <v>20170424</v>
      </c>
      <c r="I413">
        <v>0</v>
      </c>
      <c r="J413" t="s">
        <v>243</v>
      </c>
      <c r="K413" t="str">
        <f>IFERROR(VLOOKUP(J413,ORDEN_ESF!A:C,2,0),"")</f>
        <v>Activos corrientes</v>
      </c>
      <c r="L413">
        <f>IFERROR(VLOOKUP(J413,ORDEN_ESF!A:C,3,0),0)</f>
        <v>1</v>
      </c>
      <c r="M413" s="1">
        <v>722481409</v>
      </c>
    </row>
    <row r="414" spans="1:13" x14ac:dyDescent="0.25">
      <c r="A414">
        <v>800185295</v>
      </c>
      <c r="B414" t="s">
        <v>344</v>
      </c>
      <c r="C414" t="s">
        <v>222</v>
      </c>
      <c r="D414" t="s">
        <v>228</v>
      </c>
      <c r="E414" t="s">
        <v>335</v>
      </c>
      <c r="F414" t="s">
        <v>292</v>
      </c>
      <c r="G414" s="16">
        <v>42735</v>
      </c>
      <c r="H414">
        <v>20170407</v>
      </c>
      <c r="I414">
        <v>0</v>
      </c>
      <c r="J414" t="s">
        <v>243</v>
      </c>
      <c r="K414" t="str">
        <f>IFERROR(VLOOKUP(J414,ORDEN_ESF!A:C,2,0),"")</f>
        <v>Activos corrientes</v>
      </c>
      <c r="L414">
        <f>IFERROR(VLOOKUP(J414,ORDEN_ESF!A:C,3,0),0)</f>
        <v>1</v>
      </c>
      <c r="M414" s="1">
        <v>1642789644</v>
      </c>
    </row>
    <row r="415" spans="1:13" x14ac:dyDescent="0.25">
      <c r="A415">
        <v>800200598</v>
      </c>
      <c r="B415" t="s">
        <v>345</v>
      </c>
      <c r="C415" t="s">
        <v>230</v>
      </c>
      <c r="D415" t="s">
        <v>228</v>
      </c>
      <c r="E415" t="s">
        <v>335</v>
      </c>
      <c r="F415" t="s">
        <v>292</v>
      </c>
      <c r="G415" s="16">
        <v>42735</v>
      </c>
      <c r="H415">
        <v>20170509</v>
      </c>
      <c r="I415">
        <v>0</v>
      </c>
      <c r="J415" t="s">
        <v>243</v>
      </c>
      <c r="K415" t="str">
        <f>IFERROR(VLOOKUP(J415,ORDEN_ESF!A:C,2,0),"")</f>
        <v>Activos corrientes</v>
      </c>
      <c r="L415">
        <f>IFERROR(VLOOKUP(J415,ORDEN_ESF!A:C,3,0),0)</f>
        <v>1</v>
      </c>
      <c r="M415" s="1">
        <v>306151073</v>
      </c>
    </row>
    <row r="416" spans="1:13" x14ac:dyDescent="0.25">
      <c r="A416">
        <v>800208146</v>
      </c>
      <c r="B416" t="s">
        <v>346</v>
      </c>
      <c r="C416" t="s">
        <v>294</v>
      </c>
      <c r="D416" t="s">
        <v>228</v>
      </c>
      <c r="E416" t="s">
        <v>347</v>
      </c>
      <c r="F416" t="s">
        <v>292</v>
      </c>
      <c r="G416" s="16">
        <v>42735</v>
      </c>
      <c r="H416">
        <v>20170428</v>
      </c>
      <c r="I416">
        <v>0</v>
      </c>
      <c r="J416" t="s">
        <v>243</v>
      </c>
      <c r="K416" t="str">
        <f>IFERROR(VLOOKUP(J416,ORDEN_ESF!A:C,2,0),"")</f>
        <v>Activos corrientes</v>
      </c>
      <c r="L416">
        <f>IFERROR(VLOOKUP(J416,ORDEN_ESF!A:C,3,0),0)</f>
        <v>1</v>
      </c>
      <c r="M416" s="1">
        <v>179055054</v>
      </c>
    </row>
    <row r="417" spans="1:13" x14ac:dyDescent="0.25">
      <c r="A417">
        <v>800233881</v>
      </c>
      <c r="B417" t="s">
        <v>161</v>
      </c>
      <c r="C417" t="s">
        <v>222</v>
      </c>
      <c r="D417" t="s">
        <v>223</v>
      </c>
      <c r="E417" t="s">
        <v>333</v>
      </c>
      <c r="F417" t="s">
        <v>292</v>
      </c>
      <c r="G417" s="16">
        <v>42735</v>
      </c>
      <c r="H417">
        <v>20170406</v>
      </c>
      <c r="I417">
        <v>0</v>
      </c>
      <c r="J417" t="s">
        <v>243</v>
      </c>
      <c r="K417" t="str">
        <f>IFERROR(VLOOKUP(J417,ORDEN_ESF!A:C,2,0),"")</f>
        <v>Activos corrientes</v>
      </c>
      <c r="L417">
        <f>IFERROR(VLOOKUP(J417,ORDEN_ESF!A:C,3,0),0)</f>
        <v>1</v>
      </c>
      <c r="M417" s="1">
        <v>251925111</v>
      </c>
    </row>
    <row r="418" spans="1:13" x14ac:dyDescent="0.25">
      <c r="A418">
        <v>800240724</v>
      </c>
      <c r="B418" t="s">
        <v>348</v>
      </c>
      <c r="C418" t="s">
        <v>230</v>
      </c>
      <c r="D418" t="s">
        <v>228</v>
      </c>
      <c r="E418" t="s">
        <v>335</v>
      </c>
      <c r="F418" t="s">
        <v>292</v>
      </c>
      <c r="G418" s="16">
        <v>42735</v>
      </c>
      <c r="H418">
        <v>20170330</v>
      </c>
      <c r="I418">
        <v>0</v>
      </c>
      <c r="J418" t="s">
        <v>243</v>
      </c>
      <c r="K418" t="str">
        <f>IFERROR(VLOOKUP(J418,ORDEN_ESF!A:C,2,0),"")</f>
        <v>Activos corrientes</v>
      </c>
      <c r="L418">
        <f>IFERROR(VLOOKUP(J418,ORDEN_ESF!A:C,3,0),0)</f>
        <v>1</v>
      </c>
      <c r="M418" s="1">
        <v>398262442</v>
      </c>
    </row>
    <row r="419" spans="1:13" x14ac:dyDescent="0.25">
      <c r="A419">
        <v>811032292</v>
      </c>
      <c r="B419" t="s">
        <v>349</v>
      </c>
      <c r="C419" t="s">
        <v>222</v>
      </c>
      <c r="D419" t="s">
        <v>223</v>
      </c>
      <c r="E419" t="s">
        <v>335</v>
      </c>
      <c r="F419" t="s">
        <v>292</v>
      </c>
      <c r="G419" s="16">
        <v>42735</v>
      </c>
      <c r="H419">
        <v>20170404</v>
      </c>
      <c r="I419">
        <v>0</v>
      </c>
      <c r="J419" t="s">
        <v>243</v>
      </c>
      <c r="K419" t="str">
        <f>IFERROR(VLOOKUP(J419,ORDEN_ESF!A:C,2,0),"")</f>
        <v>Activos corrientes</v>
      </c>
      <c r="L419">
        <f>IFERROR(VLOOKUP(J419,ORDEN_ESF!A:C,3,0),0)</f>
        <v>1</v>
      </c>
      <c r="M419" s="1">
        <v>507917257</v>
      </c>
    </row>
    <row r="420" spans="1:13" x14ac:dyDescent="0.25">
      <c r="A420">
        <v>830023542</v>
      </c>
      <c r="B420" t="s">
        <v>146</v>
      </c>
      <c r="C420" t="s">
        <v>230</v>
      </c>
      <c r="D420" t="s">
        <v>223</v>
      </c>
      <c r="E420" t="s">
        <v>339</v>
      </c>
      <c r="F420" t="s">
        <v>292</v>
      </c>
      <c r="G420" s="16">
        <v>42735</v>
      </c>
      <c r="H420">
        <v>20170328</v>
      </c>
      <c r="I420">
        <v>0</v>
      </c>
      <c r="J420" t="s">
        <v>243</v>
      </c>
      <c r="K420" t="str">
        <f>IFERROR(VLOOKUP(J420,ORDEN_ESF!A:C,2,0),"")</f>
        <v>Activos corrientes</v>
      </c>
      <c r="L420">
        <f>IFERROR(VLOOKUP(J420,ORDEN_ESF!A:C,3,0),0)</f>
        <v>1</v>
      </c>
      <c r="M420" s="1">
        <v>109990873</v>
      </c>
    </row>
    <row r="421" spans="1:13" x14ac:dyDescent="0.25">
      <c r="A421">
        <v>830094920</v>
      </c>
      <c r="B421" t="s">
        <v>350</v>
      </c>
      <c r="C421" t="s">
        <v>222</v>
      </c>
      <c r="D421" t="s">
        <v>351</v>
      </c>
      <c r="E421" t="s">
        <v>339</v>
      </c>
      <c r="F421" t="s">
        <v>292</v>
      </c>
      <c r="G421" s="16">
        <v>42735</v>
      </c>
      <c r="H421">
        <v>20171004</v>
      </c>
      <c r="I421">
        <v>0</v>
      </c>
      <c r="J421" t="s">
        <v>243</v>
      </c>
      <c r="K421" t="str">
        <f>IFERROR(VLOOKUP(J421,ORDEN_ESF!A:C,2,0),"")</f>
        <v>Activos corrientes</v>
      </c>
      <c r="L421">
        <f>IFERROR(VLOOKUP(J421,ORDEN_ESF!A:C,3,0),0)</f>
        <v>1</v>
      </c>
      <c r="M421" s="1">
        <v>198051624</v>
      </c>
    </row>
    <row r="422" spans="1:13" x14ac:dyDescent="0.25">
      <c r="A422">
        <v>830058272</v>
      </c>
      <c r="B422" t="s">
        <v>352</v>
      </c>
      <c r="C422" t="s">
        <v>222</v>
      </c>
      <c r="D422" t="s">
        <v>228</v>
      </c>
      <c r="E422" t="s">
        <v>353</v>
      </c>
      <c r="F422" t="s">
        <v>292</v>
      </c>
      <c r="G422" s="16">
        <v>42735</v>
      </c>
      <c r="H422">
        <v>20170405</v>
      </c>
      <c r="I422">
        <v>0</v>
      </c>
      <c r="J422" t="s">
        <v>243</v>
      </c>
      <c r="K422" t="str">
        <f>IFERROR(VLOOKUP(J422,ORDEN_ESF!A:C,2,0),"")</f>
        <v>Activos corrientes</v>
      </c>
      <c r="L422">
        <f>IFERROR(VLOOKUP(J422,ORDEN_ESF!A:C,3,0),0)</f>
        <v>1</v>
      </c>
      <c r="M422" s="1">
        <v>82695666</v>
      </c>
    </row>
    <row r="423" spans="1:13" x14ac:dyDescent="0.25">
      <c r="A423">
        <v>830097620</v>
      </c>
      <c r="B423" t="s">
        <v>290</v>
      </c>
      <c r="C423" t="s">
        <v>291</v>
      </c>
      <c r="D423" t="s">
        <v>228</v>
      </c>
      <c r="E423" t="s">
        <v>224</v>
      </c>
      <c r="F423" t="s">
        <v>292</v>
      </c>
      <c r="G423" s="16">
        <v>42735</v>
      </c>
      <c r="H423">
        <v>20170420</v>
      </c>
      <c r="I423">
        <v>0</v>
      </c>
      <c r="J423" t="s">
        <v>243</v>
      </c>
      <c r="K423" t="str">
        <f>IFERROR(VLOOKUP(J423,ORDEN_ESF!A:C,2,0),"")</f>
        <v>Activos corrientes</v>
      </c>
      <c r="L423">
        <f>IFERROR(VLOOKUP(J423,ORDEN_ESF!A:C,3,0),0)</f>
        <v>1</v>
      </c>
      <c r="M423" s="1">
        <v>309037238</v>
      </c>
    </row>
    <row r="424" spans="1:13" x14ac:dyDescent="0.25">
      <c r="A424">
        <v>860000656</v>
      </c>
      <c r="B424" t="s">
        <v>221</v>
      </c>
      <c r="C424" t="s">
        <v>222</v>
      </c>
      <c r="D424" t="s">
        <v>223</v>
      </c>
      <c r="E424" t="s">
        <v>224</v>
      </c>
      <c r="F424" t="s">
        <v>292</v>
      </c>
      <c r="G424" s="16">
        <v>42735</v>
      </c>
      <c r="H424">
        <v>20170401</v>
      </c>
      <c r="I424">
        <v>0</v>
      </c>
      <c r="J424" t="s">
        <v>243</v>
      </c>
      <c r="K424" t="str">
        <f>IFERROR(VLOOKUP(J424,ORDEN_ESF!A:C,2,0),"")</f>
        <v>Activos corrientes</v>
      </c>
      <c r="L424">
        <f>IFERROR(VLOOKUP(J424,ORDEN_ESF!A:C,3,0),0)</f>
        <v>1</v>
      </c>
      <c r="M424" s="1">
        <v>80147707</v>
      </c>
    </row>
    <row r="425" spans="1:13" x14ac:dyDescent="0.25">
      <c r="A425">
        <v>860001986</v>
      </c>
      <c r="B425" t="s">
        <v>293</v>
      </c>
      <c r="C425" t="s">
        <v>294</v>
      </c>
      <c r="D425" t="s">
        <v>228</v>
      </c>
      <c r="E425" t="s">
        <v>224</v>
      </c>
      <c r="F425" t="s">
        <v>292</v>
      </c>
      <c r="G425" s="16">
        <v>42735</v>
      </c>
      <c r="H425">
        <v>20170510</v>
      </c>
      <c r="I425">
        <v>0</v>
      </c>
      <c r="J425" t="s">
        <v>243</v>
      </c>
      <c r="K425" t="str">
        <f>IFERROR(VLOOKUP(J425,ORDEN_ESF!A:C,2,0),"")</f>
        <v>Activos corrientes</v>
      </c>
      <c r="L425">
        <f>IFERROR(VLOOKUP(J425,ORDEN_ESF!A:C,3,0),0)</f>
        <v>1</v>
      </c>
      <c r="M425" s="1">
        <v>36284009</v>
      </c>
    </row>
    <row r="426" spans="1:13" x14ac:dyDescent="0.25">
      <c r="A426">
        <v>860002837</v>
      </c>
      <c r="B426" t="s">
        <v>227</v>
      </c>
      <c r="C426" t="s">
        <v>222</v>
      </c>
      <c r="D426" t="s">
        <v>228</v>
      </c>
      <c r="E426" t="s">
        <v>224</v>
      </c>
      <c r="F426" t="s">
        <v>292</v>
      </c>
      <c r="G426" s="16">
        <v>42735</v>
      </c>
      <c r="H426">
        <v>20170330</v>
      </c>
      <c r="I426">
        <v>0</v>
      </c>
      <c r="J426" t="s">
        <v>243</v>
      </c>
      <c r="K426" t="str">
        <f>IFERROR(VLOOKUP(J426,ORDEN_ESF!A:C,2,0),"")</f>
        <v>Activos corrientes</v>
      </c>
      <c r="L426">
        <f>IFERROR(VLOOKUP(J426,ORDEN_ESF!A:C,3,0),0)</f>
        <v>1</v>
      </c>
      <c r="M426" s="1">
        <v>195850075</v>
      </c>
    </row>
    <row r="427" spans="1:13" x14ac:dyDescent="0.25">
      <c r="A427">
        <v>830116629</v>
      </c>
      <c r="B427" t="s">
        <v>354</v>
      </c>
      <c r="C427" t="s">
        <v>291</v>
      </c>
      <c r="D427" t="s">
        <v>228</v>
      </c>
      <c r="E427" t="s">
        <v>355</v>
      </c>
      <c r="F427" t="s">
        <v>292</v>
      </c>
      <c r="G427" s="16">
        <v>42735</v>
      </c>
      <c r="H427">
        <v>20170424</v>
      </c>
      <c r="I427">
        <v>0</v>
      </c>
      <c r="J427" t="s">
        <v>243</v>
      </c>
      <c r="K427" t="str">
        <f>IFERROR(VLOOKUP(J427,ORDEN_ESF!A:C,2,0),"")</f>
        <v>Activos corrientes</v>
      </c>
      <c r="L427">
        <f>IFERROR(VLOOKUP(J427,ORDEN_ESF!A:C,3,0),0)</f>
        <v>1</v>
      </c>
      <c r="M427" s="1">
        <v>1462030</v>
      </c>
    </row>
    <row r="428" spans="1:13" x14ac:dyDescent="0.25">
      <c r="A428">
        <v>860014285</v>
      </c>
      <c r="B428" t="s">
        <v>356</v>
      </c>
      <c r="C428" t="s">
        <v>294</v>
      </c>
      <c r="D428" t="s">
        <v>228</v>
      </c>
      <c r="E428" t="s">
        <v>224</v>
      </c>
      <c r="F428" t="s">
        <v>292</v>
      </c>
      <c r="G428" s="16">
        <v>42735</v>
      </c>
      <c r="H428">
        <v>20170510</v>
      </c>
      <c r="I428">
        <v>0</v>
      </c>
      <c r="J428" t="s">
        <v>243</v>
      </c>
      <c r="K428" t="str">
        <f>IFERROR(VLOOKUP(J428,ORDEN_ESF!A:C,2,0),"")</f>
        <v>Activos corrientes</v>
      </c>
      <c r="L428">
        <f>IFERROR(VLOOKUP(J428,ORDEN_ESF!A:C,3,0),0)</f>
        <v>1</v>
      </c>
      <c r="M428" s="1">
        <v>2780874</v>
      </c>
    </row>
    <row r="429" spans="1:13" x14ac:dyDescent="0.25">
      <c r="A429">
        <v>830124992</v>
      </c>
      <c r="B429" t="s">
        <v>357</v>
      </c>
      <c r="C429" t="s">
        <v>222</v>
      </c>
      <c r="D429" t="s">
        <v>228</v>
      </c>
      <c r="E429" t="s">
        <v>358</v>
      </c>
      <c r="F429" t="s">
        <v>292</v>
      </c>
      <c r="G429" s="16">
        <v>42735</v>
      </c>
      <c r="H429">
        <v>20170406</v>
      </c>
      <c r="I429">
        <v>0</v>
      </c>
      <c r="J429" t="s">
        <v>243</v>
      </c>
      <c r="K429" t="str">
        <f>IFERROR(VLOOKUP(J429,ORDEN_ESF!A:C,2,0),"")</f>
        <v>Activos corrientes</v>
      </c>
      <c r="L429">
        <f>IFERROR(VLOOKUP(J429,ORDEN_ESF!A:C,3,0),0)</f>
        <v>1</v>
      </c>
      <c r="M429" s="1">
        <v>2591453</v>
      </c>
    </row>
    <row r="430" spans="1:13" x14ac:dyDescent="0.25">
      <c r="A430">
        <v>860067697</v>
      </c>
      <c r="B430" t="s">
        <v>359</v>
      </c>
      <c r="C430" t="s">
        <v>294</v>
      </c>
      <c r="D430" t="s">
        <v>228</v>
      </c>
      <c r="E430" t="s">
        <v>360</v>
      </c>
      <c r="F430" t="s">
        <v>292</v>
      </c>
      <c r="G430" s="16">
        <v>42735</v>
      </c>
      <c r="H430">
        <v>20170515</v>
      </c>
      <c r="I430">
        <v>0</v>
      </c>
      <c r="J430" t="s">
        <v>243</v>
      </c>
      <c r="K430" t="str">
        <f>IFERROR(VLOOKUP(J430,ORDEN_ESF!A:C,2,0),"")</f>
        <v>Activos corrientes</v>
      </c>
      <c r="L430">
        <f>IFERROR(VLOOKUP(J430,ORDEN_ESF!A:C,3,0),0)</f>
        <v>1</v>
      </c>
      <c r="M430" s="1">
        <v>7743092</v>
      </c>
    </row>
    <row r="431" spans="1:13" x14ac:dyDescent="0.25">
      <c r="A431">
        <v>860354402</v>
      </c>
      <c r="B431" t="s">
        <v>295</v>
      </c>
      <c r="C431" t="s">
        <v>291</v>
      </c>
      <c r="D431" t="s">
        <v>228</v>
      </c>
      <c r="E431" t="s">
        <v>224</v>
      </c>
      <c r="F431" t="s">
        <v>292</v>
      </c>
      <c r="G431" s="16">
        <v>42735</v>
      </c>
      <c r="H431">
        <v>20170417</v>
      </c>
      <c r="I431">
        <v>0</v>
      </c>
      <c r="J431" t="s">
        <v>243</v>
      </c>
      <c r="K431" t="str">
        <f>IFERROR(VLOOKUP(J431,ORDEN_ESF!A:C,2,0),"")</f>
        <v>Activos corrientes</v>
      </c>
      <c r="L431">
        <f>IFERROR(VLOOKUP(J431,ORDEN_ESF!A:C,3,0),0)</f>
        <v>1</v>
      </c>
      <c r="M431" s="1">
        <v>7093638</v>
      </c>
    </row>
    <row r="432" spans="1:13" x14ac:dyDescent="0.25">
      <c r="A432">
        <v>860505064</v>
      </c>
      <c r="B432" t="s">
        <v>361</v>
      </c>
      <c r="C432" t="s">
        <v>291</v>
      </c>
      <c r="D432" t="s">
        <v>228</v>
      </c>
      <c r="E432" t="s">
        <v>224</v>
      </c>
      <c r="F432" t="s">
        <v>292</v>
      </c>
      <c r="G432" s="16">
        <v>42735</v>
      </c>
      <c r="H432">
        <v>20170523</v>
      </c>
      <c r="I432">
        <v>0</v>
      </c>
      <c r="J432" t="s">
        <v>243</v>
      </c>
      <c r="K432" t="str">
        <f>IFERROR(VLOOKUP(J432,ORDEN_ESF!A:C,2,0),"")</f>
        <v>Activos corrientes</v>
      </c>
      <c r="L432">
        <f>IFERROR(VLOOKUP(J432,ORDEN_ESF!A:C,3,0),0)</f>
        <v>1</v>
      </c>
      <c r="M432" s="1">
        <v>5866289</v>
      </c>
    </row>
    <row r="433" spans="1:13" x14ac:dyDescent="0.25">
      <c r="A433">
        <v>860527800</v>
      </c>
      <c r="B433" t="s">
        <v>296</v>
      </c>
      <c r="C433" t="s">
        <v>222</v>
      </c>
      <c r="D433" t="s">
        <v>228</v>
      </c>
      <c r="E433" t="s">
        <v>224</v>
      </c>
      <c r="F433" t="s">
        <v>292</v>
      </c>
      <c r="G433" s="16">
        <v>42735</v>
      </c>
      <c r="H433">
        <v>20170512</v>
      </c>
      <c r="I433">
        <v>0</v>
      </c>
      <c r="J433" t="s">
        <v>243</v>
      </c>
      <c r="K433" t="str">
        <f>IFERROR(VLOOKUP(J433,ORDEN_ESF!A:C,2,0),"")</f>
        <v>Activos corrientes</v>
      </c>
      <c r="L433">
        <f>IFERROR(VLOOKUP(J433,ORDEN_ESF!A:C,3,0),0)</f>
        <v>1</v>
      </c>
      <c r="M433" s="1">
        <v>84923008</v>
      </c>
    </row>
    <row r="434" spans="1:13" x14ac:dyDescent="0.25">
      <c r="A434">
        <v>860009250</v>
      </c>
      <c r="B434" t="s">
        <v>362</v>
      </c>
      <c r="C434" t="s">
        <v>294</v>
      </c>
      <c r="D434" t="s">
        <v>228</v>
      </c>
      <c r="E434" t="s">
        <v>224</v>
      </c>
      <c r="F434" t="s">
        <v>292</v>
      </c>
      <c r="G434" s="16">
        <v>42735</v>
      </c>
      <c r="H434">
        <v>20170502</v>
      </c>
      <c r="I434">
        <v>0</v>
      </c>
      <c r="J434" t="s">
        <v>243</v>
      </c>
      <c r="K434" t="str">
        <f>IFERROR(VLOOKUP(J434,ORDEN_ESF!A:C,2,0),"")</f>
        <v>Activos corrientes</v>
      </c>
      <c r="L434">
        <f>IFERROR(VLOOKUP(J434,ORDEN_ESF!A:C,3,0),0)</f>
        <v>1</v>
      </c>
      <c r="M434" s="1">
        <v>14775137</v>
      </c>
    </row>
    <row r="435" spans="1:13" x14ac:dyDescent="0.25">
      <c r="A435">
        <v>860031361</v>
      </c>
      <c r="B435" t="s">
        <v>297</v>
      </c>
      <c r="C435" t="s">
        <v>222</v>
      </c>
      <c r="D435" t="s">
        <v>228</v>
      </c>
      <c r="E435" t="s">
        <v>224</v>
      </c>
      <c r="F435" t="s">
        <v>292</v>
      </c>
      <c r="G435" s="16">
        <v>42735</v>
      </c>
      <c r="H435">
        <v>20170405</v>
      </c>
      <c r="I435">
        <v>0</v>
      </c>
      <c r="J435" t="s">
        <v>243</v>
      </c>
      <c r="K435" t="str">
        <f>IFERROR(VLOOKUP(J435,ORDEN_ESF!A:C,2,0),"")</f>
        <v>Activos corrientes</v>
      </c>
      <c r="L435">
        <f>IFERROR(VLOOKUP(J435,ORDEN_ESF!A:C,3,0),0)</f>
        <v>1</v>
      </c>
      <c r="M435" s="1">
        <v>67725707</v>
      </c>
    </row>
    <row r="436" spans="1:13" x14ac:dyDescent="0.25">
      <c r="A436">
        <v>860035996</v>
      </c>
      <c r="B436" t="s">
        <v>229</v>
      </c>
      <c r="C436" t="s">
        <v>222</v>
      </c>
      <c r="D436" t="s">
        <v>228</v>
      </c>
      <c r="E436" t="s">
        <v>224</v>
      </c>
      <c r="F436" t="s">
        <v>292</v>
      </c>
      <c r="G436" s="16">
        <v>42735</v>
      </c>
      <c r="H436">
        <v>20170407</v>
      </c>
      <c r="I436">
        <v>0</v>
      </c>
      <c r="J436" t="s">
        <v>243</v>
      </c>
      <c r="K436" t="str">
        <f>IFERROR(VLOOKUP(J436,ORDEN_ESF!A:C,2,0),"")</f>
        <v>Activos corrientes</v>
      </c>
      <c r="L436">
        <f>IFERROR(VLOOKUP(J436,ORDEN_ESF!A:C,3,0),0)</f>
        <v>1</v>
      </c>
      <c r="M436" s="1">
        <v>40498596</v>
      </c>
    </row>
    <row r="437" spans="1:13" x14ac:dyDescent="0.25">
      <c r="A437">
        <v>890312765</v>
      </c>
      <c r="B437" t="s">
        <v>363</v>
      </c>
      <c r="C437" t="s">
        <v>222</v>
      </c>
      <c r="D437" t="s">
        <v>228</v>
      </c>
      <c r="E437" t="s">
        <v>339</v>
      </c>
      <c r="F437" t="s">
        <v>292</v>
      </c>
      <c r="G437" s="16">
        <v>42735</v>
      </c>
      <c r="H437">
        <v>20170405</v>
      </c>
      <c r="I437">
        <v>0</v>
      </c>
      <c r="J437" t="s">
        <v>243</v>
      </c>
      <c r="K437" t="str">
        <f>IFERROR(VLOOKUP(J437,ORDEN_ESF!A:C,2,0),"")</f>
        <v>Activos corrientes</v>
      </c>
      <c r="L437">
        <f>IFERROR(VLOOKUP(J437,ORDEN_ESF!A:C,3,0),0)</f>
        <v>1</v>
      </c>
      <c r="M437" s="1">
        <v>216414984</v>
      </c>
    </row>
    <row r="438" spans="1:13" x14ac:dyDescent="0.25">
      <c r="A438">
        <v>860058070</v>
      </c>
      <c r="B438" t="s">
        <v>364</v>
      </c>
      <c r="C438" t="s">
        <v>222</v>
      </c>
      <c r="D438" t="s">
        <v>228</v>
      </c>
      <c r="E438" t="s">
        <v>335</v>
      </c>
      <c r="F438" t="s">
        <v>292</v>
      </c>
      <c r="G438" s="16">
        <v>42735</v>
      </c>
      <c r="H438">
        <v>20170404</v>
      </c>
      <c r="I438">
        <v>0</v>
      </c>
      <c r="J438" t="s">
        <v>243</v>
      </c>
      <c r="K438" t="str">
        <f>IFERROR(VLOOKUP(J438,ORDEN_ESF!A:C,2,0),"")</f>
        <v>Activos corrientes</v>
      </c>
      <c r="L438">
        <f>IFERROR(VLOOKUP(J438,ORDEN_ESF!A:C,3,0),0)</f>
        <v>1</v>
      </c>
      <c r="M438" s="1">
        <v>520945088</v>
      </c>
    </row>
    <row r="439" spans="1:13" x14ac:dyDescent="0.25">
      <c r="A439">
        <v>860059851</v>
      </c>
      <c r="B439" t="s">
        <v>365</v>
      </c>
      <c r="C439" t="s">
        <v>222</v>
      </c>
      <c r="D439" t="s">
        <v>228</v>
      </c>
      <c r="E439" t="s">
        <v>224</v>
      </c>
      <c r="F439" t="s">
        <v>292</v>
      </c>
      <c r="G439" s="16">
        <v>42735</v>
      </c>
      <c r="H439">
        <v>20170403</v>
      </c>
      <c r="I439">
        <v>0</v>
      </c>
      <c r="J439" t="s">
        <v>243</v>
      </c>
      <c r="K439" t="str">
        <f>IFERROR(VLOOKUP(J439,ORDEN_ESF!A:C,2,0),"")</f>
        <v>Activos corrientes</v>
      </c>
      <c r="L439">
        <f>IFERROR(VLOOKUP(J439,ORDEN_ESF!A:C,3,0),0)</f>
        <v>1</v>
      </c>
      <c r="M439" s="1">
        <v>35357003</v>
      </c>
    </row>
    <row r="440" spans="1:13" x14ac:dyDescent="0.25">
      <c r="A440">
        <v>890806999</v>
      </c>
      <c r="B440" t="s">
        <v>366</v>
      </c>
      <c r="C440" t="s">
        <v>230</v>
      </c>
      <c r="D440" t="s">
        <v>367</v>
      </c>
      <c r="E440" t="s">
        <v>368</v>
      </c>
      <c r="F440" t="s">
        <v>292</v>
      </c>
      <c r="G440" s="16">
        <v>42735</v>
      </c>
      <c r="H440">
        <v>20170406</v>
      </c>
      <c r="I440">
        <v>0</v>
      </c>
      <c r="J440" t="s">
        <v>243</v>
      </c>
      <c r="K440" t="str">
        <f>IFERROR(VLOOKUP(J440,ORDEN_ESF!A:C,2,0),"")</f>
        <v>Activos corrientes</v>
      </c>
      <c r="L440">
        <f>IFERROR(VLOOKUP(J440,ORDEN_ESF!A:C,3,0),0)</f>
        <v>1</v>
      </c>
      <c r="M440" s="1">
        <v>43241554</v>
      </c>
    </row>
    <row r="441" spans="1:13" x14ac:dyDescent="0.25">
      <c r="A441">
        <v>890903035</v>
      </c>
      <c r="B441" t="s">
        <v>369</v>
      </c>
      <c r="C441" t="s">
        <v>222</v>
      </c>
      <c r="D441" t="s">
        <v>228</v>
      </c>
      <c r="E441" t="s">
        <v>339</v>
      </c>
      <c r="F441" t="s">
        <v>292</v>
      </c>
      <c r="G441" s="16">
        <v>42735</v>
      </c>
      <c r="H441">
        <v>20170330</v>
      </c>
      <c r="I441">
        <v>0</v>
      </c>
      <c r="J441" t="s">
        <v>243</v>
      </c>
      <c r="K441" t="str">
        <f>IFERROR(VLOOKUP(J441,ORDEN_ESF!A:C,2,0),"")</f>
        <v>Activos corrientes</v>
      </c>
      <c r="L441">
        <f>IFERROR(VLOOKUP(J441,ORDEN_ESF!A:C,3,0),0)</f>
        <v>1</v>
      </c>
      <c r="M441" s="1">
        <v>514302396</v>
      </c>
    </row>
    <row r="442" spans="1:13" x14ac:dyDescent="0.25">
      <c r="A442">
        <v>890903055</v>
      </c>
      <c r="B442" t="s">
        <v>232</v>
      </c>
      <c r="C442" t="s">
        <v>222</v>
      </c>
      <c r="D442" t="s">
        <v>223</v>
      </c>
      <c r="E442" t="s">
        <v>224</v>
      </c>
      <c r="F442" t="s">
        <v>292</v>
      </c>
      <c r="G442" s="16">
        <v>42735</v>
      </c>
      <c r="H442">
        <v>20170331</v>
      </c>
      <c r="I442">
        <v>0</v>
      </c>
      <c r="J442" t="s">
        <v>243</v>
      </c>
      <c r="K442" t="str">
        <f>IFERROR(VLOOKUP(J442,ORDEN_ESF!A:C,2,0),"")</f>
        <v>Activos corrientes</v>
      </c>
      <c r="L442">
        <f>IFERROR(VLOOKUP(J442,ORDEN_ESF!A:C,3,0),0)</f>
        <v>1</v>
      </c>
      <c r="M442" s="1">
        <v>62340046</v>
      </c>
    </row>
    <row r="443" spans="1:13" x14ac:dyDescent="0.25">
      <c r="A443">
        <v>890905022</v>
      </c>
      <c r="B443" t="s">
        <v>370</v>
      </c>
      <c r="C443" t="s">
        <v>230</v>
      </c>
      <c r="D443" t="s">
        <v>223</v>
      </c>
      <c r="E443" t="s">
        <v>360</v>
      </c>
      <c r="F443" t="s">
        <v>292</v>
      </c>
      <c r="G443" s="16">
        <v>42735</v>
      </c>
      <c r="H443">
        <v>20170503</v>
      </c>
      <c r="I443">
        <v>0</v>
      </c>
      <c r="J443" t="s">
        <v>243</v>
      </c>
      <c r="K443" t="str">
        <f>IFERROR(VLOOKUP(J443,ORDEN_ESF!A:C,2,0),"")</f>
        <v>Activos corrientes</v>
      </c>
      <c r="L443">
        <f>IFERROR(VLOOKUP(J443,ORDEN_ESF!A:C,3,0),0)</f>
        <v>1</v>
      </c>
      <c r="M443" s="1">
        <v>55013713</v>
      </c>
    </row>
    <row r="444" spans="1:13" x14ac:dyDescent="0.25">
      <c r="A444">
        <v>860077099</v>
      </c>
      <c r="B444" t="s">
        <v>371</v>
      </c>
      <c r="C444" t="s">
        <v>291</v>
      </c>
      <c r="D444" t="s">
        <v>228</v>
      </c>
      <c r="E444" t="s">
        <v>224</v>
      </c>
      <c r="F444" t="s">
        <v>292</v>
      </c>
      <c r="G444" s="16">
        <v>42735</v>
      </c>
      <c r="H444">
        <v>20170515</v>
      </c>
      <c r="I444">
        <v>0</v>
      </c>
      <c r="J444" t="s">
        <v>243</v>
      </c>
      <c r="K444" t="str">
        <f>IFERROR(VLOOKUP(J444,ORDEN_ESF!A:C,2,0),"")</f>
        <v>Activos corrientes</v>
      </c>
      <c r="L444">
        <f>IFERROR(VLOOKUP(J444,ORDEN_ESF!A:C,3,0),0)</f>
        <v>1</v>
      </c>
      <c r="M444" s="1">
        <v>22475269</v>
      </c>
    </row>
    <row r="445" spans="1:13" x14ac:dyDescent="0.25">
      <c r="A445">
        <v>860078977</v>
      </c>
      <c r="B445" t="s">
        <v>144</v>
      </c>
      <c r="C445" t="s">
        <v>291</v>
      </c>
      <c r="D445" t="s">
        <v>228</v>
      </c>
      <c r="E445" t="s">
        <v>339</v>
      </c>
      <c r="F445" t="s">
        <v>292</v>
      </c>
      <c r="G445" s="16">
        <v>42735</v>
      </c>
      <c r="H445">
        <v>20170512</v>
      </c>
      <c r="I445">
        <v>0</v>
      </c>
      <c r="J445" t="s">
        <v>243</v>
      </c>
      <c r="K445" t="str">
        <f>IFERROR(VLOOKUP(J445,ORDEN_ESF!A:C,2,0),"")</f>
        <v>Activos corrientes</v>
      </c>
      <c r="L445">
        <f>IFERROR(VLOOKUP(J445,ORDEN_ESF!A:C,3,0),0)</f>
        <v>1</v>
      </c>
      <c r="M445" s="1">
        <v>2187248</v>
      </c>
    </row>
    <row r="446" spans="1:13" x14ac:dyDescent="0.25">
      <c r="A446">
        <v>890908901</v>
      </c>
      <c r="B446" t="s">
        <v>372</v>
      </c>
      <c r="C446" t="s">
        <v>222</v>
      </c>
      <c r="D446" t="s">
        <v>223</v>
      </c>
      <c r="E446" t="s">
        <v>339</v>
      </c>
      <c r="F446" t="s">
        <v>292</v>
      </c>
      <c r="G446" s="16">
        <v>42735</v>
      </c>
      <c r="H446">
        <v>20170329</v>
      </c>
      <c r="I446">
        <v>0</v>
      </c>
      <c r="J446" t="s">
        <v>243</v>
      </c>
      <c r="K446" t="str">
        <f>IFERROR(VLOOKUP(J446,ORDEN_ESF!A:C,2,0),"")</f>
        <v>Activos corrientes</v>
      </c>
      <c r="L446">
        <f>IFERROR(VLOOKUP(J446,ORDEN_ESF!A:C,3,0),0)</f>
        <v>1</v>
      </c>
      <c r="M446" s="1">
        <v>35853433</v>
      </c>
    </row>
    <row r="447" spans="1:13" x14ac:dyDescent="0.25">
      <c r="A447">
        <v>860510628</v>
      </c>
      <c r="B447" t="s">
        <v>373</v>
      </c>
      <c r="C447" t="s">
        <v>222</v>
      </c>
      <c r="D447" t="s">
        <v>228</v>
      </c>
      <c r="E447" t="s">
        <v>353</v>
      </c>
      <c r="F447" t="s">
        <v>292</v>
      </c>
      <c r="G447" s="16">
        <v>42735</v>
      </c>
      <c r="H447">
        <v>20170330</v>
      </c>
      <c r="I447">
        <v>0</v>
      </c>
      <c r="J447" t="s">
        <v>243</v>
      </c>
      <c r="K447" t="str">
        <f>IFERROR(VLOOKUP(J447,ORDEN_ESF!A:C,2,0),"")</f>
        <v>Activos corrientes</v>
      </c>
      <c r="L447">
        <f>IFERROR(VLOOKUP(J447,ORDEN_ESF!A:C,3,0),0)</f>
        <v>1</v>
      </c>
      <c r="M447" s="1">
        <v>68258906</v>
      </c>
    </row>
    <row r="448" spans="1:13" x14ac:dyDescent="0.25">
      <c r="A448">
        <v>860515523</v>
      </c>
      <c r="B448" t="s">
        <v>231</v>
      </c>
      <c r="C448" t="s">
        <v>222</v>
      </c>
      <c r="D448" t="s">
        <v>228</v>
      </c>
      <c r="E448" t="s">
        <v>224</v>
      </c>
      <c r="F448" t="s">
        <v>292</v>
      </c>
      <c r="G448" s="16">
        <v>42735</v>
      </c>
      <c r="H448">
        <v>20170329</v>
      </c>
      <c r="I448">
        <v>0</v>
      </c>
      <c r="J448" t="s">
        <v>243</v>
      </c>
      <c r="K448" t="str">
        <f>IFERROR(VLOOKUP(J448,ORDEN_ESF!A:C,2,0),"")</f>
        <v>Activos corrientes</v>
      </c>
      <c r="L448">
        <f>IFERROR(VLOOKUP(J448,ORDEN_ESF!A:C,3,0),0)</f>
        <v>1</v>
      </c>
      <c r="M448" s="1">
        <v>25169101</v>
      </c>
    </row>
    <row r="449" spans="1:13" x14ac:dyDescent="0.25">
      <c r="A449">
        <v>860532790</v>
      </c>
      <c r="B449" t="s">
        <v>374</v>
      </c>
      <c r="C449" t="s">
        <v>291</v>
      </c>
      <c r="D449" t="s">
        <v>228</v>
      </c>
      <c r="E449" t="s">
        <v>224</v>
      </c>
      <c r="F449" t="s">
        <v>292</v>
      </c>
      <c r="G449" s="16">
        <v>42735</v>
      </c>
      <c r="H449">
        <v>20170504</v>
      </c>
      <c r="I449">
        <v>0</v>
      </c>
      <c r="J449" t="s">
        <v>243</v>
      </c>
      <c r="K449" t="str">
        <f>IFERROR(VLOOKUP(J449,ORDEN_ESF!A:C,2,0),"")</f>
        <v>Activos corrientes</v>
      </c>
      <c r="L449">
        <f>IFERROR(VLOOKUP(J449,ORDEN_ESF!A:C,3,0),0)</f>
        <v>1</v>
      </c>
      <c r="M449" s="1">
        <v>3913886</v>
      </c>
    </row>
    <row r="450" spans="1:13" x14ac:dyDescent="0.25">
      <c r="A450">
        <v>890205645</v>
      </c>
      <c r="B450" t="s">
        <v>166</v>
      </c>
      <c r="C450" t="s">
        <v>222</v>
      </c>
      <c r="D450" t="s">
        <v>375</v>
      </c>
      <c r="E450" t="s">
        <v>335</v>
      </c>
      <c r="F450" t="s">
        <v>292</v>
      </c>
      <c r="G450" s="16">
        <v>42735</v>
      </c>
      <c r="H450">
        <v>20170331</v>
      </c>
      <c r="I450">
        <v>0</v>
      </c>
      <c r="J450" t="s">
        <v>243</v>
      </c>
      <c r="K450" t="str">
        <f>IFERROR(VLOOKUP(J450,ORDEN_ESF!A:C,2,0),"")</f>
        <v>Activos corrientes</v>
      </c>
      <c r="L450">
        <f>IFERROR(VLOOKUP(J450,ORDEN_ESF!A:C,3,0),0)</f>
        <v>1</v>
      </c>
      <c r="M450" s="1">
        <v>592671437</v>
      </c>
    </row>
    <row r="451" spans="1:13" x14ac:dyDescent="0.25">
      <c r="A451">
        <v>900018975</v>
      </c>
      <c r="B451" t="s">
        <v>376</v>
      </c>
      <c r="C451" t="s">
        <v>230</v>
      </c>
      <c r="D451" t="s">
        <v>299</v>
      </c>
      <c r="E451" t="s">
        <v>333</v>
      </c>
      <c r="F451" t="s">
        <v>292</v>
      </c>
      <c r="G451" s="16">
        <v>42735</v>
      </c>
      <c r="H451">
        <v>20170405</v>
      </c>
      <c r="I451">
        <v>0</v>
      </c>
      <c r="J451" t="s">
        <v>243</v>
      </c>
      <c r="K451" t="str">
        <f>IFERROR(VLOOKUP(J451,ORDEN_ESF!A:C,2,0),"")</f>
        <v>Activos corrientes</v>
      </c>
      <c r="L451">
        <f>IFERROR(VLOOKUP(J451,ORDEN_ESF!A:C,3,0),0)</f>
        <v>1</v>
      </c>
      <c r="M451" s="1">
        <v>411713637</v>
      </c>
    </row>
    <row r="452" spans="1:13" x14ac:dyDescent="0.25">
      <c r="A452">
        <v>900035722</v>
      </c>
      <c r="B452" t="s">
        <v>298</v>
      </c>
      <c r="C452" t="s">
        <v>294</v>
      </c>
      <c r="D452" t="s">
        <v>299</v>
      </c>
      <c r="E452" t="s">
        <v>224</v>
      </c>
      <c r="F452" t="s">
        <v>292</v>
      </c>
      <c r="G452" s="16">
        <v>42735</v>
      </c>
      <c r="H452">
        <v>20170421</v>
      </c>
      <c r="I452">
        <v>0</v>
      </c>
      <c r="J452" t="s">
        <v>243</v>
      </c>
      <c r="K452" t="str">
        <f>IFERROR(VLOOKUP(J452,ORDEN_ESF!A:C,2,0),"")</f>
        <v>Activos corrientes</v>
      </c>
      <c r="L452">
        <f>IFERROR(VLOOKUP(J452,ORDEN_ESF!A:C,3,0),0)</f>
        <v>1</v>
      </c>
      <c r="M452" s="1">
        <v>88939375</v>
      </c>
    </row>
    <row r="453" spans="1:13" x14ac:dyDescent="0.25">
      <c r="A453">
        <v>890908097</v>
      </c>
      <c r="B453" t="s">
        <v>377</v>
      </c>
      <c r="C453" t="s">
        <v>291</v>
      </c>
      <c r="D453" t="s">
        <v>223</v>
      </c>
      <c r="E453" t="s">
        <v>224</v>
      </c>
      <c r="F453" t="s">
        <v>292</v>
      </c>
      <c r="G453" s="16">
        <v>42735</v>
      </c>
      <c r="H453">
        <v>20170511</v>
      </c>
      <c r="I453">
        <v>0</v>
      </c>
      <c r="J453" t="s">
        <v>243</v>
      </c>
      <c r="K453" t="str">
        <f>IFERROR(VLOOKUP(J453,ORDEN_ESF!A:C,2,0),"")</f>
        <v>Activos corrientes</v>
      </c>
      <c r="L453">
        <f>IFERROR(VLOOKUP(J453,ORDEN_ESF!A:C,3,0),0)</f>
        <v>1</v>
      </c>
      <c r="M453" s="1">
        <v>16592457</v>
      </c>
    </row>
    <row r="454" spans="1:13" x14ac:dyDescent="0.25">
      <c r="A454">
        <v>890910447</v>
      </c>
      <c r="B454" t="s">
        <v>300</v>
      </c>
      <c r="C454" t="s">
        <v>222</v>
      </c>
      <c r="D454" t="s">
        <v>223</v>
      </c>
      <c r="E454" t="s">
        <v>224</v>
      </c>
      <c r="F454" t="s">
        <v>292</v>
      </c>
      <c r="G454" s="16">
        <v>42735</v>
      </c>
      <c r="H454">
        <v>20170928</v>
      </c>
      <c r="I454">
        <v>0</v>
      </c>
      <c r="J454" t="s">
        <v>243</v>
      </c>
      <c r="K454" t="str">
        <f>IFERROR(VLOOKUP(J454,ORDEN_ESF!A:C,2,0),"")</f>
        <v>Activos corrientes</v>
      </c>
      <c r="L454">
        <f>IFERROR(VLOOKUP(J454,ORDEN_ESF!A:C,3,0),0)</f>
        <v>1</v>
      </c>
      <c r="M454" s="1">
        <v>10182590</v>
      </c>
    </row>
    <row r="455" spans="1:13" x14ac:dyDescent="0.25">
      <c r="A455">
        <v>890911431</v>
      </c>
      <c r="B455" t="s">
        <v>378</v>
      </c>
      <c r="C455" t="s">
        <v>222</v>
      </c>
      <c r="D455" t="s">
        <v>223</v>
      </c>
      <c r="E455" t="s">
        <v>339</v>
      </c>
      <c r="F455" t="s">
        <v>292</v>
      </c>
      <c r="G455" s="16">
        <v>42735</v>
      </c>
      <c r="H455">
        <v>20170329</v>
      </c>
      <c r="I455">
        <v>0</v>
      </c>
      <c r="J455" t="s">
        <v>243</v>
      </c>
      <c r="K455" t="str">
        <f>IFERROR(VLOOKUP(J455,ORDEN_ESF!A:C,2,0),"")</f>
        <v>Activos corrientes</v>
      </c>
      <c r="L455">
        <f>IFERROR(VLOOKUP(J455,ORDEN_ESF!A:C,3,0),0)</f>
        <v>1</v>
      </c>
      <c r="M455" s="1">
        <v>383385228</v>
      </c>
    </row>
    <row r="456" spans="1:13" x14ac:dyDescent="0.25">
      <c r="A456">
        <v>900139110</v>
      </c>
      <c r="B456" t="s">
        <v>301</v>
      </c>
      <c r="C456" t="s">
        <v>294</v>
      </c>
      <c r="D456" t="s">
        <v>228</v>
      </c>
      <c r="E456" t="s">
        <v>224</v>
      </c>
      <c r="F456" t="s">
        <v>292</v>
      </c>
      <c r="G456" s="16">
        <v>42735</v>
      </c>
      <c r="H456">
        <v>20170419</v>
      </c>
      <c r="I456">
        <v>0</v>
      </c>
      <c r="J456" t="s">
        <v>243</v>
      </c>
      <c r="K456" t="str">
        <f>IFERROR(VLOOKUP(J456,ORDEN_ESF!A:C,2,0),"")</f>
        <v>Activos corrientes</v>
      </c>
      <c r="L456">
        <f>IFERROR(VLOOKUP(J456,ORDEN_ESF!A:C,3,0),0)</f>
        <v>1</v>
      </c>
      <c r="M456" s="1">
        <v>18819167</v>
      </c>
    </row>
    <row r="457" spans="1:13" x14ac:dyDescent="0.25">
      <c r="A457">
        <v>890920656</v>
      </c>
      <c r="B457" t="s">
        <v>302</v>
      </c>
      <c r="C457" t="s">
        <v>291</v>
      </c>
      <c r="D457" t="s">
        <v>223</v>
      </c>
      <c r="E457" t="s">
        <v>224</v>
      </c>
      <c r="F457" t="s">
        <v>292</v>
      </c>
      <c r="G457" s="16">
        <v>42735</v>
      </c>
      <c r="H457">
        <v>20170503</v>
      </c>
      <c r="I457">
        <v>0</v>
      </c>
      <c r="J457" t="s">
        <v>243</v>
      </c>
      <c r="K457" t="str">
        <f>IFERROR(VLOOKUP(J457,ORDEN_ESF!A:C,2,0),"")</f>
        <v>Activos corrientes</v>
      </c>
      <c r="L457">
        <f>IFERROR(VLOOKUP(J457,ORDEN_ESF!A:C,3,0),0)</f>
        <v>1</v>
      </c>
      <c r="M457" s="1">
        <v>4025785</v>
      </c>
    </row>
    <row r="458" spans="1:13" x14ac:dyDescent="0.25">
      <c r="A458">
        <v>890928186</v>
      </c>
      <c r="B458" t="s">
        <v>303</v>
      </c>
      <c r="C458" t="s">
        <v>291</v>
      </c>
      <c r="D458" t="s">
        <v>223</v>
      </c>
      <c r="E458" t="s">
        <v>224</v>
      </c>
      <c r="F458" t="s">
        <v>292</v>
      </c>
      <c r="G458" s="16">
        <v>42735</v>
      </c>
      <c r="H458">
        <v>20170510</v>
      </c>
      <c r="I458">
        <v>0</v>
      </c>
      <c r="J458" t="s">
        <v>243</v>
      </c>
      <c r="K458" t="str">
        <f>IFERROR(VLOOKUP(J458,ORDEN_ESF!A:C,2,0),"")</f>
        <v>Activos corrientes</v>
      </c>
      <c r="L458">
        <f>IFERROR(VLOOKUP(J458,ORDEN_ESF!A:C,3,0),0)</f>
        <v>1</v>
      </c>
      <c r="M458" s="1">
        <v>16873579</v>
      </c>
    </row>
    <row r="459" spans="1:13" x14ac:dyDescent="0.25">
      <c r="A459">
        <v>890932424</v>
      </c>
      <c r="B459" t="s">
        <v>379</v>
      </c>
      <c r="C459" t="s">
        <v>222</v>
      </c>
      <c r="D459" t="s">
        <v>223</v>
      </c>
      <c r="E459" t="s">
        <v>333</v>
      </c>
      <c r="F459" t="s">
        <v>292</v>
      </c>
      <c r="G459" s="16">
        <v>42735</v>
      </c>
      <c r="H459">
        <v>20170328</v>
      </c>
      <c r="I459">
        <v>0</v>
      </c>
      <c r="J459" t="s">
        <v>243</v>
      </c>
      <c r="K459" t="str">
        <f>IFERROR(VLOOKUP(J459,ORDEN_ESF!A:C,2,0),"")</f>
        <v>Activos corrientes</v>
      </c>
      <c r="L459">
        <f>IFERROR(VLOOKUP(J459,ORDEN_ESF!A:C,3,0),0)</f>
        <v>1</v>
      </c>
      <c r="M459" s="1">
        <v>81415190</v>
      </c>
    </row>
    <row r="460" spans="1:13" x14ac:dyDescent="0.25">
      <c r="A460">
        <v>890939355</v>
      </c>
      <c r="B460" t="s">
        <v>35</v>
      </c>
      <c r="C460" t="s">
        <v>222</v>
      </c>
      <c r="D460" t="s">
        <v>223</v>
      </c>
      <c r="E460" t="s">
        <v>335</v>
      </c>
      <c r="F460" t="s">
        <v>292</v>
      </c>
      <c r="G460" s="16">
        <v>42735</v>
      </c>
      <c r="H460">
        <v>20170403</v>
      </c>
      <c r="I460">
        <v>0</v>
      </c>
      <c r="J460" t="s">
        <v>243</v>
      </c>
      <c r="K460" t="str">
        <f>IFERROR(VLOOKUP(J460,ORDEN_ESF!A:C,2,0),"")</f>
        <v>Activos corrientes</v>
      </c>
      <c r="L460">
        <f>IFERROR(VLOOKUP(J460,ORDEN_ESF!A:C,3,0),0)</f>
        <v>1</v>
      </c>
      <c r="M460" s="1">
        <v>10377920</v>
      </c>
    </row>
    <row r="461" spans="1:13" x14ac:dyDescent="0.25">
      <c r="A461">
        <v>890940026</v>
      </c>
      <c r="B461" t="s">
        <v>304</v>
      </c>
      <c r="C461" t="s">
        <v>291</v>
      </c>
      <c r="D461" t="s">
        <v>223</v>
      </c>
      <c r="E461" t="s">
        <v>224</v>
      </c>
      <c r="F461" t="s">
        <v>292</v>
      </c>
      <c r="G461" s="16">
        <v>42735</v>
      </c>
      <c r="H461">
        <v>20170424</v>
      </c>
      <c r="I461">
        <v>0</v>
      </c>
      <c r="J461" t="s">
        <v>243</v>
      </c>
      <c r="K461" t="str">
        <f>IFERROR(VLOOKUP(J461,ORDEN_ESF!A:C,2,0),"")</f>
        <v>Activos corrientes</v>
      </c>
      <c r="L461">
        <f>IFERROR(VLOOKUP(J461,ORDEN_ESF!A:C,3,0),0)</f>
        <v>1</v>
      </c>
      <c r="M461" s="1">
        <v>38620489</v>
      </c>
    </row>
    <row r="462" spans="1:13" x14ac:dyDescent="0.25">
      <c r="A462">
        <v>900190385</v>
      </c>
      <c r="B462" t="s">
        <v>380</v>
      </c>
      <c r="C462" t="s">
        <v>230</v>
      </c>
      <c r="D462" t="s">
        <v>351</v>
      </c>
      <c r="E462" t="s">
        <v>339</v>
      </c>
      <c r="F462" t="s">
        <v>292</v>
      </c>
      <c r="G462" s="16">
        <v>42735</v>
      </c>
      <c r="H462">
        <v>20170407</v>
      </c>
      <c r="I462">
        <v>0</v>
      </c>
      <c r="J462" t="s">
        <v>243</v>
      </c>
      <c r="K462" t="str">
        <f>IFERROR(VLOOKUP(J462,ORDEN_ESF!A:C,2,0),"")</f>
        <v>Activos corrientes</v>
      </c>
      <c r="L462">
        <f>IFERROR(VLOOKUP(J462,ORDEN_ESF!A:C,3,0),0)</f>
        <v>1</v>
      </c>
      <c r="M462" s="1">
        <v>359177324</v>
      </c>
    </row>
    <row r="463" spans="1:13" x14ac:dyDescent="0.25">
      <c r="A463">
        <v>900192242</v>
      </c>
      <c r="B463" t="s">
        <v>381</v>
      </c>
      <c r="C463" t="s">
        <v>222</v>
      </c>
      <c r="D463" t="s">
        <v>228</v>
      </c>
      <c r="E463" t="s">
        <v>333</v>
      </c>
      <c r="F463" t="s">
        <v>292</v>
      </c>
      <c r="G463" s="16">
        <v>42735</v>
      </c>
      <c r="H463">
        <v>20170331</v>
      </c>
      <c r="I463">
        <v>0</v>
      </c>
      <c r="J463" t="s">
        <v>243</v>
      </c>
      <c r="K463" t="str">
        <f>IFERROR(VLOOKUP(J463,ORDEN_ESF!A:C,2,0),"")</f>
        <v>Activos corrientes</v>
      </c>
      <c r="L463">
        <f>IFERROR(VLOOKUP(J463,ORDEN_ESF!A:C,3,0),0)</f>
        <v>1</v>
      </c>
      <c r="M463" s="1">
        <v>260215768</v>
      </c>
    </row>
    <row r="464" spans="1:13" x14ac:dyDescent="0.25">
      <c r="A464">
        <v>900192726</v>
      </c>
      <c r="B464" t="s">
        <v>382</v>
      </c>
      <c r="C464" t="s">
        <v>294</v>
      </c>
      <c r="D464" t="s">
        <v>299</v>
      </c>
      <c r="E464" t="s">
        <v>333</v>
      </c>
      <c r="F464" t="s">
        <v>292</v>
      </c>
      <c r="G464" s="16">
        <v>42735</v>
      </c>
      <c r="H464">
        <v>20170425</v>
      </c>
      <c r="I464">
        <v>0</v>
      </c>
      <c r="J464" t="s">
        <v>243</v>
      </c>
      <c r="K464" t="str">
        <f>IFERROR(VLOOKUP(J464,ORDEN_ESF!A:C,2,0),"")</f>
        <v>Activos corrientes</v>
      </c>
      <c r="L464">
        <f>IFERROR(VLOOKUP(J464,ORDEN_ESF!A:C,3,0),0)</f>
        <v>1</v>
      </c>
      <c r="M464" s="1">
        <v>3808269</v>
      </c>
    </row>
    <row r="465" spans="1:13" x14ac:dyDescent="0.25">
      <c r="A465">
        <v>900193192</v>
      </c>
      <c r="B465" t="s">
        <v>305</v>
      </c>
      <c r="C465" t="s">
        <v>294</v>
      </c>
      <c r="D465" t="s">
        <v>228</v>
      </c>
      <c r="E465" t="s">
        <v>224</v>
      </c>
      <c r="F465" t="s">
        <v>292</v>
      </c>
      <c r="G465" s="16">
        <v>42735</v>
      </c>
      <c r="H465">
        <v>20170517</v>
      </c>
      <c r="I465">
        <v>0</v>
      </c>
      <c r="J465" t="s">
        <v>243</v>
      </c>
      <c r="K465" t="str">
        <f>IFERROR(VLOOKUP(J465,ORDEN_ESF!A:C,2,0),"")</f>
        <v>Activos corrientes</v>
      </c>
      <c r="L465">
        <f>IFERROR(VLOOKUP(J465,ORDEN_ESF!A:C,3,0),0)</f>
        <v>1</v>
      </c>
      <c r="M465" s="1">
        <v>11778763</v>
      </c>
    </row>
    <row r="466" spans="1:13" x14ac:dyDescent="0.25">
      <c r="A466">
        <v>900206480</v>
      </c>
      <c r="B466" t="s">
        <v>306</v>
      </c>
      <c r="C466" t="s">
        <v>291</v>
      </c>
      <c r="D466" t="s">
        <v>228</v>
      </c>
      <c r="E466" t="s">
        <v>224</v>
      </c>
      <c r="F466" t="s">
        <v>292</v>
      </c>
      <c r="G466" s="16">
        <v>42735</v>
      </c>
      <c r="H466">
        <v>20170509</v>
      </c>
      <c r="I466">
        <v>0</v>
      </c>
      <c r="J466" t="s">
        <v>243</v>
      </c>
      <c r="K466" t="str">
        <f>IFERROR(VLOOKUP(J466,ORDEN_ESF!A:C,2,0),"")</f>
        <v>Activos corrientes</v>
      </c>
      <c r="L466">
        <f>IFERROR(VLOOKUP(J466,ORDEN_ESF!A:C,3,0),0)</f>
        <v>1</v>
      </c>
      <c r="M466" s="1">
        <v>11123965</v>
      </c>
    </row>
    <row r="467" spans="1:13" x14ac:dyDescent="0.25">
      <c r="A467">
        <v>900206483</v>
      </c>
      <c r="B467" t="s">
        <v>307</v>
      </c>
      <c r="C467" t="s">
        <v>291</v>
      </c>
      <c r="D467" t="s">
        <v>228</v>
      </c>
      <c r="E467" t="s">
        <v>224</v>
      </c>
      <c r="F467" t="s">
        <v>292</v>
      </c>
      <c r="G467" s="16">
        <v>42735</v>
      </c>
      <c r="H467">
        <v>20170510</v>
      </c>
      <c r="I467">
        <v>0</v>
      </c>
      <c r="J467" t="s">
        <v>243</v>
      </c>
      <c r="K467" t="str">
        <f>IFERROR(VLOOKUP(J467,ORDEN_ESF!A:C,2,0),"")</f>
        <v>Activos corrientes</v>
      </c>
      <c r="L467">
        <f>IFERROR(VLOOKUP(J467,ORDEN_ESF!A:C,3,0),0)</f>
        <v>1</v>
      </c>
      <c r="M467" s="1">
        <v>4993714</v>
      </c>
    </row>
    <row r="468" spans="1:13" x14ac:dyDescent="0.25">
      <c r="A468">
        <v>900087151</v>
      </c>
      <c r="B468" t="s">
        <v>383</v>
      </c>
      <c r="C468" t="s">
        <v>222</v>
      </c>
      <c r="D468" t="s">
        <v>351</v>
      </c>
      <c r="E468" t="s">
        <v>384</v>
      </c>
      <c r="F468" t="s">
        <v>292</v>
      </c>
      <c r="G468" s="16">
        <v>42735</v>
      </c>
      <c r="H468">
        <v>20170509</v>
      </c>
      <c r="I468">
        <v>0</v>
      </c>
      <c r="J468" t="s">
        <v>243</v>
      </c>
      <c r="K468" t="str">
        <f>IFERROR(VLOOKUP(J468,ORDEN_ESF!A:C,2,0),"")</f>
        <v>Activos corrientes</v>
      </c>
      <c r="L468">
        <f>IFERROR(VLOOKUP(J468,ORDEN_ESF!A:C,3,0),0)</f>
        <v>1</v>
      </c>
      <c r="M468" s="1">
        <v>1013127</v>
      </c>
    </row>
    <row r="469" spans="1:13" x14ac:dyDescent="0.25">
      <c r="A469">
        <v>900315057</v>
      </c>
      <c r="B469" t="s">
        <v>385</v>
      </c>
      <c r="C469" t="s">
        <v>294</v>
      </c>
      <c r="D469" t="s">
        <v>223</v>
      </c>
      <c r="E469" t="s">
        <v>358</v>
      </c>
      <c r="F469" t="s">
        <v>292</v>
      </c>
      <c r="G469" s="16">
        <v>42735</v>
      </c>
      <c r="H469">
        <v>20170504</v>
      </c>
      <c r="I469">
        <v>0</v>
      </c>
      <c r="J469" t="s">
        <v>243</v>
      </c>
      <c r="K469" t="str">
        <f>IFERROR(VLOOKUP(J469,ORDEN_ESF!A:C,2,0),"")</f>
        <v>Activos corrientes</v>
      </c>
      <c r="L469">
        <f>IFERROR(VLOOKUP(J469,ORDEN_ESF!A:C,3,0),0)</f>
        <v>1</v>
      </c>
      <c r="M469" s="1">
        <v>48331948</v>
      </c>
    </row>
    <row r="470" spans="1:13" x14ac:dyDescent="0.25">
      <c r="A470">
        <v>900205547</v>
      </c>
      <c r="B470" t="s">
        <v>233</v>
      </c>
      <c r="C470" t="s">
        <v>230</v>
      </c>
      <c r="D470" t="s">
        <v>228</v>
      </c>
      <c r="E470" t="s">
        <v>224</v>
      </c>
      <c r="F470" t="s">
        <v>292</v>
      </c>
      <c r="G470" s="16">
        <v>42735</v>
      </c>
      <c r="H470">
        <v>20170330</v>
      </c>
      <c r="I470">
        <v>0</v>
      </c>
      <c r="J470" t="s">
        <v>243</v>
      </c>
      <c r="K470" t="str">
        <f>IFERROR(VLOOKUP(J470,ORDEN_ESF!A:C,2,0),"")</f>
        <v>Activos corrientes</v>
      </c>
      <c r="L470">
        <f>IFERROR(VLOOKUP(J470,ORDEN_ESF!A:C,3,0),0)</f>
        <v>1</v>
      </c>
      <c r="M470" s="1">
        <v>3980039</v>
      </c>
    </row>
    <row r="471" spans="1:13" x14ac:dyDescent="0.25">
      <c r="A471">
        <v>900378893</v>
      </c>
      <c r="B471" t="s">
        <v>386</v>
      </c>
      <c r="C471" t="s">
        <v>230</v>
      </c>
      <c r="D471" t="s">
        <v>228</v>
      </c>
      <c r="E471" t="s">
        <v>335</v>
      </c>
      <c r="F471" t="s">
        <v>292</v>
      </c>
      <c r="G471" s="16">
        <v>42735</v>
      </c>
      <c r="H471">
        <v>20170327</v>
      </c>
      <c r="I471">
        <v>0</v>
      </c>
      <c r="J471" t="s">
        <v>243</v>
      </c>
      <c r="K471" t="str">
        <f>IFERROR(VLOOKUP(J471,ORDEN_ESF!A:C,2,0),"")</f>
        <v>Activos corrientes</v>
      </c>
      <c r="L471">
        <f>IFERROR(VLOOKUP(J471,ORDEN_ESF!A:C,3,0),0)</f>
        <v>1</v>
      </c>
      <c r="M471" s="1">
        <v>185667339</v>
      </c>
    </row>
    <row r="472" spans="1:13" x14ac:dyDescent="0.25">
      <c r="A472">
        <v>900390238</v>
      </c>
      <c r="B472" t="s">
        <v>177</v>
      </c>
      <c r="C472" t="s">
        <v>230</v>
      </c>
      <c r="D472" t="s">
        <v>228</v>
      </c>
      <c r="E472" t="s">
        <v>333</v>
      </c>
      <c r="F472" t="s">
        <v>292</v>
      </c>
      <c r="G472" s="16">
        <v>42735</v>
      </c>
      <c r="H472">
        <v>20170330</v>
      </c>
      <c r="I472">
        <v>0</v>
      </c>
      <c r="J472" t="s">
        <v>243</v>
      </c>
      <c r="K472" t="str">
        <f>IFERROR(VLOOKUP(J472,ORDEN_ESF!A:C,2,0),"")</f>
        <v>Activos corrientes</v>
      </c>
      <c r="L472">
        <f>IFERROR(VLOOKUP(J472,ORDEN_ESF!A:C,3,0),0)</f>
        <v>1</v>
      </c>
      <c r="M472" s="1">
        <v>131452952</v>
      </c>
    </row>
    <row r="473" spans="1:13" x14ac:dyDescent="0.25">
      <c r="A473">
        <v>900413588</v>
      </c>
      <c r="B473" t="s">
        <v>37</v>
      </c>
      <c r="C473" t="s">
        <v>294</v>
      </c>
      <c r="D473" t="s">
        <v>343</v>
      </c>
      <c r="E473" t="s">
        <v>224</v>
      </c>
      <c r="F473" t="s">
        <v>292</v>
      </c>
      <c r="G473" s="16">
        <v>42735</v>
      </c>
      <c r="H473">
        <v>20170511</v>
      </c>
      <c r="I473">
        <v>0</v>
      </c>
      <c r="J473" t="s">
        <v>243</v>
      </c>
      <c r="K473" t="str">
        <f>IFERROR(VLOOKUP(J473,ORDEN_ESF!A:C,2,0),"")</f>
        <v>Activos corrientes</v>
      </c>
      <c r="L473">
        <f>IFERROR(VLOOKUP(J473,ORDEN_ESF!A:C,3,0),0)</f>
        <v>1</v>
      </c>
      <c r="M473" s="1">
        <v>5490205</v>
      </c>
    </row>
    <row r="474" spans="1:13" x14ac:dyDescent="0.25">
      <c r="A474">
        <v>900668954</v>
      </c>
      <c r="B474" t="s">
        <v>387</v>
      </c>
      <c r="C474" t="s">
        <v>294</v>
      </c>
      <c r="D474" t="s">
        <v>228</v>
      </c>
      <c r="E474" t="s">
        <v>224</v>
      </c>
      <c r="F474" t="s">
        <v>292</v>
      </c>
      <c r="G474" s="16">
        <v>42735</v>
      </c>
      <c r="H474">
        <v>20170428</v>
      </c>
      <c r="I474">
        <v>0</v>
      </c>
      <c r="J474" t="s">
        <v>243</v>
      </c>
      <c r="K474" t="str">
        <f>IFERROR(VLOOKUP(J474,ORDEN_ESF!A:C,2,0),"")</f>
        <v>Activos corrientes</v>
      </c>
      <c r="L474">
        <f>IFERROR(VLOOKUP(J474,ORDEN_ESF!A:C,3,0),0)</f>
        <v>1</v>
      </c>
      <c r="M474" s="1">
        <v>7279057</v>
      </c>
    </row>
    <row r="475" spans="1:13" x14ac:dyDescent="0.25">
      <c r="A475">
        <v>900521357</v>
      </c>
      <c r="B475" t="s">
        <v>175</v>
      </c>
      <c r="C475" t="s">
        <v>291</v>
      </c>
      <c r="D475" t="s">
        <v>388</v>
      </c>
      <c r="E475" t="s">
        <v>339</v>
      </c>
      <c r="F475" t="s">
        <v>292</v>
      </c>
      <c r="G475" s="16">
        <v>42735</v>
      </c>
      <c r="H475">
        <v>20170503</v>
      </c>
      <c r="I475">
        <v>0</v>
      </c>
      <c r="J475" t="s">
        <v>243</v>
      </c>
      <c r="K475" t="str">
        <f>IFERROR(VLOOKUP(J475,ORDEN_ESF!A:C,2,0),"")</f>
        <v>Activos corrientes</v>
      </c>
      <c r="L475">
        <f>IFERROR(VLOOKUP(J475,ORDEN_ESF!A:C,3,0),0)</f>
        <v>1</v>
      </c>
      <c r="M475" s="1">
        <v>22167639</v>
      </c>
    </row>
    <row r="476" spans="1:13" x14ac:dyDescent="0.25">
      <c r="A476">
        <v>900535441</v>
      </c>
      <c r="B476" t="s">
        <v>308</v>
      </c>
      <c r="C476" t="s">
        <v>291</v>
      </c>
      <c r="D476" t="s">
        <v>228</v>
      </c>
      <c r="E476" t="s">
        <v>224</v>
      </c>
      <c r="F476" t="s">
        <v>292</v>
      </c>
      <c r="G476" s="16">
        <v>42735</v>
      </c>
      <c r="H476">
        <v>20170426</v>
      </c>
      <c r="I476">
        <v>0</v>
      </c>
      <c r="J476" t="s">
        <v>243</v>
      </c>
      <c r="K476" t="str">
        <f>IFERROR(VLOOKUP(J476,ORDEN_ESF!A:C,2,0),"")</f>
        <v>Activos corrientes</v>
      </c>
      <c r="L476">
        <f>IFERROR(VLOOKUP(J476,ORDEN_ESF!A:C,3,0),0)</f>
        <v>1</v>
      </c>
      <c r="M476" s="1">
        <v>60114686</v>
      </c>
    </row>
    <row r="477" spans="1:13" x14ac:dyDescent="0.25">
      <c r="A477">
        <v>900749166</v>
      </c>
      <c r="B477" t="s">
        <v>182</v>
      </c>
      <c r="C477" t="s">
        <v>230</v>
      </c>
      <c r="D477" t="s">
        <v>228</v>
      </c>
      <c r="E477" t="s">
        <v>333</v>
      </c>
      <c r="F477" t="s">
        <v>292</v>
      </c>
      <c r="G477" s="16">
        <v>42735</v>
      </c>
      <c r="H477">
        <v>20170404</v>
      </c>
      <c r="I477">
        <v>0</v>
      </c>
      <c r="J477" t="s">
        <v>243</v>
      </c>
      <c r="K477" t="str">
        <f>IFERROR(VLOOKUP(J477,ORDEN_ESF!A:C,2,0),"")</f>
        <v>Activos corrientes</v>
      </c>
      <c r="L477">
        <f>IFERROR(VLOOKUP(J477,ORDEN_ESF!A:C,3,0),0)</f>
        <v>1</v>
      </c>
      <c r="M477" s="1">
        <v>197004847</v>
      </c>
    </row>
    <row r="478" spans="1:13" x14ac:dyDescent="0.25">
      <c r="A478">
        <v>900797732</v>
      </c>
      <c r="B478" t="s">
        <v>181</v>
      </c>
      <c r="C478" t="s">
        <v>230</v>
      </c>
      <c r="D478" t="s">
        <v>228</v>
      </c>
      <c r="E478" t="s">
        <v>360</v>
      </c>
      <c r="F478" t="s">
        <v>292</v>
      </c>
      <c r="G478" s="16">
        <v>42735</v>
      </c>
      <c r="H478">
        <v>20170330</v>
      </c>
      <c r="I478">
        <v>0</v>
      </c>
      <c r="J478" t="s">
        <v>243</v>
      </c>
      <c r="K478" t="str">
        <f>IFERROR(VLOOKUP(J478,ORDEN_ESF!A:C,2,0),"")</f>
        <v>Activos corrientes</v>
      </c>
      <c r="L478">
        <f>IFERROR(VLOOKUP(J478,ORDEN_ESF!A:C,3,0),0)</f>
        <v>1</v>
      </c>
      <c r="M478" s="1">
        <v>65462428</v>
      </c>
    </row>
    <row r="479" spans="1:13" x14ac:dyDescent="0.25">
      <c r="A479">
        <v>900818642</v>
      </c>
      <c r="B479" t="s">
        <v>169</v>
      </c>
      <c r="C479" t="s">
        <v>230</v>
      </c>
      <c r="D479" t="s">
        <v>228</v>
      </c>
      <c r="E479" t="s">
        <v>333</v>
      </c>
      <c r="F479" t="s">
        <v>292</v>
      </c>
      <c r="G479" s="16">
        <v>42735</v>
      </c>
      <c r="H479">
        <v>20170410</v>
      </c>
      <c r="I479">
        <v>0</v>
      </c>
      <c r="J479" t="s">
        <v>243</v>
      </c>
      <c r="K479" t="str">
        <f>IFERROR(VLOOKUP(J479,ORDEN_ESF!A:C,2,0),"")</f>
        <v>Activos corrientes</v>
      </c>
      <c r="L479">
        <f>IFERROR(VLOOKUP(J479,ORDEN_ESF!A:C,3,0),0)</f>
        <v>1</v>
      </c>
      <c r="M479" s="1">
        <v>59427221</v>
      </c>
    </row>
    <row r="480" spans="1:13" x14ac:dyDescent="0.25">
      <c r="A480">
        <v>800014246</v>
      </c>
      <c r="B480" t="s">
        <v>332</v>
      </c>
      <c r="C480" t="s">
        <v>291</v>
      </c>
      <c r="D480" t="s">
        <v>223</v>
      </c>
      <c r="E480" t="s">
        <v>333</v>
      </c>
      <c r="F480" t="s">
        <v>292</v>
      </c>
      <c r="G480" s="16">
        <v>42735</v>
      </c>
      <c r="H480">
        <v>20170518</v>
      </c>
      <c r="I480">
        <v>0</v>
      </c>
      <c r="J480" t="s">
        <v>245</v>
      </c>
      <c r="K480" t="str">
        <f>IFERROR(VLOOKUP(J480,ORDEN_ESF!A:C,2,0),"")</f>
        <v>Propiedades, planta y equipo</v>
      </c>
      <c r="L480">
        <f>IFERROR(VLOOKUP(J480,ORDEN_ESF!A:C,3,0),0)</f>
        <v>0</v>
      </c>
      <c r="M480" s="1">
        <v>76268147</v>
      </c>
    </row>
    <row r="481" spans="1:13" x14ac:dyDescent="0.25">
      <c r="A481">
        <v>800028455</v>
      </c>
      <c r="B481" t="s">
        <v>0</v>
      </c>
      <c r="C481" t="s">
        <v>291</v>
      </c>
      <c r="D481" t="s">
        <v>228</v>
      </c>
      <c r="E481" t="s">
        <v>224</v>
      </c>
      <c r="F481" t="s">
        <v>292</v>
      </c>
      <c r="G481" s="16">
        <v>42735</v>
      </c>
      <c r="H481">
        <v>20170503</v>
      </c>
      <c r="I481">
        <v>0</v>
      </c>
      <c r="J481" t="s">
        <v>245</v>
      </c>
      <c r="K481" t="str">
        <f>IFERROR(VLOOKUP(J481,ORDEN_ESF!A:C,2,0),"")</f>
        <v>Propiedades, planta y equipo</v>
      </c>
      <c r="L481">
        <f>IFERROR(VLOOKUP(J481,ORDEN_ESF!A:C,3,0),0)</f>
        <v>0</v>
      </c>
      <c r="M481" s="1">
        <v>4665989</v>
      </c>
    </row>
    <row r="482" spans="1:13" x14ac:dyDescent="0.25">
      <c r="A482">
        <v>800093117</v>
      </c>
      <c r="B482" t="s">
        <v>334</v>
      </c>
      <c r="C482" t="s">
        <v>222</v>
      </c>
      <c r="D482" t="s">
        <v>223</v>
      </c>
      <c r="E482" t="s">
        <v>335</v>
      </c>
      <c r="F482" t="s">
        <v>292</v>
      </c>
      <c r="G482" s="16">
        <v>42735</v>
      </c>
      <c r="H482">
        <v>20170328</v>
      </c>
      <c r="I482">
        <v>0</v>
      </c>
      <c r="J482" t="s">
        <v>245</v>
      </c>
      <c r="K482" t="str">
        <f>IFERROR(VLOOKUP(J482,ORDEN_ESF!A:C,2,0),"")</f>
        <v>Propiedades, planta y equipo</v>
      </c>
      <c r="L482">
        <f>IFERROR(VLOOKUP(J482,ORDEN_ESF!A:C,3,0),0)</f>
        <v>0</v>
      </c>
      <c r="M482" s="1">
        <v>75300518</v>
      </c>
    </row>
    <row r="483" spans="1:13" x14ac:dyDescent="0.25">
      <c r="A483">
        <v>800094968</v>
      </c>
      <c r="B483" t="s">
        <v>336</v>
      </c>
      <c r="C483" t="s">
        <v>222</v>
      </c>
      <c r="D483" t="s">
        <v>337</v>
      </c>
      <c r="E483" t="s">
        <v>335</v>
      </c>
      <c r="F483" t="s">
        <v>292</v>
      </c>
      <c r="G483" s="16">
        <v>42735</v>
      </c>
      <c r="H483">
        <v>20170403</v>
      </c>
      <c r="I483">
        <v>0</v>
      </c>
      <c r="J483" t="s">
        <v>245</v>
      </c>
      <c r="K483" t="str">
        <f>IFERROR(VLOOKUP(J483,ORDEN_ESF!A:C,2,0),"")</f>
        <v>Propiedades, planta y equipo</v>
      </c>
      <c r="L483">
        <f>IFERROR(VLOOKUP(J483,ORDEN_ESF!A:C,3,0),0)</f>
        <v>0</v>
      </c>
      <c r="M483" s="1">
        <v>15414131</v>
      </c>
    </row>
    <row r="484" spans="1:13" x14ac:dyDescent="0.25">
      <c r="A484">
        <v>800095951</v>
      </c>
      <c r="B484" t="s">
        <v>338</v>
      </c>
      <c r="C484" t="s">
        <v>291</v>
      </c>
      <c r="D484" t="s">
        <v>228</v>
      </c>
      <c r="E484" t="s">
        <v>339</v>
      </c>
      <c r="F484" t="s">
        <v>292</v>
      </c>
      <c r="G484" s="16">
        <v>42735</v>
      </c>
      <c r="H484">
        <v>20170505</v>
      </c>
      <c r="I484">
        <v>0</v>
      </c>
      <c r="J484" t="s">
        <v>245</v>
      </c>
      <c r="K484" t="str">
        <f>IFERROR(VLOOKUP(J484,ORDEN_ESF!A:C,2,0),"")</f>
        <v>Propiedades, planta y equipo</v>
      </c>
      <c r="L484">
        <f>IFERROR(VLOOKUP(J484,ORDEN_ESF!A:C,3,0),0)</f>
        <v>0</v>
      </c>
      <c r="M484" s="1">
        <v>5805263</v>
      </c>
    </row>
    <row r="485" spans="1:13" x14ac:dyDescent="0.25">
      <c r="A485">
        <v>800140959</v>
      </c>
      <c r="B485" t="s">
        <v>340</v>
      </c>
      <c r="C485" t="s">
        <v>291</v>
      </c>
      <c r="D485" t="s">
        <v>228</v>
      </c>
      <c r="E485" t="s">
        <v>339</v>
      </c>
      <c r="F485" t="s">
        <v>292</v>
      </c>
      <c r="G485" s="16">
        <v>42735</v>
      </c>
      <c r="H485">
        <v>20170503</v>
      </c>
      <c r="I485">
        <v>0</v>
      </c>
      <c r="J485" t="s">
        <v>245</v>
      </c>
      <c r="K485" t="str">
        <f>IFERROR(VLOOKUP(J485,ORDEN_ESF!A:C,2,0),"")</f>
        <v>Propiedades, planta y equipo</v>
      </c>
      <c r="L485">
        <f>IFERROR(VLOOKUP(J485,ORDEN_ESF!A:C,3,0),0)</f>
        <v>0</v>
      </c>
      <c r="M485" s="1">
        <v>1083849</v>
      </c>
    </row>
    <row r="486" spans="1:13" x14ac:dyDescent="0.25">
      <c r="A486">
        <v>800173155</v>
      </c>
      <c r="B486" t="s">
        <v>341</v>
      </c>
      <c r="C486" t="s">
        <v>222</v>
      </c>
      <c r="D486" t="s">
        <v>228</v>
      </c>
      <c r="E486" t="s">
        <v>335</v>
      </c>
      <c r="F486" t="s">
        <v>292</v>
      </c>
      <c r="G486" s="16">
        <v>42735</v>
      </c>
      <c r="H486">
        <v>20170403</v>
      </c>
      <c r="I486">
        <v>0</v>
      </c>
      <c r="J486" t="s">
        <v>245</v>
      </c>
      <c r="K486" t="str">
        <f>IFERROR(VLOOKUP(J486,ORDEN_ESF!A:C,2,0),"")</f>
        <v>Propiedades, planta y equipo</v>
      </c>
      <c r="L486">
        <f>IFERROR(VLOOKUP(J486,ORDEN_ESF!A:C,3,0),0)</f>
        <v>0</v>
      </c>
      <c r="M486" s="1">
        <v>18276225</v>
      </c>
    </row>
    <row r="487" spans="1:13" x14ac:dyDescent="0.25">
      <c r="A487">
        <v>800182330</v>
      </c>
      <c r="B487" t="s">
        <v>342</v>
      </c>
      <c r="C487" t="s">
        <v>291</v>
      </c>
      <c r="D487" t="s">
        <v>343</v>
      </c>
      <c r="E487" t="s">
        <v>333</v>
      </c>
      <c r="F487" t="s">
        <v>292</v>
      </c>
      <c r="G487" s="16">
        <v>42735</v>
      </c>
      <c r="H487">
        <v>20170424</v>
      </c>
      <c r="I487">
        <v>0</v>
      </c>
      <c r="J487" t="s">
        <v>245</v>
      </c>
      <c r="K487" t="str">
        <f>IFERROR(VLOOKUP(J487,ORDEN_ESF!A:C,2,0),"")</f>
        <v>Propiedades, planta y equipo</v>
      </c>
      <c r="L487">
        <f>IFERROR(VLOOKUP(J487,ORDEN_ESF!A:C,3,0),0)</f>
        <v>0</v>
      </c>
      <c r="M487" s="1">
        <v>36671844</v>
      </c>
    </row>
    <row r="488" spans="1:13" x14ac:dyDescent="0.25">
      <c r="A488">
        <v>800185295</v>
      </c>
      <c r="B488" t="s">
        <v>344</v>
      </c>
      <c r="C488" t="s">
        <v>222</v>
      </c>
      <c r="D488" t="s">
        <v>228</v>
      </c>
      <c r="E488" t="s">
        <v>335</v>
      </c>
      <c r="F488" t="s">
        <v>292</v>
      </c>
      <c r="G488" s="16">
        <v>42735</v>
      </c>
      <c r="H488">
        <v>20170407</v>
      </c>
      <c r="I488">
        <v>0</v>
      </c>
      <c r="J488" t="s">
        <v>245</v>
      </c>
      <c r="K488" t="str">
        <f>IFERROR(VLOOKUP(J488,ORDEN_ESF!A:C,2,0),"")</f>
        <v>Propiedades, planta y equipo</v>
      </c>
      <c r="L488">
        <f>IFERROR(VLOOKUP(J488,ORDEN_ESF!A:C,3,0),0)</f>
        <v>0</v>
      </c>
      <c r="M488" s="1">
        <v>16544374</v>
      </c>
    </row>
    <row r="489" spans="1:13" x14ac:dyDescent="0.25">
      <c r="A489">
        <v>800200598</v>
      </c>
      <c r="B489" t="s">
        <v>345</v>
      </c>
      <c r="C489" t="s">
        <v>230</v>
      </c>
      <c r="D489" t="s">
        <v>228</v>
      </c>
      <c r="E489" t="s">
        <v>335</v>
      </c>
      <c r="F489" t="s">
        <v>292</v>
      </c>
      <c r="G489" s="16">
        <v>42735</v>
      </c>
      <c r="H489">
        <v>20170509</v>
      </c>
      <c r="I489">
        <v>0</v>
      </c>
      <c r="J489" t="s">
        <v>245</v>
      </c>
      <c r="K489" t="str">
        <f>IFERROR(VLOOKUP(J489,ORDEN_ESF!A:C,2,0),"")</f>
        <v>Propiedades, planta y equipo</v>
      </c>
      <c r="L489">
        <f>IFERROR(VLOOKUP(J489,ORDEN_ESF!A:C,3,0),0)</f>
        <v>0</v>
      </c>
      <c r="M489" s="1">
        <v>1462459</v>
      </c>
    </row>
    <row r="490" spans="1:13" x14ac:dyDescent="0.25">
      <c r="A490">
        <v>800208146</v>
      </c>
      <c r="B490" t="s">
        <v>346</v>
      </c>
      <c r="C490" t="s">
        <v>294</v>
      </c>
      <c r="D490" t="s">
        <v>228</v>
      </c>
      <c r="E490" t="s">
        <v>347</v>
      </c>
      <c r="F490" t="s">
        <v>292</v>
      </c>
      <c r="G490" s="16">
        <v>42735</v>
      </c>
      <c r="H490">
        <v>20170428</v>
      </c>
      <c r="I490">
        <v>0</v>
      </c>
      <c r="J490" t="s">
        <v>245</v>
      </c>
      <c r="K490" t="str">
        <f>IFERROR(VLOOKUP(J490,ORDEN_ESF!A:C,2,0),"")</f>
        <v>Propiedades, planta y equipo</v>
      </c>
      <c r="L490">
        <f>IFERROR(VLOOKUP(J490,ORDEN_ESF!A:C,3,0),0)</f>
        <v>0</v>
      </c>
      <c r="M490" s="1">
        <v>770661</v>
      </c>
    </row>
    <row r="491" spans="1:13" x14ac:dyDescent="0.25">
      <c r="A491">
        <v>800233881</v>
      </c>
      <c r="B491" t="s">
        <v>161</v>
      </c>
      <c r="C491" t="s">
        <v>222</v>
      </c>
      <c r="D491" t="s">
        <v>223</v>
      </c>
      <c r="E491" t="s">
        <v>333</v>
      </c>
      <c r="F491" t="s">
        <v>292</v>
      </c>
      <c r="G491" s="16">
        <v>42735</v>
      </c>
      <c r="H491">
        <v>20170406</v>
      </c>
      <c r="I491">
        <v>0</v>
      </c>
      <c r="J491" t="s">
        <v>245</v>
      </c>
      <c r="K491" t="str">
        <f>IFERROR(VLOOKUP(J491,ORDEN_ESF!A:C,2,0),"")</f>
        <v>Propiedades, planta y equipo</v>
      </c>
      <c r="L491">
        <f>IFERROR(VLOOKUP(J491,ORDEN_ESF!A:C,3,0),0)</f>
        <v>0</v>
      </c>
      <c r="M491" s="1">
        <v>115349827</v>
      </c>
    </row>
    <row r="492" spans="1:13" x14ac:dyDescent="0.25">
      <c r="A492">
        <v>800240724</v>
      </c>
      <c r="B492" t="s">
        <v>348</v>
      </c>
      <c r="C492" t="s">
        <v>230</v>
      </c>
      <c r="D492" t="s">
        <v>228</v>
      </c>
      <c r="E492" t="s">
        <v>335</v>
      </c>
      <c r="F492" t="s">
        <v>292</v>
      </c>
      <c r="G492" s="16">
        <v>42735</v>
      </c>
      <c r="H492">
        <v>20170330</v>
      </c>
      <c r="I492">
        <v>0</v>
      </c>
      <c r="J492" t="s">
        <v>245</v>
      </c>
      <c r="K492" t="str">
        <f>IFERROR(VLOOKUP(J492,ORDEN_ESF!A:C,2,0),"")</f>
        <v>Propiedades, planta y equipo</v>
      </c>
      <c r="L492">
        <f>IFERROR(VLOOKUP(J492,ORDEN_ESF!A:C,3,0),0)</f>
        <v>0</v>
      </c>
      <c r="M492" s="1">
        <v>14792597</v>
      </c>
    </row>
    <row r="493" spans="1:13" x14ac:dyDescent="0.25">
      <c r="A493">
        <v>811032292</v>
      </c>
      <c r="B493" t="s">
        <v>349</v>
      </c>
      <c r="C493" t="s">
        <v>222</v>
      </c>
      <c r="D493" t="s">
        <v>223</v>
      </c>
      <c r="E493" t="s">
        <v>335</v>
      </c>
      <c r="F493" t="s">
        <v>292</v>
      </c>
      <c r="G493" s="16">
        <v>42735</v>
      </c>
      <c r="H493">
        <v>20170404</v>
      </c>
      <c r="I493">
        <v>0</v>
      </c>
      <c r="J493" t="s">
        <v>245</v>
      </c>
      <c r="K493" t="str">
        <f>IFERROR(VLOOKUP(J493,ORDEN_ESF!A:C,2,0),"")</f>
        <v>Propiedades, planta y equipo</v>
      </c>
      <c r="L493">
        <f>IFERROR(VLOOKUP(J493,ORDEN_ESF!A:C,3,0),0)</f>
        <v>0</v>
      </c>
      <c r="M493" s="1">
        <v>6236994</v>
      </c>
    </row>
    <row r="494" spans="1:13" x14ac:dyDescent="0.25">
      <c r="A494">
        <v>830023542</v>
      </c>
      <c r="B494" t="s">
        <v>146</v>
      </c>
      <c r="C494" t="s">
        <v>230</v>
      </c>
      <c r="D494" t="s">
        <v>223</v>
      </c>
      <c r="E494" t="s">
        <v>339</v>
      </c>
      <c r="F494" t="s">
        <v>292</v>
      </c>
      <c r="G494" s="16">
        <v>42735</v>
      </c>
      <c r="H494">
        <v>20170328</v>
      </c>
      <c r="I494">
        <v>0</v>
      </c>
      <c r="J494" t="s">
        <v>245</v>
      </c>
      <c r="K494" t="str">
        <f>IFERROR(VLOOKUP(J494,ORDEN_ESF!A:C,2,0),"")</f>
        <v>Propiedades, planta y equipo</v>
      </c>
      <c r="L494">
        <f>IFERROR(VLOOKUP(J494,ORDEN_ESF!A:C,3,0),0)</f>
        <v>0</v>
      </c>
      <c r="M494" s="1">
        <v>63683913</v>
      </c>
    </row>
    <row r="495" spans="1:13" x14ac:dyDescent="0.25">
      <c r="A495">
        <v>830094920</v>
      </c>
      <c r="B495" t="s">
        <v>350</v>
      </c>
      <c r="C495" t="s">
        <v>222</v>
      </c>
      <c r="D495" t="s">
        <v>351</v>
      </c>
      <c r="E495" t="s">
        <v>339</v>
      </c>
      <c r="F495" t="s">
        <v>292</v>
      </c>
      <c r="G495" s="16">
        <v>42735</v>
      </c>
      <c r="H495">
        <v>20171004</v>
      </c>
      <c r="I495">
        <v>0</v>
      </c>
      <c r="J495" t="s">
        <v>245</v>
      </c>
      <c r="K495" t="str">
        <f>IFERROR(VLOOKUP(J495,ORDEN_ESF!A:C,2,0),"")</f>
        <v>Propiedades, planta y equipo</v>
      </c>
      <c r="L495">
        <f>IFERROR(VLOOKUP(J495,ORDEN_ESF!A:C,3,0),0)</f>
        <v>0</v>
      </c>
      <c r="M495" s="1">
        <v>136941324</v>
      </c>
    </row>
    <row r="496" spans="1:13" x14ac:dyDescent="0.25">
      <c r="A496">
        <v>830058272</v>
      </c>
      <c r="B496" t="s">
        <v>352</v>
      </c>
      <c r="C496" t="s">
        <v>222</v>
      </c>
      <c r="D496" t="s">
        <v>228</v>
      </c>
      <c r="E496" t="s">
        <v>353</v>
      </c>
      <c r="F496" t="s">
        <v>292</v>
      </c>
      <c r="G496" s="16">
        <v>42735</v>
      </c>
      <c r="H496">
        <v>20170405</v>
      </c>
      <c r="I496">
        <v>0</v>
      </c>
      <c r="J496" t="s">
        <v>245</v>
      </c>
      <c r="K496" t="str">
        <f>IFERROR(VLOOKUP(J496,ORDEN_ESF!A:C,2,0),"")</f>
        <v>Propiedades, planta y equipo</v>
      </c>
      <c r="L496">
        <f>IFERROR(VLOOKUP(J496,ORDEN_ESF!A:C,3,0),0)</f>
        <v>0</v>
      </c>
      <c r="M496" s="1">
        <v>24124064</v>
      </c>
    </row>
    <row r="497" spans="1:13" x14ac:dyDescent="0.25">
      <c r="A497">
        <v>830097620</v>
      </c>
      <c r="B497" t="s">
        <v>290</v>
      </c>
      <c r="C497" t="s">
        <v>291</v>
      </c>
      <c r="D497" t="s">
        <v>228</v>
      </c>
      <c r="E497" t="s">
        <v>224</v>
      </c>
      <c r="F497" t="s">
        <v>292</v>
      </c>
      <c r="G497" s="16">
        <v>42735</v>
      </c>
      <c r="H497">
        <v>20170420</v>
      </c>
      <c r="I497">
        <v>0</v>
      </c>
      <c r="J497" t="s">
        <v>245</v>
      </c>
      <c r="K497" t="str">
        <f>IFERROR(VLOOKUP(J497,ORDEN_ESF!A:C,2,0),"")</f>
        <v>Propiedades, planta y equipo</v>
      </c>
      <c r="L497">
        <f>IFERROR(VLOOKUP(J497,ORDEN_ESF!A:C,3,0),0)</f>
        <v>0</v>
      </c>
      <c r="M497" s="1">
        <v>5984496</v>
      </c>
    </row>
    <row r="498" spans="1:13" x14ac:dyDescent="0.25">
      <c r="A498">
        <v>860000656</v>
      </c>
      <c r="B498" t="s">
        <v>221</v>
      </c>
      <c r="C498" t="s">
        <v>222</v>
      </c>
      <c r="D498" t="s">
        <v>223</v>
      </c>
      <c r="E498" t="s">
        <v>224</v>
      </c>
      <c r="F498" t="s">
        <v>292</v>
      </c>
      <c r="G498" s="16">
        <v>42735</v>
      </c>
      <c r="H498">
        <v>20170401</v>
      </c>
      <c r="I498">
        <v>0</v>
      </c>
      <c r="J498" t="s">
        <v>245</v>
      </c>
      <c r="K498" t="str">
        <f>IFERROR(VLOOKUP(J498,ORDEN_ESF!A:C,2,0),"")</f>
        <v>Propiedades, planta y equipo</v>
      </c>
      <c r="L498">
        <f>IFERROR(VLOOKUP(J498,ORDEN_ESF!A:C,3,0),0)</f>
        <v>0</v>
      </c>
      <c r="M498" s="1">
        <v>33522147</v>
      </c>
    </row>
    <row r="499" spans="1:13" x14ac:dyDescent="0.25">
      <c r="A499">
        <v>860001986</v>
      </c>
      <c r="B499" t="s">
        <v>293</v>
      </c>
      <c r="C499" t="s">
        <v>294</v>
      </c>
      <c r="D499" t="s">
        <v>228</v>
      </c>
      <c r="E499" t="s">
        <v>224</v>
      </c>
      <c r="F499" t="s">
        <v>292</v>
      </c>
      <c r="G499" s="16">
        <v>42735</v>
      </c>
      <c r="H499">
        <v>20170510</v>
      </c>
      <c r="I499">
        <v>0</v>
      </c>
      <c r="J499" t="s">
        <v>245</v>
      </c>
      <c r="K499" t="str">
        <f>IFERROR(VLOOKUP(J499,ORDEN_ESF!A:C,2,0),"")</f>
        <v>Propiedades, planta y equipo</v>
      </c>
      <c r="L499">
        <f>IFERROR(VLOOKUP(J499,ORDEN_ESF!A:C,3,0),0)</f>
        <v>0</v>
      </c>
      <c r="M499" s="1">
        <v>4641221</v>
      </c>
    </row>
    <row r="500" spans="1:13" x14ac:dyDescent="0.25">
      <c r="A500">
        <v>860002837</v>
      </c>
      <c r="B500" t="s">
        <v>227</v>
      </c>
      <c r="C500" t="s">
        <v>222</v>
      </c>
      <c r="D500" t="s">
        <v>228</v>
      </c>
      <c r="E500" t="s">
        <v>224</v>
      </c>
      <c r="F500" t="s">
        <v>292</v>
      </c>
      <c r="G500" s="16">
        <v>42735</v>
      </c>
      <c r="H500">
        <v>20170330</v>
      </c>
      <c r="I500">
        <v>0</v>
      </c>
      <c r="J500" t="s">
        <v>245</v>
      </c>
      <c r="K500" t="str">
        <f>IFERROR(VLOOKUP(J500,ORDEN_ESF!A:C,2,0),"")</f>
        <v>Propiedades, planta y equipo</v>
      </c>
      <c r="L500">
        <f>IFERROR(VLOOKUP(J500,ORDEN_ESF!A:C,3,0),0)</f>
        <v>0</v>
      </c>
      <c r="M500" s="1">
        <v>820377</v>
      </c>
    </row>
    <row r="501" spans="1:13" x14ac:dyDescent="0.25">
      <c r="A501">
        <v>830116629</v>
      </c>
      <c r="B501" t="s">
        <v>354</v>
      </c>
      <c r="C501" t="s">
        <v>291</v>
      </c>
      <c r="D501" t="s">
        <v>228</v>
      </c>
      <c r="E501" t="s">
        <v>355</v>
      </c>
      <c r="F501" t="s">
        <v>292</v>
      </c>
      <c r="G501" s="16">
        <v>42735</v>
      </c>
      <c r="H501">
        <v>20170424</v>
      </c>
      <c r="I501">
        <v>0</v>
      </c>
      <c r="J501" t="s">
        <v>245</v>
      </c>
      <c r="K501" t="str">
        <f>IFERROR(VLOOKUP(J501,ORDEN_ESF!A:C,2,0),"")</f>
        <v>Propiedades, planta y equipo</v>
      </c>
      <c r="L501">
        <f>IFERROR(VLOOKUP(J501,ORDEN_ESF!A:C,3,0),0)</f>
        <v>0</v>
      </c>
      <c r="M501" s="1">
        <v>3289482</v>
      </c>
    </row>
    <row r="502" spans="1:13" x14ac:dyDescent="0.25">
      <c r="A502">
        <v>860014285</v>
      </c>
      <c r="B502" t="s">
        <v>356</v>
      </c>
      <c r="C502" t="s">
        <v>294</v>
      </c>
      <c r="D502" t="s">
        <v>228</v>
      </c>
      <c r="E502" t="s">
        <v>224</v>
      </c>
      <c r="F502" t="s">
        <v>292</v>
      </c>
      <c r="G502" s="16">
        <v>42735</v>
      </c>
      <c r="H502">
        <v>20170510</v>
      </c>
      <c r="I502">
        <v>0</v>
      </c>
      <c r="J502" t="s">
        <v>245</v>
      </c>
      <c r="K502" t="str">
        <f>IFERROR(VLOOKUP(J502,ORDEN_ESF!A:C,2,0),"")</f>
        <v>Propiedades, planta y equipo</v>
      </c>
      <c r="L502">
        <f>IFERROR(VLOOKUP(J502,ORDEN_ESF!A:C,3,0),0)</f>
        <v>0</v>
      </c>
      <c r="M502" s="1">
        <v>164112</v>
      </c>
    </row>
    <row r="503" spans="1:13" x14ac:dyDescent="0.25">
      <c r="A503">
        <v>860067697</v>
      </c>
      <c r="B503" t="s">
        <v>359</v>
      </c>
      <c r="C503" t="s">
        <v>294</v>
      </c>
      <c r="D503" t="s">
        <v>228</v>
      </c>
      <c r="E503" t="s">
        <v>360</v>
      </c>
      <c r="F503" t="s">
        <v>292</v>
      </c>
      <c r="G503" s="16">
        <v>42735</v>
      </c>
      <c r="H503">
        <v>20170515</v>
      </c>
      <c r="I503">
        <v>0</v>
      </c>
      <c r="J503" t="s">
        <v>245</v>
      </c>
      <c r="K503" t="str">
        <f>IFERROR(VLOOKUP(J503,ORDEN_ESF!A:C,2,0),"")</f>
        <v>Propiedades, planta y equipo</v>
      </c>
      <c r="L503">
        <f>IFERROR(VLOOKUP(J503,ORDEN_ESF!A:C,3,0),0)</f>
        <v>0</v>
      </c>
      <c r="M503" s="1">
        <v>9654471</v>
      </c>
    </row>
    <row r="504" spans="1:13" x14ac:dyDescent="0.25">
      <c r="A504">
        <v>860354402</v>
      </c>
      <c r="B504" t="s">
        <v>295</v>
      </c>
      <c r="C504" t="s">
        <v>291</v>
      </c>
      <c r="D504" t="s">
        <v>228</v>
      </c>
      <c r="E504" t="s">
        <v>224</v>
      </c>
      <c r="F504" t="s">
        <v>292</v>
      </c>
      <c r="G504" s="16">
        <v>42735</v>
      </c>
      <c r="H504">
        <v>20170417</v>
      </c>
      <c r="I504">
        <v>0</v>
      </c>
      <c r="J504" t="s">
        <v>245</v>
      </c>
      <c r="K504" t="str">
        <f>IFERROR(VLOOKUP(J504,ORDEN_ESF!A:C,2,0),"")</f>
        <v>Propiedades, planta y equipo</v>
      </c>
      <c r="L504">
        <f>IFERROR(VLOOKUP(J504,ORDEN_ESF!A:C,3,0),0)</f>
        <v>0</v>
      </c>
      <c r="M504" s="1">
        <v>570524</v>
      </c>
    </row>
    <row r="505" spans="1:13" x14ac:dyDescent="0.25">
      <c r="A505">
        <v>860505064</v>
      </c>
      <c r="B505" t="s">
        <v>361</v>
      </c>
      <c r="C505" t="s">
        <v>291</v>
      </c>
      <c r="D505" t="s">
        <v>228</v>
      </c>
      <c r="E505" t="s">
        <v>224</v>
      </c>
      <c r="F505" t="s">
        <v>292</v>
      </c>
      <c r="G505" s="16">
        <v>42735</v>
      </c>
      <c r="H505">
        <v>20170523</v>
      </c>
      <c r="I505">
        <v>0</v>
      </c>
      <c r="J505" t="s">
        <v>245</v>
      </c>
      <c r="K505" t="str">
        <f>IFERROR(VLOOKUP(J505,ORDEN_ESF!A:C,2,0),"")</f>
        <v>Propiedades, planta y equipo</v>
      </c>
      <c r="L505">
        <f>IFERROR(VLOOKUP(J505,ORDEN_ESF!A:C,3,0),0)</f>
        <v>0</v>
      </c>
      <c r="M505" s="1">
        <v>3917097</v>
      </c>
    </row>
    <row r="506" spans="1:13" x14ac:dyDescent="0.25">
      <c r="A506">
        <v>860527800</v>
      </c>
      <c r="B506" t="s">
        <v>296</v>
      </c>
      <c r="C506" t="s">
        <v>222</v>
      </c>
      <c r="D506" t="s">
        <v>228</v>
      </c>
      <c r="E506" t="s">
        <v>224</v>
      </c>
      <c r="F506" t="s">
        <v>292</v>
      </c>
      <c r="G506" s="16">
        <v>42735</v>
      </c>
      <c r="H506">
        <v>20170512</v>
      </c>
      <c r="I506">
        <v>0</v>
      </c>
      <c r="J506" t="s">
        <v>245</v>
      </c>
      <c r="K506" t="str">
        <f>IFERROR(VLOOKUP(J506,ORDEN_ESF!A:C,2,0),"")</f>
        <v>Propiedades, planta y equipo</v>
      </c>
      <c r="L506">
        <f>IFERROR(VLOOKUP(J506,ORDEN_ESF!A:C,3,0),0)</f>
        <v>0</v>
      </c>
      <c r="M506" s="1">
        <v>536568</v>
      </c>
    </row>
    <row r="507" spans="1:13" x14ac:dyDescent="0.25">
      <c r="A507">
        <v>860009250</v>
      </c>
      <c r="B507" t="s">
        <v>362</v>
      </c>
      <c r="C507" t="s">
        <v>294</v>
      </c>
      <c r="D507" t="s">
        <v>228</v>
      </c>
      <c r="E507" t="s">
        <v>224</v>
      </c>
      <c r="F507" t="s">
        <v>292</v>
      </c>
      <c r="G507" s="16">
        <v>42735</v>
      </c>
      <c r="H507">
        <v>20170502</v>
      </c>
      <c r="I507">
        <v>0</v>
      </c>
      <c r="J507" t="s">
        <v>245</v>
      </c>
      <c r="K507" t="str">
        <f>IFERROR(VLOOKUP(J507,ORDEN_ESF!A:C,2,0),"")</f>
        <v>Propiedades, planta y equipo</v>
      </c>
      <c r="L507">
        <f>IFERROR(VLOOKUP(J507,ORDEN_ESF!A:C,3,0),0)</f>
        <v>0</v>
      </c>
      <c r="M507" s="1">
        <v>1134720</v>
      </c>
    </row>
    <row r="508" spans="1:13" x14ac:dyDescent="0.25">
      <c r="A508">
        <v>860031361</v>
      </c>
      <c r="B508" t="s">
        <v>297</v>
      </c>
      <c r="C508" t="s">
        <v>222</v>
      </c>
      <c r="D508" t="s">
        <v>228</v>
      </c>
      <c r="E508" t="s">
        <v>224</v>
      </c>
      <c r="F508" t="s">
        <v>292</v>
      </c>
      <c r="G508" s="16">
        <v>42735</v>
      </c>
      <c r="H508">
        <v>20170405</v>
      </c>
      <c r="I508">
        <v>0</v>
      </c>
      <c r="J508" t="s">
        <v>245</v>
      </c>
      <c r="K508" t="str">
        <f>IFERROR(VLOOKUP(J508,ORDEN_ESF!A:C,2,0),"")</f>
        <v>Propiedades, planta y equipo</v>
      </c>
      <c r="L508">
        <f>IFERROR(VLOOKUP(J508,ORDEN_ESF!A:C,3,0),0)</f>
        <v>0</v>
      </c>
      <c r="M508" s="1">
        <v>9004422</v>
      </c>
    </row>
    <row r="509" spans="1:13" x14ac:dyDescent="0.25">
      <c r="A509">
        <v>860035996</v>
      </c>
      <c r="B509" t="s">
        <v>229</v>
      </c>
      <c r="C509" t="s">
        <v>222</v>
      </c>
      <c r="D509" t="s">
        <v>228</v>
      </c>
      <c r="E509" t="s">
        <v>224</v>
      </c>
      <c r="F509" t="s">
        <v>292</v>
      </c>
      <c r="G509" s="16">
        <v>42735</v>
      </c>
      <c r="H509">
        <v>20170407</v>
      </c>
      <c r="I509">
        <v>0</v>
      </c>
      <c r="J509" t="s">
        <v>245</v>
      </c>
      <c r="K509" t="str">
        <f>IFERROR(VLOOKUP(J509,ORDEN_ESF!A:C,2,0),"")</f>
        <v>Propiedades, planta y equipo</v>
      </c>
      <c r="L509">
        <f>IFERROR(VLOOKUP(J509,ORDEN_ESF!A:C,3,0),0)</f>
        <v>0</v>
      </c>
      <c r="M509" s="1">
        <v>7642353</v>
      </c>
    </row>
    <row r="510" spans="1:13" x14ac:dyDescent="0.25">
      <c r="A510">
        <v>860058070</v>
      </c>
      <c r="B510" t="s">
        <v>364</v>
      </c>
      <c r="C510" t="s">
        <v>222</v>
      </c>
      <c r="D510" t="s">
        <v>228</v>
      </c>
      <c r="E510" t="s">
        <v>335</v>
      </c>
      <c r="F510" t="s">
        <v>292</v>
      </c>
      <c r="G510" s="16">
        <v>42735</v>
      </c>
      <c r="H510">
        <v>20170404</v>
      </c>
      <c r="I510">
        <v>0</v>
      </c>
      <c r="J510" t="s">
        <v>245</v>
      </c>
      <c r="K510" t="str">
        <f>IFERROR(VLOOKUP(J510,ORDEN_ESF!A:C,2,0),"")</f>
        <v>Propiedades, planta y equipo</v>
      </c>
      <c r="L510">
        <f>IFERROR(VLOOKUP(J510,ORDEN_ESF!A:C,3,0),0)</f>
        <v>0</v>
      </c>
      <c r="M510" s="1">
        <v>34020697</v>
      </c>
    </row>
    <row r="511" spans="1:13" x14ac:dyDescent="0.25">
      <c r="A511">
        <v>860059851</v>
      </c>
      <c r="B511" t="s">
        <v>365</v>
      </c>
      <c r="C511" t="s">
        <v>222</v>
      </c>
      <c r="D511" t="s">
        <v>228</v>
      </c>
      <c r="E511" t="s">
        <v>224</v>
      </c>
      <c r="F511" t="s">
        <v>292</v>
      </c>
      <c r="G511" s="16">
        <v>42735</v>
      </c>
      <c r="H511">
        <v>20170403</v>
      </c>
      <c r="I511">
        <v>0</v>
      </c>
      <c r="J511" t="s">
        <v>245</v>
      </c>
      <c r="K511" t="str">
        <f>IFERROR(VLOOKUP(J511,ORDEN_ESF!A:C,2,0),"")</f>
        <v>Propiedades, planta y equipo</v>
      </c>
      <c r="L511">
        <f>IFERROR(VLOOKUP(J511,ORDEN_ESF!A:C,3,0),0)</f>
        <v>0</v>
      </c>
      <c r="M511" s="1">
        <v>2002986</v>
      </c>
    </row>
    <row r="512" spans="1:13" x14ac:dyDescent="0.25">
      <c r="A512">
        <v>890806999</v>
      </c>
      <c r="B512" t="s">
        <v>366</v>
      </c>
      <c r="C512" t="s">
        <v>230</v>
      </c>
      <c r="D512" t="s">
        <v>367</v>
      </c>
      <c r="E512" t="s">
        <v>368</v>
      </c>
      <c r="F512" t="s">
        <v>292</v>
      </c>
      <c r="G512" s="16">
        <v>42735</v>
      </c>
      <c r="H512">
        <v>20170406</v>
      </c>
      <c r="I512">
        <v>0</v>
      </c>
      <c r="J512" t="s">
        <v>245</v>
      </c>
      <c r="K512" t="str">
        <f>IFERROR(VLOOKUP(J512,ORDEN_ESF!A:C,2,0),"")</f>
        <v>Propiedades, planta y equipo</v>
      </c>
      <c r="L512">
        <f>IFERROR(VLOOKUP(J512,ORDEN_ESF!A:C,3,0),0)</f>
        <v>0</v>
      </c>
      <c r="M512" s="1">
        <v>11852226</v>
      </c>
    </row>
    <row r="513" spans="1:13" x14ac:dyDescent="0.25">
      <c r="A513">
        <v>890903035</v>
      </c>
      <c r="B513" t="s">
        <v>369</v>
      </c>
      <c r="C513" t="s">
        <v>222</v>
      </c>
      <c r="D513" t="s">
        <v>228</v>
      </c>
      <c r="E513" t="s">
        <v>339</v>
      </c>
      <c r="F513" t="s">
        <v>292</v>
      </c>
      <c r="G513" s="16">
        <v>42735</v>
      </c>
      <c r="H513">
        <v>20170330</v>
      </c>
      <c r="I513">
        <v>0</v>
      </c>
      <c r="J513" t="s">
        <v>245</v>
      </c>
      <c r="K513" t="str">
        <f>IFERROR(VLOOKUP(J513,ORDEN_ESF!A:C,2,0),"")</f>
        <v>Propiedades, planta y equipo</v>
      </c>
      <c r="L513">
        <f>IFERROR(VLOOKUP(J513,ORDEN_ESF!A:C,3,0),0)</f>
        <v>0</v>
      </c>
      <c r="M513" s="1">
        <v>48528408</v>
      </c>
    </row>
    <row r="514" spans="1:13" x14ac:dyDescent="0.25">
      <c r="A514">
        <v>890903055</v>
      </c>
      <c r="B514" t="s">
        <v>232</v>
      </c>
      <c r="C514" t="s">
        <v>222</v>
      </c>
      <c r="D514" t="s">
        <v>223</v>
      </c>
      <c r="E514" t="s">
        <v>224</v>
      </c>
      <c r="F514" t="s">
        <v>292</v>
      </c>
      <c r="G514" s="16">
        <v>42735</v>
      </c>
      <c r="H514">
        <v>20170331</v>
      </c>
      <c r="I514">
        <v>0</v>
      </c>
      <c r="J514" t="s">
        <v>245</v>
      </c>
      <c r="K514" t="str">
        <f>IFERROR(VLOOKUP(J514,ORDEN_ESF!A:C,2,0),"")</f>
        <v>Propiedades, planta y equipo</v>
      </c>
      <c r="L514">
        <f>IFERROR(VLOOKUP(J514,ORDEN_ESF!A:C,3,0),0)</f>
        <v>0</v>
      </c>
      <c r="M514" s="1">
        <v>26119077</v>
      </c>
    </row>
    <row r="515" spans="1:13" x14ac:dyDescent="0.25">
      <c r="A515">
        <v>890905022</v>
      </c>
      <c r="B515" t="s">
        <v>370</v>
      </c>
      <c r="C515" t="s">
        <v>230</v>
      </c>
      <c r="D515" t="s">
        <v>223</v>
      </c>
      <c r="E515" t="s">
        <v>360</v>
      </c>
      <c r="F515" t="s">
        <v>292</v>
      </c>
      <c r="G515" s="16">
        <v>42735</v>
      </c>
      <c r="H515">
        <v>20170503</v>
      </c>
      <c r="I515">
        <v>0</v>
      </c>
      <c r="J515" t="s">
        <v>245</v>
      </c>
      <c r="K515" t="str">
        <f>IFERROR(VLOOKUP(J515,ORDEN_ESF!A:C,2,0),"")</f>
        <v>Propiedades, planta y equipo</v>
      </c>
      <c r="L515">
        <f>IFERROR(VLOOKUP(J515,ORDEN_ESF!A:C,3,0),0)</f>
        <v>0</v>
      </c>
      <c r="M515" s="1">
        <v>2701386</v>
      </c>
    </row>
    <row r="516" spans="1:13" x14ac:dyDescent="0.25">
      <c r="A516">
        <v>860077099</v>
      </c>
      <c r="B516" t="s">
        <v>371</v>
      </c>
      <c r="C516" t="s">
        <v>291</v>
      </c>
      <c r="D516" t="s">
        <v>228</v>
      </c>
      <c r="E516" t="s">
        <v>224</v>
      </c>
      <c r="F516" t="s">
        <v>292</v>
      </c>
      <c r="G516" s="16">
        <v>42735</v>
      </c>
      <c r="H516">
        <v>20170515</v>
      </c>
      <c r="I516">
        <v>0</v>
      </c>
      <c r="J516" t="s">
        <v>245</v>
      </c>
      <c r="K516" t="str">
        <f>IFERROR(VLOOKUP(J516,ORDEN_ESF!A:C,2,0),"")</f>
        <v>Propiedades, planta y equipo</v>
      </c>
      <c r="L516">
        <f>IFERROR(VLOOKUP(J516,ORDEN_ESF!A:C,3,0),0)</f>
        <v>0</v>
      </c>
      <c r="M516" s="1">
        <v>175482</v>
      </c>
    </row>
    <row r="517" spans="1:13" x14ac:dyDescent="0.25">
      <c r="A517">
        <v>860078977</v>
      </c>
      <c r="B517" t="s">
        <v>144</v>
      </c>
      <c r="C517" t="s">
        <v>291</v>
      </c>
      <c r="D517" t="s">
        <v>228</v>
      </c>
      <c r="E517" t="s">
        <v>339</v>
      </c>
      <c r="F517" t="s">
        <v>292</v>
      </c>
      <c r="G517" s="16">
        <v>42735</v>
      </c>
      <c r="H517">
        <v>20170512</v>
      </c>
      <c r="I517">
        <v>0</v>
      </c>
      <c r="J517" t="s">
        <v>245</v>
      </c>
      <c r="K517" t="str">
        <f>IFERROR(VLOOKUP(J517,ORDEN_ESF!A:C,2,0),"")</f>
        <v>Propiedades, planta y equipo</v>
      </c>
      <c r="L517">
        <f>IFERROR(VLOOKUP(J517,ORDEN_ESF!A:C,3,0),0)</f>
        <v>0</v>
      </c>
      <c r="M517" s="1">
        <v>1027800</v>
      </c>
    </row>
    <row r="518" spans="1:13" x14ac:dyDescent="0.25">
      <c r="A518">
        <v>890908901</v>
      </c>
      <c r="B518" t="s">
        <v>372</v>
      </c>
      <c r="C518" t="s">
        <v>222</v>
      </c>
      <c r="D518" t="s">
        <v>223</v>
      </c>
      <c r="E518" t="s">
        <v>339</v>
      </c>
      <c r="F518" t="s">
        <v>292</v>
      </c>
      <c r="G518" s="16">
        <v>42735</v>
      </c>
      <c r="H518">
        <v>20170329</v>
      </c>
      <c r="I518">
        <v>0</v>
      </c>
      <c r="J518" t="s">
        <v>245</v>
      </c>
      <c r="K518" t="str">
        <f>IFERROR(VLOOKUP(J518,ORDEN_ESF!A:C,2,0),"")</f>
        <v>Propiedades, planta y equipo</v>
      </c>
      <c r="L518">
        <f>IFERROR(VLOOKUP(J518,ORDEN_ESF!A:C,3,0),0)</f>
        <v>0</v>
      </c>
      <c r="M518" s="1">
        <v>129918300</v>
      </c>
    </row>
    <row r="519" spans="1:13" x14ac:dyDescent="0.25">
      <c r="A519">
        <v>860510628</v>
      </c>
      <c r="B519" t="s">
        <v>373</v>
      </c>
      <c r="C519" t="s">
        <v>222</v>
      </c>
      <c r="D519" t="s">
        <v>228</v>
      </c>
      <c r="E519" t="s">
        <v>353</v>
      </c>
      <c r="F519" t="s">
        <v>292</v>
      </c>
      <c r="G519" s="16">
        <v>42735</v>
      </c>
      <c r="H519">
        <v>20170330</v>
      </c>
      <c r="I519">
        <v>0</v>
      </c>
      <c r="J519" t="s">
        <v>245</v>
      </c>
      <c r="K519" t="str">
        <f>IFERROR(VLOOKUP(J519,ORDEN_ESF!A:C,2,0),"")</f>
        <v>Propiedades, planta y equipo</v>
      </c>
      <c r="L519">
        <f>IFERROR(VLOOKUP(J519,ORDEN_ESF!A:C,3,0),0)</f>
        <v>0</v>
      </c>
      <c r="M519" s="1">
        <v>712863</v>
      </c>
    </row>
    <row r="520" spans="1:13" x14ac:dyDescent="0.25">
      <c r="A520">
        <v>860515523</v>
      </c>
      <c r="B520" t="s">
        <v>231</v>
      </c>
      <c r="C520" t="s">
        <v>222</v>
      </c>
      <c r="D520" t="s">
        <v>228</v>
      </c>
      <c r="E520" t="s">
        <v>224</v>
      </c>
      <c r="F520" t="s">
        <v>292</v>
      </c>
      <c r="G520" s="16">
        <v>42735</v>
      </c>
      <c r="H520">
        <v>20170329</v>
      </c>
      <c r="I520">
        <v>0</v>
      </c>
      <c r="J520" t="s">
        <v>245</v>
      </c>
      <c r="K520" t="str">
        <f>IFERROR(VLOOKUP(J520,ORDEN_ESF!A:C,2,0),"")</f>
        <v>Propiedades, planta y equipo</v>
      </c>
      <c r="L520">
        <f>IFERROR(VLOOKUP(J520,ORDEN_ESF!A:C,3,0),0)</f>
        <v>0</v>
      </c>
      <c r="M520" s="1">
        <v>74998</v>
      </c>
    </row>
    <row r="521" spans="1:13" x14ac:dyDescent="0.25">
      <c r="A521">
        <v>860532790</v>
      </c>
      <c r="B521" t="s">
        <v>374</v>
      </c>
      <c r="C521" t="s">
        <v>291</v>
      </c>
      <c r="D521" t="s">
        <v>228</v>
      </c>
      <c r="E521" t="s">
        <v>224</v>
      </c>
      <c r="F521" t="s">
        <v>292</v>
      </c>
      <c r="G521" s="16">
        <v>42735</v>
      </c>
      <c r="H521">
        <v>20170504</v>
      </c>
      <c r="I521">
        <v>0</v>
      </c>
      <c r="J521" t="s">
        <v>245</v>
      </c>
      <c r="K521" t="str">
        <f>IFERROR(VLOOKUP(J521,ORDEN_ESF!A:C,2,0),"")</f>
        <v>Propiedades, planta y equipo</v>
      </c>
      <c r="L521">
        <f>IFERROR(VLOOKUP(J521,ORDEN_ESF!A:C,3,0),0)</f>
        <v>0</v>
      </c>
      <c r="M521" s="1">
        <v>1638289</v>
      </c>
    </row>
    <row r="522" spans="1:13" x14ac:dyDescent="0.25">
      <c r="A522">
        <v>890205645</v>
      </c>
      <c r="B522" t="s">
        <v>166</v>
      </c>
      <c r="C522" t="s">
        <v>222</v>
      </c>
      <c r="D522" t="s">
        <v>375</v>
      </c>
      <c r="E522" t="s">
        <v>335</v>
      </c>
      <c r="F522" t="s">
        <v>292</v>
      </c>
      <c r="G522" s="16">
        <v>42735</v>
      </c>
      <c r="H522">
        <v>20170331</v>
      </c>
      <c r="I522">
        <v>0</v>
      </c>
      <c r="J522" t="s">
        <v>245</v>
      </c>
      <c r="K522" t="str">
        <f>IFERROR(VLOOKUP(J522,ORDEN_ESF!A:C,2,0),"")</f>
        <v>Propiedades, planta y equipo</v>
      </c>
      <c r="L522">
        <f>IFERROR(VLOOKUP(J522,ORDEN_ESF!A:C,3,0),0)</f>
        <v>0</v>
      </c>
      <c r="M522" s="1">
        <v>12299396</v>
      </c>
    </row>
    <row r="523" spans="1:13" x14ac:dyDescent="0.25">
      <c r="A523">
        <v>900018975</v>
      </c>
      <c r="B523" t="s">
        <v>376</v>
      </c>
      <c r="C523" t="s">
        <v>230</v>
      </c>
      <c r="D523" t="s">
        <v>299</v>
      </c>
      <c r="E523" t="s">
        <v>333</v>
      </c>
      <c r="F523" t="s">
        <v>292</v>
      </c>
      <c r="G523" s="16">
        <v>42735</v>
      </c>
      <c r="H523">
        <v>20170405</v>
      </c>
      <c r="I523">
        <v>0</v>
      </c>
      <c r="J523" t="s">
        <v>245</v>
      </c>
      <c r="K523" t="str">
        <f>IFERROR(VLOOKUP(J523,ORDEN_ESF!A:C,2,0),"")</f>
        <v>Propiedades, planta y equipo</v>
      </c>
      <c r="L523">
        <f>IFERROR(VLOOKUP(J523,ORDEN_ESF!A:C,3,0),0)</f>
        <v>0</v>
      </c>
      <c r="M523" s="1">
        <v>119934286</v>
      </c>
    </row>
    <row r="524" spans="1:13" x14ac:dyDescent="0.25">
      <c r="A524">
        <v>900035722</v>
      </c>
      <c r="B524" t="s">
        <v>298</v>
      </c>
      <c r="C524" t="s">
        <v>294</v>
      </c>
      <c r="D524" t="s">
        <v>299</v>
      </c>
      <c r="E524" t="s">
        <v>224</v>
      </c>
      <c r="F524" t="s">
        <v>292</v>
      </c>
      <c r="G524" s="16">
        <v>42735</v>
      </c>
      <c r="H524">
        <v>20170421</v>
      </c>
      <c r="I524">
        <v>0</v>
      </c>
      <c r="J524" t="s">
        <v>245</v>
      </c>
      <c r="K524" t="str">
        <f>IFERROR(VLOOKUP(J524,ORDEN_ESF!A:C,2,0),"")</f>
        <v>Propiedades, planta y equipo</v>
      </c>
      <c r="L524">
        <f>IFERROR(VLOOKUP(J524,ORDEN_ESF!A:C,3,0),0)</f>
        <v>0</v>
      </c>
      <c r="M524" s="1">
        <v>2694190</v>
      </c>
    </row>
    <row r="525" spans="1:13" x14ac:dyDescent="0.25">
      <c r="A525">
        <v>890908097</v>
      </c>
      <c r="B525" t="s">
        <v>377</v>
      </c>
      <c r="C525" t="s">
        <v>291</v>
      </c>
      <c r="D525" t="s">
        <v>223</v>
      </c>
      <c r="E525" t="s">
        <v>224</v>
      </c>
      <c r="F525" t="s">
        <v>292</v>
      </c>
      <c r="G525" s="16">
        <v>42735</v>
      </c>
      <c r="H525">
        <v>20170511</v>
      </c>
      <c r="I525">
        <v>0</v>
      </c>
      <c r="J525" t="s">
        <v>245</v>
      </c>
      <c r="K525" t="str">
        <f>IFERROR(VLOOKUP(J525,ORDEN_ESF!A:C,2,0),"")</f>
        <v>Propiedades, planta y equipo</v>
      </c>
      <c r="L525">
        <f>IFERROR(VLOOKUP(J525,ORDEN_ESF!A:C,3,0),0)</f>
        <v>0</v>
      </c>
      <c r="M525" s="1">
        <v>1984309</v>
      </c>
    </row>
    <row r="526" spans="1:13" x14ac:dyDescent="0.25">
      <c r="A526">
        <v>890910447</v>
      </c>
      <c r="B526" t="s">
        <v>300</v>
      </c>
      <c r="C526" t="s">
        <v>222</v>
      </c>
      <c r="D526" t="s">
        <v>223</v>
      </c>
      <c r="E526" t="s">
        <v>224</v>
      </c>
      <c r="F526" t="s">
        <v>292</v>
      </c>
      <c r="G526" s="16">
        <v>42735</v>
      </c>
      <c r="H526">
        <v>20170928</v>
      </c>
      <c r="I526">
        <v>0</v>
      </c>
      <c r="J526" t="s">
        <v>245</v>
      </c>
      <c r="K526" t="str">
        <f>IFERROR(VLOOKUP(J526,ORDEN_ESF!A:C,2,0),"")</f>
        <v>Propiedades, planta y equipo</v>
      </c>
      <c r="L526">
        <f>IFERROR(VLOOKUP(J526,ORDEN_ESF!A:C,3,0),0)</f>
        <v>0</v>
      </c>
      <c r="M526" s="1">
        <v>2200519</v>
      </c>
    </row>
    <row r="527" spans="1:13" x14ac:dyDescent="0.25">
      <c r="A527">
        <v>890911431</v>
      </c>
      <c r="B527" t="s">
        <v>378</v>
      </c>
      <c r="C527" t="s">
        <v>222</v>
      </c>
      <c r="D527" t="s">
        <v>223</v>
      </c>
      <c r="E527" t="s">
        <v>339</v>
      </c>
      <c r="F527" t="s">
        <v>292</v>
      </c>
      <c r="G527" s="16">
        <v>42735</v>
      </c>
      <c r="H527">
        <v>20170329</v>
      </c>
      <c r="I527">
        <v>0</v>
      </c>
      <c r="J527" t="s">
        <v>245</v>
      </c>
      <c r="K527" t="str">
        <f>IFERROR(VLOOKUP(J527,ORDEN_ESF!A:C,2,0),"")</f>
        <v>Propiedades, planta y equipo</v>
      </c>
      <c r="L527">
        <f>IFERROR(VLOOKUP(J527,ORDEN_ESF!A:C,3,0),0)</f>
        <v>0</v>
      </c>
      <c r="M527" s="1">
        <v>35774954</v>
      </c>
    </row>
    <row r="528" spans="1:13" x14ac:dyDescent="0.25">
      <c r="A528">
        <v>900139110</v>
      </c>
      <c r="B528" t="s">
        <v>301</v>
      </c>
      <c r="C528" t="s">
        <v>294</v>
      </c>
      <c r="D528" t="s">
        <v>228</v>
      </c>
      <c r="E528" t="s">
        <v>224</v>
      </c>
      <c r="F528" t="s">
        <v>292</v>
      </c>
      <c r="G528" s="16">
        <v>42735</v>
      </c>
      <c r="H528">
        <v>20170419</v>
      </c>
      <c r="I528">
        <v>0</v>
      </c>
      <c r="J528" t="s">
        <v>245</v>
      </c>
      <c r="K528" t="str">
        <f>IFERROR(VLOOKUP(J528,ORDEN_ESF!A:C,2,0),"")</f>
        <v>Propiedades, planta y equipo</v>
      </c>
      <c r="L528">
        <f>IFERROR(VLOOKUP(J528,ORDEN_ESF!A:C,3,0),0)</f>
        <v>0</v>
      </c>
      <c r="M528" s="1">
        <v>1127799</v>
      </c>
    </row>
    <row r="529" spans="1:13" x14ac:dyDescent="0.25">
      <c r="A529">
        <v>890920656</v>
      </c>
      <c r="B529" t="s">
        <v>302</v>
      </c>
      <c r="C529" t="s">
        <v>291</v>
      </c>
      <c r="D529" t="s">
        <v>223</v>
      </c>
      <c r="E529" t="s">
        <v>224</v>
      </c>
      <c r="F529" t="s">
        <v>292</v>
      </c>
      <c r="G529" s="16">
        <v>42735</v>
      </c>
      <c r="H529">
        <v>20170503</v>
      </c>
      <c r="I529">
        <v>0</v>
      </c>
      <c r="J529" t="s">
        <v>245</v>
      </c>
      <c r="K529" t="str">
        <f>IFERROR(VLOOKUP(J529,ORDEN_ESF!A:C,2,0),"")</f>
        <v>Propiedades, planta y equipo</v>
      </c>
      <c r="L529">
        <f>IFERROR(VLOOKUP(J529,ORDEN_ESF!A:C,3,0),0)</f>
        <v>0</v>
      </c>
      <c r="M529" s="1">
        <v>1202567</v>
      </c>
    </row>
    <row r="530" spans="1:13" x14ac:dyDescent="0.25">
      <c r="A530">
        <v>890928186</v>
      </c>
      <c r="B530" t="s">
        <v>303</v>
      </c>
      <c r="C530" t="s">
        <v>291</v>
      </c>
      <c r="D530" t="s">
        <v>223</v>
      </c>
      <c r="E530" t="s">
        <v>224</v>
      </c>
      <c r="F530" t="s">
        <v>292</v>
      </c>
      <c r="G530" s="16">
        <v>42735</v>
      </c>
      <c r="H530">
        <v>20170510</v>
      </c>
      <c r="I530">
        <v>0</v>
      </c>
      <c r="J530" t="s">
        <v>245</v>
      </c>
      <c r="K530" t="str">
        <f>IFERROR(VLOOKUP(J530,ORDEN_ESF!A:C,2,0),"")</f>
        <v>Propiedades, planta y equipo</v>
      </c>
      <c r="L530">
        <f>IFERROR(VLOOKUP(J530,ORDEN_ESF!A:C,3,0),0)</f>
        <v>0</v>
      </c>
      <c r="M530" s="1">
        <v>2193949</v>
      </c>
    </row>
    <row r="531" spans="1:13" x14ac:dyDescent="0.25">
      <c r="A531">
        <v>890932424</v>
      </c>
      <c r="B531" t="s">
        <v>379</v>
      </c>
      <c r="C531" t="s">
        <v>222</v>
      </c>
      <c r="D531" t="s">
        <v>223</v>
      </c>
      <c r="E531" t="s">
        <v>333</v>
      </c>
      <c r="F531" t="s">
        <v>292</v>
      </c>
      <c r="G531" s="16">
        <v>42735</v>
      </c>
      <c r="H531">
        <v>20170328</v>
      </c>
      <c r="I531">
        <v>0</v>
      </c>
      <c r="J531" t="s">
        <v>245</v>
      </c>
      <c r="K531" t="str">
        <f>IFERROR(VLOOKUP(J531,ORDEN_ESF!A:C,2,0),"")</f>
        <v>Propiedades, planta y equipo</v>
      </c>
      <c r="L531">
        <f>IFERROR(VLOOKUP(J531,ORDEN_ESF!A:C,3,0),0)</f>
        <v>0</v>
      </c>
      <c r="M531" s="1">
        <v>60409215</v>
      </c>
    </row>
    <row r="532" spans="1:13" x14ac:dyDescent="0.25">
      <c r="A532">
        <v>890939355</v>
      </c>
      <c r="B532" t="s">
        <v>35</v>
      </c>
      <c r="C532" t="s">
        <v>222</v>
      </c>
      <c r="D532" t="s">
        <v>223</v>
      </c>
      <c r="E532" t="s">
        <v>335</v>
      </c>
      <c r="F532" t="s">
        <v>292</v>
      </c>
      <c r="G532" s="16">
        <v>42735</v>
      </c>
      <c r="H532">
        <v>20170403</v>
      </c>
      <c r="I532">
        <v>0</v>
      </c>
      <c r="J532" t="s">
        <v>245</v>
      </c>
      <c r="K532" t="str">
        <f>IFERROR(VLOOKUP(J532,ORDEN_ESF!A:C,2,0),"")</f>
        <v>Propiedades, planta y equipo</v>
      </c>
      <c r="L532">
        <f>IFERROR(VLOOKUP(J532,ORDEN_ESF!A:C,3,0),0)</f>
        <v>0</v>
      </c>
      <c r="M532" s="1">
        <v>12829</v>
      </c>
    </row>
    <row r="533" spans="1:13" x14ac:dyDescent="0.25">
      <c r="A533">
        <v>890940026</v>
      </c>
      <c r="B533" t="s">
        <v>304</v>
      </c>
      <c r="C533" t="s">
        <v>291</v>
      </c>
      <c r="D533" t="s">
        <v>223</v>
      </c>
      <c r="E533" t="s">
        <v>224</v>
      </c>
      <c r="F533" t="s">
        <v>292</v>
      </c>
      <c r="G533" s="16">
        <v>42735</v>
      </c>
      <c r="H533">
        <v>20170424</v>
      </c>
      <c r="I533">
        <v>0</v>
      </c>
      <c r="J533" t="s">
        <v>245</v>
      </c>
      <c r="K533" t="str">
        <f>IFERROR(VLOOKUP(J533,ORDEN_ESF!A:C,2,0),"")</f>
        <v>Propiedades, planta y equipo</v>
      </c>
      <c r="L533">
        <f>IFERROR(VLOOKUP(J533,ORDEN_ESF!A:C,3,0),0)</f>
        <v>0</v>
      </c>
      <c r="M533" s="1">
        <v>1388365</v>
      </c>
    </row>
    <row r="534" spans="1:13" x14ac:dyDescent="0.25">
      <c r="A534">
        <v>900190385</v>
      </c>
      <c r="B534" t="s">
        <v>380</v>
      </c>
      <c r="C534" t="s">
        <v>230</v>
      </c>
      <c r="D534" t="s">
        <v>351</v>
      </c>
      <c r="E534" t="s">
        <v>339</v>
      </c>
      <c r="F534" t="s">
        <v>292</v>
      </c>
      <c r="G534" s="16">
        <v>42735</v>
      </c>
      <c r="H534">
        <v>20170407</v>
      </c>
      <c r="I534">
        <v>0</v>
      </c>
      <c r="J534" t="s">
        <v>245</v>
      </c>
      <c r="K534" t="str">
        <f>IFERROR(VLOOKUP(J534,ORDEN_ESF!A:C,2,0),"")</f>
        <v>Propiedades, planta y equipo</v>
      </c>
      <c r="L534">
        <f>IFERROR(VLOOKUP(J534,ORDEN_ESF!A:C,3,0),0)</f>
        <v>0</v>
      </c>
      <c r="M534" s="1">
        <v>1085</v>
      </c>
    </row>
    <row r="535" spans="1:13" x14ac:dyDescent="0.25">
      <c r="A535">
        <v>900192242</v>
      </c>
      <c r="B535" t="s">
        <v>381</v>
      </c>
      <c r="C535" t="s">
        <v>222</v>
      </c>
      <c r="D535" t="s">
        <v>228</v>
      </c>
      <c r="E535" t="s">
        <v>333</v>
      </c>
      <c r="F535" t="s">
        <v>292</v>
      </c>
      <c r="G535" s="16">
        <v>42735</v>
      </c>
      <c r="H535">
        <v>20170331</v>
      </c>
      <c r="I535">
        <v>0</v>
      </c>
      <c r="J535" t="s">
        <v>245</v>
      </c>
      <c r="K535" t="str">
        <f>IFERROR(VLOOKUP(J535,ORDEN_ESF!A:C,2,0),"")</f>
        <v>Propiedades, planta y equipo</v>
      </c>
      <c r="L535">
        <f>IFERROR(VLOOKUP(J535,ORDEN_ESF!A:C,3,0),0)</f>
        <v>0</v>
      </c>
      <c r="M535" s="1">
        <v>58149114</v>
      </c>
    </row>
    <row r="536" spans="1:13" x14ac:dyDescent="0.25">
      <c r="A536">
        <v>900192726</v>
      </c>
      <c r="B536" t="s">
        <v>382</v>
      </c>
      <c r="C536" t="s">
        <v>294</v>
      </c>
      <c r="D536" t="s">
        <v>299</v>
      </c>
      <c r="E536" t="s">
        <v>333</v>
      </c>
      <c r="F536" t="s">
        <v>292</v>
      </c>
      <c r="G536" s="16">
        <v>42735</v>
      </c>
      <c r="H536">
        <v>20170425</v>
      </c>
      <c r="I536">
        <v>0</v>
      </c>
      <c r="J536" t="s">
        <v>245</v>
      </c>
      <c r="K536" t="str">
        <f>IFERROR(VLOOKUP(J536,ORDEN_ESF!A:C,2,0),"")</f>
        <v>Propiedades, planta y equipo</v>
      </c>
      <c r="L536">
        <f>IFERROR(VLOOKUP(J536,ORDEN_ESF!A:C,3,0),0)</f>
        <v>0</v>
      </c>
      <c r="M536" s="1">
        <v>1763371</v>
      </c>
    </row>
    <row r="537" spans="1:13" x14ac:dyDescent="0.25">
      <c r="A537">
        <v>900193192</v>
      </c>
      <c r="B537" t="s">
        <v>305</v>
      </c>
      <c r="C537" t="s">
        <v>294</v>
      </c>
      <c r="D537" t="s">
        <v>228</v>
      </c>
      <c r="E537" t="s">
        <v>224</v>
      </c>
      <c r="F537" t="s">
        <v>292</v>
      </c>
      <c r="G537" s="16">
        <v>42735</v>
      </c>
      <c r="H537">
        <v>20170517</v>
      </c>
      <c r="I537">
        <v>0</v>
      </c>
      <c r="J537" t="s">
        <v>245</v>
      </c>
      <c r="K537" t="str">
        <f>IFERROR(VLOOKUP(J537,ORDEN_ESF!A:C,2,0),"")</f>
        <v>Propiedades, planta y equipo</v>
      </c>
      <c r="L537">
        <f>IFERROR(VLOOKUP(J537,ORDEN_ESF!A:C,3,0),0)</f>
        <v>0</v>
      </c>
      <c r="M537" s="1">
        <v>1950820</v>
      </c>
    </row>
    <row r="538" spans="1:13" x14ac:dyDescent="0.25">
      <c r="A538">
        <v>900206480</v>
      </c>
      <c r="B538" t="s">
        <v>306</v>
      </c>
      <c r="C538" t="s">
        <v>291</v>
      </c>
      <c r="D538" t="s">
        <v>228</v>
      </c>
      <c r="E538" t="s">
        <v>224</v>
      </c>
      <c r="F538" t="s">
        <v>292</v>
      </c>
      <c r="G538" s="16">
        <v>42735</v>
      </c>
      <c r="H538">
        <v>20170509</v>
      </c>
      <c r="I538">
        <v>0</v>
      </c>
      <c r="J538" t="s">
        <v>245</v>
      </c>
      <c r="K538" t="str">
        <f>IFERROR(VLOOKUP(J538,ORDEN_ESF!A:C,2,0),"")</f>
        <v>Propiedades, planta y equipo</v>
      </c>
      <c r="L538">
        <f>IFERROR(VLOOKUP(J538,ORDEN_ESF!A:C,3,0),0)</f>
        <v>0</v>
      </c>
      <c r="M538" s="1">
        <v>10559047</v>
      </c>
    </row>
    <row r="539" spans="1:13" x14ac:dyDescent="0.25">
      <c r="A539">
        <v>900206483</v>
      </c>
      <c r="B539" t="s">
        <v>307</v>
      </c>
      <c r="C539" t="s">
        <v>291</v>
      </c>
      <c r="D539" t="s">
        <v>228</v>
      </c>
      <c r="E539" t="s">
        <v>224</v>
      </c>
      <c r="F539" t="s">
        <v>292</v>
      </c>
      <c r="G539" s="16">
        <v>42735</v>
      </c>
      <c r="H539">
        <v>20170510</v>
      </c>
      <c r="I539">
        <v>0</v>
      </c>
      <c r="J539" t="s">
        <v>245</v>
      </c>
      <c r="K539" t="str">
        <f>IFERROR(VLOOKUP(J539,ORDEN_ESF!A:C,2,0),"")</f>
        <v>Propiedades, planta y equipo</v>
      </c>
      <c r="L539">
        <f>IFERROR(VLOOKUP(J539,ORDEN_ESF!A:C,3,0),0)</f>
        <v>0</v>
      </c>
      <c r="M539" s="1">
        <v>2283301</v>
      </c>
    </row>
    <row r="540" spans="1:13" x14ac:dyDescent="0.25">
      <c r="A540">
        <v>900087151</v>
      </c>
      <c r="B540" t="s">
        <v>383</v>
      </c>
      <c r="C540" t="s">
        <v>222</v>
      </c>
      <c r="D540" t="s">
        <v>351</v>
      </c>
      <c r="E540" t="s">
        <v>384</v>
      </c>
      <c r="F540" t="s">
        <v>292</v>
      </c>
      <c r="G540" s="16">
        <v>42735</v>
      </c>
      <c r="H540">
        <v>20170509</v>
      </c>
      <c r="I540">
        <v>0</v>
      </c>
      <c r="J540" t="s">
        <v>245</v>
      </c>
      <c r="K540" t="str">
        <f>IFERROR(VLOOKUP(J540,ORDEN_ESF!A:C,2,0),"")</f>
        <v>Propiedades, planta y equipo</v>
      </c>
      <c r="L540">
        <f>IFERROR(VLOOKUP(J540,ORDEN_ESF!A:C,3,0),0)</f>
        <v>0</v>
      </c>
      <c r="M540" s="1">
        <v>77193305</v>
      </c>
    </row>
    <row r="541" spans="1:13" x14ac:dyDescent="0.25">
      <c r="A541">
        <v>900315057</v>
      </c>
      <c r="B541" t="s">
        <v>385</v>
      </c>
      <c r="C541" t="s">
        <v>294</v>
      </c>
      <c r="D541" t="s">
        <v>223</v>
      </c>
      <c r="E541" t="s">
        <v>358</v>
      </c>
      <c r="F541" t="s">
        <v>292</v>
      </c>
      <c r="G541" s="16">
        <v>42735</v>
      </c>
      <c r="H541">
        <v>20170504</v>
      </c>
      <c r="I541">
        <v>0</v>
      </c>
      <c r="J541" t="s">
        <v>245</v>
      </c>
      <c r="K541" t="str">
        <f>IFERROR(VLOOKUP(J541,ORDEN_ESF!A:C,2,0),"")</f>
        <v>Propiedades, planta y equipo</v>
      </c>
      <c r="L541">
        <f>IFERROR(VLOOKUP(J541,ORDEN_ESF!A:C,3,0),0)</f>
        <v>0</v>
      </c>
      <c r="M541" s="1">
        <v>4688980</v>
      </c>
    </row>
    <row r="542" spans="1:13" x14ac:dyDescent="0.25">
      <c r="A542">
        <v>900205547</v>
      </c>
      <c r="B542" t="s">
        <v>233</v>
      </c>
      <c r="C542" t="s">
        <v>230</v>
      </c>
      <c r="D542" t="s">
        <v>228</v>
      </c>
      <c r="E542" t="s">
        <v>224</v>
      </c>
      <c r="F542" t="s">
        <v>292</v>
      </c>
      <c r="G542" s="16">
        <v>42735</v>
      </c>
      <c r="H542">
        <v>20170330</v>
      </c>
      <c r="I542">
        <v>0</v>
      </c>
      <c r="J542" t="s">
        <v>245</v>
      </c>
      <c r="K542" t="str">
        <f>IFERROR(VLOOKUP(J542,ORDEN_ESF!A:C,2,0),"")</f>
        <v>Propiedades, planta y equipo</v>
      </c>
      <c r="L542">
        <f>IFERROR(VLOOKUP(J542,ORDEN_ESF!A:C,3,0),0)</f>
        <v>0</v>
      </c>
      <c r="M542" s="1">
        <v>177989</v>
      </c>
    </row>
    <row r="543" spans="1:13" x14ac:dyDescent="0.25">
      <c r="A543">
        <v>900378893</v>
      </c>
      <c r="B543" t="s">
        <v>386</v>
      </c>
      <c r="C543" t="s">
        <v>230</v>
      </c>
      <c r="D543" t="s">
        <v>228</v>
      </c>
      <c r="E543" t="s">
        <v>335</v>
      </c>
      <c r="F543" t="s">
        <v>292</v>
      </c>
      <c r="G543" s="16">
        <v>42735</v>
      </c>
      <c r="H543">
        <v>20170327</v>
      </c>
      <c r="I543">
        <v>0</v>
      </c>
      <c r="J543" t="s">
        <v>245</v>
      </c>
      <c r="K543" t="str">
        <f>IFERROR(VLOOKUP(J543,ORDEN_ESF!A:C,2,0),"")</f>
        <v>Propiedades, planta y equipo</v>
      </c>
      <c r="L543">
        <f>IFERROR(VLOOKUP(J543,ORDEN_ESF!A:C,3,0),0)</f>
        <v>0</v>
      </c>
      <c r="M543" s="1">
        <v>2103765</v>
      </c>
    </row>
    <row r="544" spans="1:13" x14ac:dyDescent="0.25">
      <c r="A544">
        <v>900390238</v>
      </c>
      <c r="B544" t="s">
        <v>177</v>
      </c>
      <c r="C544" t="s">
        <v>230</v>
      </c>
      <c r="D544" t="s">
        <v>228</v>
      </c>
      <c r="E544" t="s">
        <v>333</v>
      </c>
      <c r="F544" t="s">
        <v>292</v>
      </c>
      <c r="G544" s="16">
        <v>42735</v>
      </c>
      <c r="H544">
        <v>20170330</v>
      </c>
      <c r="I544">
        <v>0</v>
      </c>
      <c r="J544" t="s">
        <v>245</v>
      </c>
      <c r="K544" t="str">
        <f>IFERROR(VLOOKUP(J544,ORDEN_ESF!A:C,2,0),"")</f>
        <v>Propiedades, planta y equipo</v>
      </c>
      <c r="L544">
        <f>IFERROR(VLOOKUP(J544,ORDEN_ESF!A:C,3,0),0)</f>
        <v>0</v>
      </c>
      <c r="M544" s="1">
        <v>5066460</v>
      </c>
    </row>
    <row r="545" spans="1:13" x14ac:dyDescent="0.25">
      <c r="A545">
        <v>900413588</v>
      </c>
      <c r="B545" t="s">
        <v>37</v>
      </c>
      <c r="C545" t="s">
        <v>294</v>
      </c>
      <c r="D545" t="s">
        <v>343</v>
      </c>
      <c r="E545" t="s">
        <v>224</v>
      </c>
      <c r="F545" t="s">
        <v>292</v>
      </c>
      <c r="G545" s="16">
        <v>42735</v>
      </c>
      <c r="H545">
        <v>20170511</v>
      </c>
      <c r="I545">
        <v>0</v>
      </c>
      <c r="J545" t="s">
        <v>245</v>
      </c>
      <c r="K545" t="str">
        <f>IFERROR(VLOOKUP(J545,ORDEN_ESF!A:C,2,0),"")</f>
        <v>Propiedades, planta y equipo</v>
      </c>
      <c r="L545">
        <f>IFERROR(VLOOKUP(J545,ORDEN_ESF!A:C,3,0),0)</f>
        <v>0</v>
      </c>
      <c r="M545" s="1">
        <v>503998</v>
      </c>
    </row>
    <row r="546" spans="1:13" x14ac:dyDescent="0.25">
      <c r="A546">
        <v>900521357</v>
      </c>
      <c r="B546" t="s">
        <v>175</v>
      </c>
      <c r="C546" t="s">
        <v>291</v>
      </c>
      <c r="D546" t="s">
        <v>388</v>
      </c>
      <c r="E546" t="s">
        <v>339</v>
      </c>
      <c r="F546" t="s">
        <v>292</v>
      </c>
      <c r="G546" s="16">
        <v>42735</v>
      </c>
      <c r="H546">
        <v>20170503</v>
      </c>
      <c r="I546">
        <v>0</v>
      </c>
      <c r="J546" t="s">
        <v>245</v>
      </c>
      <c r="K546" t="str">
        <f>IFERROR(VLOOKUP(J546,ORDEN_ESF!A:C,2,0),"")</f>
        <v>Propiedades, planta y equipo</v>
      </c>
      <c r="L546">
        <f>IFERROR(VLOOKUP(J546,ORDEN_ESF!A:C,3,0),0)</f>
        <v>0</v>
      </c>
      <c r="M546" s="1">
        <v>1503762</v>
      </c>
    </row>
    <row r="547" spans="1:13" x14ac:dyDescent="0.25">
      <c r="A547">
        <v>900535441</v>
      </c>
      <c r="B547" t="s">
        <v>308</v>
      </c>
      <c r="C547" t="s">
        <v>291</v>
      </c>
      <c r="D547" t="s">
        <v>228</v>
      </c>
      <c r="E547" t="s">
        <v>224</v>
      </c>
      <c r="F547" t="s">
        <v>292</v>
      </c>
      <c r="G547" s="16">
        <v>42735</v>
      </c>
      <c r="H547">
        <v>20170426</v>
      </c>
      <c r="I547">
        <v>0</v>
      </c>
      <c r="J547" t="s">
        <v>245</v>
      </c>
      <c r="K547" t="str">
        <f>IFERROR(VLOOKUP(J547,ORDEN_ESF!A:C,2,0),"")</f>
        <v>Propiedades, planta y equipo</v>
      </c>
      <c r="L547">
        <f>IFERROR(VLOOKUP(J547,ORDEN_ESF!A:C,3,0),0)</f>
        <v>0</v>
      </c>
      <c r="M547" s="1">
        <v>1540</v>
      </c>
    </row>
    <row r="548" spans="1:13" x14ac:dyDescent="0.25">
      <c r="A548">
        <v>900749166</v>
      </c>
      <c r="B548" t="s">
        <v>182</v>
      </c>
      <c r="C548" t="s">
        <v>230</v>
      </c>
      <c r="D548" t="s">
        <v>228</v>
      </c>
      <c r="E548" t="s">
        <v>333</v>
      </c>
      <c r="F548" t="s">
        <v>292</v>
      </c>
      <c r="G548" s="16">
        <v>42735</v>
      </c>
      <c r="H548">
        <v>20170404</v>
      </c>
      <c r="I548">
        <v>0</v>
      </c>
      <c r="J548" t="s">
        <v>245</v>
      </c>
      <c r="K548" t="str">
        <f>IFERROR(VLOOKUP(J548,ORDEN_ESF!A:C,2,0),"")</f>
        <v>Propiedades, planta y equipo</v>
      </c>
      <c r="L548">
        <f>IFERROR(VLOOKUP(J548,ORDEN_ESF!A:C,3,0),0)</f>
        <v>0</v>
      </c>
      <c r="M548" s="1">
        <v>76348594</v>
      </c>
    </row>
    <row r="549" spans="1:13" x14ac:dyDescent="0.25">
      <c r="A549">
        <v>900797732</v>
      </c>
      <c r="B549" t="s">
        <v>181</v>
      </c>
      <c r="C549" t="s">
        <v>230</v>
      </c>
      <c r="D549" t="s">
        <v>228</v>
      </c>
      <c r="E549" t="s">
        <v>360</v>
      </c>
      <c r="F549" t="s">
        <v>292</v>
      </c>
      <c r="G549" s="16">
        <v>42735</v>
      </c>
      <c r="H549">
        <v>20170330</v>
      </c>
      <c r="I549">
        <v>0</v>
      </c>
      <c r="J549" t="s">
        <v>245</v>
      </c>
      <c r="K549" t="str">
        <f>IFERROR(VLOOKUP(J549,ORDEN_ESF!A:C,2,0),"")</f>
        <v>Propiedades, planta y equipo</v>
      </c>
      <c r="L549">
        <f>IFERROR(VLOOKUP(J549,ORDEN_ESF!A:C,3,0),0)</f>
        <v>0</v>
      </c>
      <c r="M549" s="1">
        <v>95839489</v>
      </c>
    </row>
    <row r="550" spans="1:13" x14ac:dyDescent="0.25">
      <c r="A550">
        <v>900818642</v>
      </c>
      <c r="B550" t="s">
        <v>169</v>
      </c>
      <c r="C550" t="s">
        <v>230</v>
      </c>
      <c r="D550" t="s">
        <v>228</v>
      </c>
      <c r="E550" t="s">
        <v>333</v>
      </c>
      <c r="F550" t="s">
        <v>292</v>
      </c>
      <c r="G550" s="16">
        <v>42735</v>
      </c>
      <c r="H550">
        <v>20170410</v>
      </c>
      <c r="I550">
        <v>0</v>
      </c>
      <c r="J550" t="s">
        <v>245</v>
      </c>
      <c r="K550" t="str">
        <f>IFERROR(VLOOKUP(J550,ORDEN_ESF!A:C,2,0),"")</f>
        <v>Propiedades, planta y equipo</v>
      </c>
      <c r="L550">
        <f>IFERROR(VLOOKUP(J550,ORDEN_ESF!A:C,3,0),0)</f>
        <v>0</v>
      </c>
      <c r="M550" s="1">
        <v>5034727</v>
      </c>
    </row>
    <row r="551" spans="1:13" x14ac:dyDescent="0.25">
      <c r="A551">
        <v>800093117</v>
      </c>
      <c r="B551" t="s">
        <v>334</v>
      </c>
      <c r="C551" t="s">
        <v>222</v>
      </c>
      <c r="D551" t="s">
        <v>223</v>
      </c>
      <c r="E551" t="s">
        <v>335</v>
      </c>
      <c r="F551" t="s">
        <v>292</v>
      </c>
      <c r="G551" s="16">
        <v>42735</v>
      </c>
      <c r="H551">
        <v>20170328</v>
      </c>
      <c r="I551">
        <v>0</v>
      </c>
      <c r="J551" t="s">
        <v>244</v>
      </c>
      <c r="K551" t="str">
        <f>IFERROR(VLOOKUP(J551,ORDEN_ESF!A:C,2,0),"")</f>
        <v>Propiedad de inversión</v>
      </c>
      <c r="L551">
        <f>IFERROR(VLOOKUP(J551,ORDEN_ESF!A:C,3,0),0)</f>
        <v>0</v>
      </c>
      <c r="M551" s="1">
        <v>134528836</v>
      </c>
    </row>
    <row r="552" spans="1:13" x14ac:dyDescent="0.25">
      <c r="A552">
        <v>800094968</v>
      </c>
      <c r="B552" t="s">
        <v>336</v>
      </c>
      <c r="C552" t="s">
        <v>222</v>
      </c>
      <c r="D552" t="s">
        <v>337</v>
      </c>
      <c r="E552" t="s">
        <v>335</v>
      </c>
      <c r="F552" t="s">
        <v>292</v>
      </c>
      <c r="G552" s="16">
        <v>42735</v>
      </c>
      <c r="H552">
        <v>20170403</v>
      </c>
      <c r="I552">
        <v>0</v>
      </c>
      <c r="J552" t="s">
        <v>244</v>
      </c>
      <c r="K552" t="str">
        <f>IFERROR(VLOOKUP(J552,ORDEN_ESF!A:C,2,0),"")</f>
        <v>Propiedad de inversión</v>
      </c>
      <c r="L552">
        <f>IFERROR(VLOOKUP(J552,ORDEN_ESF!A:C,3,0),0)</f>
        <v>0</v>
      </c>
      <c r="M552" s="1">
        <v>7558374</v>
      </c>
    </row>
    <row r="553" spans="1:13" x14ac:dyDescent="0.25">
      <c r="A553">
        <v>800173155</v>
      </c>
      <c r="B553" t="s">
        <v>341</v>
      </c>
      <c r="C553" t="s">
        <v>222</v>
      </c>
      <c r="D553" t="s">
        <v>228</v>
      </c>
      <c r="E553" t="s">
        <v>335</v>
      </c>
      <c r="F553" t="s">
        <v>292</v>
      </c>
      <c r="G553" s="16">
        <v>42735</v>
      </c>
      <c r="H553">
        <v>20170403</v>
      </c>
      <c r="I553">
        <v>0</v>
      </c>
      <c r="J553" t="s">
        <v>244</v>
      </c>
      <c r="K553" t="str">
        <f>IFERROR(VLOOKUP(J553,ORDEN_ESF!A:C,2,0),"")</f>
        <v>Propiedad de inversión</v>
      </c>
      <c r="L553">
        <f>IFERROR(VLOOKUP(J553,ORDEN_ESF!A:C,3,0),0)</f>
        <v>0</v>
      </c>
      <c r="M553" s="1">
        <v>75372144</v>
      </c>
    </row>
    <row r="554" spans="1:13" x14ac:dyDescent="0.25">
      <c r="A554">
        <v>800185295</v>
      </c>
      <c r="B554" t="s">
        <v>344</v>
      </c>
      <c r="C554" t="s">
        <v>222</v>
      </c>
      <c r="D554" t="s">
        <v>228</v>
      </c>
      <c r="E554" t="s">
        <v>335</v>
      </c>
      <c r="F554" t="s">
        <v>292</v>
      </c>
      <c r="G554" s="16">
        <v>42735</v>
      </c>
      <c r="H554">
        <v>20170407</v>
      </c>
      <c r="I554">
        <v>0</v>
      </c>
      <c r="J554" t="s">
        <v>244</v>
      </c>
      <c r="K554" t="str">
        <f>IFERROR(VLOOKUP(J554,ORDEN_ESF!A:C,2,0),"")</f>
        <v>Propiedad de inversión</v>
      </c>
      <c r="L554">
        <f>IFERROR(VLOOKUP(J554,ORDEN_ESF!A:C,3,0),0)</f>
        <v>0</v>
      </c>
      <c r="M554" s="1">
        <v>84643039</v>
      </c>
    </row>
    <row r="555" spans="1:13" x14ac:dyDescent="0.25">
      <c r="A555">
        <v>800233881</v>
      </c>
      <c r="B555" t="s">
        <v>161</v>
      </c>
      <c r="C555" t="s">
        <v>222</v>
      </c>
      <c r="D555" t="s">
        <v>223</v>
      </c>
      <c r="E555" t="s">
        <v>333</v>
      </c>
      <c r="F555" t="s">
        <v>292</v>
      </c>
      <c r="G555" s="16">
        <v>42735</v>
      </c>
      <c r="H555">
        <v>20170406</v>
      </c>
      <c r="I555">
        <v>0</v>
      </c>
      <c r="J555" t="s">
        <v>244</v>
      </c>
      <c r="K555" t="str">
        <f>IFERROR(VLOOKUP(J555,ORDEN_ESF!A:C,2,0),"")</f>
        <v>Propiedad de inversión</v>
      </c>
      <c r="L555">
        <f>IFERROR(VLOOKUP(J555,ORDEN_ESF!A:C,3,0),0)</f>
        <v>0</v>
      </c>
      <c r="M555" s="1">
        <v>18953889</v>
      </c>
    </row>
    <row r="556" spans="1:13" x14ac:dyDescent="0.25">
      <c r="A556">
        <v>800240724</v>
      </c>
      <c r="B556" t="s">
        <v>348</v>
      </c>
      <c r="C556" t="s">
        <v>230</v>
      </c>
      <c r="D556" t="s">
        <v>228</v>
      </c>
      <c r="E556" t="s">
        <v>335</v>
      </c>
      <c r="F556" t="s">
        <v>292</v>
      </c>
      <c r="G556" s="16">
        <v>42735</v>
      </c>
      <c r="H556">
        <v>20170330</v>
      </c>
      <c r="I556">
        <v>0</v>
      </c>
      <c r="J556" t="s">
        <v>244</v>
      </c>
      <c r="K556" t="str">
        <f>IFERROR(VLOOKUP(J556,ORDEN_ESF!A:C,2,0),"")</f>
        <v>Propiedad de inversión</v>
      </c>
      <c r="L556">
        <f>IFERROR(VLOOKUP(J556,ORDEN_ESF!A:C,3,0),0)</f>
        <v>0</v>
      </c>
      <c r="M556" s="1">
        <v>2766449</v>
      </c>
    </row>
    <row r="557" spans="1:13" x14ac:dyDescent="0.25">
      <c r="A557">
        <v>830094920</v>
      </c>
      <c r="B557" t="s">
        <v>350</v>
      </c>
      <c r="C557" t="s">
        <v>222</v>
      </c>
      <c r="D557" t="s">
        <v>351</v>
      </c>
      <c r="E557" t="s">
        <v>339</v>
      </c>
      <c r="F557" t="s">
        <v>292</v>
      </c>
      <c r="G557" s="16">
        <v>42735</v>
      </c>
      <c r="H557">
        <v>20171004</v>
      </c>
      <c r="I557">
        <v>0</v>
      </c>
      <c r="J557" t="s">
        <v>244</v>
      </c>
      <c r="K557" t="str">
        <f>IFERROR(VLOOKUP(J557,ORDEN_ESF!A:C,2,0),"")</f>
        <v>Propiedad de inversión</v>
      </c>
      <c r="L557">
        <f>IFERROR(VLOOKUP(J557,ORDEN_ESF!A:C,3,0),0)</f>
        <v>0</v>
      </c>
      <c r="M557" s="1">
        <v>26407488</v>
      </c>
    </row>
    <row r="558" spans="1:13" x14ac:dyDescent="0.25">
      <c r="A558">
        <v>860002837</v>
      </c>
      <c r="B558" t="s">
        <v>227</v>
      </c>
      <c r="C558" t="s">
        <v>222</v>
      </c>
      <c r="D558" t="s">
        <v>228</v>
      </c>
      <c r="E558" t="s">
        <v>224</v>
      </c>
      <c r="F558" t="s">
        <v>292</v>
      </c>
      <c r="G558" s="16">
        <v>42735</v>
      </c>
      <c r="H558">
        <v>20170330</v>
      </c>
      <c r="I558">
        <v>0</v>
      </c>
      <c r="J558" t="s">
        <v>244</v>
      </c>
      <c r="K558" t="str">
        <f>IFERROR(VLOOKUP(J558,ORDEN_ESF!A:C,2,0),"")</f>
        <v>Propiedad de inversión</v>
      </c>
      <c r="L558">
        <f>IFERROR(VLOOKUP(J558,ORDEN_ESF!A:C,3,0),0)</f>
        <v>0</v>
      </c>
      <c r="M558" s="1">
        <v>6589974</v>
      </c>
    </row>
    <row r="559" spans="1:13" x14ac:dyDescent="0.25">
      <c r="A559">
        <v>860031361</v>
      </c>
      <c r="B559" t="s">
        <v>297</v>
      </c>
      <c r="C559" t="s">
        <v>222</v>
      </c>
      <c r="D559" t="s">
        <v>228</v>
      </c>
      <c r="E559" t="s">
        <v>224</v>
      </c>
      <c r="F559" t="s">
        <v>292</v>
      </c>
      <c r="G559" s="16">
        <v>42735</v>
      </c>
      <c r="H559">
        <v>20170405</v>
      </c>
      <c r="I559">
        <v>0</v>
      </c>
      <c r="J559" t="s">
        <v>244</v>
      </c>
      <c r="K559" t="str">
        <f>IFERROR(VLOOKUP(J559,ORDEN_ESF!A:C,2,0),"")</f>
        <v>Propiedad de inversión</v>
      </c>
      <c r="L559">
        <f>IFERROR(VLOOKUP(J559,ORDEN_ESF!A:C,3,0),0)</f>
        <v>0</v>
      </c>
      <c r="M559" s="1">
        <v>165878</v>
      </c>
    </row>
    <row r="560" spans="1:13" x14ac:dyDescent="0.25">
      <c r="A560">
        <v>860035996</v>
      </c>
      <c r="B560" t="s">
        <v>229</v>
      </c>
      <c r="C560" t="s">
        <v>222</v>
      </c>
      <c r="D560" t="s">
        <v>228</v>
      </c>
      <c r="E560" t="s">
        <v>224</v>
      </c>
      <c r="F560" t="s">
        <v>292</v>
      </c>
      <c r="G560" s="16">
        <v>42735</v>
      </c>
      <c r="H560">
        <v>20170407</v>
      </c>
      <c r="I560">
        <v>0</v>
      </c>
      <c r="J560" t="s">
        <v>244</v>
      </c>
      <c r="K560" t="str">
        <f>IFERROR(VLOOKUP(J560,ORDEN_ESF!A:C,2,0),"")</f>
        <v>Propiedad de inversión</v>
      </c>
      <c r="L560">
        <f>IFERROR(VLOOKUP(J560,ORDEN_ESF!A:C,3,0),0)</f>
        <v>0</v>
      </c>
      <c r="M560" s="1">
        <v>84781</v>
      </c>
    </row>
    <row r="561" spans="1:13" x14ac:dyDescent="0.25">
      <c r="A561">
        <v>860058070</v>
      </c>
      <c r="B561" t="s">
        <v>364</v>
      </c>
      <c r="C561" t="s">
        <v>222</v>
      </c>
      <c r="D561" t="s">
        <v>228</v>
      </c>
      <c r="E561" t="s">
        <v>335</v>
      </c>
      <c r="F561" t="s">
        <v>292</v>
      </c>
      <c r="G561" s="16">
        <v>42735</v>
      </c>
      <c r="H561">
        <v>20170404</v>
      </c>
      <c r="I561">
        <v>0</v>
      </c>
      <c r="J561" t="s">
        <v>244</v>
      </c>
      <c r="K561" t="str">
        <f>IFERROR(VLOOKUP(J561,ORDEN_ESF!A:C,2,0),"")</f>
        <v>Propiedad de inversión</v>
      </c>
      <c r="L561">
        <f>IFERROR(VLOOKUP(J561,ORDEN_ESF!A:C,3,0),0)</f>
        <v>0</v>
      </c>
      <c r="M561" s="1">
        <v>21509056</v>
      </c>
    </row>
    <row r="562" spans="1:13" x14ac:dyDescent="0.25">
      <c r="A562">
        <v>860059851</v>
      </c>
      <c r="B562" t="s">
        <v>365</v>
      </c>
      <c r="C562" t="s">
        <v>222</v>
      </c>
      <c r="D562" t="s">
        <v>228</v>
      </c>
      <c r="E562" t="s">
        <v>224</v>
      </c>
      <c r="F562" t="s">
        <v>292</v>
      </c>
      <c r="G562" s="16">
        <v>42735</v>
      </c>
      <c r="H562">
        <v>20170403</v>
      </c>
      <c r="I562">
        <v>0</v>
      </c>
      <c r="J562" t="s">
        <v>244</v>
      </c>
      <c r="K562" t="str">
        <f>IFERROR(VLOOKUP(J562,ORDEN_ESF!A:C,2,0),"")</f>
        <v>Propiedad de inversión</v>
      </c>
      <c r="L562">
        <f>IFERROR(VLOOKUP(J562,ORDEN_ESF!A:C,3,0),0)</f>
        <v>0</v>
      </c>
      <c r="M562" s="1">
        <v>6477130</v>
      </c>
    </row>
    <row r="563" spans="1:13" x14ac:dyDescent="0.25">
      <c r="A563">
        <v>890905022</v>
      </c>
      <c r="B563" t="s">
        <v>370</v>
      </c>
      <c r="C563" t="s">
        <v>230</v>
      </c>
      <c r="D563" t="s">
        <v>223</v>
      </c>
      <c r="E563" t="s">
        <v>360</v>
      </c>
      <c r="F563" t="s">
        <v>292</v>
      </c>
      <c r="G563" s="16">
        <v>42735</v>
      </c>
      <c r="H563">
        <v>20170503</v>
      </c>
      <c r="I563">
        <v>0</v>
      </c>
      <c r="J563" t="s">
        <v>244</v>
      </c>
      <c r="K563" t="str">
        <f>IFERROR(VLOOKUP(J563,ORDEN_ESF!A:C,2,0),"")</f>
        <v>Propiedad de inversión</v>
      </c>
      <c r="L563">
        <f>IFERROR(VLOOKUP(J563,ORDEN_ESF!A:C,3,0),0)</f>
        <v>0</v>
      </c>
      <c r="M563" s="1">
        <v>2732112</v>
      </c>
    </row>
    <row r="564" spans="1:13" x14ac:dyDescent="0.25">
      <c r="A564">
        <v>860515523</v>
      </c>
      <c r="B564" t="s">
        <v>231</v>
      </c>
      <c r="C564" t="s">
        <v>222</v>
      </c>
      <c r="D564" t="s">
        <v>228</v>
      </c>
      <c r="E564" t="s">
        <v>224</v>
      </c>
      <c r="F564" t="s">
        <v>292</v>
      </c>
      <c r="G564" s="16">
        <v>42735</v>
      </c>
      <c r="H564">
        <v>20170329</v>
      </c>
      <c r="I564">
        <v>0</v>
      </c>
      <c r="J564" t="s">
        <v>244</v>
      </c>
      <c r="K564" t="str">
        <f>IFERROR(VLOOKUP(J564,ORDEN_ESF!A:C,2,0),"")</f>
        <v>Propiedad de inversión</v>
      </c>
      <c r="L564">
        <f>IFERROR(VLOOKUP(J564,ORDEN_ESF!A:C,3,0),0)</f>
        <v>0</v>
      </c>
      <c r="M564" s="1">
        <v>442195</v>
      </c>
    </row>
    <row r="565" spans="1:13" x14ac:dyDescent="0.25">
      <c r="A565">
        <v>890205645</v>
      </c>
      <c r="B565" t="s">
        <v>166</v>
      </c>
      <c r="C565" t="s">
        <v>222</v>
      </c>
      <c r="D565" t="s">
        <v>375</v>
      </c>
      <c r="E565" t="s">
        <v>335</v>
      </c>
      <c r="F565" t="s">
        <v>292</v>
      </c>
      <c r="G565" s="16">
        <v>42735</v>
      </c>
      <c r="H565">
        <v>20170331</v>
      </c>
      <c r="I565">
        <v>0</v>
      </c>
      <c r="J565" t="s">
        <v>244</v>
      </c>
      <c r="K565" t="str">
        <f>IFERROR(VLOOKUP(J565,ORDEN_ESF!A:C,2,0),"")</f>
        <v>Propiedad de inversión</v>
      </c>
      <c r="L565">
        <f>IFERROR(VLOOKUP(J565,ORDEN_ESF!A:C,3,0),0)</f>
        <v>0</v>
      </c>
      <c r="M565" s="1">
        <v>44697772</v>
      </c>
    </row>
    <row r="566" spans="1:13" x14ac:dyDescent="0.25">
      <c r="A566">
        <v>900018975</v>
      </c>
      <c r="B566" t="s">
        <v>376</v>
      </c>
      <c r="C566" t="s">
        <v>230</v>
      </c>
      <c r="D566" t="s">
        <v>299</v>
      </c>
      <c r="E566" t="s">
        <v>333</v>
      </c>
      <c r="F566" t="s">
        <v>292</v>
      </c>
      <c r="G566" s="16">
        <v>42735</v>
      </c>
      <c r="H566">
        <v>20170405</v>
      </c>
      <c r="I566">
        <v>0</v>
      </c>
      <c r="J566" t="s">
        <v>244</v>
      </c>
      <c r="K566" t="str">
        <f>IFERROR(VLOOKUP(J566,ORDEN_ESF!A:C,2,0),"")</f>
        <v>Propiedad de inversión</v>
      </c>
      <c r="L566">
        <f>IFERROR(VLOOKUP(J566,ORDEN_ESF!A:C,3,0),0)</f>
        <v>0</v>
      </c>
      <c r="M566" s="1">
        <v>5653168</v>
      </c>
    </row>
    <row r="567" spans="1:13" x14ac:dyDescent="0.25">
      <c r="A567">
        <v>890911431</v>
      </c>
      <c r="B567" t="s">
        <v>378</v>
      </c>
      <c r="C567" t="s">
        <v>222</v>
      </c>
      <c r="D567" t="s">
        <v>223</v>
      </c>
      <c r="E567" t="s">
        <v>339</v>
      </c>
      <c r="F567" t="s">
        <v>292</v>
      </c>
      <c r="G567" s="16">
        <v>42735</v>
      </c>
      <c r="H567">
        <v>20170329</v>
      </c>
      <c r="I567">
        <v>0</v>
      </c>
      <c r="J567" t="s">
        <v>244</v>
      </c>
      <c r="K567" t="str">
        <f>IFERROR(VLOOKUP(J567,ORDEN_ESF!A:C,2,0),"")</f>
        <v>Propiedad de inversión</v>
      </c>
      <c r="L567">
        <f>IFERROR(VLOOKUP(J567,ORDEN_ESF!A:C,3,0),0)</f>
        <v>0</v>
      </c>
      <c r="M567" s="1">
        <v>5501084</v>
      </c>
    </row>
    <row r="568" spans="1:13" x14ac:dyDescent="0.25">
      <c r="A568">
        <v>890932424</v>
      </c>
      <c r="B568" t="s">
        <v>379</v>
      </c>
      <c r="C568" t="s">
        <v>222</v>
      </c>
      <c r="D568" t="s">
        <v>223</v>
      </c>
      <c r="E568" t="s">
        <v>333</v>
      </c>
      <c r="F568" t="s">
        <v>292</v>
      </c>
      <c r="G568" s="16">
        <v>42735</v>
      </c>
      <c r="H568">
        <v>20170328</v>
      </c>
      <c r="I568">
        <v>0</v>
      </c>
      <c r="J568" t="s">
        <v>244</v>
      </c>
      <c r="K568" t="str">
        <f>IFERROR(VLOOKUP(J568,ORDEN_ESF!A:C,2,0),"")</f>
        <v>Propiedad de inversión</v>
      </c>
      <c r="L568">
        <f>IFERROR(VLOOKUP(J568,ORDEN_ESF!A:C,3,0),0)</f>
        <v>0</v>
      </c>
      <c r="M568" s="1">
        <v>1750539</v>
      </c>
    </row>
    <row r="569" spans="1:13" x14ac:dyDescent="0.25">
      <c r="A569">
        <v>900087151</v>
      </c>
      <c r="B569" t="s">
        <v>383</v>
      </c>
      <c r="C569" t="s">
        <v>222</v>
      </c>
      <c r="D569" t="s">
        <v>351</v>
      </c>
      <c r="E569" t="s">
        <v>384</v>
      </c>
      <c r="F569" t="s">
        <v>292</v>
      </c>
      <c r="G569" s="16">
        <v>42735</v>
      </c>
      <c r="H569">
        <v>20170509</v>
      </c>
      <c r="I569">
        <v>0</v>
      </c>
      <c r="J569" t="s">
        <v>244</v>
      </c>
      <c r="K569" t="str">
        <f>IFERROR(VLOOKUP(J569,ORDEN_ESF!A:C,2,0),"")</f>
        <v>Propiedad de inversión</v>
      </c>
      <c r="L569">
        <f>IFERROR(VLOOKUP(J569,ORDEN_ESF!A:C,3,0),0)</f>
        <v>0</v>
      </c>
      <c r="M569" s="1">
        <v>22930880</v>
      </c>
    </row>
    <row r="570" spans="1:13" x14ac:dyDescent="0.25">
      <c r="A570">
        <v>830097620</v>
      </c>
      <c r="B570" t="s">
        <v>290</v>
      </c>
      <c r="C570" t="s">
        <v>291</v>
      </c>
      <c r="D570" t="s">
        <v>228</v>
      </c>
      <c r="E570" t="s">
        <v>224</v>
      </c>
      <c r="F570" t="s">
        <v>292</v>
      </c>
      <c r="G570" s="16">
        <v>42735</v>
      </c>
      <c r="H570">
        <v>20170420</v>
      </c>
      <c r="I570">
        <v>0</v>
      </c>
      <c r="J570" t="s">
        <v>309</v>
      </c>
      <c r="K570" t="str">
        <f>IFERROR(VLOOKUP(J570,ORDEN_ESF!A:C,2,0),"")</f>
        <v>Propiedades de inversión a valor razonable con cambios en resultados</v>
      </c>
      <c r="L570">
        <f>IFERROR(VLOOKUP(J570,ORDEN_ESF!A:C,3,0),0)</f>
        <v>0</v>
      </c>
      <c r="M570" s="1">
        <v>4512000</v>
      </c>
    </row>
    <row r="571" spans="1:13" x14ac:dyDescent="0.25">
      <c r="A571">
        <v>860532790</v>
      </c>
      <c r="B571" t="s">
        <v>374</v>
      </c>
      <c r="C571" t="s">
        <v>291</v>
      </c>
      <c r="D571" t="s">
        <v>228</v>
      </c>
      <c r="E571" t="s">
        <v>224</v>
      </c>
      <c r="F571" t="s">
        <v>292</v>
      </c>
      <c r="G571" s="16">
        <v>42735</v>
      </c>
      <c r="H571">
        <v>20170504</v>
      </c>
      <c r="I571">
        <v>0</v>
      </c>
      <c r="J571" t="s">
        <v>309</v>
      </c>
      <c r="K571" t="str">
        <f>IFERROR(VLOOKUP(J571,ORDEN_ESF!A:C,2,0),"")</f>
        <v>Propiedades de inversión a valor razonable con cambios en resultados</v>
      </c>
      <c r="L571">
        <f>IFERROR(VLOOKUP(J571,ORDEN_ESF!A:C,3,0),0)</f>
        <v>0</v>
      </c>
      <c r="M571" s="1">
        <v>3016594</v>
      </c>
    </row>
    <row r="572" spans="1:13" x14ac:dyDescent="0.25">
      <c r="A572">
        <v>900035722</v>
      </c>
      <c r="B572" t="s">
        <v>298</v>
      </c>
      <c r="C572" t="s">
        <v>294</v>
      </c>
      <c r="D572" t="s">
        <v>299</v>
      </c>
      <c r="E572" t="s">
        <v>224</v>
      </c>
      <c r="F572" t="s">
        <v>292</v>
      </c>
      <c r="G572" s="16">
        <v>42735</v>
      </c>
      <c r="H572">
        <v>20170421</v>
      </c>
      <c r="I572">
        <v>0</v>
      </c>
      <c r="J572" t="s">
        <v>309</v>
      </c>
      <c r="K572" t="str">
        <f>IFERROR(VLOOKUP(J572,ORDEN_ESF!A:C,2,0),"")</f>
        <v>Propiedades de inversión a valor razonable con cambios en resultados</v>
      </c>
      <c r="L572">
        <f>IFERROR(VLOOKUP(J572,ORDEN_ESF!A:C,3,0),0)</f>
        <v>0</v>
      </c>
      <c r="M572" s="1">
        <v>4076582</v>
      </c>
    </row>
    <row r="573" spans="1:13" x14ac:dyDescent="0.25">
      <c r="A573">
        <v>900521357</v>
      </c>
      <c r="B573" t="s">
        <v>175</v>
      </c>
      <c r="C573" t="s">
        <v>291</v>
      </c>
      <c r="D573" t="s">
        <v>388</v>
      </c>
      <c r="E573" t="s">
        <v>339</v>
      </c>
      <c r="F573" t="s">
        <v>292</v>
      </c>
      <c r="G573" s="16">
        <v>42735</v>
      </c>
      <c r="H573">
        <v>20170503</v>
      </c>
      <c r="I573">
        <v>0</v>
      </c>
      <c r="J573" t="s">
        <v>309</v>
      </c>
      <c r="K573" t="str">
        <f>IFERROR(VLOOKUP(J573,ORDEN_ESF!A:C,2,0),"")</f>
        <v>Propiedades de inversión a valor razonable con cambios en resultados</v>
      </c>
      <c r="L573">
        <f>IFERROR(VLOOKUP(J573,ORDEN_ESF!A:C,3,0),0)</f>
        <v>0</v>
      </c>
      <c r="M573" s="1">
        <v>66172</v>
      </c>
    </row>
    <row r="574" spans="1:13" x14ac:dyDescent="0.25">
      <c r="A574">
        <v>890312765</v>
      </c>
      <c r="B574" t="s">
        <v>363</v>
      </c>
      <c r="C574" t="s">
        <v>222</v>
      </c>
      <c r="D574" t="s">
        <v>228</v>
      </c>
      <c r="E574" t="s">
        <v>339</v>
      </c>
      <c r="F574" t="s">
        <v>292</v>
      </c>
      <c r="G574" s="16">
        <v>42735</v>
      </c>
      <c r="H574">
        <v>20170405</v>
      </c>
      <c r="I574">
        <v>0</v>
      </c>
      <c r="J574" t="s">
        <v>246</v>
      </c>
      <c r="K574" t="str">
        <f>IFERROR(VLOOKUP(J574,ORDEN_ESF!A:C,2,0),"")</f>
        <v>Plusvalía</v>
      </c>
      <c r="L574">
        <f>IFERROR(VLOOKUP(J574,ORDEN_ESF!A:C,3,0),0)</f>
        <v>0</v>
      </c>
      <c r="M574" s="1">
        <v>41126025</v>
      </c>
    </row>
    <row r="575" spans="1:13" x14ac:dyDescent="0.25">
      <c r="A575">
        <v>890903035</v>
      </c>
      <c r="B575" t="s">
        <v>369</v>
      </c>
      <c r="C575" t="s">
        <v>222</v>
      </c>
      <c r="D575" t="s">
        <v>228</v>
      </c>
      <c r="E575" t="s">
        <v>339</v>
      </c>
      <c r="F575" t="s">
        <v>292</v>
      </c>
      <c r="G575" s="16">
        <v>42735</v>
      </c>
      <c r="H575">
        <v>20170330</v>
      </c>
      <c r="I575">
        <v>0</v>
      </c>
      <c r="J575" t="s">
        <v>246</v>
      </c>
      <c r="K575" t="str">
        <f>IFERROR(VLOOKUP(J575,ORDEN_ESF!A:C,2,0),"")</f>
        <v>Plusvalía</v>
      </c>
      <c r="L575">
        <f>IFERROR(VLOOKUP(J575,ORDEN_ESF!A:C,3,0),0)</f>
        <v>0</v>
      </c>
      <c r="M575" s="1">
        <v>5556196</v>
      </c>
    </row>
    <row r="576" spans="1:13" x14ac:dyDescent="0.25">
      <c r="A576">
        <v>900018975</v>
      </c>
      <c r="B576" t="s">
        <v>376</v>
      </c>
      <c r="C576" t="s">
        <v>230</v>
      </c>
      <c r="D576" t="s">
        <v>299</v>
      </c>
      <c r="E576" t="s">
        <v>333</v>
      </c>
      <c r="F576" t="s">
        <v>292</v>
      </c>
      <c r="G576" s="16">
        <v>42735</v>
      </c>
      <c r="H576">
        <v>20170405</v>
      </c>
      <c r="I576">
        <v>0</v>
      </c>
      <c r="J576" t="s">
        <v>246</v>
      </c>
      <c r="K576" t="str">
        <f>IFERROR(VLOOKUP(J576,ORDEN_ESF!A:C,2,0),"")</f>
        <v>Plusvalía</v>
      </c>
      <c r="L576">
        <f>IFERROR(VLOOKUP(J576,ORDEN_ESF!A:C,3,0),0)</f>
        <v>0</v>
      </c>
      <c r="M576" s="1">
        <v>2890182</v>
      </c>
    </row>
    <row r="577" spans="1:13" x14ac:dyDescent="0.25">
      <c r="A577">
        <v>890932424</v>
      </c>
      <c r="B577" t="s">
        <v>379</v>
      </c>
      <c r="C577" t="s">
        <v>222</v>
      </c>
      <c r="D577" t="s">
        <v>223</v>
      </c>
      <c r="E577" t="s">
        <v>333</v>
      </c>
      <c r="F577" t="s">
        <v>292</v>
      </c>
      <c r="G577" s="16">
        <v>42735</v>
      </c>
      <c r="H577">
        <v>20170328</v>
      </c>
      <c r="I577">
        <v>0</v>
      </c>
      <c r="J577" t="s">
        <v>246</v>
      </c>
      <c r="K577" t="str">
        <f>IFERROR(VLOOKUP(J577,ORDEN_ESF!A:C,2,0),"")</f>
        <v>Plusvalía</v>
      </c>
      <c r="L577">
        <f>IFERROR(VLOOKUP(J577,ORDEN_ESF!A:C,3,0),0)</f>
        <v>0</v>
      </c>
      <c r="M577" s="1">
        <v>10260004</v>
      </c>
    </row>
    <row r="578" spans="1:13" x14ac:dyDescent="0.25">
      <c r="A578">
        <v>800014246</v>
      </c>
      <c r="B578" t="s">
        <v>332</v>
      </c>
      <c r="C578" t="s">
        <v>291</v>
      </c>
      <c r="D578" t="s">
        <v>223</v>
      </c>
      <c r="E578" t="s">
        <v>333</v>
      </c>
      <c r="F578" t="s">
        <v>292</v>
      </c>
      <c r="G578" s="16">
        <v>42735</v>
      </c>
      <c r="H578">
        <v>20170518</v>
      </c>
      <c r="I578">
        <v>0</v>
      </c>
      <c r="J578" t="s">
        <v>247</v>
      </c>
      <c r="K578" t="str">
        <f>IFERROR(VLOOKUP(J578,ORDEN_ESF!A:C,2,0),"")</f>
        <v>Activos intangibles distintos de la plusvalía</v>
      </c>
      <c r="L578">
        <f>IFERROR(VLOOKUP(J578,ORDEN_ESF!A:C,3,0),0)</f>
        <v>0</v>
      </c>
      <c r="M578" s="1">
        <v>56889</v>
      </c>
    </row>
    <row r="579" spans="1:13" x14ac:dyDescent="0.25">
      <c r="A579">
        <v>800093117</v>
      </c>
      <c r="B579" t="s">
        <v>334</v>
      </c>
      <c r="C579" t="s">
        <v>222</v>
      </c>
      <c r="D579" t="s">
        <v>223</v>
      </c>
      <c r="E579" t="s">
        <v>335</v>
      </c>
      <c r="F579" t="s">
        <v>292</v>
      </c>
      <c r="G579" s="16">
        <v>42735</v>
      </c>
      <c r="H579">
        <v>20170328</v>
      </c>
      <c r="I579">
        <v>0</v>
      </c>
      <c r="J579" t="s">
        <v>247</v>
      </c>
      <c r="K579" t="str">
        <f>IFERROR(VLOOKUP(J579,ORDEN_ESF!A:C,2,0),"")</f>
        <v>Activos intangibles distintos de la plusvalía</v>
      </c>
      <c r="L579">
        <f>IFERROR(VLOOKUP(J579,ORDEN_ESF!A:C,3,0),0)</f>
        <v>0</v>
      </c>
      <c r="M579" s="1">
        <v>5509538</v>
      </c>
    </row>
    <row r="580" spans="1:13" x14ac:dyDescent="0.25">
      <c r="A580">
        <v>800173155</v>
      </c>
      <c r="B580" t="s">
        <v>341</v>
      </c>
      <c r="C580" t="s">
        <v>222</v>
      </c>
      <c r="D580" t="s">
        <v>228</v>
      </c>
      <c r="E580" t="s">
        <v>335</v>
      </c>
      <c r="F580" t="s">
        <v>292</v>
      </c>
      <c r="G580" s="16">
        <v>42735</v>
      </c>
      <c r="H580">
        <v>20170403</v>
      </c>
      <c r="I580">
        <v>0</v>
      </c>
      <c r="J580" t="s">
        <v>247</v>
      </c>
      <c r="K580" t="str">
        <f>IFERROR(VLOOKUP(J580,ORDEN_ESF!A:C,2,0),"")</f>
        <v>Activos intangibles distintos de la plusvalía</v>
      </c>
      <c r="L580">
        <f>IFERROR(VLOOKUP(J580,ORDEN_ESF!A:C,3,0),0)</f>
        <v>0</v>
      </c>
      <c r="M580" s="1">
        <v>500</v>
      </c>
    </row>
    <row r="581" spans="1:13" x14ac:dyDescent="0.25">
      <c r="A581">
        <v>800233881</v>
      </c>
      <c r="B581" t="s">
        <v>161</v>
      </c>
      <c r="C581" t="s">
        <v>222</v>
      </c>
      <c r="D581" t="s">
        <v>223</v>
      </c>
      <c r="E581" t="s">
        <v>333</v>
      </c>
      <c r="F581" t="s">
        <v>292</v>
      </c>
      <c r="G581" s="16">
        <v>42735</v>
      </c>
      <c r="H581">
        <v>20170406</v>
      </c>
      <c r="I581">
        <v>0</v>
      </c>
      <c r="J581" t="s">
        <v>247</v>
      </c>
      <c r="K581" t="str">
        <f>IFERROR(VLOOKUP(J581,ORDEN_ESF!A:C,2,0),"")</f>
        <v>Activos intangibles distintos de la plusvalía</v>
      </c>
      <c r="L581">
        <f>IFERROR(VLOOKUP(J581,ORDEN_ESF!A:C,3,0),0)</f>
        <v>0</v>
      </c>
      <c r="M581" s="1">
        <v>583375</v>
      </c>
    </row>
    <row r="582" spans="1:13" x14ac:dyDescent="0.25">
      <c r="A582">
        <v>830023542</v>
      </c>
      <c r="B582" t="s">
        <v>146</v>
      </c>
      <c r="C582" t="s">
        <v>230</v>
      </c>
      <c r="D582" t="s">
        <v>223</v>
      </c>
      <c r="E582" t="s">
        <v>339</v>
      </c>
      <c r="F582" t="s">
        <v>292</v>
      </c>
      <c r="G582" s="16">
        <v>42735</v>
      </c>
      <c r="H582">
        <v>20170328</v>
      </c>
      <c r="I582">
        <v>0</v>
      </c>
      <c r="J582" t="s">
        <v>247</v>
      </c>
      <c r="K582" t="str">
        <f>IFERROR(VLOOKUP(J582,ORDEN_ESF!A:C,2,0),"")</f>
        <v>Activos intangibles distintos de la plusvalía</v>
      </c>
      <c r="L582">
        <f>IFERROR(VLOOKUP(J582,ORDEN_ESF!A:C,3,0),0)</f>
        <v>0</v>
      </c>
      <c r="M582" s="1">
        <v>26271</v>
      </c>
    </row>
    <row r="583" spans="1:13" x14ac:dyDescent="0.25">
      <c r="A583">
        <v>830094920</v>
      </c>
      <c r="B583" t="s">
        <v>350</v>
      </c>
      <c r="C583" t="s">
        <v>222</v>
      </c>
      <c r="D583" t="s">
        <v>351</v>
      </c>
      <c r="E583" t="s">
        <v>339</v>
      </c>
      <c r="F583" t="s">
        <v>292</v>
      </c>
      <c r="G583" s="16">
        <v>42735</v>
      </c>
      <c r="H583">
        <v>20171004</v>
      </c>
      <c r="I583">
        <v>0</v>
      </c>
      <c r="J583" t="s">
        <v>247</v>
      </c>
      <c r="K583" t="str">
        <f>IFERROR(VLOOKUP(J583,ORDEN_ESF!A:C,2,0),"")</f>
        <v>Activos intangibles distintos de la plusvalía</v>
      </c>
      <c r="L583">
        <f>IFERROR(VLOOKUP(J583,ORDEN_ESF!A:C,3,0),0)</f>
        <v>0</v>
      </c>
      <c r="M583" s="1">
        <v>970955</v>
      </c>
    </row>
    <row r="584" spans="1:13" x14ac:dyDescent="0.25">
      <c r="A584">
        <v>830058272</v>
      </c>
      <c r="B584" t="s">
        <v>352</v>
      </c>
      <c r="C584" t="s">
        <v>222</v>
      </c>
      <c r="D584" t="s">
        <v>228</v>
      </c>
      <c r="E584" t="s">
        <v>353</v>
      </c>
      <c r="F584" t="s">
        <v>292</v>
      </c>
      <c r="G584" s="16">
        <v>42735</v>
      </c>
      <c r="H584">
        <v>20170405</v>
      </c>
      <c r="I584">
        <v>0</v>
      </c>
      <c r="J584" t="s">
        <v>247</v>
      </c>
      <c r="K584" t="str">
        <f>IFERROR(VLOOKUP(J584,ORDEN_ESF!A:C,2,0),"")</f>
        <v>Activos intangibles distintos de la plusvalía</v>
      </c>
      <c r="L584">
        <f>IFERROR(VLOOKUP(J584,ORDEN_ESF!A:C,3,0),0)</f>
        <v>0</v>
      </c>
      <c r="M584" s="1">
        <v>1857940</v>
      </c>
    </row>
    <row r="585" spans="1:13" x14ac:dyDescent="0.25">
      <c r="A585">
        <v>860000656</v>
      </c>
      <c r="B585" t="s">
        <v>221</v>
      </c>
      <c r="C585" t="s">
        <v>222</v>
      </c>
      <c r="D585" t="s">
        <v>223</v>
      </c>
      <c r="E585" t="s">
        <v>224</v>
      </c>
      <c r="F585" t="s">
        <v>292</v>
      </c>
      <c r="G585" s="16">
        <v>42735</v>
      </c>
      <c r="H585">
        <v>20170401</v>
      </c>
      <c r="I585">
        <v>0</v>
      </c>
      <c r="J585" t="s">
        <v>247</v>
      </c>
      <c r="K585" t="str">
        <f>IFERROR(VLOOKUP(J585,ORDEN_ESF!A:C,2,0),"")</f>
        <v>Activos intangibles distintos de la plusvalía</v>
      </c>
      <c r="L585">
        <f>IFERROR(VLOOKUP(J585,ORDEN_ESF!A:C,3,0),0)</f>
        <v>0</v>
      </c>
      <c r="M585" s="1">
        <v>768715</v>
      </c>
    </row>
    <row r="586" spans="1:13" x14ac:dyDescent="0.25">
      <c r="A586">
        <v>860001986</v>
      </c>
      <c r="B586" t="s">
        <v>293</v>
      </c>
      <c r="C586" t="s">
        <v>294</v>
      </c>
      <c r="D586" t="s">
        <v>228</v>
      </c>
      <c r="E586" t="s">
        <v>224</v>
      </c>
      <c r="F586" t="s">
        <v>292</v>
      </c>
      <c r="G586" s="16">
        <v>42735</v>
      </c>
      <c r="H586">
        <v>20170510</v>
      </c>
      <c r="I586">
        <v>0</v>
      </c>
      <c r="J586" t="s">
        <v>247</v>
      </c>
      <c r="K586" t="str">
        <f>IFERROR(VLOOKUP(J586,ORDEN_ESF!A:C,2,0),"")</f>
        <v>Activos intangibles distintos de la plusvalía</v>
      </c>
      <c r="L586">
        <f>IFERROR(VLOOKUP(J586,ORDEN_ESF!A:C,3,0),0)</f>
        <v>0</v>
      </c>
      <c r="M586" s="1">
        <v>2369219</v>
      </c>
    </row>
    <row r="587" spans="1:13" x14ac:dyDescent="0.25">
      <c r="A587">
        <v>860002837</v>
      </c>
      <c r="B587" t="s">
        <v>227</v>
      </c>
      <c r="C587" t="s">
        <v>222</v>
      </c>
      <c r="D587" t="s">
        <v>228</v>
      </c>
      <c r="E587" t="s">
        <v>224</v>
      </c>
      <c r="F587" t="s">
        <v>292</v>
      </c>
      <c r="G587" s="16">
        <v>42735</v>
      </c>
      <c r="H587">
        <v>20170330</v>
      </c>
      <c r="I587">
        <v>0</v>
      </c>
      <c r="J587" t="s">
        <v>247</v>
      </c>
      <c r="K587" t="str">
        <f>IFERROR(VLOOKUP(J587,ORDEN_ESF!A:C,2,0),"")</f>
        <v>Activos intangibles distintos de la plusvalía</v>
      </c>
      <c r="L587">
        <f>IFERROR(VLOOKUP(J587,ORDEN_ESF!A:C,3,0),0)</f>
        <v>0</v>
      </c>
      <c r="M587" s="1">
        <v>404062</v>
      </c>
    </row>
    <row r="588" spans="1:13" x14ac:dyDescent="0.25">
      <c r="A588">
        <v>860014285</v>
      </c>
      <c r="B588" t="s">
        <v>356</v>
      </c>
      <c r="C588" t="s">
        <v>294</v>
      </c>
      <c r="D588" t="s">
        <v>228</v>
      </c>
      <c r="E588" t="s">
        <v>224</v>
      </c>
      <c r="F588" t="s">
        <v>292</v>
      </c>
      <c r="G588" s="16">
        <v>42735</v>
      </c>
      <c r="H588">
        <v>20170510</v>
      </c>
      <c r="I588">
        <v>0</v>
      </c>
      <c r="J588" t="s">
        <v>247</v>
      </c>
      <c r="K588" t="str">
        <f>IFERROR(VLOOKUP(J588,ORDEN_ESF!A:C,2,0),"")</f>
        <v>Activos intangibles distintos de la plusvalía</v>
      </c>
      <c r="L588">
        <f>IFERROR(VLOOKUP(J588,ORDEN_ESF!A:C,3,0),0)</f>
        <v>0</v>
      </c>
      <c r="M588" s="1">
        <v>31423</v>
      </c>
    </row>
    <row r="589" spans="1:13" x14ac:dyDescent="0.25">
      <c r="A589">
        <v>860067697</v>
      </c>
      <c r="B589" t="s">
        <v>359</v>
      </c>
      <c r="C589" t="s">
        <v>294</v>
      </c>
      <c r="D589" t="s">
        <v>228</v>
      </c>
      <c r="E589" t="s">
        <v>360</v>
      </c>
      <c r="F589" t="s">
        <v>292</v>
      </c>
      <c r="G589" s="16">
        <v>42735</v>
      </c>
      <c r="H589">
        <v>20170515</v>
      </c>
      <c r="I589">
        <v>0</v>
      </c>
      <c r="J589" t="s">
        <v>247</v>
      </c>
      <c r="K589" t="str">
        <f>IFERROR(VLOOKUP(J589,ORDEN_ESF!A:C,2,0),"")</f>
        <v>Activos intangibles distintos de la plusvalía</v>
      </c>
      <c r="L589">
        <f>IFERROR(VLOOKUP(J589,ORDEN_ESF!A:C,3,0),0)</f>
        <v>0</v>
      </c>
      <c r="M589" s="1">
        <v>248578</v>
      </c>
    </row>
    <row r="590" spans="1:13" x14ac:dyDescent="0.25">
      <c r="A590">
        <v>860058070</v>
      </c>
      <c r="B590" t="s">
        <v>364</v>
      </c>
      <c r="C590" t="s">
        <v>222</v>
      </c>
      <c r="D590" t="s">
        <v>228</v>
      </c>
      <c r="E590" t="s">
        <v>335</v>
      </c>
      <c r="F590" t="s">
        <v>292</v>
      </c>
      <c r="G590" s="16">
        <v>42735</v>
      </c>
      <c r="H590">
        <v>20170404</v>
      </c>
      <c r="I590">
        <v>0</v>
      </c>
      <c r="J590" t="s">
        <v>247</v>
      </c>
      <c r="K590" t="str">
        <f>IFERROR(VLOOKUP(J590,ORDEN_ESF!A:C,2,0),"")</f>
        <v>Activos intangibles distintos de la plusvalía</v>
      </c>
      <c r="L590">
        <f>IFERROR(VLOOKUP(J590,ORDEN_ESF!A:C,3,0),0)</f>
        <v>0</v>
      </c>
      <c r="M590" s="1">
        <v>3641674</v>
      </c>
    </row>
    <row r="591" spans="1:13" x14ac:dyDescent="0.25">
      <c r="A591">
        <v>860059851</v>
      </c>
      <c r="B591" t="s">
        <v>365</v>
      </c>
      <c r="C591" t="s">
        <v>222</v>
      </c>
      <c r="D591" t="s">
        <v>228</v>
      </c>
      <c r="E591" t="s">
        <v>224</v>
      </c>
      <c r="F591" t="s">
        <v>292</v>
      </c>
      <c r="G591" s="16">
        <v>42735</v>
      </c>
      <c r="H591">
        <v>20170403</v>
      </c>
      <c r="I591">
        <v>0</v>
      </c>
      <c r="J591" t="s">
        <v>247</v>
      </c>
      <c r="K591" t="str">
        <f>IFERROR(VLOOKUP(J591,ORDEN_ESF!A:C,2,0),"")</f>
        <v>Activos intangibles distintos de la plusvalía</v>
      </c>
      <c r="L591">
        <f>IFERROR(VLOOKUP(J591,ORDEN_ESF!A:C,3,0),0)</f>
        <v>0</v>
      </c>
      <c r="M591" s="1">
        <v>269256</v>
      </c>
    </row>
    <row r="592" spans="1:13" x14ac:dyDescent="0.25">
      <c r="A592">
        <v>890806999</v>
      </c>
      <c r="B592" t="s">
        <v>366</v>
      </c>
      <c r="C592" t="s">
        <v>230</v>
      </c>
      <c r="D592" t="s">
        <v>367</v>
      </c>
      <c r="E592" t="s">
        <v>368</v>
      </c>
      <c r="F592" t="s">
        <v>292</v>
      </c>
      <c r="G592" s="16">
        <v>42735</v>
      </c>
      <c r="H592">
        <v>20170406</v>
      </c>
      <c r="I592">
        <v>0</v>
      </c>
      <c r="J592" t="s">
        <v>247</v>
      </c>
      <c r="K592" t="str">
        <f>IFERROR(VLOOKUP(J592,ORDEN_ESF!A:C,2,0),"")</f>
        <v>Activos intangibles distintos de la plusvalía</v>
      </c>
      <c r="L592">
        <f>IFERROR(VLOOKUP(J592,ORDEN_ESF!A:C,3,0),0)</f>
        <v>0</v>
      </c>
      <c r="M592" s="1">
        <v>305816</v>
      </c>
    </row>
    <row r="593" spans="1:13" x14ac:dyDescent="0.25">
      <c r="A593">
        <v>890903055</v>
      </c>
      <c r="B593" t="s">
        <v>232</v>
      </c>
      <c r="C593" t="s">
        <v>222</v>
      </c>
      <c r="D593" t="s">
        <v>223</v>
      </c>
      <c r="E593" t="s">
        <v>224</v>
      </c>
      <c r="F593" t="s">
        <v>292</v>
      </c>
      <c r="G593" s="16">
        <v>42735</v>
      </c>
      <c r="H593">
        <v>20170331</v>
      </c>
      <c r="I593">
        <v>0</v>
      </c>
      <c r="J593" t="s">
        <v>247</v>
      </c>
      <c r="K593" t="str">
        <f>IFERROR(VLOOKUP(J593,ORDEN_ESF!A:C,2,0),"")</f>
        <v>Activos intangibles distintos de la plusvalía</v>
      </c>
      <c r="L593">
        <f>IFERROR(VLOOKUP(J593,ORDEN_ESF!A:C,3,0),0)</f>
        <v>0</v>
      </c>
      <c r="M593" s="1">
        <v>3485625</v>
      </c>
    </row>
    <row r="594" spans="1:13" x14ac:dyDescent="0.25">
      <c r="A594">
        <v>860077099</v>
      </c>
      <c r="B594" t="s">
        <v>371</v>
      </c>
      <c r="C594" t="s">
        <v>291</v>
      </c>
      <c r="D594" t="s">
        <v>228</v>
      </c>
      <c r="E594" t="s">
        <v>224</v>
      </c>
      <c r="F594" t="s">
        <v>292</v>
      </c>
      <c r="G594" s="16">
        <v>42735</v>
      </c>
      <c r="H594">
        <v>20170515</v>
      </c>
      <c r="I594">
        <v>0</v>
      </c>
      <c r="J594" t="s">
        <v>247</v>
      </c>
      <c r="K594" t="str">
        <f>IFERROR(VLOOKUP(J594,ORDEN_ESF!A:C,2,0),"")</f>
        <v>Activos intangibles distintos de la plusvalía</v>
      </c>
      <c r="L594">
        <f>IFERROR(VLOOKUP(J594,ORDEN_ESF!A:C,3,0),0)</f>
        <v>0</v>
      </c>
      <c r="M594" s="1">
        <v>281220</v>
      </c>
    </row>
    <row r="595" spans="1:13" x14ac:dyDescent="0.25">
      <c r="A595">
        <v>890908901</v>
      </c>
      <c r="B595" t="s">
        <v>372</v>
      </c>
      <c r="C595" t="s">
        <v>222</v>
      </c>
      <c r="D595" t="s">
        <v>223</v>
      </c>
      <c r="E595" t="s">
        <v>339</v>
      </c>
      <c r="F595" t="s">
        <v>292</v>
      </c>
      <c r="G595" s="16">
        <v>42735</v>
      </c>
      <c r="H595">
        <v>20170329</v>
      </c>
      <c r="I595">
        <v>0</v>
      </c>
      <c r="J595" t="s">
        <v>247</v>
      </c>
      <c r="K595" t="str">
        <f>IFERROR(VLOOKUP(J595,ORDEN_ESF!A:C,2,0),"")</f>
        <v>Activos intangibles distintos de la plusvalía</v>
      </c>
      <c r="L595">
        <f>IFERROR(VLOOKUP(J595,ORDEN_ESF!A:C,3,0),0)</f>
        <v>0</v>
      </c>
      <c r="M595" s="1">
        <v>4642299</v>
      </c>
    </row>
    <row r="596" spans="1:13" x14ac:dyDescent="0.25">
      <c r="A596">
        <v>860510628</v>
      </c>
      <c r="B596" t="s">
        <v>373</v>
      </c>
      <c r="C596" t="s">
        <v>222</v>
      </c>
      <c r="D596" t="s">
        <v>228</v>
      </c>
      <c r="E596" t="s">
        <v>353</v>
      </c>
      <c r="F596" t="s">
        <v>292</v>
      </c>
      <c r="G596" s="16">
        <v>42735</v>
      </c>
      <c r="H596">
        <v>20170330</v>
      </c>
      <c r="I596">
        <v>0</v>
      </c>
      <c r="J596" t="s">
        <v>247</v>
      </c>
      <c r="K596" t="str">
        <f>IFERROR(VLOOKUP(J596,ORDEN_ESF!A:C,2,0),"")</f>
        <v>Activos intangibles distintos de la plusvalía</v>
      </c>
      <c r="L596">
        <f>IFERROR(VLOOKUP(J596,ORDEN_ESF!A:C,3,0),0)</f>
        <v>0</v>
      </c>
      <c r="M596" s="1">
        <v>1174618</v>
      </c>
    </row>
    <row r="597" spans="1:13" x14ac:dyDescent="0.25">
      <c r="A597">
        <v>860515523</v>
      </c>
      <c r="B597" t="s">
        <v>231</v>
      </c>
      <c r="C597" t="s">
        <v>222</v>
      </c>
      <c r="D597" t="s">
        <v>228</v>
      </c>
      <c r="E597" t="s">
        <v>224</v>
      </c>
      <c r="F597" t="s">
        <v>292</v>
      </c>
      <c r="G597" s="16">
        <v>42735</v>
      </c>
      <c r="H597">
        <v>20170329</v>
      </c>
      <c r="I597">
        <v>0</v>
      </c>
      <c r="J597" t="s">
        <v>247</v>
      </c>
      <c r="K597" t="str">
        <f>IFERROR(VLOOKUP(J597,ORDEN_ESF!A:C,2,0),"")</f>
        <v>Activos intangibles distintos de la plusvalía</v>
      </c>
      <c r="L597">
        <f>IFERROR(VLOOKUP(J597,ORDEN_ESF!A:C,3,0),0)</f>
        <v>0</v>
      </c>
      <c r="M597" s="1">
        <v>15577886</v>
      </c>
    </row>
    <row r="598" spans="1:13" x14ac:dyDescent="0.25">
      <c r="A598">
        <v>860532790</v>
      </c>
      <c r="B598" t="s">
        <v>374</v>
      </c>
      <c r="C598" t="s">
        <v>291</v>
      </c>
      <c r="D598" t="s">
        <v>228</v>
      </c>
      <c r="E598" t="s">
        <v>224</v>
      </c>
      <c r="F598" t="s">
        <v>292</v>
      </c>
      <c r="G598" s="16">
        <v>42735</v>
      </c>
      <c r="H598">
        <v>20170504</v>
      </c>
      <c r="I598">
        <v>0</v>
      </c>
      <c r="J598" t="s">
        <v>247</v>
      </c>
      <c r="K598" t="str">
        <f>IFERROR(VLOOKUP(J598,ORDEN_ESF!A:C,2,0),"")</f>
        <v>Activos intangibles distintos de la plusvalía</v>
      </c>
      <c r="L598">
        <f>IFERROR(VLOOKUP(J598,ORDEN_ESF!A:C,3,0),0)</f>
        <v>0</v>
      </c>
      <c r="M598" s="1">
        <v>61271</v>
      </c>
    </row>
    <row r="599" spans="1:13" x14ac:dyDescent="0.25">
      <c r="A599">
        <v>890205645</v>
      </c>
      <c r="B599" t="s">
        <v>166</v>
      </c>
      <c r="C599" t="s">
        <v>222</v>
      </c>
      <c r="D599" t="s">
        <v>375</v>
      </c>
      <c r="E599" t="s">
        <v>335</v>
      </c>
      <c r="F599" t="s">
        <v>292</v>
      </c>
      <c r="G599" s="16">
        <v>42735</v>
      </c>
      <c r="H599">
        <v>20170331</v>
      </c>
      <c r="I599">
        <v>0</v>
      </c>
      <c r="J599" t="s">
        <v>247</v>
      </c>
      <c r="K599" t="str">
        <f>IFERROR(VLOOKUP(J599,ORDEN_ESF!A:C,2,0),"")</f>
        <v>Activos intangibles distintos de la plusvalía</v>
      </c>
      <c r="L599">
        <f>IFERROR(VLOOKUP(J599,ORDEN_ESF!A:C,3,0),0)</f>
        <v>0</v>
      </c>
      <c r="M599" s="1">
        <v>160128</v>
      </c>
    </row>
    <row r="600" spans="1:13" x14ac:dyDescent="0.25">
      <c r="A600">
        <v>900018975</v>
      </c>
      <c r="B600" t="s">
        <v>376</v>
      </c>
      <c r="C600" t="s">
        <v>230</v>
      </c>
      <c r="D600" t="s">
        <v>299</v>
      </c>
      <c r="E600" t="s">
        <v>333</v>
      </c>
      <c r="F600" t="s">
        <v>292</v>
      </c>
      <c r="G600" s="16">
        <v>42735</v>
      </c>
      <c r="H600">
        <v>20170405</v>
      </c>
      <c r="I600">
        <v>0</v>
      </c>
      <c r="J600" t="s">
        <v>247</v>
      </c>
      <c r="K600" t="str">
        <f>IFERROR(VLOOKUP(J600,ORDEN_ESF!A:C,2,0),"")</f>
        <v>Activos intangibles distintos de la plusvalía</v>
      </c>
      <c r="L600">
        <f>IFERROR(VLOOKUP(J600,ORDEN_ESF!A:C,3,0),0)</f>
        <v>0</v>
      </c>
      <c r="M600" s="1">
        <v>4635091</v>
      </c>
    </row>
    <row r="601" spans="1:13" x14ac:dyDescent="0.25">
      <c r="A601">
        <v>890911431</v>
      </c>
      <c r="B601" t="s">
        <v>378</v>
      </c>
      <c r="C601" t="s">
        <v>222</v>
      </c>
      <c r="D601" t="s">
        <v>223</v>
      </c>
      <c r="E601" t="s">
        <v>339</v>
      </c>
      <c r="F601" t="s">
        <v>292</v>
      </c>
      <c r="G601" s="16">
        <v>42735</v>
      </c>
      <c r="H601">
        <v>20170329</v>
      </c>
      <c r="I601">
        <v>0</v>
      </c>
      <c r="J601" t="s">
        <v>247</v>
      </c>
      <c r="K601" t="str">
        <f>IFERROR(VLOOKUP(J601,ORDEN_ESF!A:C,2,0),"")</f>
        <v>Activos intangibles distintos de la plusvalía</v>
      </c>
      <c r="L601">
        <f>IFERROR(VLOOKUP(J601,ORDEN_ESF!A:C,3,0),0)</f>
        <v>0</v>
      </c>
      <c r="M601" s="1">
        <v>126817</v>
      </c>
    </row>
    <row r="602" spans="1:13" x14ac:dyDescent="0.25">
      <c r="A602">
        <v>900139110</v>
      </c>
      <c r="B602" t="s">
        <v>301</v>
      </c>
      <c r="C602" t="s">
        <v>294</v>
      </c>
      <c r="D602" t="s">
        <v>228</v>
      </c>
      <c r="E602" t="s">
        <v>224</v>
      </c>
      <c r="F602" t="s">
        <v>292</v>
      </c>
      <c r="G602" s="16">
        <v>42735</v>
      </c>
      <c r="H602">
        <v>20170419</v>
      </c>
      <c r="I602">
        <v>0</v>
      </c>
      <c r="J602" t="s">
        <v>247</v>
      </c>
      <c r="K602" t="str">
        <f>IFERROR(VLOOKUP(J602,ORDEN_ESF!A:C,2,0),"")</f>
        <v>Activos intangibles distintos de la plusvalía</v>
      </c>
      <c r="L602">
        <f>IFERROR(VLOOKUP(J602,ORDEN_ESF!A:C,3,0),0)</f>
        <v>0</v>
      </c>
      <c r="M602" s="1">
        <v>5741</v>
      </c>
    </row>
    <row r="603" spans="1:13" x14ac:dyDescent="0.25">
      <c r="A603">
        <v>890920656</v>
      </c>
      <c r="B603" t="s">
        <v>302</v>
      </c>
      <c r="C603" t="s">
        <v>291</v>
      </c>
      <c r="D603" t="s">
        <v>223</v>
      </c>
      <c r="E603" t="s">
        <v>224</v>
      </c>
      <c r="F603" t="s">
        <v>292</v>
      </c>
      <c r="G603" s="16">
        <v>42735</v>
      </c>
      <c r="H603">
        <v>20170503</v>
      </c>
      <c r="I603">
        <v>0</v>
      </c>
      <c r="J603" t="s">
        <v>247</v>
      </c>
      <c r="K603" t="str">
        <f>IFERROR(VLOOKUP(J603,ORDEN_ESF!A:C,2,0),"")</f>
        <v>Activos intangibles distintos de la plusvalía</v>
      </c>
      <c r="L603">
        <f>IFERROR(VLOOKUP(J603,ORDEN_ESF!A:C,3,0),0)</f>
        <v>0</v>
      </c>
      <c r="M603" s="1">
        <v>67138</v>
      </c>
    </row>
    <row r="604" spans="1:13" x14ac:dyDescent="0.25">
      <c r="A604">
        <v>890928186</v>
      </c>
      <c r="B604" t="s">
        <v>303</v>
      </c>
      <c r="C604" t="s">
        <v>291</v>
      </c>
      <c r="D604" t="s">
        <v>223</v>
      </c>
      <c r="E604" t="s">
        <v>224</v>
      </c>
      <c r="F604" t="s">
        <v>292</v>
      </c>
      <c r="G604" s="16">
        <v>42735</v>
      </c>
      <c r="H604">
        <v>20170510</v>
      </c>
      <c r="I604">
        <v>0</v>
      </c>
      <c r="J604" t="s">
        <v>247</v>
      </c>
      <c r="K604" t="str">
        <f>IFERROR(VLOOKUP(J604,ORDEN_ESF!A:C,2,0),"")</f>
        <v>Activos intangibles distintos de la plusvalía</v>
      </c>
      <c r="L604">
        <f>IFERROR(VLOOKUP(J604,ORDEN_ESF!A:C,3,0),0)</f>
        <v>0</v>
      </c>
      <c r="M604" s="1">
        <v>3019210</v>
      </c>
    </row>
    <row r="605" spans="1:13" x14ac:dyDescent="0.25">
      <c r="A605">
        <v>890932424</v>
      </c>
      <c r="B605" t="s">
        <v>379</v>
      </c>
      <c r="C605" t="s">
        <v>222</v>
      </c>
      <c r="D605" t="s">
        <v>223</v>
      </c>
      <c r="E605" t="s">
        <v>333</v>
      </c>
      <c r="F605" t="s">
        <v>292</v>
      </c>
      <c r="G605" s="16">
        <v>42735</v>
      </c>
      <c r="H605">
        <v>20170328</v>
      </c>
      <c r="I605">
        <v>0</v>
      </c>
      <c r="J605" t="s">
        <v>247</v>
      </c>
      <c r="K605" t="str">
        <f>IFERROR(VLOOKUP(J605,ORDEN_ESF!A:C,2,0),"")</f>
        <v>Activos intangibles distintos de la plusvalía</v>
      </c>
      <c r="L605">
        <f>IFERROR(VLOOKUP(J605,ORDEN_ESF!A:C,3,0),0)</f>
        <v>0</v>
      </c>
      <c r="M605" s="1">
        <v>2422</v>
      </c>
    </row>
    <row r="606" spans="1:13" x14ac:dyDescent="0.25">
      <c r="A606">
        <v>890939355</v>
      </c>
      <c r="B606" t="s">
        <v>35</v>
      </c>
      <c r="C606" t="s">
        <v>222</v>
      </c>
      <c r="D606" t="s">
        <v>223</v>
      </c>
      <c r="E606" t="s">
        <v>335</v>
      </c>
      <c r="F606" t="s">
        <v>292</v>
      </c>
      <c r="G606" s="16">
        <v>42735</v>
      </c>
      <c r="H606">
        <v>20170403</v>
      </c>
      <c r="I606">
        <v>0</v>
      </c>
      <c r="J606" t="s">
        <v>247</v>
      </c>
      <c r="K606" t="str">
        <f>IFERROR(VLOOKUP(J606,ORDEN_ESF!A:C,2,0),"")</f>
        <v>Activos intangibles distintos de la plusvalía</v>
      </c>
      <c r="L606">
        <f>IFERROR(VLOOKUP(J606,ORDEN_ESF!A:C,3,0),0)</f>
        <v>0</v>
      </c>
      <c r="M606" s="1">
        <v>2453</v>
      </c>
    </row>
    <row r="607" spans="1:13" x14ac:dyDescent="0.25">
      <c r="A607">
        <v>890940026</v>
      </c>
      <c r="B607" t="s">
        <v>304</v>
      </c>
      <c r="C607" t="s">
        <v>291</v>
      </c>
      <c r="D607" t="s">
        <v>223</v>
      </c>
      <c r="E607" t="s">
        <v>224</v>
      </c>
      <c r="F607" t="s">
        <v>292</v>
      </c>
      <c r="G607" s="16">
        <v>42735</v>
      </c>
      <c r="H607">
        <v>20170424</v>
      </c>
      <c r="I607">
        <v>0</v>
      </c>
      <c r="J607" t="s">
        <v>247</v>
      </c>
      <c r="K607" t="str">
        <f>IFERROR(VLOOKUP(J607,ORDEN_ESF!A:C,2,0),"")</f>
        <v>Activos intangibles distintos de la plusvalía</v>
      </c>
      <c r="L607">
        <f>IFERROR(VLOOKUP(J607,ORDEN_ESF!A:C,3,0),0)</f>
        <v>0</v>
      </c>
      <c r="M607" s="1">
        <v>1272</v>
      </c>
    </row>
    <row r="608" spans="1:13" x14ac:dyDescent="0.25">
      <c r="A608">
        <v>900192242</v>
      </c>
      <c r="B608" t="s">
        <v>381</v>
      </c>
      <c r="C608" t="s">
        <v>222</v>
      </c>
      <c r="D608" t="s">
        <v>228</v>
      </c>
      <c r="E608" t="s">
        <v>333</v>
      </c>
      <c r="F608" t="s">
        <v>292</v>
      </c>
      <c r="G608" s="16">
        <v>42735</v>
      </c>
      <c r="H608">
        <v>20170331</v>
      </c>
      <c r="I608">
        <v>0</v>
      </c>
      <c r="J608" t="s">
        <v>247</v>
      </c>
      <c r="K608" t="str">
        <f>IFERROR(VLOOKUP(J608,ORDEN_ESF!A:C,2,0),"")</f>
        <v>Activos intangibles distintos de la plusvalía</v>
      </c>
      <c r="L608">
        <f>IFERROR(VLOOKUP(J608,ORDEN_ESF!A:C,3,0),0)</f>
        <v>0</v>
      </c>
      <c r="M608" s="1">
        <v>17455813</v>
      </c>
    </row>
    <row r="609" spans="1:13" x14ac:dyDescent="0.25">
      <c r="A609">
        <v>900193192</v>
      </c>
      <c r="B609" t="s">
        <v>305</v>
      </c>
      <c r="C609" t="s">
        <v>294</v>
      </c>
      <c r="D609" t="s">
        <v>228</v>
      </c>
      <c r="E609" t="s">
        <v>224</v>
      </c>
      <c r="F609" t="s">
        <v>292</v>
      </c>
      <c r="G609" s="16">
        <v>42735</v>
      </c>
      <c r="H609">
        <v>20170517</v>
      </c>
      <c r="I609">
        <v>0</v>
      </c>
      <c r="J609" t="s">
        <v>247</v>
      </c>
      <c r="K609" t="str">
        <f>IFERROR(VLOOKUP(J609,ORDEN_ESF!A:C,2,0),"")</f>
        <v>Activos intangibles distintos de la plusvalía</v>
      </c>
      <c r="L609">
        <f>IFERROR(VLOOKUP(J609,ORDEN_ESF!A:C,3,0),0)</f>
        <v>0</v>
      </c>
      <c r="M609" s="1">
        <v>101036</v>
      </c>
    </row>
    <row r="610" spans="1:13" x14ac:dyDescent="0.25">
      <c r="A610">
        <v>900206480</v>
      </c>
      <c r="B610" t="s">
        <v>306</v>
      </c>
      <c r="C610" t="s">
        <v>291</v>
      </c>
      <c r="D610" t="s">
        <v>228</v>
      </c>
      <c r="E610" t="s">
        <v>224</v>
      </c>
      <c r="F610" t="s">
        <v>292</v>
      </c>
      <c r="G610" s="16">
        <v>42735</v>
      </c>
      <c r="H610">
        <v>20170509</v>
      </c>
      <c r="I610">
        <v>0</v>
      </c>
      <c r="J610" t="s">
        <v>247</v>
      </c>
      <c r="K610" t="str">
        <f>IFERROR(VLOOKUP(J610,ORDEN_ESF!A:C,2,0),"")</f>
        <v>Activos intangibles distintos de la plusvalía</v>
      </c>
      <c r="L610">
        <f>IFERROR(VLOOKUP(J610,ORDEN_ESF!A:C,3,0),0)</f>
        <v>0</v>
      </c>
      <c r="M610" s="1">
        <v>170071</v>
      </c>
    </row>
    <row r="611" spans="1:13" x14ac:dyDescent="0.25">
      <c r="A611">
        <v>900206483</v>
      </c>
      <c r="B611" t="s">
        <v>307</v>
      </c>
      <c r="C611" t="s">
        <v>291</v>
      </c>
      <c r="D611" t="s">
        <v>228</v>
      </c>
      <c r="E611" t="s">
        <v>224</v>
      </c>
      <c r="F611" t="s">
        <v>292</v>
      </c>
      <c r="G611" s="16">
        <v>42735</v>
      </c>
      <c r="H611">
        <v>20170510</v>
      </c>
      <c r="I611">
        <v>0</v>
      </c>
      <c r="J611" t="s">
        <v>247</v>
      </c>
      <c r="K611" t="str">
        <f>IFERROR(VLOOKUP(J611,ORDEN_ESF!A:C,2,0),"")</f>
        <v>Activos intangibles distintos de la plusvalía</v>
      </c>
      <c r="L611">
        <f>IFERROR(VLOOKUP(J611,ORDEN_ESF!A:C,3,0),0)</f>
        <v>0</v>
      </c>
      <c r="M611" s="1">
        <v>20683</v>
      </c>
    </row>
    <row r="612" spans="1:13" x14ac:dyDescent="0.25">
      <c r="A612">
        <v>900087151</v>
      </c>
      <c r="B612" t="s">
        <v>383</v>
      </c>
      <c r="C612" t="s">
        <v>222</v>
      </c>
      <c r="D612" t="s">
        <v>351</v>
      </c>
      <c r="E612" t="s">
        <v>384</v>
      </c>
      <c r="F612" t="s">
        <v>292</v>
      </c>
      <c r="G612" s="16">
        <v>42735</v>
      </c>
      <c r="H612">
        <v>20170509</v>
      </c>
      <c r="I612">
        <v>0</v>
      </c>
      <c r="J612" t="s">
        <v>247</v>
      </c>
      <c r="K612" t="str">
        <f>IFERROR(VLOOKUP(J612,ORDEN_ESF!A:C,2,0),"")</f>
        <v>Activos intangibles distintos de la plusvalía</v>
      </c>
      <c r="L612">
        <f>IFERROR(VLOOKUP(J612,ORDEN_ESF!A:C,3,0),0)</f>
        <v>0</v>
      </c>
      <c r="M612" s="1">
        <v>194131</v>
      </c>
    </row>
    <row r="613" spans="1:13" x14ac:dyDescent="0.25">
      <c r="A613">
        <v>900205547</v>
      </c>
      <c r="B613" t="s">
        <v>233</v>
      </c>
      <c r="C613" t="s">
        <v>230</v>
      </c>
      <c r="D613" t="s">
        <v>228</v>
      </c>
      <c r="E613" t="s">
        <v>224</v>
      </c>
      <c r="F613" t="s">
        <v>292</v>
      </c>
      <c r="G613" s="16">
        <v>42735</v>
      </c>
      <c r="H613">
        <v>20170330</v>
      </c>
      <c r="I613">
        <v>0</v>
      </c>
      <c r="J613" t="s">
        <v>247</v>
      </c>
      <c r="K613" t="str">
        <f>IFERROR(VLOOKUP(J613,ORDEN_ESF!A:C,2,0),"")</f>
        <v>Activos intangibles distintos de la plusvalía</v>
      </c>
      <c r="L613">
        <f>IFERROR(VLOOKUP(J613,ORDEN_ESF!A:C,3,0),0)</f>
        <v>0</v>
      </c>
      <c r="M613" s="1">
        <v>129506</v>
      </c>
    </row>
    <row r="614" spans="1:13" x14ac:dyDescent="0.25">
      <c r="A614">
        <v>900390238</v>
      </c>
      <c r="B614" t="s">
        <v>177</v>
      </c>
      <c r="C614" t="s">
        <v>230</v>
      </c>
      <c r="D614" t="s">
        <v>228</v>
      </c>
      <c r="E614" t="s">
        <v>333</v>
      </c>
      <c r="F614" t="s">
        <v>292</v>
      </c>
      <c r="G614" s="16">
        <v>42735</v>
      </c>
      <c r="H614">
        <v>20170330</v>
      </c>
      <c r="I614">
        <v>0</v>
      </c>
      <c r="J614" t="s">
        <v>247</v>
      </c>
      <c r="K614" t="str">
        <f>IFERROR(VLOOKUP(J614,ORDEN_ESF!A:C,2,0),"")</f>
        <v>Activos intangibles distintos de la plusvalía</v>
      </c>
      <c r="L614">
        <f>IFERROR(VLOOKUP(J614,ORDEN_ESF!A:C,3,0),0)</f>
        <v>0</v>
      </c>
      <c r="M614" s="1">
        <v>454</v>
      </c>
    </row>
    <row r="615" spans="1:13" x14ac:dyDescent="0.25">
      <c r="A615">
        <v>900413588</v>
      </c>
      <c r="B615" t="s">
        <v>37</v>
      </c>
      <c r="C615" t="s">
        <v>294</v>
      </c>
      <c r="D615" t="s">
        <v>343</v>
      </c>
      <c r="E615" t="s">
        <v>224</v>
      </c>
      <c r="F615" t="s">
        <v>292</v>
      </c>
      <c r="G615" s="16">
        <v>42735</v>
      </c>
      <c r="H615">
        <v>20170511</v>
      </c>
      <c r="I615">
        <v>0</v>
      </c>
      <c r="J615" t="s">
        <v>247</v>
      </c>
      <c r="K615" t="str">
        <f>IFERROR(VLOOKUP(J615,ORDEN_ESF!A:C,2,0),"")</f>
        <v>Activos intangibles distintos de la plusvalía</v>
      </c>
      <c r="L615">
        <f>IFERROR(VLOOKUP(J615,ORDEN_ESF!A:C,3,0),0)</f>
        <v>0</v>
      </c>
      <c r="M615" s="1">
        <v>104498</v>
      </c>
    </row>
    <row r="616" spans="1:13" x14ac:dyDescent="0.25">
      <c r="A616">
        <v>900521357</v>
      </c>
      <c r="B616" t="s">
        <v>175</v>
      </c>
      <c r="C616" t="s">
        <v>291</v>
      </c>
      <c r="D616" t="s">
        <v>388</v>
      </c>
      <c r="E616" t="s">
        <v>339</v>
      </c>
      <c r="F616" t="s">
        <v>292</v>
      </c>
      <c r="G616" s="16">
        <v>42735</v>
      </c>
      <c r="H616">
        <v>20170503</v>
      </c>
      <c r="I616">
        <v>0</v>
      </c>
      <c r="J616" t="s">
        <v>247</v>
      </c>
      <c r="K616" t="str">
        <f>IFERROR(VLOOKUP(J616,ORDEN_ESF!A:C,2,0),"")</f>
        <v>Activos intangibles distintos de la plusvalía</v>
      </c>
      <c r="L616">
        <f>IFERROR(VLOOKUP(J616,ORDEN_ESF!A:C,3,0),0)</f>
        <v>0</v>
      </c>
      <c r="M616" s="1">
        <v>19193</v>
      </c>
    </row>
    <row r="617" spans="1:13" x14ac:dyDescent="0.25">
      <c r="A617">
        <v>900797732</v>
      </c>
      <c r="B617" t="s">
        <v>181</v>
      </c>
      <c r="C617" t="s">
        <v>230</v>
      </c>
      <c r="D617" t="s">
        <v>228</v>
      </c>
      <c r="E617" t="s">
        <v>360</v>
      </c>
      <c r="F617" t="s">
        <v>292</v>
      </c>
      <c r="G617" s="16">
        <v>42735</v>
      </c>
      <c r="H617">
        <v>20170330</v>
      </c>
      <c r="I617">
        <v>0</v>
      </c>
      <c r="J617" t="s">
        <v>247</v>
      </c>
      <c r="K617" t="str">
        <f>IFERROR(VLOOKUP(J617,ORDEN_ESF!A:C,2,0),"")</f>
        <v>Activos intangibles distintos de la plusvalía</v>
      </c>
      <c r="L617">
        <f>IFERROR(VLOOKUP(J617,ORDEN_ESF!A:C,3,0),0)</f>
        <v>0</v>
      </c>
      <c r="M617" s="1">
        <v>129294</v>
      </c>
    </row>
    <row r="618" spans="1:13" x14ac:dyDescent="0.25">
      <c r="A618">
        <v>900818642</v>
      </c>
      <c r="B618" t="s">
        <v>169</v>
      </c>
      <c r="C618" t="s">
        <v>230</v>
      </c>
      <c r="D618" t="s">
        <v>228</v>
      </c>
      <c r="E618" t="s">
        <v>333</v>
      </c>
      <c r="F618" t="s">
        <v>292</v>
      </c>
      <c r="G618" s="16">
        <v>42735</v>
      </c>
      <c r="H618">
        <v>20170410</v>
      </c>
      <c r="I618">
        <v>0</v>
      </c>
      <c r="J618" t="s">
        <v>247</v>
      </c>
      <c r="K618" t="str">
        <f>IFERROR(VLOOKUP(J618,ORDEN_ESF!A:C,2,0),"")</f>
        <v>Activos intangibles distintos de la plusvalía</v>
      </c>
      <c r="L618">
        <f>IFERROR(VLOOKUP(J618,ORDEN_ESF!A:C,3,0),0)</f>
        <v>0</v>
      </c>
      <c r="M618" s="1">
        <v>1886885</v>
      </c>
    </row>
    <row r="619" spans="1:13" x14ac:dyDescent="0.25">
      <c r="A619">
        <v>890903055</v>
      </c>
      <c r="B619" t="s">
        <v>232</v>
      </c>
      <c r="C619" t="s">
        <v>222</v>
      </c>
      <c r="D619" t="s">
        <v>223</v>
      </c>
      <c r="E619" t="s">
        <v>224</v>
      </c>
      <c r="F619" t="s">
        <v>292</v>
      </c>
      <c r="G619" s="16">
        <v>42735</v>
      </c>
      <c r="H619">
        <v>20170331</v>
      </c>
      <c r="I619">
        <v>0</v>
      </c>
      <c r="J619" t="s">
        <v>250</v>
      </c>
      <c r="K619" t="str">
        <f>IFERROR(VLOOKUP(J619,ORDEN_ESF!A:C,2,0),"")</f>
        <v>Activos biológicos no corrientes</v>
      </c>
      <c r="L619">
        <f>IFERROR(VLOOKUP(J619,ORDEN_ESF!A:C,3,0),0)</f>
        <v>0</v>
      </c>
      <c r="M619" s="1">
        <v>1548420</v>
      </c>
    </row>
    <row r="620" spans="1:13" x14ac:dyDescent="0.25">
      <c r="A620">
        <v>800185295</v>
      </c>
      <c r="B620" t="s">
        <v>344</v>
      </c>
      <c r="C620" t="s">
        <v>222</v>
      </c>
      <c r="D620" t="s">
        <v>228</v>
      </c>
      <c r="E620" t="s">
        <v>335</v>
      </c>
      <c r="F620" t="s">
        <v>292</v>
      </c>
      <c r="G620" s="16">
        <v>42735</v>
      </c>
      <c r="H620">
        <v>20170407</v>
      </c>
      <c r="I620">
        <v>0</v>
      </c>
      <c r="J620" t="s">
        <v>248</v>
      </c>
      <c r="K620" t="str">
        <f>IFERROR(VLOOKUP(J620,ORDEN_ESF!A:C,2,0),"")</f>
        <v>Inversiones contabilizadas utilizando el método de la participación</v>
      </c>
      <c r="L620">
        <f>IFERROR(VLOOKUP(J620,ORDEN_ESF!A:C,3,0),0)</f>
        <v>0</v>
      </c>
      <c r="M620" s="1">
        <v>37099410</v>
      </c>
    </row>
    <row r="621" spans="1:13" x14ac:dyDescent="0.25">
      <c r="A621">
        <v>860000656</v>
      </c>
      <c r="B621" t="s">
        <v>221</v>
      </c>
      <c r="C621" t="s">
        <v>222</v>
      </c>
      <c r="D621" t="s">
        <v>223</v>
      </c>
      <c r="E621" t="s">
        <v>224</v>
      </c>
      <c r="F621" t="s">
        <v>292</v>
      </c>
      <c r="G621" s="16">
        <v>42735</v>
      </c>
      <c r="H621">
        <v>20170401</v>
      </c>
      <c r="I621">
        <v>0</v>
      </c>
      <c r="J621" t="s">
        <v>248</v>
      </c>
      <c r="K621" t="str">
        <f>IFERROR(VLOOKUP(J621,ORDEN_ESF!A:C,2,0),"")</f>
        <v>Inversiones contabilizadas utilizando el método de la participación</v>
      </c>
      <c r="L621">
        <f>IFERROR(VLOOKUP(J621,ORDEN_ESF!A:C,3,0),0)</f>
        <v>0</v>
      </c>
      <c r="M621" s="1">
        <v>35475918</v>
      </c>
    </row>
    <row r="622" spans="1:13" x14ac:dyDescent="0.25">
      <c r="A622">
        <v>860031361</v>
      </c>
      <c r="B622" t="s">
        <v>297</v>
      </c>
      <c r="C622" t="s">
        <v>222</v>
      </c>
      <c r="D622" t="s">
        <v>228</v>
      </c>
      <c r="E622" t="s">
        <v>224</v>
      </c>
      <c r="F622" t="s">
        <v>292</v>
      </c>
      <c r="G622" s="16">
        <v>42735</v>
      </c>
      <c r="H622">
        <v>20170405</v>
      </c>
      <c r="I622">
        <v>0</v>
      </c>
      <c r="J622" t="s">
        <v>248</v>
      </c>
      <c r="K622" t="str">
        <f>IFERROR(VLOOKUP(J622,ORDEN_ESF!A:C,2,0),"")</f>
        <v>Inversiones contabilizadas utilizando el método de la participación</v>
      </c>
      <c r="L622">
        <f>IFERROR(VLOOKUP(J622,ORDEN_ESF!A:C,3,0),0)</f>
        <v>0</v>
      </c>
      <c r="M622" s="1">
        <v>9140906</v>
      </c>
    </row>
    <row r="623" spans="1:13" x14ac:dyDescent="0.25">
      <c r="A623">
        <v>890312765</v>
      </c>
      <c r="B623" t="s">
        <v>363</v>
      </c>
      <c r="C623" t="s">
        <v>222</v>
      </c>
      <c r="D623" t="s">
        <v>228</v>
      </c>
      <c r="E623" t="s">
        <v>339</v>
      </c>
      <c r="F623" t="s">
        <v>292</v>
      </c>
      <c r="G623" s="16">
        <v>42735</v>
      </c>
      <c r="H623">
        <v>20170405</v>
      </c>
      <c r="I623">
        <v>0</v>
      </c>
      <c r="J623" t="s">
        <v>248</v>
      </c>
      <c r="K623" t="str">
        <f>IFERROR(VLOOKUP(J623,ORDEN_ESF!A:C,2,0),"")</f>
        <v>Inversiones contabilizadas utilizando el método de la participación</v>
      </c>
      <c r="L623">
        <f>IFERROR(VLOOKUP(J623,ORDEN_ESF!A:C,3,0),0)</f>
        <v>0</v>
      </c>
      <c r="M623" s="1">
        <v>1997087</v>
      </c>
    </row>
    <row r="624" spans="1:13" x14ac:dyDescent="0.25">
      <c r="A624">
        <v>860058070</v>
      </c>
      <c r="B624" t="s">
        <v>364</v>
      </c>
      <c r="C624" t="s">
        <v>222</v>
      </c>
      <c r="D624" t="s">
        <v>228</v>
      </c>
      <c r="E624" t="s">
        <v>335</v>
      </c>
      <c r="F624" t="s">
        <v>292</v>
      </c>
      <c r="G624" s="16">
        <v>42735</v>
      </c>
      <c r="H624">
        <v>20170404</v>
      </c>
      <c r="I624">
        <v>0</v>
      </c>
      <c r="J624" t="s">
        <v>248</v>
      </c>
      <c r="K624" t="str">
        <f>IFERROR(VLOOKUP(J624,ORDEN_ESF!A:C,2,0),"")</f>
        <v>Inversiones contabilizadas utilizando el método de la participación</v>
      </c>
      <c r="L624">
        <f>IFERROR(VLOOKUP(J624,ORDEN_ESF!A:C,3,0),0)</f>
        <v>0</v>
      </c>
      <c r="M624" s="1">
        <v>326948741</v>
      </c>
    </row>
    <row r="625" spans="1:13" x14ac:dyDescent="0.25">
      <c r="A625">
        <v>890903035</v>
      </c>
      <c r="B625" t="s">
        <v>369</v>
      </c>
      <c r="C625" t="s">
        <v>222</v>
      </c>
      <c r="D625" t="s">
        <v>228</v>
      </c>
      <c r="E625" t="s">
        <v>339</v>
      </c>
      <c r="F625" t="s">
        <v>292</v>
      </c>
      <c r="G625" s="16">
        <v>42735</v>
      </c>
      <c r="H625">
        <v>20170330</v>
      </c>
      <c r="I625">
        <v>0</v>
      </c>
      <c r="J625" t="s">
        <v>248</v>
      </c>
      <c r="K625" t="str">
        <f>IFERROR(VLOOKUP(J625,ORDEN_ESF!A:C,2,0),"")</f>
        <v>Inversiones contabilizadas utilizando el método de la participación</v>
      </c>
      <c r="L625">
        <f>IFERROR(VLOOKUP(J625,ORDEN_ESF!A:C,3,0),0)</f>
        <v>0</v>
      </c>
      <c r="M625" s="1">
        <v>34737386</v>
      </c>
    </row>
    <row r="626" spans="1:13" x14ac:dyDescent="0.25">
      <c r="A626">
        <v>860515523</v>
      </c>
      <c r="B626" t="s">
        <v>231</v>
      </c>
      <c r="C626" t="s">
        <v>222</v>
      </c>
      <c r="D626" t="s">
        <v>228</v>
      </c>
      <c r="E626" t="s">
        <v>224</v>
      </c>
      <c r="F626" t="s">
        <v>292</v>
      </c>
      <c r="G626" s="16">
        <v>42735</v>
      </c>
      <c r="H626">
        <v>20170329</v>
      </c>
      <c r="I626">
        <v>0</v>
      </c>
      <c r="J626" t="s">
        <v>248</v>
      </c>
      <c r="K626" t="str">
        <f>IFERROR(VLOOKUP(J626,ORDEN_ESF!A:C,2,0),"")</f>
        <v>Inversiones contabilizadas utilizando el método de la participación</v>
      </c>
      <c r="L626">
        <f>IFERROR(VLOOKUP(J626,ORDEN_ESF!A:C,3,0),0)</f>
        <v>0</v>
      </c>
      <c r="M626" s="1">
        <v>1326540</v>
      </c>
    </row>
    <row r="627" spans="1:13" x14ac:dyDescent="0.25">
      <c r="A627">
        <v>890932424</v>
      </c>
      <c r="B627" t="s">
        <v>379</v>
      </c>
      <c r="C627" t="s">
        <v>222</v>
      </c>
      <c r="D627" t="s">
        <v>223</v>
      </c>
      <c r="E627" t="s">
        <v>333</v>
      </c>
      <c r="F627" t="s">
        <v>292</v>
      </c>
      <c r="G627" s="16">
        <v>42735</v>
      </c>
      <c r="H627">
        <v>20170328</v>
      </c>
      <c r="I627">
        <v>0</v>
      </c>
      <c r="J627" t="s">
        <v>248</v>
      </c>
      <c r="K627" t="str">
        <f>IFERROR(VLOOKUP(J627,ORDEN_ESF!A:C,2,0),"")</f>
        <v>Inversiones contabilizadas utilizando el método de la participación</v>
      </c>
      <c r="L627">
        <f>IFERROR(VLOOKUP(J627,ORDEN_ESF!A:C,3,0),0)</f>
        <v>0</v>
      </c>
      <c r="M627" s="1">
        <v>67069092</v>
      </c>
    </row>
    <row r="628" spans="1:13" x14ac:dyDescent="0.25">
      <c r="A628">
        <v>900087151</v>
      </c>
      <c r="B628" t="s">
        <v>383</v>
      </c>
      <c r="C628" t="s">
        <v>222</v>
      </c>
      <c r="D628" t="s">
        <v>351</v>
      </c>
      <c r="E628" t="s">
        <v>384</v>
      </c>
      <c r="F628" t="s">
        <v>292</v>
      </c>
      <c r="G628" s="16">
        <v>42735</v>
      </c>
      <c r="H628">
        <v>20170509</v>
      </c>
      <c r="I628">
        <v>0</v>
      </c>
      <c r="J628" t="s">
        <v>248</v>
      </c>
      <c r="K628" t="str">
        <f>IFERROR(VLOOKUP(J628,ORDEN_ESF!A:C,2,0),"")</f>
        <v>Inversiones contabilizadas utilizando el método de la participación</v>
      </c>
      <c r="L628">
        <f>IFERROR(VLOOKUP(J628,ORDEN_ESF!A:C,3,0),0)</f>
        <v>0</v>
      </c>
      <c r="M628" s="1">
        <v>214548</v>
      </c>
    </row>
    <row r="629" spans="1:13" x14ac:dyDescent="0.25">
      <c r="A629">
        <v>900315057</v>
      </c>
      <c r="B629" t="s">
        <v>385</v>
      </c>
      <c r="C629" t="s">
        <v>294</v>
      </c>
      <c r="D629" t="s">
        <v>223</v>
      </c>
      <c r="E629" t="s">
        <v>358</v>
      </c>
      <c r="F629" t="s">
        <v>292</v>
      </c>
      <c r="G629" s="16">
        <v>42735</v>
      </c>
      <c r="H629">
        <v>20170504</v>
      </c>
      <c r="I629">
        <v>0</v>
      </c>
      <c r="J629" t="s">
        <v>330</v>
      </c>
      <c r="K629" t="str">
        <f>IFERROR(VLOOKUP(J629,ORDEN_ESF!A:C,2,0),"")</f>
        <v>Inversiones en subsidiarias</v>
      </c>
      <c r="L629">
        <f>IFERROR(VLOOKUP(J629,ORDEN_ESF!A:C,3,0),0)</f>
        <v>0</v>
      </c>
      <c r="M629" s="1">
        <v>13779820</v>
      </c>
    </row>
    <row r="630" spans="1:13" x14ac:dyDescent="0.25">
      <c r="A630">
        <v>800093117</v>
      </c>
      <c r="B630" t="s">
        <v>334</v>
      </c>
      <c r="C630" t="s">
        <v>222</v>
      </c>
      <c r="D630" t="s">
        <v>223</v>
      </c>
      <c r="E630" t="s">
        <v>335</v>
      </c>
      <c r="F630" t="s">
        <v>292</v>
      </c>
      <c r="G630" s="16">
        <v>42735</v>
      </c>
      <c r="H630">
        <v>20170328</v>
      </c>
      <c r="I630">
        <v>0</v>
      </c>
      <c r="J630" t="s">
        <v>249</v>
      </c>
      <c r="K630" t="str">
        <f>IFERROR(VLOOKUP(J630,ORDEN_ESF!A:C,2,0),"")</f>
        <v>Inversiones en subsidiarias, negocios conjuntos y asociadas</v>
      </c>
      <c r="L630">
        <f>IFERROR(VLOOKUP(J630,ORDEN_ESF!A:C,3,0),0)</f>
        <v>0</v>
      </c>
      <c r="M630" s="1">
        <v>174629297</v>
      </c>
    </row>
    <row r="631" spans="1:13" x14ac:dyDescent="0.25">
      <c r="A631">
        <v>800094968</v>
      </c>
      <c r="B631" t="s">
        <v>336</v>
      </c>
      <c r="C631" t="s">
        <v>222</v>
      </c>
      <c r="D631" t="s">
        <v>337</v>
      </c>
      <c r="E631" t="s">
        <v>335</v>
      </c>
      <c r="F631" t="s">
        <v>292</v>
      </c>
      <c r="G631" s="16">
        <v>42735</v>
      </c>
      <c r="H631">
        <v>20170403</v>
      </c>
      <c r="I631">
        <v>0</v>
      </c>
      <c r="J631" t="s">
        <v>249</v>
      </c>
      <c r="K631" t="str">
        <f>IFERROR(VLOOKUP(J631,ORDEN_ESF!A:C,2,0),"")</f>
        <v>Inversiones en subsidiarias, negocios conjuntos y asociadas</v>
      </c>
      <c r="L631">
        <f>IFERROR(VLOOKUP(J631,ORDEN_ESF!A:C,3,0),0)</f>
        <v>0</v>
      </c>
      <c r="M631" s="1">
        <v>4682323</v>
      </c>
    </row>
    <row r="632" spans="1:13" x14ac:dyDescent="0.25">
      <c r="A632">
        <v>800173155</v>
      </c>
      <c r="B632" t="s">
        <v>341</v>
      </c>
      <c r="C632" t="s">
        <v>222</v>
      </c>
      <c r="D632" t="s">
        <v>228</v>
      </c>
      <c r="E632" t="s">
        <v>335</v>
      </c>
      <c r="F632" t="s">
        <v>292</v>
      </c>
      <c r="G632" s="16">
        <v>42735</v>
      </c>
      <c r="H632">
        <v>20170403</v>
      </c>
      <c r="I632">
        <v>0</v>
      </c>
      <c r="J632" t="s">
        <v>249</v>
      </c>
      <c r="K632" t="str">
        <f>IFERROR(VLOOKUP(J632,ORDEN_ESF!A:C,2,0),"")</f>
        <v>Inversiones en subsidiarias, negocios conjuntos y asociadas</v>
      </c>
      <c r="L632">
        <f>IFERROR(VLOOKUP(J632,ORDEN_ESF!A:C,3,0),0)</f>
        <v>0</v>
      </c>
      <c r="M632" s="1">
        <v>115952974</v>
      </c>
    </row>
    <row r="633" spans="1:13" x14ac:dyDescent="0.25">
      <c r="A633">
        <v>800233881</v>
      </c>
      <c r="B633" t="s">
        <v>161</v>
      </c>
      <c r="C633" t="s">
        <v>222</v>
      </c>
      <c r="D633" t="s">
        <v>223</v>
      </c>
      <c r="E633" t="s">
        <v>333</v>
      </c>
      <c r="F633" t="s">
        <v>292</v>
      </c>
      <c r="G633" s="16">
        <v>42735</v>
      </c>
      <c r="H633">
        <v>20170406</v>
      </c>
      <c r="I633">
        <v>0</v>
      </c>
      <c r="J633" t="s">
        <v>249</v>
      </c>
      <c r="K633" t="str">
        <f>IFERROR(VLOOKUP(J633,ORDEN_ESF!A:C,2,0),"")</f>
        <v>Inversiones en subsidiarias, negocios conjuntos y asociadas</v>
      </c>
      <c r="L633">
        <f>IFERROR(VLOOKUP(J633,ORDEN_ESF!A:C,3,0),0)</f>
        <v>0</v>
      </c>
      <c r="M633" s="1">
        <v>19789255</v>
      </c>
    </row>
    <row r="634" spans="1:13" x14ac:dyDescent="0.25">
      <c r="A634">
        <v>811032292</v>
      </c>
      <c r="B634" t="s">
        <v>349</v>
      </c>
      <c r="C634" t="s">
        <v>222</v>
      </c>
      <c r="D634" t="s">
        <v>223</v>
      </c>
      <c r="E634" t="s">
        <v>335</v>
      </c>
      <c r="F634" t="s">
        <v>292</v>
      </c>
      <c r="G634" s="16">
        <v>42735</v>
      </c>
      <c r="H634">
        <v>20170404</v>
      </c>
      <c r="I634">
        <v>0</v>
      </c>
      <c r="J634" t="s">
        <v>249</v>
      </c>
      <c r="K634" t="str">
        <f>IFERROR(VLOOKUP(J634,ORDEN_ESF!A:C,2,0),"")</f>
        <v>Inversiones en subsidiarias, negocios conjuntos y asociadas</v>
      </c>
      <c r="L634">
        <f>IFERROR(VLOOKUP(J634,ORDEN_ESF!A:C,3,0),0)</f>
        <v>0</v>
      </c>
      <c r="M634" s="1">
        <v>4065275</v>
      </c>
    </row>
    <row r="635" spans="1:13" x14ac:dyDescent="0.25">
      <c r="A635">
        <v>830094920</v>
      </c>
      <c r="B635" t="s">
        <v>350</v>
      </c>
      <c r="C635" t="s">
        <v>222</v>
      </c>
      <c r="D635" t="s">
        <v>351</v>
      </c>
      <c r="E635" t="s">
        <v>339</v>
      </c>
      <c r="F635" t="s">
        <v>292</v>
      </c>
      <c r="G635" s="16">
        <v>42735</v>
      </c>
      <c r="H635">
        <v>20171004</v>
      </c>
      <c r="I635">
        <v>0</v>
      </c>
      <c r="J635" t="s">
        <v>249</v>
      </c>
      <c r="K635" t="str">
        <f>IFERROR(VLOOKUP(J635,ORDEN_ESF!A:C,2,0),"")</f>
        <v>Inversiones en subsidiarias, negocios conjuntos y asociadas</v>
      </c>
      <c r="L635">
        <f>IFERROR(VLOOKUP(J635,ORDEN_ESF!A:C,3,0),0)</f>
        <v>0</v>
      </c>
      <c r="M635" s="1">
        <v>120253779</v>
      </c>
    </row>
    <row r="636" spans="1:13" x14ac:dyDescent="0.25">
      <c r="A636">
        <v>860002837</v>
      </c>
      <c r="B636" t="s">
        <v>227</v>
      </c>
      <c r="C636" t="s">
        <v>222</v>
      </c>
      <c r="D636" t="s">
        <v>228</v>
      </c>
      <c r="E636" t="s">
        <v>224</v>
      </c>
      <c r="F636" t="s">
        <v>292</v>
      </c>
      <c r="G636" s="16">
        <v>42735</v>
      </c>
      <c r="H636">
        <v>20170330</v>
      </c>
      <c r="I636">
        <v>0</v>
      </c>
      <c r="J636" t="s">
        <v>249</v>
      </c>
      <c r="K636" t="str">
        <f>IFERROR(VLOOKUP(J636,ORDEN_ESF!A:C,2,0),"")</f>
        <v>Inversiones en subsidiarias, negocios conjuntos y asociadas</v>
      </c>
      <c r="L636">
        <f>IFERROR(VLOOKUP(J636,ORDEN_ESF!A:C,3,0),0)</f>
        <v>0</v>
      </c>
      <c r="M636" s="1">
        <v>105152373</v>
      </c>
    </row>
    <row r="637" spans="1:13" x14ac:dyDescent="0.25">
      <c r="A637">
        <v>830124992</v>
      </c>
      <c r="B637" t="s">
        <v>357</v>
      </c>
      <c r="C637" t="s">
        <v>222</v>
      </c>
      <c r="D637" t="s">
        <v>228</v>
      </c>
      <c r="E637" t="s">
        <v>358</v>
      </c>
      <c r="F637" t="s">
        <v>292</v>
      </c>
      <c r="G637" s="16">
        <v>42735</v>
      </c>
      <c r="H637">
        <v>20170406</v>
      </c>
      <c r="I637">
        <v>0</v>
      </c>
      <c r="J637" t="s">
        <v>249</v>
      </c>
      <c r="K637" t="str">
        <f>IFERROR(VLOOKUP(J637,ORDEN_ESF!A:C,2,0),"")</f>
        <v>Inversiones en subsidiarias, negocios conjuntos y asociadas</v>
      </c>
      <c r="L637">
        <f>IFERROR(VLOOKUP(J637,ORDEN_ESF!A:C,3,0),0)</f>
        <v>0</v>
      </c>
      <c r="M637" s="1">
        <v>5729883</v>
      </c>
    </row>
    <row r="638" spans="1:13" x14ac:dyDescent="0.25">
      <c r="A638">
        <v>860058070</v>
      </c>
      <c r="B638" t="s">
        <v>364</v>
      </c>
      <c r="C638" t="s">
        <v>222</v>
      </c>
      <c r="D638" t="s">
        <v>228</v>
      </c>
      <c r="E638" t="s">
        <v>335</v>
      </c>
      <c r="F638" t="s">
        <v>292</v>
      </c>
      <c r="G638" s="16">
        <v>42735</v>
      </c>
      <c r="H638">
        <v>20170404</v>
      </c>
      <c r="I638">
        <v>0</v>
      </c>
      <c r="J638" t="s">
        <v>249</v>
      </c>
      <c r="K638" t="str">
        <f>IFERROR(VLOOKUP(J638,ORDEN_ESF!A:C,2,0),"")</f>
        <v>Inversiones en subsidiarias, negocios conjuntos y asociadas</v>
      </c>
      <c r="L638">
        <f>IFERROR(VLOOKUP(J638,ORDEN_ESF!A:C,3,0),0)</f>
        <v>0</v>
      </c>
      <c r="M638" s="1">
        <v>267581164</v>
      </c>
    </row>
    <row r="639" spans="1:13" x14ac:dyDescent="0.25">
      <c r="A639">
        <v>890903035</v>
      </c>
      <c r="B639" t="s">
        <v>369</v>
      </c>
      <c r="C639" t="s">
        <v>222</v>
      </c>
      <c r="D639" t="s">
        <v>228</v>
      </c>
      <c r="E639" t="s">
        <v>339</v>
      </c>
      <c r="F639" t="s">
        <v>292</v>
      </c>
      <c r="G639" s="16">
        <v>42735</v>
      </c>
      <c r="H639">
        <v>20170330</v>
      </c>
      <c r="I639">
        <v>0</v>
      </c>
      <c r="J639" t="s">
        <v>249</v>
      </c>
      <c r="K639" t="str">
        <f>IFERROR(VLOOKUP(J639,ORDEN_ESF!A:C,2,0),"")</f>
        <v>Inversiones en subsidiarias, negocios conjuntos y asociadas</v>
      </c>
      <c r="L639">
        <f>IFERROR(VLOOKUP(J639,ORDEN_ESF!A:C,3,0),0)</f>
        <v>0</v>
      </c>
      <c r="M639" s="1">
        <v>44664979</v>
      </c>
    </row>
    <row r="640" spans="1:13" x14ac:dyDescent="0.25">
      <c r="A640">
        <v>890903055</v>
      </c>
      <c r="B640" t="s">
        <v>232</v>
      </c>
      <c r="C640" t="s">
        <v>222</v>
      </c>
      <c r="D640" t="s">
        <v>223</v>
      </c>
      <c r="E640" t="s">
        <v>224</v>
      </c>
      <c r="F640" t="s">
        <v>292</v>
      </c>
      <c r="G640" s="16">
        <v>42735</v>
      </c>
      <c r="H640">
        <v>20170331</v>
      </c>
      <c r="I640">
        <v>0</v>
      </c>
      <c r="J640" t="s">
        <v>249</v>
      </c>
      <c r="K640" t="str">
        <f>IFERROR(VLOOKUP(J640,ORDEN_ESF!A:C,2,0),"")</f>
        <v>Inversiones en subsidiarias, negocios conjuntos y asociadas</v>
      </c>
      <c r="L640">
        <f>IFERROR(VLOOKUP(J640,ORDEN_ESF!A:C,3,0),0)</f>
        <v>0</v>
      </c>
      <c r="M640" s="1">
        <v>25508160</v>
      </c>
    </row>
    <row r="641" spans="1:13" x14ac:dyDescent="0.25">
      <c r="A641">
        <v>890908901</v>
      </c>
      <c r="B641" t="s">
        <v>372</v>
      </c>
      <c r="C641" t="s">
        <v>222</v>
      </c>
      <c r="D641" t="s">
        <v>223</v>
      </c>
      <c r="E641" t="s">
        <v>339</v>
      </c>
      <c r="F641" t="s">
        <v>292</v>
      </c>
      <c r="G641" s="16">
        <v>42735</v>
      </c>
      <c r="H641">
        <v>20170329</v>
      </c>
      <c r="I641">
        <v>0</v>
      </c>
      <c r="J641" t="s">
        <v>249</v>
      </c>
      <c r="K641" t="str">
        <f>IFERROR(VLOOKUP(J641,ORDEN_ESF!A:C,2,0),"")</f>
        <v>Inversiones en subsidiarias, negocios conjuntos y asociadas</v>
      </c>
      <c r="L641">
        <f>IFERROR(VLOOKUP(J641,ORDEN_ESF!A:C,3,0),0)</f>
        <v>0</v>
      </c>
      <c r="M641" s="1">
        <v>14887861</v>
      </c>
    </row>
    <row r="642" spans="1:13" x14ac:dyDescent="0.25">
      <c r="A642">
        <v>860515523</v>
      </c>
      <c r="B642" t="s">
        <v>231</v>
      </c>
      <c r="C642" t="s">
        <v>222</v>
      </c>
      <c r="D642" t="s">
        <v>228</v>
      </c>
      <c r="E642" t="s">
        <v>224</v>
      </c>
      <c r="F642" t="s">
        <v>292</v>
      </c>
      <c r="G642" s="16">
        <v>42735</v>
      </c>
      <c r="H642">
        <v>20170329</v>
      </c>
      <c r="I642">
        <v>0</v>
      </c>
      <c r="J642" t="s">
        <v>249</v>
      </c>
      <c r="K642" t="str">
        <f>IFERROR(VLOOKUP(J642,ORDEN_ESF!A:C,2,0),"")</f>
        <v>Inversiones en subsidiarias, negocios conjuntos y asociadas</v>
      </c>
      <c r="L642">
        <f>IFERROR(VLOOKUP(J642,ORDEN_ESF!A:C,3,0),0)</f>
        <v>0</v>
      </c>
      <c r="M642" s="1">
        <v>16999759</v>
      </c>
    </row>
    <row r="643" spans="1:13" x14ac:dyDescent="0.25">
      <c r="A643">
        <v>890205645</v>
      </c>
      <c r="B643" t="s">
        <v>166</v>
      </c>
      <c r="C643" t="s">
        <v>222</v>
      </c>
      <c r="D643" t="s">
        <v>375</v>
      </c>
      <c r="E643" t="s">
        <v>335</v>
      </c>
      <c r="F643" t="s">
        <v>292</v>
      </c>
      <c r="G643" s="16">
        <v>42735</v>
      </c>
      <c r="H643">
        <v>20170331</v>
      </c>
      <c r="I643">
        <v>0</v>
      </c>
      <c r="J643" t="s">
        <v>249</v>
      </c>
      <c r="K643" t="str">
        <f>IFERROR(VLOOKUP(J643,ORDEN_ESF!A:C,2,0),"")</f>
        <v>Inversiones en subsidiarias, negocios conjuntos y asociadas</v>
      </c>
      <c r="L643">
        <f>IFERROR(VLOOKUP(J643,ORDEN_ESF!A:C,3,0),0)</f>
        <v>0</v>
      </c>
      <c r="M643" s="1">
        <v>2010279</v>
      </c>
    </row>
    <row r="644" spans="1:13" x14ac:dyDescent="0.25">
      <c r="A644">
        <v>890910447</v>
      </c>
      <c r="B644" t="s">
        <v>300</v>
      </c>
      <c r="C644" t="s">
        <v>222</v>
      </c>
      <c r="D644" t="s">
        <v>223</v>
      </c>
      <c r="E644" t="s">
        <v>224</v>
      </c>
      <c r="F644" t="s">
        <v>292</v>
      </c>
      <c r="G644" s="16">
        <v>42735</v>
      </c>
      <c r="H644">
        <v>20170928</v>
      </c>
      <c r="I644">
        <v>0</v>
      </c>
      <c r="J644" t="s">
        <v>249</v>
      </c>
      <c r="K644" t="str">
        <f>IFERROR(VLOOKUP(J644,ORDEN_ESF!A:C,2,0),"")</f>
        <v>Inversiones en subsidiarias, negocios conjuntos y asociadas</v>
      </c>
      <c r="L644">
        <f>IFERROR(VLOOKUP(J644,ORDEN_ESF!A:C,3,0),0)</f>
        <v>0</v>
      </c>
      <c r="M644" s="1">
        <v>10000</v>
      </c>
    </row>
    <row r="645" spans="1:13" x14ac:dyDescent="0.25">
      <c r="A645">
        <v>890939355</v>
      </c>
      <c r="B645" t="s">
        <v>35</v>
      </c>
      <c r="C645" t="s">
        <v>222</v>
      </c>
      <c r="D645" t="s">
        <v>223</v>
      </c>
      <c r="E645" t="s">
        <v>335</v>
      </c>
      <c r="F645" t="s">
        <v>292</v>
      </c>
      <c r="G645" s="16">
        <v>42735</v>
      </c>
      <c r="H645">
        <v>20170403</v>
      </c>
      <c r="I645">
        <v>0</v>
      </c>
      <c r="J645" t="s">
        <v>249</v>
      </c>
      <c r="K645" t="str">
        <f>IFERROR(VLOOKUP(J645,ORDEN_ESF!A:C,2,0),"")</f>
        <v>Inversiones en subsidiarias, negocios conjuntos y asociadas</v>
      </c>
      <c r="L645">
        <f>IFERROR(VLOOKUP(J645,ORDEN_ESF!A:C,3,0),0)</f>
        <v>0</v>
      </c>
      <c r="M645" s="1">
        <v>13233393</v>
      </c>
    </row>
    <row r="646" spans="1:13" x14ac:dyDescent="0.25">
      <c r="A646">
        <v>900192242</v>
      </c>
      <c r="B646" t="s">
        <v>381</v>
      </c>
      <c r="C646" t="s">
        <v>222</v>
      </c>
      <c r="D646" t="s">
        <v>228</v>
      </c>
      <c r="E646" t="s">
        <v>333</v>
      </c>
      <c r="F646" t="s">
        <v>292</v>
      </c>
      <c r="G646" s="16">
        <v>42735</v>
      </c>
      <c r="H646">
        <v>20170331</v>
      </c>
      <c r="I646">
        <v>0</v>
      </c>
      <c r="J646" t="s">
        <v>249</v>
      </c>
      <c r="K646" t="str">
        <f>IFERROR(VLOOKUP(J646,ORDEN_ESF!A:C,2,0),"")</f>
        <v>Inversiones en subsidiarias, negocios conjuntos y asociadas</v>
      </c>
      <c r="L646">
        <f>IFERROR(VLOOKUP(J646,ORDEN_ESF!A:C,3,0),0)</f>
        <v>0</v>
      </c>
      <c r="M646" s="1">
        <v>515860787</v>
      </c>
    </row>
    <row r="647" spans="1:13" x14ac:dyDescent="0.25">
      <c r="A647">
        <v>900087151</v>
      </c>
      <c r="B647" t="s">
        <v>383</v>
      </c>
      <c r="C647" t="s">
        <v>222</v>
      </c>
      <c r="D647" t="s">
        <v>351</v>
      </c>
      <c r="E647" t="s">
        <v>384</v>
      </c>
      <c r="F647" t="s">
        <v>292</v>
      </c>
      <c r="G647" s="16">
        <v>42735</v>
      </c>
      <c r="H647">
        <v>20170509</v>
      </c>
      <c r="I647">
        <v>0</v>
      </c>
      <c r="J647" t="s">
        <v>249</v>
      </c>
      <c r="K647" t="str">
        <f>IFERROR(VLOOKUP(J647,ORDEN_ESF!A:C,2,0),"")</f>
        <v>Inversiones en subsidiarias, negocios conjuntos y asociadas</v>
      </c>
      <c r="L647">
        <f>IFERROR(VLOOKUP(J647,ORDEN_ESF!A:C,3,0),0)</f>
        <v>0</v>
      </c>
      <c r="M647" s="1">
        <v>1059740090</v>
      </c>
    </row>
    <row r="648" spans="1:13" x14ac:dyDescent="0.25">
      <c r="A648">
        <v>800014246</v>
      </c>
      <c r="B648" t="s">
        <v>332</v>
      </c>
      <c r="C648" t="s">
        <v>291</v>
      </c>
      <c r="D648" t="s">
        <v>223</v>
      </c>
      <c r="E648" t="s">
        <v>333</v>
      </c>
      <c r="F648" t="s">
        <v>292</v>
      </c>
      <c r="G648" s="16">
        <v>42735</v>
      </c>
      <c r="H648">
        <v>20170518</v>
      </c>
      <c r="I648">
        <v>0</v>
      </c>
      <c r="J648" t="s">
        <v>251</v>
      </c>
      <c r="K648" t="str">
        <f>IFERROR(VLOOKUP(J648,ORDEN_ESF!A:C,2,0),"")</f>
        <v>Cuentas comerciales por cobrar y otras cuentas por cobrar no corrientes</v>
      </c>
      <c r="L648">
        <f>IFERROR(VLOOKUP(J648,ORDEN_ESF!A:C,3,0),0)</f>
        <v>0</v>
      </c>
      <c r="M648" s="1">
        <v>27295116</v>
      </c>
    </row>
    <row r="649" spans="1:13" x14ac:dyDescent="0.25">
      <c r="A649">
        <v>800093117</v>
      </c>
      <c r="B649" t="s">
        <v>334</v>
      </c>
      <c r="C649" t="s">
        <v>222</v>
      </c>
      <c r="D649" t="s">
        <v>223</v>
      </c>
      <c r="E649" t="s">
        <v>335</v>
      </c>
      <c r="F649" t="s">
        <v>292</v>
      </c>
      <c r="G649" s="16">
        <v>42735</v>
      </c>
      <c r="H649">
        <v>20170328</v>
      </c>
      <c r="I649">
        <v>0</v>
      </c>
      <c r="J649" t="s">
        <v>251</v>
      </c>
      <c r="K649" t="str">
        <f>IFERROR(VLOOKUP(J649,ORDEN_ESF!A:C,2,0),"")</f>
        <v>Cuentas comerciales por cobrar y otras cuentas por cobrar no corrientes</v>
      </c>
      <c r="L649">
        <f>IFERROR(VLOOKUP(J649,ORDEN_ESF!A:C,3,0),0)</f>
        <v>0</v>
      </c>
      <c r="M649" s="1">
        <v>15234828</v>
      </c>
    </row>
    <row r="650" spans="1:13" x14ac:dyDescent="0.25">
      <c r="A650">
        <v>800200598</v>
      </c>
      <c r="B650" t="s">
        <v>345</v>
      </c>
      <c r="C650" t="s">
        <v>230</v>
      </c>
      <c r="D650" t="s">
        <v>228</v>
      </c>
      <c r="E650" t="s">
        <v>335</v>
      </c>
      <c r="F650" t="s">
        <v>292</v>
      </c>
      <c r="G650" s="16">
        <v>42735</v>
      </c>
      <c r="H650">
        <v>20170509</v>
      </c>
      <c r="I650">
        <v>0</v>
      </c>
      <c r="J650" t="s">
        <v>251</v>
      </c>
      <c r="K650" t="str">
        <f>IFERROR(VLOOKUP(J650,ORDEN_ESF!A:C,2,0),"")</f>
        <v>Cuentas comerciales por cobrar y otras cuentas por cobrar no corrientes</v>
      </c>
      <c r="L650">
        <f>IFERROR(VLOOKUP(J650,ORDEN_ESF!A:C,3,0),0)</f>
        <v>0</v>
      </c>
      <c r="M650" s="1">
        <v>522124</v>
      </c>
    </row>
    <row r="651" spans="1:13" x14ac:dyDescent="0.25">
      <c r="A651">
        <v>811032292</v>
      </c>
      <c r="B651" t="s">
        <v>349</v>
      </c>
      <c r="C651" t="s">
        <v>222</v>
      </c>
      <c r="D651" t="s">
        <v>223</v>
      </c>
      <c r="E651" t="s">
        <v>335</v>
      </c>
      <c r="F651" t="s">
        <v>292</v>
      </c>
      <c r="G651" s="16">
        <v>42735</v>
      </c>
      <c r="H651">
        <v>20170404</v>
      </c>
      <c r="I651">
        <v>0</v>
      </c>
      <c r="J651" t="s">
        <v>251</v>
      </c>
      <c r="K651" t="str">
        <f>IFERROR(VLOOKUP(J651,ORDEN_ESF!A:C,2,0),"")</f>
        <v>Cuentas comerciales por cobrar y otras cuentas por cobrar no corrientes</v>
      </c>
      <c r="L651">
        <f>IFERROR(VLOOKUP(J651,ORDEN_ESF!A:C,3,0),0)</f>
        <v>0</v>
      </c>
      <c r="M651" s="1">
        <v>774402</v>
      </c>
    </row>
    <row r="652" spans="1:13" x14ac:dyDescent="0.25">
      <c r="A652">
        <v>830023542</v>
      </c>
      <c r="B652" t="s">
        <v>146</v>
      </c>
      <c r="C652" t="s">
        <v>230</v>
      </c>
      <c r="D652" t="s">
        <v>223</v>
      </c>
      <c r="E652" t="s">
        <v>339</v>
      </c>
      <c r="F652" t="s">
        <v>292</v>
      </c>
      <c r="G652" s="16">
        <v>42735</v>
      </c>
      <c r="H652">
        <v>20170328</v>
      </c>
      <c r="I652">
        <v>0</v>
      </c>
      <c r="J652" t="s">
        <v>251</v>
      </c>
      <c r="K652" t="str">
        <f>IFERROR(VLOOKUP(J652,ORDEN_ESF!A:C,2,0),"")</f>
        <v>Cuentas comerciales por cobrar y otras cuentas por cobrar no corrientes</v>
      </c>
      <c r="L652">
        <f>IFERROR(VLOOKUP(J652,ORDEN_ESF!A:C,3,0),0)</f>
        <v>0</v>
      </c>
      <c r="M652" s="1">
        <v>48669058</v>
      </c>
    </row>
    <row r="653" spans="1:13" x14ac:dyDescent="0.25">
      <c r="A653">
        <v>830094920</v>
      </c>
      <c r="B653" t="s">
        <v>350</v>
      </c>
      <c r="C653" t="s">
        <v>222</v>
      </c>
      <c r="D653" t="s">
        <v>351</v>
      </c>
      <c r="E653" t="s">
        <v>339</v>
      </c>
      <c r="F653" t="s">
        <v>292</v>
      </c>
      <c r="G653" s="16">
        <v>42735</v>
      </c>
      <c r="H653">
        <v>20171004</v>
      </c>
      <c r="I653">
        <v>0</v>
      </c>
      <c r="J653" t="s">
        <v>251</v>
      </c>
      <c r="K653" t="str">
        <f>IFERROR(VLOOKUP(J653,ORDEN_ESF!A:C,2,0),"")</f>
        <v>Cuentas comerciales por cobrar y otras cuentas por cobrar no corrientes</v>
      </c>
      <c r="L653">
        <f>IFERROR(VLOOKUP(J653,ORDEN_ESF!A:C,3,0),0)</f>
        <v>0</v>
      </c>
      <c r="M653" s="1">
        <v>43427927</v>
      </c>
    </row>
    <row r="654" spans="1:13" x14ac:dyDescent="0.25">
      <c r="A654">
        <v>860000656</v>
      </c>
      <c r="B654" t="s">
        <v>221</v>
      </c>
      <c r="C654" t="s">
        <v>222</v>
      </c>
      <c r="D654" t="s">
        <v>223</v>
      </c>
      <c r="E654" t="s">
        <v>224</v>
      </c>
      <c r="F654" t="s">
        <v>292</v>
      </c>
      <c r="G654" s="16">
        <v>42735</v>
      </c>
      <c r="H654">
        <v>20170401</v>
      </c>
      <c r="I654">
        <v>0</v>
      </c>
      <c r="J654" t="s">
        <v>251</v>
      </c>
      <c r="K654" t="str">
        <f>IFERROR(VLOOKUP(J654,ORDEN_ESF!A:C,2,0),"")</f>
        <v>Cuentas comerciales por cobrar y otras cuentas por cobrar no corrientes</v>
      </c>
      <c r="L654">
        <f>IFERROR(VLOOKUP(J654,ORDEN_ESF!A:C,3,0),0)</f>
        <v>0</v>
      </c>
      <c r="M654" s="1">
        <v>329397</v>
      </c>
    </row>
    <row r="655" spans="1:13" x14ac:dyDescent="0.25">
      <c r="A655">
        <v>830116629</v>
      </c>
      <c r="B655" t="s">
        <v>354</v>
      </c>
      <c r="C655" t="s">
        <v>291</v>
      </c>
      <c r="D655" t="s">
        <v>228</v>
      </c>
      <c r="E655" t="s">
        <v>355</v>
      </c>
      <c r="F655" t="s">
        <v>292</v>
      </c>
      <c r="G655" s="16">
        <v>42735</v>
      </c>
      <c r="H655">
        <v>20170424</v>
      </c>
      <c r="I655">
        <v>0</v>
      </c>
      <c r="J655" t="s">
        <v>251</v>
      </c>
      <c r="K655" t="str">
        <f>IFERROR(VLOOKUP(J655,ORDEN_ESF!A:C,2,0),"")</f>
        <v>Cuentas comerciales por cobrar y otras cuentas por cobrar no corrientes</v>
      </c>
      <c r="L655">
        <f>IFERROR(VLOOKUP(J655,ORDEN_ESF!A:C,3,0),0)</f>
        <v>0</v>
      </c>
      <c r="M655" s="1">
        <v>5940000</v>
      </c>
    </row>
    <row r="656" spans="1:13" x14ac:dyDescent="0.25">
      <c r="A656">
        <v>860014285</v>
      </c>
      <c r="B656" t="s">
        <v>356</v>
      </c>
      <c r="C656" t="s">
        <v>294</v>
      </c>
      <c r="D656" t="s">
        <v>228</v>
      </c>
      <c r="E656" t="s">
        <v>224</v>
      </c>
      <c r="F656" t="s">
        <v>292</v>
      </c>
      <c r="G656" s="16">
        <v>42735</v>
      </c>
      <c r="H656">
        <v>20170510</v>
      </c>
      <c r="I656">
        <v>0</v>
      </c>
      <c r="J656" t="s">
        <v>251</v>
      </c>
      <c r="K656" t="str">
        <f>IFERROR(VLOOKUP(J656,ORDEN_ESF!A:C,2,0),"")</f>
        <v>Cuentas comerciales por cobrar y otras cuentas por cobrar no corrientes</v>
      </c>
      <c r="L656">
        <f>IFERROR(VLOOKUP(J656,ORDEN_ESF!A:C,3,0),0)</f>
        <v>0</v>
      </c>
      <c r="M656" s="1">
        <v>678084</v>
      </c>
    </row>
    <row r="657" spans="1:13" x14ac:dyDescent="0.25">
      <c r="A657">
        <v>860067697</v>
      </c>
      <c r="B657" t="s">
        <v>359</v>
      </c>
      <c r="C657" t="s">
        <v>294</v>
      </c>
      <c r="D657" t="s">
        <v>228</v>
      </c>
      <c r="E657" t="s">
        <v>360</v>
      </c>
      <c r="F657" t="s">
        <v>292</v>
      </c>
      <c r="G657" s="16">
        <v>42735</v>
      </c>
      <c r="H657">
        <v>20170515</v>
      </c>
      <c r="I657">
        <v>0</v>
      </c>
      <c r="J657" t="s">
        <v>251</v>
      </c>
      <c r="K657" t="str">
        <f>IFERROR(VLOOKUP(J657,ORDEN_ESF!A:C,2,0),"")</f>
        <v>Cuentas comerciales por cobrar y otras cuentas por cobrar no corrientes</v>
      </c>
      <c r="L657">
        <f>IFERROR(VLOOKUP(J657,ORDEN_ESF!A:C,3,0),0)</f>
        <v>0</v>
      </c>
      <c r="M657" s="1">
        <v>2528508</v>
      </c>
    </row>
    <row r="658" spans="1:13" x14ac:dyDescent="0.25">
      <c r="A658">
        <v>860527800</v>
      </c>
      <c r="B658" t="s">
        <v>296</v>
      </c>
      <c r="C658" t="s">
        <v>222</v>
      </c>
      <c r="D658" t="s">
        <v>228</v>
      </c>
      <c r="E658" t="s">
        <v>224</v>
      </c>
      <c r="F658" t="s">
        <v>292</v>
      </c>
      <c r="G658" s="16">
        <v>42735</v>
      </c>
      <c r="H658">
        <v>20170512</v>
      </c>
      <c r="I658">
        <v>0</v>
      </c>
      <c r="J658" t="s">
        <v>251</v>
      </c>
      <c r="K658" t="str">
        <f>IFERROR(VLOOKUP(J658,ORDEN_ESF!A:C,2,0),"")</f>
        <v>Cuentas comerciales por cobrar y otras cuentas por cobrar no corrientes</v>
      </c>
      <c r="L658">
        <f>IFERROR(VLOOKUP(J658,ORDEN_ESF!A:C,3,0),0)</f>
        <v>0</v>
      </c>
      <c r="M658" s="1">
        <v>17566288</v>
      </c>
    </row>
    <row r="659" spans="1:13" x14ac:dyDescent="0.25">
      <c r="A659">
        <v>860058070</v>
      </c>
      <c r="B659" t="s">
        <v>364</v>
      </c>
      <c r="C659" t="s">
        <v>222</v>
      </c>
      <c r="D659" t="s">
        <v>228</v>
      </c>
      <c r="E659" t="s">
        <v>335</v>
      </c>
      <c r="F659" t="s">
        <v>292</v>
      </c>
      <c r="G659" s="16">
        <v>42735</v>
      </c>
      <c r="H659">
        <v>20170404</v>
      </c>
      <c r="I659">
        <v>0</v>
      </c>
      <c r="J659" t="s">
        <v>251</v>
      </c>
      <c r="K659" t="str">
        <f>IFERROR(VLOOKUP(J659,ORDEN_ESF!A:C,2,0),"")</f>
        <v>Cuentas comerciales por cobrar y otras cuentas por cobrar no corrientes</v>
      </c>
      <c r="L659">
        <f>IFERROR(VLOOKUP(J659,ORDEN_ESF!A:C,3,0),0)</f>
        <v>0</v>
      </c>
      <c r="M659" s="1">
        <v>30330406</v>
      </c>
    </row>
    <row r="660" spans="1:13" x14ac:dyDescent="0.25">
      <c r="A660">
        <v>890903055</v>
      </c>
      <c r="B660" t="s">
        <v>232</v>
      </c>
      <c r="C660" t="s">
        <v>222</v>
      </c>
      <c r="D660" t="s">
        <v>223</v>
      </c>
      <c r="E660" t="s">
        <v>224</v>
      </c>
      <c r="F660" t="s">
        <v>292</v>
      </c>
      <c r="G660" s="16">
        <v>42735</v>
      </c>
      <c r="H660">
        <v>20170331</v>
      </c>
      <c r="I660">
        <v>0</v>
      </c>
      <c r="J660" t="s">
        <v>251</v>
      </c>
      <c r="K660" t="str">
        <f>IFERROR(VLOOKUP(J660,ORDEN_ESF!A:C,2,0),"")</f>
        <v>Cuentas comerciales por cobrar y otras cuentas por cobrar no corrientes</v>
      </c>
      <c r="L660">
        <f>IFERROR(VLOOKUP(J660,ORDEN_ESF!A:C,3,0),0)</f>
        <v>0</v>
      </c>
      <c r="M660" s="1">
        <v>74323035</v>
      </c>
    </row>
    <row r="661" spans="1:13" x14ac:dyDescent="0.25">
      <c r="A661">
        <v>860515523</v>
      </c>
      <c r="B661" t="s">
        <v>231</v>
      </c>
      <c r="C661" t="s">
        <v>222</v>
      </c>
      <c r="D661" t="s">
        <v>228</v>
      </c>
      <c r="E661" t="s">
        <v>224</v>
      </c>
      <c r="F661" t="s">
        <v>292</v>
      </c>
      <c r="G661" s="16">
        <v>42735</v>
      </c>
      <c r="H661">
        <v>20170329</v>
      </c>
      <c r="I661">
        <v>0</v>
      </c>
      <c r="J661" t="s">
        <v>251</v>
      </c>
      <c r="K661" t="str">
        <f>IFERROR(VLOOKUP(J661,ORDEN_ESF!A:C,2,0),"")</f>
        <v>Cuentas comerciales por cobrar y otras cuentas por cobrar no corrientes</v>
      </c>
      <c r="L661">
        <f>IFERROR(VLOOKUP(J661,ORDEN_ESF!A:C,3,0),0)</f>
        <v>0</v>
      </c>
      <c r="M661" s="1">
        <v>9090242</v>
      </c>
    </row>
    <row r="662" spans="1:13" x14ac:dyDescent="0.25">
      <c r="A662">
        <v>860532790</v>
      </c>
      <c r="B662" t="s">
        <v>374</v>
      </c>
      <c r="C662" t="s">
        <v>291</v>
      </c>
      <c r="D662" t="s">
        <v>228</v>
      </c>
      <c r="E662" t="s">
        <v>224</v>
      </c>
      <c r="F662" t="s">
        <v>292</v>
      </c>
      <c r="G662" s="16">
        <v>42735</v>
      </c>
      <c r="H662">
        <v>20170504</v>
      </c>
      <c r="I662">
        <v>0</v>
      </c>
      <c r="J662" t="s">
        <v>251</v>
      </c>
      <c r="K662" t="str">
        <f>IFERROR(VLOOKUP(J662,ORDEN_ESF!A:C,2,0),"")</f>
        <v>Cuentas comerciales por cobrar y otras cuentas por cobrar no corrientes</v>
      </c>
      <c r="L662">
        <f>IFERROR(VLOOKUP(J662,ORDEN_ESF!A:C,3,0),0)</f>
        <v>0</v>
      </c>
      <c r="M662" s="1">
        <v>9177</v>
      </c>
    </row>
    <row r="663" spans="1:13" x14ac:dyDescent="0.25">
      <c r="A663">
        <v>890205645</v>
      </c>
      <c r="B663" t="s">
        <v>166</v>
      </c>
      <c r="C663" t="s">
        <v>222</v>
      </c>
      <c r="D663" t="s">
        <v>375</v>
      </c>
      <c r="E663" t="s">
        <v>335</v>
      </c>
      <c r="F663" t="s">
        <v>292</v>
      </c>
      <c r="G663" s="16">
        <v>42735</v>
      </c>
      <c r="H663">
        <v>20170331</v>
      </c>
      <c r="I663">
        <v>0</v>
      </c>
      <c r="J663" t="s">
        <v>251</v>
      </c>
      <c r="K663" t="str">
        <f>IFERROR(VLOOKUP(J663,ORDEN_ESF!A:C,2,0),"")</f>
        <v>Cuentas comerciales por cobrar y otras cuentas por cobrar no corrientes</v>
      </c>
      <c r="L663">
        <f>IFERROR(VLOOKUP(J663,ORDEN_ESF!A:C,3,0),0)</f>
        <v>0</v>
      </c>
      <c r="M663" s="1">
        <v>93479063</v>
      </c>
    </row>
    <row r="664" spans="1:13" x14ac:dyDescent="0.25">
      <c r="A664">
        <v>900018975</v>
      </c>
      <c r="B664" t="s">
        <v>376</v>
      </c>
      <c r="C664" t="s">
        <v>230</v>
      </c>
      <c r="D664" t="s">
        <v>299</v>
      </c>
      <c r="E664" t="s">
        <v>333</v>
      </c>
      <c r="F664" t="s">
        <v>292</v>
      </c>
      <c r="G664" s="16">
        <v>42735</v>
      </c>
      <c r="H664">
        <v>20170405</v>
      </c>
      <c r="I664">
        <v>0</v>
      </c>
      <c r="J664" t="s">
        <v>251</v>
      </c>
      <c r="K664" t="str">
        <f>IFERROR(VLOOKUP(J664,ORDEN_ESF!A:C,2,0),"")</f>
        <v>Cuentas comerciales por cobrar y otras cuentas por cobrar no corrientes</v>
      </c>
      <c r="L664">
        <f>IFERROR(VLOOKUP(J664,ORDEN_ESF!A:C,3,0),0)</f>
        <v>0</v>
      </c>
      <c r="M664" s="1">
        <v>43370881</v>
      </c>
    </row>
    <row r="665" spans="1:13" x14ac:dyDescent="0.25">
      <c r="A665">
        <v>890911431</v>
      </c>
      <c r="B665" t="s">
        <v>378</v>
      </c>
      <c r="C665" t="s">
        <v>222</v>
      </c>
      <c r="D665" t="s">
        <v>223</v>
      </c>
      <c r="E665" t="s">
        <v>339</v>
      </c>
      <c r="F665" t="s">
        <v>292</v>
      </c>
      <c r="G665" s="16">
        <v>42735</v>
      </c>
      <c r="H665">
        <v>20170329</v>
      </c>
      <c r="I665">
        <v>0</v>
      </c>
      <c r="J665" t="s">
        <v>251</v>
      </c>
      <c r="K665" t="str">
        <f>IFERROR(VLOOKUP(J665,ORDEN_ESF!A:C,2,0),"")</f>
        <v>Cuentas comerciales por cobrar y otras cuentas por cobrar no corrientes</v>
      </c>
      <c r="L665">
        <f>IFERROR(VLOOKUP(J665,ORDEN_ESF!A:C,3,0),0)</f>
        <v>0</v>
      </c>
      <c r="M665" s="1">
        <v>15416100</v>
      </c>
    </row>
    <row r="666" spans="1:13" x14ac:dyDescent="0.25">
      <c r="A666">
        <v>890932424</v>
      </c>
      <c r="B666" t="s">
        <v>379</v>
      </c>
      <c r="C666" t="s">
        <v>222</v>
      </c>
      <c r="D666" t="s">
        <v>223</v>
      </c>
      <c r="E666" t="s">
        <v>333</v>
      </c>
      <c r="F666" t="s">
        <v>292</v>
      </c>
      <c r="G666" s="16">
        <v>42735</v>
      </c>
      <c r="H666">
        <v>20170328</v>
      </c>
      <c r="I666">
        <v>0</v>
      </c>
      <c r="J666" t="s">
        <v>251</v>
      </c>
      <c r="K666" t="str">
        <f>IFERROR(VLOOKUP(J666,ORDEN_ESF!A:C,2,0),"")</f>
        <v>Cuentas comerciales por cobrar y otras cuentas por cobrar no corrientes</v>
      </c>
      <c r="L666">
        <f>IFERROR(VLOOKUP(J666,ORDEN_ESF!A:C,3,0),0)</f>
        <v>0</v>
      </c>
      <c r="M666" s="1">
        <v>75248894</v>
      </c>
    </row>
    <row r="667" spans="1:13" x14ac:dyDescent="0.25">
      <c r="A667">
        <v>900192242</v>
      </c>
      <c r="B667" t="s">
        <v>381</v>
      </c>
      <c r="C667" t="s">
        <v>222</v>
      </c>
      <c r="D667" t="s">
        <v>228</v>
      </c>
      <c r="E667" t="s">
        <v>333</v>
      </c>
      <c r="F667" t="s">
        <v>292</v>
      </c>
      <c r="G667" s="16">
        <v>42735</v>
      </c>
      <c r="H667">
        <v>20170331</v>
      </c>
      <c r="I667">
        <v>0</v>
      </c>
      <c r="J667" t="s">
        <v>251</v>
      </c>
      <c r="K667" t="str">
        <f>IFERROR(VLOOKUP(J667,ORDEN_ESF!A:C,2,0),"")</f>
        <v>Cuentas comerciales por cobrar y otras cuentas por cobrar no corrientes</v>
      </c>
      <c r="L667">
        <f>IFERROR(VLOOKUP(J667,ORDEN_ESF!A:C,3,0),0)</f>
        <v>0</v>
      </c>
      <c r="M667" s="1">
        <v>245441340</v>
      </c>
    </row>
    <row r="668" spans="1:13" x14ac:dyDescent="0.25">
      <c r="A668">
        <v>900193192</v>
      </c>
      <c r="B668" t="s">
        <v>305</v>
      </c>
      <c r="C668" t="s">
        <v>294</v>
      </c>
      <c r="D668" t="s">
        <v>228</v>
      </c>
      <c r="E668" t="s">
        <v>224</v>
      </c>
      <c r="F668" t="s">
        <v>292</v>
      </c>
      <c r="G668" s="16">
        <v>42735</v>
      </c>
      <c r="H668">
        <v>20170517</v>
      </c>
      <c r="I668">
        <v>0</v>
      </c>
      <c r="J668" t="s">
        <v>251</v>
      </c>
      <c r="K668" t="str">
        <f>IFERROR(VLOOKUP(J668,ORDEN_ESF!A:C,2,0),"")</f>
        <v>Cuentas comerciales por cobrar y otras cuentas por cobrar no corrientes</v>
      </c>
      <c r="L668">
        <f>IFERROR(VLOOKUP(J668,ORDEN_ESF!A:C,3,0),0)</f>
        <v>0</v>
      </c>
      <c r="M668" s="1">
        <v>23150965</v>
      </c>
    </row>
    <row r="669" spans="1:13" x14ac:dyDescent="0.25">
      <c r="A669">
        <v>900378893</v>
      </c>
      <c r="B669" t="s">
        <v>386</v>
      </c>
      <c r="C669" t="s">
        <v>230</v>
      </c>
      <c r="D669" t="s">
        <v>228</v>
      </c>
      <c r="E669" t="s">
        <v>335</v>
      </c>
      <c r="F669" t="s">
        <v>292</v>
      </c>
      <c r="G669" s="16">
        <v>42735</v>
      </c>
      <c r="H669">
        <v>20170327</v>
      </c>
      <c r="I669">
        <v>0</v>
      </c>
      <c r="J669" t="s">
        <v>251</v>
      </c>
      <c r="K669" t="str">
        <f>IFERROR(VLOOKUP(J669,ORDEN_ESF!A:C,2,0),"")</f>
        <v>Cuentas comerciales por cobrar y otras cuentas por cobrar no corrientes</v>
      </c>
      <c r="L669">
        <f>IFERROR(VLOOKUP(J669,ORDEN_ESF!A:C,3,0),0)</f>
        <v>0</v>
      </c>
      <c r="M669" s="1">
        <v>24780616</v>
      </c>
    </row>
    <row r="670" spans="1:13" x14ac:dyDescent="0.25">
      <c r="A670">
        <v>800094968</v>
      </c>
      <c r="B670" t="s">
        <v>336</v>
      </c>
      <c r="C670" t="s">
        <v>222</v>
      </c>
      <c r="D670" t="s">
        <v>337</v>
      </c>
      <c r="E670" t="s">
        <v>335</v>
      </c>
      <c r="F670" t="s">
        <v>292</v>
      </c>
      <c r="G670" s="16">
        <v>42735</v>
      </c>
      <c r="H670">
        <v>20170403</v>
      </c>
      <c r="I670">
        <v>0</v>
      </c>
      <c r="J670" t="s">
        <v>252</v>
      </c>
      <c r="K670" t="str">
        <f>IFERROR(VLOOKUP(J670,ORDEN_ESF!A:C,2,0),"")</f>
        <v>Inventarios no corrientes</v>
      </c>
      <c r="L670">
        <f>IFERROR(VLOOKUP(J670,ORDEN_ESF!A:C,3,0),0)</f>
        <v>0</v>
      </c>
      <c r="M670" s="1">
        <v>94836605</v>
      </c>
    </row>
    <row r="671" spans="1:13" x14ac:dyDescent="0.25">
      <c r="A671">
        <v>800140959</v>
      </c>
      <c r="B671" t="s">
        <v>340</v>
      </c>
      <c r="C671" t="s">
        <v>291</v>
      </c>
      <c r="D671" t="s">
        <v>228</v>
      </c>
      <c r="E671" t="s">
        <v>339</v>
      </c>
      <c r="F671" t="s">
        <v>292</v>
      </c>
      <c r="G671" s="16">
        <v>42735</v>
      </c>
      <c r="H671">
        <v>20170503</v>
      </c>
      <c r="I671">
        <v>0</v>
      </c>
      <c r="J671" t="s">
        <v>252</v>
      </c>
      <c r="K671" t="str">
        <f>IFERROR(VLOOKUP(J671,ORDEN_ESF!A:C,2,0),"")</f>
        <v>Inventarios no corrientes</v>
      </c>
      <c r="L671">
        <f>IFERROR(VLOOKUP(J671,ORDEN_ESF!A:C,3,0),0)</f>
        <v>0</v>
      </c>
      <c r="M671" s="1">
        <v>53204</v>
      </c>
    </row>
    <row r="672" spans="1:13" x14ac:dyDescent="0.25">
      <c r="A672">
        <v>800185295</v>
      </c>
      <c r="B672" t="s">
        <v>344</v>
      </c>
      <c r="C672" t="s">
        <v>222</v>
      </c>
      <c r="D672" t="s">
        <v>228</v>
      </c>
      <c r="E672" t="s">
        <v>335</v>
      </c>
      <c r="F672" t="s">
        <v>292</v>
      </c>
      <c r="G672" s="16">
        <v>42735</v>
      </c>
      <c r="H672">
        <v>20170407</v>
      </c>
      <c r="I672">
        <v>0</v>
      </c>
      <c r="J672" t="s">
        <v>252</v>
      </c>
      <c r="K672" t="str">
        <f>IFERROR(VLOOKUP(J672,ORDEN_ESF!A:C,2,0),"")</f>
        <v>Inventarios no corrientes</v>
      </c>
      <c r="L672">
        <f>IFERROR(VLOOKUP(J672,ORDEN_ESF!A:C,3,0),0)</f>
        <v>0</v>
      </c>
      <c r="M672" s="1">
        <v>125653395</v>
      </c>
    </row>
    <row r="673" spans="1:13" x14ac:dyDescent="0.25">
      <c r="A673">
        <v>800200598</v>
      </c>
      <c r="B673" t="s">
        <v>345</v>
      </c>
      <c r="C673" t="s">
        <v>230</v>
      </c>
      <c r="D673" t="s">
        <v>228</v>
      </c>
      <c r="E673" t="s">
        <v>335</v>
      </c>
      <c r="F673" t="s">
        <v>292</v>
      </c>
      <c r="G673" s="16">
        <v>42735</v>
      </c>
      <c r="H673">
        <v>20170509</v>
      </c>
      <c r="I673">
        <v>0</v>
      </c>
      <c r="J673" t="s">
        <v>252</v>
      </c>
      <c r="K673" t="str">
        <f>IFERROR(VLOOKUP(J673,ORDEN_ESF!A:C,2,0),"")</f>
        <v>Inventarios no corrientes</v>
      </c>
      <c r="L673">
        <f>IFERROR(VLOOKUP(J673,ORDEN_ESF!A:C,3,0),0)</f>
        <v>0</v>
      </c>
      <c r="M673" s="1">
        <v>116623974</v>
      </c>
    </row>
    <row r="674" spans="1:13" x14ac:dyDescent="0.25">
      <c r="A674">
        <v>860527800</v>
      </c>
      <c r="B674" t="s">
        <v>296</v>
      </c>
      <c r="C674" t="s">
        <v>222</v>
      </c>
      <c r="D674" t="s">
        <v>228</v>
      </c>
      <c r="E674" t="s">
        <v>224</v>
      </c>
      <c r="F674" t="s">
        <v>292</v>
      </c>
      <c r="G674" s="16">
        <v>42735</v>
      </c>
      <c r="H674">
        <v>20170512</v>
      </c>
      <c r="I674">
        <v>0</v>
      </c>
      <c r="J674" t="s">
        <v>252</v>
      </c>
      <c r="K674" t="str">
        <f>IFERROR(VLOOKUP(J674,ORDEN_ESF!A:C,2,0),"")</f>
        <v>Inventarios no corrientes</v>
      </c>
      <c r="L674">
        <f>IFERROR(VLOOKUP(J674,ORDEN_ESF!A:C,3,0),0)</f>
        <v>0</v>
      </c>
      <c r="M674" s="1">
        <v>36500172</v>
      </c>
    </row>
    <row r="675" spans="1:13" x14ac:dyDescent="0.25">
      <c r="A675">
        <v>860058070</v>
      </c>
      <c r="B675" t="s">
        <v>364</v>
      </c>
      <c r="C675" t="s">
        <v>222</v>
      </c>
      <c r="D675" t="s">
        <v>228</v>
      </c>
      <c r="E675" t="s">
        <v>335</v>
      </c>
      <c r="F675" t="s">
        <v>292</v>
      </c>
      <c r="G675" s="16">
        <v>42735</v>
      </c>
      <c r="H675">
        <v>20170404</v>
      </c>
      <c r="I675">
        <v>0</v>
      </c>
      <c r="J675" t="s">
        <v>252</v>
      </c>
      <c r="K675" t="str">
        <f>IFERROR(VLOOKUP(J675,ORDEN_ESF!A:C,2,0),"")</f>
        <v>Inventarios no corrientes</v>
      </c>
      <c r="L675">
        <f>IFERROR(VLOOKUP(J675,ORDEN_ESF!A:C,3,0),0)</f>
        <v>0</v>
      </c>
      <c r="M675" s="1">
        <v>42997256</v>
      </c>
    </row>
    <row r="676" spans="1:13" x14ac:dyDescent="0.25">
      <c r="A676">
        <v>860532790</v>
      </c>
      <c r="B676" t="s">
        <v>374</v>
      </c>
      <c r="C676" t="s">
        <v>291</v>
      </c>
      <c r="D676" t="s">
        <v>228</v>
      </c>
      <c r="E676" t="s">
        <v>224</v>
      </c>
      <c r="F676" t="s">
        <v>292</v>
      </c>
      <c r="G676" s="16">
        <v>42735</v>
      </c>
      <c r="H676">
        <v>20170504</v>
      </c>
      <c r="I676">
        <v>0</v>
      </c>
      <c r="J676" t="s">
        <v>252</v>
      </c>
      <c r="K676" t="str">
        <f>IFERROR(VLOOKUP(J676,ORDEN_ESF!A:C,2,0),"")</f>
        <v>Inventarios no corrientes</v>
      </c>
      <c r="L676">
        <f>IFERROR(VLOOKUP(J676,ORDEN_ESF!A:C,3,0),0)</f>
        <v>0</v>
      </c>
      <c r="M676" s="1">
        <v>990780</v>
      </c>
    </row>
    <row r="677" spans="1:13" x14ac:dyDescent="0.25">
      <c r="A677">
        <v>890205645</v>
      </c>
      <c r="B677" t="s">
        <v>166</v>
      </c>
      <c r="C677" t="s">
        <v>222</v>
      </c>
      <c r="D677" t="s">
        <v>375</v>
      </c>
      <c r="E677" t="s">
        <v>335</v>
      </c>
      <c r="F677" t="s">
        <v>292</v>
      </c>
      <c r="G677" s="16">
        <v>42735</v>
      </c>
      <c r="H677">
        <v>20170331</v>
      </c>
      <c r="I677">
        <v>0</v>
      </c>
      <c r="J677" t="s">
        <v>252</v>
      </c>
      <c r="K677" t="str">
        <f>IFERROR(VLOOKUP(J677,ORDEN_ESF!A:C,2,0),"")</f>
        <v>Inventarios no corrientes</v>
      </c>
      <c r="L677">
        <f>IFERROR(VLOOKUP(J677,ORDEN_ESF!A:C,3,0),0)</f>
        <v>0</v>
      </c>
      <c r="M677" s="1">
        <v>321063723</v>
      </c>
    </row>
    <row r="678" spans="1:13" x14ac:dyDescent="0.25">
      <c r="A678">
        <v>900035722</v>
      </c>
      <c r="B678" t="s">
        <v>298</v>
      </c>
      <c r="C678" t="s">
        <v>294</v>
      </c>
      <c r="D678" t="s">
        <v>299</v>
      </c>
      <c r="E678" t="s">
        <v>224</v>
      </c>
      <c r="F678" t="s">
        <v>292</v>
      </c>
      <c r="G678" s="16">
        <v>42735</v>
      </c>
      <c r="H678">
        <v>20170421</v>
      </c>
      <c r="I678">
        <v>0</v>
      </c>
      <c r="J678" t="s">
        <v>252</v>
      </c>
      <c r="K678" t="str">
        <f>IFERROR(VLOOKUP(J678,ORDEN_ESF!A:C,2,0),"")</f>
        <v>Inventarios no corrientes</v>
      </c>
      <c r="L678">
        <f>IFERROR(VLOOKUP(J678,ORDEN_ESF!A:C,3,0),0)</f>
        <v>0</v>
      </c>
      <c r="M678" s="1">
        <v>19631336</v>
      </c>
    </row>
    <row r="679" spans="1:13" x14ac:dyDescent="0.25">
      <c r="A679">
        <v>900193192</v>
      </c>
      <c r="B679" t="s">
        <v>305</v>
      </c>
      <c r="C679" t="s">
        <v>294</v>
      </c>
      <c r="D679" t="s">
        <v>228</v>
      </c>
      <c r="E679" t="s">
        <v>224</v>
      </c>
      <c r="F679" t="s">
        <v>292</v>
      </c>
      <c r="G679" s="16">
        <v>42735</v>
      </c>
      <c r="H679">
        <v>20170517</v>
      </c>
      <c r="I679">
        <v>0</v>
      </c>
      <c r="J679" t="s">
        <v>252</v>
      </c>
      <c r="K679" t="str">
        <f>IFERROR(VLOOKUP(J679,ORDEN_ESF!A:C,2,0),"")</f>
        <v>Inventarios no corrientes</v>
      </c>
      <c r="L679">
        <f>IFERROR(VLOOKUP(J679,ORDEN_ESF!A:C,3,0),0)</f>
        <v>0</v>
      </c>
      <c r="M679" s="1">
        <v>23354619</v>
      </c>
    </row>
    <row r="680" spans="1:13" x14ac:dyDescent="0.25">
      <c r="A680">
        <v>800208146</v>
      </c>
      <c r="B680" t="s">
        <v>346</v>
      </c>
      <c r="C680" t="s">
        <v>294</v>
      </c>
      <c r="D680" t="s">
        <v>228</v>
      </c>
      <c r="E680" t="s">
        <v>347</v>
      </c>
      <c r="F680" t="s">
        <v>292</v>
      </c>
      <c r="G680" s="16">
        <v>42735</v>
      </c>
      <c r="H680">
        <v>20170428</v>
      </c>
      <c r="I680">
        <v>0</v>
      </c>
      <c r="J680" t="s">
        <v>389</v>
      </c>
      <c r="K680" t="str">
        <f>IFERROR(VLOOKUP(J680,ORDEN_ESF!A:C,2,0),"")</f>
        <v>Inversiones en asociadas</v>
      </c>
      <c r="L680">
        <f>IFERROR(VLOOKUP(J680,ORDEN_ESF!A:C,3,0),0)</f>
        <v>0</v>
      </c>
      <c r="M680" s="1">
        <v>2400000</v>
      </c>
    </row>
    <row r="681" spans="1:13" x14ac:dyDescent="0.25">
      <c r="A681">
        <v>860014285</v>
      </c>
      <c r="B681" t="s">
        <v>356</v>
      </c>
      <c r="C681" t="s">
        <v>294</v>
      </c>
      <c r="D681" t="s">
        <v>228</v>
      </c>
      <c r="E681" t="s">
        <v>224</v>
      </c>
      <c r="F681" t="s">
        <v>292</v>
      </c>
      <c r="G681" s="16">
        <v>42735</v>
      </c>
      <c r="H681">
        <v>20170510</v>
      </c>
      <c r="I681">
        <v>0</v>
      </c>
      <c r="J681" t="s">
        <v>331</v>
      </c>
      <c r="K681" t="str">
        <f>IFERROR(VLOOKUP(J681,ORDEN_ESF!A:C,2,0),"")</f>
        <v>Inversiones en negocios conjuntos</v>
      </c>
      <c r="L681">
        <f>IFERROR(VLOOKUP(J681,ORDEN_ESF!A:C,3,0),0)</f>
        <v>0</v>
      </c>
      <c r="M681" s="1">
        <v>41210</v>
      </c>
    </row>
    <row r="682" spans="1:13" x14ac:dyDescent="0.25">
      <c r="A682">
        <v>860067697</v>
      </c>
      <c r="B682" t="s">
        <v>359</v>
      </c>
      <c r="C682" t="s">
        <v>294</v>
      </c>
      <c r="D682" t="s">
        <v>228</v>
      </c>
      <c r="E682" t="s">
        <v>360</v>
      </c>
      <c r="F682" t="s">
        <v>292</v>
      </c>
      <c r="G682" s="16">
        <v>42735</v>
      </c>
      <c r="H682">
        <v>20170515</v>
      </c>
      <c r="I682">
        <v>0</v>
      </c>
      <c r="J682" t="s">
        <v>331</v>
      </c>
      <c r="K682" t="str">
        <f>IFERROR(VLOOKUP(J682,ORDEN_ESF!A:C,2,0),"")</f>
        <v>Inversiones en negocios conjuntos</v>
      </c>
      <c r="L682">
        <f>IFERROR(VLOOKUP(J682,ORDEN_ESF!A:C,3,0),0)</f>
        <v>0</v>
      </c>
      <c r="M682" s="1">
        <v>43386332</v>
      </c>
    </row>
    <row r="683" spans="1:13" x14ac:dyDescent="0.25">
      <c r="A683">
        <v>900192726</v>
      </c>
      <c r="B683" t="s">
        <v>382</v>
      </c>
      <c r="C683" t="s">
        <v>294</v>
      </c>
      <c r="D683" t="s">
        <v>299</v>
      </c>
      <c r="E683" t="s">
        <v>333</v>
      </c>
      <c r="F683" t="s">
        <v>292</v>
      </c>
      <c r="G683" s="16">
        <v>42735</v>
      </c>
      <c r="H683">
        <v>20170425</v>
      </c>
      <c r="I683">
        <v>0</v>
      </c>
      <c r="J683" t="s">
        <v>331</v>
      </c>
      <c r="K683" t="str">
        <f>IFERROR(VLOOKUP(J683,ORDEN_ESF!A:C,2,0),"")</f>
        <v>Inversiones en negocios conjuntos</v>
      </c>
      <c r="L683">
        <f>IFERROR(VLOOKUP(J683,ORDEN_ESF!A:C,3,0),0)</f>
        <v>0</v>
      </c>
      <c r="M683" s="1">
        <v>973660</v>
      </c>
    </row>
    <row r="684" spans="1:13" x14ac:dyDescent="0.25">
      <c r="A684">
        <v>900413588</v>
      </c>
      <c r="B684" t="s">
        <v>37</v>
      </c>
      <c r="C684" t="s">
        <v>294</v>
      </c>
      <c r="D684" t="s">
        <v>343</v>
      </c>
      <c r="E684" t="s">
        <v>224</v>
      </c>
      <c r="F684" t="s">
        <v>292</v>
      </c>
      <c r="G684" s="16">
        <v>42735</v>
      </c>
      <c r="H684">
        <v>20170511</v>
      </c>
      <c r="I684">
        <v>0</v>
      </c>
      <c r="J684" t="s">
        <v>331</v>
      </c>
      <c r="K684" t="str">
        <f>IFERROR(VLOOKUP(J684,ORDEN_ESF!A:C,2,0),"")</f>
        <v>Inversiones en negocios conjuntos</v>
      </c>
      <c r="L684">
        <f>IFERROR(VLOOKUP(J684,ORDEN_ESF!A:C,3,0),0)</f>
        <v>0</v>
      </c>
      <c r="M684" s="1">
        <v>4308766</v>
      </c>
    </row>
    <row r="685" spans="1:13" x14ac:dyDescent="0.25">
      <c r="A685">
        <v>800185295</v>
      </c>
      <c r="B685" t="s">
        <v>344</v>
      </c>
      <c r="C685" t="s">
        <v>222</v>
      </c>
      <c r="D685" t="s">
        <v>228</v>
      </c>
      <c r="E685" t="s">
        <v>335</v>
      </c>
      <c r="F685" t="s">
        <v>292</v>
      </c>
      <c r="G685" s="16">
        <v>42735</v>
      </c>
      <c r="H685">
        <v>20170407</v>
      </c>
      <c r="I685">
        <v>0</v>
      </c>
      <c r="J685" t="s">
        <v>253</v>
      </c>
      <c r="K685" t="str">
        <f>IFERROR(VLOOKUP(J685,ORDEN_ESF!A:C,2,0),"")</f>
        <v>Activos por impuestos diferidos</v>
      </c>
      <c r="L685">
        <f>IFERROR(VLOOKUP(J685,ORDEN_ESF!A:C,3,0),0)</f>
        <v>0</v>
      </c>
      <c r="M685" s="1">
        <v>1466522</v>
      </c>
    </row>
    <row r="686" spans="1:13" x14ac:dyDescent="0.25">
      <c r="A686">
        <v>800240724</v>
      </c>
      <c r="B686" t="s">
        <v>348</v>
      </c>
      <c r="C686" t="s">
        <v>230</v>
      </c>
      <c r="D686" t="s">
        <v>228</v>
      </c>
      <c r="E686" t="s">
        <v>335</v>
      </c>
      <c r="F686" t="s">
        <v>292</v>
      </c>
      <c r="G686" s="16">
        <v>42735</v>
      </c>
      <c r="H686">
        <v>20170330</v>
      </c>
      <c r="I686">
        <v>0</v>
      </c>
      <c r="J686" t="s">
        <v>253</v>
      </c>
      <c r="K686" t="str">
        <f>IFERROR(VLOOKUP(J686,ORDEN_ESF!A:C,2,0),"")</f>
        <v>Activos por impuestos diferidos</v>
      </c>
      <c r="L686">
        <f>IFERROR(VLOOKUP(J686,ORDEN_ESF!A:C,3,0),0)</f>
        <v>0</v>
      </c>
      <c r="M686" s="1">
        <v>520800</v>
      </c>
    </row>
    <row r="687" spans="1:13" x14ac:dyDescent="0.25">
      <c r="A687">
        <v>830023542</v>
      </c>
      <c r="B687" t="s">
        <v>146</v>
      </c>
      <c r="C687" t="s">
        <v>230</v>
      </c>
      <c r="D687" t="s">
        <v>223</v>
      </c>
      <c r="E687" t="s">
        <v>339</v>
      </c>
      <c r="F687" t="s">
        <v>292</v>
      </c>
      <c r="G687" s="16">
        <v>42735</v>
      </c>
      <c r="H687">
        <v>20170328</v>
      </c>
      <c r="I687">
        <v>0</v>
      </c>
      <c r="J687" t="s">
        <v>253</v>
      </c>
      <c r="K687" t="str">
        <f>IFERROR(VLOOKUP(J687,ORDEN_ESF!A:C,2,0),"")</f>
        <v>Activos por impuestos diferidos</v>
      </c>
      <c r="L687">
        <f>IFERROR(VLOOKUP(J687,ORDEN_ESF!A:C,3,0),0)</f>
        <v>0</v>
      </c>
      <c r="M687" s="1">
        <v>1541239</v>
      </c>
    </row>
    <row r="688" spans="1:13" x14ac:dyDescent="0.25">
      <c r="A688">
        <v>830058272</v>
      </c>
      <c r="B688" t="s">
        <v>352</v>
      </c>
      <c r="C688" t="s">
        <v>222</v>
      </c>
      <c r="D688" t="s">
        <v>228</v>
      </c>
      <c r="E688" t="s">
        <v>353</v>
      </c>
      <c r="F688" t="s">
        <v>292</v>
      </c>
      <c r="G688" s="16">
        <v>42735</v>
      </c>
      <c r="H688">
        <v>20170405</v>
      </c>
      <c r="I688">
        <v>0</v>
      </c>
      <c r="J688" t="s">
        <v>253</v>
      </c>
      <c r="K688" t="str">
        <f>IFERROR(VLOOKUP(J688,ORDEN_ESF!A:C,2,0),"")</f>
        <v>Activos por impuestos diferidos</v>
      </c>
      <c r="L688">
        <f>IFERROR(VLOOKUP(J688,ORDEN_ESF!A:C,3,0),0)</f>
        <v>0</v>
      </c>
      <c r="M688" s="1">
        <v>3404608</v>
      </c>
    </row>
    <row r="689" spans="1:13" x14ac:dyDescent="0.25">
      <c r="A689">
        <v>830097620</v>
      </c>
      <c r="B689" t="s">
        <v>290</v>
      </c>
      <c r="C689" t="s">
        <v>291</v>
      </c>
      <c r="D689" t="s">
        <v>228</v>
      </c>
      <c r="E689" t="s">
        <v>224</v>
      </c>
      <c r="F689" t="s">
        <v>292</v>
      </c>
      <c r="G689" s="16">
        <v>42735</v>
      </c>
      <c r="H689">
        <v>20170420</v>
      </c>
      <c r="I689">
        <v>0</v>
      </c>
      <c r="J689" t="s">
        <v>253</v>
      </c>
      <c r="K689" t="str">
        <f>IFERROR(VLOOKUP(J689,ORDEN_ESF!A:C,2,0),"")</f>
        <v>Activos por impuestos diferidos</v>
      </c>
      <c r="L689">
        <f>IFERROR(VLOOKUP(J689,ORDEN_ESF!A:C,3,0),0)</f>
        <v>0</v>
      </c>
      <c r="M689" s="1">
        <v>93203</v>
      </c>
    </row>
    <row r="690" spans="1:13" x14ac:dyDescent="0.25">
      <c r="A690">
        <v>860002837</v>
      </c>
      <c r="B690" t="s">
        <v>227</v>
      </c>
      <c r="C690" t="s">
        <v>222</v>
      </c>
      <c r="D690" t="s">
        <v>228</v>
      </c>
      <c r="E690" t="s">
        <v>224</v>
      </c>
      <c r="F690" t="s">
        <v>292</v>
      </c>
      <c r="G690" s="16">
        <v>42735</v>
      </c>
      <c r="H690">
        <v>20170330</v>
      </c>
      <c r="I690">
        <v>0</v>
      </c>
      <c r="J690" t="s">
        <v>253</v>
      </c>
      <c r="K690" t="str">
        <f>IFERROR(VLOOKUP(J690,ORDEN_ESF!A:C,2,0),"")</f>
        <v>Activos por impuestos diferidos</v>
      </c>
      <c r="L690">
        <f>IFERROR(VLOOKUP(J690,ORDEN_ESF!A:C,3,0),0)</f>
        <v>0</v>
      </c>
      <c r="M690" s="1">
        <v>6665821</v>
      </c>
    </row>
    <row r="691" spans="1:13" x14ac:dyDescent="0.25">
      <c r="A691">
        <v>860014285</v>
      </c>
      <c r="B691" t="s">
        <v>356</v>
      </c>
      <c r="C691" t="s">
        <v>294</v>
      </c>
      <c r="D691" t="s">
        <v>228</v>
      </c>
      <c r="E691" t="s">
        <v>224</v>
      </c>
      <c r="F691" t="s">
        <v>292</v>
      </c>
      <c r="G691" s="16">
        <v>42735</v>
      </c>
      <c r="H691">
        <v>20170510</v>
      </c>
      <c r="I691">
        <v>0</v>
      </c>
      <c r="J691" t="s">
        <v>253</v>
      </c>
      <c r="K691" t="str">
        <f>IFERROR(VLOOKUP(J691,ORDEN_ESF!A:C,2,0),"")</f>
        <v>Activos por impuestos diferidos</v>
      </c>
      <c r="L691">
        <f>IFERROR(VLOOKUP(J691,ORDEN_ESF!A:C,3,0),0)</f>
        <v>0</v>
      </c>
      <c r="M691" s="1">
        <v>24132</v>
      </c>
    </row>
    <row r="692" spans="1:13" x14ac:dyDescent="0.25">
      <c r="A692">
        <v>830124992</v>
      </c>
      <c r="B692" t="s">
        <v>357</v>
      </c>
      <c r="C692" t="s">
        <v>222</v>
      </c>
      <c r="D692" t="s">
        <v>228</v>
      </c>
      <c r="E692" t="s">
        <v>358</v>
      </c>
      <c r="F692" t="s">
        <v>292</v>
      </c>
      <c r="G692" s="16">
        <v>42735</v>
      </c>
      <c r="H692">
        <v>20170406</v>
      </c>
      <c r="I692">
        <v>0</v>
      </c>
      <c r="J692" t="s">
        <v>253</v>
      </c>
      <c r="K692" t="str">
        <f>IFERROR(VLOOKUP(J692,ORDEN_ESF!A:C,2,0),"")</f>
        <v>Activos por impuestos diferidos</v>
      </c>
      <c r="L692">
        <f>IFERROR(VLOOKUP(J692,ORDEN_ESF!A:C,3,0),0)</f>
        <v>0</v>
      </c>
      <c r="M692" s="1">
        <v>29920</v>
      </c>
    </row>
    <row r="693" spans="1:13" x14ac:dyDescent="0.25">
      <c r="A693">
        <v>860031361</v>
      </c>
      <c r="B693" t="s">
        <v>297</v>
      </c>
      <c r="C693" t="s">
        <v>222</v>
      </c>
      <c r="D693" t="s">
        <v>228</v>
      </c>
      <c r="E693" t="s">
        <v>224</v>
      </c>
      <c r="F693" t="s">
        <v>292</v>
      </c>
      <c r="G693" s="16">
        <v>42735</v>
      </c>
      <c r="H693">
        <v>20170405</v>
      </c>
      <c r="I693">
        <v>0</v>
      </c>
      <c r="J693" t="s">
        <v>253</v>
      </c>
      <c r="K693" t="str">
        <f>IFERROR(VLOOKUP(J693,ORDEN_ESF!A:C,2,0),"")</f>
        <v>Activos por impuestos diferidos</v>
      </c>
      <c r="L693">
        <f>IFERROR(VLOOKUP(J693,ORDEN_ESF!A:C,3,0),0)</f>
        <v>0</v>
      </c>
      <c r="M693" s="1">
        <v>5876839</v>
      </c>
    </row>
    <row r="694" spans="1:13" x14ac:dyDescent="0.25">
      <c r="A694">
        <v>860035996</v>
      </c>
      <c r="B694" t="s">
        <v>229</v>
      </c>
      <c r="C694" t="s">
        <v>222</v>
      </c>
      <c r="D694" t="s">
        <v>228</v>
      </c>
      <c r="E694" t="s">
        <v>224</v>
      </c>
      <c r="F694" t="s">
        <v>292</v>
      </c>
      <c r="G694" s="16">
        <v>42735</v>
      </c>
      <c r="H694">
        <v>20170407</v>
      </c>
      <c r="I694">
        <v>0</v>
      </c>
      <c r="J694" t="s">
        <v>253</v>
      </c>
      <c r="K694" t="str">
        <f>IFERROR(VLOOKUP(J694,ORDEN_ESF!A:C,2,0),"")</f>
        <v>Activos por impuestos diferidos</v>
      </c>
      <c r="L694">
        <f>IFERROR(VLOOKUP(J694,ORDEN_ESF!A:C,3,0),0)</f>
        <v>0</v>
      </c>
      <c r="M694" s="1">
        <v>725296</v>
      </c>
    </row>
    <row r="695" spans="1:13" x14ac:dyDescent="0.25">
      <c r="A695">
        <v>860058070</v>
      </c>
      <c r="B695" t="s">
        <v>364</v>
      </c>
      <c r="C695" t="s">
        <v>222</v>
      </c>
      <c r="D695" t="s">
        <v>228</v>
      </c>
      <c r="E695" t="s">
        <v>335</v>
      </c>
      <c r="F695" t="s">
        <v>292</v>
      </c>
      <c r="G695" s="16">
        <v>42735</v>
      </c>
      <c r="H695">
        <v>20170404</v>
      </c>
      <c r="I695">
        <v>0</v>
      </c>
      <c r="J695" t="s">
        <v>253</v>
      </c>
      <c r="K695" t="str">
        <f>IFERROR(VLOOKUP(J695,ORDEN_ESF!A:C,2,0),"")</f>
        <v>Activos por impuestos diferidos</v>
      </c>
      <c r="L695">
        <f>IFERROR(VLOOKUP(J695,ORDEN_ESF!A:C,3,0),0)</f>
        <v>0</v>
      </c>
      <c r="M695" s="1">
        <v>316844806</v>
      </c>
    </row>
    <row r="696" spans="1:13" x14ac:dyDescent="0.25">
      <c r="A696">
        <v>890903035</v>
      </c>
      <c r="B696" t="s">
        <v>369</v>
      </c>
      <c r="C696" t="s">
        <v>222</v>
      </c>
      <c r="D696" t="s">
        <v>228</v>
      </c>
      <c r="E696" t="s">
        <v>339</v>
      </c>
      <c r="F696" t="s">
        <v>292</v>
      </c>
      <c r="G696" s="16">
        <v>42735</v>
      </c>
      <c r="H696">
        <v>20170330</v>
      </c>
      <c r="I696">
        <v>0</v>
      </c>
      <c r="J696" t="s">
        <v>253</v>
      </c>
      <c r="K696" t="str">
        <f>IFERROR(VLOOKUP(J696,ORDEN_ESF!A:C,2,0),"")</f>
        <v>Activos por impuestos diferidos</v>
      </c>
      <c r="L696">
        <f>IFERROR(VLOOKUP(J696,ORDEN_ESF!A:C,3,0),0)</f>
        <v>0</v>
      </c>
      <c r="M696" s="1">
        <v>60401340</v>
      </c>
    </row>
    <row r="697" spans="1:13" x14ac:dyDescent="0.25">
      <c r="A697">
        <v>890903055</v>
      </c>
      <c r="B697" t="s">
        <v>232</v>
      </c>
      <c r="C697" t="s">
        <v>222</v>
      </c>
      <c r="D697" t="s">
        <v>223</v>
      </c>
      <c r="E697" t="s">
        <v>224</v>
      </c>
      <c r="F697" t="s">
        <v>292</v>
      </c>
      <c r="G697" s="16">
        <v>42735</v>
      </c>
      <c r="H697">
        <v>20170331</v>
      </c>
      <c r="I697">
        <v>0</v>
      </c>
      <c r="J697" t="s">
        <v>253</v>
      </c>
      <c r="K697" t="str">
        <f>IFERROR(VLOOKUP(J697,ORDEN_ESF!A:C,2,0),"")</f>
        <v>Activos por impuestos diferidos</v>
      </c>
      <c r="L697">
        <f>IFERROR(VLOOKUP(J697,ORDEN_ESF!A:C,3,0),0)</f>
        <v>0</v>
      </c>
      <c r="M697" s="1">
        <v>7665041</v>
      </c>
    </row>
    <row r="698" spans="1:13" x14ac:dyDescent="0.25">
      <c r="A698">
        <v>890905022</v>
      </c>
      <c r="B698" t="s">
        <v>370</v>
      </c>
      <c r="C698" t="s">
        <v>230</v>
      </c>
      <c r="D698" t="s">
        <v>223</v>
      </c>
      <c r="E698" t="s">
        <v>360</v>
      </c>
      <c r="F698" t="s">
        <v>292</v>
      </c>
      <c r="G698" s="16">
        <v>42735</v>
      </c>
      <c r="H698">
        <v>20170503</v>
      </c>
      <c r="I698">
        <v>0</v>
      </c>
      <c r="J698" t="s">
        <v>253</v>
      </c>
      <c r="K698" t="str">
        <f>IFERROR(VLOOKUP(J698,ORDEN_ESF!A:C,2,0),"")</f>
        <v>Activos por impuestos diferidos</v>
      </c>
      <c r="L698">
        <f>IFERROR(VLOOKUP(J698,ORDEN_ESF!A:C,3,0),0)</f>
        <v>0</v>
      </c>
      <c r="M698" s="1">
        <v>245865</v>
      </c>
    </row>
    <row r="699" spans="1:13" x14ac:dyDescent="0.25">
      <c r="A699">
        <v>860077099</v>
      </c>
      <c r="B699" t="s">
        <v>371</v>
      </c>
      <c r="C699" t="s">
        <v>291</v>
      </c>
      <c r="D699" t="s">
        <v>228</v>
      </c>
      <c r="E699" t="s">
        <v>224</v>
      </c>
      <c r="F699" t="s">
        <v>292</v>
      </c>
      <c r="G699" s="16">
        <v>42735</v>
      </c>
      <c r="H699">
        <v>20170515</v>
      </c>
      <c r="I699">
        <v>0</v>
      </c>
      <c r="J699" t="s">
        <v>253</v>
      </c>
      <c r="K699" t="str">
        <f>IFERROR(VLOOKUP(J699,ORDEN_ESF!A:C,2,0),"")</f>
        <v>Activos por impuestos diferidos</v>
      </c>
      <c r="L699">
        <f>IFERROR(VLOOKUP(J699,ORDEN_ESF!A:C,3,0),0)</f>
        <v>0</v>
      </c>
      <c r="M699" s="1">
        <v>678251</v>
      </c>
    </row>
    <row r="700" spans="1:13" x14ac:dyDescent="0.25">
      <c r="A700">
        <v>890908901</v>
      </c>
      <c r="B700" t="s">
        <v>372</v>
      </c>
      <c r="C700" t="s">
        <v>222</v>
      </c>
      <c r="D700" t="s">
        <v>223</v>
      </c>
      <c r="E700" t="s">
        <v>339</v>
      </c>
      <c r="F700" t="s">
        <v>292</v>
      </c>
      <c r="G700" s="16">
        <v>42735</v>
      </c>
      <c r="H700">
        <v>20170329</v>
      </c>
      <c r="I700">
        <v>0</v>
      </c>
      <c r="J700" t="s">
        <v>253</v>
      </c>
      <c r="K700" t="str">
        <f>IFERROR(VLOOKUP(J700,ORDEN_ESF!A:C,2,0),"")</f>
        <v>Activos por impuestos diferidos</v>
      </c>
      <c r="L700">
        <f>IFERROR(VLOOKUP(J700,ORDEN_ESF!A:C,3,0),0)</f>
        <v>0</v>
      </c>
      <c r="M700" s="1">
        <v>3794</v>
      </c>
    </row>
    <row r="701" spans="1:13" x14ac:dyDescent="0.25">
      <c r="A701">
        <v>860510628</v>
      </c>
      <c r="B701" t="s">
        <v>373</v>
      </c>
      <c r="C701" t="s">
        <v>222</v>
      </c>
      <c r="D701" t="s">
        <v>228</v>
      </c>
      <c r="E701" t="s">
        <v>353</v>
      </c>
      <c r="F701" t="s">
        <v>292</v>
      </c>
      <c r="G701" s="16">
        <v>42735</v>
      </c>
      <c r="H701">
        <v>20170330</v>
      </c>
      <c r="I701">
        <v>0</v>
      </c>
      <c r="J701" t="s">
        <v>253</v>
      </c>
      <c r="K701" t="str">
        <f>IFERROR(VLOOKUP(J701,ORDEN_ESF!A:C,2,0),"")</f>
        <v>Activos por impuestos diferidos</v>
      </c>
      <c r="L701">
        <f>IFERROR(VLOOKUP(J701,ORDEN_ESF!A:C,3,0),0)</f>
        <v>0</v>
      </c>
      <c r="M701" s="1">
        <v>4175581</v>
      </c>
    </row>
    <row r="702" spans="1:13" x14ac:dyDescent="0.25">
      <c r="A702">
        <v>860515523</v>
      </c>
      <c r="B702" t="s">
        <v>231</v>
      </c>
      <c r="C702" t="s">
        <v>222</v>
      </c>
      <c r="D702" t="s">
        <v>228</v>
      </c>
      <c r="E702" t="s">
        <v>224</v>
      </c>
      <c r="F702" t="s">
        <v>292</v>
      </c>
      <c r="G702" s="16">
        <v>42735</v>
      </c>
      <c r="H702">
        <v>20170329</v>
      </c>
      <c r="I702">
        <v>0</v>
      </c>
      <c r="J702" t="s">
        <v>253</v>
      </c>
      <c r="K702" t="str">
        <f>IFERROR(VLOOKUP(J702,ORDEN_ESF!A:C,2,0),"")</f>
        <v>Activos por impuestos diferidos</v>
      </c>
      <c r="L702">
        <f>IFERROR(VLOOKUP(J702,ORDEN_ESF!A:C,3,0),0)</f>
        <v>0</v>
      </c>
      <c r="M702" s="1">
        <v>3587</v>
      </c>
    </row>
    <row r="703" spans="1:13" x14ac:dyDescent="0.25">
      <c r="A703">
        <v>890205645</v>
      </c>
      <c r="B703" t="s">
        <v>166</v>
      </c>
      <c r="C703" t="s">
        <v>222</v>
      </c>
      <c r="D703" t="s">
        <v>375</v>
      </c>
      <c r="E703" t="s">
        <v>335</v>
      </c>
      <c r="F703" t="s">
        <v>292</v>
      </c>
      <c r="G703" s="16">
        <v>42735</v>
      </c>
      <c r="H703">
        <v>20170331</v>
      </c>
      <c r="I703">
        <v>0</v>
      </c>
      <c r="J703" t="s">
        <v>253</v>
      </c>
      <c r="K703" t="str">
        <f>IFERROR(VLOOKUP(J703,ORDEN_ESF!A:C,2,0),"")</f>
        <v>Activos por impuestos diferidos</v>
      </c>
      <c r="L703">
        <f>IFERROR(VLOOKUP(J703,ORDEN_ESF!A:C,3,0),0)</f>
        <v>0</v>
      </c>
      <c r="M703" s="1">
        <v>12917387</v>
      </c>
    </row>
    <row r="704" spans="1:13" x14ac:dyDescent="0.25">
      <c r="A704">
        <v>900018975</v>
      </c>
      <c r="B704" t="s">
        <v>376</v>
      </c>
      <c r="C704" t="s">
        <v>230</v>
      </c>
      <c r="D704" t="s">
        <v>299</v>
      </c>
      <c r="E704" t="s">
        <v>333</v>
      </c>
      <c r="F704" t="s">
        <v>292</v>
      </c>
      <c r="G704" s="16">
        <v>42735</v>
      </c>
      <c r="H704">
        <v>20170405</v>
      </c>
      <c r="I704">
        <v>0</v>
      </c>
      <c r="J704" t="s">
        <v>253</v>
      </c>
      <c r="K704" t="str">
        <f>IFERROR(VLOOKUP(J704,ORDEN_ESF!A:C,2,0),"")</f>
        <v>Activos por impuestos diferidos</v>
      </c>
      <c r="L704">
        <f>IFERROR(VLOOKUP(J704,ORDEN_ESF!A:C,3,0),0)</f>
        <v>0</v>
      </c>
      <c r="M704" s="1">
        <v>7109856</v>
      </c>
    </row>
    <row r="705" spans="1:13" x14ac:dyDescent="0.25">
      <c r="A705">
        <v>890908097</v>
      </c>
      <c r="B705" t="s">
        <v>377</v>
      </c>
      <c r="C705" t="s">
        <v>291</v>
      </c>
      <c r="D705" t="s">
        <v>223</v>
      </c>
      <c r="E705" t="s">
        <v>224</v>
      </c>
      <c r="F705" t="s">
        <v>292</v>
      </c>
      <c r="G705" s="16">
        <v>42735</v>
      </c>
      <c r="H705">
        <v>20170511</v>
      </c>
      <c r="I705">
        <v>0</v>
      </c>
      <c r="J705" t="s">
        <v>253</v>
      </c>
      <c r="K705" t="str">
        <f>IFERROR(VLOOKUP(J705,ORDEN_ESF!A:C,2,0),"")</f>
        <v>Activos por impuestos diferidos</v>
      </c>
      <c r="L705">
        <f>IFERROR(VLOOKUP(J705,ORDEN_ESF!A:C,3,0),0)</f>
        <v>0</v>
      </c>
      <c r="M705" s="1">
        <v>276927</v>
      </c>
    </row>
    <row r="706" spans="1:13" x14ac:dyDescent="0.25">
      <c r="A706">
        <v>890910447</v>
      </c>
      <c r="B706" t="s">
        <v>300</v>
      </c>
      <c r="C706" t="s">
        <v>222</v>
      </c>
      <c r="D706" t="s">
        <v>223</v>
      </c>
      <c r="E706" t="s">
        <v>224</v>
      </c>
      <c r="F706" t="s">
        <v>292</v>
      </c>
      <c r="G706" s="16">
        <v>42735</v>
      </c>
      <c r="H706">
        <v>20170928</v>
      </c>
      <c r="I706">
        <v>0</v>
      </c>
      <c r="J706" t="s">
        <v>253</v>
      </c>
      <c r="K706" t="str">
        <f>IFERROR(VLOOKUP(J706,ORDEN_ESF!A:C,2,0),"")</f>
        <v>Activos por impuestos diferidos</v>
      </c>
      <c r="L706">
        <f>IFERROR(VLOOKUP(J706,ORDEN_ESF!A:C,3,0),0)</f>
        <v>0</v>
      </c>
      <c r="M706" s="1">
        <v>583031</v>
      </c>
    </row>
    <row r="707" spans="1:13" x14ac:dyDescent="0.25">
      <c r="A707">
        <v>890911431</v>
      </c>
      <c r="B707" t="s">
        <v>378</v>
      </c>
      <c r="C707" t="s">
        <v>222</v>
      </c>
      <c r="D707" t="s">
        <v>223</v>
      </c>
      <c r="E707" t="s">
        <v>339</v>
      </c>
      <c r="F707" t="s">
        <v>292</v>
      </c>
      <c r="G707" s="16">
        <v>42735</v>
      </c>
      <c r="H707">
        <v>20170329</v>
      </c>
      <c r="I707">
        <v>0</v>
      </c>
      <c r="J707" t="s">
        <v>253</v>
      </c>
      <c r="K707" t="str">
        <f>IFERROR(VLOOKUP(J707,ORDEN_ESF!A:C,2,0),"")</f>
        <v>Activos por impuestos diferidos</v>
      </c>
      <c r="L707">
        <f>IFERROR(VLOOKUP(J707,ORDEN_ESF!A:C,3,0),0)</f>
        <v>0</v>
      </c>
      <c r="M707" s="1">
        <v>5747488</v>
      </c>
    </row>
    <row r="708" spans="1:13" x14ac:dyDescent="0.25">
      <c r="A708">
        <v>890920656</v>
      </c>
      <c r="B708" t="s">
        <v>302</v>
      </c>
      <c r="C708" t="s">
        <v>291</v>
      </c>
      <c r="D708" t="s">
        <v>223</v>
      </c>
      <c r="E708" t="s">
        <v>224</v>
      </c>
      <c r="F708" t="s">
        <v>292</v>
      </c>
      <c r="G708" s="16">
        <v>42735</v>
      </c>
      <c r="H708">
        <v>20170503</v>
      </c>
      <c r="I708">
        <v>0</v>
      </c>
      <c r="J708" t="s">
        <v>253</v>
      </c>
      <c r="K708" t="str">
        <f>IFERROR(VLOOKUP(J708,ORDEN_ESF!A:C,2,0),"")</f>
        <v>Activos por impuestos diferidos</v>
      </c>
      <c r="L708">
        <f>IFERROR(VLOOKUP(J708,ORDEN_ESF!A:C,3,0),0)</f>
        <v>0</v>
      </c>
      <c r="M708" s="1">
        <v>52263</v>
      </c>
    </row>
    <row r="709" spans="1:13" x14ac:dyDescent="0.25">
      <c r="A709">
        <v>890939355</v>
      </c>
      <c r="B709" t="s">
        <v>35</v>
      </c>
      <c r="C709" t="s">
        <v>222</v>
      </c>
      <c r="D709" t="s">
        <v>223</v>
      </c>
      <c r="E709" t="s">
        <v>335</v>
      </c>
      <c r="F709" t="s">
        <v>292</v>
      </c>
      <c r="G709" s="16">
        <v>42735</v>
      </c>
      <c r="H709">
        <v>20170403</v>
      </c>
      <c r="I709">
        <v>0</v>
      </c>
      <c r="J709" t="s">
        <v>253</v>
      </c>
      <c r="K709" t="str">
        <f>IFERROR(VLOOKUP(J709,ORDEN_ESF!A:C,2,0),"")</f>
        <v>Activos por impuestos diferidos</v>
      </c>
      <c r="L709">
        <f>IFERROR(VLOOKUP(J709,ORDEN_ESF!A:C,3,0),0)</f>
        <v>0</v>
      </c>
      <c r="M709" s="1">
        <v>160644</v>
      </c>
    </row>
    <row r="710" spans="1:13" x14ac:dyDescent="0.25">
      <c r="A710">
        <v>900192242</v>
      </c>
      <c r="B710" t="s">
        <v>381</v>
      </c>
      <c r="C710" t="s">
        <v>222</v>
      </c>
      <c r="D710" t="s">
        <v>228</v>
      </c>
      <c r="E710" t="s">
        <v>333</v>
      </c>
      <c r="F710" t="s">
        <v>292</v>
      </c>
      <c r="G710" s="16">
        <v>42735</v>
      </c>
      <c r="H710">
        <v>20170331</v>
      </c>
      <c r="I710">
        <v>0</v>
      </c>
      <c r="J710" t="s">
        <v>253</v>
      </c>
      <c r="K710" t="str">
        <f>IFERROR(VLOOKUP(J710,ORDEN_ESF!A:C,2,0),"")</f>
        <v>Activos por impuestos diferidos</v>
      </c>
      <c r="L710">
        <f>IFERROR(VLOOKUP(J710,ORDEN_ESF!A:C,3,0),0)</f>
        <v>0</v>
      </c>
      <c r="M710" s="1">
        <v>7114591</v>
      </c>
    </row>
    <row r="711" spans="1:13" x14ac:dyDescent="0.25">
      <c r="A711">
        <v>900087151</v>
      </c>
      <c r="B711" t="s">
        <v>383</v>
      </c>
      <c r="C711" t="s">
        <v>222</v>
      </c>
      <c r="D711" t="s">
        <v>351</v>
      </c>
      <c r="E711" t="s">
        <v>384</v>
      </c>
      <c r="F711" t="s">
        <v>292</v>
      </c>
      <c r="G711" s="16">
        <v>42735</v>
      </c>
      <c r="H711">
        <v>20170509</v>
      </c>
      <c r="I711">
        <v>0</v>
      </c>
      <c r="J711" t="s">
        <v>253</v>
      </c>
      <c r="K711" t="str">
        <f>IFERROR(VLOOKUP(J711,ORDEN_ESF!A:C,2,0),"")</f>
        <v>Activos por impuestos diferidos</v>
      </c>
      <c r="L711">
        <f>IFERROR(VLOOKUP(J711,ORDEN_ESF!A:C,3,0),0)</f>
        <v>0</v>
      </c>
      <c r="M711" s="1">
        <v>1080207</v>
      </c>
    </row>
    <row r="712" spans="1:13" x14ac:dyDescent="0.25">
      <c r="A712">
        <v>900378893</v>
      </c>
      <c r="B712" t="s">
        <v>386</v>
      </c>
      <c r="C712" t="s">
        <v>230</v>
      </c>
      <c r="D712" t="s">
        <v>228</v>
      </c>
      <c r="E712" t="s">
        <v>335</v>
      </c>
      <c r="F712" t="s">
        <v>292</v>
      </c>
      <c r="G712" s="16">
        <v>42735</v>
      </c>
      <c r="H712">
        <v>20170327</v>
      </c>
      <c r="I712">
        <v>0</v>
      </c>
      <c r="J712" t="s">
        <v>253</v>
      </c>
      <c r="K712" t="str">
        <f>IFERROR(VLOOKUP(J712,ORDEN_ESF!A:C,2,0),"")</f>
        <v>Activos por impuestos diferidos</v>
      </c>
      <c r="L712">
        <f>IFERROR(VLOOKUP(J712,ORDEN_ESF!A:C,3,0),0)</f>
        <v>0</v>
      </c>
      <c r="M712" s="1">
        <v>136239</v>
      </c>
    </row>
    <row r="713" spans="1:13" x14ac:dyDescent="0.25">
      <c r="A713">
        <v>900390238</v>
      </c>
      <c r="B713" t="s">
        <v>177</v>
      </c>
      <c r="C713" t="s">
        <v>230</v>
      </c>
      <c r="D713" t="s">
        <v>228</v>
      </c>
      <c r="E713" t="s">
        <v>333</v>
      </c>
      <c r="F713" t="s">
        <v>292</v>
      </c>
      <c r="G713" s="16">
        <v>42735</v>
      </c>
      <c r="H713">
        <v>20170330</v>
      </c>
      <c r="I713">
        <v>0</v>
      </c>
      <c r="J713" t="s">
        <v>253</v>
      </c>
      <c r="K713" t="str">
        <f>IFERROR(VLOOKUP(J713,ORDEN_ESF!A:C,2,0),"")</f>
        <v>Activos por impuestos diferidos</v>
      </c>
      <c r="L713">
        <f>IFERROR(VLOOKUP(J713,ORDEN_ESF!A:C,3,0),0)</f>
        <v>0</v>
      </c>
      <c r="M713" s="1">
        <v>974226</v>
      </c>
    </row>
    <row r="714" spans="1:13" x14ac:dyDescent="0.25">
      <c r="A714">
        <v>900797732</v>
      </c>
      <c r="B714" t="s">
        <v>181</v>
      </c>
      <c r="C714" t="s">
        <v>230</v>
      </c>
      <c r="D714" t="s">
        <v>228</v>
      </c>
      <c r="E714" t="s">
        <v>360</v>
      </c>
      <c r="F714" t="s">
        <v>292</v>
      </c>
      <c r="G714" s="16">
        <v>42735</v>
      </c>
      <c r="H714">
        <v>20170330</v>
      </c>
      <c r="I714">
        <v>0</v>
      </c>
      <c r="J714" t="s">
        <v>253</v>
      </c>
      <c r="K714" t="str">
        <f>IFERROR(VLOOKUP(J714,ORDEN_ESF!A:C,2,0),"")</f>
        <v>Activos por impuestos diferidos</v>
      </c>
      <c r="L714">
        <f>IFERROR(VLOOKUP(J714,ORDEN_ESF!A:C,3,0),0)</f>
        <v>0</v>
      </c>
      <c r="M714" s="1">
        <v>1833455</v>
      </c>
    </row>
    <row r="715" spans="1:13" x14ac:dyDescent="0.25">
      <c r="A715">
        <v>830116629</v>
      </c>
      <c r="B715" t="s">
        <v>354</v>
      </c>
      <c r="C715" t="s">
        <v>291</v>
      </c>
      <c r="D715" t="s">
        <v>228</v>
      </c>
      <c r="E715" t="s">
        <v>355</v>
      </c>
      <c r="F715" t="s">
        <v>292</v>
      </c>
      <c r="G715" s="16">
        <v>42735</v>
      </c>
      <c r="H715">
        <v>20170424</v>
      </c>
      <c r="I715">
        <v>0</v>
      </c>
      <c r="J715" t="s">
        <v>254</v>
      </c>
      <c r="K715" t="str">
        <f>IFERROR(VLOOKUP(J715,ORDEN_ESF!A:C,2,0),"")</f>
        <v>Activos por impuestos corrientes, no corriente</v>
      </c>
      <c r="L715">
        <f>IFERROR(VLOOKUP(J715,ORDEN_ESF!A:C,3,0),0)</f>
        <v>0</v>
      </c>
      <c r="M715" s="1">
        <v>8479</v>
      </c>
    </row>
    <row r="716" spans="1:13" x14ac:dyDescent="0.25">
      <c r="A716">
        <v>890312765</v>
      </c>
      <c r="B716" t="s">
        <v>363</v>
      </c>
      <c r="C716" t="s">
        <v>222</v>
      </c>
      <c r="D716" t="s">
        <v>228</v>
      </c>
      <c r="E716" t="s">
        <v>339</v>
      </c>
      <c r="F716" t="s">
        <v>292</v>
      </c>
      <c r="G716" s="16">
        <v>42735</v>
      </c>
      <c r="H716">
        <v>20170405</v>
      </c>
      <c r="I716">
        <v>0</v>
      </c>
      <c r="J716" t="s">
        <v>254</v>
      </c>
      <c r="K716" t="str">
        <f>IFERROR(VLOOKUP(J716,ORDEN_ESF!A:C,2,0),"")</f>
        <v>Activos por impuestos corrientes, no corriente</v>
      </c>
      <c r="L716">
        <f>IFERROR(VLOOKUP(J716,ORDEN_ESF!A:C,3,0),0)</f>
        <v>0</v>
      </c>
      <c r="M716" s="1">
        <v>4112332</v>
      </c>
    </row>
    <row r="717" spans="1:13" x14ac:dyDescent="0.25">
      <c r="A717">
        <v>800093117</v>
      </c>
      <c r="B717" t="s">
        <v>334</v>
      </c>
      <c r="C717" t="s">
        <v>222</v>
      </c>
      <c r="D717" t="s">
        <v>223</v>
      </c>
      <c r="E717" t="s">
        <v>335</v>
      </c>
      <c r="F717" t="s">
        <v>292</v>
      </c>
      <c r="G717" s="16">
        <v>42735</v>
      </c>
      <c r="H717">
        <v>20170328</v>
      </c>
      <c r="I717">
        <v>0</v>
      </c>
      <c r="J717" t="s">
        <v>255</v>
      </c>
      <c r="K717" t="str">
        <f>IFERROR(VLOOKUP(J717,ORDEN_ESF!A:C,2,0),"")</f>
        <v>Otros activos financieros no corrientes</v>
      </c>
      <c r="L717">
        <f>IFERROR(VLOOKUP(J717,ORDEN_ESF!A:C,3,0),0)</f>
        <v>0</v>
      </c>
      <c r="M717" s="1">
        <v>6096685</v>
      </c>
    </row>
    <row r="718" spans="1:13" x14ac:dyDescent="0.25">
      <c r="A718">
        <v>800140959</v>
      </c>
      <c r="B718" t="s">
        <v>340</v>
      </c>
      <c r="C718" t="s">
        <v>291</v>
      </c>
      <c r="D718" t="s">
        <v>228</v>
      </c>
      <c r="E718" t="s">
        <v>339</v>
      </c>
      <c r="F718" t="s">
        <v>292</v>
      </c>
      <c r="G718" s="16">
        <v>42735</v>
      </c>
      <c r="H718">
        <v>20170503</v>
      </c>
      <c r="I718">
        <v>0</v>
      </c>
      <c r="J718" t="s">
        <v>255</v>
      </c>
      <c r="K718" t="str">
        <f>IFERROR(VLOOKUP(J718,ORDEN_ESF!A:C,2,0),"")</f>
        <v>Otros activos financieros no corrientes</v>
      </c>
      <c r="L718">
        <f>IFERROR(VLOOKUP(J718,ORDEN_ESF!A:C,3,0),0)</f>
        <v>0</v>
      </c>
      <c r="M718" s="1">
        <v>134257</v>
      </c>
    </row>
    <row r="719" spans="1:13" x14ac:dyDescent="0.25">
      <c r="A719">
        <v>800185295</v>
      </c>
      <c r="B719" t="s">
        <v>344</v>
      </c>
      <c r="C719" t="s">
        <v>222</v>
      </c>
      <c r="D719" t="s">
        <v>228</v>
      </c>
      <c r="E719" t="s">
        <v>335</v>
      </c>
      <c r="F719" t="s">
        <v>292</v>
      </c>
      <c r="G719" s="16">
        <v>42735</v>
      </c>
      <c r="H719">
        <v>20170407</v>
      </c>
      <c r="I719">
        <v>0</v>
      </c>
      <c r="J719" t="s">
        <v>255</v>
      </c>
      <c r="K719" t="str">
        <f>IFERROR(VLOOKUP(J719,ORDEN_ESF!A:C,2,0),"")</f>
        <v>Otros activos financieros no corrientes</v>
      </c>
      <c r="L719">
        <f>IFERROR(VLOOKUP(J719,ORDEN_ESF!A:C,3,0),0)</f>
        <v>0</v>
      </c>
      <c r="M719" s="1">
        <v>1976268</v>
      </c>
    </row>
    <row r="720" spans="1:13" x14ac:dyDescent="0.25">
      <c r="A720">
        <v>800200598</v>
      </c>
      <c r="B720" t="s">
        <v>345</v>
      </c>
      <c r="C720" t="s">
        <v>230</v>
      </c>
      <c r="D720" t="s">
        <v>228</v>
      </c>
      <c r="E720" t="s">
        <v>335</v>
      </c>
      <c r="F720" t="s">
        <v>292</v>
      </c>
      <c r="G720" s="16">
        <v>42735</v>
      </c>
      <c r="H720">
        <v>20170509</v>
      </c>
      <c r="I720">
        <v>0</v>
      </c>
      <c r="J720" t="s">
        <v>255</v>
      </c>
      <c r="K720" t="str">
        <f>IFERROR(VLOOKUP(J720,ORDEN_ESF!A:C,2,0),"")</f>
        <v>Otros activos financieros no corrientes</v>
      </c>
      <c r="L720">
        <f>IFERROR(VLOOKUP(J720,ORDEN_ESF!A:C,3,0),0)</f>
        <v>0</v>
      </c>
      <c r="M720" s="1">
        <v>22044871</v>
      </c>
    </row>
    <row r="721" spans="1:13" x14ac:dyDescent="0.25">
      <c r="A721">
        <v>800208146</v>
      </c>
      <c r="B721" t="s">
        <v>346</v>
      </c>
      <c r="C721" t="s">
        <v>294</v>
      </c>
      <c r="D721" t="s">
        <v>228</v>
      </c>
      <c r="E721" t="s">
        <v>347</v>
      </c>
      <c r="F721" t="s">
        <v>292</v>
      </c>
      <c r="G721" s="16">
        <v>42735</v>
      </c>
      <c r="H721">
        <v>20170428</v>
      </c>
      <c r="I721">
        <v>0</v>
      </c>
      <c r="J721" t="s">
        <v>255</v>
      </c>
      <c r="K721" t="str">
        <f>IFERROR(VLOOKUP(J721,ORDEN_ESF!A:C,2,0),"")</f>
        <v>Otros activos financieros no corrientes</v>
      </c>
      <c r="L721">
        <f>IFERROR(VLOOKUP(J721,ORDEN_ESF!A:C,3,0),0)</f>
        <v>0</v>
      </c>
      <c r="M721" s="1">
        <v>56306888</v>
      </c>
    </row>
    <row r="722" spans="1:13" x14ac:dyDescent="0.25">
      <c r="A722">
        <v>800233881</v>
      </c>
      <c r="B722" t="s">
        <v>161</v>
      </c>
      <c r="C722" t="s">
        <v>222</v>
      </c>
      <c r="D722" t="s">
        <v>223</v>
      </c>
      <c r="E722" t="s">
        <v>333</v>
      </c>
      <c r="F722" t="s">
        <v>292</v>
      </c>
      <c r="G722" s="16">
        <v>42735</v>
      </c>
      <c r="H722">
        <v>20170406</v>
      </c>
      <c r="I722">
        <v>0</v>
      </c>
      <c r="J722" t="s">
        <v>255</v>
      </c>
      <c r="K722" t="str">
        <f>IFERROR(VLOOKUP(J722,ORDEN_ESF!A:C,2,0),"")</f>
        <v>Otros activos financieros no corrientes</v>
      </c>
      <c r="L722">
        <f>IFERROR(VLOOKUP(J722,ORDEN_ESF!A:C,3,0),0)</f>
        <v>0</v>
      </c>
      <c r="M722" s="1">
        <v>40478469</v>
      </c>
    </row>
    <row r="723" spans="1:13" x14ac:dyDescent="0.25">
      <c r="A723">
        <v>830094920</v>
      </c>
      <c r="B723" t="s">
        <v>350</v>
      </c>
      <c r="C723" t="s">
        <v>222</v>
      </c>
      <c r="D723" t="s">
        <v>351</v>
      </c>
      <c r="E723" t="s">
        <v>339</v>
      </c>
      <c r="F723" t="s">
        <v>292</v>
      </c>
      <c r="G723" s="16">
        <v>42735</v>
      </c>
      <c r="H723">
        <v>20171004</v>
      </c>
      <c r="I723">
        <v>0</v>
      </c>
      <c r="J723" t="s">
        <v>255</v>
      </c>
      <c r="K723" t="str">
        <f>IFERROR(VLOOKUP(J723,ORDEN_ESF!A:C,2,0),"")</f>
        <v>Otros activos financieros no corrientes</v>
      </c>
      <c r="L723">
        <f>IFERROR(VLOOKUP(J723,ORDEN_ESF!A:C,3,0),0)</f>
        <v>0</v>
      </c>
      <c r="M723" s="1">
        <v>2750886</v>
      </c>
    </row>
    <row r="724" spans="1:13" x14ac:dyDescent="0.25">
      <c r="A724">
        <v>830097620</v>
      </c>
      <c r="B724" t="s">
        <v>290</v>
      </c>
      <c r="C724" t="s">
        <v>291</v>
      </c>
      <c r="D724" t="s">
        <v>228</v>
      </c>
      <c r="E724" t="s">
        <v>224</v>
      </c>
      <c r="F724" t="s">
        <v>292</v>
      </c>
      <c r="G724" s="16">
        <v>42735</v>
      </c>
      <c r="H724">
        <v>20170420</v>
      </c>
      <c r="I724">
        <v>0</v>
      </c>
      <c r="J724" t="s">
        <v>255</v>
      </c>
      <c r="K724" t="str">
        <f>IFERROR(VLOOKUP(J724,ORDEN_ESF!A:C,2,0),"")</f>
        <v>Otros activos financieros no corrientes</v>
      </c>
      <c r="L724">
        <f>IFERROR(VLOOKUP(J724,ORDEN_ESF!A:C,3,0),0)</f>
        <v>0</v>
      </c>
      <c r="M724" s="1">
        <v>6029455</v>
      </c>
    </row>
    <row r="725" spans="1:13" x14ac:dyDescent="0.25">
      <c r="A725">
        <v>860001986</v>
      </c>
      <c r="B725" t="s">
        <v>293</v>
      </c>
      <c r="C725" t="s">
        <v>294</v>
      </c>
      <c r="D725" t="s">
        <v>228</v>
      </c>
      <c r="E725" t="s">
        <v>224</v>
      </c>
      <c r="F725" t="s">
        <v>292</v>
      </c>
      <c r="G725" s="16">
        <v>42735</v>
      </c>
      <c r="H725">
        <v>20170510</v>
      </c>
      <c r="I725">
        <v>0</v>
      </c>
      <c r="J725" t="s">
        <v>255</v>
      </c>
      <c r="K725" t="str">
        <f>IFERROR(VLOOKUP(J725,ORDEN_ESF!A:C,2,0),"")</f>
        <v>Otros activos financieros no corrientes</v>
      </c>
      <c r="L725">
        <f>IFERROR(VLOOKUP(J725,ORDEN_ESF!A:C,3,0),0)</f>
        <v>0</v>
      </c>
      <c r="M725" s="1">
        <v>318829</v>
      </c>
    </row>
    <row r="726" spans="1:13" x14ac:dyDescent="0.25">
      <c r="A726">
        <v>830116629</v>
      </c>
      <c r="B726" t="s">
        <v>354</v>
      </c>
      <c r="C726" t="s">
        <v>291</v>
      </c>
      <c r="D726" t="s">
        <v>228</v>
      </c>
      <c r="E726" t="s">
        <v>355</v>
      </c>
      <c r="F726" t="s">
        <v>292</v>
      </c>
      <c r="G726" s="16">
        <v>42735</v>
      </c>
      <c r="H726">
        <v>20170424</v>
      </c>
      <c r="I726">
        <v>0</v>
      </c>
      <c r="J726" t="s">
        <v>255</v>
      </c>
      <c r="K726" t="str">
        <f>IFERROR(VLOOKUP(J726,ORDEN_ESF!A:C,2,0),"")</f>
        <v>Otros activos financieros no corrientes</v>
      </c>
      <c r="L726">
        <f>IFERROR(VLOOKUP(J726,ORDEN_ESF!A:C,3,0),0)</f>
        <v>0</v>
      </c>
      <c r="M726" s="1">
        <v>120890</v>
      </c>
    </row>
    <row r="727" spans="1:13" x14ac:dyDescent="0.25">
      <c r="A727">
        <v>860354402</v>
      </c>
      <c r="B727" t="s">
        <v>295</v>
      </c>
      <c r="C727" t="s">
        <v>291</v>
      </c>
      <c r="D727" t="s">
        <v>228</v>
      </c>
      <c r="E727" t="s">
        <v>224</v>
      </c>
      <c r="F727" t="s">
        <v>292</v>
      </c>
      <c r="G727" s="16">
        <v>42735</v>
      </c>
      <c r="H727">
        <v>20170417</v>
      </c>
      <c r="I727">
        <v>0</v>
      </c>
      <c r="J727" t="s">
        <v>255</v>
      </c>
      <c r="K727" t="str">
        <f>IFERROR(VLOOKUP(J727,ORDEN_ESF!A:C,2,0),"")</f>
        <v>Otros activos financieros no corrientes</v>
      </c>
      <c r="L727">
        <f>IFERROR(VLOOKUP(J727,ORDEN_ESF!A:C,3,0),0)</f>
        <v>0</v>
      </c>
      <c r="M727" s="1">
        <v>890</v>
      </c>
    </row>
    <row r="728" spans="1:13" x14ac:dyDescent="0.25">
      <c r="A728">
        <v>860527800</v>
      </c>
      <c r="B728" t="s">
        <v>296</v>
      </c>
      <c r="C728" t="s">
        <v>222</v>
      </c>
      <c r="D728" t="s">
        <v>228</v>
      </c>
      <c r="E728" t="s">
        <v>224</v>
      </c>
      <c r="F728" t="s">
        <v>292</v>
      </c>
      <c r="G728" s="16">
        <v>42735</v>
      </c>
      <c r="H728">
        <v>20170512</v>
      </c>
      <c r="I728">
        <v>0</v>
      </c>
      <c r="J728" t="s">
        <v>255</v>
      </c>
      <c r="K728" t="str">
        <f>IFERROR(VLOOKUP(J728,ORDEN_ESF!A:C,2,0),"")</f>
        <v>Otros activos financieros no corrientes</v>
      </c>
      <c r="L728">
        <f>IFERROR(VLOOKUP(J728,ORDEN_ESF!A:C,3,0),0)</f>
        <v>0</v>
      </c>
      <c r="M728" s="1">
        <v>584</v>
      </c>
    </row>
    <row r="729" spans="1:13" x14ac:dyDescent="0.25">
      <c r="A729">
        <v>860058070</v>
      </c>
      <c r="B729" t="s">
        <v>364</v>
      </c>
      <c r="C729" t="s">
        <v>222</v>
      </c>
      <c r="D729" t="s">
        <v>228</v>
      </c>
      <c r="E729" t="s">
        <v>335</v>
      </c>
      <c r="F729" t="s">
        <v>292</v>
      </c>
      <c r="G729" s="16">
        <v>42735</v>
      </c>
      <c r="H729">
        <v>20170404</v>
      </c>
      <c r="I729">
        <v>0</v>
      </c>
      <c r="J729" t="s">
        <v>255</v>
      </c>
      <c r="K729" t="str">
        <f>IFERROR(VLOOKUP(J729,ORDEN_ESF!A:C,2,0),"")</f>
        <v>Otros activos financieros no corrientes</v>
      </c>
      <c r="L729">
        <f>IFERROR(VLOOKUP(J729,ORDEN_ESF!A:C,3,0),0)</f>
        <v>0</v>
      </c>
      <c r="M729" s="1">
        <v>25497622</v>
      </c>
    </row>
    <row r="730" spans="1:13" x14ac:dyDescent="0.25">
      <c r="A730">
        <v>890903055</v>
      </c>
      <c r="B730" t="s">
        <v>232</v>
      </c>
      <c r="C730" t="s">
        <v>222</v>
      </c>
      <c r="D730" t="s">
        <v>223</v>
      </c>
      <c r="E730" t="s">
        <v>224</v>
      </c>
      <c r="F730" t="s">
        <v>292</v>
      </c>
      <c r="G730" s="16">
        <v>42735</v>
      </c>
      <c r="H730">
        <v>20170331</v>
      </c>
      <c r="I730">
        <v>0</v>
      </c>
      <c r="J730" t="s">
        <v>255</v>
      </c>
      <c r="K730" t="str">
        <f>IFERROR(VLOOKUP(J730,ORDEN_ESF!A:C,2,0),"")</f>
        <v>Otros activos financieros no corrientes</v>
      </c>
      <c r="L730">
        <f>IFERROR(VLOOKUP(J730,ORDEN_ESF!A:C,3,0),0)</f>
        <v>0</v>
      </c>
      <c r="M730" s="1">
        <v>1392145</v>
      </c>
    </row>
    <row r="731" spans="1:13" x14ac:dyDescent="0.25">
      <c r="A731">
        <v>890905022</v>
      </c>
      <c r="B731" t="s">
        <v>370</v>
      </c>
      <c r="C731" t="s">
        <v>230</v>
      </c>
      <c r="D731" t="s">
        <v>223</v>
      </c>
      <c r="E731" t="s">
        <v>360</v>
      </c>
      <c r="F731" t="s">
        <v>292</v>
      </c>
      <c r="G731" s="16">
        <v>42735</v>
      </c>
      <c r="H731">
        <v>20170503</v>
      </c>
      <c r="I731">
        <v>0</v>
      </c>
      <c r="J731" t="s">
        <v>255</v>
      </c>
      <c r="K731" t="str">
        <f>IFERROR(VLOOKUP(J731,ORDEN_ESF!A:C,2,0),"")</f>
        <v>Otros activos financieros no corrientes</v>
      </c>
      <c r="L731">
        <f>IFERROR(VLOOKUP(J731,ORDEN_ESF!A:C,3,0),0)</f>
        <v>0</v>
      </c>
      <c r="M731" s="1">
        <v>6254439</v>
      </c>
    </row>
    <row r="732" spans="1:13" x14ac:dyDescent="0.25">
      <c r="A732">
        <v>860077099</v>
      </c>
      <c r="B732" t="s">
        <v>371</v>
      </c>
      <c r="C732" t="s">
        <v>291</v>
      </c>
      <c r="D732" t="s">
        <v>228</v>
      </c>
      <c r="E732" t="s">
        <v>224</v>
      </c>
      <c r="F732" t="s">
        <v>292</v>
      </c>
      <c r="G732" s="16">
        <v>42735</v>
      </c>
      <c r="H732">
        <v>20170515</v>
      </c>
      <c r="I732">
        <v>0</v>
      </c>
      <c r="J732" t="s">
        <v>255</v>
      </c>
      <c r="K732" t="str">
        <f>IFERROR(VLOOKUP(J732,ORDEN_ESF!A:C,2,0),"")</f>
        <v>Otros activos financieros no corrientes</v>
      </c>
      <c r="L732">
        <f>IFERROR(VLOOKUP(J732,ORDEN_ESF!A:C,3,0),0)</f>
        <v>0</v>
      </c>
      <c r="M732" s="1">
        <v>837556</v>
      </c>
    </row>
    <row r="733" spans="1:13" x14ac:dyDescent="0.25">
      <c r="A733">
        <v>860532790</v>
      </c>
      <c r="B733" t="s">
        <v>374</v>
      </c>
      <c r="C733" t="s">
        <v>291</v>
      </c>
      <c r="D733" t="s">
        <v>228</v>
      </c>
      <c r="E733" t="s">
        <v>224</v>
      </c>
      <c r="F733" t="s">
        <v>292</v>
      </c>
      <c r="G733" s="16">
        <v>42735</v>
      </c>
      <c r="H733">
        <v>20170504</v>
      </c>
      <c r="I733">
        <v>0</v>
      </c>
      <c r="J733" t="s">
        <v>255</v>
      </c>
      <c r="K733" t="str">
        <f>IFERROR(VLOOKUP(J733,ORDEN_ESF!A:C,2,0),"")</f>
        <v>Otros activos financieros no corrientes</v>
      </c>
      <c r="L733">
        <f>IFERROR(VLOOKUP(J733,ORDEN_ESF!A:C,3,0),0)</f>
        <v>0</v>
      </c>
      <c r="M733" s="1">
        <v>187833</v>
      </c>
    </row>
    <row r="734" spans="1:13" x14ac:dyDescent="0.25">
      <c r="A734">
        <v>890205645</v>
      </c>
      <c r="B734" t="s">
        <v>166</v>
      </c>
      <c r="C734" t="s">
        <v>222</v>
      </c>
      <c r="D734" t="s">
        <v>375</v>
      </c>
      <c r="E734" t="s">
        <v>335</v>
      </c>
      <c r="F734" t="s">
        <v>292</v>
      </c>
      <c r="G734" s="16">
        <v>42735</v>
      </c>
      <c r="H734">
        <v>20170331</v>
      </c>
      <c r="I734">
        <v>0</v>
      </c>
      <c r="J734" t="s">
        <v>255</v>
      </c>
      <c r="K734" t="str">
        <f>IFERROR(VLOOKUP(J734,ORDEN_ESF!A:C,2,0),"")</f>
        <v>Otros activos financieros no corrientes</v>
      </c>
      <c r="L734">
        <f>IFERROR(VLOOKUP(J734,ORDEN_ESF!A:C,3,0),0)</f>
        <v>0</v>
      </c>
      <c r="M734" s="1">
        <v>122165983</v>
      </c>
    </row>
    <row r="735" spans="1:13" x14ac:dyDescent="0.25">
      <c r="A735">
        <v>900018975</v>
      </c>
      <c r="B735" t="s">
        <v>376</v>
      </c>
      <c r="C735" t="s">
        <v>230</v>
      </c>
      <c r="D735" t="s">
        <v>299</v>
      </c>
      <c r="E735" t="s">
        <v>333</v>
      </c>
      <c r="F735" t="s">
        <v>292</v>
      </c>
      <c r="G735" s="16">
        <v>42735</v>
      </c>
      <c r="H735">
        <v>20170405</v>
      </c>
      <c r="I735">
        <v>0</v>
      </c>
      <c r="J735" t="s">
        <v>255</v>
      </c>
      <c r="K735" t="str">
        <f>IFERROR(VLOOKUP(J735,ORDEN_ESF!A:C,2,0),"")</f>
        <v>Otros activos financieros no corrientes</v>
      </c>
      <c r="L735">
        <f>IFERROR(VLOOKUP(J735,ORDEN_ESF!A:C,3,0),0)</f>
        <v>0</v>
      </c>
      <c r="M735" s="1">
        <v>13584985</v>
      </c>
    </row>
    <row r="736" spans="1:13" x14ac:dyDescent="0.25">
      <c r="A736">
        <v>900035722</v>
      </c>
      <c r="B736" t="s">
        <v>298</v>
      </c>
      <c r="C736" t="s">
        <v>294</v>
      </c>
      <c r="D736" t="s">
        <v>299</v>
      </c>
      <c r="E736" t="s">
        <v>224</v>
      </c>
      <c r="F736" t="s">
        <v>292</v>
      </c>
      <c r="G736" s="16">
        <v>42735</v>
      </c>
      <c r="H736">
        <v>20170421</v>
      </c>
      <c r="I736">
        <v>0</v>
      </c>
      <c r="J736" t="s">
        <v>255</v>
      </c>
      <c r="K736" t="str">
        <f>IFERROR(VLOOKUP(J736,ORDEN_ESF!A:C,2,0),"")</f>
        <v>Otros activos financieros no corrientes</v>
      </c>
      <c r="L736">
        <f>IFERROR(VLOOKUP(J736,ORDEN_ESF!A:C,3,0),0)</f>
        <v>0</v>
      </c>
      <c r="M736" s="1">
        <v>2421099</v>
      </c>
    </row>
    <row r="737" spans="1:13" x14ac:dyDescent="0.25">
      <c r="A737">
        <v>890908097</v>
      </c>
      <c r="B737" t="s">
        <v>377</v>
      </c>
      <c r="C737" t="s">
        <v>291</v>
      </c>
      <c r="D737" t="s">
        <v>223</v>
      </c>
      <c r="E737" t="s">
        <v>224</v>
      </c>
      <c r="F737" t="s">
        <v>292</v>
      </c>
      <c r="G737" s="16">
        <v>42735</v>
      </c>
      <c r="H737">
        <v>20170511</v>
      </c>
      <c r="I737">
        <v>0</v>
      </c>
      <c r="J737" t="s">
        <v>255</v>
      </c>
      <c r="K737" t="str">
        <f>IFERROR(VLOOKUP(J737,ORDEN_ESF!A:C,2,0),"")</f>
        <v>Otros activos financieros no corrientes</v>
      </c>
      <c r="L737">
        <f>IFERROR(VLOOKUP(J737,ORDEN_ESF!A:C,3,0),0)</f>
        <v>0</v>
      </c>
      <c r="M737" s="1">
        <v>1804109</v>
      </c>
    </row>
    <row r="738" spans="1:13" x14ac:dyDescent="0.25">
      <c r="A738">
        <v>890911431</v>
      </c>
      <c r="B738" t="s">
        <v>378</v>
      </c>
      <c r="C738" t="s">
        <v>222</v>
      </c>
      <c r="D738" t="s">
        <v>223</v>
      </c>
      <c r="E738" t="s">
        <v>339</v>
      </c>
      <c r="F738" t="s">
        <v>292</v>
      </c>
      <c r="G738" s="16">
        <v>42735</v>
      </c>
      <c r="H738">
        <v>20170329</v>
      </c>
      <c r="I738">
        <v>0</v>
      </c>
      <c r="J738" t="s">
        <v>255</v>
      </c>
      <c r="K738" t="str">
        <f>IFERROR(VLOOKUP(J738,ORDEN_ESF!A:C,2,0),"")</f>
        <v>Otros activos financieros no corrientes</v>
      </c>
      <c r="L738">
        <f>IFERROR(VLOOKUP(J738,ORDEN_ESF!A:C,3,0),0)</f>
        <v>0</v>
      </c>
      <c r="M738" s="1">
        <v>8103342</v>
      </c>
    </row>
    <row r="739" spans="1:13" x14ac:dyDescent="0.25">
      <c r="A739">
        <v>900139110</v>
      </c>
      <c r="B739" t="s">
        <v>301</v>
      </c>
      <c r="C739" t="s">
        <v>294</v>
      </c>
      <c r="D739" t="s">
        <v>228</v>
      </c>
      <c r="E739" t="s">
        <v>224</v>
      </c>
      <c r="F739" t="s">
        <v>292</v>
      </c>
      <c r="G739" s="16">
        <v>42735</v>
      </c>
      <c r="H739">
        <v>20170419</v>
      </c>
      <c r="I739">
        <v>0</v>
      </c>
      <c r="J739" t="s">
        <v>255</v>
      </c>
      <c r="K739" t="str">
        <f>IFERROR(VLOOKUP(J739,ORDEN_ESF!A:C,2,0),"")</f>
        <v>Otros activos financieros no corrientes</v>
      </c>
      <c r="L739">
        <f>IFERROR(VLOOKUP(J739,ORDEN_ESF!A:C,3,0),0)</f>
        <v>0</v>
      </c>
      <c r="M739" s="1">
        <v>251826</v>
      </c>
    </row>
    <row r="740" spans="1:13" x14ac:dyDescent="0.25">
      <c r="A740">
        <v>890939355</v>
      </c>
      <c r="B740" t="s">
        <v>35</v>
      </c>
      <c r="C740" t="s">
        <v>222</v>
      </c>
      <c r="D740" t="s">
        <v>223</v>
      </c>
      <c r="E740" t="s">
        <v>335</v>
      </c>
      <c r="F740" t="s">
        <v>292</v>
      </c>
      <c r="G740" s="16">
        <v>42735</v>
      </c>
      <c r="H740">
        <v>20170403</v>
      </c>
      <c r="I740">
        <v>0</v>
      </c>
      <c r="J740" t="s">
        <v>255</v>
      </c>
      <c r="K740" t="str">
        <f>IFERROR(VLOOKUP(J740,ORDEN_ESF!A:C,2,0),"")</f>
        <v>Otros activos financieros no corrientes</v>
      </c>
      <c r="L740">
        <f>IFERROR(VLOOKUP(J740,ORDEN_ESF!A:C,3,0),0)</f>
        <v>0</v>
      </c>
      <c r="M740" s="1">
        <v>3440</v>
      </c>
    </row>
    <row r="741" spans="1:13" x14ac:dyDescent="0.25">
      <c r="A741">
        <v>890940026</v>
      </c>
      <c r="B741" t="s">
        <v>304</v>
      </c>
      <c r="C741" t="s">
        <v>291</v>
      </c>
      <c r="D741" t="s">
        <v>223</v>
      </c>
      <c r="E741" t="s">
        <v>224</v>
      </c>
      <c r="F741" t="s">
        <v>292</v>
      </c>
      <c r="G741" s="16">
        <v>42735</v>
      </c>
      <c r="H741">
        <v>20170424</v>
      </c>
      <c r="I741">
        <v>0</v>
      </c>
      <c r="J741" t="s">
        <v>255</v>
      </c>
      <c r="K741" t="str">
        <f>IFERROR(VLOOKUP(J741,ORDEN_ESF!A:C,2,0),"")</f>
        <v>Otros activos financieros no corrientes</v>
      </c>
      <c r="L741">
        <f>IFERROR(VLOOKUP(J741,ORDEN_ESF!A:C,3,0),0)</f>
        <v>0</v>
      </c>
      <c r="M741" s="1">
        <v>25274473</v>
      </c>
    </row>
    <row r="742" spans="1:13" x14ac:dyDescent="0.25">
      <c r="A742">
        <v>900192242</v>
      </c>
      <c r="B742" t="s">
        <v>381</v>
      </c>
      <c r="C742" t="s">
        <v>222</v>
      </c>
      <c r="D742" t="s">
        <v>228</v>
      </c>
      <c r="E742" t="s">
        <v>333</v>
      </c>
      <c r="F742" t="s">
        <v>292</v>
      </c>
      <c r="G742" s="16">
        <v>42735</v>
      </c>
      <c r="H742">
        <v>20170331</v>
      </c>
      <c r="I742">
        <v>0</v>
      </c>
      <c r="J742" t="s">
        <v>255</v>
      </c>
      <c r="K742" t="str">
        <f>IFERROR(VLOOKUP(J742,ORDEN_ESF!A:C,2,0),"")</f>
        <v>Otros activos financieros no corrientes</v>
      </c>
      <c r="L742">
        <f>IFERROR(VLOOKUP(J742,ORDEN_ESF!A:C,3,0),0)</f>
        <v>0</v>
      </c>
      <c r="M742" s="1">
        <v>1</v>
      </c>
    </row>
    <row r="743" spans="1:13" x14ac:dyDescent="0.25">
      <c r="A743">
        <v>900192726</v>
      </c>
      <c r="B743" t="s">
        <v>382</v>
      </c>
      <c r="C743" t="s">
        <v>294</v>
      </c>
      <c r="D743" t="s">
        <v>299</v>
      </c>
      <c r="E743" t="s">
        <v>333</v>
      </c>
      <c r="F743" t="s">
        <v>292</v>
      </c>
      <c r="G743" s="16">
        <v>42735</v>
      </c>
      <c r="H743">
        <v>20170425</v>
      </c>
      <c r="I743">
        <v>0</v>
      </c>
      <c r="J743" t="s">
        <v>255</v>
      </c>
      <c r="K743" t="str">
        <f>IFERROR(VLOOKUP(J743,ORDEN_ESF!A:C,2,0),"")</f>
        <v>Otros activos financieros no corrientes</v>
      </c>
      <c r="L743">
        <f>IFERROR(VLOOKUP(J743,ORDEN_ESF!A:C,3,0),0)</f>
        <v>0</v>
      </c>
      <c r="M743" s="1">
        <v>470274</v>
      </c>
    </row>
    <row r="744" spans="1:13" x14ac:dyDescent="0.25">
      <c r="A744">
        <v>900315057</v>
      </c>
      <c r="B744" t="s">
        <v>385</v>
      </c>
      <c r="C744" t="s">
        <v>294</v>
      </c>
      <c r="D744" t="s">
        <v>223</v>
      </c>
      <c r="E744" t="s">
        <v>358</v>
      </c>
      <c r="F744" t="s">
        <v>292</v>
      </c>
      <c r="G744" s="16">
        <v>42735</v>
      </c>
      <c r="H744">
        <v>20170504</v>
      </c>
      <c r="I744">
        <v>0</v>
      </c>
      <c r="J744" t="s">
        <v>255</v>
      </c>
      <c r="K744" t="str">
        <f>IFERROR(VLOOKUP(J744,ORDEN_ESF!A:C,2,0),"")</f>
        <v>Otros activos financieros no corrientes</v>
      </c>
      <c r="L744">
        <f>IFERROR(VLOOKUP(J744,ORDEN_ESF!A:C,3,0),0)</f>
        <v>0</v>
      </c>
      <c r="M744" s="1">
        <v>1194745</v>
      </c>
    </row>
    <row r="745" spans="1:13" x14ac:dyDescent="0.25">
      <c r="A745">
        <v>800014246</v>
      </c>
      <c r="B745" t="s">
        <v>332</v>
      </c>
      <c r="C745" t="s">
        <v>291</v>
      </c>
      <c r="D745" t="s">
        <v>223</v>
      </c>
      <c r="E745" t="s">
        <v>333</v>
      </c>
      <c r="F745" t="s">
        <v>292</v>
      </c>
      <c r="G745" s="16">
        <v>42735</v>
      </c>
      <c r="H745">
        <v>20170518</v>
      </c>
      <c r="I745">
        <v>0</v>
      </c>
      <c r="J745" t="s">
        <v>256</v>
      </c>
      <c r="K745" t="str">
        <f>IFERROR(VLOOKUP(J745,ORDEN_ESF!A:C,2,0),"")</f>
        <v>Otros activos no financieros no corrientes</v>
      </c>
      <c r="L745">
        <f>IFERROR(VLOOKUP(J745,ORDEN_ESF!A:C,3,0),0)</f>
        <v>0</v>
      </c>
      <c r="M745" s="1">
        <v>59487317</v>
      </c>
    </row>
    <row r="746" spans="1:13" x14ac:dyDescent="0.25">
      <c r="A746">
        <v>800093117</v>
      </c>
      <c r="B746" t="s">
        <v>334</v>
      </c>
      <c r="C746" t="s">
        <v>222</v>
      </c>
      <c r="D746" t="s">
        <v>223</v>
      </c>
      <c r="E746" t="s">
        <v>335</v>
      </c>
      <c r="F746" t="s">
        <v>292</v>
      </c>
      <c r="G746" s="16">
        <v>42735</v>
      </c>
      <c r="H746">
        <v>20170328</v>
      </c>
      <c r="I746">
        <v>0</v>
      </c>
      <c r="J746" t="s">
        <v>256</v>
      </c>
      <c r="K746" t="str">
        <f>IFERROR(VLOOKUP(J746,ORDEN_ESF!A:C,2,0),"")</f>
        <v>Otros activos no financieros no corrientes</v>
      </c>
      <c r="L746">
        <f>IFERROR(VLOOKUP(J746,ORDEN_ESF!A:C,3,0),0)</f>
        <v>0</v>
      </c>
      <c r="M746" s="1">
        <v>85223379</v>
      </c>
    </row>
    <row r="747" spans="1:13" x14ac:dyDescent="0.25">
      <c r="A747">
        <v>800094968</v>
      </c>
      <c r="B747" t="s">
        <v>336</v>
      </c>
      <c r="C747" t="s">
        <v>222</v>
      </c>
      <c r="D747" t="s">
        <v>337</v>
      </c>
      <c r="E747" t="s">
        <v>335</v>
      </c>
      <c r="F747" t="s">
        <v>292</v>
      </c>
      <c r="G747" s="16">
        <v>42735</v>
      </c>
      <c r="H747">
        <v>20170403</v>
      </c>
      <c r="I747">
        <v>0</v>
      </c>
      <c r="J747" t="s">
        <v>256</v>
      </c>
      <c r="K747" t="str">
        <f>IFERROR(VLOOKUP(J747,ORDEN_ESF!A:C,2,0),"")</f>
        <v>Otros activos no financieros no corrientes</v>
      </c>
      <c r="L747">
        <f>IFERROR(VLOOKUP(J747,ORDEN_ESF!A:C,3,0),0)</f>
        <v>0</v>
      </c>
      <c r="M747" s="1">
        <v>545351</v>
      </c>
    </row>
    <row r="748" spans="1:13" x14ac:dyDescent="0.25">
      <c r="A748">
        <v>800208146</v>
      </c>
      <c r="B748" t="s">
        <v>346</v>
      </c>
      <c r="C748" t="s">
        <v>294</v>
      </c>
      <c r="D748" t="s">
        <v>228</v>
      </c>
      <c r="E748" t="s">
        <v>347</v>
      </c>
      <c r="F748" t="s">
        <v>292</v>
      </c>
      <c r="G748" s="16">
        <v>42735</v>
      </c>
      <c r="H748">
        <v>20170428</v>
      </c>
      <c r="I748">
        <v>0</v>
      </c>
      <c r="J748" t="s">
        <v>256</v>
      </c>
      <c r="K748" t="str">
        <f>IFERROR(VLOOKUP(J748,ORDEN_ESF!A:C,2,0),"")</f>
        <v>Otros activos no financieros no corrientes</v>
      </c>
      <c r="L748">
        <f>IFERROR(VLOOKUP(J748,ORDEN_ESF!A:C,3,0),0)</f>
        <v>0</v>
      </c>
      <c r="M748" s="1">
        <v>4400</v>
      </c>
    </row>
    <row r="749" spans="1:13" x14ac:dyDescent="0.25">
      <c r="A749">
        <v>800240724</v>
      </c>
      <c r="B749" t="s">
        <v>348</v>
      </c>
      <c r="C749" t="s">
        <v>230</v>
      </c>
      <c r="D749" t="s">
        <v>228</v>
      </c>
      <c r="E749" t="s">
        <v>335</v>
      </c>
      <c r="F749" t="s">
        <v>292</v>
      </c>
      <c r="G749" s="16">
        <v>42735</v>
      </c>
      <c r="H749">
        <v>20170330</v>
      </c>
      <c r="I749">
        <v>0</v>
      </c>
      <c r="J749" t="s">
        <v>256</v>
      </c>
      <c r="K749" t="str">
        <f>IFERROR(VLOOKUP(J749,ORDEN_ESF!A:C,2,0),"")</f>
        <v>Otros activos no financieros no corrientes</v>
      </c>
      <c r="L749">
        <f>IFERROR(VLOOKUP(J749,ORDEN_ESF!A:C,3,0),0)</f>
        <v>0</v>
      </c>
      <c r="M749" s="1">
        <v>1733</v>
      </c>
    </row>
    <row r="750" spans="1:13" x14ac:dyDescent="0.25">
      <c r="A750">
        <v>811032292</v>
      </c>
      <c r="B750" t="s">
        <v>349</v>
      </c>
      <c r="C750" t="s">
        <v>222</v>
      </c>
      <c r="D750" t="s">
        <v>223</v>
      </c>
      <c r="E750" t="s">
        <v>335</v>
      </c>
      <c r="F750" t="s">
        <v>292</v>
      </c>
      <c r="G750" s="16">
        <v>42735</v>
      </c>
      <c r="H750">
        <v>20170404</v>
      </c>
      <c r="I750">
        <v>0</v>
      </c>
      <c r="J750" t="s">
        <v>256</v>
      </c>
      <c r="K750" t="str">
        <f>IFERROR(VLOOKUP(J750,ORDEN_ESF!A:C,2,0),"")</f>
        <v>Otros activos no financieros no corrientes</v>
      </c>
      <c r="L750">
        <f>IFERROR(VLOOKUP(J750,ORDEN_ESF!A:C,3,0),0)</f>
        <v>0</v>
      </c>
      <c r="M750" s="1">
        <v>1287766</v>
      </c>
    </row>
    <row r="751" spans="1:13" x14ac:dyDescent="0.25">
      <c r="A751">
        <v>830023542</v>
      </c>
      <c r="B751" t="s">
        <v>146</v>
      </c>
      <c r="C751" t="s">
        <v>230</v>
      </c>
      <c r="D751" t="s">
        <v>223</v>
      </c>
      <c r="E751" t="s">
        <v>339</v>
      </c>
      <c r="F751" t="s">
        <v>292</v>
      </c>
      <c r="G751" s="16">
        <v>42735</v>
      </c>
      <c r="H751">
        <v>20170328</v>
      </c>
      <c r="I751">
        <v>0</v>
      </c>
      <c r="J751" t="s">
        <v>256</v>
      </c>
      <c r="K751" t="str">
        <f>IFERROR(VLOOKUP(J751,ORDEN_ESF!A:C,2,0),"")</f>
        <v>Otros activos no financieros no corrientes</v>
      </c>
      <c r="L751">
        <f>IFERROR(VLOOKUP(J751,ORDEN_ESF!A:C,3,0),0)</f>
        <v>0</v>
      </c>
      <c r="M751" s="1">
        <v>773760</v>
      </c>
    </row>
    <row r="752" spans="1:13" x14ac:dyDescent="0.25">
      <c r="A752">
        <v>830094920</v>
      </c>
      <c r="B752" t="s">
        <v>350</v>
      </c>
      <c r="C752" t="s">
        <v>222</v>
      </c>
      <c r="D752" t="s">
        <v>351</v>
      </c>
      <c r="E752" t="s">
        <v>339</v>
      </c>
      <c r="F752" t="s">
        <v>292</v>
      </c>
      <c r="G752" s="16">
        <v>42735</v>
      </c>
      <c r="H752">
        <v>20171004</v>
      </c>
      <c r="I752">
        <v>0</v>
      </c>
      <c r="J752" t="s">
        <v>256</v>
      </c>
      <c r="K752" t="str">
        <f>IFERROR(VLOOKUP(J752,ORDEN_ESF!A:C,2,0),"")</f>
        <v>Otros activos no financieros no corrientes</v>
      </c>
      <c r="L752">
        <f>IFERROR(VLOOKUP(J752,ORDEN_ESF!A:C,3,0),0)</f>
        <v>0</v>
      </c>
      <c r="M752" s="1">
        <v>1364888</v>
      </c>
    </row>
    <row r="753" spans="1:13" x14ac:dyDescent="0.25">
      <c r="A753">
        <v>860001986</v>
      </c>
      <c r="B753" t="s">
        <v>293</v>
      </c>
      <c r="C753" t="s">
        <v>294</v>
      </c>
      <c r="D753" t="s">
        <v>228</v>
      </c>
      <c r="E753" t="s">
        <v>224</v>
      </c>
      <c r="F753" t="s">
        <v>292</v>
      </c>
      <c r="G753" s="16">
        <v>42735</v>
      </c>
      <c r="H753">
        <v>20170510</v>
      </c>
      <c r="I753">
        <v>0</v>
      </c>
      <c r="J753" t="s">
        <v>256</v>
      </c>
      <c r="K753" t="str">
        <f>IFERROR(VLOOKUP(J753,ORDEN_ESF!A:C,2,0),"")</f>
        <v>Otros activos no financieros no corrientes</v>
      </c>
      <c r="L753">
        <f>IFERROR(VLOOKUP(J753,ORDEN_ESF!A:C,3,0),0)</f>
        <v>0</v>
      </c>
      <c r="M753" s="1">
        <v>3075692</v>
      </c>
    </row>
    <row r="754" spans="1:13" x14ac:dyDescent="0.25">
      <c r="A754">
        <v>860002837</v>
      </c>
      <c r="B754" t="s">
        <v>227</v>
      </c>
      <c r="C754" t="s">
        <v>222</v>
      </c>
      <c r="D754" t="s">
        <v>228</v>
      </c>
      <c r="E754" t="s">
        <v>224</v>
      </c>
      <c r="F754" t="s">
        <v>292</v>
      </c>
      <c r="G754" s="16">
        <v>42735</v>
      </c>
      <c r="H754">
        <v>20170330</v>
      </c>
      <c r="I754">
        <v>0</v>
      </c>
      <c r="J754" t="s">
        <v>256</v>
      </c>
      <c r="K754" t="str">
        <f>IFERROR(VLOOKUP(J754,ORDEN_ESF!A:C,2,0),"")</f>
        <v>Otros activos no financieros no corrientes</v>
      </c>
      <c r="L754">
        <f>IFERROR(VLOOKUP(J754,ORDEN_ESF!A:C,3,0),0)</f>
        <v>0</v>
      </c>
      <c r="M754" s="1">
        <v>488515</v>
      </c>
    </row>
    <row r="755" spans="1:13" x14ac:dyDescent="0.25">
      <c r="A755">
        <v>860031361</v>
      </c>
      <c r="B755" t="s">
        <v>297</v>
      </c>
      <c r="C755" t="s">
        <v>222</v>
      </c>
      <c r="D755" t="s">
        <v>228</v>
      </c>
      <c r="E755" t="s">
        <v>224</v>
      </c>
      <c r="F755" t="s">
        <v>292</v>
      </c>
      <c r="G755" s="16">
        <v>42735</v>
      </c>
      <c r="H755">
        <v>20170405</v>
      </c>
      <c r="I755">
        <v>0</v>
      </c>
      <c r="J755" t="s">
        <v>256</v>
      </c>
      <c r="K755" t="str">
        <f>IFERROR(VLOOKUP(J755,ORDEN_ESF!A:C,2,0),"")</f>
        <v>Otros activos no financieros no corrientes</v>
      </c>
      <c r="L755">
        <f>IFERROR(VLOOKUP(J755,ORDEN_ESF!A:C,3,0),0)</f>
        <v>0</v>
      </c>
      <c r="M755" s="1">
        <v>855466</v>
      </c>
    </row>
    <row r="756" spans="1:13" x14ac:dyDescent="0.25">
      <c r="A756">
        <v>860035996</v>
      </c>
      <c r="B756" t="s">
        <v>229</v>
      </c>
      <c r="C756" t="s">
        <v>222</v>
      </c>
      <c r="D756" t="s">
        <v>228</v>
      </c>
      <c r="E756" t="s">
        <v>224</v>
      </c>
      <c r="F756" t="s">
        <v>292</v>
      </c>
      <c r="G756" s="16">
        <v>42735</v>
      </c>
      <c r="H756">
        <v>20170407</v>
      </c>
      <c r="I756">
        <v>0</v>
      </c>
      <c r="J756" t="s">
        <v>256</v>
      </c>
      <c r="K756" t="str">
        <f>IFERROR(VLOOKUP(J756,ORDEN_ESF!A:C,2,0),"")</f>
        <v>Otros activos no financieros no corrientes</v>
      </c>
      <c r="L756">
        <f>IFERROR(VLOOKUP(J756,ORDEN_ESF!A:C,3,0),0)</f>
        <v>0</v>
      </c>
      <c r="M756" s="1">
        <v>18883</v>
      </c>
    </row>
    <row r="757" spans="1:13" x14ac:dyDescent="0.25">
      <c r="A757">
        <v>890205645</v>
      </c>
      <c r="B757" t="s">
        <v>166</v>
      </c>
      <c r="C757" t="s">
        <v>222</v>
      </c>
      <c r="D757" t="s">
        <v>375</v>
      </c>
      <c r="E757" t="s">
        <v>335</v>
      </c>
      <c r="F757" t="s">
        <v>292</v>
      </c>
      <c r="G757" s="16">
        <v>42735</v>
      </c>
      <c r="H757">
        <v>20170331</v>
      </c>
      <c r="I757">
        <v>0</v>
      </c>
      <c r="J757" t="s">
        <v>256</v>
      </c>
      <c r="K757" t="str">
        <f>IFERROR(VLOOKUP(J757,ORDEN_ESF!A:C,2,0),"")</f>
        <v>Otros activos no financieros no corrientes</v>
      </c>
      <c r="L757">
        <f>IFERROR(VLOOKUP(J757,ORDEN_ESF!A:C,3,0),0)</f>
        <v>0</v>
      </c>
      <c r="M757" s="1">
        <v>42266978</v>
      </c>
    </row>
    <row r="758" spans="1:13" x14ac:dyDescent="0.25">
      <c r="A758">
        <v>900035722</v>
      </c>
      <c r="B758" t="s">
        <v>298</v>
      </c>
      <c r="C758" t="s">
        <v>294</v>
      </c>
      <c r="D758" t="s">
        <v>299</v>
      </c>
      <c r="E758" t="s">
        <v>224</v>
      </c>
      <c r="F758" t="s">
        <v>292</v>
      </c>
      <c r="G758" s="16">
        <v>42735</v>
      </c>
      <c r="H758">
        <v>20170421</v>
      </c>
      <c r="I758">
        <v>0</v>
      </c>
      <c r="J758" t="s">
        <v>256</v>
      </c>
      <c r="K758" t="str">
        <f>IFERROR(VLOOKUP(J758,ORDEN_ESF!A:C,2,0),"")</f>
        <v>Otros activos no financieros no corrientes</v>
      </c>
      <c r="L758">
        <f>IFERROR(VLOOKUP(J758,ORDEN_ESF!A:C,3,0),0)</f>
        <v>0</v>
      </c>
      <c r="M758" s="1">
        <v>7778155</v>
      </c>
    </row>
    <row r="759" spans="1:13" x14ac:dyDescent="0.25">
      <c r="A759">
        <v>900192242</v>
      </c>
      <c r="B759" t="s">
        <v>381</v>
      </c>
      <c r="C759" t="s">
        <v>222</v>
      </c>
      <c r="D759" t="s">
        <v>228</v>
      </c>
      <c r="E759" t="s">
        <v>333</v>
      </c>
      <c r="F759" t="s">
        <v>292</v>
      </c>
      <c r="G759" s="16">
        <v>42735</v>
      </c>
      <c r="H759">
        <v>20170331</v>
      </c>
      <c r="I759">
        <v>0</v>
      </c>
      <c r="J759" t="s">
        <v>256</v>
      </c>
      <c r="K759" t="str">
        <f>IFERROR(VLOOKUP(J759,ORDEN_ESF!A:C,2,0),"")</f>
        <v>Otros activos no financieros no corrientes</v>
      </c>
      <c r="L759">
        <f>IFERROR(VLOOKUP(J759,ORDEN_ESF!A:C,3,0),0)</f>
        <v>0</v>
      </c>
      <c r="M759" s="1">
        <v>19387367</v>
      </c>
    </row>
    <row r="760" spans="1:13" x14ac:dyDescent="0.25">
      <c r="A760">
        <v>900206480</v>
      </c>
      <c r="B760" t="s">
        <v>306</v>
      </c>
      <c r="C760" t="s">
        <v>291</v>
      </c>
      <c r="D760" t="s">
        <v>228</v>
      </c>
      <c r="E760" t="s">
        <v>224</v>
      </c>
      <c r="F760" t="s">
        <v>292</v>
      </c>
      <c r="G760" s="16">
        <v>42735</v>
      </c>
      <c r="H760">
        <v>20170509</v>
      </c>
      <c r="I760">
        <v>0</v>
      </c>
      <c r="J760" t="s">
        <v>256</v>
      </c>
      <c r="K760" t="str">
        <f>IFERROR(VLOOKUP(J760,ORDEN_ESF!A:C,2,0),"")</f>
        <v>Otros activos no financieros no corrientes</v>
      </c>
      <c r="L760">
        <f>IFERROR(VLOOKUP(J760,ORDEN_ESF!A:C,3,0),0)</f>
        <v>0</v>
      </c>
      <c r="M760" s="1">
        <v>1588</v>
      </c>
    </row>
    <row r="761" spans="1:13" x14ac:dyDescent="0.25">
      <c r="A761">
        <v>900206483</v>
      </c>
      <c r="B761" t="s">
        <v>307</v>
      </c>
      <c r="C761" t="s">
        <v>291</v>
      </c>
      <c r="D761" t="s">
        <v>228</v>
      </c>
      <c r="E761" t="s">
        <v>224</v>
      </c>
      <c r="F761" t="s">
        <v>292</v>
      </c>
      <c r="G761" s="16">
        <v>42735</v>
      </c>
      <c r="H761">
        <v>20170510</v>
      </c>
      <c r="I761">
        <v>0</v>
      </c>
      <c r="J761" t="s">
        <v>256</v>
      </c>
      <c r="K761" t="str">
        <f>IFERROR(VLOOKUP(J761,ORDEN_ESF!A:C,2,0),"")</f>
        <v>Otros activos no financieros no corrientes</v>
      </c>
      <c r="L761">
        <f>IFERROR(VLOOKUP(J761,ORDEN_ESF!A:C,3,0),0)</f>
        <v>0</v>
      </c>
      <c r="M761" s="1">
        <v>6375</v>
      </c>
    </row>
    <row r="762" spans="1:13" x14ac:dyDescent="0.25">
      <c r="A762">
        <v>900315057</v>
      </c>
      <c r="B762" t="s">
        <v>385</v>
      </c>
      <c r="C762" t="s">
        <v>294</v>
      </c>
      <c r="D762" t="s">
        <v>223</v>
      </c>
      <c r="E762" t="s">
        <v>358</v>
      </c>
      <c r="F762" t="s">
        <v>292</v>
      </c>
      <c r="G762" s="16">
        <v>42735</v>
      </c>
      <c r="H762">
        <v>20170504</v>
      </c>
      <c r="I762">
        <v>0</v>
      </c>
      <c r="J762" t="s">
        <v>256</v>
      </c>
      <c r="K762" t="str">
        <f>IFERROR(VLOOKUP(J762,ORDEN_ESF!A:C,2,0),"")</f>
        <v>Otros activos no financieros no corrientes</v>
      </c>
      <c r="L762">
        <f>IFERROR(VLOOKUP(J762,ORDEN_ESF!A:C,3,0),0)</f>
        <v>0</v>
      </c>
      <c r="M762" s="1">
        <v>273894</v>
      </c>
    </row>
    <row r="763" spans="1:13" x14ac:dyDescent="0.25">
      <c r="A763">
        <v>900378893</v>
      </c>
      <c r="B763" t="s">
        <v>386</v>
      </c>
      <c r="C763" t="s">
        <v>230</v>
      </c>
      <c r="D763" t="s">
        <v>228</v>
      </c>
      <c r="E763" t="s">
        <v>335</v>
      </c>
      <c r="F763" t="s">
        <v>292</v>
      </c>
      <c r="G763" s="16">
        <v>42735</v>
      </c>
      <c r="H763">
        <v>20170327</v>
      </c>
      <c r="I763">
        <v>0</v>
      </c>
      <c r="J763" t="s">
        <v>256</v>
      </c>
      <c r="K763" t="str">
        <f>IFERROR(VLOOKUP(J763,ORDEN_ESF!A:C,2,0),"")</f>
        <v>Otros activos no financieros no corrientes</v>
      </c>
      <c r="L763">
        <f>IFERROR(VLOOKUP(J763,ORDEN_ESF!A:C,3,0),0)</f>
        <v>0</v>
      </c>
      <c r="M763" s="1">
        <v>35531691</v>
      </c>
    </row>
    <row r="764" spans="1:13" x14ac:dyDescent="0.25">
      <c r="A764">
        <v>800014246</v>
      </c>
      <c r="B764" t="s">
        <v>332</v>
      </c>
      <c r="C764" t="s">
        <v>291</v>
      </c>
      <c r="D764" t="s">
        <v>223</v>
      </c>
      <c r="E764" t="s">
        <v>333</v>
      </c>
      <c r="F764" t="s">
        <v>292</v>
      </c>
      <c r="G764" s="16">
        <v>42735</v>
      </c>
      <c r="H764">
        <v>20170518</v>
      </c>
      <c r="I764">
        <v>0</v>
      </c>
      <c r="J764" t="s">
        <v>258</v>
      </c>
      <c r="K764" t="str">
        <f>IFERROR(VLOOKUP(J764,ORDEN_ESF!A:C,2,0),"")</f>
        <v>Activos no corrientes</v>
      </c>
      <c r="L764">
        <f>IFERROR(VLOOKUP(J764,ORDEN_ESF!A:C,3,0),0)</f>
        <v>2</v>
      </c>
      <c r="M764" s="1">
        <v>163107469</v>
      </c>
    </row>
    <row r="765" spans="1:13" x14ac:dyDescent="0.25">
      <c r="A765">
        <v>800028455</v>
      </c>
      <c r="B765" t="s">
        <v>0</v>
      </c>
      <c r="C765" t="s">
        <v>291</v>
      </c>
      <c r="D765" t="s">
        <v>228</v>
      </c>
      <c r="E765" t="s">
        <v>224</v>
      </c>
      <c r="F765" t="s">
        <v>292</v>
      </c>
      <c r="G765" s="16">
        <v>42735</v>
      </c>
      <c r="H765">
        <v>20170503</v>
      </c>
      <c r="I765">
        <v>0</v>
      </c>
      <c r="J765" t="s">
        <v>258</v>
      </c>
      <c r="K765" t="str">
        <f>IFERROR(VLOOKUP(J765,ORDEN_ESF!A:C,2,0),"")</f>
        <v>Activos no corrientes</v>
      </c>
      <c r="L765">
        <f>IFERROR(VLOOKUP(J765,ORDEN_ESF!A:C,3,0),0)</f>
        <v>2</v>
      </c>
      <c r="M765" s="1">
        <v>4665989</v>
      </c>
    </row>
    <row r="766" spans="1:13" x14ac:dyDescent="0.25">
      <c r="A766">
        <v>800093117</v>
      </c>
      <c r="B766" t="s">
        <v>334</v>
      </c>
      <c r="C766" t="s">
        <v>222</v>
      </c>
      <c r="D766" t="s">
        <v>223</v>
      </c>
      <c r="E766" t="s">
        <v>335</v>
      </c>
      <c r="F766" t="s">
        <v>292</v>
      </c>
      <c r="G766" s="16">
        <v>42735</v>
      </c>
      <c r="H766">
        <v>20170328</v>
      </c>
      <c r="I766">
        <v>0</v>
      </c>
      <c r="J766" t="s">
        <v>258</v>
      </c>
      <c r="K766" t="str">
        <f>IFERROR(VLOOKUP(J766,ORDEN_ESF!A:C,2,0),"")</f>
        <v>Activos no corrientes</v>
      </c>
      <c r="L766">
        <f>IFERROR(VLOOKUP(J766,ORDEN_ESF!A:C,3,0),0)</f>
        <v>2</v>
      </c>
      <c r="M766" s="1">
        <v>496523081</v>
      </c>
    </row>
    <row r="767" spans="1:13" x14ac:dyDescent="0.25">
      <c r="A767">
        <v>800094968</v>
      </c>
      <c r="B767" t="s">
        <v>336</v>
      </c>
      <c r="C767" t="s">
        <v>222</v>
      </c>
      <c r="D767" t="s">
        <v>337</v>
      </c>
      <c r="E767" t="s">
        <v>335</v>
      </c>
      <c r="F767" t="s">
        <v>292</v>
      </c>
      <c r="G767" s="16">
        <v>42735</v>
      </c>
      <c r="H767">
        <v>20170403</v>
      </c>
      <c r="I767">
        <v>0</v>
      </c>
      <c r="J767" t="s">
        <v>258</v>
      </c>
      <c r="K767" t="str">
        <f>IFERROR(VLOOKUP(J767,ORDEN_ESF!A:C,2,0),"")</f>
        <v>Activos no corrientes</v>
      </c>
      <c r="L767">
        <f>IFERROR(VLOOKUP(J767,ORDEN_ESF!A:C,3,0),0)</f>
        <v>2</v>
      </c>
      <c r="M767" s="1">
        <v>123036784</v>
      </c>
    </row>
    <row r="768" spans="1:13" x14ac:dyDescent="0.25">
      <c r="A768">
        <v>800095951</v>
      </c>
      <c r="B768" t="s">
        <v>338</v>
      </c>
      <c r="C768" t="s">
        <v>291</v>
      </c>
      <c r="D768" t="s">
        <v>228</v>
      </c>
      <c r="E768" t="s">
        <v>339</v>
      </c>
      <c r="F768" t="s">
        <v>292</v>
      </c>
      <c r="G768" s="16">
        <v>42735</v>
      </c>
      <c r="H768">
        <v>20170505</v>
      </c>
      <c r="I768">
        <v>0</v>
      </c>
      <c r="J768" t="s">
        <v>258</v>
      </c>
      <c r="K768" t="str">
        <f>IFERROR(VLOOKUP(J768,ORDEN_ESF!A:C,2,0),"")</f>
        <v>Activos no corrientes</v>
      </c>
      <c r="L768">
        <f>IFERROR(VLOOKUP(J768,ORDEN_ESF!A:C,3,0),0)</f>
        <v>2</v>
      </c>
      <c r="M768" s="1">
        <v>5805263</v>
      </c>
    </row>
    <row r="769" spans="1:13" x14ac:dyDescent="0.25">
      <c r="A769">
        <v>800140959</v>
      </c>
      <c r="B769" t="s">
        <v>340</v>
      </c>
      <c r="C769" t="s">
        <v>291</v>
      </c>
      <c r="D769" t="s">
        <v>228</v>
      </c>
      <c r="E769" t="s">
        <v>339</v>
      </c>
      <c r="F769" t="s">
        <v>292</v>
      </c>
      <c r="G769" s="16">
        <v>42735</v>
      </c>
      <c r="H769">
        <v>20170503</v>
      </c>
      <c r="I769">
        <v>0</v>
      </c>
      <c r="J769" t="s">
        <v>258</v>
      </c>
      <c r="K769" t="str">
        <f>IFERROR(VLOOKUP(J769,ORDEN_ESF!A:C,2,0),"")</f>
        <v>Activos no corrientes</v>
      </c>
      <c r="L769">
        <f>IFERROR(VLOOKUP(J769,ORDEN_ESF!A:C,3,0),0)</f>
        <v>2</v>
      </c>
      <c r="M769" s="1">
        <v>1271310</v>
      </c>
    </row>
    <row r="770" spans="1:13" x14ac:dyDescent="0.25">
      <c r="A770">
        <v>800173155</v>
      </c>
      <c r="B770" t="s">
        <v>341</v>
      </c>
      <c r="C770" t="s">
        <v>222</v>
      </c>
      <c r="D770" t="s">
        <v>228</v>
      </c>
      <c r="E770" t="s">
        <v>335</v>
      </c>
      <c r="F770" t="s">
        <v>292</v>
      </c>
      <c r="G770" s="16">
        <v>42735</v>
      </c>
      <c r="H770">
        <v>20170403</v>
      </c>
      <c r="I770">
        <v>0</v>
      </c>
      <c r="J770" t="s">
        <v>258</v>
      </c>
      <c r="K770" t="str">
        <f>IFERROR(VLOOKUP(J770,ORDEN_ESF!A:C,2,0),"")</f>
        <v>Activos no corrientes</v>
      </c>
      <c r="L770">
        <f>IFERROR(VLOOKUP(J770,ORDEN_ESF!A:C,3,0),0)</f>
        <v>2</v>
      </c>
      <c r="M770" s="1">
        <v>209601843</v>
      </c>
    </row>
    <row r="771" spans="1:13" x14ac:dyDescent="0.25">
      <c r="A771">
        <v>800182330</v>
      </c>
      <c r="B771" t="s">
        <v>342</v>
      </c>
      <c r="C771" t="s">
        <v>291</v>
      </c>
      <c r="D771" t="s">
        <v>343</v>
      </c>
      <c r="E771" t="s">
        <v>333</v>
      </c>
      <c r="F771" t="s">
        <v>292</v>
      </c>
      <c r="G771" s="16">
        <v>42735</v>
      </c>
      <c r="H771">
        <v>20170424</v>
      </c>
      <c r="I771">
        <v>0</v>
      </c>
      <c r="J771" t="s">
        <v>258</v>
      </c>
      <c r="K771" t="str">
        <f>IFERROR(VLOOKUP(J771,ORDEN_ESF!A:C,2,0),"")</f>
        <v>Activos no corrientes</v>
      </c>
      <c r="L771">
        <f>IFERROR(VLOOKUP(J771,ORDEN_ESF!A:C,3,0),0)</f>
        <v>2</v>
      </c>
      <c r="M771" s="1">
        <v>36671844</v>
      </c>
    </row>
    <row r="772" spans="1:13" x14ac:dyDescent="0.25">
      <c r="A772">
        <v>800185295</v>
      </c>
      <c r="B772" t="s">
        <v>344</v>
      </c>
      <c r="C772" t="s">
        <v>222</v>
      </c>
      <c r="D772" t="s">
        <v>228</v>
      </c>
      <c r="E772" t="s">
        <v>335</v>
      </c>
      <c r="F772" t="s">
        <v>292</v>
      </c>
      <c r="G772" s="16">
        <v>42735</v>
      </c>
      <c r="H772">
        <v>20170407</v>
      </c>
      <c r="I772">
        <v>0</v>
      </c>
      <c r="J772" t="s">
        <v>258</v>
      </c>
      <c r="K772" t="str">
        <f>IFERROR(VLOOKUP(J772,ORDEN_ESF!A:C,2,0),"")</f>
        <v>Activos no corrientes</v>
      </c>
      <c r="L772">
        <f>IFERROR(VLOOKUP(J772,ORDEN_ESF!A:C,3,0),0)</f>
        <v>2</v>
      </c>
      <c r="M772" s="1">
        <v>267383008</v>
      </c>
    </row>
    <row r="773" spans="1:13" x14ac:dyDescent="0.25">
      <c r="A773">
        <v>800200598</v>
      </c>
      <c r="B773" t="s">
        <v>345</v>
      </c>
      <c r="C773" t="s">
        <v>230</v>
      </c>
      <c r="D773" t="s">
        <v>228</v>
      </c>
      <c r="E773" t="s">
        <v>335</v>
      </c>
      <c r="F773" t="s">
        <v>292</v>
      </c>
      <c r="G773" s="16">
        <v>42735</v>
      </c>
      <c r="H773">
        <v>20170509</v>
      </c>
      <c r="I773">
        <v>0</v>
      </c>
      <c r="J773" t="s">
        <v>258</v>
      </c>
      <c r="K773" t="str">
        <f>IFERROR(VLOOKUP(J773,ORDEN_ESF!A:C,2,0),"")</f>
        <v>Activos no corrientes</v>
      </c>
      <c r="L773">
        <f>IFERROR(VLOOKUP(J773,ORDEN_ESF!A:C,3,0),0)</f>
        <v>2</v>
      </c>
      <c r="M773" s="1">
        <v>140653428</v>
      </c>
    </row>
    <row r="774" spans="1:13" x14ac:dyDescent="0.25">
      <c r="A774">
        <v>800208146</v>
      </c>
      <c r="B774" t="s">
        <v>346</v>
      </c>
      <c r="C774" t="s">
        <v>294</v>
      </c>
      <c r="D774" t="s">
        <v>228</v>
      </c>
      <c r="E774" t="s">
        <v>347</v>
      </c>
      <c r="F774" t="s">
        <v>292</v>
      </c>
      <c r="G774" s="16">
        <v>42735</v>
      </c>
      <c r="H774">
        <v>20170428</v>
      </c>
      <c r="I774">
        <v>0</v>
      </c>
      <c r="J774" t="s">
        <v>258</v>
      </c>
      <c r="K774" t="str">
        <f>IFERROR(VLOOKUP(J774,ORDEN_ESF!A:C,2,0),"")</f>
        <v>Activos no corrientes</v>
      </c>
      <c r="L774">
        <f>IFERROR(VLOOKUP(J774,ORDEN_ESF!A:C,3,0),0)</f>
        <v>2</v>
      </c>
      <c r="M774" s="1">
        <v>59481949</v>
      </c>
    </row>
    <row r="775" spans="1:13" x14ac:dyDescent="0.25">
      <c r="A775">
        <v>800233881</v>
      </c>
      <c r="B775" t="s">
        <v>161</v>
      </c>
      <c r="C775" t="s">
        <v>222</v>
      </c>
      <c r="D775" t="s">
        <v>223</v>
      </c>
      <c r="E775" t="s">
        <v>333</v>
      </c>
      <c r="F775" t="s">
        <v>292</v>
      </c>
      <c r="G775" s="16">
        <v>42735</v>
      </c>
      <c r="H775">
        <v>20170406</v>
      </c>
      <c r="I775">
        <v>0</v>
      </c>
      <c r="J775" t="s">
        <v>258</v>
      </c>
      <c r="K775" t="str">
        <f>IFERROR(VLOOKUP(J775,ORDEN_ESF!A:C,2,0),"")</f>
        <v>Activos no corrientes</v>
      </c>
      <c r="L775">
        <f>IFERROR(VLOOKUP(J775,ORDEN_ESF!A:C,3,0),0)</f>
        <v>2</v>
      </c>
      <c r="M775" s="1">
        <v>195154815</v>
      </c>
    </row>
    <row r="776" spans="1:13" x14ac:dyDescent="0.25">
      <c r="A776">
        <v>800240724</v>
      </c>
      <c r="B776" t="s">
        <v>348</v>
      </c>
      <c r="C776" t="s">
        <v>230</v>
      </c>
      <c r="D776" t="s">
        <v>228</v>
      </c>
      <c r="E776" t="s">
        <v>335</v>
      </c>
      <c r="F776" t="s">
        <v>292</v>
      </c>
      <c r="G776" s="16">
        <v>42735</v>
      </c>
      <c r="H776">
        <v>20170330</v>
      </c>
      <c r="I776">
        <v>0</v>
      </c>
      <c r="J776" t="s">
        <v>258</v>
      </c>
      <c r="K776" t="str">
        <f>IFERROR(VLOOKUP(J776,ORDEN_ESF!A:C,2,0),"")</f>
        <v>Activos no corrientes</v>
      </c>
      <c r="L776">
        <f>IFERROR(VLOOKUP(J776,ORDEN_ESF!A:C,3,0),0)</f>
        <v>2</v>
      </c>
      <c r="M776" s="1">
        <v>18081579</v>
      </c>
    </row>
    <row r="777" spans="1:13" x14ac:dyDescent="0.25">
      <c r="A777">
        <v>811032292</v>
      </c>
      <c r="B777" t="s">
        <v>349</v>
      </c>
      <c r="C777" t="s">
        <v>222</v>
      </c>
      <c r="D777" t="s">
        <v>223</v>
      </c>
      <c r="E777" t="s">
        <v>335</v>
      </c>
      <c r="F777" t="s">
        <v>292</v>
      </c>
      <c r="G777" s="16">
        <v>42735</v>
      </c>
      <c r="H777">
        <v>20170404</v>
      </c>
      <c r="I777">
        <v>0</v>
      </c>
      <c r="J777" t="s">
        <v>258</v>
      </c>
      <c r="K777" t="str">
        <f>IFERROR(VLOOKUP(J777,ORDEN_ESF!A:C,2,0),"")</f>
        <v>Activos no corrientes</v>
      </c>
      <c r="L777">
        <f>IFERROR(VLOOKUP(J777,ORDEN_ESF!A:C,3,0),0)</f>
        <v>2</v>
      </c>
      <c r="M777" s="1">
        <v>12364437</v>
      </c>
    </row>
    <row r="778" spans="1:13" x14ac:dyDescent="0.25">
      <c r="A778">
        <v>830023542</v>
      </c>
      <c r="B778" t="s">
        <v>146</v>
      </c>
      <c r="C778" t="s">
        <v>230</v>
      </c>
      <c r="D778" t="s">
        <v>223</v>
      </c>
      <c r="E778" t="s">
        <v>339</v>
      </c>
      <c r="F778" t="s">
        <v>292</v>
      </c>
      <c r="G778" s="16">
        <v>42735</v>
      </c>
      <c r="H778">
        <v>20170328</v>
      </c>
      <c r="I778">
        <v>0</v>
      </c>
      <c r="J778" t="s">
        <v>258</v>
      </c>
      <c r="K778" t="str">
        <f>IFERROR(VLOOKUP(J778,ORDEN_ESF!A:C,2,0),"")</f>
        <v>Activos no corrientes</v>
      </c>
      <c r="L778">
        <f>IFERROR(VLOOKUP(J778,ORDEN_ESF!A:C,3,0),0)</f>
        <v>2</v>
      </c>
      <c r="M778" s="1">
        <v>114694241</v>
      </c>
    </row>
    <row r="779" spans="1:13" x14ac:dyDescent="0.25">
      <c r="A779">
        <v>830094920</v>
      </c>
      <c r="B779" t="s">
        <v>350</v>
      </c>
      <c r="C779" t="s">
        <v>222</v>
      </c>
      <c r="D779" t="s">
        <v>351</v>
      </c>
      <c r="E779" t="s">
        <v>339</v>
      </c>
      <c r="F779" t="s">
        <v>292</v>
      </c>
      <c r="G779" s="16">
        <v>42735</v>
      </c>
      <c r="H779">
        <v>20171004</v>
      </c>
      <c r="I779">
        <v>0</v>
      </c>
      <c r="J779" t="s">
        <v>258</v>
      </c>
      <c r="K779" t="str">
        <f>IFERROR(VLOOKUP(J779,ORDEN_ESF!A:C,2,0),"")</f>
        <v>Activos no corrientes</v>
      </c>
      <c r="L779">
        <f>IFERROR(VLOOKUP(J779,ORDEN_ESF!A:C,3,0),0)</f>
        <v>2</v>
      </c>
      <c r="M779" s="1">
        <v>332117247</v>
      </c>
    </row>
    <row r="780" spans="1:13" x14ac:dyDescent="0.25">
      <c r="A780">
        <v>830058272</v>
      </c>
      <c r="B780" t="s">
        <v>352</v>
      </c>
      <c r="C780" t="s">
        <v>222</v>
      </c>
      <c r="D780" t="s">
        <v>228</v>
      </c>
      <c r="E780" t="s">
        <v>353</v>
      </c>
      <c r="F780" t="s">
        <v>292</v>
      </c>
      <c r="G780" s="16">
        <v>42735</v>
      </c>
      <c r="H780">
        <v>20170405</v>
      </c>
      <c r="I780">
        <v>0</v>
      </c>
      <c r="J780" t="s">
        <v>258</v>
      </c>
      <c r="K780" t="str">
        <f>IFERROR(VLOOKUP(J780,ORDEN_ESF!A:C,2,0),"")</f>
        <v>Activos no corrientes</v>
      </c>
      <c r="L780">
        <f>IFERROR(VLOOKUP(J780,ORDEN_ESF!A:C,3,0),0)</f>
        <v>2</v>
      </c>
      <c r="M780" s="1">
        <v>29386612</v>
      </c>
    </row>
    <row r="781" spans="1:13" x14ac:dyDescent="0.25">
      <c r="A781">
        <v>830097620</v>
      </c>
      <c r="B781" t="s">
        <v>290</v>
      </c>
      <c r="C781" t="s">
        <v>291</v>
      </c>
      <c r="D781" t="s">
        <v>228</v>
      </c>
      <c r="E781" t="s">
        <v>224</v>
      </c>
      <c r="F781" t="s">
        <v>292</v>
      </c>
      <c r="G781" s="16">
        <v>42735</v>
      </c>
      <c r="H781">
        <v>20170420</v>
      </c>
      <c r="I781">
        <v>0</v>
      </c>
      <c r="J781" t="s">
        <v>258</v>
      </c>
      <c r="K781" t="str">
        <f>IFERROR(VLOOKUP(J781,ORDEN_ESF!A:C,2,0),"")</f>
        <v>Activos no corrientes</v>
      </c>
      <c r="L781">
        <f>IFERROR(VLOOKUP(J781,ORDEN_ESF!A:C,3,0),0)</f>
        <v>2</v>
      </c>
      <c r="M781" s="1">
        <v>16619154</v>
      </c>
    </row>
    <row r="782" spans="1:13" x14ac:dyDescent="0.25">
      <c r="A782">
        <v>860000656</v>
      </c>
      <c r="B782" t="s">
        <v>221</v>
      </c>
      <c r="C782" t="s">
        <v>222</v>
      </c>
      <c r="D782" t="s">
        <v>223</v>
      </c>
      <c r="E782" t="s">
        <v>224</v>
      </c>
      <c r="F782" t="s">
        <v>292</v>
      </c>
      <c r="G782" s="16">
        <v>42735</v>
      </c>
      <c r="H782">
        <v>20170401</v>
      </c>
      <c r="I782">
        <v>0</v>
      </c>
      <c r="J782" t="s">
        <v>258</v>
      </c>
      <c r="K782" t="str">
        <f>IFERROR(VLOOKUP(J782,ORDEN_ESF!A:C,2,0),"")</f>
        <v>Activos no corrientes</v>
      </c>
      <c r="L782">
        <f>IFERROR(VLOOKUP(J782,ORDEN_ESF!A:C,3,0),0)</f>
        <v>2</v>
      </c>
      <c r="M782" s="1">
        <v>70096177</v>
      </c>
    </row>
    <row r="783" spans="1:13" x14ac:dyDescent="0.25">
      <c r="A783">
        <v>860001986</v>
      </c>
      <c r="B783" t="s">
        <v>293</v>
      </c>
      <c r="C783" t="s">
        <v>294</v>
      </c>
      <c r="D783" t="s">
        <v>228</v>
      </c>
      <c r="E783" t="s">
        <v>224</v>
      </c>
      <c r="F783" t="s">
        <v>292</v>
      </c>
      <c r="G783" s="16">
        <v>42735</v>
      </c>
      <c r="H783">
        <v>20170510</v>
      </c>
      <c r="I783">
        <v>0</v>
      </c>
      <c r="J783" t="s">
        <v>258</v>
      </c>
      <c r="K783" t="str">
        <f>IFERROR(VLOOKUP(J783,ORDEN_ESF!A:C,2,0),"")</f>
        <v>Activos no corrientes</v>
      </c>
      <c r="L783">
        <f>IFERROR(VLOOKUP(J783,ORDEN_ESF!A:C,3,0),0)</f>
        <v>2</v>
      </c>
      <c r="M783" s="1">
        <v>10404961</v>
      </c>
    </row>
    <row r="784" spans="1:13" x14ac:dyDescent="0.25">
      <c r="A784">
        <v>860002837</v>
      </c>
      <c r="B784" t="s">
        <v>227</v>
      </c>
      <c r="C784" t="s">
        <v>222</v>
      </c>
      <c r="D784" t="s">
        <v>228</v>
      </c>
      <c r="E784" t="s">
        <v>224</v>
      </c>
      <c r="F784" t="s">
        <v>292</v>
      </c>
      <c r="G784" s="16">
        <v>42735</v>
      </c>
      <c r="H784">
        <v>20170330</v>
      </c>
      <c r="I784">
        <v>0</v>
      </c>
      <c r="J784" t="s">
        <v>258</v>
      </c>
      <c r="K784" t="str">
        <f>IFERROR(VLOOKUP(J784,ORDEN_ESF!A:C,2,0),"")</f>
        <v>Activos no corrientes</v>
      </c>
      <c r="L784">
        <f>IFERROR(VLOOKUP(J784,ORDEN_ESF!A:C,3,0),0)</f>
        <v>2</v>
      </c>
      <c r="M784" s="1">
        <v>120121122</v>
      </c>
    </row>
    <row r="785" spans="1:13" x14ac:dyDescent="0.25">
      <c r="A785">
        <v>830116629</v>
      </c>
      <c r="B785" t="s">
        <v>354</v>
      </c>
      <c r="C785" t="s">
        <v>291</v>
      </c>
      <c r="D785" t="s">
        <v>228</v>
      </c>
      <c r="E785" t="s">
        <v>355</v>
      </c>
      <c r="F785" t="s">
        <v>292</v>
      </c>
      <c r="G785" s="16">
        <v>42735</v>
      </c>
      <c r="H785">
        <v>20170424</v>
      </c>
      <c r="I785">
        <v>0</v>
      </c>
      <c r="J785" t="s">
        <v>258</v>
      </c>
      <c r="K785" t="str">
        <f>IFERROR(VLOOKUP(J785,ORDEN_ESF!A:C,2,0),"")</f>
        <v>Activos no corrientes</v>
      </c>
      <c r="L785">
        <f>IFERROR(VLOOKUP(J785,ORDEN_ESF!A:C,3,0),0)</f>
        <v>2</v>
      </c>
      <c r="M785" s="1">
        <v>9358851</v>
      </c>
    </row>
    <row r="786" spans="1:13" x14ac:dyDescent="0.25">
      <c r="A786">
        <v>860014285</v>
      </c>
      <c r="B786" t="s">
        <v>356</v>
      </c>
      <c r="C786" t="s">
        <v>294</v>
      </c>
      <c r="D786" t="s">
        <v>228</v>
      </c>
      <c r="E786" t="s">
        <v>224</v>
      </c>
      <c r="F786" t="s">
        <v>292</v>
      </c>
      <c r="G786" s="16">
        <v>42735</v>
      </c>
      <c r="H786">
        <v>20170510</v>
      </c>
      <c r="I786">
        <v>0</v>
      </c>
      <c r="J786" t="s">
        <v>258</v>
      </c>
      <c r="K786" t="str">
        <f>IFERROR(VLOOKUP(J786,ORDEN_ESF!A:C,2,0),"")</f>
        <v>Activos no corrientes</v>
      </c>
      <c r="L786">
        <f>IFERROR(VLOOKUP(J786,ORDEN_ESF!A:C,3,0),0)</f>
        <v>2</v>
      </c>
      <c r="M786" s="1">
        <v>938961</v>
      </c>
    </row>
    <row r="787" spans="1:13" x14ac:dyDescent="0.25">
      <c r="A787">
        <v>830124992</v>
      </c>
      <c r="B787" t="s">
        <v>357</v>
      </c>
      <c r="C787" t="s">
        <v>222</v>
      </c>
      <c r="D787" t="s">
        <v>228</v>
      </c>
      <c r="E787" t="s">
        <v>358</v>
      </c>
      <c r="F787" t="s">
        <v>292</v>
      </c>
      <c r="G787" s="16">
        <v>42735</v>
      </c>
      <c r="H787">
        <v>20170406</v>
      </c>
      <c r="I787">
        <v>0</v>
      </c>
      <c r="J787" t="s">
        <v>258</v>
      </c>
      <c r="K787" t="str">
        <f>IFERROR(VLOOKUP(J787,ORDEN_ESF!A:C,2,0),"")</f>
        <v>Activos no corrientes</v>
      </c>
      <c r="L787">
        <f>IFERROR(VLOOKUP(J787,ORDEN_ESF!A:C,3,0),0)</f>
        <v>2</v>
      </c>
      <c r="M787" s="1">
        <v>5759803</v>
      </c>
    </row>
    <row r="788" spans="1:13" x14ac:dyDescent="0.25">
      <c r="A788">
        <v>860067697</v>
      </c>
      <c r="B788" t="s">
        <v>359</v>
      </c>
      <c r="C788" t="s">
        <v>294</v>
      </c>
      <c r="D788" t="s">
        <v>228</v>
      </c>
      <c r="E788" t="s">
        <v>360</v>
      </c>
      <c r="F788" t="s">
        <v>292</v>
      </c>
      <c r="G788" s="16">
        <v>42735</v>
      </c>
      <c r="H788">
        <v>20170515</v>
      </c>
      <c r="I788">
        <v>0</v>
      </c>
      <c r="J788" t="s">
        <v>258</v>
      </c>
      <c r="K788" t="str">
        <f>IFERROR(VLOOKUP(J788,ORDEN_ESF!A:C,2,0),"")</f>
        <v>Activos no corrientes</v>
      </c>
      <c r="L788">
        <f>IFERROR(VLOOKUP(J788,ORDEN_ESF!A:C,3,0),0)</f>
        <v>2</v>
      </c>
      <c r="M788" s="1">
        <v>55817889</v>
      </c>
    </row>
    <row r="789" spans="1:13" x14ac:dyDescent="0.25">
      <c r="A789">
        <v>860354402</v>
      </c>
      <c r="B789" t="s">
        <v>295</v>
      </c>
      <c r="C789" t="s">
        <v>291</v>
      </c>
      <c r="D789" t="s">
        <v>228</v>
      </c>
      <c r="E789" t="s">
        <v>224</v>
      </c>
      <c r="F789" t="s">
        <v>292</v>
      </c>
      <c r="G789" s="16">
        <v>42735</v>
      </c>
      <c r="H789">
        <v>20170417</v>
      </c>
      <c r="I789">
        <v>0</v>
      </c>
      <c r="J789" t="s">
        <v>258</v>
      </c>
      <c r="K789" t="str">
        <f>IFERROR(VLOOKUP(J789,ORDEN_ESF!A:C,2,0),"")</f>
        <v>Activos no corrientes</v>
      </c>
      <c r="L789">
        <f>IFERROR(VLOOKUP(J789,ORDEN_ESF!A:C,3,0),0)</f>
        <v>2</v>
      </c>
      <c r="M789" s="1">
        <v>571414</v>
      </c>
    </row>
    <row r="790" spans="1:13" x14ac:dyDescent="0.25">
      <c r="A790">
        <v>860505064</v>
      </c>
      <c r="B790" t="s">
        <v>361</v>
      </c>
      <c r="C790" t="s">
        <v>291</v>
      </c>
      <c r="D790" t="s">
        <v>228</v>
      </c>
      <c r="E790" t="s">
        <v>224</v>
      </c>
      <c r="F790" t="s">
        <v>292</v>
      </c>
      <c r="G790" s="16">
        <v>42735</v>
      </c>
      <c r="H790">
        <v>20170523</v>
      </c>
      <c r="I790">
        <v>0</v>
      </c>
      <c r="J790" t="s">
        <v>258</v>
      </c>
      <c r="K790" t="str">
        <f>IFERROR(VLOOKUP(J790,ORDEN_ESF!A:C,2,0),"")</f>
        <v>Activos no corrientes</v>
      </c>
      <c r="L790">
        <f>IFERROR(VLOOKUP(J790,ORDEN_ESF!A:C,3,0),0)</f>
        <v>2</v>
      </c>
      <c r="M790" s="1">
        <v>3917097</v>
      </c>
    </row>
    <row r="791" spans="1:13" x14ac:dyDescent="0.25">
      <c r="A791">
        <v>860527800</v>
      </c>
      <c r="B791" t="s">
        <v>296</v>
      </c>
      <c r="C791" t="s">
        <v>222</v>
      </c>
      <c r="D791" t="s">
        <v>228</v>
      </c>
      <c r="E791" t="s">
        <v>224</v>
      </c>
      <c r="F791" t="s">
        <v>292</v>
      </c>
      <c r="G791" s="16">
        <v>42735</v>
      </c>
      <c r="H791">
        <v>20170512</v>
      </c>
      <c r="I791">
        <v>0</v>
      </c>
      <c r="J791" t="s">
        <v>258</v>
      </c>
      <c r="K791" t="str">
        <f>IFERROR(VLOOKUP(J791,ORDEN_ESF!A:C,2,0),"")</f>
        <v>Activos no corrientes</v>
      </c>
      <c r="L791">
        <f>IFERROR(VLOOKUP(J791,ORDEN_ESF!A:C,3,0),0)</f>
        <v>2</v>
      </c>
      <c r="M791" s="1">
        <v>54603612</v>
      </c>
    </row>
    <row r="792" spans="1:13" x14ac:dyDescent="0.25">
      <c r="A792">
        <v>860009250</v>
      </c>
      <c r="B792" t="s">
        <v>362</v>
      </c>
      <c r="C792" t="s">
        <v>294</v>
      </c>
      <c r="D792" t="s">
        <v>228</v>
      </c>
      <c r="E792" t="s">
        <v>224</v>
      </c>
      <c r="F792" t="s">
        <v>292</v>
      </c>
      <c r="G792" s="16">
        <v>42735</v>
      </c>
      <c r="H792">
        <v>20170502</v>
      </c>
      <c r="I792">
        <v>0</v>
      </c>
      <c r="J792" t="s">
        <v>258</v>
      </c>
      <c r="K792" t="str">
        <f>IFERROR(VLOOKUP(J792,ORDEN_ESF!A:C,2,0),"")</f>
        <v>Activos no corrientes</v>
      </c>
      <c r="L792">
        <f>IFERROR(VLOOKUP(J792,ORDEN_ESF!A:C,3,0),0)</f>
        <v>2</v>
      </c>
      <c r="M792" s="1">
        <v>1134720</v>
      </c>
    </row>
    <row r="793" spans="1:13" x14ac:dyDescent="0.25">
      <c r="A793">
        <v>860031361</v>
      </c>
      <c r="B793" t="s">
        <v>297</v>
      </c>
      <c r="C793" t="s">
        <v>222</v>
      </c>
      <c r="D793" t="s">
        <v>228</v>
      </c>
      <c r="E793" t="s">
        <v>224</v>
      </c>
      <c r="F793" t="s">
        <v>292</v>
      </c>
      <c r="G793" s="16">
        <v>42735</v>
      </c>
      <c r="H793">
        <v>20170405</v>
      </c>
      <c r="I793">
        <v>0</v>
      </c>
      <c r="J793" t="s">
        <v>258</v>
      </c>
      <c r="K793" t="str">
        <f>IFERROR(VLOOKUP(J793,ORDEN_ESF!A:C,2,0),"")</f>
        <v>Activos no corrientes</v>
      </c>
      <c r="L793">
        <f>IFERROR(VLOOKUP(J793,ORDEN_ESF!A:C,3,0),0)</f>
        <v>2</v>
      </c>
      <c r="M793" s="1">
        <v>25043511</v>
      </c>
    </row>
    <row r="794" spans="1:13" x14ac:dyDescent="0.25">
      <c r="A794">
        <v>860035996</v>
      </c>
      <c r="B794" t="s">
        <v>229</v>
      </c>
      <c r="C794" t="s">
        <v>222</v>
      </c>
      <c r="D794" t="s">
        <v>228</v>
      </c>
      <c r="E794" t="s">
        <v>224</v>
      </c>
      <c r="F794" t="s">
        <v>292</v>
      </c>
      <c r="G794" s="16">
        <v>42735</v>
      </c>
      <c r="H794">
        <v>20170407</v>
      </c>
      <c r="I794">
        <v>0</v>
      </c>
      <c r="J794" t="s">
        <v>258</v>
      </c>
      <c r="K794" t="str">
        <f>IFERROR(VLOOKUP(J794,ORDEN_ESF!A:C,2,0),"")</f>
        <v>Activos no corrientes</v>
      </c>
      <c r="L794">
        <f>IFERROR(VLOOKUP(J794,ORDEN_ESF!A:C,3,0),0)</f>
        <v>2</v>
      </c>
      <c r="M794" s="1">
        <v>8471313</v>
      </c>
    </row>
    <row r="795" spans="1:13" x14ac:dyDescent="0.25">
      <c r="A795">
        <v>890312765</v>
      </c>
      <c r="B795" t="s">
        <v>363</v>
      </c>
      <c r="C795" t="s">
        <v>222</v>
      </c>
      <c r="D795" t="s">
        <v>228</v>
      </c>
      <c r="E795" t="s">
        <v>339</v>
      </c>
      <c r="F795" t="s">
        <v>292</v>
      </c>
      <c r="G795" s="16">
        <v>42735</v>
      </c>
      <c r="H795">
        <v>20170405</v>
      </c>
      <c r="I795">
        <v>0</v>
      </c>
      <c r="J795" t="s">
        <v>258</v>
      </c>
      <c r="K795" t="str">
        <f>IFERROR(VLOOKUP(J795,ORDEN_ESF!A:C,2,0),"")</f>
        <v>Activos no corrientes</v>
      </c>
      <c r="L795">
        <f>IFERROR(VLOOKUP(J795,ORDEN_ESF!A:C,3,0),0)</f>
        <v>2</v>
      </c>
      <c r="M795" s="1">
        <v>47235444</v>
      </c>
    </row>
    <row r="796" spans="1:13" x14ac:dyDescent="0.25">
      <c r="A796">
        <v>860058070</v>
      </c>
      <c r="B796" t="s">
        <v>364</v>
      </c>
      <c r="C796" t="s">
        <v>222</v>
      </c>
      <c r="D796" t="s">
        <v>228</v>
      </c>
      <c r="E796" t="s">
        <v>335</v>
      </c>
      <c r="F796" t="s">
        <v>292</v>
      </c>
      <c r="G796" s="16">
        <v>42735</v>
      </c>
      <c r="H796">
        <v>20170404</v>
      </c>
      <c r="I796">
        <v>0</v>
      </c>
      <c r="J796" t="s">
        <v>258</v>
      </c>
      <c r="K796" t="str">
        <f>IFERROR(VLOOKUP(J796,ORDEN_ESF!A:C,2,0),"")</f>
        <v>Activos no corrientes</v>
      </c>
      <c r="L796">
        <f>IFERROR(VLOOKUP(J796,ORDEN_ESF!A:C,3,0),0)</f>
        <v>2</v>
      </c>
      <c r="M796" s="1">
        <v>1069371422</v>
      </c>
    </row>
    <row r="797" spans="1:13" x14ac:dyDescent="0.25">
      <c r="A797">
        <v>860059851</v>
      </c>
      <c r="B797" t="s">
        <v>365</v>
      </c>
      <c r="C797" t="s">
        <v>222</v>
      </c>
      <c r="D797" t="s">
        <v>228</v>
      </c>
      <c r="E797" t="s">
        <v>224</v>
      </c>
      <c r="F797" t="s">
        <v>292</v>
      </c>
      <c r="G797" s="16">
        <v>42735</v>
      </c>
      <c r="H797">
        <v>20170403</v>
      </c>
      <c r="I797">
        <v>0</v>
      </c>
      <c r="J797" t="s">
        <v>258</v>
      </c>
      <c r="K797" t="str">
        <f>IFERROR(VLOOKUP(J797,ORDEN_ESF!A:C,2,0),"")</f>
        <v>Activos no corrientes</v>
      </c>
      <c r="L797">
        <f>IFERROR(VLOOKUP(J797,ORDEN_ESF!A:C,3,0),0)</f>
        <v>2</v>
      </c>
      <c r="M797" s="1">
        <v>8749372</v>
      </c>
    </row>
    <row r="798" spans="1:13" x14ac:dyDescent="0.25">
      <c r="A798">
        <v>890806999</v>
      </c>
      <c r="B798" t="s">
        <v>366</v>
      </c>
      <c r="C798" t="s">
        <v>230</v>
      </c>
      <c r="D798" t="s">
        <v>367</v>
      </c>
      <c r="E798" t="s">
        <v>368</v>
      </c>
      <c r="F798" t="s">
        <v>292</v>
      </c>
      <c r="G798" s="16">
        <v>42735</v>
      </c>
      <c r="H798">
        <v>20170406</v>
      </c>
      <c r="I798">
        <v>0</v>
      </c>
      <c r="J798" t="s">
        <v>258</v>
      </c>
      <c r="K798" t="str">
        <f>IFERROR(VLOOKUP(J798,ORDEN_ESF!A:C,2,0),"")</f>
        <v>Activos no corrientes</v>
      </c>
      <c r="L798">
        <f>IFERROR(VLOOKUP(J798,ORDEN_ESF!A:C,3,0),0)</f>
        <v>2</v>
      </c>
      <c r="M798" s="1">
        <v>12158042</v>
      </c>
    </row>
    <row r="799" spans="1:13" x14ac:dyDescent="0.25">
      <c r="A799">
        <v>890903035</v>
      </c>
      <c r="B799" t="s">
        <v>369</v>
      </c>
      <c r="C799" t="s">
        <v>222</v>
      </c>
      <c r="D799" t="s">
        <v>228</v>
      </c>
      <c r="E799" t="s">
        <v>339</v>
      </c>
      <c r="F799" t="s">
        <v>292</v>
      </c>
      <c r="G799" s="16">
        <v>42735</v>
      </c>
      <c r="H799">
        <v>20170330</v>
      </c>
      <c r="I799">
        <v>0</v>
      </c>
      <c r="J799" t="s">
        <v>258</v>
      </c>
      <c r="K799" t="str">
        <f>IFERROR(VLOOKUP(J799,ORDEN_ESF!A:C,2,0),"")</f>
        <v>Activos no corrientes</v>
      </c>
      <c r="L799">
        <f>IFERROR(VLOOKUP(J799,ORDEN_ESF!A:C,3,0),0)</f>
        <v>2</v>
      </c>
      <c r="M799" s="1">
        <v>193888309</v>
      </c>
    </row>
    <row r="800" spans="1:13" x14ac:dyDescent="0.25">
      <c r="A800">
        <v>890903055</v>
      </c>
      <c r="B800" t="s">
        <v>232</v>
      </c>
      <c r="C800" t="s">
        <v>222</v>
      </c>
      <c r="D800" t="s">
        <v>223</v>
      </c>
      <c r="E800" t="s">
        <v>224</v>
      </c>
      <c r="F800" t="s">
        <v>292</v>
      </c>
      <c r="G800" s="16">
        <v>42735</v>
      </c>
      <c r="H800">
        <v>20170331</v>
      </c>
      <c r="I800">
        <v>0</v>
      </c>
      <c r="J800" t="s">
        <v>258</v>
      </c>
      <c r="K800" t="str">
        <f>IFERROR(VLOOKUP(J800,ORDEN_ESF!A:C,2,0),"")</f>
        <v>Activos no corrientes</v>
      </c>
      <c r="L800">
        <f>IFERROR(VLOOKUP(J800,ORDEN_ESF!A:C,3,0),0)</f>
        <v>2</v>
      </c>
      <c r="M800" s="1">
        <v>140041503</v>
      </c>
    </row>
    <row r="801" spans="1:13" x14ac:dyDescent="0.25">
      <c r="A801">
        <v>890905022</v>
      </c>
      <c r="B801" t="s">
        <v>370</v>
      </c>
      <c r="C801" t="s">
        <v>230</v>
      </c>
      <c r="D801" t="s">
        <v>223</v>
      </c>
      <c r="E801" t="s">
        <v>360</v>
      </c>
      <c r="F801" t="s">
        <v>292</v>
      </c>
      <c r="G801" s="16">
        <v>42735</v>
      </c>
      <c r="H801">
        <v>20170503</v>
      </c>
      <c r="I801">
        <v>0</v>
      </c>
      <c r="J801" t="s">
        <v>258</v>
      </c>
      <c r="K801" t="str">
        <f>IFERROR(VLOOKUP(J801,ORDEN_ESF!A:C,2,0),"")</f>
        <v>Activos no corrientes</v>
      </c>
      <c r="L801">
        <f>IFERROR(VLOOKUP(J801,ORDEN_ESF!A:C,3,0),0)</f>
        <v>2</v>
      </c>
      <c r="M801" s="1">
        <v>11933802</v>
      </c>
    </row>
    <row r="802" spans="1:13" x14ac:dyDescent="0.25">
      <c r="A802">
        <v>860077099</v>
      </c>
      <c r="B802" t="s">
        <v>371</v>
      </c>
      <c r="C802" t="s">
        <v>291</v>
      </c>
      <c r="D802" t="s">
        <v>228</v>
      </c>
      <c r="E802" t="s">
        <v>224</v>
      </c>
      <c r="F802" t="s">
        <v>292</v>
      </c>
      <c r="G802" s="16">
        <v>42735</v>
      </c>
      <c r="H802">
        <v>20170515</v>
      </c>
      <c r="I802">
        <v>0</v>
      </c>
      <c r="J802" t="s">
        <v>258</v>
      </c>
      <c r="K802" t="str">
        <f>IFERROR(VLOOKUP(J802,ORDEN_ESF!A:C,2,0),"")</f>
        <v>Activos no corrientes</v>
      </c>
      <c r="L802">
        <f>IFERROR(VLOOKUP(J802,ORDEN_ESF!A:C,3,0),0)</f>
        <v>2</v>
      </c>
      <c r="M802" s="1">
        <v>1972509</v>
      </c>
    </row>
    <row r="803" spans="1:13" x14ac:dyDescent="0.25">
      <c r="A803">
        <v>860078977</v>
      </c>
      <c r="B803" t="s">
        <v>144</v>
      </c>
      <c r="C803" t="s">
        <v>291</v>
      </c>
      <c r="D803" t="s">
        <v>228</v>
      </c>
      <c r="E803" t="s">
        <v>339</v>
      </c>
      <c r="F803" t="s">
        <v>292</v>
      </c>
      <c r="G803" s="16">
        <v>42735</v>
      </c>
      <c r="H803">
        <v>20170512</v>
      </c>
      <c r="I803">
        <v>0</v>
      </c>
      <c r="J803" t="s">
        <v>258</v>
      </c>
      <c r="K803" t="str">
        <f>IFERROR(VLOOKUP(J803,ORDEN_ESF!A:C,2,0),"")</f>
        <v>Activos no corrientes</v>
      </c>
      <c r="L803">
        <f>IFERROR(VLOOKUP(J803,ORDEN_ESF!A:C,3,0),0)</f>
        <v>2</v>
      </c>
      <c r="M803" s="1">
        <v>1027800</v>
      </c>
    </row>
    <row r="804" spans="1:13" x14ac:dyDescent="0.25">
      <c r="A804">
        <v>890908901</v>
      </c>
      <c r="B804" t="s">
        <v>372</v>
      </c>
      <c r="C804" t="s">
        <v>222</v>
      </c>
      <c r="D804" t="s">
        <v>223</v>
      </c>
      <c r="E804" t="s">
        <v>339</v>
      </c>
      <c r="F804" t="s">
        <v>292</v>
      </c>
      <c r="G804" s="16">
        <v>42735</v>
      </c>
      <c r="H804">
        <v>20170329</v>
      </c>
      <c r="I804">
        <v>0</v>
      </c>
      <c r="J804" t="s">
        <v>258</v>
      </c>
      <c r="K804" t="str">
        <f>IFERROR(VLOOKUP(J804,ORDEN_ESF!A:C,2,0),"")</f>
        <v>Activos no corrientes</v>
      </c>
      <c r="L804">
        <f>IFERROR(VLOOKUP(J804,ORDEN_ESF!A:C,3,0),0)</f>
        <v>2</v>
      </c>
      <c r="M804" s="1">
        <v>149452254</v>
      </c>
    </row>
    <row r="805" spans="1:13" x14ac:dyDescent="0.25">
      <c r="A805">
        <v>860510628</v>
      </c>
      <c r="B805" t="s">
        <v>373</v>
      </c>
      <c r="C805" t="s">
        <v>222</v>
      </c>
      <c r="D805" t="s">
        <v>228</v>
      </c>
      <c r="E805" t="s">
        <v>353</v>
      </c>
      <c r="F805" t="s">
        <v>292</v>
      </c>
      <c r="G805" s="16">
        <v>42735</v>
      </c>
      <c r="H805">
        <v>20170330</v>
      </c>
      <c r="I805">
        <v>0</v>
      </c>
      <c r="J805" t="s">
        <v>258</v>
      </c>
      <c r="K805" t="str">
        <f>IFERROR(VLOOKUP(J805,ORDEN_ESF!A:C,2,0),"")</f>
        <v>Activos no corrientes</v>
      </c>
      <c r="L805">
        <f>IFERROR(VLOOKUP(J805,ORDEN_ESF!A:C,3,0),0)</f>
        <v>2</v>
      </c>
      <c r="M805" s="1">
        <v>6063062</v>
      </c>
    </row>
    <row r="806" spans="1:13" x14ac:dyDescent="0.25">
      <c r="A806">
        <v>860515523</v>
      </c>
      <c r="B806" t="s">
        <v>231</v>
      </c>
      <c r="C806" t="s">
        <v>222</v>
      </c>
      <c r="D806" t="s">
        <v>228</v>
      </c>
      <c r="E806" t="s">
        <v>224</v>
      </c>
      <c r="F806" t="s">
        <v>292</v>
      </c>
      <c r="G806" s="16">
        <v>42735</v>
      </c>
      <c r="H806">
        <v>20170329</v>
      </c>
      <c r="I806">
        <v>0</v>
      </c>
      <c r="J806" t="s">
        <v>258</v>
      </c>
      <c r="K806" t="str">
        <f>IFERROR(VLOOKUP(J806,ORDEN_ESF!A:C,2,0),"")</f>
        <v>Activos no corrientes</v>
      </c>
      <c r="L806">
        <f>IFERROR(VLOOKUP(J806,ORDEN_ESF!A:C,3,0),0)</f>
        <v>2</v>
      </c>
      <c r="M806" s="1">
        <v>43515207</v>
      </c>
    </row>
    <row r="807" spans="1:13" x14ac:dyDescent="0.25">
      <c r="A807">
        <v>860532790</v>
      </c>
      <c r="B807" t="s">
        <v>374</v>
      </c>
      <c r="C807" t="s">
        <v>291</v>
      </c>
      <c r="D807" t="s">
        <v>228</v>
      </c>
      <c r="E807" t="s">
        <v>224</v>
      </c>
      <c r="F807" t="s">
        <v>292</v>
      </c>
      <c r="G807" s="16">
        <v>42735</v>
      </c>
      <c r="H807">
        <v>20170504</v>
      </c>
      <c r="I807">
        <v>0</v>
      </c>
      <c r="J807" t="s">
        <v>258</v>
      </c>
      <c r="K807" t="str">
        <f>IFERROR(VLOOKUP(J807,ORDEN_ESF!A:C,2,0),"")</f>
        <v>Activos no corrientes</v>
      </c>
      <c r="L807">
        <f>IFERROR(VLOOKUP(J807,ORDEN_ESF!A:C,3,0),0)</f>
        <v>2</v>
      </c>
      <c r="M807" s="1">
        <v>5903944</v>
      </c>
    </row>
    <row r="808" spans="1:13" x14ac:dyDescent="0.25">
      <c r="A808">
        <v>890205645</v>
      </c>
      <c r="B808" t="s">
        <v>166</v>
      </c>
      <c r="C808" t="s">
        <v>222</v>
      </c>
      <c r="D808" t="s">
        <v>375</v>
      </c>
      <c r="E808" t="s">
        <v>335</v>
      </c>
      <c r="F808" t="s">
        <v>292</v>
      </c>
      <c r="G808" s="16">
        <v>42735</v>
      </c>
      <c r="H808">
        <v>20170331</v>
      </c>
      <c r="I808">
        <v>0</v>
      </c>
      <c r="J808" t="s">
        <v>258</v>
      </c>
      <c r="K808" t="str">
        <f>IFERROR(VLOOKUP(J808,ORDEN_ESF!A:C,2,0),"")</f>
        <v>Activos no corrientes</v>
      </c>
      <c r="L808">
        <f>IFERROR(VLOOKUP(J808,ORDEN_ESF!A:C,3,0),0)</f>
        <v>2</v>
      </c>
      <c r="M808" s="1">
        <v>651060709</v>
      </c>
    </row>
    <row r="809" spans="1:13" x14ac:dyDescent="0.25">
      <c r="A809">
        <v>900018975</v>
      </c>
      <c r="B809" t="s">
        <v>376</v>
      </c>
      <c r="C809" t="s">
        <v>230</v>
      </c>
      <c r="D809" t="s">
        <v>299</v>
      </c>
      <c r="E809" t="s">
        <v>333</v>
      </c>
      <c r="F809" t="s">
        <v>292</v>
      </c>
      <c r="G809" s="16">
        <v>42735</v>
      </c>
      <c r="H809">
        <v>20170405</v>
      </c>
      <c r="I809">
        <v>0</v>
      </c>
      <c r="J809" t="s">
        <v>258</v>
      </c>
      <c r="K809" t="str">
        <f>IFERROR(VLOOKUP(J809,ORDEN_ESF!A:C,2,0),"")</f>
        <v>Activos no corrientes</v>
      </c>
      <c r="L809">
        <f>IFERROR(VLOOKUP(J809,ORDEN_ESF!A:C,3,0),0)</f>
        <v>2</v>
      </c>
      <c r="M809" s="1">
        <v>197178449</v>
      </c>
    </row>
    <row r="810" spans="1:13" x14ac:dyDescent="0.25">
      <c r="A810">
        <v>900035722</v>
      </c>
      <c r="B810" t="s">
        <v>298</v>
      </c>
      <c r="C810" t="s">
        <v>294</v>
      </c>
      <c r="D810" t="s">
        <v>299</v>
      </c>
      <c r="E810" t="s">
        <v>224</v>
      </c>
      <c r="F810" t="s">
        <v>292</v>
      </c>
      <c r="G810" s="16">
        <v>42735</v>
      </c>
      <c r="H810">
        <v>20170421</v>
      </c>
      <c r="I810">
        <v>0</v>
      </c>
      <c r="J810" t="s">
        <v>258</v>
      </c>
      <c r="K810" t="str">
        <f>IFERROR(VLOOKUP(J810,ORDEN_ESF!A:C,2,0),"")</f>
        <v>Activos no corrientes</v>
      </c>
      <c r="L810">
        <f>IFERROR(VLOOKUP(J810,ORDEN_ESF!A:C,3,0),0)</f>
        <v>2</v>
      </c>
      <c r="M810" s="1">
        <v>36601362</v>
      </c>
    </row>
    <row r="811" spans="1:13" x14ac:dyDescent="0.25">
      <c r="A811">
        <v>890908097</v>
      </c>
      <c r="B811" t="s">
        <v>377</v>
      </c>
      <c r="C811" t="s">
        <v>291</v>
      </c>
      <c r="D811" t="s">
        <v>223</v>
      </c>
      <c r="E811" t="s">
        <v>224</v>
      </c>
      <c r="F811" t="s">
        <v>292</v>
      </c>
      <c r="G811" s="16">
        <v>42735</v>
      </c>
      <c r="H811">
        <v>20170511</v>
      </c>
      <c r="I811">
        <v>0</v>
      </c>
      <c r="J811" t="s">
        <v>258</v>
      </c>
      <c r="K811" t="str">
        <f>IFERROR(VLOOKUP(J811,ORDEN_ESF!A:C,2,0),"")</f>
        <v>Activos no corrientes</v>
      </c>
      <c r="L811">
        <f>IFERROR(VLOOKUP(J811,ORDEN_ESF!A:C,3,0),0)</f>
        <v>2</v>
      </c>
      <c r="M811" s="1">
        <v>4065345</v>
      </c>
    </row>
    <row r="812" spans="1:13" x14ac:dyDescent="0.25">
      <c r="A812">
        <v>890910447</v>
      </c>
      <c r="B812" t="s">
        <v>300</v>
      </c>
      <c r="C812" t="s">
        <v>222</v>
      </c>
      <c r="D812" t="s">
        <v>223</v>
      </c>
      <c r="E812" t="s">
        <v>224</v>
      </c>
      <c r="F812" t="s">
        <v>292</v>
      </c>
      <c r="G812" s="16">
        <v>42735</v>
      </c>
      <c r="H812">
        <v>20170928</v>
      </c>
      <c r="I812">
        <v>0</v>
      </c>
      <c r="J812" t="s">
        <v>258</v>
      </c>
      <c r="K812" t="str">
        <f>IFERROR(VLOOKUP(J812,ORDEN_ESF!A:C,2,0),"")</f>
        <v>Activos no corrientes</v>
      </c>
      <c r="L812">
        <f>IFERROR(VLOOKUP(J812,ORDEN_ESF!A:C,3,0),0)</f>
        <v>2</v>
      </c>
      <c r="M812" s="1">
        <v>2793550</v>
      </c>
    </row>
    <row r="813" spans="1:13" x14ac:dyDescent="0.25">
      <c r="A813">
        <v>890911431</v>
      </c>
      <c r="B813" t="s">
        <v>378</v>
      </c>
      <c r="C813" t="s">
        <v>222</v>
      </c>
      <c r="D813" t="s">
        <v>223</v>
      </c>
      <c r="E813" t="s">
        <v>339</v>
      </c>
      <c r="F813" t="s">
        <v>292</v>
      </c>
      <c r="G813" s="16">
        <v>42735</v>
      </c>
      <c r="H813">
        <v>20170329</v>
      </c>
      <c r="I813">
        <v>0</v>
      </c>
      <c r="J813" t="s">
        <v>258</v>
      </c>
      <c r="K813" t="str">
        <f>IFERROR(VLOOKUP(J813,ORDEN_ESF!A:C,2,0),"")</f>
        <v>Activos no corrientes</v>
      </c>
      <c r="L813">
        <f>IFERROR(VLOOKUP(J813,ORDEN_ESF!A:C,3,0),0)</f>
        <v>2</v>
      </c>
      <c r="M813" s="1">
        <v>70669785</v>
      </c>
    </row>
    <row r="814" spans="1:13" x14ac:dyDescent="0.25">
      <c r="A814">
        <v>900139110</v>
      </c>
      <c r="B814" t="s">
        <v>301</v>
      </c>
      <c r="C814" t="s">
        <v>294</v>
      </c>
      <c r="D814" t="s">
        <v>228</v>
      </c>
      <c r="E814" t="s">
        <v>224</v>
      </c>
      <c r="F814" t="s">
        <v>292</v>
      </c>
      <c r="G814" s="16">
        <v>42735</v>
      </c>
      <c r="H814">
        <v>20170419</v>
      </c>
      <c r="I814">
        <v>0</v>
      </c>
      <c r="J814" t="s">
        <v>258</v>
      </c>
      <c r="K814" t="str">
        <f>IFERROR(VLOOKUP(J814,ORDEN_ESF!A:C,2,0),"")</f>
        <v>Activos no corrientes</v>
      </c>
      <c r="L814">
        <f>IFERROR(VLOOKUP(J814,ORDEN_ESF!A:C,3,0),0)</f>
        <v>2</v>
      </c>
      <c r="M814" s="1">
        <v>1385366</v>
      </c>
    </row>
    <row r="815" spans="1:13" x14ac:dyDescent="0.25">
      <c r="A815">
        <v>890920656</v>
      </c>
      <c r="B815" t="s">
        <v>302</v>
      </c>
      <c r="C815" t="s">
        <v>291</v>
      </c>
      <c r="D815" t="s">
        <v>223</v>
      </c>
      <c r="E815" t="s">
        <v>224</v>
      </c>
      <c r="F815" t="s">
        <v>292</v>
      </c>
      <c r="G815" s="16">
        <v>42735</v>
      </c>
      <c r="H815">
        <v>20170503</v>
      </c>
      <c r="I815">
        <v>0</v>
      </c>
      <c r="J815" t="s">
        <v>258</v>
      </c>
      <c r="K815" t="str">
        <f>IFERROR(VLOOKUP(J815,ORDEN_ESF!A:C,2,0),"")</f>
        <v>Activos no corrientes</v>
      </c>
      <c r="L815">
        <f>IFERROR(VLOOKUP(J815,ORDEN_ESF!A:C,3,0),0)</f>
        <v>2</v>
      </c>
      <c r="M815" s="1">
        <v>1321968</v>
      </c>
    </row>
    <row r="816" spans="1:13" x14ac:dyDescent="0.25">
      <c r="A816">
        <v>890928186</v>
      </c>
      <c r="B816" t="s">
        <v>303</v>
      </c>
      <c r="C816" t="s">
        <v>291</v>
      </c>
      <c r="D816" t="s">
        <v>223</v>
      </c>
      <c r="E816" t="s">
        <v>224</v>
      </c>
      <c r="F816" t="s">
        <v>292</v>
      </c>
      <c r="G816" s="16">
        <v>42735</v>
      </c>
      <c r="H816">
        <v>20170510</v>
      </c>
      <c r="I816">
        <v>0</v>
      </c>
      <c r="J816" t="s">
        <v>258</v>
      </c>
      <c r="K816" t="str">
        <f>IFERROR(VLOOKUP(J816,ORDEN_ESF!A:C,2,0),"")</f>
        <v>Activos no corrientes</v>
      </c>
      <c r="L816">
        <f>IFERROR(VLOOKUP(J816,ORDEN_ESF!A:C,3,0),0)</f>
        <v>2</v>
      </c>
      <c r="M816" s="1">
        <v>5213159</v>
      </c>
    </row>
    <row r="817" spans="1:13" x14ac:dyDescent="0.25">
      <c r="A817">
        <v>890932424</v>
      </c>
      <c r="B817" t="s">
        <v>379</v>
      </c>
      <c r="C817" t="s">
        <v>222</v>
      </c>
      <c r="D817" t="s">
        <v>223</v>
      </c>
      <c r="E817" t="s">
        <v>333</v>
      </c>
      <c r="F817" t="s">
        <v>292</v>
      </c>
      <c r="G817" s="16">
        <v>42735</v>
      </c>
      <c r="H817">
        <v>20170328</v>
      </c>
      <c r="I817">
        <v>0</v>
      </c>
      <c r="J817" t="s">
        <v>258</v>
      </c>
      <c r="K817" t="str">
        <f>IFERROR(VLOOKUP(J817,ORDEN_ESF!A:C,2,0),"")</f>
        <v>Activos no corrientes</v>
      </c>
      <c r="L817">
        <f>IFERROR(VLOOKUP(J817,ORDEN_ESF!A:C,3,0),0)</f>
        <v>2</v>
      </c>
      <c r="M817" s="1">
        <v>214740166</v>
      </c>
    </row>
    <row r="818" spans="1:13" x14ac:dyDescent="0.25">
      <c r="A818">
        <v>890939355</v>
      </c>
      <c r="B818" t="s">
        <v>35</v>
      </c>
      <c r="C818" t="s">
        <v>222</v>
      </c>
      <c r="D818" t="s">
        <v>223</v>
      </c>
      <c r="E818" t="s">
        <v>335</v>
      </c>
      <c r="F818" t="s">
        <v>292</v>
      </c>
      <c r="G818" s="16">
        <v>42735</v>
      </c>
      <c r="H818">
        <v>20170403</v>
      </c>
      <c r="I818">
        <v>0</v>
      </c>
      <c r="J818" t="s">
        <v>258</v>
      </c>
      <c r="K818" t="str">
        <f>IFERROR(VLOOKUP(J818,ORDEN_ESF!A:C,2,0),"")</f>
        <v>Activos no corrientes</v>
      </c>
      <c r="L818">
        <f>IFERROR(VLOOKUP(J818,ORDEN_ESF!A:C,3,0),0)</f>
        <v>2</v>
      </c>
      <c r="M818" s="1">
        <v>13412759</v>
      </c>
    </row>
    <row r="819" spans="1:13" x14ac:dyDescent="0.25">
      <c r="A819">
        <v>890940026</v>
      </c>
      <c r="B819" t="s">
        <v>304</v>
      </c>
      <c r="C819" t="s">
        <v>291</v>
      </c>
      <c r="D819" t="s">
        <v>223</v>
      </c>
      <c r="E819" t="s">
        <v>224</v>
      </c>
      <c r="F819" t="s">
        <v>292</v>
      </c>
      <c r="G819" s="16">
        <v>42735</v>
      </c>
      <c r="H819">
        <v>20170424</v>
      </c>
      <c r="I819">
        <v>0</v>
      </c>
      <c r="J819" t="s">
        <v>258</v>
      </c>
      <c r="K819" t="str">
        <f>IFERROR(VLOOKUP(J819,ORDEN_ESF!A:C,2,0),"")</f>
        <v>Activos no corrientes</v>
      </c>
      <c r="L819">
        <f>IFERROR(VLOOKUP(J819,ORDEN_ESF!A:C,3,0),0)</f>
        <v>2</v>
      </c>
      <c r="M819" s="1">
        <v>26664110</v>
      </c>
    </row>
    <row r="820" spans="1:13" x14ac:dyDescent="0.25">
      <c r="A820">
        <v>900190385</v>
      </c>
      <c r="B820" t="s">
        <v>380</v>
      </c>
      <c r="C820" t="s">
        <v>230</v>
      </c>
      <c r="D820" t="s">
        <v>351</v>
      </c>
      <c r="E820" t="s">
        <v>339</v>
      </c>
      <c r="F820" t="s">
        <v>292</v>
      </c>
      <c r="G820" s="16">
        <v>42735</v>
      </c>
      <c r="H820">
        <v>20170407</v>
      </c>
      <c r="I820">
        <v>0</v>
      </c>
      <c r="J820" t="s">
        <v>258</v>
      </c>
      <c r="K820" t="str">
        <f>IFERROR(VLOOKUP(J820,ORDEN_ESF!A:C,2,0),"")</f>
        <v>Activos no corrientes</v>
      </c>
      <c r="L820">
        <f>IFERROR(VLOOKUP(J820,ORDEN_ESF!A:C,3,0),0)</f>
        <v>2</v>
      </c>
      <c r="M820" s="1">
        <v>1085</v>
      </c>
    </row>
    <row r="821" spans="1:13" x14ac:dyDescent="0.25">
      <c r="A821">
        <v>900192242</v>
      </c>
      <c r="B821" t="s">
        <v>381</v>
      </c>
      <c r="C821" t="s">
        <v>222</v>
      </c>
      <c r="D821" t="s">
        <v>228</v>
      </c>
      <c r="E821" t="s">
        <v>333</v>
      </c>
      <c r="F821" t="s">
        <v>292</v>
      </c>
      <c r="G821" s="16">
        <v>42735</v>
      </c>
      <c r="H821">
        <v>20170331</v>
      </c>
      <c r="I821">
        <v>0</v>
      </c>
      <c r="J821" t="s">
        <v>258</v>
      </c>
      <c r="K821" t="str">
        <f>IFERROR(VLOOKUP(J821,ORDEN_ESF!A:C,2,0),"")</f>
        <v>Activos no corrientes</v>
      </c>
      <c r="L821">
        <f>IFERROR(VLOOKUP(J821,ORDEN_ESF!A:C,3,0),0)</f>
        <v>2</v>
      </c>
      <c r="M821" s="1">
        <v>863409013</v>
      </c>
    </row>
    <row r="822" spans="1:13" x14ac:dyDescent="0.25">
      <c r="A822">
        <v>900192726</v>
      </c>
      <c r="B822" t="s">
        <v>382</v>
      </c>
      <c r="C822" t="s">
        <v>294</v>
      </c>
      <c r="D822" t="s">
        <v>299</v>
      </c>
      <c r="E822" t="s">
        <v>333</v>
      </c>
      <c r="F822" t="s">
        <v>292</v>
      </c>
      <c r="G822" s="16">
        <v>42735</v>
      </c>
      <c r="H822">
        <v>20170425</v>
      </c>
      <c r="I822">
        <v>0</v>
      </c>
      <c r="J822" t="s">
        <v>258</v>
      </c>
      <c r="K822" t="str">
        <f>IFERROR(VLOOKUP(J822,ORDEN_ESF!A:C,2,0),"")</f>
        <v>Activos no corrientes</v>
      </c>
      <c r="L822">
        <f>IFERROR(VLOOKUP(J822,ORDEN_ESF!A:C,3,0),0)</f>
        <v>2</v>
      </c>
      <c r="M822" s="1">
        <v>3207305</v>
      </c>
    </row>
    <row r="823" spans="1:13" x14ac:dyDescent="0.25">
      <c r="A823">
        <v>900193192</v>
      </c>
      <c r="B823" t="s">
        <v>305</v>
      </c>
      <c r="C823" t="s">
        <v>294</v>
      </c>
      <c r="D823" t="s">
        <v>228</v>
      </c>
      <c r="E823" t="s">
        <v>224</v>
      </c>
      <c r="F823" t="s">
        <v>292</v>
      </c>
      <c r="G823" s="16">
        <v>42735</v>
      </c>
      <c r="H823">
        <v>20170517</v>
      </c>
      <c r="I823">
        <v>0</v>
      </c>
      <c r="J823" t="s">
        <v>258</v>
      </c>
      <c r="K823" t="str">
        <f>IFERROR(VLOOKUP(J823,ORDEN_ESF!A:C,2,0),"")</f>
        <v>Activos no corrientes</v>
      </c>
      <c r="L823">
        <f>IFERROR(VLOOKUP(J823,ORDEN_ESF!A:C,3,0),0)</f>
        <v>2</v>
      </c>
      <c r="M823" s="1">
        <v>48557440</v>
      </c>
    </row>
    <row r="824" spans="1:13" x14ac:dyDescent="0.25">
      <c r="A824">
        <v>900206480</v>
      </c>
      <c r="B824" t="s">
        <v>306</v>
      </c>
      <c r="C824" t="s">
        <v>291</v>
      </c>
      <c r="D824" t="s">
        <v>228</v>
      </c>
      <c r="E824" t="s">
        <v>224</v>
      </c>
      <c r="F824" t="s">
        <v>292</v>
      </c>
      <c r="G824" s="16">
        <v>42735</v>
      </c>
      <c r="H824">
        <v>20170509</v>
      </c>
      <c r="I824">
        <v>0</v>
      </c>
      <c r="J824" t="s">
        <v>258</v>
      </c>
      <c r="K824" t="str">
        <f>IFERROR(VLOOKUP(J824,ORDEN_ESF!A:C,2,0),"")</f>
        <v>Activos no corrientes</v>
      </c>
      <c r="L824">
        <f>IFERROR(VLOOKUP(J824,ORDEN_ESF!A:C,3,0),0)</f>
        <v>2</v>
      </c>
      <c r="M824" s="1">
        <v>10730706</v>
      </c>
    </row>
    <row r="825" spans="1:13" x14ac:dyDescent="0.25">
      <c r="A825">
        <v>900206483</v>
      </c>
      <c r="B825" t="s">
        <v>307</v>
      </c>
      <c r="C825" t="s">
        <v>291</v>
      </c>
      <c r="D825" t="s">
        <v>228</v>
      </c>
      <c r="E825" t="s">
        <v>224</v>
      </c>
      <c r="F825" t="s">
        <v>292</v>
      </c>
      <c r="G825" s="16">
        <v>42735</v>
      </c>
      <c r="H825">
        <v>20170510</v>
      </c>
      <c r="I825">
        <v>0</v>
      </c>
      <c r="J825" t="s">
        <v>258</v>
      </c>
      <c r="K825" t="str">
        <f>IFERROR(VLOOKUP(J825,ORDEN_ESF!A:C,2,0),"")</f>
        <v>Activos no corrientes</v>
      </c>
      <c r="L825">
        <f>IFERROR(VLOOKUP(J825,ORDEN_ESF!A:C,3,0),0)</f>
        <v>2</v>
      </c>
      <c r="M825" s="1">
        <v>2310359</v>
      </c>
    </row>
    <row r="826" spans="1:13" x14ac:dyDescent="0.25">
      <c r="A826">
        <v>900087151</v>
      </c>
      <c r="B826" t="s">
        <v>383</v>
      </c>
      <c r="C826" t="s">
        <v>222</v>
      </c>
      <c r="D826" t="s">
        <v>351</v>
      </c>
      <c r="E826" t="s">
        <v>384</v>
      </c>
      <c r="F826" t="s">
        <v>292</v>
      </c>
      <c r="G826" s="16">
        <v>42735</v>
      </c>
      <c r="H826">
        <v>20170509</v>
      </c>
      <c r="I826">
        <v>0</v>
      </c>
      <c r="J826" t="s">
        <v>258</v>
      </c>
      <c r="K826" t="str">
        <f>IFERROR(VLOOKUP(J826,ORDEN_ESF!A:C,2,0),"")</f>
        <v>Activos no corrientes</v>
      </c>
      <c r="L826">
        <f>IFERROR(VLOOKUP(J826,ORDEN_ESF!A:C,3,0),0)</f>
        <v>2</v>
      </c>
      <c r="M826" s="1">
        <v>1161353161</v>
      </c>
    </row>
    <row r="827" spans="1:13" x14ac:dyDescent="0.25">
      <c r="A827">
        <v>900315057</v>
      </c>
      <c r="B827" t="s">
        <v>385</v>
      </c>
      <c r="C827" t="s">
        <v>294</v>
      </c>
      <c r="D827" t="s">
        <v>223</v>
      </c>
      <c r="E827" t="s">
        <v>358</v>
      </c>
      <c r="F827" t="s">
        <v>292</v>
      </c>
      <c r="G827" s="16">
        <v>42735</v>
      </c>
      <c r="H827">
        <v>20170504</v>
      </c>
      <c r="I827">
        <v>0</v>
      </c>
      <c r="J827" t="s">
        <v>258</v>
      </c>
      <c r="K827" t="str">
        <f>IFERROR(VLOOKUP(J827,ORDEN_ESF!A:C,2,0),"")</f>
        <v>Activos no corrientes</v>
      </c>
      <c r="L827">
        <f>IFERROR(VLOOKUP(J827,ORDEN_ESF!A:C,3,0),0)</f>
        <v>2</v>
      </c>
      <c r="M827" s="1">
        <v>19937439</v>
      </c>
    </row>
    <row r="828" spans="1:13" x14ac:dyDescent="0.25">
      <c r="A828">
        <v>900205547</v>
      </c>
      <c r="B828" t="s">
        <v>233</v>
      </c>
      <c r="C828" t="s">
        <v>230</v>
      </c>
      <c r="D828" t="s">
        <v>228</v>
      </c>
      <c r="E828" t="s">
        <v>224</v>
      </c>
      <c r="F828" t="s">
        <v>292</v>
      </c>
      <c r="G828" s="16">
        <v>42735</v>
      </c>
      <c r="H828">
        <v>20170330</v>
      </c>
      <c r="I828">
        <v>0</v>
      </c>
      <c r="J828" t="s">
        <v>258</v>
      </c>
      <c r="K828" t="str">
        <f>IFERROR(VLOOKUP(J828,ORDEN_ESF!A:C,2,0),"")</f>
        <v>Activos no corrientes</v>
      </c>
      <c r="L828">
        <f>IFERROR(VLOOKUP(J828,ORDEN_ESF!A:C,3,0),0)</f>
        <v>2</v>
      </c>
      <c r="M828" s="1">
        <v>307495</v>
      </c>
    </row>
    <row r="829" spans="1:13" x14ac:dyDescent="0.25">
      <c r="A829">
        <v>900378893</v>
      </c>
      <c r="B829" t="s">
        <v>386</v>
      </c>
      <c r="C829" t="s">
        <v>230</v>
      </c>
      <c r="D829" t="s">
        <v>228</v>
      </c>
      <c r="E829" t="s">
        <v>335</v>
      </c>
      <c r="F829" t="s">
        <v>292</v>
      </c>
      <c r="G829" s="16">
        <v>42735</v>
      </c>
      <c r="H829">
        <v>20170327</v>
      </c>
      <c r="I829">
        <v>0</v>
      </c>
      <c r="J829" t="s">
        <v>258</v>
      </c>
      <c r="K829" t="str">
        <f>IFERROR(VLOOKUP(J829,ORDEN_ESF!A:C,2,0),"")</f>
        <v>Activos no corrientes</v>
      </c>
      <c r="L829">
        <f>IFERROR(VLOOKUP(J829,ORDEN_ESF!A:C,3,0),0)</f>
        <v>2</v>
      </c>
      <c r="M829" s="1">
        <v>62552311</v>
      </c>
    </row>
    <row r="830" spans="1:13" x14ac:dyDescent="0.25">
      <c r="A830">
        <v>900390238</v>
      </c>
      <c r="B830" t="s">
        <v>177</v>
      </c>
      <c r="C830" t="s">
        <v>230</v>
      </c>
      <c r="D830" t="s">
        <v>228</v>
      </c>
      <c r="E830" t="s">
        <v>333</v>
      </c>
      <c r="F830" t="s">
        <v>292</v>
      </c>
      <c r="G830" s="16">
        <v>42735</v>
      </c>
      <c r="H830">
        <v>20170330</v>
      </c>
      <c r="I830">
        <v>0</v>
      </c>
      <c r="J830" t="s">
        <v>258</v>
      </c>
      <c r="K830" t="str">
        <f>IFERROR(VLOOKUP(J830,ORDEN_ESF!A:C,2,0),"")</f>
        <v>Activos no corrientes</v>
      </c>
      <c r="L830">
        <f>IFERROR(VLOOKUP(J830,ORDEN_ESF!A:C,3,0),0)</f>
        <v>2</v>
      </c>
      <c r="M830" s="1">
        <v>6041140</v>
      </c>
    </row>
    <row r="831" spans="1:13" x14ac:dyDescent="0.25">
      <c r="A831">
        <v>900413588</v>
      </c>
      <c r="B831" t="s">
        <v>37</v>
      </c>
      <c r="C831" t="s">
        <v>294</v>
      </c>
      <c r="D831" t="s">
        <v>343</v>
      </c>
      <c r="E831" t="s">
        <v>224</v>
      </c>
      <c r="F831" t="s">
        <v>292</v>
      </c>
      <c r="G831" s="16">
        <v>42735</v>
      </c>
      <c r="H831">
        <v>20170511</v>
      </c>
      <c r="I831">
        <v>0</v>
      </c>
      <c r="J831" t="s">
        <v>258</v>
      </c>
      <c r="K831" t="str">
        <f>IFERROR(VLOOKUP(J831,ORDEN_ESF!A:C,2,0),"")</f>
        <v>Activos no corrientes</v>
      </c>
      <c r="L831">
        <f>IFERROR(VLOOKUP(J831,ORDEN_ESF!A:C,3,0),0)</f>
        <v>2</v>
      </c>
      <c r="M831" s="1">
        <v>4917262</v>
      </c>
    </row>
    <row r="832" spans="1:13" x14ac:dyDescent="0.25">
      <c r="A832">
        <v>900521357</v>
      </c>
      <c r="B832" t="s">
        <v>175</v>
      </c>
      <c r="C832" t="s">
        <v>291</v>
      </c>
      <c r="D832" t="s">
        <v>388</v>
      </c>
      <c r="E832" t="s">
        <v>339</v>
      </c>
      <c r="F832" t="s">
        <v>292</v>
      </c>
      <c r="G832" s="16">
        <v>42735</v>
      </c>
      <c r="H832">
        <v>20170503</v>
      </c>
      <c r="I832">
        <v>0</v>
      </c>
      <c r="J832" t="s">
        <v>258</v>
      </c>
      <c r="K832" t="str">
        <f>IFERROR(VLOOKUP(J832,ORDEN_ESF!A:C,2,0),"")</f>
        <v>Activos no corrientes</v>
      </c>
      <c r="L832">
        <f>IFERROR(VLOOKUP(J832,ORDEN_ESF!A:C,3,0),0)</f>
        <v>2</v>
      </c>
      <c r="M832" s="1">
        <v>1589127</v>
      </c>
    </row>
    <row r="833" spans="1:13" x14ac:dyDescent="0.25">
      <c r="A833">
        <v>900535441</v>
      </c>
      <c r="B833" t="s">
        <v>308</v>
      </c>
      <c r="C833" t="s">
        <v>291</v>
      </c>
      <c r="D833" t="s">
        <v>228</v>
      </c>
      <c r="E833" t="s">
        <v>224</v>
      </c>
      <c r="F833" t="s">
        <v>292</v>
      </c>
      <c r="G833" s="16">
        <v>42735</v>
      </c>
      <c r="H833">
        <v>20170426</v>
      </c>
      <c r="I833">
        <v>0</v>
      </c>
      <c r="J833" t="s">
        <v>258</v>
      </c>
      <c r="K833" t="str">
        <f>IFERROR(VLOOKUP(J833,ORDEN_ESF!A:C,2,0),"")</f>
        <v>Activos no corrientes</v>
      </c>
      <c r="L833">
        <f>IFERROR(VLOOKUP(J833,ORDEN_ESF!A:C,3,0),0)</f>
        <v>2</v>
      </c>
      <c r="M833" s="1">
        <v>1540</v>
      </c>
    </row>
    <row r="834" spans="1:13" x14ac:dyDescent="0.25">
      <c r="A834">
        <v>900749166</v>
      </c>
      <c r="B834" t="s">
        <v>182</v>
      </c>
      <c r="C834" t="s">
        <v>230</v>
      </c>
      <c r="D834" t="s">
        <v>228</v>
      </c>
      <c r="E834" t="s">
        <v>333</v>
      </c>
      <c r="F834" t="s">
        <v>292</v>
      </c>
      <c r="G834" s="16">
        <v>42735</v>
      </c>
      <c r="H834">
        <v>20170404</v>
      </c>
      <c r="I834">
        <v>0</v>
      </c>
      <c r="J834" t="s">
        <v>258</v>
      </c>
      <c r="K834" t="str">
        <f>IFERROR(VLOOKUP(J834,ORDEN_ESF!A:C,2,0),"")</f>
        <v>Activos no corrientes</v>
      </c>
      <c r="L834">
        <f>IFERROR(VLOOKUP(J834,ORDEN_ESF!A:C,3,0),0)</f>
        <v>2</v>
      </c>
      <c r="M834" s="1">
        <v>76348594</v>
      </c>
    </row>
    <row r="835" spans="1:13" x14ac:dyDescent="0.25">
      <c r="A835">
        <v>900797732</v>
      </c>
      <c r="B835" t="s">
        <v>181</v>
      </c>
      <c r="C835" t="s">
        <v>230</v>
      </c>
      <c r="D835" t="s">
        <v>228</v>
      </c>
      <c r="E835" t="s">
        <v>360</v>
      </c>
      <c r="F835" t="s">
        <v>292</v>
      </c>
      <c r="G835" s="16">
        <v>42735</v>
      </c>
      <c r="H835">
        <v>20170330</v>
      </c>
      <c r="I835">
        <v>0</v>
      </c>
      <c r="J835" t="s">
        <v>258</v>
      </c>
      <c r="K835" t="str">
        <f>IFERROR(VLOOKUP(J835,ORDEN_ESF!A:C,2,0),"")</f>
        <v>Activos no corrientes</v>
      </c>
      <c r="L835">
        <f>IFERROR(VLOOKUP(J835,ORDEN_ESF!A:C,3,0),0)</f>
        <v>2</v>
      </c>
      <c r="M835" s="1">
        <v>97802238</v>
      </c>
    </row>
    <row r="836" spans="1:13" x14ac:dyDescent="0.25">
      <c r="A836">
        <v>900818642</v>
      </c>
      <c r="B836" t="s">
        <v>169</v>
      </c>
      <c r="C836" t="s">
        <v>230</v>
      </c>
      <c r="D836" t="s">
        <v>228</v>
      </c>
      <c r="E836" t="s">
        <v>333</v>
      </c>
      <c r="F836" t="s">
        <v>292</v>
      </c>
      <c r="G836" s="16">
        <v>42735</v>
      </c>
      <c r="H836">
        <v>20170410</v>
      </c>
      <c r="I836">
        <v>0</v>
      </c>
      <c r="J836" t="s">
        <v>258</v>
      </c>
      <c r="K836" t="str">
        <f>IFERROR(VLOOKUP(J836,ORDEN_ESF!A:C,2,0),"")</f>
        <v>Activos no corrientes</v>
      </c>
      <c r="L836">
        <f>IFERROR(VLOOKUP(J836,ORDEN_ESF!A:C,3,0),0)</f>
        <v>2</v>
      </c>
      <c r="M836" s="1">
        <v>6921612</v>
      </c>
    </row>
    <row r="837" spans="1:13" x14ac:dyDescent="0.25">
      <c r="A837">
        <v>800014246</v>
      </c>
      <c r="B837" t="s">
        <v>332</v>
      </c>
      <c r="C837" t="s">
        <v>291</v>
      </c>
      <c r="D837" t="s">
        <v>223</v>
      </c>
      <c r="E837" t="s">
        <v>333</v>
      </c>
      <c r="F837" t="s">
        <v>292</v>
      </c>
      <c r="G837" s="16">
        <v>42735</v>
      </c>
      <c r="H837">
        <v>20170518</v>
      </c>
      <c r="I837">
        <v>0</v>
      </c>
      <c r="J837" t="s">
        <v>259</v>
      </c>
      <c r="K837" t="str">
        <f>IFERROR(VLOOKUP(J837,ORDEN_ESF!A:C,2,0),"")</f>
        <v>Activos</v>
      </c>
      <c r="L837">
        <f>IFERROR(VLOOKUP(J837,ORDEN_ESF!A:C,3,0),0)</f>
        <v>3</v>
      </c>
      <c r="M837" s="1">
        <v>294441444</v>
      </c>
    </row>
    <row r="838" spans="1:13" x14ac:dyDescent="0.25">
      <c r="A838">
        <v>800028455</v>
      </c>
      <c r="B838" t="s">
        <v>0</v>
      </c>
      <c r="C838" t="s">
        <v>291</v>
      </c>
      <c r="D838" t="s">
        <v>228</v>
      </c>
      <c r="E838" t="s">
        <v>224</v>
      </c>
      <c r="F838" t="s">
        <v>292</v>
      </c>
      <c r="G838" s="16">
        <v>42735</v>
      </c>
      <c r="H838">
        <v>20170503</v>
      </c>
      <c r="I838">
        <v>0</v>
      </c>
      <c r="J838" t="s">
        <v>259</v>
      </c>
      <c r="K838" t="str">
        <f>IFERROR(VLOOKUP(J838,ORDEN_ESF!A:C,2,0),"")</f>
        <v>Activos</v>
      </c>
      <c r="L838">
        <f>IFERROR(VLOOKUP(J838,ORDEN_ESF!A:C,3,0),0)</f>
        <v>3</v>
      </c>
      <c r="M838" s="1">
        <v>8202393</v>
      </c>
    </row>
    <row r="839" spans="1:13" x14ac:dyDescent="0.25">
      <c r="A839">
        <v>800093117</v>
      </c>
      <c r="B839" t="s">
        <v>334</v>
      </c>
      <c r="C839" t="s">
        <v>222</v>
      </c>
      <c r="D839" t="s">
        <v>223</v>
      </c>
      <c r="E839" t="s">
        <v>335</v>
      </c>
      <c r="F839" t="s">
        <v>292</v>
      </c>
      <c r="G839" s="16">
        <v>42735</v>
      </c>
      <c r="H839">
        <v>20170328</v>
      </c>
      <c r="I839">
        <v>0</v>
      </c>
      <c r="J839" t="s">
        <v>259</v>
      </c>
      <c r="K839" t="str">
        <f>IFERROR(VLOOKUP(J839,ORDEN_ESF!A:C,2,0),"")</f>
        <v>Activos</v>
      </c>
      <c r="L839">
        <f>IFERROR(VLOOKUP(J839,ORDEN_ESF!A:C,3,0),0)</f>
        <v>3</v>
      </c>
      <c r="M839" s="1">
        <v>1376671656</v>
      </c>
    </row>
    <row r="840" spans="1:13" x14ac:dyDescent="0.25">
      <c r="A840">
        <v>800094968</v>
      </c>
      <c r="B840" t="s">
        <v>336</v>
      </c>
      <c r="C840" t="s">
        <v>222</v>
      </c>
      <c r="D840" t="s">
        <v>337</v>
      </c>
      <c r="E840" t="s">
        <v>335</v>
      </c>
      <c r="F840" t="s">
        <v>292</v>
      </c>
      <c r="G840" s="16">
        <v>42735</v>
      </c>
      <c r="H840">
        <v>20170403</v>
      </c>
      <c r="I840">
        <v>0</v>
      </c>
      <c r="J840" t="s">
        <v>259</v>
      </c>
      <c r="K840" t="str">
        <f>IFERROR(VLOOKUP(J840,ORDEN_ESF!A:C,2,0),"")</f>
        <v>Activos</v>
      </c>
      <c r="L840">
        <f>IFERROR(VLOOKUP(J840,ORDEN_ESF!A:C,3,0),0)</f>
        <v>3</v>
      </c>
      <c r="M840" s="1">
        <v>343093949</v>
      </c>
    </row>
    <row r="841" spans="1:13" x14ac:dyDescent="0.25">
      <c r="A841">
        <v>800095951</v>
      </c>
      <c r="B841" t="s">
        <v>338</v>
      </c>
      <c r="C841" t="s">
        <v>291</v>
      </c>
      <c r="D841" t="s">
        <v>228</v>
      </c>
      <c r="E841" t="s">
        <v>339</v>
      </c>
      <c r="F841" t="s">
        <v>292</v>
      </c>
      <c r="G841" s="16">
        <v>42735</v>
      </c>
      <c r="H841">
        <v>20170505</v>
      </c>
      <c r="I841">
        <v>0</v>
      </c>
      <c r="J841" t="s">
        <v>259</v>
      </c>
      <c r="K841" t="str">
        <f>IFERROR(VLOOKUP(J841,ORDEN_ESF!A:C,2,0),"")</f>
        <v>Activos</v>
      </c>
      <c r="L841">
        <f>IFERROR(VLOOKUP(J841,ORDEN_ESF!A:C,3,0),0)</f>
        <v>3</v>
      </c>
      <c r="M841" s="1">
        <v>23493120</v>
      </c>
    </row>
    <row r="842" spans="1:13" x14ac:dyDescent="0.25">
      <c r="A842">
        <v>800140959</v>
      </c>
      <c r="B842" t="s">
        <v>340</v>
      </c>
      <c r="C842" t="s">
        <v>291</v>
      </c>
      <c r="D842" t="s">
        <v>228</v>
      </c>
      <c r="E842" t="s">
        <v>339</v>
      </c>
      <c r="F842" t="s">
        <v>292</v>
      </c>
      <c r="G842" s="16">
        <v>42735</v>
      </c>
      <c r="H842">
        <v>20170503</v>
      </c>
      <c r="I842">
        <v>0</v>
      </c>
      <c r="J842" t="s">
        <v>259</v>
      </c>
      <c r="K842" t="str">
        <f>IFERROR(VLOOKUP(J842,ORDEN_ESF!A:C,2,0),"")</f>
        <v>Activos</v>
      </c>
      <c r="L842">
        <f>IFERROR(VLOOKUP(J842,ORDEN_ESF!A:C,3,0),0)</f>
        <v>3</v>
      </c>
      <c r="M842" s="1">
        <v>69934807</v>
      </c>
    </row>
    <row r="843" spans="1:13" x14ac:dyDescent="0.25">
      <c r="A843">
        <v>800173155</v>
      </c>
      <c r="B843" t="s">
        <v>341</v>
      </c>
      <c r="C843" t="s">
        <v>222</v>
      </c>
      <c r="D843" t="s">
        <v>228</v>
      </c>
      <c r="E843" t="s">
        <v>335</v>
      </c>
      <c r="F843" t="s">
        <v>292</v>
      </c>
      <c r="G843" s="16">
        <v>42735</v>
      </c>
      <c r="H843">
        <v>20170403</v>
      </c>
      <c r="I843">
        <v>0</v>
      </c>
      <c r="J843" t="s">
        <v>259</v>
      </c>
      <c r="K843" t="str">
        <f>IFERROR(VLOOKUP(J843,ORDEN_ESF!A:C,2,0),"")</f>
        <v>Activos</v>
      </c>
      <c r="L843">
        <f>IFERROR(VLOOKUP(J843,ORDEN_ESF!A:C,3,0),0)</f>
        <v>3</v>
      </c>
      <c r="M843" s="1">
        <v>407886730</v>
      </c>
    </row>
    <row r="844" spans="1:13" x14ac:dyDescent="0.25">
      <c r="A844">
        <v>800182330</v>
      </c>
      <c r="B844" t="s">
        <v>342</v>
      </c>
      <c r="C844" t="s">
        <v>291</v>
      </c>
      <c r="D844" t="s">
        <v>343</v>
      </c>
      <c r="E844" t="s">
        <v>333</v>
      </c>
      <c r="F844" t="s">
        <v>292</v>
      </c>
      <c r="G844" s="16">
        <v>42735</v>
      </c>
      <c r="H844">
        <v>20170424</v>
      </c>
      <c r="I844">
        <v>0</v>
      </c>
      <c r="J844" t="s">
        <v>259</v>
      </c>
      <c r="K844" t="str">
        <f>IFERROR(VLOOKUP(J844,ORDEN_ESF!A:C,2,0),"")</f>
        <v>Activos</v>
      </c>
      <c r="L844">
        <f>IFERROR(VLOOKUP(J844,ORDEN_ESF!A:C,3,0),0)</f>
        <v>3</v>
      </c>
      <c r="M844">
        <v>759153253</v>
      </c>
    </row>
    <row r="845" spans="1:13" x14ac:dyDescent="0.25">
      <c r="A845">
        <v>800185295</v>
      </c>
      <c r="B845" t="s">
        <v>344</v>
      </c>
      <c r="C845" t="s">
        <v>222</v>
      </c>
      <c r="D845" t="s">
        <v>228</v>
      </c>
      <c r="E845" t="s">
        <v>335</v>
      </c>
      <c r="F845" t="s">
        <v>292</v>
      </c>
      <c r="G845" s="16">
        <v>42735</v>
      </c>
      <c r="H845">
        <v>20170407</v>
      </c>
      <c r="I845">
        <v>0</v>
      </c>
      <c r="J845" t="s">
        <v>259</v>
      </c>
      <c r="K845" t="str">
        <f>IFERROR(VLOOKUP(J845,ORDEN_ESF!A:C,2,0),"")</f>
        <v>Activos</v>
      </c>
      <c r="L845">
        <f>IFERROR(VLOOKUP(J845,ORDEN_ESF!A:C,3,0),0)</f>
        <v>3</v>
      </c>
      <c r="M845">
        <v>1910172652</v>
      </c>
    </row>
    <row r="846" spans="1:13" x14ac:dyDescent="0.25">
      <c r="A846">
        <v>800200598</v>
      </c>
      <c r="B846" t="s">
        <v>345</v>
      </c>
      <c r="C846" t="s">
        <v>230</v>
      </c>
      <c r="D846" t="s">
        <v>228</v>
      </c>
      <c r="E846" t="s">
        <v>335</v>
      </c>
      <c r="F846" t="s">
        <v>292</v>
      </c>
      <c r="G846" s="16">
        <v>42735</v>
      </c>
      <c r="H846">
        <v>20170509</v>
      </c>
      <c r="I846">
        <v>0</v>
      </c>
      <c r="J846" t="s">
        <v>259</v>
      </c>
      <c r="K846" t="str">
        <f>IFERROR(VLOOKUP(J846,ORDEN_ESF!A:C,2,0),"")</f>
        <v>Activos</v>
      </c>
      <c r="L846">
        <f>IFERROR(VLOOKUP(J846,ORDEN_ESF!A:C,3,0),0)</f>
        <v>3</v>
      </c>
      <c r="M846">
        <v>446804501</v>
      </c>
    </row>
    <row r="847" spans="1:13" x14ac:dyDescent="0.25">
      <c r="A847">
        <v>800208146</v>
      </c>
      <c r="B847" t="s">
        <v>346</v>
      </c>
      <c r="C847" t="s">
        <v>294</v>
      </c>
      <c r="D847" t="s">
        <v>228</v>
      </c>
      <c r="E847" t="s">
        <v>347</v>
      </c>
      <c r="F847" t="s">
        <v>292</v>
      </c>
      <c r="G847" s="16">
        <v>42735</v>
      </c>
      <c r="H847">
        <v>20170428</v>
      </c>
      <c r="I847">
        <v>0</v>
      </c>
      <c r="J847" t="s">
        <v>259</v>
      </c>
      <c r="K847" t="str">
        <f>IFERROR(VLOOKUP(J847,ORDEN_ESF!A:C,2,0),"")</f>
        <v>Activos</v>
      </c>
      <c r="L847">
        <f>IFERROR(VLOOKUP(J847,ORDEN_ESF!A:C,3,0),0)</f>
        <v>3</v>
      </c>
      <c r="M847">
        <v>238537003</v>
      </c>
    </row>
    <row r="848" spans="1:13" x14ac:dyDescent="0.25">
      <c r="A848">
        <v>800233881</v>
      </c>
      <c r="B848" t="s">
        <v>161</v>
      </c>
      <c r="C848" t="s">
        <v>222</v>
      </c>
      <c r="D848" t="s">
        <v>223</v>
      </c>
      <c r="E848" t="s">
        <v>333</v>
      </c>
      <c r="F848" t="s">
        <v>292</v>
      </c>
      <c r="G848" s="16">
        <v>42735</v>
      </c>
      <c r="H848">
        <v>20170406</v>
      </c>
      <c r="I848">
        <v>0</v>
      </c>
      <c r="J848" t="s">
        <v>259</v>
      </c>
      <c r="K848" t="str">
        <f>IFERROR(VLOOKUP(J848,ORDEN_ESF!A:C,2,0),"")</f>
        <v>Activos</v>
      </c>
      <c r="L848">
        <f>IFERROR(VLOOKUP(J848,ORDEN_ESF!A:C,3,0),0)</f>
        <v>3</v>
      </c>
      <c r="M848">
        <v>447079926</v>
      </c>
    </row>
    <row r="849" spans="1:13" x14ac:dyDescent="0.25">
      <c r="A849">
        <v>800240724</v>
      </c>
      <c r="B849" t="s">
        <v>348</v>
      </c>
      <c r="C849" t="s">
        <v>230</v>
      </c>
      <c r="D849" t="s">
        <v>228</v>
      </c>
      <c r="E849" t="s">
        <v>335</v>
      </c>
      <c r="F849" t="s">
        <v>292</v>
      </c>
      <c r="G849" s="16">
        <v>42735</v>
      </c>
      <c r="H849">
        <v>20170330</v>
      </c>
      <c r="I849">
        <v>0</v>
      </c>
      <c r="J849" t="s">
        <v>259</v>
      </c>
      <c r="K849" t="str">
        <f>IFERROR(VLOOKUP(J849,ORDEN_ESF!A:C,2,0),"")</f>
        <v>Activos</v>
      </c>
      <c r="L849">
        <f>IFERROR(VLOOKUP(J849,ORDEN_ESF!A:C,3,0),0)</f>
        <v>3</v>
      </c>
      <c r="M849">
        <v>416344021</v>
      </c>
    </row>
    <row r="850" spans="1:13" x14ac:dyDescent="0.25">
      <c r="A850">
        <v>811032292</v>
      </c>
      <c r="B850" t="s">
        <v>349</v>
      </c>
      <c r="C850" t="s">
        <v>222</v>
      </c>
      <c r="D850" t="s">
        <v>223</v>
      </c>
      <c r="E850" t="s">
        <v>335</v>
      </c>
      <c r="F850" t="s">
        <v>292</v>
      </c>
      <c r="G850" s="16">
        <v>42735</v>
      </c>
      <c r="H850">
        <v>20170404</v>
      </c>
      <c r="I850">
        <v>0</v>
      </c>
      <c r="J850" t="s">
        <v>259</v>
      </c>
      <c r="K850" t="str">
        <f>IFERROR(VLOOKUP(J850,ORDEN_ESF!A:C,2,0),"")</f>
        <v>Activos</v>
      </c>
      <c r="L850">
        <f>IFERROR(VLOOKUP(J850,ORDEN_ESF!A:C,3,0),0)</f>
        <v>3</v>
      </c>
      <c r="M850">
        <v>520281694</v>
      </c>
    </row>
    <row r="851" spans="1:13" x14ac:dyDescent="0.25">
      <c r="A851">
        <v>830023542</v>
      </c>
      <c r="B851" t="s">
        <v>146</v>
      </c>
      <c r="C851" t="s">
        <v>230</v>
      </c>
      <c r="D851" t="s">
        <v>223</v>
      </c>
      <c r="E851" t="s">
        <v>339</v>
      </c>
      <c r="F851" t="s">
        <v>292</v>
      </c>
      <c r="G851" s="16">
        <v>42735</v>
      </c>
      <c r="H851">
        <v>20170328</v>
      </c>
      <c r="I851">
        <v>0</v>
      </c>
      <c r="J851" t="s">
        <v>259</v>
      </c>
      <c r="K851" t="str">
        <f>IFERROR(VLOOKUP(J851,ORDEN_ESF!A:C,2,0),"")</f>
        <v>Activos</v>
      </c>
      <c r="L851">
        <f>IFERROR(VLOOKUP(J851,ORDEN_ESF!A:C,3,0),0)</f>
        <v>3</v>
      </c>
      <c r="M851">
        <v>224685114</v>
      </c>
    </row>
    <row r="852" spans="1:13" x14ac:dyDescent="0.25">
      <c r="A852">
        <v>830094920</v>
      </c>
      <c r="B852" t="s">
        <v>350</v>
      </c>
      <c r="C852" t="s">
        <v>222</v>
      </c>
      <c r="D852" t="s">
        <v>351</v>
      </c>
      <c r="E852" t="s">
        <v>339</v>
      </c>
      <c r="F852" t="s">
        <v>292</v>
      </c>
      <c r="G852" s="16">
        <v>42735</v>
      </c>
      <c r="H852">
        <v>20171004</v>
      </c>
      <c r="I852">
        <v>0</v>
      </c>
      <c r="J852" t="s">
        <v>259</v>
      </c>
      <c r="K852" t="str">
        <f>IFERROR(VLOOKUP(J852,ORDEN_ESF!A:C,2,0),"")</f>
        <v>Activos</v>
      </c>
      <c r="L852">
        <f>IFERROR(VLOOKUP(J852,ORDEN_ESF!A:C,3,0),0)</f>
        <v>3</v>
      </c>
      <c r="M852">
        <v>530168871</v>
      </c>
    </row>
    <row r="853" spans="1:13" x14ac:dyDescent="0.25">
      <c r="A853">
        <v>830058272</v>
      </c>
      <c r="B853" t="s">
        <v>352</v>
      </c>
      <c r="C853" t="s">
        <v>222</v>
      </c>
      <c r="D853" t="s">
        <v>228</v>
      </c>
      <c r="E853" t="s">
        <v>353</v>
      </c>
      <c r="F853" t="s">
        <v>292</v>
      </c>
      <c r="G853" s="16">
        <v>42735</v>
      </c>
      <c r="H853">
        <v>20170405</v>
      </c>
      <c r="I853">
        <v>0</v>
      </c>
      <c r="J853" t="s">
        <v>259</v>
      </c>
      <c r="K853" t="str">
        <f>IFERROR(VLOOKUP(J853,ORDEN_ESF!A:C,2,0),"")</f>
        <v>Activos</v>
      </c>
      <c r="L853">
        <f>IFERROR(VLOOKUP(J853,ORDEN_ESF!A:C,3,0),0)</f>
        <v>3</v>
      </c>
      <c r="M853">
        <v>112082278</v>
      </c>
    </row>
    <row r="854" spans="1:13" x14ac:dyDescent="0.25">
      <c r="A854">
        <v>830097620</v>
      </c>
      <c r="B854" t="s">
        <v>290</v>
      </c>
      <c r="C854" t="s">
        <v>291</v>
      </c>
      <c r="D854" t="s">
        <v>228</v>
      </c>
      <c r="E854" t="s">
        <v>224</v>
      </c>
      <c r="F854" t="s">
        <v>292</v>
      </c>
      <c r="G854" s="16">
        <v>42735</v>
      </c>
      <c r="H854">
        <v>20170420</v>
      </c>
      <c r="I854">
        <v>0</v>
      </c>
      <c r="J854" t="s">
        <v>259</v>
      </c>
      <c r="K854" t="str">
        <f>IFERROR(VLOOKUP(J854,ORDEN_ESF!A:C,2,0),"")</f>
        <v>Activos</v>
      </c>
      <c r="L854">
        <f>IFERROR(VLOOKUP(J854,ORDEN_ESF!A:C,3,0),0)</f>
        <v>3</v>
      </c>
      <c r="M854">
        <v>325656392</v>
      </c>
    </row>
    <row r="855" spans="1:13" x14ac:dyDescent="0.25">
      <c r="A855">
        <v>860000656</v>
      </c>
      <c r="B855" t="s">
        <v>221</v>
      </c>
      <c r="C855" t="s">
        <v>222</v>
      </c>
      <c r="D855" t="s">
        <v>223</v>
      </c>
      <c r="E855" t="s">
        <v>224</v>
      </c>
      <c r="F855" t="s">
        <v>292</v>
      </c>
      <c r="G855" s="16">
        <v>42735</v>
      </c>
      <c r="H855">
        <v>20170401</v>
      </c>
      <c r="I855">
        <v>0</v>
      </c>
      <c r="J855" t="s">
        <v>259</v>
      </c>
      <c r="K855" t="str">
        <f>IFERROR(VLOOKUP(J855,ORDEN_ESF!A:C,2,0),"")</f>
        <v>Activos</v>
      </c>
      <c r="L855">
        <f>IFERROR(VLOOKUP(J855,ORDEN_ESF!A:C,3,0),0)</f>
        <v>3</v>
      </c>
      <c r="M855">
        <v>150243884</v>
      </c>
    </row>
    <row r="856" spans="1:13" x14ac:dyDescent="0.25">
      <c r="A856">
        <v>860001986</v>
      </c>
      <c r="B856" t="s">
        <v>293</v>
      </c>
      <c r="C856" t="s">
        <v>294</v>
      </c>
      <c r="D856" t="s">
        <v>228</v>
      </c>
      <c r="E856" t="s">
        <v>224</v>
      </c>
      <c r="F856" t="s">
        <v>292</v>
      </c>
      <c r="G856" s="16">
        <v>42735</v>
      </c>
      <c r="H856">
        <v>20170510</v>
      </c>
      <c r="I856">
        <v>0</v>
      </c>
      <c r="J856" t="s">
        <v>259</v>
      </c>
      <c r="K856" t="str">
        <f>IFERROR(VLOOKUP(J856,ORDEN_ESF!A:C,2,0),"")</f>
        <v>Activos</v>
      </c>
      <c r="L856">
        <f>IFERROR(VLOOKUP(J856,ORDEN_ESF!A:C,3,0),0)</f>
        <v>3</v>
      </c>
      <c r="M856">
        <v>46688970</v>
      </c>
    </row>
    <row r="857" spans="1:13" x14ac:dyDescent="0.25">
      <c r="A857">
        <v>860002837</v>
      </c>
      <c r="B857" t="s">
        <v>227</v>
      </c>
      <c r="C857" t="s">
        <v>222</v>
      </c>
      <c r="D857" t="s">
        <v>228</v>
      </c>
      <c r="E857" t="s">
        <v>224</v>
      </c>
      <c r="F857" t="s">
        <v>292</v>
      </c>
      <c r="G857" s="16">
        <v>42735</v>
      </c>
      <c r="H857">
        <v>20170330</v>
      </c>
      <c r="I857">
        <v>0</v>
      </c>
      <c r="J857" t="s">
        <v>259</v>
      </c>
      <c r="K857" t="str">
        <f>IFERROR(VLOOKUP(J857,ORDEN_ESF!A:C,2,0),"")</f>
        <v>Activos</v>
      </c>
      <c r="L857">
        <f>IFERROR(VLOOKUP(J857,ORDEN_ESF!A:C,3,0),0)</f>
        <v>3</v>
      </c>
      <c r="M857">
        <v>315971197</v>
      </c>
    </row>
    <row r="858" spans="1:13" x14ac:dyDescent="0.25">
      <c r="A858">
        <v>830116629</v>
      </c>
      <c r="B858" t="s">
        <v>354</v>
      </c>
      <c r="C858" t="s">
        <v>291</v>
      </c>
      <c r="D858" t="s">
        <v>228</v>
      </c>
      <c r="E858" t="s">
        <v>355</v>
      </c>
      <c r="F858" t="s">
        <v>292</v>
      </c>
      <c r="G858" s="16">
        <v>42735</v>
      </c>
      <c r="H858">
        <v>20170424</v>
      </c>
      <c r="I858">
        <v>0</v>
      </c>
      <c r="J858" t="s">
        <v>259</v>
      </c>
      <c r="K858" t="str">
        <f>IFERROR(VLOOKUP(J858,ORDEN_ESF!A:C,2,0),"")</f>
        <v>Activos</v>
      </c>
      <c r="L858">
        <f>IFERROR(VLOOKUP(J858,ORDEN_ESF!A:C,3,0),0)</f>
        <v>3</v>
      </c>
      <c r="M858">
        <v>10820881</v>
      </c>
    </row>
    <row r="859" spans="1:13" x14ac:dyDescent="0.25">
      <c r="A859">
        <v>860014285</v>
      </c>
      <c r="B859" t="s">
        <v>356</v>
      </c>
      <c r="C859" t="s">
        <v>294</v>
      </c>
      <c r="D859" t="s">
        <v>228</v>
      </c>
      <c r="E859" t="s">
        <v>224</v>
      </c>
      <c r="F859" t="s">
        <v>292</v>
      </c>
      <c r="G859" s="16">
        <v>42735</v>
      </c>
      <c r="H859">
        <v>20170510</v>
      </c>
      <c r="I859">
        <v>0</v>
      </c>
      <c r="J859" t="s">
        <v>259</v>
      </c>
      <c r="K859" t="str">
        <f>IFERROR(VLOOKUP(J859,ORDEN_ESF!A:C,2,0),"")</f>
        <v>Activos</v>
      </c>
      <c r="L859">
        <f>IFERROR(VLOOKUP(J859,ORDEN_ESF!A:C,3,0),0)</f>
        <v>3</v>
      </c>
      <c r="M859">
        <v>3719835</v>
      </c>
    </row>
    <row r="860" spans="1:13" x14ac:dyDescent="0.25">
      <c r="A860">
        <v>830124992</v>
      </c>
      <c r="B860" t="s">
        <v>357</v>
      </c>
      <c r="C860" t="s">
        <v>222</v>
      </c>
      <c r="D860" t="s">
        <v>228</v>
      </c>
      <c r="E860" t="s">
        <v>358</v>
      </c>
      <c r="F860" t="s">
        <v>292</v>
      </c>
      <c r="G860" s="16">
        <v>42735</v>
      </c>
      <c r="H860">
        <v>20170406</v>
      </c>
      <c r="I860">
        <v>0</v>
      </c>
      <c r="J860" t="s">
        <v>259</v>
      </c>
      <c r="K860" t="str">
        <f>IFERROR(VLOOKUP(J860,ORDEN_ESF!A:C,2,0),"")</f>
        <v>Activos</v>
      </c>
      <c r="L860">
        <f>IFERROR(VLOOKUP(J860,ORDEN_ESF!A:C,3,0),0)</f>
        <v>3</v>
      </c>
      <c r="M860">
        <v>8351256</v>
      </c>
    </row>
    <row r="861" spans="1:13" x14ac:dyDescent="0.25">
      <c r="A861">
        <v>860067697</v>
      </c>
      <c r="B861" t="s">
        <v>359</v>
      </c>
      <c r="C861" t="s">
        <v>294</v>
      </c>
      <c r="D861" t="s">
        <v>228</v>
      </c>
      <c r="E861" t="s">
        <v>360</v>
      </c>
      <c r="F861" t="s">
        <v>292</v>
      </c>
      <c r="G861" s="16">
        <v>42735</v>
      </c>
      <c r="H861">
        <v>20170515</v>
      </c>
      <c r="I861">
        <v>0</v>
      </c>
      <c r="J861" t="s">
        <v>259</v>
      </c>
      <c r="K861" t="str">
        <f>IFERROR(VLOOKUP(J861,ORDEN_ESF!A:C,2,0),"")</f>
        <v>Activos</v>
      </c>
      <c r="L861">
        <f>IFERROR(VLOOKUP(J861,ORDEN_ESF!A:C,3,0),0)</f>
        <v>3</v>
      </c>
      <c r="M861">
        <v>63560981</v>
      </c>
    </row>
    <row r="862" spans="1:13" x14ac:dyDescent="0.25">
      <c r="A862">
        <v>860354402</v>
      </c>
      <c r="B862" t="s">
        <v>295</v>
      </c>
      <c r="C862" t="s">
        <v>291</v>
      </c>
      <c r="D862" t="s">
        <v>228</v>
      </c>
      <c r="E862" t="s">
        <v>224</v>
      </c>
      <c r="F862" t="s">
        <v>292</v>
      </c>
      <c r="G862" s="16">
        <v>42735</v>
      </c>
      <c r="H862">
        <v>20170417</v>
      </c>
      <c r="I862">
        <v>0</v>
      </c>
      <c r="J862" t="s">
        <v>259</v>
      </c>
      <c r="K862" t="str">
        <f>IFERROR(VLOOKUP(J862,ORDEN_ESF!A:C,2,0),"")</f>
        <v>Activos</v>
      </c>
      <c r="L862">
        <f>IFERROR(VLOOKUP(J862,ORDEN_ESF!A:C,3,0),0)</f>
        <v>3</v>
      </c>
      <c r="M862">
        <v>7665052</v>
      </c>
    </row>
    <row r="863" spans="1:13" x14ac:dyDescent="0.25">
      <c r="A863">
        <v>860505064</v>
      </c>
      <c r="B863" t="s">
        <v>361</v>
      </c>
      <c r="C863" t="s">
        <v>291</v>
      </c>
      <c r="D863" t="s">
        <v>228</v>
      </c>
      <c r="E863" t="s">
        <v>224</v>
      </c>
      <c r="F863" t="s">
        <v>292</v>
      </c>
      <c r="G863" s="16">
        <v>42735</v>
      </c>
      <c r="H863">
        <v>20170523</v>
      </c>
      <c r="I863">
        <v>0</v>
      </c>
      <c r="J863" t="s">
        <v>259</v>
      </c>
      <c r="K863" t="str">
        <f>IFERROR(VLOOKUP(J863,ORDEN_ESF!A:C,2,0),"")</f>
        <v>Activos</v>
      </c>
      <c r="L863">
        <f>IFERROR(VLOOKUP(J863,ORDEN_ESF!A:C,3,0),0)</f>
        <v>3</v>
      </c>
      <c r="M863">
        <v>9783386</v>
      </c>
    </row>
    <row r="864" spans="1:13" x14ac:dyDescent="0.25">
      <c r="A864">
        <v>860527800</v>
      </c>
      <c r="B864" t="s">
        <v>296</v>
      </c>
      <c r="C864" t="s">
        <v>222</v>
      </c>
      <c r="D864" t="s">
        <v>228</v>
      </c>
      <c r="E864" t="s">
        <v>224</v>
      </c>
      <c r="F864" t="s">
        <v>292</v>
      </c>
      <c r="G864" s="16">
        <v>42735</v>
      </c>
      <c r="H864">
        <v>20170512</v>
      </c>
      <c r="I864">
        <v>0</v>
      </c>
      <c r="J864" t="s">
        <v>259</v>
      </c>
      <c r="K864" t="str">
        <f>IFERROR(VLOOKUP(J864,ORDEN_ESF!A:C,2,0),"")</f>
        <v>Activos</v>
      </c>
      <c r="L864">
        <f>IFERROR(VLOOKUP(J864,ORDEN_ESF!A:C,3,0),0)</f>
        <v>3</v>
      </c>
      <c r="M864">
        <v>139526620</v>
      </c>
    </row>
    <row r="865" spans="1:13" x14ac:dyDescent="0.25">
      <c r="A865">
        <v>860009250</v>
      </c>
      <c r="B865" t="s">
        <v>362</v>
      </c>
      <c r="C865" t="s">
        <v>294</v>
      </c>
      <c r="D865" t="s">
        <v>228</v>
      </c>
      <c r="E865" t="s">
        <v>224</v>
      </c>
      <c r="F865" t="s">
        <v>292</v>
      </c>
      <c r="G865" s="16">
        <v>42735</v>
      </c>
      <c r="H865">
        <v>20170502</v>
      </c>
      <c r="I865">
        <v>0</v>
      </c>
      <c r="J865" t="s">
        <v>259</v>
      </c>
      <c r="K865" t="str">
        <f>IFERROR(VLOOKUP(J865,ORDEN_ESF!A:C,2,0),"")</f>
        <v>Activos</v>
      </c>
      <c r="L865">
        <f>IFERROR(VLOOKUP(J865,ORDEN_ESF!A:C,3,0),0)</f>
        <v>3</v>
      </c>
      <c r="M865">
        <v>15909857</v>
      </c>
    </row>
    <row r="866" spans="1:13" x14ac:dyDescent="0.25">
      <c r="A866">
        <v>860031361</v>
      </c>
      <c r="B866" t="s">
        <v>297</v>
      </c>
      <c r="C866" t="s">
        <v>222</v>
      </c>
      <c r="D866" t="s">
        <v>228</v>
      </c>
      <c r="E866" t="s">
        <v>224</v>
      </c>
      <c r="F866" t="s">
        <v>292</v>
      </c>
      <c r="G866" s="16">
        <v>42735</v>
      </c>
      <c r="H866">
        <v>20170405</v>
      </c>
      <c r="I866">
        <v>0</v>
      </c>
      <c r="J866" t="s">
        <v>259</v>
      </c>
      <c r="K866" t="str">
        <f>IFERROR(VLOOKUP(J866,ORDEN_ESF!A:C,2,0),"")</f>
        <v>Activos</v>
      </c>
      <c r="L866">
        <f>IFERROR(VLOOKUP(J866,ORDEN_ESF!A:C,3,0),0)</f>
        <v>3</v>
      </c>
      <c r="M866">
        <v>92769218</v>
      </c>
    </row>
    <row r="867" spans="1:13" x14ac:dyDescent="0.25">
      <c r="A867">
        <v>860035996</v>
      </c>
      <c r="B867" t="s">
        <v>229</v>
      </c>
      <c r="C867" t="s">
        <v>222</v>
      </c>
      <c r="D867" t="s">
        <v>228</v>
      </c>
      <c r="E867" t="s">
        <v>224</v>
      </c>
      <c r="F867" t="s">
        <v>292</v>
      </c>
      <c r="G867" s="16">
        <v>42735</v>
      </c>
      <c r="H867">
        <v>20170407</v>
      </c>
      <c r="I867">
        <v>0</v>
      </c>
      <c r="J867" t="s">
        <v>259</v>
      </c>
      <c r="K867" t="str">
        <f>IFERROR(VLOOKUP(J867,ORDEN_ESF!A:C,2,0),"")</f>
        <v>Activos</v>
      </c>
      <c r="L867">
        <f>IFERROR(VLOOKUP(J867,ORDEN_ESF!A:C,3,0),0)</f>
        <v>3</v>
      </c>
      <c r="M867">
        <v>48969909</v>
      </c>
    </row>
    <row r="868" spans="1:13" x14ac:dyDescent="0.25">
      <c r="A868">
        <v>890312765</v>
      </c>
      <c r="B868" t="s">
        <v>363</v>
      </c>
      <c r="C868" t="s">
        <v>222</v>
      </c>
      <c r="D868" t="s">
        <v>228</v>
      </c>
      <c r="E868" t="s">
        <v>339</v>
      </c>
      <c r="F868" t="s">
        <v>292</v>
      </c>
      <c r="G868" s="16">
        <v>42735</v>
      </c>
      <c r="H868">
        <v>20170405</v>
      </c>
      <c r="I868">
        <v>0</v>
      </c>
      <c r="J868" t="s">
        <v>259</v>
      </c>
      <c r="K868" t="str">
        <f>IFERROR(VLOOKUP(J868,ORDEN_ESF!A:C,2,0),"")</f>
        <v>Activos</v>
      </c>
      <c r="L868">
        <f>IFERROR(VLOOKUP(J868,ORDEN_ESF!A:C,3,0),0)</f>
        <v>3</v>
      </c>
      <c r="M868">
        <v>263650428</v>
      </c>
    </row>
    <row r="869" spans="1:13" x14ac:dyDescent="0.25">
      <c r="A869">
        <v>860058070</v>
      </c>
      <c r="B869" t="s">
        <v>364</v>
      </c>
      <c r="C869" t="s">
        <v>222</v>
      </c>
      <c r="D869" t="s">
        <v>228</v>
      </c>
      <c r="E869" t="s">
        <v>335</v>
      </c>
      <c r="F869" t="s">
        <v>292</v>
      </c>
      <c r="G869" s="16">
        <v>42735</v>
      </c>
      <c r="H869">
        <v>20170404</v>
      </c>
      <c r="I869">
        <v>0</v>
      </c>
      <c r="J869" t="s">
        <v>259</v>
      </c>
      <c r="K869" t="str">
        <f>IFERROR(VLOOKUP(J869,ORDEN_ESF!A:C,2,0),"")</f>
        <v>Activos</v>
      </c>
      <c r="L869">
        <f>IFERROR(VLOOKUP(J869,ORDEN_ESF!A:C,3,0),0)</f>
        <v>3</v>
      </c>
      <c r="M869">
        <v>1590316510</v>
      </c>
    </row>
    <row r="870" spans="1:13" x14ac:dyDescent="0.25">
      <c r="A870">
        <v>860059851</v>
      </c>
      <c r="B870" t="s">
        <v>365</v>
      </c>
      <c r="C870" t="s">
        <v>222</v>
      </c>
      <c r="D870" t="s">
        <v>228</v>
      </c>
      <c r="E870" t="s">
        <v>224</v>
      </c>
      <c r="F870" t="s">
        <v>292</v>
      </c>
      <c r="G870" s="16">
        <v>42735</v>
      </c>
      <c r="H870">
        <v>20170403</v>
      </c>
      <c r="I870">
        <v>0</v>
      </c>
      <c r="J870" t="s">
        <v>259</v>
      </c>
      <c r="K870" t="str">
        <f>IFERROR(VLOOKUP(J870,ORDEN_ESF!A:C,2,0),"")</f>
        <v>Activos</v>
      </c>
      <c r="L870">
        <f>IFERROR(VLOOKUP(J870,ORDEN_ESF!A:C,3,0),0)</f>
        <v>3</v>
      </c>
      <c r="M870">
        <v>44106375</v>
      </c>
    </row>
    <row r="871" spans="1:13" x14ac:dyDescent="0.25">
      <c r="A871">
        <v>890806999</v>
      </c>
      <c r="B871" t="s">
        <v>366</v>
      </c>
      <c r="C871" t="s">
        <v>230</v>
      </c>
      <c r="D871" t="s">
        <v>367</v>
      </c>
      <c r="E871" t="s">
        <v>368</v>
      </c>
      <c r="F871" t="s">
        <v>292</v>
      </c>
      <c r="G871" s="16">
        <v>42735</v>
      </c>
      <c r="H871">
        <v>20170406</v>
      </c>
      <c r="I871">
        <v>0</v>
      </c>
      <c r="J871" t="s">
        <v>259</v>
      </c>
      <c r="K871" t="str">
        <f>IFERROR(VLOOKUP(J871,ORDEN_ESF!A:C,2,0),"")</f>
        <v>Activos</v>
      </c>
      <c r="L871">
        <f>IFERROR(VLOOKUP(J871,ORDEN_ESF!A:C,3,0),0)</f>
        <v>3</v>
      </c>
      <c r="M871">
        <v>55399596</v>
      </c>
    </row>
    <row r="872" spans="1:13" x14ac:dyDescent="0.25">
      <c r="A872">
        <v>890903035</v>
      </c>
      <c r="B872" t="s">
        <v>369</v>
      </c>
      <c r="C872" t="s">
        <v>222</v>
      </c>
      <c r="D872" t="s">
        <v>228</v>
      </c>
      <c r="E872" t="s">
        <v>339</v>
      </c>
      <c r="F872" t="s">
        <v>292</v>
      </c>
      <c r="G872" s="16">
        <v>42735</v>
      </c>
      <c r="H872">
        <v>20170330</v>
      </c>
      <c r="I872">
        <v>0</v>
      </c>
      <c r="J872" t="s">
        <v>259</v>
      </c>
      <c r="K872" t="str">
        <f>IFERROR(VLOOKUP(J872,ORDEN_ESF!A:C,2,0),"")</f>
        <v>Activos</v>
      </c>
      <c r="L872">
        <f>IFERROR(VLOOKUP(J872,ORDEN_ESF!A:C,3,0),0)</f>
        <v>3</v>
      </c>
      <c r="M872">
        <v>708190705</v>
      </c>
    </row>
    <row r="873" spans="1:13" x14ac:dyDescent="0.25">
      <c r="A873">
        <v>890903055</v>
      </c>
      <c r="B873" t="s">
        <v>232</v>
      </c>
      <c r="C873" t="s">
        <v>222</v>
      </c>
      <c r="D873" t="s">
        <v>223</v>
      </c>
      <c r="E873" t="s">
        <v>224</v>
      </c>
      <c r="F873" t="s">
        <v>292</v>
      </c>
      <c r="G873" s="16">
        <v>42735</v>
      </c>
      <c r="H873">
        <v>20170331</v>
      </c>
      <c r="I873">
        <v>0</v>
      </c>
      <c r="J873" t="s">
        <v>259</v>
      </c>
      <c r="K873" t="str">
        <f>IFERROR(VLOOKUP(J873,ORDEN_ESF!A:C,2,0),"")</f>
        <v>Activos</v>
      </c>
      <c r="L873">
        <f>IFERROR(VLOOKUP(J873,ORDEN_ESF!A:C,3,0),0)</f>
        <v>3</v>
      </c>
      <c r="M873">
        <v>202381549</v>
      </c>
    </row>
    <row r="874" spans="1:13" x14ac:dyDescent="0.25">
      <c r="A874">
        <v>890905022</v>
      </c>
      <c r="B874" t="s">
        <v>370</v>
      </c>
      <c r="C874" t="s">
        <v>230</v>
      </c>
      <c r="D874" t="s">
        <v>223</v>
      </c>
      <c r="E874" t="s">
        <v>360</v>
      </c>
      <c r="F874" t="s">
        <v>292</v>
      </c>
      <c r="G874" s="16">
        <v>42735</v>
      </c>
      <c r="H874">
        <v>20170503</v>
      </c>
      <c r="I874">
        <v>0</v>
      </c>
      <c r="J874" t="s">
        <v>259</v>
      </c>
      <c r="K874" t="str">
        <f>IFERROR(VLOOKUP(J874,ORDEN_ESF!A:C,2,0),"")</f>
        <v>Activos</v>
      </c>
      <c r="L874">
        <f>IFERROR(VLOOKUP(J874,ORDEN_ESF!A:C,3,0),0)</f>
        <v>3</v>
      </c>
      <c r="M874">
        <v>66947515</v>
      </c>
    </row>
    <row r="875" spans="1:13" x14ac:dyDescent="0.25">
      <c r="A875">
        <v>860077099</v>
      </c>
      <c r="B875" t="s">
        <v>371</v>
      </c>
      <c r="C875" t="s">
        <v>291</v>
      </c>
      <c r="D875" t="s">
        <v>228</v>
      </c>
      <c r="E875" t="s">
        <v>224</v>
      </c>
      <c r="F875" t="s">
        <v>292</v>
      </c>
      <c r="G875" s="16">
        <v>42735</v>
      </c>
      <c r="H875">
        <v>20170515</v>
      </c>
      <c r="I875">
        <v>0</v>
      </c>
      <c r="J875" t="s">
        <v>259</v>
      </c>
      <c r="K875" t="str">
        <f>IFERROR(VLOOKUP(J875,ORDEN_ESF!A:C,2,0),"")</f>
        <v>Activos</v>
      </c>
      <c r="L875">
        <f>IFERROR(VLOOKUP(J875,ORDEN_ESF!A:C,3,0),0)</f>
        <v>3</v>
      </c>
      <c r="M875">
        <v>24447778</v>
      </c>
    </row>
    <row r="876" spans="1:13" x14ac:dyDescent="0.25">
      <c r="A876">
        <v>860078977</v>
      </c>
      <c r="B876" t="s">
        <v>144</v>
      </c>
      <c r="C876" t="s">
        <v>291</v>
      </c>
      <c r="D876" t="s">
        <v>228</v>
      </c>
      <c r="E876" t="s">
        <v>339</v>
      </c>
      <c r="F876" t="s">
        <v>292</v>
      </c>
      <c r="G876" s="16">
        <v>42735</v>
      </c>
      <c r="H876">
        <v>20170512</v>
      </c>
      <c r="I876">
        <v>0</v>
      </c>
      <c r="J876" t="s">
        <v>259</v>
      </c>
      <c r="K876" t="str">
        <f>IFERROR(VLOOKUP(J876,ORDEN_ESF!A:C,2,0),"")</f>
        <v>Activos</v>
      </c>
      <c r="L876">
        <f>IFERROR(VLOOKUP(J876,ORDEN_ESF!A:C,3,0),0)</f>
        <v>3</v>
      </c>
      <c r="M876">
        <v>3215048</v>
      </c>
    </row>
    <row r="877" spans="1:13" x14ac:dyDescent="0.25">
      <c r="A877">
        <v>890908901</v>
      </c>
      <c r="B877" t="s">
        <v>372</v>
      </c>
      <c r="C877" t="s">
        <v>222</v>
      </c>
      <c r="D877" t="s">
        <v>223</v>
      </c>
      <c r="E877" t="s">
        <v>339</v>
      </c>
      <c r="F877" t="s">
        <v>292</v>
      </c>
      <c r="G877" s="16">
        <v>42735</v>
      </c>
      <c r="H877">
        <v>20170329</v>
      </c>
      <c r="I877">
        <v>0</v>
      </c>
      <c r="J877" t="s">
        <v>259</v>
      </c>
      <c r="K877" t="str">
        <f>IFERROR(VLOOKUP(J877,ORDEN_ESF!A:C,2,0),"")</f>
        <v>Activos</v>
      </c>
      <c r="L877">
        <f>IFERROR(VLOOKUP(J877,ORDEN_ESF!A:C,3,0),0)</f>
        <v>3</v>
      </c>
      <c r="M877">
        <v>185305687</v>
      </c>
    </row>
    <row r="878" spans="1:13" x14ac:dyDescent="0.25">
      <c r="A878">
        <v>860510628</v>
      </c>
      <c r="B878" t="s">
        <v>373</v>
      </c>
      <c r="C878" t="s">
        <v>222</v>
      </c>
      <c r="D878" t="s">
        <v>228</v>
      </c>
      <c r="E878" t="s">
        <v>353</v>
      </c>
      <c r="F878" t="s">
        <v>292</v>
      </c>
      <c r="G878" s="16">
        <v>42735</v>
      </c>
      <c r="H878">
        <v>20170330</v>
      </c>
      <c r="I878">
        <v>0</v>
      </c>
      <c r="J878" t="s">
        <v>259</v>
      </c>
      <c r="K878" t="str">
        <f>IFERROR(VLOOKUP(J878,ORDEN_ESF!A:C,2,0),"")</f>
        <v>Activos</v>
      </c>
      <c r="L878">
        <f>IFERROR(VLOOKUP(J878,ORDEN_ESF!A:C,3,0),0)</f>
        <v>3</v>
      </c>
      <c r="M878">
        <v>74321968</v>
      </c>
    </row>
    <row r="879" spans="1:13" x14ac:dyDescent="0.25">
      <c r="A879">
        <v>860515523</v>
      </c>
      <c r="B879" t="s">
        <v>231</v>
      </c>
      <c r="C879" t="s">
        <v>222</v>
      </c>
      <c r="D879" t="s">
        <v>228</v>
      </c>
      <c r="E879" t="s">
        <v>224</v>
      </c>
      <c r="F879" t="s">
        <v>292</v>
      </c>
      <c r="G879" s="16">
        <v>42735</v>
      </c>
      <c r="H879">
        <v>20170329</v>
      </c>
      <c r="I879">
        <v>0</v>
      </c>
      <c r="J879" t="s">
        <v>259</v>
      </c>
      <c r="K879" t="str">
        <f>IFERROR(VLOOKUP(J879,ORDEN_ESF!A:C,2,0),"")</f>
        <v>Activos</v>
      </c>
      <c r="L879">
        <f>IFERROR(VLOOKUP(J879,ORDEN_ESF!A:C,3,0),0)</f>
        <v>3</v>
      </c>
      <c r="M879">
        <v>68684308</v>
      </c>
    </row>
    <row r="880" spans="1:13" x14ac:dyDescent="0.25">
      <c r="A880">
        <v>860532790</v>
      </c>
      <c r="B880" t="s">
        <v>374</v>
      </c>
      <c r="C880" t="s">
        <v>291</v>
      </c>
      <c r="D880" t="s">
        <v>228</v>
      </c>
      <c r="E880" t="s">
        <v>224</v>
      </c>
      <c r="F880" t="s">
        <v>292</v>
      </c>
      <c r="G880" s="16">
        <v>42735</v>
      </c>
      <c r="H880">
        <v>20170504</v>
      </c>
      <c r="I880">
        <v>0</v>
      </c>
      <c r="J880" t="s">
        <v>259</v>
      </c>
      <c r="K880" t="str">
        <f>IFERROR(VLOOKUP(J880,ORDEN_ESF!A:C,2,0),"")</f>
        <v>Activos</v>
      </c>
      <c r="L880">
        <f>IFERROR(VLOOKUP(J880,ORDEN_ESF!A:C,3,0),0)</f>
        <v>3</v>
      </c>
      <c r="M880">
        <v>9817830</v>
      </c>
    </row>
    <row r="881" spans="1:13" x14ac:dyDescent="0.25">
      <c r="A881">
        <v>890205645</v>
      </c>
      <c r="B881" t="s">
        <v>166</v>
      </c>
      <c r="C881" t="s">
        <v>222</v>
      </c>
      <c r="D881" t="s">
        <v>375</v>
      </c>
      <c r="E881" t="s">
        <v>335</v>
      </c>
      <c r="F881" t="s">
        <v>292</v>
      </c>
      <c r="G881" s="16">
        <v>42735</v>
      </c>
      <c r="H881">
        <v>20170331</v>
      </c>
      <c r="I881">
        <v>0</v>
      </c>
      <c r="J881" t="s">
        <v>259</v>
      </c>
      <c r="K881" t="str">
        <f>IFERROR(VLOOKUP(J881,ORDEN_ESF!A:C,2,0),"")</f>
        <v>Activos</v>
      </c>
      <c r="L881">
        <f>IFERROR(VLOOKUP(J881,ORDEN_ESF!A:C,3,0),0)</f>
        <v>3</v>
      </c>
      <c r="M881">
        <v>1243732146</v>
      </c>
    </row>
    <row r="882" spans="1:13" x14ac:dyDescent="0.25">
      <c r="A882">
        <v>900018975</v>
      </c>
      <c r="B882" t="s">
        <v>376</v>
      </c>
      <c r="C882" t="s">
        <v>230</v>
      </c>
      <c r="D882" t="s">
        <v>299</v>
      </c>
      <c r="E882" t="s">
        <v>333</v>
      </c>
      <c r="F882" t="s">
        <v>292</v>
      </c>
      <c r="G882" s="16">
        <v>42735</v>
      </c>
      <c r="H882">
        <v>20170405</v>
      </c>
      <c r="I882">
        <v>0</v>
      </c>
      <c r="J882" t="s">
        <v>259</v>
      </c>
      <c r="K882" t="str">
        <f>IFERROR(VLOOKUP(J882,ORDEN_ESF!A:C,2,0),"")</f>
        <v>Activos</v>
      </c>
      <c r="L882">
        <f>IFERROR(VLOOKUP(J882,ORDEN_ESF!A:C,3,0),0)</f>
        <v>3</v>
      </c>
      <c r="M882">
        <v>608892086</v>
      </c>
    </row>
    <row r="883" spans="1:13" x14ac:dyDescent="0.25">
      <c r="A883">
        <v>900035722</v>
      </c>
      <c r="B883" t="s">
        <v>298</v>
      </c>
      <c r="C883" t="s">
        <v>294</v>
      </c>
      <c r="D883" t="s">
        <v>299</v>
      </c>
      <c r="E883" t="s">
        <v>224</v>
      </c>
      <c r="F883" t="s">
        <v>292</v>
      </c>
      <c r="G883" s="16">
        <v>42735</v>
      </c>
      <c r="H883">
        <v>20170421</v>
      </c>
      <c r="I883">
        <v>0</v>
      </c>
      <c r="J883" t="s">
        <v>259</v>
      </c>
      <c r="K883" t="str">
        <f>IFERROR(VLOOKUP(J883,ORDEN_ESF!A:C,2,0),"")</f>
        <v>Activos</v>
      </c>
      <c r="L883">
        <f>IFERROR(VLOOKUP(J883,ORDEN_ESF!A:C,3,0),0)</f>
        <v>3</v>
      </c>
      <c r="M883">
        <v>125540737</v>
      </c>
    </row>
    <row r="884" spans="1:13" x14ac:dyDescent="0.25">
      <c r="A884">
        <v>890908097</v>
      </c>
      <c r="B884" t="s">
        <v>377</v>
      </c>
      <c r="C884" t="s">
        <v>291</v>
      </c>
      <c r="D884" t="s">
        <v>223</v>
      </c>
      <c r="E884" t="s">
        <v>224</v>
      </c>
      <c r="F884" t="s">
        <v>292</v>
      </c>
      <c r="G884" s="16">
        <v>42735</v>
      </c>
      <c r="H884">
        <v>20170511</v>
      </c>
      <c r="I884">
        <v>0</v>
      </c>
      <c r="J884" t="s">
        <v>259</v>
      </c>
      <c r="K884" t="str">
        <f>IFERROR(VLOOKUP(J884,ORDEN_ESF!A:C,2,0),"")</f>
        <v>Activos</v>
      </c>
      <c r="L884">
        <f>IFERROR(VLOOKUP(J884,ORDEN_ESF!A:C,3,0),0)</f>
        <v>3</v>
      </c>
      <c r="M884">
        <v>20657802</v>
      </c>
    </row>
    <row r="885" spans="1:13" x14ac:dyDescent="0.25">
      <c r="A885">
        <v>890910447</v>
      </c>
      <c r="B885" t="s">
        <v>300</v>
      </c>
      <c r="C885" t="s">
        <v>222</v>
      </c>
      <c r="D885" t="s">
        <v>223</v>
      </c>
      <c r="E885" t="s">
        <v>224</v>
      </c>
      <c r="F885" t="s">
        <v>292</v>
      </c>
      <c r="G885" s="16">
        <v>42735</v>
      </c>
      <c r="H885">
        <v>20170928</v>
      </c>
      <c r="I885">
        <v>0</v>
      </c>
      <c r="J885" t="s">
        <v>259</v>
      </c>
      <c r="K885" t="str">
        <f>IFERROR(VLOOKUP(J885,ORDEN_ESF!A:C,2,0),"")</f>
        <v>Activos</v>
      </c>
      <c r="L885">
        <f>IFERROR(VLOOKUP(J885,ORDEN_ESF!A:C,3,0),0)</f>
        <v>3</v>
      </c>
      <c r="M885">
        <v>12976140</v>
      </c>
    </row>
    <row r="886" spans="1:13" x14ac:dyDescent="0.25">
      <c r="A886">
        <v>890911431</v>
      </c>
      <c r="B886" t="s">
        <v>378</v>
      </c>
      <c r="C886" t="s">
        <v>222</v>
      </c>
      <c r="D886" t="s">
        <v>223</v>
      </c>
      <c r="E886" t="s">
        <v>339</v>
      </c>
      <c r="F886" t="s">
        <v>292</v>
      </c>
      <c r="G886" s="16">
        <v>42735</v>
      </c>
      <c r="H886">
        <v>20170329</v>
      </c>
      <c r="I886">
        <v>0</v>
      </c>
      <c r="J886" t="s">
        <v>259</v>
      </c>
      <c r="K886" t="str">
        <f>IFERROR(VLOOKUP(J886,ORDEN_ESF!A:C,2,0),"")</f>
        <v>Activos</v>
      </c>
      <c r="L886">
        <f>IFERROR(VLOOKUP(J886,ORDEN_ESF!A:C,3,0),0)</f>
        <v>3</v>
      </c>
      <c r="M886">
        <v>454055013</v>
      </c>
    </row>
    <row r="887" spans="1:13" x14ac:dyDescent="0.25">
      <c r="A887">
        <v>900139110</v>
      </c>
      <c r="B887" t="s">
        <v>301</v>
      </c>
      <c r="C887" t="s">
        <v>294</v>
      </c>
      <c r="D887" t="s">
        <v>228</v>
      </c>
      <c r="E887" t="s">
        <v>224</v>
      </c>
      <c r="F887" t="s">
        <v>292</v>
      </c>
      <c r="G887" s="16">
        <v>42735</v>
      </c>
      <c r="H887">
        <v>20170419</v>
      </c>
      <c r="I887">
        <v>0</v>
      </c>
      <c r="J887" t="s">
        <v>259</v>
      </c>
      <c r="K887" t="str">
        <f>IFERROR(VLOOKUP(J887,ORDEN_ESF!A:C,2,0),"")</f>
        <v>Activos</v>
      </c>
      <c r="L887">
        <f>IFERROR(VLOOKUP(J887,ORDEN_ESF!A:C,3,0),0)</f>
        <v>3</v>
      </c>
      <c r="M887">
        <v>20204533</v>
      </c>
    </row>
    <row r="888" spans="1:13" x14ac:dyDescent="0.25">
      <c r="A888">
        <v>890920656</v>
      </c>
      <c r="B888" t="s">
        <v>302</v>
      </c>
      <c r="C888" t="s">
        <v>291</v>
      </c>
      <c r="D888" t="s">
        <v>223</v>
      </c>
      <c r="E888" t="s">
        <v>224</v>
      </c>
      <c r="F888" t="s">
        <v>292</v>
      </c>
      <c r="G888" s="16">
        <v>42735</v>
      </c>
      <c r="H888">
        <v>20170503</v>
      </c>
      <c r="I888">
        <v>0</v>
      </c>
      <c r="J888" t="s">
        <v>259</v>
      </c>
      <c r="K888" t="str">
        <f>IFERROR(VLOOKUP(J888,ORDEN_ESF!A:C,2,0),"")</f>
        <v>Activos</v>
      </c>
      <c r="L888">
        <f>IFERROR(VLOOKUP(J888,ORDEN_ESF!A:C,3,0),0)</f>
        <v>3</v>
      </c>
      <c r="M888">
        <v>5347753</v>
      </c>
    </row>
    <row r="889" spans="1:13" x14ac:dyDescent="0.25">
      <c r="A889">
        <v>890928186</v>
      </c>
      <c r="B889" t="s">
        <v>303</v>
      </c>
      <c r="C889" t="s">
        <v>291</v>
      </c>
      <c r="D889" t="s">
        <v>223</v>
      </c>
      <c r="E889" t="s">
        <v>224</v>
      </c>
      <c r="F889" t="s">
        <v>292</v>
      </c>
      <c r="G889" s="16">
        <v>42735</v>
      </c>
      <c r="H889">
        <v>20170510</v>
      </c>
      <c r="I889">
        <v>0</v>
      </c>
      <c r="J889" t="s">
        <v>259</v>
      </c>
      <c r="K889" t="str">
        <f>IFERROR(VLOOKUP(J889,ORDEN_ESF!A:C,2,0),"")</f>
        <v>Activos</v>
      </c>
      <c r="L889">
        <f>IFERROR(VLOOKUP(J889,ORDEN_ESF!A:C,3,0),0)</f>
        <v>3</v>
      </c>
      <c r="M889">
        <v>22086738</v>
      </c>
    </row>
    <row r="890" spans="1:13" x14ac:dyDescent="0.25">
      <c r="A890">
        <v>890932424</v>
      </c>
      <c r="B890" t="s">
        <v>379</v>
      </c>
      <c r="C890" t="s">
        <v>222</v>
      </c>
      <c r="D890" t="s">
        <v>223</v>
      </c>
      <c r="E890" t="s">
        <v>333</v>
      </c>
      <c r="F890" t="s">
        <v>292</v>
      </c>
      <c r="G890" s="16">
        <v>42735</v>
      </c>
      <c r="H890">
        <v>20170328</v>
      </c>
      <c r="I890">
        <v>0</v>
      </c>
      <c r="J890" t="s">
        <v>259</v>
      </c>
      <c r="K890" t="str">
        <f>IFERROR(VLOOKUP(J890,ORDEN_ESF!A:C,2,0),"")</f>
        <v>Activos</v>
      </c>
      <c r="L890">
        <f>IFERROR(VLOOKUP(J890,ORDEN_ESF!A:C,3,0),0)</f>
        <v>3</v>
      </c>
      <c r="M890">
        <v>296155356</v>
      </c>
    </row>
    <row r="891" spans="1:13" x14ac:dyDescent="0.25">
      <c r="A891">
        <v>890939355</v>
      </c>
      <c r="B891" t="s">
        <v>35</v>
      </c>
      <c r="C891" t="s">
        <v>222</v>
      </c>
      <c r="D891" t="s">
        <v>223</v>
      </c>
      <c r="E891" t="s">
        <v>335</v>
      </c>
      <c r="F891" t="s">
        <v>292</v>
      </c>
      <c r="G891" s="16">
        <v>42735</v>
      </c>
      <c r="H891">
        <v>20170403</v>
      </c>
      <c r="I891">
        <v>0</v>
      </c>
      <c r="J891" t="s">
        <v>259</v>
      </c>
      <c r="K891" t="str">
        <f>IFERROR(VLOOKUP(J891,ORDEN_ESF!A:C,2,0),"")</f>
        <v>Activos</v>
      </c>
      <c r="L891">
        <f>IFERROR(VLOOKUP(J891,ORDEN_ESF!A:C,3,0),0)</f>
        <v>3</v>
      </c>
      <c r="M891">
        <v>23790679</v>
      </c>
    </row>
    <row r="892" spans="1:13" x14ac:dyDescent="0.25">
      <c r="A892">
        <v>890940026</v>
      </c>
      <c r="B892" t="s">
        <v>304</v>
      </c>
      <c r="C892" t="s">
        <v>291</v>
      </c>
      <c r="D892" t="s">
        <v>223</v>
      </c>
      <c r="E892" t="s">
        <v>224</v>
      </c>
      <c r="F892" t="s">
        <v>292</v>
      </c>
      <c r="G892" s="16">
        <v>42735</v>
      </c>
      <c r="H892">
        <v>20170424</v>
      </c>
      <c r="I892">
        <v>0</v>
      </c>
      <c r="J892" t="s">
        <v>259</v>
      </c>
      <c r="K892" t="str">
        <f>IFERROR(VLOOKUP(J892,ORDEN_ESF!A:C,2,0),"")</f>
        <v>Activos</v>
      </c>
      <c r="L892">
        <f>IFERROR(VLOOKUP(J892,ORDEN_ESF!A:C,3,0),0)</f>
        <v>3</v>
      </c>
      <c r="M892">
        <v>65284599</v>
      </c>
    </row>
    <row r="893" spans="1:13" x14ac:dyDescent="0.25">
      <c r="A893">
        <v>900190385</v>
      </c>
      <c r="B893" t="s">
        <v>380</v>
      </c>
      <c r="C893" t="s">
        <v>230</v>
      </c>
      <c r="D893" t="s">
        <v>351</v>
      </c>
      <c r="E893" t="s">
        <v>339</v>
      </c>
      <c r="F893" t="s">
        <v>292</v>
      </c>
      <c r="G893" s="16">
        <v>42735</v>
      </c>
      <c r="H893">
        <v>20170407</v>
      </c>
      <c r="I893">
        <v>0</v>
      </c>
      <c r="J893" t="s">
        <v>259</v>
      </c>
      <c r="K893" t="str">
        <f>IFERROR(VLOOKUP(J893,ORDEN_ESF!A:C,2,0),"")</f>
        <v>Activos</v>
      </c>
      <c r="L893">
        <f>IFERROR(VLOOKUP(J893,ORDEN_ESF!A:C,3,0),0)</f>
        <v>3</v>
      </c>
      <c r="M893">
        <v>359178409</v>
      </c>
    </row>
    <row r="894" spans="1:13" x14ac:dyDescent="0.25">
      <c r="A894">
        <v>900192242</v>
      </c>
      <c r="B894" t="s">
        <v>381</v>
      </c>
      <c r="C894" t="s">
        <v>222</v>
      </c>
      <c r="D894" t="s">
        <v>228</v>
      </c>
      <c r="E894" t="s">
        <v>333</v>
      </c>
      <c r="F894" t="s">
        <v>292</v>
      </c>
      <c r="G894" s="16">
        <v>42735</v>
      </c>
      <c r="H894">
        <v>20170331</v>
      </c>
      <c r="I894">
        <v>0</v>
      </c>
      <c r="J894" t="s">
        <v>259</v>
      </c>
      <c r="K894" t="str">
        <f>IFERROR(VLOOKUP(J894,ORDEN_ESF!A:C,2,0),"")</f>
        <v>Activos</v>
      </c>
      <c r="L894">
        <f>IFERROR(VLOOKUP(J894,ORDEN_ESF!A:C,3,0),0)</f>
        <v>3</v>
      </c>
      <c r="M894">
        <v>1123624781</v>
      </c>
    </row>
    <row r="895" spans="1:13" x14ac:dyDescent="0.25">
      <c r="A895">
        <v>900192726</v>
      </c>
      <c r="B895" t="s">
        <v>382</v>
      </c>
      <c r="C895" t="s">
        <v>294</v>
      </c>
      <c r="D895" t="s">
        <v>299</v>
      </c>
      <c r="E895" t="s">
        <v>333</v>
      </c>
      <c r="F895" t="s">
        <v>292</v>
      </c>
      <c r="G895" s="16">
        <v>42735</v>
      </c>
      <c r="H895">
        <v>20170425</v>
      </c>
      <c r="I895">
        <v>0</v>
      </c>
      <c r="J895" t="s">
        <v>259</v>
      </c>
      <c r="K895" t="str">
        <f>IFERROR(VLOOKUP(J895,ORDEN_ESF!A:C,2,0),"")</f>
        <v>Activos</v>
      </c>
      <c r="L895">
        <f>IFERROR(VLOOKUP(J895,ORDEN_ESF!A:C,3,0),0)</f>
        <v>3</v>
      </c>
      <c r="M895">
        <v>7015574</v>
      </c>
    </row>
    <row r="896" spans="1:13" x14ac:dyDescent="0.25">
      <c r="A896">
        <v>900193192</v>
      </c>
      <c r="B896" t="s">
        <v>305</v>
      </c>
      <c r="C896" t="s">
        <v>294</v>
      </c>
      <c r="D896" t="s">
        <v>228</v>
      </c>
      <c r="E896" t="s">
        <v>224</v>
      </c>
      <c r="F896" t="s">
        <v>292</v>
      </c>
      <c r="G896" s="16">
        <v>42735</v>
      </c>
      <c r="H896">
        <v>20170517</v>
      </c>
      <c r="I896">
        <v>0</v>
      </c>
      <c r="J896" t="s">
        <v>259</v>
      </c>
      <c r="K896" t="str">
        <f>IFERROR(VLOOKUP(J896,ORDEN_ESF!A:C,2,0),"")</f>
        <v>Activos</v>
      </c>
      <c r="L896">
        <f>IFERROR(VLOOKUP(J896,ORDEN_ESF!A:C,3,0),0)</f>
        <v>3</v>
      </c>
      <c r="M896">
        <v>60336203</v>
      </c>
    </row>
    <row r="897" spans="1:13" x14ac:dyDescent="0.25">
      <c r="A897">
        <v>900206480</v>
      </c>
      <c r="B897" t="s">
        <v>306</v>
      </c>
      <c r="C897" t="s">
        <v>291</v>
      </c>
      <c r="D897" t="s">
        <v>228</v>
      </c>
      <c r="E897" t="s">
        <v>224</v>
      </c>
      <c r="F897" t="s">
        <v>292</v>
      </c>
      <c r="G897" s="16">
        <v>42735</v>
      </c>
      <c r="H897">
        <v>20170509</v>
      </c>
      <c r="I897">
        <v>0</v>
      </c>
      <c r="J897" t="s">
        <v>259</v>
      </c>
      <c r="K897" t="str">
        <f>IFERROR(VLOOKUP(J897,ORDEN_ESF!A:C,2,0),"")</f>
        <v>Activos</v>
      </c>
      <c r="L897">
        <f>IFERROR(VLOOKUP(J897,ORDEN_ESF!A:C,3,0),0)</f>
        <v>3</v>
      </c>
      <c r="M897">
        <v>21854671</v>
      </c>
    </row>
    <row r="898" spans="1:13" x14ac:dyDescent="0.25">
      <c r="A898">
        <v>900206483</v>
      </c>
      <c r="B898" t="s">
        <v>307</v>
      </c>
      <c r="C898" t="s">
        <v>291</v>
      </c>
      <c r="D898" t="s">
        <v>228</v>
      </c>
      <c r="E898" t="s">
        <v>224</v>
      </c>
      <c r="F898" t="s">
        <v>292</v>
      </c>
      <c r="G898" s="16">
        <v>42735</v>
      </c>
      <c r="H898">
        <v>20170510</v>
      </c>
      <c r="I898">
        <v>0</v>
      </c>
      <c r="J898" t="s">
        <v>259</v>
      </c>
      <c r="K898" t="str">
        <f>IFERROR(VLOOKUP(J898,ORDEN_ESF!A:C,2,0),"")</f>
        <v>Activos</v>
      </c>
      <c r="L898">
        <f>IFERROR(VLOOKUP(J898,ORDEN_ESF!A:C,3,0),0)</f>
        <v>3</v>
      </c>
      <c r="M898">
        <v>7304073</v>
      </c>
    </row>
    <row r="899" spans="1:13" x14ac:dyDescent="0.25">
      <c r="A899">
        <v>900087151</v>
      </c>
      <c r="B899" t="s">
        <v>383</v>
      </c>
      <c r="C899" t="s">
        <v>222</v>
      </c>
      <c r="D899" t="s">
        <v>351</v>
      </c>
      <c r="E899" t="s">
        <v>384</v>
      </c>
      <c r="F899" t="s">
        <v>292</v>
      </c>
      <c r="G899" s="16">
        <v>42735</v>
      </c>
      <c r="H899">
        <v>20170509</v>
      </c>
      <c r="I899">
        <v>0</v>
      </c>
      <c r="J899" t="s">
        <v>259</v>
      </c>
      <c r="K899" t="str">
        <f>IFERROR(VLOOKUP(J899,ORDEN_ESF!A:C,2,0),"")</f>
        <v>Activos</v>
      </c>
      <c r="L899">
        <f>IFERROR(VLOOKUP(J899,ORDEN_ESF!A:C,3,0),0)</f>
        <v>3</v>
      </c>
      <c r="M899">
        <v>1162366288</v>
      </c>
    </row>
    <row r="900" spans="1:13" x14ac:dyDescent="0.25">
      <c r="A900">
        <v>900315057</v>
      </c>
      <c r="B900" t="s">
        <v>385</v>
      </c>
      <c r="C900" t="s">
        <v>294</v>
      </c>
      <c r="D900" t="s">
        <v>223</v>
      </c>
      <c r="E900" t="s">
        <v>358</v>
      </c>
      <c r="F900" t="s">
        <v>292</v>
      </c>
      <c r="G900" s="16">
        <v>42735</v>
      </c>
      <c r="H900">
        <v>20170504</v>
      </c>
      <c r="I900">
        <v>0</v>
      </c>
      <c r="J900" t="s">
        <v>259</v>
      </c>
      <c r="K900" t="str">
        <f>IFERROR(VLOOKUP(J900,ORDEN_ESF!A:C,2,0),"")</f>
        <v>Activos</v>
      </c>
      <c r="L900">
        <f>IFERROR(VLOOKUP(J900,ORDEN_ESF!A:C,3,0),0)</f>
        <v>3</v>
      </c>
      <c r="M900">
        <v>68269387</v>
      </c>
    </row>
    <row r="901" spans="1:13" x14ac:dyDescent="0.25">
      <c r="A901">
        <v>900205547</v>
      </c>
      <c r="B901" t="s">
        <v>233</v>
      </c>
      <c r="C901" t="s">
        <v>230</v>
      </c>
      <c r="D901" t="s">
        <v>228</v>
      </c>
      <c r="E901" t="s">
        <v>224</v>
      </c>
      <c r="F901" t="s">
        <v>292</v>
      </c>
      <c r="G901" s="16">
        <v>42735</v>
      </c>
      <c r="H901">
        <v>20170330</v>
      </c>
      <c r="I901">
        <v>0</v>
      </c>
      <c r="J901" t="s">
        <v>259</v>
      </c>
      <c r="K901" t="str">
        <f>IFERROR(VLOOKUP(J901,ORDEN_ESF!A:C,2,0),"")</f>
        <v>Activos</v>
      </c>
      <c r="L901">
        <f>IFERROR(VLOOKUP(J901,ORDEN_ESF!A:C,3,0),0)</f>
        <v>3</v>
      </c>
      <c r="M901">
        <v>4287534</v>
      </c>
    </row>
    <row r="902" spans="1:13" x14ac:dyDescent="0.25">
      <c r="A902">
        <v>900378893</v>
      </c>
      <c r="B902" t="s">
        <v>386</v>
      </c>
      <c r="C902" t="s">
        <v>230</v>
      </c>
      <c r="D902" t="s">
        <v>228</v>
      </c>
      <c r="E902" t="s">
        <v>335</v>
      </c>
      <c r="F902" t="s">
        <v>292</v>
      </c>
      <c r="G902" s="16">
        <v>42735</v>
      </c>
      <c r="H902">
        <v>20170327</v>
      </c>
      <c r="I902">
        <v>0</v>
      </c>
      <c r="J902" t="s">
        <v>259</v>
      </c>
      <c r="K902" t="str">
        <f>IFERROR(VLOOKUP(J902,ORDEN_ESF!A:C,2,0),"")</f>
        <v>Activos</v>
      </c>
      <c r="L902">
        <f>IFERROR(VLOOKUP(J902,ORDEN_ESF!A:C,3,0),0)</f>
        <v>3</v>
      </c>
      <c r="M902">
        <v>248219650</v>
      </c>
    </row>
    <row r="903" spans="1:13" x14ac:dyDescent="0.25">
      <c r="A903">
        <v>900390238</v>
      </c>
      <c r="B903" t="s">
        <v>177</v>
      </c>
      <c r="C903" t="s">
        <v>230</v>
      </c>
      <c r="D903" t="s">
        <v>228</v>
      </c>
      <c r="E903" t="s">
        <v>333</v>
      </c>
      <c r="F903" t="s">
        <v>292</v>
      </c>
      <c r="G903" s="16">
        <v>42735</v>
      </c>
      <c r="H903">
        <v>20170330</v>
      </c>
      <c r="I903">
        <v>0</v>
      </c>
      <c r="J903" t="s">
        <v>259</v>
      </c>
      <c r="K903" t="str">
        <f>IFERROR(VLOOKUP(J903,ORDEN_ESF!A:C,2,0),"")</f>
        <v>Activos</v>
      </c>
      <c r="L903">
        <f>IFERROR(VLOOKUP(J903,ORDEN_ESF!A:C,3,0),0)</f>
        <v>3</v>
      </c>
      <c r="M903">
        <v>137494092</v>
      </c>
    </row>
    <row r="904" spans="1:13" x14ac:dyDescent="0.25">
      <c r="A904">
        <v>900413588</v>
      </c>
      <c r="B904" t="s">
        <v>37</v>
      </c>
      <c r="C904" t="s">
        <v>294</v>
      </c>
      <c r="D904" t="s">
        <v>343</v>
      </c>
      <c r="E904" t="s">
        <v>224</v>
      </c>
      <c r="F904" t="s">
        <v>292</v>
      </c>
      <c r="G904" s="16">
        <v>42735</v>
      </c>
      <c r="H904">
        <v>20170511</v>
      </c>
      <c r="I904">
        <v>0</v>
      </c>
      <c r="J904" t="s">
        <v>259</v>
      </c>
      <c r="K904" t="str">
        <f>IFERROR(VLOOKUP(J904,ORDEN_ESF!A:C,2,0),"")</f>
        <v>Activos</v>
      </c>
      <c r="L904">
        <f>IFERROR(VLOOKUP(J904,ORDEN_ESF!A:C,3,0),0)</f>
        <v>3</v>
      </c>
      <c r="M904">
        <v>10407467</v>
      </c>
    </row>
    <row r="905" spans="1:13" x14ac:dyDescent="0.25">
      <c r="A905">
        <v>900668954</v>
      </c>
      <c r="B905" t="s">
        <v>387</v>
      </c>
      <c r="C905" t="s">
        <v>294</v>
      </c>
      <c r="D905" t="s">
        <v>228</v>
      </c>
      <c r="E905" t="s">
        <v>224</v>
      </c>
      <c r="F905" t="s">
        <v>292</v>
      </c>
      <c r="G905" s="16">
        <v>42735</v>
      </c>
      <c r="H905">
        <v>20170428</v>
      </c>
      <c r="I905">
        <v>0</v>
      </c>
      <c r="J905" t="s">
        <v>259</v>
      </c>
      <c r="K905" t="str">
        <f>IFERROR(VLOOKUP(J905,ORDEN_ESF!A:C,2,0),"")</f>
        <v>Activos</v>
      </c>
      <c r="L905">
        <f>IFERROR(VLOOKUP(J905,ORDEN_ESF!A:C,3,0),0)</f>
        <v>3</v>
      </c>
      <c r="M905">
        <v>7279057</v>
      </c>
    </row>
    <row r="906" spans="1:13" x14ac:dyDescent="0.25">
      <c r="A906">
        <v>900521357</v>
      </c>
      <c r="B906" t="s">
        <v>175</v>
      </c>
      <c r="C906" t="s">
        <v>291</v>
      </c>
      <c r="D906" t="s">
        <v>388</v>
      </c>
      <c r="E906" t="s">
        <v>339</v>
      </c>
      <c r="F906" t="s">
        <v>292</v>
      </c>
      <c r="G906" s="16">
        <v>42735</v>
      </c>
      <c r="H906">
        <v>20170503</v>
      </c>
      <c r="I906">
        <v>0</v>
      </c>
      <c r="J906" t="s">
        <v>259</v>
      </c>
      <c r="K906" t="str">
        <f>IFERROR(VLOOKUP(J906,ORDEN_ESF!A:C,2,0),"")</f>
        <v>Activos</v>
      </c>
      <c r="L906">
        <f>IFERROR(VLOOKUP(J906,ORDEN_ESF!A:C,3,0),0)</f>
        <v>3</v>
      </c>
      <c r="M906">
        <v>23756766</v>
      </c>
    </row>
    <row r="907" spans="1:13" x14ac:dyDescent="0.25">
      <c r="A907">
        <v>900535441</v>
      </c>
      <c r="B907" t="s">
        <v>308</v>
      </c>
      <c r="C907" t="s">
        <v>291</v>
      </c>
      <c r="D907" t="s">
        <v>228</v>
      </c>
      <c r="E907" t="s">
        <v>224</v>
      </c>
      <c r="F907" t="s">
        <v>292</v>
      </c>
      <c r="G907" s="16">
        <v>42735</v>
      </c>
      <c r="H907">
        <v>20170426</v>
      </c>
      <c r="I907">
        <v>0</v>
      </c>
      <c r="J907" t="s">
        <v>259</v>
      </c>
      <c r="K907" t="str">
        <f>IFERROR(VLOOKUP(J907,ORDEN_ESF!A:C,2,0),"")</f>
        <v>Activos</v>
      </c>
      <c r="L907">
        <f>IFERROR(VLOOKUP(J907,ORDEN_ESF!A:C,3,0),0)</f>
        <v>3</v>
      </c>
      <c r="M907">
        <v>60116226</v>
      </c>
    </row>
    <row r="908" spans="1:13" x14ac:dyDescent="0.25">
      <c r="A908">
        <v>900749166</v>
      </c>
      <c r="B908" t="s">
        <v>182</v>
      </c>
      <c r="C908" t="s">
        <v>230</v>
      </c>
      <c r="D908" t="s">
        <v>228</v>
      </c>
      <c r="E908" t="s">
        <v>333</v>
      </c>
      <c r="F908" t="s">
        <v>292</v>
      </c>
      <c r="G908" s="16">
        <v>42735</v>
      </c>
      <c r="H908">
        <v>20170404</v>
      </c>
      <c r="I908">
        <v>0</v>
      </c>
      <c r="J908" t="s">
        <v>259</v>
      </c>
      <c r="K908" t="str">
        <f>IFERROR(VLOOKUP(J908,ORDEN_ESF!A:C,2,0),"")</f>
        <v>Activos</v>
      </c>
      <c r="L908">
        <f>IFERROR(VLOOKUP(J908,ORDEN_ESF!A:C,3,0),0)</f>
        <v>3</v>
      </c>
      <c r="M908">
        <v>273353441</v>
      </c>
    </row>
    <row r="909" spans="1:13" x14ac:dyDescent="0.25">
      <c r="A909">
        <v>900797732</v>
      </c>
      <c r="B909" t="s">
        <v>181</v>
      </c>
      <c r="C909" t="s">
        <v>230</v>
      </c>
      <c r="D909" t="s">
        <v>228</v>
      </c>
      <c r="E909" t="s">
        <v>360</v>
      </c>
      <c r="F909" t="s">
        <v>292</v>
      </c>
      <c r="G909" s="16">
        <v>42735</v>
      </c>
      <c r="H909">
        <v>20170330</v>
      </c>
      <c r="I909">
        <v>0</v>
      </c>
      <c r="J909" t="s">
        <v>259</v>
      </c>
      <c r="K909" t="str">
        <f>IFERROR(VLOOKUP(J909,ORDEN_ESF!A:C,2,0),"")</f>
        <v>Activos</v>
      </c>
      <c r="L909">
        <f>IFERROR(VLOOKUP(J909,ORDEN_ESF!A:C,3,0),0)</f>
        <v>3</v>
      </c>
      <c r="M909">
        <v>163264666</v>
      </c>
    </row>
    <row r="910" spans="1:13" x14ac:dyDescent="0.25">
      <c r="A910">
        <v>900818642</v>
      </c>
      <c r="B910" t="s">
        <v>169</v>
      </c>
      <c r="C910" t="s">
        <v>230</v>
      </c>
      <c r="D910" t="s">
        <v>228</v>
      </c>
      <c r="E910" t="s">
        <v>333</v>
      </c>
      <c r="F910" t="s">
        <v>292</v>
      </c>
      <c r="G910" s="16">
        <v>42735</v>
      </c>
      <c r="H910">
        <v>20170410</v>
      </c>
      <c r="I910">
        <v>0</v>
      </c>
      <c r="J910" t="s">
        <v>259</v>
      </c>
      <c r="K910" t="str">
        <f>IFERROR(VLOOKUP(J910,ORDEN_ESF!A:C,2,0),"")</f>
        <v>Activos</v>
      </c>
      <c r="L910">
        <f>IFERROR(VLOOKUP(J910,ORDEN_ESF!A:C,3,0),0)</f>
        <v>3</v>
      </c>
      <c r="M910">
        <v>66348833</v>
      </c>
    </row>
    <row r="911" spans="1:13" x14ac:dyDescent="0.25">
      <c r="A911">
        <v>800028455</v>
      </c>
      <c r="B911" t="s">
        <v>0</v>
      </c>
      <c r="C911" t="s">
        <v>291</v>
      </c>
      <c r="D911" t="s">
        <v>228</v>
      </c>
      <c r="E911" t="s">
        <v>224</v>
      </c>
      <c r="F911" t="s">
        <v>292</v>
      </c>
      <c r="G911" s="16">
        <v>42735</v>
      </c>
      <c r="H911">
        <v>20170503</v>
      </c>
      <c r="I911">
        <v>0</v>
      </c>
      <c r="J911" t="s">
        <v>260</v>
      </c>
      <c r="K911" t="str">
        <f>IFERROR(VLOOKUP(J911,ORDEN_ESF!A:C,2,0),"")</f>
        <v>Provisiones corrientes por beneficios a los empleados</v>
      </c>
      <c r="L911">
        <f>IFERROR(VLOOKUP(J911,ORDEN_ESF!A:C,3,0),0)</f>
        <v>0</v>
      </c>
      <c r="M911">
        <v>286183</v>
      </c>
    </row>
    <row r="912" spans="1:13" x14ac:dyDescent="0.25">
      <c r="A912">
        <v>800093117</v>
      </c>
      <c r="B912" t="s">
        <v>334</v>
      </c>
      <c r="C912" t="s">
        <v>222</v>
      </c>
      <c r="D912" t="s">
        <v>223</v>
      </c>
      <c r="E912" t="s">
        <v>335</v>
      </c>
      <c r="F912" t="s">
        <v>292</v>
      </c>
      <c r="G912" s="16">
        <v>42735</v>
      </c>
      <c r="H912">
        <v>20170328</v>
      </c>
      <c r="I912">
        <v>0</v>
      </c>
      <c r="J912" t="s">
        <v>260</v>
      </c>
      <c r="K912" t="str">
        <f>IFERROR(VLOOKUP(J912,ORDEN_ESF!A:C,2,0),"")</f>
        <v>Provisiones corrientes por beneficios a los empleados</v>
      </c>
      <c r="L912">
        <f>IFERROR(VLOOKUP(J912,ORDEN_ESF!A:C,3,0),0)</f>
        <v>0</v>
      </c>
      <c r="M912">
        <v>8622003</v>
      </c>
    </row>
    <row r="913" spans="1:13" x14ac:dyDescent="0.25">
      <c r="A913">
        <v>800094968</v>
      </c>
      <c r="B913" t="s">
        <v>336</v>
      </c>
      <c r="C913" t="s">
        <v>222</v>
      </c>
      <c r="D913" t="s">
        <v>337</v>
      </c>
      <c r="E913" t="s">
        <v>335</v>
      </c>
      <c r="F913" t="s">
        <v>292</v>
      </c>
      <c r="G913" s="16">
        <v>42735</v>
      </c>
      <c r="H913">
        <v>20170403</v>
      </c>
      <c r="I913">
        <v>0</v>
      </c>
      <c r="J913" t="s">
        <v>260</v>
      </c>
      <c r="K913" t="str">
        <f>IFERROR(VLOOKUP(J913,ORDEN_ESF!A:C,2,0),"")</f>
        <v>Provisiones corrientes por beneficios a los empleados</v>
      </c>
      <c r="L913">
        <f>IFERROR(VLOOKUP(J913,ORDEN_ESF!A:C,3,0),0)</f>
        <v>0</v>
      </c>
      <c r="M913">
        <v>1456593</v>
      </c>
    </row>
    <row r="914" spans="1:13" x14ac:dyDescent="0.25">
      <c r="A914">
        <v>800095951</v>
      </c>
      <c r="B914" t="s">
        <v>338</v>
      </c>
      <c r="C914" t="s">
        <v>291</v>
      </c>
      <c r="D914" t="s">
        <v>228</v>
      </c>
      <c r="E914" t="s">
        <v>339</v>
      </c>
      <c r="F914" t="s">
        <v>292</v>
      </c>
      <c r="G914" s="16">
        <v>42735</v>
      </c>
      <c r="H914">
        <v>20170505</v>
      </c>
      <c r="I914">
        <v>0</v>
      </c>
      <c r="J914" t="s">
        <v>260</v>
      </c>
      <c r="K914" t="str">
        <f>IFERROR(VLOOKUP(J914,ORDEN_ESF!A:C,2,0),"")</f>
        <v>Provisiones corrientes por beneficios a los empleados</v>
      </c>
      <c r="L914">
        <f>IFERROR(VLOOKUP(J914,ORDEN_ESF!A:C,3,0),0)</f>
        <v>0</v>
      </c>
      <c r="M914">
        <v>368969</v>
      </c>
    </row>
    <row r="915" spans="1:13" x14ac:dyDescent="0.25">
      <c r="A915">
        <v>800140959</v>
      </c>
      <c r="B915" t="s">
        <v>340</v>
      </c>
      <c r="C915" t="s">
        <v>291</v>
      </c>
      <c r="D915" t="s">
        <v>228</v>
      </c>
      <c r="E915" t="s">
        <v>339</v>
      </c>
      <c r="F915" t="s">
        <v>292</v>
      </c>
      <c r="G915" s="16">
        <v>42735</v>
      </c>
      <c r="H915">
        <v>20170503</v>
      </c>
      <c r="I915">
        <v>0</v>
      </c>
      <c r="J915" t="s">
        <v>260</v>
      </c>
      <c r="K915" t="str">
        <f>IFERROR(VLOOKUP(J915,ORDEN_ESF!A:C,2,0),"")</f>
        <v>Provisiones corrientes por beneficios a los empleados</v>
      </c>
      <c r="L915">
        <f>IFERROR(VLOOKUP(J915,ORDEN_ESF!A:C,3,0),0)</f>
        <v>0</v>
      </c>
      <c r="M915">
        <v>407765</v>
      </c>
    </row>
    <row r="916" spans="1:13" x14ac:dyDescent="0.25">
      <c r="A916">
        <v>800185295</v>
      </c>
      <c r="B916" t="s">
        <v>344</v>
      </c>
      <c r="C916" t="s">
        <v>222</v>
      </c>
      <c r="D916" t="s">
        <v>228</v>
      </c>
      <c r="E916" t="s">
        <v>335</v>
      </c>
      <c r="F916" t="s">
        <v>292</v>
      </c>
      <c r="G916" s="16">
        <v>42735</v>
      </c>
      <c r="H916">
        <v>20170407</v>
      </c>
      <c r="I916">
        <v>0</v>
      </c>
      <c r="J916" t="s">
        <v>260</v>
      </c>
      <c r="K916" t="str">
        <f>IFERROR(VLOOKUP(J916,ORDEN_ESF!A:C,2,0),"")</f>
        <v>Provisiones corrientes por beneficios a los empleados</v>
      </c>
      <c r="L916">
        <f>IFERROR(VLOOKUP(J916,ORDEN_ESF!A:C,3,0),0)</f>
        <v>0</v>
      </c>
      <c r="M916">
        <v>2429684</v>
      </c>
    </row>
    <row r="917" spans="1:13" x14ac:dyDescent="0.25">
      <c r="A917">
        <v>800200598</v>
      </c>
      <c r="B917" t="s">
        <v>345</v>
      </c>
      <c r="C917" t="s">
        <v>230</v>
      </c>
      <c r="D917" t="s">
        <v>228</v>
      </c>
      <c r="E917" t="s">
        <v>335</v>
      </c>
      <c r="F917" t="s">
        <v>292</v>
      </c>
      <c r="G917" s="16">
        <v>42735</v>
      </c>
      <c r="H917">
        <v>20170509</v>
      </c>
      <c r="I917">
        <v>0</v>
      </c>
      <c r="J917" t="s">
        <v>260</v>
      </c>
      <c r="K917" t="str">
        <f>IFERROR(VLOOKUP(J917,ORDEN_ESF!A:C,2,0),"")</f>
        <v>Provisiones corrientes por beneficios a los empleados</v>
      </c>
      <c r="L917">
        <f>IFERROR(VLOOKUP(J917,ORDEN_ESF!A:C,3,0),0)</f>
        <v>0</v>
      </c>
      <c r="M917">
        <v>786736</v>
      </c>
    </row>
    <row r="918" spans="1:13" x14ac:dyDescent="0.25">
      <c r="A918">
        <v>800233881</v>
      </c>
      <c r="B918" t="s">
        <v>161</v>
      </c>
      <c r="C918" t="s">
        <v>222</v>
      </c>
      <c r="D918" t="s">
        <v>223</v>
      </c>
      <c r="E918" t="s">
        <v>333</v>
      </c>
      <c r="F918" t="s">
        <v>292</v>
      </c>
      <c r="G918" s="16">
        <v>42735</v>
      </c>
      <c r="H918">
        <v>20170406</v>
      </c>
      <c r="I918">
        <v>0</v>
      </c>
      <c r="J918" t="s">
        <v>260</v>
      </c>
      <c r="K918" t="str">
        <f>IFERROR(VLOOKUP(J918,ORDEN_ESF!A:C,2,0),"")</f>
        <v>Provisiones corrientes por beneficios a los empleados</v>
      </c>
      <c r="L918">
        <f>IFERROR(VLOOKUP(J918,ORDEN_ESF!A:C,3,0),0)</f>
        <v>0</v>
      </c>
      <c r="M918">
        <v>4965687</v>
      </c>
    </row>
    <row r="919" spans="1:13" x14ac:dyDescent="0.25">
      <c r="A919">
        <v>811032292</v>
      </c>
      <c r="B919" t="s">
        <v>349</v>
      </c>
      <c r="C919" t="s">
        <v>222</v>
      </c>
      <c r="D919" t="s">
        <v>223</v>
      </c>
      <c r="E919" t="s">
        <v>335</v>
      </c>
      <c r="F919" t="s">
        <v>292</v>
      </c>
      <c r="G919" s="16">
        <v>42735</v>
      </c>
      <c r="H919">
        <v>20170404</v>
      </c>
      <c r="I919">
        <v>0</v>
      </c>
      <c r="J919" t="s">
        <v>260</v>
      </c>
      <c r="K919" t="str">
        <f>IFERROR(VLOOKUP(J919,ORDEN_ESF!A:C,2,0),"")</f>
        <v>Provisiones corrientes por beneficios a los empleados</v>
      </c>
      <c r="L919">
        <f>IFERROR(VLOOKUP(J919,ORDEN_ESF!A:C,3,0),0)</f>
        <v>0</v>
      </c>
      <c r="M919">
        <v>1053611</v>
      </c>
    </row>
    <row r="920" spans="1:13" x14ac:dyDescent="0.25">
      <c r="A920">
        <v>830023542</v>
      </c>
      <c r="B920" t="s">
        <v>146</v>
      </c>
      <c r="C920" t="s">
        <v>230</v>
      </c>
      <c r="D920" t="s">
        <v>223</v>
      </c>
      <c r="E920" t="s">
        <v>339</v>
      </c>
      <c r="F920" t="s">
        <v>292</v>
      </c>
      <c r="G920" s="16">
        <v>42735</v>
      </c>
      <c r="H920">
        <v>20170328</v>
      </c>
      <c r="I920">
        <v>0</v>
      </c>
      <c r="J920" t="s">
        <v>260</v>
      </c>
      <c r="K920" t="str">
        <f>IFERROR(VLOOKUP(J920,ORDEN_ESF!A:C,2,0),"")</f>
        <v>Provisiones corrientes por beneficios a los empleados</v>
      </c>
      <c r="L920">
        <f>IFERROR(VLOOKUP(J920,ORDEN_ESF!A:C,3,0),0)</f>
        <v>0</v>
      </c>
      <c r="M920">
        <v>14027089</v>
      </c>
    </row>
    <row r="921" spans="1:13" x14ac:dyDescent="0.25">
      <c r="A921">
        <v>830097620</v>
      </c>
      <c r="B921" t="s">
        <v>290</v>
      </c>
      <c r="C921" t="s">
        <v>291</v>
      </c>
      <c r="D921" t="s">
        <v>228</v>
      </c>
      <c r="E921" t="s">
        <v>224</v>
      </c>
      <c r="F921" t="s">
        <v>292</v>
      </c>
      <c r="G921" s="16">
        <v>42735</v>
      </c>
      <c r="H921">
        <v>20170420</v>
      </c>
      <c r="I921">
        <v>0</v>
      </c>
      <c r="J921" t="s">
        <v>260</v>
      </c>
      <c r="K921" t="str">
        <f>IFERROR(VLOOKUP(J921,ORDEN_ESF!A:C,2,0),"")</f>
        <v>Provisiones corrientes por beneficios a los empleados</v>
      </c>
      <c r="L921">
        <f>IFERROR(VLOOKUP(J921,ORDEN_ESF!A:C,3,0),0)</f>
        <v>0</v>
      </c>
      <c r="M921">
        <v>182176</v>
      </c>
    </row>
    <row r="922" spans="1:13" x14ac:dyDescent="0.25">
      <c r="A922">
        <v>860000656</v>
      </c>
      <c r="B922" t="s">
        <v>221</v>
      </c>
      <c r="C922" t="s">
        <v>222</v>
      </c>
      <c r="D922" t="s">
        <v>223</v>
      </c>
      <c r="E922" t="s">
        <v>224</v>
      </c>
      <c r="F922" t="s">
        <v>292</v>
      </c>
      <c r="G922" s="16">
        <v>42735</v>
      </c>
      <c r="H922">
        <v>20170401</v>
      </c>
      <c r="I922">
        <v>0</v>
      </c>
      <c r="J922" t="s">
        <v>260</v>
      </c>
      <c r="K922" t="str">
        <f>IFERROR(VLOOKUP(J922,ORDEN_ESF!A:C,2,0),"")</f>
        <v>Provisiones corrientes por beneficios a los empleados</v>
      </c>
      <c r="L922">
        <f>IFERROR(VLOOKUP(J922,ORDEN_ESF!A:C,3,0),0)</f>
        <v>0</v>
      </c>
      <c r="M922">
        <v>4698862</v>
      </c>
    </row>
    <row r="923" spans="1:13" x14ac:dyDescent="0.25">
      <c r="A923">
        <v>860001986</v>
      </c>
      <c r="B923" t="s">
        <v>293</v>
      </c>
      <c r="C923" t="s">
        <v>294</v>
      </c>
      <c r="D923" t="s">
        <v>228</v>
      </c>
      <c r="E923" t="s">
        <v>224</v>
      </c>
      <c r="F923" t="s">
        <v>292</v>
      </c>
      <c r="G923" s="16">
        <v>42735</v>
      </c>
      <c r="H923">
        <v>20170510</v>
      </c>
      <c r="I923">
        <v>0</v>
      </c>
      <c r="J923" t="s">
        <v>260</v>
      </c>
      <c r="K923" t="str">
        <f>IFERROR(VLOOKUP(J923,ORDEN_ESF!A:C,2,0),"")</f>
        <v>Provisiones corrientes por beneficios a los empleados</v>
      </c>
      <c r="L923">
        <f>IFERROR(VLOOKUP(J923,ORDEN_ESF!A:C,3,0),0)</f>
        <v>0</v>
      </c>
      <c r="M923">
        <v>4526482</v>
      </c>
    </row>
    <row r="924" spans="1:13" x14ac:dyDescent="0.25">
      <c r="A924">
        <v>860002837</v>
      </c>
      <c r="B924" t="s">
        <v>227</v>
      </c>
      <c r="C924" t="s">
        <v>222</v>
      </c>
      <c r="D924" t="s">
        <v>228</v>
      </c>
      <c r="E924" t="s">
        <v>224</v>
      </c>
      <c r="F924" t="s">
        <v>292</v>
      </c>
      <c r="G924" s="16">
        <v>42735</v>
      </c>
      <c r="H924">
        <v>20170330</v>
      </c>
      <c r="I924">
        <v>0</v>
      </c>
      <c r="J924" t="s">
        <v>260</v>
      </c>
      <c r="K924" t="str">
        <f>IFERROR(VLOOKUP(J924,ORDEN_ESF!A:C,2,0),"")</f>
        <v>Provisiones corrientes por beneficios a los empleados</v>
      </c>
      <c r="L924">
        <f>IFERROR(VLOOKUP(J924,ORDEN_ESF!A:C,3,0),0)</f>
        <v>0</v>
      </c>
      <c r="M924">
        <v>1290217</v>
      </c>
    </row>
    <row r="925" spans="1:13" x14ac:dyDescent="0.25">
      <c r="A925">
        <v>830116629</v>
      </c>
      <c r="B925" t="s">
        <v>354</v>
      </c>
      <c r="C925" t="s">
        <v>291</v>
      </c>
      <c r="D925" t="s">
        <v>228</v>
      </c>
      <c r="E925" t="s">
        <v>355</v>
      </c>
      <c r="F925" t="s">
        <v>292</v>
      </c>
      <c r="G925" s="16">
        <v>42735</v>
      </c>
      <c r="H925">
        <v>20170424</v>
      </c>
      <c r="I925">
        <v>0</v>
      </c>
      <c r="J925" t="s">
        <v>260</v>
      </c>
      <c r="K925" t="str">
        <f>IFERROR(VLOOKUP(J925,ORDEN_ESF!A:C,2,0),"")</f>
        <v>Provisiones corrientes por beneficios a los empleados</v>
      </c>
      <c r="L925">
        <f>IFERROR(VLOOKUP(J925,ORDEN_ESF!A:C,3,0),0)</f>
        <v>0</v>
      </c>
      <c r="M925">
        <v>1330</v>
      </c>
    </row>
    <row r="926" spans="1:13" x14ac:dyDescent="0.25">
      <c r="A926">
        <v>860014285</v>
      </c>
      <c r="B926" t="s">
        <v>356</v>
      </c>
      <c r="C926" t="s">
        <v>294</v>
      </c>
      <c r="D926" t="s">
        <v>228</v>
      </c>
      <c r="E926" t="s">
        <v>224</v>
      </c>
      <c r="F926" t="s">
        <v>292</v>
      </c>
      <c r="G926" s="16">
        <v>42735</v>
      </c>
      <c r="H926">
        <v>20170510</v>
      </c>
      <c r="I926">
        <v>0</v>
      </c>
      <c r="J926" t="s">
        <v>260</v>
      </c>
      <c r="K926" t="str">
        <f>IFERROR(VLOOKUP(J926,ORDEN_ESF!A:C,2,0),"")</f>
        <v>Provisiones corrientes por beneficios a los empleados</v>
      </c>
      <c r="L926">
        <f>IFERROR(VLOOKUP(J926,ORDEN_ESF!A:C,3,0),0)</f>
        <v>0</v>
      </c>
      <c r="M926">
        <v>20084</v>
      </c>
    </row>
    <row r="927" spans="1:13" x14ac:dyDescent="0.25">
      <c r="A927">
        <v>830124992</v>
      </c>
      <c r="B927" t="s">
        <v>357</v>
      </c>
      <c r="C927" t="s">
        <v>222</v>
      </c>
      <c r="D927" t="s">
        <v>228</v>
      </c>
      <c r="E927" t="s">
        <v>358</v>
      </c>
      <c r="F927" t="s">
        <v>292</v>
      </c>
      <c r="G927" s="16">
        <v>42735</v>
      </c>
      <c r="H927">
        <v>20170406</v>
      </c>
      <c r="I927">
        <v>0</v>
      </c>
      <c r="J927" t="s">
        <v>260</v>
      </c>
      <c r="K927" t="str">
        <f>IFERROR(VLOOKUP(J927,ORDEN_ESF!A:C,2,0),"")</f>
        <v>Provisiones corrientes por beneficios a los empleados</v>
      </c>
      <c r="L927">
        <f>IFERROR(VLOOKUP(J927,ORDEN_ESF!A:C,3,0),0)</f>
        <v>0</v>
      </c>
      <c r="M927">
        <v>32824</v>
      </c>
    </row>
    <row r="928" spans="1:13" x14ac:dyDescent="0.25">
      <c r="A928">
        <v>860067697</v>
      </c>
      <c r="B928" t="s">
        <v>359</v>
      </c>
      <c r="C928" t="s">
        <v>294</v>
      </c>
      <c r="D928" t="s">
        <v>228</v>
      </c>
      <c r="E928" t="s">
        <v>360</v>
      </c>
      <c r="F928" t="s">
        <v>292</v>
      </c>
      <c r="G928" s="16">
        <v>42735</v>
      </c>
      <c r="H928">
        <v>20170515</v>
      </c>
      <c r="I928">
        <v>0</v>
      </c>
      <c r="J928" t="s">
        <v>260</v>
      </c>
      <c r="K928" t="str">
        <f>IFERROR(VLOOKUP(J928,ORDEN_ESF!A:C,2,0),"")</f>
        <v>Provisiones corrientes por beneficios a los empleados</v>
      </c>
      <c r="L928">
        <f>IFERROR(VLOOKUP(J928,ORDEN_ESF!A:C,3,0),0)</f>
        <v>0</v>
      </c>
      <c r="M928">
        <v>800746</v>
      </c>
    </row>
    <row r="929" spans="1:13" x14ac:dyDescent="0.25">
      <c r="A929">
        <v>860505064</v>
      </c>
      <c r="B929" t="s">
        <v>361</v>
      </c>
      <c r="C929" t="s">
        <v>291</v>
      </c>
      <c r="D929" t="s">
        <v>228</v>
      </c>
      <c r="E929" t="s">
        <v>224</v>
      </c>
      <c r="F929" t="s">
        <v>292</v>
      </c>
      <c r="G929" s="16">
        <v>42735</v>
      </c>
      <c r="H929">
        <v>20170523</v>
      </c>
      <c r="I929">
        <v>0</v>
      </c>
      <c r="J929" t="s">
        <v>260</v>
      </c>
      <c r="K929" t="str">
        <f>IFERROR(VLOOKUP(J929,ORDEN_ESF!A:C,2,0),"")</f>
        <v>Provisiones corrientes por beneficios a los empleados</v>
      </c>
      <c r="L929">
        <f>IFERROR(VLOOKUP(J929,ORDEN_ESF!A:C,3,0),0)</f>
        <v>0</v>
      </c>
      <c r="M929">
        <v>720408</v>
      </c>
    </row>
    <row r="930" spans="1:13" x14ac:dyDescent="0.25">
      <c r="A930">
        <v>860009250</v>
      </c>
      <c r="B930" t="s">
        <v>362</v>
      </c>
      <c r="C930" t="s">
        <v>294</v>
      </c>
      <c r="D930" t="s">
        <v>228</v>
      </c>
      <c r="E930" t="s">
        <v>224</v>
      </c>
      <c r="F930" t="s">
        <v>292</v>
      </c>
      <c r="G930" s="16">
        <v>42735</v>
      </c>
      <c r="H930">
        <v>20170502</v>
      </c>
      <c r="I930">
        <v>0</v>
      </c>
      <c r="J930" t="s">
        <v>260</v>
      </c>
      <c r="K930" t="str">
        <f>IFERROR(VLOOKUP(J930,ORDEN_ESF!A:C,2,0),"")</f>
        <v>Provisiones corrientes por beneficios a los empleados</v>
      </c>
      <c r="L930">
        <f>IFERROR(VLOOKUP(J930,ORDEN_ESF!A:C,3,0),0)</f>
        <v>0</v>
      </c>
      <c r="M930">
        <v>106395</v>
      </c>
    </row>
    <row r="931" spans="1:13" x14ac:dyDescent="0.25">
      <c r="A931">
        <v>860031361</v>
      </c>
      <c r="B931" t="s">
        <v>297</v>
      </c>
      <c r="C931" t="s">
        <v>222</v>
      </c>
      <c r="D931" t="s">
        <v>228</v>
      </c>
      <c r="E931" t="s">
        <v>224</v>
      </c>
      <c r="F931" t="s">
        <v>292</v>
      </c>
      <c r="G931" s="16">
        <v>42735</v>
      </c>
      <c r="H931">
        <v>20170405</v>
      </c>
      <c r="I931">
        <v>0</v>
      </c>
      <c r="J931" t="s">
        <v>260</v>
      </c>
      <c r="K931" t="str">
        <f>IFERROR(VLOOKUP(J931,ORDEN_ESF!A:C,2,0),"")</f>
        <v>Provisiones corrientes por beneficios a los empleados</v>
      </c>
      <c r="L931">
        <f>IFERROR(VLOOKUP(J931,ORDEN_ESF!A:C,3,0),0)</f>
        <v>0</v>
      </c>
      <c r="M931">
        <v>5136690</v>
      </c>
    </row>
    <row r="932" spans="1:13" x14ac:dyDescent="0.25">
      <c r="A932">
        <v>860035996</v>
      </c>
      <c r="B932" t="s">
        <v>229</v>
      </c>
      <c r="C932" t="s">
        <v>222</v>
      </c>
      <c r="D932" t="s">
        <v>228</v>
      </c>
      <c r="E932" t="s">
        <v>224</v>
      </c>
      <c r="F932" t="s">
        <v>292</v>
      </c>
      <c r="G932" s="16">
        <v>42735</v>
      </c>
      <c r="H932">
        <v>20170407</v>
      </c>
      <c r="I932">
        <v>0</v>
      </c>
      <c r="J932" t="s">
        <v>260</v>
      </c>
      <c r="K932" t="str">
        <f>IFERROR(VLOOKUP(J932,ORDEN_ESF!A:C,2,0),"")</f>
        <v>Provisiones corrientes por beneficios a los empleados</v>
      </c>
      <c r="L932">
        <f>IFERROR(VLOOKUP(J932,ORDEN_ESF!A:C,3,0),0)</f>
        <v>0</v>
      </c>
      <c r="M932">
        <v>1842364</v>
      </c>
    </row>
    <row r="933" spans="1:13" x14ac:dyDescent="0.25">
      <c r="A933">
        <v>860058070</v>
      </c>
      <c r="B933" t="s">
        <v>364</v>
      </c>
      <c r="C933" t="s">
        <v>222</v>
      </c>
      <c r="D933" t="s">
        <v>228</v>
      </c>
      <c r="E933" t="s">
        <v>335</v>
      </c>
      <c r="F933" t="s">
        <v>292</v>
      </c>
      <c r="G933" s="16">
        <v>42735</v>
      </c>
      <c r="H933">
        <v>20170404</v>
      </c>
      <c r="I933">
        <v>0</v>
      </c>
      <c r="J933" t="s">
        <v>260</v>
      </c>
      <c r="K933" t="str">
        <f>IFERROR(VLOOKUP(J933,ORDEN_ESF!A:C,2,0),"")</f>
        <v>Provisiones corrientes por beneficios a los empleados</v>
      </c>
      <c r="L933">
        <f>IFERROR(VLOOKUP(J933,ORDEN_ESF!A:C,3,0),0)</f>
        <v>0</v>
      </c>
      <c r="M933">
        <v>7796849</v>
      </c>
    </row>
    <row r="934" spans="1:13" x14ac:dyDescent="0.25">
      <c r="A934">
        <v>890903055</v>
      </c>
      <c r="B934" t="s">
        <v>232</v>
      </c>
      <c r="C934" t="s">
        <v>222</v>
      </c>
      <c r="D934" t="s">
        <v>223</v>
      </c>
      <c r="E934" t="s">
        <v>224</v>
      </c>
      <c r="F934" t="s">
        <v>292</v>
      </c>
      <c r="G934" s="16">
        <v>42735</v>
      </c>
      <c r="H934">
        <v>20170331</v>
      </c>
      <c r="I934">
        <v>0</v>
      </c>
      <c r="J934" t="s">
        <v>260</v>
      </c>
      <c r="K934" t="str">
        <f>IFERROR(VLOOKUP(J934,ORDEN_ESF!A:C,2,0),"")</f>
        <v>Provisiones corrientes por beneficios a los empleados</v>
      </c>
      <c r="L934">
        <f>IFERROR(VLOOKUP(J934,ORDEN_ESF!A:C,3,0),0)</f>
        <v>0</v>
      </c>
      <c r="M934">
        <v>4504877</v>
      </c>
    </row>
    <row r="935" spans="1:13" x14ac:dyDescent="0.25">
      <c r="A935">
        <v>890905022</v>
      </c>
      <c r="B935" t="s">
        <v>370</v>
      </c>
      <c r="C935" t="s">
        <v>230</v>
      </c>
      <c r="D935" t="s">
        <v>223</v>
      </c>
      <c r="E935" t="s">
        <v>360</v>
      </c>
      <c r="F935" t="s">
        <v>292</v>
      </c>
      <c r="G935" s="16">
        <v>42735</v>
      </c>
      <c r="H935">
        <v>20170503</v>
      </c>
      <c r="I935">
        <v>0</v>
      </c>
      <c r="J935" t="s">
        <v>260</v>
      </c>
      <c r="K935" t="str">
        <f>IFERROR(VLOOKUP(J935,ORDEN_ESF!A:C,2,0),"")</f>
        <v>Provisiones corrientes por beneficios a los empleados</v>
      </c>
      <c r="L935">
        <f>IFERROR(VLOOKUP(J935,ORDEN_ESF!A:C,3,0),0)</f>
        <v>0</v>
      </c>
      <c r="M935">
        <v>1121393</v>
      </c>
    </row>
    <row r="936" spans="1:13" x14ac:dyDescent="0.25">
      <c r="A936">
        <v>860077099</v>
      </c>
      <c r="B936" t="s">
        <v>371</v>
      </c>
      <c r="C936" t="s">
        <v>291</v>
      </c>
      <c r="D936" t="s">
        <v>228</v>
      </c>
      <c r="E936" t="s">
        <v>224</v>
      </c>
      <c r="F936" t="s">
        <v>292</v>
      </c>
      <c r="G936" s="16">
        <v>42735</v>
      </c>
      <c r="H936">
        <v>20170515</v>
      </c>
      <c r="I936">
        <v>0</v>
      </c>
      <c r="J936" t="s">
        <v>260</v>
      </c>
      <c r="K936" t="str">
        <f>IFERROR(VLOOKUP(J936,ORDEN_ESF!A:C,2,0),"")</f>
        <v>Provisiones corrientes por beneficios a los empleados</v>
      </c>
      <c r="L936">
        <f>IFERROR(VLOOKUP(J936,ORDEN_ESF!A:C,3,0),0)</f>
        <v>0</v>
      </c>
      <c r="M936">
        <v>1013356</v>
      </c>
    </row>
    <row r="937" spans="1:13" x14ac:dyDescent="0.25">
      <c r="A937">
        <v>860510628</v>
      </c>
      <c r="B937" t="s">
        <v>373</v>
      </c>
      <c r="C937" t="s">
        <v>222</v>
      </c>
      <c r="D937" t="s">
        <v>228</v>
      </c>
      <c r="E937" t="s">
        <v>353</v>
      </c>
      <c r="F937" t="s">
        <v>292</v>
      </c>
      <c r="G937" s="16">
        <v>42735</v>
      </c>
      <c r="H937">
        <v>20170330</v>
      </c>
      <c r="I937">
        <v>0</v>
      </c>
      <c r="J937" t="s">
        <v>260</v>
      </c>
      <c r="K937" t="str">
        <f>IFERROR(VLOOKUP(J937,ORDEN_ESF!A:C,2,0),"")</f>
        <v>Provisiones corrientes por beneficios a los empleados</v>
      </c>
      <c r="L937">
        <f>IFERROR(VLOOKUP(J937,ORDEN_ESF!A:C,3,0),0)</f>
        <v>0</v>
      </c>
      <c r="M937">
        <v>153998</v>
      </c>
    </row>
    <row r="938" spans="1:13" x14ac:dyDescent="0.25">
      <c r="A938">
        <v>860532790</v>
      </c>
      <c r="B938" t="s">
        <v>374</v>
      </c>
      <c r="C938" t="s">
        <v>291</v>
      </c>
      <c r="D938" t="s">
        <v>228</v>
      </c>
      <c r="E938" t="s">
        <v>224</v>
      </c>
      <c r="F938" t="s">
        <v>292</v>
      </c>
      <c r="G938" s="16">
        <v>42735</v>
      </c>
      <c r="H938">
        <v>20170504</v>
      </c>
      <c r="I938">
        <v>0</v>
      </c>
      <c r="J938" t="s">
        <v>260</v>
      </c>
      <c r="K938" t="str">
        <f>IFERROR(VLOOKUP(J938,ORDEN_ESF!A:C,2,0),"")</f>
        <v>Provisiones corrientes por beneficios a los empleados</v>
      </c>
      <c r="L938">
        <f>IFERROR(VLOOKUP(J938,ORDEN_ESF!A:C,3,0),0)</f>
        <v>0</v>
      </c>
      <c r="M938">
        <v>266469</v>
      </c>
    </row>
    <row r="939" spans="1:13" x14ac:dyDescent="0.25">
      <c r="A939">
        <v>890205645</v>
      </c>
      <c r="B939" t="s">
        <v>166</v>
      </c>
      <c r="C939" t="s">
        <v>222</v>
      </c>
      <c r="D939" t="s">
        <v>375</v>
      </c>
      <c r="E939" t="s">
        <v>335</v>
      </c>
      <c r="F939" t="s">
        <v>292</v>
      </c>
      <c r="G939" s="16">
        <v>42735</v>
      </c>
      <c r="H939">
        <v>20170331</v>
      </c>
      <c r="I939">
        <v>0</v>
      </c>
      <c r="J939" t="s">
        <v>260</v>
      </c>
      <c r="K939" t="str">
        <f>IFERROR(VLOOKUP(J939,ORDEN_ESF!A:C,2,0),"")</f>
        <v>Provisiones corrientes por beneficios a los empleados</v>
      </c>
      <c r="L939">
        <f>IFERROR(VLOOKUP(J939,ORDEN_ESF!A:C,3,0),0)</f>
        <v>0</v>
      </c>
      <c r="M939">
        <v>246013</v>
      </c>
    </row>
    <row r="940" spans="1:13" x14ac:dyDescent="0.25">
      <c r="A940">
        <v>890908097</v>
      </c>
      <c r="B940" t="s">
        <v>377</v>
      </c>
      <c r="C940" t="s">
        <v>291</v>
      </c>
      <c r="D940" t="s">
        <v>223</v>
      </c>
      <c r="E940" t="s">
        <v>224</v>
      </c>
      <c r="F940" t="s">
        <v>292</v>
      </c>
      <c r="G940" s="16">
        <v>42735</v>
      </c>
      <c r="H940">
        <v>20170511</v>
      </c>
      <c r="I940">
        <v>0</v>
      </c>
      <c r="J940" t="s">
        <v>260</v>
      </c>
      <c r="K940" t="str">
        <f>IFERROR(VLOOKUP(J940,ORDEN_ESF!A:C,2,0),"")</f>
        <v>Provisiones corrientes por beneficios a los empleados</v>
      </c>
      <c r="L940">
        <f>IFERROR(VLOOKUP(J940,ORDEN_ESF!A:C,3,0),0)</f>
        <v>0</v>
      </c>
      <c r="M940">
        <v>659417</v>
      </c>
    </row>
    <row r="941" spans="1:13" x14ac:dyDescent="0.25">
      <c r="A941">
        <v>890911431</v>
      </c>
      <c r="B941" t="s">
        <v>378</v>
      </c>
      <c r="C941" t="s">
        <v>222</v>
      </c>
      <c r="D941" t="s">
        <v>223</v>
      </c>
      <c r="E941" t="s">
        <v>339</v>
      </c>
      <c r="F941" t="s">
        <v>292</v>
      </c>
      <c r="G941" s="16">
        <v>42735</v>
      </c>
      <c r="H941">
        <v>20170329</v>
      </c>
      <c r="I941">
        <v>0</v>
      </c>
      <c r="J941" t="s">
        <v>260</v>
      </c>
      <c r="K941" t="str">
        <f>IFERROR(VLOOKUP(J941,ORDEN_ESF!A:C,2,0),"")</f>
        <v>Provisiones corrientes por beneficios a los empleados</v>
      </c>
      <c r="L941">
        <f>IFERROR(VLOOKUP(J941,ORDEN_ESF!A:C,3,0),0)</f>
        <v>0</v>
      </c>
      <c r="M941">
        <v>7960171</v>
      </c>
    </row>
    <row r="942" spans="1:13" x14ac:dyDescent="0.25">
      <c r="A942">
        <v>890928186</v>
      </c>
      <c r="B942" t="s">
        <v>303</v>
      </c>
      <c r="C942" t="s">
        <v>291</v>
      </c>
      <c r="D942" t="s">
        <v>223</v>
      </c>
      <c r="E942" t="s">
        <v>224</v>
      </c>
      <c r="F942" t="s">
        <v>292</v>
      </c>
      <c r="G942" s="16">
        <v>42735</v>
      </c>
      <c r="H942">
        <v>20170510</v>
      </c>
      <c r="I942">
        <v>0</v>
      </c>
      <c r="J942" t="s">
        <v>260</v>
      </c>
      <c r="K942" t="str">
        <f>IFERROR(VLOOKUP(J942,ORDEN_ESF!A:C,2,0),"")</f>
        <v>Provisiones corrientes por beneficios a los empleados</v>
      </c>
      <c r="L942">
        <f>IFERROR(VLOOKUP(J942,ORDEN_ESF!A:C,3,0),0)</f>
        <v>0</v>
      </c>
      <c r="M942">
        <v>770672</v>
      </c>
    </row>
    <row r="943" spans="1:13" x14ac:dyDescent="0.25">
      <c r="A943">
        <v>890932424</v>
      </c>
      <c r="B943" t="s">
        <v>379</v>
      </c>
      <c r="C943" t="s">
        <v>222</v>
      </c>
      <c r="D943" t="s">
        <v>223</v>
      </c>
      <c r="E943" t="s">
        <v>333</v>
      </c>
      <c r="F943" t="s">
        <v>292</v>
      </c>
      <c r="G943" s="16">
        <v>42735</v>
      </c>
      <c r="H943">
        <v>20170328</v>
      </c>
      <c r="I943">
        <v>0</v>
      </c>
      <c r="J943" t="s">
        <v>260</v>
      </c>
      <c r="K943" t="str">
        <f>IFERROR(VLOOKUP(J943,ORDEN_ESF!A:C,2,0),"")</f>
        <v>Provisiones corrientes por beneficios a los empleados</v>
      </c>
      <c r="L943">
        <f>IFERROR(VLOOKUP(J943,ORDEN_ESF!A:C,3,0),0)</f>
        <v>0</v>
      </c>
      <c r="M943">
        <v>2314979</v>
      </c>
    </row>
    <row r="944" spans="1:13" x14ac:dyDescent="0.25">
      <c r="A944">
        <v>900192242</v>
      </c>
      <c r="B944" t="s">
        <v>381</v>
      </c>
      <c r="C944" t="s">
        <v>222</v>
      </c>
      <c r="D944" t="s">
        <v>228</v>
      </c>
      <c r="E944" t="s">
        <v>333</v>
      </c>
      <c r="F944" t="s">
        <v>292</v>
      </c>
      <c r="G944" s="16">
        <v>42735</v>
      </c>
      <c r="H944">
        <v>20170331</v>
      </c>
      <c r="I944">
        <v>0</v>
      </c>
      <c r="J944" t="s">
        <v>260</v>
      </c>
      <c r="K944" t="str">
        <f>IFERROR(VLOOKUP(J944,ORDEN_ESF!A:C,2,0),"")</f>
        <v>Provisiones corrientes por beneficios a los empleados</v>
      </c>
      <c r="L944">
        <f>IFERROR(VLOOKUP(J944,ORDEN_ESF!A:C,3,0),0)</f>
        <v>0</v>
      </c>
      <c r="M944">
        <v>3986253</v>
      </c>
    </row>
    <row r="945" spans="1:13" x14ac:dyDescent="0.25">
      <c r="A945">
        <v>900192726</v>
      </c>
      <c r="B945" t="s">
        <v>382</v>
      </c>
      <c r="C945" t="s">
        <v>294</v>
      </c>
      <c r="D945" t="s">
        <v>299</v>
      </c>
      <c r="E945" t="s">
        <v>333</v>
      </c>
      <c r="F945" t="s">
        <v>292</v>
      </c>
      <c r="G945" s="16">
        <v>42735</v>
      </c>
      <c r="H945">
        <v>20170425</v>
      </c>
      <c r="I945">
        <v>0</v>
      </c>
      <c r="J945" t="s">
        <v>260</v>
      </c>
      <c r="K945" t="str">
        <f>IFERROR(VLOOKUP(J945,ORDEN_ESF!A:C,2,0),"")</f>
        <v>Provisiones corrientes por beneficios a los empleados</v>
      </c>
      <c r="L945">
        <f>IFERROR(VLOOKUP(J945,ORDEN_ESF!A:C,3,0),0)</f>
        <v>0</v>
      </c>
      <c r="M945">
        <v>39628</v>
      </c>
    </row>
    <row r="946" spans="1:13" x14ac:dyDescent="0.25">
      <c r="A946">
        <v>900206480</v>
      </c>
      <c r="B946" t="s">
        <v>306</v>
      </c>
      <c r="C946" t="s">
        <v>291</v>
      </c>
      <c r="D946" t="s">
        <v>228</v>
      </c>
      <c r="E946" t="s">
        <v>224</v>
      </c>
      <c r="F946" t="s">
        <v>292</v>
      </c>
      <c r="G946" s="16">
        <v>42735</v>
      </c>
      <c r="H946">
        <v>20170509</v>
      </c>
      <c r="I946">
        <v>0</v>
      </c>
      <c r="J946" t="s">
        <v>260</v>
      </c>
      <c r="K946" t="str">
        <f>IFERROR(VLOOKUP(J946,ORDEN_ESF!A:C,2,0),"")</f>
        <v>Provisiones corrientes por beneficios a los empleados</v>
      </c>
      <c r="L946">
        <f>IFERROR(VLOOKUP(J946,ORDEN_ESF!A:C,3,0),0)</f>
        <v>0</v>
      </c>
      <c r="M946">
        <v>547706</v>
      </c>
    </row>
    <row r="947" spans="1:13" x14ac:dyDescent="0.25">
      <c r="A947">
        <v>900668954</v>
      </c>
      <c r="B947" t="s">
        <v>387</v>
      </c>
      <c r="C947" t="s">
        <v>294</v>
      </c>
      <c r="D947" t="s">
        <v>228</v>
      </c>
      <c r="E947" t="s">
        <v>224</v>
      </c>
      <c r="F947" t="s">
        <v>292</v>
      </c>
      <c r="G947" s="16">
        <v>42735</v>
      </c>
      <c r="H947">
        <v>20170428</v>
      </c>
      <c r="I947">
        <v>0</v>
      </c>
      <c r="J947" t="s">
        <v>260</v>
      </c>
      <c r="K947" t="str">
        <f>IFERROR(VLOOKUP(J947,ORDEN_ESF!A:C,2,0),"")</f>
        <v>Provisiones corrientes por beneficios a los empleados</v>
      </c>
      <c r="L947">
        <f>IFERROR(VLOOKUP(J947,ORDEN_ESF!A:C,3,0),0)</f>
        <v>0</v>
      </c>
      <c r="M947">
        <v>24543</v>
      </c>
    </row>
    <row r="948" spans="1:13" x14ac:dyDescent="0.25">
      <c r="A948">
        <v>900521357</v>
      </c>
      <c r="B948" t="s">
        <v>175</v>
      </c>
      <c r="C948" t="s">
        <v>291</v>
      </c>
      <c r="D948" t="s">
        <v>388</v>
      </c>
      <c r="E948" t="s">
        <v>339</v>
      </c>
      <c r="F948" t="s">
        <v>292</v>
      </c>
      <c r="G948" s="16">
        <v>42735</v>
      </c>
      <c r="H948">
        <v>20170503</v>
      </c>
      <c r="I948">
        <v>0</v>
      </c>
      <c r="J948" t="s">
        <v>260</v>
      </c>
      <c r="K948" t="str">
        <f>IFERROR(VLOOKUP(J948,ORDEN_ESF!A:C,2,0),"")</f>
        <v>Provisiones corrientes por beneficios a los empleados</v>
      </c>
      <c r="L948">
        <f>IFERROR(VLOOKUP(J948,ORDEN_ESF!A:C,3,0),0)</f>
        <v>0</v>
      </c>
      <c r="M948">
        <v>477201</v>
      </c>
    </row>
    <row r="949" spans="1:13" x14ac:dyDescent="0.25">
      <c r="A949">
        <v>900749166</v>
      </c>
      <c r="B949" t="s">
        <v>182</v>
      </c>
      <c r="C949" t="s">
        <v>230</v>
      </c>
      <c r="D949" t="s">
        <v>228</v>
      </c>
      <c r="E949" t="s">
        <v>333</v>
      </c>
      <c r="F949" t="s">
        <v>292</v>
      </c>
      <c r="G949" s="16">
        <v>42735</v>
      </c>
      <c r="H949">
        <v>20170404</v>
      </c>
      <c r="I949">
        <v>0</v>
      </c>
      <c r="J949" t="s">
        <v>260</v>
      </c>
      <c r="K949" t="str">
        <f>IFERROR(VLOOKUP(J949,ORDEN_ESF!A:C,2,0),"")</f>
        <v>Provisiones corrientes por beneficios a los empleados</v>
      </c>
      <c r="L949">
        <f>IFERROR(VLOOKUP(J949,ORDEN_ESF!A:C,3,0),0)</f>
        <v>0</v>
      </c>
      <c r="M949">
        <v>3146753</v>
      </c>
    </row>
    <row r="950" spans="1:13" x14ac:dyDescent="0.25">
      <c r="A950">
        <v>900797732</v>
      </c>
      <c r="B950" t="s">
        <v>181</v>
      </c>
      <c r="C950" t="s">
        <v>230</v>
      </c>
      <c r="D950" t="s">
        <v>228</v>
      </c>
      <c r="E950" t="s">
        <v>360</v>
      </c>
      <c r="F950" t="s">
        <v>292</v>
      </c>
      <c r="G950" s="16">
        <v>42735</v>
      </c>
      <c r="H950">
        <v>20170330</v>
      </c>
      <c r="I950">
        <v>0</v>
      </c>
      <c r="J950" t="s">
        <v>260</v>
      </c>
      <c r="K950" t="str">
        <f>IFERROR(VLOOKUP(J950,ORDEN_ESF!A:C,2,0),"")</f>
        <v>Provisiones corrientes por beneficios a los empleados</v>
      </c>
      <c r="L950">
        <f>IFERROR(VLOOKUP(J950,ORDEN_ESF!A:C,3,0),0)</f>
        <v>0</v>
      </c>
      <c r="M950">
        <v>602048</v>
      </c>
    </row>
    <row r="951" spans="1:13" x14ac:dyDescent="0.25">
      <c r="A951">
        <v>900818642</v>
      </c>
      <c r="B951" t="s">
        <v>169</v>
      </c>
      <c r="C951" t="s">
        <v>230</v>
      </c>
      <c r="D951" t="s">
        <v>228</v>
      </c>
      <c r="E951" t="s">
        <v>333</v>
      </c>
      <c r="F951" t="s">
        <v>292</v>
      </c>
      <c r="G951" s="16">
        <v>42735</v>
      </c>
      <c r="H951">
        <v>20170410</v>
      </c>
      <c r="I951">
        <v>0</v>
      </c>
      <c r="J951" t="s">
        <v>260</v>
      </c>
      <c r="K951" t="str">
        <f>IFERROR(VLOOKUP(J951,ORDEN_ESF!A:C,2,0),"")</f>
        <v>Provisiones corrientes por beneficios a los empleados</v>
      </c>
      <c r="L951">
        <f>IFERROR(VLOOKUP(J951,ORDEN_ESF!A:C,3,0),0)</f>
        <v>0</v>
      </c>
      <c r="M951">
        <v>496361</v>
      </c>
    </row>
    <row r="952" spans="1:13" x14ac:dyDescent="0.25">
      <c r="A952">
        <v>800014246</v>
      </c>
      <c r="B952" t="s">
        <v>332</v>
      </c>
      <c r="C952" t="s">
        <v>291</v>
      </c>
      <c r="D952" t="s">
        <v>223</v>
      </c>
      <c r="E952" t="s">
        <v>333</v>
      </c>
      <c r="F952" t="s">
        <v>292</v>
      </c>
      <c r="G952" s="16">
        <v>42735</v>
      </c>
      <c r="H952">
        <v>20170518</v>
      </c>
      <c r="I952">
        <v>0</v>
      </c>
      <c r="J952" t="s">
        <v>261</v>
      </c>
      <c r="K952" t="str">
        <f>IFERROR(VLOOKUP(J952,ORDEN_ESF!A:C,2,0),"")</f>
        <v>Otras provisiones corrientes</v>
      </c>
      <c r="L952">
        <f>IFERROR(VLOOKUP(J952,ORDEN_ESF!A:C,3,0),0)</f>
        <v>0</v>
      </c>
      <c r="M952">
        <v>4588977</v>
      </c>
    </row>
    <row r="953" spans="1:13" x14ac:dyDescent="0.25">
      <c r="A953">
        <v>800093117</v>
      </c>
      <c r="B953" t="s">
        <v>334</v>
      </c>
      <c r="C953" t="s">
        <v>222</v>
      </c>
      <c r="D953" t="s">
        <v>223</v>
      </c>
      <c r="E953" t="s">
        <v>335</v>
      </c>
      <c r="F953" t="s">
        <v>292</v>
      </c>
      <c r="G953" s="16">
        <v>42735</v>
      </c>
      <c r="H953">
        <v>20170328</v>
      </c>
      <c r="I953">
        <v>0</v>
      </c>
      <c r="J953" t="s">
        <v>261</v>
      </c>
      <c r="K953" t="str">
        <f>IFERROR(VLOOKUP(J953,ORDEN_ESF!A:C,2,0),"")</f>
        <v>Otras provisiones corrientes</v>
      </c>
      <c r="L953">
        <f>IFERROR(VLOOKUP(J953,ORDEN_ESF!A:C,3,0),0)</f>
        <v>0</v>
      </c>
      <c r="M953">
        <v>976745</v>
      </c>
    </row>
    <row r="954" spans="1:13" x14ac:dyDescent="0.25">
      <c r="A954">
        <v>800094968</v>
      </c>
      <c r="B954" t="s">
        <v>336</v>
      </c>
      <c r="C954" t="s">
        <v>222</v>
      </c>
      <c r="D954" t="s">
        <v>337</v>
      </c>
      <c r="E954" t="s">
        <v>335</v>
      </c>
      <c r="F954" t="s">
        <v>292</v>
      </c>
      <c r="G954" s="16">
        <v>42735</v>
      </c>
      <c r="H954">
        <v>20170403</v>
      </c>
      <c r="I954">
        <v>0</v>
      </c>
      <c r="J954" t="s">
        <v>261</v>
      </c>
      <c r="K954" t="str">
        <f>IFERROR(VLOOKUP(J954,ORDEN_ESF!A:C,2,0),"")</f>
        <v>Otras provisiones corrientes</v>
      </c>
      <c r="L954">
        <f>IFERROR(VLOOKUP(J954,ORDEN_ESF!A:C,3,0),0)</f>
        <v>0</v>
      </c>
      <c r="M954">
        <v>1606765</v>
      </c>
    </row>
    <row r="955" spans="1:13" x14ac:dyDescent="0.25">
      <c r="A955">
        <v>800185295</v>
      </c>
      <c r="B955" t="s">
        <v>344</v>
      </c>
      <c r="C955" t="s">
        <v>222</v>
      </c>
      <c r="D955" t="s">
        <v>228</v>
      </c>
      <c r="E955" t="s">
        <v>335</v>
      </c>
      <c r="F955" t="s">
        <v>292</v>
      </c>
      <c r="G955" s="16">
        <v>42735</v>
      </c>
      <c r="H955">
        <v>20170407</v>
      </c>
      <c r="I955">
        <v>0</v>
      </c>
      <c r="J955" t="s">
        <v>261</v>
      </c>
      <c r="K955" t="str">
        <f>IFERROR(VLOOKUP(J955,ORDEN_ESF!A:C,2,0),"")</f>
        <v>Otras provisiones corrientes</v>
      </c>
      <c r="L955">
        <f>IFERROR(VLOOKUP(J955,ORDEN_ESF!A:C,3,0),0)</f>
        <v>0</v>
      </c>
      <c r="M955">
        <v>20038434</v>
      </c>
    </row>
    <row r="956" spans="1:13" x14ac:dyDescent="0.25">
      <c r="A956">
        <v>800233881</v>
      </c>
      <c r="B956" t="s">
        <v>161</v>
      </c>
      <c r="C956" t="s">
        <v>222</v>
      </c>
      <c r="D956" t="s">
        <v>223</v>
      </c>
      <c r="E956" t="s">
        <v>333</v>
      </c>
      <c r="F956" t="s">
        <v>292</v>
      </c>
      <c r="G956" s="16">
        <v>42735</v>
      </c>
      <c r="H956">
        <v>20170406</v>
      </c>
      <c r="I956">
        <v>0</v>
      </c>
      <c r="J956" t="s">
        <v>261</v>
      </c>
      <c r="K956" t="str">
        <f>IFERROR(VLOOKUP(J956,ORDEN_ESF!A:C,2,0),"")</f>
        <v>Otras provisiones corrientes</v>
      </c>
      <c r="L956">
        <f>IFERROR(VLOOKUP(J956,ORDEN_ESF!A:C,3,0),0)</f>
        <v>0</v>
      </c>
      <c r="M956">
        <v>941445</v>
      </c>
    </row>
    <row r="957" spans="1:13" x14ac:dyDescent="0.25">
      <c r="A957">
        <v>811032292</v>
      </c>
      <c r="B957" t="s">
        <v>349</v>
      </c>
      <c r="C957" t="s">
        <v>222</v>
      </c>
      <c r="D957" t="s">
        <v>223</v>
      </c>
      <c r="E957" t="s">
        <v>335</v>
      </c>
      <c r="F957" t="s">
        <v>292</v>
      </c>
      <c r="G957" s="16">
        <v>42735</v>
      </c>
      <c r="H957">
        <v>20170404</v>
      </c>
      <c r="I957">
        <v>0</v>
      </c>
      <c r="J957" t="s">
        <v>261</v>
      </c>
      <c r="K957" t="str">
        <f>IFERROR(VLOOKUP(J957,ORDEN_ESF!A:C,2,0),"")</f>
        <v>Otras provisiones corrientes</v>
      </c>
      <c r="L957">
        <f>IFERROR(VLOOKUP(J957,ORDEN_ESF!A:C,3,0),0)</f>
        <v>0</v>
      </c>
      <c r="M957">
        <v>181899</v>
      </c>
    </row>
    <row r="958" spans="1:13" x14ac:dyDescent="0.25">
      <c r="A958">
        <v>830023542</v>
      </c>
      <c r="B958" t="s">
        <v>146</v>
      </c>
      <c r="C958" t="s">
        <v>230</v>
      </c>
      <c r="D958" t="s">
        <v>223</v>
      </c>
      <c r="E958" t="s">
        <v>339</v>
      </c>
      <c r="F958" t="s">
        <v>292</v>
      </c>
      <c r="G958" s="16">
        <v>42735</v>
      </c>
      <c r="H958">
        <v>20170328</v>
      </c>
      <c r="I958">
        <v>0</v>
      </c>
      <c r="J958" t="s">
        <v>261</v>
      </c>
      <c r="K958" t="str">
        <f>IFERROR(VLOOKUP(J958,ORDEN_ESF!A:C,2,0),"")</f>
        <v>Otras provisiones corrientes</v>
      </c>
      <c r="L958">
        <f>IFERROR(VLOOKUP(J958,ORDEN_ESF!A:C,3,0),0)</f>
        <v>0</v>
      </c>
      <c r="M958">
        <v>2771527</v>
      </c>
    </row>
    <row r="959" spans="1:13" x14ac:dyDescent="0.25">
      <c r="A959">
        <v>830094920</v>
      </c>
      <c r="B959" t="s">
        <v>350</v>
      </c>
      <c r="C959" t="s">
        <v>222</v>
      </c>
      <c r="D959" t="s">
        <v>351</v>
      </c>
      <c r="E959" t="s">
        <v>339</v>
      </c>
      <c r="F959" t="s">
        <v>292</v>
      </c>
      <c r="G959" s="16">
        <v>42735</v>
      </c>
      <c r="H959">
        <v>20171004</v>
      </c>
      <c r="I959">
        <v>0</v>
      </c>
      <c r="J959" t="s">
        <v>261</v>
      </c>
      <c r="K959" t="str">
        <f>IFERROR(VLOOKUP(J959,ORDEN_ESF!A:C,2,0),"")</f>
        <v>Otras provisiones corrientes</v>
      </c>
      <c r="L959">
        <f>IFERROR(VLOOKUP(J959,ORDEN_ESF!A:C,3,0),0)</f>
        <v>0</v>
      </c>
      <c r="M959">
        <v>30905</v>
      </c>
    </row>
    <row r="960" spans="1:13" x14ac:dyDescent="0.25">
      <c r="A960">
        <v>830058272</v>
      </c>
      <c r="B960" t="s">
        <v>352</v>
      </c>
      <c r="C960" t="s">
        <v>222</v>
      </c>
      <c r="D960" t="s">
        <v>228</v>
      </c>
      <c r="E960" t="s">
        <v>353</v>
      </c>
      <c r="F960" t="s">
        <v>292</v>
      </c>
      <c r="G960" s="16">
        <v>42735</v>
      </c>
      <c r="H960">
        <v>20170405</v>
      </c>
      <c r="I960">
        <v>0</v>
      </c>
      <c r="J960" t="s">
        <v>261</v>
      </c>
      <c r="K960" t="str">
        <f>IFERROR(VLOOKUP(J960,ORDEN_ESF!A:C,2,0),"")</f>
        <v>Otras provisiones corrientes</v>
      </c>
      <c r="L960">
        <f>IFERROR(VLOOKUP(J960,ORDEN_ESF!A:C,3,0),0)</f>
        <v>0</v>
      </c>
      <c r="M960">
        <v>428016</v>
      </c>
    </row>
    <row r="961" spans="1:13" x14ac:dyDescent="0.25">
      <c r="A961">
        <v>860031361</v>
      </c>
      <c r="B961" t="s">
        <v>297</v>
      </c>
      <c r="C961" t="s">
        <v>222</v>
      </c>
      <c r="D961" t="s">
        <v>228</v>
      </c>
      <c r="E961" t="s">
        <v>224</v>
      </c>
      <c r="F961" t="s">
        <v>292</v>
      </c>
      <c r="G961" s="16">
        <v>42735</v>
      </c>
      <c r="H961">
        <v>20170405</v>
      </c>
      <c r="I961">
        <v>0</v>
      </c>
      <c r="J961" t="s">
        <v>261</v>
      </c>
      <c r="K961" t="str">
        <f>IFERROR(VLOOKUP(J961,ORDEN_ESF!A:C,2,0),"")</f>
        <v>Otras provisiones corrientes</v>
      </c>
      <c r="L961">
        <f>IFERROR(VLOOKUP(J961,ORDEN_ESF!A:C,3,0),0)</f>
        <v>0</v>
      </c>
      <c r="M961">
        <v>225230</v>
      </c>
    </row>
    <row r="962" spans="1:13" x14ac:dyDescent="0.25">
      <c r="A962">
        <v>860510628</v>
      </c>
      <c r="B962" t="s">
        <v>373</v>
      </c>
      <c r="C962" t="s">
        <v>222</v>
      </c>
      <c r="D962" t="s">
        <v>228</v>
      </c>
      <c r="E962" t="s">
        <v>353</v>
      </c>
      <c r="F962" t="s">
        <v>292</v>
      </c>
      <c r="G962" s="16">
        <v>42735</v>
      </c>
      <c r="H962">
        <v>20170330</v>
      </c>
      <c r="I962">
        <v>0</v>
      </c>
      <c r="J962" t="s">
        <v>261</v>
      </c>
      <c r="K962" t="str">
        <f>IFERROR(VLOOKUP(J962,ORDEN_ESF!A:C,2,0),"")</f>
        <v>Otras provisiones corrientes</v>
      </c>
      <c r="L962">
        <f>IFERROR(VLOOKUP(J962,ORDEN_ESF!A:C,3,0),0)</f>
        <v>0</v>
      </c>
      <c r="M962">
        <v>73852</v>
      </c>
    </row>
    <row r="963" spans="1:13" x14ac:dyDescent="0.25">
      <c r="A963">
        <v>860532790</v>
      </c>
      <c r="B963" t="s">
        <v>374</v>
      </c>
      <c r="C963" t="s">
        <v>291</v>
      </c>
      <c r="D963" t="s">
        <v>228</v>
      </c>
      <c r="E963" t="s">
        <v>224</v>
      </c>
      <c r="F963" t="s">
        <v>292</v>
      </c>
      <c r="G963" s="16">
        <v>42735</v>
      </c>
      <c r="H963">
        <v>20170504</v>
      </c>
      <c r="I963">
        <v>0</v>
      </c>
      <c r="J963" t="s">
        <v>261</v>
      </c>
      <c r="K963" t="str">
        <f>IFERROR(VLOOKUP(J963,ORDEN_ESF!A:C,2,0),"")</f>
        <v>Otras provisiones corrientes</v>
      </c>
      <c r="L963">
        <f>IFERROR(VLOOKUP(J963,ORDEN_ESF!A:C,3,0),0)</f>
        <v>0</v>
      </c>
      <c r="M963">
        <v>155859</v>
      </c>
    </row>
    <row r="964" spans="1:13" x14ac:dyDescent="0.25">
      <c r="A964">
        <v>890205645</v>
      </c>
      <c r="B964" t="s">
        <v>166</v>
      </c>
      <c r="C964" t="s">
        <v>222</v>
      </c>
      <c r="D964" t="s">
        <v>375</v>
      </c>
      <c r="E964" t="s">
        <v>335</v>
      </c>
      <c r="F964" t="s">
        <v>292</v>
      </c>
      <c r="G964" s="16">
        <v>42735</v>
      </c>
      <c r="H964">
        <v>20170331</v>
      </c>
      <c r="I964">
        <v>0</v>
      </c>
      <c r="J964" t="s">
        <v>261</v>
      </c>
      <c r="K964" t="str">
        <f>IFERROR(VLOOKUP(J964,ORDEN_ESF!A:C,2,0),"")</f>
        <v>Otras provisiones corrientes</v>
      </c>
      <c r="L964">
        <f>IFERROR(VLOOKUP(J964,ORDEN_ESF!A:C,3,0),0)</f>
        <v>0</v>
      </c>
      <c r="M964">
        <v>12719389</v>
      </c>
    </row>
    <row r="965" spans="1:13" x14ac:dyDescent="0.25">
      <c r="A965">
        <v>900035722</v>
      </c>
      <c r="B965" t="s">
        <v>298</v>
      </c>
      <c r="C965" t="s">
        <v>294</v>
      </c>
      <c r="D965" t="s">
        <v>299</v>
      </c>
      <c r="E965" t="s">
        <v>224</v>
      </c>
      <c r="F965" t="s">
        <v>292</v>
      </c>
      <c r="G965" s="16">
        <v>42735</v>
      </c>
      <c r="H965">
        <v>20170421</v>
      </c>
      <c r="I965">
        <v>0</v>
      </c>
      <c r="J965" t="s">
        <v>261</v>
      </c>
      <c r="K965" t="str">
        <f>IFERROR(VLOOKUP(J965,ORDEN_ESF!A:C,2,0),"")</f>
        <v>Otras provisiones corrientes</v>
      </c>
      <c r="L965">
        <f>IFERROR(VLOOKUP(J965,ORDEN_ESF!A:C,3,0),0)</f>
        <v>0</v>
      </c>
      <c r="M965">
        <v>64000</v>
      </c>
    </row>
    <row r="966" spans="1:13" x14ac:dyDescent="0.25">
      <c r="A966">
        <v>890911431</v>
      </c>
      <c r="B966" t="s">
        <v>378</v>
      </c>
      <c r="C966" t="s">
        <v>222</v>
      </c>
      <c r="D966" t="s">
        <v>223</v>
      </c>
      <c r="E966" t="s">
        <v>339</v>
      </c>
      <c r="F966" t="s">
        <v>292</v>
      </c>
      <c r="G966" s="16">
        <v>42735</v>
      </c>
      <c r="H966">
        <v>20170329</v>
      </c>
      <c r="I966">
        <v>0</v>
      </c>
      <c r="J966" t="s">
        <v>261</v>
      </c>
      <c r="K966" t="str">
        <f>IFERROR(VLOOKUP(J966,ORDEN_ESF!A:C,2,0),"")</f>
        <v>Otras provisiones corrientes</v>
      </c>
      <c r="L966">
        <f>IFERROR(VLOOKUP(J966,ORDEN_ESF!A:C,3,0),0)</f>
        <v>0</v>
      </c>
      <c r="M966">
        <v>1755096</v>
      </c>
    </row>
    <row r="967" spans="1:13" x14ac:dyDescent="0.25">
      <c r="A967">
        <v>890932424</v>
      </c>
      <c r="B967" t="s">
        <v>379</v>
      </c>
      <c r="C967" t="s">
        <v>222</v>
      </c>
      <c r="D967" t="s">
        <v>223</v>
      </c>
      <c r="E967" t="s">
        <v>333</v>
      </c>
      <c r="F967" t="s">
        <v>292</v>
      </c>
      <c r="G967" s="16">
        <v>42735</v>
      </c>
      <c r="H967">
        <v>20170328</v>
      </c>
      <c r="I967">
        <v>0</v>
      </c>
      <c r="J967" t="s">
        <v>261</v>
      </c>
      <c r="K967" t="str">
        <f>IFERROR(VLOOKUP(J967,ORDEN_ESF!A:C,2,0),"")</f>
        <v>Otras provisiones corrientes</v>
      </c>
      <c r="L967">
        <f>IFERROR(VLOOKUP(J967,ORDEN_ESF!A:C,3,0),0)</f>
        <v>0</v>
      </c>
      <c r="M967">
        <v>571884</v>
      </c>
    </row>
    <row r="968" spans="1:13" x14ac:dyDescent="0.25">
      <c r="A968">
        <v>890939355</v>
      </c>
      <c r="B968" t="s">
        <v>35</v>
      </c>
      <c r="C968" t="s">
        <v>222</v>
      </c>
      <c r="D968" t="s">
        <v>223</v>
      </c>
      <c r="E968" t="s">
        <v>335</v>
      </c>
      <c r="F968" t="s">
        <v>292</v>
      </c>
      <c r="G968" s="16">
        <v>42735</v>
      </c>
      <c r="H968">
        <v>20170403</v>
      </c>
      <c r="I968">
        <v>0</v>
      </c>
      <c r="J968" t="s">
        <v>261</v>
      </c>
      <c r="K968" t="str">
        <f>IFERROR(VLOOKUP(J968,ORDEN_ESF!A:C,2,0),"")</f>
        <v>Otras provisiones corrientes</v>
      </c>
      <c r="L968">
        <f>IFERROR(VLOOKUP(J968,ORDEN_ESF!A:C,3,0),0)</f>
        <v>0</v>
      </c>
      <c r="M968">
        <v>654581</v>
      </c>
    </row>
    <row r="969" spans="1:13" x14ac:dyDescent="0.25">
      <c r="A969">
        <v>900190385</v>
      </c>
      <c r="B969" t="s">
        <v>380</v>
      </c>
      <c r="C969" t="s">
        <v>230</v>
      </c>
      <c r="D969" t="s">
        <v>351</v>
      </c>
      <c r="E969" t="s">
        <v>339</v>
      </c>
      <c r="F969" t="s">
        <v>292</v>
      </c>
      <c r="G969" s="16">
        <v>42735</v>
      </c>
      <c r="H969">
        <v>20170407</v>
      </c>
      <c r="I969">
        <v>0</v>
      </c>
      <c r="J969" t="s">
        <v>261</v>
      </c>
      <c r="K969" t="str">
        <f>IFERROR(VLOOKUP(J969,ORDEN_ESF!A:C,2,0),"")</f>
        <v>Otras provisiones corrientes</v>
      </c>
      <c r="L969">
        <f>IFERROR(VLOOKUP(J969,ORDEN_ESF!A:C,3,0),0)</f>
        <v>0</v>
      </c>
      <c r="M969">
        <v>10650111</v>
      </c>
    </row>
    <row r="970" spans="1:13" x14ac:dyDescent="0.25">
      <c r="A970">
        <v>900192242</v>
      </c>
      <c r="B970" t="s">
        <v>381</v>
      </c>
      <c r="C970" t="s">
        <v>222</v>
      </c>
      <c r="D970" t="s">
        <v>228</v>
      </c>
      <c r="E970" t="s">
        <v>333</v>
      </c>
      <c r="F970" t="s">
        <v>292</v>
      </c>
      <c r="G970" s="16">
        <v>42735</v>
      </c>
      <c r="H970">
        <v>20170331</v>
      </c>
      <c r="I970">
        <v>0</v>
      </c>
      <c r="J970" t="s">
        <v>261</v>
      </c>
      <c r="K970" t="str">
        <f>IFERROR(VLOOKUP(J970,ORDEN_ESF!A:C,2,0),"")</f>
        <v>Otras provisiones corrientes</v>
      </c>
      <c r="L970">
        <f>IFERROR(VLOOKUP(J970,ORDEN_ESF!A:C,3,0),0)</f>
        <v>0</v>
      </c>
      <c r="M970">
        <v>540626</v>
      </c>
    </row>
    <row r="971" spans="1:13" x14ac:dyDescent="0.25">
      <c r="A971">
        <v>900390238</v>
      </c>
      <c r="B971" t="s">
        <v>177</v>
      </c>
      <c r="C971" t="s">
        <v>230</v>
      </c>
      <c r="D971" t="s">
        <v>228</v>
      </c>
      <c r="E971" t="s">
        <v>333</v>
      </c>
      <c r="F971" t="s">
        <v>292</v>
      </c>
      <c r="G971" s="16">
        <v>42735</v>
      </c>
      <c r="H971">
        <v>20170330</v>
      </c>
      <c r="I971">
        <v>0</v>
      </c>
      <c r="J971" t="s">
        <v>261</v>
      </c>
      <c r="K971" t="str">
        <f>IFERROR(VLOOKUP(J971,ORDEN_ESF!A:C,2,0),"")</f>
        <v>Otras provisiones corrientes</v>
      </c>
      <c r="L971">
        <f>IFERROR(VLOOKUP(J971,ORDEN_ESF!A:C,3,0),0)</f>
        <v>0</v>
      </c>
      <c r="M971">
        <v>165125</v>
      </c>
    </row>
    <row r="972" spans="1:13" x14ac:dyDescent="0.25">
      <c r="A972">
        <v>900521357</v>
      </c>
      <c r="B972" t="s">
        <v>175</v>
      </c>
      <c r="C972" t="s">
        <v>291</v>
      </c>
      <c r="D972" t="s">
        <v>388</v>
      </c>
      <c r="E972" t="s">
        <v>339</v>
      </c>
      <c r="F972" t="s">
        <v>292</v>
      </c>
      <c r="G972" s="16">
        <v>42735</v>
      </c>
      <c r="H972">
        <v>20170503</v>
      </c>
      <c r="I972">
        <v>0</v>
      </c>
      <c r="J972" t="s">
        <v>261</v>
      </c>
      <c r="K972" t="str">
        <f>IFERROR(VLOOKUP(J972,ORDEN_ESF!A:C,2,0),"")</f>
        <v>Otras provisiones corrientes</v>
      </c>
      <c r="L972">
        <f>IFERROR(VLOOKUP(J972,ORDEN_ESF!A:C,3,0),0)</f>
        <v>0</v>
      </c>
      <c r="M972">
        <v>798573</v>
      </c>
    </row>
    <row r="973" spans="1:13" x14ac:dyDescent="0.25">
      <c r="A973">
        <v>900749166</v>
      </c>
      <c r="B973" t="s">
        <v>182</v>
      </c>
      <c r="C973" t="s">
        <v>230</v>
      </c>
      <c r="D973" t="s">
        <v>228</v>
      </c>
      <c r="E973" t="s">
        <v>333</v>
      </c>
      <c r="F973" t="s">
        <v>292</v>
      </c>
      <c r="G973" s="16">
        <v>42735</v>
      </c>
      <c r="H973">
        <v>20170404</v>
      </c>
      <c r="I973">
        <v>0</v>
      </c>
      <c r="J973" t="s">
        <v>261</v>
      </c>
      <c r="K973" t="str">
        <f>IFERROR(VLOOKUP(J973,ORDEN_ESF!A:C,2,0),"")</f>
        <v>Otras provisiones corrientes</v>
      </c>
      <c r="L973">
        <f>IFERROR(VLOOKUP(J973,ORDEN_ESF!A:C,3,0),0)</f>
        <v>0</v>
      </c>
      <c r="M973">
        <v>18883802</v>
      </c>
    </row>
    <row r="974" spans="1:13" x14ac:dyDescent="0.25">
      <c r="A974">
        <v>800014246</v>
      </c>
      <c r="B974" t="s">
        <v>332</v>
      </c>
      <c r="C974" t="s">
        <v>291</v>
      </c>
      <c r="D974" t="s">
        <v>223</v>
      </c>
      <c r="E974" t="s">
        <v>333</v>
      </c>
      <c r="F974" t="s">
        <v>292</v>
      </c>
      <c r="G974" s="16">
        <v>42735</v>
      </c>
      <c r="H974">
        <v>20170518</v>
      </c>
      <c r="I974">
        <v>0</v>
      </c>
      <c r="J974" t="s">
        <v>262</v>
      </c>
      <c r="K974" t="str">
        <f>IFERROR(VLOOKUP(J974,ORDEN_ESF!A:C,2,0),"")</f>
        <v>Pasivos corrientes</v>
      </c>
      <c r="L974">
        <f>IFERROR(VLOOKUP(J974,ORDEN_ESF!A:C,3,0),0)</f>
        <v>4</v>
      </c>
      <c r="M974">
        <v>4588977</v>
      </c>
    </row>
    <row r="975" spans="1:13" x14ac:dyDescent="0.25">
      <c r="A975">
        <v>800028455</v>
      </c>
      <c r="B975" t="s">
        <v>0</v>
      </c>
      <c r="C975" t="s">
        <v>291</v>
      </c>
      <c r="D975" t="s">
        <v>228</v>
      </c>
      <c r="E975" t="s">
        <v>224</v>
      </c>
      <c r="F975" t="s">
        <v>292</v>
      </c>
      <c r="G975" s="16">
        <v>42735</v>
      </c>
      <c r="H975">
        <v>20170503</v>
      </c>
      <c r="I975">
        <v>0</v>
      </c>
      <c r="J975" t="s">
        <v>262</v>
      </c>
      <c r="K975" t="str">
        <f>IFERROR(VLOOKUP(J975,ORDEN_ESF!A:C,2,0),"")</f>
        <v>Pasivos corrientes</v>
      </c>
      <c r="L975">
        <f>IFERROR(VLOOKUP(J975,ORDEN_ESF!A:C,3,0),0)</f>
        <v>4</v>
      </c>
      <c r="M975">
        <v>286183</v>
      </c>
    </row>
    <row r="976" spans="1:13" x14ac:dyDescent="0.25">
      <c r="A976">
        <v>800093117</v>
      </c>
      <c r="B976" t="s">
        <v>334</v>
      </c>
      <c r="C976" t="s">
        <v>222</v>
      </c>
      <c r="D976" t="s">
        <v>223</v>
      </c>
      <c r="E976" t="s">
        <v>335</v>
      </c>
      <c r="F976" t="s">
        <v>292</v>
      </c>
      <c r="G976" s="16">
        <v>42735</v>
      </c>
      <c r="H976">
        <v>20170328</v>
      </c>
      <c r="I976">
        <v>0</v>
      </c>
      <c r="J976" t="s">
        <v>262</v>
      </c>
      <c r="K976" t="str">
        <f>IFERROR(VLOOKUP(J976,ORDEN_ESF!A:C,2,0),"")</f>
        <v>Pasivos corrientes</v>
      </c>
      <c r="L976">
        <f>IFERROR(VLOOKUP(J976,ORDEN_ESF!A:C,3,0),0)</f>
        <v>4</v>
      </c>
      <c r="M976">
        <v>9598748</v>
      </c>
    </row>
    <row r="977" spans="1:13" x14ac:dyDescent="0.25">
      <c r="A977">
        <v>800094968</v>
      </c>
      <c r="B977" t="s">
        <v>336</v>
      </c>
      <c r="C977" t="s">
        <v>222</v>
      </c>
      <c r="D977" t="s">
        <v>337</v>
      </c>
      <c r="E977" t="s">
        <v>335</v>
      </c>
      <c r="F977" t="s">
        <v>292</v>
      </c>
      <c r="G977" s="16">
        <v>42735</v>
      </c>
      <c r="H977">
        <v>20170403</v>
      </c>
      <c r="I977">
        <v>0</v>
      </c>
      <c r="J977" t="s">
        <v>262</v>
      </c>
      <c r="K977" t="str">
        <f>IFERROR(VLOOKUP(J977,ORDEN_ESF!A:C,2,0),"")</f>
        <v>Pasivos corrientes</v>
      </c>
      <c r="L977">
        <f>IFERROR(VLOOKUP(J977,ORDEN_ESF!A:C,3,0),0)</f>
        <v>4</v>
      </c>
      <c r="M977">
        <v>3063358</v>
      </c>
    </row>
    <row r="978" spans="1:13" x14ac:dyDescent="0.25">
      <c r="A978">
        <v>800095951</v>
      </c>
      <c r="B978" t="s">
        <v>338</v>
      </c>
      <c r="C978" t="s">
        <v>291</v>
      </c>
      <c r="D978" t="s">
        <v>228</v>
      </c>
      <c r="E978" t="s">
        <v>339</v>
      </c>
      <c r="F978" t="s">
        <v>292</v>
      </c>
      <c r="G978" s="16">
        <v>42735</v>
      </c>
      <c r="H978">
        <v>20170505</v>
      </c>
      <c r="I978">
        <v>0</v>
      </c>
      <c r="J978" t="s">
        <v>262</v>
      </c>
      <c r="K978" t="str">
        <f>IFERROR(VLOOKUP(J978,ORDEN_ESF!A:C,2,0),"")</f>
        <v>Pasivos corrientes</v>
      </c>
      <c r="L978">
        <f>IFERROR(VLOOKUP(J978,ORDEN_ESF!A:C,3,0),0)</f>
        <v>4</v>
      </c>
      <c r="M978">
        <v>368969</v>
      </c>
    </row>
    <row r="979" spans="1:13" x14ac:dyDescent="0.25">
      <c r="A979">
        <v>800140959</v>
      </c>
      <c r="B979" t="s">
        <v>340</v>
      </c>
      <c r="C979" t="s">
        <v>291</v>
      </c>
      <c r="D979" t="s">
        <v>228</v>
      </c>
      <c r="E979" t="s">
        <v>339</v>
      </c>
      <c r="F979" t="s">
        <v>292</v>
      </c>
      <c r="G979" s="16">
        <v>42735</v>
      </c>
      <c r="H979">
        <v>20170503</v>
      </c>
      <c r="I979">
        <v>0</v>
      </c>
      <c r="J979" t="s">
        <v>262</v>
      </c>
      <c r="K979" t="str">
        <f>IFERROR(VLOOKUP(J979,ORDEN_ESF!A:C,2,0),"")</f>
        <v>Pasivos corrientes</v>
      </c>
      <c r="L979">
        <f>IFERROR(VLOOKUP(J979,ORDEN_ESF!A:C,3,0),0)</f>
        <v>4</v>
      </c>
      <c r="M979">
        <v>407765</v>
      </c>
    </row>
    <row r="980" spans="1:13" x14ac:dyDescent="0.25">
      <c r="A980">
        <v>800185295</v>
      </c>
      <c r="B980" t="s">
        <v>344</v>
      </c>
      <c r="C980" t="s">
        <v>222</v>
      </c>
      <c r="D980" t="s">
        <v>228</v>
      </c>
      <c r="E980" t="s">
        <v>335</v>
      </c>
      <c r="F980" t="s">
        <v>292</v>
      </c>
      <c r="G980" s="16">
        <v>42735</v>
      </c>
      <c r="H980">
        <v>20170407</v>
      </c>
      <c r="I980">
        <v>0</v>
      </c>
      <c r="J980" t="s">
        <v>262</v>
      </c>
      <c r="K980" t="str">
        <f>IFERROR(VLOOKUP(J980,ORDEN_ESF!A:C,2,0),"")</f>
        <v>Pasivos corrientes</v>
      </c>
      <c r="L980">
        <f>IFERROR(VLOOKUP(J980,ORDEN_ESF!A:C,3,0),0)</f>
        <v>4</v>
      </c>
      <c r="M980">
        <v>22468118</v>
      </c>
    </row>
    <row r="981" spans="1:13" x14ac:dyDescent="0.25">
      <c r="A981">
        <v>800200598</v>
      </c>
      <c r="B981" t="s">
        <v>345</v>
      </c>
      <c r="C981" t="s">
        <v>230</v>
      </c>
      <c r="D981" t="s">
        <v>228</v>
      </c>
      <c r="E981" t="s">
        <v>335</v>
      </c>
      <c r="F981" t="s">
        <v>292</v>
      </c>
      <c r="G981" s="16">
        <v>42735</v>
      </c>
      <c r="H981">
        <v>20170509</v>
      </c>
      <c r="I981">
        <v>0</v>
      </c>
      <c r="J981" t="s">
        <v>262</v>
      </c>
      <c r="K981" t="str">
        <f>IFERROR(VLOOKUP(J981,ORDEN_ESF!A:C,2,0),"")</f>
        <v>Pasivos corrientes</v>
      </c>
      <c r="L981">
        <f>IFERROR(VLOOKUP(J981,ORDEN_ESF!A:C,3,0),0)</f>
        <v>4</v>
      </c>
      <c r="M981">
        <v>786736</v>
      </c>
    </row>
    <row r="982" spans="1:13" x14ac:dyDescent="0.25">
      <c r="A982">
        <v>800233881</v>
      </c>
      <c r="B982" t="s">
        <v>161</v>
      </c>
      <c r="C982" t="s">
        <v>222</v>
      </c>
      <c r="D982" t="s">
        <v>223</v>
      </c>
      <c r="E982" t="s">
        <v>333</v>
      </c>
      <c r="F982" t="s">
        <v>292</v>
      </c>
      <c r="G982" s="16">
        <v>42735</v>
      </c>
      <c r="H982">
        <v>20170406</v>
      </c>
      <c r="I982">
        <v>0</v>
      </c>
      <c r="J982" t="s">
        <v>262</v>
      </c>
      <c r="K982" t="str">
        <f>IFERROR(VLOOKUP(J982,ORDEN_ESF!A:C,2,0),"")</f>
        <v>Pasivos corrientes</v>
      </c>
      <c r="L982">
        <f>IFERROR(VLOOKUP(J982,ORDEN_ESF!A:C,3,0),0)</f>
        <v>4</v>
      </c>
      <c r="M982">
        <v>5907132</v>
      </c>
    </row>
    <row r="983" spans="1:13" x14ac:dyDescent="0.25">
      <c r="A983">
        <v>811032292</v>
      </c>
      <c r="B983" t="s">
        <v>349</v>
      </c>
      <c r="C983" t="s">
        <v>222</v>
      </c>
      <c r="D983" t="s">
        <v>223</v>
      </c>
      <c r="E983" t="s">
        <v>335</v>
      </c>
      <c r="F983" t="s">
        <v>292</v>
      </c>
      <c r="G983" s="16">
        <v>42735</v>
      </c>
      <c r="H983">
        <v>20170404</v>
      </c>
      <c r="I983">
        <v>0</v>
      </c>
      <c r="J983" t="s">
        <v>262</v>
      </c>
      <c r="K983" t="str">
        <f>IFERROR(VLOOKUP(J983,ORDEN_ESF!A:C,2,0),"")</f>
        <v>Pasivos corrientes</v>
      </c>
      <c r="L983">
        <f>IFERROR(VLOOKUP(J983,ORDEN_ESF!A:C,3,0),0)</f>
        <v>4</v>
      </c>
      <c r="M983">
        <v>1235510</v>
      </c>
    </row>
    <row r="984" spans="1:13" x14ac:dyDescent="0.25">
      <c r="A984">
        <v>830023542</v>
      </c>
      <c r="B984" t="s">
        <v>146</v>
      </c>
      <c r="C984" t="s">
        <v>230</v>
      </c>
      <c r="D984" t="s">
        <v>223</v>
      </c>
      <c r="E984" t="s">
        <v>339</v>
      </c>
      <c r="F984" t="s">
        <v>292</v>
      </c>
      <c r="G984" s="16">
        <v>42735</v>
      </c>
      <c r="H984">
        <v>20170328</v>
      </c>
      <c r="I984">
        <v>0</v>
      </c>
      <c r="J984" t="s">
        <v>262</v>
      </c>
      <c r="K984" t="str">
        <f>IFERROR(VLOOKUP(J984,ORDEN_ESF!A:C,2,0),"")</f>
        <v>Pasivos corrientes</v>
      </c>
      <c r="L984">
        <f>IFERROR(VLOOKUP(J984,ORDEN_ESF!A:C,3,0),0)</f>
        <v>4</v>
      </c>
      <c r="M984">
        <v>16798616</v>
      </c>
    </row>
    <row r="985" spans="1:13" x14ac:dyDescent="0.25">
      <c r="A985">
        <v>830094920</v>
      </c>
      <c r="B985" t="s">
        <v>350</v>
      </c>
      <c r="C985" t="s">
        <v>222</v>
      </c>
      <c r="D985" t="s">
        <v>351</v>
      </c>
      <c r="E985" t="s">
        <v>339</v>
      </c>
      <c r="F985" t="s">
        <v>292</v>
      </c>
      <c r="G985" s="16">
        <v>42735</v>
      </c>
      <c r="H985">
        <v>20171004</v>
      </c>
      <c r="I985">
        <v>0</v>
      </c>
      <c r="J985" t="s">
        <v>262</v>
      </c>
      <c r="K985" t="str">
        <f>IFERROR(VLOOKUP(J985,ORDEN_ESF!A:C,2,0),"")</f>
        <v>Pasivos corrientes</v>
      </c>
      <c r="L985">
        <f>IFERROR(VLOOKUP(J985,ORDEN_ESF!A:C,3,0),0)</f>
        <v>4</v>
      </c>
      <c r="M985">
        <v>30905</v>
      </c>
    </row>
    <row r="986" spans="1:13" x14ac:dyDescent="0.25">
      <c r="A986">
        <v>830058272</v>
      </c>
      <c r="B986" t="s">
        <v>352</v>
      </c>
      <c r="C986" t="s">
        <v>222</v>
      </c>
      <c r="D986" t="s">
        <v>228</v>
      </c>
      <c r="E986" t="s">
        <v>353</v>
      </c>
      <c r="F986" t="s">
        <v>292</v>
      </c>
      <c r="G986" s="16">
        <v>42735</v>
      </c>
      <c r="H986">
        <v>20170405</v>
      </c>
      <c r="I986">
        <v>0</v>
      </c>
      <c r="J986" t="s">
        <v>262</v>
      </c>
      <c r="K986" t="str">
        <f>IFERROR(VLOOKUP(J986,ORDEN_ESF!A:C,2,0),"")</f>
        <v>Pasivos corrientes</v>
      </c>
      <c r="L986">
        <f>IFERROR(VLOOKUP(J986,ORDEN_ESF!A:C,3,0),0)</f>
        <v>4</v>
      </c>
      <c r="M986">
        <v>428016</v>
      </c>
    </row>
    <row r="987" spans="1:13" x14ac:dyDescent="0.25">
      <c r="A987">
        <v>830097620</v>
      </c>
      <c r="B987" t="s">
        <v>290</v>
      </c>
      <c r="C987" t="s">
        <v>291</v>
      </c>
      <c r="D987" t="s">
        <v>228</v>
      </c>
      <c r="E987" t="s">
        <v>224</v>
      </c>
      <c r="F987" t="s">
        <v>292</v>
      </c>
      <c r="G987" s="16">
        <v>42735</v>
      </c>
      <c r="H987">
        <v>20170420</v>
      </c>
      <c r="I987">
        <v>0</v>
      </c>
      <c r="J987" t="s">
        <v>262</v>
      </c>
      <c r="K987" t="str">
        <f>IFERROR(VLOOKUP(J987,ORDEN_ESF!A:C,2,0),"")</f>
        <v>Pasivos corrientes</v>
      </c>
      <c r="L987">
        <f>IFERROR(VLOOKUP(J987,ORDEN_ESF!A:C,3,0),0)</f>
        <v>4</v>
      </c>
      <c r="M987">
        <v>182176</v>
      </c>
    </row>
    <row r="988" spans="1:13" x14ac:dyDescent="0.25">
      <c r="A988">
        <v>860000656</v>
      </c>
      <c r="B988" t="s">
        <v>221</v>
      </c>
      <c r="C988" t="s">
        <v>222</v>
      </c>
      <c r="D988" t="s">
        <v>223</v>
      </c>
      <c r="E988" t="s">
        <v>224</v>
      </c>
      <c r="F988" t="s">
        <v>292</v>
      </c>
      <c r="G988" s="16">
        <v>42735</v>
      </c>
      <c r="H988">
        <v>20170401</v>
      </c>
      <c r="I988">
        <v>0</v>
      </c>
      <c r="J988" t="s">
        <v>262</v>
      </c>
      <c r="K988" t="str">
        <f>IFERROR(VLOOKUP(J988,ORDEN_ESF!A:C,2,0),"")</f>
        <v>Pasivos corrientes</v>
      </c>
      <c r="L988">
        <f>IFERROR(VLOOKUP(J988,ORDEN_ESF!A:C,3,0),0)</f>
        <v>4</v>
      </c>
      <c r="M988">
        <v>4698862</v>
      </c>
    </row>
    <row r="989" spans="1:13" x14ac:dyDescent="0.25">
      <c r="A989">
        <v>860001986</v>
      </c>
      <c r="B989" t="s">
        <v>293</v>
      </c>
      <c r="C989" t="s">
        <v>294</v>
      </c>
      <c r="D989" t="s">
        <v>228</v>
      </c>
      <c r="E989" t="s">
        <v>224</v>
      </c>
      <c r="F989" t="s">
        <v>292</v>
      </c>
      <c r="G989" s="16">
        <v>42735</v>
      </c>
      <c r="H989">
        <v>20170510</v>
      </c>
      <c r="I989">
        <v>0</v>
      </c>
      <c r="J989" t="s">
        <v>262</v>
      </c>
      <c r="K989" t="str">
        <f>IFERROR(VLOOKUP(J989,ORDEN_ESF!A:C,2,0),"")</f>
        <v>Pasivos corrientes</v>
      </c>
      <c r="L989">
        <f>IFERROR(VLOOKUP(J989,ORDEN_ESF!A:C,3,0),0)</f>
        <v>4</v>
      </c>
      <c r="M989">
        <v>4526482</v>
      </c>
    </row>
    <row r="990" spans="1:13" x14ac:dyDescent="0.25">
      <c r="A990">
        <v>860002837</v>
      </c>
      <c r="B990" t="s">
        <v>227</v>
      </c>
      <c r="C990" t="s">
        <v>222</v>
      </c>
      <c r="D990" t="s">
        <v>228</v>
      </c>
      <c r="E990" t="s">
        <v>224</v>
      </c>
      <c r="F990" t="s">
        <v>292</v>
      </c>
      <c r="G990" s="16">
        <v>42735</v>
      </c>
      <c r="H990">
        <v>20170330</v>
      </c>
      <c r="I990">
        <v>0</v>
      </c>
      <c r="J990" t="s">
        <v>262</v>
      </c>
      <c r="K990" t="str">
        <f>IFERROR(VLOOKUP(J990,ORDEN_ESF!A:C,2,0),"")</f>
        <v>Pasivos corrientes</v>
      </c>
      <c r="L990">
        <f>IFERROR(VLOOKUP(J990,ORDEN_ESF!A:C,3,0),0)</f>
        <v>4</v>
      </c>
      <c r="M990">
        <v>1290217</v>
      </c>
    </row>
    <row r="991" spans="1:13" x14ac:dyDescent="0.25">
      <c r="A991">
        <v>830116629</v>
      </c>
      <c r="B991" t="s">
        <v>354</v>
      </c>
      <c r="C991" t="s">
        <v>291</v>
      </c>
      <c r="D991" t="s">
        <v>228</v>
      </c>
      <c r="E991" t="s">
        <v>355</v>
      </c>
      <c r="F991" t="s">
        <v>292</v>
      </c>
      <c r="G991" s="16">
        <v>42735</v>
      </c>
      <c r="H991">
        <v>20170424</v>
      </c>
      <c r="I991">
        <v>0</v>
      </c>
      <c r="J991" t="s">
        <v>262</v>
      </c>
      <c r="K991" t="str">
        <f>IFERROR(VLOOKUP(J991,ORDEN_ESF!A:C,2,0),"")</f>
        <v>Pasivos corrientes</v>
      </c>
      <c r="L991">
        <f>IFERROR(VLOOKUP(J991,ORDEN_ESF!A:C,3,0),0)</f>
        <v>4</v>
      </c>
      <c r="M991">
        <v>1330</v>
      </c>
    </row>
    <row r="992" spans="1:13" x14ac:dyDescent="0.25">
      <c r="A992">
        <v>860014285</v>
      </c>
      <c r="B992" t="s">
        <v>356</v>
      </c>
      <c r="C992" t="s">
        <v>294</v>
      </c>
      <c r="D992" t="s">
        <v>228</v>
      </c>
      <c r="E992" t="s">
        <v>224</v>
      </c>
      <c r="F992" t="s">
        <v>292</v>
      </c>
      <c r="G992" s="16">
        <v>42735</v>
      </c>
      <c r="H992">
        <v>20170510</v>
      </c>
      <c r="I992">
        <v>0</v>
      </c>
      <c r="J992" t="s">
        <v>262</v>
      </c>
      <c r="K992" t="str">
        <f>IFERROR(VLOOKUP(J992,ORDEN_ESF!A:C,2,0),"")</f>
        <v>Pasivos corrientes</v>
      </c>
      <c r="L992">
        <f>IFERROR(VLOOKUP(J992,ORDEN_ESF!A:C,3,0),0)</f>
        <v>4</v>
      </c>
      <c r="M992">
        <v>20084</v>
      </c>
    </row>
    <row r="993" spans="1:13" x14ac:dyDescent="0.25">
      <c r="A993">
        <v>830124992</v>
      </c>
      <c r="B993" t="s">
        <v>357</v>
      </c>
      <c r="C993" t="s">
        <v>222</v>
      </c>
      <c r="D993" t="s">
        <v>228</v>
      </c>
      <c r="E993" t="s">
        <v>358</v>
      </c>
      <c r="F993" t="s">
        <v>292</v>
      </c>
      <c r="G993" s="16">
        <v>42735</v>
      </c>
      <c r="H993">
        <v>20170406</v>
      </c>
      <c r="I993">
        <v>0</v>
      </c>
      <c r="J993" t="s">
        <v>262</v>
      </c>
      <c r="K993" t="str">
        <f>IFERROR(VLOOKUP(J993,ORDEN_ESF!A:C,2,0),"")</f>
        <v>Pasivos corrientes</v>
      </c>
      <c r="L993">
        <f>IFERROR(VLOOKUP(J993,ORDEN_ESF!A:C,3,0),0)</f>
        <v>4</v>
      </c>
      <c r="M993">
        <v>32824</v>
      </c>
    </row>
    <row r="994" spans="1:13" x14ac:dyDescent="0.25">
      <c r="A994">
        <v>860067697</v>
      </c>
      <c r="B994" t="s">
        <v>359</v>
      </c>
      <c r="C994" t="s">
        <v>294</v>
      </c>
      <c r="D994" t="s">
        <v>228</v>
      </c>
      <c r="E994" t="s">
        <v>360</v>
      </c>
      <c r="F994" t="s">
        <v>292</v>
      </c>
      <c r="G994" s="16">
        <v>42735</v>
      </c>
      <c r="H994">
        <v>20170515</v>
      </c>
      <c r="I994">
        <v>0</v>
      </c>
      <c r="J994" t="s">
        <v>262</v>
      </c>
      <c r="K994" t="str">
        <f>IFERROR(VLOOKUP(J994,ORDEN_ESF!A:C,2,0),"")</f>
        <v>Pasivos corrientes</v>
      </c>
      <c r="L994">
        <f>IFERROR(VLOOKUP(J994,ORDEN_ESF!A:C,3,0),0)</f>
        <v>4</v>
      </c>
      <c r="M994">
        <v>800746</v>
      </c>
    </row>
    <row r="995" spans="1:13" x14ac:dyDescent="0.25">
      <c r="A995">
        <v>860505064</v>
      </c>
      <c r="B995" t="s">
        <v>361</v>
      </c>
      <c r="C995" t="s">
        <v>291</v>
      </c>
      <c r="D995" t="s">
        <v>228</v>
      </c>
      <c r="E995" t="s">
        <v>224</v>
      </c>
      <c r="F995" t="s">
        <v>292</v>
      </c>
      <c r="G995" s="16">
        <v>42735</v>
      </c>
      <c r="H995">
        <v>20170523</v>
      </c>
      <c r="I995">
        <v>0</v>
      </c>
      <c r="J995" t="s">
        <v>262</v>
      </c>
      <c r="K995" t="str">
        <f>IFERROR(VLOOKUP(J995,ORDEN_ESF!A:C,2,0),"")</f>
        <v>Pasivos corrientes</v>
      </c>
      <c r="L995">
        <f>IFERROR(VLOOKUP(J995,ORDEN_ESF!A:C,3,0),0)</f>
        <v>4</v>
      </c>
      <c r="M995">
        <v>720408</v>
      </c>
    </row>
    <row r="996" spans="1:13" x14ac:dyDescent="0.25">
      <c r="A996">
        <v>860009250</v>
      </c>
      <c r="B996" t="s">
        <v>362</v>
      </c>
      <c r="C996" t="s">
        <v>294</v>
      </c>
      <c r="D996" t="s">
        <v>228</v>
      </c>
      <c r="E996" t="s">
        <v>224</v>
      </c>
      <c r="F996" t="s">
        <v>292</v>
      </c>
      <c r="G996" s="16">
        <v>42735</v>
      </c>
      <c r="H996">
        <v>20170502</v>
      </c>
      <c r="I996">
        <v>0</v>
      </c>
      <c r="J996" t="s">
        <v>262</v>
      </c>
      <c r="K996" t="str">
        <f>IFERROR(VLOOKUP(J996,ORDEN_ESF!A:C,2,0),"")</f>
        <v>Pasivos corrientes</v>
      </c>
      <c r="L996">
        <f>IFERROR(VLOOKUP(J996,ORDEN_ESF!A:C,3,0),0)</f>
        <v>4</v>
      </c>
      <c r="M996">
        <v>106395</v>
      </c>
    </row>
    <row r="997" spans="1:13" x14ac:dyDescent="0.25">
      <c r="A997">
        <v>860031361</v>
      </c>
      <c r="B997" t="s">
        <v>297</v>
      </c>
      <c r="C997" t="s">
        <v>222</v>
      </c>
      <c r="D997" t="s">
        <v>228</v>
      </c>
      <c r="E997" t="s">
        <v>224</v>
      </c>
      <c r="F997" t="s">
        <v>292</v>
      </c>
      <c r="G997" s="16">
        <v>42735</v>
      </c>
      <c r="H997">
        <v>20170405</v>
      </c>
      <c r="I997">
        <v>0</v>
      </c>
      <c r="J997" t="s">
        <v>262</v>
      </c>
      <c r="K997" t="str">
        <f>IFERROR(VLOOKUP(J997,ORDEN_ESF!A:C,2,0),"")</f>
        <v>Pasivos corrientes</v>
      </c>
      <c r="L997">
        <f>IFERROR(VLOOKUP(J997,ORDEN_ESF!A:C,3,0),0)</f>
        <v>4</v>
      </c>
      <c r="M997">
        <v>5361920</v>
      </c>
    </row>
    <row r="998" spans="1:13" x14ac:dyDescent="0.25">
      <c r="A998">
        <v>860035996</v>
      </c>
      <c r="B998" t="s">
        <v>229</v>
      </c>
      <c r="C998" t="s">
        <v>222</v>
      </c>
      <c r="D998" t="s">
        <v>228</v>
      </c>
      <c r="E998" t="s">
        <v>224</v>
      </c>
      <c r="F998" t="s">
        <v>292</v>
      </c>
      <c r="G998" s="16">
        <v>42735</v>
      </c>
      <c r="H998">
        <v>20170407</v>
      </c>
      <c r="I998">
        <v>0</v>
      </c>
      <c r="J998" t="s">
        <v>262</v>
      </c>
      <c r="K998" t="str">
        <f>IFERROR(VLOOKUP(J998,ORDEN_ESF!A:C,2,0),"")</f>
        <v>Pasivos corrientes</v>
      </c>
      <c r="L998">
        <f>IFERROR(VLOOKUP(J998,ORDEN_ESF!A:C,3,0),0)</f>
        <v>4</v>
      </c>
      <c r="M998">
        <v>1842364</v>
      </c>
    </row>
    <row r="999" spans="1:13" x14ac:dyDescent="0.25">
      <c r="A999">
        <v>860058070</v>
      </c>
      <c r="B999" t="s">
        <v>364</v>
      </c>
      <c r="C999" t="s">
        <v>222</v>
      </c>
      <c r="D999" t="s">
        <v>228</v>
      </c>
      <c r="E999" t="s">
        <v>335</v>
      </c>
      <c r="F999" t="s">
        <v>292</v>
      </c>
      <c r="G999" s="16">
        <v>42735</v>
      </c>
      <c r="H999">
        <v>20170404</v>
      </c>
      <c r="I999">
        <v>0</v>
      </c>
      <c r="J999" t="s">
        <v>262</v>
      </c>
      <c r="K999" t="str">
        <f>IFERROR(VLOOKUP(J999,ORDEN_ESF!A:C,2,0),"")</f>
        <v>Pasivos corrientes</v>
      </c>
      <c r="L999">
        <f>IFERROR(VLOOKUP(J999,ORDEN_ESF!A:C,3,0),0)</f>
        <v>4</v>
      </c>
      <c r="M999">
        <v>7796849</v>
      </c>
    </row>
    <row r="1000" spans="1:13" x14ac:dyDescent="0.25">
      <c r="A1000">
        <v>890903055</v>
      </c>
      <c r="B1000" t="s">
        <v>232</v>
      </c>
      <c r="C1000" t="s">
        <v>222</v>
      </c>
      <c r="D1000" t="s">
        <v>223</v>
      </c>
      <c r="E1000" t="s">
        <v>224</v>
      </c>
      <c r="F1000" t="s">
        <v>292</v>
      </c>
      <c r="G1000" s="16">
        <v>42735</v>
      </c>
      <c r="H1000">
        <v>20170331</v>
      </c>
      <c r="I1000">
        <v>0</v>
      </c>
      <c r="J1000" t="s">
        <v>262</v>
      </c>
      <c r="K1000" t="str">
        <f>IFERROR(VLOOKUP(J1000,ORDEN_ESF!A:C,2,0),"")</f>
        <v>Pasivos corrientes</v>
      </c>
      <c r="L1000">
        <f>IFERROR(VLOOKUP(J1000,ORDEN_ESF!A:C,3,0),0)</f>
        <v>4</v>
      </c>
      <c r="M1000">
        <v>4504877</v>
      </c>
    </row>
    <row r="1001" spans="1:13" x14ac:dyDescent="0.25">
      <c r="A1001">
        <v>890905022</v>
      </c>
      <c r="B1001" t="s">
        <v>370</v>
      </c>
      <c r="C1001" t="s">
        <v>230</v>
      </c>
      <c r="D1001" t="s">
        <v>223</v>
      </c>
      <c r="E1001" t="s">
        <v>360</v>
      </c>
      <c r="F1001" t="s">
        <v>292</v>
      </c>
      <c r="G1001" s="16">
        <v>42735</v>
      </c>
      <c r="H1001">
        <v>20170503</v>
      </c>
      <c r="I1001">
        <v>0</v>
      </c>
      <c r="J1001" t="s">
        <v>262</v>
      </c>
      <c r="K1001" t="str">
        <f>IFERROR(VLOOKUP(J1001,ORDEN_ESF!A:C,2,0),"")</f>
        <v>Pasivos corrientes</v>
      </c>
      <c r="L1001">
        <f>IFERROR(VLOOKUP(J1001,ORDEN_ESF!A:C,3,0),0)</f>
        <v>4</v>
      </c>
      <c r="M1001">
        <v>1121393</v>
      </c>
    </row>
    <row r="1002" spans="1:13" x14ac:dyDescent="0.25">
      <c r="A1002">
        <v>860077099</v>
      </c>
      <c r="B1002" t="s">
        <v>371</v>
      </c>
      <c r="C1002" t="s">
        <v>291</v>
      </c>
      <c r="D1002" t="s">
        <v>228</v>
      </c>
      <c r="E1002" t="s">
        <v>224</v>
      </c>
      <c r="F1002" t="s">
        <v>292</v>
      </c>
      <c r="G1002" s="16">
        <v>42735</v>
      </c>
      <c r="H1002">
        <v>20170515</v>
      </c>
      <c r="I1002">
        <v>0</v>
      </c>
      <c r="J1002" t="s">
        <v>262</v>
      </c>
      <c r="K1002" t="str">
        <f>IFERROR(VLOOKUP(J1002,ORDEN_ESF!A:C,2,0),"")</f>
        <v>Pasivos corrientes</v>
      </c>
      <c r="L1002">
        <f>IFERROR(VLOOKUP(J1002,ORDEN_ESF!A:C,3,0),0)</f>
        <v>4</v>
      </c>
      <c r="M1002">
        <v>1013356</v>
      </c>
    </row>
    <row r="1003" spans="1:13" x14ac:dyDescent="0.25">
      <c r="A1003">
        <v>860510628</v>
      </c>
      <c r="B1003" t="s">
        <v>373</v>
      </c>
      <c r="C1003" t="s">
        <v>222</v>
      </c>
      <c r="D1003" t="s">
        <v>228</v>
      </c>
      <c r="E1003" t="s">
        <v>353</v>
      </c>
      <c r="F1003" t="s">
        <v>292</v>
      </c>
      <c r="G1003" s="16">
        <v>42735</v>
      </c>
      <c r="H1003">
        <v>20170330</v>
      </c>
      <c r="I1003">
        <v>0</v>
      </c>
      <c r="J1003" t="s">
        <v>262</v>
      </c>
      <c r="K1003" t="str">
        <f>IFERROR(VLOOKUP(J1003,ORDEN_ESF!A:C,2,0),"")</f>
        <v>Pasivos corrientes</v>
      </c>
      <c r="L1003">
        <f>IFERROR(VLOOKUP(J1003,ORDEN_ESF!A:C,3,0),0)</f>
        <v>4</v>
      </c>
      <c r="M1003">
        <v>227850</v>
      </c>
    </row>
    <row r="1004" spans="1:13" x14ac:dyDescent="0.25">
      <c r="A1004">
        <v>860532790</v>
      </c>
      <c r="B1004" t="s">
        <v>374</v>
      </c>
      <c r="C1004" t="s">
        <v>291</v>
      </c>
      <c r="D1004" t="s">
        <v>228</v>
      </c>
      <c r="E1004" t="s">
        <v>224</v>
      </c>
      <c r="F1004" t="s">
        <v>292</v>
      </c>
      <c r="G1004" s="16">
        <v>42735</v>
      </c>
      <c r="H1004">
        <v>20170504</v>
      </c>
      <c r="I1004">
        <v>0</v>
      </c>
      <c r="J1004" t="s">
        <v>262</v>
      </c>
      <c r="K1004" t="str">
        <f>IFERROR(VLOOKUP(J1004,ORDEN_ESF!A:C,2,0),"")</f>
        <v>Pasivos corrientes</v>
      </c>
      <c r="L1004">
        <f>IFERROR(VLOOKUP(J1004,ORDEN_ESF!A:C,3,0),0)</f>
        <v>4</v>
      </c>
      <c r="M1004">
        <v>422328</v>
      </c>
    </row>
    <row r="1005" spans="1:13" x14ac:dyDescent="0.25">
      <c r="A1005">
        <v>890205645</v>
      </c>
      <c r="B1005" t="s">
        <v>166</v>
      </c>
      <c r="C1005" t="s">
        <v>222</v>
      </c>
      <c r="D1005" t="s">
        <v>375</v>
      </c>
      <c r="E1005" t="s">
        <v>335</v>
      </c>
      <c r="F1005" t="s">
        <v>292</v>
      </c>
      <c r="G1005" s="16">
        <v>42735</v>
      </c>
      <c r="H1005">
        <v>20170331</v>
      </c>
      <c r="I1005">
        <v>0</v>
      </c>
      <c r="J1005" t="s">
        <v>262</v>
      </c>
      <c r="K1005" t="str">
        <f>IFERROR(VLOOKUP(J1005,ORDEN_ESF!A:C,2,0),"")</f>
        <v>Pasivos corrientes</v>
      </c>
      <c r="L1005">
        <f>IFERROR(VLOOKUP(J1005,ORDEN_ESF!A:C,3,0),0)</f>
        <v>4</v>
      </c>
      <c r="M1005">
        <v>12965402</v>
      </c>
    </row>
    <row r="1006" spans="1:13" x14ac:dyDescent="0.25">
      <c r="A1006">
        <v>900035722</v>
      </c>
      <c r="B1006" t="s">
        <v>298</v>
      </c>
      <c r="C1006" t="s">
        <v>294</v>
      </c>
      <c r="D1006" t="s">
        <v>299</v>
      </c>
      <c r="E1006" t="s">
        <v>224</v>
      </c>
      <c r="F1006" t="s">
        <v>292</v>
      </c>
      <c r="G1006" s="16">
        <v>42735</v>
      </c>
      <c r="H1006">
        <v>20170421</v>
      </c>
      <c r="I1006">
        <v>0</v>
      </c>
      <c r="J1006" t="s">
        <v>262</v>
      </c>
      <c r="K1006" t="str">
        <f>IFERROR(VLOOKUP(J1006,ORDEN_ESF!A:C,2,0),"")</f>
        <v>Pasivos corrientes</v>
      </c>
      <c r="L1006">
        <f>IFERROR(VLOOKUP(J1006,ORDEN_ESF!A:C,3,0),0)</f>
        <v>4</v>
      </c>
      <c r="M1006">
        <v>64000</v>
      </c>
    </row>
    <row r="1007" spans="1:13" x14ac:dyDescent="0.25">
      <c r="A1007">
        <v>890908097</v>
      </c>
      <c r="B1007" t="s">
        <v>377</v>
      </c>
      <c r="C1007" t="s">
        <v>291</v>
      </c>
      <c r="D1007" t="s">
        <v>223</v>
      </c>
      <c r="E1007" t="s">
        <v>224</v>
      </c>
      <c r="F1007" t="s">
        <v>292</v>
      </c>
      <c r="G1007" s="16">
        <v>42735</v>
      </c>
      <c r="H1007">
        <v>20170511</v>
      </c>
      <c r="I1007">
        <v>0</v>
      </c>
      <c r="J1007" t="s">
        <v>262</v>
      </c>
      <c r="K1007" t="str">
        <f>IFERROR(VLOOKUP(J1007,ORDEN_ESF!A:C,2,0),"")</f>
        <v>Pasivos corrientes</v>
      </c>
      <c r="L1007">
        <f>IFERROR(VLOOKUP(J1007,ORDEN_ESF!A:C,3,0),0)</f>
        <v>4</v>
      </c>
      <c r="M1007">
        <v>659417</v>
      </c>
    </row>
    <row r="1008" spans="1:13" x14ac:dyDescent="0.25">
      <c r="A1008">
        <v>890911431</v>
      </c>
      <c r="B1008" t="s">
        <v>378</v>
      </c>
      <c r="C1008" t="s">
        <v>222</v>
      </c>
      <c r="D1008" t="s">
        <v>223</v>
      </c>
      <c r="E1008" t="s">
        <v>339</v>
      </c>
      <c r="F1008" t="s">
        <v>292</v>
      </c>
      <c r="G1008" s="16">
        <v>42735</v>
      </c>
      <c r="H1008">
        <v>20170329</v>
      </c>
      <c r="I1008">
        <v>0</v>
      </c>
      <c r="J1008" t="s">
        <v>262</v>
      </c>
      <c r="K1008" t="str">
        <f>IFERROR(VLOOKUP(J1008,ORDEN_ESF!A:C,2,0),"")</f>
        <v>Pasivos corrientes</v>
      </c>
      <c r="L1008">
        <f>IFERROR(VLOOKUP(J1008,ORDEN_ESF!A:C,3,0),0)</f>
        <v>4</v>
      </c>
      <c r="M1008">
        <v>9715267</v>
      </c>
    </row>
    <row r="1009" spans="1:13" x14ac:dyDescent="0.25">
      <c r="A1009">
        <v>890928186</v>
      </c>
      <c r="B1009" t="s">
        <v>303</v>
      </c>
      <c r="C1009" t="s">
        <v>291</v>
      </c>
      <c r="D1009" t="s">
        <v>223</v>
      </c>
      <c r="E1009" t="s">
        <v>224</v>
      </c>
      <c r="F1009" t="s">
        <v>292</v>
      </c>
      <c r="G1009" s="16">
        <v>42735</v>
      </c>
      <c r="H1009">
        <v>20170510</v>
      </c>
      <c r="I1009">
        <v>0</v>
      </c>
      <c r="J1009" t="s">
        <v>262</v>
      </c>
      <c r="K1009" t="str">
        <f>IFERROR(VLOOKUP(J1009,ORDEN_ESF!A:C,2,0),"")</f>
        <v>Pasivos corrientes</v>
      </c>
      <c r="L1009">
        <f>IFERROR(VLOOKUP(J1009,ORDEN_ESF!A:C,3,0),0)</f>
        <v>4</v>
      </c>
      <c r="M1009">
        <v>770672</v>
      </c>
    </row>
    <row r="1010" spans="1:13" x14ac:dyDescent="0.25">
      <c r="A1010">
        <v>890932424</v>
      </c>
      <c r="B1010" t="s">
        <v>379</v>
      </c>
      <c r="C1010" t="s">
        <v>222</v>
      </c>
      <c r="D1010" t="s">
        <v>223</v>
      </c>
      <c r="E1010" t="s">
        <v>333</v>
      </c>
      <c r="F1010" t="s">
        <v>292</v>
      </c>
      <c r="G1010" s="16">
        <v>42735</v>
      </c>
      <c r="H1010">
        <v>20170328</v>
      </c>
      <c r="I1010">
        <v>0</v>
      </c>
      <c r="J1010" t="s">
        <v>262</v>
      </c>
      <c r="K1010" t="str">
        <f>IFERROR(VLOOKUP(J1010,ORDEN_ESF!A:C,2,0),"")</f>
        <v>Pasivos corrientes</v>
      </c>
      <c r="L1010">
        <f>IFERROR(VLOOKUP(J1010,ORDEN_ESF!A:C,3,0),0)</f>
        <v>4</v>
      </c>
      <c r="M1010">
        <v>2886863</v>
      </c>
    </row>
    <row r="1011" spans="1:13" x14ac:dyDescent="0.25">
      <c r="A1011">
        <v>890939355</v>
      </c>
      <c r="B1011" t="s">
        <v>35</v>
      </c>
      <c r="C1011" t="s">
        <v>222</v>
      </c>
      <c r="D1011" t="s">
        <v>223</v>
      </c>
      <c r="E1011" t="s">
        <v>335</v>
      </c>
      <c r="F1011" t="s">
        <v>292</v>
      </c>
      <c r="G1011" s="16">
        <v>42735</v>
      </c>
      <c r="H1011">
        <v>20170403</v>
      </c>
      <c r="I1011">
        <v>0</v>
      </c>
      <c r="J1011" t="s">
        <v>262</v>
      </c>
      <c r="K1011" t="str">
        <f>IFERROR(VLOOKUP(J1011,ORDEN_ESF!A:C,2,0),"")</f>
        <v>Pasivos corrientes</v>
      </c>
      <c r="L1011">
        <f>IFERROR(VLOOKUP(J1011,ORDEN_ESF!A:C,3,0),0)</f>
        <v>4</v>
      </c>
      <c r="M1011">
        <v>654581</v>
      </c>
    </row>
    <row r="1012" spans="1:13" x14ac:dyDescent="0.25">
      <c r="A1012">
        <v>900190385</v>
      </c>
      <c r="B1012" t="s">
        <v>380</v>
      </c>
      <c r="C1012" t="s">
        <v>230</v>
      </c>
      <c r="D1012" t="s">
        <v>351</v>
      </c>
      <c r="E1012" t="s">
        <v>339</v>
      </c>
      <c r="F1012" t="s">
        <v>292</v>
      </c>
      <c r="G1012" s="16">
        <v>42735</v>
      </c>
      <c r="H1012">
        <v>20170407</v>
      </c>
      <c r="I1012">
        <v>0</v>
      </c>
      <c r="J1012" t="s">
        <v>262</v>
      </c>
      <c r="K1012" t="str">
        <f>IFERROR(VLOOKUP(J1012,ORDEN_ESF!A:C,2,0),"")</f>
        <v>Pasivos corrientes</v>
      </c>
      <c r="L1012">
        <f>IFERROR(VLOOKUP(J1012,ORDEN_ESF!A:C,3,0),0)</f>
        <v>4</v>
      </c>
      <c r="M1012">
        <v>10650111</v>
      </c>
    </row>
    <row r="1013" spans="1:13" x14ac:dyDescent="0.25">
      <c r="A1013">
        <v>900192242</v>
      </c>
      <c r="B1013" t="s">
        <v>381</v>
      </c>
      <c r="C1013" t="s">
        <v>222</v>
      </c>
      <c r="D1013" t="s">
        <v>228</v>
      </c>
      <c r="E1013" t="s">
        <v>333</v>
      </c>
      <c r="F1013" t="s">
        <v>292</v>
      </c>
      <c r="G1013" s="16">
        <v>42735</v>
      </c>
      <c r="H1013">
        <v>20170331</v>
      </c>
      <c r="I1013">
        <v>0</v>
      </c>
      <c r="J1013" t="s">
        <v>262</v>
      </c>
      <c r="K1013" t="str">
        <f>IFERROR(VLOOKUP(J1013,ORDEN_ESF!A:C,2,0),"")</f>
        <v>Pasivos corrientes</v>
      </c>
      <c r="L1013">
        <f>IFERROR(VLOOKUP(J1013,ORDEN_ESF!A:C,3,0),0)</f>
        <v>4</v>
      </c>
      <c r="M1013">
        <v>4526879</v>
      </c>
    </row>
    <row r="1014" spans="1:13" x14ac:dyDescent="0.25">
      <c r="A1014">
        <v>900192726</v>
      </c>
      <c r="B1014" t="s">
        <v>382</v>
      </c>
      <c r="C1014" t="s">
        <v>294</v>
      </c>
      <c r="D1014" t="s">
        <v>299</v>
      </c>
      <c r="E1014" t="s">
        <v>333</v>
      </c>
      <c r="F1014" t="s">
        <v>292</v>
      </c>
      <c r="G1014" s="16">
        <v>42735</v>
      </c>
      <c r="H1014">
        <v>20170425</v>
      </c>
      <c r="I1014">
        <v>0</v>
      </c>
      <c r="J1014" t="s">
        <v>262</v>
      </c>
      <c r="K1014" t="str">
        <f>IFERROR(VLOOKUP(J1014,ORDEN_ESF!A:C,2,0),"")</f>
        <v>Pasivos corrientes</v>
      </c>
      <c r="L1014">
        <f>IFERROR(VLOOKUP(J1014,ORDEN_ESF!A:C,3,0),0)</f>
        <v>4</v>
      </c>
      <c r="M1014">
        <v>39628</v>
      </c>
    </row>
    <row r="1015" spans="1:13" x14ac:dyDescent="0.25">
      <c r="A1015">
        <v>900206480</v>
      </c>
      <c r="B1015" t="s">
        <v>306</v>
      </c>
      <c r="C1015" t="s">
        <v>291</v>
      </c>
      <c r="D1015" t="s">
        <v>228</v>
      </c>
      <c r="E1015" t="s">
        <v>224</v>
      </c>
      <c r="F1015" t="s">
        <v>292</v>
      </c>
      <c r="G1015" s="16">
        <v>42735</v>
      </c>
      <c r="H1015">
        <v>20170509</v>
      </c>
      <c r="I1015">
        <v>0</v>
      </c>
      <c r="J1015" t="s">
        <v>262</v>
      </c>
      <c r="K1015" t="str">
        <f>IFERROR(VLOOKUP(J1015,ORDEN_ESF!A:C,2,0),"")</f>
        <v>Pasivos corrientes</v>
      </c>
      <c r="L1015">
        <f>IFERROR(VLOOKUP(J1015,ORDEN_ESF!A:C,3,0),0)</f>
        <v>4</v>
      </c>
      <c r="M1015">
        <v>547706</v>
      </c>
    </row>
    <row r="1016" spans="1:13" x14ac:dyDescent="0.25">
      <c r="A1016">
        <v>900390238</v>
      </c>
      <c r="B1016" t="s">
        <v>177</v>
      </c>
      <c r="C1016" t="s">
        <v>230</v>
      </c>
      <c r="D1016" t="s">
        <v>228</v>
      </c>
      <c r="E1016" t="s">
        <v>333</v>
      </c>
      <c r="F1016" t="s">
        <v>292</v>
      </c>
      <c r="G1016" s="16">
        <v>42735</v>
      </c>
      <c r="H1016">
        <v>20170330</v>
      </c>
      <c r="I1016">
        <v>0</v>
      </c>
      <c r="J1016" t="s">
        <v>262</v>
      </c>
      <c r="K1016" t="str">
        <f>IFERROR(VLOOKUP(J1016,ORDEN_ESF!A:C,2,0),"")</f>
        <v>Pasivos corrientes</v>
      </c>
      <c r="L1016">
        <f>IFERROR(VLOOKUP(J1016,ORDEN_ESF!A:C,3,0),0)</f>
        <v>4</v>
      </c>
      <c r="M1016">
        <v>165125</v>
      </c>
    </row>
    <row r="1017" spans="1:13" x14ac:dyDescent="0.25">
      <c r="A1017">
        <v>900668954</v>
      </c>
      <c r="B1017" t="s">
        <v>387</v>
      </c>
      <c r="C1017" t="s">
        <v>294</v>
      </c>
      <c r="D1017" t="s">
        <v>228</v>
      </c>
      <c r="E1017" t="s">
        <v>224</v>
      </c>
      <c r="F1017" t="s">
        <v>292</v>
      </c>
      <c r="G1017" s="16">
        <v>42735</v>
      </c>
      <c r="H1017">
        <v>20170428</v>
      </c>
      <c r="I1017">
        <v>0</v>
      </c>
      <c r="J1017" t="s">
        <v>262</v>
      </c>
      <c r="K1017" t="str">
        <f>IFERROR(VLOOKUP(J1017,ORDEN_ESF!A:C,2,0),"")</f>
        <v>Pasivos corrientes</v>
      </c>
      <c r="L1017">
        <f>IFERROR(VLOOKUP(J1017,ORDEN_ESF!A:C,3,0),0)</f>
        <v>4</v>
      </c>
      <c r="M1017">
        <v>24543</v>
      </c>
    </row>
    <row r="1018" spans="1:13" x14ac:dyDescent="0.25">
      <c r="A1018">
        <v>900521357</v>
      </c>
      <c r="B1018" t="s">
        <v>175</v>
      </c>
      <c r="C1018" t="s">
        <v>291</v>
      </c>
      <c r="D1018" t="s">
        <v>388</v>
      </c>
      <c r="E1018" t="s">
        <v>339</v>
      </c>
      <c r="F1018" t="s">
        <v>292</v>
      </c>
      <c r="G1018" s="16">
        <v>42735</v>
      </c>
      <c r="H1018">
        <v>20170503</v>
      </c>
      <c r="I1018">
        <v>0</v>
      </c>
      <c r="J1018" t="s">
        <v>262</v>
      </c>
      <c r="K1018" t="str">
        <f>IFERROR(VLOOKUP(J1018,ORDEN_ESF!A:C,2,0),"")</f>
        <v>Pasivos corrientes</v>
      </c>
      <c r="L1018">
        <f>IFERROR(VLOOKUP(J1018,ORDEN_ESF!A:C,3,0),0)</f>
        <v>4</v>
      </c>
      <c r="M1018">
        <v>1275774</v>
      </c>
    </row>
    <row r="1019" spans="1:13" x14ac:dyDescent="0.25">
      <c r="A1019">
        <v>900749166</v>
      </c>
      <c r="B1019" t="s">
        <v>182</v>
      </c>
      <c r="C1019" t="s">
        <v>230</v>
      </c>
      <c r="D1019" t="s">
        <v>228</v>
      </c>
      <c r="E1019" t="s">
        <v>333</v>
      </c>
      <c r="F1019" t="s">
        <v>292</v>
      </c>
      <c r="G1019" s="16">
        <v>42735</v>
      </c>
      <c r="H1019">
        <v>20170404</v>
      </c>
      <c r="I1019">
        <v>0</v>
      </c>
      <c r="J1019" t="s">
        <v>262</v>
      </c>
      <c r="K1019" t="str">
        <f>IFERROR(VLOOKUP(J1019,ORDEN_ESF!A:C,2,0),"")</f>
        <v>Pasivos corrientes</v>
      </c>
      <c r="L1019">
        <f>IFERROR(VLOOKUP(J1019,ORDEN_ESF!A:C,3,0),0)</f>
        <v>4</v>
      </c>
      <c r="M1019">
        <v>22030555</v>
      </c>
    </row>
    <row r="1020" spans="1:13" x14ac:dyDescent="0.25">
      <c r="A1020">
        <v>900797732</v>
      </c>
      <c r="B1020" t="s">
        <v>181</v>
      </c>
      <c r="C1020" t="s">
        <v>230</v>
      </c>
      <c r="D1020" t="s">
        <v>228</v>
      </c>
      <c r="E1020" t="s">
        <v>360</v>
      </c>
      <c r="F1020" t="s">
        <v>292</v>
      </c>
      <c r="G1020" s="16">
        <v>42735</v>
      </c>
      <c r="H1020">
        <v>20170330</v>
      </c>
      <c r="I1020">
        <v>0</v>
      </c>
      <c r="J1020" t="s">
        <v>262</v>
      </c>
      <c r="K1020" t="str">
        <f>IFERROR(VLOOKUP(J1020,ORDEN_ESF!A:C,2,0),"")</f>
        <v>Pasivos corrientes</v>
      </c>
      <c r="L1020">
        <f>IFERROR(VLOOKUP(J1020,ORDEN_ESF!A:C,3,0),0)</f>
        <v>4</v>
      </c>
      <c r="M1020">
        <v>602048</v>
      </c>
    </row>
    <row r="1021" spans="1:13" x14ac:dyDescent="0.25">
      <c r="A1021">
        <v>900818642</v>
      </c>
      <c r="B1021" t="s">
        <v>169</v>
      </c>
      <c r="C1021" t="s">
        <v>230</v>
      </c>
      <c r="D1021" t="s">
        <v>228</v>
      </c>
      <c r="E1021" t="s">
        <v>333</v>
      </c>
      <c r="F1021" t="s">
        <v>292</v>
      </c>
      <c r="G1021" s="16">
        <v>42735</v>
      </c>
      <c r="H1021">
        <v>20170410</v>
      </c>
      <c r="I1021">
        <v>0</v>
      </c>
      <c r="J1021" t="s">
        <v>262</v>
      </c>
      <c r="K1021" t="str">
        <f>IFERROR(VLOOKUP(J1021,ORDEN_ESF!A:C,2,0),"")</f>
        <v>Pasivos corrientes</v>
      </c>
      <c r="L1021">
        <f>IFERROR(VLOOKUP(J1021,ORDEN_ESF!A:C,3,0),0)</f>
        <v>4</v>
      </c>
      <c r="M1021">
        <v>496361</v>
      </c>
    </row>
    <row r="1022" spans="1:13" x14ac:dyDescent="0.25">
      <c r="A1022">
        <v>800014246</v>
      </c>
      <c r="B1022" t="s">
        <v>332</v>
      </c>
      <c r="C1022" t="s">
        <v>291</v>
      </c>
      <c r="D1022" t="s">
        <v>223</v>
      </c>
      <c r="E1022" t="s">
        <v>333</v>
      </c>
      <c r="F1022" t="s">
        <v>292</v>
      </c>
      <c r="G1022" s="16">
        <v>42735</v>
      </c>
      <c r="H1022">
        <v>20170518</v>
      </c>
      <c r="I1022">
        <v>0</v>
      </c>
      <c r="J1022" t="s">
        <v>263</v>
      </c>
      <c r="K1022" t="str">
        <f>IFERROR(VLOOKUP(J1022,ORDEN_ESF!A:C,2,0),"")</f>
        <v>Cuentas por pagar comerciales y otras cuentas por pagar</v>
      </c>
      <c r="L1022">
        <f>IFERROR(VLOOKUP(J1022,ORDEN_ESF!A:C,3,0),0)</f>
        <v>0</v>
      </c>
      <c r="M1022">
        <v>30954009</v>
      </c>
    </row>
    <row r="1023" spans="1:13" x14ac:dyDescent="0.25">
      <c r="A1023">
        <v>800093117</v>
      </c>
      <c r="B1023" t="s">
        <v>334</v>
      </c>
      <c r="C1023" t="s">
        <v>222</v>
      </c>
      <c r="D1023" t="s">
        <v>223</v>
      </c>
      <c r="E1023" t="s">
        <v>335</v>
      </c>
      <c r="F1023" t="s">
        <v>292</v>
      </c>
      <c r="G1023" s="16">
        <v>42735</v>
      </c>
      <c r="H1023">
        <v>20170328</v>
      </c>
      <c r="I1023">
        <v>0</v>
      </c>
      <c r="J1023" t="s">
        <v>263</v>
      </c>
      <c r="K1023" t="str">
        <f>IFERROR(VLOOKUP(J1023,ORDEN_ESF!A:C,2,0),"")</f>
        <v>Cuentas por pagar comerciales y otras cuentas por pagar</v>
      </c>
      <c r="L1023">
        <f>IFERROR(VLOOKUP(J1023,ORDEN_ESF!A:C,3,0),0)</f>
        <v>0</v>
      </c>
      <c r="M1023">
        <v>344066018</v>
      </c>
    </row>
    <row r="1024" spans="1:13" x14ac:dyDescent="0.25">
      <c r="A1024">
        <v>800094968</v>
      </c>
      <c r="B1024" t="s">
        <v>336</v>
      </c>
      <c r="C1024" t="s">
        <v>222</v>
      </c>
      <c r="D1024" t="s">
        <v>337</v>
      </c>
      <c r="E1024" t="s">
        <v>335</v>
      </c>
      <c r="F1024" t="s">
        <v>292</v>
      </c>
      <c r="G1024" s="16">
        <v>42735</v>
      </c>
      <c r="H1024">
        <v>20170403</v>
      </c>
      <c r="I1024">
        <v>0</v>
      </c>
      <c r="J1024" t="s">
        <v>263</v>
      </c>
      <c r="K1024" t="str">
        <f>IFERROR(VLOOKUP(J1024,ORDEN_ESF!A:C,2,0),"")</f>
        <v>Cuentas por pagar comerciales y otras cuentas por pagar</v>
      </c>
      <c r="L1024">
        <f>IFERROR(VLOOKUP(J1024,ORDEN_ESF!A:C,3,0),0)</f>
        <v>0</v>
      </c>
      <c r="M1024">
        <v>40758429</v>
      </c>
    </row>
    <row r="1025" spans="1:13" x14ac:dyDescent="0.25">
      <c r="A1025">
        <v>800095951</v>
      </c>
      <c r="B1025" t="s">
        <v>338</v>
      </c>
      <c r="C1025" t="s">
        <v>291</v>
      </c>
      <c r="D1025" t="s">
        <v>228</v>
      </c>
      <c r="E1025" t="s">
        <v>339</v>
      </c>
      <c r="F1025" t="s">
        <v>292</v>
      </c>
      <c r="G1025" s="16">
        <v>42735</v>
      </c>
      <c r="H1025">
        <v>20170505</v>
      </c>
      <c r="I1025">
        <v>0</v>
      </c>
      <c r="J1025" t="s">
        <v>263</v>
      </c>
      <c r="K1025" t="str">
        <f>IFERROR(VLOOKUP(J1025,ORDEN_ESF!A:C,2,0),"")</f>
        <v>Cuentas por pagar comerciales y otras cuentas por pagar</v>
      </c>
      <c r="L1025">
        <f>IFERROR(VLOOKUP(J1025,ORDEN_ESF!A:C,3,0),0)</f>
        <v>0</v>
      </c>
      <c r="M1025">
        <v>71874</v>
      </c>
    </row>
    <row r="1026" spans="1:13" x14ac:dyDescent="0.25">
      <c r="A1026">
        <v>800140959</v>
      </c>
      <c r="B1026" t="s">
        <v>340</v>
      </c>
      <c r="C1026" t="s">
        <v>291</v>
      </c>
      <c r="D1026" t="s">
        <v>228</v>
      </c>
      <c r="E1026" t="s">
        <v>339</v>
      </c>
      <c r="F1026" t="s">
        <v>292</v>
      </c>
      <c r="G1026" s="16">
        <v>42735</v>
      </c>
      <c r="H1026">
        <v>20170503</v>
      </c>
      <c r="I1026">
        <v>0</v>
      </c>
      <c r="J1026" t="s">
        <v>263</v>
      </c>
      <c r="K1026" t="str">
        <f>IFERROR(VLOOKUP(J1026,ORDEN_ESF!A:C,2,0),"")</f>
        <v>Cuentas por pagar comerciales y otras cuentas por pagar</v>
      </c>
      <c r="L1026">
        <f>IFERROR(VLOOKUP(J1026,ORDEN_ESF!A:C,3,0),0)</f>
        <v>0</v>
      </c>
      <c r="M1026">
        <v>3627259</v>
      </c>
    </row>
    <row r="1027" spans="1:13" x14ac:dyDescent="0.25">
      <c r="A1027">
        <v>800173155</v>
      </c>
      <c r="B1027" t="s">
        <v>341</v>
      </c>
      <c r="C1027" t="s">
        <v>222</v>
      </c>
      <c r="D1027" t="s">
        <v>228</v>
      </c>
      <c r="E1027" t="s">
        <v>335</v>
      </c>
      <c r="F1027" t="s">
        <v>292</v>
      </c>
      <c r="G1027" s="16">
        <v>42735</v>
      </c>
      <c r="H1027">
        <v>20170403</v>
      </c>
      <c r="I1027">
        <v>0</v>
      </c>
      <c r="J1027" t="s">
        <v>263</v>
      </c>
      <c r="K1027" t="str">
        <f>IFERROR(VLOOKUP(J1027,ORDEN_ESF!A:C,2,0),"")</f>
        <v>Cuentas por pagar comerciales y otras cuentas por pagar</v>
      </c>
      <c r="L1027">
        <f>IFERROR(VLOOKUP(J1027,ORDEN_ESF!A:C,3,0),0)</f>
        <v>0</v>
      </c>
      <c r="M1027">
        <v>102700175</v>
      </c>
    </row>
    <row r="1028" spans="1:13" x14ac:dyDescent="0.25">
      <c r="A1028">
        <v>800182330</v>
      </c>
      <c r="B1028" t="s">
        <v>342</v>
      </c>
      <c r="C1028" t="s">
        <v>291</v>
      </c>
      <c r="D1028" t="s">
        <v>343</v>
      </c>
      <c r="E1028" t="s">
        <v>333</v>
      </c>
      <c r="F1028" t="s">
        <v>292</v>
      </c>
      <c r="G1028" s="16">
        <v>42735</v>
      </c>
      <c r="H1028">
        <v>20170424</v>
      </c>
      <c r="I1028">
        <v>0</v>
      </c>
      <c r="J1028" t="s">
        <v>263</v>
      </c>
      <c r="K1028" t="str">
        <f>IFERROR(VLOOKUP(J1028,ORDEN_ESF!A:C,2,0),"")</f>
        <v>Cuentas por pagar comerciales y otras cuentas por pagar</v>
      </c>
      <c r="L1028">
        <f>IFERROR(VLOOKUP(J1028,ORDEN_ESF!A:C,3,0),0)</f>
        <v>0</v>
      </c>
      <c r="M1028">
        <v>121936116</v>
      </c>
    </row>
    <row r="1029" spans="1:13" x14ac:dyDescent="0.25">
      <c r="A1029">
        <v>800185295</v>
      </c>
      <c r="B1029" t="s">
        <v>344</v>
      </c>
      <c r="C1029" t="s">
        <v>222</v>
      </c>
      <c r="D1029" t="s">
        <v>228</v>
      </c>
      <c r="E1029" t="s">
        <v>335</v>
      </c>
      <c r="F1029" t="s">
        <v>292</v>
      </c>
      <c r="G1029" s="16">
        <v>42735</v>
      </c>
      <c r="H1029">
        <v>20170407</v>
      </c>
      <c r="I1029">
        <v>0</v>
      </c>
      <c r="J1029" t="s">
        <v>263</v>
      </c>
      <c r="K1029" t="str">
        <f>IFERROR(VLOOKUP(J1029,ORDEN_ESF!A:C,2,0),"")</f>
        <v>Cuentas por pagar comerciales y otras cuentas por pagar</v>
      </c>
      <c r="L1029">
        <f>IFERROR(VLOOKUP(J1029,ORDEN_ESF!A:C,3,0),0)</f>
        <v>0</v>
      </c>
      <c r="M1029">
        <v>316253238</v>
      </c>
    </row>
    <row r="1030" spans="1:13" x14ac:dyDescent="0.25">
      <c r="A1030">
        <v>800200598</v>
      </c>
      <c r="B1030" t="s">
        <v>345</v>
      </c>
      <c r="C1030" t="s">
        <v>230</v>
      </c>
      <c r="D1030" t="s">
        <v>228</v>
      </c>
      <c r="E1030" t="s">
        <v>335</v>
      </c>
      <c r="F1030" t="s">
        <v>292</v>
      </c>
      <c r="G1030" s="16">
        <v>42735</v>
      </c>
      <c r="H1030">
        <v>20170509</v>
      </c>
      <c r="I1030">
        <v>0</v>
      </c>
      <c r="J1030" t="s">
        <v>263</v>
      </c>
      <c r="K1030" t="str">
        <f>IFERROR(VLOOKUP(J1030,ORDEN_ESF!A:C,2,0),"")</f>
        <v>Cuentas por pagar comerciales y otras cuentas por pagar</v>
      </c>
      <c r="L1030">
        <f>IFERROR(VLOOKUP(J1030,ORDEN_ESF!A:C,3,0),0)</f>
        <v>0</v>
      </c>
      <c r="M1030">
        <v>54685868</v>
      </c>
    </row>
    <row r="1031" spans="1:13" x14ac:dyDescent="0.25">
      <c r="A1031">
        <v>800208146</v>
      </c>
      <c r="B1031" t="s">
        <v>346</v>
      </c>
      <c r="C1031" t="s">
        <v>294</v>
      </c>
      <c r="D1031" t="s">
        <v>228</v>
      </c>
      <c r="E1031" t="s">
        <v>347</v>
      </c>
      <c r="F1031" t="s">
        <v>292</v>
      </c>
      <c r="G1031" s="16">
        <v>42735</v>
      </c>
      <c r="H1031">
        <v>20170428</v>
      </c>
      <c r="I1031">
        <v>0</v>
      </c>
      <c r="J1031" t="s">
        <v>263</v>
      </c>
      <c r="K1031" t="str">
        <f>IFERROR(VLOOKUP(J1031,ORDEN_ESF!A:C,2,0),"")</f>
        <v>Cuentas por pagar comerciales y otras cuentas por pagar</v>
      </c>
      <c r="L1031">
        <f>IFERROR(VLOOKUP(J1031,ORDEN_ESF!A:C,3,0),0)</f>
        <v>0</v>
      </c>
      <c r="M1031">
        <v>74594458</v>
      </c>
    </row>
    <row r="1032" spans="1:13" x14ac:dyDescent="0.25">
      <c r="A1032">
        <v>800233881</v>
      </c>
      <c r="B1032" t="s">
        <v>161</v>
      </c>
      <c r="C1032" t="s">
        <v>222</v>
      </c>
      <c r="D1032" t="s">
        <v>223</v>
      </c>
      <c r="E1032" t="s">
        <v>333</v>
      </c>
      <c r="F1032" t="s">
        <v>292</v>
      </c>
      <c r="G1032" s="16">
        <v>42735</v>
      </c>
      <c r="H1032">
        <v>20170406</v>
      </c>
      <c r="I1032">
        <v>0</v>
      </c>
      <c r="J1032" t="s">
        <v>263</v>
      </c>
      <c r="K1032" t="str">
        <f>IFERROR(VLOOKUP(J1032,ORDEN_ESF!A:C,2,0),"")</f>
        <v>Cuentas por pagar comerciales y otras cuentas por pagar</v>
      </c>
      <c r="L1032">
        <f>IFERROR(VLOOKUP(J1032,ORDEN_ESF!A:C,3,0),0)</f>
        <v>0</v>
      </c>
      <c r="M1032">
        <v>99654415</v>
      </c>
    </row>
    <row r="1033" spans="1:13" x14ac:dyDescent="0.25">
      <c r="A1033">
        <v>800240724</v>
      </c>
      <c r="B1033" t="s">
        <v>348</v>
      </c>
      <c r="C1033" t="s">
        <v>230</v>
      </c>
      <c r="D1033" t="s">
        <v>228</v>
      </c>
      <c r="E1033" t="s">
        <v>335</v>
      </c>
      <c r="F1033" t="s">
        <v>292</v>
      </c>
      <c r="G1033" s="16">
        <v>42735</v>
      </c>
      <c r="H1033">
        <v>20170330</v>
      </c>
      <c r="I1033">
        <v>0</v>
      </c>
      <c r="J1033" t="s">
        <v>263</v>
      </c>
      <c r="K1033" t="str">
        <f>IFERROR(VLOOKUP(J1033,ORDEN_ESF!A:C,2,0),"")</f>
        <v>Cuentas por pagar comerciales y otras cuentas por pagar</v>
      </c>
      <c r="L1033">
        <f>IFERROR(VLOOKUP(J1033,ORDEN_ESF!A:C,3,0),0)</f>
        <v>0</v>
      </c>
      <c r="M1033">
        <v>15135896</v>
      </c>
    </row>
    <row r="1034" spans="1:13" x14ac:dyDescent="0.25">
      <c r="A1034">
        <v>811032292</v>
      </c>
      <c r="B1034" t="s">
        <v>349</v>
      </c>
      <c r="C1034" t="s">
        <v>222</v>
      </c>
      <c r="D1034" t="s">
        <v>223</v>
      </c>
      <c r="E1034" t="s">
        <v>335</v>
      </c>
      <c r="F1034" t="s">
        <v>292</v>
      </c>
      <c r="G1034" s="16">
        <v>42735</v>
      </c>
      <c r="H1034">
        <v>20170404</v>
      </c>
      <c r="I1034">
        <v>0</v>
      </c>
      <c r="J1034" t="s">
        <v>263</v>
      </c>
      <c r="K1034" t="str">
        <f>IFERROR(VLOOKUP(J1034,ORDEN_ESF!A:C,2,0),"")</f>
        <v>Cuentas por pagar comerciales y otras cuentas por pagar</v>
      </c>
      <c r="L1034">
        <f>IFERROR(VLOOKUP(J1034,ORDEN_ESF!A:C,3,0),0)</f>
        <v>0</v>
      </c>
      <c r="M1034">
        <v>148402747</v>
      </c>
    </row>
    <row r="1035" spans="1:13" x14ac:dyDescent="0.25">
      <c r="A1035">
        <v>830094920</v>
      </c>
      <c r="B1035" t="s">
        <v>350</v>
      </c>
      <c r="C1035" t="s">
        <v>222</v>
      </c>
      <c r="D1035" t="s">
        <v>351</v>
      </c>
      <c r="E1035" t="s">
        <v>339</v>
      </c>
      <c r="F1035" t="s">
        <v>292</v>
      </c>
      <c r="G1035" s="16">
        <v>42735</v>
      </c>
      <c r="H1035">
        <v>20171004</v>
      </c>
      <c r="I1035">
        <v>0</v>
      </c>
      <c r="J1035" t="s">
        <v>263</v>
      </c>
      <c r="K1035" t="str">
        <f>IFERROR(VLOOKUP(J1035,ORDEN_ESF!A:C,2,0),"")</f>
        <v>Cuentas por pagar comerciales y otras cuentas por pagar</v>
      </c>
      <c r="L1035">
        <f>IFERROR(VLOOKUP(J1035,ORDEN_ESF!A:C,3,0),0)</f>
        <v>0</v>
      </c>
      <c r="M1035">
        <v>27851285</v>
      </c>
    </row>
    <row r="1036" spans="1:13" x14ac:dyDescent="0.25">
      <c r="A1036">
        <v>830058272</v>
      </c>
      <c r="B1036" t="s">
        <v>352</v>
      </c>
      <c r="C1036" t="s">
        <v>222</v>
      </c>
      <c r="D1036" t="s">
        <v>228</v>
      </c>
      <c r="E1036" t="s">
        <v>353</v>
      </c>
      <c r="F1036" t="s">
        <v>292</v>
      </c>
      <c r="G1036" s="16">
        <v>42735</v>
      </c>
      <c r="H1036">
        <v>20170405</v>
      </c>
      <c r="I1036">
        <v>0</v>
      </c>
      <c r="J1036" t="s">
        <v>263</v>
      </c>
      <c r="K1036" t="str">
        <f>IFERROR(VLOOKUP(J1036,ORDEN_ESF!A:C,2,0),"")</f>
        <v>Cuentas por pagar comerciales y otras cuentas por pagar</v>
      </c>
      <c r="L1036">
        <f>IFERROR(VLOOKUP(J1036,ORDEN_ESF!A:C,3,0),0)</f>
        <v>0</v>
      </c>
      <c r="M1036">
        <v>36782616</v>
      </c>
    </row>
    <row r="1037" spans="1:13" x14ac:dyDescent="0.25">
      <c r="A1037">
        <v>830097620</v>
      </c>
      <c r="B1037" t="s">
        <v>290</v>
      </c>
      <c r="C1037" t="s">
        <v>291</v>
      </c>
      <c r="D1037" t="s">
        <v>228</v>
      </c>
      <c r="E1037" t="s">
        <v>224</v>
      </c>
      <c r="F1037" t="s">
        <v>292</v>
      </c>
      <c r="G1037" s="16">
        <v>42735</v>
      </c>
      <c r="H1037">
        <v>20170420</v>
      </c>
      <c r="I1037">
        <v>0</v>
      </c>
      <c r="J1037" t="s">
        <v>263</v>
      </c>
      <c r="K1037" t="str">
        <f>IFERROR(VLOOKUP(J1037,ORDEN_ESF!A:C,2,0),"")</f>
        <v>Cuentas por pagar comerciales y otras cuentas por pagar</v>
      </c>
      <c r="L1037">
        <f>IFERROR(VLOOKUP(J1037,ORDEN_ESF!A:C,3,0),0)</f>
        <v>0</v>
      </c>
      <c r="M1037">
        <v>241981751</v>
      </c>
    </row>
    <row r="1038" spans="1:13" x14ac:dyDescent="0.25">
      <c r="A1038">
        <v>860000656</v>
      </c>
      <c r="B1038" t="s">
        <v>221</v>
      </c>
      <c r="C1038" t="s">
        <v>222</v>
      </c>
      <c r="D1038" t="s">
        <v>223</v>
      </c>
      <c r="E1038" t="s">
        <v>224</v>
      </c>
      <c r="F1038" t="s">
        <v>292</v>
      </c>
      <c r="G1038" s="16">
        <v>42735</v>
      </c>
      <c r="H1038">
        <v>20170401</v>
      </c>
      <c r="I1038">
        <v>0</v>
      </c>
      <c r="J1038" t="s">
        <v>263</v>
      </c>
      <c r="K1038" t="str">
        <f>IFERROR(VLOOKUP(J1038,ORDEN_ESF!A:C,2,0),"")</f>
        <v>Cuentas por pagar comerciales y otras cuentas por pagar</v>
      </c>
      <c r="L1038">
        <f>IFERROR(VLOOKUP(J1038,ORDEN_ESF!A:C,3,0),0)</f>
        <v>0</v>
      </c>
      <c r="M1038">
        <v>18685422</v>
      </c>
    </row>
    <row r="1039" spans="1:13" x14ac:dyDescent="0.25">
      <c r="A1039">
        <v>860001986</v>
      </c>
      <c r="B1039" t="s">
        <v>293</v>
      </c>
      <c r="C1039" t="s">
        <v>294</v>
      </c>
      <c r="D1039" t="s">
        <v>228</v>
      </c>
      <c r="E1039" t="s">
        <v>224</v>
      </c>
      <c r="F1039" t="s">
        <v>292</v>
      </c>
      <c r="G1039" s="16">
        <v>42735</v>
      </c>
      <c r="H1039">
        <v>20170510</v>
      </c>
      <c r="I1039">
        <v>0</v>
      </c>
      <c r="J1039" t="s">
        <v>263</v>
      </c>
      <c r="K1039" t="str">
        <f>IFERROR(VLOOKUP(J1039,ORDEN_ESF!A:C,2,0),"")</f>
        <v>Cuentas por pagar comerciales y otras cuentas por pagar</v>
      </c>
      <c r="L1039">
        <f>IFERROR(VLOOKUP(J1039,ORDEN_ESF!A:C,3,0),0)</f>
        <v>0</v>
      </c>
      <c r="M1039">
        <v>10839371</v>
      </c>
    </row>
    <row r="1040" spans="1:13" x14ac:dyDescent="0.25">
      <c r="A1040">
        <v>860002837</v>
      </c>
      <c r="B1040" t="s">
        <v>227</v>
      </c>
      <c r="C1040" t="s">
        <v>222</v>
      </c>
      <c r="D1040" t="s">
        <v>228</v>
      </c>
      <c r="E1040" t="s">
        <v>224</v>
      </c>
      <c r="F1040" t="s">
        <v>292</v>
      </c>
      <c r="G1040" s="16">
        <v>42735</v>
      </c>
      <c r="H1040">
        <v>20170330</v>
      </c>
      <c r="I1040">
        <v>0</v>
      </c>
      <c r="J1040" t="s">
        <v>263</v>
      </c>
      <c r="K1040" t="str">
        <f>IFERROR(VLOOKUP(J1040,ORDEN_ESF!A:C,2,0),"")</f>
        <v>Cuentas por pagar comerciales y otras cuentas por pagar</v>
      </c>
      <c r="L1040">
        <f>IFERROR(VLOOKUP(J1040,ORDEN_ESF!A:C,3,0),0)</f>
        <v>0</v>
      </c>
      <c r="M1040">
        <v>62875355</v>
      </c>
    </row>
    <row r="1041" spans="1:13" x14ac:dyDescent="0.25">
      <c r="A1041">
        <v>860014285</v>
      </c>
      <c r="B1041" t="s">
        <v>356</v>
      </c>
      <c r="C1041" t="s">
        <v>294</v>
      </c>
      <c r="D1041" t="s">
        <v>228</v>
      </c>
      <c r="E1041" t="s">
        <v>224</v>
      </c>
      <c r="F1041" t="s">
        <v>292</v>
      </c>
      <c r="G1041" s="16">
        <v>42735</v>
      </c>
      <c r="H1041">
        <v>20170510</v>
      </c>
      <c r="I1041">
        <v>0</v>
      </c>
      <c r="J1041" t="s">
        <v>263</v>
      </c>
      <c r="K1041" t="str">
        <f>IFERROR(VLOOKUP(J1041,ORDEN_ESF!A:C,2,0),"")</f>
        <v>Cuentas por pagar comerciales y otras cuentas por pagar</v>
      </c>
      <c r="L1041">
        <f>IFERROR(VLOOKUP(J1041,ORDEN_ESF!A:C,3,0),0)</f>
        <v>0</v>
      </c>
      <c r="M1041">
        <v>57686</v>
      </c>
    </row>
    <row r="1042" spans="1:13" x14ac:dyDescent="0.25">
      <c r="A1042">
        <v>830124992</v>
      </c>
      <c r="B1042" t="s">
        <v>357</v>
      </c>
      <c r="C1042" t="s">
        <v>222</v>
      </c>
      <c r="D1042" t="s">
        <v>228</v>
      </c>
      <c r="E1042" t="s">
        <v>358</v>
      </c>
      <c r="F1042" t="s">
        <v>292</v>
      </c>
      <c r="G1042" s="16">
        <v>42735</v>
      </c>
      <c r="H1042">
        <v>20170406</v>
      </c>
      <c r="I1042">
        <v>0</v>
      </c>
      <c r="J1042" t="s">
        <v>263</v>
      </c>
      <c r="K1042" t="str">
        <f>IFERROR(VLOOKUP(J1042,ORDEN_ESF!A:C,2,0),"")</f>
        <v>Cuentas por pagar comerciales y otras cuentas por pagar</v>
      </c>
      <c r="L1042">
        <f>IFERROR(VLOOKUP(J1042,ORDEN_ESF!A:C,3,0),0)</f>
        <v>0</v>
      </c>
      <c r="M1042">
        <v>137673</v>
      </c>
    </row>
    <row r="1043" spans="1:13" x14ac:dyDescent="0.25">
      <c r="A1043">
        <v>860067697</v>
      </c>
      <c r="B1043" t="s">
        <v>359</v>
      </c>
      <c r="C1043" t="s">
        <v>294</v>
      </c>
      <c r="D1043" t="s">
        <v>228</v>
      </c>
      <c r="E1043" t="s">
        <v>360</v>
      </c>
      <c r="F1043" t="s">
        <v>292</v>
      </c>
      <c r="G1043" s="16">
        <v>42735</v>
      </c>
      <c r="H1043">
        <v>20170515</v>
      </c>
      <c r="I1043">
        <v>0</v>
      </c>
      <c r="J1043" t="s">
        <v>263</v>
      </c>
      <c r="K1043" t="str">
        <f>IFERROR(VLOOKUP(J1043,ORDEN_ESF!A:C,2,0),"")</f>
        <v>Cuentas por pagar comerciales y otras cuentas por pagar</v>
      </c>
      <c r="L1043">
        <f>IFERROR(VLOOKUP(J1043,ORDEN_ESF!A:C,3,0),0)</f>
        <v>0</v>
      </c>
      <c r="M1043">
        <v>330671</v>
      </c>
    </row>
    <row r="1044" spans="1:13" x14ac:dyDescent="0.25">
      <c r="A1044">
        <v>860354402</v>
      </c>
      <c r="B1044" t="s">
        <v>295</v>
      </c>
      <c r="C1044" t="s">
        <v>291</v>
      </c>
      <c r="D1044" t="s">
        <v>228</v>
      </c>
      <c r="E1044" t="s">
        <v>224</v>
      </c>
      <c r="F1044" t="s">
        <v>292</v>
      </c>
      <c r="G1044" s="16">
        <v>42735</v>
      </c>
      <c r="H1044">
        <v>20170417</v>
      </c>
      <c r="I1044">
        <v>0</v>
      </c>
      <c r="J1044" t="s">
        <v>263</v>
      </c>
      <c r="K1044" t="str">
        <f>IFERROR(VLOOKUP(J1044,ORDEN_ESF!A:C,2,0),"")</f>
        <v>Cuentas por pagar comerciales y otras cuentas por pagar</v>
      </c>
      <c r="L1044">
        <f>IFERROR(VLOOKUP(J1044,ORDEN_ESF!A:C,3,0),0)</f>
        <v>0</v>
      </c>
      <c r="M1044">
        <v>1381606</v>
      </c>
    </row>
    <row r="1045" spans="1:13" x14ac:dyDescent="0.25">
      <c r="A1045">
        <v>860505064</v>
      </c>
      <c r="B1045" t="s">
        <v>361</v>
      </c>
      <c r="C1045" t="s">
        <v>291</v>
      </c>
      <c r="D1045" t="s">
        <v>228</v>
      </c>
      <c r="E1045" t="s">
        <v>224</v>
      </c>
      <c r="F1045" t="s">
        <v>292</v>
      </c>
      <c r="G1045" s="16">
        <v>42735</v>
      </c>
      <c r="H1045">
        <v>20170523</v>
      </c>
      <c r="I1045">
        <v>0</v>
      </c>
      <c r="J1045" t="s">
        <v>263</v>
      </c>
      <c r="K1045" t="str">
        <f>IFERROR(VLOOKUP(J1045,ORDEN_ESF!A:C,2,0),"")</f>
        <v>Cuentas por pagar comerciales y otras cuentas por pagar</v>
      </c>
      <c r="L1045">
        <f>IFERROR(VLOOKUP(J1045,ORDEN_ESF!A:C,3,0),0)</f>
        <v>0</v>
      </c>
      <c r="M1045">
        <v>227070</v>
      </c>
    </row>
    <row r="1046" spans="1:13" x14ac:dyDescent="0.25">
      <c r="A1046">
        <v>860527800</v>
      </c>
      <c r="B1046" t="s">
        <v>296</v>
      </c>
      <c r="C1046" t="s">
        <v>222</v>
      </c>
      <c r="D1046" t="s">
        <v>228</v>
      </c>
      <c r="E1046" t="s">
        <v>224</v>
      </c>
      <c r="F1046" t="s">
        <v>292</v>
      </c>
      <c r="G1046" s="16">
        <v>42735</v>
      </c>
      <c r="H1046">
        <v>20170512</v>
      </c>
      <c r="I1046">
        <v>0</v>
      </c>
      <c r="J1046" t="s">
        <v>263</v>
      </c>
      <c r="K1046" t="str">
        <f>IFERROR(VLOOKUP(J1046,ORDEN_ESF!A:C,2,0),"")</f>
        <v>Cuentas por pagar comerciales y otras cuentas por pagar</v>
      </c>
      <c r="L1046">
        <f>IFERROR(VLOOKUP(J1046,ORDEN_ESF!A:C,3,0),0)</f>
        <v>0</v>
      </c>
      <c r="M1046">
        <v>6177427</v>
      </c>
    </row>
    <row r="1047" spans="1:13" x14ac:dyDescent="0.25">
      <c r="A1047">
        <v>860009250</v>
      </c>
      <c r="B1047" t="s">
        <v>362</v>
      </c>
      <c r="C1047" t="s">
        <v>294</v>
      </c>
      <c r="D1047" t="s">
        <v>228</v>
      </c>
      <c r="E1047" t="s">
        <v>224</v>
      </c>
      <c r="F1047" t="s">
        <v>292</v>
      </c>
      <c r="G1047" s="16">
        <v>42735</v>
      </c>
      <c r="H1047">
        <v>20170502</v>
      </c>
      <c r="I1047">
        <v>0</v>
      </c>
      <c r="J1047" t="s">
        <v>263</v>
      </c>
      <c r="K1047" t="str">
        <f>IFERROR(VLOOKUP(J1047,ORDEN_ESF!A:C,2,0),"")</f>
        <v>Cuentas por pagar comerciales y otras cuentas por pagar</v>
      </c>
      <c r="L1047">
        <f>IFERROR(VLOOKUP(J1047,ORDEN_ESF!A:C,3,0),0)</f>
        <v>0</v>
      </c>
      <c r="M1047">
        <v>4870269</v>
      </c>
    </row>
    <row r="1048" spans="1:13" x14ac:dyDescent="0.25">
      <c r="A1048">
        <v>860031361</v>
      </c>
      <c r="B1048" t="s">
        <v>297</v>
      </c>
      <c r="C1048" t="s">
        <v>222</v>
      </c>
      <c r="D1048" t="s">
        <v>228</v>
      </c>
      <c r="E1048" t="s">
        <v>224</v>
      </c>
      <c r="F1048" t="s">
        <v>292</v>
      </c>
      <c r="G1048" s="16">
        <v>42735</v>
      </c>
      <c r="H1048">
        <v>20170405</v>
      </c>
      <c r="I1048">
        <v>0</v>
      </c>
      <c r="J1048" t="s">
        <v>263</v>
      </c>
      <c r="K1048" t="str">
        <f>IFERROR(VLOOKUP(J1048,ORDEN_ESF!A:C,2,0),"")</f>
        <v>Cuentas por pagar comerciales y otras cuentas por pagar</v>
      </c>
      <c r="L1048">
        <f>IFERROR(VLOOKUP(J1048,ORDEN_ESF!A:C,3,0),0)</f>
        <v>0</v>
      </c>
      <c r="M1048">
        <v>4611160</v>
      </c>
    </row>
    <row r="1049" spans="1:13" x14ac:dyDescent="0.25">
      <c r="A1049">
        <v>860035996</v>
      </c>
      <c r="B1049" t="s">
        <v>229</v>
      </c>
      <c r="C1049" t="s">
        <v>222</v>
      </c>
      <c r="D1049" t="s">
        <v>228</v>
      </c>
      <c r="E1049" t="s">
        <v>224</v>
      </c>
      <c r="F1049" t="s">
        <v>292</v>
      </c>
      <c r="G1049" s="16">
        <v>42735</v>
      </c>
      <c r="H1049">
        <v>20170407</v>
      </c>
      <c r="I1049">
        <v>0</v>
      </c>
      <c r="J1049" t="s">
        <v>263</v>
      </c>
      <c r="K1049" t="str">
        <f>IFERROR(VLOOKUP(J1049,ORDEN_ESF!A:C,2,0),"")</f>
        <v>Cuentas por pagar comerciales y otras cuentas por pagar</v>
      </c>
      <c r="L1049">
        <f>IFERROR(VLOOKUP(J1049,ORDEN_ESF!A:C,3,0),0)</f>
        <v>0</v>
      </c>
      <c r="M1049">
        <v>1948119</v>
      </c>
    </row>
    <row r="1050" spans="1:13" x14ac:dyDescent="0.25">
      <c r="A1050">
        <v>890312765</v>
      </c>
      <c r="B1050" t="s">
        <v>363</v>
      </c>
      <c r="C1050" t="s">
        <v>222</v>
      </c>
      <c r="D1050" t="s">
        <v>228</v>
      </c>
      <c r="E1050" t="s">
        <v>339</v>
      </c>
      <c r="F1050" t="s">
        <v>292</v>
      </c>
      <c r="G1050" s="16">
        <v>42735</v>
      </c>
      <c r="H1050">
        <v>20170405</v>
      </c>
      <c r="I1050">
        <v>0</v>
      </c>
      <c r="J1050" t="s">
        <v>263</v>
      </c>
      <c r="K1050" t="str">
        <f>IFERROR(VLOOKUP(J1050,ORDEN_ESF!A:C,2,0),"")</f>
        <v>Cuentas por pagar comerciales y otras cuentas por pagar</v>
      </c>
      <c r="L1050">
        <f>IFERROR(VLOOKUP(J1050,ORDEN_ESF!A:C,3,0),0)</f>
        <v>0</v>
      </c>
      <c r="M1050">
        <v>75904817</v>
      </c>
    </row>
    <row r="1051" spans="1:13" x14ac:dyDescent="0.25">
      <c r="A1051">
        <v>860058070</v>
      </c>
      <c r="B1051" t="s">
        <v>364</v>
      </c>
      <c r="C1051" t="s">
        <v>222</v>
      </c>
      <c r="D1051" t="s">
        <v>228</v>
      </c>
      <c r="E1051" t="s">
        <v>335</v>
      </c>
      <c r="F1051" t="s">
        <v>292</v>
      </c>
      <c r="G1051" s="16">
        <v>42735</v>
      </c>
      <c r="H1051">
        <v>20170404</v>
      </c>
      <c r="I1051">
        <v>0</v>
      </c>
      <c r="J1051" t="s">
        <v>263</v>
      </c>
      <c r="K1051" t="str">
        <f>IFERROR(VLOOKUP(J1051,ORDEN_ESF!A:C,2,0),"")</f>
        <v>Cuentas por pagar comerciales y otras cuentas por pagar</v>
      </c>
      <c r="L1051">
        <f>IFERROR(VLOOKUP(J1051,ORDEN_ESF!A:C,3,0),0)</f>
        <v>0</v>
      </c>
      <c r="M1051">
        <v>161648729</v>
      </c>
    </row>
    <row r="1052" spans="1:13" x14ac:dyDescent="0.25">
      <c r="A1052">
        <v>860059851</v>
      </c>
      <c r="B1052" t="s">
        <v>365</v>
      </c>
      <c r="C1052" t="s">
        <v>222</v>
      </c>
      <c r="D1052" t="s">
        <v>228</v>
      </c>
      <c r="E1052" t="s">
        <v>224</v>
      </c>
      <c r="F1052" t="s">
        <v>292</v>
      </c>
      <c r="G1052" s="16">
        <v>42735</v>
      </c>
      <c r="H1052">
        <v>20170403</v>
      </c>
      <c r="I1052">
        <v>0</v>
      </c>
      <c r="J1052" t="s">
        <v>263</v>
      </c>
      <c r="K1052" t="str">
        <f>IFERROR(VLOOKUP(J1052,ORDEN_ESF!A:C,2,0),"")</f>
        <v>Cuentas por pagar comerciales y otras cuentas por pagar</v>
      </c>
      <c r="L1052">
        <f>IFERROR(VLOOKUP(J1052,ORDEN_ESF!A:C,3,0),0)</f>
        <v>0</v>
      </c>
      <c r="M1052">
        <v>8505279</v>
      </c>
    </row>
    <row r="1053" spans="1:13" x14ac:dyDescent="0.25">
      <c r="A1053">
        <v>890806999</v>
      </c>
      <c r="B1053" t="s">
        <v>366</v>
      </c>
      <c r="C1053" t="s">
        <v>230</v>
      </c>
      <c r="D1053" t="s">
        <v>367</v>
      </c>
      <c r="E1053" t="s">
        <v>368</v>
      </c>
      <c r="F1053" t="s">
        <v>292</v>
      </c>
      <c r="G1053" s="16">
        <v>42735</v>
      </c>
      <c r="H1053">
        <v>20170406</v>
      </c>
      <c r="I1053">
        <v>0</v>
      </c>
      <c r="J1053" t="s">
        <v>263</v>
      </c>
      <c r="K1053" t="str">
        <f>IFERROR(VLOOKUP(J1053,ORDEN_ESF!A:C,2,0),"")</f>
        <v>Cuentas por pagar comerciales y otras cuentas por pagar</v>
      </c>
      <c r="L1053">
        <f>IFERROR(VLOOKUP(J1053,ORDEN_ESF!A:C,3,0),0)</f>
        <v>0</v>
      </c>
      <c r="M1053">
        <v>12208178</v>
      </c>
    </row>
    <row r="1054" spans="1:13" x14ac:dyDescent="0.25">
      <c r="A1054">
        <v>890903035</v>
      </c>
      <c r="B1054" t="s">
        <v>369</v>
      </c>
      <c r="C1054" t="s">
        <v>222</v>
      </c>
      <c r="D1054" t="s">
        <v>228</v>
      </c>
      <c r="E1054" t="s">
        <v>339</v>
      </c>
      <c r="F1054" t="s">
        <v>292</v>
      </c>
      <c r="G1054" s="16">
        <v>42735</v>
      </c>
      <c r="H1054">
        <v>20170330</v>
      </c>
      <c r="I1054">
        <v>0</v>
      </c>
      <c r="J1054" t="s">
        <v>263</v>
      </c>
      <c r="K1054" t="str">
        <f>IFERROR(VLOOKUP(J1054,ORDEN_ESF!A:C,2,0),"")</f>
        <v>Cuentas por pagar comerciales y otras cuentas por pagar</v>
      </c>
      <c r="L1054">
        <f>IFERROR(VLOOKUP(J1054,ORDEN_ESF!A:C,3,0),0)</f>
        <v>0</v>
      </c>
      <c r="M1054">
        <v>141855850</v>
      </c>
    </row>
    <row r="1055" spans="1:13" x14ac:dyDescent="0.25">
      <c r="A1055">
        <v>890903055</v>
      </c>
      <c r="B1055" t="s">
        <v>232</v>
      </c>
      <c r="C1055" t="s">
        <v>222</v>
      </c>
      <c r="D1055" t="s">
        <v>223</v>
      </c>
      <c r="E1055" t="s">
        <v>224</v>
      </c>
      <c r="F1055" t="s">
        <v>292</v>
      </c>
      <c r="G1055" s="16">
        <v>42735</v>
      </c>
      <c r="H1055">
        <v>20170331</v>
      </c>
      <c r="I1055">
        <v>0</v>
      </c>
      <c r="J1055" t="s">
        <v>263</v>
      </c>
      <c r="K1055" t="str">
        <f>IFERROR(VLOOKUP(J1055,ORDEN_ESF!A:C,2,0),"")</f>
        <v>Cuentas por pagar comerciales y otras cuentas por pagar</v>
      </c>
      <c r="L1055">
        <f>IFERROR(VLOOKUP(J1055,ORDEN_ESF!A:C,3,0),0)</f>
        <v>0</v>
      </c>
      <c r="M1055">
        <v>13278730</v>
      </c>
    </row>
    <row r="1056" spans="1:13" x14ac:dyDescent="0.25">
      <c r="A1056">
        <v>890905022</v>
      </c>
      <c r="B1056" t="s">
        <v>370</v>
      </c>
      <c r="C1056" t="s">
        <v>230</v>
      </c>
      <c r="D1056" t="s">
        <v>223</v>
      </c>
      <c r="E1056" t="s">
        <v>360</v>
      </c>
      <c r="F1056" t="s">
        <v>292</v>
      </c>
      <c r="G1056" s="16">
        <v>42735</v>
      </c>
      <c r="H1056">
        <v>20170503</v>
      </c>
      <c r="I1056">
        <v>0</v>
      </c>
      <c r="J1056" t="s">
        <v>263</v>
      </c>
      <c r="K1056" t="str">
        <f>IFERROR(VLOOKUP(J1056,ORDEN_ESF!A:C,2,0),"")</f>
        <v>Cuentas por pagar comerciales y otras cuentas por pagar</v>
      </c>
      <c r="L1056">
        <f>IFERROR(VLOOKUP(J1056,ORDEN_ESF!A:C,3,0),0)</f>
        <v>0</v>
      </c>
      <c r="M1056">
        <v>14976329</v>
      </c>
    </row>
    <row r="1057" spans="1:13" x14ac:dyDescent="0.25">
      <c r="A1057">
        <v>860077099</v>
      </c>
      <c r="B1057" t="s">
        <v>371</v>
      </c>
      <c r="C1057" t="s">
        <v>291</v>
      </c>
      <c r="D1057" t="s">
        <v>228</v>
      </c>
      <c r="E1057" t="s">
        <v>224</v>
      </c>
      <c r="F1057" t="s">
        <v>292</v>
      </c>
      <c r="G1057" s="16">
        <v>42735</v>
      </c>
      <c r="H1057">
        <v>20170515</v>
      </c>
      <c r="I1057">
        <v>0</v>
      </c>
      <c r="J1057" t="s">
        <v>263</v>
      </c>
      <c r="K1057" t="str">
        <f>IFERROR(VLOOKUP(J1057,ORDEN_ESF!A:C,2,0),"")</f>
        <v>Cuentas por pagar comerciales y otras cuentas por pagar</v>
      </c>
      <c r="L1057">
        <f>IFERROR(VLOOKUP(J1057,ORDEN_ESF!A:C,3,0),0)</f>
        <v>0</v>
      </c>
      <c r="M1057">
        <v>8909807</v>
      </c>
    </row>
    <row r="1058" spans="1:13" x14ac:dyDescent="0.25">
      <c r="A1058">
        <v>860078977</v>
      </c>
      <c r="B1058" t="s">
        <v>144</v>
      </c>
      <c r="C1058" t="s">
        <v>291</v>
      </c>
      <c r="D1058" t="s">
        <v>228</v>
      </c>
      <c r="E1058" t="s">
        <v>339</v>
      </c>
      <c r="F1058" t="s">
        <v>292</v>
      </c>
      <c r="G1058" s="16">
        <v>42735</v>
      </c>
      <c r="H1058">
        <v>20170512</v>
      </c>
      <c r="I1058">
        <v>0</v>
      </c>
      <c r="J1058" t="s">
        <v>263</v>
      </c>
      <c r="K1058" t="str">
        <f>IFERROR(VLOOKUP(J1058,ORDEN_ESF!A:C,2,0),"")</f>
        <v>Cuentas por pagar comerciales y otras cuentas por pagar</v>
      </c>
      <c r="L1058">
        <f>IFERROR(VLOOKUP(J1058,ORDEN_ESF!A:C,3,0),0)</f>
        <v>0</v>
      </c>
      <c r="M1058">
        <v>832251</v>
      </c>
    </row>
    <row r="1059" spans="1:13" x14ac:dyDescent="0.25">
      <c r="A1059">
        <v>890908901</v>
      </c>
      <c r="B1059" t="s">
        <v>372</v>
      </c>
      <c r="C1059" t="s">
        <v>222</v>
      </c>
      <c r="D1059" t="s">
        <v>223</v>
      </c>
      <c r="E1059" t="s">
        <v>339</v>
      </c>
      <c r="F1059" t="s">
        <v>292</v>
      </c>
      <c r="G1059" s="16">
        <v>42735</v>
      </c>
      <c r="H1059">
        <v>20170329</v>
      </c>
      <c r="I1059">
        <v>0</v>
      </c>
      <c r="J1059" t="s">
        <v>263</v>
      </c>
      <c r="K1059" t="str">
        <f>IFERROR(VLOOKUP(J1059,ORDEN_ESF!A:C,2,0),"")</f>
        <v>Cuentas por pagar comerciales y otras cuentas por pagar</v>
      </c>
      <c r="L1059">
        <f>IFERROR(VLOOKUP(J1059,ORDEN_ESF!A:C,3,0),0)</f>
        <v>0</v>
      </c>
      <c r="M1059">
        <v>27642164</v>
      </c>
    </row>
    <row r="1060" spans="1:13" x14ac:dyDescent="0.25">
      <c r="A1060">
        <v>860510628</v>
      </c>
      <c r="B1060" t="s">
        <v>373</v>
      </c>
      <c r="C1060" t="s">
        <v>222</v>
      </c>
      <c r="D1060" t="s">
        <v>228</v>
      </c>
      <c r="E1060" t="s">
        <v>353</v>
      </c>
      <c r="F1060" t="s">
        <v>292</v>
      </c>
      <c r="G1060" s="16">
        <v>42735</v>
      </c>
      <c r="H1060">
        <v>20170330</v>
      </c>
      <c r="I1060">
        <v>0</v>
      </c>
      <c r="J1060" t="s">
        <v>263</v>
      </c>
      <c r="K1060" t="str">
        <f>IFERROR(VLOOKUP(J1060,ORDEN_ESF!A:C,2,0),"")</f>
        <v>Cuentas por pagar comerciales y otras cuentas por pagar</v>
      </c>
      <c r="L1060">
        <f>IFERROR(VLOOKUP(J1060,ORDEN_ESF!A:C,3,0),0)</f>
        <v>0</v>
      </c>
      <c r="M1060">
        <v>3349151</v>
      </c>
    </row>
    <row r="1061" spans="1:13" x14ac:dyDescent="0.25">
      <c r="A1061">
        <v>860515523</v>
      </c>
      <c r="B1061" t="s">
        <v>231</v>
      </c>
      <c r="C1061" t="s">
        <v>222</v>
      </c>
      <c r="D1061" t="s">
        <v>228</v>
      </c>
      <c r="E1061" t="s">
        <v>224</v>
      </c>
      <c r="F1061" t="s">
        <v>292</v>
      </c>
      <c r="G1061" s="16">
        <v>42735</v>
      </c>
      <c r="H1061">
        <v>20170329</v>
      </c>
      <c r="I1061">
        <v>0</v>
      </c>
      <c r="J1061" t="s">
        <v>263</v>
      </c>
      <c r="K1061" t="str">
        <f>IFERROR(VLOOKUP(J1061,ORDEN_ESF!A:C,2,0),"")</f>
        <v>Cuentas por pagar comerciales y otras cuentas por pagar</v>
      </c>
      <c r="L1061">
        <f>IFERROR(VLOOKUP(J1061,ORDEN_ESF!A:C,3,0),0)</f>
        <v>0</v>
      </c>
      <c r="M1061">
        <v>208554</v>
      </c>
    </row>
    <row r="1062" spans="1:13" x14ac:dyDescent="0.25">
      <c r="A1062">
        <v>860532790</v>
      </c>
      <c r="B1062" t="s">
        <v>374</v>
      </c>
      <c r="C1062" t="s">
        <v>291</v>
      </c>
      <c r="D1062" t="s">
        <v>228</v>
      </c>
      <c r="E1062" t="s">
        <v>224</v>
      </c>
      <c r="F1062" t="s">
        <v>292</v>
      </c>
      <c r="G1062" s="16">
        <v>42735</v>
      </c>
      <c r="H1062">
        <v>20170504</v>
      </c>
      <c r="I1062">
        <v>0</v>
      </c>
      <c r="J1062" t="s">
        <v>263</v>
      </c>
      <c r="K1062" t="str">
        <f>IFERROR(VLOOKUP(J1062,ORDEN_ESF!A:C,2,0),"")</f>
        <v>Cuentas por pagar comerciales y otras cuentas por pagar</v>
      </c>
      <c r="L1062">
        <f>IFERROR(VLOOKUP(J1062,ORDEN_ESF!A:C,3,0),0)</f>
        <v>0</v>
      </c>
      <c r="M1062">
        <v>329398</v>
      </c>
    </row>
    <row r="1063" spans="1:13" x14ac:dyDescent="0.25">
      <c r="A1063">
        <v>890205645</v>
      </c>
      <c r="B1063" t="s">
        <v>166</v>
      </c>
      <c r="C1063" t="s">
        <v>222</v>
      </c>
      <c r="D1063" t="s">
        <v>375</v>
      </c>
      <c r="E1063" t="s">
        <v>335</v>
      </c>
      <c r="F1063" t="s">
        <v>292</v>
      </c>
      <c r="G1063" s="16">
        <v>42735</v>
      </c>
      <c r="H1063">
        <v>20170331</v>
      </c>
      <c r="I1063">
        <v>0</v>
      </c>
      <c r="J1063" t="s">
        <v>263</v>
      </c>
      <c r="K1063" t="str">
        <f>IFERROR(VLOOKUP(J1063,ORDEN_ESF!A:C,2,0),"")</f>
        <v>Cuentas por pagar comerciales y otras cuentas por pagar</v>
      </c>
      <c r="L1063">
        <f>IFERROR(VLOOKUP(J1063,ORDEN_ESF!A:C,3,0),0)</f>
        <v>0</v>
      </c>
      <c r="M1063">
        <v>132758761</v>
      </c>
    </row>
    <row r="1064" spans="1:13" x14ac:dyDescent="0.25">
      <c r="A1064">
        <v>900018975</v>
      </c>
      <c r="B1064" t="s">
        <v>376</v>
      </c>
      <c r="C1064" t="s">
        <v>230</v>
      </c>
      <c r="D1064" t="s">
        <v>299</v>
      </c>
      <c r="E1064" t="s">
        <v>333</v>
      </c>
      <c r="F1064" t="s">
        <v>292</v>
      </c>
      <c r="G1064" s="16">
        <v>42735</v>
      </c>
      <c r="H1064">
        <v>20170405</v>
      </c>
      <c r="I1064">
        <v>0</v>
      </c>
      <c r="J1064" t="s">
        <v>263</v>
      </c>
      <c r="K1064" t="str">
        <f>IFERROR(VLOOKUP(J1064,ORDEN_ESF!A:C,2,0),"")</f>
        <v>Cuentas por pagar comerciales y otras cuentas por pagar</v>
      </c>
      <c r="L1064">
        <f>IFERROR(VLOOKUP(J1064,ORDEN_ESF!A:C,3,0),0)</f>
        <v>0</v>
      </c>
      <c r="M1064">
        <v>71820147</v>
      </c>
    </row>
    <row r="1065" spans="1:13" x14ac:dyDescent="0.25">
      <c r="A1065">
        <v>900035722</v>
      </c>
      <c r="B1065" t="s">
        <v>298</v>
      </c>
      <c r="C1065" t="s">
        <v>294</v>
      </c>
      <c r="D1065" t="s">
        <v>299</v>
      </c>
      <c r="E1065" t="s">
        <v>224</v>
      </c>
      <c r="F1065" t="s">
        <v>292</v>
      </c>
      <c r="G1065" s="16">
        <v>42735</v>
      </c>
      <c r="H1065">
        <v>20170421</v>
      </c>
      <c r="I1065">
        <v>0</v>
      </c>
      <c r="J1065" t="s">
        <v>263</v>
      </c>
      <c r="K1065" t="str">
        <f>IFERROR(VLOOKUP(J1065,ORDEN_ESF!A:C,2,0),"")</f>
        <v>Cuentas por pagar comerciales y otras cuentas por pagar</v>
      </c>
      <c r="L1065">
        <f>IFERROR(VLOOKUP(J1065,ORDEN_ESF!A:C,3,0),0)</f>
        <v>0</v>
      </c>
      <c r="M1065">
        <v>61738674</v>
      </c>
    </row>
    <row r="1066" spans="1:13" x14ac:dyDescent="0.25">
      <c r="A1066">
        <v>890908097</v>
      </c>
      <c r="B1066" t="s">
        <v>377</v>
      </c>
      <c r="C1066" t="s">
        <v>291</v>
      </c>
      <c r="D1066" t="s">
        <v>223</v>
      </c>
      <c r="E1066" t="s">
        <v>224</v>
      </c>
      <c r="F1066" t="s">
        <v>292</v>
      </c>
      <c r="G1066" s="16">
        <v>42735</v>
      </c>
      <c r="H1066">
        <v>20170511</v>
      </c>
      <c r="I1066">
        <v>0</v>
      </c>
      <c r="J1066" t="s">
        <v>263</v>
      </c>
      <c r="K1066" t="str">
        <f>IFERROR(VLOOKUP(J1066,ORDEN_ESF!A:C,2,0),"")</f>
        <v>Cuentas por pagar comerciales y otras cuentas por pagar</v>
      </c>
      <c r="L1066">
        <f>IFERROR(VLOOKUP(J1066,ORDEN_ESF!A:C,3,0),0)</f>
        <v>0</v>
      </c>
      <c r="M1066">
        <v>5053761</v>
      </c>
    </row>
    <row r="1067" spans="1:13" x14ac:dyDescent="0.25">
      <c r="A1067">
        <v>890910447</v>
      </c>
      <c r="B1067" t="s">
        <v>300</v>
      </c>
      <c r="C1067" t="s">
        <v>222</v>
      </c>
      <c r="D1067" t="s">
        <v>223</v>
      </c>
      <c r="E1067" t="s">
        <v>224</v>
      </c>
      <c r="F1067" t="s">
        <v>292</v>
      </c>
      <c r="G1067" s="16">
        <v>42735</v>
      </c>
      <c r="H1067">
        <v>20170928</v>
      </c>
      <c r="I1067">
        <v>0</v>
      </c>
      <c r="J1067" t="s">
        <v>263</v>
      </c>
      <c r="K1067" t="str">
        <f>IFERROR(VLOOKUP(J1067,ORDEN_ESF!A:C,2,0),"")</f>
        <v>Cuentas por pagar comerciales y otras cuentas por pagar</v>
      </c>
      <c r="L1067">
        <f>IFERROR(VLOOKUP(J1067,ORDEN_ESF!A:C,3,0),0)</f>
        <v>0</v>
      </c>
      <c r="M1067">
        <v>2431693</v>
      </c>
    </row>
    <row r="1068" spans="1:13" x14ac:dyDescent="0.25">
      <c r="A1068">
        <v>890911431</v>
      </c>
      <c r="B1068" t="s">
        <v>378</v>
      </c>
      <c r="C1068" t="s">
        <v>222</v>
      </c>
      <c r="D1068" t="s">
        <v>223</v>
      </c>
      <c r="E1068" t="s">
        <v>339</v>
      </c>
      <c r="F1068" t="s">
        <v>292</v>
      </c>
      <c r="G1068" s="16">
        <v>42735</v>
      </c>
      <c r="H1068">
        <v>20170329</v>
      </c>
      <c r="I1068">
        <v>0</v>
      </c>
      <c r="J1068" t="s">
        <v>263</v>
      </c>
      <c r="K1068" t="str">
        <f>IFERROR(VLOOKUP(J1068,ORDEN_ESF!A:C,2,0),"")</f>
        <v>Cuentas por pagar comerciales y otras cuentas por pagar</v>
      </c>
      <c r="L1068">
        <f>IFERROR(VLOOKUP(J1068,ORDEN_ESF!A:C,3,0),0)</f>
        <v>0</v>
      </c>
      <c r="M1068">
        <v>64720350</v>
      </c>
    </row>
    <row r="1069" spans="1:13" x14ac:dyDescent="0.25">
      <c r="A1069">
        <v>900139110</v>
      </c>
      <c r="B1069" t="s">
        <v>301</v>
      </c>
      <c r="C1069" t="s">
        <v>294</v>
      </c>
      <c r="D1069" t="s">
        <v>228</v>
      </c>
      <c r="E1069" t="s">
        <v>224</v>
      </c>
      <c r="F1069" t="s">
        <v>292</v>
      </c>
      <c r="G1069" s="16">
        <v>42735</v>
      </c>
      <c r="H1069">
        <v>20170419</v>
      </c>
      <c r="I1069">
        <v>0</v>
      </c>
      <c r="J1069" t="s">
        <v>263</v>
      </c>
      <c r="K1069" t="str">
        <f>IFERROR(VLOOKUP(J1069,ORDEN_ESF!A:C,2,0),"")</f>
        <v>Cuentas por pagar comerciales y otras cuentas por pagar</v>
      </c>
      <c r="L1069">
        <f>IFERROR(VLOOKUP(J1069,ORDEN_ESF!A:C,3,0),0)</f>
        <v>0</v>
      </c>
      <c r="M1069">
        <v>5568742</v>
      </c>
    </row>
    <row r="1070" spans="1:13" x14ac:dyDescent="0.25">
      <c r="A1070">
        <v>890920656</v>
      </c>
      <c r="B1070" t="s">
        <v>302</v>
      </c>
      <c r="C1070" t="s">
        <v>291</v>
      </c>
      <c r="D1070" t="s">
        <v>223</v>
      </c>
      <c r="E1070" t="s">
        <v>224</v>
      </c>
      <c r="F1070" t="s">
        <v>292</v>
      </c>
      <c r="G1070" s="16">
        <v>42735</v>
      </c>
      <c r="H1070">
        <v>20170503</v>
      </c>
      <c r="I1070">
        <v>0</v>
      </c>
      <c r="J1070" t="s">
        <v>263</v>
      </c>
      <c r="K1070" t="str">
        <f>IFERROR(VLOOKUP(J1070,ORDEN_ESF!A:C,2,0),"")</f>
        <v>Cuentas por pagar comerciales y otras cuentas por pagar</v>
      </c>
      <c r="L1070">
        <f>IFERROR(VLOOKUP(J1070,ORDEN_ESF!A:C,3,0),0)</f>
        <v>0</v>
      </c>
      <c r="M1070">
        <v>719994</v>
      </c>
    </row>
    <row r="1071" spans="1:13" x14ac:dyDescent="0.25">
      <c r="A1071">
        <v>890928186</v>
      </c>
      <c r="B1071" t="s">
        <v>303</v>
      </c>
      <c r="C1071" t="s">
        <v>291</v>
      </c>
      <c r="D1071" t="s">
        <v>223</v>
      </c>
      <c r="E1071" t="s">
        <v>224</v>
      </c>
      <c r="F1071" t="s">
        <v>292</v>
      </c>
      <c r="G1071" s="16">
        <v>42735</v>
      </c>
      <c r="H1071">
        <v>20170510</v>
      </c>
      <c r="I1071">
        <v>0</v>
      </c>
      <c r="J1071" t="s">
        <v>263</v>
      </c>
      <c r="K1071" t="str">
        <f>IFERROR(VLOOKUP(J1071,ORDEN_ESF!A:C,2,0),"")</f>
        <v>Cuentas por pagar comerciales y otras cuentas por pagar</v>
      </c>
      <c r="L1071">
        <f>IFERROR(VLOOKUP(J1071,ORDEN_ESF!A:C,3,0),0)</f>
        <v>0</v>
      </c>
      <c r="M1071">
        <v>4936721</v>
      </c>
    </row>
    <row r="1072" spans="1:13" x14ac:dyDescent="0.25">
      <c r="A1072">
        <v>890932424</v>
      </c>
      <c r="B1072" t="s">
        <v>379</v>
      </c>
      <c r="C1072" t="s">
        <v>222</v>
      </c>
      <c r="D1072" t="s">
        <v>223</v>
      </c>
      <c r="E1072" t="s">
        <v>333</v>
      </c>
      <c r="F1072" t="s">
        <v>292</v>
      </c>
      <c r="G1072" s="16">
        <v>42735</v>
      </c>
      <c r="H1072">
        <v>20170328</v>
      </c>
      <c r="I1072">
        <v>0</v>
      </c>
      <c r="J1072" t="s">
        <v>263</v>
      </c>
      <c r="K1072" t="str">
        <f>IFERROR(VLOOKUP(J1072,ORDEN_ESF!A:C,2,0),"")</f>
        <v>Cuentas por pagar comerciales y otras cuentas por pagar</v>
      </c>
      <c r="L1072">
        <f>IFERROR(VLOOKUP(J1072,ORDEN_ESF!A:C,3,0),0)</f>
        <v>0</v>
      </c>
      <c r="M1072">
        <v>16556135</v>
      </c>
    </row>
    <row r="1073" spans="1:13" x14ac:dyDescent="0.25">
      <c r="A1073">
        <v>890939355</v>
      </c>
      <c r="B1073" t="s">
        <v>35</v>
      </c>
      <c r="C1073" t="s">
        <v>222</v>
      </c>
      <c r="D1073" t="s">
        <v>223</v>
      </c>
      <c r="E1073" t="s">
        <v>335</v>
      </c>
      <c r="F1073" t="s">
        <v>292</v>
      </c>
      <c r="G1073" s="16">
        <v>42735</v>
      </c>
      <c r="H1073">
        <v>20170403</v>
      </c>
      <c r="I1073">
        <v>0</v>
      </c>
      <c r="J1073" t="s">
        <v>263</v>
      </c>
      <c r="K1073" t="str">
        <f>IFERROR(VLOOKUP(J1073,ORDEN_ESF!A:C,2,0),"")</f>
        <v>Cuentas por pagar comerciales y otras cuentas por pagar</v>
      </c>
      <c r="L1073">
        <f>IFERROR(VLOOKUP(J1073,ORDEN_ESF!A:C,3,0),0)</f>
        <v>0</v>
      </c>
      <c r="M1073">
        <v>1628560</v>
      </c>
    </row>
    <row r="1074" spans="1:13" x14ac:dyDescent="0.25">
      <c r="A1074">
        <v>890940026</v>
      </c>
      <c r="B1074" t="s">
        <v>304</v>
      </c>
      <c r="C1074" t="s">
        <v>291</v>
      </c>
      <c r="D1074" t="s">
        <v>223</v>
      </c>
      <c r="E1074" t="s">
        <v>224</v>
      </c>
      <c r="F1074" t="s">
        <v>292</v>
      </c>
      <c r="G1074" s="16">
        <v>42735</v>
      </c>
      <c r="H1074">
        <v>20170424</v>
      </c>
      <c r="I1074">
        <v>0</v>
      </c>
      <c r="J1074" t="s">
        <v>263</v>
      </c>
      <c r="K1074" t="str">
        <f>IFERROR(VLOOKUP(J1074,ORDEN_ESF!A:C,2,0),"")</f>
        <v>Cuentas por pagar comerciales y otras cuentas por pagar</v>
      </c>
      <c r="L1074">
        <f>IFERROR(VLOOKUP(J1074,ORDEN_ESF!A:C,3,0),0)</f>
        <v>0</v>
      </c>
      <c r="M1074">
        <v>44390228</v>
      </c>
    </row>
    <row r="1075" spans="1:13" x14ac:dyDescent="0.25">
      <c r="A1075">
        <v>900190385</v>
      </c>
      <c r="B1075" t="s">
        <v>380</v>
      </c>
      <c r="C1075" t="s">
        <v>230</v>
      </c>
      <c r="D1075" t="s">
        <v>351</v>
      </c>
      <c r="E1075" t="s">
        <v>339</v>
      </c>
      <c r="F1075" t="s">
        <v>292</v>
      </c>
      <c r="G1075" s="16">
        <v>42735</v>
      </c>
      <c r="H1075">
        <v>20170407</v>
      </c>
      <c r="I1075">
        <v>0</v>
      </c>
      <c r="J1075" t="s">
        <v>263</v>
      </c>
      <c r="K1075" t="str">
        <f>IFERROR(VLOOKUP(J1075,ORDEN_ESF!A:C,2,0),"")</f>
        <v>Cuentas por pagar comerciales y otras cuentas por pagar</v>
      </c>
      <c r="L1075">
        <f>IFERROR(VLOOKUP(J1075,ORDEN_ESF!A:C,3,0),0)</f>
        <v>0</v>
      </c>
      <c r="M1075">
        <v>64044072</v>
      </c>
    </row>
    <row r="1076" spans="1:13" x14ac:dyDescent="0.25">
      <c r="A1076">
        <v>900192242</v>
      </c>
      <c r="B1076" t="s">
        <v>381</v>
      </c>
      <c r="C1076" t="s">
        <v>222</v>
      </c>
      <c r="D1076" t="s">
        <v>228</v>
      </c>
      <c r="E1076" t="s">
        <v>333</v>
      </c>
      <c r="F1076" t="s">
        <v>292</v>
      </c>
      <c r="G1076" s="16">
        <v>42735</v>
      </c>
      <c r="H1076">
        <v>20170331</v>
      </c>
      <c r="I1076">
        <v>0</v>
      </c>
      <c r="J1076" t="s">
        <v>263</v>
      </c>
      <c r="K1076" t="str">
        <f>IFERROR(VLOOKUP(J1076,ORDEN_ESF!A:C,2,0),"")</f>
        <v>Cuentas por pagar comerciales y otras cuentas por pagar</v>
      </c>
      <c r="L1076">
        <f>IFERROR(VLOOKUP(J1076,ORDEN_ESF!A:C,3,0),0)</f>
        <v>0</v>
      </c>
      <c r="M1076">
        <v>64645475</v>
      </c>
    </row>
    <row r="1077" spans="1:13" x14ac:dyDescent="0.25">
      <c r="A1077">
        <v>900193192</v>
      </c>
      <c r="B1077" t="s">
        <v>305</v>
      </c>
      <c r="C1077" t="s">
        <v>294</v>
      </c>
      <c r="D1077" t="s">
        <v>228</v>
      </c>
      <c r="E1077" t="s">
        <v>224</v>
      </c>
      <c r="F1077" t="s">
        <v>292</v>
      </c>
      <c r="G1077" s="16">
        <v>42735</v>
      </c>
      <c r="H1077">
        <v>20170517</v>
      </c>
      <c r="I1077">
        <v>0</v>
      </c>
      <c r="J1077" t="s">
        <v>263</v>
      </c>
      <c r="K1077" t="str">
        <f>IFERROR(VLOOKUP(J1077,ORDEN_ESF!A:C,2,0),"")</f>
        <v>Cuentas por pagar comerciales y otras cuentas por pagar</v>
      </c>
      <c r="L1077">
        <f>IFERROR(VLOOKUP(J1077,ORDEN_ESF!A:C,3,0),0)</f>
        <v>0</v>
      </c>
      <c r="M1077">
        <v>6556133</v>
      </c>
    </row>
    <row r="1078" spans="1:13" x14ac:dyDescent="0.25">
      <c r="A1078">
        <v>900206480</v>
      </c>
      <c r="B1078" t="s">
        <v>306</v>
      </c>
      <c r="C1078" t="s">
        <v>291</v>
      </c>
      <c r="D1078" t="s">
        <v>228</v>
      </c>
      <c r="E1078" t="s">
        <v>224</v>
      </c>
      <c r="F1078" t="s">
        <v>292</v>
      </c>
      <c r="G1078" s="16">
        <v>42735</v>
      </c>
      <c r="H1078">
        <v>20170509</v>
      </c>
      <c r="I1078">
        <v>0</v>
      </c>
      <c r="J1078" t="s">
        <v>263</v>
      </c>
      <c r="K1078" t="str">
        <f>IFERROR(VLOOKUP(J1078,ORDEN_ESF!A:C,2,0),"")</f>
        <v>Cuentas por pagar comerciales y otras cuentas por pagar</v>
      </c>
      <c r="L1078">
        <f>IFERROR(VLOOKUP(J1078,ORDEN_ESF!A:C,3,0),0)</f>
        <v>0</v>
      </c>
      <c r="M1078">
        <v>4165306</v>
      </c>
    </row>
    <row r="1079" spans="1:13" x14ac:dyDescent="0.25">
      <c r="A1079">
        <v>900206483</v>
      </c>
      <c r="B1079" t="s">
        <v>307</v>
      </c>
      <c r="C1079" t="s">
        <v>291</v>
      </c>
      <c r="D1079" t="s">
        <v>228</v>
      </c>
      <c r="E1079" t="s">
        <v>224</v>
      </c>
      <c r="F1079" t="s">
        <v>292</v>
      </c>
      <c r="G1079" s="16">
        <v>42735</v>
      </c>
      <c r="H1079">
        <v>20170510</v>
      </c>
      <c r="I1079">
        <v>0</v>
      </c>
      <c r="J1079" t="s">
        <v>263</v>
      </c>
      <c r="K1079" t="str">
        <f>IFERROR(VLOOKUP(J1079,ORDEN_ESF!A:C,2,0),"")</f>
        <v>Cuentas por pagar comerciales y otras cuentas por pagar</v>
      </c>
      <c r="L1079">
        <f>IFERROR(VLOOKUP(J1079,ORDEN_ESF!A:C,3,0),0)</f>
        <v>0</v>
      </c>
      <c r="M1079">
        <v>1447031</v>
      </c>
    </row>
    <row r="1080" spans="1:13" x14ac:dyDescent="0.25">
      <c r="A1080">
        <v>900087151</v>
      </c>
      <c r="B1080" t="s">
        <v>383</v>
      </c>
      <c r="C1080" t="s">
        <v>222</v>
      </c>
      <c r="D1080" t="s">
        <v>351</v>
      </c>
      <c r="E1080" t="s">
        <v>384</v>
      </c>
      <c r="F1080" t="s">
        <v>292</v>
      </c>
      <c r="G1080" s="16">
        <v>42735</v>
      </c>
      <c r="H1080">
        <v>20170509</v>
      </c>
      <c r="I1080">
        <v>0</v>
      </c>
      <c r="J1080" t="s">
        <v>263</v>
      </c>
      <c r="K1080" t="str">
        <f>IFERROR(VLOOKUP(J1080,ORDEN_ESF!A:C,2,0),"")</f>
        <v>Cuentas por pagar comerciales y otras cuentas por pagar</v>
      </c>
      <c r="L1080">
        <f>IFERROR(VLOOKUP(J1080,ORDEN_ESF!A:C,3,0),0)</f>
        <v>0</v>
      </c>
      <c r="M1080">
        <v>109003172</v>
      </c>
    </row>
    <row r="1081" spans="1:13" x14ac:dyDescent="0.25">
      <c r="A1081">
        <v>900315057</v>
      </c>
      <c r="B1081" t="s">
        <v>385</v>
      </c>
      <c r="C1081" t="s">
        <v>294</v>
      </c>
      <c r="D1081" t="s">
        <v>223</v>
      </c>
      <c r="E1081" t="s">
        <v>358</v>
      </c>
      <c r="F1081" t="s">
        <v>292</v>
      </c>
      <c r="G1081" s="16">
        <v>42735</v>
      </c>
      <c r="H1081">
        <v>20170504</v>
      </c>
      <c r="I1081">
        <v>0</v>
      </c>
      <c r="J1081" t="s">
        <v>263</v>
      </c>
      <c r="K1081" t="str">
        <f>IFERROR(VLOOKUP(J1081,ORDEN_ESF!A:C,2,0),"")</f>
        <v>Cuentas por pagar comerciales y otras cuentas por pagar</v>
      </c>
      <c r="L1081">
        <f>IFERROR(VLOOKUP(J1081,ORDEN_ESF!A:C,3,0),0)</f>
        <v>0</v>
      </c>
      <c r="M1081">
        <v>7826215</v>
      </c>
    </row>
    <row r="1082" spans="1:13" x14ac:dyDescent="0.25">
      <c r="A1082">
        <v>900205547</v>
      </c>
      <c r="B1082" t="s">
        <v>233</v>
      </c>
      <c r="C1082" t="s">
        <v>230</v>
      </c>
      <c r="D1082" t="s">
        <v>228</v>
      </c>
      <c r="E1082" t="s">
        <v>224</v>
      </c>
      <c r="F1082" t="s">
        <v>292</v>
      </c>
      <c r="G1082" s="16">
        <v>42735</v>
      </c>
      <c r="H1082">
        <v>20170330</v>
      </c>
      <c r="I1082">
        <v>0</v>
      </c>
      <c r="J1082" t="s">
        <v>263</v>
      </c>
      <c r="K1082" t="str">
        <f>IFERROR(VLOOKUP(J1082,ORDEN_ESF!A:C,2,0),"")</f>
        <v>Cuentas por pagar comerciales y otras cuentas por pagar</v>
      </c>
      <c r="L1082">
        <f>IFERROR(VLOOKUP(J1082,ORDEN_ESF!A:C,3,0),0)</f>
        <v>0</v>
      </c>
      <c r="M1082">
        <v>2585014</v>
      </c>
    </row>
    <row r="1083" spans="1:13" x14ac:dyDescent="0.25">
      <c r="A1083">
        <v>900378893</v>
      </c>
      <c r="B1083" t="s">
        <v>386</v>
      </c>
      <c r="C1083" t="s">
        <v>230</v>
      </c>
      <c r="D1083" t="s">
        <v>228</v>
      </c>
      <c r="E1083" t="s">
        <v>335</v>
      </c>
      <c r="F1083" t="s">
        <v>292</v>
      </c>
      <c r="G1083" s="16">
        <v>42735</v>
      </c>
      <c r="H1083">
        <v>20170327</v>
      </c>
      <c r="I1083">
        <v>0</v>
      </c>
      <c r="J1083" t="s">
        <v>263</v>
      </c>
      <c r="K1083" t="str">
        <f>IFERROR(VLOOKUP(J1083,ORDEN_ESF!A:C,2,0),"")</f>
        <v>Cuentas por pagar comerciales y otras cuentas por pagar</v>
      </c>
      <c r="L1083">
        <f>IFERROR(VLOOKUP(J1083,ORDEN_ESF!A:C,3,0),0)</f>
        <v>0</v>
      </c>
      <c r="M1083">
        <v>15854037</v>
      </c>
    </row>
    <row r="1084" spans="1:13" x14ac:dyDescent="0.25">
      <c r="A1084">
        <v>900390238</v>
      </c>
      <c r="B1084" t="s">
        <v>177</v>
      </c>
      <c r="C1084" t="s">
        <v>230</v>
      </c>
      <c r="D1084" t="s">
        <v>228</v>
      </c>
      <c r="E1084" t="s">
        <v>333</v>
      </c>
      <c r="F1084" t="s">
        <v>292</v>
      </c>
      <c r="G1084" s="16">
        <v>42735</v>
      </c>
      <c r="H1084">
        <v>20170330</v>
      </c>
      <c r="I1084">
        <v>0</v>
      </c>
      <c r="J1084" t="s">
        <v>263</v>
      </c>
      <c r="K1084" t="str">
        <f>IFERROR(VLOOKUP(J1084,ORDEN_ESF!A:C,2,0),"")</f>
        <v>Cuentas por pagar comerciales y otras cuentas por pagar</v>
      </c>
      <c r="L1084">
        <f>IFERROR(VLOOKUP(J1084,ORDEN_ESF!A:C,3,0),0)</f>
        <v>0</v>
      </c>
      <c r="M1084">
        <v>37026237</v>
      </c>
    </row>
    <row r="1085" spans="1:13" x14ac:dyDescent="0.25">
      <c r="A1085">
        <v>900413588</v>
      </c>
      <c r="B1085" t="s">
        <v>37</v>
      </c>
      <c r="C1085" t="s">
        <v>294</v>
      </c>
      <c r="D1085" t="s">
        <v>343</v>
      </c>
      <c r="E1085" t="s">
        <v>224</v>
      </c>
      <c r="F1085" t="s">
        <v>292</v>
      </c>
      <c r="G1085" s="16">
        <v>42735</v>
      </c>
      <c r="H1085">
        <v>20170511</v>
      </c>
      <c r="I1085">
        <v>0</v>
      </c>
      <c r="J1085" t="s">
        <v>263</v>
      </c>
      <c r="K1085" t="str">
        <f>IFERROR(VLOOKUP(J1085,ORDEN_ESF!A:C,2,0),"")</f>
        <v>Cuentas por pagar comerciales y otras cuentas por pagar</v>
      </c>
      <c r="L1085">
        <f>IFERROR(VLOOKUP(J1085,ORDEN_ESF!A:C,3,0),0)</f>
        <v>0</v>
      </c>
      <c r="M1085">
        <v>1585892</v>
      </c>
    </row>
    <row r="1086" spans="1:13" x14ac:dyDescent="0.25">
      <c r="A1086">
        <v>900668954</v>
      </c>
      <c r="B1086" t="s">
        <v>387</v>
      </c>
      <c r="C1086" t="s">
        <v>294</v>
      </c>
      <c r="D1086" t="s">
        <v>228</v>
      </c>
      <c r="E1086" t="s">
        <v>224</v>
      </c>
      <c r="F1086" t="s">
        <v>292</v>
      </c>
      <c r="G1086" s="16">
        <v>42735</v>
      </c>
      <c r="H1086">
        <v>20170428</v>
      </c>
      <c r="I1086">
        <v>0</v>
      </c>
      <c r="J1086" t="s">
        <v>263</v>
      </c>
      <c r="K1086" t="str">
        <f>IFERROR(VLOOKUP(J1086,ORDEN_ESF!A:C,2,0),"")</f>
        <v>Cuentas por pagar comerciales y otras cuentas por pagar</v>
      </c>
      <c r="L1086">
        <f>IFERROR(VLOOKUP(J1086,ORDEN_ESF!A:C,3,0),0)</f>
        <v>0</v>
      </c>
      <c r="M1086">
        <v>12083</v>
      </c>
    </row>
    <row r="1087" spans="1:13" x14ac:dyDescent="0.25">
      <c r="A1087">
        <v>900521357</v>
      </c>
      <c r="B1087" t="s">
        <v>175</v>
      </c>
      <c r="C1087" t="s">
        <v>291</v>
      </c>
      <c r="D1087" t="s">
        <v>388</v>
      </c>
      <c r="E1087" t="s">
        <v>339</v>
      </c>
      <c r="F1087" t="s">
        <v>292</v>
      </c>
      <c r="G1087" s="16">
        <v>42735</v>
      </c>
      <c r="H1087">
        <v>20170503</v>
      </c>
      <c r="I1087">
        <v>0</v>
      </c>
      <c r="J1087" t="s">
        <v>263</v>
      </c>
      <c r="K1087" t="str">
        <f>IFERROR(VLOOKUP(J1087,ORDEN_ESF!A:C,2,0),"")</f>
        <v>Cuentas por pagar comerciales y otras cuentas por pagar</v>
      </c>
      <c r="L1087">
        <f>IFERROR(VLOOKUP(J1087,ORDEN_ESF!A:C,3,0),0)</f>
        <v>0</v>
      </c>
      <c r="M1087">
        <v>9559517</v>
      </c>
    </row>
    <row r="1088" spans="1:13" x14ac:dyDescent="0.25">
      <c r="A1088">
        <v>900535441</v>
      </c>
      <c r="B1088" t="s">
        <v>308</v>
      </c>
      <c r="C1088" t="s">
        <v>291</v>
      </c>
      <c r="D1088" t="s">
        <v>228</v>
      </c>
      <c r="E1088" t="s">
        <v>224</v>
      </c>
      <c r="F1088" t="s">
        <v>292</v>
      </c>
      <c r="G1088" s="16">
        <v>42735</v>
      </c>
      <c r="H1088">
        <v>20170426</v>
      </c>
      <c r="I1088">
        <v>0</v>
      </c>
      <c r="J1088" t="s">
        <v>263</v>
      </c>
      <c r="K1088" t="str">
        <f>IFERROR(VLOOKUP(J1088,ORDEN_ESF!A:C,2,0),"")</f>
        <v>Cuentas por pagar comerciales y otras cuentas por pagar</v>
      </c>
      <c r="L1088">
        <f>IFERROR(VLOOKUP(J1088,ORDEN_ESF!A:C,3,0),0)</f>
        <v>0</v>
      </c>
      <c r="M1088">
        <v>31204495</v>
      </c>
    </row>
    <row r="1089" spans="1:13" x14ac:dyDescent="0.25">
      <c r="A1089">
        <v>900749166</v>
      </c>
      <c r="B1089" t="s">
        <v>182</v>
      </c>
      <c r="C1089" t="s">
        <v>230</v>
      </c>
      <c r="D1089" t="s">
        <v>228</v>
      </c>
      <c r="E1089" t="s">
        <v>333</v>
      </c>
      <c r="F1089" t="s">
        <v>292</v>
      </c>
      <c r="G1089" s="16">
        <v>42735</v>
      </c>
      <c r="H1089">
        <v>20170404</v>
      </c>
      <c r="I1089">
        <v>0</v>
      </c>
      <c r="J1089" t="s">
        <v>263</v>
      </c>
      <c r="K1089" t="str">
        <f>IFERROR(VLOOKUP(J1089,ORDEN_ESF!A:C,2,0),"")</f>
        <v>Cuentas por pagar comerciales y otras cuentas por pagar</v>
      </c>
      <c r="L1089">
        <f>IFERROR(VLOOKUP(J1089,ORDEN_ESF!A:C,3,0),0)</f>
        <v>0</v>
      </c>
      <c r="M1089">
        <v>33523934</v>
      </c>
    </row>
    <row r="1090" spans="1:13" x14ac:dyDescent="0.25">
      <c r="A1090">
        <v>900797732</v>
      </c>
      <c r="B1090" t="s">
        <v>181</v>
      </c>
      <c r="C1090" t="s">
        <v>230</v>
      </c>
      <c r="D1090" t="s">
        <v>228</v>
      </c>
      <c r="E1090" t="s">
        <v>360</v>
      </c>
      <c r="F1090" t="s">
        <v>292</v>
      </c>
      <c r="G1090" s="16">
        <v>42735</v>
      </c>
      <c r="H1090">
        <v>20170330</v>
      </c>
      <c r="I1090">
        <v>0</v>
      </c>
      <c r="J1090" t="s">
        <v>263</v>
      </c>
      <c r="K1090" t="str">
        <f>IFERROR(VLOOKUP(J1090,ORDEN_ESF!A:C,2,0),"")</f>
        <v>Cuentas por pagar comerciales y otras cuentas por pagar</v>
      </c>
      <c r="L1090">
        <f>IFERROR(VLOOKUP(J1090,ORDEN_ESF!A:C,3,0),0)</f>
        <v>0</v>
      </c>
      <c r="M1090">
        <v>27454588</v>
      </c>
    </row>
    <row r="1091" spans="1:13" x14ac:dyDescent="0.25">
      <c r="A1091">
        <v>900818642</v>
      </c>
      <c r="B1091" t="s">
        <v>169</v>
      </c>
      <c r="C1091" t="s">
        <v>230</v>
      </c>
      <c r="D1091" t="s">
        <v>228</v>
      </c>
      <c r="E1091" t="s">
        <v>333</v>
      </c>
      <c r="F1091" t="s">
        <v>292</v>
      </c>
      <c r="G1091" s="16">
        <v>42735</v>
      </c>
      <c r="H1091">
        <v>20170410</v>
      </c>
      <c r="I1091">
        <v>0</v>
      </c>
      <c r="J1091" t="s">
        <v>263</v>
      </c>
      <c r="K1091" t="str">
        <f>IFERROR(VLOOKUP(J1091,ORDEN_ESF!A:C,2,0),"")</f>
        <v>Cuentas por pagar comerciales y otras cuentas por pagar</v>
      </c>
      <c r="L1091">
        <f>IFERROR(VLOOKUP(J1091,ORDEN_ESF!A:C,3,0),0)</f>
        <v>0</v>
      </c>
      <c r="M1091">
        <v>39695068</v>
      </c>
    </row>
    <row r="1092" spans="1:13" x14ac:dyDescent="0.25">
      <c r="A1092">
        <v>800014246</v>
      </c>
      <c r="B1092" t="s">
        <v>332</v>
      </c>
      <c r="C1092" t="s">
        <v>291</v>
      </c>
      <c r="D1092" t="s">
        <v>223</v>
      </c>
      <c r="E1092" t="s">
        <v>333</v>
      </c>
      <c r="F1092" t="s">
        <v>292</v>
      </c>
      <c r="G1092" s="16">
        <v>42735</v>
      </c>
      <c r="H1092">
        <v>20170518</v>
      </c>
      <c r="I1092">
        <v>0</v>
      </c>
      <c r="J1092" t="s">
        <v>264</v>
      </c>
      <c r="K1092" t="str">
        <f>IFERROR(VLOOKUP(J1092,ORDEN_ESF!A:C,2,0),"")</f>
        <v>Pasivos por impuestos corrientes, corriente</v>
      </c>
      <c r="L1092">
        <f>IFERROR(VLOOKUP(J1092,ORDEN_ESF!A:C,3,0),0)</f>
        <v>0</v>
      </c>
      <c r="M1092">
        <v>2162309</v>
      </c>
    </row>
    <row r="1093" spans="1:13" x14ac:dyDescent="0.25">
      <c r="A1093">
        <v>800093117</v>
      </c>
      <c r="B1093" t="s">
        <v>334</v>
      </c>
      <c r="C1093" t="s">
        <v>222</v>
      </c>
      <c r="D1093" t="s">
        <v>223</v>
      </c>
      <c r="E1093" t="s">
        <v>335</v>
      </c>
      <c r="F1093" t="s">
        <v>292</v>
      </c>
      <c r="G1093" s="16">
        <v>42735</v>
      </c>
      <c r="H1093">
        <v>20170328</v>
      </c>
      <c r="I1093">
        <v>0</v>
      </c>
      <c r="J1093" t="s">
        <v>264</v>
      </c>
      <c r="K1093" t="str">
        <f>IFERROR(VLOOKUP(J1093,ORDEN_ESF!A:C,2,0),"")</f>
        <v>Pasivos por impuestos corrientes, corriente</v>
      </c>
      <c r="L1093">
        <f>IFERROR(VLOOKUP(J1093,ORDEN_ESF!A:C,3,0),0)</f>
        <v>0</v>
      </c>
      <c r="M1093">
        <v>26232783</v>
      </c>
    </row>
    <row r="1094" spans="1:13" x14ac:dyDescent="0.25">
      <c r="A1094">
        <v>800094968</v>
      </c>
      <c r="B1094" t="s">
        <v>336</v>
      </c>
      <c r="C1094" t="s">
        <v>222</v>
      </c>
      <c r="D1094" t="s">
        <v>337</v>
      </c>
      <c r="E1094" t="s">
        <v>335</v>
      </c>
      <c r="F1094" t="s">
        <v>292</v>
      </c>
      <c r="G1094" s="16">
        <v>42735</v>
      </c>
      <c r="H1094">
        <v>20170403</v>
      </c>
      <c r="I1094">
        <v>0</v>
      </c>
      <c r="J1094" t="s">
        <v>264</v>
      </c>
      <c r="K1094" t="str">
        <f>IFERROR(VLOOKUP(J1094,ORDEN_ESF!A:C,2,0),"")</f>
        <v>Pasivos por impuestos corrientes, corriente</v>
      </c>
      <c r="L1094">
        <f>IFERROR(VLOOKUP(J1094,ORDEN_ESF!A:C,3,0),0)</f>
        <v>0</v>
      </c>
      <c r="M1094">
        <v>9127770</v>
      </c>
    </row>
    <row r="1095" spans="1:13" x14ac:dyDescent="0.25">
      <c r="A1095">
        <v>800095951</v>
      </c>
      <c r="B1095" t="s">
        <v>338</v>
      </c>
      <c r="C1095" t="s">
        <v>291</v>
      </c>
      <c r="D1095" t="s">
        <v>228</v>
      </c>
      <c r="E1095" t="s">
        <v>339</v>
      </c>
      <c r="F1095" t="s">
        <v>292</v>
      </c>
      <c r="G1095" s="16">
        <v>42735</v>
      </c>
      <c r="H1095">
        <v>20170505</v>
      </c>
      <c r="I1095">
        <v>0</v>
      </c>
      <c r="J1095" t="s">
        <v>264</v>
      </c>
      <c r="K1095" t="str">
        <f>IFERROR(VLOOKUP(J1095,ORDEN_ESF!A:C,2,0),"")</f>
        <v>Pasivos por impuestos corrientes, corriente</v>
      </c>
      <c r="L1095">
        <f>IFERROR(VLOOKUP(J1095,ORDEN_ESF!A:C,3,0),0)</f>
        <v>0</v>
      </c>
      <c r="M1095">
        <v>610611</v>
      </c>
    </row>
    <row r="1096" spans="1:13" x14ac:dyDescent="0.25">
      <c r="A1096">
        <v>800140959</v>
      </c>
      <c r="B1096" t="s">
        <v>340</v>
      </c>
      <c r="C1096" t="s">
        <v>291</v>
      </c>
      <c r="D1096" t="s">
        <v>228</v>
      </c>
      <c r="E1096" t="s">
        <v>339</v>
      </c>
      <c r="F1096" t="s">
        <v>292</v>
      </c>
      <c r="G1096" s="16">
        <v>42735</v>
      </c>
      <c r="H1096">
        <v>20170503</v>
      </c>
      <c r="I1096">
        <v>0</v>
      </c>
      <c r="J1096" t="s">
        <v>264</v>
      </c>
      <c r="K1096" t="str">
        <f>IFERROR(VLOOKUP(J1096,ORDEN_ESF!A:C,2,0),"")</f>
        <v>Pasivos por impuestos corrientes, corriente</v>
      </c>
      <c r="L1096">
        <f>IFERROR(VLOOKUP(J1096,ORDEN_ESF!A:C,3,0),0)</f>
        <v>0</v>
      </c>
      <c r="M1096">
        <v>153922</v>
      </c>
    </row>
    <row r="1097" spans="1:13" x14ac:dyDescent="0.25">
      <c r="A1097">
        <v>800173155</v>
      </c>
      <c r="B1097" t="s">
        <v>341</v>
      </c>
      <c r="C1097" t="s">
        <v>222</v>
      </c>
      <c r="D1097" t="s">
        <v>228</v>
      </c>
      <c r="E1097" t="s">
        <v>335</v>
      </c>
      <c r="F1097" t="s">
        <v>292</v>
      </c>
      <c r="G1097" s="16">
        <v>42735</v>
      </c>
      <c r="H1097">
        <v>20170403</v>
      </c>
      <c r="I1097">
        <v>0</v>
      </c>
      <c r="J1097" t="s">
        <v>264</v>
      </c>
      <c r="K1097" t="str">
        <f>IFERROR(VLOOKUP(J1097,ORDEN_ESF!A:C,2,0),"")</f>
        <v>Pasivos por impuestos corrientes, corriente</v>
      </c>
      <c r="L1097">
        <f>IFERROR(VLOOKUP(J1097,ORDEN_ESF!A:C,3,0),0)</f>
        <v>0</v>
      </c>
      <c r="M1097">
        <v>12963582</v>
      </c>
    </row>
    <row r="1098" spans="1:13" x14ac:dyDescent="0.25">
      <c r="A1098">
        <v>800182330</v>
      </c>
      <c r="B1098" t="s">
        <v>342</v>
      </c>
      <c r="C1098" t="s">
        <v>291</v>
      </c>
      <c r="D1098" t="s">
        <v>343</v>
      </c>
      <c r="E1098" t="s">
        <v>333</v>
      </c>
      <c r="F1098" t="s">
        <v>292</v>
      </c>
      <c r="G1098" s="16">
        <v>42735</v>
      </c>
      <c r="H1098">
        <v>20170424</v>
      </c>
      <c r="I1098">
        <v>0</v>
      </c>
      <c r="J1098" t="s">
        <v>264</v>
      </c>
      <c r="K1098" t="str">
        <f>IFERROR(VLOOKUP(J1098,ORDEN_ESF!A:C,2,0),"")</f>
        <v>Pasivos por impuestos corrientes, corriente</v>
      </c>
      <c r="L1098">
        <f>IFERROR(VLOOKUP(J1098,ORDEN_ESF!A:C,3,0),0)</f>
        <v>0</v>
      </c>
      <c r="M1098">
        <v>1226137</v>
      </c>
    </row>
    <row r="1099" spans="1:13" x14ac:dyDescent="0.25">
      <c r="A1099">
        <v>800185295</v>
      </c>
      <c r="B1099" t="s">
        <v>344</v>
      </c>
      <c r="C1099" t="s">
        <v>222</v>
      </c>
      <c r="D1099" t="s">
        <v>228</v>
      </c>
      <c r="E1099" t="s">
        <v>335</v>
      </c>
      <c r="F1099" t="s">
        <v>292</v>
      </c>
      <c r="G1099" s="16">
        <v>42735</v>
      </c>
      <c r="H1099">
        <v>20170407</v>
      </c>
      <c r="I1099">
        <v>0</v>
      </c>
      <c r="J1099" t="s">
        <v>264</v>
      </c>
      <c r="K1099" t="str">
        <f>IFERROR(VLOOKUP(J1099,ORDEN_ESF!A:C,2,0),"")</f>
        <v>Pasivos por impuestos corrientes, corriente</v>
      </c>
      <c r="L1099">
        <f>IFERROR(VLOOKUP(J1099,ORDEN_ESF!A:C,3,0),0)</f>
        <v>0</v>
      </c>
      <c r="M1099">
        <v>4543922</v>
      </c>
    </row>
    <row r="1100" spans="1:13" x14ac:dyDescent="0.25">
      <c r="A1100">
        <v>800200598</v>
      </c>
      <c r="B1100" t="s">
        <v>345</v>
      </c>
      <c r="C1100" t="s">
        <v>230</v>
      </c>
      <c r="D1100" t="s">
        <v>228</v>
      </c>
      <c r="E1100" t="s">
        <v>335</v>
      </c>
      <c r="F1100" t="s">
        <v>292</v>
      </c>
      <c r="G1100" s="16">
        <v>42735</v>
      </c>
      <c r="H1100">
        <v>20170509</v>
      </c>
      <c r="I1100">
        <v>0</v>
      </c>
      <c r="J1100" t="s">
        <v>264</v>
      </c>
      <c r="K1100" t="str">
        <f>IFERROR(VLOOKUP(J1100,ORDEN_ESF!A:C,2,0),"")</f>
        <v>Pasivos por impuestos corrientes, corriente</v>
      </c>
      <c r="L1100">
        <f>IFERROR(VLOOKUP(J1100,ORDEN_ESF!A:C,3,0),0)</f>
        <v>0</v>
      </c>
      <c r="M1100">
        <v>1055524</v>
      </c>
    </row>
    <row r="1101" spans="1:13" x14ac:dyDescent="0.25">
      <c r="A1101">
        <v>800208146</v>
      </c>
      <c r="B1101" t="s">
        <v>346</v>
      </c>
      <c r="C1101" t="s">
        <v>294</v>
      </c>
      <c r="D1101" t="s">
        <v>228</v>
      </c>
      <c r="E1101" t="s">
        <v>347</v>
      </c>
      <c r="F1101" t="s">
        <v>292</v>
      </c>
      <c r="G1101" s="16">
        <v>42735</v>
      </c>
      <c r="H1101">
        <v>20170428</v>
      </c>
      <c r="I1101">
        <v>0</v>
      </c>
      <c r="J1101" t="s">
        <v>264</v>
      </c>
      <c r="K1101" t="str">
        <f>IFERROR(VLOOKUP(J1101,ORDEN_ESF!A:C,2,0),"")</f>
        <v>Pasivos por impuestos corrientes, corriente</v>
      </c>
      <c r="L1101">
        <f>IFERROR(VLOOKUP(J1101,ORDEN_ESF!A:C,3,0),0)</f>
        <v>0</v>
      </c>
      <c r="M1101">
        <v>1427107</v>
      </c>
    </row>
    <row r="1102" spans="1:13" x14ac:dyDescent="0.25">
      <c r="A1102">
        <v>800233881</v>
      </c>
      <c r="B1102" t="s">
        <v>161</v>
      </c>
      <c r="C1102" t="s">
        <v>222</v>
      </c>
      <c r="D1102" t="s">
        <v>223</v>
      </c>
      <c r="E1102" t="s">
        <v>333</v>
      </c>
      <c r="F1102" t="s">
        <v>292</v>
      </c>
      <c r="G1102" s="16">
        <v>42735</v>
      </c>
      <c r="H1102">
        <v>20170406</v>
      </c>
      <c r="I1102">
        <v>0</v>
      </c>
      <c r="J1102" t="s">
        <v>264</v>
      </c>
      <c r="K1102" t="str">
        <f>IFERROR(VLOOKUP(J1102,ORDEN_ESF!A:C,2,0),"")</f>
        <v>Pasivos por impuestos corrientes, corriente</v>
      </c>
      <c r="L1102">
        <f>IFERROR(VLOOKUP(J1102,ORDEN_ESF!A:C,3,0),0)</f>
        <v>0</v>
      </c>
      <c r="M1102">
        <v>757903</v>
      </c>
    </row>
    <row r="1103" spans="1:13" x14ac:dyDescent="0.25">
      <c r="A1103">
        <v>800240724</v>
      </c>
      <c r="B1103" t="s">
        <v>348</v>
      </c>
      <c r="C1103" t="s">
        <v>230</v>
      </c>
      <c r="D1103" t="s">
        <v>228</v>
      </c>
      <c r="E1103" t="s">
        <v>335</v>
      </c>
      <c r="F1103" t="s">
        <v>292</v>
      </c>
      <c r="G1103" s="16">
        <v>42735</v>
      </c>
      <c r="H1103">
        <v>20170330</v>
      </c>
      <c r="I1103">
        <v>0</v>
      </c>
      <c r="J1103" t="s">
        <v>264</v>
      </c>
      <c r="K1103" t="str">
        <f>IFERROR(VLOOKUP(J1103,ORDEN_ESF!A:C,2,0),"")</f>
        <v>Pasivos por impuestos corrientes, corriente</v>
      </c>
      <c r="L1103">
        <f>IFERROR(VLOOKUP(J1103,ORDEN_ESF!A:C,3,0),0)</f>
        <v>0</v>
      </c>
      <c r="M1103">
        <v>2859530</v>
      </c>
    </row>
    <row r="1104" spans="1:13" x14ac:dyDescent="0.25">
      <c r="A1104">
        <v>811032292</v>
      </c>
      <c r="B1104" t="s">
        <v>349</v>
      </c>
      <c r="C1104" t="s">
        <v>222</v>
      </c>
      <c r="D1104" t="s">
        <v>223</v>
      </c>
      <c r="E1104" t="s">
        <v>335</v>
      </c>
      <c r="F1104" t="s">
        <v>292</v>
      </c>
      <c r="G1104" s="16">
        <v>42735</v>
      </c>
      <c r="H1104">
        <v>20170404</v>
      </c>
      <c r="I1104">
        <v>0</v>
      </c>
      <c r="J1104" t="s">
        <v>264</v>
      </c>
      <c r="K1104" t="str">
        <f>IFERROR(VLOOKUP(J1104,ORDEN_ESF!A:C,2,0),"")</f>
        <v>Pasivos por impuestos corrientes, corriente</v>
      </c>
      <c r="L1104">
        <f>IFERROR(VLOOKUP(J1104,ORDEN_ESF!A:C,3,0),0)</f>
        <v>0</v>
      </c>
      <c r="M1104">
        <v>15128074</v>
      </c>
    </row>
    <row r="1105" spans="1:13" x14ac:dyDescent="0.25">
      <c r="A1105">
        <v>830023542</v>
      </c>
      <c r="B1105" t="s">
        <v>146</v>
      </c>
      <c r="C1105" t="s">
        <v>230</v>
      </c>
      <c r="D1105" t="s">
        <v>223</v>
      </c>
      <c r="E1105" t="s">
        <v>339</v>
      </c>
      <c r="F1105" t="s">
        <v>292</v>
      </c>
      <c r="G1105" s="16">
        <v>42735</v>
      </c>
      <c r="H1105">
        <v>20170328</v>
      </c>
      <c r="I1105">
        <v>0</v>
      </c>
      <c r="J1105" t="s">
        <v>264</v>
      </c>
      <c r="K1105" t="str">
        <f>IFERROR(VLOOKUP(J1105,ORDEN_ESF!A:C,2,0),"")</f>
        <v>Pasivos por impuestos corrientes, corriente</v>
      </c>
      <c r="L1105">
        <f>IFERROR(VLOOKUP(J1105,ORDEN_ESF!A:C,3,0),0)</f>
        <v>0</v>
      </c>
      <c r="M1105">
        <v>386778</v>
      </c>
    </row>
    <row r="1106" spans="1:13" x14ac:dyDescent="0.25">
      <c r="A1106">
        <v>830094920</v>
      </c>
      <c r="B1106" t="s">
        <v>350</v>
      </c>
      <c r="C1106" t="s">
        <v>222</v>
      </c>
      <c r="D1106" t="s">
        <v>351</v>
      </c>
      <c r="E1106" t="s">
        <v>339</v>
      </c>
      <c r="F1106" t="s">
        <v>292</v>
      </c>
      <c r="G1106" s="16">
        <v>42735</v>
      </c>
      <c r="H1106">
        <v>20171004</v>
      </c>
      <c r="I1106">
        <v>0</v>
      </c>
      <c r="J1106" t="s">
        <v>264</v>
      </c>
      <c r="K1106" t="str">
        <f>IFERROR(VLOOKUP(J1106,ORDEN_ESF!A:C,2,0),"")</f>
        <v>Pasivos por impuestos corrientes, corriente</v>
      </c>
      <c r="L1106">
        <f>IFERROR(VLOOKUP(J1106,ORDEN_ESF!A:C,3,0),0)</f>
        <v>0</v>
      </c>
      <c r="M1106">
        <v>6556869</v>
      </c>
    </row>
    <row r="1107" spans="1:13" x14ac:dyDescent="0.25">
      <c r="A1107">
        <v>830058272</v>
      </c>
      <c r="B1107" t="s">
        <v>352</v>
      </c>
      <c r="C1107" t="s">
        <v>222</v>
      </c>
      <c r="D1107" t="s">
        <v>228</v>
      </c>
      <c r="E1107" t="s">
        <v>353</v>
      </c>
      <c r="F1107" t="s">
        <v>292</v>
      </c>
      <c r="G1107" s="16">
        <v>42735</v>
      </c>
      <c r="H1107">
        <v>20170405</v>
      </c>
      <c r="I1107">
        <v>0</v>
      </c>
      <c r="J1107" t="s">
        <v>264</v>
      </c>
      <c r="K1107" t="str">
        <f>IFERROR(VLOOKUP(J1107,ORDEN_ESF!A:C,2,0),"")</f>
        <v>Pasivos por impuestos corrientes, corriente</v>
      </c>
      <c r="L1107">
        <f>IFERROR(VLOOKUP(J1107,ORDEN_ESF!A:C,3,0),0)</f>
        <v>0</v>
      </c>
      <c r="M1107">
        <v>5157239</v>
      </c>
    </row>
    <row r="1108" spans="1:13" x14ac:dyDescent="0.25">
      <c r="A1108">
        <v>830097620</v>
      </c>
      <c r="B1108" t="s">
        <v>290</v>
      </c>
      <c r="C1108" t="s">
        <v>291</v>
      </c>
      <c r="D1108" t="s">
        <v>228</v>
      </c>
      <c r="E1108" t="s">
        <v>224</v>
      </c>
      <c r="F1108" t="s">
        <v>292</v>
      </c>
      <c r="G1108" s="16">
        <v>42735</v>
      </c>
      <c r="H1108">
        <v>20170420</v>
      </c>
      <c r="I1108">
        <v>0</v>
      </c>
      <c r="J1108" t="s">
        <v>264</v>
      </c>
      <c r="K1108" t="str">
        <f>IFERROR(VLOOKUP(J1108,ORDEN_ESF!A:C,2,0),"")</f>
        <v>Pasivos por impuestos corrientes, corriente</v>
      </c>
      <c r="L1108">
        <f>IFERROR(VLOOKUP(J1108,ORDEN_ESF!A:C,3,0),0)</f>
        <v>0</v>
      </c>
      <c r="M1108">
        <v>1078701</v>
      </c>
    </row>
    <row r="1109" spans="1:13" x14ac:dyDescent="0.25">
      <c r="A1109">
        <v>860000656</v>
      </c>
      <c r="B1109" t="s">
        <v>221</v>
      </c>
      <c r="C1109" t="s">
        <v>222</v>
      </c>
      <c r="D1109" t="s">
        <v>223</v>
      </c>
      <c r="E1109" t="s">
        <v>224</v>
      </c>
      <c r="F1109" t="s">
        <v>292</v>
      </c>
      <c r="G1109" s="16">
        <v>42735</v>
      </c>
      <c r="H1109">
        <v>20170401</v>
      </c>
      <c r="I1109">
        <v>0</v>
      </c>
      <c r="J1109" t="s">
        <v>264</v>
      </c>
      <c r="K1109" t="str">
        <f>IFERROR(VLOOKUP(J1109,ORDEN_ESF!A:C,2,0),"")</f>
        <v>Pasivos por impuestos corrientes, corriente</v>
      </c>
      <c r="L1109">
        <f>IFERROR(VLOOKUP(J1109,ORDEN_ESF!A:C,3,0),0)</f>
        <v>0</v>
      </c>
      <c r="M1109">
        <v>3091283</v>
      </c>
    </row>
    <row r="1110" spans="1:13" x14ac:dyDescent="0.25">
      <c r="A1110">
        <v>860001986</v>
      </c>
      <c r="B1110" t="s">
        <v>293</v>
      </c>
      <c r="C1110" t="s">
        <v>294</v>
      </c>
      <c r="D1110" t="s">
        <v>228</v>
      </c>
      <c r="E1110" t="s">
        <v>224</v>
      </c>
      <c r="F1110" t="s">
        <v>292</v>
      </c>
      <c r="G1110" s="16">
        <v>42735</v>
      </c>
      <c r="H1110">
        <v>20170510</v>
      </c>
      <c r="I1110">
        <v>0</v>
      </c>
      <c r="J1110" t="s">
        <v>264</v>
      </c>
      <c r="K1110" t="str">
        <f>IFERROR(VLOOKUP(J1110,ORDEN_ESF!A:C,2,0),"")</f>
        <v>Pasivos por impuestos corrientes, corriente</v>
      </c>
      <c r="L1110">
        <f>IFERROR(VLOOKUP(J1110,ORDEN_ESF!A:C,3,0),0)</f>
        <v>0</v>
      </c>
      <c r="M1110">
        <v>2260281</v>
      </c>
    </row>
    <row r="1111" spans="1:13" x14ac:dyDescent="0.25">
      <c r="A1111">
        <v>860002837</v>
      </c>
      <c r="B1111" t="s">
        <v>227</v>
      </c>
      <c r="C1111" t="s">
        <v>222</v>
      </c>
      <c r="D1111" t="s">
        <v>228</v>
      </c>
      <c r="E1111" t="s">
        <v>224</v>
      </c>
      <c r="F1111" t="s">
        <v>292</v>
      </c>
      <c r="G1111" s="16">
        <v>42735</v>
      </c>
      <c r="H1111">
        <v>20170330</v>
      </c>
      <c r="I1111">
        <v>0</v>
      </c>
      <c r="J1111" t="s">
        <v>264</v>
      </c>
      <c r="K1111" t="str">
        <f>IFERROR(VLOOKUP(J1111,ORDEN_ESF!A:C,2,0),"")</f>
        <v>Pasivos por impuestos corrientes, corriente</v>
      </c>
      <c r="L1111">
        <f>IFERROR(VLOOKUP(J1111,ORDEN_ESF!A:C,3,0),0)</f>
        <v>0</v>
      </c>
      <c r="M1111">
        <v>1066518</v>
      </c>
    </row>
    <row r="1112" spans="1:13" x14ac:dyDescent="0.25">
      <c r="A1112">
        <v>830116629</v>
      </c>
      <c r="B1112" t="s">
        <v>354</v>
      </c>
      <c r="C1112" t="s">
        <v>291</v>
      </c>
      <c r="D1112" t="s">
        <v>228</v>
      </c>
      <c r="E1112" t="s">
        <v>355</v>
      </c>
      <c r="F1112" t="s">
        <v>292</v>
      </c>
      <c r="G1112" s="16">
        <v>42735</v>
      </c>
      <c r="H1112">
        <v>20170424</v>
      </c>
      <c r="I1112">
        <v>0</v>
      </c>
      <c r="J1112" t="s">
        <v>264</v>
      </c>
      <c r="K1112" t="str">
        <f>IFERROR(VLOOKUP(J1112,ORDEN_ESF!A:C,2,0),"")</f>
        <v>Pasivos por impuestos corrientes, corriente</v>
      </c>
      <c r="L1112">
        <f>IFERROR(VLOOKUP(J1112,ORDEN_ESF!A:C,3,0),0)</f>
        <v>0</v>
      </c>
      <c r="M1112">
        <v>4933</v>
      </c>
    </row>
    <row r="1113" spans="1:13" x14ac:dyDescent="0.25">
      <c r="A1113">
        <v>860014285</v>
      </c>
      <c r="B1113" t="s">
        <v>356</v>
      </c>
      <c r="C1113" t="s">
        <v>294</v>
      </c>
      <c r="D1113" t="s">
        <v>228</v>
      </c>
      <c r="E1113" t="s">
        <v>224</v>
      </c>
      <c r="F1113" t="s">
        <v>292</v>
      </c>
      <c r="G1113" s="16">
        <v>42735</v>
      </c>
      <c r="H1113">
        <v>20170510</v>
      </c>
      <c r="I1113">
        <v>0</v>
      </c>
      <c r="J1113" t="s">
        <v>264</v>
      </c>
      <c r="K1113" t="str">
        <f>IFERROR(VLOOKUP(J1113,ORDEN_ESF!A:C,2,0),"")</f>
        <v>Pasivos por impuestos corrientes, corriente</v>
      </c>
      <c r="L1113">
        <f>IFERROR(VLOOKUP(J1113,ORDEN_ESF!A:C,3,0),0)</f>
        <v>0</v>
      </c>
      <c r="M1113">
        <v>284217</v>
      </c>
    </row>
    <row r="1114" spans="1:13" x14ac:dyDescent="0.25">
      <c r="A1114">
        <v>830124992</v>
      </c>
      <c r="B1114" t="s">
        <v>357</v>
      </c>
      <c r="C1114" t="s">
        <v>222</v>
      </c>
      <c r="D1114" t="s">
        <v>228</v>
      </c>
      <c r="E1114" t="s">
        <v>358</v>
      </c>
      <c r="F1114" t="s">
        <v>292</v>
      </c>
      <c r="G1114" s="16">
        <v>42735</v>
      </c>
      <c r="H1114">
        <v>20170406</v>
      </c>
      <c r="I1114">
        <v>0</v>
      </c>
      <c r="J1114" t="s">
        <v>264</v>
      </c>
      <c r="K1114" t="str">
        <f>IFERROR(VLOOKUP(J1114,ORDEN_ESF!A:C,2,0),"")</f>
        <v>Pasivos por impuestos corrientes, corriente</v>
      </c>
      <c r="L1114">
        <f>IFERROR(VLOOKUP(J1114,ORDEN_ESF!A:C,3,0),0)</f>
        <v>0</v>
      </c>
      <c r="M1114">
        <v>19581</v>
      </c>
    </row>
    <row r="1115" spans="1:13" x14ac:dyDescent="0.25">
      <c r="A1115">
        <v>860067697</v>
      </c>
      <c r="B1115" t="s">
        <v>359</v>
      </c>
      <c r="C1115" t="s">
        <v>294</v>
      </c>
      <c r="D1115" t="s">
        <v>228</v>
      </c>
      <c r="E1115" t="s">
        <v>360</v>
      </c>
      <c r="F1115" t="s">
        <v>292</v>
      </c>
      <c r="G1115" s="16">
        <v>42735</v>
      </c>
      <c r="H1115">
        <v>20170515</v>
      </c>
      <c r="I1115">
        <v>0</v>
      </c>
      <c r="J1115" t="s">
        <v>264</v>
      </c>
      <c r="K1115" t="str">
        <f>IFERROR(VLOOKUP(J1115,ORDEN_ESF!A:C,2,0),"")</f>
        <v>Pasivos por impuestos corrientes, corriente</v>
      </c>
      <c r="L1115">
        <f>IFERROR(VLOOKUP(J1115,ORDEN_ESF!A:C,3,0),0)</f>
        <v>0</v>
      </c>
      <c r="M1115">
        <v>267245</v>
      </c>
    </row>
    <row r="1116" spans="1:13" x14ac:dyDescent="0.25">
      <c r="A1116">
        <v>860354402</v>
      </c>
      <c r="B1116" t="s">
        <v>295</v>
      </c>
      <c r="C1116" t="s">
        <v>291</v>
      </c>
      <c r="D1116" t="s">
        <v>228</v>
      </c>
      <c r="E1116" t="s">
        <v>224</v>
      </c>
      <c r="F1116" t="s">
        <v>292</v>
      </c>
      <c r="G1116" s="16">
        <v>42735</v>
      </c>
      <c r="H1116">
        <v>20170417</v>
      </c>
      <c r="I1116">
        <v>0</v>
      </c>
      <c r="J1116" t="s">
        <v>264</v>
      </c>
      <c r="K1116" t="str">
        <f>IFERROR(VLOOKUP(J1116,ORDEN_ESF!A:C,2,0),"")</f>
        <v>Pasivos por impuestos corrientes, corriente</v>
      </c>
      <c r="L1116">
        <f>IFERROR(VLOOKUP(J1116,ORDEN_ESF!A:C,3,0),0)</f>
        <v>0</v>
      </c>
      <c r="M1116">
        <v>209965</v>
      </c>
    </row>
    <row r="1117" spans="1:13" x14ac:dyDescent="0.25">
      <c r="A1117">
        <v>860505064</v>
      </c>
      <c r="B1117" t="s">
        <v>361</v>
      </c>
      <c r="C1117" t="s">
        <v>291</v>
      </c>
      <c r="D1117" t="s">
        <v>228</v>
      </c>
      <c r="E1117" t="s">
        <v>224</v>
      </c>
      <c r="F1117" t="s">
        <v>292</v>
      </c>
      <c r="G1117" s="16">
        <v>42735</v>
      </c>
      <c r="H1117">
        <v>20170523</v>
      </c>
      <c r="I1117">
        <v>0</v>
      </c>
      <c r="J1117" t="s">
        <v>264</v>
      </c>
      <c r="K1117" t="str">
        <f>IFERROR(VLOOKUP(J1117,ORDEN_ESF!A:C,2,0),"")</f>
        <v>Pasivos por impuestos corrientes, corriente</v>
      </c>
      <c r="L1117">
        <f>IFERROR(VLOOKUP(J1117,ORDEN_ESF!A:C,3,0),0)</f>
        <v>0</v>
      </c>
      <c r="M1117">
        <v>912248</v>
      </c>
    </row>
    <row r="1118" spans="1:13" x14ac:dyDescent="0.25">
      <c r="A1118">
        <v>860527800</v>
      </c>
      <c r="B1118" t="s">
        <v>296</v>
      </c>
      <c r="C1118" t="s">
        <v>222</v>
      </c>
      <c r="D1118" t="s">
        <v>228</v>
      </c>
      <c r="E1118" t="s">
        <v>224</v>
      </c>
      <c r="F1118" t="s">
        <v>292</v>
      </c>
      <c r="G1118" s="16">
        <v>42735</v>
      </c>
      <c r="H1118">
        <v>20170512</v>
      </c>
      <c r="I1118">
        <v>0</v>
      </c>
      <c r="J1118" t="s">
        <v>264</v>
      </c>
      <c r="K1118" t="str">
        <f>IFERROR(VLOOKUP(J1118,ORDEN_ESF!A:C,2,0),"")</f>
        <v>Pasivos por impuestos corrientes, corriente</v>
      </c>
      <c r="L1118">
        <f>IFERROR(VLOOKUP(J1118,ORDEN_ESF!A:C,3,0),0)</f>
        <v>0</v>
      </c>
      <c r="M1118">
        <v>251778</v>
      </c>
    </row>
    <row r="1119" spans="1:13" x14ac:dyDescent="0.25">
      <c r="A1119">
        <v>860009250</v>
      </c>
      <c r="B1119" t="s">
        <v>362</v>
      </c>
      <c r="C1119" t="s">
        <v>294</v>
      </c>
      <c r="D1119" t="s">
        <v>228</v>
      </c>
      <c r="E1119" t="s">
        <v>224</v>
      </c>
      <c r="F1119" t="s">
        <v>292</v>
      </c>
      <c r="G1119" s="16">
        <v>42735</v>
      </c>
      <c r="H1119">
        <v>20170502</v>
      </c>
      <c r="I1119">
        <v>0</v>
      </c>
      <c r="J1119" t="s">
        <v>264</v>
      </c>
      <c r="K1119" t="str">
        <f>IFERROR(VLOOKUP(J1119,ORDEN_ESF!A:C,2,0),"")</f>
        <v>Pasivos por impuestos corrientes, corriente</v>
      </c>
      <c r="L1119">
        <f>IFERROR(VLOOKUP(J1119,ORDEN_ESF!A:C,3,0),0)</f>
        <v>0</v>
      </c>
      <c r="M1119">
        <v>1338343</v>
      </c>
    </row>
    <row r="1120" spans="1:13" x14ac:dyDescent="0.25">
      <c r="A1120">
        <v>860031361</v>
      </c>
      <c r="B1120" t="s">
        <v>297</v>
      </c>
      <c r="C1120" t="s">
        <v>222</v>
      </c>
      <c r="D1120" t="s">
        <v>228</v>
      </c>
      <c r="E1120" t="s">
        <v>224</v>
      </c>
      <c r="F1120" t="s">
        <v>292</v>
      </c>
      <c r="G1120" s="16">
        <v>42735</v>
      </c>
      <c r="H1120">
        <v>20170405</v>
      </c>
      <c r="I1120">
        <v>0</v>
      </c>
      <c r="J1120" t="s">
        <v>264</v>
      </c>
      <c r="K1120" t="str">
        <f>IFERROR(VLOOKUP(J1120,ORDEN_ESF!A:C,2,0),"")</f>
        <v>Pasivos por impuestos corrientes, corriente</v>
      </c>
      <c r="L1120">
        <f>IFERROR(VLOOKUP(J1120,ORDEN_ESF!A:C,3,0),0)</f>
        <v>0</v>
      </c>
      <c r="M1120">
        <v>6216837</v>
      </c>
    </row>
    <row r="1121" spans="1:13" x14ac:dyDescent="0.25">
      <c r="A1121">
        <v>860035996</v>
      </c>
      <c r="B1121" t="s">
        <v>229</v>
      </c>
      <c r="C1121" t="s">
        <v>222</v>
      </c>
      <c r="D1121" t="s">
        <v>228</v>
      </c>
      <c r="E1121" t="s">
        <v>224</v>
      </c>
      <c r="F1121" t="s">
        <v>292</v>
      </c>
      <c r="G1121" s="16">
        <v>42735</v>
      </c>
      <c r="H1121">
        <v>20170407</v>
      </c>
      <c r="I1121">
        <v>0</v>
      </c>
      <c r="J1121" t="s">
        <v>264</v>
      </c>
      <c r="K1121" t="str">
        <f>IFERROR(VLOOKUP(J1121,ORDEN_ESF!A:C,2,0),"")</f>
        <v>Pasivos por impuestos corrientes, corriente</v>
      </c>
      <c r="L1121">
        <f>IFERROR(VLOOKUP(J1121,ORDEN_ESF!A:C,3,0),0)</f>
        <v>0</v>
      </c>
      <c r="M1121">
        <v>6016540</v>
      </c>
    </row>
    <row r="1122" spans="1:13" x14ac:dyDescent="0.25">
      <c r="A1122">
        <v>890312765</v>
      </c>
      <c r="B1122" t="s">
        <v>363</v>
      </c>
      <c r="C1122" t="s">
        <v>222</v>
      </c>
      <c r="D1122" t="s">
        <v>228</v>
      </c>
      <c r="E1122" t="s">
        <v>339</v>
      </c>
      <c r="F1122" t="s">
        <v>292</v>
      </c>
      <c r="G1122" s="16">
        <v>42735</v>
      </c>
      <c r="H1122">
        <v>20170405</v>
      </c>
      <c r="I1122">
        <v>0</v>
      </c>
      <c r="J1122" t="s">
        <v>264</v>
      </c>
      <c r="K1122" t="str">
        <f>IFERROR(VLOOKUP(J1122,ORDEN_ESF!A:C,2,0),"")</f>
        <v>Pasivos por impuestos corrientes, corriente</v>
      </c>
      <c r="L1122">
        <f>IFERROR(VLOOKUP(J1122,ORDEN_ESF!A:C,3,0),0)</f>
        <v>0</v>
      </c>
      <c r="M1122">
        <v>8303276</v>
      </c>
    </row>
    <row r="1123" spans="1:13" x14ac:dyDescent="0.25">
      <c r="A1123">
        <v>860058070</v>
      </c>
      <c r="B1123" t="s">
        <v>364</v>
      </c>
      <c r="C1123" t="s">
        <v>222</v>
      </c>
      <c r="D1123" t="s">
        <v>228</v>
      </c>
      <c r="E1123" t="s">
        <v>335</v>
      </c>
      <c r="F1123" t="s">
        <v>292</v>
      </c>
      <c r="G1123" s="16">
        <v>42735</v>
      </c>
      <c r="H1123">
        <v>20170404</v>
      </c>
      <c r="I1123">
        <v>0</v>
      </c>
      <c r="J1123" t="s">
        <v>264</v>
      </c>
      <c r="K1123" t="str">
        <f>IFERROR(VLOOKUP(J1123,ORDEN_ESF!A:C,2,0),"")</f>
        <v>Pasivos por impuestos corrientes, corriente</v>
      </c>
      <c r="L1123">
        <f>IFERROR(VLOOKUP(J1123,ORDEN_ESF!A:C,3,0),0)</f>
        <v>0</v>
      </c>
      <c r="M1123">
        <v>23523269</v>
      </c>
    </row>
    <row r="1124" spans="1:13" x14ac:dyDescent="0.25">
      <c r="A1124">
        <v>860059851</v>
      </c>
      <c r="B1124" t="s">
        <v>365</v>
      </c>
      <c r="C1124" t="s">
        <v>222</v>
      </c>
      <c r="D1124" t="s">
        <v>228</v>
      </c>
      <c r="E1124" t="s">
        <v>224</v>
      </c>
      <c r="F1124" t="s">
        <v>292</v>
      </c>
      <c r="G1124" s="16">
        <v>42735</v>
      </c>
      <c r="H1124">
        <v>20170403</v>
      </c>
      <c r="I1124">
        <v>0</v>
      </c>
      <c r="J1124" t="s">
        <v>264</v>
      </c>
      <c r="K1124" t="str">
        <f>IFERROR(VLOOKUP(J1124,ORDEN_ESF!A:C,2,0),"")</f>
        <v>Pasivos por impuestos corrientes, corriente</v>
      </c>
      <c r="L1124">
        <f>IFERROR(VLOOKUP(J1124,ORDEN_ESF!A:C,3,0),0)</f>
        <v>0</v>
      </c>
      <c r="M1124">
        <v>2037321</v>
      </c>
    </row>
    <row r="1125" spans="1:13" x14ac:dyDescent="0.25">
      <c r="A1125">
        <v>890806999</v>
      </c>
      <c r="B1125" t="s">
        <v>366</v>
      </c>
      <c r="C1125" t="s">
        <v>230</v>
      </c>
      <c r="D1125" t="s">
        <v>367</v>
      </c>
      <c r="E1125" t="s">
        <v>368</v>
      </c>
      <c r="F1125" t="s">
        <v>292</v>
      </c>
      <c r="G1125" s="16">
        <v>42735</v>
      </c>
      <c r="H1125">
        <v>20170406</v>
      </c>
      <c r="I1125">
        <v>0</v>
      </c>
      <c r="J1125" t="s">
        <v>264</v>
      </c>
      <c r="K1125" t="str">
        <f>IFERROR(VLOOKUP(J1125,ORDEN_ESF!A:C,2,0),"")</f>
        <v>Pasivos por impuestos corrientes, corriente</v>
      </c>
      <c r="L1125">
        <f>IFERROR(VLOOKUP(J1125,ORDEN_ESF!A:C,3,0),0)</f>
        <v>0</v>
      </c>
      <c r="M1125">
        <v>1015475</v>
      </c>
    </row>
    <row r="1126" spans="1:13" x14ac:dyDescent="0.25">
      <c r="A1126">
        <v>890903035</v>
      </c>
      <c r="B1126" t="s">
        <v>369</v>
      </c>
      <c r="C1126" t="s">
        <v>222</v>
      </c>
      <c r="D1126" t="s">
        <v>228</v>
      </c>
      <c r="E1126" t="s">
        <v>339</v>
      </c>
      <c r="F1126" t="s">
        <v>292</v>
      </c>
      <c r="G1126" s="16">
        <v>42735</v>
      </c>
      <c r="H1126">
        <v>20170330</v>
      </c>
      <c r="I1126">
        <v>0</v>
      </c>
      <c r="J1126" t="s">
        <v>264</v>
      </c>
      <c r="K1126" t="str">
        <f>IFERROR(VLOOKUP(J1126,ORDEN_ESF!A:C,2,0),"")</f>
        <v>Pasivos por impuestos corrientes, corriente</v>
      </c>
      <c r="L1126">
        <f>IFERROR(VLOOKUP(J1126,ORDEN_ESF!A:C,3,0),0)</f>
        <v>0</v>
      </c>
      <c r="M1126">
        <v>13470353</v>
      </c>
    </row>
    <row r="1127" spans="1:13" x14ac:dyDescent="0.25">
      <c r="A1127">
        <v>890903055</v>
      </c>
      <c r="B1127" t="s">
        <v>232</v>
      </c>
      <c r="C1127" t="s">
        <v>222</v>
      </c>
      <c r="D1127" t="s">
        <v>223</v>
      </c>
      <c r="E1127" t="s">
        <v>224</v>
      </c>
      <c r="F1127" t="s">
        <v>292</v>
      </c>
      <c r="G1127" s="16">
        <v>42735</v>
      </c>
      <c r="H1127">
        <v>20170331</v>
      </c>
      <c r="I1127">
        <v>0</v>
      </c>
      <c r="J1127" t="s">
        <v>264</v>
      </c>
      <c r="K1127" t="str">
        <f>IFERROR(VLOOKUP(J1127,ORDEN_ESF!A:C,2,0),"")</f>
        <v>Pasivos por impuestos corrientes, corriente</v>
      </c>
      <c r="L1127">
        <f>IFERROR(VLOOKUP(J1127,ORDEN_ESF!A:C,3,0),0)</f>
        <v>0</v>
      </c>
      <c r="M1127">
        <v>3590756</v>
      </c>
    </row>
    <row r="1128" spans="1:13" x14ac:dyDescent="0.25">
      <c r="A1128">
        <v>890905022</v>
      </c>
      <c r="B1128" t="s">
        <v>370</v>
      </c>
      <c r="C1128" t="s">
        <v>230</v>
      </c>
      <c r="D1128" t="s">
        <v>223</v>
      </c>
      <c r="E1128" t="s">
        <v>360</v>
      </c>
      <c r="F1128" t="s">
        <v>292</v>
      </c>
      <c r="G1128" s="16">
        <v>42735</v>
      </c>
      <c r="H1128">
        <v>20170503</v>
      </c>
      <c r="I1128">
        <v>0</v>
      </c>
      <c r="J1128" t="s">
        <v>264</v>
      </c>
      <c r="K1128" t="str">
        <f>IFERROR(VLOOKUP(J1128,ORDEN_ESF!A:C,2,0),"")</f>
        <v>Pasivos por impuestos corrientes, corriente</v>
      </c>
      <c r="L1128">
        <f>IFERROR(VLOOKUP(J1128,ORDEN_ESF!A:C,3,0),0)</f>
        <v>0</v>
      </c>
      <c r="M1128">
        <v>304185</v>
      </c>
    </row>
    <row r="1129" spans="1:13" x14ac:dyDescent="0.25">
      <c r="A1129">
        <v>860077099</v>
      </c>
      <c r="B1129" t="s">
        <v>371</v>
      </c>
      <c r="C1129" t="s">
        <v>291</v>
      </c>
      <c r="D1129" t="s">
        <v>228</v>
      </c>
      <c r="E1129" t="s">
        <v>224</v>
      </c>
      <c r="F1129" t="s">
        <v>292</v>
      </c>
      <c r="G1129" s="16">
        <v>42735</v>
      </c>
      <c r="H1129">
        <v>20170515</v>
      </c>
      <c r="I1129">
        <v>0</v>
      </c>
      <c r="J1129" t="s">
        <v>264</v>
      </c>
      <c r="K1129" t="str">
        <f>IFERROR(VLOOKUP(J1129,ORDEN_ESF!A:C,2,0),"")</f>
        <v>Pasivos por impuestos corrientes, corriente</v>
      </c>
      <c r="L1129">
        <f>IFERROR(VLOOKUP(J1129,ORDEN_ESF!A:C,3,0),0)</f>
        <v>0</v>
      </c>
      <c r="M1129">
        <v>1306781</v>
      </c>
    </row>
    <row r="1130" spans="1:13" x14ac:dyDescent="0.25">
      <c r="A1130">
        <v>860510628</v>
      </c>
      <c r="B1130" t="s">
        <v>373</v>
      </c>
      <c r="C1130" t="s">
        <v>222</v>
      </c>
      <c r="D1130" t="s">
        <v>228</v>
      </c>
      <c r="E1130" t="s">
        <v>353</v>
      </c>
      <c r="F1130" t="s">
        <v>292</v>
      </c>
      <c r="G1130" s="16">
        <v>42735</v>
      </c>
      <c r="H1130">
        <v>20170330</v>
      </c>
      <c r="I1130">
        <v>0</v>
      </c>
      <c r="J1130" t="s">
        <v>264</v>
      </c>
      <c r="K1130" t="str">
        <f>IFERROR(VLOOKUP(J1130,ORDEN_ESF!A:C,2,0),"")</f>
        <v>Pasivos por impuestos corrientes, corriente</v>
      </c>
      <c r="L1130">
        <f>IFERROR(VLOOKUP(J1130,ORDEN_ESF!A:C,3,0),0)</f>
        <v>0</v>
      </c>
      <c r="M1130">
        <v>2161909</v>
      </c>
    </row>
    <row r="1131" spans="1:13" x14ac:dyDescent="0.25">
      <c r="A1131">
        <v>860515523</v>
      </c>
      <c r="B1131" t="s">
        <v>231</v>
      </c>
      <c r="C1131" t="s">
        <v>222</v>
      </c>
      <c r="D1131" t="s">
        <v>228</v>
      </c>
      <c r="E1131" t="s">
        <v>224</v>
      </c>
      <c r="F1131" t="s">
        <v>292</v>
      </c>
      <c r="G1131" s="16">
        <v>42735</v>
      </c>
      <c r="H1131">
        <v>20170329</v>
      </c>
      <c r="I1131">
        <v>0</v>
      </c>
      <c r="J1131" t="s">
        <v>264</v>
      </c>
      <c r="K1131" t="str">
        <f>IFERROR(VLOOKUP(J1131,ORDEN_ESF!A:C,2,0),"")</f>
        <v>Pasivos por impuestos corrientes, corriente</v>
      </c>
      <c r="L1131">
        <f>IFERROR(VLOOKUP(J1131,ORDEN_ESF!A:C,3,0),0)</f>
        <v>0</v>
      </c>
      <c r="M1131">
        <v>192379</v>
      </c>
    </row>
    <row r="1132" spans="1:13" x14ac:dyDescent="0.25">
      <c r="A1132">
        <v>860532790</v>
      </c>
      <c r="B1132" t="s">
        <v>374</v>
      </c>
      <c r="C1132" t="s">
        <v>291</v>
      </c>
      <c r="D1132" t="s">
        <v>228</v>
      </c>
      <c r="E1132" t="s">
        <v>224</v>
      </c>
      <c r="F1132" t="s">
        <v>292</v>
      </c>
      <c r="G1132" s="16">
        <v>42735</v>
      </c>
      <c r="H1132">
        <v>20170504</v>
      </c>
      <c r="I1132">
        <v>0</v>
      </c>
      <c r="J1132" t="s">
        <v>264</v>
      </c>
      <c r="K1132" t="str">
        <f>IFERROR(VLOOKUP(J1132,ORDEN_ESF!A:C,2,0),"")</f>
        <v>Pasivos por impuestos corrientes, corriente</v>
      </c>
      <c r="L1132">
        <f>IFERROR(VLOOKUP(J1132,ORDEN_ESF!A:C,3,0),0)</f>
        <v>0</v>
      </c>
      <c r="M1132">
        <v>37287</v>
      </c>
    </row>
    <row r="1133" spans="1:13" x14ac:dyDescent="0.25">
      <c r="A1133">
        <v>890205645</v>
      </c>
      <c r="B1133" t="s">
        <v>166</v>
      </c>
      <c r="C1133" t="s">
        <v>222</v>
      </c>
      <c r="D1133" t="s">
        <v>375</v>
      </c>
      <c r="E1133" t="s">
        <v>335</v>
      </c>
      <c r="F1133" t="s">
        <v>292</v>
      </c>
      <c r="G1133" s="16">
        <v>42735</v>
      </c>
      <c r="H1133">
        <v>20170331</v>
      </c>
      <c r="I1133">
        <v>0</v>
      </c>
      <c r="J1133" t="s">
        <v>264</v>
      </c>
      <c r="K1133" t="str">
        <f>IFERROR(VLOOKUP(J1133,ORDEN_ESF!A:C,2,0),"")</f>
        <v>Pasivos por impuestos corrientes, corriente</v>
      </c>
      <c r="L1133">
        <f>IFERROR(VLOOKUP(J1133,ORDEN_ESF!A:C,3,0),0)</f>
        <v>0</v>
      </c>
      <c r="M1133">
        <v>3958272</v>
      </c>
    </row>
    <row r="1134" spans="1:13" x14ac:dyDescent="0.25">
      <c r="A1134">
        <v>900018975</v>
      </c>
      <c r="B1134" t="s">
        <v>376</v>
      </c>
      <c r="C1134" t="s">
        <v>230</v>
      </c>
      <c r="D1134" t="s">
        <v>299</v>
      </c>
      <c r="E1134" t="s">
        <v>333</v>
      </c>
      <c r="F1134" t="s">
        <v>292</v>
      </c>
      <c r="G1134" s="16">
        <v>42735</v>
      </c>
      <c r="H1134">
        <v>20170405</v>
      </c>
      <c r="I1134">
        <v>0</v>
      </c>
      <c r="J1134" t="s">
        <v>264</v>
      </c>
      <c r="K1134" t="str">
        <f>IFERROR(VLOOKUP(J1134,ORDEN_ESF!A:C,2,0),"")</f>
        <v>Pasivos por impuestos corrientes, corriente</v>
      </c>
      <c r="L1134">
        <f>IFERROR(VLOOKUP(J1134,ORDEN_ESF!A:C,3,0),0)</f>
        <v>0</v>
      </c>
      <c r="M1134">
        <v>4094513</v>
      </c>
    </row>
    <row r="1135" spans="1:13" x14ac:dyDescent="0.25">
      <c r="A1135">
        <v>900035722</v>
      </c>
      <c r="B1135" t="s">
        <v>298</v>
      </c>
      <c r="C1135" t="s">
        <v>294</v>
      </c>
      <c r="D1135" t="s">
        <v>299</v>
      </c>
      <c r="E1135" t="s">
        <v>224</v>
      </c>
      <c r="F1135" t="s">
        <v>292</v>
      </c>
      <c r="G1135" s="16">
        <v>42735</v>
      </c>
      <c r="H1135">
        <v>20170421</v>
      </c>
      <c r="I1135">
        <v>0</v>
      </c>
      <c r="J1135" t="s">
        <v>264</v>
      </c>
      <c r="K1135" t="str">
        <f>IFERROR(VLOOKUP(J1135,ORDEN_ESF!A:C,2,0),"")</f>
        <v>Pasivos por impuestos corrientes, corriente</v>
      </c>
      <c r="L1135">
        <f>IFERROR(VLOOKUP(J1135,ORDEN_ESF!A:C,3,0),0)</f>
        <v>0</v>
      </c>
      <c r="M1135">
        <v>109446</v>
      </c>
    </row>
    <row r="1136" spans="1:13" x14ac:dyDescent="0.25">
      <c r="A1136">
        <v>890908097</v>
      </c>
      <c r="B1136" t="s">
        <v>377</v>
      </c>
      <c r="C1136" t="s">
        <v>291</v>
      </c>
      <c r="D1136" t="s">
        <v>223</v>
      </c>
      <c r="E1136" t="s">
        <v>224</v>
      </c>
      <c r="F1136" t="s">
        <v>292</v>
      </c>
      <c r="G1136" s="16">
        <v>42735</v>
      </c>
      <c r="H1136">
        <v>20170511</v>
      </c>
      <c r="I1136">
        <v>0</v>
      </c>
      <c r="J1136" t="s">
        <v>264</v>
      </c>
      <c r="K1136" t="str">
        <f>IFERROR(VLOOKUP(J1136,ORDEN_ESF!A:C,2,0),"")</f>
        <v>Pasivos por impuestos corrientes, corriente</v>
      </c>
      <c r="L1136">
        <f>IFERROR(VLOOKUP(J1136,ORDEN_ESF!A:C,3,0),0)</f>
        <v>0</v>
      </c>
      <c r="M1136">
        <v>1708532</v>
      </c>
    </row>
    <row r="1137" spans="1:13" x14ac:dyDescent="0.25">
      <c r="A1137">
        <v>890910447</v>
      </c>
      <c r="B1137" t="s">
        <v>300</v>
      </c>
      <c r="C1137" t="s">
        <v>222</v>
      </c>
      <c r="D1137" t="s">
        <v>223</v>
      </c>
      <c r="E1137" t="s">
        <v>224</v>
      </c>
      <c r="F1137" t="s">
        <v>292</v>
      </c>
      <c r="G1137" s="16">
        <v>42735</v>
      </c>
      <c r="H1137">
        <v>20170928</v>
      </c>
      <c r="I1137">
        <v>0</v>
      </c>
      <c r="J1137" t="s">
        <v>264</v>
      </c>
      <c r="K1137" t="str">
        <f>IFERROR(VLOOKUP(J1137,ORDEN_ESF!A:C,2,0),"")</f>
        <v>Pasivos por impuestos corrientes, corriente</v>
      </c>
      <c r="L1137">
        <f>IFERROR(VLOOKUP(J1137,ORDEN_ESF!A:C,3,0),0)</f>
        <v>0</v>
      </c>
      <c r="M1137">
        <v>265312</v>
      </c>
    </row>
    <row r="1138" spans="1:13" x14ac:dyDescent="0.25">
      <c r="A1138">
        <v>890911431</v>
      </c>
      <c r="B1138" t="s">
        <v>378</v>
      </c>
      <c r="C1138" t="s">
        <v>222</v>
      </c>
      <c r="D1138" t="s">
        <v>223</v>
      </c>
      <c r="E1138" t="s">
        <v>339</v>
      </c>
      <c r="F1138" t="s">
        <v>292</v>
      </c>
      <c r="G1138" s="16">
        <v>42735</v>
      </c>
      <c r="H1138">
        <v>20170329</v>
      </c>
      <c r="I1138">
        <v>0</v>
      </c>
      <c r="J1138" t="s">
        <v>264</v>
      </c>
      <c r="K1138" t="str">
        <f>IFERROR(VLOOKUP(J1138,ORDEN_ESF!A:C,2,0),"")</f>
        <v>Pasivos por impuestos corrientes, corriente</v>
      </c>
      <c r="L1138">
        <f>IFERROR(VLOOKUP(J1138,ORDEN_ESF!A:C,3,0),0)</f>
        <v>0</v>
      </c>
      <c r="M1138">
        <v>1470752</v>
      </c>
    </row>
    <row r="1139" spans="1:13" x14ac:dyDescent="0.25">
      <c r="A1139">
        <v>900139110</v>
      </c>
      <c r="B1139" t="s">
        <v>301</v>
      </c>
      <c r="C1139" t="s">
        <v>294</v>
      </c>
      <c r="D1139" t="s">
        <v>228</v>
      </c>
      <c r="E1139" t="s">
        <v>224</v>
      </c>
      <c r="F1139" t="s">
        <v>292</v>
      </c>
      <c r="G1139" s="16">
        <v>42735</v>
      </c>
      <c r="H1139">
        <v>20170419</v>
      </c>
      <c r="I1139">
        <v>0</v>
      </c>
      <c r="J1139" t="s">
        <v>264</v>
      </c>
      <c r="K1139" t="str">
        <f>IFERROR(VLOOKUP(J1139,ORDEN_ESF!A:C,2,0),"")</f>
        <v>Pasivos por impuestos corrientes, corriente</v>
      </c>
      <c r="L1139">
        <f>IFERROR(VLOOKUP(J1139,ORDEN_ESF!A:C,3,0),0)</f>
        <v>0</v>
      </c>
      <c r="M1139">
        <v>2754692</v>
      </c>
    </row>
    <row r="1140" spans="1:13" x14ac:dyDescent="0.25">
      <c r="A1140">
        <v>890920656</v>
      </c>
      <c r="B1140" t="s">
        <v>302</v>
      </c>
      <c r="C1140" t="s">
        <v>291</v>
      </c>
      <c r="D1140" t="s">
        <v>223</v>
      </c>
      <c r="E1140" t="s">
        <v>224</v>
      </c>
      <c r="F1140" t="s">
        <v>292</v>
      </c>
      <c r="G1140" s="16">
        <v>42735</v>
      </c>
      <c r="H1140">
        <v>20170503</v>
      </c>
      <c r="I1140">
        <v>0</v>
      </c>
      <c r="J1140" t="s">
        <v>264</v>
      </c>
      <c r="K1140" t="str">
        <f>IFERROR(VLOOKUP(J1140,ORDEN_ESF!A:C,2,0),"")</f>
        <v>Pasivos por impuestos corrientes, corriente</v>
      </c>
      <c r="L1140">
        <f>IFERROR(VLOOKUP(J1140,ORDEN_ESF!A:C,3,0),0)</f>
        <v>0</v>
      </c>
      <c r="M1140">
        <v>1668151</v>
      </c>
    </row>
    <row r="1141" spans="1:13" x14ac:dyDescent="0.25">
      <c r="A1141">
        <v>890928186</v>
      </c>
      <c r="B1141" t="s">
        <v>303</v>
      </c>
      <c r="C1141" t="s">
        <v>291</v>
      </c>
      <c r="D1141" t="s">
        <v>223</v>
      </c>
      <c r="E1141" t="s">
        <v>224</v>
      </c>
      <c r="F1141" t="s">
        <v>292</v>
      </c>
      <c r="G1141" s="16">
        <v>42735</v>
      </c>
      <c r="H1141">
        <v>20170510</v>
      </c>
      <c r="I1141">
        <v>0</v>
      </c>
      <c r="J1141" t="s">
        <v>264</v>
      </c>
      <c r="K1141" t="str">
        <f>IFERROR(VLOOKUP(J1141,ORDEN_ESF!A:C,2,0),"")</f>
        <v>Pasivos por impuestos corrientes, corriente</v>
      </c>
      <c r="L1141">
        <f>IFERROR(VLOOKUP(J1141,ORDEN_ESF!A:C,3,0),0)</f>
        <v>0</v>
      </c>
      <c r="M1141">
        <v>15080</v>
      </c>
    </row>
    <row r="1142" spans="1:13" x14ac:dyDescent="0.25">
      <c r="A1142">
        <v>890932424</v>
      </c>
      <c r="B1142" t="s">
        <v>379</v>
      </c>
      <c r="C1142" t="s">
        <v>222</v>
      </c>
      <c r="D1142" t="s">
        <v>223</v>
      </c>
      <c r="E1142" t="s">
        <v>333</v>
      </c>
      <c r="F1142" t="s">
        <v>292</v>
      </c>
      <c r="G1142" s="16">
        <v>42735</v>
      </c>
      <c r="H1142">
        <v>20170328</v>
      </c>
      <c r="I1142">
        <v>0</v>
      </c>
      <c r="J1142" t="s">
        <v>264</v>
      </c>
      <c r="K1142" t="str">
        <f>IFERROR(VLOOKUP(J1142,ORDEN_ESF!A:C,2,0),"")</f>
        <v>Pasivos por impuestos corrientes, corriente</v>
      </c>
      <c r="L1142">
        <f>IFERROR(VLOOKUP(J1142,ORDEN_ESF!A:C,3,0),0)</f>
        <v>0</v>
      </c>
      <c r="M1142">
        <v>420754</v>
      </c>
    </row>
    <row r="1143" spans="1:13" x14ac:dyDescent="0.25">
      <c r="A1143">
        <v>890940026</v>
      </c>
      <c r="B1143" t="s">
        <v>304</v>
      </c>
      <c r="C1143" t="s">
        <v>291</v>
      </c>
      <c r="D1143" t="s">
        <v>223</v>
      </c>
      <c r="E1143" t="s">
        <v>224</v>
      </c>
      <c r="F1143" t="s">
        <v>292</v>
      </c>
      <c r="G1143" s="16">
        <v>42735</v>
      </c>
      <c r="H1143">
        <v>20170424</v>
      </c>
      <c r="I1143">
        <v>0</v>
      </c>
      <c r="J1143" t="s">
        <v>264</v>
      </c>
      <c r="K1143" t="str">
        <f>IFERROR(VLOOKUP(J1143,ORDEN_ESF!A:C,2,0),"")</f>
        <v>Pasivos por impuestos corrientes, corriente</v>
      </c>
      <c r="L1143">
        <f>IFERROR(VLOOKUP(J1143,ORDEN_ESF!A:C,3,0),0)</f>
        <v>0</v>
      </c>
      <c r="M1143">
        <v>624518</v>
      </c>
    </row>
    <row r="1144" spans="1:13" x14ac:dyDescent="0.25">
      <c r="A1144">
        <v>900190385</v>
      </c>
      <c r="B1144" t="s">
        <v>380</v>
      </c>
      <c r="C1144" t="s">
        <v>230</v>
      </c>
      <c r="D1144" t="s">
        <v>351</v>
      </c>
      <c r="E1144" t="s">
        <v>339</v>
      </c>
      <c r="F1144" t="s">
        <v>292</v>
      </c>
      <c r="G1144" s="16">
        <v>42735</v>
      </c>
      <c r="H1144">
        <v>20170407</v>
      </c>
      <c r="I1144">
        <v>0</v>
      </c>
      <c r="J1144" t="s">
        <v>264</v>
      </c>
      <c r="K1144" t="str">
        <f>IFERROR(VLOOKUP(J1144,ORDEN_ESF!A:C,2,0),"")</f>
        <v>Pasivos por impuestos corrientes, corriente</v>
      </c>
      <c r="L1144">
        <f>IFERROR(VLOOKUP(J1144,ORDEN_ESF!A:C,3,0),0)</f>
        <v>0</v>
      </c>
      <c r="M1144">
        <v>2452</v>
      </c>
    </row>
    <row r="1145" spans="1:13" x14ac:dyDescent="0.25">
      <c r="A1145">
        <v>900192726</v>
      </c>
      <c r="B1145" t="s">
        <v>382</v>
      </c>
      <c r="C1145" t="s">
        <v>294</v>
      </c>
      <c r="D1145" t="s">
        <v>299</v>
      </c>
      <c r="E1145" t="s">
        <v>333</v>
      </c>
      <c r="F1145" t="s">
        <v>292</v>
      </c>
      <c r="G1145" s="16">
        <v>42735</v>
      </c>
      <c r="H1145">
        <v>20170425</v>
      </c>
      <c r="I1145">
        <v>0</v>
      </c>
      <c r="J1145" t="s">
        <v>264</v>
      </c>
      <c r="K1145" t="str">
        <f>IFERROR(VLOOKUP(J1145,ORDEN_ESF!A:C,2,0),"")</f>
        <v>Pasivos por impuestos corrientes, corriente</v>
      </c>
      <c r="L1145">
        <f>IFERROR(VLOOKUP(J1145,ORDEN_ESF!A:C,3,0),0)</f>
        <v>0</v>
      </c>
      <c r="M1145">
        <v>5893</v>
      </c>
    </row>
    <row r="1146" spans="1:13" x14ac:dyDescent="0.25">
      <c r="A1146">
        <v>900193192</v>
      </c>
      <c r="B1146" t="s">
        <v>305</v>
      </c>
      <c r="C1146" t="s">
        <v>294</v>
      </c>
      <c r="D1146" t="s">
        <v>228</v>
      </c>
      <c r="E1146" t="s">
        <v>224</v>
      </c>
      <c r="F1146" t="s">
        <v>292</v>
      </c>
      <c r="G1146" s="16">
        <v>42735</v>
      </c>
      <c r="H1146">
        <v>20170517</v>
      </c>
      <c r="I1146">
        <v>0</v>
      </c>
      <c r="J1146" t="s">
        <v>264</v>
      </c>
      <c r="K1146" t="str">
        <f>IFERROR(VLOOKUP(J1146,ORDEN_ESF!A:C,2,0),"")</f>
        <v>Pasivos por impuestos corrientes, corriente</v>
      </c>
      <c r="L1146">
        <f>IFERROR(VLOOKUP(J1146,ORDEN_ESF!A:C,3,0),0)</f>
        <v>0</v>
      </c>
      <c r="M1146">
        <v>781655</v>
      </c>
    </row>
    <row r="1147" spans="1:13" x14ac:dyDescent="0.25">
      <c r="A1147">
        <v>900206480</v>
      </c>
      <c r="B1147" t="s">
        <v>306</v>
      </c>
      <c r="C1147" t="s">
        <v>291</v>
      </c>
      <c r="D1147" t="s">
        <v>228</v>
      </c>
      <c r="E1147" t="s">
        <v>224</v>
      </c>
      <c r="F1147" t="s">
        <v>292</v>
      </c>
      <c r="G1147" s="16">
        <v>42735</v>
      </c>
      <c r="H1147">
        <v>20170509</v>
      </c>
      <c r="I1147">
        <v>0</v>
      </c>
      <c r="J1147" t="s">
        <v>264</v>
      </c>
      <c r="K1147" t="str">
        <f>IFERROR(VLOOKUP(J1147,ORDEN_ESF!A:C,2,0),"")</f>
        <v>Pasivos por impuestos corrientes, corriente</v>
      </c>
      <c r="L1147">
        <f>IFERROR(VLOOKUP(J1147,ORDEN_ESF!A:C,3,0),0)</f>
        <v>0</v>
      </c>
      <c r="M1147">
        <v>496381</v>
      </c>
    </row>
    <row r="1148" spans="1:13" x14ac:dyDescent="0.25">
      <c r="A1148">
        <v>900206483</v>
      </c>
      <c r="B1148" t="s">
        <v>307</v>
      </c>
      <c r="C1148" t="s">
        <v>291</v>
      </c>
      <c r="D1148" t="s">
        <v>228</v>
      </c>
      <c r="E1148" t="s">
        <v>224</v>
      </c>
      <c r="F1148" t="s">
        <v>292</v>
      </c>
      <c r="G1148" s="16">
        <v>42735</v>
      </c>
      <c r="H1148">
        <v>20170510</v>
      </c>
      <c r="I1148">
        <v>0</v>
      </c>
      <c r="J1148" t="s">
        <v>264</v>
      </c>
      <c r="K1148" t="str">
        <f>IFERROR(VLOOKUP(J1148,ORDEN_ESF!A:C,2,0),"")</f>
        <v>Pasivos por impuestos corrientes, corriente</v>
      </c>
      <c r="L1148">
        <f>IFERROR(VLOOKUP(J1148,ORDEN_ESF!A:C,3,0),0)</f>
        <v>0</v>
      </c>
      <c r="M1148">
        <v>252812</v>
      </c>
    </row>
    <row r="1149" spans="1:13" x14ac:dyDescent="0.25">
      <c r="A1149">
        <v>900087151</v>
      </c>
      <c r="B1149" t="s">
        <v>383</v>
      </c>
      <c r="C1149" t="s">
        <v>222</v>
      </c>
      <c r="D1149" t="s">
        <v>351</v>
      </c>
      <c r="E1149" t="s">
        <v>384</v>
      </c>
      <c r="F1149" t="s">
        <v>292</v>
      </c>
      <c r="G1149" s="16">
        <v>42735</v>
      </c>
      <c r="H1149">
        <v>20170509</v>
      </c>
      <c r="I1149">
        <v>0</v>
      </c>
      <c r="J1149" t="s">
        <v>264</v>
      </c>
      <c r="K1149" t="str">
        <f>IFERROR(VLOOKUP(J1149,ORDEN_ESF!A:C,2,0),"")</f>
        <v>Pasivos por impuestos corrientes, corriente</v>
      </c>
      <c r="L1149">
        <f>IFERROR(VLOOKUP(J1149,ORDEN_ESF!A:C,3,0),0)</f>
        <v>0</v>
      </c>
      <c r="M1149">
        <v>112829</v>
      </c>
    </row>
    <row r="1150" spans="1:13" x14ac:dyDescent="0.25">
      <c r="A1150">
        <v>900315057</v>
      </c>
      <c r="B1150" t="s">
        <v>385</v>
      </c>
      <c r="C1150" t="s">
        <v>294</v>
      </c>
      <c r="D1150" t="s">
        <v>223</v>
      </c>
      <c r="E1150" t="s">
        <v>358</v>
      </c>
      <c r="F1150" t="s">
        <v>292</v>
      </c>
      <c r="G1150" s="16">
        <v>42735</v>
      </c>
      <c r="H1150">
        <v>20170504</v>
      </c>
      <c r="I1150">
        <v>0</v>
      </c>
      <c r="J1150" t="s">
        <v>264</v>
      </c>
      <c r="K1150" t="str">
        <f>IFERROR(VLOOKUP(J1150,ORDEN_ESF!A:C,2,0),"")</f>
        <v>Pasivos por impuestos corrientes, corriente</v>
      </c>
      <c r="L1150">
        <f>IFERROR(VLOOKUP(J1150,ORDEN_ESF!A:C,3,0),0)</f>
        <v>0</v>
      </c>
      <c r="M1150">
        <v>235238</v>
      </c>
    </row>
    <row r="1151" spans="1:13" x14ac:dyDescent="0.25">
      <c r="A1151">
        <v>900205547</v>
      </c>
      <c r="B1151" t="s">
        <v>233</v>
      </c>
      <c r="C1151" t="s">
        <v>230</v>
      </c>
      <c r="D1151" t="s">
        <v>228</v>
      </c>
      <c r="E1151" t="s">
        <v>224</v>
      </c>
      <c r="F1151" t="s">
        <v>292</v>
      </c>
      <c r="G1151" s="16">
        <v>42735</v>
      </c>
      <c r="H1151">
        <v>20170330</v>
      </c>
      <c r="I1151">
        <v>0</v>
      </c>
      <c r="J1151" t="s">
        <v>264</v>
      </c>
      <c r="K1151" t="str">
        <f>IFERROR(VLOOKUP(J1151,ORDEN_ESF!A:C,2,0),"")</f>
        <v>Pasivos por impuestos corrientes, corriente</v>
      </c>
      <c r="L1151">
        <f>IFERROR(VLOOKUP(J1151,ORDEN_ESF!A:C,3,0),0)</f>
        <v>0</v>
      </c>
      <c r="M1151">
        <v>82132</v>
      </c>
    </row>
    <row r="1152" spans="1:13" x14ac:dyDescent="0.25">
      <c r="A1152">
        <v>900378893</v>
      </c>
      <c r="B1152" t="s">
        <v>386</v>
      </c>
      <c r="C1152" t="s">
        <v>230</v>
      </c>
      <c r="D1152" t="s">
        <v>228</v>
      </c>
      <c r="E1152" t="s">
        <v>335</v>
      </c>
      <c r="F1152" t="s">
        <v>292</v>
      </c>
      <c r="G1152" s="16">
        <v>42735</v>
      </c>
      <c r="H1152">
        <v>20170327</v>
      </c>
      <c r="I1152">
        <v>0</v>
      </c>
      <c r="J1152" t="s">
        <v>264</v>
      </c>
      <c r="K1152" t="str">
        <f>IFERROR(VLOOKUP(J1152,ORDEN_ESF!A:C,2,0),"")</f>
        <v>Pasivos por impuestos corrientes, corriente</v>
      </c>
      <c r="L1152">
        <f>IFERROR(VLOOKUP(J1152,ORDEN_ESF!A:C,3,0),0)</f>
        <v>0</v>
      </c>
      <c r="M1152">
        <v>6252440</v>
      </c>
    </row>
    <row r="1153" spans="1:13" x14ac:dyDescent="0.25">
      <c r="A1153">
        <v>900390238</v>
      </c>
      <c r="B1153" t="s">
        <v>177</v>
      </c>
      <c r="C1153" t="s">
        <v>230</v>
      </c>
      <c r="D1153" t="s">
        <v>228</v>
      </c>
      <c r="E1153" t="s">
        <v>333</v>
      </c>
      <c r="F1153" t="s">
        <v>292</v>
      </c>
      <c r="G1153" s="16">
        <v>42735</v>
      </c>
      <c r="H1153">
        <v>20170330</v>
      </c>
      <c r="I1153">
        <v>0</v>
      </c>
      <c r="J1153" t="s">
        <v>264</v>
      </c>
      <c r="K1153" t="str">
        <f>IFERROR(VLOOKUP(J1153,ORDEN_ESF!A:C,2,0),"")</f>
        <v>Pasivos por impuestos corrientes, corriente</v>
      </c>
      <c r="L1153">
        <f>IFERROR(VLOOKUP(J1153,ORDEN_ESF!A:C,3,0),0)</f>
        <v>0</v>
      </c>
      <c r="M1153">
        <v>9191550</v>
      </c>
    </row>
    <row r="1154" spans="1:13" x14ac:dyDescent="0.25">
      <c r="A1154">
        <v>900413588</v>
      </c>
      <c r="B1154" t="s">
        <v>37</v>
      </c>
      <c r="C1154" t="s">
        <v>294</v>
      </c>
      <c r="D1154" t="s">
        <v>343</v>
      </c>
      <c r="E1154" t="s">
        <v>224</v>
      </c>
      <c r="F1154" t="s">
        <v>292</v>
      </c>
      <c r="G1154" s="16">
        <v>42735</v>
      </c>
      <c r="H1154">
        <v>20170511</v>
      </c>
      <c r="I1154">
        <v>0</v>
      </c>
      <c r="J1154" t="s">
        <v>264</v>
      </c>
      <c r="K1154" t="str">
        <f>IFERROR(VLOOKUP(J1154,ORDEN_ESF!A:C,2,0),"")</f>
        <v>Pasivos por impuestos corrientes, corriente</v>
      </c>
      <c r="L1154">
        <f>IFERROR(VLOOKUP(J1154,ORDEN_ESF!A:C,3,0),0)</f>
        <v>0</v>
      </c>
      <c r="M1154">
        <v>822349</v>
      </c>
    </row>
    <row r="1155" spans="1:13" x14ac:dyDescent="0.25">
      <c r="A1155">
        <v>900668954</v>
      </c>
      <c r="B1155" t="s">
        <v>387</v>
      </c>
      <c r="C1155" t="s">
        <v>294</v>
      </c>
      <c r="D1155" t="s">
        <v>228</v>
      </c>
      <c r="E1155" t="s">
        <v>224</v>
      </c>
      <c r="F1155" t="s">
        <v>292</v>
      </c>
      <c r="G1155" s="16">
        <v>42735</v>
      </c>
      <c r="H1155">
        <v>20170428</v>
      </c>
      <c r="I1155">
        <v>0</v>
      </c>
      <c r="J1155" t="s">
        <v>264</v>
      </c>
      <c r="K1155" t="str">
        <f>IFERROR(VLOOKUP(J1155,ORDEN_ESF!A:C,2,0),"")</f>
        <v>Pasivos por impuestos corrientes, corriente</v>
      </c>
      <c r="L1155">
        <f>IFERROR(VLOOKUP(J1155,ORDEN_ESF!A:C,3,0),0)</f>
        <v>0</v>
      </c>
      <c r="M1155">
        <v>624653</v>
      </c>
    </row>
    <row r="1156" spans="1:13" x14ac:dyDescent="0.25">
      <c r="A1156">
        <v>900521357</v>
      </c>
      <c r="B1156" t="s">
        <v>175</v>
      </c>
      <c r="C1156" t="s">
        <v>291</v>
      </c>
      <c r="D1156" t="s">
        <v>388</v>
      </c>
      <c r="E1156" t="s">
        <v>339</v>
      </c>
      <c r="F1156" t="s">
        <v>292</v>
      </c>
      <c r="G1156" s="16">
        <v>42735</v>
      </c>
      <c r="H1156">
        <v>20170503</v>
      </c>
      <c r="I1156">
        <v>0</v>
      </c>
      <c r="J1156" t="s">
        <v>264</v>
      </c>
      <c r="K1156" t="str">
        <f>IFERROR(VLOOKUP(J1156,ORDEN_ESF!A:C,2,0),"")</f>
        <v>Pasivos por impuestos corrientes, corriente</v>
      </c>
      <c r="L1156">
        <f>IFERROR(VLOOKUP(J1156,ORDEN_ESF!A:C,3,0),0)</f>
        <v>0</v>
      </c>
      <c r="M1156">
        <v>563063</v>
      </c>
    </row>
    <row r="1157" spans="1:13" x14ac:dyDescent="0.25">
      <c r="A1157">
        <v>900535441</v>
      </c>
      <c r="B1157" t="s">
        <v>308</v>
      </c>
      <c r="C1157" t="s">
        <v>291</v>
      </c>
      <c r="D1157" t="s">
        <v>228</v>
      </c>
      <c r="E1157" t="s">
        <v>224</v>
      </c>
      <c r="F1157" t="s">
        <v>292</v>
      </c>
      <c r="G1157" s="16">
        <v>42735</v>
      </c>
      <c r="H1157">
        <v>20170426</v>
      </c>
      <c r="I1157">
        <v>0</v>
      </c>
      <c r="J1157" t="s">
        <v>264</v>
      </c>
      <c r="K1157" t="str">
        <f>IFERROR(VLOOKUP(J1157,ORDEN_ESF!A:C,2,0),"")</f>
        <v>Pasivos por impuestos corrientes, corriente</v>
      </c>
      <c r="L1157">
        <f>IFERROR(VLOOKUP(J1157,ORDEN_ESF!A:C,3,0),0)</f>
        <v>0</v>
      </c>
      <c r="M1157">
        <v>47764</v>
      </c>
    </row>
    <row r="1158" spans="1:13" x14ac:dyDescent="0.25">
      <c r="A1158">
        <v>900749166</v>
      </c>
      <c r="B1158" t="s">
        <v>182</v>
      </c>
      <c r="C1158" t="s">
        <v>230</v>
      </c>
      <c r="D1158" t="s">
        <v>228</v>
      </c>
      <c r="E1158" t="s">
        <v>333</v>
      </c>
      <c r="F1158" t="s">
        <v>292</v>
      </c>
      <c r="G1158" s="16">
        <v>42735</v>
      </c>
      <c r="H1158">
        <v>20170404</v>
      </c>
      <c r="I1158">
        <v>0</v>
      </c>
      <c r="J1158" t="s">
        <v>264</v>
      </c>
      <c r="K1158" t="str">
        <f>IFERROR(VLOOKUP(J1158,ORDEN_ESF!A:C,2,0),"")</f>
        <v>Pasivos por impuestos corrientes, corriente</v>
      </c>
      <c r="L1158">
        <f>IFERROR(VLOOKUP(J1158,ORDEN_ESF!A:C,3,0),0)</f>
        <v>0</v>
      </c>
      <c r="M1158">
        <v>2585516</v>
      </c>
    </row>
    <row r="1159" spans="1:13" x14ac:dyDescent="0.25">
      <c r="A1159">
        <v>900797732</v>
      </c>
      <c r="B1159" t="s">
        <v>181</v>
      </c>
      <c r="C1159" t="s">
        <v>230</v>
      </c>
      <c r="D1159" t="s">
        <v>228</v>
      </c>
      <c r="E1159" t="s">
        <v>360</v>
      </c>
      <c r="F1159" t="s">
        <v>292</v>
      </c>
      <c r="G1159" s="16">
        <v>42735</v>
      </c>
      <c r="H1159">
        <v>20170330</v>
      </c>
      <c r="I1159">
        <v>0</v>
      </c>
      <c r="J1159" t="s">
        <v>264</v>
      </c>
      <c r="K1159" t="str">
        <f>IFERROR(VLOOKUP(J1159,ORDEN_ESF!A:C,2,0),"")</f>
        <v>Pasivos por impuestos corrientes, corriente</v>
      </c>
      <c r="L1159">
        <f>IFERROR(VLOOKUP(J1159,ORDEN_ESF!A:C,3,0),0)</f>
        <v>0</v>
      </c>
      <c r="M1159">
        <v>631645</v>
      </c>
    </row>
    <row r="1160" spans="1:13" x14ac:dyDescent="0.25">
      <c r="A1160">
        <v>900818642</v>
      </c>
      <c r="B1160" t="s">
        <v>169</v>
      </c>
      <c r="C1160" t="s">
        <v>230</v>
      </c>
      <c r="D1160" t="s">
        <v>228</v>
      </c>
      <c r="E1160" t="s">
        <v>333</v>
      </c>
      <c r="F1160" t="s">
        <v>292</v>
      </c>
      <c r="G1160" s="16">
        <v>42735</v>
      </c>
      <c r="H1160">
        <v>20170410</v>
      </c>
      <c r="I1160">
        <v>0</v>
      </c>
      <c r="J1160" t="s">
        <v>264</v>
      </c>
      <c r="K1160" t="str">
        <f>IFERROR(VLOOKUP(J1160,ORDEN_ESF!A:C,2,0),"")</f>
        <v>Pasivos por impuestos corrientes, corriente</v>
      </c>
      <c r="L1160">
        <f>IFERROR(VLOOKUP(J1160,ORDEN_ESF!A:C,3,0),0)</f>
        <v>0</v>
      </c>
      <c r="M1160">
        <v>695977</v>
      </c>
    </row>
    <row r="1161" spans="1:13" x14ac:dyDescent="0.25">
      <c r="A1161">
        <v>800014246</v>
      </c>
      <c r="B1161" t="s">
        <v>332</v>
      </c>
      <c r="C1161" t="s">
        <v>291</v>
      </c>
      <c r="D1161" t="s">
        <v>223</v>
      </c>
      <c r="E1161" t="s">
        <v>333</v>
      </c>
      <c r="F1161" t="s">
        <v>292</v>
      </c>
      <c r="G1161" s="16">
        <v>42735</v>
      </c>
      <c r="H1161">
        <v>20170518</v>
      </c>
      <c r="I1161">
        <v>0</v>
      </c>
      <c r="J1161" t="s">
        <v>265</v>
      </c>
      <c r="K1161" t="str">
        <f>IFERROR(VLOOKUP(J1161,ORDEN_ESF!A:C,2,0),"")</f>
        <v>Otros pasivos financieros corrientes</v>
      </c>
      <c r="L1161">
        <f>IFERROR(VLOOKUP(J1161,ORDEN_ESF!A:C,3,0),0)</f>
        <v>0</v>
      </c>
      <c r="M1161">
        <v>17613213</v>
      </c>
    </row>
    <row r="1162" spans="1:13" x14ac:dyDescent="0.25">
      <c r="A1162">
        <v>800028455</v>
      </c>
      <c r="B1162" t="s">
        <v>0</v>
      </c>
      <c r="C1162" t="s">
        <v>291</v>
      </c>
      <c r="D1162" t="s">
        <v>228</v>
      </c>
      <c r="E1162" t="s">
        <v>224</v>
      </c>
      <c r="F1162" t="s">
        <v>292</v>
      </c>
      <c r="G1162" s="16">
        <v>42735</v>
      </c>
      <c r="H1162">
        <v>20170503</v>
      </c>
      <c r="I1162">
        <v>0</v>
      </c>
      <c r="J1162" t="s">
        <v>265</v>
      </c>
      <c r="K1162" t="str">
        <f>IFERROR(VLOOKUP(J1162,ORDEN_ESF!A:C,2,0),"")</f>
        <v>Otros pasivos financieros corrientes</v>
      </c>
      <c r="L1162">
        <f>IFERROR(VLOOKUP(J1162,ORDEN_ESF!A:C,3,0),0)</f>
        <v>0</v>
      </c>
      <c r="M1162">
        <v>1718093</v>
      </c>
    </row>
    <row r="1163" spans="1:13" x14ac:dyDescent="0.25">
      <c r="A1163">
        <v>800094968</v>
      </c>
      <c r="B1163" t="s">
        <v>336</v>
      </c>
      <c r="C1163" t="s">
        <v>222</v>
      </c>
      <c r="D1163" t="s">
        <v>337</v>
      </c>
      <c r="E1163" t="s">
        <v>335</v>
      </c>
      <c r="F1163" t="s">
        <v>292</v>
      </c>
      <c r="G1163" s="16">
        <v>42735</v>
      </c>
      <c r="H1163">
        <v>20170403</v>
      </c>
      <c r="I1163">
        <v>0</v>
      </c>
      <c r="J1163" t="s">
        <v>265</v>
      </c>
      <c r="K1163" t="str">
        <f>IFERROR(VLOOKUP(J1163,ORDEN_ESF!A:C,2,0),"")</f>
        <v>Otros pasivos financieros corrientes</v>
      </c>
      <c r="L1163">
        <f>IFERROR(VLOOKUP(J1163,ORDEN_ESF!A:C,3,0),0)</f>
        <v>0</v>
      </c>
      <c r="M1163">
        <v>130698346</v>
      </c>
    </row>
    <row r="1164" spans="1:13" x14ac:dyDescent="0.25">
      <c r="A1164">
        <v>800095951</v>
      </c>
      <c r="B1164" t="s">
        <v>338</v>
      </c>
      <c r="C1164" t="s">
        <v>291</v>
      </c>
      <c r="D1164" t="s">
        <v>228</v>
      </c>
      <c r="E1164" t="s">
        <v>339</v>
      </c>
      <c r="F1164" t="s">
        <v>292</v>
      </c>
      <c r="G1164" s="16">
        <v>42735</v>
      </c>
      <c r="H1164">
        <v>20170505</v>
      </c>
      <c r="I1164">
        <v>0</v>
      </c>
      <c r="J1164" t="s">
        <v>265</v>
      </c>
      <c r="K1164" t="str">
        <f>IFERROR(VLOOKUP(J1164,ORDEN_ESF!A:C,2,0),"")</f>
        <v>Otros pasivos financieros corrientes</v>
      </c>
      <c r="L1164">
        <f>IFERROR(VLOOKUP(J1164,ORDEN_ESF!A:C,3,0),0)</f>
        <v>0</v>
      </c>
      <c r="M1164">
        <v>1441916</v>
      </c>
    </row>
    <row r="1165" spans="1:13" x14ac:dyDescent="0.25">
      <c r="A1165">
        <v>800140959</v>
      </c>
      <c r="B1165" t="s">
        <v>340</v>
      </c>
      <c r="C1165" t="s">
        <v>291</v>
      </c>
      <c r="D1165" t="s">
        <v>228</v>
      </c>
      <c r="E1165" t="s">
        <v>339</v>
      </c>
      <c r="F1165" t="s">
        <v>292</v>
      </c>
      <c r="G1165" s="16">
        <v>42735</v>
      </c>
      <c r="H1165">
        <v>20170503</v>
      </c>
      <c r="I1165">
        <v>0</v>
      </c>
      <c r="J1165" t="s">
        <v>265</v>
      </c>
      <c r="K1165" t="str">
        <f>IFERROR(VLOOKUP(J1165,ORDEN_ESF!A:C,2,0),"")</f>
        <v>Otros pasivos financieros corrientes</v>
      </c>
      <c r="L1165">
        <f>IFERROR(VLOOKUP(J1165,ORDEN_ESF!A:C,3,0),0)</f>
        <v>0</v>
      </c>
      <c r="M1165">
        <v>12764504</v>
      </c>
    </row>
    <row r="1166" spans="1:13" x14ac:dyDescent="0.25">
      <c r="A1166">
        <v>800173155</v>
      </c>
      <c r="B1166" t="s">
        <v>341</v>
      </c>
      <c r="C1166" t="s">
        <v>222</v>
      </c>
      <c r="D1166" t="s">
        <v>228</v>
      </c>
      <c r="E1166" t="s">
        <v>335</v>
      </c>
      <c r="F1166" t="s">
        <v>292</v>
      </c>
      <c r="G1166" s="16">
        <v>42735</v>
      </c>
      <c r="H1166">
        <v>20170403</v>
      </c>
      <c r="I1166">
        <v>0</v>
      </c>
      <c r="J1166" t="s">
        <v>265</v>
      </c>
      <c r="K1166" t="str">
        <f>IFERROR(VLOOKUP(J1166,ORDEN_ESF!A:C,2,0),"")</f>
        <v>Otros pasivos financieros corrientes</v>
      </c>
      <c r="L1166">
        <f>IFERROR(VLOOKUP(J1166,ORDEN_ESF!A:C,3,0),0)</f>
        <v>0</v>
      </c>
      <c r="M1166">
        <v>25665017</v>
      </c>
    </row>
    <row r="1167" spans="1:13" x14ac:dyDescent="0.25">
      <c r="A1167">
        <v>800182330</v>
      </c>
      <c r="B1167" t="s">
        <v>342</v>
      </c>
      <c r="C1167" t="s">
        <v>291</v>
      </c>
      <c r="D1167" t="s">
        <v>343</v>
      </c>
      <c r="E1167" t="s">
        <v>333</v>
      </c>
      <c r="F1167" t="s">
        <v>292</v>
      </c>
      <c r="G1167" s="16">
        <v>42735</v>
      </c>
      <c r="H1167">
        <v>20170424</v>
      </c>
      <c r="I1167">
        <v>0</v>
      </c>
      <c r="J1167" t="s">
        <v>265</v>
      </c>
      <c r="K1167" t="str">
        <f>IFERROR(VLOOKUP(J1167,ORDEN_ESF!A:C,2,0),"")</f>
        <v>Otros pasivos financieros corrientes</v>
      </c>
      <c r="L1167">
        <f>IFERROR(VLOOKUP(J1167,ORDEN_ESF!A:C,3,0),0)</f>
        <v>0</v>
      </c>
      <c r="M1167">
        <v>132678869</v>
      </c>
    </row>
    <row r="1168" spans="1:13" x14ac:dyDescent="0.25">
      <c r="A1168">
        <v>800185295</v>
      </c>
      <c r="B1168" t="s">
        <v>344</v>
      </c>
      <c r="C1168" t="s">
        <v>222</v>
      </c>
      <c r="D1168" t="s">
        <v>228</v>
      </c>
      <c r="E1168" t="s">
        <v>335</v>
      </c>
      <c r="F1168" t="s">
        <v>292</v>
      </c>
      <c r="G1168" s="16">
        <v>42735</v>
      </c>
      <c r="H1168">
        <v>20170407</v>
      </c>
      <c r="I1168">
        <v>0</v>
      </c>
      <c r="J1168" t="s">
        <v>265</v>
      </c>
      <c r="K1168" t="str">
        <f>IFERROR(VLOOKUP(J1168,ORDEN_ESF!A:C,2,0),"")</f>
        <v>Otros pasivos financieros corrientes</v>
      </c>
      <c r="L1168">
        <f>IFERROR(VLOOKUP(J1168,ORDEN_ESF!A:C,3,0),0)</f>
        <v>0</v>
      </c>
      <c r="M1168">
        <v>785871817</v>
      </c>
    </row>
    <row r="1169" spans="1:13" x14ac:dyDescent="0.25">
      <c r="A1169">
        <v>800200598</v>
      </c>
      <c r="B1169" t="s">
        <v>345</v>
      </c>
      <c r="C1169" t="s">
        <v>230</v>
      </c>
      <c r="D1169" t="s">
        <v>228</v>
      </c>
      <c r="E1169" t="s">
        <v>335</v>
      </c>
      <c r="F1169" t="s">
        <v>292</v>
      </c>
      <c r="G1169" s="16">
        <v>42735</v>
      </c>
      <c r="H1169">
        <v>20170509</v>
      </c>
      <c r="I1169">
        <v>0</v>
      </c>
      <c r="J1169" t="s">
        <v>265</v>
      </c>
      <c r="K1169" t="str">
        <f>IFERROR(VLOOKUP(J1169,ORDEN_ESF!A:C,2,0),"")</f>
        <v>Otros pasivos financieros corrientes</v>
      </c>
      <c r="L1169">
        <f>IFERROR(VLOOKUP(J1169,ORDEN_ESF!A:C,3,0),0)</f>
        <v>0</v>
      </c>
      <c r="M1169">
        <v>29198765</v>
      </c>
    </row>
    <row r="1170" spans="1:13" x14ac:dyDescent="0.25">
      <c r="A1170">
        <v>800208146</v>
      </c>
      <c r="B1170" t="s">
        <v>346</v>
      </c>
      <c r="C1170" t="s">
        <v>294</v>
      </c>
      <c r="D1170" t="s">
        <v>228</v>
      </c>
      <c r="E1170" t="s">
        <v>347</v>
      </c>
      <c r="F1170" t="s">
        <v>292</v>
      </c>
      <c r="G1170" s="16">
        <v>42735</v>
      </c>
      <c r="H1170">
        <v>20170428</v>
      </c>
      <c r="I1170">
        <v>0</v>
      </c>
      <c r="J1170" t="s">
        <v>265</v>
      </c>
      <c r="K1170" t="str">
        <f>IFERROR(VLOOKUP(J1170,ORDEN_ESF!A:C,2,0),"")</f>
        <v>Otros pasivos financieros corrientes</v>
      </c>
      <c r="L1170">
        <f>IFERROR(VLOOKUP(J1170,ORDEN_ESF!A:C,3,0),0)</f>
        <v>0</v>
      </c>
      <c r="M1170">
        <v>120233412</v>
      </c>
    </row>
    <row r="1171" spans="1:13" x14ac:dyDescent="0.25">
      <c r="A1171">
        <v>800233881</v>
      </c>
      <c r="B1171" t="s">
        <v>161</v>
      </c>
      <c r="C1171" t="s">
        <v>222</v>
      </c>
      <c r="D1171" t="s">
        <v>223</v>
      </c>
      <c r="E1171" t="s">
        <v>333</v>
      </c>
      <c r="F1171" t="s">
        <v>292</v>
      </c>
      <c r="G1171" s="16">
        <v>42735</v>
      </c>
      <c r="H1171">
        <v>20170406</v>
      </c>
      <c r="I1171">
        <v>0</v>
      </c>
      <c r="J1171" t="s">
        <v>265</v>
      </c>
      <c r="K1171" t="str">
        <f>IFERROR(VLOOKUP(J1171,ORDEN_ESF!A:C,2,0),"")</f>
        <v>Otros pasivos financieros corrientes</v>
      </c>
      <c r="L1171">
        <f>IFERROR(VLOOKUP(J1171,ORDEN_ESF!A:C,3,0),0)</f>
        <v>0</v>
      </c>
      <c r="M1171">
        <v>38223052</v>
      </c>
    </row>
    <row r="1172" spans="1:13" x14ac:dyDescent="0.25">
      <c r="A1172">
        <v>800240724</v>
      </c>
      <c r="B1172" t="s">
        <v>348</v>
      </c>
      <c r="C1172" t="s">
        <v>230</v>
      </c>
      <c r="D1172" t="s">
        <v>228</v>
      </c>
      <c r="E1172" t="s">
        <v>335</v>
      </c>
      <c r="F1172" t="s">
        <v>292</v>
      </c>
      <c r="G1172" s="16">
        <v>42735</v>
      </c>
      <c r="H1172">
        <v>20170330</v>
      </c>
      <c r="I1172">
        <v>0</v>
      </c>
      <c r="J1172" t="s">
        <v>265</v>
      </c>
      <c r="K1172" t="str">
        <f>IFERROR(VLOOKUP(J1172,ORDEN_ESF!A:C,2,0),"")</f>
        <v>Otros pasivos financieros corrientes</v>
      </c>
      <c r="L1172">
        <f>IFERROR(VLOOKUP(J1172,ORDEN_ESF!A:C,3,0),0)</f>
        <v>0</v>
      </c>
      <c r="M1172">
        <v>149963637</v>
      </c>
    </row>
    <row r="1173" spans="1:13" x14ac:dyDescent="0.25">
      <c r="A1173">
        <v>811032292</v>
      </c>
      <c r="B1173" t="s">
        <v>349</v>
      </c>
      <c r="C1173" t="s">
        <v>222</v>
      </c>
      <c r="D1173" t="s">
        <v>223</v>
      </c>
      <c r="E1173" t="s">
        <v>335</v>
      </c>
      <c r="F1173" t="s">
        <v>292</v>
      </c>
      <c r="G1173" s="16">
        <v>42735</v>
      </c>
      <c r="H1173">
        <v>20170404</v>
      </c>
      <c r="I1173">
        <v>0</v>
      </c>
      <c r="J1173" t="s">
        <v>265</v>
      </c>
      <c r="K1173" t="str">
        <f>IFERROR(VLOOKUP(J1173,ORDEN_ESF!A:C,2,0),"")</f>
        <v>Otros pasivos financieros corrientes</v>
      </c>
      <c r="L1173">
        <f>IFERROR(VLOOKUP(J1173,ORDEN_ESF!A:C,3,0),0)</f>
        <v>0</v>
      </c>
      <c r="M1173">
        <v>4186672</v>
      </c>
    </row>
    <row r="1174" spans="1:13" x14ac:dyDescent="0.25">
      <c r="A1174">
        <v>830023542</v>
      </c>
      <c r="B1174" t="s">
        <v>146</v>
      </c>
      <c r="C1174" t="s">
        <v>230</v>
      </c>
      <c r="D1174" t="s">
        <v>223</v>
      </c>
      <c r="E1174" t="s">
        <v>339</v>
      </c>
      <c r="F1174" t="s">
        <v>292</v>
      </c>
      <c r="G1174" s="16">
        <v>42735</v>
      </c>
      <c r="H1174">
        <v>20170328</v>
      </c>
      <c r="I1174">
        <v>0</v>
      </c>
      <c r="J1174" t="s">
        <v>265</v>
      </c>
      <c r="K1174" t="str">
        <f>IFERROR(VLOOKUP(J1174,ORDEN_ESF!A:C,2,0),"")</f>
        <v>Otros pasivos financieros corrientes</v>
      </c>
      <c r="L1174">
        <f>IFERROR(VLOOKUP(J1174,ORDEN_ESF!A:C,3,0),0)</f>
        <v>0</v>
      </c>
      <c r="M1174">
        <v>39582009</v>
      </c>
    </row>
    <row r="1175" spans="1:13" x14ac:dyDescent="0.25">
      <c r="A1175">
        <v>830094920</v>
      </c>
      <c r="B1175" t="s">
        <v>350</v>
      </c>
      <c r="C1175" t="s">
        <v>222</v>
      </c>
      <c r="D1175" t="s">
        <v>351</v>
      </c>
      <c r="E1175" t="s">
        <v>339</v>
      </c>
      <c r="F1175" t="s">
        <v>292</v>
      </c>
      <c r="G1175" s="16">
        <v>42735</v>
      </c>
      <c r="H1175">
        <v>20171004</v>
      </c>
      <c r="I1175">
        <v>0</v>
      </c>
      <c r="J1175" t="s">
        <v>265</v>
      </c>
      <c r="K1175" t="str">
        <f>IFERROR(VLOOKUP(J1175,ORDEN_ESF!A:C,2,0),"")</f>
        <v>Otros pasivos financieros corrientes</v>
      </c>
      <c r="L1175">
        <f>IFERROR(VLOOKUP(J1175,ORDEN_ESF!A:C,3,0),0)</f>
        <v>0</v>
      </c>
      <c r="M1175">
        <v>40855524</v>
      </c>
    </row>
    <row r="1176" spans="1:13" x14ac:dyDescent="0.25">
      <c r="A1176">
        <v>830058272</v>
      </c>
      <c r="B1176" t="s">
        <v>352</v>
      </c>
      <c r="C1176" t="s">
        <v>222</v>
      </c>
      <c r="D1176" t="s">
        <v>228</v>
      </c>
      <c r="E1176" t="s">
        <v>353</v>
      </c>
      <c r="F1176" t="s">
        <v>292</v>
      </c>
      <c r="G1176" s="16">
        <v>42735</v>
      </c>
      <c r="H1176">
        <v>20170405</v>
      </c>
      <c r="I1176">
        <v>0</v>
      </c>
      <c r="J1176" t="s">
        <v>265</v>
      </c>
      <c r="K1176" t="str">
        <f>IFERROR(VLOOKUP(J1176,ORDEN_ESF!A:C,2,0),"")</f>
        <v>Otros pasivos financieros corrientes</v>
      </c>
      <c r="L1176">
        <f>IFERROR(VLOOKUP(J1176,ORDEN_ESF!A:C,3,0),0)</f>
        <v>0</v>
      </c>
      <c r="M1176">
        <v>12844197</v>
      </c>
    </row>
    <row r="1177" spans="1:13" x14ac:dyDescent="0.25">
      <c r="A1177">
        <v>830097620</v>
      </c>
      <c r="B1177" t="s">
        <v>290</v>
      </c>
      <c r="C1177" t="s">
        <v>291</v>
      </c>
      <c r="D1177" t="s">
        <v>228</v>
      </c>
      <c r="E1177" t="s">
        <v>224</v>
      </c>
      <c r="F1177" t="s">
        <v>292</v>
      </c>
      <c r="G1177" s="16">
        <v>42735</v>
      </c>
      <c r="H1177">
        <v>20170420</v>
      </c>
      <c r="I1177">
        <v>0</v>
      </c>
      <c r="J1177" t="s">
        <v>265</v>
      </c>
      <c r="K1177" t="str">
        <f>IFERROR(VLOOKUP(J1177,ORDEN_ESF!A:C,2,0),"")</f>
        <v>Otros pasivos financieros corrientes</v>
      </c>
      <c r="L1177">
        <f>IFERROR(VLOOKUP(J1177,ORDEN_ESF!A:C,3,0),0)</f>
        <v>0</v>
      </c>
      <c r="M1177">
        <v>1511791</v>
      </c>
    </row>
    <row r="1178" spans="1:13" x14ac:dyDescent="0.25">
      <c r="A1178">
        <v>860000656</v>
      </c>
      <c r="B1178" t="s">
        <v>221</v>
      </c>
      <c r="C1178" t="s">
        <v>222</v>
      </c>
      <c r="D1178" t="s">
        <v>223</v>
      </c>
      <c r="E1178" t="s">
        <v>224</v>
      </c>
      <c r="F1178" t="s">
        <v>292</v>
      </c>
      <c r="G1178" s="16">
        <v>42735</v>
      </c>
      <c r="H1178">
        <v>20170401</v>
      </c>
      <c r="I1178">
        <v>0</v>
      </c>
      <c r="J1178" t="s">
        <v>265</v>
      </c>
      <c r="K1178" t="str">
        <f>IFERROR(VLOOKUP(J1178,ORDEN_ESF!A:C,2,0),"")</f>
        <v>Otros pasivos financieros corrientes</v>
      </c>
      <c r="L1178">
        <f>IFERROR(VLOOKUP(J1178,ORDEN_ESF!A:C,3,0),0)</f>
        <v>0</v>
      </c>
      <c r="M1178">
        <v>8287509</v>
      </c>
    </row>
    <row r="1179" spans="1:13" x14ac:dyDescent="0.25">
      <c r="A1179">
        <v>860001986</v>
      </c>
      <c r="B1179" t="s">
        <v>293</v>
      </c>
      <c r="C1179" t="s">
        <v>294</v>
      </c>
      <c r="D1179" t="s">
        <v>228</v>
      </c>
      <c r="E1179" t="s">
        <v>224</v>
      </c>
      <c r="F1179" t="s">
        <v>292</v>
      </c>
      <c r="G1179" s="16">
        <v>42735</v>
      </c>
      <c r="H1179">
        <v>20170510</v>
      </c>
      <c r="I1179">
        <v>0</v>
      </c>
      <c r="J1179" t="s">
        <v>265</v>
      </c>
      <c r="K1179" t="str">
        <f>IFERROR(VLOOKUP(J1179,ORDEN_ESF!A:C,2,0),"")</f>
        <v>Otros pasivos financieros corrientes</v>
      </c>
      <c r="L1179">
        <f>IFERROR(VLOOKUP(J1179,ORDEN_ESF!A:C,3,0),0)</f>
        <v>0</v>
      </c>
      <c r="M1179">
        <v>1007300</v>
      </c>
    </row>
    <row r="1180" spans="1:13" x14ac:dyDescent="0.25">
      <c r="A1180">
        <v>860002837</v>
      </c>
      <c r="B1180" t="s">
        <v>227</v>
      </c>
      <c r="C1180" t="s">
        <v>222</v>
      </c>
      <c r="D1180" t="s">
        <v>228</v>
      </c>
      <c r="E1180" t="s">
        <v>224</v>
      </c>
      <c r="F1180" t="s">
        <v>292</v>
      </c>
      <c r="G1180" s="16">
        <v>42735</v>
      </c>
      <c r="H1180">
        <v>20170330</v>
      </c>
      <c r="I1180">
        <v>0</v>
      </c>
      <c r="J1180" t="s">
        <v>265</v>
      </c>
      <c r="K1180" t="str">
        <f>IFERROR(VLOOKUP(J1180,ORDEN_ESF!A:C,2,0),"")</f>
        <v>Otros pasivos financieros corrientes</v>
      </c>
      <c r="L1180">
        <f>IFERROR(VLOOKUP(J1180,ORDEN_ESF!A:C,3,0),0)</f>
        <v>0</v>
      </c>
      <c r="M1180">
        <v>59038057</v>
      </c>
    </row>
    <row r="1181" spans="1:13" x14ac:dyDescent="0.25">
      <c r="A1181">
        <v>860014285</v>
      </c>
      <c r="B1181" t="s">
        <v>356</v>
      </c>
      <c r="C1181" t="s">
        <v>294</v>
      </c>
      <c r="D1181" t="s">
        <v>228</v>
      </c>
      <c r="E1181" t="s">
        <v>224</v>
      </c>
      <c r="F1181" t="s">
        <v>292</v>
      </c>
      <c r="G1181" s="16">
        <v>42735</v>
      </c>
      <c r="H1181">
        <v>20170510</v>
      </c>
      <c r="I1181">
        <v>0</v>
      </c>
      <c r="J1181" t="s">
        <v>265</v>
      </c>
      <c r="K1181" t="str">
        <f>IFERROR(VLOOKUP(J1181,ORDEN_ESF!A:C,2,0),"")</f>
        <v>Otros pasivos financieros corrientes</v>
      </c>
      <c r="L1181">
        <f>IFERROR(VLOOKUP(J1181,ORDEN_ESF!A:C,3,0),0)</f>
        <v>0</v>
      </c>
      <c r="M1181">
        <v>1429</v>
      </c>
    </row>
    <row r="1182" spans="1:13" x14ac:dyDescent="0.25">
      <c r="A1182">
        <v>860067697</v>
      </c>
      <c r="B1182" t="s">
        <v>359</v>
      </c>
      <c r="C1182" t="s">
        <v>294</v>
      </c>
      <c r="D1182" t="s">
        <v>228</v>
      </c>
      <c r="E1182" t="s">
        <v>360</v>
      </c>
      <c r="F1182" t="s">
        <v>292</v>
      </c>
      <c r="G1182" s="16">
        <v>42735</v>
      </c>
      <c r="H1182">
        <v>20170515</v>
      </c>
      <c r="I1182">
        <v>0</v>
      </c>
      <c r="J1182" t="s">
        <v>265</v>
      </c>
      <c r="K1182" t="str">
        <f>IFERROR(VLOOKUP(J1182,ORDEN_ESF!A:C,2,0),"")</f>
        <v>Otros pasivos financieros corrientes</v>
      </c>
      <c r="L1182">
        <f>IFERROR(VLOOKUP(J1182,ORDEN_ESF!A:C,3,0),0)</f>
        <v>0</v>
      </c>
      <c r="M1182">
        <v>9378751</v>
      </c>
    </row>
    <row r="1183" spans="1:13" x14ac:dyDescent="0.25">
      <c r="A1183">
        <v>860354402</v>
      </c>
      <c r="B1183" t="s">
        <v>295</v>
      </c>
      <c r="C1183" t="s">
        <v>291</v>
      </c>
      <c r="D1183" t="s">
        <v>228</v>
      </c>
      <c r="E1183" t="s">
        <v>224</v>
      </c>
      <c r="F1183" t="s">
        <v>292</v>
      </c>
      <c r="G1183" s="16">
        <v>42735</v>
      </c>
      <c r="H1183">
        <v>20170417</v>
      </c>
      <c r="I1183">
        <v>0</v>
      </c>
      <c r="J1183" t="s">
        <v>265</v>
      </c>
      <c r="K1183" t="str">
        <f>IFERROR(VLOOKUP(J1183,ORDEN_ESF!A:C,2,0),"")</f>
        <v>Otros pasivos financieros corrientes</v>
      </c>
      <c r="L1183">
        <f>IFERROR(VLOOKUP(J1183,ORDEN_ESF!A:C,3,0),0)</f>
        <v>0</v>
      </c>
      <c r="M1183">
        <v>344335</v>
      </c>
    </row>
    <row r="1184" spans="1:13" x14ac:dyDescent="0.25">
      <c r="A1184">
        <v>860505064</v>
      </c>
      <c r="B1184" t="s">
        <v>361</v>
      </c>
      <c r="C1184" t="s">
        <v>291</v>
      </c>
      <c r="D1184" t="s">
        <v>228</v>
      </c>
      <c r="E1184" t="s">
        <v>224</v>
      </c>
      <c r="F1184" t="s">
        <v>292</v>
      </c>
      <c r="G1184" s="16">
        <v>42735</v>
      </c>
      <c r="H1184">
        <v>20170523</v>
      </c>
      <c r="I1184">
        <v>0</v>
      </c>
      <c r="J1184" t="s">
        <v>265</v>
      </c>
      <c r="K1184" t="str">
        <f>IFERROR(VLOOKUP(J1184,ORDEN_ESF!A:C,2,0),"")</f>
        <v>Otros pasivos financieros corrientes</v>
      </c>
      <c r="L1184">
        <f>IFERROR(VLOOKUP(J1184,ORDEN_ESF!A:C,3,0),0)</f>
        <v>0</v>
      </c>
      <c r="M1184">
        <v>313321</v>
      </c>
    </row>
    <row r="1185" spans="1:13" x14ac:dyDescent="0.25">
      <c r="A1185">
        <v>860527800</v>
      </c>
      <c r="B1185" t="s">
        <v>296</v>
      </c>
      <c r="C1185" t="s">
        <v>222</v>
      </c>
      <c r="D1185" t="s">
        <v>228</v>
      </c>
      <c r="E1185" t="s">
        <v>224</v>
      </c>
      <c r="F1185" t="s">
        <v>292</v>
      </c>
      <c r="G1185" s="16">
        <v>42735</v>
      </c>
      <c r="H1185">
        <v>20170512</v>
      </c>
      <c r="I1185">
        <v>0</v>
      </c>
      <c r="J1185" t="s">
        <v>265</v>
      </c>
      <c r="K1185" t="str">
        <f>IFERROR(VLOOKUP(J1185,ORDEN_ESF!A:C,2,0),"")</f>
        <v>Otros pasivos financieros corrientes</v>
      </c>
      <c r="L1185">
        <f>IFERROR(VLOOKUP(J1185,ORDEN_ESF!A:C,3,0),0)</f>
        <v>0</v>
      </c>
      <c r="M1185">
        <v>21306637</v>
      </c>
    </row>
    <row r="1186" spans="1:13" x14ac:dyDescent="0.25">
      <c r="A1186">
        <v>860031361</v>
      </c>
      <c r="B1186" t="s">
        <v>297</v>
      </c>
      <c r="C1186" t="s">
        <v>222</v>
      </c>
      <c r="D1186" t="s">
        <v>228</v>
      </c>
      <c r="E1186" t="s">
        <v>224</v>
      </c>
      <c r="F1186" t="s">
        <v>292</v>
      </c>
      <c r="G1186" s="16">
        <v>42735</v>
      </c>
      <c r="H1186">
        <v>20170405</v>
      </c>
      <c r="I1186">
        <v>0</v>
      </c>
      <c r="J1186" t="s">
        <v>265</v>
      </c>
      <c r="K1186" t="str">
        <f>IFERROR(VLOOKUP(J1186,ORDEN_ESF!A:C,2,0),"")</f>
        <v>Otros pasivos financieros corrientes</v>
      </c>
      <c r="L1186">
        <f>IFERROR(VLOOKUP(J1186,ORDEN_ESF!A:C,3,0),0)</f>
        <v>0</v>
      </c>
      <c r="M1186">
        <v>16567218</v>
      </c>
    </row>
    <row r="1187" spans="1:13" x14ac:dyDescent="0.25">
      <c r="A1187">
        <v>860035996</v>
      </c>
      <c r="B1187" t="s">
        <v>229</v>
      </c>
      <c r="C1187" t="s">
        <v>222</v>
      </c>
      <c r="D1187" t="s">
        <v>228</v>
      </c>
      <c r="E1187" t="s">
        <v>224</v>
      </c>
      <c r="F1187" t="s">
        <v>292</v>
      </c>
      <c r="G1187" s="16">
        <v>42735</v>
      </c>
      <c r="H1187">
        <v>20170407</v>
      </c>
      <c r="I1187">
        <v>0</v>
      </c>
      <c r="J1187" t="s">
        <v>265</v>
      </c>
      <c r="K1187" t="str">
        <f>IFERROR(VLOOKUP(J1187,ORDEN_ESF!A:C,2,0),"")</f>
        <v>Otros pasivos financieros corrientes</v>
      </c>
      <c r="L1187">
        <f>IFERROR(VLOOKUP(J1187,ORDEN_ESF!A:C,3,0),0)</f>
        <v>0</v>
      </c>
      <c r="M1187">
        <v>168945</v>
      </c>
    </row>
    <row r="1188" spans="1:13" x14ac:dyDescent="0.25">
      <c r="A1188">
        <v>890312765</v>
      </c>
      <c r="B1188" t="s">
        <v>363</v>
      </c>
      <c r="C1188" t="s">
        <v>222</v>
      </c>
      <c r="D1188" t="s">
        <v>228</v>
      </c>
      <c r="E1188" t="s">
        <v>339</v>
      </c>
      <c r="F1188" t="s">
        <v>292</v>
      </c>
      <c r="G1188" s="16">
        <v>42735</v>
      </c>
      <c r="H1188">
        <v>20170405</v>
      </c>
      <c r="I1188">
        <v>0</v>
      </c>
      <c r="J1188" t="s">
        <v>265</v>
      </c>
      <c r="K1188" t="str">
        <f>IFERROR(VLOOKUP(J1188,ORDEN_ESF!A:C,2,0),"")</f>
        <v>Otros pasivos financieros corrientes</v>
      </c>
      <c r="L1188">
        <f>IFERROR(VLOOKUP(J1188,ORDEN_ESF!A:C,3,0),0)</f>
        <v>0</v>
      </c>
      <c r="M1188">
        <v>27121519</v>
      </c>
    </row>
    <row r="1189" spans="1:13" x14ac:dyDescent="0.25">
      <c r="A1189">
        <v>860058070</v>
      </c>
      <c r="B1189" t="s">
        <v>364</v>
      </c>
      <c r="C1189" t="s">
        <v>222</v>
      </c>
      <c r="D1189" t="s">
        <v>228</v>
      </c>
      <c r="E1189" t="s">
        <v>335</v>
      </c>
      <c r="F1189" t="s">
        <v>292</v>
      </c>
      <c r="G1189" s="16">
        <v>42735</v>
      </c>
      <c r="H1189">
        <v>20170404</v>
      </c>
      <c r="I1189">
        <v>0</v>
      </c>
      <c r="J1189" t="s">
        <v>265</v>
      </c>
      <c r="K1189" t="str">
        <f>IFERROR(VLOOKUP(J1189,ORDEN_ESF!A:C,2,0),"")</f>
        <v>Otros pasivos financieros corrientes</v>
      </c>
      <c r="L1189">
        <f>IFERROR(VLOOKUP(J1189,ORDEN_ESF!A:C,3,0),0)</f>
        <v>0</v>
      </c>
      <c r="M1189">
        <v>193621854</v>
      </c>
    </row>
    <row r="1190" spans="1:13" x14ac:dyDescent="0.25">
      <c r="A1190">
        <v>860059851</v>
      </c>
      <c r="B1190" t="s">
        <v>365</v>
      </c>
      <c r="C1190" t="s">
        <v>222</v>
      </c>
      <c r="D1190" t="s">
        <v>228</v>
      </c>
      <c r="E1190" t="s">
        <v>224</v>
      </c>
      <c r="F1190" t="s">
        <v>292</v>
      </c>
      <c r="G1190" s="16">
        <v>42735</v>
      </c>
      <c r="H1190">
        <v>20170403</v>
      </c>
      <c r="I1190">
        <v>0</v>
      </c>
      <c r="J1190" t="s">
        <v>265</v>
      </c>
      <c r="K1190" t="str">
        <f>IFERROR(VLOOKUP(J1190,ORDEN_ESF!A:C,2,0),"")</f>
        <v>Otros pasivos financieros corrientes</v>
      </c>
      <c r="L1190">
        <f>IFERROR(VLOOKUP(J1190,ORDEN_ESF!A:C,3,0),0)</f>
        <v>0</v>
      </c>
      <c r="M1190">
        <v>3685883</v>
      </c>
    </row>
    <row r="1191" spans="1:13" x14ac:dyDescent="0.25">
      <c r="A1191">
        <v>890806999</v>
      </c>
      <c r="B1191" t="s">
        <v>366</v>
      </c>
      <c r="C1191" t="s">
        <v>230</v>
      </c>
      <c r="D1191" t="s">
        <v>367</v>
      </c>
      <c r="E1191" t="s">
        <v>368</v>
      </c>
      <c r="F1191" t="s">
        <v>292</v>
      </c>
      <c r="G1191" s="16">
        <v>42735</v>
      </c>
      <c r="H1191">
        <v>20170406</v>
      </c>
      <c r="I1191">
        <v>0</v>
      </c>
      <c r="J1191" t="s">
        <v>265</v>
      </c>
      <c r="K1191" t="str">
        <f>IFERROR(VLOOKUP(J1191,ORDEN_ESF!A:C,2,0),"")</f>
        <v>Otros pasivos financieros corrientes</v>
      </c>
      <c r="L1191">
        <f>IFERROR(VLOOKUP(J1191,ORDEN_ESF!A:C,3,0),0)</f>
        <v>0</v>
      </c>
      <c r="M1191">
        <v>25269402</v>
      </c>
    </row>
    <row r="1192" spans="1:13" x14ac:dyDescent="0.25">
      <c r="A1192">
        <v>890903035</v>
      </c>
      <c r="B1192" t="s">
        <v>369</v>
      </c>
      <c r="C1192" t="s">
        <v>222</v>
      </c>
      <c r="D1192" t="s">
        <v>228</v>
      </c>
      <c r="E1192" t="s">
        <v>339</v>
      </c>
      <c r="F1192" t="s">
        <v>292</v>
      </c>
      <c r="G1192" s="16">
        <v>42735</v>
      </c>
      <c r="H1192">
        <v>20170330</v>
      </c>
      <c r="I1192">
        <v>0</v>
      </c>
      <c r="J1192" t="s">
        <v>265</v>
      </c>
      <c r="K1192" t="str">
        <f>IFERROR(VLOOKUP(J1192,ORDEN_ESF!A:C,2,0),"")</f>
        <v>Otros pasivos financieros corrientes</v>
      </c>
      <c r="L1192">
        <f>IFERROR(VLOOKUP(J1192,ORDEN_ESF!A:C,3,0),0)</f>
        <v>0</v>
      </c>
      <c r="M1192">
        <v>2660404</v>
      </c>
    </row>
    <row r="1193" spans="1:13" x14ac:dyDescent="0.25">
      <c r="A1193">
        <v>890903055</v>
      </c>
      <c r="B1193" t="s">
        <v>232</v>
      </c>
      <c r="C1193" t="s">
        <v>222</v>
      </c>
      <c r="D1193" t="s">
        <v>223</v>
      </c>
      <c r="E1193" t="s">
        <v>224</v>
      </c>
      <c r="F1193" t="s">
        <v>292</v>
      </c>
      <c r="G1193" s="16">
        <v>42735</v>
      </c>
      <c r="H1193">
        <v>20170331</v>
      </c>
      <c r="I1193">
        <v>0</v>
      </c>
      <c r="J1193" t="s">
        <v>265</v>
      </c>
      <c r="K1193" t="str">
        <f>IFERROR(VLOOKUP(J1193,ORDEN_ESF!A:C,2,0),"")</f>
        <v>Otros pasivos financieros corrientes</v>
      </c>
      <c r="L1193">
        <f>IFERROR(VLOOKUP(J1193,ORDEN_ESF!A:C,3,0),0)</f>
        <v>0</v>
      </c>
      <c r="M1193">
        <v>2481051</v>
      </c>
    </row>
    <row r="1194" spans="1:13" x14ac:dyDescent="0.25">
      <c r="A1194">
        <v>890905022</v>
      </c>
      <c r="B1194" t="s">
        <v>370</v>
      </c>
      <c r="C1194" t="s">
        <v>230</v>
      </c>
      <c r="D1194" t="s">
        <v>223</v>
      </c>
      <c r="E1194" t="s">
        <v>360</v>
      </c>
      <c r="F1194" t="s">
        <v>292</v>
      </c>
      <c r="G1194" s="16">
        <v>42735</v>
      </c>
      <c r="H1194">
        <v>20170503</v>
      </c>
      <c r="I1194">
        <v>0</v>
      </c>
      <c r="J1194" t="s">
        <v>265</v>
      </c>
      <c r="K1194" t="str">
        <f>IFERROR(VLOOKUP(J1194,ORDEN_ESF!A:C,2,0),"")</f>
        <v>Otros pasivos financieros corrientes</v>
      </c>
      <c r="L1194">
        <f>IFERROR(VLOOKUP(J1194,ORDEN_ESF!A:C,3,0),0)</f>
        <v>0</v>
      </c>
      <c r="M1194">
        <v>16967</v>
      </c>
    </row>
    <row r="1195" spans="1:13" x14ac:dyDescent="0.25">
      <c r="A1195">
        <v>860078977</v>
      </c>
      <c r="B1195" t="s">
        <v>144</v>
      </c>
      <c r="C1195" t="s">
        <v>291</v>
      </c>
      <c r="D1195" t="s">
        <v>228</v>
      </c>
      <c r="E1195" t="s">
        <v>339</v>
      </c>
      <c r="F1195" t="s">
        <v>292</v>
      </c>
      <c r="G1195" s="16">
        <v>42735</v>
      </c>
      <c r="H1195">
        <v>20170512</v>
      </c>
      <c r="I1195">
        <v>0</v>
      </c>
      <c r="J1195" t="s">
        <v>265</v>
      </c>
      <c r="K1195" t="str">
        <f>IFERROR(VLOOKUP(J1195,ORDEN_ESF!A:C,2,0),"")</f>
        <v>Otros pasivos financieros corrientes</v>
      </c>
      <c r="L1195">
        <f>IFERROR(VLOOKUP(J1195,ORDEN_ESF!A:C,3,0),0)</f>
        <v>0</v>
      </c>
      <c r="M1195">
        <v>1358270</v>
      </c>
    </row>
    <row r="1196" spans="1:13" x14ac:dyDescent="0.25">
      <c r="A1196">
        <v>890908901</v>
      </c>
      <c r="B1196" t="s">
        <v>372</v>
      </c>
      <c r="C1196" t="s">
        <v>222</v>
      </c>
      <c r="D1196" t="s">
        <v>223</v>
      </c>
      <c r="E1196" t="s">
        <v>339</v>
      </c>
      <c r="F1196" t="s">
        <v>292</v>
      </c>
      <c r="G1196" s="16">
        <v>42735</v>
      </c>
      <c r="H1196">
        <v>20170329</v>
      </c>
      <c r="I1196">
        <v>0</v>
      </c>
      <c r="J1196" t="s">
        <v>265</v>
      </c>
      <c r="K1196" t="str">
        <f>IFERROR(VLOOKUP(J1196,ORDEN_ESF!A:C,2,0),"")</f>
        <v>Otros pasivos financieros corrientes</v>
      </c>
      <c r="L1196">
        <f>IFERROR(VLOOKUP(J1196,ORDEN_ESF!A:C,3,0),0)</f>
        <v>0</v>
      </c>
      <c r="M1196">
        <v>4378237</v>
      </c>
    </row>
    <row r="1197" spans="1:13" x14ac:dyDescent="0.25">
      <c r="A1197">
        <v>860532790</v>
      </c>
      <c r="B1197" t="s">
        <v>374</v>
      </c>
      <c r="C1197" t="s">
        <v>291</v>
      </c>
      <c r="D1197" t="s">
        <v>228</v>
      </c>
      <c r="E1197" t="s">
        <v>224</v>
      </c>
      <c r="F1197" t="s">
        <v>292</v>
      </c>
      <c r="G1197" s="16">
        <v>42735</v>
      </c>
      <c r="H1197">
        <v>20170504</v>
      </c>
      <c r="I1197">
        <v>0</v>
      </c>
      <c r="J1197" t="s">
        <v>265</v>
      </c>
      <c r="K1197" t="str">
        <f>IFERROR(VLOOKUP(J1197,ORDEN_ESF!A:C,2,0),"")</f>
        <v>Otros pasivos financieros corrientes</v>
      </c>
      <c r="L1197">
        <f>IFERROR(VLOOKUP(J1197,ORDEN_ESF!A:C,3,0),0)</f>
        <v>0</v>
      </c>
      <c r="M1197">
        <v>82096</v>
      </c>
    </row>
    <row r="1198" spans="1:13" x14ac:dyDescent="0.25">
      <c r="A1198">
        <v>900018975</v>
      </c>
      <c r="B1198" t="s">
        <v>376</v>
      </c>
      <c r="C1198" t="s">
        <v>230</v>
      </c>
      <c r="D1198" t="s">
        <v>299</v>
      </c>
      <c r="E1198" t="s">
        <v>333</v>
      </c>
      <c r="F1198" t="s">
        <v>292</v>
      </c>
      <c r="G1198" s="16">
        <v>42735</v>
      </c>
      <c r="H1198">
        <v>20170405</v>
      </c>
      <c r="I1198">
        <v>0</v>
      </c>
      <c r="J1198" t="s">
        <v>265</v>
      </c>
      <c r="K1198" t="str">
        <f>IFERROR(VLOOKUP(J1198,ORDEN_ESF!A:C,2,0),"")</f>
        <v>Otros pasivos financieros corrientes</v>
      </c>
      <c r="L1198">
        <f>IFERROR(VLOOKUP(J1198,ORDEN_ESF!A:C,3,0),0)</f>
        <v>0</v>
      </c>
      <c r="M1198">
        <v>161669863</v>
      </c>
    </row>
    <row r="1199" spans="1:13" x14ac:dyDescent="0.25">
      <c r="A1199">
        <v>900035722</v>
      </c>
      <c r="B1199" t="s">
        <v>298</v>
      </c>
      <c r="C1199" t="s">
        <v>294</v>
      </c>
      <c r="D1199" t="s">
        <v>299</v>
      </c>
      <c r="E1199" t="s">
        <v>224</v>
      </c>
      <c r="F1199" t="s">
        <v>292</v>
      </c>
      <c r="G1199" s="16">
        <v>42735</v>
      </c>
      <c r="H1199">
        <v>20170421</v>
      </c>
      <c r="I1199">
        <v>0</v>
      </c>
      <c r="J1199" t="s">
        <v>265</v>
      </c>
      <c r="K1199" t="str">
        <f>IFERROR(VLOOKUP(J1199,ORDEN_ESF!A:C,2,0),"")</f>
        <v>Otros pasivos financieros corrientes</v>
      </c>
      <c r="L1199">
        <f>IFERROR(VLOOKUP(J1199,ORDEN_ESF!A:C,3,0),0)</f>
        <v>0</v>
      </c>
      <c r="M1199">
        <v>4124894</v>
      </c>
    </row>
    <row r="1200" spans="1:13" x14ac:dyDescent="0.25">
      <c r="A1200">
        <v>890910447</v>
      </c>
      <c r="B1200" t="s">
        <v>300</v>
      </c>
      <c r="C1200" t="s">
        <v>222</v>
      </c>
      <c r="D1200" t="s">
        <v>223</v>
      </c>
      <c r="E1200" t="s">
        <v>224</v>
      </c>
      <c r="F1200" t="s">
        <v>292</v>
      </c>
      <c r="G1200" s="16">
        <v>42735</v>
      </c>
      <c r="H1200">
        <v>20170928</v>
      </c>
      <c r="I1200">
        <v>0</v>
      </c>
      <c r="J1200" t="s">
        <v>265</v>
      </c>
      <c r="K1200" t="str">
        <f>IFERROR(VLOOKUP(J1200,ORDEN_ESF!A:C,2,0),"")</f>
        <v>Otros pasivos financieros corrientes</v>
      </c>
      <c r="L1200">
        <f>IFERROR(VLOOKUP(J1200,ORDEN_ESF!A:C,3,0),0)</f>
        <v>0</v>
      </c>
      <c r="M1200">
        <v>971025</v>
      </c>
    </row>
    <row r="1201" spans="1:13" x14ac:dyDescent="0.25">
      <c r="A1201">
        <v>890911431</v>
      </c>
      <c r="B1201" t="s">
        <v>378</v>
      </c>
      <c r="C1201" t="s">
        <v>222</v>
      </c>
      <c r="D1201" t="s">
        <v>223</v>
      </c>
      <c r="E1201" t="s">
        <v>339</v>
      </c>
      <c r="F1201" t="s">
        <v>292</v>
      </c>
      <c r="G1201" s="16">
        <v>42735</v>
      </c>
      <c r="H1201">
        <v>20170329</v>
      </c>
      <c r="I1201">
        <v>0</v>
      </c>
      <c r="J1201" t="s">
        <v>265</v>
      </c>
      <c r="K1201" t="str">
        <f>IFERROR(VLOOKUP(J1201,ORDEN_ESF!A:C,2,0),"")</f>
        <v>Otros pasivos financieros corrientes</v>
      </c>
      <c r="L1201">
        <f>IFERROR(VLOOKUP(J1201,ORDEN_ESF!A:C,3,0),0)</f>
        <v>0</v>
      </c>
      <c r="M1201">
        <v>30990530</v>
      </c>
    </row>
    <row r="1202" spans="1:13" x14ac:dyDescent="0.25">
      <c r="A1202">
        <v>900139110</v>
      </c>
      <c r="B1202" t="s">
        <v>301</v>
      </c>
      <c r="C1202" t="s">
        <v>294</v>
      </c>
      <c r="D1202" t="s">
        <v>228</v>
      </c>
      <c r="E1202" t="s">
        <v>224</v>
      </c>
      <c r="F1202" t="s">
        <v>292</v>
      </c>
      <c r="G1202" s="16">
        <v>42735</v>
      </c>
      <c r="H1202">
        <v>20170419</v>
      </c>
      <c r="I1202">
        <v>0</v>
      </c>
      <c r="J1202" t="s">
        <v>265</v>
      </c>
      <c r="K1202" t="str">
        <f>IFERROR(VLOOKUP(J1202,ORDEN_ESF!A:C,2,0),"")</f>
        <v>Otros pasivos financieros corrientes</v>
      </c>
      <c r="L1202">
        <f>IFERROR(VLOOKUP(J1202,ORDEN_ESF!A:C,3,0),0)</f>
        <v>0</v>
      </c>
      <c r="M1202">
        <v>89684</v>
      </c>
    </row>
    <row r="1203" spans="1:13" x14ac:dyDescent="0.25">
      <c r="A1203">
        <v>890920656</v>
      </c>
      <c r="B1203" t="s">
        <v>302</v>
      </c>
      <c r="C1203" t="s">
        <v>291</v>
      </c>
      <c r="D1203" t="s">
        <v>223</v>
      </c>
      <c r="E1203" t="s">
        <v>224</v>
      </c>
      <c r="F1203" t="s">
        <v>292</v>
      </c>
      <c r="G1203" s="16">
        <v>42735</v>
      </c>
      <c r="H1203">
        <v>20170503</v>
      </c>
      <c r="I1203">
        <v>0</v>
      </c>
      <c r="J1203" t="s">
        <v>265</v>
      </c>
      <c r="K1203" t="str">
        <f>IFERROR(VLOOKUP(J1203,ORDEN_ESF!A:C,2,0),"")</f>
        <v>Otros pasivos financieros corrientes</v>
      </c>
      <c r="L1203">
        <f>IFERROR(VLOOKUP(J1203,ORDEN_ESF!A:C,3,0),0)</f>
        <v>0</v>
      </c>
      <c r="M1203">
        <v>6207</v>
      </c>
    </row>
    <row r="1204" spans="1:13" x14ac:dyDescent="0.25">
      <c r="A1204">
        <v>890928186</v>
      </c>
      <c r="B1204" t="s">
        <v>303</v>
      </c>
      <c r="C1204" t="s">
        <v>291</v>
      </c>
      <c r="D1204" t="s">
        <v>223</v>
      </c>
      <c r="E1204" t="s">
        <v>224</v>
      </c>
      <c r="F1204" t="s">
        <v>292</v>
      </c>
      <c r="G1204" s="16">
        <v>42735</v>
      </c>
      <c r="H1204">
        <v>20170510</v>
      </c>
      <c r="I1204">
        <v>0</v>
      </c>
      <c r="J1204" t="s">
        <v>265</v>
      </c>
      <c r="K1204" t="str">
        <f>IFERROR(VLOOKUP(J1204,ORDEN_ESF!A:C,2,0),"")</f>
        <v>Otros pasivos financieros corrientes</v>
      </c>
      <c r="L1204">
        <f>IFERROR(VLOOKUP(J1204,ORDEN_ESF!A:C,3,0),0)</f>
        <v>0</v>
      </c>
      <c r="M1204">
        <v>153783</v>
      </c>
    </row>
    <row r="1205" spans="1:13" x14ac:dyDescent="0.25">
      <c r="A1205">
        <v>890932424</v>
      </c>
      <c r="B1205" t="s">
        <v>379</v>
      </c>
      <c r="C1205" t="s">
        <v>222</v>
      </c>
      <c r="D1205" t="s">
        <v>223</v>
      </c>
      <c r="E1205" t="s">
        <v>333</v>
      </c>
      <c r="F1205" t="s">
        <v>292</v>
      </c>
      <c r="G1205" s="16">
        <v>42735</v>
      </c>
      <c r="H1205">
        <v>20170328</v>
      </c>
      <c r="I1205">
        <v>0</v>
      </c>
      <c r="J1205" t="s">
        <v>265</v>
      </c>
      <c r="K1205" t="str">
        <f>IFERROR(VLOOKUP(J1205,ORDEN_ESF!A:C,2,0),"")</f>
        <v>Otros pasivos financieros corrientes</v>
      </c>
      <c r="L1205">
        <f>IFERROR(VLOOKUP(J1205,ORDEN_ESF!A:C,3,0),0)</f>
        <v>0</v>
      </c>
      <c r="M1205">
        <v>9980031</v>
      </c>
    </row>
    <row r="1206" spans="1:13" x14ac:dyDescent="0.25">
      <c r="A1206">
        <v>900190385</v>
      </c>
      <c r="B1206" t="s">
        <v>380</v>
      </c>
      <c r="C1206" t="s">
        <v>230</v>
      </c>
      <c r="D1206" t="s">
        <v>351</v>
      </c>
      <c r="E1206" t="s">
        <v>339</v>
      </c>
      <c r="F1206" t="s">
        <v>292</v>
      </c>
      <c r="G1206" s="16">
        <v>42735</v>
      </c>
      <c r="H1206">
        <v>20170407</v>
      </c>
      <c r="I1206">
        <v>0</v>
      </c>
      <c r="J1206" t="s">
        <v>265</v>
      </c>
      <c r="K1206" t="str">
        <f>IFERROR(VLOOKUP(J1206,ORDEN_ESF!A:C,2,0),"")</f>
        <v>Otros pasivos financieros corrientes</v>
      </c>
      <c r="L1206">
        <f>IFERROR(VLOOKUP(J1206,ORDEN_ESF!A:C,3,0),0)</f>
        <v>0</v>
      </c>
      <c r="M1206">
        <v>305538850</v>
      </c>
    </row>
    <row r="1207" spans="1:13" x14ac:dyDescent="0.25">
      <c r="A1207">
        <v>900192242</v>
      </c>
      <c r="B1207" t="s">
        <v>381</v>
      </c>
      <c r="C1207" t="s">
        <v>222</v>
      </c>
      <c r="D1207" t="s">
        <v>228</v>
      </c>
      <c r="E1207" t="s">
        <v>333</v>
      </c>
      <c r="F1207" t="s">
        <v>292</v>
      </c>
      <c r="G1207" s="16">
        <v>42735</v>
      </c>
      <c r="H1207">
        <v>20170331</v>
      </c>
      <c r="I1207">
        <v>0</v>
      </c>
      <c r="J1207" t="s">
        <v>265</v>
      </c>
      <c r="K1207" t="str">
        <f>IFERROR(VLOOKUP(J1207,ORDEN_ESF!A:C,2,0),"")</f>
        <v>Otros pasivos financieros corrientes</v>
      </c>
      <c r="L1207">
        <f>IFERROR(VLOOKUP(J1207,ORDEN_ESF!A:C,3,0),0)</f>
        <v>0</v>
      </c>
      <c r="M1207">
        <v>3505174</v>
      </c>
    </row>
    <row r="1208" spans="1:13" x14ac:dyDescent="0.25">
      <c r="A1208">
        <v>900193192</v>
      </c>
      <c r="B1208" t="s">
        <v>305</v>
      </c>
      <c r="C1208" t="s">
        <v>294</v>
      </c>
      <c r="D1208" t="s">
        <v>228</v>
      </c>
      <c r="E1208" t="s">
        <v>224</v>
      </c>
      <c r="F1208" t="s">
        <v>292</v>
      </c>
      <c r="G1208" s="16">
        <v>42735</v>
      </c>
      <c r="H1208">
        <v>20170517</v>
      </c>
      <c r="I1208">
        <v>0</v>
      </c>
      <c r="J1208" t="s">
        <v>265</v>
      </c>
      <c r="K1208" t="str">
        <f>IFERROR(VLOOKUP(J1208,ORDEN_ESF!A:C,2,0),"")</f>
        <v>Otros pasivos financieros corrientes</v>
      </c>
      <c r="L1208">
        <f>IFERROR(VLOOKUP(J1208,ORDEN_ESF!A:C,3,0),0)</f>
        <v>0</v>
      </c>
      <c r="M1208">
        <v>19064025</v>
      </c>
    </row>
    <row r="1209" spans="1:13" x14ac:dyDescent="0.25">
      <c r="A1209">
        <v>900087151</v>
      </c>
      <c r="B1209" t="s">
        <v>383</v>
      </c>
      <c r="C1209" t="s">
        <v>222</v>
      </c>
      <c r="D1209" t="s">
        <v>351</v>
      </c>
      <c r="E1209" t="s">
        <v>384</v>
      </c>
      <c r="F1209" t="s">
        <v>292</v>
      </c>
      <c r="G1209" s="16">
        <v>42735</v>
      </c>
      <c r="H1209">
        <v>20170509</v>
      </c>
      <c r="I1209">
        <v>0</v>
      </c>
      <c r="J1209" t="s">
        <v>265</v>
      </c>
      <c r="K1209" t="str">
        <f>IFERROR(VLOOKUP(J1209,ORDEN_ESF!A:C,2,0),"")</f>
        <v>Otros pasivos financieros corrientes</v>
      </c>
      <c r="L1209">
        <f>IFERROR(VLOOKUP(J1209,ORDEN_ESF!A:C,3,0),0)</f>
        <v>0</v>
      </c>
      <c r="M1209">
        <v>2181812</v>
      </c>
    </row>
    <row r="1210" spans="1:13" x14ac:dyDescent="0.25">
      <c r="A1210">
        <v>900315057</v>
      </c>
      <c r="B1210" t="s">
        <v>385</v>
      </c>
      <c r="C1210" t="s">
        <v>294</v>
      </c>
      <c r="D1210" t="s">
        <v>223</v>
      </c>
      <c r="E1210" t="s">
        <v>358</v>
      </c>
      <c r="F1210" t="s">
        <v>292</v>
      </c>
      <c r="G1210" s="16">
        <v>42735</v>
      </c>
      <c r="H1210">
        <v>20170504</v>
      </c>
      <c r="I1210">
        <v>0</v>
      </c>
      <c r="J1210" t="s">
        <v>265</v>
      </c>
      <c r="K1210" t="str">
        <f>IFERROR(VLOOKUP(J1210,ORDEN_ESF!A:C,2,0),"")</f>
        <v>Otros pasivos financieros corrientes</v>
      </c>
      <c r="L1210">
        <f>IFERROR(VLOOKUP(J1210,ORDEN_ESF!A:C,3,0),0)</f>
        <v>0</v>
      </c>
      <c r="M1210">
        <v>1602925</v>
      </c>
    </row>
    <row r="1211" spans="1:13" x14ac:dyDescent="0.25">
      <c r="A1211">
        <v>900205547</v>
      </c>
      <c r="B1211" t="s">
        <v>233</v>
      </c>
      <c r="C1211" t="s">
        <v>230</v>
      </c>
      <c r="D1211" t="s">
        <v>228</v>
      </c>
      <c r="E1211" t="s">
        <v>224</v>
      </c>
      <c r="F1211" t="s">
        <v>292</v>
      </c>
      <c r="G1211" s="16">
        <v>42735</v>
      </c>
      <c r="H1211">
        <v>20170330</v>
      </c>
      <c r="I1211">
        <v>0</v>
      </c>
      <c r="J1211" t="s">
        <v>265</v>
      </c>
      <c r="K1211" t="str">
        <f>IFERROR(VLOOKUP(J1211,ORDEN_ESF!A:C,2,0),"")</f>
        <v>Otros pasivos financieros corrientes</v>
      </c>
      <c r="L1211">
        <f>IFERROR(VLOOKUP(J1211,ORDEN_ESF!A:C,3,0),0)</f>
        <v>0</v>
      </c>
      <c r="M1211">
        <v>466282</v>
      </c>
    </row>
    <row r="1212" spans="1:13" x14ac:dyDescent="0.25">
      <c r="A1212">
        <v>900378893</v>
      </c>
      <c r="B1212" t="s">
        <v>386</v>
      </c>
      <c r="C1212" t="s">
        <v>230</v>
      </c>
      <c r="D1212" t="s">
        <v>228</v>
      </c>
      <c r="E1212" t="s">
        <v>335</v>
      </c>
      <c r="F1212" t="s">
        <v>292</v>
      </c>
      <c r="G1212" s="16">
        <v>42735</v>
      </c>
      <c r="H1212">
        <v>20170327</v>
      </c>
      <c r="I1212">
        <v>0</v>
      </c>
      <c r="J1212" t="s">
        <v>265</v>
      </c>
      <c r="K1212" t="str">
        <f>IFERROR(VLOOKUP(J1212,ORDEN_ESF!A:C,2,0),"")</f>
        <v>Otros pasivos financieros corrientes</v>
      </c>
      <c r="L1212">
        <f>IFERROR(VLOOKUP(J1212,ORDEN_ESF!A:C,3,0),0)</f>
        <v>0</v>
      </c>
      <c r="M1212">
        <v>10936817</v>
      </c>
    </row>
    <row r="1213" spans="1:13" x14ac:dyDescent="0.25">
      <c r="A1213">
        <v>900413588</v>
      </c>
      <c r="B1213" t="s">
        <v>37</v>
      </c>
      <c r="C1213" t="s">
        <v>294</v>
      </c>
      <c r="D1213" t="s">
        <v>343</v>
      </c>
      <c r="E1213" t="s">
        <v>224</v>
      </c>
      <c r="F1213" t="s">
        <v>292</v>
      </c>
      <c r="G1213" s="16">
        <v>42735</v>
      </c>
      <c r="H1213">
        <v>20170511</v>
      </c>
      <c r="I1213">
        <v>0</v>
      </c>
      <c r="J1213" t="s">
        <v>265</v>
      </c>
      <c r="K1213" t="str">
        <f>IFERROR(VLOOKUP(J1213,ORDEN_ESF!A:C,2,0),"")</f>
        <v>Otros pasivos financieros corrientes</v>
      </c>
      <c r="L1213">
        <f>IFERROR(VLOOKUP(J1213,ORDEN_ESF!A:C,3,0),0)</f>
        <v>0</v>
      </c>
      <c r="M1213">
        <v>83318</v>
      </c>
    </row>
    <row r="1214" spans="1:13" x14ac:dyDescent="0.25">
      <c r="A1214">
        <v>900521357</v>
      </c>
      <c r="B1214" t="s">
        <v>175</v>
      </c>
      <c r="C1214" t="s">
        <v>291</v>
      </c>
      <c r="D1214" t="s">
        <v>388</v>
      </c>
      <c r="E1214" t="s">
        <v>339</v>
      </c>
      <c r="F1214" t="s">
        <v>292</v>
      </c>
      <c r="G1214" s="16">
        <v>42735</v>
      </c>
      <c r="H1214">
        <v>20170503</v>
      </c>
      <c r="I1214">
        <v>0</v>
      </c>
      <c r="J1214" t="s">
        <v>265</v>
      </c>
      <c r="K1214" t="str">
        <f>IFERROR(VLOOKUP(J1214,ORDEN_ESF!A:C,2,0),"")</f>
        <v>Otros pasivos financieros corrientes</v>
      </c>
      <c r="L1214">
        <f>IFERROR(VLOOKUP(J1214,ORDEN_ESF!A:C,3,0),0)</f>
        <v>0</v>
      </c>
      <c r="M1214">
        <v>1858568</v>
      </c>
    </row>
    <row r="1215" spans="1:13" x14ac:dyDescent="0.25">
      <c r="A1215">
        <v>900749166</v>
      </c>
      <c r="B1215" t="s">
        <v>182</v>
      </c>
      <c r="C1215" t="s">
        <v>230</v>
      </c>
      <c r="D1215" t="s">
        <v>228</v>
      </c>
      <c r="E1215" t="s">
        <v>333</v>
      </c>
      <c r="F1215" t="s">
        <v>292</v>
      </c>
      <c r="G1215" s="16">
        <v>42735</v>
      </c>
      <c r="H1215">
        <v>20170404</v>
      </c>
      <c r="I1215">
        <v>0</v>
      </c>
      <c r="J1215" t="s">
        <v>265</v>
      </c>
      <c r="K1215" t="str">
        <f>IFERROR(VLOOKUP(J1215,ORDEN_ESF!A:C,2,0),"")</f>
        <v>Otros pasivos financieros corrientes</v>
      </c>
      <c r="L1215">
        <f>IFERROR(VLOOKUP(J1215,ORDEN_ESF!A:C,3,0),0)</f>
        <v>0</v>
      </c>
      <c r="M1215">
        <v>20326810</v>
      </c>
    </row>
    <row r="1216" spans="1:13" x14ac:dyDescent="0.25">
      <c r="A1216">
        <v>900797732</v>
      </c>
      <c r="B1216" t="s">
        <v>181</v>
      </c>
      <c r="C1216" t="s">
        <v>230</v>
      </c>
      <c r="D1216" t="s">
        <v>228</v>
      </c>
      <c r="E1216" t="s">
        <v>360</v>
      </c>
      <c r="F1216" t="s">
        <v>292</v>
      </c>
      <c r="G1216" s="16">
        <v>42735</v>
      </c>
      <c r="H1216">
        <v>20170330</v>
      </c>
      <c r="I1216">
        <v>0</v>
      </c>
      <c r="J1216" t="s">
        <v>265</v>
      </c>
      <c r="K1216" t="str">
        <f>IFERROR(VLOOKUP(J1216,ORDEN_ESF!A:C,2,0),"")</f>
        <v>Otros pasivos financieros corrientes</v>
      </c>
      <c r="L1216">
        <f>IFERROR(VLOOKUP(J1216,ORDEN_ESF!A:C,3,0),0)</f>
        <v>0</v>
      </c>
      <c r="M1216">
        <v>16392</v>
      </c>
    </row>
    <row r="1217" spans="1:13" x14ac:dyDescent="0.25">
      <c r="A1217">
        <v>800028455</v>
      </c>
      <c r="B1217" t="s">
        <v>0</v>
      </c>
      <c r="C1217" t="s">
        <v>291</v>
      </c>
      <c r="D1217" t="s">
        <v>228</v>
      </c>
      <c r="E1217" t="s">
        <v>224</v>
      </c>
      <c r="F1217" t="s">
        <v>292</v>
      </c>
      <c r="G1217" s="16">
        <v>42735</v>
      </c>
      <c r="H1217">
        <v>20170503</v>
      </c>
      <c r="I1217">
        <v>0</v>
      </c>
      <c r="J1217" t="s">
        <v>310</v>
      </c>
      <c r="K1217" t="str">
        <f>IFERROR(VLOOKUP(J1217,ORDEN_ESF!A:C,2,0),"")</f>
        <v>Préstamos corrientes</v>
      </c>
      <c r="L1217">
        <f>IFERROR(VLOOKUP(J1217,ORDEN_ESF!A:C,3,0),0)</f>
        <v>0</v>
      </c>
      <c r="M1217">
        <v>1718093</v>
      </c>
    </row>
    <row r="1218" spans="1:13" x14ac:dyDescent="0.25">
      <c r="A1218">
        <v>800140959</v>
      </c>
      <c r="B1218" t="s">
        <v>340</v>
      </c>
      <c r="C1218" t="s">
        <v>291</v>
      </c>
      <c r="D1218" t="s">
        <v>228</v>
      </c>
      <c r="E1218" t="s">
        <v>339</v>
      </c>
      <c r="F1218" t="s">
        <v>292</v>
      </c>
      <c r="G1218" s="16">
        <v>42735</v>
      </c>
      <c r="H1218">
        <v>20170503</v>
      </c>
      <c r="I1218">
        <v>0</v>
      </c>
      <c r="J1218" t="s">
        <v>310</v>
      </c>
      <c r="K1218" t="str">
        <f>IFERROR(VLOOKUP(J1218,ORDEN_ESF!A:C,2,0),"")</f>
        <v>Préstamos corrientes</v>
      </c>
      <c r="L1218">
        <f>IFERROR(VLOOKUP(J1218,ORDEN_ESF!A:C,3,0),0)</f>
        <v>0</v>
      </c>
      <c r="M1218">
        <v>12764504</v>
      </c>
    </row>
    <row r="1219" spans="1:13" x14ac:dyDescent="0.25">
      <c r="A1219">
        <v>800182330</v>
      </c>
      <c r="B1219" t="s">
        <v>342</v>
      </c>
      <c r="C1219" t="s">
        <v>291</v>
      </c>
      <c r="D1219" t="s">
        <v>343</v>
      </c>
      <c r="E1219" t="s">
        <v>333</v>
      </c>
      <c r="F1219" t="s">
        <v>292</v>
      </c>
      <c r="G1219" s="16">
        <v>42735</v>
      </c>
      <c r="H1219">
        <v>20170424</v>
      </c>
      <c r="I1219">
        <v>0</v>
      </c>
      <c r="J1219" t="s">
        <v>310</v>
      </c>
      <c r="K1219" t="str">
        <f>IFERROR(VLOOKUP(J1219,ORDEN_ESF!A:C,2,0),"")</f>
        <v>Préstamos corrientes</v>
      </c>
      <c r="L1219">
        <f>IFERROR(VLOOKUP(J1219,ORDEN_ESF!A:C,3,0),0)</f>
        <v>0</v>
      </c>
      <c r="M1219">
        <v>132678869</v>
      </c>
    </row>
    <row r="1220" spans="1:13" x14ac:dyDescent="0.25">
      <c r="A1220">
        <v>800208146</v>
      </c>
      <c r="B1220" t="s">
        <v>346</v>
      </c>
      <c r="C1220" t="s">
        <v>294</v>
      </c>
      <c r="D1220" t="s">
        <v>228</v>
      </c>
      <c r="E1220" t="s">
        <v>347</v>
      </c>
      <c r="F1220" t="s">
        <v>292</v>
      </c>
      <c r="G1220" s="16">
        <v>42735</v>
      </c>
      <c r="H1220">
        <v>20170428</v>
      </c>
      <c r="I1220">
        <v>0</v>
      </c>
      <c r="J1220" t="s">
        <v>310</v>
      </c>
      <c r="K1220" t="str">
        <f>IFERROR(VLOOKUP(J1220,ORDEN_ESF!A:C,2,0),"")</f>
        <v>Préstamos corrientes</v>
      </c>
      <c r="L1220">
        <f>IFERROR(VLOOKUP(J1220,ORDEN_ESF!A:C,3,0),0)</f>
        <v>0</v>
      </c>
      <c r="M1220">
        <v>9010914</v>
      </c>
    </row>
    <row r="1221" spans="1:13" x14ac:dyDescent="0.25">
      <c r="A1221">
        <v>830097620</v>
      </c>
      <c r="B1221" t="s">
        <v>290</v>
      </c>
      <c r="C1221" t="s">
        <v>291</v>
      </c>
      <c r="D1221" t="s">
        <v>228</v>
      </c>
      <c r="E1221" t="s">
        <v>224</v>
      </c>
      <c r="F1221" t="s">
        <v>292</v>
      </c>
      <c r="G1221" s="16">
        <v>42735</v>
      </c>
      <c r="H1221">
        <v>20170420</v>
      </c>
      <c r="I1221">
        <v>0</v>
      </c>
      <c r="J1221" t="s">
        <v>310</v>
      </c>
      <c r="K1221" t="str">
        <f>IFERROR(VLOOKUP(J1221,ORDEN_ESF!A:C,2,0),"")</f>
        <v>Préstamos corrientes</v>
      </c>
      <c r="L1221">
        <f>IFERROR(VLOOKUP(J1221,ORDEN_ESF!A:C,3,0),0)</f>
        <v>0</v>
      </c>
      <c r="M1221">
        <v>1511791</v>
      </c>
    </row>
    <row r="1222" spans="1:13" x14ac:dyDescent="0.25">
      <c r="A1222">
        <v>860001986</v>
      </c>
      <c r="B1222" t="s">
        <v>293</v>
      </c>
      <c r="C1222" t="s">
        <v>294</v>
      </c>
      <c r="D1222" t="s">
        <v>228</v>
      </c>
      <c r="E1222" t="s">
        <v>224</v>
      </c>
      <c r="F1222" t="s">
        <v>292</v>
      </c>
      <c r="G1222" s="16">
        <v>42735</v>
      </c>
      <c r="H1222">
        <v>20170510</v>
      </c>
      <c r="I1222">
        <v>0</v>
      </c>
      <c r="J1222" t="s">
        <v>310</v>
      </c>
      <c r="K1222" t="str">
        <f>IFERROR(VLOOKUP(J1222,ORDEN_ESF!A:C,2,0),"")</f>
        <v>Préstamos corrientes</v>
      </c>
      <c r="L1222">
        <f>IFERROR(VLOOKUP(J1222,ORDEN_ESF!A:C,3,0),0)</f>
        <v>0</v>
      </c>
      <c r="M1222">
        <v>1007300</v>
      </c>
    </row>
    <row r="1223" spans="1:13" x14ac:dyDescent="0.25">
      <c r="A1223">
        <v>860014285</v>
      </c>
      <c r="B1223" t="s">
        <v>356</v>
      </c>
      <c r="C1223" t="s">
        <v>294</v>
      </c>
      <c r="D1223" t="s">
        <v>228</v>
      </c>
      <c r="E1223" t="s">
        <v>224</v>
      </c>
      <c r="F1223" t="s">
        <v>292</v>
      </c>
      <c r="G1223" s="16">
        <v>42735</v>
      </c>
      <c r="H1223">
        <v>20170510</v>
      </c>
      <c r="I1223">
        <v>0</v>
      </c>
      <c r="J1223" t="s">
        <v>310</v>
      </c>
      <c r="K1223" t="str">
        <f>IFERROR(VLOOKUP(J1223,ORDEN_ESF!A:C,2,0),"")</f>
        <v>Préstamos corrientes</v>
      </c>
      <c r="L1223">
        <f>IFERROR(VLOOKUP(J1223,ORDEN_ESF!A:C,3,0),0)</f>
        <v>0</v>
      </c>
      <c r="M1223">
        <v>1429</v>
      </c>
    </row>
    <row r="1224" spans="1:13" x14ac:dyDescent="0.25">
      <c r="A1224">
        <v>860067697</v>
      </c>
      <c r="B1224" t="s">
        <v>359</v>
      </c>
      <c r="C1224" t="s">
        <v>294</v>
      </c>
      <c r="D1224" t="s">
        <v>228</v>
      </c>
      <c r="E1224" t="s">
        <v>360</v>
      </c>
      <c r="F1224" t="s">
        <v>292</v>
      </c>
      <c r="G1224" s="16">
        <v>42735</v>
      </c>
      <c r="H1224">
        <v>20170515</v>
      </c>
      <c r="I1224">
        <v>0</v>
      </c>
      <c r="J1224" t="s">
        <v>310</v>
      </c>
      <c r="K1224" t="str">
        <f>IFERROR(VLOOKUP(J1224,ORDEN_ESF!A:C,2,0),"")</f>
        <v>Préstamos corrientes</v>
      </c>
      <c r="L1224">
        <f>IFERROR(VLOOKUP(J1224,ORDEN_ESF!A:C,3,0),0)</f>
        <v>0</v>
      </c>
      <c r="M1224">
        <v>9378751</v>
      </c>
    </row>
    <row r="1225" spans="1:13" x14ac:dyDescent="0.25">
      <c r="A1225">
        <v>860354402</v>
      </c>
      <c r="B1225" t="s">
        <v>295</v>
      </c>
      <c r="C1225" t="s">
        <v>291</v>
      </c>
      <c r="D1225" t="s">
        <v>228</v>
      </c>
      <c r="E1225" t="s">
        <v>224</v>
      </c>
      <c r="F1225" t="s">
        <v>292</v>
      </c>
      <c r="G1225" s="16">
        <v>42735</v>
      </c>
      <c r="H1225">
        <v>20170417</v>
      </c>
      <c r="I1225">
        <v>0</v>
      </c>
      <c r="J1225" t="s">
        <v>310</v>
      </c>
      <c r="K1225" t="str">
        <f>IFERROR(VLOOKUP(J1225,ORDEN_ESF!A:C,2,0),"")</f>
        <v>Préstamos corrientes</v>
      </c>
      <c r="L1225">
        <f>IFERROR(VLOOKUP(J1225,ORDEN_ESF!A:C,3,0),0)</f>
        <v>0</v>
      </c>
      <c r="M1225">
        <v>344335</v>
      </c>
    </row>
    <row r="1226" spans="1:13" x14ac:dyDescent="0.25">
      <c r="A1226">
        <v>860505064</v>
      </c>
      <c r="B1226" t="s">
        <v>361</v>
      </c>
      <c r="C1226" t="s">
        <v>291</v>
      </c>
      <c r="D1226" t="s">
        <v>228</v>
      </c>
      <c r="E1226" t="s">
        <v>224</v>
      </c>
      <c r="F1226" t="s">
        <v>292</v>
      </c>
      <c r="G1226" s="16">
        <v>42735</v>
      </c>
      <c r="H1226">
        <v>20170523</v>
      </c>
      <c r="I1226">
        <v>0</v>
      </c>
      <c r="J1226" t="s">
        <v>310</v>
      </c>
      <c r="K1226" t="str">
        <f>IFERROR(VLOOKUP(J1226,ORDEN_ESF!A:C,2,0),"")</f>
        <v>Préstamos corrientes</v>
      </c>
      <c r="L1226">
        <f>IFERROR(VLOOKUP(J1226,ORDEN_ESF!A:C,3,0),0)</f>
        <v>0</v>
      </c>
      <c r="M1226">
        <v>313321</v>
      </c>
    </row>
    <row r="1227" spans="1:13" x14ac:dyDescent="0.25">
      <c r="A1227">
        <v>860078977</v>
      </c>
      <c r="B1227" t="s">
        <v>144</v>
      </c>
      <c r="C1227" t="s">
        <v>291</v>
      </c>
      <c r="D1227" t="s">
        <v>228</v>
      </c>
      <c r="E1227" t="s">
        <v>339</v>
      </c>
      <c r="F1227" t="s">
        <v>292</v>
      </c>
      <c r="G1227" s="16">
        <v>42735</v>
      </c>
      <c r="H1227">
        <v>20170512</v>
      </c>
      <c r="I1227">
        <v>0</v>
      </c>
      <c r="J1227" t="s">
        <v>310</v>
      </c>
      <c r="K1227" t="str">
        <f>IFERROR(VLOOKUP(J1227,ORDEN_ESF!A:C,2,0),"")</f>
        <v>Préstamos corrientes</v>
      </c>
      <c r="L1227">
        <f>IFERROR(VLOOKUP(J1227,ORDEN_ESF!A:C,3,0),0)</f>
        <v>0</v>
      </c>
      <c r="M1227">
        <v>1358270</v>
      </c>
    </row>
    <row r="1228" spans="1:13" x14ac:dyDescent="0.25">
      <c r="A1228">
        <v>860532790</v>
      </c>
      <c r="B1228" t="s">
        <v>374</v>
      </c>
      <c r="C1228" t="s">
        <v>291</v>
      </c>
      <c r="D1228" t="s">
        <v>228</v>
      </c>
      <c r="E1228" t="s">
        <v>224</v>
      </c>
      <c r="F1228" t="s">
        <v>292</v>
      </c>
      <c r="G1228" s="16">
        <v>42735</v>
      </c>
      <c r="H1228">
        <v>20170504</v>
      </c>
      <c r="I1228">
        <v>0</v>
      </c>
      <c r="J1228" t="s">
        <v>310</v>
      </c>
      <c r="K1228" t="str">
        <f>IFERROR(VLOOKUP(J1228,ORDEN_ESF!A:C,2,0),"")</f>
        <v>Préstamos corrientes</v>
      </c>
      <c r="L1228">
        <f>IFERROR(VLOOKUP(J1228,ORDEN_ESF!A:C,3,0),0)</f>
        <v>0</v>
      </c>
      <c r="M1228">
        <v>82096</v>
      </c>
    </row>
    <row r="1229" spans="1:13" x14ac:dyDescent="0.25">
      <c r="A1229">
        <v>900035722</v>
      </c>
      <c r="B1229" t="s">
        <v>298</v>
      </c>
      <c r="C1229" t="s">
        <v>294</v>
      </c>
      <c r="D1229" t="s">
        <v>299</v>
      </c>
      <c r="E1229" t="s">
        <v>224</v>
      </c>
      <c r="F1229" t="s">
        <v>292</v>
      </c>
      <c r="G1229" s="16">
        <v>42735</v>
      </c>
      <c r="H1229">
        <v>20170421</v>
      </c>
      <c r="I1229">
        <v>0</v>
      </c>
      <c r="J1229" t="s">
        <v>310</v>
      </c>
      <c r="K1229" t="str">
        <f>IFERROR(VLOOKUP(J1229,ORDEN_ESF!A:C,2,0),"")</f>
        <v>Préstamos corrientes</v>
      </c>
      <c r="L1229">
        <f>IFERROR(VLOOKUP(J1229,ORDEN_ESF!A:C,3,0),0)</f>
        <v>0</v>
      </c>
      <c r="M1229">
        <v>4124894</v>
      </c>
    </row>
    <row r="1230" spans="1:13" x14ac:dyDescent="0.25">
      <c r="A1230">
        <v>900139110</v>
      </c>
      <c r="B1230" t="s">
        <v>301</v>
      </c>
      <c r="C1230" t="s">
        <v>294</v>
      </c>
      <c r="D1230" t="s">
        <v>228</v>
      </c>
      <c r="E1230" t="s">
        <v>224</v>
      </c>
      <c r="F1230" t="s">
        <v>292</v>
      </c>
      <c r="G1230" s="16">
        <v>42735</v>
      </c>
      <c r="H1230">
        <v>20170419</v>
      </c>
      <c r="I1230">
        <v>0</v>
      </c>
      <c r="J1230" t="s">
        <v>310</v>
      </c>
      <c r="K1230" t="str">
        <f>IFERROR(VLOOKUP(J1230,ORDEN_ESF!A:C,2,0),"")</f>
        <v>Préstamos corrientes</v>
      </c>
      <c r="L1230">
        <f>IFERROR(VLOOKUP(J1230,ORDEN_ESF!A:C,3,0),0)</f>
        <v>0</v>
      </c>
      <c r="M1230">
        <v>89684</v>
      </c>
    </row>
    <row r="1231" spans="1:13" x14ac:dyDescent="0.25">
      <c r="A1231">
        <v>890920656</v>
      </c>
      <c r="B1231" t="s">
        <v>302</v>
      </c>
      <c r="C1231" t="s">
        <v>291</v>
      </c>
      <c r="D1231" t="s">
        <v>223</v>
      </c>
      <c r="E1231" t="s">
        <v>224</v>
      </c>
      <c r="F1231" t="s">
        <v>292</v>
      </c>
      <c r="G1231" s="16">
        <v>42735</v>
      </c>
      <c r="H1231">
        <v>20170503</v>
      </c>
      <c r="I1231">
        <v>0</v>
      </c>
      <c r="J1231" t="s">
        <v>310</v>
      </c>
      <c r="K1231" t="str">
        <f>IFERROR(VLOOKUP(J1231,ORDEN_ESF!A:C,2,0),"")</f>
        <v>Préstamos corrientes</v>
      </c>
      <c r="L1231">
        <f>IFERROR(VLOOKUP(J1231,ORDEN_ESF!A:C,3,0),0)</f>
        <v>0</v>
      </c>
      <c r="M1231">
        <v>6207</v>
      </c>
    </row>
    <row r="1232" spans="1:13" x14ac:dyDescent="0.25">
      <c r="A1232">
        <v>890928186</v>
      </c>
      <c r="B1232" t="s">
        <v>303</v>
      </c>
      <c r="C1232" t="s">
        <v>291</v>
      </c>
      <c r="D1232" t="s">
        <v>223</v>
      </c>
      <c r="E1232" t="s">
        <v>224</v>
      </c>
      <c r="F1232" t="s">
        <v>292</v>
      </c>
      <c r="G1232" s="16">
        <v>42735</v>
      </c>
      <c r="H1232">
        <v>20170510</v>
      </c>
      <c r="I1232">
        <v>0</v>
      </c>
      <c r="J1232" t="s">
        <v>310</v>
      </c>
      <c r="K1232" t="str">
        <f>IFERROR(VLOOKUP(J1232,ORDEN_ESF!A:C,2,0),"")</f>
        <v>Préstamos corrientes</v>
      </c>
      <c r="L1232">
        <f>IFERROR(VLOOKUP(J1232,ORDEN_ESF!A:C,3,0),0)</f>
        <v>0</v>
      </c>
      <c r="M1232">
        <v>153783</v>
      </c>
    </row>
    <row r="1233" spans="1:13" x14ac:dyDescent="0.25">
      <c r="A1233">
        <v>900193192</v>
      </c>
      <c r="B1233" t="s">
        <v>305</v>
      </c>
      <c r="C1233" t="s">
        <v>294</v>
      </c>
      <c r="D1233" t="s">
        <v>228</v>
      </c>
      <c r="E1233" t="s">
        <v>224</v>
      </c>
      <c r="F1233" t="s">
        <v>292</v>
      </c>
      <c r="G1233" s="16">
        <v>42735</v>
      </c>
      <c r="H1233">
        <v>20170517</v>
      </c>
      <c r="I1233">
        <v>0</v>
      </c>
      <c r="J1233" t="s">
        <v>310</v>
      </c>
      <c r="K1233" t="str">
        <f>IFERROR(VLOOKUP(J1233,ORDEN_ESF!A:C,2,0),"")</f>
        <v>Préstamos corrientes</v>
      </c>
      <c r="L1233">
        <f>IFERROR(VLOOKUP(J1233,ORDEN_ESF!A:C,3,0),0)</f>
        <v>0</v>
      </c>
      <c r="M1233">
        <v>19064025</v>
      </c>
    </row>
    <row r="1234" spans="1:13" x14ac:dyDescent="0.25">
      <c r="A1234">
        <v>900315057</v>
      </c>
      <c r="B1234" t="s">
        <v>385</v>
      </c>
      <c r="C1234" t="s">
        <v>294</v>
      </c>
      <c r="D1234" t="s">
        <v>223</v>
      </c>
      <c r="E1234" t="s">
        <v>358</v>
      </c>
      <c r="F1234" t="s">
        <v>292</v>
      </c>
      <c r="G1234" s="16">
        <v>42735</v>
      </c>
      <c r="H1234">
        <v>20170504</v>
      </c>
      <c r="I1234">
        <v>0</v>
      </c>
      <c r="J1234" t="s">
        <v>310</v>
      </c>
      <c r="K1234" t="str">
        <f>IFERROR(VLOOKUP(J1234,ORDEN_ESF!A:C,2,0),"")</f>
        <v>Préstamos corrientes</v>
      </c>
      <c r="L1234">
        <f>IFERROR(VLOOKUP(J1234,ORDEN_ESF!A:C,3,0),0)</f>
        <v>0</v>
      </c>
      <c r="M1234">
        <v>1500000</v>
      </c>
    </row>
    <row r="1235" spans="1:13" x14ac:dyDescent="0.25">
      <c r="A1235">
        <v>900413588</v>
      </c>
      <c r="B1235" t="s">
        <v>37</v>
      </c>
      <c r="C1235" t="s">
        <v>294</v>
      </c>
      <c r="D1235" t="s">
        <v>343</v>
      </c>
      <c r="E1235" t="s">
        <v>224</v>
      </c>
      <c r="F1235" t="s">
        <v>292</v>
      </c>
      <c r="G1235" s="16">
        <v>42735</v>
      </c>
      <c r="H1235">
        <v>20170511</v>
      </c>
      <c r="I1235">
        <v>0</v>
      </c>
      <c r="J1235" t="s">
        <v>310</v>
      </c>
      <c r="K1235" t="str">
        <f>IFERROR(VLOOKUP(J1235,ORDEN_ESF!A:C,2,0),"")</f>
        <v>Préstamos corrientes</v>
      </c>
      <c r="L1235">
        <f>IFERROR(VLOOKUP(J1235,ORDEN_ESF!A:C,3,0),0)</f>
        <v>0</v>
      </c>
      <c r="M1235">
        <v>54840</v>
      </c>
    </row>
    <row r="1236" spans="1:13" x14ac:dyDescent="0.25">
      <c r="A1236">
        <v>900521357</v>
      </c>
      <c r="B1236" t="s">
        <v>175</v>
      </c>
      <c r="C1236" t="s">
        <v>291</v>
      </c>
      <c r="D1236" t="s">
        <v>388</v>
      </c>
      <c r="E1236" t="s">
        <v>339</v>
      </c>
      <c r="F1236" t="s">
        <v>292</v>
      </c>
      <c r="G1236" s="16">
        <v>42735</v>
      </c>
      <c r="H1236">
        <v>20170503</v>
      </c>
      <c r="I1236">
        <v>0</v>
      </c>
      <c r="J1236" t="s">
        <v>310</v>
      </c>
      <c r="K1236" t="str">
        <f>IFERROR(VLOOKUP(J1236,ORDEN_ESF!A:C,2,0),"")</f>
        <v>Préstamos corrientes</v>
      </c>
      <c r="L1236">
        <f>IFERROR(VLOOKUP(J1236,ORDEN_ESF!A:C,3,0),0)</f>
        <v>0</v>
      </c>
      <c r="M1236">
        <v>1530536</v>
      </c>
    </row>
    <row r="1237" spans="1:13" x14ac:dyDescent="0.25">
      <c r="A1237">
        <v>800014246</v>
      </c>
      <c r="B1237" t="s">
        <v>332</v>
      </c>
      <c r="C1237" t="s">
        <v>291</v>
      </c>
      <c r="D1237" t="s">
        <v>223</v>
      </c>
      <c r="E1237" t="s">
        <v>333</v>
      </c>
      <c r="F1237" t="s">
        <v>292</v>
      </c>
      <c r="G1237" s="16">
        <v>42735</v>
      </c>
      <c r="H1237">
        <v>20170518</v>
      </c>
      <c r="I1237">
        <v>0</v>
      </c>
      <c r="J1237" t="s">
        <v>390</v>
      </c>
      <c r="K1237" t="str">
        <f>IFERROR(VLOOKUP(J1237,ORDEN_ESF!A:C,2,0),"")</f>
        <v>Parte corriente de préstamos no corrientes</v>
      </c>
      <c r="L1237">
        <f>IFERROR(VLOOKUP(J1237,ORDEN_ESF!A:C,3,0),0)</f>
        <v>0</v>
      </c>
      <c r="M1237">
        <v>17613213</v>
      </c>
    </row>
    <row r="1238" spans="1:13" x14ac:dyDescent="0.25">
      <c r="A1238">
        <v>800095951</v>
      </c>
      <c r="B1238" t="s">
        <v>338</v>
      </c>
      <c r="C1238" t="s">
        <v>291</v>
      </c>
      <c r="D1238" t="s">
        <v>228</v>
      </c>
      <c r="E1238" t="s">
        <v>339</v>
      </c>
      <c r="F1238" t="s">
        <v>292</v>
      </c>
      <c r="G1238" s="16">
        <v>42735</v>
      </c>
      <c r="H1238">
        <v>20170505</v>
      </c>
      <c r="I1238">
        <v>0</v>
      </c>
      <c r="J1238" t="s">
        <v>390</v>
      </c>
      <c r="K1238" t="str">
        <f>IFERROR(VLOOKUP(J1238,ORDEN_ESF!A:C,2,0),"")</f>
        <v>Parte corriente de préstamos no corrientes</v>
      </c>
      <c r="L1238">
        <f>IFERROR(VLOOKUP(J1238,ORDEN_ESF!A:C,3,0),0)</f>
        <v>0</v>
      </c>
      <c r="M1238">
        <v>1441916</v>
      </c>
    </row>
    <row r="1239" spans="1:13" x14ac:dyDescent="0.25">
      <c r="A1239">
        <v>800208146</v>
      </c>
      <c r="B1239" t="s">
        <v>346</v>
      </c>
      <c r="C1239" t="s">
        <v>294</v>
      </c>
      <c r="D1239" t="s">
        <v>228</v>
      </c>
      <c r="E1239" t="s">
        <v>347</v>
      </c>
      <c r="F1239" t="s">
        <v>292</v>
      </c>
      <c r="G1239" s="16">
        <v>42735</v>
      </c>
      <c r="H1239">
        <v>20170428</v>
      </c>
      <c r="I1239">
        <v>0</v>
      </c>
      <c r="J1239" t="s">
        <v>390</v>
      </c>
      <c r="K1239" t="str">
        <f>IFERROR(VLOOKUP(J1239,ORDEN_ESF!A:C,2,0),"")</f>
        <v>Parte corriente de préstamos no corrientes</v>
      </c>
      <c r="L1239">
        <f>IFERROR(VLOOKUP(J1239,ORDEN_ESF!A:C,3,0),0)</f>
        <v>0</v>
      </c>
      <c r="M1239">
        <v>111222498</v>
      </c>
    </row>
    <row r="1240" spans="1:13" x14ac:dyDescent="0.25">
      <c r="A1240">
        <v>900315057</v>
      </c>
      <c r="B1240" t="s">
        <v>385</v>
      </c>
      <c r="C1240" t="s">
        <v>294</v>
      </c>
      <c r="D1240" t="s">
        <v>223</v>
      </c>
      <c r="E1240" t="s">
        <v>358</v>
      </c>
      <c r="F1240" t="s">
        <v>292</v>
      </c>
      <c r="G1240" s="16">
        <v>42735</v>
      </c>
      <c r="H1240">
        <v>20170504</v>
      </c>
      <c r="I1240">
        <v>0</v>
      </c>
      <c r="J1240" t="s">
        <v>390</v>
      </c>
      <c r="K1240" t="str">
        <f>IFERROR(VLOOKUP(J1240,ORDEN_ESF!A:C,2,0),"")</f>
        <v>Parte corriente de préstamos no corrientes</v>
      </c>
      <c r="L1240">
        <f>IFERROR(VLOOKUP(J1240,ORDEN_ESF!A:C,3,0),0)</f>
        <v>0</v>
      </c>
      <c r="M1240">
        <v>102925</v>
      </c>
    </row>
    <row r="1241" spans="1:13" x14ac:dyDescent="0.25">
      <c r="A1241">
        <v>900413588</v>
      </c>
      <c r="B1241" t="s">
        <v>37</v>
      </c>
      <c r="C1241" t="s">
        <v>294</v>
      </c>
      <c r="D1241" t="s">
        <v>343</v>
      </c>
      <c r="E1241" t="s">
        <v>224</v>
      </c>
      <c r="F1241" t="s">
        <v>292</v>
      </c>
      <c r="G1241" s="16">
        <v>42735</v>
      </c>
      <c r="H1241">
        <v>20170511</v>
      </c>
      <c r="I1241">
        <v>0</v>
      </c>
      <c r="J1241" t="s">
        <v>390</v>
      </c>
      <c r="K1241" t="str">
        <f>IFERROR(VLOOKUP(J1241,ORDEN_ESF!A:C,2,0),"")</f>
        <v>Parte corriente de préstamos no corrientes</v>
      </c>
      <c r="L1241">
        <f>IFERROR(VLOOKUP(J1241,ORDEN_ESF!A:C,3,0),0)</f>
        <v>0</v>
      </c>
      <c r="M1241">
        <v>28478</v>
      </c>
    </row>
    <row r="1242" spans="1:13" x14ac:dyDescent="0.25">
      <c r="A1242">
        <v>900521357</v>
      </c>
      <c r="B1242" t="s">
        <v>175</v>
      </c>
      <c r="C1242" t="s">
        <v>291</v>
      </c>
      <c r="D1242" t="s">
        <v>388</v>
      </c>
      <c r="E1242" t="s">
        <v>339</v>
      </c>
      <c r="F1242" t="s">
        <v>292</v>
      </c>
      <c r="G1242" s="16">
        <v>42735</v>
      </c>
      <c r="H1242">
        <v>20170503</v>
      </c>
      <c r="I1242">
        <v>0</v>
      </c>
      <c r="J1242" t="s">
        <v>390</v>
      </c>
      <c r="K1242" t="str">
        <f>IFERROR(VLOOKUP(J1242,ORDEN_ESF!A:C,2,0),"")</f>
        <v>Parte corriente de préstamos no corrientes</v>
      </c>
      <c r="L1242">
        <f>IFERROR(VLOOKUP(J1242,ORDEN_ESF!A:C,3,0),0)</f>
        <v>0</v>
      </c>
      <c r="M1242">
        <v>328032</v>
      </c>
    </row>
    <row r="1243" spans="1:13" x14ac:dyDescent="0.25">
      <c r="A1243">
        <v>800014246</v>
      </c>
      <c r="B1243" t="s">
        <v>332</v>
      </c>
      <c r="C1243" t="s">
        <v>291</v>
      </c>
      <c r="D1243" t="s">
        <v>223</v>
      </c>
      <c r="E1243" t="s">
        <v>333</v>
      </c>
      <c r="F1243" t="s">
        <v>292</v>
      </c>
      <c r="G1243" s="16">
        <v>42735</v>
      </c>
      <c r="H1243">
        <v>20170518</v>
      </c>
      <c r="I1243">
        <v>0</v>
      </c>
      <c r="J1243" t="s">
        <v>266</v>
      </c>
      <c r="K1243" t="str">
        <f>IFERROR(VLOOKUP(J1243,ORDEN_ESF!A:C,2,0),"")</f>
        <v>Otros pasivos no financieros corrientes</v>
      </c>
      <c r="L1243">
        <f>IFERROR(VLOOKUP(J1243,ORDEN_ESF!A:C,3,0),0)</f>
        <v>0</v>
      </c>
      <c r="M1243">
        <v>22747829</v>
      </c>
    </row>
    <row r="1244" spans="1:13" x14ac:dyDescent="0.25">
      <c r="A1244">
        <v>800093117</v>
      </c>
      <c r="B1244" t="s">
        <v>334</v>
      </c>
      <c r="C1244" t="s">
        <v>222</v>
      </c>
      <c r="D1244" t="s">
        <v>223</v>
      </c>
      <c r="E1244" t="s">
        <v>335</v>
      </c>
      <c r="F1244" t="s">
        <v>292</v>
      </c>
      <c r="G1244" s="16">
        <v>42735</v>
      </c>
      <c r="H1244">
        <v>20170328</v>
      </c>
      <c r="I1244">
        <v>0</v>
      </c>
      <c r="J1244" t="s">
        <v>266</v>
      </c>
      <c r="K1244" t="str">
        <f>IFERROR(VLOOKUP(J1244,ORDEN_ESF!A:C,2,0),"")</f>
        <v>Otros pasivos no financieros corrientes</v>
      </c>
      <c r="L1244">
        <f>IFERROR(VLOOKUP(J1244,ORDEN_ESF!A:C,3,0),0)</f>
        <v>0</v>
      </c>
      <c r="M1244">
        <v>151314905</v>
      </c>
    </row>
    <row r="1245" spans="1:13" x14ac:dyDescent="0.25">
      <c r="A1245">
        <v>800140959</v>
      </c>
      <c r="B1245" t="s">
        <v>340</v>
      </c>
      <c r="C1245" t="s">
        <v>291</v>
      </c>
      <c r="D1245" t="s">
        <v>228</v>
      </c>
      <c r="E1245" t="s">
        <v>339</v>
      </c>
      <c r="F1245" t="s">
        <v>292</v>
      </c>
      <c r="G1245" s="16">
        <v>42735</v>
      </c>
      <c r="H1245">
        <v>20170503</v>
      </c>
      <c r="I1245">
        <v>0</v>
      </c>
      <c r="J1245" t="s">
        <v>266</v>
      </c>
      <c r="K1245" t="str">
        <f>IFERROR(VLOOKUP(J1245,ORDEN_ESF!A:C,2,0),"")</f>
        <v>Otros pasivos no financieros corrientes</v>
      </c>
      <c r="L1245">
        <f>IFERROR(VLOOKUP(J1245,ORDEN_ESF!A:C,3,0),0)</f>
        <v>0</v>
      </c>
      <c r="M1245">
        <v>30276670</v>
      </c>
    </row>
    <row r="1246" spans="1:13" x14ac:dyDescent="0.25">
      <c r="A1246">
        <v>800173155</v>
      </c>
      <c r="B1246" t="s">
        <v>341</v>
      </c>
      <c r="C1246" t="s">
        <v>222</v>
      </c>
      <c r="D1246" t="s">
        <v>228</v>
      </c>
      <c r="E1246" t="s">
        <v>335</v>
      </c>
      <c r="F1246" t="s">
        <v>292</v>
      </c>
      <c r="G1246" s="16">
        <v>42735</v>
      </c>
      <c r="H1246">
        <v>20170403</v>
      </c>
      <c r="I1246">
        <v>0</v>
      </c>
      <c r="J1246" t="s">
        <v>266</v>
      </c>
      <c r="K1246" t="str">
        <f>IFERROR(VLOOKUP(J1246,ORDEN_ESF!A:C,2,0),"")</f>
        <v>Otros pasivos no financieros corrientes</v>
      </c>
      <c r="L1246">
        <f>IFERROR(VLOOKUP(J1246,ORDEN_ESF!A:C,3,0),0)</f>
        <v>0</v>
      </c>
      <c r="M1246">
        <v>40132117</v>
      </c>
    </row>
    <row r="1247" spans="1:13" x14ac:dyDescent="0.25">
      <c r="A1247">
        <v>800182330</v>
      </c>
      <c r="B1247" t="s">
        <v>342</v>
      </c>
      <c r="C1247" t="s">
        <v>291</v>
      </c>
      <c r="D1247" t="s">
        <v>343</v>
      </c>
      <c r="E1247" t="s">
        <v>333</v>
      </c>
      <c r="F1247" t="s">
        <v>292</v>
      </c>
      <c r="G1247" s="16">
        <v>42735</v>
      </c>
      <c r="H1247">
        <v>20170424</v>
      </c>
      <c r="I1247">
        <v>0</v>
      </c>
      <c r="J1247" t="s">
        <v>266</v>
      </c>
      <c r="K1247" t="str">
        <f>IFERROR(VLOOKUP(J1247,ORDEN_ESF!A:C,2,0),"")</f>
        <v>Otros pasivos no financieros corrientes</v>
      </c>
      <c r="L1247">
        <f>IFERROR(VLOOKUP(J1247,ORDEN_ESF!A:C,3,0),0)</f>
        <v>0</v>
      </c>
      <c r="M1247">
        <v>4175999</v>
      </c>
    </row>
    <row r="1248" spans="1:13" x14ac:dyDescent="0.25">
      <c r="A1248">
        <v>800185295</v>
      </c>
      <c r="B1248" t="s">
        <v>344</v>
      </c>
      <c r="C1248" t="s">
        <v>222</v>
      </c>
      <c r="D1248" t="s">
        <v>228</v>
      </c>
      <c r="E1248" t="s">
        <v>335</v>
      </c>
      <c r="F1248" t="s">
        <v>292</v>
      </c>
      <c r="G1248" s="16">
        <v>42735</v>
      </c>
      <c r="H1248">
        <v>20170407</v>
      </c>
      <c r="I1248">
        <v>0</v>
      </c>
      <c r="J1248" t="s">
        <v>266</v>
      </c>
      <c r="K1248" t="str">
        <f>IFERROR(VLOOKUP(J1248,ORDEN_ESF!A:C,2,0),"")</f>
        <v>Otros pasivos no financieros corrientes</v>
      </c>
      <c r="L1248">
        <f>IFERROR(VLOOKUP(J1248,ORDEN_ESF!A:C,3,0),0)</f>
        <v>0</v>
      </c>
      <c r="M1248">
        <v>335156698</v>
      </c>
    </row>
    <row r="1249" spans="1:13" x14ac:dyDescent="0.25">
      <c r="A1249">
        <v>800208146</v>
      </c>
      <c r="B1249" t="s">
        <v>346</v>
      </c>
      <c r="C1249" t="s">
        <v>294</v>
      </c>
      <c r="D1249" t="s">
        <v>228</v>
      </c>
      <c r="E1249" t="s">
        <v>347</v>
      </c>
      <c r="F1249" t="s">
        <v>292</v>
      </c>
      <c r="G1249" s="16">
        <v>42735</v>
      </c>
      <c r="H1249">
        <v>20170428</v>
      </c>
      <c r="I1249">
        <v>0</v>
      </c>
      <c r="J1249" t="s">
        <v>266</v>
      </c>
      <c r="K1249" t="str">
        <f>IFERROR(VLOOKUP(J1249,ORDEN_ESF!A:C,2,0),"")</f>
        <v>Otros pasivos no financieros corrientes</v>
      </c>
      <c r="L1249">
        <f>IFERROR(VLOOKUP(J1249,ORDEN_ESF!A:C,3,0),0)</f>
        <v>0</v>
      </c>
      <c r="M1249">
        <v>970102</v>
      </c>
    </row>
    <row r="1250" spans="1:13" x14ac:dyDescent="0.25">
      <c r="A1250">
        <v>800233881</v>
      </c>
      <c r="B1250" t="s">
        <v>161</v>
      </c>
      <c r="C1250" t="s">
        <v>222</v>
      </c>
      <c r="D1250" t="s">
        <v>223</v>
      </c>
      <c r="E1250" t="s">
        <v>333</v>
      </c>
      <c r="F1250" t="s">
        <v>292</v>
      </c>
      <c r="G1250" s="16">
        <v>42735</v>
      </c>
      <c r="H1250">
        <v>20170406</v>
      </c>
      <c r="I1250">
        <v>0</v>
      </c>
      <c r="J1250" t="s">
        <v>266</v>
      </c>
      <c r="K1250" t="str">
        <f>IFERROR(VLOOKUP(J1250,ORDEN_ESF!A:C,2,0),"")</f>
        <v>Otros pasivos no financieros corrientes</v>
      </c>
      <c r="L1250">
        <f>IFERROR(VLOOKUP(J1250,ORDEN_ESF!A:C,3,0),0)</f>
        <v>0</v>
      </c>
      <c r="M1250">
        <v>18893432</v>
      </c>
    </row>
    <row r="1251" spans="1:13" x14ac:dyDescent="0.25">
      <c r="A1251">
        <v>800240724</v>
      </c>
      <c r="B1251" t="s">
        <v>348</v>
      </c>
      <c r="C1251" t="s">
        <v>230</v>
      </c>
      <c r="D1251" t="s">
        <v>228</v>
      </c>
      <c r="E1251" t="s">
        <v>335</v>
      </c>
      <c r="F1251" t="s">
        <v>292</v>
      </c>
      <c r="G1251" s="16">
        <v>42735</v>
      </c>
      <c r="H1251">
        <v>20170330</v>
      </c>
      <c r="I1251">
        <v>0</v>
      </c>
      <c r="J1251" t="s">
        <v>266</v>
      </c>
      <c r="K1251" t="str">
        <f>IFERROR(VLOOKUP(J1251,ORDEN_ESF!A:C,2,0),"")</f>
        <v>Otros pasivos no financieros corrientes</v>
      </c>
      <c r="L1251">
        <f>IFERROR(VLOOKUP(J1251,ORDEN_ESF!A:C,3,0),0)</f>
        <v>0</v>
      </c>
      <c r="M1251">
        <v>129340376</v>
      </c>
    </row>
    <row r="1252" spans="1:13" x14ac:dyDescent="0.25">
      <c r="A1252">
        <v>811032292</v>
      </c>
      <c r="B1252" t="s">
        <v>349</v>
      </c>
      <c r="C1252" t="s">
        <v>222</v>
      </c>
      <c r="D1252" t="s">
        <v>223</v>
      </c>
      <c r="E1252" t="s">
        <v>335</v>
      </c>
      <c r="F1252" t="s">
        <v>292</v>
      </c>
      <c r="G1252" s="16">
        <v>42735</v>
      </c>
      <c r="H1252">
        <v>20170404</v>
      </c>
      <c r="I1252">
        <v>0</v>
      </c>
      <c r="J1252" t="s">
        <v>266</v>
      </c>
      <c r="K1252" t="str">
        <f>IFERROR(VLOOKUP(J1252,ORDEN_ESF!A:C,2,0),"")</f>
        <v>Otros pasivos no financieros corrientes</v>
      </c>
      <c r="L1252">
        <f>IFERROR(VLOOKUP(J1252,ORDEN_ESF!A:C,3,0),0)</f>
        <v>0</v>
      </c>
      <c r="M1252">
        <v>166343522</v>
      </c>
    </row>
    <row r="1253" spans="1:13" x14ac:dyDescent="0.25">
      <c r="A1253">
        <v>830023542</v>
      </c>
      <c r="B1253" t="s">
        <v>146</v>
      </c>
      <c r="C1253" t="s">
        <v>230</v>
      </c>
      <c r="D1253" t="s">
        <v>223</v>
      </c>
      <c r="E1253" t="s">
        <v>339</v>
      </c>
      <c r="F1253" t="s">
        <v>292</v>
      </c>
      <c r="G1253" s="16">
        <v>42735</v>
      </c>
      <c r="H1253">
        <v>20170328</v>
      </c>
      <c r="I1253">
        <v>0</v>
      </c>
      <c r="J1253" t="s">
        <v>266</v>
      </c>
      <c r="K1253" t="str">
        <f>IFERROR(VLOOKUP(J1253,ORDEN_ESF!A:C,2,0),"")</f>
        <v>Otros pasivos no financieros corrientes</v>
      </c>
      <c r="L1253">
        <f>IFERROR(VLOOKUP(J1253,ORDEN_ESF!A:C,3,0),0)</f>
        <v>0</v>
      </c>
      <c r="M1253">
        <v>34986774</v>
      </c>
    </row>
    <row r="1254" spans="1:13" x14ac:dyDescent="0.25">
      <c r="A1254">
        <v>830094920</v>
      </c>
      <c r="B1254" t="s">
        <v>350</v>
      </c>
      <c r="C1254" t="s">
        <v>222</v>
      </c>
      <c r="D1254" t="s">
        <v>351</v>
      </c>
      <c r="E1254" t="s">
        <v>339</v>
      </c>
      <c r="F1254" t="s">
        <v>292</v>
      </c>
      <c r="G1254" s="16">
        <v>42735</v>
      </c>
      <c r="H1254">
        <v>20171004</v>
      </c>
      <c r="I1254">
        <v>0</v>
      </c>
      <c r="J1254" t="s">
        <v>266</v>
      </c>
      <c r="K1254" t="str">
        <f>IFERROR(VLOOKUP(J1254,ORDEN_ESF!A:C,2,0),"")</f>
        <v>Otros pasivos no financieros corrientes</v>
      </c>
      <c r="L1254">
        <f>IFERROR(VLOOKUP(J1254,ORDEN_ESF!A:C,3,0),0)</f>
        <v>0</v>
      </c>
      <c r="M1254">
        <v>12287826</v>
      </c>
    </row>
    <row r="1255" spans="1:13" x14ac:dyDescent="0.25">
      <c r="A1255">
        <v>830058272</v>
      </c>
      <c r="B1255" t="s">
        <v>352</v>
      </c>
      <c r="C1255" t="s">
        <v>222</v>
      </c>
      <c r="D1255" t="s">
        <v>228</v>
      </c>
      <c r="E1255" t="s">
        <v>353</v>
      </c>
      <c r="F1255" t="s">
        <v>292</v>
      </c>
      <c r="G1255" s="16">
        <v>42735</v>
      </c>
      <c r="H1255">
        <v>20170405</v>
      </c>
      <c r="I1255">
        <v>0</v>
      </c>
      <c r="J1255" t="s">
        <v>266</v>
      </c>
      <c r="K1255" t="str">
        <f>IFERROR(VLOOKUP(J1255,ORDEN_ESF!A:C,2,0),"")</f>
        <v>Otros pasivos no financieros corrientes</v>
      </c>
      <c r="L1255">
        <f>IFERROR(VLOOKUP(J1255,ORDEN_ESF!A:C,3,0),0)</f>
        <v>0</v>
      </c>
      <c r="M1255">
        <v>14751913</v>
      </c>
    </row>
    <row r="1256" spans="1:13" x14ac:dyDescent="0.25">
      <c r="A1256">
        <v>830097620</v>
      </c>
      <c r="B1256" t="s">
        <v>290</v>
      </c>
      <c r="C1256" t="s">
        <v>291</v>
      </c>
      <c r="D1256" t="s">
        <v>228</v>
      </c>
      <c r="E1256" t="s">
        <v>224</v>
      </c>
      <c r="F1256" t="s">
        <v>292</v>
      </c>
      <c r="G1256" s="16">
        <v>42735</v>
      </c>
      <c r="H1256">
        <v>20170420</v>
      </c>
      <c r="I1256">
        <v>0</v>
      </c>
      <c r="J1256" t="s">
        <v>266</v>
      </c>
      <c r="K1256" t="str">
        <f>IFERROR(VLOOKUP(J1256,ORDEN_ESF!A:C,2,0),"")</f>
        <v>Otros pasivos no financieros corrientes</v>
      </c>
      <c r="L1256">
        <f>IFERROR(VLOOKUP(J1256,ORDEN_ESF!A:C,3,0),0)</f>
        <v>0</v>
      </c>
      <c r="M1256">
        <v>20687704</v>
      </c>
    </row>
    <row r="1257" spans="1:13" x14ac:dyDescent="0.25">
      <c r="A1257">
        <v>860000656</v>
      </c>
      <c r="B1257" t="s">
        <v>221</v>
      </c>
      <c r="C1257" t="s">
        <v>222</v>
      </c>
      <c r="D1257" t="s">
        <v>223</v>
      </c>
      <c r="E1257" t="s">
        <v>224</v>
      </c>
      <c r="F1257" t="s">
        <v>292</v>
      </c>
      <c r="G1257" s="16">
        <v>42735</v>
      </c>
      <c r="H1257">
        <v>20170401</v>
      </c>
      <c r="I1257">
        <v>0</v>
      </c>
      <c r="J1257" t="s">
        <v>266</v>
      </c>
      <c r="K1257" t="str">
        <f>IFERROR(VLOOKUP(J1257,ORDEN_ESF!A:C,2,0),"")</f>
        <v>Otros pasivos no financieros corrientes</v>
      </c>
      <c r="L1257">
        <f>IFERROR(VLOOKUP(J1257,ORDEN_ESF!A:C,3,0),0)</f>
        <v>0</v>
      </c>
      <c r="M1257">
        <v>24566924</v>
      </c>
    </row>
    <row r="1258" spans="1:13" x14ac:dyDescent="0.25">
      <c r="A1258">
        <v>860001986</v>
      </c>
      <c r="B1258" t="s">
        <v>293</v>
      </c>
      <c r="C1258" t="s">
        <v>294</v>
      </c>
      <c r="D1258" t="s">
        <v>228</v>
      </c>
      <c r="E1258" t="s">
        <v>224</v>
      </c>
      <c r="F1258" t="s">
        <v>292</v>
      </c>
      <c r="G1258" s="16">
        <v>42735</v>
      </c>
      <c r="H1258">
        <v>20170510</v>
      </c>
      <c r="I1258">
        <v>0</v>
      </c>
      <c r="J1258" t="s">
        <v>266</v>
      </c>
      <c r="K1258" t="str">
        <f>IFERROR(VLOOKUP(J1258,ORDEN_ESF!A:C,2,0),"")</f>
        <v>Otros pasivos no financieros corrientes</v>
      </c>
      <c r="L1258">
        <f>IFERROR(VLOOKUP(J1258,ORDEN_ESF!A:C,3,0),0)</f>
        <v>0</v>
      </c>
      <c r="M1258">
        <v>1616641</v>
      </c>
    </row>
    <row r="1259" spans="1:13" x14ac:dyDescent="0.25">
      <c r="A1259">
        <v>860002837</v>
      </c>
      <c r="B1259" t="s">
        <v>227</v>
      </c>
      <c r="C1259" t="s">
        <v>222</v>
      </c>
      <c r="D1259" t="s">
        <v>228</v>
      </c>
      <c r="E1259" t="s">
        <v>224</v>
      </c>
      <c r="F1259" t="s">
        <v>292</v>
      </c>
      <c r="G1259" s="16">
        <v>42735</v>
      </c>
      <c r="H1259">
        <v>20170330</v>
      </c>
      <c r="I1259">
        <v>0</v>
      </c>
      <c r="J1259" t="s">
        <v>266</v>
      </c>
      <c r="K1259" t="str">
        <f>IFERROR(VLOOKUP(J1259,ORDEN_ESF!A:C,2,0),"")</f>
        <v>Otros pasivos no financieros corrientes</v>
      </c>
      <c r="L1259">
        <f>IFERROR(VLOOKUP(J1259,ORDEN_ESF!A:C,3,0),0)</f>
        <v>0</v>
      </c>
      <c r="M1259">
        <v>95596007</v>
      </c>
    </row>
    <row r="1260" spans="1:13" x14ac:dyDescent="0.25">
      <c r="A1260">
        <v>830116629</v>
      </c>
      <c r="B1260" t="s">
        <v>354</v>
      </c>
      <c r="C1260" t="s">
        <v>291</v>
      </c>
      <c r="D1260" t="s">
        <v>228</v>
      </c>
      <c r="E1260" t="s">
        <v>355</v>
      </c>
      <c r="F1260" t="s">
        <v>292</v>
      </c>
      <c r="G1260" s="16">
        <v>42735</v>
      </c>
      <c r="H1260">
        <v>20170424</v>
      </c>
      <c r="I1260">
        <v>0</v>
      </c>
      <c r="J1260" t="s">
        <v>266</v>
      </c>
      <c r="K1260" t="str">
        <f>IFERROR(VLOOKUP(J1260,ORDEN_ESF!A:C,2,0),"")</f>
        <v>Otros pasivos no financieros corrientes</v>
      </c>
      <c r="L1260">
        <f>IFERROR(VLOOKUP(J1260,ORDEN_ESF!A:C,3,0),0)</f>
        <v>0</v>
      </c>
      <c r="M1260">
        <v>3267793</v>
      </c>
    </row>
    <row r="1261" spans="1:13" x14ac:dyDescent="0.25">
      <c r="A1261">
        <v>830124992</v>
      </c>
      <c r="B1261" t="s">
        <v>357</v>
      </c>
      <c r="C1261" t="s">
        <v>222</v>
      </c>
      <c r="D1261" t="s">
        <v>228</v>
      </c>
      <c r="E1261" t="s">
        <v>358</v>
      </c>
      <c r="F1261" t="s">
        <v>292</v>
      </c>
      <c r="G1261" s="16">
        <v>42735</v>
      </c>
      <c r="H1261">
        <v>20170406</v>
      </c>
      <c r="I1261">
        <v>0</v>
      </c>
      <c r="J1261" t="s">
        <v>266</v>
      </c>
      <c r="K1261" t="str">
        <f>IFERROR(VLOOKUP(J1261,ORDEN_ESF!A:C,2,0),"")</f>
        <v>Otros pasivos no financieros corrientes</v>
      </c>
      <c r="L1261">
        <f>IFERROR(VLOOKUP(J1261,ORDEN_ESF!A:C,3,0),0)</f>
        <v>0</v>
      </c>
      <c r="M1261">
        <v>171153</v>
      </c>
    </row>
    <row r="1262" spans="1:13" x14ac:dyDescent="0.25">
      <c r="A1262">
        <v>860527800</v>
      </c>
      <c r="B1262" t="s">
        <v>296</v>
      </c>
      <c r="C1262" t="s">
        <v>222</v>
      </c>
      <c r="D1262" t="s">
        <v>228</v>
      </c>
      <c r="E1262" t="s">
        <v>224</v>
      </c>
      <c r="F1262" t="s">
        <v>292</v>
      </c>
      <c r="G1262" s="16">
        <v>42735</v>
      </c>
      <c r="H1262">
        <v>20170512</v>
      </c>
      <c r="I1262">
        <v>0</v>
      </c>
      <c r="J1262" t="s">
        <v>266</v>
      </c>
      <c r="K1262" t="str">
        <f>IFERROR(VLOOKUP(J1262,ORDEN_ESF!A:C,2,0),"")</f>
        <v>Otros pasivos no financieros corrientes</v>
      </c>
      <c r="L1262">
        <f>IFERROR(VLOOKUP(J1262,ORDEN_ESF!A:C,3,0),0)</f>
        <v>0</v>
      </c>
      <c r="M1262">
        <v>35881153</v>
      </c>
    </row>
    <row r="1263" spans="1:13" x14ac:dyDescent="0.25">
      <c r="A1263">
        <v>860031361</v>
      </c>
      <c r="B1263" t="s">
        <v>297</v>
      </c>
      <c r="C1263" t="s">
        <v>222</v>
      </c>
      <c r="D1263" t="s">
        <v>228</v>
      </c>
      <c r="E1263" t="s">
        <v>224</v>
      </c>
      <c r="F1263" t="s">
        <v>292</v>
      </c>
      <c r="G1263" s="16">
        <v>42735</v>
      </c>
      <c r="H1263">
        <v>20170405</v>
      </c>
      <c r="I1263">
        <v>0</v>
      </c>
      <c r="J1263" t="s">
        <v>266</v>
      </c>
      <c r="K1263" t="str">
        <f>IFERROR(VLOOKUP(J1263,ORDEN_ESF!A:C,2,0),"")</f>
        <v>Otros pasivos no financieros corrientes</v>
      </c>
      <c r="L1263">
        <f>IFERROR(VLOOKUP(J1263,ORDEN_ESF!A:C,3,0),0)</f>
        <v>0</v>
      </c>
      <c r="M1263">
        <v>16013595</v>
      </c>
    </row>
    <row r="1264" spans="1:13" x14ac:dyDescent="0.25">
      <c r="A1264">
        <v>860058070</v>
      </c>
      <c r="B1264" t="s">
        <v>364</v>
      </c>
      <c r="C1264" t="s">
        <v>222</v>
      </c>
      <c r="D1264" t="s">
        <v>228</v>
      </c>
      <c r="E1264" t="s">
        <v>335</v>
      </c>
      <c r="F1264" t="s">
        <v>292</v>
      </c>
      <c r="G1264" s="16">
        <v>42735</v>
      </c>
      <c r="H1264">
        <v>20170404</v>
      </c>
      <c r="I1264">
        <v>0</v>
      </c>
      <c r="J1264" t="s">
        <v>266</v>
      </c>
      <c r="K1264" t="str">
        <f>IFERROR(VLOOKUP(J1264,ORDEN_ESF!A:C,2,0),"")</f>
        <v>Otros pasivos no financieros corrientes</v>
      </c>
      <c r="L1264">
        <f>IFERROR(VLOOKUP(J1264,ORDEN_ESF!A:C,3,0),0)</f>
        <v>0</v>
      </c>
      <c r="M1264">
        <v>337010</v>
      </c>
    </row>
    <row r="1265" spans="1:13" x14ac:dyDescent="0.25">
      <c r="A1265">
        <v>860059851</v>
      </c>
      <c r="B1265" t="s">
        <v>365</v>
      </c>
      <c r="C1265" t="s">
        <v>222</v>
      </c>
      <c r="D1265" t="s">
        <v>228</v>
      </c>
      <c r="E1265" t="s">
        <v>224</v>
      </c>
      <c r="F1265" t="s">
        <v>292</v>
      </c>
      <c r="G1265" s="16">
        <v>42735</v>
      </c>
      <c r="H1265">
        <v>20170403</v>
      </c>
      <c r="I1265">
        <v>0</v>
      </c>
      <c r="J1265" t="s">
        <v>266</v>
      </c>
      <c r="K1265" t="str">
        <f>IFERROR(VLOOKUP(J1265,ORDEN_ESF!A:C,2,0),"")</f>
        <v>Otros pasivos no financieros corrientes</v>
      </c>
      <c r="L1265">
        <f>IFERROR(VLOOKUP(J1265,ORDEN_ESF!A:C,3,0),0)</f>
        <v>0</v>
      </c>
      <c r="M1265">
        <v>2368534</v>
      </c>
    </row>
    <row r="1266" spans="1:13" x14ac:dyDescent="0.25">
      <c r="A1266">
        <v>890903035</v>
      </c>
      <c r="B1266" t="s">
        <v>369</v>
      </c>
      <c r="C1266" t="s">
        <v>222</v>
      </c>
      <c r="D1266" t="s">
        <v>228</v>
      </c>
      <c r="E1266" t="s">
        <v>339</v>
      </c>
      <c r="F1266" t="s">
        <v>292</v>
      </c>
      <c r="G1266" s="16">
        <v>42735</v>
      </c>
      <c r="H1266">
        <v>20170330</v>
      </c>
      <c r="I1266">
        <v>0</v>
      </c>
      <c r="J1266" t="s">
        <v>266</v>
      </c>
      <c r="K1266" t="str">
        <f>IFERROR(VLOOKUP(J1266,ORDEN_ESF!A:C,2,0),"")</f>
        <v>Otros pasivos no financieros corrientes</v>
      </c>
      <c r="L1266">
        <f>IFERROR(VLOOKUP(J1266,ORDEN_ESF!A:C,3,0),0)</f>
        <v>0</v>
      </c>
      <c r="M1266">
        <v>8721334</v>
      </c>
    </row>
    <row r="1267" spans="1:13" x14ac:dyDescent="0.25">
      <c r="A1267">
        <v>890905022</v>
      </c>
      <c r="B1267" t="s">
        <v>370</v>
      </c>
      <c r="C1267" t="s">
        <v>230</v>
      </c>
      <c r="D1267" t="s">
        <v>223</v>
      </c>
      <c r="E1267" t="s">
        <v>360</v>
      </c>
      <c r="F1267" t="s">
        <v>292</v>
      </c>
      <c r="G1267" s="16">
        <v>42735</v>
      </c>
      <c r="H1267">
        <v>20170503</v>
      </c>
      <c r="I1267">
        <v>0</v>
      </c>
      <c r="J1267" t="s">
        <v>266</v>
      </c>
      <c r="K1267" t="str">
        <f>IFERROR(VLOOKUP(J1267,ORDEN_ESF!A:C,2,0),"")</f>
        <v>Otros pasivos no financieros corrientes</v>
      </c>
      <c r="L1267">
        <f>IFERROR(VLOOKUP(J1267,ORDEN_ESF!A:C,3,0),0)</f>
        <v>0</v>
      </c>
      <c r="M1267">
        <v>13963924</v>
      </c>
    </row>
    <row r="1268" spans="1:13" x14ac:dyDescent="0.25">
      <c r="A1268">
        <v>890908901</v>
      </c>
      <c r="B1268" t="s">
        <v>372</v>
      </c>
      <c r="C1268" t="s">
        <v>222</v>
      </c>
      <c r="D1268" t="s">
        <v>223</v>
      </c>
      <c r="E1268" t="s">
        <v>339</v>
      </c>
      <c r="F1268" t="s">
        <v>292</v>
      </c>
      <c r="G1268" s="16">
        <v>42735</v>
      </c>
      <c r="H1268">
        <v>20170329</v>
      </c>
      <c r="I1268">
        <v>0</v>
      </c>
      <c r="J1268" t="s">
        <v>266</v>
      </c>
      <c r="K1268" t="str">
        <f>IFERROR(VLOOKUP(J1268,ORDEN_ESF!A:C,2,0),"")</f>
        <v>Otros pasivos no financieros corrientes</v>
      </c>
      <c r="L1268">
        <f>IFERROR(VLOOKUP(J1268,ORDEN_ESF!A:C,3,0),0)</f>
        <v>0</v>
      </c>
      <c r="M1268">
        <v>8877501</v>
      </c>
    </row>
    <row r="1269" spans="1:13" x14ac:dyDescent="0.25">
      <c r="A1269">
        <v>860510628</v>
      </c>
      <c r="B1269" t="s">
        <v>373</v>
      </c>
      <c r="C1269" t="s">
        <v>222</v>
      </c>
      <c r="D1269" t="s">
        <v>228</v>
      </c>
      <c r="E1269" t="s">
        <v>353</v>
      </c>
      <c r="F1269" t="s">
        <v>292</v>
      </c>
      <c r="G1269" s="16">
        <v>42735</v>
      </c>
      <c r="H1269">
        <v>20170330</v>
      </c>
      <c r="I1269">
        <v>0</v>
      </c>
      <c r="J1269" t="s">
        <v>266</v>
      </c>
      <c r="K1269" t="str">
        <f>IFERROR(VLOOKUP(J1269,ORDEN_ESF!A:C,2,0),"")</f>
        <v>Otros pasivos no financieros corrientes</v>
      </c>
      <c r="L1269">
        <f>IFERROR(VLOOKUP(J1269,ORDEN_ESF!A:C,3,0),0)</f>
        <v>0</v>
      </c>
      <c r="M1269">
        <v>5325</v>
      </c>
    </row>
    <row r="1270" spans="1:13" x14ac:dyDescent="0.25">
      <c r="A1270">
        <v>860515523</v>
      </c>
      <c r="B1270" t="s">
        <v>231</v>
      </c>
      <c r="C1270" t="s">
        <v>222</v>
      </c>
      <c r="D1270" t="s">
        <v>228</v>
      </c>
      <c r="E1270" t="s">
        <v>224</v>
      </c>
      <c r="F1270" t="s">
        <v>292</v>
      </c>
      <c r="G1270" s="16">
        <v>42735</v>
      </c>
      <c r="H1270">
        <v>20170329</v>
      </c>
      <c r="I1270">
        <v>0</v>
      </c>
      <c r="J1270" t="s">
        <v>266</v>
      </c>
      <c r="K1270" t="str">
        <f>IFERROR(VLOOKUP(J1270,ORDEN_ESF!A:C,2,0),"")</f>
        <v>Otros pasivos no financieros corrientes</v>
      </c>
      <c r="L1270">
        <f>IFERROR(VLOOKUP(J1270,ORDEN_ESF!A:C,3,0),0)</f>
        <v>0</v>
      </c>
      <c r="M1270">
        <v>455758</v>
      </c>
    </row>
    <row r="1271" spans="1:13" x14ac:dyDescent="0.25">
      <c r="A1271">
        <v>860532790</v>
      </c>
      <c r="B1271" t="s">
        <v>374</v>
      </c>
      <c r="C1271" t="s">
        <v>291</v>
      </c>
      <c r="D1271" t="s">
        <v>228</v>
      </c>
      <c r="E1271" t="s">
        <v>224</v>
      </c>
      <c r="F1271" t="s">
        <v>292</v>
      </c>
      <c r="G1271" s="16">
        <v>42735</v>
      </c>
      <c r="H1271">
        <v>20170504</v>
      </c>
      <c r="I1271">
        <v>0</v>
      </c>
      <c r="J1271" t="s">
        <v>266</v>
      </c>
      <c r="K1271" t="str">
        <f>IFERROR(VLOOKUP(J1271,ORDEN_ESF!A:C,2,0),"")</f>
        <v>Otros pasivos no financieros corrientes</v>
      </c>
      <c r="L1271">
        <f>IFERROR(VLOOKUP(J1271,ORDEN_ESF!A:C,3,0),0)</f>
        <v>0</v>
      </c>
      <c r="M1271">
        <v>3333627</v>
      </c>
    </row>
    <row r="1272" spans="1:13" x14ac:dyDescent="0.25">
      <c r="A1272">
        <v>890205645</v>
      </c>
      <c r="B1272" t="s">
        <v>166</v>
      </c>
      <c r="C1272" t="s">
        <v>222</v>
      </c>
      <c r="D1272" t="s">
        <v>375</v>
      </c>
      <c r="E1272" t="s">
        <v>335</v>
      </c>
      <c r="F1272" t="s">
        <v>292</v>
      </c>
      <c r="G1272" s="16">
        <v>42735</v>
      </c>
      <c r="H1272">
        <v>20170331</v>
      </c>
      <c r="I1272">
        <v>0</v>
      </c>
      <c r="J1272" t="s">
        <v>266</v>
      </c>
      <c r="K1272" t="str">
        <f>IFERROR(VLOOKUP(J1272,ORDEN_ESF!A:C,2,0),"")</f>
        <v>Otros pasivos no financieros corrientes</v>
      </c>
      <c r="L1272">
        <f>IFERROR(VLOOKUP(J1272,ORDEN_ESF!A:C,3,0),0)</f>
        <v>0</v>
      </c>
      <c r="M1272">
        <v>178209985</v>
      </c>
    </row>
    <row r="1273" spans="1:13" x14ac:dyDescent="0.25">
      <c r="A1273">
        <v>900018975</v>
      </c>
      <c r="B1273" t="s">
        <v>376</v>
      </c>
      <c r="C1273" t="s">
        <v>230</v>
      </c>
      <c r="D1273" t="s">
        <v>299</v>
      </c>
      <c r="E1273" t="s">
        <v>333</v>
      </c>
      <c r="F1273" t="s">
        <v>292</v>
      </c>
      <c r="G1273" s="16">
        <v>42735</v>
      </c>
      <c r="H1273">
        <v>20170405</v>
      </c>
      <c r="I1273">
        <v>0</v>
      </c>
      <c r="J1273" t="s">
        <v>266</v>
      </c>
      <c r="K1273" t="str">
        <f>IFERROR(VLOOKUP(J1273,ORDEN_ESF!A:C,2,0),"")</f>
        <v>Otros pasivos no financieros corrientes</v>
      </c>
      <c r="L1273">
        <f>IFERROR(VLOOKUP(J1273,ORDEN_ESF!A:C,3,0),0)</f>
        <v>0</v>
      </c>
      <c r="M1273">
        <v>26788363</v>
      </c>
    </row>
    <row r="1274" spans="1:13" x14ac:dyDescent="0.25">
      <c r="A1274">
        <v>890908097</v>
      </c>
      <c r="B1274" t="s">
        <v>377</v>
      </c>
      <c r="C1274" t="s">
        <v>291</v>
      </c>
      <c r="D1274" t="s">
        <v>223</v>
      </c>
      <c r="E1274" t="s">
        <v>224</v>
      </c>
      <c r="F1274" t="s">
        <v>292</v>
      </c>
      <c r="G1274" s="16">
        <v>42735</v>
      </c>
      <c r="H1274">
        <v>20170511</v>
      </c>
      <c r="I1274">
        <v>0</v>
      </c>
      <c r="J1274" t="s">
        <v>266</v>
      </c>
      <c r="K1274" t="str">
        <f>IFERROR(VLOOKUP(J1274,ORDEN_ESF!A:C,2,0),"")</f>
        <v>Otros pasivos no financieros corrientes</v>
      </c>
      <c r="L1274">
        <f>IFERROR(VLOOKUP(J1274,ORDEN_ESF!A:C,3,0),0)</f>
        <v>0</v>
      </c>
      <c r="M1274">
        <v>19824</v>
      </c>
    </row>
    <row r="1275" spans="1:13" x14ac:dyDescent="0.25">
      <c r="A1275">
        <v>890911431</v>
      </c>
      <c r="B1275" t="s">
        <v>378</v>
      </c>
      <c r="C1275" t="s">
        <v>222</v>
      </c>
      <c r="D1275" t="s">
        <v>223</v>
      </c>
      <c r="E1275" t="s">
        <v>339</v>
      </c>
      <c r="F1275" t="s">
        <v>292</v>
      </c>
      <c r="G1275" s="16">
        <v>42735</v>
      </c>
      <c r="H1275">
        <v>20170329</v>
      </c>
      <c r="I1275">
        <v>0</v>
      </c>
      <c r="J1275" t="s">
        <v>266</v>
      </c>
      <c r="K1275" t="str">
        <f>IFERROR(VLOOKUP(J1275,ORDEN_ESF!A:C,2,0),"")</f>
        <v>Otros pasivos no financieros corrientes</v>
      </c>
      <c r="L1275">
        <f>IFERROR(VLOOKUP(J1275,ORDEN_ESF!A:C,3,0),0)</f>
        <v>0</v>
      </c>
      <c r="M1275">
        <v>102481705</v>
      </c>
    </row>
    <row r="1276" spans="1:13" x14ac:dyDescent="0.25">
      <c r="A1276">
        <v>900139110</v>
      </c>
      <c r="B1276" t="s">
        <v>301</v>
      </c>
      <c r="C1276" t="s">
        <v>294</v>
      </c>
      <c r="D1276" t="s">
        <v>228</v>
      </c>
      <c r="E1276" t="s">
        <v>224</v>
      </c>
      <c r="F1276" t="s">
        <v>292</v>
      </c>
      <c r="G1276" s="16">
        <v>42735</v>
      </c>
      <c r="H1276">
        <v>20170419</v>
      </c>
      <c r="I1276">
        <v>0</v>
      </c>
      <c r="J1276" t="s">
        <v>266</v>
      </c>
      <c r="K1276" t="str">
        <f>IFERROR(VLOOKUP(J1276,ORDEN_ESF!A:C,2,0),"")</f>
        <v>Otros pasivos no financieros corrientes</v>
      </c>
      <c r="L1276">
        <f>IFERROR(VLOOKUP(J1276,ORDEN_ESF!A:C,3,0),0)</f>
        <v>0</v>
      </c>
      <c r="M1276">
        <v>952599</v>
      </c>
    </row>
    <row r="1277" spans="1:13" x14ac:dyDescent="0.25">
      <c r="A1277">
        <v>890932424</v>
      </c>
      <c r="B1277" t="s">
        <v>379</v>
      </c>
      <c r="C1277" t="s">
        <v>222</v>
      </c>
      <c r="D1277" t="s">
        <v>223</v>
      </c>
      <c r="E1277" t="s">
        <v>333</v>
      </c>
      <c r="F1277" t="s">
        <v>292</v>
      </c>
      <c r="G1277" s="16">
        <v>42735</v>
      </c>
      <c r="H1277">
        <v>20170328</v>
      </c>
      <c r="I1277">
        <v>0</v>
      </c>
      <c r="J1277" t="s">
        <v>266</v>
      </c>
      <c r="K1277" t="str">
        <f>IFERROR(VLOOKUP(J1277,ORDEN_ESF!A:C,2,0),"")</f>
        <v>Otros pasivos no financieros corrientes</v>
      </c>
      <c r="L1277">
        <f>IFERROR(VLOOKUP(J1277,ORDEN_ESF!A:C,3,0),0)</f>
        <v>0</v>
      </c>
      <c r="M1277">
        <v>36586905</v>
      </c>
    </row>
    <row r="1278" spans="1:13" x14ac:dyDescent="0.25">
      <c r="A1278">
        <v>890939355</v>
      </c>
      <c r="B1278" t="s">
        <v>35</v>
      </c>
      <c r="C1278" t="s">
        <v>222</v>
      </c>
      <c r="D1278" t="s">
        <v>223</v>
      </c>
      <c r="E1278" t="s">
        <v>335</v>
      </c>
      <c r="F1278" t="s">
        <v>292</v>
      </c>
      <c r="G1278" s="16">
        <v>42735</v>
      </c>
      <c r="H1278">
        <v>20170403</v>
      </c>
      <c r="I1278">
        <v>0</v>
      </c>
      <c r="J1278" t="s">
        <v>266</v>
      </c>
      <c r="K1278" t="str">
        <f>IFERROR(VLOOKUP(J1278,ORDEN_ESF!A:C,2,0),"")</f>
        <v>Otros pasivos no financieros corrientes</v>
      </c>
      <c r="L1278">
        <f>IFERROR(VLOOKUP(J1278,ORDEN_ESF!A:C,3,0),0)</f>
        <v>0</v>
      </c>
      <c r="M1278">
        <v>1580925</v>
      </c>
    </row>
    <row r="1279" spans="1:13" x14ac:dyDescent="0.25">
      <c r="A1279">
        <v>890940026</v>
      </c>
      <c r="B1279" t="s">
        <v>304</v>
      </c>
      <c r="C1279" t="s">
        <v>291</v>
      </c>
      <c r="D1279" t="s">
        <v>223</v>
      </c>
      <c r="E1279" t="s">
        <v>224</v>
      </c>
      <c r="F1279" t="s">
        <v>292</v>
      </c>
      <c r="G1279" s="16">
        <v>42735</v>
      </c>
      <c r="H1279">
        <v>20170424</v>
      </c>
      <c r="I1279">
        <v>0</v>
      </c>
      <c r="J1279" t="s">
        <v>266</v>
      </c>
      <c r="K1279" t="str">
        <f>IFERROR(VLOOKUP(J1279,ORDEN_ESF!A:C,2,0),"")</f>
        <v>Otros pasivos no financieros corrientes</v>
      </c>
      <c r="L1279">
        <f>IFERROR(VLOOKUP(J1279,ORDEN_ESF!A:C,3,0),0)</f>
        <v>0</v>
      </c>
      <c r="M1279">
        <v>10536872</v>
      </c>
    </row>
    <row r="1280" spans="1:13" x14ac:dyDescent="0.25">
      <c r="A1280">
        <v>900190385</v>
      </c>
      <c r="B1280" t="s">
        <v>380</v>
      </c>
      <c r="C1280" t="s">
        <v>230</v>
      </c>
      <c r="D1280" t="s">
        <v>351</v>
      </c>
      <c r="E1280" t="s">
        <v>339</v>
      </c>
      <c r="F1280" t="s">
        <v>292</v>
      </c>
      <c r="G1280" s="16">
        <v>42735</v>
      </c>
      <c r="H1280">
        <v>20170407</v>
      </c>
      <c r="I1280">
        <v>0</v>
      </c>
      <c r="J1280" t="s">
        <v>266</v>
      </c>
      <c r="K1280" t="str">
        <f>IFERROR(VLOOKUP(J1280,ORDEN_ESF!A:C,2,0),"")</f>
        <v>Otros pasivos no financieros corrientes</v>
      </c>
      <c r="L1280">
        <f>IFERROR(VLOOKUP(J1280,ORDEN_ESF!A:C,3,0),0)</f>
        <v>0</v>
      </c>
      <c r="M1280">
        <v>5948118</v>
      </c>
    </row>
    <row r="1281" spans="1:13" x14ac:dyDescent="0.25">
      <c r="A1281">
        <v>900192242</v>
      </c>
      <c r="B1281" t="s">
        <v>381</v>
      </c>
      <c r="C1281" t="s">
        <v>222</v>
      </c>
      <c r="D1281" t="s">
        <v>228</v>
      </c>
      <c r="E1281" t="s">
        <v>333</v>
      </c>
      <c r="F1281" t="s">
        <v>292</v>
      </c>
      <c r="G1281" s="16">
        <v>42735</v>
      </c>
      <c r="H1281">
        <v>20170331</v>
      </c>
      <c r="I1281">
        <v>0</v>
      </c>
      <c r="J1281" t="s">
        <v>266</v>
      </c>
      <c r="K1281" t="str">
        <f>IFERROR(VLOOKUP(J1281,ORDEN_ESF!A:C,2,0),"")</f>
        <v>Otros pasivos no financieros corrientes</v>
      </c>
      <c r="L1281">
        <f>IFERROR(VLOOKUP(J1281,ORDEN_ESF!A:C,3,0),0)</f>
        <v>0</v>
      </c>
      <c r="M1281">
        <v>11191802</v>
      </c>
    </row>
    <row r="1282" spans="1:13" x14ac:dyDescent="0.25">
      <c r="A1282">
        <v>900206480</v>
      </c>
      <c r="B1282" t="s">
        <v>306</v>
      </c>
      <c r="C1282" t="s">
        <v>291</v>
      </c>
      <c r="D1282" t="s">
        <v>228</v>
      </c>
      <c r="E1282" t="s">
        <v>224</v>
      </c>
      <c r="F1282" t="s">
        <v>292</v>
      </c>
      <c r="G1282" s="16">
        <v>42735</v>
      </c>
      <c r="H1282">
        <v>20170509</v>
      </c>
      <c r="I1282">
        <v>0</v>
      </c>
      <c r="J1282" t="s">
        <v>266</v>
      </c>
      <c r="K1282" t="str">
        <f>IFERROR(VLOOKUP(J1282,ORDEN_ESF!A:C,2,0),"")</f>
        <v>Otros pasivos no financieros corrientes</v>
      </c>
      <c r="L1282">
        <f>IFERROR(VLOOKUP(J1282,ORDEN_ESF!A:C,3,0),0)</f>
        <v>0</v>
      </c>
      <c r="M1282">
        <v>125787</v>
      </c>
    </row>
    <row r="1283" spans="1:13" x14ac:dyDescent="0.25">
      <c r="A1283">
        <v>900206483</v>
      </c>
      <c r="B1283" t="s">
        <v>307</v>
      </c>
      <c r="C1283" t="s">
        <v>291</v>
      </c>
      <c r="D1283" t="s">
        <v>228</v>
      </c>
      <c r="E1283" t="s">
        <v>224</v>
      </c>
      <c r="F1283" t="s">
        <v>292</v>
      </c>
      <c r="G1283" s="16">
        <v>42735</v>
      </c>
      <c r="H1283">
        <v>20170510</v>
      </c>
      <c r="I1283">
        <v>0</v>
      </c>
      <c r="J1283" t="s">
        <v>266</v>
      </c>
      <c r="K1283" t="str">
        <f>IFERROR(VLOOKUP(J1283,ORDEN_ESF!A:C,2,0),"")</f>
        <v>Otros pasivos no financieros corrientes</v>
      </c>
      <c r="L1283">
        <f>IFERROR(VLOOKUP(J1283,ORDEN_ESF!A:C,3,0),0)</f>
        <v>0</v>
      </c>
      <c r="M1283">
        <v>314695</v>
      </c>
    </row>
    <row r="1284" spans="1:13" x14ac:dyDescent="0.25">
      <c r="A1284">
        <v>900315057</v>
      </c>
      <c r="B1284" t="s">
        <v>385</v>
      </c>
      <c r="C1284" t="s">
        <v>294</v>
      </c>
      <c r="D1284" t="s">
        <v>223</v>
      </c>
      <c r="E1284" t="s">
        <v>358</v>
      </c>
      <c r="F1284" t="s">
        <v>292</v>
      </c>
      <c r="G1284" s="16">
        <v>42735</v>
      </c>
      <c r="H1284">
        <v>20170504</v>
      </c>
      <c r="I1284">
        <v>0</v>
      </c>
      <c r="J1284" t="s">
        <v>266</v>
      </c>
      <c r="K1284" t="str">
        <f>IFERROR(VLOOKUP(J1284,ORDEN_ESF!A:C,2,0),"")</f>
        <v>Otros pasivos no financieros corrientes</v>
      </c>
      <c r="L1284">
        <f>IFERROR(VLOOKUP(J1284,ORDEN_ESF!A:C,3,0),0)</f>
        <v>0</v>
      </c>
      <c r="M1284">
        <v>49626</v>
      </c>
    </row>
    <row r="1285" spans="1:13" x14ac:dyDescent="0.25">
      <c r="A1285">
        <v>900413588</v>
      </c>
      <c r="B1285" t="s">
        <v>37</v>
      </c>
      <c r="C1285" t="s">
        <v>294</v>
      </c>
      <c r="D1285" t="s">
        <v>343</v>
      </c>
      <c r="E1285" t="s">
        <v>224</v>
      </c>
      <c r="F1285" t="s">
        <v>292</v>
      </c>
      <c r="G1285" s="16">
        <v>42735</v>
      </c>
      <c r="H1285">
        <v>20170511</v>
      </c>
      <c r="I1285">
        <v>0</v>
      </c>
      <c r="J1285" t="s">
        <v>266</v>
      </c>
      <c r="K1285" t="str">
        <f>IFERROR(VLOOKUP(J1285,ORDEN_ESF!A:C,2,0),"")</f>
        <v>Otros pasivos no financieros corrientes</v>
      </c>
      <c r="L1285">
        <f>IFERROR(VLOOKUP(J1285,ORDEN_ESF!A:C,3,0),0)</f>
        <v>0</v>
      </c>
      <c r="M1285">
        <v>467897</v>
      </c>
    </row>
    <row r="1286" spans="1:13" x14ac:dyDescent="0.25">
      <c r="A1286">
        <v>900668954</v>
      </c>
      <c r="B1286" t="s">
        <v>387</v>
      </c>
      <c r="C1286" t="s">
        <v>294</v>
      </c>
      <c r="D1286" t="s">
        <v>228</v>
      </c>
      <c r="E1286" t="s">
        <v>224</v>
      </c>
      <c r="F1286" t="s">
        <v>292</v>
      </c>
      <c r="G1286" s="16">
        <v>42735</v>
      </c>
      <c r="H1286">
        <v>20170428</v>
      </c>
      <c r="I1286">
        <v>0</v>
      </c>
      <c r="J1286" t="s">
        <v>266</v>
      </c>
      <c r="K1286" t="str">
        <f>IFERROR(VLOOKUP(J1286,ORDEN_ESF!A:C,2,0),"")</f>
        <v>Otros pasivos no financieros corrientes</v>
      </c>
      <c r="L1286">
        <f>IFERROR(VLOOKUP(J1286,ORDEN_ESF!A:C,3,0),0)</f>
        <v>0</v>
      </c>
      <c r="M1286">
        <v>736213</v>
      </c>
    </row>
    <row r="1287" spans="1:13" x14ac:dyDescent="0.25">
      <c r="A1287">
        <v>900521357</v>
      </c>
      <c r="B1287" t="s">
        <v>175</v>
      </c>
      <c r="C1287" t="s">
        <v>291</v>
      </c>
      <c r="D1287" t="s">
        <v>388</v>
      </c>
      <c r="E1287" t="s">
        <v>339</v>
      </c>
      <c r="F1287" t="s">
        <v>292</v>
      </c>
      <c r="G1287" s="16">
        <v>42735</v>
      </c>
      <c r="H1287">
        <v>20170503</v>
      </c>
      <c r="I1287">
        <v>0</v>
      </c>
      <c r="J1287" t="s">
        <v>266</v>
      </c>
      <c r="K1287" t="str">
        <f>IFERROR(VLOOKUP(J1287,ORDEN_ESF!A:C,2,0),"")</f>
        <v>Otros pasivos no financieros corrientes</v>
      </c>
      <c r="L1287">
        <f>IFERROR(VLOOKUP(J1287,ORDEN_ESF!A:C,3,0),0)</f>
        <v>0</v>
      </c>
      <c r="M1287">
        <v>3950541</v>
      </c>
    </row>
    <row r="1288" spans="1:13" x14ac:dyDescent="0.25">
      <c r="A1288">
        <v>900535441</v>
      </c>
      <c r="B1288" t="s">
        <v>308</v>
      </c>
      <c r="C1288" t="s">
        <v>291</v>
      </c>
      <c r="D1288" t="s">
        <v>228</v>
      </c>
      <c r="E1288" t="s">
        <v>224</v>
      </c>
      <c r="F1288" t="s">
        <v>292</v>
      </c>
      <c r="G1288" s="16">
        <v>42735</v>
      </c>
      <c r="H1288">
        <v>20170426</v>
      </c>
      <c r="I1288">
        <v>0</v>
      </c>
      <c r="J1288" t="s">
        <v>266</v>
      </c>
      <c r="K1288" t="str">
        <f>IFERROR(VLOOKUP(J1288,ORDEN_ESF!A:C,2,0),"")</f>
        <v>Otros pasivos no financieros corrientes</v>
      </c>
      <c r="L1288">
        <f>IFERROR(VLOOKUP(J1288,ORDEN_ESF!A:C,3,0),0)</f>
        <v>0</v>
      </c>
      <c r="M1288">
        <v>28811441</v>
      </c>
    </row>
    <row r="1289" spans="1:13" x14ac:dyDescent="0.25">
      <c r="A1289">
        <v>900749166</v>
      </c>
      <c r="B1289" t="s">
        <v>182</v>
      </c>
      <c r="C1289" t="s">
        <v>230</v>
      </c>
      <c r="D1289" t="s">
        <v>228</v>
      </c>
      <c r="E1289" t="s">
        <v>333</v>
      </c>
      <c r="F1289" t="s">
        <v>292</v>
      </c>
      <c r="G1289" s="16">
        <v>42735</v>
      </c>
      <c r="H1289">
        <v>20170404</v>
      </c>
      <c r="I1289">
        <v>0</v>
      </c>
      <c r="J1289" t="s">
        <v>266</v>
      </c>
      <c r="K1289" t="str">
        <f>IFERROR(VLOOKUP(J1289,ORDEN_ESF!A:C,2,0),"")</f>
        <v>Otros pasivos no financieros corrientes</v>
      </c>
      <c r="L1289">
        <f>IFERROR(VLOOKUP(J1289,ORDEN_ESF!A:C,3,0),0)</f>
        <v>0</v>
      </c>
      <c r="M1289">
        <v>39736357</v>
      </c>
    </row>
    <row r="1290" spans="1:13" x14ac:dyDescent="0.25">
      <c r="A1290">
        <v>900797732</v>
      </c>
      <c r="B1290" t="s">
        <v>181</v>
      </c>
      <c r="C1290" t="s">
        <v>230</v>
      </c>
      <c r="D1290" t="s">
        <v>228</v>
      </c>
      <c r="E1290" t="s">
        <v>360</v>
      </c>
      <c r="F1290" t="s">
        <v>292</v>
      </c>
      <c r="G1290" s="16">
        <v>42735</v>
      </c>
      <c r="H1290">
        <v>20170330</v>
      </c>
      <c r="I1290">
        <v>0</v>
      </c>
      <c r="J1290" t="s">
        <v>266</v>
      </c>
      <c r="K1290" t="str">
        <f>IFERROR(VLOOKUP(J1290,ORDEN_ESF!A:C,2,0),"")</f>
        <v>Otros pasivos no financieros corrientes</v>
      </c>
      <c r="L1290">
        <f>IFERROR(VLOOKUP(J1290,ORDEN_ESF!A:C,3,0),0)</f>
        <v>0</v>
      </c>
      <c r="M1290">
        <v>78631290</v>
      </c>
    </row>
    <row r="1291" spans="1:13" x14ac:dyDescent="0.25">
      <c r="A1291">
        <v>800093117</v>
      </c>
      <c r="B1291" t="s">
        <v>334</v>
      </c>
      <c r="C1291" t="s">
        <v>222</v>
      </c>
      <c r="D1291" t="s">
        <v>223</v>
      </c>
      <c r="E1291" t="s">
        <v>335</v>
      </c>
      <c r="F1291" t="s">
        <v>292</v>
      </c>
      <c r="G1291" s="16">
        <v>42735</v>
      </c>
      <c r="H1291">
        <v>20170328</v>
      </c>
      <c r="I1291">
        <v>0</v>
      </c>
      <c r="J1291" t="s">
        <v>267</v>
      </c>
      <c r="K1291" t="str">
        <f>IFERROR(VLOOKUP(J1291,ORDEN_ESF!A:C,2,0),"")</f>
        <v>Total_pasivo_corriente_distinto_pasivoIncluido_grupos_activos_disposición_clasificados_mantenidos_paraVenta</v>
      </c>
      <c r="L1291">
        <f>IFERROR(VLOOKUP(J1291,ORDEN_ESF!A:C,3,0),0)</f>
        <v>0</v>
      </c>
      <c r="M1291">
        <v>531212454</v>
      </c>
    </row>
    <row r="1292" spans="1:13" x14ac:dyDescent="0.25">
      <c r="A1292">
        <v>800094968</v>
      </c>
      <c r="B1292" t="s">
        <v>336</v>
      </c>
      <c r="C1292" t="s">
        <v>222</v>
      </c>
      <c r="D1292" t="s">
        <v>337</v>
      </c>
      <c r="E1292" t="s">
        <v>335</v>
      </c>
      <c r="F1292" t="s">
        <v>292</v>
      </c>
      <c r="G1292" s="16">
        <v>42735</v>
      </c>
      <c r="H1292">
        <v>20170403</v>
      </c>
      <c r="I1292">
        <v>0</v>
      </c>
      <c r="J1292" t="s">
        <v>267</v>
      </c>
      <c r="K1292" t="str">
        <f>IFERROR(VLOOKUP(J1292,ORDEN_ESF!A:C,2,0),"")</f>
        <v>Total_pasivo_corriente_distinto_pasivoIncluido_grupos_activos_disposición_clasificados_mantenidos_paraVenta</v>
      </c>
      <c r="L1292">
        <f>IFERROR(VLOOKUP(J1292,ORDEN_ESF!A:C,3,0),0)</f>
        <v>0</v>
      </c>
      <c r="M1292">
        <v>183647903</v>
      </c>
    </row>
    <row r="1293" spans="1:13" x14ac:dyDescent="0.25">
      <c r="A1293">
        <v>800173155</v>
      </c>
      <c r="B1293" t="s">
        <v>341</v>
      </c>
      <c r="C1293" t="s">
        <v>222</v>
      </c>
      <c r="D1293" t="s">
        <v>228</v>
      </c>
      <c r="E1293" t="s">
        <v>335</v>
      </c>
      <c r="F1293" t="s">
        <v>292</v>
      </c>
      <c r="G1293" s="16">
        <v>42735</v>
      </c>
      <c r="H1293">
        <v>20170403</v>
      </c>
      <c r="I1293">
        <v>0</v>
      </c>
      <c r="J1293" t="s">
        <v>267</v>
      </c>
      <c r="K1293" t="str">
        <f>IFERROR(VLOOKUP(J1293,ORDEN_ESF!A:C,2,0),"")</f>
        <v>Total_pasivo_corriente_distinto_pasivoIncluido_grupos_activos_disposición_clasificados_mantenidos_paraVenta</v>
      </c>
      <c r="L1293">
        <f>IFERROR(VLOOKUP(J1293,ORDEN_ESF!A:C,3,0),0)</f>
        <v>0</v>
      </c>
      <c r="M1293">
        <v>181460891</v>
      </c>
    </row>
    <row r="1294" spans="1:13" x14ac:dyDescent="0.25">
      <c r="A1294">
        <v>800185295</v>
      </c>
      <c r="B1294" t="s">
        <v>344</v>
      </c>
      <c r="C1294" t="s">
        <v>222</v>
      </c>
      <c r="D1294" t="s">
        <v>228</v>
      </c>
      <c r="E1294" t="s">
        <v>335</v>
      </c>
      <c r="F1294" t="s">
        <v>292</v>
      </c>
      <c r="G1294" s="16">
        <v>42735</v>
      </c>
      <c r="H1294">
        <v>20170407</v>
      </c>
      <c r="I1294">
        <v>0</v>
      </c>
      <c r="J1294" t="s">
        <v>267</v>
      </c>
      <c r="K1294" t="str">
        <f>IFERROR(VLOOKUP(J1294,ORDEN_ESF!A:C,2,0),"")</f>
        <v>Total_pasivo_corriente_distinto_pasivoIncluido_grupos_activos_disposición_clasificados_mantenidos_paraVenta</v>
      </c>
      <c r="L1294">
        <f>IFERROR(VLOOKUP(J1294,ORDEN_ESF!A:C,3,0),0)</f>
        <v>0</v>
      </c>
      <c r="M1294">
        <v>1464293793</v>
      </c>
    </row>
    <row r="1295" spans="1:13" x14ac:dyDescent="0.25">
      <c r="A1295">
        <v>800200598</v>
      </c>
      <c r="B1295" t="s">
        <v>345</v>
      </c>
      <c r="C1295" t="s">
        <v>230</v>
      </c>
      <c r="D1295" t="s">
        <v>228</v>
      </c>
      <c r="E1295" t="s">
        <v>335</v>
      </c>
      <c r="F1295" t="s">
        <v>292</v>
      </c>
      <c r="G1295" s="16">
        <v>42735</v>
      </c>
      <c r="H1295">
        <v>20170509</v>
      </c>
      <c r="I1295">
        <v>0</v>
      </c>
      <c r="J1295" t="s">
        <v>267</v>
      </c>
      <c r="K1295" t="str">
        <f>IFERROR(VLOOKUP(J1295,ORDEN_ESF!A:C,2,0),"")</f>
        <v>Total_pasivo_corriente_distinto_pasivoIncluido_grupos_activos_disposición_clasificados_mantenidos_paraVenta</v>
      </c>
      <c r="L1295">
        <f>IFERROR(VLOOKUP(J1295,ORDEN_ESF!A:C,3,0),0)</f>
        <v>0</v>
      </c>
      <c r="M1295">
        <v>85726893</v>
      </c>
    </row>
    <row r="1296" spans="1:13" x14ac:dyDescent="0.25">
      <c r="A1296">
        <v>800233881</v>
      </c>
      <c r="B1296" t="s">
        <v>161</v>
      </c>
      <c r="C1296" t="s">
        <v>222</v>
      </c>
      <c r="D1296" t="s">
        <v>223</v>
      </c>
      <c r="E1296" t="s">
        <v>333</v>
      </c>
      <c r="F1296" t="s">
        <v>292</v>
      </c>
      <c r="G1296" s="16">
        <v>42735</v>
      </c>
      <c r="H1296">
        <v>20170406</v>
      </c>
      <c r="I1296">
        <v>0</v>
      </c>
      <c r="J1296" t="s">
        <v>267</v>
      </c>
      <c r="K1296" t="str">
        <f>IFERROR(VLOOKUP(J1296,ORDEN_ESF!A:C,2,0),"")</f>
        <v>Total_pasivo_corriente_distinto_pasivoIncluido_grupos_activos_disposición_clasificados_mantenidos_paraVenta</v>
      </c>
      <c r="L1296">
        <f>IFERROR(VLOOKUP(J1296,ORDEN_ESF!A:C,3,0),0)</f>
        <v>0</v>
      </c>
      <c r="M1296">
        <v>163435934</v>
      </c>
    </row>
    <row r="1297" spans="1:13" x14ac:dyDescent="0.25">
      <c r="A1297">
        <v>800240724</v>
      </c>
      <c r="B1297" t="s">
        <v>348</v>
      </c>
      <c r="C1297" t="s">
        <v>230</v>
      </c>
      <c r="D1297" t="s">
        <v>228</v>
      </c>
      <c r="E1297" t="s">
        <v>335</v>
      </c>
      <c r="F1297" t="s">
        <v>292</v>
      </c>
      <c r="G1297" s="16">
        <v>42735</v>
      </c>
      <c r="H1297">
        <v>20170330</v>
      </c>
      <c r="I1297">
        <v>0</v>
      </c>
      <c r="J1297" t="s">
        <v>267</v>
      </c>
      <c r="K1297" t="str">
        <f>IFERROR(VLOOKUP(J1297,ORDEN_ESF!A:C,2,0),"")</f>
        <v>Total_pasivo_corriente_distinto_pasivoIncluido_grupos_activos_disposición_clasificados_mantenidos_paraVenta</v>
      </c>
      <c r="L1297">
        <f>IFERROR(VLOOKUP(J1297,ORDEN_ESF!A:C,3,0),0)</f>
        <v>0</v>
      </c>
      <c r="M1297">
        <v>297299439</v>
      </c>
    </row>
    <row r="1298" spans="1:13" x14ac:dyDescent="0.25">
      <c r="A1298">
        <v>811032292</v>
      </c>
      <c r="B1298" t="s">
        <v>349</v>
      </c>
      <c r="C1298" t="s">
        <v>222</v>
      </c>
      <c r="D1298" t="s">
        <v>223</v>
      </c>
      <c r="E1298" t="s">
        <v>335</v>
      </c>
      <c r="F1298" t="s">
        <v>292</v>
      </c>
      <c r="G1298" s="16">
        <v>42735</v>
      </c>
      <c r="H1298">
        <v>20170404</v>
      </c>
      <c r="I1298">
        <v>0</v>
      </c>
      <c r="J1298" t="s">
        <v>267</v>
      </c>
      <c r="K1298" t="str">
        <f>IFERROR(VLOOKUP(J1298,ORDEN_ESF!A:C,2,0),"")</f>
        <v>Total_pasivo_corriente_distinto_pasivoIncluido_grupos_activos_disposición_clasificados_mantenidos_paraVenta</v>
      </c>
      <c r="L1298">
        <f>IFERROR(VLOOKUP(J1298,ORDEN_ESF!A:C,3,0),0)</f>
        <v>0</v>
      </c>
      <c r="M1298">
        <v>335296525</v>
      </c>
    </row>
    <row r="1299" spans="1:13" x14ac:dyDescent="0.25">
      <c r="A1299">
        <v>830023542</v>
      </c>
      <c r="B1299" t="s">
        <v>146</v>
      </c>
      <c r="C1299" t="s">
        <v>230</v>
      </c>
      <c r="D1299" t="s">
        <v>223</v>
      </c>
      <c r="E1299" t="s">
        <v>339</v>
      </c>
      <c r="F1299" t="s">
        <v>292</v>
      </c>
      <c r="G1299" s="16">
        <v>42735</v>
      </c>
      <c r="H1299">
        <v>20170328</v>
      </c>
      <c r="I1299">
        <v>0</v>
      </c>
      <c r="J1299" t="s">
        <v>267</v>
      </c>
      <c r="K1299" t="str">
        <f>IFERROR(VLOOKUP(J1299,ORDEN_ESF!A:C,2,0),"")</f>
        <v>Total_pasivo_corriente_distinto_pasivoIncluido_grupos_activos_disposición_clasificados_mantenidos_paraVenta</v>
      </c>
      <c r="L1299">
        <f>IFERROR(VLOOKUP(J1299,ORDEN_ESF!A:C,3,0),0)</f>
        <v>0</v>
      </c>
      <c r="M1299">
        <v>91754177</v>
      </c>
    </row>
    <row r="1300" spans="1:13" x14ac:dyDescent="0.25">
      <c r="A1300">
        <v>830094920</v>
      </c>
      <c r="B1300" t="s">
        <v>350</v>
      </c>
      <c r="C1300" t="s">
        <v>222</v>
      </c>
      <c r="D1300" t="s">
        <v>351</v>
      </c>
      <c r="E1300" t="s">
        <v>339</v>
      </c>
      <c r="F1300" t="s">
        <v>292</v>
      </c>
      <c r="G1300" s="16">
        <v>42735</v>
      </c>
      <c r="H1300">
        <v>20171004</v>
      </c>
      <c r="I1300">
        <v>0</v>
      </c>
      <c r="J1300" t="s">
        <v>267</v>
      </c>
      <c r="K1300" t="str">
        <f>IFERROR(VLOOKUP(J1300,ORDEN_ESF!A:C,2,0),"")</f>
        <v>Total_pasivo_corriente_distinto_pasivoIncluido_grupos_activos_disposición_clasificados_mantenidos_paraVenta</v>
      </c>
      <c r="L1300">
        <f>IFERROR(VLOOKUP(J1300,ORDEN_ESF!A:C,3,0),0)</f>
        <v>0</v>
      </c>
      <c r="M1300">
        <v>87582409</v>
      </c>
    </row>
    <row r="1301" spans="1:13" x14ac:dyDescent="0.25">
      <c r="A1301">
        <v>830058272</v>
      </c>
      <c r="B1301" t="s">
        <v>352</v>
      </c>
      <c r="C1301" t="s">
        <v>222</v>
      </c>
      <c r="D1301" t="s">
        <v>228</v>
      </c>
      <c r="E1301" t="s">
        <v>353</v>
      </c>
      <c r="F1301" t="s">
        <v>292</v>
      </c>
      <c r="G1301" s="16">
        <v>42735</v>
      </c>
      <c r="H1301">
        <v>20170405</v>
      </c>
      <c r="I1301">
        <v>0</v>
      </c>
      <c r="J1301" t="s">
        <v>267</v>
      </c>
      <c r="K1301" t="str">
        <f>IFERROR(VLOOKUP(J1301,ORDEN_ESF!A:C,2,0),"")</f>
        <v>Total_pasivo_corriente_distinto_pasivoIncluido_grupos_activos_disposición_clasificados_mantenidos_paraVenta</v>
      </c>
      <c r="L1301">
        <f>IFERROR(VLOOKUP(J1301,ORDEN_ESF!A:C,3,0),0)</f>
        <v>0</v>
      </c>
      <c r="M1301">
        <v>69963981</v>
      </c>
    </row>
    <row r="1302" spans="1:13" x14ac:dyDescent="0.25">
      <c r="A1302">
        <v>860000656</v>
      </c>
      <c r="B1302" t="s">
        <v>221</v>
      </c>
      <c r="C1302" t="s">
        <v>222</v>
      </c>
      <c r="D1302" t="s">
        <v>223</v>
      </c>
      <c r="E1302" t="s">
        <v>224</v>
      </c>
      <c r="F1302" t="s">
        <v>292</v>
      </c>
      <c r="G1302" s="16">
        <v>42735</v>
      </c>
      <c r="H1302">
        <v>20170401</v>
      </c>
      <c r="I1302">
        <v>0</v>
      </c>
      <c r="J1302" t="s">
        <v>267</v>
      </c>
      <c r="K1302" t="str">
        <f>IFERROR(VLOOKUP(J1302,ORDEN_ESF!A:C,2,0),"")</f>
        <v>Total_pasivo_corriente_distinto_pasivoIncluido_grupos_activos_disposición_clasificados_mantenidos_paraVenta</v>
      </c>
      <c r="L1302">
        <f>IFERROR(VLOOKUP(J1302,ORDEN_ESF!A:C,3,0),0)</f>
        <v>0</v>
      </c>
      <c r="M1302">
        <v>59330000</v>
      </c>
    </row>
    <row r="1303" spans="1:13" x14ac:dyDescent="0.25">
      <c r="A1303">
        <v>860002837</v>
      </c>
      <c r="B1303" t="s">
        <v>227</v>
      </c>
      <c r="C1303" t="s">
        <v>222</v>
      </c>
      <c r="D1303" t="s">
        <v>228</v>
      </c>
      <c r="E1303" t="s">
        <v>224</v>
      </c>
      <c r="F1303" t="s">
        <v>292</v>
      </c>
      <c r="G1303" s="16">
        <v>42735</v>
      </c>
      <c r="H1303">
        <v>20170330</v>
      </c>
      <c r="I1303">
        <v>0</v>
      </c>
      <c r="J1303" t="s">
        <v>267</v>
      </c>
      <c r="K1303" t="str">
        <f>IFERROR(VLOOKUP(J1303,ORDEN_ESF!A:C,2,0),"")</f>
        <v>Total_pasivo_corriente_distinto_pasivoIncluido_grupos_activos_disposición_clasificados_mantenidos_paraVenta</v>
      </c>
      <c r="L1303">
        <f>IFERROR(VLOOKUP(J1303,ORDEN_ESF!A:C,3,0),0)</f>
        <v>0</v>
      </c>
      <c r="M1303">
        <v>219866154</v>
      </c>
    </row>
    <row r="1304" spans="1:13" x14ac:dyDescent="0.25">
      <c r="A1304">
        <v>830124992</v>
      </c>
      <c r="B1304" t="s">
        <v>357</v>
      </c>
      <c r="C1304" t="s">
        <v>222</v>
      </c>
      <c r="D1304" t="s">
        <v>228</v>
      </c>
      <c r="E1304" t="s">
        <v>358</v>
      </c>
      <c r="F1304" t="s">
        <v>292</v>
      </c>
      <c r="G1304" s="16">
        <v>42735</v>
      </c>
      <c r="H1304">
        <v>20170406</v>
      </c>
      <c r="I1304">
        <v>0</v>
      </c>
      <c r="J1304" t="s">
        <v>267</v>
      </c>
      <c r="K1304" t="str">
        <f>IFERROR(VLOOKUP(J1304,ORDEN_ESF!A:C,2,0),"")</f>
        <v>Total_pasivo_corriente_distinto_pasivoIncluido_grupos_activos_disposición_clasificados_mantenidos_paraVenta</v>
      </c>
      <c r="L1304">
        <f>IFERROR(VLOOKUP(J1304,ORDEN_ESF!A:C,3,0),0)</f>
        <v>0</v>
      </c>
      <c r="M1304">
        <v>361231</v>
      </c>
    </row>
    <row r="1305" spans="1:13" x14ac:dyDescent="0.25">
      <c r="A1305">
        <v>860527800</v>
      </c>
      <c r="B1305" t="s">
        <v>296</v>
      </c>
      <c r="C1305" t="s">
        <v>222</v>
      </c>
      <c r="D1305" t="s">
        <v>228</v>
      </c>
      <c r="E1305" t="s">
        <v>224</v>
      </c>
      <c r="F1305" t="s">
        <v>292</v>
      </c>
      <c r="G1305" s="16">
        <v>42735</v>
      </c>
      <c r="H1305">
        <v>20170512</v>
      </c>
      <c r="I1305">
        <v>0</v>
      </c>
      <c r="J1305" t="s">
        <v>267</v>
      </c>
      <c r="K1305" t="str">
        <f>IFERROR(VLOOKUP(J1305,ORDEN_ESF!A:C,2,0),"")</f>
        <v>Total_pasivo_corriente_distinto_pasivoIncluido_grupos_activos_disposición_clasificados_mantenidos_paraVenta</v>
      </c>
      <c r="L1305">
        <f>IFERROR(VLOOKUP(J1305,ORDEN_ESF!A:C,3,0),0)</f>
        <v>0</v>
      </c>
      <c r="M1305">
        <v>63616995</v>
      </c>
    </row>
    <row r="1306" spans="1:13" x14ac:dyDescent="0.25">
      <c r="A1306">
        <v>860031361</v>
      </c>
      <c r="B1306" t="s">
        <v>297</v>
      </c>
      <c r="C1306" t="s">
        <v>222</v>
      </c>
      <c r="D1306" t="s">
        <v>228</v>
      </c>
      <c r="E1306" t="s">
        <v>224</v>
      </c>
      <c r="F1306" t="s">
        <v>292</v>
      </c>
      <c r="G1306" s="16">
        <v>42735</v>
      </c>
      <c r="H1306">
        <v>20170405</v>
      </c>
      <c r="I1306">
        <v>0</v>
      </c>
      <c r="J1306" t="s">
        <v>267</v>
      </c>
      <c r="K1306" t="str">
        <f>IFERROR(VLOOKUP(J1306,ORDEN_ESF!A:C,2,0),"")</f>
        <v>Total_pasivo_corriente_distinto_pasivoIncluido_grupos_activos_disposición_clasificados_mantenidos_paraVenta</v>
      </c>
      <c r="L1306">
        <f>IFERROR(VLOOKUP(J1306,ORDEN_ESF!A:C,3,0),0)</f>
        <v>0</v>
      </c>
      <c r="M1306">
        <v>48770730</v>
      </c>
    </row>
    <row r="1307" spans="1:13" x14ac:dyDescent="0.25">
      <c r="A1307">
        <v>860035996</v>
      </c>
      <c r="B1307" t="s">
        <v>229</v>
      </c>
      <c r="C1307" t="s">
        <v>222</v>
      </c>
      <c r="D1307" t="s">
        <v>228</v>
      </c>
      <c r="E1307" t="s">
        <v>224</v>
      </c>
      <c r="F1307" t="s">
        <v>292</v>
      </c>
      <c r="G1307" s="16">
        <v>42735</v>
      </c>
      <c r="H1307">
        <v>20170407</v>
      </c>
      <c r="I1307">
        <v>0</v>
      </c>
      <c r="J1307" t="s">
        <v>267</v>
      </c>
      <c r="K1307" t="str">
        <f>IFERROR(VLOOKUP(J1307,ORDEN_ESF!A:C,2,0),"")</f>
        <v>Total_pasivo_corriente_distinto_pasivoIncluido_grupos_activos_disposición_clasificados_mantenidos_paraVenta</v>
      </c>
      <c r="L1307">
        <f>IFERROR(VLOOKUP(J1307,ORDEN_ESF!A:C,3,0),0)</f>
        <v>0</v>
      </c>
      <c r="M1307">
        <v>9975968</v>
      </c>
    </row>
    <row r="1308" spans="1:13" x14ac:dyDescent="0.25">
      <c r="A1308">
        <v>890312765</v>
      </c>
      <c r="B1308" t="s">
        <v>363</v>
      </c>
      <c r="C1308" t="s">
        <v>222</v>
      </c>
      <c r="D1308" t="s">
        <v>228</v>
      </c>
      <c r="E1308" t="s">
        <v>339</v>
      </c>
      <c r="F1308" t="s">
        <v>292</v>
      </c>
      <c r="G1308" s="16">
        <v>42735</v>
      </c>
      <c r="H1308">
        <v>20170405</v>
      </c>
      <c r="I1308">
        <v>0</v>
      </c>
      <c r="J1308" t="s">
        <v>267</v>
      </c>
      <c r="K1308" t="str">
        <f>IFERROR(VLOOKUP(J1308,ORDEN_ESF!A:C,2,0),"")</f>
        <v>Total_pasivo_corriente_distinto_pasivoIncluido_grupos_activos_disposición_clasificados_mantenidos_paraVenta</v>
      </c>
      <c r="L1308">
        <f>IFERROR(VLOOKUP(J1308,ORDEN_ESF!A:C,3,0),0)</f>
        <v>0</v>
      </c>
      <c r="M1308">
        <v>111329612</v>
      </c>
    </row>
    <row r="1309" spans="1:13" x14ac:dyDescent="0.25">
      <c r="A1309">
        <v>860058070</v>
      </c>
      <c r="B1309" t="s">
        <v>364</v>
      </c>
      <c r="C1309" t="s">
        <v>222</v>
      </c>
      <c r="D1309" t="s">
        <v>228</v>
      </c>
      <c r="E1309" t="s">
        <v>335</v>
      </c>
      <c r="F1309" t="s">
        <v>292</v>
      </c>
      <c r="G1309" s="16">
        <v>42735</v>
      </c>
      <c r="H1309">
        <v>20170404</v>
      </c>
      <c r="I1309">
        <v>0</v>
      </c>
      <c r="J1309" t="s">
        <v>267</v>
      </c>
      <c r="K1309" t="str">
        <f>IFERROR(VLOOKUP(J1309,ORDEN_ESF!A:C,2,0),"")</f>
        <v>Total_pasivo_corriente_distinto_pasivoIncluido_grupos_activos_disposición_clasificados_mantenidos_paraVenta</v>
      </c>
      <c r="L1309">
        <f>IFERROR(VLOOKUP(J1309,ORDEN_ESF!A:C,3,0),0)</f>
        <v>0</v>
      </c>
      <c r="M1309">
        <v>386927711</v>
      </c>
    </row>
    <row r="1310" spans="1:13" x14ac:dyDescent="0.25">
      <c r="A1310">
        <v>860059851</v>
      </c>
      <c r="B1310" t="s">
        <v>365</v>
      </c>
      <c r="C1310" t="s">
        <v>222</v>
      </c>
      <c r="D1310" t="s">
        <v>228</v>
      </c>
      <c r="E1310" t="s">
        <v>224</v>
      </c>
      <c r="F1310" t="s">
        <v>292</v>
      </c>
      <c r="G1310" s="16">
        <v>42735</v>
      </c>
      <c r="H1310">
        <v>20170403</v>
      </c>
      <c r="I1310">
        <v>0</v>
      </c>
      <c r="J1310" t="s">
        <v>267</v>
      </c>
      <c r="K1310" t="str">
        <f>IFERROR(VLOOKUP(J1310,ORDEN_ESF!A:C,2,0),"")</f>
        <v>Total_pasivo_corriente_distinto_pasivoIncluido_grupos_activos_disposición_clasificados_mantenidos_paraVenta</v>
      </c>
      <c r="L1310">
        <f>IFERROR(VLOOKUP(J1310,ORDEN_ESF!A:C,3,0),0)</f>
        <v>0</v>
      </c>
      <c r="M1310">
        <v>16597017</v>
      </c>
    </row>
    <row r="1311" spans="1:13" x14ac:dyDescent="0.25">
      <c r="A1311">
        <v>890806999</v>
      </c>
      <c r="B1311" t="s">
        <v>366</v>
      </c>
      <c r="C1311" t="s">
        <v>230</v>
      </c>
      <c r="D1311" t="s">
        <v>367</v>
      </c>
      <c r="E1311" t="s">
        <v>368</v>
      </c>
      <c r="F1311" t="s">
        <v>292</v>
      </c>
      <c r="G1311" s="16">
        <v>42735</v>
      </c>
      <c r="H1311">
        <v>20170406</v>
      </c>
      <c r="I1311">
        <v>0</v>
      </c>
      <c r="J1311" t="s">
        <v>267</v>
      </c>
      <c r="K1311" t="str">
        <f>IFERROR(VLOOKUP(J1311,ORDEN_ESF!A:C,2,0),"")</f>
        <v>Total_pasivo_corriente_distinto_pasivoIncluido_grupos_activos_disposición_clasificados_mantenidos_paraVenta</v>
      </c>
      <c r="L1311">
        <f>IFERROR(VLOOKUP(J1311,ORDEN_ESF!A:C,3,0),0)</f>
        <v>0</v>
      </c>
      <c r="M1311">
        <v>38493055</v>
      </c>
    </row>
    <row r="1312" spans="1:13" x14ac:dyDescent="0.25">
      <c r="A1312">
        <v>890903035</v>
      </c>
      <c r="B1312" t="s">
        <v>369</v>
      </c>
      <c r="C1312" t="s">
        <v>222</v>
      </c>
      <c r="D1312" t="s">
        <v>228</v>
      </c>
      <c r="E1312" t="s">
        <v>339</v>
      </c>
      <c r="F1312" t="s">
        <v>292</v>
      </c>
      <c r="G1312" s="16">
        <v>42735</v>
      </c>
      <c r="H1312">
        <v>20170330</v>
      </c>
      <c r="I1312">
        <v>0</v>
      </c>
      <c r="J1312" t="s">
        <v>267</v>
      </c>
      <c r="K1312" t="str">
        <f>IFERROR(VLOOKUP(J1312,ORDEN_ESF!A:C,2,0),"")</f>
        <v>Total_pasivo_corriente_distinto_pasivoIncluido_grupos_activos_disposición_clasificados_mantenidos_paraVenta</v>
      </c>
      <c r="L1312">
        <f>IFERROR(VLOOKUP(J1312,ORDEN_ESF!A:C,3,0),0)</f>
        <v>0</v>
      </c>
      <c r="M1312">
        <v>166707941</v>
      </c>
    </row>
    <row r="1313" spans="1:13" x14ac:dyDescent="0.25">
      <c r="A1313">
        <v>890903055</v>
      </c>
      <c r="B1313" t="s">
        <v>232</v>
      </c>
      <c r="C1313" t="s">
        <v>222</v>
      </c>
      <c r="D1313" t="s">
        <v>223</v>
      </c>
      <c r="E1313" t="s">
        <v>224</v>
      </c>
      <c r="F1313" t="s">
        <v>292</v>
      </c>
      <c r="G1313" s="16">
        <v>42735</v>
      </c>
      <c r="H1313">
        <v>20170331</v>
      </c>
      <c r="I1313">
        <v>0</v>
      </c>
      <c r="J1313" t="s">
        <v>267</v>
      </c>
      <c r="K1313" t="str">
        <f>IFERROR(VLOOKUP(J1313,ORDEN_ESF!A:C,2,0),"")</f>
        <v>Total_pasivo_corriente_distinto_pasivoIncluido_grupos_activos_disposición_clasificados_mantenidos_paraVenta</v>
      </c>
      <c r="L1313">
        <f>IFERROR(VLOOKUP(J1313,ORDEN_ESF!A:C,3,0),0)</f>
        <v>0</v>
      </c>
      <c r="M1313">
        <v>23855414</v>
      </c>
    </row>
    <row r="1314" spans="1:13" x14ac:dyDescent="0.25">
      <c r="A1314">
        <v>890905022</v>
      </c>
      <c r="B1314" t="s">
        <v>370</v>
      </c>
      <c r="C1314" t="s">
        <v>230</v>
      </c>
      <c r="D1314" t="s">
        <v>223</v>
      </c>
      <c r="E1314" t="s">
        <v>360</v>
      </c>
      <c r="F1314" t="s">
        <v>292</v>
      </c>
      <c r="G1314" s="16">
        <v>42735</v>
      </c>
      <c r="H1314">
        <v>20170503</v>
      </c>
      <c r="I1314">
        <v>0</v>
      </c>
      <c r="J1314" t="s">
        <v>267</v>
      </c>
      <c r="K1314" t="str">
        <f>IFERROR(VLOOKUP(J1314,ORDEN_ESF!A:C,2,0),"")</f>
        <v>Total_pasivo_corriente_distinto_pasivoIncluido_grupos_activos_disposición_clasificados_mantenidos_paraVenta</v>
      </c>
      <c r="L1314">
        <f>IFERROR(VLOOKUP(J1314,ORDEN_ESF!A:C,3,0),0)</f>
        <v>0</v>
      </c>
      <c r="M1314">
        <v>30382798</v>
      </c>
    </row>
    <row r="1315" spans="1:13" x14ac:dyDescent="0.25">
      <c r="A1315">
        <v>890908901</v>
      </c>
      <c r="B1315" t="s">
        <v>372</v>
      </c>
      <c r="C1315" t="s">
        <v>222</v>
      </c>
      <c r="D1315" t="s">
        <v>223</v>
      </c>
      <c r="E1315" t="s">
        <v>339</v>
      </c>
      <c r="F1315" t="s">
        <v>292</v>
      </c>
      <c r="G1315" s="16">
        <v>42735</v>
      </c>
      <c r="H1315">
        <v>20170329</v>
      </c>
      <c r="I1315">
        <v>0</v>
      </c>
      <c r="J1315" t="s">
        <v>267</v>
      </c>
      <c r="K1315" t="str">
        <f>IFERROR(VLOOKUP(J1315,ORDEN_ESF!A:C,2,0),"")</f>
        <v>Total_pasivo_corriente_distinto_pasivoIncluido_grupos_activos_disposición_clasificados_mantenidos_paraVenta</v>
      </c>
      <c r="L1315">
        <f>IFERROR(VLOOKUP(J1315,ORDEN_ESF!A:C,3,0),0)</f>
        <v>0</v>
      </c>
      <c r="M1315">
        <v>40897902</v>
      </c>
    </row>
    <row r="1316" spans="1:13" x14ac:dyDescent="0.25">
      <c r="A1316">
        <v>860510628</v>
      </c>
      <c r="B1316" t="s">
        <v>373</v>
      </c>
      <c r="C1316" t="s">
        <v>222</v>
      </c>
      <c r="D1316" t="s">
        <v>228</v>
      </c>
      <c r="E1316" t="s">
        <v>353</v>
      </c>
      <c r="F1316" t="s">
        <v>292</v>
      </c>
      <c r="G1316" s="16">
        <v>42735</v>
      </c>
      <c r="H1316">
        <v>20170330</v>
      </c>
      <c r="I1316">
        <v>0</v>
      </c>
      <c r="J1316" t="s">
        <v>267</v>
      </c>
      <c r="K1316" t="str">
        <f>IFERROR(VLOOKUP(J1316,ORDEN_ESF!A:C,2,0),"")</f>
        <v>Total_pasivo_corriente_distinto_pasivoIncluido_grupos_activos_disposición_clasificados_mantenidos_paraVenta</v>
      </c>
      <c r="L1316">
        <f>IFERROR(VLOOKUP(J1316,ORDEN_ESF!A:C,3,0),0)</f>
        <v>0</v>
      </c>
      <c r="M1316">
        <v>5744235</v>
      </c>
    </row>
    <row r="1317" spans="1:13" x14ac:dyDescent="0.25">
      <c r="A1317">
        <v>860515523</v>
      </c>
      <c r="B1317" t="s">
        <v>231</v>
      </c>
      <c r="C1317" t="s">
        <v>222</v>
      </c>
      <c r="D1317" t="s">
        <v>228</v>
      </c>
      <c r="E1317" t="s">
        <v>224</v>
      </c>
      <c r="F1317" t="s">
        <v>292</v>
      </c>
      <c r="G1317" s="16">
        <v>42735</v>
      </c>
      <c r="H1317">
        <v>20170329</v>
      </c>
      <c r="I1317">
        <v>0</v>
      </c>
      <c r="J1317" t="s">
        <v>267</v>
      </c>
      <c r="K1317" t="str">
        <f>IFERROR(VLOOKUP(J1317,ORDEN_ESF!A:C,2,0),"")</f>
        <v>Total_pasivo_corriente_distinto_pasivoIncluido_grupos_activos_disposición_clasificados_mantenidos_paraVenta</v>
      </c>
      <c r="L1317">
        <f>IFERROR(VLOOKUP(J1317,ORDEN_ESF!A:C,3,0),0)</f>
        <v>0</v>
      </c>
      <c r="M1317">
        <v>856691</v>
      </c>
    </row>
    <row r="1318" spans="1:13" x14ac:dyDescent="0.25">
      <c r="A1318">
        <v>890205645</v>
      </c>
      <c r="B1318" t="s">
        <v>166</v>
      </c>
      <c r="C1318" t="s">
        <v>222</v>
      </c>
      <c r="D1318" t="s">
        <v>375</v>
      </c>
      <c r="E1318" t="s">
        <v>335</v>
      </c>
      <c r="F1318" t="s">
        <v>292</v>
      </c>
      <c r="G1318" s="16">
        <v>42735</v>
      </c>
      <c r="H1318">
        <v>20170331</v>
      </c>
      <c r="I1318">
        <v>0</v>
      </c>
      <c r="J1318" t="s">
        <v>267</v>
      </c>
      <c r="K1318" t="str">
        <f>IFERROR(VLOOKUP(J1318,ORDEN_ESF!A:C,2,0),"")</f>
        <v>Total_pasivo_corriente_distinto_pasivoIncluido_grupos_activos_disposición_clasificados_mantenidos_paraVenta</v>
      </c>
      <c r="L1318">
        <f>IFERROR(VLOOKUP(J1318,ORDEN_ESF!A:C,3,0),0)</f>
        <v>0</v>
      </c>
      <c r="M1318">
        <v>327892420</v>
      </c>
    </row>
    <row r="1319" spans="1:13" x14ac:dyDescent="0.25">
      <c r="A1319">
        <v>900018975</v>
      </c>
      <c r="B1319" t="s">
        <v>376</v>
      </c>
      <c r="C1319" t="s">
        <v>230</v>
      </c>
      <c r="D1319" t="s">
        <v>299</v>
      </c>
      <c r="E1319" t="s">
        <v>333</v>
      </c>
      <c r="F1319" t="s">
        <v>292</v>
      </c>
      <c r="G1319" s="16">
        <v>42735</v>
      </c>
      <c r="H1319">
        <v>20170405</v>
      </c>
      <c r="I1319">
        <v>0</v>
      </c>
      <c r="J1319" t="s">
        <v>267</v>
      </c>
      <c r="K1319" t="str">
        <f>IFERROR(VLOOKUP(J1319,ORDEN_ESF!A:C,2,0),"")</f>
        <v>Total_pasivo_corriente_distinto_pasivoIncluido_grupos_activos_disposición_clasificados_mantenidos_paraVenta</v>
      </c>
      <c r="L1319">
        <f>IFERROR(VLOOKUP(J1319,ORDEN_ESF!A:C,3,0),0)</f>
        <v>0</v>
      </c>
      <c r="M1319">
        <v>264372886</v>
      </c>
    </row>
    <row r="1320" spans="1:13" x14ac:dyDescent="0.25">
      <c r="A1320">
        <v>890910447</v>
      </c>
      <c r="B1320" t="s">
        <v>300</v>
      </c>
      <c r="C1320" t="s">
        <v>222</v>
      </c>
      <c r="D1320" t="s">
        <v>223</v>
      </c>
      <c r="E1320" t="s">
        <v>224</v>
      </c>
      <c r="F1320" t="s">
        <v>292</v>
      </c>
      <c r="G1320" s="16">
        <v>42735</v>
      </c>
      <c r="H1320">
        <v>20170928</v>
      </c>
      <c r="I1320">
        <v>0</v>
      </c>
      <c r="J1320" t="s">
        <v>267</v>
      </c>
      <c r="K1320" t="str">
        <f>IFERROR(VLOOKUP(J1320,ORDEN_ESF!A:C,2,0),"")</f>
        <v>Total_pasivo_corriente_distinto_pasivoIncluido_grupos_activos_disposición_clasificados_mantenidos_paraVenta</v>
      </c>
      <c r="L1320">
        <f>IFERROR(VLOOKUP(J1320,ORDEN_ESF!A:C,3,0),0)</f>
        <v>0</v>
      </c>
      <c r="M1320">
        <v>3668030</v>
      </c>
    </row>
    <row r="1321" spans="1:13" x14ac:dyDescent="0.25">
      <c r="A1321">
        <v>890911431</v>
      </c>
      <c r="B1321" t="s">
        <v>378</v>
      </c>
      <c r="C1321" t="s">
        <v>222</v>
      </c>
      <c r="D1321" t="s">
        <v>223</v>
      </c>
      <c r="E1321" t="s">
        <v>339</v>
      </c>
      <c r="F1321" t="s">
        <v>292</v>
      </c>
      <c r="G1321" s="16">
        <v>42735</v>
      </c>
      <c r="H1321">
        <v>20170329</v>
      </c>
      <c r="I1321">
        <v>0</v>
      </c>
      <c r="J1321" t="s">
        <v>267</v>
      </c>
      <c r="K1321" t="str">
        <f>IFERROR(VLOOKUP(J1321,ORDEN_ESF!A:C,2,0),"")</f>
        <v>Total_pasivo_corriente_distinto_pasivoIncluido_grupos_activos_disposición_clasificados_mantenidos_paraVenta</v>
      </c>
      <c r="L1321">
        <f>IFERROR(VLOOKUP(J1321,ORDEN_ESF!A:C,3,0),0)</f>
        <v>0</v>
      </c>
      <c r="M1321">
        <v>209378604</v>
      </c>
    </row>
    <row r="1322" spans="1:13" x14ac:dyDescent="0.25">
      <c r="A1322">
        <v>890932424</v>
      </c>
      <c r="B1322" t="s">
        <v>379</v>
      </c>
      <c r="C1322" t="s">
        <v>222</v>
      </c>
      <c r="D1322" t="s">
        <v>223</v>
      </c>
      <c r="E1322" t="s">
        <v>333</v>
      </c>
      <c r="F1322" t="s">
        <v>292</v>
      </c>
      <c r="G1322" s="16">
        <v>42735</v>
      </c>
      <c r="H1322">
        <v>20170328</v>
      </c>
      <c r="I1322">
        <v>0</v>
      </c>
      <c r="J1322" t="s">
        <v>267</v>
      </c>
      <c r="K1322" t="str">
        <f>IFERROR(VLOOKUP(J1322,ORDEN_ESF!A:C,2,0),"")</f>
        <v>Total_pasivo_corriente_distinto_pasivoIncluido_grupos_activos_disposición_clasificados_mantenidos_paraVenta</v>
      </c>
      <c r="L1322">
        <f>IFERROR(VLOOKUP(J1322,ORDEN_ESF!A:C,3,0),0)</f>
        <v>0</v>
      </c>
      <c r="M1322">
        <v>66430688</v>
      </c>
    </row>
    <row r="1323" spans="1:13" x14ac:dyDescent="0.25">
      <c r="A1323">
        <v>890939355</v>
      </c>
      <c r="B1323" t="s">
        <v>35</v>
      </c>
      <c r="C1323" t="s">
        <v>222</v>
      </c>
      <c r="D1323" t="s">
        <v>223</v>
      </c>
      <c r="E1323" t="s">
        <v>335</v>
      </c>
      <c r="F1323" t="s">
        <v>292</v>
      </c>
      <c r="G1323" s="16">
        <v>42735</v>
      </c>
      <c r="H1323">
        <v>20170403</v>
      </c>
      <c r="I1323">
        <v>0</v>
      </c>
      <c r="J1323" t="s">
        <v>267</v>
      </c>
      <c r="K1323" t="str">
        <f>IFERROR(VLOOKUP(J1323,ORDEN_ESF!A:C,2,0),"")</f>
        <v>Total_pasivo_corriente_distinto_pasivoIncluido_grupos_activos_disposición_clasificados_mantenidos_paraVenta</v>
      </c>
      <c r="L1323">
        <f>IFERROR(VLOOKUP(J1323,ORDEN_ESF!A:C,3,0),0)</f>
        <v>0</v>
      </c>
      <c r="M1323">
        <v>3864066</v>
      </c>
    </row>
    <row r="1324" spans="1:13" x14ac:dyDescent="0.25">
      <c r="A1324">
        <v>900190385</v>
      </c>
      <c r="B1324" t="s">
        <v>380</v>
      </c>
      <c r="C1324" t="s">
        <v>230</v>
      </c>
      <c r="D1324" t="s">
        <v>351</v>
      </c>
      <c r="E1324" t="s">
        <v>339</v>
      </c>
      <c r="F1324" t="s">
        <v>292</v>
      </c>
      <c r="G1324" s="16">
        <v>42735</v>
      </c>
      <c r="H1324">
        <v>20170407</v>
      </c>
      <c r="I1324">
        <v>0</v>
      </c>
      <c r="J1324" t="s">
        <v>267</v>
      </c>
      <c r="K1324" t="str">
        <f>IFERROR(VLOOKUP(J1324,ORDEN_ESF!A:C,2,0),"")</f>
        <v>Total_pasivo_corriente_distinto_pasivoIncluido_grupos_activos_disposición_clasificados_mantenidos_paraVenta</v>
      </c>
      <c r="L1324">
        <f>IFERROR(VLOOKUP(J1324,ORDEN_ESF!A:C,3,0),0)</f>
        <v>0</v>
      </c>
      <c r="M1324">
        <v>386183603</v>
      </c>
    </row>
    <row r="1325" spans="1:13" x14ac:dyDescent="0.25">
      <c r="A1325">
        <v>900192242</v>
      </c>
      <c r="B1325" t="s">
        <v>381</v>
      </c>
      <c r="C1325" t="s">
        <v>222</v>
      </c>
      <c r="D1325" t="s">
        <v>228</v>
      </c>
      <c r="E1325" t="s">
        <v>333</v>
      </c>
      <c r="F1325" t="s">
        <v>292</v>
      </c>
      <c r="G1325" s="16">
        <v>42735</v>
      </c>
      <c r="H1325">
        <v>20170331</v>
      </c>
      <c r="I1325">
        <v>0</v>
      </c>
      <c r="J1325" t="s">
        <v>267</v>
      </c>
      <c r="K1325" t="str">
        <f>IFERROR(VLOOKUP(J1325,ORDEN_ESF!A:C,2,0),"")</f>
        <v>Total_pasivo_corriente_distinto_pasivoIncluido_grupos_activos_disposición_clasificados_mantenidos_paraVenta</v>
      </c>
      <c r="L1325">
        <f>IFERROR(VLOOKUP(J1325,ORDEN_ESF!A:C,3,0),0)</f>
        <v>0</v>
      </c>
      <c r="M1325">
        <v>83869330</v>
      </c>
    </row>
    <row r="1326" spans="1:13" x14ac:dyDescent="0.25">
      <c r="A1326">
        <v>900087151</v>
      </c>
      <c r="B1326" t="s">
        <v>383</v>
      </c>
      <c r="C1326" t="s">
        <v>222</v>
      </c>
      <c r="D1326" t="s">
        <v>351</v>
      </c>
      <c r="E1326" t="s">
        <v>384</v>
      </c>
      <c r="F1326" t="s">
        <v>292</v>
      </c>
      <c r="G1326" s="16">
        <v>42735</v>
      </c>
      <c r="H1326">
        <v>20170509</v>
      </c>
      <c r="I1326">
        <v>0</v>
      </c>
      <c r="J1326" t="s">
        <v>267</v>
      </c>
      <c r="K1326" t="str">
        <f>IFERROR(VLOOKUP(J1326,ORDEN_ESF!A:C,2,0),"")</f>
        <v>Total_pasivo_corriente_distinto_pasivoIncluido_grupos_activos_disposición_clasificados_mantenidos_paraVenta</v>
      </c>
      <c r="L1326">
        <f>IFERROR(VLOOKUP(J1326,ORDEN_ESF!A:C,3,0),0)</f>
        <v>0</v>
      </c>
      <c r="M1326">
        <v>111297813</v>
      </c>
    </row>
    <row r="1327" spans="1:13" x14ac:dyDescent="0.25">
      <c r="A1327">
        <v>900205547</v>
      </c>
      <c r="B1327" t="s">
        <v>233</v>
      </c>
      <c r="C1327" t="s">
        <v>230</v>
      </c>
      <c r="D1327" t="s">
        <v>228</v>
      </c>
      <c r="E1327" t="s">
        <v>224</v>
      </c>
      <c r="F1327" t="s">
        <v>292</v>
      </c>
      <c r="G1327" s="16">
        <v>42735</v>
      </c>
      <c r="H1327">
        <v>20170330</v>
      </c>
      <c r="I1327">
        <v>0</v>
      </c>
      <c r="J1327" t="s">
        <v>267</v>
      </c>
      <c r="K1327" t="str">
        <f>IFERROR(VLOOKUP(J1327,ORDEN_ESF!A:C,2,0),"")</f>
        <v>Total_pasivo_corriente_distinto_pasivoIncluido_grupos_activos_disposición_clasificados_mantenidos_paraVenta</v>
      </c>
      <c r="L1327">
        <f>IFERROR(VLOOKUP(J1327,ORDEN_ESF!A:C,3,0),0)</f>
        <v>0</v>
      </c>
      <c r="M1327">
        <v>3133428</v>
      </c>
    </row>
    <row r="1328" spans="1:13" x14ac:dyDescent="0.25">
      <c r="A1328">
        <v>900378893</v>
      </c>
      <c r="B1328" t="s">
        <v>386</v>
      </c>
      <c r="C1328" t="s">
        <v>230</v>
      </c>
      <c r="D1328" t="s">
        <v>228</v>
      </c>
      <c r="E1328" t="s">
        <v>335</v>
      </c>
      <c r="F1328" t="s">
        <v>292</v>
      </c>
      <c r="G1328" s="16">
        <v>42735</v>
      </c>
      <c r="H1328">
        <v>20170327</v>
      </c>
      <c r="I1328">
        <v>0</v>
      </c>
      <c r="J1328" t="s">
        <v>267</v>
      </c>
      <c r="K1328" t="str">
        <f>IFERROR(VLOOKUP(J1328,ORDEN_ESF!A:C,2,0),"")</f>
        <v>Total_pasivo_corriente_distinto_pasivoIncluido_grupos_activos_disposición_clasificados_mantenidos_paraVenta</v>
      </c>
      <c r="L1328">
        <f>IFERROR(VLOOKUP(J1328,ORDEN_ESF!A:C,3,0),0)</f>
        <v>0</v>
      </c>
      <c r="M1328">
        <v>33043294</v>
      </c>
    </row>
    <row r="1329" spans="1:13" x14ac:dyDescent="0.25">
      <c r="A1329">
        <v>900390238</v>
      </c>
      <c r="B1329" t="s">
        <v>177</v>
      </c>
      <c r="C1329" t="s">
        <v>230</v>
      </c>
      <c r="D1329" t="s">
        <v>228</v>
      </c>
      <c r="E1329" t="s">
        <v>333</v>
      </c>
      <c r="F1329" t="s">
        <v>292</v>
      </c>
      <c r="G1329" s="16">
        <v>42735</v>
      </c>
      <c r="H1329">
        <v>20170330</v>
      </c>
      <c r="I1329">
        <v>0</v>
      </c>
      <c r="J1329" t="s">
        <v>267</v>
      </c>
      <c r="K1329" t="str">
        <f>IFERROR(VLOOKUP(J1329,ORDEN_ESF!A:C,2,0),"")</f>
        <v>Total_pasivo_corriente_distinto_pasivoIncluido_grupos_activos_disposición_clasificados_mantenidos_paraVenta</v>
      </c>
      <c r="L1329">
        <f>IFERROR(VLOOKUP(J1329,ORDEN_ESF!A:C,3,0),0)</f>
        <v>0</v>
      </c>
      <c r="M1329">
        <v>46382912</v>
      </c>
    </row>
    <row r="1330" spans="1:13" x14ac:dyDescent="0.25">
      <c r="A1330">
        <v>900749166</v>
      </c>
      <c r="B1330" t="s">
        <v>182</v>
      </c>
      <c r="C1330" t="s">
        <v>230</v>
      </c>
      <c r="D1330" t="s">
        <v>228</v>
      </c>
      <c r="E1330" t="s">
        <v>333</v>
      </c>
      <c r="F1330" t="s">
        <v>292</v>
      </c>
      <c r="G1330" s="16">
        <v>42735</v>
      </c>
      <c r="H1330">
        <v>20170404</v>
      </c>
      <c r="I1330">
        <v>0</v>
      </c>
      <c r="J1330" t="s">
        <v>267</v>
      </c>
      <c r="K1330" t="str">
        <f>IFERROR(VLOOKUP(J1330,ORDEN_ESF!A:C,2,0),"")</f>
        <v>Total_pasivo_corriente_distinto_pasivoIncluido_grupos_activos_disposición_clasificados_mantenidos_paraVenta</v>
      </c>
      <c r="L1330">
        <f>IFERROR(VLOOKUP(J1330,ORDEN_ESF!A:C,3,0),0)</f>
        <v>0</v>
      </c>
      <c r="M1330">
        <v>118203172</v>
      </c>
    </row>
    <row r="1331" spans="1:13" x14ac:dyDescent="0.25">
      <c r="A1331">
        <v>900797732</v>
      </c>
      <c r="B1331" t="s">
        <v>181</v>
      </c>
      <c r="C1331" t="s">
        <v>230</v>
      </c>
      <c r="D1331" t="s">
        <v>228</v>
      </c>
      <c r="E1331" t="s">
        <v>360</v>
      </c>
      <c r="F1331" t="s">
        <v>292</v>
      </c>
      <c r="G1331" s="16">
        <v>42735</v>
      </c>
      <c r="H1331">
        <v>20170330</v>
      </c>
      <c r="I1331">
        <v>0</v>
      </c>
      <c r="J1331" t="s">
        <v>267</v>
      </c>
      <c r="K1331" t="str">
        <f>IFERROR(VLOOKUP(J1331,ORDEN_ESF!A:C,2,0),"")</f>
        <v>Total_pasivo_corriente_distinto_pasivoIncluido_grupos_activos_disposición_clasificados_mantenidos_paraVenta</v>
      </c>
      <c r="L1331">
        <f>IFERROR(VLOOKUP(J1331,ORDEN_ESF!A:C,3,0),0)</f>
        <v>0</v>
      </c>
      <c r="M1331">
        <v>107335963</v>
      </c>
    </row>
    <row r="1332" spans="1:13" x14ac:dyDescent="0.25">
      <c r="A1332">
        <v>900818642</v>
      </c>
      <c r="B1332" t="s">
        <v>169</v>
      </c>
      <c r="C1332" t="s">
        <v>230</v>
      </c>
      <c r="D1332" t="s">
        <v>228</v>
      </c>
      <c r="E1332" t="s">
        <v>333</v>
      </c>
      <c r="F1332" t="s">
        <v>292</v>
      </c>
      <c r="G1332" s="16">
        <v>42735</v>
      </c>
      <c r="H1332">
        <v>20170410</v>
      </c>
      <c r="I1332">
        <v>0</v>
      </c>
      <c r="J1332" t="s">
        <v>267</v>
      </c>
      <c r="K1332" t="str">
        <f>IFERROR(VLOOKUP(J1332,ORDEN_ESF!A:C,2,0),"")</f>
        <v>Total_pasivo_corriente_distinto_pasivoIncluido_grupos_activos_disposición_clasificados_mantenidos_paraVenta</v>
      </c>
      <c r="L1332">
        <f>IFERROR(VLOOKUP(J1332,ORDEN_ESF!A:C,3,0),0)</f>
        <v>0</v>
      </c>
      <c r="M1332">
        <v>40887406</v>
      </c>
    </row>
    <row r="1333" spans="1:13" x14ac:dyDescent="0.25">
      <c r="A1333">
        <v>800014246</v>
      </c>
      <c r="B1333" t="s">
        <v>332</v>
      </c>
      <c r="C1333" t="s">
        <v>291</v>
      </c>
      <c r="D1333" t="s">
        <v>223</v>
      </c>
      <c r="E1333" t="s">
        <v>333</v>
      </c>
      <c r="F1333" t="s">
        <v>292</v>
      </c>
      <c r="G1333" s="16">
        <v>42735</v>
      </c>
      <c r="H1333">
        <v>20170518</v>
      </c>
      <c r="I1333">
        <v>0</v>
      </c>
      <c r="J1333" t="s">
        <v>311</v>
      </c>
      <c r="K1333" t="str">
        <f>IFERROR(VLOOKUP(J1333,ORDEN_ESF!A:C,2,0),"")</f>
        <v>Total pasivos corrientes distintos de los pasivos incluidos en grupos de activos para su disposición clasificados como mantenid</v>
      </c>
      <c r="L1333">
        <f>IFERROR(VLOOKUP(J1333,ORDEN_ESF!A:C,3,0),0)</f>
        <v>0</v>
      </c>
      <c r="M1333">
        <v>78066337</v>
      </c>
    </row>
    <row r="1334" spans="1:13" x14ac:dyDescent="0.25">
      <c r="A1334">
        <v>800028455</v>
      </c>
      <c r="B1334" t="s">
        <v>0</v>
      </c>
      <c r="C1334" t="s">
        <v>291</v>
      </c>
      <c r="D1334" t="s">
        <v>228</v>
      </c>
      <c r="E1334" t="s">
        <v>224</v>
      </c>
      <c r="F1334" t="s">
        <v>292</v>
      </c>
      <c r="G1334" s="16">
        <v>42735</v>
      </c>
      <c r="H1334">
        <v>20170503</v>
      </c>
      <c r="I1334">
        <v>0</v>
      </c>
      <c r="J1334" t="s">
        <v>311</v>
      </c>
      <c r="K1334" t="str">
        <f>IFERROR(VLOOKUP(J1334,ORDEN_ESF!A:C,2,0),"")</f>
        <v>Total pasivos corrientes distintos de los pasivos incluidos en grupos de activos para su disposición clasificados como mantenid</v>
      </c>
      <c r="L1334">
        <f>IFERROR(VLOOKUP(J1334,ORDEN_ESF!A:C,3,0),0)</f>
        <v>0</v>
      </c>
      <c r="M1334">
        <v>2004276</v>
      </c>
    </row>
    <row r="1335" spans="1:13" x14ac:dyDescent="0.25">
      <c r="A1335">
        <v>800095951</v>
      </c>
      <c r="B1335" t="s">
        <v>338</v>
      </c>
      <c r="C1335" t="s">
        <v>291</v>
      </c>
      <c r="D1335" t="s">
        <v>228</v>
      </c>
      <c r="E1335" t="s">
        <v>339</v>
      </c>
      <c r="F1335" t="s">
        <v>292</v>
      </c>
      <c r="G1335" s="16">
        <v>42735</v>
      </c>
      <c r="H1335">
        <v>20170505</v>
      </c>
      <c r="I1335">
        <v>0</v>
      </c>
      <c r="J1335" t="s">
        <v>311</v>
      </c>
      <c r="K1335" t="str">
        <f>IFERROR(VLOOKUP(J1335,ORDEN_ESF!A:C,2,0),"")</f>
        <v>Total pasivos corrientes distintos de los pasivos incluidos en grupos de activos para su disposición clasificados como mantenid</v>
      </c>
      <c r="L1335">
        <f>IFERROR(VLOOKUP(J1335,ORDEN_ESF!A:C,3,0),0)</f>
        <v>0</v>
      </c>
      <c r="M1335">
        <v>2493370</v>
      </c>
    </row>
    <row r="1336" spans="1:13" x14ac:dyDescent="0.25">
      <c r="A1336">
        <v>800140959</v>
      </c>
      <c r="B1336" t="s">
        <v>340</v>
      </c>
      <c r="C1336" t="s">
        <v>291</v>
      </c>
      <c r="D1336" t="s">
        <v>228</v>
      </c>
      <c r="E1336" t="s">
        <v>339</v>
      </c>
      <c r="F1336" t="s">
        <v>292</v>
      </c>
      <c r="G1336" s="16">
        <v>42735</v>
      </c>
      <c r="H1336">
        <v>20170503</v>
      </c>
      <c r="I1336">
        <v>0</v>
      </c>
      <c r="J1336" t="s">
        <v>311</v>
      </c>
      <c r="K1336" t="str">
        <f>IFERROR(VLOOKUP(J1336,ORDEN_ESF!A:C,2,0),"")</f>
        <v>Total pasivos corrientes distintos de los pasivos incluidos en grupos de activos para su disposición clasificados como mantenid</v>
      </c>
      <c r="L1336">
        <f>IFERROR(VLOOKUP(J1336,ORDEN_ESF!A:C,3,0),0)</f>
        <v>0</v>
      </c>
      <c r="M1336">
        <v>47230120</v>
      </c>
    </row>
    <row r="1337" spans="1:13" x14ac:dyDescent="0.25">
      <c r="A1337">
        <v>800182330</v>
      </c>
      <c r="B1337" t="s">
        <v>342</v>
      </c>
      <c r="C1337" t="s">
        <v>291</v>
      </c>
      <c r="D1337" t="s">
        <v>343</v>
      </c>
      <c r="E1337" t="s">
        <v>333</v>
      </c>
      <c r="F1337" t="s">
        <v>292</v>
      </c>
      <c r="G1337" s="16">
        <v>42735</v>
      </c>
      <c r="H1337">
        <v>20170424</v>
      </c>
      <c r="I1337">
        <v>0</v>
      </c>
      <c r="J1337" t="s">
        <v>311</v>
      </c>
      <c r="K1337" t="str">
        <f>IFERROR(VLOOKUP(J1337,ORDEN_ESF!A:C,2,0),"")</f>
        <v>Total pasivos corrientes distintos de los pasivos incluidos en grupos de activos para su disposición clasificados como mantenid</v>
      </c>
      <c r="L1337">
        <f>IFERROR(VLOOKUP(J1337,ORDEN_ESF!A:C,3,0),0)</f>
        <v>0</v>
      </c>
      <c r="M1337">
        <v>260017121</v>
      </c>
    </row>
    <row r="1338" spans="1:13" x14ac:dyDescent="0.25">
      <c r="A1338">
        <v>800208146</v>
      </c>
      <c r="B1338" t="s">
        <v>346</v>
      </c>
      <c r="C1338" t="s">
        <v>294</v>
      </c>
      <c r="D1338" t="s">
        <v>228</v>
      </c>
      <c r="E1338" t="s">
        <v>347</v>
      </c>
      <c r="F1338" t="s">
        <v>292</v>
      </c>
      <c r="G1338" s="16">
        <v>42735</v>
      </c>
      <c r="H1338">
        <v>20170428</v>
      </c>
      <c r="I1338">
        <v>0</v>
      </c>
      <c r="J1338" t="s">
        <v>311</v>
      </c>
      <c r="K1338" t="str">
        <f>IFERROR(VLOOKUP(J1338,ORDEN_ESF!A:C,2,0),"")</f>
        <v>Total pasivos corrientes distintos de los pasivos incluidos en grupos de activos para su disposición clasificados como mantenid</v>
      </c>
      <c r="L1338">
        <f>IFERROR(VLOOKUP(J1338,ORDEN_ESF!A:C,3,0),0)</f>
        <v>0</v>
      </c>
      <c r="M1338">
        <v>197225079</v>
      </c>
    </row>
    <row r="1339" spans="1:13" x14ac:dyDescent="0.25">
      <c r="A1339">
        <v>830097620</v>
      </c>
      <c r="B1339" t="s">
        <v>290</v>
      </c>
      <c r="C1339" t="s">
        <v>291</v>
      </c>
      <c r="D1339" t="s">
        <v>228</v>
      </c>
      <c r="E1339" t="s">
        <v>224</v>
      </c>
      <c r="F1339" t="s">
        <v>292</v>
      </c>
      <c r="G1339" s="16">
        <v>42735</v>
      </c>
      <c r="H1339">
        <v>20170420</v>
      </c>
      <c r="I1339">
        <v>0</v>
      </c>
      <c r="J1339" t="s">
        <v>311</v>
      </c>
      <c r="K1339" t="str">
        <f>IFERROR(VLOOKUP(J1339,ORDEN_ESF!A:C,2,0),"")</f>
        <v>Total pasivos corrientes distintos de los pasivos incluidos en grupos de activos para su disposición clasificados como mantenid</v>
      </c>
      <c r="L1339">
        <f>IFERROR(VLOOKUP(J1339,ORDEN_ESF!A:C,3,0),0)</f>
        <v>0</v>
      </c>
      <c r="M1339">
        <v>265442123</v>
      </c>
    </row>
    <row r="1340" spans="1:13" x14ac:dyDescent="0.25">
      <c r="A1340">
        <v>860001986</v>
      </c>
      <c r="B1340" t="s">
        <v>293</v>
      </c>
      <c r="C1340" t="s">
        <v>294</v>
      </c>
      <c r="D1340" t="s">
        <v>228</v>
      </c>
      <c r="E1340" t="s">
        <v>224</v>
      </c>
      <c r="F1340" t="s">
        <v>292</v>
      </c>
      <c r="G1340" s="16">
        <v>42735</v>
      </c>
      <c r="H1340">
        <v>20170510</v>
      </c>
      <c r="I1340">
        <v>0</v>
      </c>
      <c r="J1340" t="s">
        <v>311</v>
      </c>
      <c r="K1340" t="str">
        <f>IFERROR(VLOOKUP(J1340,ORDEN_ESF!A:C,2,0),"")</f>
        <v>Total pasivos corrientes distintos de los pasivos incluidos en grupos de activos para su disposición clasificados como mantenid</v>
      </c>
      <c r="L1340">
        <f>IFERROR(VLOOKUP(J1340,ORDEN_ESF!A:C,3,0),0)</f>
        <v>0</v>
      </c>
      <c r="M1340">
        <v>20250075</v>
      </c>
    </row>
    <row r="1341" spans="1:13" x14ac:dyDescent="0.25">
      <c r="A1341">
        <v>830116629</v>
      </c>
      <c r="B1341" t="s">
        <v>354</v>
      </c>
      <c r="C1341" t="s">
        <v>291</v>
      </c>
      <c r="D1341" t="s">
        <v>228</v>
      </c>
      <c r="E1341" t="s">
        <v>355</v>
      </c>
      <c r="F1341" t="s">
        <v>292</v>
      </c>
      <c r="G1341" s="16">
        <v>42735</v>
      </c>
      <c r="H1341">
        <v>20170424</v>
      </c>
      <c r="I1341">
        <v>0</v>
      </c>
      <c r="J1341" t="s">
        <v>311</v>
      </c>
      <c r="K1341" t="str">
        <f>IFERROR(VLOOKUP(J1341,ORDEN_ESF!A:C,2,0),"")</f>
        <v>Total pasivos corrientes distintos de los pasivos incluidos en grupos de activos para su disposición clasificados como mantenid</v>
      </c>
      <c r="L1341">
        <f>IFERROR(VLOOKUP(J1341,ORDEN_ESF!A:C,3,0),0)</f>
        <v>0</v>
      </c>
      <c r="M1341">
        <v>3274056</v>
      </c>
    </row>
    <row r="1342" spans="1:13" x14ac:dyDescent="0.25">
      <c r="A1342">
        <v>860014285</v>
      </c>
      <c r="B1342" t="s">
        <v>356</v>
      </c>
      <c r="C1342" t="s">
        <v>294</v>
      </c>
      <c r="D1342" t="s">
        <v>228</v>
      </c>
      <c r="E1342" t="s">
        <v>224</v>
      </c>
      <c r="F1342" t="s">
        <v>292</v>
      </c>
      <c r="G1342" s="16">
        <v>42735</v>
      </c>
      <c r="H1342">
        <v>20170510</v>
      </c>
      <c r="I1342">
        <v>0</v>
      </c>
      <c r="J1342" t="s">
        <v>311</v>
      </c>
      <c r="K1342" t="str">
        <f>IFERROR(VLOOKUP(J1342,ORDEN_ESF!A:C,2,0),"")</f>
        <v>Total pasivos corrientes distintos de los pasivos incluidos en grupos de activos para su disposición clasificados como mantenid</v>
      </c>
      <c r="L1342">
        <f>IFERROR(VLOOKUP(J1342,ORDEN_ESF!A:C,3,0),0)</f>
        <v>0</v>
      </c>
      <c r="M1342">
        <v>363416</v>
      </c>
    </row>
    <row r="1343" spans="1:13" x14ac:dyDescent="0.25">
      <c r="A1343">
        <v>860067697</v>
      </c>
      <c r="B1343" t="s">
        <v>359</v>
      </c>
      <c r="C1343" t="s">
        <v>294</v>
      </c>
      <c r="D1343" t="s">
        <v>228</v>
      </c>
      <c r="E1343" t="s">
        <v>360</v>
      </c>
      <c r="F1343" t="s">
        <v>292</v>
      </c>
      <c r="G1343" s="16">
        <v>42735</v>
      </c>
      <c r="H1343">
        <v>20170515</v>
      </c>
      <c r="I1343">
        <v>0</v>
      </c>
      <c r="J1343" t="s">
        <v>311</v>
      </c>
      <c r="K1343" t="str">
        <f>IFERROR(VLOOKUP(J1343,ORDEN_ESF!A:C,2,0),"")</f>
        <v>Total pasivos corrientes distintos de los pasivos incluidos en grupos de activos para su disposición clasificados como mantenid</v>
      </c>
      <c r="L1343">
        <f>IFERROR(VLOOKUP(J1343,ORDEN_ESF!A:C,3,0),0)</f>
        <v>0</v>
      </c>
      <c r="M1343">
        <v>10777413</v>
      </c>
    </row>
    <row r="1344" spans="1:13" x14ac:dyDescent="0.25">
      <c r="A1344">
        <v>860354402</v>
      </c>
      <c r="B1344" t="s">
        <v>295</v>
      </c>
      <c r="C1344" t="s">
        <v>291</v>
      </c>
      <c r="D1344" t="s">
        <v>228</v>
      </c>
      <c r="E1344" t="s">
        <v>224</v>
      </c>
      <c r="F1344" t="s">
        <v>292</v>
      </c>
      <c r="G1344" s="16">
        <v>42735</v>
      </c>
      <c r="H1344">
        <v>20170417</v>
      </c>
      <c r="I1344">
        <v>0</v>
      </c>
      <c r="J1344" t="s">
        <v>311</v>
      </c>
      <c r="K1344" t="str">
        <f>IFERROR(VLOOKUP(J1344,ORDEN_ESF!A:C,2,0),"")</f>
        <v>Total pasivos corrientes distintos de los pasivos incluidos en grupos de activos para su disposición clasificados como mantenid</v>
      </c>
      <c r="L1344">
        <f>IFERROR(VLOOKUP(J1344,ORDEN_ESF!A:C,3,0),0)</f>
        <v>0</v>
      </c>
      <c r="M1344">
        <v>1935906</v>
      </c>
    </row>
    <row r="1345" spans="1:13" x14ac:dyDescent="0.25">
      <c r="A1345">
        <v>860505064</v>
      </c>
      <c r="B1345" t="s">
        <v>361</v>
      </c>
      <c r="C1345" t="s">
        <v>291</v>
      </c>
      <c r="D1345" t="s">
        <v>228</v>
      </c>
      <c r="E1345" t="s">
        <v>224</v>
      </c>
      <c r="F1345" t="s">
        <v>292</v>
      </c>
      <c r="G1345" s="16">
        <v>42735</v>
      </c>
      <c r="H1345">
        <v>20170523</v>
      </c>
      <c r="I1345">
        <v>0</v>
      </c>
      <c r="J1345" t="s">
        <v>311</v>
      </c>
      <c r="K1345" t="str">
        <f>IFERROR(VLOOKUP(J1345,ORDEN_ESF!A:C,2,0),"")</f>
        <v>Total pasivos corrientes distintos de los pasivos incluidos en grupos de activos para su disposición clasificados como mantenid</v>
      </c>
      <c r="L1345">
        <f>IFERROR(VLOOKUP(J1345,ORDEN_ESF!A:C,3,0),0)</f>
        <v>0</v>
      </c>
      <c r="M1345">
        <v>2173047</v>
      </c>
    </row>
    <row r="1346" spans="1:13" x14ac:dyDescent="0.25">
      <c r="A1346">
        <v>860009250</v>
      </c>
      <c r="B1346" t="s">
        <v>362</v>
      </c>
      <c r="C1346" t="s">
        <v>294</v>
      </c>
      <c r="D1346" t="s">
        <v>228</v>
      </c>
      <c r="E1346" t="s">
        <v>224</v>
      </c>
      <c r="F1346" t="s">
        <v>292</v>
      </c>
      <c r="G1346" s="16">
        <v>42735</v>
      </c>
      <c r="H1346">
        <v>20170502</v>
      </c>
      <c r="I1346">
        <v>0</v>
      </c>
      <c r="J1346" t="s">
        <v>311</v>
      </c>
      <c r="K1346" t="str">
        <f>IFERROR(VLOOKUP(J1346,ORDEN_ESF!A:C,2,0),"")</f>
        <v>Total pasivos corrientes distintos de los pasivos incluidos en grupos de activos para su disposición clasificados como mantenid</v>
      </c>
      <c r="L1346">
        <f>IFERROR(VLOOKUP(J1346,ORDEN_ESF!A:C,3,0),0)</f>
        <v>0</v>
      </c>
      <c r="M1346">
        <v>6315007</v>
      </c>
    </row>
    <row r="1347" spans="1:13" x14ac:dyDescent="0.25">
      <c r="A1347">
        <v>860077099</v>
      </c>
      <c r="B1347" t="s">
        <v>371</v>
      </c>
      <c r="C1347" t="s">
        <v>291</v>
      </c>
      <c r="D1347" t="s">
        <v>228</v>
      </c>
      <c r="E1347" t="s">
        <v>224</v>
      </c>
      <c r="F1347" t="s">
        <v>292</v>
      </c>
      <c r="G1347" s="16">
        <v>42735</v>
      </c>
      <c r="H1347">
        <v>20170515</v>
      </c>
      <c r="I1347">
        <v>0</v>
      </c>
      <c r="J1347" t="s">
        <v>311</v>
      </c>
      <c r="K1347" t="str">
        <f>IFERROR(VLOOKUP(J1347,ORDEN_ESF!A:C,2,0),"")</f>
        <v>Total pasivos corrientes distintos de los pasivos incluidos en grupos de activos para su disposición clasificados como mantenid</v>
      </c>
      <c r="L1347">
        <f>IFERROR(VLOOKUP(J1347,ORDEN_ESF!A:C,3,0),0)</f>
        <v>0</v>
      </c>
      <c r="M1347">
        <v>11229944</v>
      </c>
    </row>
    <row r="1348" spans="1:13" x14ac:dyDescent="0.25">
      <c r="A1348">
        <v>860078977</v>
      </c>
      <c r="B1348" t="s">
        <v>144</v>
      </c>
      <c r="C1348" t="s">
        <v>291</v>
      </c>
      <c r="D1348" t="s">
        <v>228</v>
      </c>
      <c r="E1348" t="s">
        <v>339</v>
      </c>
      <c r="F1348" t="s">
        <v>292</v>
      </c>
      <c r="G1348" s="16">
        <v>42735</v>
      </c>
      <c r="H1348">
        <v>20170512</v>
      </c>
      <c r="I1348">
        <v>0</v>
      </c>
      <c r="J1348" t="s">
        <v>311</v>
      </c>
      <c r="K1348" t="str">
        <f>IFERROR(VLOOKUP(J1348,ORDEN_ESF!A:C,2,0),"")</f>
        <v>Total pasivos corrientes distintos de los pasivos incluidos en grupos de activos para su disposición clasificados como mantenid</v>
      </c>
      <c r="L1348">
        <f>IFERROR(VLOOKUP(J1348,ORDEN_ESF!A:C,3,0),0)</f>
        <v>0</v>
      </c>
      <c r="M1348">
        <v>2190521</v>
      </c>
    </row>
    <row r="1349" spans="1:13" x14ac:dyDescent="0.25">
      <c r="A1349">
        <v>860532790</v>
      </c>
      <c r="B1349" t="s">
        <v>374</v>
      </c>
      <c r="C1349" t="s">
        <v>291</v>
      </c>
      <c r="D1349" t="s">
        <v>228</v>
      </c>
      <c r="E1349" t="s">
        <v>224</v>
      </c>
      <c r="F1349" t="s">
        <v>292</v>
      </c>
      <c r="G1349" s="16">
        <v>42735</v>
      </c>
      <c r="H1349">
        <v>20170504</v>
      </c>
      <c r="I1349">
        <v>0</v>
      </c>
      <c r="J1349" t="s">
        <v>311</v>
      </c>
      <c r="K1349" t="str">
        <f>IFERROR(VLOOKUP(J1349,ORDEN_ESF!A:C,2,0),"")</f>
        <v>Total pasivos corrientes distintos de los pasivos incluidos en grupos de activos para su disposición clasificados como mantenid</v>
      </c>
      <c r="L1349">
        <f>IFERROR(VLOOKUP(J1349,ORDEN_ESF!A:C,3,0),0)</f>
        <v>0</v>
      </c>
      <c r="M1349">
        <v>4204736</v>
      </c>
    </row>
    <row r="1350" spans="1:13" x14ac:dyDescent="0.25">
      <c r="A1350">
        <v>900035722</v>
      </c>
      <c r="B1350" t="s">
        <v>298</v>
      </c>
      <c r="C1350" t="s">
        <v>294</v>
      </c>
      <c r="D1350" t="s">
        <v>299</v>
      </c>
      <c r="E1350" t="s">
        <v>224</v>
      </c>
      <c r="F1350" t="s">
        <v>292</v>
      </c>
      <c r="G1350" s="16">
        <v>42735</v>
      </c>
      <c r="H1350">
        <v>20170421</v>
      </c>
      <c r="I1350">
        <v>0</v>
      </c>
      <c r="J1350" t="s">
        <v>311</v>
      </c>
      <c r="K1350" t="str">
        <f>IFERROR(VLOOKUP(J1350,ORDEN_ESF!A:C,2,0),"")</f>
        <v>Total pasivos corrientes distintos de los pasivos incluidos en grupos de activos para su disposición clasificados como mantenid</v>
      </c>
      <c r="L1350">
        <f>IFERROR(VLOOKUP(J1350,ORDEN_ESF!A:C,3,0),0)</f>
        <v>0</v>
      </c>
      <c r="M1350">
        <v>66037014</v>
      </c>
    </row>
    <row r="1351" spans="1:13" x14ac:dyDescent="0.25">
      <c r="A1351">
        <v>890908097</v>
      </c>
      <c r="B1351" t="s">
        <v>377</v>
      </c>
      <c r="C1351" t="s">
        <v>291</v>
      </c>
      <c r="D1351" t="s">
        <v>223</v>
      </c>
      <c r="E1351" t="s">
        <v>224</v>
      </c>
      <c r="F1351" t="s">
        <v>292</v>
      </c>
      <c r="G1351" s="16">
        <v>42735</v>
      </c>
      <c r="H1351">
        <v>20170511</v>
      </c>
      <c r="I1351">
        <v>0</v>
      </c>
      <c r="J1351" t="s">
        <v>311</v>
      </c>
      <c r="K1351" t="str">
        <f>IFERROR(VLOOKUP(J1351,ORDEN_ESF!A:C,2,0),"")</f>
        <v>Total pasivos corrientes distintos de los pasivos incluidos en grupos de activos para su disposición clasificados como mantenid</v>
      </c>
      <c r="L1351">
        <f>IFERROR(VLOOKUP(J1351,ORDEN_ESF!A:C,3,0),0)</f>
        <v>0</v>
      </c>
      <c r="M1351">
        <v>7441534</v>
      </c>
    </row>
    <row r="1352" spans="1:13" x14ac:dyDescent="0.25">
      <c r="A1352">
        <v>900139110</v>
      </c>
      <c r="B1352" t="s">
        <v>301</v>
      </c>
      <c r="C1352" t="s">
        <v>294</v>
      </c>
      <c r="D1352" t="s">
        <v>228</v>
      </c>
      <c r="E1352" t="s">
        <v>224</v>
      </c>
      <c r="F1352" t="s">
        <v>292</v>
      </c>
      <c r="G1352" s="16">
        <v>42735</v>
      </c>
      <c r="H1352">
        <v>20170419</v>
      </c>
      <c r="I1352">
        <v>0</v>
      </c>
      <c r="J1352" t="s">
        <v>311</v>
      </c>
      <c r="K1352" t="str">
        <f>IFERROR(VLOOKUP(J1352,ORDEN_ESF!A:C,2,0),"")</f>
        <v>Total pasivos corrientes distintos de los pasivos incluidos en grupos de activos para su disposición clasificados como mantenid</v>
      </c>
      <c r="L1352">
        <f>IFERROR(VLOOKUP(J1352,ORDEN_ESF!A:C,3,0),0)</f>
        <v>0</v>
      </c>
      <c r="M1352">
        <v>9365717</v>
      </c>
    </row>
    <row r="1353" spans="1:13" x14ac:dyDescent="0.25">
      <c r="A1353">
        <v>890920656</v>
      </c>
      <c r="B1353" t="s">
        <v>302</v>
      </c>
      <c r="C1353" t="s">
        <v>291</v>
      </c>
      <c r="D1353" t="s">
        <v>223</v>
      </c>
      <c r="E1353" t="s">
        <v>224</v>
      </c>
      <c r="F1353" t="s">
        <v>292</v>
      </c>
      <c r="G1353" s="16">
        <v>42735</v>
      </c>
      <c r="H1353">
        <v>20170503</v>
      </c>
      <c r="I1353">
        <v>0</v>
      </c>
      <c r="J1353" t="s">
        <v>311</v>
      </c>
      <c r="K1353" t="str">
        <f>IFERROR(VLOOKUP(J1353,ORDEN_ESF!A:C,2,0),"")</f>
        <v>Total pasivos corrientes distintos de los pasivos incluidos en grupos de activos para su disposición clasificados como mantenid</v>
      </c>
      <c r="L1353">
        <f>IFERROR(VLOOKUP(J1353,ORDEN_ESF!A:C,3,0),0)</f>
        <v>0</v>
      </c>
      <c r="M1353">
        <v>2394352</v>
      </c>
    </row>
    <row r="1354" spans="1:13" x14ac:dyDescent="0.25">
      <c r="A1354">
        <v>890928186</v>
      </c>
      <c r="B1354" t="s">
        <v>303</v>
      </c>
      <c r="C1354" t="s">
        <v>291</v>
      </c>
      <c r="D1354" t="s">
        <v>223</v>
      </c>
      <c r="E1354" t="s">
        <v>224</v>
      </c>
      <c r="F1354" t="s">
        <v>292</v>
      </c>
      <c r="G1354" s="16">
        <v>42735</v>
      </c>
      <c r="H1354">
        <v>20170510</v>
      </c>
      <c r="I1354">
        <v>0</v>
      </c>
      <c r="J1354" t="s">
        <v>311</v>
      </c>
      <c r="K1354" t="str">
        <f>IFERROR(VLOOKUP(J1354,ORDEN_ESF!A:C,2,0),"")</f>
        <v>Total pasivos corrientes distintos de los pasivos incluidos en grupos de activos para su disposición clasificados como mantenid</v>
      </c>
      <c r="L1354">
        <f>IFERROR(VLOOKUP(J1354,ORDEN_ESF!A:C,3,0),0)</f>
        <v>0</v>
      </c>
      <c r="M1354">
        <v>5876256</v>
      </c>
    </row>
    <row r="1355" spans="1:13" x14ac:dyDescent="0.25">
      <c r="A1355">
        <v>890940026</v>
      </c>
      <c r="B1355" t="s">
        <v>304</v>
      </c>
      <c r="C1355" t="s">
        <v>291</v>
      </c>
      <c r="D1355" t="s">
        <v>223</v>
      </c>
      <c r="E1355" t="s">
        <v>224</v>
      </c>
      <c r="F1355" t="s">
        <v>292</v>
      </c>
      <c r="G1355" s="16">
        <v>42735</v>
      </c>
      <c r="H1355">
        <v>20170424</v>
      </c>
      <c r="I1355">
        <v>0</v>
      </c>
      <c r="J1355" t="s">
        <v>311</v>
      </c>
      <c r="K1355" t="str">
        <f>IFERROR(VLOOKUP(J1355,ORDEN_ESF!A:C,2,0),"")</f>
        <v>Total pasivos corrientes distintos de los pasivos incluidos en grupos de activos para su disposición clasificados como mantenid</v>
      </c>
      <c r="L1355">
        <f>IFERROR(VLOOKUP(J1355,ORDEN_ESF!A:C,3,0),0)</f>
        <v>0</v>
      </c>
      <c r="M1355">
        <v>55551618</v>
      </c>
    </row>
    <row r="1356" spans="1:13" x14ac:dyDescent="0.25">
      <c r="A1356">
        <v>900192726</v>
      </c>
      <c r="B1356" t="s">
        <v>382</v>
      </c>
      <c r="C1356" t="s">
        <v>294</v>
      </c>
      <c r="D1356" t="s">
        <v>299</v>
      </c>
      <c r="E1356" t="s">
        <v>333</v>
      </c>
      <c r="F1356" t="s">
        <v>292</v>
      </c>
      <c r="G1356" s="16">
        <v>42735</v>
      </c>
      <c r="H1356">
        <v>20170425</v>
      </c>
      <c r="I1356">
        <v>0</v>
      </c>
      <c r="J1356" t="s">
        <v>311</v>
      </c>
      <c r="K1356" t="str">
        <f>IFERROR(VLOOKUP(J1356,ORDEN_ESF!A:C,2,0),"")</f>
        <v>Total pasivos corrientes distintos de los pasivos incluidos en grupos de activos para su disposición clasificados como mantenid</v>
      </c>
      <c r="L1356">
        <f>IFERROR(VLOOKUP(J1356,ORDEN_ESF!A:C,3,0),0)</f>
        <v>0</v>
      </c>
      <c r="M1356">
        <v>45521</v>
      </c>
    </row>
    <row r="1357" spans="1:13" x14ac:dyDescent="0.25">
      <c r="A1357">
        <v>900193192</v>
      </c>
      <c r="B1357" t="s">
        <v>305</v>
      </c>
      <c r="C1357" t="s">
        <v>294</v>
      </c>
      <c r="D1357" t="s">
        <v>228</v>
      </c>
      <c r="E1357" t="s">
        <v>224</v>
      </c>
      <c r="F1357" t="s">
        <v>292</v>
      </c>
      <c r="G1357" s="16">
        <v>42735</v>
      </c>
      <c r="H1357">
        <v>20170517</v>
      </c>
      <c r="I1357">
        <v>0</v>
      </c>
      <c r="J1357" t="s">
        <v>311</v>
      </c>
      <c r="K1357" t="str">
        <f>IFERROR(VLOOKUP(J1357,ORDEN_ESF!A:C,2,0),"")</f>
        <v>Total pasivos corrientes distintos de los pasivos incluidos en grupos de activos para su disposición clasificados como mantenid</v>
      </c>
      <c r="L1357">
        <f>IFERROR(VLOOKUP(J1357,ORDEN_ESF!A:C,3,0),0)</f>
        <v>0</v>
      </c>
      <c r="M1357">
        <v>26401813</v>
      </c>
    </row>
    <row r="1358" spans="1:13" x14ac:dyDescent="0.25">
      <c r="A1358">
        <v>900206480</v>
      </c>
      <c r="B1358" t="s">
        <v>306</v>
      </c>
      <c r="C1358" t="s">
        <v>291</v>
      </c>
      <c r="D1358" t="s">
        <v>228</v>
      </c>
      <c r="E1358" t="s">
        <v>224</v>
      </c>
      <c r="F1358" t="s">
        <v>292</v>
      </c>
      <c r="G1358" s="16">
        <v>42735</v>
      </c>
      <c r="H1358">
        <v>20170509</v>
      </c>
      <c r="I1358">
        <v>0</v>
      </c>
      <c r="J1358" t="s">
        <v>311</v>
      </c>
      <c r="K1358" t="str">
        <f>IFERROR(VLOOKUP(J1358,ORDEN_ESF!A:C,2,0),"")</f>
        <v>Total pasivos corrientes distintos de los pasivos incluidos en grupos de activos para su disposición clasificados como mantenid</v>
      </c>
      <c r="L1358">
        <f>IFERROR(VLOOKUP(J1358,ORDEN_ESF!A:C,3,0),0)</f>
        <v>0</v>
      </c>
      <c r="M1358">
        <v>5335180</v>
      </c>
    </row>
    <row r="1359" spans="1:13" x14ac:dyDescent="0.25">
      <c r="A1359">
        <v>900206483</v>
      </c>
      <c r="B1359" t="s">
        <v>307</v>
      </c>
      <c r="C1359" t="s">
        <v>291</v>
      </c>
      <c r="D1359" t="s">
        <v>228</v>
      </c>
      <c r="E1359" t="s">
        <v>224</v>
      </c>
      <c r="F1359" t="s">
        <v>292</v>
      </c>
      <c r="G1359" s="16">
        <v>42735</v>
      </c>
      <c r="H1359">
        <v>20170510</v>
      </c>
      <c r="I1359">
        <v>0</v>
      </c>
      <c r="J1359" t="s">
        <v>311</v>
      </c>
      <c r="K1359" t="str">
        <f>IFERROR(VLOOKUP(J1359,ORDEN_ESF!A:C,2,0),"")</f>
        <v>Total pasivos corrientes distintos de los pasivos incluidos en grupos de activos para su disposición clasificados como mantenid</v>
      </c>
      <c r="L1359">
        <f>IFERROR(VLOOKUP(J1359,ORDEN_ESF!A:C,3,0),0)</f>
        <v>0</v>
      </c>
      <c r="M1359">
        <v>2014538</v>
      </c>
    </row>
    <row r="1360" spans="1:13" x14ac:dyDescent="0.25">
      <c r="A1360">
        <v>900315057</v>
      </c>
      <c r="B1360" t="s">
        <v>385</v>
      </c>
      <c r="C1360" t="s">
        <v>294</v>
      </c>
      <c r="D1360" t="s">
        <v>223</v>
      </c>
      <c r="E1360" t="s">
        <v>358</v>
      </c>
      <c r="F1360" t="s">
        <v>292</v>
      </c>
      <c r="G1360" s="16">
        <v>42735</v>
      </c>
      <c r="H1360">
        <v>20170504</v>
      </c>
      <c r="I1360">
        <v>0</v>
      </c>
      <c r="J1360" t="s">
        <v>311</v>
      </c>
      <c r="K1360" t="str">
        <f>IFERROR(VLOOKUP(J1360,ORDEN_ESF!A:C,2,0),"")</f>
        <v>Total pasivos corrientes distintos de los pasivos incluidos en grupos de activos para su disposición clasificados como mantenid</v>
      </c>
      <c r="L1360">
        <f>IFERROR(VLOOKUP(J1360,ORDEN_ESF!A:C,3,0),0)</f>
        <v>0</v>
      </c>
      <c r="M1360">
        <v>9714004</v>
      </c>
    </row>
    <row r="1361" spans="1:13" x14ac:dyDescent="0.25">
      <c r="A1361">
        <v>900413588</v>
      </c>
      <c r="B1361" t="s">
        <v>37</v>
      </c>
      <c r="C1361" t="s">
        <v>294</v>
      </c>
      <c r="D1361" t="s">
        <v>343</v>
      </c>
      <c r="E1361" t="s">
        <v>224</v>
      </c>
      <c r="F1361" t="s">
        <v>292</v>
      </c>
      <c r="G1361" s="16">
        <v>42735</v>
      </c>
      <c r="H1361">
        <v>20170511</v>
      </c>
      <c r="I1361">
        <v>0</v>
      </c>
      <c r="J1361" t="s">
        <v>311</v>
      </c>
      <c r="K1361" t="str">
        <f>IFERROR(VLOOKUP(J1361,ORDEN_ESF!A:C,2,0),"")</f>
        <v>Total pasivos corrientes distintos de los pasivos incluidos en grupos de activos para su disposición clasificados como mantenid</v>
      </c>
      <c r="L1361">
        <f>IFERROR(VLOOKUP(J1361,ORDEN_ESF!A:C,3,0),0)</f>
        <v>0</v>
      </c>
      <c r="M1361">
        <v>2959456</v>
      </c>
    </row>
    <row r="1362" spans="1:13" x14ac:dyDescent="0.25">
      <c r="A1362">
        <v>900668954</v>
      </c>
      <c r="B1362" t="s">
        <v>387</v>
      </c>
      <c r="C1362" t="s">
        <v>294</v>
      </c>
      <c r="D1362" t="s">
        <v>228</v>
      </c>
      <c r="E1362" t="s">
        <v>224</v>
      </c>
      <c r="F1362" t="s">
        <v>292</v>
      </c>
      <c r="G1362" s="16">
        <v>42735</v>
      </c>
      <c r="H1362">
        <v>20170428</v>
      </c>
      <c r="I1362">
        <v>0</v>
      </c>
      <c r="J1362" t="s">
        <v>311</v>
      </c>
      <c r="K1362" t="str">
        <f>IFERROR(VLOOKUP(J1362,ORDEN_ESF!A:C,2,0),"")</f>
        <v>Total pasivos corrientes distintos de los pasivos incluidos en grupos de activos para su disposición clasificados como mantenid</v>
      </c>
      <c r="L1362">
        <f>IFERROR(VLOOKUP(J1362,ORDEN_ESF!A:C,3,0),0)</f>
        <v>0</v>
      </c>
      <c r="M1362">
        <v>1397492</v>
      </c>
    </row>
    <row r="1363" spans="1:13" x14ac:dyDescent="0.25">
      <c r="A1363">
        <v>900521357</v>
      </c>
      <c r="B1363" t="s">
        <v>175</v>
      </c>
      <c r="C1363" t="s">
        <v>291</v>
      </c>
      <c r="D1363" t="s">
        <v>388</v>
      </c>
      <c r="E1363" t="s">
        <v>339</v>
      </c>
      <c r="F1363" t="s">
        <v>292</v>
      </c>
      <c r="G1363" s="16">
        <v>42735</v>
      </c>
      <c r="H1363">
        <v>20170503</v>
      </c>
      <c r="I1363">
        <v>0</v>
      </c>
      <c r="J1363" t="s">
        <v>311</v>
      </c>
      <c r="K1363" t="str">
        <f>IFERROR(VLOOKUP(J1363,ORDEN_ESF!A:C,2,0),"")</f>
        <v>Total pasivos corrientes distintos de los pasivos incluidos en grupos de activos para su disposición clasificados como mantenid</v>
      </c>
      <c r="L1363">
        <f>IFERROR(VLOOKUP(J1363,ORDEN_ESF!A:C,3,0),0)</f>
        <v>0</v>
      </c>
      <c r="M1363">
        <v>17207463</v>
      </c>
    </row>
    <row r="1364" spans="1:13" x14ac:dyDescent="0.25">
      <c r="A1364">
        <v>900535441</v>
      </c>
      <c r="B1364" t="s">
        <v>308</v>
      </c>
      <c r="C1364" t="s">
        <v>291</v>
      </c>
      <c r="D1364" t="s">
        <v>228</v>
      </c>
      <c r="E1364" t="s">
        <v>224</v>
      </c>
      <c r="F1364" t="s">
        <v>292</v>
      </c>
      <c r="G1364" s="16">
        <v>42735</v>
      </c>
      <c r="H1364">
        <v>20170426</v>
      </c>
      <c r="I1364">
        <v>0</v>
      </c>
      <c r="J1364" t="s">
        <v>311</v>
      </c>
      <c r="K1364" t="str">
        <f>IFERROR(VLOOKUP(J1364,ORDEN_ESF!A:C,2,0),"")</f>
        <v>Total pasivos corrientes distintos de los pasivos incluidos en grupos de activos para su disposición clasificados como mantenid</v>
      </c>
      <c r="L1364">
        <f>IFERROR(VLOOKUP(J1364,ORDEN_ESF!A:C,3,0),0)</f>
        <v>0</v>
      </c>
      <c r="M1364">
        <v>60063700</v>
      </c>
    </row>
    <row r="1365" spans="1:13" x14ac:dyDescent="0.25">
      <c r="A1365">
        <v>860510628</v>
      </c>
      <c r="B1365" t="s">
        <v>373</v>
      </c>
      <c r="C1365" t="s">
        <v>222</v>
      </c>
      <c r="D1365" t="s">
        <v>228</v>
      </c>
      <c r="E1365" t="s">
        <v>353</v>
      </c>
      <c r="F1365" t="s">
        <v>292</v>
      </c>
      <c r="G1365" s="16">
        <v>42735</v>
      </c>
      <c r="H1365">
        <v>20170330</v>
      </c>
      <c r="I1365">
        <v>0</v>
      </c>
      <c r="J1365" t="s">
        <v>268</v>
      </c>
      <c r="K1365" t="str">
        <f>IFERROR(VLOOKUP(J1365,ORDEN_ESF!A:C,2,0),"")</f>
        <v>Pasivos incluidos en grupos de activos para su disposición clasificados como mantenidos para la venta</v>
      </c>
      <c r="L1365">
        <f>IFERROR(VLOOKUP(J1365,ORDEN_ESF!A:C,3,0),0)</f>
        <v>0</v>
      </c>
      <c r="M1365">
        <v>8305481</v>
      </c>
    </row>
    <row r="1366" spans="1:13" x14ac:dyDescent="0.25">
      <c r="A1366">
        <v>800014246</v>
      </c>
      <c r="B1366" t="s">
        <v>332</v>
      </c>
      <c r="C1366" t="s">
        <v>291</v>
      </c>
      <c r="D1366" t="s">
        <v>223</v>
      </c>
      <c r="E1366" t="s">
        <v>333</v>
      </c>
      <c r="F1366" t="s">
        <v>292</v>
      </c>
      <c r="G1366" s="16">
        <v>42735</v>
      </c>
      <c r="H1366">
        <v>20170518</v>
      </c>
      <c r="I1366">
        <v>0</v>
      </c>
      <c r="J1366" t="s">
        <v>269</v>
      </c>
      <c r="K1366" t="str">
        <f>IFERROR(VLOOKUP(J1366,ORDEN_ESF!A:C,2,0),"")</f>
        <v>Pasivos corrientes</v>
      </c>
      <c r="L1366">
        <f>IFERROR(VLOOKUP(J1366,ORDEN_ESF!A:C,3,0),0)</f>
        <v>4</v>
      </c>
      <c r="M1366">
        <v>78066337</v>
      </c>
    </row>
    <row r="1367" spans="1:13" x14ac:dyDescent="0.25">
      <c r="A1367">
        <v>800028455</v>
      </c>
      <c r="B1367" t="s">
        <v>0</v>
      </c>
      <c r="C1367" t="s">
        <v>291</v>
      </c>
      <c r="D1367" t="s">
        <v>228</v>
      </c>
      <c r="E1367" t="s">
        <v>224</v>
      </c>
      <c r="F1367" t="s">
        <v>292</v>
      </c>
      <c r="G1367" s="16">
        <v>42735</v>
      </c>
      <c r="H1367">
        <v>20170503</v>
      </c>
      <c r="I1367">
        <v>0</v>
      </c>
      <c r="J1367" t="s">
        <v>269</v>
      </c>
      <c r="K1367" t="str">
        <f>IFERROR(VLOOKUP(J1367,ORDEN_ESF!A:C,2,0),"")</f>
        <v>Pasivos corrientes</v>
      </c>
      <c r="L1367">
        <f>IFERROR(VLOOKUP(J1367,ORDEN_ESF!A:C,3,0),0)</f>
        <v>4</v>
      </c>
      <c r="M1367">
        <v>2004276</v>
      </c>
    </row>
    <row r="1368" spans="1:13" x14ac:dyDescent="0.25">
      <c r="A1368">
        <v>800093117</v>
      </c>
      <c r="B1368" t="s">
        <v>334</v>
      </c>
      <c r="C1368" t="s">
        <v>222</v>
      </c>
      <c r="D1368" t="s">
        <v>223</v>
      </c>
      <c r="E1368" t="s">
        <v>335</v>
      </c>
      <c r="F1368" t="s">
        <v>292</v>
      </c>
      <c r="G1368" s="16">
        <v>42735</v>
      </c>
      <c r="H1368">
        <v>20170328</v>
      </c>
      <c r="I1368">
        <v>0</v>
      </c>
      <c r="J1368" t="s">
        <v>269</v>
      </c>
      <c r="K1368" t="str">
        <f>IFERROR(VLOOKUP(J1368,ORDEN_ESF!A:C,2,0),"")</f>
        <v>Pasivos corrientes</v>
      </c>
      <c r="L1368">
        <f>IFERROR(VLOOKUP(J1368,ORDEN_ESF!A:C,3,0),0)</f>
        <v>4</v>
      </c>
      <c r="M1368">
        <v>531212454</v>
      </c>
    </row>
    <row r="1369" spans="1:13" x14ac:dyDescent="0.25">
      <c r="A1369">
        <v>800094968</v>
      </c>
      <c r="B1369" t="s">
        <v>336</v>
      </c>
      <c r="C1369" t="s">
        <v>222</v>
      </c>
      <c r="D1369" t="s">
        <v>337</v>
      </c>
      <c r="E1369" t="s">
        <v>335</v>
      </c>
      <c r="F1369" t="s">
        <v>292</v>
      </c>
      <c r="G1369" s="16">
        <v>42735</v>
      </c>
      <c r="H1369">
        <v>20170403</v>
      </c>
      <c r="I1369">
        <v>0</v>
      </c>
      <c r="J1369" t="s">
        <v>269</v>
      </c>
      <c r="K1369" t="str">
        <f>IFERROR(VLOOKUP(J1369,ORDEN_ESF!A:C,2,0),"")</f>
        <v>Pasivos corrientes</v>
      </c>
      <c r="L1369">
        <f>IFERROR(VLOOKUP(J1369,ORDEN_ESF!A:C,3,0),0)</f>
        <v>4</v>
      </c>
      <c r="M1369">
        <v>183647903</v>
      </c>
    </row>
    <row r="1370" spans="1:13" x14ac:dyDescent="0.25">
      <c r="A1370">
        <v>800095951</v>
      </c>
      <c r="B1370" t="s">
        <v>338</v>
      </c>
      <c r="C1370" t="s">
        <v>291</v>
      </c>
      <c r="D1370" t="s">
        <v>228</v>
      </c>
      <c r="E1370" t="s">
        <v>339</v>
      </c>
      <c r="F1370" t="s">
        <v>292</v>
      </c>
      <c r="G1370" s="16">
        <v>42735</v>
      </c>
      <c r="H1370">
        <v>20170505</v>
      </c>
      <c r="I1370">
        <v>0</v>
      </c>
      <c r="J1370" t="s">
        <v>269</v>
      </c>
      <c r="K1370" t="str">
        <f>IFERROR(VLOOKUP(J1370,ORDEN_ESF!A:C,2,0),"")</f>
        <v>Pasivos corrientes</v>
      </c>
      <c r="L1370">
        <f>IFERROR(VLOOKUP(J1370,ORDEN_ESF!A:C,3,0),0)</f>
        <v>4</v>
      </c>
      <c r="M1370">
        <v>2493370</v>
      </c>
    </row>
    <row r="1371" spans="1:13" x14ac:dyDescent="0.25">
      <c r="A1371">
        <v>800140959</v>
      </c>
      <c r="B1371" t="s">
        <v>340</v>
      </c>
      <c r="C1371" t="s">
        <v>291</v>
      </c>
      <c r="D1371" t="s">
        <v>228</v>
      </c>
      <c r="E1371" t="s">
        <v>339</v>
      </c>
      <c r="F1371" t="s">
        <v>292</v>
      </c>
      <c r="G1371" s="16">
        <v>42735</v>
      </c>
      <c r="H1371">
        <v>20170503</v>
      </c>
      <c r="I1371">
        <v>0</v>
      </c>
      <c r="J1371" t="s">
        <v>269</v>
      </c>
      <c r="K1371" t="str">
        <f>IFERROR(VLOOKUP(J1371,ORDEN_ESF!A:C,2,0),"")</f>
        <v>Pasivos corrientes</v>
      </c>
      <c r="L1371">
        <f>IFERROR(VLOOKUP(J1371,ORDEN_ESF!A:C,3,0),0)</f>
        <v>4</v>
      </c>
      <c r="M1371">
        <v>47230120</v>
      </c>
    </row>
    <row r="1372" spans="1:13" x14ac:dyDescent="0.25">
      <c r="A1372">
        <v>800173155</v>
      </c>
      <c r="B1372" t="s">
        <v>341</v>
      </c>
      <c r="C1372" t="s">
        <v>222</v>
      </c>
      <c r="D1372" t="s">
        <v>228</v>
      </c>
      <c r="E1372" t="s">
        <v>335</v>
      </c>
      <c r="F1372" t="s">
        <v>292</v>
      </c>
      <c r="G1372" s="16">
        <v>42735</v>
      </c>
      <c r="H1372">
        <v>20170403</v>
      </c>
      <c r="I1372">
        <v>0</v>
      </c>
      <c r="J1372" t="s">
        <v>269</v>
      </c>
      <c r="K1372" t="str">
        <f>IFERROR(VLOOKUP(J1372,ORDEN_ESF!A:C,2,0),"")</f>
        <v>Pasivos corrientes</v>
      </c>
      <c r="L1372">
        <f>IFERROR(VLOOKUP(J1372,ORDEN_ESF!A:C,3,0),0)</f>
        <v>4</v>
      </c>
      <c r="M1372">
        <v>181460891</v>
      </c>
    </row>
    <row r="1373" spans="1:13" x14ac:dyDescent="0.25">
      <c r="A1373">
        <v>800182330</v>
      </c>
      <c r="B1373" t="s">
        <v>342</v>
      </c>
      <c r="C1373" t="s">
        <v>291</v>
      </c>
      <c r="D1373" t="s">
        <v>343</v>
      </c>
      <c r="E1373" t="s">
        <v>333</v>
      </c>
      <c r="F1373" t="s">
        <v>292</v>
      </c>
      <c r="G1373" s="16">
        <v>42735</v>
      </c>
      <c r="H1373">
        <v>20170424</v>
      </c>
      <c r="I1373">
        <v>0</v>
      </c>
      <c r="J1373" t="s">
        <v>269</v>
      </c>
      <c r="K1373" t="str">
        <f>IFERROR(VLOOKUP(J1373,ORDEN_ESF!A:C,2,0),"")</f>
        <v>Pasivos corrientes</v>
      </c>
      <c r="L1373">
        <f>IFERROR(VLOOKUP(J1373,ORDEN_ESF!A:C,3,0),0)</f>
        <v>4</v>
      </c>
      <c r="M1373">
        <v>260017121</v>
      </c>
    </row>
    <row r="1374" spans="1:13" x14ac:dyDescent="0.25">
      <c r="A1374">
        <v>800185295</v>
      </c>
      <c r="B1374" t="s">
        <v>344</v>
      </c>
      <c r="C1374" t="s">
        <v>222</v>
      </c>
      <c r="D1374" t="s">
        <v>228</v>
      </c>
      <c r="E1374" t="s">
        <v>335</v>
      </c>
      <c r="F1374" t="s">
        <v>292</v>
      </c>
      <c r="G1374" s="16">
        <v>42735</v>
      </c>
      <c r="H1374">
        <v>20170407</v>
      </c>
      <c r="I1374">
        <v>0</v>
      </c>
      <c r="J1374" t="s">
        <v>269</v>
      </c>
      <c r="K1374" t="str">
        <f>IFERROR(VLOOKUP(J1374,ORDEN_ESF!A:C,2,0),"")</f>
        <v>Pasivos corrientes</v>
      </c>
      <c r="L1374">
        <f>IFERROR(VLOOKUP(J1374,ORDEN_ESF!A:C,3,0),0)</f>
        <v>4</v>
      </c>
      <c r="M1374">
        <v>1464293793</v>
      </c>
    </row>
    <row r="1375" spans="1:13" x14ac:dyDescent="0.25">
      <c r="A1375">
        <v>800200598</v>
      </c>
      <c r="B1375" t="s">
        <v>345</v>
      </c>
      <c r="C1375" t="s">
        <v>230</v>
      </c>
      <c r="D1375" t="s">
        <v>228</v>
      </c>
      <c r="E1375" t="s">
        <v>335</v>
      </c>
      <c r="F1375" t="s">
        <v>292</v>
      </c>
      <c r="G1375" s="16">
        <v>42735</v>
      </c>
      <c r="H1375">
        <v>20170509</v>
      </c>
      <c r="I1375">
        <v>0</v>
      </c>
      <c r="J1375" t="s">
        <v>269</v>
      </c>
      <c r="K1375" t="str">
        <f>IFERROR(VLOOKUP(J1375,ORDEN_ESF!A:C,2,0),"")</f>
        <v>Pasivos corrientes</v>
      </c>
      <c r="L1375">
        <f>IFERROR(VLOOKUP(J1375,ORDEN_ESF!A:C,3,0),0)</f>
        <v>4</v>
      </c>
      <c r="M1375">
        <v>85726893</v>
      </c>
    </row>
    <row r="1376" spans="1:13" x14ac:dyDescent="0.25">
      <c r="A1376">
        <v>800208146</v>
      </c>
      <c r="B1376" t="s">
        <v>346</v>
      </c>
      <c r="C1376" t="s">
        <v>294</v>
      </c>
      <c r="D1376" t="s">
        <v>228</v>
      </c>
      <c r="E1376" t="s">
        <v>347</v>
      </c>
      <c r="F1376" t="s">
        <v>292</v>
      </c>
      <c r="G1376" s="16">
        <v>42735</v>
      </c>
      <c r="H1376">
        <v>20170428</v>
      </c>
      <c r="I1376">
        <v>0</v>
      </c>
      <c r="J1376" t="s">
        <v>269</v>
      </c>
      <c r="K1376" t="str">
        <f>IFERROR(VLOOKUP(J1376,ORDEN_ESF!A:C,2,0),"")</f>
        <v>Pasivos corrientes</v>
      </c>
      <c r="L1376">
        <f>IFERROR(VLOOKUP(J1376,ORDEN_ESF!A:C,3,0),0)</f>
        <v>4</v>
      </c>
      <c r="M1376">
        <v>197225079</v>
      </c>
    </row>
    <row r="1377" spans="1:13" x14ac:dyDescent="0.25">
      <c r="A1377">
        <v>800233881</v>
      </c>
      <c r="B1377" t="s">
        <v>161</v>
      </c>
      <c r="C1377" t="s">
        <v>222</v>
      </c>
      <c r="D1377" t="s">
        <v>223</v>
      </c>
      <c r="E1377" t="s">
        <v>333</v>
      </c>
      <c r="F1377" t="s">
        <v>292</v>
      </c>
      <c r="G1377" s="16">
        <v>42735</v>
      </c>
      <c r="H1377">
        <v>20170406</v>
      </c>
      <c r="I1377">
        <v>0</v>
      </c>
      <c r="J1377" t="s">
        <v>269</v>
      </c>
      <c r="K1377" t="str">
        <f>IFERROR(VLOOKUP(J1377,ORDEN_ESF!A:C,2,0),"")</f>
        <v>Pasivos corrientes</v>
      </c>
      <c r="L1377">
        <f>IFERROR(VLOOKUP(J1377,ORDEN_ESF!A:C,3,0),0)</f>
        <v>4</v>
      </c>
      <c r="M1377">
        <v>163435934</v>
      </c>
    </row>
    <row r="1378" spans="1:13" x14ac:dyDescent="0.25">
      <c r="A1378">
        <v>800240724</v>
      </c>
      <c r="B1378" t="s">
        <v>348</v>
      </c>
      <c r="C1378" t="s">
        <v>230</v>
      </c>
      <c r="D1378" t="s">
        <v>228</v>
      </c>
      <c r="E1378" t="s">
        <v>335</v>
      </c>
      <c r="F1378" t="s">
        <v>292</v>
      </c>
      <c r="G1378" s="16">
        <v>42735</v>
      </c>
      <c r="H1378">
        <v>20170330</v>
      </c>
      <c r="I1378">
        <v>0</v>
      </c>
      <c r="J1378" t="s">
        <v>269</v>
      </c>
      <c r="K1378" t="str">
        <f>IFERROR(VLOOKUP(J1378,ORDEN_ESF!A:C,2,0),"")</f>
        <v>Pasivos corrientes</v>
      </c>
      <c r="L1378">
        <f>IFERROR(VLOOKUP(J1378,ORDEN_ESF!A:C,3,0),0)</f>
        <v>4</v>
      </c>
      <c r="M1378">
        <v>297299439</v>
      </c>
    </row>
    <row r="1379" spans="1:13" x14ac:dyDescent="0.25">
      <c r="A1379">
        <v>811032292</v>
      </c>
      <c r="B1379" t="s">
        <v>349</v>
      </c>
      <c r="C1379" t="s">
        <v>222</v>
      </c>
      <c r="D1379" t="s">
        <v>223</v>
      </c>
      <c r="E1379" t="s">
        <v>335</v>
      </c>
      <c r="F1379" t="s">
        <v>292</v>
      </c>
      <c r="G1379" s="16">
        <v>42735</v>
      </c>
      <c r="H1379">
        <v>20170404</v>
      </c>
      <c r="I1379">
        <v>0</v>
      </c>
      <c r="J1379" t="s">
        <v>269</v>
      </c>
      <c r="K1379" t="str">
        <f>IFERROR(VLOOKUP(J1379,ORDEN_ESF!A:C,2,0),"")</f>
        <v>Pasivos corrientes</v>
      </c>
      <c r="L1379">
        <f>IFERROR(VLOOKUP(J1379,ORDEN_ESF!A:C,3,0),0)</f>
        <v>4</v>
      </c>
      <c r="M1379">
        <v>335296525</v>
      </c>
    </row>
    <row r="1380" spans="1:13" x14ac:dyDescent="0.25">
      <c r="A1380">
        <v>830023542</v>
      </c>
      <c r="B1380" t="s">
        <v>146</v>
      </c>
      <c r="C1380" t="s">
        <v>230</v>
      </c>
      <c r="D1380" t="s">
        <v>223</v>
      </c>
      <c r="E1380" t="s">
        <v>339</v>
      </c>
      <c r="F1380" t="s">
        <v>292</v>
      </c>
      <c r="G1380" s="16">
        <v>42735</v>
      </c>
      <c r="H1380">
        <v>20170328</v>
      </c>
      <c r="I1380">
        <v>0</v>
      </c>
      <c r="J1380" t="s">
        <v>269</v>
      </c>
      <c r="K1380" t="str">
        <f>IFERROR(VLOOKUP(J1380,ORDEN_ESF!A:C,2,0),"")</f>
        <v>Pasivos corrientes</v>
      </c>
      <c r="L1380">
        <f>IFERROR(VLOOKUP(J1380,ORDEN_ESF!A:C,3,0),0)</f>
        <v>4</v>
      </c>
      <c r="M1380">
        <v>91754177</v>
      </c>
    </row>
    <row r="1381" spans="1:13" x14ac:dyDescent="0.25">
      <c r="A1381">
        <v>830094920</v>
      </c>
      <c r="B1381" t="s">
        <v>350</v>
      </c>
      <c r="C1381" t="s">
        <v>222</v>
      </c>
      <c r="D1381" t="s">
        <v>351</v>
      </c>
      <c r="E1381" t="s">
        <v>339</v>
      </c>
      <c r="F1381" t="s">
        <v>292</v>
      </c>
      <c r="G1381" s="16">
        <v>42735</v>
      </c>
      <c r="H1381">
        <v>20171004</v>
      </c>
      <c r="I1381">
        <v>0</v>
      </c>
      <c r="J1381" t="s">
        <v>269</v>
      </c>
      <c r="K1381" t="str">
        <f>IFERROR(VLOOKUP(J1381,ORDEN_ESF!A:C,2,0),"")</f>
        <v>Pasivos corrientes</v>
      </c>
      <c r="L1381">
        <f>IFERROR(VLOOKUP(J1381,ORDEN_ESF!A:C,3,0),0)</f>
        <v>4</v>
      </c>
      <c r="M1381">
        <v>87582409</v>
      </c>
    </row>
    <row r="1382" spans="1:13" x14ac:dyDescent="0.25">
      <c r="A1382">
        <v>830058272</v>
      </c>
      <c r="B1382" t="s">
        <v>352</v>
      </c>
      <c r="C1382" t="s">
        <v>222</v>
      </c>
      <c r="D1382" t="s">
        <v>228</v>
      </c>
      <c r="E1382" t="s">
        <v>353</v>
      </c>
      <c r="F1382" t="s">
        <v>292</v>
      </c>
      <c r="G1382" s="16">
        <v>42735</v>
      </c>
      <c r="H1382">
        <v>20170405</v>
      </c>
      <c r="I1382">
        <v>0</v>
      </c>
      <c r="J1382" t="s">
        <v>269</v>
      </c>
      <c r="K1382" t="str">
        <f>IFERROR(VLOOKUP(J1382,ORDEN_ESF!A:C,2,0),"")</f>
        <v>Pasivos corrientes</v>
      </c>
      <c r="L1382">
        <f>IFERROR(VLOOKUP(J1382,ORDEN_ESF!A:C,3,0),0)</f>
        <v>4</v>
      </c>
      <c r="M1382">
        <v>69963981</v>
      </c>
    </row>
    <row r="1383" spans="1:13" x14ac:dyDescent="0.25">
      <c r="A1383">
        <v>830097620</v>
      </c>
      <c r="B1383" t="s">
        <v>290</v>
      </c>
      <c r="C1383" t="s">
        <v>291</v>
      </c>
      <c r="D1383" t="s">
        <v>228</v>
      </c>
      <c r="E1383" t="s">
        <v>224</v>
      </c>
      <c r="F1383" t="s">
        <v>292</v>
      </c>
      <c r="G1383" s="16">
        <v>42735</v>
      </c>
      <c r="H1383">
        <v>20170420</v>
      </c>
      <c r="I1383">
        <v>0</v>
      </c>
      <c r="J1383" t="s">
        <v>269</v>
      </c>
      <c r="K1383" t="str">
        <f>IFERROR(VLOOKUP(J1383,ORDEN_ESF!A:C,2,0),"")</f>
        <v>Pasivos corrientes</v>
      </c>
      <c r="L1383">
        <f>IFERROR(VLOOKUP(J1383,ORDEN_ESF!A:C,3,0),0)</f>
        <v>4</v>
      </c>
      <c r="M1383">
        <v>265442123</v>
      </c>
    </row>
    <row r="1384" spans="1:13" x14ac:dyDescent="0.25">
      <c r="A1384">
        <v>860000656</v>
      </c>
      <c r="B1384" t="s">
        <v>221</v>
      </c>
      <c r="C1384" t="s">
        <v>222</v>
      </c>
      <c r="D1384" t="s">
        <v>223</v>
      </c>
      <c r="E1384" t="s">
        <v>224</v>
      </c>
      <c r="F1384" t="s">
        <v>292</v>
      </c>
      <c r="G1384" s="16">
        <v>42735</v>
      </c>
      <c r="H1384">
        <v>20170401</v>
      </c>
      <c r="I1384">
        <v>0</v>
      </c>
      <c r="J1384" t="s">
        <v>269</v>
      </c>
      <c r="K1384" t="str">
        <f>IFERROR(VLOOKUP(J1384,ORDEN_ESF!A:C,2,0),"")</f>
        <v>Pasivos corrientes</v>
      </c>
      <c r="L1384">
        <f>IFERROR(VLOOKUP(J1384,ORDEN_ESF!A:C,3,0),0)</f>
        <v>4</v>
      </c>
      <c r="M1384">
        <v>59330000</v>
      </c>
    </row>
    <row r="1385" spans="1:13" x14ac:dyDescent="0.25">
      <c r="A1385">
        <v>860001986</v>
      </c>
      <c r="B1385" t="s">
        <v>293</v>
      </c>
      <c r="C1385" t="s">
        <v>294</v>
      </c>
      <c r="D1385" t="s">
        <v>228</v>
      </c>
      <c r="E1385" t="s">
        <v>224</v>
      </c>
      <c r="F1385" t="s">
        <v>292</v>
      </c>
      <c r="G1385" s="16">
        <v>42735</v>
      </c>
      <c r="H1385">
        <v>20170510</v>
      </c>
      <c r="I1385">
        <v>0</v>
      </c>
      <c r="J1385" t="s">
        <v>269</v>
      </c>
      <c r="K1385" t="str">
        <f>IFERROR(VLOOKUP(J1385,ORDEN_ESF!A:C,2,0),"")</f>
        <v>Pasivos corrientes</v>
      </c>
      <c r="L1385">
        <f>IFERROR(VLOOKUP(J1385,ORDEN_ESF!A:C,3,0),0)</f>
        <v>4</v>
      </c>
      <c r="M1385">
        <v>20250075</v>
      </c>
    </row>
    <row r="1386" spans="1:13" x14ac:dyDescent="0.25">
      <c r="A1386">
        <v>860002837</v>
      </c>
      <c r="B1386" t="s">
        <v>227</v>
      </c>
      <c r="C1386" t="s">
        <v>222</v>
      </c>
      <c r="D1386" t="s">
        <v>228</v>
      </c>
      <c r="E1386" t="s">
        <v>224</v>
      </c>
      <c r="F1386" t="s">
        <v>292</v>
      </c>
      <c r="G1386" s="16">
        <v>42735</v>
      </c>
      <c r="H1386">
        <v>20170330</v>
      </c>
      <c r="I1386">
        <v>0</v>
      </c>
      <c r="J1386" t="s">
        <v>269</v>
      </c>
      <c r="K1386" t="str">
        <f>IFERROR(VLOOKUP(J1386,ORDEN_ESF!A:C,2,0),"")</f>
        <v>Pasivos corrientes</v>
      </c>
      <c r="L1386">
        <f>IFERROR(VLOOKUP(J1386,ORDEN_ESF!A:C,3,0),0)</f>
        <v>4</v>
      </c>
      <c r="M1386">
        <v>219866154</v>
      </c>
    </row>
    <row r="1387" spans="1:13" x14ac:dyDescent="0.25">
      <c r="A1387">
        <v>830116629</v>
      </c>
      <c r="B1387" t="s">
        <v>354</v>
      </c>
      <c r="C1387" t="s">
        <v>291</v>
      </c>
      <c r="D1387" t="s">
        <v>228</v>
      </c>
      <c r="E1387" t="s">
        <v>355</v>
      </c>
      <c r="F1387" t="s">
        <v>292</v>
      </c>
      <c r="G1387" s="16">
        <v>42735</v>
      </c>
      <c r="H1387">
        <v>20170424</v>
      </c>
      <c r="I1387">
        <v>0</v>
      </c>
      <c r="J1387" t="s">
        <v>269</v>
      </c>
      <c r="K1387" t="str">
        <f>IFERROR(VLOOKUP(J1387,ORDEN_ESF!A:C,2,0),"")</f>
        <v>Pasivos corrientes</v>
      </c>
      <c r="L1387">
        <f>IFERROR(VLOOKUP(J1387,ORDEN_ESF!A:C,3,0),0)</f>
        <v>4</v>
      </c>
      <c r="M1387">
        <v>3274056</v>
      </c>
    </row>
    <row r="1388" spans="1:13" x14ac:dyDescent="0.25">
      <c r="A1388">
        <v>860014285</v>
      </c>
      <c r="B1388" t="s">
        <v>356</v>
      </c>
      <c r="C1388" t="s">
        <v>294</v>
      </c>
      <c r="D1388" t="s">
        <v>228</v>
      </c>
      <c r="E1388" t="s">
        <v>224</v>
      </c>
      <c r="F1388" t="s">
        <v>292</v>
      </c>
      <c r="G1388" s="16">
        <v>42735</v>
      </c>
      <c r="H1388">
        <v>20170510</v>
      </c>
      <c r="I1388">
        <v>0</v>
      </c>
      <c r="J1388" t="s">
        <v>269</v>
      </c>
      <c r="K1388" t="str">
        <f>IFERROR(VLOOKUP(J1388,ORDEN_ESF!A:C,2,0),"")</f>
        <v>Pasivos corrientes</v>
      </c>
      <c r="L1388">
        <f>IFERROR(VLOOKUP(J1388,ORDEN_ESF!A:C,3,0),0)</f>
        <v>4</v>
      </c>
      <c r="M1388">
        <v>363416</v>
      </c>
    </row>
    <row r="1389" spans="1:13" x14ac:dyDescent="0.25">
      <c r="A1389">
        <v>830124992</v>
      </c>
      <c r="B1389" t="s">
        <v>357</v>
      </c>
      <c r="C1389" t="s">
        <v>222</v>
      </c>
      <c r="D1389" t="s">
        <v>228</v>
      </c>
      <c r="E1389" t="s">
        <v>358</v>
      </c>
      <c r="F1389" t="s">
        <v>292</v>
      </c>
      <c r="G1389" s="16">
        <v>42735</v>
      </c>
      <c r="H1389">
        <v>20170406</v>
      </c>
      <c r="I1389">
        <v>0</v>
      </c>
      <c r="J1389" t="s">
        <v>269</v>
      </c>
      <c r="K1389" t="str">
        <f>IFERROR(VLOOKUP(J1389,ORDEN_ESF!A:C,2,0),"")</f>
        <v>Pasivos corrientes</v>
      </c>
      <c r="L1389">
        <f>IFERROR(VLOOKUP(J1389,ORDEN_ESF!A:C,3,0),0)</f>
        <v>4</v>
      </c>
      <c r="M1389">
        <v>361231</v>
      </c>
    </row>
    <row r="1390" spans="1:13" x14ac:dyDescent="0.25">
      <c r="A1390">
        <v>860067697</v>
      </c>
      <c r="B1390" t="s">
        <v>359</v>
      </c>
      <c r="C1390" t="s">
        <v>294</v>
      </c>
      <c r="D1390" t="s">
        <v>228</v>
      </c>
      <c r="E1390" t="s">
        <v>360</v>
      </c>
      <c r="F1390" t="s">
        <v>292</v>
      </c>
      <c r="G1390" s="16">
        <v>42735</v>
      </c>
      <c r="H1390">
        <v>20170515</v>
      </c>
      <c r="I1390">
        <v>0</v>
      </c>
      <c r="J1390" t="s">
        <v>269</v>
      </c>
      <c r="K1390" t="str">
        <f>IFERROR(VLOOKUP(J1390,ORDEN_ESF!A:C,2,0),"")</f>
        <v>Pasivos corrientes</v>
      </c>
      <c r="L1390">
        <f>IFERROR(VLOOKUP(J1390,ORDEN_ESF!A:C,3,0),0)</f>
        <v>4</v>
      </c>
      <c r="M1390">
        <v>10777413</v>
      </c>
    </row>
    <row r="1391" spans="1:13" x14ac:dyDescent="0.25">
      <c r="A1391">
        <v>860354402</v>
      </c>
      <c r="B1391" t="s">
        <v>295</v>
      </c>
      <c r="C1391" t="s">
        <v>291</v>
      </c>
      <c r="D1391" t="s">
        <v>228</v>
      </c>
      <c r="E1391" t="s">
        <v>224</v>
      </c>
      <c r="F1391" t="s">
        <v>292</v>
      </c>
      <c r="G1391" s="16">
        <v>42735</v>
      </c>
      <c r="H1391">
        <v>20170417</v>
      </c>
      <c r="I1391">
        <v>0</v>
      </c>
      <c r="J1391" t="s">
        <v>269</v>
      </c>
      <c r="K1391" t="str">
        <f>IFERROR(VLOOKUP(J1391,ORDEN_ESF!A:C,2,0),"")</f>
        <v>Pasivos corrientes</v>
      </c>
      <c r="L1391">
        <f>IFERROR(VLOOKUP(J1391,ORDEN_ESF!A:C,3,0),0)</f>
        <v>4</v>
      </c>
      <c r="M1391">
        <v>1935906</v>
      </c>
    </row>
    <row r="1392" spans="1:13" x14ac:dyDescent="0.25">
      <c r="A1392">
        <v>860505064</v>
      </c>
      <c r="B1392" t="s">
        <v>361</v>
      </c>
      <c r="C1392" t="s">
        <v>291</v>
      </c>
      <c r="D1392" t="s">
        <v>228</v>
      </c>
      <c r="E1392" t="s">
        <v>224</v>
      </c>
      <c r="F1392" t="s">
        <v>292</v>
      </c>
      <c r="G1392" s="16">
        <v>42735</v>
      </c>
      <c r="H1392">
        <v>20170523</v>
      </c>
      <c r="I1392">
        <v>0</v>
      </c>
      <c r="J1392" t="s">
        <v>269</v>
      </c>
      <c r="K1392" t="str">
        <f>IFERROR(VLOOKUP(J1392,ORDEN_ESF!A:C,2,0),"")</f>
        <v>Pasivos corrientes</v>
      </c>
      <c r="L1392">
        <f>IFERROR(VLOOKUP(J1392,ORDEN_ESF!A:C,3,0),0)</f>
        <v>4</v>
      </c>
      <c r="M1392">
        <v>2173047</v>
      </c>
    </row>
    <row r="1393" spans="1:13" x14ac:dyDescent="0.25">
      <c r="A1393">
        <v>860527800</v>
      </c>
      <c r="B1393" t="s">
        <v>296</v>
      </c>
      <c r="C1393" t="s">
        <v>222</v>
      </c>
      <c r="D1393" t="s">
        <v>228</v>
      </c>
      <c r="E1393" t="s">
        <v>224</v>
      </c>
      <c r="F1393" t="s">
        <v>292</v>
      </c>
      <c r="G1393" s="16">
        <v>42735</v>
      </c>
      <c r="H1393">
        <v>20170512</v>
      </c>
      <c r="I1393">
        <v>0</v>
      </c>
      <c r="J1393" t="s">
        <v>269</v>
      </c>
      <c r="K1393" t="str">
        <f>IFERROR(VLOOKUP(J1393,ORDEN_ESF!A:C,2,0),"")</f>
        <v>Pasivos corrientes</v>
      </c>
      <c r="L1393">
        <f>IFERROR(VLOOKUP(J1393,ORDEN_ESF!A:C,3,0),0)</f>
        <v>4</v>
      </c>
      <c r="M1393">
        <v>63616995</v>
      </c>
    </row>
    <row r="1394" spans="1:13" x14ac:dyDescent="0.25">
      <c r="A1394">
        <v>860009250</v>
      </c>
      <c r="B1394" t="s">
        <v>362</v>
      </c>
      <c r="C1394" t="s">
        <v>294</v>
      </c>
      <c r="D1394" t="s">
        <v>228</v>
      </c>
      <c r="E1394" t="s">
        <v>224</v>
      </c>
      <c r="F1394" t="s">
        <v>292</v>
      </c>
      <c r="G1394" s="16">
        <v>42735</v>
      </c>
      <c r="H1394">
        <v>20170502</v>
      </c>
      <c r="I1394">
        <v>0</v>
      </c>
      <c r="J1394" t="s">
        <v>269</v>
      </c>
      <c r="K1394" t="str">
        <f>IFERROR(VLOOKUP(J1394,ORDEN_ESF!A:C,2,0),"")</f>
        <v>Pasivos corrientes</v>
      </c>
      <c r="L1394">
        <f>IFERROR(VLOOKUP(J1394,ORDEN_ESF!A:C,3,0),0)</f>
        <v>4</v>
      </c>
      <c r="M1394">
        <v>6315007</v>
      </c>
    </row>
    <row r="1395" spans="1:13" x14ac:dyDescent="0.25">
      <c r="A1395">
        <v>860031361</v>
      </c>
      <c r="B1395" t="s">
        <v>297</v>
      </c>
      <c r="C1395" t="s">
        <v>222</v>
      </c>
      <c r="D1395" t="s">
        <v>228</v>
      </c>
      <c r="E1395" t="s">
        <v>224</v>
      </c>
      <c r="F1395" t="s">
        <v>292</v>
      </c>
      <c r="G1395" s="16">
        <v>42735</v>
      </c>
      <c r="H1395">
        <v>20170405</v>
      </c>
      <c r="I1395">
        <v>0</v>
      </c>
      <c r="J1395" t="s">
        <v>269</v>
      </c>
      <c r="K1395" t="str">
        <f>IFERROR(VLOOKUP(J1395,ORDEN_ESF!A:C,2,0),"")</f>
        <v>Pasivos corrientes</v>
      </c>
      <c r="L1395">
        <f>IFERROR(VLOOKUP(J1395,ORDEN_ESF!A:C,3,0),0)</f>
        <v>4</v>
      </c>
      <c r="M1395">
        <v>48770730</v>
      </c>
    </row>
    <row r="1396" spans="1:13" x14ac:dyDescent="0.25">
      <c r="A1396">
        <v>860035996</v>
      </c>
      <c r="B1396" t="s">
        <v>229</v>
      </c>
      <c r="C1396" t="s">
        <v>222</v>
      </c>
      <c r="D1396" t="s">
        <v>228</v>
      </c>
      <c r="E1396" t="s">
        <v>224</v>
      </c>
      <c r="F1396" t="s">
        <v>292</v>
      </c>
      <c r="G1396" s="16">
        <v>42735</v>
      </c>
      <c r="H1396">
        <v>20170407</v>
      </c>
      <c r="I1396">
        <v>0</v>
      </c>
      <c r="J1396" t="s">
        <v>269</v>
      </c>
      <c r="K1396" t="str">
        <f>IFERROR(VLOOKUP(J1396,ORDEN_ESF!A:C,2,0),"")</f>
        <v>Pasivos corrientes</v>
      </c>
      <c r="L1396">
        <f>IFERROR(VLOOKUP(J1396,ORDEN_ESF!A:C,3,0),0)</f>
        <v>4</v>
      </c>
      <c r="M1396">
        <v>9975968</v>
      </c>
    </row>
    <row r="1397" spans="1:13" x14ac:dyDescent="0.25">
      <c r="A1397">
        <v>890312765</v>
      </c>
      <c r="B1397" t="s">
        <v>363</v>
      </c>
      <c r="C1397" t="s">
        <v>222</v>
      </c>
      <c r="D1397" t="s">
        <v>228</v>
      </c>
      <c r="E1397" t="s">
        <v>339</v>
      </c>
      <c r="F1397" t="s">
        <v>292</v>
      </c>
      <c r="G1397" s="16">
        <v>42735</v>
      </c>
      <c r="H1397">
        <v>20170405</v>
      </c>
      <c r="I1397">
        <v>0</v>
      </c>
      <c r="J1397" t="s">
        <v>269</v>
      </c>
      <c r="K1397" t="str">
        <f>IFERROR(VLOOKUP(J1397,ORDEN_ESF!A:C,2,0),"")</f>
        <v>Pasivos corrientes</v>
      </c>
      <c r="L1397">
        <f>IFERROR(VLOOKUP(J1397,ORDEN_ESF!A:C,3,0),0)</f>
        <v>4</v>
      </c>
      <c r="M1397">
        <v>111329612</v>
      </c>
    </row>
    <row r="1398" spans="1:13" x14ac:dyDescent="0.25">
      <c r="A1398">
        <v>860058070</v>
      </c>
      <c r="B1398" t="s">
        <v>364</v>
      </c>
      <c r="C1398" t="s">
        <v>222</v>
      </c>
      <c r="D1398" t="s">
        <v>228</v>
      </c>
      <c r="E1398" t="s">
        <v>335</v>
      </c>
      <c r="F1398" t="s">
        <v>292</v>
      </c>
      <c r="G1398" s="16">
        <v>42735</v>
      </c>
      <c r="H1398">
        <v>20170404</v>
      </c>
      <c r="I1398">
        <v>0</v>
      </c>
      <c r="J1398" t="s">
        <v>269</v>
      </c>
      <c r="K1398" t="str">
        <f>IFERROR(VLOOKUP(J1398,ORDEN_ESF!A:C,2,0),"")</f>
        <v>Pasivos corrientes</v>
      </c>
      <c r="L1398">
        <f>IFERROR(VLOOKUP(J1398,ORDEN_ESF!A:C,3,0),0)</f>
        <v>4</v>
      </c>
      <c r="M1398">
        <v>386927711</v>
      </c>
    </row>
    <row r="1399" spans="1:13" x14ac:dyDescent="0.25">
      <c r="A1399">
        <v>860059851</v>
      </c>
      <c r="B1399" t="s">
        <v>365</v>
      </c>
      <c r="C1399" t="s">
        <v>222</v>
      </c>
      <c r="D1399" t="s">
        <v>228</v>
      </c>
      <c r="E1399" t="s">
        <v>224</v>
      </c>
      <c r="F1399" t="s">
        <v>292</v>
      </c>
      <c r="G1399" s="16">
        <v>42735</v>
      </c>
      <c r="H1399">
        <v>20170403</v>
      </c>
      <c r="I1399">
        <v>0</v>
      </c>
      <c r="J1399" t="s">
        <v>269</v>
      </c>
      <c r="K1399" t="str">
        <f>IFERROR(VLOOKUP(J1399,ORDEN_ESF!A:C,2,0),"")</f>
        <v>Pasivos corrientes</v>
      </c>
      <c r="L1399">
        <f>IFERROR(VLOOKUP(J1399,ORDEN_ESF!A:C,3,0),0)</f>
        <v>4</v>
      </c>
      <c r="M1399">
        <v>16597017</v>
      </c>
    </row>
    <row r="1400" spans="1:13" x14ac:dyDescent="0.25">
      <c r="A1400">
        <v>890806999</v>
      </c>
      <c r="B1400" t="s">
        <v>366</v>
      </c>
      <c r="C1400" t="s">
        <v>230</v>
      </c>
      <c r="D1400" t="s">
        <v>367</v>
      </c>
      <c r="E1400" t="s">
        <v>368</v>
      </c>
      <c r="F1400" t="s">
        <v>292</v>
      </c>
      <c r="G1400" s="16">
        <v>42735</v>
      </c>
      <c r="H1400">
        <v>20170406</v>
      </c>
      <c r="I1400">
        <v>0</v>
      </c>
      <c r="J1400" t="s">
        <v>269</v>
      </c>
      <c r="K1400" t="str">
        <f>IFERROR(VLOOKUP(J1400,ORDEN_ESF!A:C,2,0),"")</f>
        <v>Pasivos corrientes</v>
      </c>
      <c r="L1400">
        <f>IFERROR(VLOOKUP(J1400,ORDEN_ESF!A:C,3,0),0)</f>
        <v>4</v>
      </c>
      <c r="M1400">
        <v>38493055</v>
      </c>
    </row>
    <row r="1401" spans="1:13" x14ac:dyDescent="0.25">
      <c r="A1401">
        <v>890903035</v>
      </c>
      <c r="B1401" t="s">
        <v>369</v>
      </c>
      <c r="C1401" t="s">
        <v>222</v>
      </c>
      <c r="D1401" t="s">
        <v>228</v>
      </c>
      <c r="E1401" t="s">
        <v>339</v>
      </c>
      <c r="F1401" t="s">
        <v>292</v>
      </c>
      <c r="G1401" s="16">
        <v>42735</v>
      </c>
      <c r="H1401">
        <v>20170330</v>
      </c>
      <c r="I1401">
        <v>0</v>
      </c>
      <c r="J1401" t="s">
        <v>269</v>
      </c>
      <c r="K1401" t="str">
        <f>IFERROR(VLOOKUP(J1401,ORDEN_ESF!A:C,2,0),"")</f>
        <v>Pasivos corrientes</v>
      </c>
      <c r="L1401">
        <f>IFERROR(VLOOKUP(J1401,ORDEN_ESF!A:C,3,0),0)</f>
        <v>4</v>
      </c>
      <c r="M1401">
        <v>166707941</v>
      </c>
    </row>
    <row r="1402" spans="1:13" x14ac:dyDescent="0.25">
      <c r="A1402">
        <v>890903055</v>
      </c>
      <c r="B1402" t="s">
        <v>232</v>
      </c>
      <c r="C1402" t="s">
        <v>222</v>
      </c>
      <c r="D1402" t="s">
        <v>223</v>
      </c>
      <c r="E1402" t="s">
        <v>224</v>
      </c>
      <c r="F1402" t="s">
        <v>292</v>
      </c>
      <c r="G1402" s="16">
        <v>42735</v>
      </c>
      <c r="H1402">
        <v>20170331</v>
      </c>
      <c r="I1402">
        <v>0</v>
      </c>
      <c r="J1402" t="s">
        <v>269</v>
      </c>
      <c r="K1402" t="str">
        <f>IFERROR(VLOOKUP(J1402,ORDEN_ESF!A:C,2,0),"")</f>
        <v>Pasivos corrientes</v>
      </c>
      <c r="L1402">
        <f>IFERROR(VLOOKUP(J1402,ORDEN_ESF!A:C,3,0),0)</f>
        <v>4</v>
      </c>
      <c r="M1402">
        <v>23855414</v>
      </c>
    </row>
    <row r="1403" spans="1:13" x14ac:dyDescent="0.25">
      <c r="A1403">
        <v>890905022</v>
      </c>
      <c r="B1403" t="s">
        <v>370</v>
      </c>
      <c r="C1403" t="s">
        <v>230</v>
      </c>
      <c r="D1403" t="s">
        <v>223</v>
      </c>
      <c r="E1403" t="s">
        <v>360</v>
      </c>
      <c r="F1403" t="s">
        <v>292</v>
      </c>
      <c r="G1403" s="16">
        <v>42735</v>
      </c>
      <c r="H1403">
        <v>20170503</v>
      </c>
      <c r="I1403">
        <v>0</v>
      </c>
      <c r="J1403" t="s">
        <v>269</v>
      </c>
      <c r="K1403" t="str">
        <f>IFERROR(VLOOKUP(J1403,ORDEN_ESF!A:C,2,0),"")</f>
        <v>Pasivos corrientes</v>
      </c>
      <c r="L1403">
        <f>IFERROR(VLOOKUP(J1403,ORDEN_ESF!A:C,3,0),0)</f>
        <v>4</v>
      </c>
      <c r="M1403">
        <v>30382798</v>
      </c>
    </row>
    <row r="1404" spans="1:13" x14ac:dyDescent="0.25">
      <c r="A1404">
        <v>860077099</v>
      </c>
      <c r="B1404" t="s">
        <v>371</v>
      </c>
      <c r="C1404" t="s">
        <v>291</v>
      </c>
      <c r="D1404" t="s">
        <v>228</v>
      </c>
      <c r="E1404" t="s">
        <v>224</v>
      </c>
      <c r="F1404" t="s">
        <v>292</v>
      </c>
      <c r="G1404" s="16">
        <v>42735</v>
      </c>
      <c r="H1404">
        <v>20170515</v>
      </c>
      <c r="I1404">
        <v>0</v>
      </c>
      <c r="J1404" t="s">
        <v>269</v>
      </c>
      <c r="K1404" t="str">
        <f>IFERROR(VLOOKUP(J1404,ORDEN_ESF!A:C,2,0),"")</f>
        <v>Pasivos corrientes</v>
      </c>
      <c r="L1404">
        <f>IFERROR(VLOOKUP(J1404,ORDEN_ESF!A:C,3,0),0)</f>
        <v>4</v>
      </c>
      <c r="M1404">
        <v>11229944</v>
      </c>
    </row>
    <row r="1405" spans="1:13" x14ac:dyDescent="0.25">
      <c r="A1405">
        <v>860078977</v>
      </c>
      <c r="B1405" t="s">
        <v>144</v>
      </c>
      <c r="C1405" t="s">
        <v>291</v>
      </c>
      <c r="D1405" t="s">
        <v>228</v>
      </c>
      <c r="E1405" t="s">
        <v>339</v>
      </c>
      <c r="F1405" t="s">
        <v>292</v>
      </c>
      <c r="G1405" s="16">
        <v>42735</v>
      </c>
      <c r="H1405">
        <v>20170512</v>
      </c>
      <c r="I1405">
        <v>0</v>
      </c>
      <c r="J1405" t="s">
        <v>269</v>
      </c>
      <c r="K1405" t="str">
        <f>IFERROR(VLOOKUP(J1405,ORDEN_ESF!A:C,2,0),"")</f>
        <v>Pasivos corrientes</v>
      </c>
      <c r="L1405">
        <f>IFERROR(VLOOKUP(J1405,ORDEN_ESF!A:C,3,0),0)</f>
        <v>4</v>
      </c>
      <c r="M1405">
        <v>2190521</v>
      </c>
    </row>
    <row r="1406" spans="1:13" x14ac:dyDescent="0.25">
      <c r="A1406">
        <v>890908901</v>
      </c>
      <c r="B1406" t="s">
        <v>372</v>
      </c>
      <c r="C1406" t="s">
        <v>222</v>
      </c>
      <c r="D1406" t="s">
        <v>223</v>
      </c>
      <c r="E1406" t="s">
        <v>339</v>
      </c>
      <c r="F1406" t="s">
        <v>292</v>
      </c>
      <c r="G1406" s="16">
        <v>42735</v>
      </c>
      <c r="H1406">
        <v>20170329</v>
      </c>
      <c r="I1406">
        <v>0</v>
      </c>
      <c r="J1406" t="s">
        <v>269</v>
      </c>
      <c r="K1406" t="str">
        <f>IFERROR(VLOOKUP(J1406,ORDEN_ESF!A:C,2,0),"")</f>
        <v>Pasivos corrientes</v>
      </c>
      <c r="L1406">
        <f>IFERROR(VLOOKUP(J1406,ORDEN_ESF!A:C,3,0),0)</f>
        <v>4</v>
      </c>
      <c r="M1406">
        <v>40897902</v>
      </c>
    </row>
    <row r="1407" spans="1:13" x14ac:dyDescent="0.25">
      <c r="A1407">
        <v>860510628</v>
      </c>
      <c r="B1407" t="s">
        <v>373</v>
      </c>
      <c r="C1407" t="s">
        <v>222</v>
      </c>
      <c r="D1407" t="s">
        <v>228</v>
      </c>
      <c r="E1407" t="s">
        <v>353</v>
      </c>
      <c r="F1407" t="s">
        <v>292</v>
      </c>
      <c r="G1407" s="16">
        <v>42735</v>
      </c>
      <c r="H1407">
        <v>20170330</v>
      </c>
      <c r="I1407">
        <v>0</v>
      </c>
      <c r="J1407" t="s">
        <v>269</v>
      </c>
      <c r="K1407" t="str">
        <f>IFERROR(VLOOKUP(J1407,ORDEN_ESF!A:C,2,0),"")</f>
        <v>Pasivos corrientes</v>
      </c>
      <c r="L1407">
        <f>IFERROR(VLOOKUP(J1407,ORDEN_ESF!A:C,3,0),0)</f>
        <v>4</v>
      </c>
      <c r="M1407">
        <v>14049716</v>
      </c>
    </row>
    <row r="1408" spans="1:13" x14ac:dyDescent="0.25">
      <c r="A1408">
        <v>860515523</v>
      </c>
      <c r="B1408" t="s">
        <v>231</v>
      </c>
      <c r="C1408" t="s">
        <v>222</v>
      </c>
      <c r="D1408" t="s">
        <v>228</v>
      </c>
      <c r="E1408" t="s">
        <v>224</v>
      </c>
      <c r="F1408" t="s">
        <v>292</v>
      </c>
      <c r="G1408" s="16">
        <v>42735</v>
      </c>
      <c r="H1408">
        <v>20170329</v>
      </c>
      <c r="I1408">
        <v>0</v>
      </c>
      <c r="J1408" t="s">
        <v>269</v>
      </c>
      <c r="K1408" t="str">
        <f>IFERROR(VLOOKUP(J1408,ORDEN_ESF!A:C,2,0),"")</f>
        <v>Pasivos corrientes</v>
      </c>
      <c r="L1408">
        <f>IFERROR(VLOOKUP(J1408,ORDEN_ESF!A:C,3,0),0)</f>
        <v>4</v>
      </c>
      <c r="M1408">
        <v>856691</v>
      </c>
    </row>
    <row r="1409" spans="1:13" x14ac:dyDescent="0.25">
      <c r="A1409">
        <v>860532790</v>
      </c>
      <c r="B1409" t="s">
        <v>374</v>
      </c>
      <c r="C1409" t="s">
        <v>291</v>
      </c>
      <c r="D1409" t="s">
        <v>228</v>
      </c>
      <c r="E1409" t="s">
        <v>224</v>
      </c>
      <c r="F1409" t="s">
        <v>292</v>
      </c>
      <c r="G1409" s="16">
        <v>42735</v>
      </c>
      <c r="H1409">
        <v>20170504</v>
      </c>
      <c r="I1409">
        <v>0</v>
      </c>
      <c r="J1409" t="s">
        <v>269</v>
      </c>
      <c r="K1409" t="str">
        <f>IFERROR(VLOOKUP(J1409,ORDEN_ESF!A:C,2,0),"")</f>
        <v>Pasivos corrientes</v>
      </c>
      <c r="L1409">
        <f>IFERROR(VLOOKUP(J1409,ORDEN_ESF!A:C,3,0),0)</f>
        <v>4</v>
      </c>
      <c r="M1409">
        <v>4204736</v>
      </c>
    </row>
    <row r="1410" spans="1:13" x14ac:dyDescent="0.25">
      <c r="A1410">
        <v>890205645</v>
      </c>
      <c r="B1410" t="s">
        <v>166</v>
      </c>
      <c r="C1410" t="s">
        <v>222</v>
      </c>
      <c r="D1410" t="s">
        <v>375</v>
      </c>
      <c r="E1410" t="s">
        <v>335</v>
      </c>
      <c r="F1410" t="s">
        <v>292</v>
      </c>
      <c r="G1410" s="16">
        <v>42735</v>
      </c>
      <c r="H1410">
        <v>20170331</v>
      </c>
      <c r="I1410">
        <v>0</v>
      </c>
      <c r="J1410" t="s">
        <v>269</v>
      </c>
      <c r="K1410" t="str">
        <f>IFERROR(VLOOKUP(J1410,ORDEN_ESF!A:C,2,0),"")</f>
        <v>Pasivos corrientes</v>
      </c>
      <c r="L1410">
        <f>IFERROR(VLOOKUP(J1410,ORDEN_ESF!A:C,3,0),0)</f>
        <v>4</v>
      </c>
      <c r="M1410">
        <v>327892420</v>
      </c>
    </row>
    <row r="1411" spans="1:13" x14ac:dyDescent="0.25">
      <c r="A1411">
        <v>900018975</v>
      </c>
      <c r="B1411" t="s">
        <v>376</v>
      </c>
      <c r="C1411" t="s">
        <v>230</v>
      </c>
      <c r="D1411" t="s">
        <v>299</v>
      </c>
      <c r="E1411" t="s">
        <v>333</v>
      </c>
      <c r="F1411" t="s">
        <v>292</v>
      </c>
      <c r="G1411" s="16">
        <v>42735</v>
      </c>
      <c r="H1411">
        <v>20170405</v>
      </c>
      <c r="I1411">
        <v>0</v>
      </c>
      <c r="J1411" t="s">
        <v>269</v>
      </c>
      <c r="K1411" t="str">
        <f>IFERROR(VLOOKUP(J1411,ORDEN_ESF!A:C,2,0),"")</f>
        <v>Pasivos corrientes</v>
      </c>
      <c r="L1411">
        <f>IFERROR(VLOOKUP(J1411,ORDEN_ESF!A:C,3,0),0)</f>
        <v>4</v>
      </c>
      <c r="M1411">
        <v>264372886</v>
      </c>
    </row>
    <row r="1412" spans="1:13" x14ac:dyDescent="0.25">
      <c r="A1412">
        <v>900035722</v>
      </c>
      <c r="B1412" t="s">
        <v>298</v>
      </c>
      <c r="C1412" t="s">
        <v>294</v>
      </c>
      <c r="D1412" t="s">
        <v>299</v>
      </c>
      <c r="E1412" t="s">
        <v>224</v>
      </c>
      <c r="F1412" t="s">
        <v>292</v>
      </c>
      <c r="G1412" s="16">
        <v>42735</v>
      </c>
      <c r="H1412">
        <v>20170421</v>
      </c>
      <c r="I1412">
        <v>0</v>
      </c>
      <c r="J1412" t="s">
        <v>269</v>
      </c>
      <c r="K1412" t="str">
        <f>IFERROR(VLOOKUP(J1412,ORDEN_ESF!A:C,2,0),"")</f>
        <v>Pasivos corrientes</v>
      </c>
      <c r="L1412">
        <f>IFERROR(VLOOKUP(J1412,ORDEN_ESF!A:C,3,0),0)</f>
        <v>4</v>
      </c>
      <c r="M1412">
        <v>66037014</v>
      </c>
    </row>
    <row r="1413" spans="1:13" x14ac:dyDescent="0.25">
      <c r="A1413">
        <v>890908097</v>
      </c>
      <c r="B1413" t="s">
        <v>377</v>
      </c>
      <c r="C1413" t="s">
        <v>291</v>
      </c>
      <c r="D1413" t="s">
        <v>223</v>
      </c>
      <c r="E1413" t="s">
        <v>224</v>
      </c>
      <c r="F1413" t="s">
        <v>292</v>
      </c>
      <c r="G1413" s="16">
        <v>42735</v>
      </c>
      <c r="H1413">
        <v>20170511</v>
      </c>
      <c r="I1413">
        <v>0</v>
      </c>
      <c r="J1413" t="s">
        <v>269</v>
      </c>
      <c r="K1413" t="str">
        <f>IFERROR(VLOOKUP(J1413,ORDEN_ESF!A:C,2,0),"")</f>
        <v>Pasivos corrientes</v>
      </c>
      <c r="L1413">
        <f>IFERROR(VLOOKUP(J1413,ORDEN_ESF!A:C,3,0),0)</f>
        <v>4</v>
      </c>
      <c r="M1413">
        <v>7441534</v>
      </c>
    </row>
    <row r="1414" spans="1:13" x14ac:dyDescent="0.25">
      <c r="A1414">
        <v>890910447</v>
      </c>
      <c r="B1414" t="s">
        <v>300</v>
      </c>
      <c r="C1414" t="s">
        <v>222</v>
      </c>
      <c r="D1414" t="s">
        <v>223</v>
      </c>
      <c r="E1414" t="s">
        <v>224</v>
      </c>
      <c r="F1414" t="s">
        <v>292</v>
      </c>
      <c r="G1414" s="16">
        <v>42735</v>
      </c>
      <c r="H1414">
        <v>20170928</v>
      </c>
      <c r="I1414">
        <v>0</v>
      </c>
      <c r="J1414" t="s">
        <v>269</v>
      </c>
      <c r="K1414" t="str">
        <f>IFERROR(VLOOKUP(J1414,ORDEN_ESF!A:C,2,0),"")</f>
        <v>Pasivos corrientes</v>
      </c>
      <c r="L1414">
        <f>IFERROR(VLOOKUP(J1414,ORDEN_ESF!A:C,3,0),0)</f>
        <v>4</v>
      </c>
      <c r="M1414">
        <v>3668030</v>
      </c>
    </row>
    <row r="1415" spans="1:13" x14ac:dyDescent="0.25">
      <c r="A1415">
        <v>890911431</v>
      </c>
      <c r="B1415" t="s">
        <v>378</v>
      </c>
      <c r="C1415" t="s">
        <v>222</v>
      </c>
      <c r="D1415" t="s">
        <v>223</v>
      </c>
      <c r="E1415" t="s">
        <v>339</v>
      </c>
      <c r="F1415" t="s">
        <v>292</v>
      </c>
      <c r="G1415" s="16">
        <v>42735</v>
      </c>
      <c r="H1415">
        <v>20170329</v>
      </c>
      <c r="I1415">
        <v>0</v>
      </c>
      <c r="J1415" t="s">
        <v>269</v>
      </c>
      <c r="K1415" t="str">
        <f>IFERROR(VLOOKUP(J1415,ORDEN_ESF!A:C,2,0),"")</f>
        <v>Pasivos corrientes</v>
      </c>
      <c r="L1415">
        <f>IFERROR(VLOOKUP(J1415,ORDEN_ESF!A:C,3,0),0)</f>
        <v>4</v>
      </c>
      <c r="M1415">
        <v>209378604</v>
      </c>
    </row>
    <row r="1416" spans="1:13" x14ac:dyDescent="0.25">
      <c r="A1416">
        <v>900139110</v>
      </c>
      <c r="B1416" t="s">
        <v>301</v>
      </c>
      <c r="C1416" t="s">
        <v>294</v>
      </c>
      <c r="D1416" t="s">
        <v>228</v>
      </c>
      <c r="E1416" t="s">
        <v>224</v>
      </c>
      <c r="F1416" t="s">
        <v>292</v>
      </c>
      <c r="G1416" s="16">
        <v>42735</v>
      </c>
      <c r="H1416">
        <v>20170419</v>
      </c>
      <c r="I1416">
        <v>0</v>
      </c>
      <c r="J1416" t="s">
        <v>269</v>
      </c>
      <c r="K1416" t="str">
        <f>IFERROR(VLOOKUP(J1416,ORDEN_ESF!A:C,2,0),"")</f>
        <v>Pasivos corrientes</v>
      </c>
      <c r="L1416">
        <f>IFERROR(VLOOKUP(J1416,ORDEN_ESF!A:C,3,0),0)</f>
        <v>4</v>
      </c>
      <c r="M1416">
        <v>9365717</v>
      </c>
    </row>
    <row r="1417" spans="1:13" x14ac:dyDescent="0.25">
      <c r="A1417">
        <v>890920656</v>
      </c>
      <c r="B1417" t="s">
        <v>302</v>
      </c>
      <c r="C1417" t="s">
        <v>291</v>
      </c>
      <c r="D1417" t="s">
        <v>223</v>
      </c>
      <c r="E1417" t="s">
        <v>224</v>
      </c>
      <c r="F1417" t="s">
        <v>292</v>
      </c>
      <c r="G1417" s="16">
        <v>42735</v>
      </c>
      <c r="H1417">
        <v>20170503</v>
      </c>
      <c r="I1417">
        <v>0</v>
      </c>
      <c r="J1417" t="s">
        <v>269</v>
      </c>
      <c r="K1417" t="str">
        <f>IFERROR(VLOOKUP(J1417,ORDEN_ESF!A:C,2,0),"")</f>
        <v>Pasivos corrientes</v>
      </c>
      <c r="L1417">
        <f>IFERROR(VLOOKUP(J1417,ORDEN_ESF!A:C,3,0),0)</f>
        <v>4</v>
      </c>
      <c r="M1417">
        <v>2394352</v>
      </c>
    </row>
    <row r="1418" spans="1:13" x14ac:dyDescent="0.25">
      <c r="A1418">
        <v>890928186</v>
      </c>
      <c r="B1418" t="s">
        <v>303</v>
      </c>
      <c r="C1418" t="s">
        <v>291</v>
      </c>
      <c r="D1418" t="s">
        <v>223</v>
      </c>
      <c r="E1418" t="s">
        <v>224</v>
      </c>
      <c r="F1418" t="s">
        <v>292</v>
      </c>
      <c r="G1418" s="16">
        <v>42735</v>
      </c>
      <c r="H1418">
        <v>20170510</v>
      </c>
      <c r="I1418">
        <v>0</v>
      </c>
      <c r="J1418" t="s">
        <v>269</v>
      </c>
      <c r="K1418" t="str">
        <f>IFERROR(VLOOKUP(J1418,ORDEN_ESF!A:C,2,0),"")</f>
        <v>Pasivos corrientes</v>
      </c>
      <c r="L1418">
        <f>IFERROR(VLOOKUP(J1418,ORDEN_ESF!A:C,3,0),0)</f>
        <v>4</v>
      </c>
      <c r="M1418">
        <v>5876256</v>
      </c>
    </row>
    <row r="1419" spans="1:13" x14ac:dyDescent="0.25">
      <c r="A1419">
        <v>890932424</v>
      </c>
      <c r="B1419" t="s">
        <v>379</v>
      </c>
      <c r="C1419" t="s">
        <v>222</v>
      </c>
      <c r="D1419" t="s">
        <v>223</v>
      </c>
      <c r="E1419" t="s">
        <v>333</v>
      </c>
      <c r="F1419" t="s">
        <v>292</v>
      </c>
      <c r="G1419" s="16">
        <v>42735</v>
      </c>
      <c r="H1419">
        <v>20170328</v>
      </c>
      <c r="I1419">
        <v>0</v>
      </c>
      <c r="J1419" t="s">
        <v>269</v>
      </c>
      <c r="K1419" t="str">
        <f>IFERROR(VLOOKUP(J1419,ORDEN_ESF!A:C,2,0),"")</f>
        <v>Pasivos corrientes</v>
      </c>
      <c r="L1419">
        <f>IFERROR(VLOOKUP(J1419,ORDEN_ESF!A:C,3,0),0)</f>
        <v>4</v>
      </c>
      <c r="M1419">
        <v>66430688</v>
      </c>
    </row>
    <row r="1420" spans="1:13" x14ac:dyDescent="0.25">
      <c r="A1420">
        <v>890939355</v>
      </c>
      <c r="B1420" t="s">
        <v>35</v>
      </c>
      <c r="C1420" t="s">
        <v>222</v>
      </c>
      <c r="D1420" t="s">
        <v>223</v>
      </c>
      <c r="E1420" t="s">
        <v>335</v>
      </c>
      <c r="F1420" t="s">
        <v>292</v>
      </c>
      <c r="G1420" s="16">
        <v>42735</v>
      </c>
      <c r="H1420">
        <v>20170403</v>
      </c>
      <c r="I1420">
        <v>0</v>
      </c>
      <c r="J1420" t="s">
        <v>269</v>
      </c>
      <c r="K1420" t="str">
        <f>IFERROR(VLOOKUP(J1420,ORDEN_ESF!A:C,2,0),"")</f>
        <v>Pasivos corrientes</v>
      </c>
      <c r="L1420">
        <f>IFERROR(VLOOKUP(J1420,ORDEN_ESF!A:C,3,0),0)</f>
        <v>4</v>
      </c>
      <c r="M1420">
        <v>3864066</v>
      </c>
    </row>
    <row r="1421" spans="1:13" x14ac:dyDescent="0.25">
      <c r="A1421">
        <v>890940026</v>
      </c>
      <c r="B1421" t="s">
        <v>304</v>
      </c>
      <c r="C1421" t="s">
        <v>291</v>
      </c>
      <c r="D1421" t="s">
        <v>223</v>
      </c>
      <c r="E1421" t="s">
        <v>224</v>
      </c>
      <c r="F1421" t="s">
        <v>292</v>
      </c>
      <c r="G1421" s="16">
        <v>42735</v>
      </c>
      <c r="H1421">
        <v>20170424</v>
      </c>
      <c r="I1421">
        <v>0</v>
      </c>
      <c r="J1421" t="s">
        <v>269</v>
      </c>
      <c r="K1421" t="str">
        <f>IFERROR(VLOOKUP(J1421,ORDEN_ESF!A:C,2,0),"")</f>
        <v>Pasivos corrientes</v>
      </c>
      <c r="L1421">
        <f>IFERROR(VLOOKUP(J1421,ORDEN_ESF!A:C,3,0),0)</f>
        <v>4</v>
      </c>
      <c r="M1421">
        <v>55551618</v>
      </c>
    </row>
    <row r="1422" spans="1:13" x14ac:dyDescent="0.25">
      <c r="A1422">
        <v>900190385</v>
      </c>
      <c r="B1422" t="s">
        <v>380</v>
      </c>
      <c r="C1422" t="s">
        <v>230</v>
      </c>
      <c r="D1422" t="s">
        <v>351</v>
      </c>
      <c r="E1422" t="s">
        <v>339</v>
      </c>
      <c r="F1422" t="s">
        <v>292</v>
      </c>
      <c r="G1422" s="16">
        <v>42735</v>
      </c>
      <c r="H1422">
        <v>20170407</v>
      </c>
      <c r="I1422">
        <v>0</v>
      </c>
      <c r="J1422" t="s">
        <v>269</v>
      </c>
      <c r="K1422" t="str">
        <f>IFERROR(VLOOKUP(J1422,ORDEN_ESF!A:C,2,0),"")</f>
        <v>Pasivos corrientes</v>
      </c>
      <c r="L1422">
        <f>IFERROR(VLOOKUP(J1422,ORDEN_ESF!A:C,3,0),0)</f>
        <v>4</v>
      </c>
      <c r="M1422">
        <v>386183603</v>
      </c>
    </row>
    <row r="1423" spans="1:13" x14ac:dyDescent="0.25">
      <c r="A1423">
        <v>900192242</v>
      </c>
      <c r="B1423" t="s">
        <v>381</v>
      </c>
      <c r="C1423" t="s">
        <v>222</v>
      </c>
      <c r="D1423" t="s">
        <v>228</v>
      </c>
      <c r="E1423" t="s">
        <v>333</v>
      </c>
      <c r="F1423" t="s">
        <v>292</v>
      </c>
      <c r="G1423" s="16">
        <v>42735</v>
      </c>
      <c r="H1423">
        <v>20170331</v>
      </c>
      <c r="I1423">
        <v>0</v>
      </c>
      <c r="J1423" t="s">
        <v>269</v>
      </c>
      <c r="K1423" t="str">
        <f>IFERROR(VLOOKUP(J1423,ORDEN_ESF!A:C,2,0),"")</f>
        <v>Pasivos corrientes</v>
      </c>
      <c r="L1423">
        <f>IFERROR(VLOOKUP(J1423,ORDEN_ESF!A:C,3,0),0)</f>
        <v>4</v>
      </c>
      <c r="M1423">
        <v>83869330</v>
      </c>
    </row>
    <row r="1424" spans="1:13" x14ac:dyDescent="0.25">
      <c r="A1424">
        <v>900192726</v>
      </c>
      <c r="B1424" t="s">
        <v>382</v>
      </c>
      <c r="C1424" t="s">
        <v>294</v>
      </c>
      <c r="D1424" t="s">
        <v>299</v>
      </c>
      <c r="E1424" t="s">
        <v>333</v>
      </c>
      <c r="F1424" t="s">
        <v>292</v>
      </c>
      <c r="G1424" s="16">
        <v>42735</v>
      </c>
      <c r="H1424">
        <v>20170425</v>
      </c>
      <c r="I1424">
        <v>0</v>
      </c>
      <c r="J1424" t="s">
        <v>269</v>
      </c>
      <c r="K1424" t="str">
        <f>IFERROR(VLOOKUP(J1424,ORDEN_ESF!A:C,2,0),"")</f>
        <v>Pasivos corrientes</v>
      </c>
      <c r="L1424">
        <f>IFERROR(VLOOKUP(J1424,ORDEN_ESF!A:C,3,0),0)</f>
        <v>4</v>
      </c>
      <c r="M1424">
        <v>45521</v>
      </c>
    </row>
    <row r="1425" spans="1:13" x14ac:dyDescent="0.25">
      <c r="A1425">
        <v>900193192</v>
      </c>
      <c r="B1425" t="s">
        <v>305</v>
      </c>
      <c r="C1425" t="s">
        <v>294</v>
      </c>
      <c r="D1425" t="s">
        <v>228</v>
      </c>
      <c r="E1425" t="s">
        <v>224</v>
      </c>
      <c r="F1425" t="s">
        <v>292</v>
      </c>
      <c r="G1425" s="16">
        <v>42735</v>
      </c>
      <c r="H1425">
        <v>20170517</v>
      </c>
      <c r="I1425">
        <v>0</v>
      </c>
      <c r="J1425" t="s">
        <v>269</v>
      </c>
      <c r="K1425" t="str">
        <f>IFERROR(VLOOKUP(J1425,ORDEN_ESF!A:C,2,0),"")</f>
        <v>Pasivos corrientes</v>
      </c>
      <c r="L1425">
        <f>IFERROR(VLOOKUP(J1425,ORDEN_ESF!A:C,3,0),0)</f>
        <v>4</v>
      </c>
      <c r="M1425">
        <v>26401813</v>
      </c>
    </row>
    <row r="1426" spans="1:13" x14ac:dyDescent="0.25">
      <c r="A1426">
        <v>900206480</v>
      </c>
      <c r="B1426" t="s">
        <v>306</v>
      </c>
      <c r="C1426" t="s">
        <v>291</v>
      </c>
      <c r="D1426" t="s">
        <v>228</v>
      </c>
      <c r="E1426" t="s">
        <v>224</v>
      </c>
      <c r="F1426" t="s">
        <v>292</v>
      </c>
      <c r="G1426" s="16">
        <v>42735</v>
      </c>
      <c r="H1426">
        <v>20170509</v>
      </c>
      <c r="I1426">
        <v>0</v>
      </c>
      <c r="J1426" t="s">
        <v>269</v>
      </c>
      <c r="K1426" t="str">
        <f>IFERROR(VLOOKUP(J1426,ORDEN_ESF!A:C,2,0),"")</f>
        <v>Pasivos corrientes</v>
      </c>
      <c r="L1426">
        <f>IFERROR(VLOOKUP(J1426,ORDEN_ESF!A:C,3,0),0)</f>
        <v>4</v>
      </c>
      <c r="M1426">
        <v>5335180</v>
      </c>
    </row>
    <row r="1427" spans="1:13" x14ac:dyDescent="0.25">
      <c r="A1427">
        <v>900206483</v>
      </c>
      <c r="B1427" t="s">
        <v>307</v>
      </c>
      <c r="C1427" t="s">
        <v>291</v>
      </c>
      <c r="D1427" t="s">
        <v>228</v>
      </c>
      <c r="E1427" t="s">
        <v>224</v>
      </c>
      <c r="F1427" t="s">
        <v>292</v>
      </c>
      <c r="G1427" s="16">
        <v>42735</v>
      </c>
      <c r="H1427">
        <v>20170510</v>
      </c>
      <c r="I1427">
        <v>0</v>
      </c>
      <c r="J1427" t="s">
        <v>269</v>
      </c>
      <c r="K1427" t="str">
        <f>IFERROR(VLOOKUP(J1427,ORDEN_ESF!A:C,2,0),"")</f>
        <v>Pasivos corrientes</v>
      </c>
      <c r="L1427">
        <f>IFERROR(VLOOKUP(J1427,ORDEN_ESF!A:C,3,0),0)</f>
        <v>4</v>
      </c>
      <c r="M1427">
        <v>2014538</v>
      </c>
    </row>
    <row r="1428" spans="1:13" x14ac:dyDescent="0.25">
      <c r="A1428">
        <v>900087151</v>
      </c>
      <c r="B1428" t="s">
        <v>383</v>
      </c>
      <c r="C1428" t="s">
        <v>222</v>
      </c>
      <c r="D1428" t="s">
        <v>351</v>
      </c>
      <c r="E1428" t="s">
        <v>384</v>
      </c>
      <c r="F1428" t="s">
        <v>292</v>
      </c>
      <c r="G1428" s="16">
        <v>42735</v>
      </c>
      <c r="H1428">
        <v>20170509</v>
      </c>
      <c r="I1428">
        <v>0</v>
      </c>
      <c r="J1428" t="s">
        <v>269</v>
      </c>
      <c r="K1428" t="str">
        <f>IFERROR(VLOOKUP(J1428,ORDEN_ESF!A:C,2,0),"")</f>
        <v>Pasivos corrientes</v>
      </c>
      <c r="L1428">
        <f>IFERROR(VLOOKUP(J1428,ORDEN_ESF!A:C,3,0),0)</f>
        <v>4</v>
      </c>
      <c r="M1428">
        <v>111297813</v>
      </c>
    </row>
    <row r="1429" spans="1:13" x14ac:dyDescent="0.25">
      <c r="A1429">
        <v>900315057</v>
      </c>
      <c r="B1429" t="s">
        <v>385</v>
      </c>
      <c r="C1429" t="s">
        <v>294</v>
      </c>
      <c r="D1429" t="s">
        <v>223</v>
      </c>
      <c r="E1429" t="s">
        <v>358</v>
      </c>
      <c r="F1429" t="s">
        <v>292</v>
      </c>
      <c r="G1429" s="16">
        <v>42735</v>
      </c>
      <c r="H1429">
        <v>20170504</v>
      </c>
      <c r="I1429">
        <v>0</v>
      </c>
      <c r="J1429" t="s">
        <v>269</v>
      </c>
      <c r="K1429" t="str">
        <f>IFERROR(VLOOKUP(J1429,ORDEN_ESF!A:C,2,0),"")</f>
        <v>Pasivos corrientes</v>
      </c>
      <c r="L1429">
        <f>IFERROR(VLOOKUP(J1429,ORDEN_ESF!A:C,3,0),0)</f>
        <v>4</v>
      </c>
      <c r="M1429">
        <v>9714004</v>
      </c>
    </row>
    <row r="1430" spans="1:13" x14ac:dyDescent="0.25">
      <c r="A1430">
        <v>900205547</v>
      </c>
      <c r="B1430" t="s">
        <v>233</v>
      </c>
      <c r="C1430" t="s">
        <v>230</v>
      </c>
      <c r="D1430" t="s">
        <v>228</v>
      </c>
      <c r="E1430" t="s">
        <v>224</v>
      </c>
      <c r="F1430" t="s">
        <v>292</v>
      </c>
      <c r="G1430" s="16">
        <v>42735</v>
      </c>
      <c r="H1430">
        <v>20170330</v>
      </c>
      <c r="I1430">
        <v>0</v>
      </c>
      <c r="J1430" t="s">
        <v>269</v>
      </c>
      <c r="K1430" t="str">
        <f>IFERROR(VLOOKUP(J1430,ORDEN_ESF!A:C,2,0),"")</f>
        <v>Pasivos corrientes</v>
      </c>
      <c r="L1430">
        <f>IFERROR(VLOOKUP(J1430,ORDEN_ESF!A:C,3,0),0)</f>
        <v>4</v>
      </c>
      <c r="M1430">
        <v>3133428</v>
      </c>
    </row>
    <row r="1431" spans="1:13" x14ac:dyDescent="0.25">
      <c r="A1431">
        <v>900378893</v>
      </c>
      <c r="B1431" t="s">
        <v>386</v>
      </c>
      <c r="C1431" t="s">
        <v>230</v>
      </c>
      <c r="D1431" t="s">
        <v>228</v>
      </c>
      <c r="E1431" t="s">
        <v>335</v>
      </c>
      <c r="F1431" t="s">
        <v>292</v>
      </c>
      <c r="G1431" s="16">
        <v>42735</v>
      </c>
      <c r="H1431">
        <v>20170327</v>
      </c>
      <c r="I1431">
        <v>0</v>
      </c>
      <c r="J1431" t="s">
        <v>269</v>
      </c>
      <c r="K1431" t="str">
        <f>IFERROR(VLOOKUP(J1431,ORDEN_ESF!A:C,2,0),"")</f>
        <v>Pasivos corrientes</v>
      </c>
      <c r="L1431">
        <f>IFERROR(VLOOKUP(J1431,ORDEN_ESF!A:C,3,0),0)</f>
        <v>4</v>
      </c>
      <c r="M1431">
        <v>33043294</v>
      </c>
    </row>
    <row r="1432" spans="1:13" x14ac:dyDescent="0.25">
      <c r="A1432">
        <v>900390238</v>
      </c>
      <c r="B1432" t="s">
        <v>177</v>
      </c>
      <c r="C1432" t="s">
        <v>230</v>
      </c>
      <c r="D1432" t="s">
        <v>228</v>
      </c>
      <c r="E1432" t="s">
        <v>333</v>
      </c>
      <c r="F1432" t="s">
        <v>292</v>
      </c>
      <c r="G1432" s="16">
        <v>42735</v>
      </c>
      <c r="H1432">
        <v>20170330</v>
      </c>
      <c r="I1432">
        <v>0</v>
      </c>
      <c r="J1432" t="s">
        <v>269</v>
      </c>
      <c r="K1432" t="str">
        <f>IFERROR(VLOOKUP(J1432,ORDEN_ESF!A:C,2,0),"")</f>
        <v>Pasivos corrientes</v>
      </c>
      <c r="L1432">
        <f>IFERROR(VLOOKUP(J1432,ORDEN_ESF!A:C,3,0),0)</f>
        <v>4</v>
      </c>
      <c r="M1432">
        <v>46382912</v>
      </c>
    </row>
    <row r="1433" spans="1:13" x14ac:dyDescent="0.25">
      <c r="A1433">
        <v>900413588</v>
      </c>
      <c r="B1433" t="s">
        <v>37</v>
      </c>
      <c r="C1433" t="s">
        <v>294</v>
      </c>
      <c r="D1433" t="s">
        <v>343</v>
      </c>
      <c r="E1433" t="s">
        <v>224</v>
      </c>
      <c r="F1433" t="s">
        <v>292</v>
      </c>
      <c r="G1433" s="16">
        <v>42735</v>
      </c>
      <c r="H1433">
        <v>20170511</v>
      </c>
      <c r="I1433">
        <v>0</v>
      </c>
      <c r="J1433" t="s">
        <v>269</v>
      </c>
      <c r="K1433" t="str">
        <f>IFERROR(VLOOKUP(J1433,ORDEN_ESF!A:C,2,0),"")</f>
        <v>Pasivos corrientes</v>
      </c>
      <c r="L1433">
        <f>IFERROR(VLOOKUP(J1433,ORDEN_ESF!A:C,3,0),0)</f>
        <v>4</v>
      </c>
      <c r="M1433">
        <v>2959456</v>
      </c>
    </row>
    <row r="1434" spans="1:13" x14ac:dyDescent="0.25">
      <c r="A1434">
        <v>900668954</v>
      </c>
      <c r="B1434" t="s">
        <v>387</v>
      </c>
      <c r="C1434" t="s">
        <v>294</v>
      </c>
      <c r="D1434" t="s">
        <v>228</v>
      </c>
      <c r="E1434" t="s">
        <v>224</v>
      </c>
      <c r="F1434" t="s">
        <v>292</v>
      </c>
      <c r="G1434" s="16">
        <v>42735</v>
      </c>
      <c r="H1434">
        <v>20170428</v>
      </c>
      <c r="I1434">
        <v>0</v>
      </c>
      <c r="J1434" t="s">
        <v>269</v>
      </c>
      <c r="K1434" t="str">
        <f>IFERROR(VLOOKUP(J1434,ORDEN_ESF!A:C,2,0),"")</f>
        <v>Pasivos corrientes</v>
      </c>
      <c r="L1434">
        <f>IFERROR(VLOOKUP(J1434,ORDEN_ESF!A:C,3,0),0)</f>
        <v>4</v>
      </c>
      <c r="M1434">
        <v>1397492</v>
      </c>
    </row>
    <row r="1435" spans="1:13" x14ac:dyDescent="0.25">
      <c r="A1435">
        <v>900521357</v>
      </c>
      <c r="B1435" t="s">
        <v>175</v>
      </c>
      <c r="C1435" t="s">
        <v>291</v>
      </c>
      <c r="D1435" t="s">
        <v>388</v>
      </c>
      <c r="E1435" t="s">
        <v>339</v>
      </c>
      <c r="F1435" t="s">
        <v>292</v>
      </c>
      <c r="G1435" s="16">
        <v>42735</v>
      </c>
      <c r="H1435">
        <v>20170503</v>
      </c>
      <c r="I1435">
        <v>0</v>
      </c>
      <c r="J1435" t="s">
        <v>269</v>
      </c>
      <c r="K1435" t="str">
        <f>IFERROR(VLOOKUP(J1435,ORDEN_ESF!A:C,2,0),"")</f>
        <v>Pasivos corrientes</v>
      </c>
      <c r="L1435">
        <f>IFERROR(VLOOKUP(J1435,ORDEN_ESF!A:C,3,0),0)</f>
        <v>4</v>
      </c>
      <c r="M1435">
        <v>17207463</v>
      </c>
    </row>
    <row r="1436" spans="1:13" x14ac:dyDescent="0.25">
      <c r="A1436">
        <v>900535441</v>
      </c>
      <c r="B1436" t="s">
        <v>308</v>
      </c>
      <c r="C1436" t="s">
        <v>291</v>
      </c>
      <c r="D1436" t="s">
        <v>228</v>
      </c>
      <c r="E1436" t="s">
        <v>224</v>
      </c>
      <c r="F1436" t="s">
        <v>292</v>
      </c>
      <c r="G1436" s="16">
        <v>42735</v>
      </c>
      <c r="H1436">
        <v>20170426</v>
      </c>
      <c r="I1436">
        <v>0</v>
      </c>
      <c r="J1436" t="s">
        <v>269</v>
      </c>
      <c r="K1436" t="str">
        <f>IFERROR(VLOOKUP(J1436,ORDEN_ESF!A:C,2,0),"")</f>
        <v>Pasivos corrientes</v>
      </c>
      <c r="L1436">
        <f>IFERROR(VLOOKUP(J1436,ORDEN_ESF!A:C,3,0),0)</f>
        <v>4</v>
      </c>
      <c r="M1436">
        <v>60063700</v>
      </c>
    </row>
    <row r="1437" spans="1:13" x14ac:dyDescent="0.25">
      <c r="A1437">
        <v>900749166</v>
      </c>
      <c r="B1437" t="s">
        <v>182</v>
      </c>
      <c r="C1437" t="s">
        <v>230</v>
      </c>
      <c r="D1437" t="s">
        <v>228</v>
      </c>
      <c r="E1437" t="s">
        <v>333</v>
      </c>
      <c r="F1437" t="s">
        <v>292</v>
      </c>
      <c r="G1437" s="16">
        <v>42735</v>
      </c>
      <c r="H1437">
        <v>20170404</v>
      </c>
      <c r="I1437">
        <v>0</v>
      </c>
      <c r="J1437" t="s">
        <v>269</v>
      </c>
      <c r="K1437" t="str">
        <f>IFERROR(VLOOKUP(J1437,ORDEN_ESF!A:C,2,0),"")</f>
        <v>Pasivos corrientes</v>
      </c>
      <c r="L1437">
        <f>IFERROR(VLOOKUP(J1437,ORDEN_ESF!A:C,3,0),0)</f>
        <v>4</v>
      </c>
      <c r="M1437">
        <v>118203172</v>
      </c>
    </row>
    <row r="1438" spans="1:13" x14ac:dyDescent="0.25">
      <c r="A1438">
        <v>900797732</v>
      </c>
      <c r="B1438" t="s">
        <v>181</v>
      </c>
      <c r="C1438" t="s">
        <v>230</v>
      </c>
      <c r="D1438" t="s">
        <v>228</v>
      </c>
      <c r="E1438" t="s">
        <v>360</v>
      </c>
      <c r="F1438" t="s">
        <v>292</v>
      </c>
      <c r="G1438" s="16">
        <v>42735</v>
      </c>
      <c r="H1438">
        <v>20170330</v>
      </c>
      <c r="I1438">
        <v>0</v>
      </c>
      <c r="J1438" t="s">
        <v>269</v>
      </c>
      <c r="K1438" t="str">
        <f>IFERROR(VLOOKUP(J1438,ORDEN_ESF!A:C,2,0),"")</f>
        <v>Pasivos corrientes</v>
      </c>
      <c r="L1438">
        <f>IFERROR(VLOOKUP(J1438,ORDEN_ESF!A:C,3,0),0)</f>
        <v>4</v>
      </c>
      <c r="M1438">
        <v>107335963</v>
      </c>
    </row>
    <row r="1439" spans="1:13" x14ac:dyDescent="0.25">
      <c r="A1439">
        <v>900818642</v>
      </c>
      <c r="B1439" t="s">
        <v>169</v>
      </c>
      <c r="C1439" t="s">
        <v>230</v>
      </c>
      <c r="D1439" t="s">
        <v>228</v>
      </c>
      <c r="E1439" t="s">
        <v>333</v>
      </c>
      <c r="F1439" t="s">
        <v>292</v>
      </c>
      <c r="G1439" s="16">
        <v>42735</v>
      </c>
      <c r="H1439">
        <v>20170410</v>
      </c>
      <c r="I1439">
        <v>0</v>
      </c>
      <c r="J1439" t="s">
        <v>269</v>
      </c>
      <c r="K1439" t="str">
        <f>IFERROR(VLOOKUP(J1439,ORDEN_ESF!A:C,2,0),"")</f>
        <v>Pasivos corrientes</v>
      </c>
      <c r="L1439">
        <f>IFERROR(VLOOKUP(J1439,ORDEN_ESF!A:C,3,0),0)</f>
        <v>4</v>
      </c>
      <c r="M1439">
        <v>40887406</v>
      </c>
    </row>
    <row r="1440" spans="1:13" x14ac:dyDescent="0.25">
      <c r="A1440">
        <v>860001986</v>
      </c>
      <c r="B1440" t="s">
        <v>293</v>
      </c>
      <c r="C1440" t="s">
        <v>294</v>
      </c>
      <c r="D1440" t="s">
        <v>228</v>
      </c>
      <c r="E1440" t="s">
        <v>224</v>
      </c>
      <c r="F1440" t="s">
        <v>292</v>
      </c>
      <c r="G1440" s="16">
        <v>42735</v>
      </c>
      <c r="H1440">
        <v>20170510</v>
      </c>
      <c r="I1440">
        <v>0</v>
      </c>
      <c r="J1440" t="s">
        <v>270</v>
      </c>
      <c r="K1440" t="str">
        <f>IFERROR(VLOOKUP(J1440,ORDEN_ESF!A:C,2,0),"")</f>
        <v>Provisiones no corrientes por beneficios a los empleados</v>
      </c>
      <c r="L1440">
        <f>IFERROR(VLOOKUP(J1440,ORDEN_ESF!A:C,3,0),0)</f>
        <v>0</v>
      </c>
      <c r="M1440">
        <v>4581902</v>
      </c>
    </row>
    <row r="1441" spans="1:13" x14ac:dyDescent="0.25">
      <c r="A1441">
        <v>860002837</v>
      </c>
      <c r="B1441" t="s">
        <v>227</v>
      </c>
      <c r="C1441" t="s">
        <v>222</v>
      </c>
      <c r="D1441" t="s">
        <v>228</v>
      </c>
      <c r="E1441" t="s">
        <v>224</v>
      </c>
      <c r="F1441" t="s">
        <v>292</v>
      </c>
      <c r="G1441" s="16">
        <v>42735</v>
      </c>
      <c r="H1441">
        <v>20170330</v>
      </c>
      <c r="I1441">
        <v>0</v>
      </c>
      <c r="J1441" t="s">
        <v>270</v>
      </c>
      <c r="K1441" t="str">
        <f>IFERROR(VLOOKUP(J1441,ORDEN_ESF!A:C,2,0),"")</f>
        <v>Provisiones no corrientes por beneficios a los empleados</v>
      </c>
      <c r="L1441">
        <f>IFERROR(VLOOKUP(J1441,ORDEN_ESF!A:C,3,0),0)</f>
        <v>0</v>
      </c>
      <c r="M1441">
        <v>409536</v>
      </c>
    </row>
    <row r="1442" spans="1:13" x14ac:dyDescent="0.25">
      <c r="A1442">
        <v>830116629</v>
      </c>
      <c r="B1442" t="s">
        <v>354</v>
      </c>
      <c r="C1442" t="s">
        <v>291</v>
      </c>
      <c r="D1442" t="s">
        <v>228</v>
      </c>
      <c r="E1442" t="s">
        <v>355</v>
      </c>
      <c r="F1442" t="s">
        <v>292</v>
      </c>
      <c r="G1442" s="16">
        <v>42735</v>
      </c>
      <c r="H1442">
        <v>20170424</v>
      </c>
      <c r="I1442">
        <v>0</v>
      </c>
      <c r="J1442" t="s">
        <v>270</v>
      </c>
      <c r="K1442" t="str">
        <f>IFERROR(VLOOKUP(J1442,ORDEN_ESF!A:C,2,0),"")</f>
        <v>Provisiones no corrientes por beneficios a los empleados</v>
      </c>
      <c r="L1442">
        <f>IFERROR(VLOOKUP(J1442,ORDEN_ESF!A:C,3,0),0)</f>
        <v>0</v>
      </c>
      <c r="M1442">
        <v>4658</v>
      </c>
    </row>
    <row r="1443" spans="1:13" x14ac:dyDescent="0.25">
      <c r="A1443">
        <v>860354402</v>
      </c>
      <c r="B1443" t="s">
        <v>295</v>
      </c>
      <c r="C1443" t="s">
        <v>291</v>
      </c>
      <c r="D1443" t="s">
        <v>228</v>
      </c>
      <c r="E1443" t="s">
        <v>224</v>
      </c>
      <c r="F1443" t="s">
        <v>292</v>
      </c>
      <c r="G1443" s="16">
        <v>42735</v>
      </c>
      <c r="H1443">
        <v>20170417</v>
      </c>
      <c r="I1443">
        <v>0</v>
      </c>
      <c r="J1443" t="s">
        <v>270</v>
      </c>
      <c r="K1443" t="str">
        <f>IFERROR(VLOOKUP(J1443,ORDEN_ESF!A:C,2,0),"")</f>
        <v>Provisiones no corrientes por beneficios a los empleados</v>
      </c>
      <c r="L1443">
        <f>IFERROR(VLOOKUP(J1443,ORDEN_ESF!A:C,3,0),0)</f>
        <v>0</v>
      </c>
      <c r="M1443">
        <v>110685</v>
      </c>
    </row>
    <row r="1444" spans="1:13" x14ac:dyDescent="0.25">
      <c r="A1444">
        <v>860058070</v>
      </c>
      <c r="B1444" t="s">
        <v>364</v>
      </c>
      <c r="C1444" t="s">
        <v>222</v>
      </c>
      <c r="D1444" t="s">
        <v>228</v>
      </c>
      <c r="E1444" t="s">
        <v>335</v>
      </c>
      <c r="F1444" t="s">
        <v>292</v>
      </c>
      <c r="G1444" s="16">
        <v>42735</v>
      </c>
      <c r="H1444">
        <v>20170404</v>
      </c>
      <c r="I1444">
        <v>0</v>
      </c>
      <c r="J1444" t="s">
        <v>270</v>
      </c>
      <c r="K1444" t="str">
        <f>IFERROR(VLOOKUP(J1444,ORDEN_ESF!A:C,2,0),"")</f>
        <v>Provisiones no corrientes por beneficios a los empleados</v>
      </c>
      <c r="L1444">
        <f>IFERROR(VLOOKUP(J1444,ORDEN_ESF!A:C,3,0),0)</f>
        <v>0</v>
      </c>
      <c r="M1444">
        <v>583337</v>
      </c>
    </row>
    <row r="1445" spans="1:13" x14ac:dyDescent="0.25">
      <c r="A1445">
        <v>890903055</v>
      </c>
      <c r="B1445" t="s">
        <v>232</v>
      </c>
      <c r="C1445" t="s">
        <v>222</v>
      </c>
      <c r="D1445" t="s">
        <v>223</v>
      </c>
      <c r="E1445" t="s">
        <v>224</v>
      </c>
      <c r="F1445" t="s">
        <v>292</v>
      </c>
      <c r="G1445" s="16">
        <v>42735</v>
      </c>
      <c r="H1445">
        <v>20170331</v>
      </c>
      <c r="I1445">
        <v>0</v>
      </c>
      <c r="J1445" t="s">
        <v>270</v>
      </c>
      <c r="K1445" t="str">
        <f>IFERROR(VLOOKUP(J1445,ORDEN_ESF!A:C,2,0),"")</f>
        <v>Provisiones no corrientes por beneficios a los empleados</v>
      </c>
      <c r="L1445">
        <f>IFERROR(VLOOKUP(J1445,ORDEN_ESF!A:C,3,0),0)</f>
        <v>0</v>
      </c>
      <c r="M1445">
        <v>5642340</v>
      </c>
    </row>
    <row r="1446" spans="1:13" x14ac:dyDescent="0.25">
      <c r="A1446">
        <v>890905022</v>
      </c>
      <c r="B1446" t="s">
        <v>370</v>
      </c>
      <c r="C1446" t="s">
        <v>230</v>
      </c>
      <c r="D1446" t="s">
        <v>223</v>
      </c>
      <c r="E1446" t="s">
        <v>360</v>
      </c>
      <c r="F1446" t="s">
        <v>292</v>
      </c>
      <c r="G1446" s="16">
        <v>42735</v>
      </c>
      <c r="H1446">
        <v>20170503</v>
      </c>
      <c r="I1446">
        <v>0</v>
      </c>
      <c r="J1446" t="s">
        <v>270</v>
      </c>
      <c r="K1446" t="str">
        <f>IFERROR(VLOOKUP(J1446,ORDEN_ESF!A:C,2,0),"")</f>
        <v>Provisiones no corrientes por beneficios a los empleados</v>
      </c>
      <c r="L1446">
        <f>IFERROR(VLOOKUP(J1446,ORDEN_ESF!A:C,3,0),0)</f>
        <v>0</v>
      </c>
      <c r="M1446">
        <v>74004</v>
      </c>
    </row>
    <row r="1447" spans="1:13" x14ac:dyDescent="0.25">
      <c r="A1447">
        <v>890205645</v>
      </c>
      <c r="B1447" t="s">
        <v>166</v>
      </c>
      <c r="C1447" t="s">
        <v>222</v>
      </c>
      <c r="D1447" t="s">
        <v>375</v>
      </c>
      <c r="E1447" t="s">
        <v>335</v>
      </c>
      <c r="F1447" t="s">
        <v>292</v>
      </c>
      <c r="G1447" s="16">
        <v>42735</v>
      </c>
      <c r="H1447">
        <v>20170331</v>
      </c>
      <c r="I1447">
        <v>0</v>
      </c>
      <c r="J1447" t="s">
        <v>270</v>
      </c>
      <c r="K1447" t="str">
        <f>IFERROR(VLOOKUP(J1447,ORDEN_ESF!A:C,2,0),"")</f>
        <v>Provisiones no corrientes por beneficios a los empleados</v>
      </c>
      <c r="L1447">
        <f>IFERROR(VLOOKUP(J1447,ORDEN_ESF!A:C,3,0),0)</f>
        <v>0</v>
      </c>
      <c r="M1447">
        <v>36401</v>
      </c>
    </row>
    <row r="1448" spans="1:13" x14ac:dyDescent="0.25">
      <c r="A1448">
        <v>890910447</v>
      </c>
      <c r="B1448" t="s">
        <v>300</v>
      </c>
      <c r="C1448" t="s">
        <v>222</v>
      </c>
      <c r="D1448" t="s">
        <v>223</v>
      </c>
      <c r="E1448" t="s">
        <v>224</v>
      </c>
      <c r="F1448" t="s">
        <v>292</v>
      </c>
      <c r="G1448" s="16">
        <v>42735</v>
      </c>
      <c r="H1448">
        <v>20170928</v>
      </c>
      <c r="I1448">
        <v>0</v>
      </c>
      <c r="J1448" t="s">
        <v>270</v>
      </c>
      <c r="K1448" t="str">
        <f>IFERROR(VLOOKUP(J1448,ORDEN_ESF!A:C,2,0),"")</f>
        <v>Provisiones no corrientes por beneficios a los empleados</v>
      </c>
      <c r="L1448">
        <f>IFERROR(VLOOKUP(J1448,ORDEN_ESF!A:C,3,0),0)</f>
        <v>0</v>
      </c>
      <c r="M1448">
        <v>12780</v>
      </c>
    </row>
    <row r="1449" spans="1:13" x14ac:dyDescent="0.25">
      <c r="A1449">
        <v>900192242</v>
      </c>
      <c r="B1449" t="s">
        <v>381</v>
      </c>
      <c r="C1449" t="s">
        <v>222</v>
      </c>
      <c r="D1449" t="s">
        <v>228</v>
      </c>
      <c r="E1449" t="s">
        <v>333</v>
      </c>
      <c r="F1449" t="s">
        <v>292</v>
      </c>
      <c r="G1449" s="16">
        <v>42735</v>
      </c>
      <c r="H1449">
        <v>20170331</v>
      </c>
      <c r="I1449">
        <v>0</v>
      </c>
      <c r="J1449" t="s">
        <v>270</v>
      </c>
      <c r="K1449" t="str">
        <f>IFERROR(VLOOKUP(J1449,ORDEN_ESF!A:C,2,0),"")</f>
        <v>Provisiones no corrientes por beneficios a los empleados</v>
      </c>
      <c r="L1449">
        <f>IFERROR(VLOOKUP(J1449,ORDEN_ESF!A:C,3,0),0)</f>
        <v>0</v>
      </c>
      <c r="M1449">
        <v>4021558</v>
      </c>
    </row>
    <row r="1450" spans="1:13" x14ac:dyDescent="0.25">
      <c r="A1450">
        <v>900206480</v>
      </c>
      <c r="B1450" t="s">
        <v>306</v>
      </c>
      <c r="C1450" t="s">
        <v>291</v>
      </c>
      <c r="D1450" t="s">
        <v>228</v>
      </c>
      <c r="E1450" t="s">
        <v>224</v>
      </c>
      <c r="F1450" t="s">
        <v>292</v>
      </c>
      <c r="G1450" s="16">
        <v>42735</v>
      </c>
      <c r="H1450">
        <v>20170509</v>
      </c>
      <c r="I1450">
        <v>0</v>
      </c>
      <c r="J1450" t="s">
        <v>270</v>
      </c>
      <c r="K1450" t="str">
        <f>IFERROR(VLOOKUP(J1450,ORDEN_ESF!A:C,2,0),"")</f>
        <v>Provisiones no corrientes por beneficios a los empleados</v>
      </c>
      <c r="L1450">
        <f>IFERROR(VLOOKUP(J1450,ORDEN_ESF!A:C,3,0),0)</f>
        <v>0</v>
      </c>
      <c r="M1450">
        <v>161258</v>
      </c>
    </row>
    <row r="1451" spans="1:13" x14ac:dyDescent="0.25">
      <c r="A1451">
        <v>900378893</v>
      </c>
      <c r="B1451" t="s">
        <v>386</v>
      </c>
      <c r="C1451" t="s">
        <v>230</v>
      </c>
      <c r="D1451" t="s">
        <v>228</v>
      </c>
      <c r="E1451" t="s">
        <v>335</v>
      </c>
      <c r="F1451" t="s">
        <v>292</v>
      </c>
      <c r="G1451" s="16">
        <v>42735</v>
      </c>
      <c r="H1451">
        <v>20170327</v>
      </c>
      <c r="I1451">
        <v>0</v>
      </c>
      <c r="J1451" t="s">
        <v>270</v>
      </c>
      <c r="K1451" t="str">
        <f>IFERROR(VLOOKUP(J1451,ORDEN_ESF!A:C,2,0),"")</f>
        <v>Provisiones no corrientes por beneficios a los empleados</v>
      </c>
      <c r="L1451">
        <f>IFERROR(VLOOKUP(J1451,ORDEN_ESF!A:C,3,0),0)</f>
        <v>0</v>
      </c>
      <c r="M1451">
        <v>234021</v>
      </c>
    </row>
    <row r="1452" spans="1:13" x14ac:dyDescent="0.25">
      <c r="A1452">
        <v>800200598</v>
      </c>
      <c r="B1452" t="s">
        <v>345</v>
      </c>
      <c r="C1452" t="s">
        <v>230</v>
      </c>
      <c r="D1452" t="s">
        <v>228</v>
      </c>
      <c r="E1452" t="s">
        <v>335</v>
      </c>
      <c r="F1452" t="s">
        <v>292</v>
      </c>
      <c r="G1452" s="16">
        <v>42735</v>
      </c>
      <c r="H1452">
        <v>20170509</v>
      </c>
      <c r="I1452">
        <v>0</v>
      </c>
      <c r="J1452" t="s">
        <v>271</v>
      </c>
      <c r="K1452" t="str">
        <f>IFERROR(VLOOKUP(J1452,ORDEN_ESF!A:C,2,0),"")</f>
        <v>Otras provisiones no corrientes</v>
      </c>
      <c r="L1452">
        <f>IFERROR(VLOOKUP(J1452,ORDEN_ESF!A:C,3,0),0)</f>
        <v>0</v>
      </c>
      <c r="M1452">
        <v>45308090</v>
      </c>
    </row>
    <row r="1453" spans="1:13" x14ac:dyDescent="0.25">
      <c r="A1453">
        <v>830094920</v>
      </c>
      <c r="B1453" t="s">
        <v>350</v>
      </c>
      <c r="C1453" t="s">
        <v>222</v>
      </c>
      <c r="D1453" t="s">
        <v>351</v>
      </c>
      <c r="E1453" t="s">
        <v>339</v>
      </c>
      <c r="F1453" t="s">
        <v>292</v>
      </c>
      <c r="G1453" s="16">
        <v>42735</v>
      </c>
      <c r="H1453">
        <v>20171004</v>
      </c>
      <c r="I1453">
        <v>0</v>
      </c>
      <c r="J1453" t="s">
        <v>271</v>
      </c>
      <c r="K1453" t="str">
        <f>IFERROR(VLOOKUP(J1453,ORDEN_ESF!A:C,2,0),"")</f>
        <v>Otras provisiones no corrientes</v>
      </c>
      <c r="L1453">
        <f>IFERROR(VLOOKUP(J1453,ORDEN_ESF!A:C,3,0),0)</f>
        <v>0</v>
      </c>
      <c r="M1453">
        <v>3134865</v>
      </c>
    </row>
    <row r="1454" spans="1:13" x14ac:dyDescent="0.25">
      <c r="A1454">
        <v>860035996</v>
      </c>
      <c r="B1454" t="s">
        <v>229</v>
      </c>
      <c r="C1454" t="s">
        <v>222</v>
      </c>
      <c r="D1454" t="s">
        <v>228</v>
      </c>
      <c r="E1454" t="s">
        <v>224</v>
      </c>
      <c r="F1454" t="s">
        <v>292</v>
      </c>
      <c r="G1454" s="16">
        <v>42735</v>
      </c>
      <c r="H1454">
        <v>20170407</v>
      </c>
      <c r="I1454">
        <v>0</v>
      </c>
      <c r="J1454" t="s">
        <v>271</v>
      </c>
      <c r="K1454" t="str">
        <f>IFERROR(VLOOKUP(J1454,ORDEN_ESF!A:C,2,0),"")</f>
        <v>Otras provisiones no corrientes</v>
      </c>
      <c r="L1454">
        <f>IFERROR(VLOOKUP(J1454,ORDEN_ESF!A:C,3,0),0)</f>
        <v>0</v>
      </c>
      <c r="M1454">
        <v>4909583</v>
      </c>
    </row>
    <row r="1455" spans="1:13" x14ac:dyDescent="0.25">
      <c r="A1455">
        <v>890312765</v>
      </c>
      <c r="B1455" t="s">
        <v>363</v>
      </c>
      <c r="C1455" t="s">
        <v>222</v>
      </c>
      <c r="D1455" t="s">
        <v>228</v>
      </c>
      <c r="E1455" t="s">
        <v>339</v>
      </c>
      <c r="F1455" t="s">
        <v>292</v>
      </c>
      <c r="G1455" s="16">
        <v>42735</v>
      </c>
      <c r="H1455">
        <v>20170405</v>
      </c>
      <c r="I1455">
        <v>0</v>
      </c>
      <c r="J1455" t="s">
        <v>271</v>
      </c>
      <c r="K1455" t="str">
        <f>IFERROR(VLOOKUP(J1455,ORDEN_ESF!A:C,2,0),"")</f>
        <v>Otras provisiones no corrientes</v>
      </c>
      <c r="L1455">
        <f>IFERROR(VLOOKUP(J1455,ORDEN_ESF!A:C,3,0),0)</f>
        <v>0</v>
      </c>
      <c r="M1455">
        <v>1450000</v>
      </c>
    </row>
    <row r="1456" spans="1:13" x14ac:dyDescent="0.25">
      <c r="A1456">
        <v>860058070</v>
      </c>
      <c r="B1456" t="s">
        <v>364</v>
      </c>
      <c r="C1456" t="s">
        <v>222</v>
      </c>
      <c r="D1456" t="s">
        <v>228</v>
      </c>
      <c r="E1456" t="s">
        <v>335</v>
      </c>
      <c r="F1456" t="s">
        <v>292</v>
      </c>
      <c r="G1456" s="16">
        <v>42735</v>
      </c>
      <c r="H1456">
        <v>20170404</v>
      </c>
      <c r="I1456">
        <v>0</v>
      </c>
      <c r="J1456" t="s">
        <v>271</v>
      </c>
      <c r="K1456" t="str">
        <f>IFERROR(VLOOKUP(J1456,ORDEN_ESF!A:C,2,0),"")</f>
        <v>Otras provisiones no corrientes</v>
      </c>
      <c r="L1456">
        <f>IFERROR(VLOOKUP(J1456,ORDEN_ESF!A:C,3,0),0)</f>
        <v>0</v>
      </c>
      <c r="M1456">
        <v>43178129</v>
      </c>
    </row>
    <row r="1457" spans="1:13" x14ac:dyDescent="0.25">
      <c r="A1457">
        <v>890903055</v>
      </c>
      <c r="B1457" t="s">
        <v>232</v>
      </c>
      <c r="C1457" t="s">
        <v>222</v>
      </c>
      <c r="D1457" t="s">
        <v>223</v>
      </c>
      <c r="E1457" t="s">
        <v>224</v>
      </c>
      <c r="F1457" t="s">
        <v>292</v>
      </c>
      <c r="G1457" s="16">
        <v>42735</v>
      </c>
      <c r="H1457">
        <v>20170331</v>
      </c>
      <c r="I1457">
        <v>0</v>
      </c>
      <c r="J1457" t="s">
        <v>271</v>
      </c>
      <c r="K1457" t="str">
        <f>IFERROR(VLOOKUP(J1457,ORDEN_ESF!A:C,2,0),"")</f>
        <v>Otras provisiones no corrientes</v>
      </c>
      <c r="L1457">
        <f>IFERROR(VLOOKUP(J1457,ORDEN_ESF!A:C,3,0),0)</f>
        <v>0</v>
      </c>
      <c r="M1457">
        <v>2586566</v>
      </c>
    </row>
    <row r="1458" spans="1:13" x14ac:dyDescent="0.25">
      <c r="A1458">
        <v>890205645</v>
      </c>
      <c r="B1458" t="s">
        <v>166</v>
      </c>
      <c r="C1458" t="s">
        <v>222</v>
      </c>
      <c r="D1458" t="s">
        <v>375</v>
      </c>
      <c r="E1458" t="s">
        <v>335</v>
      </c>
      <c r="F1458" t="s">
        <v>292</v>
      </c>
      <c r="G1458" s="16">
        <v>42735</v>
      </c>
      <c r="H1458">
        <v>20170331</v>
      </c>
      <c r="I1458">
        <v>0</v>
      </c>
      <c r="J1458" t="s">
        <v>271</v>
      </c>
      <c r="K1458" t="str">
        <f>IFERROR(VLOOKUP(J1458,ORDEN_ESF!A:C,2,0),"")</f>
        <v>Otras provisiones no corrientes</v>
      </c>
      <c r="L1458">
        <f>IFERROR(VLOOKUP(J1458,ORDEN_ESF!A:C,3,0),0)</f>
        <v>0</v>
      </c>
      <c r="M1458">
        <v>4171076</v>
      </c>
    </row>
    <row r="1459" spans="1:13" x14ac:dyDescent="0.25">
      <c r="A1459">
        <v>890910447</v>
      </c>
      <c r="B1459" t="s">
        <v>300</v>
      </c>
      <c r="C1459" t="s">
        <v>222</v>
      </c>
      <c r="D1459" t="s">
        <v>223</v>
      </c>
      <c r="E1459" t="s">
        <v>224</v>
      </c>
      <c r="F1459" t="s">
        <v>292</v>
      </c>
      <c r="G1459" s="16">
        <v>42735</v>
      </c>
      <c r="H1459">
        <v>20170928</v>
      </c>
      <c r="I1459">
        <v>0</v>
      </c>
      <c r="J1459" t="s">
        <v>271</v>
      </c>
      <c r="K1459" t="str">
        <f>IFERROR(VLOOKUP(J1459,ORDEN_ESF!A:C,2,0),"")</f>
        <v>Otras provisiones no corrientes</v>
      </c>
      <c r="L1459">
        <f>IFERROR(VLOOKUP(J1459,ORDEN_ESF!A:C,3,0),0)</f>
        <v>0</v>
      </c>
      <c r="M1459">
        <v>1229936</v>
      </c>
    </row>
    <row r="1460" spans="1:13" x14ac:dyDescent="0.25">
      <c r="A1460">
        <v>890939355</v>
      </c>
      <c r="B1460" t="s">
        <v>35</v>
      </c>
      <c r="C1460" t="s">
        <v>222</v>
      </c>
      <c r="D1460" t="s">
        <v>223</v>
      </c>
      <c r="E1460" t="s">
        <v>335</v>
      </c>
      <c r="F1460" t="s">
        <v>292</v>
      </c>
      <c r="G1460" s="16">
        <v>42735</v>
      </c>
      <c r="H1460">
        <v>20170403</v>
      </c>
      <c r="I1460">
        <v>0</v>
      </c>
      <c r="J1460" t="s">
        <v>271</v>
      </c>
      <c r="K1460" t="str">
        <f>IFERROR(VLOOKUP(J1460,ORDEN_ESF!A:C,2,0),"")</f>
        <v>Otras provisiones no corrientes</v>
      </c>
      <c r="L1460">
        <f>IFERROR(VLOOKUP(J1460,ORDEN_ESF!A:C,3,0),0)</f>
        <v>0</v>
      </c>
      <c r="M1460">
        <v>8400</v>
      </c>
    </row>
    <row r="1461" spans="1:13" x14ac:dyDescent="0.25">
      <c r="A1461">
        <v>900378893</v>
      </c>
      <c r="B1461" t="s">
        <v>386</v>
      </c>
      <c r="C1461" t="s">
        <v>230</v>
      </c>
      <c r="D1461" t="s">
        <v>228</v>
      </c>
      <c r="E1461" t="s">
        <v>335</v>
      </c>
      <c r="F1461" t="s">
        <v>292</v>
      </c>
      <c r="G1461" s="16">
        <v>42735</v>
      </c>
      <c r="H1461">
        <v>20170327</v>
      </c>
      <c r="I1461">
        <v>0</v>
      </c>
      <c r="J1461" t="s">
        <v>271</v>
      </c>
      <c r="K1461" t="str">
        <f>IFERROR(VLOOKUP(J1461,ORDEN_ESF!A:C,2,0),"")</f>
        <v>Otras provisiones no corrientes</v>
      </c>
      <c r="L1461">
        <f>IFERROR(VLOOKUP(J1461,ORDEN_ESF!A:C,3,0),0)</f>
        <v>0</v>
      </c>
      <c r="M1461">
        <v>5581945</v>
      </c>
    </row>
    <row r="1462" spans="1:13" x14ac:dyDescent="0.25">
      <c r="A1462">
        <v>800200598</v>
      </c>
      <c r="B1462" t="s">
        <v>345</v>
      </c>
      <c r="C1462" t="s">
        <v>230</v>
      </c>
      <c r="D1462" t="s">
        <v>228</v>
      </c>
      <c r="E1462" t="s">
        <v>335</v>
      </c>
      <c r="F1462" t="s">
        <v>292</v>
      </c>
      <c r="G1462" s="16">
        <v>42735</v>
      </c>
      <c r="H1462">
        <v>20170509</v>
      </c>
      <c r="I1462">
        <v>0</v>
      </c>
      <c r="J1462" t="s">
        <v>272</v>
      </c>
      <c r="K1462" t="str">
        <f>IFERROR(VLOOKUP(J1462,ORDEN_ESF!A:C,2,0),"")</f>
        <v>Pasivos no corrientes</v>
      </c>
      <c r="L1462">
        <f>IFERROR(VLOOKUP(J1462,ORDEN_ESF!A:C,3,0),0)</f>
        <v>5</v>
      </c>
      <c r="M1462">
        <v>45308090</v>
      </c>
    </row>
    <row r="1463" spans="1:13" x14ac:dyDescent="0.25">
      <c r="A1463">
        <v>830094920</v>
      </c>
      <c r="B1463" t="s">
        <v>350</v>
      </c>
      <c r="C1463" t="s">
        <v>222</v>
      </c>
      <c r="D1463" t="s">
        <v>351</v>
      </c>
      <c r="E1463" t="s">
        <v>339</v>
      </c>
      <c r="F1463" t="s">
        <v>292</v>
      </c>
      <c r="G1463" s="16">
        <v>42735</v>
      </c>
      <c r="H1463">
        <v>20171004</v>
      </c>
      <c r="I1463">
        <v>0</v>
      </c>
      <c r="J1463" t="s">
        <v>272</v>
      </c>
      <c r="K1463" t="str">
        <f>IFERROR(VLOOKUP(J1463,ORDEN_ESF!A:C,2,0),"")</f>
        <v>Pasivos no corrientes</v>
      </c>
      <c r="L1463">
        <f>IFERROR(VLOOKUP(J1463,ORDEN_ESF!A:C,3,0),0)</f>
        <v>5</v>
      </c>
      <c r="M1463">
        <v>3134865</v>
      </c>
    </row>
    <row r="1464" spans="1:13" x14ac:dyDescent="0.25">
      <c r="A1464">
        <v>860001986</v>
      </c>
      <c r="B1464" t="s">
        <v>293</v>
      </c>
      <c r="C1464" t="s">
        <v>294</v>
      </c>
      <c r="D1464" t="s">
        <v>228</v>
      </c>
      <c r="E1464" t="s">
        <v>224</v>
      </c>
      <c r="F1464" t="s">
        <v>292</v>
      </c>
      <c r="G1464" s="16">
        <v>42735</v>
      </c>
      <c r="H1464">
        <v>20170510</v>
      </c>
      <c r="I1464">
        <v>0</v>
      </c>
      <c r="J1464" t="s">
        <v>272</v>
      </c>
      <c r="K1464" t="str">
        <f>IFERROR(VLOOKUP(J1464,ORDEN_ESF!A:C,2,0),"")</f>
        <v>Pasivos no corrientes</v>
      </c>
      <c r="L1464">
        <f>IFERROR(VLOOKUP(J1464,ORDEN_ESF!A:C,3,0),0)</f>
        <v>5</v>
      </c>
      <c r="M1464">
        <v>4581902</v>
      </c>
    </row>
    <row r="1465" spans="1:13" x14ac:dyDescent="0.25">
      <c r="A1465">
        <v>860002837</v>
      </c>
      <c r="B1465" t="s">
        <v>227</v>
      </c>
      <c r="C1465" t="s">
        <v>222</v>
      </c>
      <c r="D1465" t="s">
        <v>228</v>
      </c>
      <c r="E1465" t="s">
        <v>224</v>
      </c>
      <c r="F1465" t="s">
        <v>292</v>
      </c>
      <c r="G1465" s="16">
        <v>42735</v>
      </c>
      <c r="H1465">
        <v>20170330</v>
      </c>
      <c r="I1465">
        <v>0</v>
      </c>
      <c r="J1465" t="s">
        <v>272</v>
      </c>
      <c r="K1465" t="str">
        <f>IFERROR(VLOOKUP(J1465,ORDEN_ESF!A:C,2,0),"")</f>
        <v>Pasivos no corrientes</v>
      </c>
      <c r="L1465">
        <f>IFERROR(VLOOKUP(J1465,ORDEN_ESF!A:C,3,0),0)</f>
        <v>5</v>
      </c>
      <c r="M1465">
        <v>409536</v>
      </c>
    </row>
    <row r="1466" spans="1:13" x14ac:dyDescent="0.25">
      <c r="A1466">
        <v>830116629</v>
      </c>
      <c r="B1466" t="s">
        <v>354</v>
      </c>
      <c r="C1466" t="s">
        <v>291</v>
      </c>
      <c r="D1466" t="s">
        <v>228</v>
      </c>
      <c r="E1466" t="s">
        <v>355</v>
      </c>
      <c r="F1466" t="s">
        <v>292</v>
      </c>
      <c r="G1466" s="16">
        <v>42735</v>
      </c>
      <c r="H1466">
        <v>20170424</v>
      </c>
      <c r="I1466">
        <v>0</v>
      </c>
      <c r="J1466" t="s">
        <v>272</v>
      </c>
      <c r="K1466" t="str">
        <f>IFERROR(VLOOKUP(J1466,ORDEN_ESF!A:C,2,0),"")</f>
        <v>Pasivos no corrientes</v>
      </c>
      <c r="L1466">
        <f>IFERROR(VLOOKUP(J1466,ORDEN_ESF!A:C,3,0),0)</f>
        <v>5</v>
      </c>
      <c r="M1466">
        <v>4658</v>
      </c>
    </row>
    <row r="1467" spans="1:13" x14ac:dyDescent="0.25">
      <c r="A1467">
        <v>860354402</v>
      </c>
      <c r="B1467" t="s">
        <v>295</v>
      </c>
      <c r="C1467" t="s">
        <v>291</v>
      </c>
      <c r="D1467" t="s">
        <v>228</v>
      </c>
      <c r="E1467" t="s">
        <v>224</v>
      </c>
      <c r="F1467" t="s">
        <v>292</v>
      </c>
      <c r="G1467" s="16">
        <v>42735</v>
      </c>
      <c r="H1467">
        <v>20170417</v>
      </c>
      <c r="I1467">
        <v>0</v>
      </c>
      <c r="J1467" t="s">
        <v>272</v>
      </c>
      <c r="K1467" t="str">
        <f>IFERROR(VLOOKUP(J1467,ORDEN_ESF!A:C,2,0),"")</f>
        <v>Pasivos no corrientes</v>
      </c>
      <c r="L1467">
        <f>IFERROR(VLOOKUP(J1467,ORDEN_ESF!A:C,3,0),0)</f>
        <v>5</v>
      </c>
      <c r="M1467">
        <v>110685</v>
      </c>
    </row>
    <row r="1468" spans="1:13" x14ac:dyDescent="0.25">
      <c r="A1468">
        <v>860035996</v>
      </c>
      <c r="B1468" t="s">
        <v>229</v>
      </c>
      <c r="C1468" t="s">
        <v>222</v>
      </c>
      <c r="D1468" t="s">
        <v>228</v>
      </c>
      <c r="E1468" t="s">
        <v>224</v>
      </c>
      <c r="F1468" t="s">
        <v>292</v>
      </c>
      <c r="G1468" s="16">
        <v>42735</v>
      </c>
      <c r="H1468">
        <v>20170407</v>
      </c>
      <c r="I1468">
        <v>0</v>
      </c>
      <c r="J1468" t="s">
        <v>272</v>
      </c>
      <c r="K1468" t="str">
        <f>IFERROR(VLOOKUP(J1468,ORDEN_ESF!A:C,2,0),"")</f>
        <v>Pasivos no corrientes</v>
      </c>
      <c r="L1468">
        <f>IFERROR(VLOOKUP(J1468,ORDEN_ESF!A:C,3,0),0)</f>
        <v>5</v>
      </c>
      <c r="M1468">
        <v>4909583</v>
      </c>
    </row>
    <row r="1469" spans="1:13" x14ac:dyDescent="0.25">
      <c r="A1469">
        <v>890312765</v>
      </c>
      <c r="B1469" t="s">
        <v>363</v>
      </c>
      <c r="C1469" t="s">
        <v>222</v>
      </c>
      <c r="D1469" t="s">
        <v>228</v>
      </c>
      <c r="E1469" t="s">
        <v>339</v>
      </c>
      <c r="F1469" t="s">
        <v>292</v>
      </c>
      <c r="G1469" s="16">
        <v>42735</v>
      </c>
      <c r="H1469">
        <v>20170405</v>
      </c>
      <c r="I1469">
        <v>0</v>
      </c>
      <c r="J1469" t="s">
        <v>272</v>
      </c>
      <c r="K1469" t="str">
        <f>IFERROR(VLOOKUP(J1469,ORDEN_ESF!A:C,2,0),"")</f>
        <v>Pasivos no corrientes</v>
      </c>
      <c r="L1469">
        <f>IFERROR(VLOOKUP(J1469,ORDEN_ESF!A:C,3,0),0)</f>
        <v>5</v>
      </c>
      <c r="M1469">
        <v>1450000</v>
      </c>
    </row>
    <row r="1470" spans="1:13" x14ac:dyDescent="0.25">
      <c r="A1470">
        <v>860058070</v>
      </c>
      <c r="B1470" t="s">
        <v>364</v>
      </c>
      <c r="C1470" t="s">
        <v>222</v>
      </c>
      <c r="D1470" t="s">
        <v>228</v>
      </c>
      <c r="E1470" t="s">
        <v>335</v>
      </c>
      <c r="F1470" t="s">
        <v>292</v>
      </c>
      <c r="G1470" s="16">
        <v>42735</v>
      </c>
      <c r="H1470">
        <v>20170404</v>
      </c>
      <c r="I1470">
        <v>0</v>
      </c>
      <c r="J1470" t="s">
        <v>272</v>
      </c>
      <c r="K1470" t="str">
        <f>IFERROR(VLOOKUP(J1470,ORDEN_ESF!A:C,2,0),"")</f>
        <v>Pasivos no corrientes</v>
      </c>
      <c r="L1470">
        <f>IFERROR(VLOOKUP(J1470,ORDEN_ESF!A:C,3,0),0)</f>
        <v>5</v>
      </c>
      <c r="M1470">
        <v>43761466</v>
      </c>
    </row>
    <row r="1471" spans="1:13" x14ac:dyDescent="0.25">
      <c r="A1471">
        <v>890903055</v>
      </c>
      <c r="B1471" t="s">
        <v>232</v>
      </c>
      <c r="C1471" t="s">
        <v>222</v>
      </c>
      <c r="D1471" t="s">
        <v>223</v>
      </c>
      <c r="E1471" t="s">
        <v>224</v>
      </c>
      <c r="F1471" t="s">
        <v>292</v>
      </c>
      <c r="G1471" s="16">
        <v>42735</v>
      </c>
      <c r="H1471">
        <v>20170331</v>
      </c>
      <c r="I1471">
        <v>0</v>
      </c>
      <c r="J1471" t="s">
        <v>272</v>
      </c>
      <c r="K1471" t="str">
        <f>IFERROR(VLOOKUP(J1471,ORDEN_ESF!A:C,2,0),"")</f>
        <v>Pasivos no corrientes</v>
      </c>
      <c r="L1471">
        <f>IFERROR(VLOOKUP(J1471,ORDEN_ESF!A:C,3,0),0)</f>
        <v>5</v>
      </c>
      <c r="M1471">
        <v>8228906</v>
      </c>
    </row>
    <row r="1472" spans="1:13" x14ac:dyDescent="0.25">
      <c r="A1472">
        <v>890905022</v>
      </c>
      <c r="B1472" t="s">
        <v>370</v>
      </c>
      <c r="C1472" t="s">
        <v>230</v>
      </c>
      <c r="D1472" t="s">
        <v>223</v>
      </c>
      <c r="E1472" t="s">
        <v>360</v>
      </c>
      <c r="F1472" t="s">
        <v>292</v>
      </c>
      <c r="G1472" s="16">
        <v>42735</v>
      </c>
      <c r="H1472">
        <v>20170503</v>
      </c>
      <c r="I1472">
        <v>0</v>
      </c>
      <c r="J1472" t="s">
        <v>272</v>
      </c>
      <c r="K1472" t="str">
        <f>IFERROR(VLOOKUP(J1472,ORDEN_ESF!A:C,2,0),"")</f>
        <v>Pasivos no corrientes</v>
      </c>
      <c r="L1472">
        <f>IFERROR(VLOOKUP(J1472,ORDEN_ESF!A:C,3,0),0)</f>
        <v>5</v>
      </c>
      <c r="M1472">
        <v>74004</v>
      </c>
    </row>
    <row r="1473" spans="1:13" x14ac:dyDescent="0.25">
      <c r="A1473">
        <v>890205645</v>
      </c>
      <c r="B1473" t="s">
        <v>166</v>
      </c>
      <c r="C1473" t="s">
        <v>222</v>
      </c>
      <c r="D1473" t="s">
        <v>375</v>
      </c>
      <c r="E1473" t="s">
        <v>335</v>
      </c>
      <c r="F1473" t="s">
        <v>292</v>
      </c>
      <c r="G1473" s="16">
        <v>42735</v>
      </c>
      <c r="H1473">
        <v>20170331</v>
      </c>
      <c r="I1473">
        <v>0</v>
      </c>
      <c r="J1473" t="s">
        <v>272</v>
      </c>
      <c r="K1473" t="str">
        <f>IFERROR(VLOOKUP(J1473,ORDEN_ESF!A:C,2,0),"")</f>
        <v>Pasivos no corrientes</v>
      </c>
      <c r="L1473">
        <f>IFERROR(VLOOKUP(J1473,ORDEN_ESF!A:C,3,0),0)</f>
        <v>5</v>
      </c>
      <c r="M1473">
        <v>4207477</v>
      </c>
    </row>
    <row r="1474" spans="1:13" x14ac:dyDescent="0.25">
      <c r="A1474">
        <v>890910447</v>
      </c>
      <c r="B1474" t="s">
        <v>300</v>
      </c>
      <c r="C1474" t="s">
        <v>222</v>
      </c>
      <c r="D1474" t="s">
        <v>223</v>
      </c>
      <c r="E1474" t="s">
        <v>224</v>
      </c>
      <c r="F1474" t="s">
        <v>292</v>
      </c>
      <c r="G1474" s="16">
        <v>42735</v>
      </c>
      <c r="H1474">
        <v>20170928</v>
      </c>
      <c r="I1474">
        <v>0</v>
      </c>
      <c r="J1474" t="s">
        <v>272</v>
      </c>
      <c r="K1474" t="str">
        <f>IFERROR(VLOOKUP(J1474,ORDEN_ESF!A:C,2,0),"")</f>
        <v>Pasivos no corrientes</v>
      </c>
      <c r="L1474">
        <f>IFERROR(VLOOKUP(J1474,ORDEN_ESF!A:C,3,0),0)</f>
        <v>5</v>
      </c>
      <c r="M1474">
        <v>1242716</v>
      </c>
    </row>
    <row r="1475" spans="1:13" x14ac:dyDescent="0.25">
      <c r="A1475">
        <v>890939355</v>
      </c>
      <c r="B1475" t="s">
        <v>35</v>
      </c>
      <c r="C1475" t="s">
        <v>222</v>
      </c>
      <c r="D1475" t="s">
        <v>223</v>
      </c>
      <c r="E1475" t="s">
        <v>335</v>
      </c>
      <c r="F1475" t="s">
        <v>292</v>
      </c>
      <c r="G1475" s="16">
        <v>42735</v>
      </c>
      <c r="H1475">
        <v>20170403</v>
      </c>
      <c r="I1475">
        <v>0</v>
      </c>
      <c r="J1475" t="s">
        <v>272</v>
      </c>
      <c r="K1475" t="str">
        <f>IFERROR(VLOOKUP(J1475,ORDEN_ESF!A:C,2,0),"")</f>
        <v>Pasivos no corrientes</v>
      </c>
      <c r="L1475">
        <f>IFERROR(VLOOKUP(J1475,ORDEN_ESF!A:C,3,0),0)</f>
        <v>5</v>
      </c>
      <c r="M1475">
        <v>8400</v>
      </c>
    </row>
    <row r="1476" spans="1:13" x14ac:dyDescent="0.25">
      <c r="A1476">
        <v>900192242</v>
      </c>
      <c r="B1476" t="s">
        <v>381</v>
      </c>
      <c r="C1476" t="s">
        <v>222</v>
      </c>
      <c r="D1476" t="s">
        <v>228</v>
      </c>
      <c r="E1476" t="s">
        <v>333</v>
      </c>
      <c r="F1476" t="s">
        <v>292</v>
      </c>
      <c r="G1476" s="16">
        <v>42735</v>
      </c>
      <c r="H1476">
        <v>20170331</v>
      </c>
      <c r="I1476">
        <v>0</v>
      </c>
      <c r="J1476" t="s">
        <v>272</v>
      </c>
      <c r="K1476" t="str">
        <f>IFERROR(VLOOKUP(J1476,ORDEN_ESF!A:C,2,0),"")</f>
        <v>Pasivos no corrientes</v>
      </c>
      <c r="L1476">
        <f>IFERROR(VLOOKUP(J1476,ORDEN_ESF!A:C,3,0),0)</f>
        <v>5</v>
      </c>
      <c r="M1476">
        <v>4021558</v>
      </c>
    </row>
    <row r="1477" spans="1:13" x14ac:dyDescent="0.25">
      <c r="A1477">
        <v>900206480</v>
      </c>
      <c r="B1477" t="s">
        <v>306</v>
      </c>
      <c r="C1477" t="s">
        <v>291</v>
      </c>
      <c r="D1477" t="s">
        <v>228</v>
      </c>
      <c r="E1477" t="s">
        <v>224</v>
      </c>
      <c r="F1477" t="s">
        <v>292</v>
      </c>
      <c r="G1477" s="16">
        <v>42735</v>
      </c>
      <c r="H1477">
        <v>20170509</v>
      </c>
      <c r="I1477">
        <v>0</v>
      </c>
      <c r="J1477" t="s">
        <v>272</v>
      </c>
      <c r="K1477" t="str">
        <f>IFERROR(VLOOKUP(J1477,ORDEN_ESF!A:C,2,0),"")</f>
        <v>Pasivos no corrientes</v>
      </c>
      <c r="L1477">
        <f>IFERROR(VLOOKUP(J1477,ORDEN_ESF!A:C,3,0),0)</f>
        <v>5</v>
      </c>
      <c r="M1477">
        <v>161258</v>
      </c>
    </row>
    <row r="1478" spans="1:13" x14ac:dyDescent="0.25">
      <c r="A1478">
        <v>900378893</v>
      </c>
      <c r="B1478" t="s">
        <v>386</v>
      </c>
      <c r="C1478" t="s">
        <v>230</v>
      </c>
      <c r="D1478" t="s">
        <v>228</v>
      </c>
      <c r="E1478" t="s">
        <v>335</v>
      </c>
      <c r="F1478" t="s">
        <v>292</v>
      </c>
      <c r="G1478" s="16">
        <v>42735</v>
      </c>
      <c r="H1478">
        <v>20170327</v>
      </c>
      <c r="I1478">
        <v>0</v>
      </c>
      <c r="J1478" t="s">
        <v>272</v>
      </c>
      <c r="K1478" t="str">
        <f>IFERROR(VLOOKUP(J1478,ORDEN_ESF!A:C,2,0),"")</f>
        <v>Pasivos no corrientes</v>
      </c>
      <c r="L1478">
        <f>IFERROR(VLOOKUP(J1478,ORDEN_ESF!A:C,3,0),0)</f>
        <v>5</v>
      </c>
      <c r="M1478">
        <v>5815966</v>
      </c>
    </row>
    <row r="1479" spans="1:13" x14ac:dyDescent="0.25">
      <c r="A1479">
        <v>800014246</v>
      </c>
      <c r="B1479" t="s">
        <v>332</v>
      </c>
      <c r="C1479" t="s">
        <v>291</v>
      </c>
      <c r="D1479" t="s">
        <v>223</v>
      </c>
      <c r="E1479" t="s">
        <v>333</v>
      </c>
      <c r="F1479" t="s">
        <v>292</v>
      </c>
      <c r="G1479" s="16">
        <v>42735</v>
      </c>
      <c r="H1479">
        <v>20170518</v>
      </c>
      <c r="I1479">
        <v>0</v>
      </c>
      <c r="J1479" t="s">
        <v>273</v>
      </c>
      <c r="K1479" t="str">
        <f>IFERROR(VLOOKUP(J1479,ORDEN_ESF!A:C,2,0),"")</f>
        <v>Cuentas comerciales por pagar y otras cuentas por pagar no corrientes</v>
      </c>
      <c r="L1479">
        <f>IFERROR(VLOOKUP(J1479,ORDEN_ESF!A:C,3,0),0)</f>
        <v>0</v>
      </c>
      <c r="M1479">
        <v>16354005</v>
      </c>
    </row>
    <row r="1480" spans="1:13" x14ac:dyDescent="0.25">
      <c r="A1480">
        <v>800093117</v>
      </c>
      <c r="B1480" t="s">
        <v>334</v>
      </c>
      <c r="C1480" t="s">
        <v>222</v>
      </c>
      <c r="D1480" t="s">
        <v>223</v>
      </c>
      <c r="E1480" t="s">
        <v>335</v>
      </c>
      <c r="F1480" t="s">
        <v>292</v>
      </c>
      <c r="G1480" s="16">
        <v>42735</v>
      </c>
      <c r="H1480">
        <v>20170328</v>
      </c>
      <c r="I1480">
        <v>0</v>
      </c>
      <c r="J1480" t="s">
        <v>273</v>
      </c>
      <c r="K1480" t="str">
        <f>IFERROR(VLOOKUP(J1480,ORDEN_ESF!A:C,2,0),"")</f>
        <v>Cuentas comerciales por pagar y otras cuentas por pagar no corrientes</v>
      </c>
      <c r="L1480">
        <f>IFERROR(VLOOKUP(J1480,ORDEN_ESF!A:C,3,0),0)</f>
        <v>0</v>
      </c>
      <c r="M1480">
        <v>4716342</v>
      </c>
    </row>
    <row r="1481" spans="1:13" x14ac:dyDescent="0.25">
      <c r="A1481">
        <v>800095951</v>
      </c>
      <c r="B1481" t="s">
        <v>338</v>
      </c>
      <c r="C1481" t="s">
        <v>291</v>
      </c>
      <c r="D1481" t="s">
        <v>228</v>
      </c>
      <c r="E1481" t="s">
        <v>339</v>
      </c>
      <c r="F1481" t="s">
        <v>292</v>
      </c>
      <c r="G1481" s="16">
        <v>42735</v>
      </c>
      <c r="H1481">
        <v>20170505</v>
      </c>
      <c r="I1481">
        <v>0</v>
      </c>
      <c r="J1481" t="s">
        <v>273</v>
      </c>
      <c r="K1481" t="str">
        <f>IFERROR(VLOOKUP(J1481,ORDEN_ESF!A:C,2,0),"")</f>
        <v>Cuentas comerciales por pagar y otras cuentas por pagar no corrientes</v>
      </c>
      <c r="L1481">
        <f>IFERROR(VLOOKUP(J1481,ORDEN_ESF!A:C,3,0),0)</f>
        <v>0</v>
      </c>
      <c r="M1481">
        <v>2488514</v>
      </c>
    </row>
    <row r="1482" spans="1:13" x14ac:dyDescent="0.25">
      <c r="A1482">
        <v>800140959</v>
      </c>
      <c r="B1482" t="s">
        <v>340</v>
      </c>
      <c r="C1482" t="s">
        <v>291</v>
      </c>
      <c r="D1482" t="s">
        <v>228</v>
      </c>
      <c r="E1482" t="s">
        <v>339</v>
      </c>
      <c r="F1482" t="s">
        <v>292</v>
      </c>
      <c r="G1482" s="16">
        <v>42735</v>
      </c>
      <c r="H1482">
        <v>20170503</v>
      </c>
      <c r="I1482">
        <v>0</v>
      </c>
      <c r="J1482" t="s">
        <v>273</v>
      </c>
      <c r="K1482" t="str">
        <f>IFERROR(VLOOKUP(J1482,ORDEN_ESF!A:C,2,0),"")</f>
        <v>Cuentas comerciales por pagar y otras cuentas por pagar no corrientes</v>
      </c>
      <c r="L1482">
        <f>IFERROR(VLOOKUP(J1482,ORDEN_ESF!A:C,3,0),0)</f>
        <v>0</v>
      </c>
      <c r="M1482">
        <v>13995207</v>
      </c>
    </row>
    <row r="1483" spans="1:13" x14ac:dyDescent="0.25">
      <c r="A1483">
        <v>800182330</v>
      </c>
      <c r="B1483" t="s">
        <v>342</v>
      </c>
      <c r="C1483" t="s">
        <v>291</v>
      </c>
      <c r="D1483" t="s">
        <v>343</v>
      </c>
      <c r="E1483" t="s">
        <v>333</v>
      </c>
      <c r="F1483" t="s">
        <v>292</v>
      </c>
      <c r="G1483" s="16">
        <v>42735</v>
      </c>
      <c r="H1483">
        <v>20170424</v>
      </c>
      <c r="I1483">
        <v>0</v>
      </c>
      <c r="J1483" t="s">
        <v>273</v>
      </c>
      <c r="K1483" t="str">
        <f>IFERROR(VLOOKUP(J1483,ORDEN_ESF!A:C,2,0),"")</f>
        <v>Cuentas comerciales por pagar y otras cuentas por pagar no corrientes</v>
      </c>
      <c r="L1483">
        <f>IFERROR(VLOOKUP(J1483,ORDEN_ESF!A:C,3,0),0)</f>
        <v>0</v>
      </c>
      <c r="M1483">
        <v>133224289</v>
      </c>
    </row>
    <row r="1484" spans="1:13" x14ac:dyDescent="0.25">
      <c r="A1484">
        <v>800200598</v>
      </c>
      <c r="B1484" t="s">
        <v>345</v>
      </c>
      <c r="C1484" t="s">
        <v>230</v>
      </c>
      <c r="D1484" t="s">
        <v>228</v>
      </c>
      <c r="E1484" t="s">
        <v>335</v>
      </c>
      <c r="F1484" t="s">
        <v>292</v>
      </c>
      <c r="G1484" s="16">
        <v>42735</v>
      </c>
      <c r="H1484">
        <v>20170509</v>
      </c>
      <c r="I1484">
        <v>0</v>
      </c>
      <c r="J1484" t="s">
        <v>273</v>
      </c>
      <c r="K1484" t="str">
        <f>IFERROR(VLOOKUP(J1484,ORDEN_ESF!A:C,2,0),"")</f>
        <v>Cuentas comerciales por pagar y otras cuentas por pagar no corrientes</v>
      </c>
      <c r="L1484">
        <f>IFERROR(VLOOKUP(J1484,ORDEN_ESF!A:C,3,0),0)</f>
        <v>0</v>
      </c>
      <c r="M1484">
        <v>26736807</v>
      </c>
    </row>
    <row r="1485" spans="1:13" x14ac:dyDescent="0.25">
      <c r="A1485">
        <v>800233881</v>
      </c>
      <c r="B1485" t="s">
        <v>161</v>
      </c>
      <c r="C1485" t="s">
        <v>222</v>
      </c>
      <c r="D1485" t="s">
        <v>223</v>
      </c>
      <c r="E1485" t="s">
        <v>333</v>
      </c>
      <c r="F1485" t="s">
        <v>292</v>
      </c>
      <c r="G1485" s="16">
        <v>42735</v>
      </c>
      <c r="H1485">
        <v>20170406</v>
      </c>
      <c r="I1485">
        <v>0</v>
      </c>
      <c r="J1485" t="s">
        <v>273</v>
      </c>
      <c r="K1485" t="str">
        <f>IFERROR(VLOOKUP(J1485,ORDEN_ESF!A:C,2,0),"")</f>
        <v>Cuentas comerciales por pagar y otras cuentas por pagar no corrientes</v>
      </c>
      <c r="L1485">
        <f>IFERROR(VLOOKUP(J1485,ORDEN_ESF!A:C,3,0),0)</f>
        <v>0</v>
      </c>
      <c r="M1485">
        <v>8246624</v>
      </c>
    </row>
    <row r="1486" spans="1:13" x14ac:dyDescent="0.25">
      <c r="A1486">
        <v>830094920</v>
      </c>
      <c r="B1486" t="s">
        <v>350</v>
      </c>
      <c r="C1486" t="s">
        <v>222</v>
      </c>
      <c r="D1486" t="s">
        <v>351</v>
      </c>
      <c r="E1486" t="s">
        <v>339</v>
      </c>
      <c r="F1486" t="s">
        <v>292</v>
      </c>
      <c r="G1486" s="16">
        <v>42735</v>
      </c>
      <c r="H1486">
        <v>20171004</v>
      </c>
      <c r="I1486">
        <v>0</v>
      </c>
      <c r="J1486" t="s">
        <v>273</v>
      </c>
      <c r="K1486" t="str">
        <f>IFERROR(VLOOKUP(J1486,ORDEN_ESF!A:C,2,0),"")</f>
        <v>Cuentas comerciales por pagar y otras cuentas por pagar no corrientes</v>
      </c>
      <c r="L1486">
        <f>IFERROR(VLOOKUP(J1486,ORDEN_ESF!A:C,3,0),0)</f>
        <v>0</v>
      </c>
      <c r="M1486">
        <v>10326433</v>
      </c>
    </row>
    <row r="1487" spans="1:13" x14ac:dyDescent="0.25">
      <c r="A1487">
        <v>860001986</v>
      </c>
      <c r="B1487" t="s">
        <v>293</v>
      </c>
      <c r="C1487" t="s">
        <v>294</v>
      </c>
      <c r="D1487" t="s">
        <v>228</v>
      </c>
      <c r="E1487" t="s">
        <v>224</v>
      </c>
      <c r="F1487" t="s">
        <v>292</v>
      </c>
      <c r="G1487" s="16">
        <v>42735</v>
      </c>
      <c r="H1487">
        <v>20170510</v>
      </c>
      <c r="I1487">
        <v>0</v>
      </c>
      <c r="J1487" t="s">
        <v>273</v>
      </c>
      <c r="K1487" t="str">
        <f>IFERROR(VLOOKUP(J1487,ORDEN_ESF!A:C,2,0),"")</f>
        <v>Cuentas comerciales por pagar y otras cuentas por pagar no corrientes</v>
      </c>
      <c r="L1487">
        <f>IFERROR(VLOOKUP(J1487,ORDEN_ESF!A:C,3,0),0)</f>
        <v>0</v>
      </c>
      <c r="M1487">
        <v>4571680</v>
      </c>
    </row>
    <row r="1488" spans="1:13" x14ac:dyDescent="0.25">
      <c r="A1488">
        <v>860002837</v>
      </c>
      <c r="B1488" t="s">
        <v>227</v>
      </c>
      <c r="C1488" t="s">
        <v>222</v>
      </c>
      <c r="D1488" t="s">
        <v>228</v>
      </c>
      <c r="E1488" t="s">
        <v>224</v>
      </c>
      <c r="F1488" t="s">
        <v>292</v>
      </c>
      <c r="G1488" s="16">
        <v>42735</v>
      </c>
      <c r="H1488">
        <v>20170330</v>
      </c>
      <c r="I1488">
        <v>0</v>
      </c>
      <c r="J1488" t="s">
        <v>273</v>
      </c>
      <c r="K1488" t="str">
        <f>IFERROR(VLOOKUP(J1488,ORDEN_ESF!A:C,2,0),"")</f>
        <v>Cuentas comerciales por pagar y otras cuentas por pagar no corrientes</v>
      </c>
      <c r="L1488">
        <f>IFERROR(VLOOKUP(J1488,ORDEN_ESF!A:C,3,0),0)</f>
        <v>0</v>
      </c>
      <c r="M1488">
        <v>50000</v>
      </c>
    </row>
    <row r="1489" spans="1:13" x14ac:dyDescent="0.25">
      <c r="A1489">
        <v>860067697</v>
      </c>
      <c r="B1489" t="s">
        <v>359</v>
      </c>
      <c r="C1489" t="s">
        <v>294</v>
      </c>
      <c r="D1489" t="s">
        <v>228</v>
      </c>
      <c r="E1489" t="s">
        <v>360</v>
      </c>
      <c r="F1489" t="s">
        <v>292</v>
      </c>
      <c r="G1489" s="16">
        <v>42735</v>
      </c>
      <c r="H1489">
        <v>20170515</v>
      </c>
      <c r="I1489">
        <v>0</v>
      </c>
      <c r="J1489" t="s">
        <v>273</v>
      </c>
      <c r="K1489" t="str">
        <f>IFERROR(VLOOKUP(J1489,ORDEN_ESF!A:C,2,0),"")</f>
        <v>Cuentas comerciales por pagar y otras cuentas por pagar no corrientes</v>
      </c>
      <c r="L1489">
        <f>IFERROR(VLOOKUP(J1489,ORDEN_ESF!A:C,3,0),0)</f>
        <v>0</v>
      </c>
      <c r="M1489">
        <v>7812718</v>
      </c>
    </row>
    <row r="1490" spans="1:13" x14ac:dyDescent="0.25">
      <c r="A1490">
        <v>860527800</v>
      </c>
      <c r="B1490" t="s">
        <v>296</v>
      </c>
      <c r="C1490" t="s">
        <v>222</v>
      </c>
      <c r="D1490" t="s">
        <v>228</v>
      </c>
      <c r="E1490" t="s">
        <v>224</v>
      </c>
      <c r="F1490" t="s">
        <v>292</v>
      </c>
      <c r="G1490" s="16">
        <v>42735</v>
      </c>
      <c r="H1490">
        <v>20170512</v>
      </c>
      <c r="I1490">
        <v>0</v>
      </c>
      <c r="J1490" t="s">
        <v>273</v>
      </c>
      <c r="K1490" t="str">
        <f>IFERROR(VLOOKUP(J1490,ORDEN_ESF!A:C,2,0),"")</f>
        <v>Cuentas comerciales por pagar y otras cuentas por pagar no corrientes</v>
      </c>
      <c r="L1490">
        <f>IFERROR(VLOOKUP(J1490,ORDEN_ESF!A:C,3,0),0)</f>
        <v>0</v>
      </c>
      <c r="M1490">
        <v>845979</v>
      </c>
    </row>
    <row r="1491" spans="1:13" x14ac:dyDescent="0.25">
      <c r="A1491">
        <v>890312765</v>
      </c>
      <c r="B1491" t="s">
        <v>363</v>
      </c>
      <c r="C1491" t="s">
        <v>222</v>
      </c>
      <c r="D1491" t="s">
        <v>228</v>
      </c>
      <c r="E1491" t="s">
        <v>339</v>
      </c>
      <c r="F1491" t="s">
        <v>292</v>
      </c>
      <c r="G1491" s="16">
        <v>42735</v>
      </c>
      <c r="H1491">
        <v>20170405</v>
      </c>
      <c r="I1491">
        <v>0</v>
      </c>
      <c r="J1491" t="s">
        <v>273</v>
      </c>
      <c r="K1491" t="str">
        <f>IFERROR(VLOOKUP(J1491,ORDEN_ESF!A:C,2,0),"")</f>
        <v>Cuentas comerciales por pagar y otras cuentas por pagar no corrientes</v>
      </c>
      <c r="L1491">
        <f>IFERROR(VLOOKUP(J1491,ORDEN_ESF!A:C,3,0),0)</f>
        <v>0</v>
      </c>
      <c r="M1491">
        <v>18000000</v>
      </c>
    </row>
    <row r="1492" spans="1:13" x14ac:dyDescent="0.25">
      <c r="A1492">
        <v>890903035</v>
      </c>
      <c r="B1492" t="s">
        <v>369</v>
      </c>
      <c r="C1492" t="s">
        <v>222</v>
      </c>
      <c r="D1492" t="s">
        <v>228</v>
      </c>
      <c r="E1492" t="s">
        <v>339</v>
      </c>
      <c r="F1492" t="s">
        <v>292</v>
      </c>
      <c r="G1492" s="16">
        <v>42735</v>
      </c>
      <c r="H1492">
        <v>20170330</v>
      </c>
      <c r="I1492">
        <v>0</v>
      </c>
      <c r="J1492" t="s">
        <v>273</v>
      </c>
      <c r="K1492" t="str">
        <f>IFERROR(VLOOKUP(J1492,ORDEN_ESF!A:C,2,0),"")</f>
        <v>Cuentas comerciales por pagar y otras cuentas por pagar no corrientes</v>
      </c>
      <c r="L1492">
        <f>IFERROR(VLOOKUP(J1492,ORDEN_ESF!A:C,3,0),0)</f>
        <v>0</v>
      </c>
      <c r="M1492">
        <v>3131864</v>
      </c>
    </row>
    <row r="1493" spans="1:13" x14ac:dyDescent="0.25">
      <c r="A1493">
        <v>890903055</v>
      </c>
      <c r="B1493" t="s">
        <v>232</v>
      </c>
      <c r="C1493" t="s">
        <v>222</v>
      </c>
      <c r="D1493" t="s">
        <v>223</v>
      </c>
      <c r="E1493" t="s">
        <v>224</v>
      </c>
      <c r="F1493" t="s">
        <v>292</v>
      </c>
      <c r="G1493" s="16">
        <v>42735</v>
      </c>
      <c r="H1493">
        <v>20170331</v>
      </c>
      <c r="I1493">
        <v>0</v>
      </c>
      <c r="J1493" t="s">
        <v>273</v>
      </c>
      <c r="K1493" t="str">
        <f>IFERROR(VLOOKUP(J1493,ORDEN_ESF!A:C,2,0),"")</f>
        <v>Cuentas comerciales por pagar y otras cuentas por pagar no corrientes</v>
      </c>
      <c r="L1493">
        <f>IFERROR(VLOOKUP(J1493,ORDEN_ESF!A:C,3,0),0)</f>
        <v>0</v>
      </c>
      <c r="M1493">
        <v>659672</v>
      </c>
    </row>
    <row r="1494" spans="1:13" x14ac:dyDescent="0.25">
      <c r="A1494">
        <v>890905022</v>
      </c>
      <c r="B1494" t="s">
        <v>370</v>
      </c>
      <c r="C1494" t="s">
        <v>230</v>
      </c>
      <c r="D1494" t="s">
        <v>223</v>
      </c>
      <c r="E1494" t="s">
        <v>360</v>
      </c>
      <c r="F1494" t="s">
        <v>292</v>
      </c>
      <c r="G1494" s="16">
        <v>42735</v>
      </c>
      <c r="H1494">
        <v>20170503</v>
      </c>
      <c r="I1494">
        <v>0</v>
      </c>
      <c r="J1494" t="s">
        <v>273</v>
      </c>
      <c r="K1494" t="str">
        <f>IFERROR(VLOOKUP(J1494,ORDEN_ESF!A:C,2,0),"")</f>
        <v>Cuentas comerciales por pagar y otras cuentas por pagar no corrientes</v>
      </c>
      <c r="L1494">
        <f>IFERROR(VLOOKUP(J1494,ORDEN_ESF!A:C,3,0),0)</f>
        <v>0</v>
      </c>
      <c r="M1494">
        <v>1729026</v>
      </c>
    </row>
    <row r="1495" spans="1:13" x14ac:dyDescent="0.25">
      <c r="A1495">
        <v>890908901</v>
      </c>
      <c r="B1495" t="s">
        <v>372</v>
      </c>
      <c r="C1495" t="s">
        <v>222</v>
      </c>
      <c r="D1495" t="s">
        <v>223</v>
      </c>
      <c r="E1495" t="s">
        <v>339</v>
      </c>
      <c r="F1495" t="s">
        <v>292</v>
      </c>
      <c r="G1495" s="16">
        <v>42735</v>
      </c>
      <c r="H1495">
        <v>20170329</v>
      </c>
      <c r="I1495">
        <v>0</v>
      </c>
      <c r="J1495" t="s">
        <v>273</v>
      </c>
      <c r="K1495" t="str">
        <f>IFERROR(VLOOKUP(J1495,ORDEN_ESF!A:C,2,0),"")</f>
        <v>Cuentas comerciales por pagar y otras cuentas por pagar no corrientes</v>
      </c>
      <c r="L1495">
        <f>IFERROR(VLOOKUP(J1495,ORDEN_ESF!A:C,3,0),0)</f>
        <v>0</v>
      </c>
      <c r="M1495">
        <v>223149</v>
      </c>
    </row>
    <row r="1496" spans="1:13" x14ac:dyDescent="0.25">
      <c r="A1496">
        <v>860515523</v>
      </c>
      <c r="B1496" t="s">
        <v>231</v>
      </c>
      <c r="C1496" t="s">
        <v>222</v>
      </c>
      <c r="D1496" t="s">
        <v>228</v>
      </c>
      <c r="E1496" t="s">
        <v>224</v>
      </c>
      <c r="F1496" t="s">
        <v>292</v>
      </c>
      <c r="G1496" s="16">
        <v>42735</v>
      </c>
      <c r="H1496">
        <v>20170329</v>
      </c>
      <c r="I1496">
        <v>0</v>
      </c>
      <c r="J1496" t="s">
        <v>273</v>
      </c>
      <c r="K1496" t="str">
        <f>IFERROR(VLOOKUP(J1496,ORDEN_ESF!A:C,2,0),"")</f>
        <v>Cuentas comerciales por pagar y otras cuentas por pagar no corrientes</v>
      </c>
      <c r="L1496">
        <f>IFERROR(VLOOKUP(J1496,ORDEN_ESF!A:C,3,0),0)</f>
        <v>0</v>
      </c>
      <c r="M1496">
        <v>30279719</v>
      </c>
    </row>
    <row r="1497" spans="1:13" x14ac:dyDescent="0.25">
      <c r="A1497">
        <v>890205645</v>
      </c>
      <c r="B1497" t="s">
        <v>166</v>
      </c>
      <c r="C1497" t="s">
        <v>222</v>
      </c>
      <c r="D1497" t="s">
        <v>375</v>
      </c>
      <c r="E1497" t="s">
        <v>335</v>
      </c>
      <c r="F1497" t="s">
        <v>292</v>
      </c>
      <c r="G1497" s="16">
        <v>42735</v>
      </c>
      <c r="H1497">
        <v>20170331</v>
      </c>
      <c r="I1497">
        <v>0</v>
      </c>
      <c r="J1497" t="s">
        <v>273</v>
      </c>
      <c r="K1497" t="str">
        <f>IFERROR(VLOOKUP(J1497,ORDEN_ESF!A:C,2,0),"")</f>
        <v>Cuentas comerciales por pagar y otras cuentas por pagar no corrientes</v>
      </c>
      <c r="L1497">
        <f>IFERROR(VLOOKUP(J1497,ORDEN_ESF!A:C,3,0),0)</f>
        <v>0</v>
      </c>
      <c r="M1497">
        <v>184876787</v>
      </c>
    </row>
    <row r="1498" spans="1:13" x14ac:dyDescent="0.25">
      <c r="A1498">
        <v>900018975</v>
      </c>
      <c r="B1498" t="s">
        <v>376</v>
      </c>
      <c r="C1498" t="s">
        <v>230</v>
      </c>
      <c r="D1498" t="s">
        <v>299</v>
      </c>
      <c r="E1498" t="s">
        <v>333</v>
      </c>
      <c r="F1498" t="s">
        <v>292</v>
      </c>
      <c r="G1498" s="16">
        <v>42735</v>
      </c>
      <c r="H1498">
        <v>20170405</v>
      </c>
      <c r="I1498">
        <v>0</v>
      </c>
      <c r="J1498" t="s">
        <v>273</v>
      </c>
      <c r="K1498" t="str">
        <f>IFERROR(VLOOKUP(J1498,ORDEN_ESF!A:C,2,0),"")</f>
        <v>Cuentas comerciales por pagar y otras cuentas por pagar no corrientes</v>
      </c>
      <c r="L1498">
        <f>IFERROR(VLOOKUP(J1498,ORDEN_ESF!A:C,3,0),0)</f>
        <v>0</v>
      </c>
      <c r="M1498">
        <v>35568322</v>
      </c>
    </row>
    <row r="1499" spans="1:13" x14ac:dyDescent="0.25">
      <c r="A1499">
        <v>890908097</v>
      </c>
      <c r="B1499" t="s">
        <v>377</v>
      </c>
      <c r="C1499" t="s">
        <v>291</v>
      </c>
      <c r="D1499" t="s">
        <v>223</v>
      </c>
      <c r="E1499" t="s">
        <v>224</v>
      </c>
      <c r="F1499" t="s">
        <v>292</v>
      </c>
      <c r="G1499" s="16">
        <v>42735</v>
      </c>
      <c r="H1499">
        <v>20170511</v>
      </c>
      <c r="I1499">
        <v>0</v>
      </c>
      <c r="J1499" t="s">
        <v>273</v>
      </c>
      <c r="K1499" t="str">
        <f>IFERROR(VLOOKUP(J1499,ORDEN_ESF!A:C,2,0),"")</f>
        <v>Cuentas comerciales por pagar y otras cuentas por pagar no corrientes</v>
      </c>
      <c r="L1499">
        <f>IFERROR(VLOOKUP(J1499,ORDEN_ESF!A:C,3,0),0)</f>
        <v>0</v>
      </c>
      <c r="M1499">
        <v>1322257</v>
      </c>
    </row>
    <row r="1500" spans="1:13" x14ac:dyDescent="0.25">
      <c r="A1500">
        <v>890911431</v>
      </c>
      <c r="B1500" t="s">
        <v>378</v>
      </c>
      <c r="C1500" t="s">
        <v>222</v>
      </c>
      <c r="D1500" t="s">
        <v>223</v>
      </c>
      <c r="E1500" t="s">
        <v>339</v>
      </c>
      <c r="F1500" t="s">
        <v>292</v>
      </c>
      <c r="G1500" s="16">
        <v>42735</v>
      </c>
      <c r="H1500">
        <v>20170329</v>
      </c>
      <c r="I1500">
        <v>0</v>
      </c>
      <c r="J1500" t="s">
        <v>273</v>
      </c>
      <c r="K1500" t="str">
        <f>IFERROR(VLOOKUP(J1500,ORDEN_ESF!A:C,2,0),"")</f>
        <v>Cuentas comerciales por pagar y otras cuentas por pagar no corrientes</v>
      </c>
      <c r="L1500">
        <f>IFERROR(VLOOKUP(J1500,ORDEN_ESF!A:C,3,0),0)</f>
        <v>0</v>
      </c>
      <c r="M1500">
        <v>4599</v>
      </c>
    </row>
    <row r="1501" spans="1:13" x14ac:dyDescent="0.25">
      <c r="A1501">
        <v>890928186</v>
      </c>
      <c r="B1501" t="s">
        <v>303</v>
      </c>
      <c r="C1501" t="s">
        <v>291</v>
      </c>
      <c r="D1501" t="s">
        <v>223</v>
      </c>
      <c r="E1501" t="s">
        <v>224</v>
      </c>
      <c r="F1501" t="s">
        <v>292</v>
      </c>
      <c r="G1501" s="16">
        <v>42735</v>
      </c>
      <c r="H1501">
        <v>20170510</v>
      </c>
      <c r="I1501">
        <v>0</v>
      </c>
      <c r="J1501" t="s">
        <v>273</v>
      </c>
      <c r="K1501" t="str">
        <f>IFERROR(VLOOKUP(J1501,ORDEN_ESF!A:C,2,0),"")</f>
        <v>Cuentas comerciales por pagar y otras cuentas por pagar no corrientes</v>
      </c>
      <c r="L1501">
        <f>IFERROR(VLOOKUP(J1501,ORDEN_ESF!A:C,3,0),0)</f>
        <v>0</v>
      </c>
      <c r="M1501">
        <v>3085865</v>
      </c>
    </row>
    <row r="1502" spans="1:13" x14ac:dyDescent="0.25">
      <c r="A1502">
        <v>890932424</v>
      </c>
      <c r="B1502" t="s">
        <v>379</v>
      </c>
      <c r="C1502" t="s">
        <v>222</v>
      </c>
      <c r="D1502" t="s">
        <v>223</v>
      </c>
      <c r="E1502" t="s">
        <v>333</v>
      </c>
      <c r="F1502" t="s">
        <v>292</v>
      </c>
      <c r="G1502" s="16">
        <v>42735</v>
      </c>
      <c r="H1502">
        <v>20170328</v>
      </c>
      <c r="I1502">
        <v>0</v>
      </c>
      <c r="J1502" t="s">
        <v>273</v>
      </c>
      <c r="K1502" t="str">
        <f>IFERROR(VLOOKUP(J1502,ORDEN_ESF!A:C,2,0),"")</f>
        <v>Cuentas comerciales por pagar y otras cuentas por pagar no corrientes</v>
      </c>
      <c r="L1502">
        <f>IFERROR(VLOOKUP(J1502,ORDEN_ESF!A:C,3,0),0)</f>
        <v>0</v>
      </c>
      <c r="M1502">
        <v>9936742</v>
      </c>
    </row>
    <row r="1503" spans="1:13" x14ac:dyDescent="0.25">
      <c r="A1503">
        <v>890939355</v>
      </c>
      <c r="B1503" t="s">
        <v>35</v>
      </c>
      <c r="C1503" t="s">
        <v>222</v>
      </c>
      <c r="D1503" t="s">
        <v>223</v>
      </c>
      <c r="E1503" t="s">
        <v>335</v>
      </c>
      <c r="F1503" t="s">
        <v>292</v>
      </c>
      <c r="G1503" s="16">
        <v>42735</v>
      </c>
      <c r="H1503">
        <v>20170403</v>
      </c>
      <c r="I1503">
        <v>0</v>
      </c>
      <c r="J1503" t="s">
        <v>273</v>
      </c>
      <c r="K1503" t="str">
        <f>IFERROR(VLOOKUP(J1503,ORDEN_ESF!A:C,2,0),"")</f>
        <v>Cuentas comerciales por pagar y otras cuentas por pagar no corrientes</v>
      </c>
      <c r="L1503">
        <f>IFERROR(VLOOKUP(J1503,ORDEN_ESF!A:C,3,0),0)</f>
        <v>0</v>
      </c>
      <c r="M1503">
        <v>190019</v>
      </c>
    </row>
    <row r="1504" spans="1:13" x14ac:dyDescent="0.25">
      <c r="A1504">
        <v>900192242</v>
      </c>
      <c r="B1504" t="s">
        <v>381</v>
      </c>
      <c r="C1504" t="s">
        <v>222</v>
      </c>
      <c r="D1504" t="s">
        <v>228</v>
      </c>
      <c r="E1504" t="s">
        <v>333</v>
      </c>
      <c r="F1504" t="s">
        <v>292</v>
      </c>
      <c r="G1504" s="16">
        <v>42735</v>
      </c>
      <c r="H1504">
        <v>20170331</v>
      </c>
      <c r="I1504">
        <v>0</v>
      </c>
      <c r="J1504" t="s">
        <v>273</v>
      </c>
      <c r="K1504" t="str">
        <f>IFERROR(VLOOKUP(J1504,ORDEN_ESF!A:C,2,0),"")</f>
        <v>Cuentas comerciales por pagar y otras cuentas por pagar no corrientes</v>
      </c>
      <c r="L1504">
        <f>IFERROR(VLOOKUP(J1504,ORDEN_ESF!A:C,3,0),0)</f>
        <v>0</v>
      </c>
      <c r="M1504">
        <v>86000000</v>
      </c>
    </row>
    <row r="1505" spans="1:13" x14ac:dyDescent="0.25">
      <c r="A1505">
        <v>900192726</v>
      </c>
      <c r="B1505" t="s">
        <v>382</v>
      </c>
      <c r="C1505" t="s">
        <v>294</v>
      </c>
      <c r="D1505" t="s">
        <v>299</v>
      </c>
      <c r="E1505" t="s">
        <v>333</v>
      </c>
      <c r="F1505" t="s">
        <v>292</v>
      </c>
      <c r="G1505" s="16">
        <v>42735</v>
      </c>
      <c r="H1505">
        <v>20170425</v>
      </c>
      <c r="I1505">
        <v>0</v>
      </c>
      <c r="J1505" t="s">
        <v>273</v>
      </c>
      <c r="K1505" t="str">
        <f>IFERROR(VLOOKUP(J1505,ORDEN_ESF!A:C,2,0),"")</f>
        <v>Cuentas comerciales por pagar y otras cuentas por pagar no corrientes</v>
      </c>
      <c r="L1505">
        <f>IFERROR(VLOOKUP(J1505,ORDEN_ESF!A:C,3,0),0)</f>
        <v>0</v>
      </c>
      <c r="M1505">
        <v>177379</v>
      </c>
    </row>
    <row r="1506" spans="1:13" x14ac:dyDescent="0.25">
      <c r="A1506">
        <v>900193192</v>
      </c>
      <c r="B1506" t="s">
        <v>305</v>
      </c>
      <c r="C1506" t="s">
        <v>294</v>
      </c>
      <c r="D1506" t="s">
        <v>228</v>
      </c>
      <c r="E1506" t="s">
        <v>224</v>
      </c>
      <c r="F1506" t="s">
        <v>292</v>
      </c>
      <c r="G1506" s="16">
        <v>42735</v>
      </c>
      <c r="H1506">
        <v>20170517</v>
      </c>
      <c r="I1506">
        <v>0</v>
      </c>
      <c r="J1506" t="s">
        <v>273</v>
      </c>
      <c r="K1506" t="str">
        <f>IFERROR(VLOOKUP(J1506,ORDEN_ESF!A:C,2,0),"")</f>
        <v>Cuentas comerciales por pagar y otras cuentas por pagar no corrientes</v>
      </c>
      <c r="L1506">
        <f>IFERROR(VLOOKUP(J1506,ORDEN_ESF!A:C,3,0),0)</f>
        <v>0</v>
      </c>
      <c r="M1506">
        <v>32279745</v>
      </c>
    </row>
    <row r="1507" spans="1:13" x14ac:dyDescent="0.25">
      <c r="A1507">
        <v>900206480</v>
      </c>
      <c r="B1507" t="s">
        <v>306</v>
      </c>
      <c r="C1507" t="s">
        <v>291</v>
      </c>
      <c r="D1507" t="s">
        <v>228</v>
      </c>
      <c r="E1507" t="s">
        <v>224</v>
      </c>
      <c r="F1507" t="s">
        <v>292</v>
      </c>
      <c r="G1507" s="16">
        <v>42735</v>
      </c>
      <c r="H1507">
        <v>20170509</v>
      </c>
      <c r="I1507">
        <v>0</v>
      </c>
      <c r="J1507" t="s">
        <v>273</v>
      </c>
      <c r="K1507" t="str">
        <f>IFERROR(VLOOKUP(J1507,ORDEN_ESF!A:C,2,0),"")</f>
        <v>Cuentas comerciales por pagar y otras cuentas por pagar no corrientes</v>
      </c>
      <c r="L1507">
        <f>IFERROR(VLOOKUP(J1507,ORDEN_ESF!A:C,3,0),0)</f>
        <v>0</v>
      </c>
      <c r="M1507">
        <v>7225518</v>
      </c>
    </row>
    <row r="1508" spans="1:13" x14ac:dyDescent="0.25">
      <c r="A1508">
        <v>900206483</v>
      </c>
      <c r="B1508" t="s">
        <v>307</v>
      </c>
      <c r="C1508" t="s">
        <v>291</v>
      </c>
      <c r="D1508" t="s">
        <v>228</v>
      </c>
      <c r="E1508" t="s">
        <v>224</v>
      </c>
      <c r="F1508" t="s">
        <v>292</v>
      </c>
      <c r="G1508" s="16">
        <v>42735</v>
      </c>
      <c r="H1508">
        <v>20170510</v>
      </c>
      <c r="I1508">
        <v>0</v>
      </c>
      <c r="J1508" t="s">
        <v>273</v>
      </c>
      <c r="K1508" t="str">
        <f>IFERROR(VLOOKUP(J1508,ORDEN_ESF!A:C,2,0),"")</f>
        <v>Cuentas comerciales por pagar y otras cuentas por pagar no corrientes</v>
      </c>
      <c r="L1508">
        <f>IFERROR(VLOOKUP(J1508,ORDEN_ESF!A:C,3,0),0)</f>
        <v>0</v>
      </c>
      <c r="M1508">
        <v>4153262</v>
      </c>
    </row>
    <row r="1509" spans="1:13" x14ac:dyDescent="0.25">
      <c r="A1509">
        <v>900087151</v>
      </c>
      <c r="B1509" t="s">
        <v>383</v>
      </c>
      <c r="C1509" t="s">
        <v>222</v>
      </c>
      <c r="D1509" t="s">
        <v>351</v>
      </c>
      <c r="E1509" t="s">
        <v>384</v>
      </c>
      <c r="F1509" t="s">
        <v>292</v>
      </c>
      <c r="G1509" s="16">
        <v>42735</v>
      </c>
      <c r="H1509">
        <v>20170509</v>
      </c>
      <c r="I1509">
        <v>0</v>
      </c>
      <c r="J1509" t="s">
        <v>273</v>
      </c>
      <c r="K1509" t="str">
        <f>IFERROR(VLOOKUP(J1509,ORDEN_ESF!A:C,2,0),"")</f>
        <v>Cuentas comerciales por pagar y otras cuentas por pagar no corrientes</v>
      </c>
      <c r="L1509">
        <f>IFERROR(VLOOKUP(J1509,ORDEN_ESF!A:C,3,0),0)</f>
        <v>0</v>
      </c>
      <c r="M1509">
        <v>157508336</v>
      </c>
    </row>
    <row r="1510" spans="1:13" x14ac:dyDescent="0.25">
      <c r="A1510">
        <v>900315057</v>
      </c>
      <c r="B1510" t="s">
        <v>385</v>
      </c>
      <c r="C1510" t="s">
        <v>294</v>
      </c>
      <c r="D1510" t="s">
        <v>223</v>
      </c>
      <c r="E1510" t="s">
        <v>358</v>
      </c>
      <c r="F1510" t="s">
        <v>292</v>
      </c>
      <c r="G1510" s="16">
        <v>42735</v>
      </c>
      <c r="H1510">
        <v>20170504</v>
      </c>
      <c r="I1510">
        <v>0</v>
      </c>
      <c r="J1510" t="s">
        <v>273</v>
      </c>
      <c r="K1510" t="str">
        <f>IFERROR(VLOOKUP(J1510,ORDEN_ESF!A:C,2,0),"")</f>
        <v>Cuentas comerciales por pagar y otras cuentas por pagar no corrientes</v>
      </c>
      <c r="L1510">
        <f>IFERROR(VLOOKUP(J1510,ORDEN_ESF!A:C,3,0),0)</f>
        <v>0</v>
      </c>
      <c r="M1510">
        <v>36358295</v>
      </c>
    </row>
    <row r="1511" spans="1:13" x14ac:dyDescent="0.25">
      <c r="A1511">
        <v>900378893</v>
      </c>
      <c r="B1511" t="s">
        <v>386</v>
      </c>
      <c r="C1511" t="s">
        <v>230</v>
      </c>
      <c r="D1511" t="s">
        <v>228</v>
      </c>
      <c r="E1511" t="s">
        <v>335</v>
      </c>
      <c r="F1511" t="s">
        <v>292</v>
      </c>
      <c r="G1511" s="16">
        <v>42735</v>
      </c>
      <c r="H1511">
        <v>20170327</v>
      </c>
      <c r="I1511">
        <v>0</v>
      </c>
      <c r="J1511" t="s">
        <v>273</v>
      </c>
      <c r="K1511" t="str">
        <f>IFERROR(VLOOKUP(J1511,ORDEN_ESF!A:C,2,0),"")</f>
        <v>Cuentas comerciales por pagar y otras cuentas por pagar no corrientes</v>
      </c>
      <c r="L1511">
        <f>IFERROR(VLOOKUP(J1511,ORDEN_ESF!A:C,3,0),0)</f>
        <v>0</v>
      </c>
      <c r="M1511">
        <v>214568</v>
      </c>
    </row>
    <row r="1512" spans="1:13" x14ac:dyDescent="0.25">
      <c r="A1512">
        <v>900413588</v>
      </c>
      <c r="B1512" t="s">
        <v>37</v>
      </c>
      <c r="C1512" t="s">
        <v>294</v>
      </c>
      <c r="D1512" t="s">
        <v>343</v>
      </c>
      <c r="E1512" t="s">
        <v>224</v>
      </c>
      <c r="F1512" t="s">
        <v>292</v>
      </c>
      <c r="G1512" s="16">
        <v>42735</v>
      </c>
      <c r="H1512">
        <v>20170511</v>
      </c>
      <c r="I1512">
        <v>0</v>
      </c>
      <c r="J1512" t="s">
        <v>273</v>
      </c>
      <c r="K1512" t="str">
        <f>IFERROR(VLOOKUP(J1512,ORDEN_ESF!A:C,2,0),"")</f>
        <v>Cuentas comerciales por pagar y otras cuentas por pagar no corrientes</v>
      </c>
      <c r="L1512">
        <f>IFERROR(VLOOKUP(J1512,ORDEN_ESF!A:C,3,0),0)</f>
        <v>0</v>
      </c>
      <c r="M1512">
        <v>2354490</v>
      </c>
    </row>
    <row r="1513" spans="1:13" x14ac:dyDescent="0.25">
      <c r="A1513">
        <v>900749166</v>
      </c>
      <c r="B1513" t="s">
        <v>182</v>
      </c>
      <c r="C1513" t="s">
        <v>230</v>
      </c>
      <c r="D1513" t="s">
        <v>228</v>
      </c>
      <c r="E1513" t="s">
        <v>333</v>
      </c>
      <c r="F1513" t="s">
        <v>292</v>
      </c>
      <c r="G1513" s="16">
        <v>42735</v>
      </c>
      <c r="H1513">
        <v>20170404</v>
      </c>
      <c r="I1513">
        <v>0</v>
      </c>
      <c r="J1513" t="s">
        <v>273</v>
      </c>
      <c r="K1513" t="str">
        <f>IFERROR(VLOOKUP(J1513,ORDEN_ESF!A:C,2,0),"")</f>
        <v>Cuentas comerciales por pagar y otras cuentas por pagar no corrientes</v>
      </c>
      <c r="L1513">
        <f>IFERROR(VLOOKUP(J1513,ORDEN_ESF!A:C,3,0),0)</f>
        <v>0</v>
      </c>
      <c r="M1513">
        <v>32898980</v>
      </c>
    </row>
    <row r="1514" spans="1:13" x14ac:dyDescent="0.25">
      <c r="A1514">
        <v>900818642</v>
      </c>
      <c r="B1514" t="s">
        <v>169</v>
      </c>
      <c r="C1514" t="s">
        <v>230</v>
      </c>
      <c r="D1514" t="s">
        <v>228</v>
      </c>
      <c r="E1514" t="s">
        <v>333</v>
      </c>
      <c r="F1514" t="s">
        <v>292</v>
      </c>
      <c r="G1514" s="16">
        <v>42735</v>
      </c>
      <c r="H1514">
        <v>20170410</v>
      </c>
      <c r="I1514">
        <v>0</v>
      </c>
      <c r="J1514" t="s">
        <v>273</v>
      </c>
      <c r="K1514" t="str">
        <f>IFERROR(VLOOKUP(J1514,ORDEN_ESF!A:C,2,0),"")</f>
        <v>Cuentas comerciales por pagar y otras cuentas por pagar no corrientes</v>
      </c>
      <c r="L1514">
        <f>IFERROR(VLOOKUP(J1514,ORDEN_ESF!A:C,3,0),0)</f>
        <v>0</v>
      </c>
      <c r="M1514">
        <v>18284673</v>
      </c>
    </row>
    <row r="1515" spans="1:13" x14ac:dyDescent="0.25">
      <c r="A1515">
        <v>800014246</v>
      </c>
      <c r="B1515" t="s">
        <v>332</v>
      </c>
      <c r="C1515" t="s">
        <v>291</v>
      </c>
      <c r="D1515" t="s">
        <v>223</v>
      </c>
      <c r="E1515" t="s">
        <v>333</v>
      </c>
      <c r="F1515" t="s">
        <v>292</v>
      </c>
      <c r="G1515" s="16">
        <v>42735</v>
      </c>
      <c r="H1515">
        <v>20170518</v>
      </c>
      <c r="I1515">
        <v>0</v>
      </c>
      <c r="J1515" t="s">
        <v>274</v>
      </c>
      <c r="K1515" t="str">
        <f>IFERROR(VLOOKUP(J1515,ORDEN_ESF!A:C,2,0),"")</f>
        <v>Pasivo por impuestos diferidos</v>
      </c>
      <c r="L1515">
        <f>IFERROR(VLOOKUP(J1515,ORDEN_ESF!A:C,3,0),0)</f>
        <v>0</v>
      </c>
      <c r="M1515">
        <v>1642658</v>
      </c>
    </row>
    <row r="1516" spans="1:13" x14ac:dyDescent="0.25">
      <c r="A1516">
        <v>800094968</v>
      </c>
      <c r="B1516" t="s">
        <v>336</v>
      </c>
      <c r="C1516" t="s">
        <v>222</v>
      </c>
      <c r="D1516" t="s">
        <v>337</v>
      </c>
      <c r="E1516" t="s">
        <v>335</v>
      </c>
      <c r="F1516" t="s">
        <v>292</v>
      </c>
      <c r="G1516" s="16">
        <v>42735</v>
      </c>
      <c r="H1516">
        <v>20170403</v>
      </c>
      <c r="I1516">
        <v>0</v>
      </c>
      <c r="J1516" t="s">
        <v>274</v>
      </c>
      <c r="K1516" t="str">
        <f>IFERROR(VLOOKUP(J1516,ORDEN_ESF!A:C,2,0),"")</f>
        <v>Pasivo por impuestos diferidos</v>
      </c>
      <c r="L1516">
        <f>IFERROR(VLOOKUP(J1516,ORDEN_ESF!A:C,3,0),0)</f>
        <v>0</v>
      </c>
      <c r="M1516">
        <v>1870397</v>
      </c>
    </row>
    <row r="1517" spans="1:13" x14ac:dyDescent="0.25">
      <c r="A1517">
        <v>800140959</v>
      </c>
      <c r="B1517" t="s">
        <v>340</v>
      </c>
      <c r="C1517" t="s">
        <v>291</v>
      </c>
      <c r="D1517" t="s">
        <v>228</v>
      </c>
      <c r="E1517" t="s">
        <v>339</v>
      </c>
      <c r="F1517" t="s">
        <v>292</v>
      </c>
      <c r="G1517" s="16">
        <v>42735</v>
      </c>
      <c r="H1517">
        <v>20170503</v>
      </c>
      <c r="I1517">
        <v>0</v>
      </c>
      <c r="J1517" t="s">
        <v>274</v>
      </c>
      <c r="K1517" t="str">
        <f>IFERROR(VLOOKUP(J1517,ORDEN_ESF!A:C,2,0),"")</f>
        <v>Pasivo por impuestos diferidos</v>
      </c>
      <c r="L1517">
        <f>IFERROR(VLOOKUP(J1517,ORDEN_ESF!A:C,3,0),0)</f>
        <v>0</v>
      </c>
      <c r="M1517">
        <v>36745</v>
      </c>
    </row>
    <row r="1518" spans="1:13" x14ac:dyDescent="0.25">
      <c r="A1518">
        <v>800173155</v>
      </c>
      <c r="B1518" t="s">
        <v>341</v>
      </c>
      <c r="C1518" t="s">
        <v>222</v>
      </c>
      <c r="D1518" t="s">
        <v>228</v>
      </c>
      <c r="E1518" t="s">
        <v>335</v>
      </c>
      <c r="F1518" t="s">
        <v>292</v>
      </c>
      <c r="G1518" s="16">
        <v>42735</v>
      </c>
      <c r="H1518">
        <v>20170403</v>
      </c>
      <c r="I1518">
        <v>0</v>
      </c>
      <c r="J1518" t="s">
        <v>274</v>
      </c>
      <c r="K1518" t="str">
        <f>IFERROR(VLOOKUP(J1518,ORDEN_ESF!A:C,2,0),"")</f>
        <v>Pasivo por impuestos diferidos</v>
      </c>
      <c r="L1518">
        <f>IFERROR(VLOOKUP(J1518,ORDEN_ESF!A:C,3,0),0)</f>
        <v>0</v>
      </c>
      <c r="M1518">
        <v>13420123</v>
      </c>
    </row>
    <row r="1519" spans="1:13" x14ac:dyDescent="0.25">
      <c r="A1519">
        <v>800185295</v>
      </c>
      <c r="B1519" t="s">
        <v>344</v>
      </c>
      <c r="C1519" t="s">
        <v>222</v>
      </c>
      <c r="D1519" t="s">
        <v>228</v>
      </c>
      <c r="E1519" t="s">
        <v>335</v>
      </c>
      <c r="F1519" t="s">
        <v>292</v>
      </c>
      <c r="G1519" s="16">
        <v>42735</v>
      </c>
      <c r="H1519">
        <v>20170407</v>
      </c>
      <c r="I1519">
        <v>0</v>
      </c>
      <c r="J1519" t="s">
        <v>274</v>
      </c>
      <c r="K1519" t="str">
        <f>IFERROR(VLOOKUP(J1519,ORDEN_ESF!A:C,2,0),"")</f>
        <v>Pasivo por impuestos diferidos</v>
      </c>
      <c r="L1519">
        <f>IFERROR(VLOOKUP(J1519,ORDEN_ESF!A:C,3,0),0)</f>
        <v>0</v>
      </c>
      <c r="M1519">
        <v>1114199</v>
      </c>
    </row>
    <row r="1520" spans="1:13" x14ac:dyDescent="0.25">
      <c r="A1520">
        <v>800233881</v>
      </c>
      <c r="B1520" t="s">
        <v>161</v>
      </c>
      <c r="C1520" t="s">
        <v>222</v>
      </c>
      <c r="D1520" t="s">
        <v>223</v>
      </c>
      <c r="E1520" t="s">
        <v>333</v>
      </c>
      <c r="F1520" t="s">
        <v>292</v>
      </c>
      <c r="G1520" s="16">
        <v>42735</v>
      </c>
      <c r="H1520">
        <v>20170406</v>
      </c>
      <c r="I1520">
        <v>0</v>
      </c>
      <c r="J1520" t="s">
        <v>274</v>
      </c>
      <c r="K1520" t="str">
        <f>IFERROR(VLOOKUP(J1520,ORDEN_ESF!A:C,2,0),"")</f>
        <v>Pasivo por impuestos diferidos</v>
      </c>
      <c r="L1520">
        <f>IFERROR(VLOOKUP(J1520,ORDEN_ESF!A:C,3,0),0)</f>
        <v>0</v>
      </c>
      <c r="M1520">
        <v>5726036</v>
      </c>
    </row>
    <row r="1521" spans="1:13" x14ac:dyDescent="0.25">
      <c r="A1521">
        <v>800240724</v>
      </c>
      <c r="B1521" t="s">
        <v>348</v>
      </c>
      <c r="C1521" t="s">
        <v>230</v>
      </c>
      <c r="D1521" t="s">
        <v>228</v>
      </c>
      <c r="E1521" t="s">
        <v>335</v>
      </c>
      <c r="F1521" t="s">
        <v>292</v>
      </c>
      <c r="G1521" s="16">
        <v>42735</v>
      </c>
      <c r="H1521">
        <v>20170330</v>
      </c>
      <c r="I1521">
        <v>0</v>
      </c>
      <c r="J1521" t="s">
        <v>274</v>
      </c>
      <c r="K1521" t="str">
        <f>IFERROR(VLOOKUP(J1521,ORDEN_ESF!A:C,2,0),"")</f>
        <v>Pasivo por impuestos diferidos</v>
      </c>
      <c r="L1521">
        <f>IFERROR(VLOOKUP(J1521,ORDEN_ESF!A:C,3,0),0)</f>
        <v>0</v>
      </c>
      <c r="M1521">
        <v>2143010</v>
      </c>
    </row>
    <row r="1522" spans="1:13" x14ac:dyDescent="0.25">
      <c r="A1522">
        <v>811032292</v>
      </c>
      <c r="B1522" t="s">
        <v>349</v>
      </c>
      <c r="C1522" t="s">
        <v>222</v>
      </c>
      <c r="D1522" t="s">
        <v>223</v>
      </c>
      <c r="E1522" t="s">
        <v>335</v>
      </c>
      <c r="F1522" t="s">
        <v>292</v>
      </c>
      <c r="G1522" s="16">
        <v>42735</v>
      </c>
      <c r="H1522">
        <v>20170404</v>
      </c>
      <c r="I1522">
        <v>0</v>
      </c>
      <c r="J1522" t="s">
        <v>274</v>
      </c>
      <c r="K1522" t="str">
        <f>IFERROR(VLOOKUP(J1522,ORDEN_ESF!A:C,2,0),"")</f>
        <v>Pasivo por impuestos diferidos</v>
      </c>
      <c r="L1522">
        <f>IFERROR(VLOOKUP(J1522,ORDEN_ESF!A:C,3,0),0)</f>
        <v>0</v>
      </c>
      <c r="M1522">
        <v>112008</v>
      </c>
    </row>
    <row r="1523" spans="1:13" x14ac:dyDescent="0.25">
      <c r="A1523">
        <v>830094920</v>
      </c>
      <c r="B1523" t="s">
        <v>350</v>
      </c>
      <c r="C1523" t="s">
        <v>222</v>
      </c>
      <c r="D1523" t="s">
        <v>351</v>
      </c>
      <c r="E1523" t="s">
        <v>339</v>
      </c>
      <c r="F1523" t="s">
        <v>292</v>
      </c>
      <c r="G1523" s="16">
        <v>42735</v>
      </c>
      <c r="H1523">
        <v>20171004</v>
      </c>
      <c r="I1523">
        <v>0</v>
      </c>
      <c r="J1523" t="s">
        <v>274</v>
      </c>
      <c r="K1523" t="str">
        <f>IFERROR(VLOOKUP(J1523,ORDEN_ESF!A:C,2,0),"")</f>
        <v>Pasivo por impuestos diferidos</v>
      </c>
      <c r="L1523">
        <f>IFERROR(VLOOKUP(J1523,ORDEN_ESF!A:C,3,0),0)</f>
        <v>0</v>
      </c>
      <c r="M1523">
        <v>35398794</v>
      </c>
    </row>
    <row r="1524" spans="1:13" x14ac:dyDescent="0.25">
      <c r="A1524">
        <v>860000656</v>
      </c>
      <c r="B1524" t="s">
        <v>221</v>
      </c>
      <c r="C1524" t="s">
        <v>222</v>
      </c>
      <c r="D1524" t="s">
        <v>223</v>
      </c>
      <c r="E1524" t="s">
        <v>224</v>
      </c>
      <c r="F1524" t="s">
        <v>292</v>
      </c>
      <c r="G1524" s="16">
        <v>42735</v>
      </c>
      <c r="H1524">
        <v>20170401</v>
      </c>
      <c r="I1524">
        <v>0</v>
      </c>
      <c r="J1524" t="s">
        <v>274</v>
      </c>
      <c r="K1524" t="str">
        <f>IFERROR(VLOOKUP(J1524,ORDEN_ESF!A:C,2,0),"")</f>
        <v>Pasivo por impuestos diferidos</v>
      </c>
      <c r="L1524">
        <f>IFERROR(VLOOKUP(J1524,ORDEN_ESF!A:C,3,0),0)</f>
        <v>0</v>
      </c>
      <c r="M1524">
        <v>2118393</v>
      </c>
    </row>
    <row r="1525" spans="1:13" x14ac:dyDescent="0.25">
      <c r="A1525">
        <v>860001986</v>
      </c>
      <c r="B1525" t="s">
        <v>293</v>
      </c>
      <c r="C1525" t="s">
        <v>294</v>
      </c>
      <c r="D1525" t="s">
        <v>228</v>
      </c>
      <c r="E1525" t="s">
        <v>224</v>
      </c>
      <c r="F1525" t="s">
        <v>292</v>
      </c>
      <c r="G1525" s="16">
        <v>42735</v>
      </c>
      <c r="H1525">
        <v>20170510</v>
      </c>
      <c r="I1525">
        <v>0</v>
      </c>
      <c r="J1525" t="s">
        <v>274</v>
      </c>
      <c r="K1525" t="str">
        <f>IFERROR(VLOOKUP(J1525,ORDEN_ESF!A:C,2,0),"")</f>
        <v>Pasivo por impuestos diferidos</v>
      </c>
      <c r="L1525">
        <f>IFERROR(VLOOKUP(J1525,ORDEN_ESF!A:C,3,0),0)</f>
        <v>0</v>
      </c>
      <c r="M1525">
        <v>643440</v>
      </c>
    </row>
    <row r="1526" spans="1:13" x14ac:dyDescent="0.25">
      <c r="A1526">
        <v>860002837</v>
      </c>
      <c r="B1526" t="s">
        <v>227</v>
      </c>
      <c r="C1526" t="s">
        <v>222</v>
      </c>
      <c r="D1526" t="s">
        <v>228</v>
      </c>
      <c r="E1526" t="s">
        <v>224</v>
      </c>
      <c r="F1526" t="s">
        <v>292</v>
      </c>
      <c r="G1526" s="16">
        <v>42735</v>
      </c>
      <c r="H1526">
        <v>20170330</v>
      </c>
      <c r="I1526">
        <v>0</v>
      </c>
      <c r="J1526" t="s">
        <v>274</v>
      </c>
      <c r="K1526" t="str">
        <f>IFERROR(VLOOKUP(J1526,ORDEN_ESF!A:C,2,0),"")</f>
        <v>Pasivo por impuestos diferidos</v>
      </c>
      <c r="L1526">
        <f>IFERROR(VLOOKUP(J1526,ORDEN_ESF!A:C,3,0),0)</f>
        <v>0</v>
      </c>
      <c r="M1526">
        <v>860894</v>
      </c>
    </row>
    <row r="1527" spans="1:13" x14ac:dyDescent="0.25">
      <c r="A1527">
        <v>830124992</v>
      </c>
      <c r="B1527" t="s">
        <v>357</v>
      </c>
      <c r="C1527" t="s">
        <v>222</v>
      </c>
      <c r="D1527" t="s">
        <v>228</v>
      </c>
      <c r="E1527" t="s">
        <v>358</v>
      </c>
      <c r="F1527" t="s">
        <v>292</v>
      </c>
      <c r="G1527" s="16">
        <v>42735</v>
      </c>
      <c r="H1527">
        <v>20170406</v>
      </c>
      <c r="I1527">
        <v>0</v>
      </c>
      <c r="J1527" t="s">
        <v>274</v>
      </c>
      <c r="K1527" t="str">
        <f>IFERROR(VLOOKUP(J1527,ORDEN_ESF!A:C,2,0),"")</f>
        <v>Pasivo por impuestos diferidos</v>
      </c>
      <c r="L1527">
        <f>IFERROR(VLOOKUP(J1527,ORDEN_ESF!A:C,3,0),0)</f>
        <v>0</v>
      </c>
      <c r="M1527">
        <v>159235</v>
      </c>
    </row>
    <row r="1528" spans="1:13" x14ac:dyDescent="0.25">
      <c r="A1528">
        <v>860067697</v>
      </c>
      <c r="B1528" t="s">
        <v>359</v>
      </c>
      <c r="C1528" t="s">
        <v>294</v>
      </c>
      <c r="D1528" t="s">
        <v>228</v>
      </c>
      <c r="E1528" t="s">
        <v>360</v>
      </c>
      <c r="F1528" t="s">
        <v>292</v>
      </c>
      <c r="G1528" s="16">
        <v>42735</v>
      </c>
      <c r="H1528">
        <v>20170515</v>
      </c>
      <c r="I1528">
        <v>0</v>
      </c>
      <c r="J1528" t="s">
        <v>274</v>
      </c>
      <c r="K1528" t="str">
        <f>IFERROR(VLOOKUP(J1528,ORDEN_ESF!A:C,2,0),"")</f>
        <v>Pasivo por impuestos diferidos</v>
      </c>
      <c r="L1528">
        <f>IFERROR(VLOOKUP(J1528,ORDEN_ESF!A:C,3,0),0)</f>
        <v>0</v>
      </c>
      <c r="M1528">
        <v>418345</v>
      </c>
    </row>
    <row r="1529" spans="1:13" x14ac:dyDescent="0.25">
      <c r="A1529">
        <v>860058070</v>
      </c>
      <c r="B1529" t="s">
        <v>364</v>
      </c>
      <c r="C1529" t="s">
        <v>222</v>
      </c>
      <c r="D1529" t="s">
        <v>228</v>
      </c>
      <c r="E1529" t="s">
        <v>335</v>
      </c>
      <c r="F1529" t="s">
        <v>292</v>
      </c>
      <c r="G1529" s="16">
        <v>42735</v>
      </c>
      <c r="H1529">
        <v>20170404</v>
      </c>
      <c r="I1529">
        <v>0</v>
      </c>
      <c r="J1529" t="s">
        <v>274</v>
      </c>
      <c r="K1529" t="str">
        <f>IFERROR(VLOOKUP(J1529,ORDEN_ESF!A:C,2,0),"")</f>
        <v>Pasivo por impuestos diferidos</v>
      </c>
      <c r="L1529">
        <f>IFERROR(VLOOKUP(J1529,ORDEN_ESF!A:C,3,0),0)</f>
        <v>0</v>
      </c>
      <c r="M1529">
        <v>297747717</v>
      </c>
    </row>
    <row r="1530" spans="1:13" x14ac:dyDescent="0.25">
      <c r="A1530">
        <v>860059851</v>
      </c>
      <c r="B1530" t="s">
        <v>365</v>
      </c>
      <c r="C1530" t="s">
        <v>222</v>
      </c>
      <c r="D1530" t="s">
        <v>228</v>
      </c>
      <c r="E1530" t="s">
        <v>224</v>
      </c>
      <c r="F1530" t="s">
        <v>292</v>
      </c>
      <c r="G1530" s="16">
        <v>42735</v>
      </c>
      <c r="H1530">
        <v>20170403</v>
      </c>
      <c r="I1530">
        <v>0</v>
      </c>
      <c r="J1530" t="s">
        <v>274</v>
      </c>
      <c r="K1530" t="str">
        <f>IFERROR(VLOOKUP(J1530,ORDEN_ESF!A:C,2,0),"")</f>
        <v>Pasivo por impuestos diferidos</v>
      </c>
      <c r="L1530">
        <f>IFERROR(VLOOKUP(J1530,ORDEN_ESF!A:C,3,0),0)</f>
        <v>0</v>
      </c>
      <c r="M1530">
        <v>484426</v>
      </c>
    </row>
    <row r="1531" spans="1:13" x14ac:dyDescent="0.25">
      <c r="A1531">
        <v>890806999</v>
      </c>
      <c r="B1531" t="s">
        <v>366</v>
      </c>
      <c r="C1531" t="s">
        <v>230</v>
      </c>
      <c r="D1531" t="s">
        <v>367</v>
      </c>
      <c r="E1531" t="s">
        <v>368</v>
      </c>
      <c r="F1531" t="s">
        <v>292</v>
      </c>
      <c r="G1531" s="16">
        <v>42735</v>
      </c>
      <c r="H1531">
        <v>20170406</v>
      </c>
      <c r="I1531">
        <v>0</v>
      </c>
      <c r="J1531" t="s">
        <v>274</v>
      </c>
      <c r="K1531" t="str">
        <f>IFERROR(VLOOKUP(J1531,ORDEN_ESF!A:C,2,0),"")</f>
        <v>Pasivo por impuestos diferidos</v>
      </c>
      <c r="L1531">
        <f>IFERROR(VLOOKUP(J1531,ORDEN_ESF!A:C,3,0),0)</f>
        <v>0</v>
      </c>
      <c r="M1531">
        <v>1218353</v>
      </c>
    </row>
    <row r="1532" spans="1:13" x14ac:dyDescent="0.25">
      <c r="A1532">
        <v>890903035</v>
      </c>
      <c r="B1532" t="s">
        <v>369</v>
      </c>
      <c r="C1532" t="s">
        <v>222</v>
      </c>
      <c r="D1532" t="s">
        <v>228</v>
      </c>
      <c r="E1532" t="s">
        <v>339</v>
      </c>
      <c r="F1532" t="s">
        <v>292</v>
      </c>
      <c r="G1532" s="16">
        <v>42735</v>
      </c>
      <c r="H1532">
        <v>20170330</v>
      </c>
      <c r="I1532">
        <v>0</v>
      </c>
      <c r="J1532" t="s">
        <v>274</v>
      </c>
      <c r="K1532" t="str">
        <f>IFERROR(VLOOKUP(J1532,ORDEN_ESF!A:C,2,0),"")</f>
        <v>Pasivo por impuestos diferidos</v>
      </c>
      <c r="L1532">
        <f>IFERROR(VLOOKUP(J1532,ORDEN_ESF!A:C,3,0),0)</f>
        <v>0</v>
      </c>
      <c r="M1532">
        <v>84237738</v>
      </c>
    </row>
    <row r="1533" spans="1:13" x14ac:dyDescent="0.25">
      <c r="A1533">
        <v>890903055</v>
      </c>
      <c r="B1533" t="s">
        <v>232</v>
      </c>
      <c r="C1533" t="s">
        <v>222</v>
      </c>
      <c r="D1533" t="s">
        <v>223</v>
      </c>
      <c r="E1533" t="s">
        <v>224</v>
      </c>
      <c r="F1533" t="s">
        <v>292</v>
      </c>
      <c r="G1533" s="16">
        <v>42735</v>
      </c>
      <c r="H1533">
        <v>20170331</v>
      </c>
      <c r="I1533">
        <v>0</v>
      </c>
      <c r="J1533" t="s">
        <v>274</v>
      </c>
      <c r="K1533" t="str">
        <f>IFERROR(VLOOKUP(J1533,ORDEN_ESF!A:C,2,0),"")</f>
        <v>Pasivo por impuestos diferidos</v>
      </c>
      <c r="L1533">
        <f>IFERROR(VLOOKUP(J1533,ORDEN_ESF!A:C,3,0),0)</f>
        <v>0</v>
      </c>
      <c r="M1533">
        <v>11589851</v>
      </c>
    </row>
    <row r="1534" spans="1:13" x14ac:dyDescent="0.25">
      <c r="A1534">
        <v>860077099</v>
      </c>
      <c r="B1534" t="s">
        <v>371</v>
      </c>
      <c r="C1534" t="s">
        <v>291</v>
      </c>
      <c r="D1534" t="s">
        <v>228</v>
      </c>
      <c r="E1534" t="s">
        <v>224</v>
      </c>
      <c r="F1534" t="s">
        <v>292</v>
      </c>
      <c r="G1534" s="16">
        <v>42735</v>
      </c>
      <c r="H1534">
        <v>20170515</v>
      </c>
      <c r="I1534">
        <v>0</v>
      </c>
      <c r="J1534" t="s">
        <v>274</v>
      </c>
      <c r="K1534" t="str">
        <f>IFERROR(VLOOKUP(J1534,ORDEN_ESF!A:C,2,0),"")</f>
        <v>Pasivo por impuestos diferidos</v>
      </c>
      <c r="L1534">
        <f>IFERROR(VLOOKUP(J1534,ORDEN_ESF!A:C,3,0),0)</f>
        <v>0</v>
      </c>
      <c r="M1534">
        <v>1941074</v>
      </c>
    </row>
    <row r="1535" spans="1:13" x14ac:dyDescent="0.25">
      <c r="A1535">
        <v>890908901</v>
      </c>
      <c r="B1535" t="s">
        <v>372</v>
      </c>
      <c r="C1535" t="s">
        <v>222</v>
      </c>
      <c r="D1535" t="s">
        <v>223</v>
      </c>
      <c r="E1535" t="s">
        <v>339</v>
      </c>
      <c r="F1535" t="s">
        <v>292</v>
      </c>
      <c r="G1535" s="16">
        <v>42735</v>
      </c>
      <c r="H1535">
        <v>20170329</v>
      </c>
      <c r="I1535">
        <v>0</v>
      </c>
      <c r="J1535" t="s">
        <v>274</v>
      </c>
      <c r="K1535" t="str">
        <f>IFERROR(VLOOKUP(J1535,ORDEN_ESF!A:C,2,0),"")</f>
        <v>Pasivo por impuestos diferidos</v>
      </c>
      <c r="L1535">
        <f>IFERROR(VLOOKUP(J1535,ORDEN_ESF!A:C,3,0),0)</f>
        <v>0</v>
      </c>
      <c r="M1535">
        <v>9592905</v>
      </c>
    </row>
    <row r="1536" spans="1:13" x14ac:dyDescent="0.25">
      <c r="A1536">
        <v>860510628</v>
      </c>
      <c r="B1536" t="s">
        <v>373</v>
      </c>
      <c r="C1536" t="s">
        <v>222</v>
      </c>
      <c r="D1536" t="s">
        <v>228</v>
      </c>
      <c r="E1536" t="s">
        <v>353</v>
      </c>
      <c r="F1536" t="s">
        <v>292</v>
      </c>
      <c r="G1536" s="16">
        <v>42735</v>
      </c>
      <c r="H1536">
        <v>20170330</v>
      </c>
      <c r="I1536">
        <v>0</v>
      </c>
      <c r="J1536" t="s">
        <v>274</v>
      </c>
      <c r="K1536" t="str">
        <f>IFERROR(VLOOKUP(J1536,ORDEN_ESF!A:C,2,0),"")</f>
        <v>Pasivo por impuestos diferidos</v>
      </c>
      <c r="L1536">
        <f>IFERROR(VLOOKUP(J1536,ORDEN_ESF!A:C,3,0),0)</f>
        <v>0</v>
      </c>
      <c r="M1536">
        <v>3029086</v>
      </c>
    </row>
    <row r="1537" spans="1:13" x14ac:dyDescent="0.25">
      <c r="A1537">
        <v>890205645</v>
      </c>
      <c r="B1537" t="s">
        <v>166</v>
      </c>
      <c r="C1537" t="s">
        <v>222</v>
      </c>
      <c r="D1537" t="s">
        <v>375</v>
      </c>
      <c r="E1537" t="s">
        <v>335</v>
      </c>
      <c r="F1537" t="s">
        <v>292</v>
      </c>
      <c r="G1537" s="16">
        <v>42735</v>
      </c>
      <c r="H1537">
        <v>20170331</v>
      </c>
      <c r="I1537">
        <v>0</v>
      </c>
      <c r="J1537" t="s">
        <v>274</v>
      </c>
      <c r="K1537" t="str">
        <f>IFERROR(VLOOKUP(J1537,ORDEN_ESF!A:C,2,0),"")</f>
        <v>Pasivo por impuestos diferidos</v>
      </c>
      <c r="L1537">
        <f>IFERROR(VLOOKUP(J1537,ORDEN_ESF!A:C,3,0),0)</f>
        <v>0</v>
      </c>
      <c r="M1537">
        <v>24944126</v>
      </c>
    </row>
    <row r="1538" spans="1:13" x14ac:dyDescent="0.25">
      <c r="A1538">
        <v>900018975</v>
      </c>
      <c r="B1538" t="s">
        <v>376</v>
      </c>
      <c r="C1538" t="s">
        <v>230</v>
      </c>
      <c r="D1538" t="s">
        <v>299</v>
      </c>
      <c r="E1538" t="s">
        <v>333</v>
      </c>
      <c r="F1538" t="s">
        <v>292</v>
      </c>
      <c r="G1538" s="16">
        <v>42735</v>
      </c>
      <c r="H1538">
        <v>20170405</v>
      </c>
      <c r="I1538">
        <v>0</v>
      </c>
      <c r="J1538" t="s">
        <v>274</v>
      </c>
      <c r="K1538" t="str">
        <f>IFERROR(VLOOKUP(J1538,ORDEN_ESF!A:C,2,0),"")</f>
        <v>Pasivo por impuestos diferidos</v>
      </c>
      <c r="L1538">
        <f>IFERROR(VLOOKUP(J1538,ORDEN_ESF!A:C,3,0),0)</f>
        <v>0</v>
      </c>
      <c r="M1538">
        <v>18459758</v>
      </c>
    </row>
    <row r="1539" spans="1:13" x14ac:dyDescent="0.25">
      <c r="A1539">
        <v>900035722</v>
      </c>
      <c r="B1539" t="s">
        <v>298</v>
      </c>
      <c r="C1539" t="s">
        <v>294</v>
      </c>
      <c r="D1539" t="s">
        <v>299</v>
      </c>
      <c r="E1539" t="s">
        <v>224</v>
      </c>
      <c r="F1539" t="s">
        <v>292</v>
      </c>
      <c r="G1539" s="16">
        <v>42735</v>
      </c>
      <c r="H1539">
        <v>20170421</v>
      </c>
      <c r="I1539">
        <v>0</v>
      </c>
      <c r="J1539" t="s">
        <v>274</v>
      </c>
      <c r="K1539" t="str">
        <f>IFERROR(VLOOKUP(J1539,ORDEN_ESF!A:C,2,0),"")</f>
        <v>Pasivo por impuestos diferidos</v>
      </c>
      <c r="L1539">
        <f>IFERROR(VLOOKUP(J1539,ORDEN_ESF!A:C,3,0),0)</f>
        <v>0</v>
      </c>
      <c r="M1539">
        <v>7269612</v>
      </c>
    </row>
    <row r="1540" spans="1:13" x14ac:dyDescent="0.25">
      <c r="A1540">
        <v>890908097</v>
      </c>
      <c r="B1540" t="s">
        <v>377</v>
      </c>
      <c r="C1540" t="s">
        <v>291</v>
      </c>
      <c r="D1540" t="s">
        <v>223</v>
      </c>
      <c r="E1540" t="s">
        <v>224</v>
      </c>
      <c r="F1540" t="s">
        <v>292</v>
      </c>
      <c r="G1540" s="16">
        <v>42735</v>
      </c>
      <c r="H1540">
        <v>20170511</v>
      </c>
      <c r="I1540">
        <v>0</v>
      </c>
      <c r="J1540" t="s">
        <v>274</v>
      </c>
      <c r="K1540" t="str">
        <f>IFERROR(VLOOKUP(J1540,ORDEN_ESF!A:C,2,0),"")</f>
        <v>Pasivo por impuestos diferidos</v>
      </c>
      <c r="L1540">
        <f>IFERROR(VLOOKUP(J1540,ORDEN_ESF!A:C,3,0),0)</f>
        <v>0</v>
      </c>
      <c r="M1540">
        <v>1971692</v>
      </c>
    </row>
    <row r="1541" spans="1:13" x14ac:dyDescent="0.25">
      <c r="A1541">
        <v>890910447</v>
      </c>
      <c r="B1541" t="s">
        <v>300</v>
      </c>
      <c r="C1541" t="s">
        <v>222</v>
      </c>
      <c r="D1541" t="s">
        <v>223</v>
      </c>
      <c r="E1541" t="s">
        <v>224</v>
      </c>
      <c r="F1541" t="s">
        <v>292</v>
      </c>
      <c r="G1541" s="16">
        <v>42735</v>
      </c>
      <c r="H1541">
        <v>20170928</v>
      </c>
      <c r="I1541">
        <v>0</v>
      </c>
      <c r="J1541" t="s">
        <v>274</v>
      </c>
      <c r="K1541" t="str">
        <f>IFERROR(VLOOKUP(J1541,ORDEN_ESF!A:C,2,0),"")</f>
        <v>Pasivo por impuestos diferidos</v>
      </c>
      <c r="L1541">
        <f>IFERROR(VLOOKUP(J1541,ORDEN_ESF!A:C,3,0),0)</f>
        <v>0</v>
      </c>
      <c r="M1541">
        <v>1552669</v>
      </c>
    </row>
    <row r="1542" spans="1:13" x14ac:dyDescent="0.25">
      <c r="A1542">
        <v>890911431</v>
      </c>
      <c r="B1542" t="s">
        <v>378</v>
      </c>
      <c r="C1542" t="s">
        <v>222</v>
      </c>
      <c r="D1542" t="s">
        <v>223</v>
      </c>
      <c r="E1542" t="s">
        <v>339</v>
      </c>
      <c r="F1542" t="s">
        <v>292</v>
      </c>
      <c r="G1542" s="16">
        <v>42735</v>
      </c>
      <c r="H1542">
        <v>20170329</v>
      </c>
      <c r="I1542">
        <v>0</v>
      </c>
      <c r="J1542" t="s">
        <v>274</v>
      </c>
      <c r="K1542" t="str">
        <f>IFERROR(VLOOKUP(J1542,ORDEN_ESF!A:C,2,0),"")</f>
        <v>Pasivo por impuestos diferidos</v>
      </c>
      <c r="L1542">
        <f>IFERROR(VLOOKUP(J1542,ORDEN_ESF!A:C,3,0),0)</f>
        <v>0</v>
      </c>
      <c r="M1542">
        <v>6612788</v>
      </c>
    </row>
    <row r="1543" spans="1:13" x14ac:dyDescent="0.25">
      <c r="A1543">
        <v>890920656</v>
      </c>
      <c r="B1543" t="s">
        <v>302</v>
      </c>
      <c r="C1543" t="s">
        <v>291</v>
      </c>
      <c r="D1543" t="s">
        <v>223</v>
      </c>
      <c r="E1543" t="s">
        <v>224</v>
      </c>
      <c r="F1543" t="s">
        <v>292</v>
      </c>
      <c r="G1543" s="16">
        <v>42735</v>
      </c>
      <c r="H1543">
        <v>20170503</v>
      </c>
      <c r="I1543">
        <v>0</v>
      </c>
      <c r="J1543" t="s">
        <v>274</v>
      </c>
      <c r="K1543" t="str">
        <f>IFERROR(VLOOKUP(J1543,ORDEN_ESF!A:C,2,0),"")</f>
        <v>Pasivo por impuestos diferidos</v>
      </c>
      <c r="L1543">
        <f>IFERROR(VLOOKUP(J1543,ORDEN_ESF!A:C,3,0),0)</f>
        <v>0</v>
      </c>
      <c r="M1543">
        <v>57067</v>
      </c>
    </row>
    <row r="1544" spans="1:13" x14ac:dyDescent="0.25">
      <c r="A1544">
        <v>890939355</v>
      </c>
      <c r="B1544" t="s">
        <v>35</v>
      </c>
      <c r="C1544" t="s">
        <v>222</v>
      </c>
      <c r="D1544" t="s">
        <v>223</v>
      </c>
      <c r="E1544" t="s">
        <v>335</v>
      </c>
      <c r="F1544" t="s">
        <v>292</v>
      </c>
      <c r="G1544" s="16">
        <v>42735</v>
      </c>
      <c r="H1544">
        <v>20170403</v>
      </c>
      <c r="I1544">
        <v>0</v>
      </c>
      <c r="J1544" t="s">
        <v>274</v>
      </c>
      <c r="K1544" t="str">
        <f>IFERROR(VLOOKUP(J1544,ORDEN_ESF!A:C,2,0),"")</f>
        <v>Pasivo por impuestos diferidos</v>
      </c>
      <c r="L1544">
        <f>IFERROR(VLOOKUP(J1544,ORDEN_ESF!A:C,3,0),0)</f>
        <v>0</v>
      </c>
      <c r="M1544">
        <v>46916</v>
      </c>
    </row>
    <row r="1545" spans="1:13" x14ac:dyDescent="0.25">
      <c r="A1545">
        <v>900192726</v>
      </c>
      <c r="B1545" t="s">
        <v>382</v>
      </c>
      <c r="C1545" t="s">
        <v>294</v>
      </c>
      <c r="D1545" t="s">
        <v>299</v>
      </c>
      <c r="E1545" t="s">
        <v>333</v>
      </c>
      <c r="F1545" t="s">
        <v>292</v>
      </c>
      <c r="G1545" s="16">
        <v>42735</v>
      </c>
      <c r="H1545">
        <v>20170425</v>
      </c>
      <c r="I1545">
        <v>0</v>
      </c>
      <c r="J1545" t="s">
        <v>274</v>
      </c>
      <c r="K1545" t="str">
        <f>IFERROR(VLOOKUP(J1545,ORDEN_ESF!A:C,2,0),"")</f>
        <v>Pasivo por impuestos diferidos</v>
      </c>
      <c r="L1545">
        <f>IFERROR(VLOOKUP(J1545,ORDEN_ESF!A:C,3,0),0)</f>
        <v>0</v>
      </c>
      <c r="M1545">
        <v>56217</v>
      </c>
    </row>
    <row r="1546" spans="1:13" x14ac:dyDescent="0.25">
      <c r="A1546">
        <v>900206480</v>
      </c>
      <c r="B1546" t="s">
        <v>306</v>
      </c>
      <c r="C1546" t="s">
        <v>291</v>
      </c>
      <c r="D1546" t="s">
        <v>228</v>
      </c>
      <c r="E1546" t="s">
        <v>224</v>
      </c>
      <c r="F1546" t="s">
        <v>292</v>
      </c>
      <c r="G1546" s="16">
        <v>42735</v>
      </c>
      <c r="H1546">
        <v>20170509</v>
      </c>
      <c r="I1546">
        <v>0</v>
      </c>
      <c r="J1546" t="s">
        <v>274</v>
      </c>
      <c r="K1546" t="str">
        <f>IFERROR(VLOOKUP(J1546,ORDEN_ESF!A:C,2,0),"")</f>
        <v>Pasivo por impuestos diferidos</v>
      </c>
      <c r="L1546">
        <f>IFERROR(VLOOKUP(J1546,ORDEN_ESF!A:C,3,0),0)</f>
        <v>0</v>
      </c>
      <c r="M1546">
        <v>1405988</v>
      </c>
    </row>
    <row r="1547" spans="1:13" x14ac:dyDescent="0.25">
      <c r="A1547">
        <v>900206483</v>
      </c>
      <c r="B1547" t="s">
        <v>307</v>
      </c>
      <c r="C1547" t="s">
        <v>291</v>
      </c>
      <c r="D1547" t="s">
        <v>228</v>
      </c>
      <c r="E1547" t="s">
        <v>224</v>
      </c>
      <c r="F1547" t="s">
        <v>292</v>
      </c>
      <c r="G1547" s="16">
        <v>42735</v>
      </c>
      <c r="H1547">
        <v>20170510</v>
      </c>
      <c r="I1547">
        <v>0</v>
      </c>
      <c r="J1547" t="s">
        <v>274</v>
      </c>
      <c r="K1547" t="str">
        <f>IFERROR(VLOOKUP(J1547,ORDEN_ESF!A:C,2,0),"")</f>
        <v>Pasivo por impuestos diferidos</v>
      </c>
      <c r="L1547">
        <f>IFERROR(VLOOKUP(J1547,ORDEN_ESF!A:C,3,0),0)</f>
        <v>0</v>
      </c>
      <c r="M1547">
        <v>124572</v>
      </c>
    </row>
    <row r="1548" spans="1:13" x14ac:dyDescent="0.25">
      <c r="A1548">
        <v>900087151</v>
      </c>
      <c r="B1548" t="s">
        <v>383</v>
      </c>
      <c r="C1548" t="s">
        <v>222</v>
      </c>
      <c r="D1548" t="s">
        <v>351</v>
      </c>
      <c r="E1548" t="s">
        <v>384</v>
      </c>
      <c r="F1548" t="s">
        <v>292</v>
      </c>
      <c r="G1548" s="16">
        <v>42735</v>
      </c>
      <c r="H1548">
        <v>20170509</v>
      </c>
      <c r="I1548">
        <v>0</v>
      </c>
      <c r="J1548" t="s">
        <v>274</v>
      </c>
      <c r="K1548" t="str">
        <f>IFERROR(VLOOKUP(J1548,ORDEN_ESF!A:C,2,0),"")</f>
        <v>Pasivo por impuestos diferidos</v>
      </c>
      <c r="L1548">
        <f>IFERROR(VLOOKUP(J1548,ORDEN_ESF!A:C,3,0),0)</f>
        <v>0</v>
      </c>
      <c r="M1548">
        <v>7858560</v>
      </c>
    </row>
    <row r="1549" spans="1:13" x14ac:dyDescent="0.25">
      <c r="A1549">
        <v>900205547</v>
      </c>
      <c r="B1549" t="s">
        <v>233</v>
      </c>
      <c r="C1549" t="s">
        <v>230</v>
      </c>
      <c r="D1549" t="s">
        <v>228</v>
      </c>
      <c r="E1549" t="s">
        <v>224</v>
      </c>
      <c r="F1549" t="s">
        <v>292</v>
      </c>
      <c r="G1549" s="16">
        <v>42735</v>
      </c>
      <c r="H1549">
        <v>20170330</v>
      </c>
      <c r="I1549">
        <v>0</v>
      </c>
      <c r="J1549" t="s">
        <v>274</v>
      </c>
      <c r="K1549" t="str">
        <f>IFERROR(VLOOKUP(J1549,ORDEN_ESF!A:C,2,0),"")</f>
        <v>Pasivo por impuestos diferidos</v>
      </c>
      <c r="L1549">
        <f>IFERROR(VLOOKUP(J1549,ORDEN_ESF!A:C,3,0),0)</f>
        <v>0</v>
      </c>
      <c r="M1549">
        <v>196106</v>
      </c>
    </row>
    <row r="1550" spans="1:13" x14ac:dyDescent="0.25">
      <c r="A1550">
        <v>900378893</v>
      </c>
      <c r="B1550" t="s">
        <v>386</v>
      </c>
      <c r="C1550" t="s">
        <v>230</v>
      </c>
      <c r="D1550" t="s">
        <v>228</v>
      </c>
      <c r="E1550" t="s">
        <v>335</v>
      </c>
      <c r="F1550" t="s">
        <v>292</v>
      </c>
      <c r="G1550" s="16">
        <v>42735</v>
      </c>
      <c r="H1550">
        <v>20170327</v>
      </c>
      <c r="I1550">
        <v>0</v>
      </c>
      <c r="J1550" t="s">
        <v>274</v>
      </c>
      <c r="K1550" t="str">
        <f>IFERROR(VLOOKUP(J1550,ORDEN_ESF!A:C,2,0),"")</f>
        <v>Pasivo por impuestos diferidos</v>
      </c>
      <c r="L1550">
        <f>IFERROR(VLOOKUP(J1550,ORDEN_ESF!A:C,3,0),0)</f>
        <v>0</v>
      </c>
      <c r="M1550">
        <v>52682</v>
      </c>
    </row>
    <row r="1551" spans="1:13" x14ac:dyDescent="0.25">
      <c r="A1551">
        <v>900413588</v>
      </c>
      <c r="B1551" t="s">
        <v>37</v>
      </c>
      <c r="C1551" t="s">
        <v>294</v>
      </c>
      <c r="D1551" t="s">
        <v>343</v>
      </c>
      <c r="E1551" t="s">
        <v>224</v>
      </c>
      <c r="F1551" t="s">
        <v>292</v>
      </c>
      <c r="G1551" s="16">
        <v>42735</v>
      </c>
      <c r="H1551">
        <v>20170511</v>
      </c>
      <c r="I1551">
        <v>0</v>
      </c>
      <c r="J1551" t="s">
        <v>274</v>
      </c>
      <c r="K1551" t="str">
        <f>IFERROR(VLOOKUP(J1551,ORDEN_ESF!A:C,2,0),"")</f>
        <v>Pasivo por impuestos diferidos</v>
      </c>
      <c r="L1551">
        <f>IFERROR(VLOOKUP(J1551,ORDEN_ESF!A:C,3,0),0)</f>
        <v>0</v>
      </c>
      <c r="M1551">
        <v>72047</v>
      </c>
    </row>
    <row r="1552" spans="1:13" x14ac:dyDescent="0.25">
      <c r="A1552">
        <v>900668954</v>
      </c>
      <c r="B1552" t="s">
        <v>387</v>
      </c>
      <c r="C1552" t="s">
        <v>294</v>
      </c>
      <c r="D1552" t="s">
        <v>228</v>
      </c>
      <c r="E1552" t="s">
        <v>224</v>
      </c>
      <c r="F1552" t="s">
        <v>292</v>
      </c>
      <c r="G1552" s="16">
        <v>42735</v>
      </c>
      <c r="H1552">
        <v>20170428</v>
      </c>
      <c r="I1552">
        <v>0</v>
      </c>
      <c r="J1552" t="s">
        <v>274</v>
      </c>
      <c r="K1552" t="str">
        <f>IFERROR(VLOOKUP(J1552,ORDEN_ESF!A:C,2,0),"")</f>
        <v>Pasivo por impuestos diferidos</v>
      </c>
      <c r="L1552">
        <f>IFERROR(VLOOKUP(J1552,ORDEN_ESF!A:C,3,0),0)</f>
        <v>0</v>
      </c>
      <c r="M1552">
        <v>69</v>
      </c>
    </row>
    <row r="1553" spans="1:13" x14ac:dyDescent="0.25">
      <c r="A1553">
        <v>900521357</v>
      </c>
      <c r="B1553" t="s">
        <v>175</v>
      </c>
      <c r="C1553" t="s">
        <v>291</v>
      </c>
      <c r="D1553" t="s">
        <v>388</v>
      </c>
      <c r="E1553" t="s">
        <v>339</v>
      </c>
      <c r="F1553" t="s">
        <v>292</v>
      </c>
      <c r="G1553" s="16">
        <v>42735</v>
      </c>
      <c r="H1553">
        <v>20170503</v>
      </c>
      <c r="I1553">
        <v>0</v>
      </c>
      <c r="J1553" t="s">
        <v>274</v>
      </c>
      <c r="K1553" t="str">
        <f>IFERROR(VLOOKUP(J1553,ORDEN_ESF!A:C,2,0),"")</f>
        <v>Pasivo por impuestos diferidos</v>
      </c>
      <c r="L1553">
        <f>IFERROR(VLOOKUP(J1553,ORDEN_ESF!A:C,3,0),0)</f>
        <v>0</v>
      </c>
      <c r="M1553">
        <v>644894</v>
      </c>
    </row>
    <row r="1554" spans="1:13" x14ac:dyDescent="0.25">
      <c r="A1554">
        <v>900749166</v>
      </c>
      <c r="B1554" t="s">
        <v>182</v>
      </c>
      <c r="C1554" t="s">
        <v>230</v>
      </c>
      <c r="D1554" t="s">
        <v>228</v>
      </c>
      <c r="E1554" t="s">
        <v>333</v>
      </c>
      <c r="F1554" t="s">
        <v>292</v>
      </c>
      <c r="G1554" s="16">
        <v>42735</v>
      </c>
      <c r="H1554">
        <v>20170404</v>
      </c>
      <c r="I1554">
        <v>0</v>
      </c>
      <c r="J1554" t="s">
        <v>274</v>
      </c>
      <c r="K1554" t="str">
        <f>IFERROR(VLOOKUP(J1554,ORDEN_ESF!A:C,2,0),"")</f>
        <v>Pasivo por impuestos diferidos</v>
      </c>
      <c r="L1554">
        <f>IFERROR(VLOOKUP(J1554,ORDEN_ESF!A:C,3,0),0)</f>
        <v>0</v>
      </c>
      <c r="M1554">
        <v>8530126</v>
      </c>
    </row>
    <row r="1555" spans="1:13" x14ac:dyDescent="0.25">
      <c r="A1555">
        <v>900797732</v>
      </c>
      <c r="B1555" t="s">
        <v>181</v>
      </c>
      <c r="C1555" t="s">
        <v>230</v>
      </c>
      <c r="D1555" t="s">
        <v>228</v>
      </c>
      <c r="E1555" t="s">
        <v>360</v>
      </c>
      <c r="F1555" t="s">
        <v>292</v>
      </c>
      <c r="G1555" s="16">
        <v>42735</v>
      </c>
      <c r="H1555">
        <v>20170330</v>
      </c>
      <c r="I1555">
        <v>0</v>
      </c>
      <c r="J1555" t="s">
        <v>274</v>
      </c>
      <c r="K1555" t="str">
        <f>IFERROR(VLOOKUP(J1555,ORDEN_ESF!A:C,2,0),"")</f>
        <v>Pasivo por impuestos diferidos</v>
      </c>
      <c r="L1555">
        <f>IFERROR(VLOOKUP(J1555,ORDEN_ESF!A:C,3,0),0)</f>
        <v>0</v>
      </c>
      <c r="M1555">
        <v>1538335</v>
      </c>
    </row>
    <row r="1556" spans="1:13" x14ac:dyDescent="0.25">
      <c r="A1556">
        <v>830116629</v>
      </c>
      <c r="B1556" t="s">
        <v>354</v>
      </c>
      <c r="C1556" t="s">
        <v>291</v>
      </c>
      <c r="D1556" t="s">
        <v>228</v>
      </c>
      <c r="E1556" t="s">
        <v>355</v>
      </c>
      <c r="F1556" t="s">
        <v>292</v>
      </c>
      <c r="G1556" s="16">
        <v>42735</v>
      </c>
      <c r="H1556">
        <v>20170424</v>
      </c>
      <c r="I1556">
        <v>0</v>
      </c>
      <c r="J1556" t="s">
        <v>275</v>
      </c>
      <c r="K1556" t="str">
        <f>IFERROR(VLOOKUP(J1556,ORDEN_ESF!A:C,2,0),"")</f>
        <v>Pasivos por impuestos corrientes, no corriente</v>
      </c>
      <c r="L1556">
        <f>IFERROR(VLOOKUP(J1556,ORDEN_ESF!A:C,3,0),0)</f>
        <v>0</v>
      </c>
      <c r="M1556">
        <v>100702</v>
      </c>
    </row>
    <row r="1557" spans="1:13" x14ac:dyDescent="0.25">
      <c r="A1557">
        <v>890932424</v>
      </c>
      <c r="B1557" t="s">
        <v>379</v>
      </c>
      <c r="C1557" t="s">
        <v>222</v>
      </c>
      <c r="D1557" t="s">
        <v>223</v>
      </c>
      <c r="E1557" t="s">
        <v>333</v>
      </c>
      <c r="F1557" t="s">
        <v>292</v>
      </c>
      <c r="G1557" s="16">
        <v>42735</v>
      </c>
      <c r="H1557">
        <v>20170328</v>
      </c>
      <c r="I1557">
        <v>0</v>
      </c>
      <c r="J1557" t="s">
        <v>275</v>
      </c>
      <c r="K1557" t="str">
        <f>IFERROR(VLOOKUP(J1557,ORDEN_ESF!A:C,2,0),"")</f>
        <v>Pasivos por impuestos corrientes, no corriente</v>
      </c>
      <c r="L1557">
        <f>IFERROR(VLOOKUP(J1557,ORDEN_ESF!A:C,3,0),0)</f>
        <v>0</v>
      </c>
      <c r="M1557">
        <v>14582805</v>
      </c>
    </row>
    <row r="1558" spans="1:13" x14ac:dyDescent="0.25">
      <c r="A1558">
        <v>800014246</v>
      </c>
      <c r="B1558" t="s">
        <v>332</v>
      </c>
      <c r="C1558" t="s">
        <v>291</v>
      </c>
      <c r="D1558" t="s">
        <v>223</v>
      </c>
      <c r="E1558" t="s">
        <v>333</v>
      </c>
      <c r="F1558" t="s">
        <v>292</v>
      </c>
      <c r="G1558" s="16">
        <v>42735</v>
      </c>
      <c r="H1558">
        <v>20170518</v>
      </c>
      <c r="I1558">
        <v>0</v>
      </c>
      <c r="J1558" t="s">
        <v>276</v>
      </c>
      <c r="K1558" t="str">
        <f>IFERROR(VLOOKUP(J1558,ORDEN_ESF!A:C,2,0),"")</f>
        <v>Otros pasivos financieros no corrientes</v>
      </c>
      <c r="L1558">
        <f>IFERROR(VLOOKUP(J1558,ORDEN_ESF!A:C,3,0),0)</f>
        <v>0</v>
      </c>
      <c r="M1558">
        <v>90611414</v>
      </c>
    </row>
    <row r="1559" spans="1:13" x14ac:dyDescent="0.25">
      <c r="A1559">
        <v>800028455</v>
      </c>
      <c r="B1559" t="s">
        <v>0</v>
      </c>
      <c r="C1559" t="s">
        <v>291</v>
      </c>
      <c r="D1559" t="s">
        <v>228</v>
      </c>
      <c r="E1559" t="s">
        <v>224</v>
      </c>
      <c r="F1559" t="s">
        <v>292</v>
      </c>
      <c r="G1559" s="16">
        <v>42735</v>
      </c>
      <c r="H1559">
        <v>20170503</v>
      </c>
      <c r="I1559">
        <v>0</v>
      </c>
      <c r="J1559" t="s">
        <v>276</v>
      </c>
      <c r="K1559" t="str">
        <f>IFERROR(VLOOKUP(J1559,ORDEN_ESF!A:C,2,0),"")</f>
        <v>Otros pasivos financieros no corrientes</v>
      </c>
      <c r="L1559">
        <f>IFERROR(VLOOKUP(J1559,ORDEN_ESF!A:C,3,0),0)</f>
        <v>0</v>
      </c>
      <c r="M1559">
        <v>2367915</v>
      </c>
    </row>
    <row r="1560" spans="1:13" x14ac:dyDescent="0.25">
      <c r="A1560">
        <v>800094968</v>
      </c>
      <c r="B1560" t="s">
        <v>336</v>
      </c>
      <c r="C1560" t="s">
        <v>222</v>
      </c>
      <c r="D1560" t="s">
        <v>337</v>
      </c>
      <c r="E1560" t="s">
        <v>335</v>
      </c>
      <c r="F1560" t="s">
        <v>292</v>
      </c>
      <c r="G1560" s="16">
        <v>42735</v>
      </c>
      <c r="H1560">
        <v>20170403</v>
      </c>
      <c r="I1560">
        <v>0</v>
      </c>
      <c r="J1560" t="s">
        <v>276</v>
      </c>
      <c r="K1560" t="str">
        <f>IFERROR(VLOOKUP(J1560,ORDEN_ESF!A:C,2,0),"")</f>
        <v>Otros pasivos financieros no corrientes</v>
      </c>
      <c r="L1560">
        <f>IFERROR(VLOOKUP(J1560,ORDEN_ESF!A:C,3,0),0)</f>
        <v>0</v>
      </c>
      <c r="M1560">
        <v>43414539</v>
      </c>
    </row>
    <row r="1561" spans="1:13" x14ac:dyDescent="0.25">
      <c r="A1561">
        <v>800095951</v>
      </c>
      <c r="B1561" t="s">
        <v>338</v>
      </c>
      <c r="C1561" t="s">
        <v>291</v>
      </c>
      <c r="D1561" t="s">
        <v>228</v>
      </c>
      <c r="E1561" t="s">
        <v>339</v>
      </c>
      <c r="F1561" t="s">
        <v>292</v>
      </c>
      <c r="G1561" s="16">
        <v>42735</v>
      </c>
      <c r="H1561">
        <v>20170505</v>
      </c>
      <c r="I1561">
        <v>0</v>
      </c>
      <c r="J1561" t="s">
        <v>276</v>
      </c>
      <c r="K1561" t="str">
        <f>IFERROR(VLOOKUP(J1561,ORDEN_ESF!A:C,2,0),"")</f>
        <v>Otros pasivos financieros no corrientes</v>
      </c>
      <c r="L1561">
        <f>IFERROR(VLOOKUP(J1561,ORDEN_ESF!A:C,3,0),0)</f>
        <v>0</v>
      </c>
      <c r="M1561">
        <v>2269487</v>
      </c>
    </row>
    <row r="1562" spans="1:13" x14ac:dyDescent="0.25">
      <c r="A1562">
        <v>800173155</v>
      </c>
      <c r="B1562" t="s">
        <v>341</v>
      </c>
      <c r="C1562" t="s">
        <v>222</v>
      </c>
      <c r="D1562" t="s">
        <v>228</v>
      </c>
      <c r="E1562" t="s">
        <v>335</v>
      </c>
      <c r="F1562" t="s">
        <v>292</v>
      </c>
      <c r="G1562" s="16">
        <v>42735</v>
      </c>
      <c r="H1562">
        <v>20170403</v>
      </c>
      <c r="I1562">
        <v>0</v>
      </c>
      <c r="J1562" t="s">
        <v>276</v>
      </c>
      <c r="K1562" t="str">
        <f>IFERROR(VLOOKUP(J1562,ORDEN_ESF!A:C,2,0),"")</f>
        <v>Otros pasivos financieros no corrientes</v>
      </c>
      <c r="L1562">
        <f>IFERROR(VLOOKUP(J1562,ORDEN_ESF!A:C,3,0),0)</f>
        <v>0</v>
      </c>
      <c r="M1562">
        <v>25840604</v>
      </c>
    </row>
    <row r="1563" spans="1:13" x14ac:dyDescent="0.25">
      <c r="A1563">
        <v>800200598</v>
      </c>
      <c r="B1563" t="s">
        <v>345</v>
      </c>
      <c r="C1563" t="s">
        <v>230</v>
      </c>
      <c r="D1563" t="s">
        <v>228</v>
      </c>
      <c r="E1563" t="s">
        <v>335</v>
      </c>
      <c r="F1563" t="s">
        <v>292</v>
      </c>
      <c r="G1563" s="16">
        <v>42735</v>
      </c>
      <c r="H1563">
        <v>20170509</v>
      </c>
      <c r="I1563">
        <v>0</v>
      </c>
      <c r="J1563" t="s">
        <v>276</v>
      </c>
      <c r="K1563" t="str">
        <f>IFERROR(VLOOKUP(J1563,ORDEN_ESF!A:C,2,0),"")</f>
        <v>Otros pasivos financieros no corrientes</v>
      </c>
      <c r="L1563">
        <f>IFERROR(VLOOKUP(J1563,ORDEN_ESF!A:C,3,0),0)</f>
        <v>0</v>
      </c>
      <c r="M1563">
        <v>115187610</v>
      </c>
    </row>
    <row r="1564" spans="1:13" x14ac:dyDescent="0.25">
      <c r="A1564">
        <v>800233881</v>
      </c>
      <c r="B1564" t="s">
        <v>161</v>
      </c>
      <c r="C1564" t="s">
        <v>222</v>
      </c>
      <c r="D1564" t="s">
        <v>223</v>
      </c>
      <c r="E1564" t="s">
        <v>333</v>
      </c>
      <c r="F1564" t="s">
        <v>292</v>
      </c>
      <c r="G1564" s="16">
        <v>42735</v>
      </c>
      <c r="H1564">
        <v>20170406</v>
      </c>
      <c r="I1564">
        <v>0</v>
      </c>
      <c r="J1564" t="s">
        <v>276</v>
      </c>
      <c r="K1564" t="str">
        <f>IFERROR(VLOOKUP(J1564,ORDEN_ESF!A:C,2,0),"")</f>
        <v>Otros pasivos financieros no corrientes</v>
      </c>
      <c r="L1564">
        <f>IFERROR(VLOOKUP(J1564,ORDEN_ESF!A:C,3,0),0)</f>
        <v>0</v>
      </c>
      <c r="M1564">
        <v>117635032</v>
      </c>
    </row>
    <row r="1565" spans="1:13" x14ac:dyDescent="0.25">
      <c r="A1565">
        <v>800240724</v>
      </c>
      <c r="B1565" t="s">
        <v>348</v>
      </c>
      <c r="C1565" t="s">
        <v>230</v>
      </c>
      <c r="D1565" t="s">
        <v>228</v>
      </c>
      <c r="E1565" t="s">
        <v>335</v>
      </c>
      <c r="F1565" t="s">
        <v>292</v>
      </c>
      <c r="G1565" s="16">
        <v>42735</v>
      </c>
      <c r="H1565">
        <v>20170330</v>
      </c>
      <c r="I1565">
        <v>0</v>
      </c>
      <c r="J1565" t="s">
        <v>276</v>
      </c>
      <c r="K1565" t="str">
        <f>IFERROR(VLOOKUP(J1565,ORDEN_ESF!A:C,2,0),"")</f>
        <v>Otros pasivos financieros no corrientes</v>
      </c>
      <c r="L1565">
        <f>IFERROR(VLOOKUP(J1565,ORDEN_ESF!A:C,3,0),0)</f>
        <v>0</v>
      </c>
      <c r="M1565">
        <v>73187405</v>
      </c>
    </row>
    <row r="1566" spans="1:13" x14ac:dyDescent="0.25">
      <c r="A1566">
        <v>811032292</v>
      </c>
      <c r="B1566" t="s">
        <v>349</v>
      </c>
      <c r="C1566" t="s">
        <v>222</v>
      </c>
      <c r="D1566" t="s">
        <v>223</v>
      </c>
      <c r="E1566" t="s">
        <v>335</v>
      </c>
      <c r="F1566" t="s">
        <v>292</v>
      </c>
      <c r="G1566" s="16">
        <v>42735</v>
      </c>
      <c r="H1566">
        <v>20170404</v>
      </c>
      <c r="I1566">
        <v>0</v>
      </c>
      <c r="J1566" t="s">
        <v>276</v>
      </c>
      <c r="K1566" t="str">
        <f>IFERROR(VLOOKUP(J1566,ORDEN_ESF!A:C,2,0),"")</f>
        <v>Otros pasivos financieros no corrientes</v>
      </c>
      <c r="L1566">
        <f>IFERROR(VLOOKUP(J1566,ORDEN_ESF!A:C,3,0),0)</f>
        <v>0</v>
      </c>
      <c r="M1566">
        <v>134777305</v>
      </c>
    </row>
    <row r="1567" spans="1:13" x14ac:dyDescent="0.25">
      <c r="A1567">
        <v>830023542</v>
      </c>
      <c r="B1567" t="s">
        <v>146</v>
      </c>
      <c r="C1567" t="s">
        <v>230</v>
      </c>
      <c r="D1567" t="s">
        <v>223</v>
      </c>
      <c r="E1567" t="s">
        <v>339</v>
      </c>
      <c r="F1567" t="s">
        <v>292</v>
      </c>
      <c r="G1567" s="16">
        <v>42735</v>
      </c>
      <c r="H1567">
        <v>20170328</v>
      </c>
      <c r="I1567">
        <v>0</v>
      </c>
      <c r="J1567" t="s">
        <v>276</v>
      </c>
      <c r="K1567" t="str">
        <f>IFERROR(VLOOKUP(J1567,ORDEN_ESF!A:C,2,0),"")</f>
        <v>Otros pasivos financieros no corrientes</v>
      </c>
      <c r="L1567">
        <f>IFERROR(VLOOKUP(J1567,ORDEN_ESF!A:C,3,0),0)</f>
        <v>0</v>
      </c>
      <c r="M1567">
        <v>74667667</v>
      </c>
    </row>
    <row r="1568" spans="1:13" x14ac:dyDescent="0.25">
      <c r="A1568">
        <v>830094920</v>
      </c>
      <c r="B1568" t="s">
        <v>350</v>
      </c>
      <c r="C1568" t="s">
        <v>222</v>
      </c>
      <c r="D1568" t="s">
        <v>351</v>
      </c>
      <c r="E1568" t="s">
        <v>339</v>
      </c>
      <c r="F1568" t="s">
        <v>292</v>
      </c>
      <c r="G1568" s="16">
        <v>42735</v>
      </c>
      <c r="H1568">
        <v>20171004</v>
      </c>
      <c r="I1568">
        <v>0</v>
      </c>
      <c r="J1568" t="s">
        <v>276</v>
      </c>
      <c r="K1568" t="str">
        <f>IFERROR(VLOOKUP(J1568,ORDEN_ESF!A:C,2,0),"")</f>
        <v>Otros pasivos financieros no corrientes</v>
      </c>
      <c r="L1568">
        <f>IFERROR(VLOOKUP(J1568,ORDEN_ESF!A:C,3,0),0)</f>
        <v>0</v>
      </c>
      <c r="M1568">
        <v>23175501</v>
      </c>
    </row>
    <row r="1569" spans="1:13" x14ac:dyDescent="0.25">
      <c r="A1569">
        <v>830058272</v>
      </c>
      <c r="B1569" t="s">
        <v>352</v>
      </c>
      <c r="C1569" t="s">
        <v>222</v>
      </c>
      <c r="D1569" t="s">
        <v>228</v>
      </c>
      <c r="E1569" t="s">
        <v>353</v>
      </c>
      <c r="F1569" t="s">
        <v>292</v>
      </c>
      <c r="G1569" s="16">
        <v>42735</v>
      </c>
      <c r="H1569">
        <v>20170405</v>
      </c>
      <c r="I1569">
        <v>0</v>
      </c>
      <c r="J1569" t="s">
        <v>276</v>
      </c>
      <c r="K1569" t="str">
        <f>IFERROR(VLOOKUP(J1569,ORDEN_ESF!A:C,2,0),"")</f>
        <v>Otros pasivos financieros no corrientes</v>
      </c>
      <c r="L1569">
        <f>IFERROR(VLOOKUP(J1569,ORDEN_ESF!A:C,3,0),0)</f>
        <v>0</v>
      </c>
      <c r="M1569">
        <v>15154867</v>
      </c>
    </row>
    <row r="1570" spans="1:13" x14ac:dyDescent="0.25">
      <c r="A1570">
        <v>830097620</v>
      </c>
      <c r="B1570" t="s">
        <v>290</v>
      </c>
      <c r="C1570" t="s">
        <v>291</v>
      </c>
      <c r="D1570" t="s">
        <v>228</v>
      </c>
      <c r="E1570" t="s">
        <v>224</v>
      </c>
      <c r="F1570" t="s">
        <v>292</v>
      </c>
      <c r="G1570" s="16">
        <v>42735</v>
      </c>
      <c r="H1570">
        <v>20170420</v>
      </c>
      <c r="I1570">
        <v>0</v>
      </c>
      <c r="J1570" t="s">
        <v>276</v>
      </c>
      <c r="K1570" t="str">
        <f>IFERROR(VLOOKUP(J1570,ORDEN_ESF!A:C,2,0),"")</f>
        <v>Otros pasivos financieros no corrientes</v>
      </c>
      <c r="L1570">
        <f>IFERROR(VLOOKUP(J1570,ORDEN_ESF!A:C,3,0),0)</f>
        <v>0</v>
      </c>
      <c r="M1570">
        <v>57792193</v>
      </c>
    </row>
    <row r="1571" spans="1:13" x14ac:dyDescent="0.25">
      <c r="A1571">
        <v>860000656</v>
      </c>
      <c r="B1571" t="s">
        <v>221</v>
      </c>
      <c r="C1571" t="s">
        <v>222</v>
      </c>
      <c r="D1571" t="s">
        <v>223</v>
      </c>
      <c r="E1571" t="s">
        <v>224</v>
      </c>
      <c r="F1571" t="s">
        <v>292</v>
      </c>
      <c r="G1571" s="16">
        <v>42735</v>
      </c>
      <c r="H1571">
        <v>20170401</v>
      </c>
      <c r="I1571">
        <v>0</v>
      </c>
      <c r="J1571" t="s">
        <v>276</v>
      </c>
      <c r="K1571" t="str">
        <f>IFERROR(VLOOKUP(J1571,ORDEN_ESF!A:C,2,0),"")</f>
        <v>Otros pasivos financieros no corrientes</v>
      </c>
      <c r="L1571">
        <f>IFERROR(VLOOKUP(J1571,ORDEN_ESF!A:C,3,0),0)</f>
        <v>0</v>
      </c>
      <c r="M1571">
        <v>17396665</v>
      </c>
    </row>
    <row r="1572" spans="1:13" x14ac:dyDescent="0.25">
      <c r="A1572">
        <v>860001986</v>
      </c>
      <c r="B1572" t="s">
        <v>293</v>
      </c>
      <c r="C1572" t="s">
        <v>294</v>
      </c>
      <c r="D1572" t="s">
        <v>228</v>
      </c>
      <c r="E1572" t="s">
        <v>224</v>
      </c>
      <c r="F1572" t="s">
        <v>292</v>
      </c>
      <c r="G1572" s="16">
        <v>42735</v>
      </c>
      <c r="H1572">
        <v>20170510</v>
      </c>
      <c r="I1572">
        <v>0</v>
      </c>
      <c r="J1572" t="s">
        <v>276</v>
      </c>
      <c r="K1572" t="str">
        <f>IFERROR(VLOOKUP(J1572,ORDEN_ESF!A:C,2,0),"")</f>
        <v>Otros pasivos financieros no corrientes</v>
      </c>
      <c r="L1572">
        <f>IFERROR(VLOOKUP(J1572,ORDEN_ESF!A:C,3,0),0)</f>
        <v>0</v>
      </c>
      <c r="M1572">
        <v>636745</v>
      </c>
    </row>
    <row r="1573" spans="1:13" x14ac:dyDescent="0.25">
      <c r="A1573">
        <v>860002837</v>
      </c>
      <c r="B1573" t="s">
        <v>227</v>
      </c>
      <c r="C1573" t="s">
        <v>222</v>
      </c>
      <c r="D1573" t="s">
        <v>228</v>
      </c>
      <c r="E1573" t="s">
        <v>224</v>
      </c>
      <c r="F1573" t="s">
        <v>292</v>
      </c>
      <c r="G1573" s="16">
        <v>42735</v>
      </c>
      <c r="H1573">
        <v>20170330</v>
      </c>
      <c r="I1573">
        <v>0</v>
      </c>
      <c r="J1573" t="s">
        <v>276</v>
      </c>
      <c r="K1573" t="str">
        <f>IFERROR(VLOOKUP(J1573,ORDEN_ESF!A:C,2,0),"")</f>
        <v>Otros pasivos financieros no corrientes</v>
      </c>
      <c r="L1573">
        <f>IFERROR(VLOOKUP(J1573,ORDEN_ESF!A:C,3,0),0)</f>
        <v>0</v>
      </c>
      <c r="M1573">
        <v>14000000</v>
      </c>
    </row>
    <row r="1574" spans="1:13" x14ac:dyDescent="0.25">
      <c r="A1574">
        <v>830116629</v>
      </c>
      <c r="B1574" t="s">
        <v>354</v>
      </c>
      <c r="C1574" t="s">
        <v>291</v>
      </c>
      <c r="D1574" t="s">
        <v>228</v>
      </c>
      <c r="E1574" t="s">
        <v>355</v>
      </c>
      <c r="F1574" t="s">
        <v>292</v>
      </c>
      <c r="G1574" s="16">
        <v>42735</v>
      </c>
      <c r="H1574">
        <v>20170424</v>
      </c>
      <c r="I1574">
        <v>0</v>
      </c>
      <c r="J1574" t="s">
        <v>276</v>
      </c>
      <c r="K1574" t="str">
        <f>IFERROR(VLOOKUP(J1574,ORDEN_ESF!A:C,2,0),"")</f>
        <v>Otros pasivos financieros no corrientes</v>
      </c>
      <c r="L1574">
        <f>IFERROR(VLOOKUP(J1574,ORDEN_ESF!A:C,3,0),0)</f>
        <v>0</v>
      </c>
      <c r="M1574">
        <v>4597179</v>
      </c>
    </row>
    <row r="1575" spans="1:13" x14ac:dyDescent="0.25">
      <c r="A1575">
        <v>860067697</v>
      </c>
      <c r="B1575" t="s">
        <v>359</v>
      </c>
      <c r="C1575" t="s">
        <v>294</v>
      </c>
      <c r="D1575" t="s">
        <v>228</v>
      </c>
      <c r="E1575" t="s">
        <v>360</v>
      </c>
      <c r="F1575" t="s">
        <v>292</v>
      </c>
      <c r="G1575" s="16">
        <v>42735</v>
      </c>
      <c r="H1575">
        <v>20170515</v>
      </c>
      <c r="I1575">
        <v>0</v>
      </c>
      <c r="J1575" t="s">
        <v>276</v>
      </c>
      <c r="K1575" t="str">
        <f>IFERROR(VLOOKUP(J1575,ORDEN_ESF!A:C,2,0),"")</f>
        <v>Otros pasivos financieros no corrientes</v>
      </c>
      <c r="L1575">
        <f>IFERROR(VLOOKUP(J1575,ORDEN_ESF!A:C,3,0),0)</f>
        <v>0</v>
      </c>
      <c r="M1575">
        <v>1695484</v>
      </c>
    </row>
    <row r="1576" spans="1:13" x14ac:dyDescent="0.25">
      <c r="A1576">
        <v>860354402</v>
      </c>
      <c r="B1576" t="s">
        <v>295</v>
      </c>
      <c r="C1576" t="s">
        <v>291</v>
      </c>
      <c r="D1576" t="s">
        <v>228</v>
      </c>
      <c r="E1576" t="s">
        <v>224</v>
      </c>
      <c r="F1576" t="s">
        <v>292</v>
      </c>
      <c r="G1576" s="16">
        <v>42735</v>
      </c>
      <c r="H1576">
        <v>20170417</v>
      </c>
      <c r="I1576">
        <v>0</v>
      </c>
      <c r="J1576" t="s">
        <v>276</v>
      </c>
      <c r="K1576" t="str">
        <f>IFERROR(VLOOKUP(J1576,ORDEN_ESF!A:C,2,0),"")</f>
        <v>Otros pasivos financieros no corrientes</v>
      </c>
      <c r="L1576">
        <f>IFERROR(VLOOKUP(J1576,ORDEN_ESF!A:C,3,0),0)</f>
        <v>0</v>
      </c>
      <c r="M1576">
        <v>803449</v>
      </c>
    </row>
    <row r="1577" spans="1:13" x14ac:dyDescent="0.25">
      <c r="A1577">
        <v>860527800</v>
      </c>
      <c r="B1577" t="s">
        <v>296</v>
      </c>
      <c r="C1577" t="s">
        <v>222</v>
      </c>
      <c r="D1577" t="s">
        <v>228</v>
      </c>
      <c r="E1577" t="s">
        <v>224</v>
      </c>
      <c r="F1577" t="s">
        <v>292</v>
      </c>
      <c r="G1577" s="16">
        <v>42735</v>
      </c>
      <c r="H1577">
        <v>20170512</v>
      </c>
      <c r="I1577">
        <v>0</v>
      </c>
      <c r="J1577" t="s">
        <v>276</v>
      </c>
      <c r="K1577" t="str">
        <f>IFERROR(VLOOKUP(J1577,ORDEN_ESF!A:C,2,0),"")</f>
        <v>Otros pasivos financieros no corrientes</v>
      </c>
      <c r="L1577">
        <f>IFERROR(VLOOKUP(J1577,ORDEN_ESF!A:C,3,0),0)</f>
        <v>0</v>
      </c>
      <c r="M1577">
        <v>16145366</v>
      </c>
    </row>
    <row r="1578" spans="1:13" x14ac:dyDescent="0.25">
      <c r="A1578">
        <v>890312765</v>
      </c>
      <c r="B1578" t="s">
        <v>363</v>
      </c>
      <c r="C1578" t="s">
        <v>222</v>
      </c>
      <c r="D1578" t="s">
        <v>228</v>
      </c>
      <c r="E1578" t="s">
        <v>339</v>
      </c>
      <c r="F1578" t="s">
        <v>292</v>
      </c>
      <c r="G1578" s="16">
        <v>42735</v>
      </c>
      <c r="H1578">
        <v>20170405</v>
      </c>
      <c r="I1578">
        <v>0</v>
      </c>
      <c r="J1578" t="s">
        <v>276</v>
      </c>
      <c r="K1578" t="str">
        <f>IFERROR(VLOOKUP(J1578,ORDEN_ESF!A:C,2,0),"")</f>
        <v>Otros pasivos financieros no corrientes</v>
      </c>
      <c r="L1578">
        <f>IFERROR(VLOOKUP(J1578,ORDEN_ESF!A:C,3,0),0)</f>
        <v>0</v>
      </c>
      <c r="M1578">
        <v>3504705</v>
      </c>
    </row>
    <row r="1579" spans="1:13" x14ac:dyDescent="0.25">
      <c r="A1579">
        <v>860058070</v>
      </c>
      <c r="B1579" t="s">
        <v>364</v>
      </c>
      <c r="C1579" t="s">
        <v>222</v>
      </c>
      <c r="D1579" t="s">
        <v>228</v>
      </c>
      <c r="E1579" t="s">
        <v>335</v>
      </c>
      <c r="F1579" t="s">
        <v>292</v>
      </c>
      <c r="G1579" s="16">
        <v>42735</v>
      </c>
      <c r="H1579">
        <v>20170404</v>
      </c>
      <c r="I1579">
        <v>0</v>
      </c>
      <c r="J1579" t="s">
        <v>276</v>
      </c>
      <c r="K1579" t="str">
        <f>IFERROR(VLOOKUP(J1579,ORDEN_ESF!A:C,2,0),"")</f>
        <v>Otros pasivos financieros no corrientes</v>
      </c>
      <c r="L1579">
        <f>IFERROR(VLOOKUP(J1579,ORDEN_ESF!A:C,3,0),0)</f>
        <v>0</v>
      </c>
      <c r="M1579">
        <v>281736966</v>
      </c>
    </row>
    <row r="1580" spans="1:13" x14ac:dyDescent="0.25">
      <c r="A1580">
        <v>860059851</v>
      </c>
      <c r="B1580" t="s">
        <v>365</v>
      </c>
      <c r="C1580" t="s">
        <v>222</v>
      </c>
      <c r="D1580" t="s">
        <v>228</v>
      </c>
      <c r="E1580" t="s">
        <v>224</v>
      </c>
      <c r="F1580" t="s">
        <v>292</v>
      </c>
      <c r="G1580" s="16">
        <v>42735</v>
      </c>
      <c r="H1580">
        <v>20170403</v>
      </c>
      <c r="I1580">
        <v>0</v>
      </c>
      <c r="J1580" t="s">
        <v>276</v>
      </c>
      <c r="K1580" t="str">
        <f>IFERROR(VLOOKUP(J1580,ORDEN_ESF!A:C,2,0),"")</f>
        <v>Otros pasivos financieros no corrientes</v>
      </c>
      <c r="L1580">
        <f>IFERROR(VLOOKUP(J1580,ORDEN_ESF!A:C,3,0),0)</f>
        <v>0</v>
      </c>
      <c r="M1580">
        <v>3618199</v>
      </c>
    </row>
    <row r="1581" spans="1:13" x14ac:dyDescent="0.25">
      <c r="A1581">
        <v>890903055</v>
      </c>
      <c r="B1581" t="s">
        <v>232</v>
      </c>
      <c r="C1581" t="s">
        <v>222</v>
      </c>
      <c r="D1581" t="s">
        <v>223</v>
      </c>
      <c r="E1581" t="s">
        <v>224</v>
      </c>
      <c r="F1581" t="s">
        <v>292</v>
      </c>
      <c r="G1581" s="16">
        <v>42735</v>
      </c>
      <c r="H1581">
        <v>20170331</v>
      </c>
      <c r="I1581">
        <v>0</v>
      </c>
      <c r="J1581" t="s">
        <v>276</v>
      </c>
      <c r="K1581" t="str">
        <f>IFERROR(VLOOKUP(J1581,ORDEN_ESF!A:C,2,0),"")</f>
        <v>Otros pasivos financieros no corrientes</v>
      </c>
      <c r="L1581">
        <f>IFERROR(VLOOKUP(J1581,ORDEN_ESF!A:C,3,0),0)</f>
        <v>0</v>
      </c>
      <c r="M1581">
        <v>82562</v>
      </c>
    </row>
    <row r="1582" spans="1:13" x14ac:dyDescent="0.25">
      <c r="A1582">
        <v>890908901</v>
      </c>
      <c r="B1582" t="s">
        <v>372</v>
      </c>
      <c r="C1582" t="s">
        <v>222</v>
      </c>
      <c r="D1582" t="s">
        <v>223</v>
      </c>
      <c r="E1582" t="s">
        <v>339</v>
      </c>
      <c r="F1582" t="s">
        <v>292</v>
      </c>
      <c r="G1582" s="16">
        <v>42735</v>
      </c>
      <c r="H1582">
        <v>20170329</v>
      </c>
      <c r="I1582">
        <v>0</v>
      </c>
      <c r="J1582" t="s">
        <v>276</v>
      </c>
      <c r="K1582" t="str">
        <f>IFERROR(VLOOKUP(J1582,ORDEN_ESF!A:C,2,0),"")</f>
        <v>Otros pasivos financieros no corrientes</v>
      </c>
      <c r="L1582">
        <f>IFERROR(VLOOKUP(J1582,ORDEN_ESF!A:C,3,0),0)</f>
        <v>0</v>
      </c>
      <c r="M1582">
        <v>7103694</v>
      </c>
    </row>
    <row r="1583" spans="1:13" x14ac:dyDescent="0.25">
      <c r="A1583">
        <v>860515523</v>
      </c>
      <c r="B1583" t="s">
        <v>231</v>
      </c>
      <c r="C1583" t="s">
        <v>222</v>
      </c>
      <c r="D1583" t="s">
        <v>228</v>
      </c>
      <c r="E1583" t="s">
        <v>224</v>
      </c>
      <c r="F1583" t="s">
        <v>292</v>
      </c>
      <c r="G1583" s="16">
        <v>42735</v>
      </c>
      <c r="H1583">
        <v>20170329</v>
      </c>
      <c r="I1583">
        <v>0</v>
      </c>
      <c r="J1583" t="s">
        <v>276</v>
      </c>
      <c r="K1583" t="str">
        <f>IFERROR(VLOOKUP(J1583,ORDEN_ESF!A:C,2,0),"")</f>
        <v>Otros pasivos financieros no corrientes</v>
      </c>
      <c r="L1583">
        <f>IFERROR(VLOOKUP(J1583,ORDEN_ESF!A:C,3,0),0)</f>
        <v>0</v>
      </c>
      <c r="M1583">
        <v>6480230</v>
      </c>
    </row>
    <row r="1584" spans="1:13" x14ac:dyDescent="0.25">
      <c r="A1584">
        <v>860532790</v>
      </c>
      <c r="B1584" t="s">
        <v>374</v>
      </c>
      <c r="C1584" t="s">
        <v>291</v>
      </c>
      <c r="D1584" t="s">
        <v>228</v>
      </c>
      <c r="E1584" t="s">
        <v>224</v>
      </c>
      <c r="F1584" t="s">
        <v>292</v>
      </c>
      <c r="G1584" s="16">
        <v>42735</v>
      </c>
      <c r="H1584">
        <v>20170504</v>
      </c>
      <c r="I1584">
        <v>0</v>
      </c>
      <c r="J1584" t="s">
        <v>276</v>
      </c>
      <c r="K1584" t="str">
        <f>IFERROR(VLOOKUP(J1584,ORDEN_ESF!A:C,2,0),"")</f>
        <v>Otros pasivos financieros no corrientes</v>
      </c>
      <c r="L1584">
        <f>IFERROR(VLOOKUP(J1584,ORDEN_ESF!A:C,3,0),0)</f>
        <v>0</v>
      </c>
      <c r="M1584">
        <v>239470</v>
      </c>
    </row>
    <row r="1585" spans="1:13" x14ac:dyDescent="0.25">
      <c r="A1585">
        <v>900018975</v>
      </c>
      <c r="B1585" t="s">
        <v>376</v>
      </c>
      <c r="C1585" t="s">
        <v>230</v>
      </c>
      <c r="D1585" t="s">
        <v>299</v>
      </c>
      <c r="E1585" t="s">
        <v>333</v>
      </c>
      <c r="F1585" t="s">
        <v>292</v>
      </c>
      <c r="G1585" s="16">
        <v>42735</v>
      </c>
      <c r="H1585">
        <v>20170405</v>
      </c>
      <c r="I1585">
        <v>0</v>
      </c>
      <c r="J1585" t="s">
        <v>276</v>
      </c>
      <c r="K1585" t="str">
        <f>IFERROR(VLOOKUP(J1585,ORDEN_ESF!A:C,2,0),"")</f>
        <v>Otros pasivos financieros no corrientes</v>
      </c>
      <c r="L1585">
        <f>IFERROR(VLOOKUP(J1585,ORDEN_ESF!A:C,3,0),0)</f>
        <v>0</v>
      </c>
      <c r="M1585">
        <v>38400104</v>
      </c>
    </row>
    <row r="1586" spans="1:13" x14ac:dyDescent="0.25">
      <c r="A1586">
        <v>890911431</v>
      </c>
      <c r="B1586" t="s">
        <v>378</v>
      </c>
      <c r="C1586" t="s">
        <v>222</v>
      </c>
      <c r="D1586" t="s">
        <v>223</v>
      </c>
      <c r="E1586" t="s">
        <v>339</v>
      </c>
      <c r="F1586" t="s">
        <v>292</v>
      </c>
      <c r="G1586" s="16">
        <v>42735</v>
      </c>
      <c r="H1586">
        <v>20170329</v>
      </c>
      <c r="I1586">
        <v>0</v>
      </c>
      <c r="J1586" t="s">
        <v>276</v>
      </c>
      <c r="K1586" t="str">
        <f>IFERROR(VLOOKUP(J1586,ORDEN_ESF!A:C,2,0),"")</f>
        <v>Otros pasivos financieros no corrientes</v>
      </c>
      <c r="L1586">
        <f>IFERROR(VLOOKUP(J1586,ORDEN_ESF!A:C,3,0),0)</f>
        <v>0</v>
      </c>
      <c r="M1586">
        <v>72941488</v>
      </c>
    </row>
    <row r="1587" spans="1:13" x14ac:dyDescent="0.25">
      <c r="A1587">
        <v>890920656</v>
      </c>
      <c r="B1587" t="s">
        <v>302</v>
      </c>
      <c r="C1587" t="s">
        <v>291</v>
      </c>
      <c r="D1587" t="s">
        <v>223</v>
      </c>
      <c r="E1587" t="s">
        <v>224</v>
      </c>
      <c r="F1587" t="s">
        <v>292</v>
      </c>
      <c r="G1587" s="16">
        <v>42735</v>
      </c>
      <c r="H1587">
        <v>20170503</v>
      </c>
      <c r="I1587">
        <v>0</v>
      </c>
      <c r="J1587" t="s">
        <v>276</v>
      </c>
      <c r="K1587" t="str">
        <f>IFERROR(VLOOKUP(J1587,ORDEN_ESF!A:C,2,0),"")</f>
        <v>Otros pasivos financieros no corrientes</v>
      </c>
      <c r="L1587">
        <f>IFERROR(VLOOKUP(J1587,ORDEN_ESF!A:C,3,0),0)</f>
        <v>0</v>
      </c>
      <c r="M1587">
        <v>885959</v>
      </c>
    </row>
    <row r="1588" spans="1:13" x14ac:dyDescent="0.25">
      <c r="A1588">
        <v>890928186</v>
      </c>
      <c r="B1588" t="s">
        <v>303</v>
      </c>
      <c r="C1588" t="s">
        <v>291</v>
      </c>
      <c r="D1588" t="s">
        <v>223</v>
      </c>
      <c r="E1588" t="s">
        <v>224</v>
      </c>
      <c r="F1588" t="s">
        <v>292</v>
      </c>
      <c r="G1588" s="16">
        <v>42735</v>
      </c>
      <c r="H1588">
        <v>20170510</v>
      </c>
      <c r="I1588">
        <v>0</v>
      </c>
      <c r="J1588" t="s">
        <v>276</v>
      </c>
      <c r="K1588" t="str">
        <f>IFERROR(VLOOKUP(J1588,ORDEN_ESF!A:C,2,0),"")</f>
        <v>Otros pasivos financieros no corrientes</v>
      </c>
      <c r="L1588">
        <f>IFERROR(VLOOKUP(J1588,ORDEN_ESF!A:C,3,0),0)</f>
        <v>0</v>
      </c>
      <c r="M1588">
        <v>1603424</v>
      </c>
    </row>
    <row r="1589" spans="1:13" x14ac:dyDescent="0.25">
      <c r="A1589">
        <v>890932424</v>
      </c>
      <c r="B1589" t="s">
        <v>379</v>
      </c>
      <c r="C1589" t="s">
        <v>222</v>
      </c>
      <c r="D1589" t="s">
        <v>223</v>
      </c>
      <c r="E1589" t="s">
        <v>333</v>
      </c>
      <c r="F1589" t="s">
        <v>292</v>
      </c>
      <c r="G1589" s="16">
        <v>42735</v>
      </c>
      <c r="H1589">
        <v>20170328</v>
      </c>
      <c r="I1589">
        <v>0</v>
      </c>
      <c r="J1589" t="s">
        <v>276</v>
      </c>
      <c r="K1589" t="str">
        <f>IFERROR(VLOOKUP(J1589,ORDEN_ESF!A:C,2,0),"")</f>
        <v>Otros pasivos financieros no corrientes</v>
      </c>
      <c r="L1589">
        <f>IFERROR(VLOOKUP(J1589,ORDEN_ESF!A:C,3,0),0)</f>
        <v>0</v>
      </c>
      <c r="M1589">
        <v>8369592</v>
      </c>
    </row>
    <row r="1590" spans="1:13" x14ac:dyDescent="0.25">
      <c r="A1590">
        <v>890940026</v>
      </c>
      <c r="B1590" t="s">
        <v>304</v>
      </c>
      <c r="C1590" t="s">
        <v>291</v>
      </c>
      <c r="D1590" t="s">
        <v>223</v>
      </c>
      <c r="E1590" t="s">
        <v>224</v>
      </c>
      <c r="F1590" t="s">
        <v>292</v>
      </c>
      <c r="G1590" s="16">
        <v>42735</v>
      </c>
      <c r="H1590">
        <v>20170424</v>
      </c>
      <c r="I1590">
        <v>0</v>
      </c>
      <c r="J1590" t="s">
        <v>276</v>
      </c>
      <c r="K1590" t="str">
        <f>IFERROR(VLOOKUP(J1590,ORDEN_ESF!A:C,2,0),"")</f>
        <v>Otros pasivos financieros no corrientes</v>
      </c>
      <c r="L1590">
        <f>IFERROR(VLOOKUP(J1590,ORDEN_ESF!A:C,3,0),0)</f>
        <v>0</v>
      </c>
      <c r="M1590">
        <v>527674</v>
      </c>
    </row>
    <row r="1591" spans="1:13" x14ac:dyDescent="0.25">
      <c r="A1591">
        <v>900192242</v>
      </c>
      <c r="B1591" t="s">
        <v>381</v>
      </c>
      <c r="C1591" t="s">
        <v>222</v>
      </c>
      <c r="D1591" t="s">
        <v>228</v>
      </c>
      <c r="E1591" t="s">
        <v>333</v>
      </c>
      <c r="F1591" t="s">
        <v>292</v>
      </c>
      <c r="G1591" s="16">
        <v>42735</v>
      </c>
      <c r="H1591">
        <v>20170331</v>
      </c>
      <c r="I1591">
        <v>0</v>
      </c>
      <c r="J1591" t="s">
        <v>276</v>
      </c>
      <c r="K1591" t="str">
        <f>IFERROR(VLOOKUP(J1591,ORDEN_ESF!A:C,2,0),"")</f>
        <v>Otros pasivos financieros no corrientes</v>
      </c>
      <c r="L1591">
        <f>IFERROR(VLOOKUP(J1591,ORDEN_ESF!A:C,3,0),0)</f>
        <v>0</v>
      </c>
      <c r="M1591">
        <v>18564138</v>
      </c>
    </row>
    <row r="1592" spans="1:13" x14ac:dyDescent="0.25">
      <c r="A1592">
        <v>900087151</v>
      </c>
      <c r="B1592" t="s">
        <v>383</v>
      </c>
      <c r="C1592" t="s">
        <v>222</v>
      </c>
      <c r="D1592" t="s">
        <v>351</v>
      </c>
      <c r="E1592" t="s">
        <v>384</v>
      </c>
      <c r="F1592" t="s">
        <v>292</v>
      </c>
      <c r="G1592" s="16">
        <v>42735</v>
      </c>
      <c r="H1592">
        <v>20170509</v>
      </c>
      <c r="I1592">
        <v>0</v>
      </c>
      <c r="J1592" t="s">
        <v>276</v>
      </c>
      <c r="K1592" t="str">
        <f>IFERROR(VLOOKUP(J1592,ORDEN_ESF!A:C,2,0),"")</f>
        <v>Otros pasivos financieros no corrientes</v>
      </c>
      <c r="L1592">
        <f>IFERROR(VLOOKUP(J1592,ORDEN_ESF!A:C,3,0),0)</f>
        <v>0</v>
      </c>
      <c r="M1592">
        <v>35325296</v>
      </c>
    </row>
    <row r="1593" spans="1:13" x14ac:dyDescent="0.25">
      <c r="A1593">
        <v>900315057</v>
      </c>
      <c r="B1593" t="s">
        <v>385</v>
      </c>
      <c r="C1593" t="s">
        <v>294</v>
      </c>
      <c r="D1593" t="s">
        <v>223</v>
      </c>
      <c r="E1593" t="s">
        <v>358</v>
      </c>
      <c r="F1593" t="s">
        <v>292</v>
      </c>
      <c r="G1593" s="16">
        <v>42735</v>
      </c>
      <c r="H1593">
        <v>20170504</v>
      </c>
      <c r="I1593">
        <v>0</v>
      </c>
      <c r="J1593" t="s">
        <v>276</v>
      </c>
      <c r="K1593" t="str">
        <f>IFERROR(VLOOKUP(J1593,ORDEN_ESF!A:C,2,0),"")</f>
        <v>Otros pasivos financieros no corrientes</v>
      </c>
      <c r="L1593">
        <f>IFERROR(VLOOKUP(J1593,ORDEN_ESF!A:C,3,0),0)</f>
        <v>0</v>
      </c>
      <c r="M1593">
        <v>14094269</v>
      </c>
    </row>
    <row r="1594" spans="1:13" x14ac:dyDescent="0.25">
      <c r="A1594">
        <v>900205547</v>
      </c>
      <c r="B1594" t="s">
        <v>233</v>
      </c>
      <c r="C1594" t="s">
        <v>230</v>
      </c>
      <c r="D1594" t="s">
        <v>228</v>
      </c>
      <c r="E1594" t="s">
        <v>224</v>
      </c>
      <c r="F1594" t="s">
        <v>292</v>
      </c>
      <c r="G1594" s="16">
        <v>42735</v>
      </c>
      <c r="H1594">
        <v>20170330</v>
      </c>
      <c r="I1594">
        <v>0</v>
      </c>
      <c r="J1594" t="s">
        <v>276</v>
      </c>
      <c r="K1594" t="str">
        <f>IFERROR(VLOOKUP(J1594,ORDEN_ESF!A:C,2,0),"")</f>
        <v>Otros pasivos financieros no corrientes</v>
      </c>
      <c r="L1594">
        <f>IFERROR(VLOOKUP(J1594,ORDEN_ESF!A:C,3,0),0)</f>
        <v>0</v>
      </c>
      <c r="M1594">
        <v>256784</v>
      </c>
    </row>
    <row r="1595" spans="1:13" x14ac:dyDescent="0.25">
      <c r="A1595">
        <v>900378893</v>
      </c>
      <c r="B1595" t="s">
        <v>386</v>
      </c>
      <c r="C1595" t="s">
        <v>230</v>
      </c>
      <c r="D1595" t="s">
        <v>228</v>
      </c>
      <c r="E1595" t="s">
        <v>335</v>
      </c>
      <c r="F1595" t="s">
        <v>292</v>
      </c>
      <c r="G1595" s="16">
        <v>42735</v>
      </c>
      <c r="H1595">
        <v>20170327</v>
      </c>
      <c r="I1595">
        <v>0</v>
      </c>
      <c r="J1595" t="s">
        <v>276</v>
      </c>
      <c r="K1595" t="str">
        <f>IFERROR(VLOOKUP(J1595,ORDEN_ESF!A:C,2,0),"")</f>
        <v>Otros pasivos financieros no corrientes</v>
      </c>
      <c r="L1595">
        <f>IFERROR(VLOOKUP(J1595,ORDEN_ESF!A:C,3,0),0)</f>
        <v>0</v>
      </c>
      <c r="M1595">
        <v>19567645</v>
      </c>
    </row>
    <row r="1596" spans="1:13" x14ac:dyDescent="0.25">
      <c r="A1596">
        <v>900413588</v>
      </c>
      <c r="B1596" t="s">
        <v>37</v>
      </c>
      <c r="C1596" t="s">
        <v>294</v>
      </c>
      <c r="D1596" t="s">
        <v>343</v>
      </c>
      <c r="E1596" t="s">
        <v>224</v>
      </c>
      <c r="F1596" t="s">
        <v>292</v>
      </c>
      <c r="G1596" s="16">
        <v>42735</v>
      </c>
      <c r="H1596">
        <v>20170511</v>
      </c>
      <c r="I1596">
        <v>0</v>
      </c>
      <c r="J1596" t="s">
        <v>276</v>
      </c>
      <c r="K1596" t="str">
        <f>IFERROR(VLOOKUP(J1596,ORDEN_ESF!A:C,2,0),"")</f>
        <v>Otros pasivos financieros no corrientes</v>
      </c>
      <c r="L1596">
        <f>IFERROR(VLOOKUP(J1596,ORDEN_ESF!A:C,3,0),0)</f>
        <v>0</v>
      </c>
      <c r="M1596">
        <v>179316</v>
      </c>
    </row>
    <row r="1597" spans="1:13" x14ac:dyDescent="0.25">
      <c r="A1597">
        <v>900521357</v>
      </c>
      <c r="B1597" t="s">
        <v>175</v>
      </c>
      <c r="C1597" t="s">
        <v>291</v>
      </c>
      <c r="D1597" t="s">
        <v>388</v>
      </c>
      <c r="E1597" t="s">
        <v>339</v>
      </c>
      <c r="F1597" t="s">
        <v>292</v>
      </c>
      <c r="G1597" s="16">
        <v>42735</v>
      </c>
      <c r="H1597">
        <v>20170503</v>
      </c>
      <c r="I1597">
        <v>0</v>
      </c>
      <c r="J1597" t="s">
        <v>276</v>
      </c>
      <c r="K1597" t="str">
        <f>IFERROR(VLOOKUP(J1597,ORDEN_ESF!A:C,2,0),"")</f>
        <v>Otros pasivos financieros no corrientes</v>
      </c>
      <c r="L1597">
        <f>IFERROR(VLOOKUP(J1597,ORDEN_ESF!A:C,3,0),0)</f>
        <v>0</v>
      </c>
      <c r="M1597">
        <v>379048</v>
      </c>
    </row>
    <row r="1598" spans="1:13" x14ac:dyDescent="0.25">
      <c r="A1598">
        <v>900749166</v>
      </c>
      <c r="B1598" t="s">
        <v>182</v>
      </c>
      <c r="C1598" t="s">
        <v>230</v>
      </c>
      <c r="D1598" t="s">
        <v>228</v>
      </c>
      <c r="E1598" t="s">
        <v>333</v>
      </c>
      <c r="F1598" t="s">
        <v>292</v>
      </c>
      <c r="G1598" s="16">
        <v>42735</v>
      </c>
      <c r="H1598">
        <v>20170404</v>
      </c>
      <c r="I1598">
        <v>0</v>
      </c>
      <c r="J1598" t="s">
        <v>276</v>
      </c>
      <c r="K1598" t="str">
        <f>IFERROR(VLOOKUP(J1598,ORDEN_ESF!A:C,2,0),"")</f>
        <v>Otros pasivos financieros no corrientes</v>
      </c>
      <c r="L1598">
        <f>IFERROR(VLOOKUP(J1598,ORDEN_ESF!A:C,3,0),0)</f>
        <v>0</v>
      </c>
      <c r="M1598">
        <v>24121875</v>
      </c>
    </row>
    <row r="1599" spans="1:13" x14ac:dyDescent="0.25">
      <c r="A1599">
        <v>900797732</v>
      </c>
      <c r="B1599" t="s">
        <v>181</v>
      </c>
      <c r="C1599" t="s">
        <v>230</v>
      </c>
      <c r="D1599" t="s">
        <v>228</v>
      </c>
      <c r="E1599" t="s">
        <v>360</v>
      </c>
      <c r="F1599" t="s">
        <v>292</v>
      </c>
      <c r="G1599" s="16">
        <v>42735</v>
      </c>
      <c r="H1599">
        <v>20170330</v>
      </c>
      <c r="I1599">
        <v>0</v>
      </c>
      <c r="J1599" t="s">
        <v>276</v>
      </c>
      <c r="K1599" t="str">
        <f>IFERROR(VLOOKUP(J1599,ORDEN_ESF!A:C,2,0),"")</f>
        <v>Otros pasivos financieros no corrientes</v>
      </c>
      <c r="L1599">
        <f>IFERROR(VLOOKUP(J1599,ORDEN_ESF!A:C,3,0),0)</f>
        <v>0</v>
      </c>
      <c r="M1599">
        <v>23221</v>
      </c>
    </row>
    <row r="1600" spans="1:13" x14ac:dyDescent="0.25">
      <c r="A1600">
        <v>800014246</v>
      </c>
      <c r="B1600" t="s">
        <v>332</v>
      </c>
      <c r="C1600" t="s">
        <v>291</v>
      </c>
      <c r="D1600" t="s">
        <v>223</v>
      </c>
      <c r="E1600" t="s">
        <v>333</v>
      </c>
      <c r="F1600" t="s">
        <v>292</v>
      </c>
      <c r="G1600" s="16">
        <v>42735</v>
      </c>
      <c r="H1600">
        <v>20170518</v>
      </c>
      <c r="I1600">
        <v>0</v>
      </c>
      <c r="J1600" t="s">
        <v>312</v>
      </c>
      <c r="K1600" t="str">
        <f>IFERROR(VLOOKUP(J1600,ORDEN_ESF!A:C,2,0),"")</f>
        <v>Parte no corriente de préstamos no corrientes</v>
      </c>
      <c r="L1600">
        <f>IFERROR(VLOOKUP(J1600,ORDEN_ESF!A:C,3,0),0)</f>
        <v>0</v>
      </c>
      <c r="M1600">
        <v>90611414</v>
      </c>
    </row>
    <row r="1601" spans="1:13" x14ac:dyDescent="0.25">
      <c r="A1601">
        <v>800028455</v>
      </c>
      <c r="B1601" t="s">
        <v>0</v>
      </c>
      <c r="C1601" t="s">
        <v>291</v>
      </c>
      <c r="D1601" t="s">
        <v>228</v>
      </c>
      <c r="E1601" t="s">
        <v>224</v>
      </c>
      <c r="F1601" t="s">
        <v>292</v>
      </c>
      <c r="G1601" s="16">
        <v>42735</v>
      </c>
      <c r="H1601">
        <v>20170503</v>
      </c>
      <c r="I1601">
        <v>0</v>
      </c>
      <c r="J1601" t="s">
        <v>312</v>
      </c>
      <c r="K1601" t="str">
        <f>IFERROR(VLOOKUP(J1601,ORDEN_ESF!A:C,2,0),"")</f>
        <v>Parte no corriente de préstamos no corrientes</v>
      </c>
      <c r="L1601">
        <f>IFERROR(VLOOKUP(J1601,ORDEN_ESF!A:C,3,0),0)</f>
        <v>0</v>
      </c>
      <c r="M1601">
        <v>2367915</v>
      </c>
    </row>
    <row r="1602" spans="1:13" x14ac:dyDescent="0.25">
      <c r="A1602">
        <v>800095951</v>
      </c>
      <c r="B1602" t="s">
        <v>338</v>
      </c>
      <c r="C1602" t="s">
        <v>291</v>
      </c>
      <c r="D1602" t="s">
        <v>228</v>
      </c>
      <c r="E1602" t="s">
        <v>339</v>
      </c>
      <c r="F1602" t="s">
        <v>292</v>
      </c>
      <c r="G1602" s="16">
        <v>42735</v>
      </c>
      <c r="H1602">
        <v>20170505</v>
      </c>
      <c r="I1602">
        <v>0</v>
      </c>
      <c r="J1602" t="s">
        <v>312</v>
      </c>
      <c r="K1602" t="str">
        <f>IFERROR(VLOOKUP(J1602,ORDEN_ESF!A:C,2,0),"")</f>
        <v>Parte no corriente de préstamos no corrientes</v>
      </c>
      <c r="L1602">
        <f>IFERROR(VLOOKUP(J1602,ORDEN_ESF!A:C,3,0),0)</f>
        <v>0</v>
      </c>
      <c r="M1602">
        <v>2269487</v>
      </c>
    </row>
    <row r="1603" spans="1:13" x14ac:dyDescent="0.25">
      <c r="A1603">
        <v>830097620</v>
      </c>
      <c r="B1603" t="s">
        <v>290</v>
      </c>
      <c r="C1603" t="s">
        <v>291</v>
      </c>
      <c r="D1603" t="s">
        <v>228</v>
      </c>
      <c r="E1603" t="s">
        <v>224</v>
      </c>
      <c r="F1603" t="s">
        <v>292</v>
      </c>
      <c r="G1603" s="16">
        <v>42735</v>
      </c>
      <c r="H1603">
        <v>20170420</v>
      </c>
      <c r="I1603">
        <v>0</v>
      </c>
      <c r="J1603" t="s">
        <v>312</v>
      </c>
      <c r="K1603" t="str">
        <f>IFERROR(VLOOKUP(J1603,ORDEN_ESF!A:C,2,0),"")</f>
        <v>Parte no corriente de préstamos no corrientes</v>
      </c>
      <c r="L1603">
        <f>IFERROR(VLOOKUP(J1603,ORDEN_ESF!A:C,3,0),0)</f>
        <v>0</v>
      </c>
      <c r="M1603">
        <v>57792193</v>
      </c>
    </row>
    <row r="1604" spans="1:13" x14ac:dyDescent="0.25">
      <c r="A1604">
        <v>860001986</v>
      </c>
      <c r="B1604" t="s">
        <v>293</v>
      </c>
      <c r="C1604" t="s">
        <v>294</v>
      </c>
      <c r="D1604" t="s">
        <v>228</v>
      </c>
      <c r="E1604" t="s">
        <v>224</v>
      </c>
      <c r="F1604" t="s">
        <v>292</v>
      </c>
      <c r="G1604" s="16">
        <v>42735</v>
      </c>
      <c r="H1604">
        <v>20170510</v>
      </c>
      <c r="I1604">
        <v>0</v>
      </c>
      <c r="J1604" t="s">
        <v>312</v>
      </c>
      <c r="K1604" t="str">
        <f>IFERROR(VLOOKUP(J1604,ORDEN_ESF!A:C,2,0),"")</f>
        <v>Parte no corriente de préstamos no corrientes</v>
      </c>
      <c r="L1604">
        <f>IFERROR(VLOOKUP(J1604,ORDEN_ESF!A:C,3,0),0)</f>
        <v>0</v>
      </c>
      <c r="M1604">
        <v>636745</v>
      </c>
    </row>
    <row r="1605" spans="1:13" x14ac:dyDescent="0.25">
      <c r="A1605">
        <v>830116629</v>
      </c>
      <c r="B1605" t="s">
        <v>354</v>
      </c>
      <c r="C1605" t="s">
        <v>291</v>
      </c>
      <c r="D1605" t="s">
        <v>228</v>
      </c>
      <c r="E1605" t="s">
        <v>355</v>
      </c>
      <c r="F1605" t="s">
        <v>292</v>
      </c>
      <c r="G1605" s="16">
        <v>42735</v>
      </c>
      <c r="H1605">
        <v>20170424</v>
      </c>
      <c r="I1605">
        <v>0</v>
      </c>
      <c r="J1605" t="s">
        <v>312</v>
      </c>
      <c r="K1605" t="str">
        <f>IFERROR(VLOOKUP(J1605,ORDEN_ESF!A:C,2,0),"")</f>
        <v>Parte no corriente de préstamos no corrientes</v>
      </c>
      <c r="L1605">
        <f>IFERROR(VLOOKUP(J1605,ORDEN_ESF!A:C,3,0),0)</f>
        <v>0</v>
      </c>
      <c r="M1605">
        <v>4597179</v>
      </c>
    </row>
    <row r="1606" spans="1:13" x14ac:dyDescent="0.25">
      <c r="A1606">
        <v>860067697</v>
      </c>
      <c r="B1606" t="s">
        <v>359</v>
      </c>
      <c r="C1606" t="s">
        <v>294</v>
      </c>
      <c r="D1606" t="s">
        <v>228</v>
      </c>
      <c r="E1606" t="s">
        <v>360</v>
      </c>
      <c r="F1606" t="s">
        <v>292</v>
      </c>
      <c r="G1606" s="16">
        <v>42735</v>
      </c>
      <c r="H1606">
        <v>20170515</v>
      </c>
      <c r="I1606">
        <v>0</v>
      </c>
      <c r="J1606" t="s">
        <v>312</v>
      </c>
      <c r="K1606" t="str">
        <f>IFERROR(VLOOKUP(J1606,ORDEN_ESF!A:C,2,0),"")</f>
        <v>Parte no corriente de préstamos no corrientes</v>
      </c>
      <c r="L1606">
        <f>IFERROR(VLOOKUP(J1606,ORDEN_ESF!A:C,3,0),0)</f>
        <v>0</v>
      </c>
      <c r="M1606">
        <v>1695484</v>
      </c>
    </row>
    <row r="1607" spans="1:13" x14ac:dyDescent="0.25">
      <c r="A1607">
        <v>860354402</v>
      </c>
      <c r="B1607" t="s">
        <v>295</v>
      </c>
      <c r="C1607" t="s">
        <v>291</v>
      </c>
      <c r="D1607" t="s">
        <v>228</v>
      </c>
      <c r="E1607" t="s">
        <v>224</v>
      </c>
      <c r="F1607" t="s">
        <v>292</v>
      </c>
      <c r="G1607" s="16">
        <v>42735</v>
      </c>
      <c r="H1607">
        <v>20170417</v>
      </c>
      <c r="I1607">
        <v>0</v>
      </c>
      <c r="J1607" t="s">
        <v>312</v>
      </c>
      <c r="K1607" t="str">
        <f>IFERROR(VLOOKUP(J1607,ORDEN_ESF!A:C,2,0),"")</f>
        <v>Parte no corriente de préstamos no corrientes</v>
      </c>
      <c r="L1607">
        <f>IFERROR(VLOOKUP(J1607,ORDEN_ESF!A:C,3,0),0)</f>
        <v>0</v>
      </c>
      <c r="M1607">
        <v>803449</v>
      </c>
    </row>
    <row r="1608" spans="1:13" x14ac:dyDescent="0.25">
      <c r="A1608">
        <v>860532790</v>
      </c>
      <c r="B1608" t="s">
        <v>374</v>
      </c>
      <c r="C1608" t="s">
        <v>291</v>
      </c>
      <c r="D1608" t="s">
        <v>228</v>
      </c>
      <c r="E1608" t="s">
        <v>224</v>
      </c>
      <c r="F1608" t="s">
        <v>292</v>
      </c>
      <c r="G1608" s="16">
        <v>42735</v>
      </c>
      <c r="H1608">
        <v>20170504</v>
      </c>
      <c r="I1608">
        <v>0</v>
      </c>
      <c r="J1608" t="s">
        <v>312</v>
      </c>
      <c r="K1608" t="str">
        <f>IFERROR(VLOOKUP(J1608,ORDEN_ESF!A:C,2,0),"")</f>
        <v>Parte no corriente de préstamos no corrientes</v>
      </c>
      <c r="L1608">
        <f>IFERROR(VLOOKUP(J1608,ORDEN_ESF!A:C,3,0),0)</f>
        <v>0</v>
      </c>
      <c r="M1608">
        <v>239470</v>
      </c>
    </row>
    <row r="1609" spans="1:13" x14ac:dyDescent="0.25">
      <c r="A1609">
        <v>890920656</v>
      </c>
      <c r="B1609" t="s">
        <v>302</v>
      </c>
      <c r="C1609" t="s">
        <v>291</v>
      </c>
      <c r="D1609" t="s">
        <v>223</v>
      </c>
      <c r="E1609" t="s">
        <v>224</v>
      </c>
      <c r="F1609" t="s">
        <v>292</v>
      </c>
      <c r="G1609" s="16">
        <v>42735</v>
      </c>
      <c r="H1609">
        <v>20170503</v>
      </c>
      <c r="I1609">
        <v>0</v>
      </c>
      <c r="J1609" t="s">
        <v>312</v>
      </c>
      <c r="K1609" t="str">
        <f>IFERROR(VLOOKUP(J1609,ORDEN_ESF!A:C,2,0),"")</f>
        <v>Parte no corriente de préstamos no corrientes</v>
      </c>
      <c r="L1609">
        <f>IFERROR(VLOOKUP(J1609,ORDEN_ESF!A:C,3,0),0)</f>
        <v>0</v>
      </c>
      <c r="M1609">
        <v>885959</v>
      </c>
    </row>
    <row r="1610" spans="1:13" x14ac:dyDescent="0.25">
      <c r="A1610">
        <v>890928186</v>
      </c>
      <c r="B1610" t="s">
        <v>303</v>
      </c>
      <c r="C1610" t="s">
        <v>291</v>
      </c>
      <c r="D1610" t="s">
        <v>223</v>
      </c>
      <c r="E1610" t="s">
        <v>224</v>
      </c>
      <c r="F1610" t="s">
        <v>292</v>
      </c>
      <c r="G1610" s="16">
        <v>42735</v>
      </c>
      <c r="H1610">
        <v>20170510</v>
      </c>
      <c r="I1610">
        <v>0</v>
      </c>
      <c r="J1610" t="s">
        <v>312</v>
      </c>
      <c r="K1610" t="str">
        <f>IFERROR(VLOOKUP(J1610,ORDEN_ESF!A:C,2,0),"")</f>
        <v>Parte no corriente de préstamos no corrientes</v>
      </c>
      <c r="L1610">
        <f>IFERROR(VLOOKUP(J1610,ORDEN_ESF!A:C,3,0),0)</f>
        <v>0</v>
      </c>
      <c r="M1610">
        <v>1603424</v>
      </c>
    </row>
    <row r="1611" spans="1:13" x14ac:dyDescent="0.25">
      <c r="A1611">
        <v>890940026</v>
      </c>
      <c r="B1611" t="s">
        <v>304</v>
      </c>
      <c r="C1611" t="s">
        <v>291</v>
      </c>
      <c r="D1611" t="s">
        <v>223</v>
      </c>
      <c r="E1611" t="s">
        <v>224</v>
      </c>
      <c r="F1611" t="s">
        <v>292</v>
      </c>
      <c r="G1611" s="16">
        <v>42735</v>
      </c>
      <c r="H1611">
        <v>20170424</v>
      </c>
      <c r="I1611">
        <v>0</v>
      </c>
      <c r="J1611" t="s">
        <v>312</v>
      </c>
      <c r="K1611" t="str">
        <f>IFERROR(VLOOKUP(J1611,ORDEN_ESF!A:C,2,0),"")</f>
        <v>Parte no corriente de préstamos no corrientes</v>
      </c>
      <c r="L1611">
        <f>IFERROR(VLOOKUP(J1611,ORDEN_ESF!A:C,3,0),0)</f>
        <v>0</v>
      </c>
      <c r="M1611">
        <v>527674</v>
      </c>
    </row>
    <row r="1612" spans="1:13" x14ac:dyDescent="0.25">
      <c r="A1612">
        <v>900315057</v>
      </c>
      <c r="B1612" t="s">
        <v>385</v>
      </c>
      <c r="C1612" t="s">
        <v>294</v>
      </c>
      <c r="D1612" t="s">
        <v>223</v>
      </c>
      <c r="E1612" t="s">
        <v>358</v>
      </c>
      <c r="F1612" t="s">
        <v>292</v>
      </c>
      <c r="G1612" s="16">
        <v>42735</v>
      </c>
      <c r="H1612">
        <v>20170504</v>
      </c>
      <c r="I1612">
        <v>0</v>
      </c>
      <c r="J1612" t="s">
        <v>312</v>
      </c>
      <c r="K1612" t="str">
        <f>IFERROR(VLOOKUP(J1612,ORDEN_ESF!A:C,2,0),"")</f>
        <v>Parte no corriente de préstamos no corrientes</v>
      </c>
      <c r="L1612">
        <f>IFERROR(VLOOKUP(J1612,ORDEN_ESF!A:C,3,0),0)</f>
        <v>0</v>
      </c>
      <c r="M1612">
        <v>14094269</v>
      </c>
    </row>
    <row r="1613" spans="1:13" x14ac:dyDescent="0.25">
      <c r="A1613">
        <v>900413588</v>
      </c>
      <c r="B1613" t="s">
        <v>37</v>
      </c>
      <c r="C1613" t="s">
        <v>294</v>
      </c>
      <c r="D1613" t="s">
        <v>343</v>
      </c>
      <c r="E1613" t="s">
        <v>224</v>
      </c>
      <c r="F1613" t="s">
        <v>292</v>
      </c>
      <c r="G1613" s="16">
        <v>42735</v>
      </c>
      <c r="H1613">
        <v>20170511</v>
      </c>
      <c r="I1613">
        <v>0</v>
      </c>
      <c r="J1613" t="s">
        <v>312</v>
      </c>
      <c r="K1613" t="str">
        <f>IFERROR(VLOOKUP(J1613,ORDEN_ESF!A:C,2,0),"")</f>
        <v>Parte no corriente de préstamos no corrientes</v>
      </c>
      <c r="L1613">
        <f>IFERROR(VLOOKUP(J1613,ORDEN_ESF!A:C,3,0),0)</f>
        <v>0</v>
      </c>
      <c r="M1613">
        <v>179316</v>
      </c>
    </row>
    <row r="1614" spans="1:13" x14ac:dyDescent="0.25">
      <c r="A1614">
        <v>900521357</v>
      </c>
      <c r="B1614" t="s">
        <v>175</v>
      </c>
      <c r="C1614" t="s">
        <v>291</v>
      </c>
      <c r="D1614" t="s">
        <v>388</v>
      </c>
      <c r="E1614" t="s">
        <v>339</v>
      </c>
      <c r="F1614" t="s">
        <v>292</v>
      </c>
      <c r="G1614" s="16">
        <v>42735</v>
      </c>
      <c r="H1614">
        <v>20170503</v>
      </c>
      <c r="I1614">
        <v>0</v>
      </c>
      <c r="J1614" t="s">
        <v>312</v>
      </c>
      <c r="K1614" t="str">
        <f>IFERROR(VLOOKUP(J1614,ORDEN_ESF!A:C,2,0),"")</f>
        <v>Parte no corriente de préstamos no corrientes</v>
      </c>
      <c r="L1614">
        <f>IFERROR(VLOOKUP(J1614,ORDEN_ESF!A:C,3,0),0)</f>
        <v>0</v>
      </c>
      <c r="M1614">
        <v>379048</v>
      </c>
    </row>
    <row r="1615" spans="1:13" x14ac:dyDescent="0.25">
      <c r="A1615">
        <v>800014246</v>
      </c>
      <c r="B1615" t="s">
        <v>332</v>
      </c>
      <c r="C1615" t="s">
        <v>291</v>
      </c>
      <c r="D1615" t="s">
        <v>223</v>
      </c>
      <c r="E1615" t="s">
        <v>333</v>
      </c>
      <c r="F1615" t="s">
        <v>292</v>
      </c>
      <c r="G1615" s="16">
        <v>42735</v>
      </c>
      <c r="H1615">
        <v>20170518</v>
      </c>
      <c r="I1615">
        <v>0</v>
      </c>
      <c r="J1615" t="s">
        <v>277</v>
      </c>
      <c r="K1615" t="str">
        <f>IFERROR(VLOOKUP(J1615,ORDEN_ESF!A:C,2,0),"")</f>
        <v>Otros pasivos no financieros no corrientes</v>
      </c>
      <c r="L1615">
        <f>IFERROR(VLOOKUP(J1615,ORDEN_ESF!A:C,3,0),0)</f>
        <v>0</v>
      </c>
      <c r="M1615">
        <v>19014531</v>
      </c>
    </row>
    <row r="1616" spans="1:13" x14ac:dyDescent="0.25">
      <c r="A1616">
        <v>800093117</v>
      </c>
      <c r="B1616" t="s">
        <v>334</v>
      </c>
      <c r="C1616" t="s">
        <v>222</v>
      </c>
      <c r="D1616" t="s">
        <v>223</v>
      </c>
      <c r="E1616" t="s">
        <v>335</v>
      </c>
      <c r="F1616" t="s">
        <v>292</v>
      </c>
      <c r="G1616" s="16">
        <v>42735</v>
      </c>
      <c r="H1616">
        <v>20170328</v>
      </c>
      <c r="I1616">
        <v>0</v>
      </c>
      <c r="J1616" t="s">
        <v>277</v>
      </c>
      <c r="K1616" t="str">
        <f>IFERROR(VLOOKUP(J1616,ORDEN_ESF!A:C,2,0),"")</f>
        <v>Otros pasivos no financieros no corrientes</v>
      </c>
      <c r="L1616">
        <f>IFERROR(VLOOKUP(J1616,ORDEN_ESF!A:C,3,0),0)</f>
        <v>0</v>
      </c>
      <c r="M1616">
        <v>384758917</v>
      </c>
    </row>
    <row r="1617" spans="1:13" x14ac:dyDescent="0.25">
      <c r="A1617">
        <v>800095951</v>
      </c>
      <c r="B1617" t="s">
        <v>338</v>
      </c>
      <c r="C1617" t="s">
        <v>291</v>
      </c>
      <c r="D1617" t="s">
        <v>228</v>
      </c>
      <c r="E1617" t="s">
        <v>339</v>
      </c>
      <c r="F1617" t="s">
        <v>292</v>
      </c>
      <c r="G1617" s="16">
        <v>42735</v>
      </c>
      <c r="H1617">
        <v>20170505</v>
      </c>
      <c r="I1617">
        <v>0</v>
      </c>
      <c r="J1617" t="s">
        <v>277</v>
      </c>
      <c r="K1617" t="str">
        <f>IFERROR(VLOOKUP(J1617,ORDEN_ESF!A:C,2,0),"")</f>
        <v>Otros pasivos no financieros no corrientes</v>
      </c>
      <c r="L1617">
        <f>IFERROR(VLOOKUP(J1617,ORDEN_ESF!A:C,3,0),0)</f>
        <v>0</v>
      </c>
      <c r="M1617">
        <v>3161815</v>
      </c>
    </row>
    <row r="1618" spans="1:13" x14ac:dyDescent="0.25">
      <c r="A1618">
        <v>800173155</v>
      </c>
      <c r="B1618" t="s">
        <v>341</v>
      </c>
      <c r="C1618" t="s">
        <v>222</v>
      </c>
      <c r="D1618" t="s">
        <v>228</v>
      </c>
      <c r="E1618" t="s">
        <v>335</v>
      </c>
      <c r="F1618" t="s">
        <v>292</v>
      </c>
      <c r="G1618" s="16">
        <v>42735</v>
      </c>
      <c r="H1618">
        <v>20170403</v>
      </c>
      <c r="I1618">
        <v>0</v>
      </c>
      <c r="J1618" t="s">
        <v>277</v>
      </c>
      <c r="K1618" t="str">
        <f>IFERROR(VLOOKUP(J1618,ORDEN_ESF!A:C,2,0),"")</f>
        <v>Otros pasivos no financieros no corrientes</v>
      </c>
      <c r="L1618">
        <f>IFERROR(VLOOKUP(J1618,ORDEN_ESF!A:C,3,0),0)</f>
        <v>0</v>
      </c>
      <c r="M1618">
        <v>66476653</v>
      </c>
    </row>
    <row r="1619" spans="1:13" x14ac:dyDescent="0.25">
      <c r="A1619">
        <v>800200598</v>
      </c>
      <c r="B1619" t="s">
        <v>345</v>
      </c>
      <c r="C1619" t="s">
        <v>230</v>
      </c>
      <c r="D1619" t="s">
        <v>228</v>
      </c>
      <c r="E1619" t="s">
        <v>335</v>
      </c>
      <c r="F1619" t="s">
        <v>292</v>
      </c>
      <c r="G1619" s="16">
        <v>42735</v>
      </c>
      <c r="H1619">
        <v>20170509</v>
      </c>
      <c r="I1619">
        <v>0</v>
      </c>
      <c r="J1619" t="s">
        <v>277</v>
      </c>
      <c r="K1619" t="str">
        <f>IFERROR(VLOOKUP(J1619,ORDEN_ESF!A:C,2,0),"")</f>
        <v>Otros pasivos no financieros no corrientes</v>
      </c>
      <c r="L1619">
        <f>IFERROR(VLOOKUP(J1619,ORDEN_ESF!A:C,3,0),0)</f>
        <v>0</v>
      </c>
      <c r="M1619">
        <v>91179854</v>
      </c>
    </row>
    <row r="1620" spans="1:13" x14ac:dyDescent="0.25">
      <c r="A1620">
        <v>800233881</v>
      </c>
      <c r="B1620" t="s">
        <v>161</v>
      </c>
      <c r="C1620" t="s">
        <v>222</v>
      </c>
      <c r="D1620" t="s">
        <v>223</v>
      </c>
      <c r="E1620" t="s">
        <v>333</v>
      </c>
      <c r="F1620" t="s">
        <v>292</v>
      </c>
      <c r="G1620" s="16">
        <v>42735</v>
      </c>
      <c r="H1620">
        <v>20170406</v>
      </c>
      <c r="I1620">
        <v>0</v>
      </c>
      <c r="J1620" t="s">
        <v>277</v>
      </c>
      <c r="K1620" t="str">
        <f>IFERROR(VLOOKUP(J1620,ORDEN_ESF!A:C,2,0),"")</f>
        <v>Otros pasivos no financieros no corrientes</v>
      </c>
      <c r="L1620">
        <f>IFERROR(VLOOKUP(J1620,ORDEN_ESF!A:C,3,0),0)</f>
        <v>0</v>
      </c>
      <c r="M1620">
        <v>1164990</v>
      </c>
    </row>
    <row r="1621" spans="1:13" x14ac:dyDescent="0.25">
      <c r="A1621">
        <v>830094920</v>
      </c>
      <c r="B1621" t="s">
        <v>350</v>
      </c>
      <c r="C1621" t="s">
        <v>222</v>
      </c>
      <c r="D1621" t="s">
        <v>351</v>
      </c>
      <c r="E1621" t="s">
        <v>339</v>
      </c>
      <c r="F1621" t="s">
        <v>292</v>
      </c>
      <c r="G1621" s="16">
        <v>42735</v>
      </c>
      <c r="H1621">
        <v>20171004</v>
      </c>
      <c r="I1621">
        <v>0</v>
      </c>
      <c r="J1621" t="s">
        <v>277</v>
      </c>
      <c r="K1621" t="str">
        <f>IFERROR(VLOOKUP(J1621,ORDEN_ESF!A:C,2,0),"")</f>
        <v>Otros pasivos no financieros no corrientes</v>
      </c>
      <c r="L1621">
        <f>IFERROR(VLOOKUP(J1621,ORDEN_ESF!A:C,3,0),0)</f>
        <v>0</v>
      </c>
      <c r="M1621">
        <v>3780355</v>
      </c>
    </row>
    <row r="1622" spans="1:13" x14ac:dyDescent="0.25">
      <c r="A1622">
        <v>860000656</v>
      </c>
      <c r="B1622" t="s">
        <v>221</v>
      </c>
      <c r="C1622" t="s">
        <v>222</v>
      </c>
      <c r="D1622" t="s">
        <v>223</v>
      </c>
      <c r="E1622" t="s">
        <v>224</v>
      </c>
      <c r="F1622" t="s">
        <v>292</v>
      </c>
      <c r="G1622" s="16">
        <v>42735</v>
      </c>
      <c r="H1622">
        <v>20170401</v>
      </c>
      <c r="I1622">
        <v>0</v>
      </c>
      <c r="J1622" t="s">
        <v>277</v>
      </c>
      <c r="K1622" t="str">
        <f>IFERROR(VLOOKUP(J1622,ORDEN_ESF!A:C,2,0),"")</f>
        <v>Otros pasivos no financieros no corrientes</v>
      </c>
      <c r="L1622">
        <f>IFERROR(VLOOKUP(J1622,ORDEN_ESF!A:C,3,0),0)</f>
        <v>0</v>
      </c>
      <c r="M1622">
        <v>184526</v>
      </c>
    </row>
    <row r="1623" spans="1:13" x14ac:dyDescent="0.25">
      <c r="A1623">
        <v>860001986</v>
      </c>
      <c r="B1623" t="s">
        <v>293</v>
      </c>
      <c r="C1623" t="s">
        <v>294</v>
      </c>
      <c r="D1623" t="s">
        <v>228</v>
      </c>
      <c r="E1623" t="s">
        <v>224</v>
      </c>
      <c r="F1623" t="s">
        <v>292</v>
      </c>
      <c r="G1623" s="16">
        <v>42735</v>
      </c>
      <c r="H1623">
        <v>20170510</v>
      </c>
      <c r="I1623">
        <v>0</v>
      </c>
      <c r="J1623" t="s">
        <v>277</v>
      </c>
      <c r="K1623" t="str">
        <f>IFERROR(VLOOKUP(J1623,ORDEN_ESF!A:C,2,0),"")</f>
        <v>Otros pasivos no financieros no corrientes</v>
      </c>
      <c r="L1623">
        <f>IFERROR(VLOOKUP(J1623,ORDEN_ESF!A:C,3,0),0)</f>
        <v>0</v>
      </c>
      <c r="M1623">
        <v>1669143</v>
      </c>
    </row>
    <row r="1624" spans="1:13" x14ac:dyDescent="0.25">
      <c r="A1624">
        <v>830116629</v>
      </c>
      <c r="B1624" t="s">
        <v>354</v>
      </c>
      <c r="C1624" t="s">
        <v>291</v>
      </c>
      <c r="D1624" t="s">
        <v>228</v>
      </c>
      <c r="E1624" t="s">
        <v>355</v>
      </c>
      <c r="F1624" t="s">
        <v>292</v>
      </c>
      <c r="G1624" s="16">
        <v>42735</v>
      </c>
      <c r="H1624">
        <v>20170424</v>
      </c>
      <c r="I1624">
        <v>0</v>
      </c>
      <c r="J1624" t="s">
        <v>277</v>
      </c>
      <c r="K1624" t="str">
        <f>IFERROR(VLOOKUP(J1624,ORDEN_ESF!A:C,2,0),"")</f>
        <v>Otros pasivos no financieros no corrientes</v>
      </c>
      <c r="L1624">
        <f>IFERROR(VLOOKUP(J1624,ORDEN_ESF!A:C,3,0),0)</f>
        <v>0</v>
      </c>
      <c r="M1624">
        <v>1039745</v>
      </c>
    </row>
    <row r="1625" spans="1:13" x14ac:dyDescent="0.25">
      <c r="A1625">
        <v>860527800</v>
      </c>
      <c r="B1625" t="s">
        <v>296</v>
      </c>
      <c r="C1625" t="s">
        <v>222</v>
      </c>
      <c r="D1625" t="s">
        <v>228</v>
      </c>
      <c r="E1625" t="s">
        <v>224</v>
      </c>
      <c r="F1625" t="s">
        <v>292</v>
      </c>
      <c r="G1625" s="16">
        <v>42735</v>
      </c>
      <c r="H1625">
        <v>20170512</v>
      </c>
      <c r="I1625">
        <v>0</v>
      </c>
      <c r="J1625" t="s">
        <v>277</v>
      </c>
      <c r="K1625" t="str">
        <f>IFERROR(VLOOKUP(J1625,ORDEN_ESF!A:C,2,0),"")</f>
        <v>Otros pasivos no financieros no corrientes</v>
      </c>
      <c r="L1625">
        <f>IFERROR(VLOOKUP(J1625,ORDEN_ESF!A:C,3,0),0)</f>
        <v>0</v>
      </c>
      <c r="M1625">
        <v>16300687</v>
      </c>
    </row>
    <row r="1626" spans="1:13" x14ac:dyDescent="0.25">
      <c r="A1626">
        <v>860031361</v>
      </c>
      <c r="B1626" t="s">
        <v>297</v>
      </c>
      <c r="C1626" t="s">
        <v>222</v>
      </c>
      <c r="D1626" t="s">
        <v>228</v>
      </c>
      <c r="E1626" t="s">
        <v>224</v>
      </c>
      <c r="F1626" t="s">
        <v>292</v>
      </c>
      <c r="G1626" s="16">
        <v>42735</v>
      </c>
      <c r="H1626">
        <v>20170405</v>
      </c>
      <c r="I1626">
        <v>0</v>
      </c>
      <c r="J1626" t="s">
        <v>277</v>
      </c>
      <c r="K1626" t="str">
        <f>IFERROR(VLOOKUP(J1626,ORDEN_ESF!A:C,2,0),"")</f>
        <v>Otros pasivos no financieros no corrientes</v>
      </c>
      <c r="L1626">
        <f>IFERROR(VLOOKUP(J1626,ORDEN_ESF!A:C,3,0),0)</f>
        <v>0</v>
      </c>
      <c r="M1626">
        <v>12163277</v>
      </c>
    </row>
    <row r="1627" spans="1:13" x14ac:dyDescent="0.25">
      <c r="A1627">
        <v>860059851</v>
      </c>
      <c r="B1627" t="s">
        <v>365</v>
      </c>
      <c r="C1627" t="s">
        <v>222</v>
      </c>
      <c r="D1627" t="s">
        <v>228</v>
      </c>
      <c r="E1627" t="s">
        <v>224</v>
      </c>
      <c r="F1627" t="s">
        <v>292</v>
      </c>
      <c r="G1627" s="16">
        <v>42735</v>
      </c>
      <c r="H1627">
        <v>20170403</v>
      </c>
      <c r="I1627">
        <v>0</v>
      </c>
      <c r="J1627" t="s">
        <v>277</v>
      </c>
      <c r="K1627" t="str">
        <f>IFERROR(VLOOKUP(J1627,ORDEN_ESF!A:C,2,0),"")</f>
        <v>Otros pasivos no financieros no corrientes</v>
      </c>
      <c r="L1627">
        <f>IFERROR(VLOOKUP(J1627,ORDEN_ESF!A:C,3,0),0)</f>
        <v>0</v>
      </c>
      <c r="M1627">
        <v>386951</v>
      </c>
    </row>
    <row r="1628" spans="1:13" x14ac:dyDescent="0.25">
      <c r="A1628">
        <v>890903035</v>
      </c>
      <c r="B1628" t="s">
        <v>369</v>
      </c>
      <c r="C1628" t="s">
        <v>222</v>
      </c>
      <c r="D1628" t="s">
        <v>228</v>
      </c>
      <c r="E1628" t="s">
        <v>339</v>
      </c>
      <c r="F1628" t="s">
        <v>292</v>
      </c>
      <c r="G1628" s="16">
        <v>42735</v>
      </c>
      <c r="H1628">
        <v>20170330</v>
      </c>
      <c r="I1628">
        <v>0</v>
      </c>
      <c r="J1628" t="s">
        <v>277</v>
      </c>
      <c r="K1628" t="str">
        <f>IFERROR(VLOOKUP(J1628,ORDEN_ESF!A:C,2,0),"")</f>
        <v>Otros pasivos no financieros no corrientes</v>
      </c>
      <c r="L1628">
        <f>IFERROR(VLOOKUP(J1628,ORDEN_ESF!A:C,3,0),0)</f>
        <v>0</v>
      </c>
      <c r="M1628">
        <v>55099226</v>
      </c>
    </row>
    <row r="1629" spans="1:13" x14ac:dyDescent="0.25">
      <c r="A1629">
        <v>860077099</v>
      </c>
      <c r="B1629" t="s">
        <v>371</v>
      </c>
      <c r="C1629" t="s">
        <v>291</v>
      </c>
      <c r="D1629" t="s">
        <v>228</v>
      </c>
      <c r="E1629" t="s">
        <v>224</v>
      </c>
      <c r="F1629" t="s">
        <v>292</v>
      </c>
      <c r="G1629" s="16">
        <v>42735</v>
      </c>
      <c r="H1629">
        <v>20170515</v>
      </c>
      <c r="I1629">
        <v>0</v>
      </c>
      <c r="J1629" t="s">
        <v>277</v>
      </c>
      <c r="K1629" t="str">
        <f>IFERROR(VLOOKUP(J1629,ORDEN_ESF!A:C,2,0),"")</f>
        <v>Otros pasivos no financieros no corrientes</v>
      </c>
      <c r="L1629">
        <f>IFERROR(VLOOKUP(J1629,ORDEN_ESF!A:C,3,0),0)</f>
        <v>0</v>
      </c>
      <c r="M1629">
        <v>705026</v>
      </c>
    </row>
    <row r="1630" spans="1:13" x14ac:dyDescent="0.25">
      <c r="A1630">
        <v>860510628</v>
      </c>
      <c r="B1630" t="s">
        <v>373</v>
      </c>
      <c r="C1630" t="s">
        <v>222</v>
      </c>
      <c r="D1630" t="s">
        <v>228</v>
      </c>
      <c r="E1630" t="s">
        <v>353</v>
      </c>
      <c r="F1630" t="s">
        <v>292</v>
      </c>
      <c r="G1630" s="16">
        <v>42735</v>
      </c>
      <c r="H1630">
        <v>20170330</v>
      </c>
      <c r="I1630">
        <v>0</v>
      </c>
      <c r="J1630" t="s">
        <v>277</v>
      </c>
      <c r="K1630" t="str">
        <f>IFERROR(VLOOKUP(J1630,ORDEN_ESF!A:C,2,0),"")</f>
        <v>Otros pasivos no financieros no corrientes</v>
      </c>
      <c r="L1630">
        <f>IFERROR(VLOOKUP(J1630,ORDEN_ESF!A:C,3,0),0)</f>
        <v>0</v>
      </c>
      <c r="M1630">
        <v>29757</v>
      </c>
    </row>
    <row r="1631" spans="1:13" x14ac:dyDescent="0.25">
      <c r="A1631">
        <v>860515523</v>
      </c>
      <c r="B1631" t="s">
        <v>231</v>
      </c>
      <c r="C1631" t="s">
        <v>222</v>
      </c>
      <c r="D1631" t="s">
        <v>228</v>
      </c>
      <c r="E1631" t="s">
        <v>224</v>
      </c>
      <c r="F1631" t="s">
        <v>292</v>
      </c>
      <c r="G1631" s="16">
        <v>42735</v>
      </c>
      <c r="H1631">
        <v>20170329</v>
      </c>
      <c r="I1631">
        <v>0</v>
      </c>
      <c r="J1631" t="s">
        <v>277</v>
      </c>
      <c r="K1631" t="str">
        <f>IFERROR(VLOOKUP(J1631,ORDEN_ESF!A:C,2,0),"")</f>
        <v>Otros pasivos no financieros no corrientes</v>
      </c>
      <c r="L1631">
        <f>IFERROR(VLOOKUP(J1631,ORDEN_ESF!A:C,3,0),0)</f>
        <v>0</v>
      </c>
      <c r="M1631">
        <v>18157424</v>
      </c>
    </row>
    <row r="1632" spans="1:13" x14ac:dyDescent="0.25">
      <c r="A1632">
        <v>860532790</v>
      </c>
      <c r="B1632" t="s">
        <v>374</v>
      </c>
      <c r="C1632" t="s">
        <v>291</v>
      </c>
      <c r="D1632" t="s">
        <v>228</v>
      </c>
      <c r="E1632" t="s">
        <v>224</v>
      </c>
      <c r="F1632" t="s">
        <v>292</v>
      </c>
      <c r="G1632" s="16">
        <v>42735</v>
      </c>
      <c r="H1632">
        <v>20170504</v>
      </c>
      <c r="I1632">
        <v>0</v>
      </c>
      <c r="J1632" t="s">
        <v>277</v>
      </c>
      <c r="K1632" t="str">
        <f>IFERROR(VLOOKUP(J1632,ORDEN_ESF!A:C,2,0),"")</f>
        <v>Otros pasivos no financieros no corrientes</v>
      </c>
      <c r="L1632">
        <f>IFERROR(VLOOKUP(J1632,ORDEN_ESF!A:C,3,0),0)</f>
        <v>0</v>
      </c>
      <c r="M1632">
        <v>2774424</v>
      </c>
    </row>
    <row r="1633" spans="1:13" x14ac:dyDescent="0.25">
      <c r="A1633">
        <v>900018975</v>
      </c>
      <c r="B1633" t="s">
        <v>376</v>
      </c>
      <c r="C1633" t="s">
        <v>230</v>
      </c>
      <c r="D1633" t="s">
        <v>299</v>
      </c>
      <c r="E1633" t="s">
        <v>333</v>
      </c>
      <c r="F1633" t="s">
        <v>292</v>
      </c>
      <c r="G1633" s="16">
        <v>42735</v>
      </c>
      <c r="H1633">
        <v>20170405</v>
      </c>
      <c r="I1633">
        <v>0</v>
      </c>
      <c r="J1633" t="s">
        <v>277</v>
      </c>
      <c r="K1633" t="str">
        <f>IFERROR(VLOOKUP(J1633,ORDEN_ESF!A:C,2,0),"")</f>
        <v>Otros pasivos no financieros no corrientes</v>
      </c>
      <c r="L1633">
        <f>IFERROR(VLOOKUP(J1633,ORDEN_ESF!A:C,3,0),0)</f>
        <v>0</v>
      </c>
      <c r="M1633">
        <v>66444484</v>
      </c>
    </row>
    <row r="1634" spans="1:13" x14ac:dyDescent="0.25">
      <c r="A1634">
        <v>900035722</v>
      </c>
      <c r="B1634" t="s">
        <v>298</v>
      </c>
      <c r="C1634" t="s">
        <v>294</v>
      </c>
      <c r="D1634" t="s">
        <v>299</v>
      </c>
      <c r="E1634" t="s">
        <v>224</v>
      </c>
      <c r="F1634" t="s">
        <v>292</v>
      </c>
      <c r="G1634" s="16">
        <v>42735</v>
      </c>
      <c r="H1634">
        <v>20170421</v>
      </c>
      <c r="I1634">
        <v>0</v>
      </c>
      <c r="J1634" t="s">
        <v>277</v>
      </c>
      <c r="K1634" t="str">
        <f>IFERROR(VLOOKUP(J1634,ORDEN_ESF!A:C,2,0),"")</f>
        <v>Otros pasivos no financieros no corrientes</v>
      </c>
      <c r="L1634">
        <f>IFERROR(VLOOKUP(J1634,ORDEN_ESF!A:C,3,0),0)</f>
        <v>0</v>
      </c>
      <c r="M1634">
        <v>45934767</v>
      </c>
    </row>
    <row r="1635" spans="1:13" x14ac:dyDescent="0.25">
      <c r="A1635">
        <v>890932424</v>
      </c>
      <c r="B1635" t="s">
        <v>379</v>
      </c>
      <c r="C1635" t="s">
        <v>222</v>
      </c>
      <c r="D1635" t="s">
        <v>223</v>
      </c>
      <c r="E1635" t="s">
        <v>333</v>
      </c>
      <c r="F1635" t="s">
        <v>292</v>
      </c>
      <c r="G1635" s="16">
        <v>42735</v>
      </c>
      <c r="H1635">
        <v>20170328</v>
      </c>
      <c r="I1635">
        <v>0</v>
      </c>
      <c r="J1635" t="s">
        <v>277</v>
      </c>
      <c r="K1635" t="str">
        <f>IFERROR(VLOOKUP(J1635,ORDEN_ESF!A:C,2,0),"")</f>
        <v>Otros pasivos no financieros no corrientes</v>
      </c>
      <c r="L1635">
        <f>IFERROR(VLOOKUP(J1635,ORDEN_ESF!A:C,3,0),0)</f>
        <v>0</v>
      </c>
      <c r="M1635">
        <v>5808679</v>
      </c>
    </row>
    <row r="1636" spans="1:13" x14ac:dyDescent="0.25">
      <c r="A1636">
        <v>890939355</v>
      </c>
      <c r="B1636" t="s">
        <v>35</v>
      </c>
      <c r="C1636" t="s">
        <v>222</v>
      </c>
      <c r="D1636" t="s">
        <v>223</v>
      </c>
      <c r="E1636" t="s">
        <v>335</v>
      </c>
      <c r="F1636" t="s">
        <v>292</v>
      </c>
      <c r="G1636" s="16">
        <v>42735</v>
      </c>
      <c r="H1636">
        <v>20170403</v>
      </c>
      <c r="I1636">
        <v>0</v>
      </c>
      <c r="J1636" t="s">
        <v>277</v>
      </c>
      <c r="K1636" t="str">
        <f>IFERROR(VLOOKUP(J1636,ORDEN_ESF!A:C,2,0),"")</f>
        <v>Otros pasivos no financieros no corrientes</v>
      </c>
      <c r="L1636">
        <f>IFERROR(VLOOKUP(J1636,ORDEN_ESF!A:C,3,0),0)</f>
        <v>0</v>
      </c>
      <c r="M1636">
        <v>770139</v>
      </c>
    </row>
    <row r="1637" spans="1:13" x14ac:dyDescent="0.25">
      <c r="A1637">
        <v>900192242</v>
      </c>
      <c r="B1637" t="s">
        <v>381</v>
      </c>
      <c r="C1637" t="s">
        <v>222</v>
      </c>
      <c r="D1637" t="s">
        <v>228</v>
      </c>
      <c r="E1637" t="s">
        <v>333</v>
      </c>
      <c r="F1637" t="s">
        <v>292</v>
      </c>
      <c r="G1637" s="16">
        <v>42735</v>
      </c>
      <c r="H1637">
        <v>20170331</v>
      </c>
      <c r="I1637">
        <v>0</v>
      </c>
      <c r="J1637" t="s">
        <v>277</v>
      </c>
      <c r="K1637" t="str">
        <f>IFERROR(VLOOKUP(J1637,ORDEN_ESF!A:C,2,0),"")</f>
        <v>Otros pasivos no financieros no corrientes</v>
      </c>
      <c r="L1637">
        <f>IFERROR(VLOOKUP(J1637,ORDEN_ESF!A:C,3,0),0)</f>
        <v>0</v>
      </c>
      <c r="M1637">
        <v>29633483</v>
      </c>
    </row>
    <row r="1638" spans="1:13" x14ac:dyDescent="0.25">
      <c r="A1638">
        <v>900192726</v>
      </c>
      <c r="B1638" t="s">
        <v>382</v>
      </c>
      <c r="C1638" t="s">
        <v>294</v>
      </c>
      <c r="D1638" t="s">
        <v>299</v>
      </c>
      <c r="E1638" t="s">
        <v>333</v>
      </c>
      <c r="F1638" t="s">
        <v>292</v>
      </c>
      <c r="G1638" s="16">
        <v>42735</v>
      </c>
      <c r="H1638">
        <v>20170425</v>
      </c>
      <c r="I1638">
        <v>0</v>
      </c>
      <c r="J1638" t="s">
        <v>277</v>
      </c>
      <c r="K1638" t="str">
        <f>IFERROR(VLOOKUP(J1638,ORDEN_ESF!A:C,2,0),"")</f>
        <v>Otros pasivos no financieros no corrientes</v>
      </c>
      <c r="L1638">
        <f>IFERROR(VLOOKUP(J1638,ORDEN_ESF!A:C,3,0),0)</f>
        <v>0</v>
      </c>
      <c r="M1638">
        <v>802176</v>
      </c>
    </row>
    <row r="1639" spans="1:13" x14ac:dyDescent="0.25">
      <c r="A1639">
        <v>900206480</v>
      </c>
      <c r="B1639" t="s">
        <v>306</v>
      </c>
      <c r="C1639" t="s">
        <v>291</v>
      </c>
      <c r="D1639" t="s">
        <v>228</v>
      </c>
      <c r="E1639" t="s">
        <v>224</v>
      </c>
      <c r="F1639" t="s">
        <v>292</v>
      </c>
      <c r="G1639" s="16">
        <v>42735</v>
      </c>
      <c r="H1639">
        <v>20170509</v>
      </c>
      <c r="I1639">
        <v>0</v>
      </c>
      <c r="J1639" t="s">
        <v>277</v>
      </c>
      <c r="K1639" t="str">
        <f>IFERROR(VLOOKUP(J1639,ORDEN_ESF!A:C,2,0),"")</f>
        <v>Otros pasivos no financieros no corrientes</v>
      </c>
      <c r="L1639">
        <f>IFERROR(VLOOKUP(J1639,ORDEN_ESF!A:C,3,0),0)</f>
        <v>0</v>
      </c>
      <c r="M1639">
        <v>1039326</v>
      </c>
    </row>
    <row r="1640" spans="1:13" x14ac:dyDescent="0.25">
      <c r="A1640">
        <v>900206483</v>
      </c>
      <c r="B1640" t="s">
        <v>307</v>
      </c>
      <c r="C1640" t="s">
        <v>291</v>
      </c>
      <c r="D1640" t="s">
        <v>228</v>
      </c>
      <c r="E1640" t="s">
        <v>224</v>
      </c>
      <c r="F1640" t="s">
        <v>292</v>
      </c>
      <c r="G1640" s="16">
        <v>42735</v>
      </c>
      <c r="H1640">
        <v>20170510</v>
      </c>
      <c r="I1640">
        <v>0</v>
      </c>
      <c r="J1640" t="s">
        <v>277</v>
      </c>
      <c r="K1640" t="str">
        <f>IFERROR(VLOOKUP(J1640,ORDEN_ESF!A:C,2,0),"")</f>
        <v>Otros pasivos no financieros no corrientes</v>
      </c>
      <c r="L1640">
        <f>IFERROR(VLOOKUP(J1640,ORDEN_ESF!A:C,3,0),0)</f>
        <v>0</v>
      </c>
      <c r="M1640">
        <v>348788</v>
      </c>
    </row>
    <row r="1641" spans="1:13" x14ac:dyDescent="0.25">
      <c r="A1641">
        <v>900315057</v>
      </c>
      <c r="B1641" t="s">
        <v>385</v>
      </c>
      <c r="C1641" t="s">
        <v>294</v>
      </c>
      <c r="D1641" t="s">
        <v>223</v>
      </c>
      <c r="E1641" t="s">
        <v>358</v>
      </c>
      <c r="F1641" t="s">
        <v>292</v>
      </c>
      <c r="G1641" s="16">
        <v>42735</v>
      </c>
      <c r="H1641">
        <v>20170504</v>
      </c>
      <c r="I1641">
        <v>0</v>
      </c>
      <c r="J1641" t="s">
        <v>277</v>
      </c>
      <c r="K1641" t="str">
        <f>IFERROR(VLOOKUP(J1641,ORDEN_ESF!A:C,2,0),"")</f>
        <v>Otros pasivos no financieros no corrientes</v>
      </c>
      <c r="L1641">
        <f>IFERROR(VLOOKUP(J1641,ORDEN_ESF!A:C,3,0),0)</f>
        <v>0</v>
      </c>
      <c r="M1641">
        <v>446632</v>
      </c>
    </row>
    <row r="1642" spans="1:13" x14ac:dyDescent="0.25">
      <c r="A1642">
        <v>900378893</v>
      </c>
      <c r="B1642" t="s">
        <v>386</v>
      </c>
      <c r="C1642" t="s">
        <v>230</v>
      </c>
      <c r="D1642" t="s">
        <v>228</v>
      </c>
      <c r="E1642" t="s">
        <v>335</v>
      </c>
      <c r="F1642" t="s">
        <v>292</v>
      </c>
      <c r="G1642" s="16">
        <v>42735</v>
      </c>
      <c r="H1642">
        <v>20170327</v>
      </c>
      <c r="I1642">
        <v>0</v>
      </c>
      <c r="J1642" t="s">
        <v>277</v>
      </c>
      <c r="K1642" t="str">
        <f>IFERROR(VLOOKUP(J1642,ORDEN_ESF!A:C,2,0),"")</f>
        <v>Otros pasivos no financieros no corrientes</v>
      </c>
      <c r="L1642">
        <f>IFERROR(VLOOKUP(J1642,ORDEN_ESF!A:C,3,0),0)</f>
        <v>0</v>
      </c>
      <c r="M1642">
        <v>137804854</v>
      </c>
    </row>
    <row r="1643" spans="1:13" x14ac:dyDescent="0.25">
      <c r="A1643">
        <v>900797732</v>
      </c>
      <c r="B1643" t="s">
        <v>181</v>
      </c>
      <c r="C1643" t="s">
        <v>230</v>
      </c>
      <c r="D1643" t="s">
        <v>228</v>
      </c>
      <c r="E1643" t="s">
        <v>360</v>
      </c>
      <c r="F1643" t="s">
        <v>292</v>
      </c>
      <c r="G1643" s="16">
        <v>42735</v>
      </c>
      <c r="H1643">
        <v>20170330</v>
      </c>
      <c r="I1643">
        <v>0</v>
      </c>
      <c r="J1643" t="s">
        <v>277</v>
      </c>
      <c r="K1643" t="str">
        <f>IFERROR(VLOOKUP(J1643,ORDEN_ESF!A:C,2,0),"")</f>
        <v>Otros pasivos no financieros no corrientes</v>
      </c>
      <c r="L1643">
        <f>IFERROR(VLOOKUP(J1643,ORDEN_ESF!A:C,3,0),0)</f>
        <v>0</v>
      </c>
      <c r="M1643">
        <v>50421502</v>
      </c>
    </row>
    <row r="1644" spans="1:13" x14ac:dyDescent="0.25">
      <c r="A1644">
        <v>800014246</v>
      </c>
      <c r="B1644" t="s">
        <v>332</v>
      </c>
      <c r="C1644" t="s">
        <v>291</v>
      </c>
      <c r="D1644" t="s">
        <v>223</v>
      </c>
      <c r="E1644" t="s">
        <v>333</v>
      </c>
      <c r="F1644" t="s">
        <v>292</v>
      </c>
      <c r="G1644" s="16">
        <v>42735</v>
      </c>
      <c r="H1644">
        <v>20170518</v>
      </c>
      <c r="I1644">
        <v>0</v>
      </c>
      <c r="J1644" t="s">
        <v>278</v>
      </c>
      <c r="K1644" t="str">
        <f>IFERROR(VLOOKUP(J1644,ORDEN_ESF!A:C,2,0),"")</f>
        <v>Pasivos no corrientes</v>
      </c>
      <c r="L1644">
        <f>IFERROR(VLOOKUP(J1644,ORDEN_ESF!A:C,3,0),0)</f>
        <v>5</v>
      </c>
      <c r="M1644">
        <v>127622608</v>
      </c>
    </row>
    <row r="1645" spans="1:13" x14ac:dyDescent="0.25">
      <c r="A1645">
        <v>800028455</v>
      </c>
      <c r="B1645" t="s">
        <v>0</v>
      </c>
      <c r="C1645" t="s">
        <v>291</v>
      </c>
      <c r="D1645" t="s">
        <v>228</v>
      </c>
      <c r="E1645" t="s">
        <v>224</v>
      </c>
      <c r="F1645" t="s">
        <v>292</v>
      </c>
      <c r="G1645" s="16">
        <v>42735</v>
      </c>
      <c r="H1645">
        <v>20170503</v>
      </c>
      <c r="I1645">
        <v>0</v>
      </c>
      <c r="J1645" t="s">
        <v>278</v>
      </c>
      <c r="K1645" t="str">
        <f>IFERROR(VLOOKUP(J1645,ORDEN_ESF!A:C,2,0),"")</f>
        <v>Pasivos no corrientes</v>
      </c>
      <c r="L1645">
        <f>IFERROR(VLOOKUP(J1645,ORDEN_ESF!A:C,3,0),0)</f>
        <v>5</v>
      </c>
      <c r="M1645">
        <v>2367915</v>
      </c>
    </row>
    <row r="1646" spans="1:13" x14ac:dyDescent="0.25">
      <c r="A1646">
        <v>800093117</v>
      </c>
      <c r="B1646" t="s">
        <v>334</v>
      </c>
      <c r="C1646" t="s">
        <v>222</v>
      </c>
      <c r="D1646" t="s">
        <v>223</v>
      </c>
      <c r="E1646" t="s">
        <v>335</v>
      </c>
      <c r="F1646" t="s">
        <v>292</v>
      </c>
      <c r="G1646" s="16">
        <v>42735</v>
      </c>
      <c r="H1646">
        <v>20170328</v>
      </c>
      <c r="I1646">
        <v>0</v>
      </c>
      <c r="J1646" t="s">
        <v>278</v>
      </c>
      <c r="K1646" t="str">
        <f>IFERROR(VLOOKUP(J1646,ORDEN_ESF!A:C,2,0),"")</f>
        <v>Pasivos no corrientes</v>
      </c>
      <c r="L1646">
        <f>IFERROR(VLOOKUP(J1646,ORDEN_ESF!A:C,3,0),0)</f>
        <v>5</v>
      </c>
      <c r="M1646">
        <v>389475259</v>
      </c>
    </row>
    <row r="1647" spans="1:13" x14ac:dyDescent="0.25">
      <c r="A1647">
        <v>800094968</v>
      </c>
      <c r="B1647" t="s">
        <v>336</v>
      </c>
      <c r="C1647" t="s">
        <v>222</v>
      </c>
      <c r="D1647" t="s">
        <v>337</v>
      </c>
      <c r="E1647" t="s">
        <v>335</v>
      </c>
      <c r="F1647" t="s">
        <v>292</v>
      </c>
      <c r="G1647" s="16">
        <v>42735</v>
      </c>
      <c r="H1647">
        <v>20170403</v>
      </c>
      <c r="I1647">
        <v>0</v>
      </c>
      <c r="J1647" t="s">
        <v>278</v>
      </c>
      <c r="K1647" t="str">
        <f>IFERROR(VLOOKUP(J1647,ORDEN_ESF!A:C,2,0),"")</f>
        <v>Pasivos no corrientes</v>
      </c>
      <c r="L1647">
        <f>IFERROR(VLOOKUP(J1647,ORDEN_ESF!A:C,3,0),0)</f>
        <v>5</v>
      </c>
      <c r="M1647">
        <v>45284936</v>
      </c>
    </row>
    <row r="1648" spans="1:13" x14ac:dyDescent="0.25">
      <c r="A1648">
        <v>800095951</v>
      </c>
      <c r="B1648" t="s">
        <v>338</v>
      </c>
      <c r="C1648" t="s">
        <v>291</v>
      </c>
      <c r="D1648" t="s">
        <v>228</v>
      </c>
      <c r="E1648" t="s">
        <v>339</v>
      </c>
      <c r="F1648" t="s">
        <v>292</v>
      </c>
      <c r="G1648" s="16">
        <v>42735</v>
      </c>
      <c r="H1648">
        <v>20170505</v>
      </c>
      <c r="I1648">
        <v>0</v>
      </c>
      <c r="J1648" t="s">
        <v>278</v>
      </c>
      <c r="K1648" t="str">
        <f>IFERROR(VLOOKUP(J1648,ORDEN_ESF!A:C,2,0),"")</f>
        <v>Pasivos no corrientes</v>
      </c>
      <c r="L1648">
        <f>IFERROR(VLOOKUP(J1648,ORDEN_ESF!A:C,3,0),0)</f>
        <v>5</v>
      </c>
      <c r="M1648">
        <v>7919816</v>
      </c>
    </row>
    <row r="1649" spans="1:13" x14ac:dyDescent="0.25">
      <c r="A1649">
        <v>800140959</v>
      </c>
      <c r="B1649" t="s">
        <v>340</v>
      </c>
      <c r="C1649" t="s">
        <v>291</v>
      </c>
      <c r="D1649" t="s">
        <v>228</v>
      </c>
      <c r="E1649" t="s">
        <v>339</v>
      </c>
      <c r="F1649" t="s">
        <v>292</v>
      </c>
      <c r="G1649" s="16">
        <v>42735</v>
      </c>
      <c r="H1649">
        <v>20170503</v>
      </c>
      <c r="I1649">
        <v>0</v>
      </c>
      <c r="J1649" t="s">
        <v>278</v>
      </c>
      <c r="K1649" t="str">
        <f>IFERROR(VLOOKUP(J1649,ORDEN_ESF!A:C,2,0),"")</f>
        <v>Pasivos no corrientes</v>
      </c>
      <c r="L1649">
        <f>IFERROR(VLOOKUP(J1649,ORDEN_ESF!A:C,3,0),0)</f>
        <v>5</v>
      </c>
      <c r="M1649">
        <v>14031952</v>
      </c>
    </row>
    <row r="1650" spans="1:13" x14ac:dyDescent="0.25">
      <c r="A1650">
        <v>800173155</v>
      </c>
      <c r="B1650" t="s">
        <v>341</v>
      </c>
      <c r="C1650" t="s">
        <v>222</v>
      </c>
      <c r="D1650" t="s">
        <v>228</v>
      </c>
      <c r="E1650" t="s">
        <v>335</v>
      </c>
      <c r="F1650" t="s">
        <v>292</v>
      </c>
      <c r="G1650" s="16">
        <v>42735</v>
      </c>
      <c r="H1650">
        <v>20170403</v>
      </c>
      <c r="I1650">
        <v>0</v>
      </c>
      <c r="J1650" t="s">
        <v>278</v>
      </c>
      <c r="K1650" t="str">
        <f>IFERROR(VLOOKUP(J1650,ORDEN_ESF!A:C,2,0),"")</f>
        <v>Pasivos no corrientes</v>
      </c>
      <c r="L1650">
        <f>IFERROR(VLOOKUP(J1650,ORDEN_ESF!A:C,3,0),0)</f>
        <v>5</v>
      </c>
      <c r="M1650">
        <v>105737380</v>
      </c>
    </row>
    <row r="1651" spans="1:13" x14ac:dyDescent="0.25">
      <c r="A1651">
        <v>800182330</v>
      </c>
      <c r="B1651" t="s">
        <v>342</v>
      </c>
      <c r="C1651" t="s">
        <v>291</v>
      </c>
      <c r="D1651" t="s">
        <v>343</v>
      </c>
      <c r="E1651" t="s">
        <v>333</v>
      </c>
      <c r="F1651" t="s">
        <v>292</v>
      </c>
      <c r="G1651" s="16">
        <v>42735</v>
      </c>
      <c r="H1651">
        <v>20170424</v>
      </c>
      <c r="I1651">
        <v>0</v>
      </c>
      <c r="J1651" t="s">
        <v>278</v>
      </c>
      <c r="K1651" t="str">
        <f>IFERROR(VLOOKUP(J1651,ORDEN_ESF!A:C,2,0),"")</f>
        <v>Pasivos no corrientes</v>
      </c>
      <c r="L1651">
        <f>IFERROR(VLOOKUP(J1651,ORDEN_ESF!A:C,3,0),0)</f>
        <v>5</v>
      </c>
      <c r="M1651">
        <v>133224289</v>
      </c>
    </row>
    <row r="1652" spans="1:13" x14ac:dyDescent="0.25">
      <c r="A1652">
        <v>800185295</v>
      </c>
      <c r="B1652" t="s">
        <v>344</v>
      </c>
      <c r="C1652" t="s">
        <v>222</v>
      </c>
      <c r="D1652" t="s">
        <v>228</v>
      </c>
      <c r="E1652" t="s">
        <v>335</v>
      </c>
      <c r="F1652" t="s">
        <v>292</v>
      </c>
      <c r="G1652" s="16">
        <v>42735</v>
      </c>
      <c r="H1652">
        <v>20170407</v>
      </c>
      <c r="I1652">
        <v>0</v>
      </c>
      <c r="J1652" t="s">
        <v>278</v>
      </c>
      <c r="K1652" t="str">
        <f>IFERROR(VLOOKUP(J1652,ORDEN_ESF!A:C,2,0),"")</f>
        <v>Pasivos no corrientes</v>
      </c>
      <c r="L1652">
        <f>IFERROR(VLOOKUP(J1652,ORDEN_ESF!A:C,3,0),0)</f>
        <v>5</v>
      </c>
      <c r="M1652">
        <v>1114199</v>
      </c>
    </row>
    <row r="1653" spans="1:13" x14ac:dyDescent="0.25">
      <c r="A1653">
        <v>800200598</v>
      </c>
      <c r="B1653" t="s">
        <v>345</v>
      </c>
      <c r="C1653" t="s">
        <v>230</v>
      </c>
      <c r="D1653" t="s">
        <v>228</v>
      </c>
      <c r="E1653" t="s">
        <v>335</v>
      </c>
      <c r="F1653" t="s">
        <v>292</v>
      </c>
      <c r="G1653" s="16">
        <v>42735</v>
      </c>
      <c r="H1653">
        <v>20170509</v>
      </c>
      <c r="I1653">
        <v>0</v>
      </c>
      <c r="J1653" t="s">
        <v>278</v>
      </c>
      <c r="K1653" t="str">
        <f>IFERROR(VLOOKUP(J1653,ORDEN_ESF!A:C,2,0),"")</f>
        <v>Pasivos no corrientes</v>
      </c>
      <c r="L1653">
        <f>IFERROR(VLOOKUP(J1653,ORDEN_ESF!A:C,3,0),0)</f>
        <v>5</v>
      </c>
      <c r="M1653">
        <v>278412361</v>
      </c>
    </row>
    <row r="1654" spans="1:13" x14ac:dyDescent="0.25">
      <c r="A1654">
        <v>800233881</v>
      </c>
      <c r="B1654" t="s">
        <v>161</v>
      </c>
      <c r="C1654" t="s">
        <v>222</v>
      </c>
      <c r="D1654" t="s">
        <v>223</v>
      </c>
      <c r="E1654" t="s">
        <v>333</v>
      </c>
      <c r="F1654" t="s">
        <v>292</v>
      </c>
      <c r="G1654" s="16">
        <v>42735</v>
      </c>
      <c r="H1654">
        <v>20170406</v>
      </c>
      <c r="I1654">
        <v>0</v>
      </c>
      <c r="J1654" t="s">
        <v>278</v>
      </c>
      <c r="K1654" t="str">
        <f>IFERROR(VLOOKUP(J1654,ORDEN_ESF!A:C,2,0),"")</f>
        <v>Pasivos no corrientes</v>
      </c>
      <c r="L1654">
        <f>IFERROR(VLOOKUP(J1654,ORDEN_ESF!A:C,3,0),0)</f>
        <v>5</v>
      </c>
      <c r="M1654">
        <v>132772682</v>
      </c>
    </row>
    <row r="1655" spans="1:13" x14ac:dyDescent="0.25">
      <c r="A1655">
        <v>800240724</v>
      </c>
      <c r="B1655" t="s">
        <v>348</v>
      </c>
      <c r="C1655" t="s">
        <v>230</v>
      </c>
      <c r="D1655" t="s">
        <v>228</v>
      </c>
      <c r="E1655" t="s">
        <v>335</v>
      </c>
      <c r="F1655" t="s">
        <v>292</v>
      </c>
      <c r="G1655" s="16">
        <v>42735</v>
      </c>
      <c r="H1655">
        <v>20170330</v>
      </c>
      <c r="I1655">
        <v>0</v>
      </c>
      <c r="J1655" t="s">
        <v>278</v>
      </c>
      <c r="K1655" t="str">
        <f>IFERROR(VLOOKUP(J1655,ORDEN_ESF!A:C,2,0),"")</f>
        <v>Pasivos no corrientes</v>
      </c>
      <c r="L1655">
        <f>IFERROR(VLOOKUP(J1655,ORDEN_ESF!A:C,3,0),0)</f>
        <v>5</v>
      </c>
      <c r="M1655">
        <v>75330415</v>
      </c>
    </row>
    <row r="1656" spans="1:13" x14ac:dyDescent="0.25">
      <c r="A1656">
        <v>811032292</v>
      </c>
      <c r="B1656" t="s">
        <v>349</v>
      </c>
      <c r="C1656" t="s">
        <v>222</v>
      </c>
      <c r="D1656" t="s">
        <v>223</v>
      </c>
      <c r="E1656" t="s">
        <v>335</v>
      </c>
      <c r="F1656" t="s">
        <v>292</v>
      </c>
      <c r="G1656" s="16">
        <v>42735</v>
      </c>
      <c r="H1656">
        <v>20170404</v>
      </c>
      <c r="I1656">
        <v>0</v>
      </c>
      <c r="J1656" t="s">
        <v>278</v>
      </c>
      <c r="K1656" t="str">
        <f>IFERROR(VLOOKUP(J1656,ORDEN_ESF!A:C,2,0),"")</f>
        <v>Pasivos no corrientes</v>
      </c>
      <c r="L1656">
        <f>IFERROR(VLOOKUP(J1656,ORDEN_ESF!A:C,3,0),0)</f>
        <v>5</v>
      </c>
      <c r="M1656">
        <v>134889313</v>
      </c>
    </row>
    <row r="1657" spans="1:13" x14ac:dyDescent="0.25">
      <c r="A1657">
        <v>830023542</v>
      </c>
      <c r="B1657" t="s">
        <v>146</v>
      </c>
      <c r="C1657" t="s">
        <v>230</v>
      </c>
      <c r="D1657" t="s">
        <v>223</v>
      </c>
      <c r="E1657" t="s">
        <v>339</v>
      </c>
      <c r="F1657" t="s">
        <v>292</v>
      </c>
      <c r="G1657" s="16">
        <v>42735</v>
      </c>
      <c r="H1657">
        <v>20170328</v>
      </c>
      <c r="I1657">
        <v>0</v>
      </c>
      <c r="J1657" t="s">
        <v>278</v>
      </c>
      <c r="K1657" t="str">
        <f>IFERROR(VLOOKUP(J1657,ORDEN_ESF!A:C,2,0),"")</f>
        <v>Pasivos no corrientes</v>
      </c>
      <c r="L1657">
        <f>IFERROR(VLOOKUP(J1657,ORDEN_ESF!A:C,3,0),0)</f>
        <v>5</v>
      </c>
      <c r="M1657">
        <v>74667667</v>
      </c>
    </row>
    <row r="1658" spans="1:13" x14ac:dyDescent="0.25">
      <c r="A1658">
        <v>830094920</v>
      </c>
      <c r="B1658" t="s">
        <v>350</v>
      </c>
      <c r="C1658" t="s">
        <v>222</v>
      </c>
      <c r="D1658" t="s">
        <v>351</v>
      </c>
      <c r="E1658" t="s">
        <v>339</v>
      </c>
      <c r="F1658" t="s">
        <v>292</v>
      </c>
      <c r="G1658" s="16">
        <v>42735</v>
      </c>
      <c r="H1658">
        <v>20171004</v>
      </c>
      <c r="I1658">
        <v>0</v>
      </c>
      <c r="J1658" t="s">
        <v>278</v>
      </c>
      <c r="K1658" t="str">
        <f>IFERROR(VLOOKUP(J1658,ORDEN_ESF!A:C,2,0),"")</f>
        <v>Pasivos no corrientes</v>
      </c>
      <c r="L1658">
        <f>IFERROR(VLOOKUP(J1658,ORDEN_ESF!A:C,3,0),0)</f>
        <v>5</v>
      </c>
      <c r="M1658">
        <v>75815948</v>
      </c>
    </row>
    <row r="1659" spans="1:13" x14ac:dyDescent="0.25">
      <c r="A1659">
        <v>830058272</v>
      </c>
      <c r="B1659" t="s">
        <v>352</v>
      </c>
      <c r="C1659" t="s">
        <v>222</v>
      </c>
      <c r="D1659" t="s">
        <v>228</v>
      </c>
      <c r="E1659" t="s">
        <v>353</v>
      </c>
      <c r="F1659" t="s">
        <v>292</v>
      </c>
      <c r="G1659" s="16">
        <v>42735</v>
      </c>
      <c r="H1659">
        <v>20170405</v>
      </c>
      <c r="I1659">
        <v>0</v>
      </c>
      <c r="J1659" t="s">
        <v>278</v>
      </c>
      <c r="K1659" t="str">
        <f>IFERROR(VLOOKUP(J1659,ORDEN_ESF!A:C,2,0),"")</f>
        <v>Pasivos no corrientes</v>
      </c>
      <c r="L1659">
        <f>IFERROR(VLOOKUP(J1659,ORDEN_ESF!A:C,3,0),0)</f>
        <v>5</v>
      </c>
      <c r="M1659">
        <v>15154867</v>
      </c>
    </row>
    <row r="1660" spans="1:13" x14ac:dyDescent="0.25">
      <c r="A1660">
        <v>830097620</v>
      </c>
      <c r="B1660" t="s">
        <v>290</v>
      </c>
      <c r="C1660" t="s">
        <v>291</v>
      </c>
      <c r="D1660" t="s">
        <v>228</v>
      </c>
      <c r="E1660" t="s">
        <v>224</v>
      </c>
      <c r="F1660" t="s">
        <v>292</v>
      </c>
      <c r="G1660" s="16">
        <v>42735</v>
      </c>
      <c r="H1660">
        <v>20170420</v>
      </c>
      <c r="I1660">
        <v>0</v>
      </c>
      <c r="J1660" t="s">
        <v>278</v>
      </c>
      <c r="K1660" t="str">
        <f>IFERROR(VLOOKUP(J1660,ORDEN_ESF!A:C,2,0),"")</f>
        <v>Pasivos no corrientes</v>
      </c>
      <c r="L1660">
        <f>IFERROR(VLOOKUP(J1660,ORDEN_ESF!A:C,3,0),0)</f>
        <v>5</v>
      </c>
      <c r="M1660">
        <v>57792193</v>
      </c>
    </row>
    <row r="1661" spans="1:13" x14ac:dyDescent="0.25">
      <c r="A1661">
        <v>860000656</v>
      </c>
      <c r="B1661" t="s">
        <v>221</v>
      </c>
      <c r="C1661" t="s">
        <v>222</v>
      </c>
      <c r="D1661" t="s">
        <v>223</v>
      </c>
      <c r="E1661" t="s">
        <v>224</v>
      </c>
      <c r="F1661" t="s">
        <v>292</v>
      </c>
      <c r="G1661" s="16">
        <v>42735</v>
      </c>
      <c r="H1661">
        <v>20170401</v>
      </c>
      <c r="I1661">
        <v>0</v>
      </c>
      <c r="J1661" t="s">
        <v>278</v>
      </c>
      <c r="K1661" t="str">
        <f>IFERROR(VLOOKUP(J1661,ORDEN_ESF!A:C,2,0),"")</f>
        <v>Pasivos no corrientes</v>
      </c>
      <c r="L1661">
        <f>IFERROR(VLOOKUP(J1661,ORDEN_ESF!A:C,3,0),0)</f>
        <v>5</v>
      </c>
      <c r="M1661">
        <v>19699584</v>
      </c>
    </row>
    <row r="1662" spans="1:13" x14ac:dyDescent="0.25">
      <c r="A1662">
        <v>860001986</v>
      </c>
      <c r="B1662" t="s">
        <v>293</v>
      </c>
      <c r="C1662" t="s">
        <v>294</v>
      </c>
      <c r="D1662" t="s">
        <v>228</v>
      </c>
      <c r="E1662" t="s">
        <v>224</v>
      </c>
      <c r="F1662" t="s">
        <v>292</v>
      </c>
      <c r="G1662" s="16">
        <v>42735</v>
      </c>
      <c r="H1662">
        <v>20170510</v>
      </c>
      <c r="I1662">
        <v>0</v>
      </c>
      <c r="J1662" t="s">
        <v>278</v>
      </c>
      <c r="K1662" t="str">
        <f>IFERROR(VLOOKUP(J1662,ORDEN_ESF!A:C,2,0),"")</f>
        <v>Pasivos no corrientes</v>
      </c>
      <c r="L1662">
        <f>IFERROR(VLOOKUP(J1662,ORDEN_ESF!A:C,3,0),0)</f>
        <v>5</v>
      </c>
      <c r="M1662">
        <v>12102910</v>
      </c>
    </row>
    <row r="1663" spans="1:13" x14ac:dyDescent="0.25">
      <c r="A1663">
        <v>860002837</v>
      </c>
      <c r="B1663" t="s">
        <v>227</v>
      </c>
      <c r="C1663" t="s">
        <v>222</v>
      </c>
      <c r="D1663" t="s">
        <v>228</v>
      </c>
      <c r="E1663" t="s">
        <v>224</v>
      </c>
      <c r="F1663" t="s">
        <v>292</v>
      </c>
      <c r="G1663" s="16">
        <v>42735</v>
      </c>
      <c r="H1663">
        <v>20170330</v>
      </c>
      <c r="I1663">
        <v>0</v>
      </c>
      <c r="J1663" t="s">
        <v>278</v>
      </c>
      <c r="K1663" t="str">
        <f>IFERROR(VLOOKUP(J1663,ORDEN_ESF!A:C,2,0),"")</f>
        <v>Pasivos no corrientes</v>
      </c>
      <c r="L1663">
        <f>IFERROR(VLOOKUP(J1663,ORDEN_ESF!A:C,3,0),0)</f>
        <v>5</v>
      </c>
      <c r="M1663">
        <v>15320430</v>
      </c>
    </row>
    <row r="1664" spans="1:13" x14ac:dyDescent="0.25">
      <c r="A1664">
        <v>830116629</v>
      </c>
      <c r="B1664" t="s">
        <v>354</v>
      </c>
      <c r="C1664" t="s">
        <v>291</v>
      </c>
      <c r="D1664" t="s">
        <v>228</v>
      </c>
      <c r="E1664" t="s">
        <v>355</v>
      </c>
      <c r="F1664" t="s">
        <v>292</v>
      </c>
      <c r="G1664" s="16">
        <v>42735</v>
      </c>
      <c r="H1664">
        <v>20170424</v>
      </c>
      <c r="I1664">
        <v>0</v>
      </c>
      <c r="J1664" t="s">
        <v>278</v>
      </c>
      <c r="K1664" t="str">
        <f>IFERROR(VLOOKUP(J1664,ORDEN_ESF!A:C,2,0),"")</f>
        <v>Pasivos no corrientes</v>
      </c>
      <c r="L1664">
        <f>IFERROR(VLOOKUP(J1664,ORDEN_ESF!A:C,3,0),0)</f>
        <v>5</v>
      </c>
      <c r="M1664">
        <v>5742284</v>
      </c>
    </row>
    <row r="1665" spans="1:13" x14ac:dyDescent="0.25">
      <c r="A1665">
        <v>830124992</v>
      </c>
      <c r="B1665" t="s">
        <v>357</v>
      </c>
      <c r="C1665" t="s">
        <v>222</v>
      </c>
      <c r="D1665" t="s">
        <v>228</v>
      </c>
      <c r="E1665" t="s">
        <v>358</v>
      </c>
      <c r="F1665" t="s">
        <v>292</v>
      </c>
      <c r="G1665" s="16">
        <v>42735</v>
      </c>
      <c r="H1665">
        <v>20170406</v>
      </c>
      <c r="I1665">
        <v>0</v>
      </c>
      <c r="J1665" t="s">
        <v>278</v>
      </c>
      <c r="K1665" t="str">
        <f>IFERROR(VLOOKUP(J1665,ORDEN_ESF!A:C,2,0),"")</f>
        <v>Pasivos no corrientes</v>
      </c>
      <c r="L1665">
        <f>IFERROR(VLOOKUP(J1665,ORDEN_ESF!A:C,3,0),0)</f>
        <v>5</v>
      </c>
      <c r="M1665">
        <v>159235</v>
      </c>
    </row>
    <row r="1666" spans="1:13" x14ac:dyDescent="0.25">
      <c r="A1666">
        <v>860067697</v>
      </c>
      <c r="B1666" t="s">
        <v>359</v>
      </c>
      <c r="C1666" t="s">
        <v>294</v>
      </c>
      <c r="D1666" t="s">
        <v>228</v>
      </c>
      <c r="E1666" t="s">
        <v>360</v>
      </c>
      <c r="F1666" t="s">
        <v>292</v>
      </c>
      <c r="G1666" s="16">
        <v>42735</v>
      </c>
      <c r="H1666">
        <v>20170515</v>
      </c>
      <c r="I1666">
        <v>0</v>
      </c>
      <c r="J1666" t="s">
        <v>278</v>
      </c>
      <c r="K1666" t="str">
        <f>IFERROR(VLOOKUP(J1666,ORDEN_ESF!A:C,2,0),"")</f>
        <v>Pasivos no corrientes</v>
      </c>
      <c r="L1666">
        <f>IFERROR(VLOOKUP(J1666,ORDEN_ESF!A:C,3,0),0)</f>
        <v>5</v>
      </c>
      <c r="M1666">
        <v>9926547</v>
      </c>
    </row>
    <row r="1667" spans="1:13" x14ac:dyDescent="0.25">
      <c r="A1667">
        <v>860354402</v>
      </c>
      <c r="B1667" t="s">
        <v>295</v>
      </c>
      <c r="C1667" t="s">
        <v>291</v>
      </c>
      <c r="D1667" t="s">
        <v>228</v>
      </c>
      <c r="E1667" t="s">
        <v>224</v>
      </c>
      <c r="F1667" t="s">
        <v>292</v>
      </c>
      <c r="G1667" s="16">
        <v>42735</v>
      </c>
      <c r="H1667">
        <v>20170417</v>
      </c>
      <c r="I1667">
        <v>0</v>
      </c>
      <c r="J1667" t="s">
        <v>278</v>
      </c>
      <c r="K1667" t="str">
        <f>IFERROR(VLOOKUP(J1667,ORDEN_ESF!A:C,2,0),"")</f>
        <v>Pasivos no corrientes</v>
      </c>
      <c r="L1667">
        <f>IFERROR(VLOOKUP(J1667,ORDEN_ESF!A:C,3,0),0)</f>
        <v>5</v>
      </c>
      <c r="M1667">
        <v>914134</v>
      </c>
    </row>
    <row r="1668" spans="1:13" x14ac:dyDescent="0.25">
      <c r="A1668">
        <v>860527800</v>
      </c>
      <c r="B1668" t="s">
        <v>296</v>
      </c>
      <c r="C1668" t="s">
        <v>222</v>
      </c>
      <c r="D1668" t="s">
        <v>228</v>
      </c>
      <c r="E1668" t="s">
        <v>224</v>
      </c>
      <c r="F1668" t="s">
        <v>292</v>
      </c>
      <c r="G1668" s="16">
        <v>42735</v>
      </c>
      <c r="H1668">
        <v>20170512</v>
      </c>
      <c r="I1668">
        <v>0</v>
      </c>
      <c r="J1668" t="s">
        <v>278</v>
      </c>
      <c r="K1668" t="str">
        <f>IFERROR(VLOOKUP(J1668,ORDEN_ESF!A:C,2,0),"")</f>
        <v>Pasivos no corrientes</v>
      </c>
      <c r="L1668">
        <f>IFERROR(VLOOKUP(J1668,ORDEN_ESF!A:C,3,0),0)</f>
        <v>5</v>
      </c>
      <c r="M1668">
        <v>33292032</v>
      </c>
    </row>
    <row r="1669" spans="1:13" x14ac:dyDescent="0.25">
      <c r="A1669">
        <v>860031361</v>
      </c>
      <c r="B1669" t="s">
        <v>297</v>
      </c>
      <c r="C1669" t="s">
        <v>222</v>
      </c>
      <c r="D1669" t="s">
        <v>228</v>
      </c>
      <c r="E1669" t="s">
        <v>224</v>
      </c>
      <c r="F1669" t="s">
        <v>292</v>
      </c>
      <c r="G1669" s="16">
        <v>42735</v>
      </c>
      <c r="H1669">
        <v>20170405</v>
      </c>
      <c r="I1669">
        <v>0</v>
      </c>
      <c r="J1669" t="s">
        <v>278</v>
      </c>
      <c r="K1669" t="str">
        <f>IFERROR(VLOOKUP(J1669,ORDEN_ESF!A:C,2,0),"")</f>
        <v>Pasivos no corrientes</v>
      </c>
      <c r="L1669">
        <f>IFERROR(VLOOKUP(J1669,ORDEN_ESF!A:C,3,0),0)</f>
        <v>5</v>
      </c>
      <c r="M1669">
        <v>12163277</v>
      </c>
    </row>
    <row r="1670" spans="1:13" x14ac:dyDescent="0.25">
      <c r="A1670">
        <v>860035996</v>
      </c>
      <c r="B1670" t="s">
        <v>229</v>
      </c>
      <c r="C1670" t="s">
        <v>222</v>
      </c>
      <c r="D1670" t="s">
        <v>228</v>
      </c>
      <c r="E1670" t="s">
        <v>224</v>
      </c>
      <c r="F1670" t="s">
        <v>292</v>
      </c>
      <c r="G1670" s="16">
        <v>42735</v>
      </c>
      <c r="H1670">
        <v>20170407</v>
      </c>
      <c r="I1670">
        <v>0</v>
      </c>
      <c r="J1670" t="s">
        <v>278</v>
      </c>
      <c r="K1670" t="str">
        <f>IFERROR(VLOOKUP(J1670,ORDEN_ESF!A:C,2,0),"")</f>
        <v>Pasivos no corrientes</v>
      </c>
      <c r="L1670">
        <f>IFERROR(VLOOKUP(J1670,ORDEN_ESF!A:C,3,0),0)</f>
        <v>5</v>
      </c>
      <c r="M1670">
        <v>4909583</v>
      </c>
    </row>
    <row r="1671" spans="1:13" x14ac:dyDescent="0.25">
      <c r="A1671">
        <v>890312765</v>
      </c>
      <c r="B1671" t="s">
        <v>363</v>
      </c>
      <c r="C1671" t="s">
        <v>222</v>
      </c>
      <c r="D1671" t="s">
        <v>228</v>
      </c>
      <c r="E1671" t="s">
        <v>339</v>
      </c>
      <c r="F1671" t="s">
        <v>292</v>
      </c>
      <c r="G1671" s="16">
        <v>42735</v>
      </c>
      <c r="H1671">
        <v>20170405</v>
      </c>
      <c r="I1671">
        <v>0</v>
      </c>
      <c r="J1671" t="s">
        <v>278</v>
      </c>
      <c r="K1671" t="str">
        <f>IFERROR(VLOOKUP(J1671,ORDEN_ESF!A:C,2,0),"")</f>
        <v>Pasivos no corrientes</v>
      </c>
      <c r="L1671">
        <f>IFERROR(VLOOKUP(J1671,ORDEN_ESF!A:C,3,0),0)</f>
        <v>5</v>
      </c>
      <c r="M1671">
        <v>22954705</v>
      </c>
    </row>
    <row r="1672" spans="1:13" x14ac:dyDescent="0.25">
      <c r="A1672">
        <v>860058070</v>
      </c>
      <c r="B1672" t="s">
        <v>364</v>
      </c>
      <c r="C1672" t="s">
        <v>222</v>
      </c>
      <c r="D1672" t="s">
        <v>228</v>
      </c>
      <c r="E1672" t="s">
        <v>335</v>
      </c>
      <c r="F1672" t="s">
        <v>292</v>
      </c>
      <c r="G1672" s="16">
        <v>42735</v>
      </c>
      <c r="H1672">
        <v>20170404</v>
      </c>
      <c r="I1672">
        <v>0</v>
      </c>
      <c r="J1672" t="s">
        <v>278</v>
      </c>
      <c r="K1672" t="str">
        <f>IFERROR(VLOOKUP(J1672,ORDEN_ESF!A:C,2,0),"")</f>
        <v>Pasivos no corrientes</v>
      </c>
      <c r="L1672">
        <f>IFERROR(VLOOKUP(J1672,ORDEN_ESF!A:C,3,0),0)</f>
        <v>5</v>
      </c>
      <c r="M1672">
        <v>623246149</v>
      </c>
    </row>
    <row r="1673" spans="1:13" x14ac:dyDescent="0.25">
      <c r="A1673">
        <v>860059851</v>
      </c>
      <c r="B1673" t="s">
        <v>365</v>
      </c>
      <c r="C1673" t="s">
        <v>222</v>
      </c>
      <c r="D1673" t="s">
        <v>228</v>
      </c>
      <c r="E1673" t="s">
        <v>224</v>
      </c>
      <c r="F1673" t="s">
        <v>292</v>
      </c>
      <c r="G1673" s="16">
        <v>42735</v>
      </c>
      <c r="H1673">
        <v>20170403</v>
      </c>
      <c r="I1673">
        <v>0</v>
      </c>
      <c r="J1673" t="s">
        <v>278</v>
      </c>
      <c r="K1673" t="str">
        <f>IFERROR(VLOOKUP(J1673,ORDEN_ESF!A:C,2,0),"")</f>
        <v>Pasivos no corrientes</v>
      </c>
      <c r="L1673">
        <f>IFERROR(VLOOKUP(J1673,ORDEN_ESF!A:C,3,0),0)</f>
        <v>5</v>
      </c>
      <c r="M1673">
        <v>4489576</v>
      </c>
    </row>
    <row r="1674" spans="1:13" x14ac:dyDescent="0.25">
      <c r="A1674">
        <v>890806999</v>
      </c>
      <c r="B1674" t="s">
        <v>366</v>
      </c>
      <c r="C1674" t="s">
        <v>230</v>
      </c>
      <c r="D1674" t="s">
        <v>367</v>
      </c>
      <c r="E1674" t="s">
        <v>368</v>
      </c>
      <c r="F1674" t="s">
        <v>292</v>
      </c>
      <c r="G1674" s="16">
        <v>42735</v>
      </c>
      <c r="H1674">
        <v>20170406</v>
      </c>
      <c r="I1674">
        <v>0</v>
      </c>
      <c r="J1674" t="s">
        <v>278</v>
      </c>
      <c r="K1674" t="str">
        <f>IFERROR(VLOOKUP(J1674,ORDEN_ESF!A:C,2,0),"")</f>
        <v>Pasivos no corrientes</v>
      </c>
      <c r="L1674">
        <f>IFERROR(VLOOKUP(J1674,ORDEN_ESF!A:C,3,0),0)</f>
        <v>5</v>
      </c>
      <c r="M1674">
        <v>1218353</v>
      </c>
    </row>
    <row r="1675" spans="1:13" x14ac:dyDescent="0.25">
      <c r="A1675">
        <v>890903035</v>
      </c>
      <c r="B1675" t="s">
        <v>369</v>
      </c>
      <c r="C1675" t="s">
        <v>222</v>
      </c>
      <c r="D1675" t="s">
        <v>228</v>
      </c>
      <c r="E1675" t="s">
        <v>339</v>
      </c>
      <c r="F1675" t="s">
        <v>292</v>
      </c>
      <c r="G1675" s="16">
        <v>42735</v>
      </c>
      <c r="H1675">
        <v>20170330</v>
      </c>
      <c r="I1675">
        <v>0</v>
      </c>
      <c r="J1675" t="s">
        <v>278</v>
      </c>
      <c r="K1675" t="str">
        <f>IFERROR(VLOOKUP(J1675,ORDEN_ESF!A:C,2,0),"")</f>
        <v>Pasivos no corrientes</v>
      </c>
      <c r="L1675">
        <f>IFERROR(VLOOKUP(J1675,ORDEN_ESF!A:C,3,0),0)</f>
        <v>5</v>
      </c>
      <c r="M1675">
        <v>142468828</v>
      </c>
    </row>
    <row r="1676" spans="1:13" x14ac:dyDescent="0.25">
      <c r="A1676">
        <v>890903055</v>
      </c>
      <c r="B1676" t="s">
        <v>232</v>
      </c>
      <c r="C1676" t="s">
        <v>222</v>
      </c>
      <c r="D1676" t="s">
        <v>223</v>
      </c>
      <c r="E1676" t="s">
        <v>224</v>
      </c>
      <c r="F1676" t="s">
        <v>292</v>
      </c>
      <c r="G1676" s="16">
        <v>42735</v>
      </c>
      <c r="H1676">
        <v>20170331</v>
      </c>
      <c r="I1676">
        <v>0</v>
      </c>
      <c r="J1676" t="s">
        <v>278</v>
      </c>
      <c r="K1676" t="str">
        <f>IFERROR(VLOOKUP(J1676,ORDEN_ESF!A:C,2,0),"")</f>
        <v>Pasivos no corrientes</v>
      </c>
      <c r="L1676">
        <f>IFERROR(VLOOKUP(J1676,ORDEN_ESF!A:C,3,0),0)</f>
        <v>5</v>
      </c>
      <c r="M1676">
        <v>20560991</v>
      </c>
    </row>
    <row r="1677" spans="1:13" x14ac:dyDescent="0.25">
      <c r="A1677">
        <v>890905022</v>
      </c>
      <c r="B1677" t="s">
        <v>370</v>
      </c>
      <c r="C1677" t="s">
        <v>230</v>
      </c>
      <c r="D1677" t="s">
        <v>223</v>
      </c>
      <c r="E1677" t="s">
        <v>360</v>
      </c>
      <c r="F1677" t="s">
        <v>292</v>
      </c>
      <c r="G1677" s="16">
        <v>42735</v>
      </c>
      <c r="H1677">
        <v>20170503</v>
      </c>
      <c r="I1677">
        <v>0</v>
      </c>
      <c r="J1677" t="s">
        <v>278</v>
      </c>
      <c r="K1677" t="str">
        <f>IFERROR(VLOOKUP(J1677,ORDEN_ESF!A:C,2,0),"")</f>
        <v>Pasivos no corrientes</v>
      </c>
      <c r="L1677">
        <f>IFERROR(VLOOKUP(J1677,ORDEN_ESF!A:C,3,0),0)</f>
        <v>5</v>
      </c>
      <c r="M1677">
        <v>1803030</v>
      </c>
    </row>
    <row r="1678" spans="1:13" x14ac:dyDescent="0.25">
      <c r="A1678">
        <v>860077099</v>
      </c>
      <c r="B1678" t="s">
        <v>371</v>
      </c>
      <c r="C1678" t="s">
        <v>291</v>
      </c>
      <c r="D1678" t="s">
        <v>228</v>
      </c>
      <c r="E1678" t="s">
        <v>224</v>
      </c>
      <c r="F1678" t="s">
        <v>292</v>
      </c>
      <c r="G1678" s="16">
        <v>42735</v>
      </c>
      <c r="H1678">
        <v>20170515</v>
      </c>
      <c r="I1678">
        <v>0</v>
      </c>
      <c r="J1678" t="s">
        <v>278</v>
      </c>
      <c r="K1678" t="str">
        <f>IFERROR(VLOOKUP(J1678,ORDEN_ESF!A:C,2,0),"")</f>
        <v>Pasivos no corrientes</v>
      </c>
      <c r="L1678">
        <f>IFERROR(VLOOKUP(J1678,ORDEN_ESF!A:C,3,0),0)</f>
        <v>5</v>
      </c>
      <c r="M1678">
        <v>2646100</v>
      </c>
    </row>
    <row r="1679" spans="1:13" x14ac:dyDescent="0.25">
      <c r="A1679">
        <v>890908901</v>
      </c>
      <c r="B1679" t="s">
        <v>372</v>
      </c>
      <c r="C1679" t="s">
        <v>222</v>
      </c>
      <c r="D1679" t="s">
        <v>223</v>
      </c>
      <c r="E1679" t="s">
        <v>339</v>
      </c>
      <c r="F1679" t="s">
        <v>292</v>
      </c>
      <c r="G1679" s="16">
        <v>42735</v>
      </c>
      <c r="H1679">
        <v>20170329</v>
      </c>
      <c r="I1679">
        <v>0</v>
      </c>
      <c r="J1679" t="s">
        <v>278</v>
      </c>
      <c r="K1679" t="str">
        <f>IFERROR(VLOOKUP(J1679,ORDEN_ESF!A:C,2,0),"")</f>
        <v>Pasivos no corrientes</v>
      </c>
      <c r="L1679">
        <f>IFERROR(VLOOKUP(J1679,ORDEN_ESF!A:C,3,0),0)</f>
        <v>5</v>
      </c>
      <c r="M1679">
        <v>16919748</v>
      </c>
    </row>
    <row r="1680" spans="1:13" x14ac:dyDescent="0.25">
      <c r="A1680">
        <v>860510628</v>
      </c>
      <c r="B1680" t="s">
        <v>373</v>
      </c>
      <c r="C1680" t="s">
        <v>222</v>
      </c>
      <c r="D1680" t="s">
        <v>228</v>
      </c>
      <c r="E1680" t="s">
        <v>353</v>
      </c>
      <c r="F1680" t="s">
        <v>292</v>
      </c>
      <c r="G1680" s="16">
        <v>42735</v>
      </c>
      <c r="H1680">
        <v>20170330</v>
      </c>
      <c r="I1680">
        <v>0</v>
      </c>
      <c r="J1680" t="s">
        <v>278</v>
      </c>
      <c r="K1680" t="str">
        <f>IFERROR(VLOOKUP(J1680,ORDEN_ESF!A:C,2,0),"")</f>
        <v>Pasivos no corrientes</v>
      </c>
      <c r="L1680">
        <f>IFERROR(VLOOKUP(J1680,ORDEN_ESF!A:C,3,0),0)</f>
        <v>5</v>
      </c>
      <c r="M1680">
        <v>3058843</v>
      </c>
    </row>
    <row r="1681" spans="1:13" x14ac:dyDescent="0.25">
      <c r="A1681">
        <v>860515523</v>
      </c>
      <c r="B1681" t="s">
        <v>231</v>
      </c>
      <c r="C1681" t="s">
        <v>222</v>
      </c>
      <c r="D1681" t="s">
        <v>228</v>
      </c>
      <c r="E1681" t="s">
        <v>224</v>
      </c>
      <c r="F1681" t="s">
        <v>292</v>
      </c>
      <c r="G1681" s="16">
        <v>42735</v>
      </c>
      <c r="H1681">
        <v>20170329</v>
      </c>
      <c r="I1681">
        <v>0</v>
      </c>
      <c r="J1681" t="s">
        <v>278</v>
      </c>
      <c r="K1681" t="str">
        <f>IFERROR(VLOOKUP(J1681,ORDEN_ESF!A:C,2,0),"")</f>
        <v>Pasivos no corrientes</v>
      </c>
      <c r="L1681">
        <f>IFERROR(VLOOKUP(J1681,ORDEN_ESF!A:C,3,0),0)</f>
        <v>5</v>
      </c>
      <c r="M1681">
        <v>54917373</v>
      </c>
    </row>
    <row r="1682" spans="1:13" x14ac:dyDescent="0.25">
      <c r="A1682">
        <v>860532790</v>
      </c>
      <c r="B1682" t="s">
        <v>374</v>
      </c>
      <c r="C1682" t="s">
        <v>291</v>
      </c>
      <c r="D1682" t="s">
        <v>228</v>
      </c>
      <c r="E1682" t="s">
        <v>224</v>
      </c>
      <c r="F1682" t="s">
        <v>292</v>
      </c>
      <c r="G1682" s="16">
        <v>42735</v>
      </c>
      <c r="H1682">
        <v>20170504</v>
      </c>
      <c r="I1682">
        <v>0</v>
      </c>
      <c r="J1682" t="s">
        <v>278</v>
      </c>
      <c r="K1682" t="str">
        <f>IFERROR(VLOOKUP(J1682,ORDEN_ESF!A:C,2,0),"")</f>
        <v>Pasivos no corrientes</v>
      </c>
      <c r="L1682">
        <f>IFERROR(VLOOKUP(J1682,ORDEN_ESF!A:C,3,0),0)</f>
        <v>5</v>
      </c>
      <c r="M1682">
        <v>3013894</v>
      </c>
    </row>
    <row r="1683" spans="1:13" x14ac:dyDescent="0.25">
      <c r="A1683">
        <v>890205645</v>
      </c>
      <c r="B1683" t="s">
        <v>166</v>
      </c>
      <c r="C1683" t="s">
        <v>222</v>
      </c>
      <c r="D1683" t="s">
        <v>375</v>
      </c>
      <c r="E1683" t="s">
        <v>335</v>
      </c>
      <c r="F1683" t="s">
        <v>292</v>
      </c>
      <c r="G1683" s="16">
        <v>42735</v>
      </c>
      <c r="H1683">
        <v>20170331</v>
      </c>
      <c r="I1683">
        <v>0</v>
      </c>
      <c r="J1683" t="s">
        <v>278</v>
      </c>
      <c r="K1683" t="str">
        <f>IFERROR(VLOOKUP(J1683,ORDEN_ESF!A:C,2,0),"")</f>
        <v>Pasivos no corrientes</v>
      </c>
      <c r="L1683">
        <f>IFERROR(VLOOKUP(J1683,ORDEN_ESF!A:C,3,0),0)</f>
        <v>5</v>
      </c>
      <c r="M1683">
        <v>214028390</v>
      </c>
    </row>
    <row r="1684" spans="1:13" x14ac:dyDescent="0.25">
      <c r="A1684">
        <v>900018975</v>
      </c>
      <c r="B1684" t="s">
        <v>376</v>
      </c>
      <c r="C1684" t="s">
        <v>230</v>
      </c>
      <c r="D1684" t="s">
        <v>299</v>
      </c>
      <c r="E1684" t="s">
        <v>333</v>
      </c>
      <c r="F1684" t="s">
        <v>292</v>
      </c>
      <c r="G1684" s="16">
        <v>42735</v>
      </c>
      <c r="H1684">
        <v>20170405</v>
      </c>
      <c r="I1684">
        <v>0</v>
      </c>
      <c r="J1684" t="s">
        <v>278</v>
      </c>
      <c r="K1684" t="str">
        <f>IFERROR(VLOOKUP(J1684,ORDEN_ESF!A:C,2,0),"")</f>
        <v>Pasivos no corrientes</v>
      </c>
      <c r="L1684">
        <f>IFERROR(VLOOKUP(J1684,ORDEN_ESF!A:C,3,0),0)</f>
        <v>5</v>
      </c>
      <c r="M1684">
        <v>158872668</v>
      </c>
    </row>
    <row r="1685" spans="1:13" x14ac:dyDescent="0.25">
      <c r="A1685">
        <v>900035722</v>
      </c>
      <c r="B1685" t="s">
        <v>298</v>
      </c>
      <c r="C1685" t="s">
        <v>294</v>
      </c>
      <c r="D1685" t="s">
        <v>299</v>
      </c>
      <c r="E1685" t="s">
        <v>224</v>
      </c>
      <c r="F1685" t="s">
        <v>292</v>
      </c>
      <c r="G1685" s="16">
        <v>42735</v>
      </c>
      <c r="H1685">
        <v>20170421</v>
      </c>
      <c r="I1685">
        <v>0</v>
      </c>
      <c r="J1685" t="s">
        <v>278</v>
      </c>
      <c r="K1685" t="str">
        <f>IFERROR(VLOOKUP(J1685,ORDEN_ESF!A:C,2,0),"")</f>
        <v>Pasivos no corrientes</v>
      </c>
      <c r="L1685">
        <f>IFERROR(VLOOKUP(J1685,ORDEN_ESF!A:C,3,0),0)</f>
        <v>5</v>
      </c>
      <c r="M1685">
        <v>53204379</v>
      </c>
    </row>
    <row r="1686" spans="1:13" x14ac:dyDescent="0.25">
      <c r="A1686">
        <v>890908097</v>
      </c>
      <c r="B1686" t="s">
        <v>377</v>
      </c>
      <c r="C1686" t="s">
        <v>291</v>
      </c>
      <c r="D1686" t="s">
        <v>223</v>
      </c>
      <c r="E1686" t="s">
        <v>224</v>
      </c>
      <c r="F1686" t="s">
        <v>292</v>
      </c>
      <c r="G1686" s="16">
        <v>42735</v>
      </c>
      <c r="H1686">
        <v>20170511</v>
      </c>
      <c r="I1686">
        <v>0</v>
      </c>
      <c r="J1686" t="s">
        <v>278</v>
      </c>
      <c r="K1686" t="str">
        <f>IFERROR(VLOOKUP(J1686,ORDEN_ESF!A:C,2,0),"")</f>
        <v>Pasivos no corrientes</v>
      </c>
      <c r="L1686">
        <f>IFERROR(VLOOKUP(J1686,ORDEN_ESF!A:C,3,0),0)</f>
        <v>5</v>
      </c>
      <c r="M1686">
        <v>3293949</v>
      </c>
    </row>
    <row r="1687" spans="1:13" x14ac:dyDescent="0.25">
      <c r="A1687">
        <v>890910447</v>
      </c>
      <c r="B1687" t="s">
        <v>300</v>
      </c>
      <c r="C1687" t="s">
        <v>222</v>
      </c>
      <c r="D1687" t="s">
        <v>223</v>
      </c>
      <c r="E1687" t="s">
        <v>224</v>
      </c>
      <c r="F1687" t="s">
        <v>292</v>
      </c>
      <c r="G1687" s="16">
        <v>42735</v>
      </c>
      <c r="H1687">
        <v>20170928</v>
      </c>
      <c r="I1687">
        <v>0</v>
      </c>
      <c r="J1687" t="s">
        <v>278</v>
      </c>
      <c r="K1687" t="str">
        <f>IFERROR(VLOOKUP(J1687,ORDEN_ESF!A:C,2,0),"")</f>
        <v>Pasivos no corrientes</v>
      </c>
      <c r="L1687">
        <f>IFERROR(VLOOKUP(J1687,ORDEN_ESF!A:C,3,0),0)</f>
        <v>5</v>
      </c>
      <c r="M1687">
        <v>2795385</v>
      </c>
    </row>
    <row r="1688" spans="1:13" x14ac:dyDescent="0.25">
      <c r="A1688">
        <v>890911431</v>
      </c>
      <c r="B1688" t="s">
        <v>378</v>
      </c>
      <c r="C1688" t="s">
        <v>222</v>
      </c>
      <c r="D1688" t="s">
        <v>223</v>
      </c>
      <c r="E1688" t="s">
        <v>339</v>
      </c>
      <c r="F1688" t="s">
        <v>292</v>
      </c>
      <c r="G1688" s="16">
        <v>42735</v>
      </c>
      <c r="H1688">
        <v>20170329</v>
      </c>
      <c r="I1688">
        <v>0</v>
      </c>
      <c r="J1688" t="s">
        <v>278</v>
      </c>
      <c r="K1688" t="str">
        <f>IFERROR(VLOOKUP(J1688,ORDEN_ESF!A:C,2,0),"")</f>
        <v>Pasivos no corrientes</v>
      </c>
      <c r="L1688">
        <f>IFERROR(VLOOKUP(J1688,ORDEN_ESF!A:C,3,0),0)</f>
        <v>5</v>
      </c>
      <c r="M1688">
        <v>79558875</v>
      </c>
    </row>
    <row r="1689" spans="1:13" x14ac:dyDescent="0.25">
      <c r="A1689">
        <v>890920656</v>
      </c>
      <c r="B1689" t="s">
        <v>302</v>
      </c>
      <c r="C1689" t="s">
        <v>291</v>
      </c>
      <c r="D1689" t="s">
        <v>223</v>
      </c>
      <c r="E1689" t="s">
        <v>224</v>
      </c>
      <c r="F1689" t="s">
        <v>292</v>
      </c>
      <c r="G1689" s="16">
        <v>42735</v>
      </c>
      <c r="H1689">
        <v>20170503</v>
      </c>
      <c r="I1689">
        <v>0</v>
      </c>
      <c r="J1689" t="s">
        <v>278</v>
      </c>
      <c r="K1689" t="str">
        <f>IFERROR(VLOOKUP(J1689,ORDEN_ESF!A:C,2,0),"")</f>
        <v>Pasivos no corrientes</v>
      </c>
      <c r="L1689">
        <f>IFERROR(VLOOKUP(J1689,ORDEN_ESF!A:C,3,0),0)</f>
        <v>5</v>
      </c>
      <c r="M1689">
        <v>943026</v>
      </c>
    </row>
    <row r="1690" spans="1:13" x14ac:dyDescent="0.25">
      <c r="A1690">
        <v>890928186</v>
      </c>
      <c r="B1690" t="s">
        <v>303</v>
      </c>
      <c r="C1690" t="s">
        <v>291</v>
      </c>
      <c r="D1690" t="s">
        <v>223</v>
      </c>
      <c r="E1690" t="s">
        <v>224</v>
      </c>
      <c r="F1690" t="s">
        <v>292</v>
      </c>
      <c r="G1690" s="16">
        <v>42735</v>
      </c>
      <c r="H1690">
        <v>20170510</v>
      </c>
      <c r="I1690">
        <v>0</v>
      </c>
      <c r="J1690" t="s">
        <v>278</v>
      </c>
      <c r="K1690" t="str">
        <f>IFERROR(VLOOKUP(J1690,ORDEN_ESF!A:C,2,0),"")</f>
        <v>Pasivos no corrientes</v>
      </c>
      <c r="L1690">
        <f>IFERROR(VLOOKUP(J1690,ORDEN_ESF!A:C,3,0),0)</f>
        <v>5</v>
      </c>
      <c r="M1690">
        <v>4689289</v>
      </c>
    </row>
    <row r="1691" spans="1:13" x14ac:dyDescent="0.25">
      <c r="A1691">
        <v>890932424</v>
      </c>
      <c r="B1691" t="s">
        <v>379</v>
      </c>
      <c r="C1691" t="s">
        <v>222</v>
      </c>
      <c r="D1691" t="s">
        <v>223</v>
      </c>
      <c r="E1691" t="s">
        <v>333</v>
      </c>
      <c r="F1691" t="s">
        <v>292</v>
      </c>
      <c r="G1691" s="16">
        <v>42735</v>
      </c>
      <c r="H1691">
        <v>20170328</v>
      </c>
      <c r="I1691">
        <v>0</v>
      </c>
      <c r="J1691" t="s">
        <v>278</v>
      </c>
      <c r="K1691" t="str">
        <f>IFERROR(VLOOKUP(J1691,ORDEN_ESF!A:C,2,0),"")</f>
        <v>Pasivos no corrientes</v>
      </c>
      <c r="L1691">
        <f>IFERROR(VLOOKUP(J1691,ORDEN_ESF!A:C,3,0),0)</f>
        <v>5</v>
      </c>
      <c r="M1691">
        <v>38697818</v>
      </c>
    </row>
    <row r="1692" spans="1:13" x14ac:dyDescent="0.25">
      <c r="A1692">
        <v>890939355</v>
      </c>
      <c r="B1692" t="s">
        <v>35</v>
      </c>
      <c r="C1692" t="s">
        <v>222</v>
      </c>
      <c r="D1692" t="s">
        <v>223</v>
      </c>
      <c r="E1692" t="s">
        <v>335</v>
      </c>
      <c r="F1692" t="s">
        <v>292</v>
      </c>
      <c r="G1692" s="16">
        <v>42735</v>
      </c>
      <c r="H1692">
        <v>20170403</v>
      </c>
      <c r="I1692">
        <v>0</v>
      </c>
      <c r="J1692" t="s">
        <v>278</v>
      </c>
      <c r="K1692" t="str">
        <f>IFERROR(VLOOKUP(J1692,ORDEN_ESF!A:C,2,0),"")</f>
        <v>Pasivos no corrientes</v>
      </c>
      <c r="L1692">
        <f>IFERROR(VLOOKUP(J1692,ORDEN_ESF!A:C,3,0),0)</f>
        <v>5</v>
      </c>
      <c r="M1692">
        <v>1015474</v>
      </c>
    </row>
    <row r="1693" spans="1:13" x14ac:dyDescent="0.25">
      <c r="A1693">
        <v>890940026</v>
      </c>
      <c r="B1693" t="s">
        <v>304</v>
      </c>
      <c r="C1693" t="s">
        <v>291</v>
      </c>
      <c r="D1693" t="s">
        <v>223</v>
      </c>
      <c r="E1693" t="s">
        <v>224</v>
      </c>
      <c r="F1693" t="s">
        <v>292</v>
      </c>
      <c r="G1693" s="16">
        <v>42735</v>
      </c>
      <c r="H1693">
        <v>20170424</v>
      </c>
      <c r="I1693">
        <v>0</v>
      </c>
      <c r="J1693" t="s">
        <v>278</v>
      </c>
      <c r="K1693" t="str">
        <f>IFERROR(VLOOKUP(J1693,ORDEN_ESF!A:C,2,0),"")</f>
        <v>Pasivos no corrientes</v>
      </c>
      <c r="L1693">
        <f>IFERROR(VLOOKUP(J1693,ORDEN_ESF!A:C,3,0),0)</f>
        <v>5</v>
      </c>
      <c r="M1693">
        <v>527674</v>
      </c>
    </row>
    <row r="1694" spans="1:13" x14ac:dyDescent="0.25">
      <c r="A1694">
        <v>900192242</v>
      </c>
      <c r="B1694" t="s">
        <v>381</v>
      </c>
      <c r="C1694" t="s">
        <v>222</v>
      </c>
      <c r="D1694" t="s">
        <v>228</v>
      </c>
      <c r="E1694" t="s">
        <v>333</v>
      </c>
      <c r="F1694" t="s">
        <v>292</v>
      </c>
      <c r="G1694" s="16">
        <v>42735</v>
      </c>
      <c r="H1694">
        <v>20170331</v>
      </c>
      <c r="I1694">
        <v>0</v>
      </c>
      <c r="J1694" t="s">
        <v>278</v>
      </c>
      <c r="K1694" t="str">
        <f>IFERROR(VLOOKUP(J1694,ORDEN_ESF!A:C,2,0),"")</f>
        <v>Pasivos no corrientes</v>
      </c>
      <c r="L1694">
        <f>IFERROR(VLOOKUP(J1694,ORDEN_ESF!A:C,3,0),0)</f>
        <v>5</v>
      </c>
      <c r="M1694">
        <v>138219179</v>
      </c>
    </row>
    <row r="1695" spans="1:13" x14ac:dyDescent="0.25">
      <c r="A1695">
        <v>900192726</v>
      </c>
      <c r="B1695" t="s">
        <v>382</v>
      </c>
      <c r="C1695" t="s">
        <v>294</v>
      </c>
      <c r="D1695" t="s">
        <v>299</v>
      </c>
      <c r="E1695" t="s">
        <v>333</v>
      </c>
      <c r="F1695" t="s">
        <v>292</v>
      </c>
      <c r="G1695" s="16">
        <v>42735</v>
      </c>
      <c r="H1695">
        <v>20170425</v>
      </c>
      <c r="I1695">
        <v>0</v>
      </c>
      <c r="J1695" t="s">
        <v>278</v>
      </c>
      <c r="K1695" t="str">
        <f>IFERROR(VLOOKUP(J1695,ORDEN_ESF!A:C,2,0),"")</f>
        <v>Pasivos no corrientes</v>
      </c>
      <c r="L1695">
        <f>IFERROR(VLOOKUP(J1695,ORDEN_ESF!A:C,3,0),0)</f>
        <v>5</v>
      </c>
      <c r="M1695">
        <v>1035772</v>
      </c>
    </row>
    <row r="1696" spans="1:13" x14ac:dyDescent="0.25">
      <c r="A1696">
        <v>900193192</v>
      </c>
      <c r="B1696" t="s">
        <v>305</v>
      </c>
      <c r="C1696" t="s">
        <v>294</v>
      </c>
      <c r="D1696" t="s">
        <v>228</v>
      </c>
      <c r="E1696" t="s">
        <v>224</v>
      </c>
      <c r="F1696" t="s">
        <v>292</v>
      </c>
      <c r="G1696" s="16">
        <v>42735</v>
      </c>
      <c r="H1696">
        <v>20170517</v>
      </c>
      <c r="I1696">
        <v>0</v>
      </c>
      <c r="J1696" t="s">
        <v>278</v>
      </c>
      <c r="K1696" t="str">
        <f>IFERROR(VLOOKUP(J1696,ORDEN_ESF!A:C,2,0),"")</f>
        <v>Pasivos no corrientes</v>
      </c>
      <c r="L1696">
        <f>IFERROR(VLOOKUP(J1696,ORDEN_ESF!A:C,3,0),0)</f>
        <v>5</v>
      </c>
      <c r="M1696">
        <v>32279745</v>
      </c>
    </row>
    <row r="1697" spans="1:13" x14ac:dyDescent="0.25">
      <c r="A1697">
        <v>900206480</v>
      </c>
      <c r="B1697" t="s">
        <v>306</v>
      </c>
      <c r="C1697" t="s">
        <v>291</v>
      </c>
      <c r="D1697" t="s">
        <v>228</v>
      </c>
      <c r="E1697" t="s">
        <v>224</v>
      </c>
      <c r="F1697" t="s">
        <v>292</v>
      </c>
      <c r="G1697" s="16">
        <v>42735</v>
      </c>
      <c r="H1697">
        <v>20170509</v>
      </c>
      <c r="I1697">
        <v>0</v>
      </c>
      <c r="J1697" t="s">
        <v>278</v>
      </c>
      <c r="K1697" t="str">
        <f>IFERROR(VLOOKUP(J1697,ORDEN_ESF!A:C,2,0),"")</f>
        <v>Pasivos no corrientes</v>
      </c>
      <c r="L1697">
        <f>IFERROR(VLOOKUP(J1697,ORDEN_ESF!A:C,3,0),0)</f>
        <v>5</v>
      </c>
      <c r="M1697">
        <v>9832090</v>
      </c>
    </row>
    <row r="1698" spans="1:13" x14ac:dyDescent="0.25">
      <c r="A1698">
        <v>900206483</v>
      </c>
      <c r="B1698" t="s">
        <v>307</v>
      </c>
      <c r="C1698" t="s">
        <v>291</v>
      </c>
      <c r="D1698" t="s">
        <v>228</v>
      </c>
      <c r="E1698" t="s">
        <v>224</v>
      </c>
      <c r="F1698" t="s">
        <v>292</v>
      </c>
      <c r="G1698" s="16">
        <v>42735</v>
      </c>
      <c r="H1698">
        <v>20170510</v>
      </c>
      <c r="I1698">
        <v>0</v>
      </c>
      <c r="J1698" t="s">
        <v>278</v>
      </c>
      <c r="K1698" t="str">
        <f>IFERROR(VLOOKUP(J1698,ORDEN_ESF!A:C,2,0),"")</f>
        <v>Pasivos no corrientes</v>
      </c>
      <c r="L1698">
        <f>IFERROR(VLOOKUP(J1698,ORDEN_ESF!A:C,3,0),0)</f>
        <v>5</v>
      </c>
      <c r="M1698">
        <v>4626622</v>
      </c>
    </row>
    <row r="1699" spans="1:13" x14ac:dyDescent="0.25">
      <c r="A1699">
        <v>900087151</v>
      </c>
      <c r="B1699" t="s">
        <v>383</v>
      </c>
      <c r="C1699" t="s">
        <v>222</v>
      </c>
      <c r="D1699" t="s">
        <v>351</v>
      </c>
      <c r="E1699" t="s">
        <v>384</v>
      </c>
      <c r="F1699" t="s">
        <v>292</v>
      </c>
      <c r="G1699" s="16">
        <v>42735</v>
      </c>
      <c r="H1699">
        <v>20170509</v>
      </c>
      <c r="I1699">
        <v>0</v>
      </c>
      <c r="J1699" t="s">
        <v>278</v>
      </c>
      <c r="K1699" t="str">
        <f>IFERROR(VLOOKUP(J1699,ORDEN_ESF!A:C,2,0),"")</f>
        <v>Pasivos no corrientes</v>
      </c>
      <c r="L1699">
        <f>IFERROR(VLOOKUP(J1699,ORDEN_ESF!A:C,3,0),0)</f>
        <v>5</v>
      </c>
      <c r="M1699">
        <v>200692192</v>
      </c>
    </row>
    <row r="1700" spans="1:13" x14ac:dyDescent="0.25">
      <c r="A1700">
        <v>900315057</v>
      </c>
      <c r="B1700" t="s">
        <v>385</v>
      </c>
      <c r="C1700" t="s">
        <v>294</v>
      </c>
      <c r="D1700" t="s">
        <v>223</v>
      </c>
      <c r="E1700" t="s">
        <v>358</v>
      </c>
      <c r="F1700" t="s">
        <v>292</v>
      </c>
      <c r="G1700" s="16">
        <v>42735</v>
      </c>
      <c r="H1700">
        <v>20170504</v>
      </c>
      <c r="I1700">
        <v>0</v>
      </c>
      <c r="J1700" t="s">
        <v>278</v>
      </c>
      <c r="K1700" t="str">
        <f>IFERROR(VLOOKUP(J1700,ORDEN_ESF!A:C,2,0),"")</f>
        <v>Pasivos no corrientes</v>
      </c>
      <c r="L1700">
        <f>IFERROR(VLOOKUP(J1700,ORDEN_ESF!A:C,3,0),0)</f>
        <v>5</v>
      </c>
      <c r="M1700">
        <v>50899196</v>
      </c>
    </row>
    <row r="1701" spans="1:13" x14ac:dyDescent="0.25">
      <c r="A1701">
        <v>900205547</v>
      </c>
      <c r="B1701" t="s">
        <v>233</v>
      </c>
      <c r="C1701" t="s">
        <v>230</v>
      </c>
      <c r="D1701" t="s">
        <v>228</v>
      </c>
      <c r="E1701" t="s">
        <v>224</v>
      </c>
      <c r="F1701" t="s">
        <v>292</v>
      </c>
      <c r="G1701" s="16">
        <v>42735</v>
      </c>
      <c r="H1701">
        <v>20170330</v>
      </c>
      <c r="I1701">
        <v>0</v>
      </c>
      <c r="J1701" t="s">
        <v>278</v>
      </c>
      <c r="K1701" t="str">
        <f>IFERROR(VLOOKUP(J1701,ORDEN_ESF!A:C,2,0),"")</f>
        <v>Pasivos no corrientes</v>
      </c>
      <c r="L1701">
        <f>IFERROR(VLOOKUP(J1701,ORDEN_ESF!A:C,3,0),0)</f>
        <v>5</v>
      </c>
      <c r="M1701">
        <v>452890</v>
      </c>
    </row>
    <row r="1702" spans="1:13" x14ac:dyDescent="0.25">
      <c r="A1702">
        <v>900378893</v>
      </c>
      <c r="B1702" t="s">
        <v>386</v>
      </c>
      <c r="C1702" t="s">
        <v>230</v>
      </c>
      <c r="D1702" t="s">
        <v>228</v>
      </c>
      <c r="E1702" t="s">
        <v>335</v>
      </c>
      <c r="F1702" t="s">
        <v>292</v>
      </c>
      <c r="G1702" s="16">
        <v>42735</v>
      </c>
      <c r="H1702">
        <v>20170327</v>
      </c>
      <c r="I1702">
        <v>0</v>
      </c>
      <c r="J1702" t="s">
        <v>278</v>
      </c>
      <c r="K1702" t="str">
        <f>IFERROR(VLOOKUP(J1702,ORDEN_ESF!A:C,2,0),"")</f>
        <v>Pasivos no corrientes</v>
      </c>
      <c r="L1702">
        <f>IFERROR(VLOOKUP(J1702,ORDEN_ESF!A:C,3,0),0)</f>
        <v>5</v>
      </c>
      <c r="M1702">
        <v>163455715</v>
      </c>
    </row>
    <row r="1703" spans="1:13" x14ac:dyDescent="0.25">
      <c r="A1703">
        <v>900413588</v>
      </c>
      <c r="B1703" t="s">
        <v>37</v>
      </c>
      <c r="C1703" t="s">
        <v>294</v>
      </c>
      <c r="D1703" t="s">
        <v>343</v>
      </c>
      <c r="E1703" t="s">
        <v>224</v>
      </c>
      <c r="F1703" t="s">
        <v>292</v>
      </c>
      <c r="G1703" s="16">
        <v>42735</v>
      </c>
      <c r="H1703">
        <v>20170511</v>
      </c>
      <c r="I1703">
        <v>0</v>
      </c>
      <c r="J1703" t="s">
        <v>278</v>
      </c>
      <c r="K1703" t="str">
        <f>IFERROR(VLOOKUP(J1703,ORDEN_ESF!A:C,2,0),"")</f>
        <v>Pasivos no corrientes</v>
      </c>
      <c r="L1703">
        <f>IFERROR(VLOOKUP(J1703,ORDEN_ESF!A:C,3,0),0)</f>
        <v>5</v>
      </c>
      <c r="M1703">
        <v>2605853</v>
      </c>
    </row>
    <row r="1704" spans="1:13" x14ac:dyDescent="0.25">
      <c r="A1704">
        <v>900668954</v>
      </c>
      <c r="B1704" t="s">
        <v>387</v>
      </c>
      <c r="C1704" t="s">
        <v>294</v>
      </c>
      <c r="D1704" t="s">
        <v>228</v>
      </c>
      <c r="E1704" t="s">
        <v>224</v>
      </c>
      <c r="F1704" t="s">
        <v>292</v>
      </c>
      <c r="G1704" s="16">
        <v>42735</v>
      </c>
      <c r="H1704">
        <v>20170428</v>
      </c>
      <c r="I1704">
        <v>0</v>
      </c>
      <c r="J1704" t="s">
        <v>278</v>
      </c>
      <c r="K1704" t="str">
        <f>IFERROR(VLOOKUP(J1704,ORDEN_ESF!A:C,2,0),"")</f>
        <v>Pasivos no corrientes</v>
      </c>
      <c r="L1704">
        <f>IFERROR(VLOOKUP(J1704,ORDEN_ESF!A:C,3,0),0)</f>
        <v>5</v>
      </c>
      <c r="M1704">
        <v>69</v>
      </c>
    </row>
    <row r="1705" spans="1:13" x14ac:dyDescent="0.25">
      <c r="A1705">
        <v>900521357</v>
      </c>
      <c r="B1705" t="s">
        <v>175</v>
      </c>
      <c r="C1705" t="s">
        <v>291</v>
      </c>
      <c r="D1705" t="s">
        <v>388</v>
      </c>
      <c r="E1705" t="s">
        <v>339</v>
      </c>
      <c r="F1705" t="s">
        <v>292</v>
      </c>
      <c r="G1705" s="16">
        <v>42735</v>
      </c>
      <c r="H1705">
        <v>20170503</v>
      </c>
      <c r="I1705">
        <v>0</v>
      </c>
      <c r="J1705" t="s">
        <v>278</v>
      </c>
      <c r="K1705" t="str">
        <f>IFERROR(VLOOKUP(J1705,ORDEN_ESF!A:C,2,0),"")</f>
        <v>Pasivos no corrientes</v>
      </c>
      <c r="L1705">
        <f>IFERROR(VLOOKUP(J1705,ORDEN_ESF!A:C,3,0),0)</f>
        <v>5</v>
      </c>
      <c r="M1705">
        <v>1023942</v>
      </c>
    </row>
    <row r="1706" spans="1:13" x14ac:dyDescent="0.25">
      <c r="A1706">
        <v>900749166</v>
      </c>
      <c r="B1706" t="s">
        <v>182</v>
      </c>
      <c r="C1706" t="s">
        <v>230</v>
      </c>
      <c r="D1706" t="s">
        <v>228</v>
      </c>
      <c r="E1706" t="s">
        <v>333</v>
      </c>
      <c r="F1706" t="s">
        <v>292</v>
      </c>
      <c r="G1706" s="16">
        <v>42735</v>
      </c>
      <c r="H1706">
        <v>20170404</v>
      </c>
      <c r="I1706">
        <v>0</v>
      </c>
      <c r="J1706" t="s">
        <v>278</v>
      </c>
      <c r="K1706" t="str">
        <f>IFERROR(VLOOKUP(J1706,ORDEN_ESF!A:C,2,0),"")</f>
        <v>Pasivos no corrientes</v>
      </c>
      <c r="L1706">
        <f>IFERROR(VLOOKUP(J1706,ORDEN_ESF!A:C,3,0),0)</f>
        <v>5</v>
      </c>
      <c r="M1706">
        <v>65550981</v>
      </c>
    </row>
    <row r="1707" spans="1:13" x14ac:dyDescent="0.25">
      <c r="A1707">
        <v>900797732</v>
      </c>
      <c r="B1707" t="s">
        <v>181</v>
      </c>
      <c r="C1707" t="s">
        <v>230</v>
      </c>
      <c r="D1707" t="s">
        <v>228</v>
      </c>
      <c r="E1707" t="s">
        <v>360</v>
      </c>
      <c r="F1707" t="s">
        <v>292</v>
      </c>
      <c r="G1707" s="16">
        <v>42735</v>
      </c>
      <c r="H1707">
        <v>20170330</v>
      </c>
      <c r="I1707">
        <v>0</v>
      </c>
      <c r="J1707" t="s">
        <v>278</v>
      </c>
      <c r="K1707" t="str">
        <f>IFERROR(VLOOKUP(J1707,ORDEN_ESF!A:C,2,0),"")</f>
        <v>Pasivos no corrientes</v>
      </c>
      <c r="L1707">
        <f>IFERROR(VLOOKUP(J1707,ORDEN_ESF!A:C,3,0),0)</f>
        <v>5</v>
      </c>
      <c r="M1707">
        <v>51983058</v>
      </c>
    </row>
    <row r="1708" spans="1:13" x14ac:dyDescent="0.25">
      <c r="A1708">
        <v>900818642</v>
      </c>
      <c r="B1708" t="s">
        <v>169</v>
      </c>
      <c r="C1708" t="s">
        <v>230</v>
      </c>
      <c r="D1708" t="s">
        <v>228</v>
      </c>
      <c r="E1708" t="s">
        <v>333</v>
      </c>
      <c r="F1708" t="s">
        <v>292</v>
      </c>
      <c r="G1708" s="16">
        <v>42735</v>
      </c>
      <c r="H1708">
        <v>20170410</v>
      </c>
      <c r="I1708">
        <v>0</v>
      </c>
      <c r="J1708" t="s">
        <v>278</v>
      </c>
      <c r="K1708" t="str">
        <f>IFERROR(VLOOKUP(J1708,ORDEN_ESF!A:C,2,0),"")</f>
        <v>Pasivos no corrientes</v>
      </c>
      <c r="L1708">
        <f>IFERROR(VLOOKUP(J1708,ORDEN_ESF!A:C,3,0),0)</f>
        <v>5</v>
      </c>
      <c r="M1708">
        <v>18284673</v>
      </c>
    </row>
    <row r="1709" spans="1:13" x14ac:dyDescent="0.25">
      <c r="A1709">
        <v>800014246</v>
      </c>
      <c r="B1709" t="s">
        <v>332</v>
      </c>
      <c r="C1709" t="s">
        <v>291</v>
      </c>
      <c r="D1709" t="s">
        <v>223</v>
      </c>
      <c r="E1709" t="s">
        <v>333</v>
      </c>
      <c r="F1709" t="s">
        <v>292</v>
      </c>
      <c r="G1709" s="16">
        <v>42735</v>
      </c>
      <c r="H1709">
        <v>20170518</v>
      </c>
      <c r="I1709">
        <v>0</v>
      </c>
      <c r="J1709" t="s">
        <v>279</v>
      </c>
      <c r="K1709" t="str">
        <f>IFERROR(VLOOKUP(J1709,ORDEN_ESF!A:C,2,0),"")</f>
        <v>Pasivos</v>
      </c>
      <c r="L1709">
        <f>IFERROR(VLOOKUP(J1709,ORDEN_ESF!A:C,3,0),0)</f>
        <v>6</v>
      </c>
      <c r="M1709">
        <v>205688945</v>
      </c>
    </row>
    <row r="1710" spans="1:13" x14ac:dyDescent="0.25">
      <c r="A1710">
        <v>800028455</v>
      </c>
      <c r="B1710" t="s">
        <v>0</v>
      </c>
      <c r="C1710" t="s">
        <v>291</v>
      </c>
      <c r="D1710" t="s">
        <v>228</v>
      </c>
      <c r="E1710" t="s">
        <v>224</v>
      </c>
      <c r="F1710" t="s">
        <v>292</v>
      </c>
      <c r="G1710" s="16">
        <v>42735</v>
      </c>
      <c r="H1710">
        <v>20170503</v>
      </c>
      <c r="I1710">
        <v>0</v>
      </c>
      <c r="J1710" t="s">
        <v>279</v>
      </c>
      <c r="K1710" t="str">
        <f>IFERROR(VLOOKUP(J1710,ORDEN_ESF!A:C,2,0),"")</f>
        <v>Pasivos</v>
      </c>
      <c r="L1710">
        <f>IFERROR(VLOOKUP(J1710,ORDEN_ESF!A:C,3,0),0)</f>
        <v>6</v>
      </c>
      <c r="M1710">
        <v>4372191</v>
      </c>
    </row>
    <row r="1711" spans="1:13" x14ac:dyDescent="0.25">
      <c r="A1711">
        <v>800093117</v>
      </c>
      <c r="B1711" t="s">
        <v>334</v>
      </c>
      <c r="C1711" t="s">
        <v>222</v>
      </c>
      <c r="D1711" t="s">
        <v>223</v>
      </c>
      <c r="E1711" t="s">
        <v>335</v>
      </c>
      <c r="F1711" t="s">
        <v>292</v>
      </c>
      <c r="G1711" s="16">
        <v>42735</v>
      </c>
      <c r="H1711">
        <v>20170328</v>
      </c>
      <c r="I1711">
        <v>0</v>
      </c>
      <c r="J1711" t="s">
        <v>279</v>
      </c>
      <c r="K1711" t="str">
        <f>IFERROR(VLOOKUP(J1711,ORDEN_ESF!A:C,2,0),"")</f>
        <v>Pasivos</v>
      </c>
      <c r="L1711">
        <f>IFERROR(VLOOKUP(J1711,ORDEN_ESF!A:C,3,0),0)</f>
        <v>6</v>
      </c>
      <c r="M1711">
        <v>920687713</v>
      </c>
    </row>
    <row r="1712" spans="1:13" x14ac:dyDescent="0.25">
      <c r="A1712">
        <v>800094968</v>
      </c>
      <c r="B1712" t="s">
        <v>336</v>
      </c>
      <c r="C1712" t="s">
        <v>222</v>
      </c>
      <c r="D1712" t="s">
        <v>337</v>
      </c>
      <c r="E1712" t="s">
        <v>335</v>
      </c>
      <c r="F1712" t="s">
        <v>292</v>
      </c>
      <c r="G1712" s="16">
        <v>42735</v>
      </c>
      <c r="H1712">
        <v>20170403</v>
      </c>
      <c r="I1712">
        <v>0</v>
      </c>
      <c r="J1712" t="s">
        <v>279</v>
      </c>
      <c r="K1712" t="str">
        <f>IFERROR(VLOOKUP(J1712,ORDEN_ESF!A:C,2,0),"")</f>
        <v>Pasivos</v>
      </c>
      <c r="L1712">
        <f>IFERROR(VLOOKUP(J1712,ORDEN_ESF!A:C,3,0),0)</f>
        <v>6</v>
      </c>
      <c r="M1712">
        <v>228932839</v>
      </c>
    </row>
    <row r="1713" spans="1:13" x14ac:dyDescent="0.25">
      <c r="A1713">
        <v>800095951</v>
      </c>
      <c r="B1713" t="s">
        <v>338</v>
      </c>
      <c r="C1713" t="s">
        <v>291</v>
      </c>
      <c r="D1713" t="s">
        <v>228</v>
      </c>
      <c r="E1713" t="s">
        <v>339</v>
      </c>
      <c r="F1713" t="s">
        <v>292</v>
      </c>
      <c r="G1713" s="16">
        <v>42735</v>
      </c>
      <c r="H1713">
        <v>20170505</v>
      </c>
      <c r="I1713">
        <v>0</v>
      </c>
      <c r="J1713" t="s">
        <v>279</v>
      </c>
      <c r="K1713" t="str">
        <f>IFERROR(VLOOKUP(J1713,ORDEN_ESF!A:C,2,0),"")</f>
        <v>Pasivos</v>
      </c>
      <c r="L1713">
        <f>IFERROR(VLOOKUP(J1713,ORDEN_ESF!A:C,3,0),0)</f>
        <v>6</v>
      </c>
      <c r="M1713">
        <v>10413186</v>
      </c>
    </row>
    <row r="1714" spans="1:13" x14ac:dyDescent="0.25">
      <c r="A1714">
        <v>800140959</v>
      </c>
      <c r="B1714" t="s">
        <v>340</v>
      </c>
      <c r="C1714" t="s">
        <v>291</v>
      </c>
      <c r="D1714" t="s">
        <v>228</v>
      </c>
      <c r="E1714" t="s">
        <v>339</v>
      </c>
      <c r="F1714" t="s">
        <v>292</v>
      </c>
      <c r="G1714" s="16">
        <v>42735</v>
      </c>
      <c r="H1714">
        <v>20170503</v>
      </c>
      <c r="I1714">
        <v>0</v>
      </c>
      <c r="J1714" t="s">
        <v>279</v>
      </c>
      <c r="K1714" t="str">
        <f>IFERROR(VLOOKUP(J1714,ORDEN_ESF!A:C,2,0),"")</f>
        <v>Pasivos</v>
      </c>
      <c r="L1714">
        <f>IFERROR(VLOOKUP(J1714,ORDEN_ESF!A:C,3,0),0)</f>
        <v>6</v>
      </c>
      <c r="M1714">
        <v>61262072</v>
      </c>
    </row>
    <row r="1715" spans="1:13" x14ac:dyDescent="0.25">
      <c r="A1715">
        <v>800173155</v>
      </c>
      <c r="B1715" t="s">
        <v>341</v>
      </c>
      <c r="C1715" t="s">
        <v>222</v>
      </c>
      <c r="D1715" t="s">
        <v>228</v>
      </c>
      <c r="E1715" t="s">
        <v>335</v>
      </c>
      <c r="F1715" t="s">
        <v>292</v>
      </c>
      <c r="G1715" s="16">
        <v>42735</v>
      </c>
      <c r="H1715">
        <v>20170403</v>
      </c>
      <c r="I1715">
        <v>0</v>
      </c>
      <c r="J1715" t="s">
        <v>279</v>
      </c>
      <c r="K1715" t="str">
        <f>IFERROR(VLOOKUP(J1715,ORDEN_ESF!A:C,2,0),"")</f>
        <v>Pasivos</v>
      </c>
      <c r="L1715">
        <f>IFERROR(VLOOKUP(J1715,ORDEN_ESF!A:C,3,0),0)</f>
        <v>6</v>
      </c>
      <c r="M1715">
        <v>287198271</v>
      </c>
    </row>
    <row r="1716" spans="1:13" x14ac:dyDescent="0.25">
      <c r="A1716">
        <v>800182330</v>
      </c>
      <c r="B1716" t="s">
        <v>342</v>
      </c>
      <c r="C1716" t="s">
        <v>291</v>
      </c>
      <c r="D1716" t="s">
        <v>343</v>
      </c>
      <c r="E1716" t="s">
        <v>333</v>
      </c>
      <c r="F1716" t="s">
        <v>292</v>
      </c>
      <c r="G1716" s="16">
        <v>42735</v>
      </c>
      <c r="H1716">
        <v>20170424</v>
      </c>
      <c r="I1716">
        <v>0</v>
      </c>
      <c r="J1716" t="s">
        <v>279</v>
      </c>
      <c r="K1716" t="str">
        <f>IFERROR(VLOOKUP(J1716,ORDEN_ESF!A:C,2,0),"")</f>
        <v>Pasivos</v>
      </c>
      <c r="L1716">
        <f>IFERROR(VLOOKUP(J1716,ORDEN_ESF!A:C,3,0),0)</f>
        <v>6</v>
      </c>
      <c r="M1716">
        <v>393241410</v>
      </c>
    </row>
    <row r="1717" spans="1:13" x14ac:dyDescent="0.25">
      <c r="A1717">
        <v>800185295</v>
      </c>
      <c r="B1717" t="s">
        <v>344</v>
      </c>
      <c r="C1717" t="s">
        <v>222</v>
      </c>
      <c r="D1717" t="s">
        <v>228</v>
      </c>
      <c r="E1717" t="s">
        <v>335</v>
      </c>
      <c r="F1717" t="s">
        <v>292</v>
      </c>
      <c r="G1717" s="16">
        <v>42735</v>
      </c>
      <c r="H1717">
        <v>20170407</v>
      </c>
      <c r="I1717">
        <v>0</v>
      </c>
      <c r="J1717" t="s">
        <v>279</v>
      </c>
      <c r="K1717" t="str">
        <f>IFERROR(VLOOKUP(J1717,ORDEN_ESF!A:C,2,0),"")</f>
        <v>Pasivos</v>
      </c>
      <c r="L1717">
        <f>IFERROR(VLOOKUP(J1717,ORDEN_ESF!A:C,3,0),0)</f>
        <v>6</v>
      </c>
      <c r="M1717">
        <v>1465407992</v>
      </c>
    </row>
    <row r="1718" spans="1:13" x14ac:dyDescent="0.25">
      <c r="A1718">
        <v>800200598</v>
      </c>
      <c r="B1718" t="s">
        <v>345</v>
      </c>
      <c r="C1718" t="s">
        <v>230</v>
      </c>
      <c r="D1718" t="s">
        <v>228</v>
      </c>
      <c r="E1718" t="s">
        <v>335</v>
      </c>
      <c r="F1718" t="s">
        <v>292</v>
      </c>
      <c r="G1718" s="16">
        <v>42735</v>
      </c>
      <c r="H1718">
        <v>20170509</v>
      </c>
      <c r="I1718">
        <v>0</v>
      </c>
      <c r="J1718" t="s">
        <v>279</v>
      </c>
      <c r="K1718" t="str">
        <f>IFERROR(VLOOKUP(J1718,ORDEN_ESF!A:C,2,0),"")</f>
        <v>Pasivos</v>
      </c>
      <c r="L1718">
        <f>IFERROR(VLOOKUP(J1718,ORDEN_ESF!A:C,3,0),0)</f>
        <v>6</v>
      </c>
      <c r="M1718">
        <v>364139254</v>
      </c>
    </row>
    <row r="1719" spans="1:13" x14ac:dyDescent="0.25">
      <c r="A1719">
        <v>800208146</v>
      </c>
      <c r="B1719" t="s">
        <v>346</v>
      </c>
      <c r="C1719" t="s">
        <v>294</v>
      </c>
      <c r="D1719" t="s">
        <v>228</v>
      </c>
      <c r="E1719" t="s">
        <v>347</v>
      </c>
      <c r="F1719" t="s">
        <v>292</v>
      </c>
      <c r="G1719" s="16">
        <v>42735</v>
      </c>
      <c r="H1719">
        <v>20170428</v>
      </c>
      <c r="I1719">
        <v>0</v>
      </c>
      <c r="J1719" t="s">
        <v>279</v>
      </c>
      <c r="K1719" t="str">
        <f>IFERROR(VLOOKUP(J1719,ORDEN_ESF!A:C,2,0),"")</f>
        <v>Pasivos</v>
      </c>
      <c r="L1719">
        <f>IFERROR(VLOOKUP(J1719,ORDEN_ESF!A:C,3,0),0)</f>
        <v>6</v>
      </c>
      <c r="M1719">
        <v>197225079</v>
      </c>
    </row>
    <row r="1720" spans="1:13" x14ac:dyDescent="0.25">
      <c r="A1720">
        <v>800233881</v>
      </c>
      <c r="B1720" t="s">
        <v>161</v>
      </c>
      <c r="C1720" t="s">
        <v>222</v>
      </c>
      <c r="D1720" t="s">
        <v>223</v>
      </c>
      <c r="E1720" t="s">
        <v>333</v>
      </c>
      <c r="F1720" t="s">
        <v>292</v>
      </c>
      <c r="G1720" s="16">
        <v>42735</v>
      </c>
      <c r="H1720">
        <v>20170406</v>
      </c>
      <c r="I1720">
        <v>0</v>
      </c>
      <c r="J1720" t="s">
        <v>279</v>
      </c>
      <c r="K1720" t="str">
        <f>IFERROR(VLOOKUP(J1720,ORDEN_ESF!A:C,2,0),"")</f>
        <v>Pasivos</v>
      </c>
      <c r="L1720">
        <f>IFERROR(VLOOKUP(J1720,ORDEN_ESF!A:C,3,0),0)</f>
        <v>6</v>
      </c>
      <c r="M1720">
        <v>296208616</v>
      </c>
    </row>
    <row r="1721" spans="1:13" x14ac:dyDescent="0.25">
      <c r="A1721">
        <v>800240724</v>
      </c>
      <c r="B1721" t="s">
        <v>348</v>
      </c>
      <c r="C1721" t="s">
        <v>230</v>
      </c>
      <c r="D1721" t="s">
        <v>228</v>
      </c>
      <c r="E1721" t="s">
        <v>335</v>
      </c>
      <c r="F1721" t="s">
        <v>292</v>
      </c>
      <c r="G1721" s="16">
        <v>42735</v>
      </c>
      <c r="H1721">
        <v>20170330</v>
      </c>
      <c r="I1721">
        <v>0</v>
      </c>
      <c r="J1721" t="s">
        <v>279</v>
      </c>
      <c r="K1721" t="str">
        <f>IFERROR(VLOOKUP(J1721,ORDEN_ESF!A:C,2,0),"")</f>
        <v>Pasivos</v>
      </c>
      <c r="L1721">
        <f>IFERROR(VLOOKUP(J1721,ORDEN_ESF!A:C,3,0),0)</f>
        <v>6</v>
      </c>
      <c r="M1721">
        <v>372629854</v>
      </c>
    </row>
    <row r="1722" spans="1:13" x14ac:dyDescent="0.25">
      <c r="A1722">
        <v>811032292</v>
      </c>
      <c r="B1722" t="s">
        <v>349</v>
      </c>
      <c r="C1722" t="s">
        <v>222</v>
      </c>
      <c r="D1722" t="s">
        <v>223</v>
      </c>
      <c r="E1722" t="s">
        <v>335</v>
      </c>
      <c r="F1722" t="s">
        <v>292</v>
      </c>
      <c r="G1722" s="16">
        <v>42735</v>
      </c>
      <c r="H1722">
        <v>20170404</v>
      </c>
      <c r="I1722">
        <v>0</v>
      </c>
      <c r="J1722" t="s">
        <v>279</v>
      </c>
      <c r="K1722" t="str">
        <f>IFERROR(VLOOKUP(J1722,ORDEN_ESF!A:C,2,0),"")</f>
        <v>Pasivos</v>
      </c>
      <c r="L1722">
        <f>IFERROR(VLOOKUP(J1722,ORDEN_ESF!A:C,3,0),0)</f>
        <v>6</v>
      </c>
      <c r="M1722">
        <v>470185838</v>
      </c>
    </row>
    <row r="1723" spans="1:13" x14ac:dyDescent="0.25">
      <c r="A1723">
        <v>830023542</v>
      </c>
      <c r="B1723" t="s">
        <v>146</v>
      </c>
      <c r="C1723" t="s">
        <v>230</v>
      </c>
      <c r="D1723" t="s">
        <v>223</v>
      </c>
      <c r="E1723" t="s">
        <v>339</v>
      </c>
      <c r="F1723" t="s">
        <v>292</v>
      </c>
      <c r="G1723" s="16">
        <v>42735</v>
      </c>
      <c r="H1723">
        <v>20170328</v>
      </c>
      <c r="I1723">
        <v>0</v>
      </c>
      <c r="J1723" t="s">
        <v>279</v>
      </c>
      <c r="K1723" t="str">
        <f>IFERROR(VLOOKUP(J1723,ORDEN_ESF!A:C,2,0),"")</f>
        <v>Pasivos</v>
      </c>
      <c r="L1723">
        <f>IFERROR(VLOOKUP(J1723,ORDEN_ESF!A:C,3,0),0)</f>
        <v>6</v>
      </c>
      <c r="M1723">
        <v>166421844</v>
      </c>
    </row>
    <row r="1724" spans="1:13" x14ac:dyDescent="0.25">
      <c r="A1724">
        <v>830094920</v>
      </c>
      <c r="B1724" t="s">
        <v>350</v>
      </c>
      <c r="C1724" t="s">
        <v>222</v>
      </c>
      <c r="D1724" t="s">
        <v>351</v>
      </c>
      <c r="E1724" t="s">
        <v>339</v>
      </c>
      <c r="F1724" t="s">
        <v>292</v>
      </c>
      <c r="G1724" s="16">
        <v>42735</v>
      </c>
      <c r="H1724">
        <v>20171004</v>
      </c>
      <c r="I1724">
        <v>0</v>
      </c>
      <c r="J1724" t="s">
        <v>279</v>
      </c>
      <c r="K1724" t="str">
        <f>IFERROR(VLOOKUP(J1724,ORDEN_ESF!A:C,2,0),"")</f>
        <v>Pasivos</v>
      </c>
      <c r="L1724">
        <f>IFERROR(VLOOKUP(J1724,ORDEN_ESF!A:C,3,0),0)</f>
        <v>6</v>
      </c>
      <c r="M1724">
        <v>163398357</v>
      </c>
    </row>
    <row r="1725" spans="1:13" x14ac:dyDescent="0.25">
      <c r="A1725">
        <v>830058272</v>
      </c>
      <c r="B1725" t="s">
        <v>352</v>
      </c>
      <c r="C1725" t="s">
        <v>222</v>
      </c>
      <c r="D1725" t="s">
        <v>228</v>
      </c>
      <c r="E1725" t="s">
        <v>353</v>
      </c>
      <c r="F1725" t="s">
        <v>292</v>
      </c>
      <c r="G1725" s="16">
        <v>42735</v>
      </c>
      <c r="H1725">
        <v>20170405</v>
      </c>
      <c r="I1725">
        <v>0</v>
      </c>
      <c r="J1725" t="s">
        <v>279</v>
      </c>
      <c r="K1725" t="str">
        <f>IFERROR(VLOOKUP(J1725,ORDEN_ESF!A:C,2,0),"")</f>
        <v>Pasivos</v>
      </c>
      <c r="L1725">
        <f>IFERROR(VLOOKUP(J1725,ORDEN_ESF!A:C,3,0),0)</f>
        <v>6</v>
      </c>
      <c r="M1725">
        <v>85118848</v>
      </c>
    </row>
    <row r="1726" spans="1:13" x14ac:dyDescent="0.25">
      <c r="A1726">
        <v>830097620</v>
      </c>
      <c r="B1726" t="s">
        <v>290</v>
      </c>
      <c r="C1726" t="s">
        <v>291</v>
      </c>
      <c r="D1726" t="s">
        <v>228</v>
      </c>
      <c r="E1726" t="s">
        <v>224</v>
      </c>
      <c r="F1726" t="s">
        <v>292</v>
      </c>
      <c r="G1726" s="16">
        <v>42735</v>
      </c>
      <c r="H1726">
        <v>20170420</v>
      </c>
      <c r="I1726">
        <v>0</v>
      </c>
      <c r="J1726" t="s">
        <v>279</v>
      </c>
      <c r="K1726" t="str">
        <f>IFERROR(VLOOKUP(J1726,ORDEN_ESF!A:C,2,0),"")</f>
        <v>Pasivos</v>
      </c>
      <c r="L1726">
        <f>IFERROR(VLOOKUP(J1726,ORDEN_ESF!A:C,3,0),0)</f>
        <v>6</v>
      </c>
      <c r="M1726">
        <v>323234316</v>
      </c>
    </row>
    <row r="1727" spans="1:13" x14ac:dyDescent="0.25">
      <c r="A1727">
        <v>860000656</v>
      </c>
      <c r="B1727" t="s">
        <v>221</v>
      </c>
      <c r="C1727" t="s">
        <v>222</v>
      </c>
      <c r="D1727" t="s">
        <v>223</v>
      </c>
      <c r="E1727" t="s">
        <v>224</v>
      </c>
      <c r="F1727" t="s">
        <v>292</v>
      </c>
      <c r="G1727" s="16">
        <v>42735</v>
      </c>
      <c r="H1727">
        <v>20170401</v>
      </c>
      <c r="I1727">
        <v>0</v>
      </c>
      <c r="J1727" t="s">
        <v>279</v>
      </c>
      <c r="K1727" t="str">
        <f>IFERROR(VLOOKUP(J1727,ORDEN_ESF!A:C,2,0),"")</f>
        <v>Pasivos</v>
      </c>
      <c r="L1727">
        <f>IFERROR(VLOOKUP(J1727,ORDEN_ESF!A:C,3,0),0)</f>
        <v>6</v>
      </c>
      <c r="M1727">
        <v>79029584</v>
      </c>
    </row>
    <row r="1728" spans="1:13" x14ac:dyDescent="0.25">
      <c r="A1728">
        <v>860001986</v>
      </c>
      <c r="B1728" t="s">
        <v>293</v>
      </c>
      <c r="C1728" t="s">
        <v>294</v>
      </c>
      <c r="D1728" t="s">
        <v>228</v>
      </c>
      <c r="E1728" t="s">
        <v>224</v>
      </c>
      <c r="F1728" t="s">
        <v>292</v>
      </c>
      <c r="G1728" s="16">
        <v>42735</v>
      </c>
      <c r="H1728">
        <v>20170510</v>
      </c>
      <c r="I1728">
        <v>0</v>
      </c>
      <c r="J1728" t="s">
        <v>279</v>
      </c>
      <c r="K1728" t="str">
        <f>IFERROR(VLOOKUP(J1728,ORDEN_ESF!A:C,2,0),"")</f>
        <v>Pasivos</v>
      </c>
      <c r="L1728">
        <f>IFERROR(VLOOKUP(J1728,ORDEN_ESF!A:C,3,0),0)</f>
        <v>6</v>
      </c>
      <c r="M1728">
        <v>32352985</v>
      </c>
    </row>
    <row r="1729" spans="1:13" x14ac:dyDescent="0.25">
      <c r="A1729">
        <v>860002837</v>
      </c>
      <c r="B1729" t="s">
        <v>227</v>
      </c>
      <c r="C1729" t="s">
        <v>222</v>
      </c>
      <c r="D1729" t="s">
        <v>228</v>
      </c>
      <c r="E1729" t="s">
        <v>224</v>
      </c>
      <c r="F1729" t="s">
        <v>292</v>
      </c>
      <c r="G1729" s="16">
        <v>42735</v>
      </c>
      <c r="H1729">
        <v>20170330</v>
      </c>
      <c r="I1729">
        <v>0</v>
      </c>
      <c r="J1729" t="s">
        <v>279</v>
      </c>
      <c r="K1729" t="str">
        <f>IFERROR(VLOOKUP(J1729,ORDEN_ESF!A:C,2,0),"")</f>
        <v>Pasivos</v>
      </c>
      <c r="L1729">
        <f>IFERROR(VLOOKUP(J1729,ORDEN_ESF!A:C,3,0),0)</f>
        <v>6</v>
      </c>
      <c r="M1729">
        <v>235186584</v>
      </c>
    </row>
    <row r="1730" spans="1:13" x14ac:dyDescent="0.25">
      <c r="A1730">
        <v>830116629</v>
      </c>
      <c r="B1730" t="s">
        <v>354</v>
      </c>
      <c r="C1730" t="s">
        <v>291</v>
      </c>
      <c r="D1730" t="s">
        <v>228</v>
      </c>
      <c r="E1730" t="s">
        <v>355</v>
      </c>
      <c r="F1730" t="s">
        <v>292</v>
      </c>
      <c r="G1730" s="16">
        <v>42735</v>
      </c>
      <c r="H1730">
        <v>20170424</v>
      </c>
      <c r="I1730">
        <v>0</v>
      </c>
      <c r="J1730" t="s">
        <v>279</v>
      </c>
      <c r="K1730" t="str">
        <f>IFERROR(VLOOKUP(J1730,ORDEN_ESF!A:C,2,0),"")</f>
        <v>Pasivos</v>
      </c>
      <c r="L1730">
        <f>IFERROR(VLOOKUP(J1730,ORDEN_ESF!A:C,3,0),0)</f>
        <v>6</v>
      </c>
      <c r="M1730">
        <v>9016340</v>
      </c>
    </row>
    <row r="1731" spans="1:13" x14ac:dyDescent="0.25">
      <c r="A1731">
        <v>860014285</v>
      </c>
      <c r="B1731" t="s">
        <v>356</v>
      </c>
      <c r="C1731" t="s">
        <v>294</v>
      </c>
      <c r="D1731" t="s">
        <v>228</v>
      </c>
      <c r="E1731" t="s">
        <v>224</v>
      </c>
      <c r="F1731" t="s">
        <v>292</v>
      </c>
      <c r="G1731" s="16">
        <v>42735</v>
      </c>
      <c r="H1731">
        <v>20170510</v>
      </c>
      <c r="I1731">
        <v>0</v>
      </c>
      <c r="J1731" t="s">
        <v>279</v>
      </c>
      <c r="K1731" t="str">
        <f>IFERROR(VLOOKUP(J1731,ORDEN_ESF!A:C,2,0),"")</f>
        <v>Pasivos</v>
      </c>
      <c r="L1731">
        <f>IFERROR(VLOOKUP(J1731,ORDEN_ESF!A:C,3,0),0)</f>
        <v>6</v>
      </c>
      <c r="M1731">
        <v>363416</v>
      </c>
    </row>
    <row r="1732" spans="1:13" x14ac:dyDescent="0.25">
      <c r="A1732">
        <v>830124992</v>
      </c>
      <c r="B1732" t="s">
        <v>357</v>
      </c>
      <c r="C1732" t="s">
        <v>222</v>
      </c>
      <c r="D1732" t="s">
        <v>228</v>
      </c>
      <c r="E1732" t="s">
        <v>358</v>
      </c>
      <c r="F1732" t="s">
        <v>292</v>
      </c>
      <c r="G1732" s="16">
        <v>42735</v>
      </c>
      <c r="H1732">
        <v>20170406</v>
      </c>
      <c r="I1732">
        <v>0</v>
      </c>
      <c r="J1732" t="s">
        <v>279</v>
      </c>
      <c r="K1732" t="str">
        <f>IFERROR(VLOOKUP(J1732,ORDEN_ESF!A:C,2,0),"")</f>
        <v>Pasivos</v>
      </c>
      <c r="L1732">
        <f>IFERROR(VLOOKUP(J1732,ORDEN_ESF!A:C,3,0),0)</f>
        <v>6</v>
      </c>
      <c r="M1732">
        <v>520466</v>
      </c>
    </row>
    <row r="1733" spans="1:13" x14ac:dyDescent="0.25">
      <c r="A1733">
        <v>860067697</v>
      </c>
      <c r="B1733" t="s">
        <v>359</v>
      </c>
      <c r="C1733" t="s">
        <v>294</v>
      </c>
      <c r="D1733" t="s">
        <v>228</v>
      </c>
      <c r="E1733" t="s">
        <v>360</v>
      </c>
      <c r="F1733" t="s">
        <v>292</v>
      </c>
      <c r="G1733" s="16">
        <v>42735</v>
      </c>
      <c r="H1733">
        <v>20170515</v>
      </c>
      <c r="I1733">
        <v>0</v>
      </c>
      <c r="J1733" t="s">
        <v>279</v>
      </c>
      <c r="K1733" t="str">
        <f>IFERROR(VLOOKUP(J1733,ORDEN_ESF!A:C,2,0),"")</f>
        <v>Pasivos</v>
      </c>
      <c r="L1733">
        <f>IFERROR(VLOOKUP(J1733,ORDEN_ESF!A:C,3,0),0)</f>
        <v>6</v>
      </c>
      <c r="M1733">
        <v>20703960</v>
      </c>
    </row>
    <row r="1734" spans="1:13" x14ac:dyDescent="0.25">
      <c r="A1734">
        <v>860354402</v>
      </c>
      <c r="B1734" t="s">
        <v>295</v>
      </c>
      <c r="C1734" t="s">
        <v>291</v>
      </c>
      <c r="D1734" t="s">
        <v>228</v>
      </c>
      <c r="E1734" t="s">
        <v>224</v>
      </c>
      <c r="F1734" t="s">
        <v>292</v>
      </c>
      <c r="G1734" s="16">
        <v>42735</v>
      </c>
      <c r="H1734">
        <v>20170417</v>
      </c>
      <c r="I1734">
        <v>0</v>
      </c>
      <c r="J1734" t="s">
        <v>279</v>
      </c>
      <c r="K1734" t="str">
        <f>IFERROR(VLOOKUP(J1734,ORDEN_ESF!A:C,2,0),"")</f>
        <v>Pasivos</v>
      </c>
      <c r="L1734">
        <f>IFERROR(VLOOKUP(J1734,ORDEN_ESF!A:C,3,0),0)</f>
        <v>6</v>
      </c>
      <c r="M1734">
        <v>2850040</v>
      </c>
    </row>
    <row r="1735" spans="1:13" x14ac:dyDescent="0.25">
      <c r="A1735">
        <v>860505064</v>
      </c>
      <c r="B1735" t="s">
        <v>361</v>
      </c>
      <c r="C1735" t="s">
        <v>291</v>
      </c>
      <c r="D1735" t="s">
        <v>228</v>
      </c>
      <c r="E1735" t="s">
        <v>224</v>
      </c>
      <c r="F1735" t="s">
        <v>292</v>
      </c>
      <c r="G1735" s="16">
        <v>42735</v>
      </c>
      <c r="H1735">
        <v>20170523</v>
      </c>
      <c r="I1735">
        <v>0</v>
      </c>
      <c r="J1735" t="s">
        <v>279</v>
      </c>
      <c r="K1735" t="str">
        <f>IFERROR(VLOOKUP(J1735,ORDEN_ESF!A:C,2,0),"")</f>
        <v>Pasivos</v>
      </c>
      <c r="L1735">
        <f>IFERROR(VLOOKUP(J1735,ORDEN_ESF!A:C,3,0),0)</f>
        <v>6</v>
      </c>
      <c r="M1735">
        <v>2173047</v>
      </c>
    </row>
    <row r="1736" spans="1:13" x14ac:dyDescent="0.25">
      <c r="A1736">
        <v>860527800</v>
      </c>
      <c r="B1736" t="s">
        <v>296</v>
      </c>
      <c r="C1736" t="s">
        <v>222</v>
      </c>
      <c r="D1736" t="s">
        <v>228</v>
      </c>
      <c r="E1736" t="s">
        <v>224</v>
      </c>
      <c r="F1736" t="s">
        <v>292</v>
      </c>
      <c r="G1736" s="16">
        <v>42735</v>
      </c>
      <c r="H1736">
        <v>20170512</v>
      </c>
      <c r="I1736">
        <v>0</v>
      </c>
      <c r="J1736" t="s">
        <v>279</v>
      </c>
      <c r="K1736" t="str">
        <f>IFERROR(VLOOKUP(J1736,ORDEN_ESF!A:C,2,0),"")</f>
        <v>Pasivos</v>
      </c>
      <c r="L1736">
        <f>IFERROR(VLOOKUP(J1736,ORDEN_ESF!A:C,3,0),0)</f>
        <v>6</v>
      </c>
      <c r="M1736">
        <v>96909027</v>
      </c>
    </row>
    <row r="1737" spans="1:13" x14ac:dyDescent="0.25">
      <c r="A1737">
        <v>860009250</v>
      </c>
      <c r="B1737" t="s">
        <v>362</v>
      </c>
      <c r="C1737" t="s">
        <v>294</v>
      </c>
      <c r="D1737" t="s">
        <v>228</v>
      </c>
      <c r="E1737" t="s">
        <v>224</v>
      </c>
      <c r="F1737" t="s">
        <v>292</v>
      </c>
      <c r="G1737" s="16">
        <v>42735</v>
      </c>
      <c r="H1737">
        <v>20170502</v>
      </c>
      <c r="I1737">
        <v>0</v>
      </c>
      <c r="J1737" t="s">
        <v>279</v>
      </c>
      <c r="K1737" t="str">
        <f>IFERROR(VLOOKUP(J1737,ORDEN_ESF!A:C,2,0),"")</f>
        <v>Pasivos</v>
      </c>
      <c r="L1737">
        <f>IFERROR(VLOOKUP(J1737,ORDEN_ESF!A:C,3,0),0)</f>
        <v>6</v>
      </c>
      <c r="M1737">
        <v>6315007</v>
      </c>
    </row>
    <row r="1738" spans="1:13" x14ac:dyDescent="0.25">
      <c r="A1738">
        <v>860031361</v>
      </c>
      <c r="B1738" t="s">
        <v>297</v>
      </c>
      <c r="C1738" t="s">
        <v>222</v>
      </c>
      <c r="D1738" t="s">
        <v>228</v>
      </c>
      <c r="E1738" t="s">
        <v>224</v>
      </c>
      <c r="F1738" t="s">
        <v>292</v>
      </c>
      <c r="G1738" s="16">
        <v>42735</v>
      </c>
      <c r="H1738">
        <v>20170405</v>
      </c>
      <c r="I1738">
        <v>0</v>
      </c>
      <c r="J1738" t="s">
        <v>279</v>
      </c>
      <c r="K1738" t="str">
        <f>IFERROR(VLOOKUP(J1738,ORDEN_ESF!A:C,2,0),"")</f>
        <v>Pasivos</v>
      </c>
      <c r="L1738">
        <f>IFERROR(VLOOKUP(J1738,ORDEN_ESF!A:C,3,0),0)</f>
        <v>6</v>
      </c>
      <c r="M1738">
        <v>60934007</v>
      </c>
    </row>
    <row r="1739" spans="1:13" x14ac:dyDescent="0.25">
      <c r="A1739">
        <v>860035996</v>
      </c>
      <c r="B1739" t="s">
        <v>229</v>
      </c>
      <c r="C1739" t="s">
        <v>222</v>
      </c>
      <c r="D1739" t="s">
        <v>228</v>
      </c>
      <c r="E1739" t="s">
        <v>224</v>
      </c>
      <c r="F1739" t="s">
        <v>292</v>
      </c>
      <c r="G1739" s="16">
        <v>42735</v>
      </c>
      <c r="H1739">
        <v>20170407</v>
      </c>
      <c r="I1739">
        <v>0</v>
      </c>
      <c r="J1739" t="s">
        <v>279</v>
      </c>
      <c r="K1739" t="str">
        <f>IFERROR(VLOOKUP(J1739,ORDEN_ESF!A:C,2,0),"")</f>
        <v>Pasivos</v>
      </c>
      <c r="L1739">
        <f>IFERROR(VLOOKUP(J1739,ORDEN_ESF!A:C,3,0),0)</f>
        <v>6</v>
      </c>
      <c r="M1739">
        <v>14885551</v>
      </c>
    </row>
    <row r="1740" spans="1:13" x14ac:dyDescent="0.25">
      <c r="A1740">
        <v>890312765</v>
      </c>
      <c r="B1740" t="s">
        <v>363</v>
      </c>
      <c r="C1740" t="s">
        <v>222</v>
      </c>
      <c r="D1740" t="s">
        <v>228</v>
      </c>
      <c r="E1740" t="s">
        <v>339</v>
      </c>
      <c r="F1740" t="s">
        <v>292</v>
      </c>
      <c r="G1740" s="16">
        <v>42735</v>
      </c>
      <c r="H1740">
        <v>20170405</v>
      </c>
      <c r="I1740">
        <v>0</v>
      </c>
      <c r="J1740" t="s">
        <v>279</v>
      </c>
      <c r="K1740" t="str">
        <f>IFERROR(VLOOKUP(J1740,ORDEN_ESF!A:C,2,0),"")</f>
        <v>Pasivos</v>
      </c>
      <c r="L1740">
        <f>IFERROR(VLOOKUP(J1740,ORDEN_ESF!A:C,3,0),0)</f>
        <v>6</v>
      </c>
      <c r="M1740">
        <v>134284317</v>
      </c>
    </row>
    <row r="1741" spans="1:13" x14ac:dyDescent="0.25">
      <c r="A1741">
        <v>860058070</v>
      </c>
      <c r="B1741" t="s">
        <v>364</v>
      </c>
      <c r="C1741" t="s">
        <v>222</v>
      </c>
      <c r="D1741" t="s">
        <v>228</v>
      </c>
      <c r="E1741" t="s">
        <v>335</v>
      </c>
      <c r="F1741" t="s">
        <v>292</v>
      </c>
      <c r="G1741" s="16">
        <v>42735</v>
      </c>
      <c r="H1741">
        <v>20170404</v>
      </c>
      <c r="I1741">
        <v>0</v>
      </c>
      <c r="J1741" t="s">
        <v>279</v>
      </c>
      <c r="K1741" t="str">
        <f>IFERROR(VLOOKUP(J1741,ORDEN_ESF!A:C,2,0),"")</f>
        <v>Pasivos</v>
      </c>
      <c r="L1741">
        <f>IFERROR(VLOOKUP(J1741,ORDEN_ESF!A:C,3,0),0)</f>
        <v>6</v>
      </c>
      <c r="M1741">
        <v>1010173860</v>
      </c>
    </row>
    <row r="1742" spans="1:13" x14ac:dyDescent="0.25">
      <c r="A1742">
        <v>860059851</v>
      </c>
      <c r="B1742" t="s">
        <v>365</v>
      </c>
      <c r="C1742" t="s">
        <v>222</v>
      </c>
      <c r="D1742" t="s">
        <v>228</v>
      </c>
      <c r="E1742" t="s">
        <v>224</v>
      </c>
      <c r="F1742" t="s">
        <v>292</v>
      </c>
      <c r="G1742" s="16">
        <v>42735</v>
      </c>
      <c r="H1742">
        <v>20170403</v>
      </c>
      <c r="I1742">
        <v>0</v>
      </c>
      <c r="J1742" t="s">
        <v>279</v>
      </c>
      <c r="K1742" t="str">
        <f>IFERROR(VLOOKUP(J1742,ORDEN_ESF!A:C,2,0),"")</f>
        <v>Pasivos</v>
      </c>
      <c r="L1742">
        <f>IFERROR(VLOOKUP(J1742,ORDEN_ESF!A:C,3,0),0)</f>
        <v>6</v>
      </c>
      <c r="M1742">
        <v>21086593</v>
      </c>
    </row>
    <row r="1743" spans="1:13" x14ac:dyDescent="0.25">
      <c r="A1743">
        <v>890806999</v>
      </c>
      <c r="B1743" t="s">
        <v>366</v>
      </c>
      <c r="C1743" t="s">
        <v>230</v>
      </c>
      <c r="D1743" t="s">
        <v>367</v>
      </c>
      <c r="E1743" t="s">
        <v>368</v>
      </c>
      <c r="F1743" t="s">
        <v>292</v>
      </c>
      <c r="G1743" s="16">
        <v>42735</v>
      </c>
      <c r="H1743">
        <v>20170406</v>
      </c>
      <c r="I1743">
        <v>0</v>
      </c>
      <c r="J1743" t="s">
        <v>279</v>
      </c>
      <c r="K1743" t="str">
        <f>IFERROR(VLOOKUP(J1743,ORDEN_ESF!A:C,2,0),"")</f>
        <v>Pasivos</v>
      </c>
      <c r="L1743">
        <f>IFERROR(VLOOKUP(J1743,ORDEN_ESF!A:C,3,0),0)</f>
        <v>6</v>
      </c>
      <c r="M1743">
        <v>39711408</v>
      </c>
    </row>
    <row r="1744" spans="1:13" x14ac:dyDescent="0.25">
      <c r="A1744">
        <v>890903035</v>
      </c>
      <c r="B1744" t="s">
        <v>369</v>
      </c>
      <c r="C1744" t="s">
        <v>222</v>
      </c>
      <c r="D1744" t="s">
        <v>228</v>
      </c>
      <c r="E1744" t="s">
        <v>339</v>
      </c>
      <c r="F1744" t="s">
        <v>292</v>
      </c>
      <c r="G1744" s="16">
        <v>42735</v>
      </c>
      <c r="H1744">
        <v>20170330</v>
      </c>
      <c r="I1744">
        <v>0</v>
      </c>
      <c r="J1744" t="s">
        <v>279</v>
      </c>
      <c r="K1744" t="str">
        <f>IFERROR(VLOOKUP(J1744,ORDEN_ESF!A:C,2,0),"")</f>
        <v>Pasivos</v>
      </c>
      <c r="L1744">
        <f>IFERROR(VLOOKUP(J1744,ORDEN_ESF!A:C,3,0),0)</f>
        <v>6</v>
      </c>
      <c r="M1744">
        <v>309176769</v>
      </c>
    </row>
    <row r="1745" spans="1:13" x14ac:dyDescent="0.25">
      <c r="A1745">
        <v>890903055</v>
      </c>
      <c r="B1745" t="s">
        <v>232</v>
      </c>
      <c r="C1745" t="s">
        <v>222</v>
      </c>
      <c r="D1745" t="s">
        <v>223</v>
      </c>
      <c r="E1745" t="s">
        <v>224</v>
      </c>
      <c r="F1745" t="s">
        <v>292</v>
      </c>
      <c r="G1745" s="16">
        <v>42735</v>
      </c>
      <c r="H1745">
        <v>20170331</v>
      </c>
      <c r="I1745">
        <v>0</v>
      </c>
      <c r="J1745" t="s">
        <v>279</v>
      </c>
      <c r="K1745" t="str">
        <f>IFERROR(VLOOKUP(J1745,ORDEN_ESF!A:C,2,0),"")</f>
        <v>Pasivos</v>
      </c>
      <c r="L1745">
        <f>IFERROR(VLOOKUP(J1745,ORDEN_ESF!A:C,3,0),0)</f>
        <v>6</v>
      </c>
      <c r="M1745">
        <v>44416405</v>
      </c>
    </row>
    <row r="1746" spans="1:13" x14ac:dyDescent="0.25">
      <c r="A1746">
        <v>890905022</v>
      </c>
      <c r="B1746" t="s">
        <v>370</v>
      </c>
      <c r="C1746" t="s">
        <v>230</v>
      </c>
      <c r="D1746" t="s">
        <v>223</v>
      </c>
      <c r="E1746" t="s">
        <v>360</v>
      </c>
      <c r="F1746" t="s">
        <v>292</v>
      </c>
      <c r="G1746" s="16">
        <v>42735</v>
      </c>
      <c r="H1746">
        <v>20170503</v>
      </c>
      <c r="I1746">
        <v>0</v>
      </c>
      <c r="J1746" t="s">
        <v>279</v>
      </c>
      <c r="K1746" t="str">
        <f>IFERROR(VLOOKUP(J1746,ORDEN_ESF!A:C,2,0),"")</f>
        <v>Pasivos</v>
      </c>
      <c r="L1746">
        <f>IFERROR(VLOOKUP(J1746,ORDEN_ESF!A:C,3,0),0)</f>
        <v>6</v>
      </c>
      <c r="M1746">
        <v>32185828</v>
      </c>
    </row>
    <row r="1747" spans="1:13" x14ac:dyDescent="0.25">
      <c r="A1747">
        <v>860077099</v>
      </c>
      <c r="B1747" t="s">
        <v>371</v>
      </c>
      <c r="C1747" t="s">
        <v>291</v>
      </c>
      <c r="D1747" t="s">
        <v>228</v>
      </c>
      <c r="E1747" t="s">
        <v>224</v>
      </c>
      <c r="F1747" t="s">
        <v>292</v>
      </c>
      <c r="G1747" s="16">
        <v>42735</v>
      </c>
      <c r="H1747">
        <v>20170515</v>
      </c>
      <c r="I1747">
        <v>0</v>
      </c>
      <c r="J1747" t="s">
        <v>279</v>
      </c>
      <c r="K1747" t="str">
        <f>IFERROR(VLOOKUP(J1747,ORDEN_ESF!A:C,2,0),"")</f>
        <v>Pasivos</v>
      </c>
      <c r="L1747">
        <f>IFERROR(VLOOKUP(J1747,ORDEN_ESF!A:C,3,0),0)</f>
        <v>6</v>
      </c>
      <c r="M1747">
        <v>13876044</v>
      </c>
    </row>
    <row r="1748" spans="1:13" x14ac:dyDescent="0.25">
      <c r="A1748">
        <v>860078977</v>
      </c>
      <c r="B1748" t="s">
        <v>144</v>
      </c>
      <c r="C1748" t="s">
        <v>291</v>
      </c>
      <c r="D1748" t="s">
        <v>228</v>
      </c>
      <c r="E1748" t="s">
        <v>339</v>
      </c>
      <c r="F1748" t="s">
        <v>292</v>
      </c>
      <c r="G1748" s="16">
        <v>42735</v>
      </c>
      <c r="H1748">
        <v>20170512</v>
      </c>
      <c r="I1748">
        <v>0</v>
      </c>
      <c r="J1748" t="s">
        <v>279</v>
      </c>
      <c r="K1748" t="str">
        <f>IFERROR(VLOOKUP(J1748,ORDEN_ESF!A:C,2,0),"")</f>
        <v>Pasivos</v>
      </c>
      <c r="L1748">
        <f>IFERROR(VLOOKUP(J1748,ORDEN_ESF!A:C,3,0),0)</f>
        <v>6</v>
      </c>
      <c r="M1748">
        <v>2190521</v>
      </c>
    </row>
    <row r="1749" spans="1:13" x14ac:dyDescent="0.25">
      <c r="A1749">
        <v>890908901</v>
      </c>
      <c r="B1749" t="s">
        <v>372</v>
      </c>
      <c r="C1749" t="s">
        <v>222</v>
      </c>
      <c r="D1749" t="s">
        <v>223</v>
      </c>
      <c r="E1749" t="s">
        <v>339</v>
      </c>
      <c r="F1749" t="s">
        <v>292</v>
      </c>
      <c r="G1749" s="16">
        <v>42735</v>
      </c>
      <c r="H1749">
        <v>20170329</v>
      </c>
      <c r="I1749">
        <v>0</v>
      </c>
      <c r="J1749" t="s">
        <v>279</v>
      </c>
      <c r="K1749" t="str">
        <f>IFERROR(VLOOKUP(J1749,ORDEN_ESF!A:C,2,0),"")</f>
        <v>Pasivos</v>
      </c>
      <c r="L1749">
        <f>IFERROR(VLOOKUP(J1749,ORDEN_ESF!A:C,3,0),0)</f>
        <v>6</v>
      </c>
      <c r="M1749">
        <v>57817650</v>
      </c>
    </row>
    <row r="1750" spans="1:13" x14ac:dyDescent="0.25">
      <c r="A1750">
        <v>860510628</v>
      </c>
      <c r="B1750" t="s">
        <v>373</v>
      </c>
      <c r="C1750" t="s">
        <v>222</v>
      </c>
      <c r="D1750" t="s">
        <v>228</v>
      </c>
      <c r="E1750" t="s">
        <v>353</v>
      </c>
      <c r="F1750" t="s">
        <v>292</v>
      </c>
      <c r="G1750" s="16">
        <v>42735</v>
      </c>
      <c r="H1750">
        <v>20170330</v>
      </c>
      <c r="I1750">
        <v>0</v>
      </c>
      <c r="J1750" t="s">
        <v>279</v>
      </c>
      <c r="K1750" t="str">
        <f>IFERROR(VLOOKUP(J1750,ORDEN_ESF!A:C,2,0),"")</f>
        <v>Pasivos</v>
      </c>
      <c r="L1750">
        <f>IFERROR(VLOOKUP(J1750,ORDEN_ESF!A:C,3,0),0)</f>
        <v>6</v>
      </c>
      <c r="M1750">
        <v>17108559</v>
      </c>
    </row>
    <row r="1751" spans="1:13" x14ac:dyDescent="0.25">
      <c r="A1751">
        <v>860515523</v>
      </c>
      <c r="B1751" t="s">
        <v>231</v>
      </c>
      <c r="C1751" t="s">
        <v>222</v>
      </c>
      <c r="D1751" t="s">
        <v>228</v>
      </c>
      <c r="E1751" t="s">
        <v>224</v>
      </c>
      <c r="F1751" t="s">
        <v>292</v>
      </c>
      <c r="G1751" s="16">
        <v>42735</v>
      </c>
      <c r="H1751">
        <v>20170329</v>
      </c>
      <c r="I1751">
        <v>0</v>
      </c>
      <c r="J1751" t="s">
        <v>279</v>
      </c>
      <c r="K1751" t="str">
        <f>IFERROR(VLOOKUP(J1751,ORDEN_ESF!A:C,2,0),"")</f>
        <v>Pasivos</v>
      </c>
      <c r="L1751">
        <f>IFERROR(VLOOKUP(J1751,ORDEN_ESF!A:C,3,0),0)</f>
        <v>6</v>
      </c>
      <c r="M1751">
        <v>55774064</v>
      </c>
    </row>
    <row r="1752" spans="1:13" x14ac:dyDescent="0.25">
      <c r="A1752">
        <v>860532790</v>
      </c>
      <c r="B1752" t="s">
        <v>374</v>
      </c>
      <c r="C1752" t="s">
        <v>291</v>
      </c>
      <c r="D1752" t="s">
        <v>228</v>
      </c>
      <c r="E1752" t="s">
        <v>224</v>
      </c>
      <c r="F1752" t="s">
        <v>292</v>
      </c>
      <c r="G1752" s="16">
        <v>42735</v>
      </c>
      <c r="H1752">
        <v>20170504</v>
      </c>
      <c r="I1752">
        <v>0</v>
      </c>
      <c r="J1752" t="s">
        <v>279</v>
      </c>
      <c r="K1752" t="str">
        <f>IFERROR(VLOOKUP(J1752,ORDEN_ESF!A:C,2,0),"")</f>
        <v>Pasivos</v>
      </c>
      <c r="L1752">
        <f>IFERROR(VLOOKUP(J1752,ORDEN_ESF!A:C,3,0),0)</f>
        <v>6</v>
      </c>
      <c r="M1752">
        <v>7218630</v>
      </c>
    </row>
    <row r="1753" spans="1:13" x14ac:dyDescent="0.25">
      <c r="A1753">
        <v>890205645</v>
      </c>
      <c r="B1753" t="s">
        <v>166</v>
      </c>
      <c r="C1753" t="s">
        <v>222</v>
      </c>
      <c r="D1753" t="s">
        <v>375</v>
      </c>
      <c r="E1753" t="s">
        <v>335</v>
      </c>
      <c r="F1753" t="s">
        <v>292</v>
      </c>
      <c r="G1753" s="16">
        <v>42735</v>
      </c>
      <c r="H1753">
        <v>20170331</v>
      </c>
      <c r="I1753">
        <v>0</v>
      </c>
      <c r="J1753" t="s">
        <v>279</v>
      </c>
      <c r="K1753" t="str">
        <f>IFERROR(VLOOKUP(J1753,ORDEN_ESF!A:C,2,0),"")</f>
        <v>Pasivos</v>
      </c>
      <c r="L1753">
        <f>IFERROR(VLOOKUP(J1753,ORDEN_ESF!A:C,3,0),0)</f>
        <v>6</v>
      </c>
      <c r="M1753">
        <v>541920810</v>
      </c>
    </row>
    <row r="1754" spans="1:13" x14ac:dyDescent="0.25">
      <c r="A1754">
        <v>900018975</v>
      </c>
      <c r="B1754" t="s">
        <v>376</v>
      </c>
      <c r="C1754" t="s">
        <v>230</v>
      </c>
      <c r="D1754" t="s">
        <v>299</v>
      </c>
      <c r="E1754" t="s">
        <v>333</v>
      </c>
      <c r="F1754" t="s">
        <v>292</v>
      </c>
      <c r="G1754" s="16">
        <v>42735</v>
      </c>
      <c r="H1754">
        <v>20170405</v>
      </c>
      <c r="I1754">
        <v>0</v>
      </c>
      <c r="J1754" t="s">
        <v>279</v>
      </c>
      <c r="K1754" t="str">
        <f>IFERROR(VLOOKUP(J1754,ORDEN_ESF!A:C,2,0),"")</f>
        <v>Pasivos</v>
      </c>
      <c r="L1754">
        <f>IFERROR(VLOOKUP(J1754,ORDEN_ESF!A:C,3,0),0)</f>
        <v>6</v>
      </c>
      <c r="M1754">
        <v>423245554</v>
      </c>
    </row>
    <row r="1755" spans="1:13" x14ac:dyDescent="0.25">
      <c r="A1755">
        <v>900035722</v>
      </c>
      <c r="B1755" t="s">
        <v>298</v>
      </c>
      <c r="C1755" t="s">
        <v>294</v>
      </c>
      <c r="D1755" t="s">
        <v>299</v>
      </c>
      <c r="E1755" t="s">
        <v>224</v>
      </c>
      <c r="F1755" t="s">
        <v>292</v>
      </c>
      <c r="G1755" s="16">
        <v>42735</v>
      </c>
      <c r="H1755">
        <v>20170421</v>
      </c>
      <c r="I1755">
        <v>0</v>
      </c>
      <c r="J1755" t="s">
        <v>279</v>
      </c>
      <c r="K1755" t="str">
        <f>IFERROR(VLOOKUP(J1755,ORDEN_ESF!A:C,2,0),"")</f>
        <v>Pasivos</v>
      </c>
      <c r="L1755">
        <f>IFERROR(VLOOKUP(J1755,ORDEN_ESF!A:C,3,0),0)</f>
        <v>6</v>
      </c>
      <c r="M1755">
        <v>119241393</v>
      </c>
    </row>
    <row r="1756" spans="1:13" x14ac:dyDescent="0.25">
      <c r="A1756">
        <v>890908097</v>
      </c>
      <c r="B1756" t="s">
        <v>377</v>
      </c>
      <c r="C1756" t="s">
        <v>291</v>
      </c>
      <c r="D1756" t="s">
        <v>223</v>
      </c>
      <c r="E1756" t="s">
        <v>224</v>
      </c>
      <c r="F1756" t="s">
        <v>292</v>
      </c>
      <c r="G1756" s="16">
        <v>42735</v>
      </c>
      <c r="H1756">
        <v>20170511</v>
      </c>
      <c r="I1756">
        <v>0</v>
      </c>
      <c r="J1756" t="s">
        <v>279</v>
      </c>
      <c r="K1756" t="str">
        <f>IFERROR(VLOOKUP(J1756,ORDEN_ESF!A:C,2,0),"")</f>
        <v>Pasivos</v>
      </c>
      <c r="L1756">
        <f>IFERROR(VLOOKUP(J1756,ORDEN_ESF!A:C,3,0),0)</f>
        <v>6</v>
      </c>
      <c r="M1756">
        <v>10735483</v>
      </c>
    </row>
    <row r="1757" spans="1:13" x14ac:dyDescent="0.25">
      <c r="A1757">
        <v>890910447</v>
      </c>
      <c r="B1757" t="s">
        <v>300</v>
      </c>
      <c r="C1757" t="s">
        <v>222</v>
      </c>
      <c r="D1757" t="s">
        <v>223</v>
      </c>
      <c r="E1757" t="s">
        <v>224</v>
      </c>
      <c r="F1757" t="s">
        <v>292</v>
      </c>
      <c r="G1757" s="16">
        <v>42735</v>
      </c>
      <c r="H1757">
        <v>20170928</v>
      </c>
      <c r="I1757">
        <v>0</v>
      </c>
      <c r="J1757" t="s">
        <v>279</v>
      </c>
      <c r="K1757" t="str">
        <f>IFERROR(VLOOKUP(J1757,ORDEN_ESF!A:C,2,0),"")</f>
        <v>Pasivos</v>
      </c>
      <c r="L1757">
        <f>IFERROR(VLOOKUP(J1757,ORDEN_ESF!A:C,3,0),0)</f>
        <v>6</v>
      </c>
      <c r="M1757">
        <v>6463415</v>
      </c>
    </row>
    <row r="1758" spans="1:13" x14ac:dyDescent="0.25">
      <c r="A1758">
        <v>890911431</v>
      </c>
      <c r="B1758" t="s">
        <v>378</v>
      </c>
      <c r="C1758" t="s">
        <v>222</v>
      </c>
      <c r="D1758" t="s">
        <v>223</v>
      </c>
      <c r="E1758" t="s">
        <v>339</v>
      </c>
      <c r="F1758" t="s">
        <v>292</v>
      </c>
      <c r="G1758" s="16">
        <v>42735</v>
      </c>
      <c r="H1758">
        <v>20170329</v>
      </c>
      <c r="I1758">
        <v>0</v>
      </c>
      <c r="J1758" t="s">
        <v>279</v>
      </c>
      <c r="K1758" t="str">
        <f>IFERROR(VLOOKUP(J1758,ORDEN_ESF!A:C,2,0),"")</f>
        <v>Pasivos</v>
      </c>
      <c r="L1758">
        <f>IFERROR(VLOOKUP(J1758,ORDEN_ESF!A:C,3,0),0)</f>
        <v>6</v>
      </c>
      <c r="M1758">
        <v>288937479</v>
      </c>
    </row>
    <row r="1759" spans="1:13" x14ac:dyDescent="0.25">
      <c r="A1759">
        <v>900139110</v>
      </c>
      <c r="B1759" t="s">
        <v>301</v>
      </c>
      <c r="C1759" t="s">
        <v>294</v>
      </c>
      <c r="D1759" t="s">
        <v>228</v>
      </c>
      <c r="E1759" t="s">
        <v>224</v>
      </c>
      <c r="F1759" t="s">
        <v>292</v>
      </c>
      <c r="G1759" s="16">
        <v>42735</v>
      </c>
      <c r="H1759">
        <v>20170419</v>
      </c>
      <c r="I1759">
        <v>0</v>
      </c>
      <c r="J1759" t="s">
        <v>279</v>
      </c>
      <c r="K1759" t="str">
        <f>IFERROR(VLOOKUP(J1759,ORDEN_ESF!A:C,2,0),"")</f>
        <v>Pasivos</v>
      </c>
      <c r="L1759">
        <f>IFERROR(VLOOKUP(J1759,ORDEN_ESF!A:C,3,0),0)</f>
        <v>6</v>
      </c>
      <c r="M1759">
        <v>9365717</v>
      </c>
    </row>
    <row r="1760" spans="1:13" x14ac:dyDescent="0.25">
      <c r="A1760">
        <v>890920656</v>
      </c>
      <c r="B1760" t="s">
        <v>302</v>
      </c>
      <c r="C1760" t="s">
        <v>291</v>
      </c>
      <c r="D1760" t="s">
        <v>223</v>
      </c>
      <c r="E1760" t="s">
        <v>224</v>
      </c>
      <c r="F1760" t="s">
        <v>292</v>
      </c>
      <c r="G1760" s="16">
        <v>42735</v>
      </c>
      <c r="H1760">
        <v>20170503</v>
      </c>
      <c r="I1760">
        <v>0</v>
      </c>
      <c r="J1760" t="s">
        <v>279</v>
      </c>
      <c r="K1760" t="str">
        <f>IFERROR(VLOOKUP(J1760,ORDEN_ESF!A:C,2,0),"")</f>
        <v>Pasivos</v>
      </c>
      <c r="L1760">
        <f>IFERROR(VLOOKUP(J1760,ORDEN_ESF!A:C,3,0),0)</f>
        <v>6</v>
      </c>
      <c r="M1760">
        <v>3337378</v>
      </c>
    </row>
    <row r="1761" spans="1:13" x14ac:dyDescent="0.25">
      <c r="A1761">
        <v>890928186</v>
      </c>
      <c r="B1761" t="s">
        <v>303</v>
      </c>
      <c r="C1761" t="s">
        <v>291</v>
      </c>
      <c r="D1761" t="s">
        <v>223</v>
      </c>
      <c r="E1761" t="s">
        <v>224</v>
      </c>
      <c r="F1761" t="s">
        <v>292</v>
      </c>
      <c r="G1761" s="16">
        <v>42735</v>
      </c>
      <c r="H1761">
        <v>20170510</v>
      </c>
      <c r="I1761">
        <v>0</v>
      </c>
      <c r="J1761" t="s">
        <v>279</v>
      </c>
      <c r="K1761" t="str">
        <f>IFERROR(VLOOKUP(J1761,ORDEN_ESF!A:C,2,0),"")</f>
        <v>Pasivos</v>
      </c>
      <c r="L1761">
        <f>IFERROR(VLOOKUP(J1761,ORDEN_ESF!A:C,3,0),0)</f>
        <v>6</v>
      </c>
      <c r="M1761">
        <v>10565545</v>
      </c>
    </row>
    <row r="1762" spans="1:13" x14ac:dyDescent="0.25">
      <c r="A1762">
        <v>890932424</v>
      </c>
      <c r="B1762" t="s">
        <v>379</v>
      </c>
      <c r="C1762" t="s">
        <v>222</v>
      </c>
      <c r="D1762" t="s">
        <v>223</v>
      </c>
      <c r="E1762" t="s">
        <v>333</v>
      </c>
      <c r="F1762" t="s">
        <v>292</v>
      </c>
      <c r="G1762" s="16">
        <v>42735</v>
      </c>
      <c r="H1762">
        <v>20170328</v>
      </c>
      <c r="I1762">
        <v>0</v>
      </c>
      <c r="J1762" t="s">
        <v>279</v>
      </c>
      <c r="K1762" t="str">
        <f>IFERROR(VLOOKUP(J1762,ORDEN_ESF!A:C,2,0),"")</f>
        <v>Pasivos</v>
      </c>
      <c r="L1762">
        <f>IFERROR(VLOOKUP(J1762,ORDEN_ESF!A:C,3,0),0)</f>
        <v>6</v>
      </c>
      <c r="M1762">
        <v>105128506</v>
      </c>
    </row>
    <row r="1763" spans="1:13" x14ac:dyDescent="0.25">
      <c r="A1763">
        <v>890939355</v>
      </c>
      <c r="B1763" t="s">
        <v>35</v>
      </c>
      <c r="C1763" t="s">
        <v>222</v>
      </c>
      <c r="D1763" t="s">
        <v>223</v>
      </c>
      <c r="E1763" t="s">
        <v>335</v>
      </c>
      <c r="F1763" t="s">
        <v>292</v>
      </c>
      <c r="G1763" s="16">
        <v>42735</v>
      </c>
      <c r="H1763">
        <v>20170403</v>
      </c>
      <c r="I1763">
        <v>0</v>
      </c>
      <c r="J1763" t="s">
        <v>279</v>
      </c>
      <c r="K1763" t="str">
        <f>IFERROR(VLOOKUP(J1763,ORDEN_ESF!A:C,2,0),"")</f>
        <v>Pasivos</v>
      </c>
      <c r="L1763">
        <f>IFERROR(VLOOKUP(J1763,ORDEN_ESF!A:C,3,0),0)</f>
        <v>6</v>
      </c>
      <c r="M1763">
        <v>4879540</v>
      </c>
    </row>
    <row r="1764" spans="1:13" x14ac:dyDescent="0.25">
      <c r="A1764">
        <v>890940026</v>
      </c>
      <c r="B1764" t="s">
        <v>304</v>
      </c>
      <c r="C1764" t="s">
        <v>291</v>
      </c>
      <c r="D1764" t="s">
        <v>223</v>
      </c>
      <c r="E1764" t="s">
        <v>224</v>
      </c>
      <c r="F1764" t="s">
        <v>292</v>
      </c>
      <c r="G1764" s="16">
        <v>42735</v>
      </c>
      <c r="H1764">
        <v>20170424</v>
      </c>
      <c r="I1764">
        <v>0</v>
      </c>
      <c r="J1764" t="s">
        <v>279</v>
      </c>
      <c r="K1764" t="str">
        <f>IFERROR(VLOOKUP(J1764,ORDEN_ESF!A:C,2,0),"")</f>
        <v>Pasivos</v>
      </c>
      <c r="L1764">
        <f>IFERROR(VLOOKUP(J1764,ORDEN_ESF!A:C,3,0),0)</f>
        <v>6</v>
      </c>
      <c r="M1764">
        <v>56079292</v>
      </c>
    </row>
    <row r="1765" spans="1:13" x14ac:dyDescent="0.25">
      <c r="A1765">
        <v>900190385</v>
      </c>
      <c r="B1765" t="s">
        <v>380</v>
      </c>
      <c r="C1765" t="s">
        <v>230</v>
      </c>
      <c r="D1765" t="s">
        <v>351</v>
      </c>
      <c r="E1765" t="s">
        <v>339</v>
      </c>
      <c r="F1765" t="s">
        <v>292</v>
      </c>
      <c r="G1765" s="16">
        <v>42735</v>
      </c>
      <c r="H1765">
        <v>20170407</v>
      </c>
      <c r="I1765">
        <v>0</v>
      </c>
      <c r="J1765" t="s">
        <v>279</v>
      </c>
      <c r="K1765" t="str">
        <f>IFERROR(VLOOKUP(J1765,ORDEN_ESF!A:C,2,0),"")</f>
        <v>Pasivos</v>
      </c>
      <c r="L1765">
        <f>IFERROR(VLOOKUP(J1765,ORDEN_ESF!A:C,3,0),0)</f>
        <v>6</v>
      </c>
      <c r="M1765">
        <v>386183603</v>
      </c>
    </row>
    <row r="1766" spans="1:13" x14ac:dyDescent="0.25">
      <c r="A1766">
        <v>900192242</v>
      </c>
      <c r="B1766" t="s">
        <v>381</v>
      </c>
      <c r="C1766" t="s">
        <v>222</v>
      </c>
      <c r="D1766" t="s">
        <v>228</v>
      </c>
      <c r="E1766" t="s">
        <v>333</v>
      </c>
      <c r="F1766" t="s">
        <v>292</v>
      </c>
      <c r="G1766" s="16">
        <v>42735</v>
      </c>
      <c r="H1766">
        <v>20170331</v>
      </c>
      <c r="I1766">
        <v>0</v>
      </c>
      <c r="J1766" t="s">
        <v>279</v>
      </c>
      <c r="K1766" t="str">
        <f>IFERROR(VLOOKUP(J1766,ORDEN_ESF!A:C,2,0),"")</f>
        <v>Pasivos</v>
      </c>
      <c r="L1766">
        <f>IFERROR(VLOOKUP(J1766,ORDEN_ESF!A:C,3,0),0)</f>
        <v>6</v>
      </c>
      <c r="M1766">
        <v>222088509</v>
      </c>
    </row>
    <row r="1767" spans="1:13" x14ac:dyDescent="0.25">
      <c r="A1767">
        <v>900192726</v>
      </c>
      <c r="B1767" t="s">
        <v>382</v>
      </c>
      <c r="C1767" t="s">
        <v>294</v>
      </c>
      <c r="D1767" t="s">
        <v>299</v>
      </c>
      <c r="E1767" t="s">
        <v>333</v>
      </c>
      <c r="F1767" t="s">
        <v>292</v>
      </c>
      <c r="G1767" s="16">
        <v>42735</v>
      </c>
      <c r="H1767">
        <v>20170425</v>
      </c>
      <c r="I1767">
        <v>0</v>
      </c>
      <c r="J1767" t="s">
        <v>279</v>
      </c>
      <c r="K1767" t="str">
        <f>IFERROR(VLOOKUP(J1767,ORDEN_ESF!A:C,2,0),"")</f>
        <v>Pasivos</v>
      </c>
      <c r="L1767">
        <f>IFERROR(VLOOKUP(J1767,ORDEN_ESF!A:C,3,0),0)</f>
        <v>6</v>
      </c>
      <c r="M1767">
        <v>1081293</v>
      </c>
    </row>
    <row r="1768" spans="1:13" x14ac:dyDescent="0.25">
      <c r="A1768">
        <v>900193192</v>
      </c>
      <c r="B1768" t="s">
        <v>305</v>
      </c>
      <c r="C1768" t="s">
        <v>294</v>
      </c>
      <c r="D1768" t="s">
        <v>228</v>
      </c>
      <c r="E1768" t="s">
        <v>224</v>
      </c>
      <c r="F1768" t="s">
        <v>292</v>
      </c>
      <c r="G1768" s="16">
        <v>42735</v>
      </c>
      <c r="H1768">
        <v>20170517</v>
      </c>
      <c r="I1768">
        <v>0</v>
      </c>
      <c r="J1768" t="s">
        <v>279</v>
      </c>
      <c r="K1768" t="str">
        <f>IFERROR(VLOOKUP(J1768,ORDEN_ESF!A:C,2,0),"")</f>
        <v>Pasivos</v>
      </c>
      <c r="L1768">
        <f>IFERROR(VLOOKUP(J1768,ORDEN_ESF!A:C,3,0),0)</f>
        <v>6</v>
      </c>
      <c r="M1768">
        <v>58681558</v>
      </c>
    </row>
    <row r="1769" spans="1:13" x14ac:dyDescent="0.25">
      <c r="A1769">
        <v>900206480</v>
      </c>
      <c r="B1769" t="s">
        <v>306</v>
      </c>
      <c r="C1769" t="s">
        <v>291</v>
      </c>
      <c r="D1769" t="s">
        <v>228</v>
      </c>
      <c r="E1769" t="s">
        <v>224</v>
      </c>
      <c r="F1769" t="s">
        <v>292</v>
      </c>
      <c r="G1769" s="16">
        <v>42735</v>
      </c>
      <c r="H1769">
        <v>20170509</v>
      </c>
      <c r="I1769">
        <v>0</v>
      </c>
      <c r="J1769" t="s">
        <v>279</v>
      </c>
      <c r="K1769" t="str">
        <f>IFERROR(VLOOKUP(J1769,ORDEN_ESF!A:C,2,0),"")</f>
        <v>Pasivos</v>
      </c>
      <c r="L1769">
        <f>IFERROR(VLOOKUP(J1769,ORDEN_ESF!A:C,3,0),0)</f>
        <v>6</v>
      </c>
      <c r="M1769">
        <v>15167270</v>
      </c>
    </row>
    <row r="1770" spans="1:13" x14ac:dyDescent="0.25">
      <c r="A1770">
        <v>900206483</v>
      </c>
      <c r="B1770" t="s">
        <v>307</v>
      </c>
      <c r="C1770" t="s">
        <v>291</v>
      </c>
      <c r="D1770" t="s">
        <v>228</v>
      </c>
      <c r="E1770" t="s">
        <v>224</v>
      </c>
      <c r="F1770" t="s">
        <v>292</v>
      </c>
      <c r="G1770" s="16">
        <v>42735</v>
      </c>
      <c r="H1770">
        <v>20170510</v>
      </c>
      <c r="I1770">
        <v>0</v>
      </c>
      <c r="J1770" t="s">
        <v>279</v>
      </c>
      <c r="K1770" t="str">
        <f>IFERROR(VLOOKUP(J1770,ORDEN_ESF!A:C,2,0),"")</f>
        <v>Pasivos</v>
      </c>
      <c r="L1770">
        <f>IFERROR(VLOOKUP(J1770,ORDEN_ESF!A:C,3,0),0)</f>
        <v>6</v>
      </c>
      <c r="M1770">
        <v>6641160</v>
      </c>
    </row>
    <row r="1771" spans="1:13" x14ac:dyDescent="0.25">
      <c r="A1771">
        <v>900087151</v>
      </c>
      <c r="B1771" t="s">
        <v>383</v>
      </c>
      <c r="C1771" t="s">
        <v>222</v>
      </c>
      <c r="D1771" t="s">
        <v>351</v>
      </c>
      <c r="E1771" t="s">
        <v>384</v>
      </c>
      <c r="F1771" t="s">
        <v>292</v>
      </c>
      <c r="G1771" s="16">
        <v>42735</v>
      </c>
      <c r="H1771">
        <v>20170509</v>
      </c>
      <c r="I1771">
        <v>0</v>
      </c>
      <c r="J1771" t="s">
        <v>279</v>
      </c>
      <c r="K1771" t="str">
        <f>IFERROR(VLOOKUP(J1771,ORDEN_ESF!A:C,2,0),"")</f>
        <v>Pasivos</v>
      </c>
      <c r="L1771">
        <f>IFERROR(VLOOKUP(J1771,ORDEN_ESF!A:C,3,0),0)</f>
        <v>6</v>
      </c>
      <c r="M1771">
        <v>311990005</v>
      </c>
    </row>
    <row r="1772" spans="1:13" x14ac:dyDescent="0.25">
      <c r="A1772">
        <v>900315057</v>
      </c>
      <c r="B1772" t="s">
        <v>385</v>
      </c>
      <c r="C1772" t="s">
        <v>294</v>
      </c>
      <c r="D1772" t="s">
        <v>223</v>
      </c>
      <c r="E1772" t="s">
        <v>358</v>
      </c>
      <c r="F1772" t="s">
        <v>292</v>
      </c>
      <c r="G1772" s="16">
        <v>42735</v>
      </c>
      <c r="H1772">
        <v>20170504</v>
      </c>
      <c r="I1772">
        <v>0</v>
      </c>
      <c r="J1772" t="s">
        <v>279</v>
      </c>
      <c r="K1772" t="str">
        <f>IFERROR(VLOOKUP(J1772,ORDEN_ESF!A:C,2,0),"")</f>
        <v>Pasivos</v>
      </c>
      <c r="L1772">
        <f>IFERROR(VLOOKUP(J1772,ORDEN_ESF!A:C,3,0),0)</f>
        <v>6</v>
      </c>
      <c r="M1772">
        <v>60613200</v>
      </c>
    </row>
    <row r="1773" spans="1:13" x14ac:dyDescent="0.25">
      <c r="A1773">
        <v>900205547</v>
      </c>
      <c r="B1773" t="s">
        <v>233</v>
      </c>
      <c r="C1773" t="s">
        <v>230</v>
      </c>
      <c r="D1773" t="s">
        <v>228</v>
      </c>
      <c r="E1773" t="s">
        <v>224</v>
      </c>
      <c r="F1773" t="s">
        <v>292</v>
      </c>
      <c r="G1773" s="16">
        <v>42735</v>
      </c>
      <c r="H1773">
        <v>20170330</v>
      </c>
      <c r="I1773">
        <v>0</v>
      </c>
      <c r="J1773" t="s">
        <v>279</v>
      </c>
      <c r="K1773" t="str">
        <f>IFERROR(VLOOKUP(J1773,ORDEN_ESF!A:C,2,0),"")</f>
        <v>Pasivos</v>
      </c>
      <c r="L1773">
        <f>IFERROR(VLOOKUP(J1773,ORDEN_ESF!A:C,3,0),0)</f>
        <v>6</v>
      </c>
      <c r="M1773">
        <v>3586318</v>
      </c>
    </row>
    <row r="1774" spans="1:13" x14ac:dyDescent="0.25">
      <c r="A1774">
        <v>900378893</v>
      </c>
      <c r="B1774" t="s">
        <v>386</v>
      </c>
      <c r="C1774" t="s">
        <v>230</v>
      </c>
      <c r="D1774" t="s">
        <v>228</v>
      </c>
      <c r="E1774" t="s">
        <v>335</v>
      </c>
      <c r="F1774" t="s">
        <v>292</v>
      </c>
      <c r="G1774" s="16">
        <v>42735</v>
      </c>
      <c r="H1774">
        <v>20170327</v>
      </c>
      <c r="I1774">
        <v>0</v>
      </c>
      <c r="J1774" t="s">
        <v>279</v>
      </c>
      <c r="K1774" t="str">
        <f>IFERROR(VLOOKUP(J1774,ORDEN_ESF!A:C,2,0),"")</f>
        <v>Pasivos</v>
      </c>
      <c r="L1774">
        <f>IFERROR(VLOOKUP(J1774,ORDEN_ESF!A:C,3,0),0)</f>
        <v>6</v>
      </c>
      <c r="M1774">
        <v>196499009</v>
      </c>
    </row>
    <row r="1775" spans="1:13" x14ac:dyDescent="0.25">
      <c r="A1775">
        <v>900390238</v>
      </c>
      <c r="B1775" t="s">
        <v>177</v>
      </c>
      <c r="C1775" t="s">
        <v>230</v>
      </c>
      <c r="D1775" t="s">
        <v>228</v>
      </c>
      <c r="E1775" t="s">
        <v>333</v>
      </c>
      <c r="F1775" t="s">
        <v>292</v>
      </c>
      <c r="G1775" s="16">
        <v>42735</v>
      </c>
      <c r="H1775">
        <v>20170330</v>
      </c>
      <c r="I1775">
        <v>0</v>
      </c>
      <c r="J1775" t="s">
        <v>279</v>
      </c>
      <c r="K1775" t="str">
        <f>IFERROR(VLOOKUP(J1775,ORDEN_ESF!A:C,2,0),"")</f>
        <v>Pasivos</v>
      </c>
      <c r="L1775">
        <f>IFERROR(VLOOKUP(J1775,ORDEN_ESF!A:C,3,0),0)</f>
        <v>6</v>
      </c>
      <c r="M1775">
        <v>46382912</v>
      </c>
    </row>
    <row r="1776" spans="1:13" x14ac:dyDescent="0.25">
      <c r="A1776">
        <v>900413588</v>
      </c>
      <c r="B1776" t="s">
        <v>37</v>
      </c>
      <c r="C1776" t="s">
        <v>294</v>
      </c>
      <c r="D1776" t="s">
        <v>343</v>
      </c>
      <c r="E1776" t="s">
        <v>224</v>
      </c>
      <c r="F1776" t="s">
        <v>292</v>
      </c>
      <c r="G1776" s="16">
        <v>42735</v>
      </c>
      <c r="H1776">
        <v>20170511</v>
      </c>
      <c r="I1776">
        <v>0</v>
      </c>
      <c r="J1776" t="s">
        <v>279</v>
      </c>
      <c r="K1776" t="str">
        <f>IFERROR(VLOOKUP(J1776,ORDEN_ESF!A:C,2,0),"")</f>
        <v>Pasivos</v>
      </c>
      <c r="L1776">
        <f>IFERROR(VLOOKUP(J1776,ORDEN_ESF!A:C,3,0),0)</f>
        <v>6</v>
      </c>
      <c r="M1776">
        <v>5565309</v>
      </c>
    </row>
    <row r="1777" spans="1:13" x14ac:dyDescent="0.25">
      <c r="A1777">
        <v>900668954</v>
      </c>
      <c r="B1777" t="s">
        <v>387</v>
      </c>
      <c r="C1777" t="s">
        <v>294</v>
      </c>
      <c r="D1777" t="s">
        <v>228</v>
      </c>
      <c r="E1777" t="s">
        <v>224</v>
      </c>
      <c r="F1777" t="s">
        <v>292</v>
      </c>
      <c r="G1777" s="16">
        <v>42735</v>
      </c>
      <c r="H1777">
        <v>20170428</v>
      </c>
      <c r="I1777">
        <v>0</v>
      </c>
      <c r="J1777" t="s">
        <v>279</v>
      </c>
      <c r="K1777" t="str">
        <f>IFERROR(VLOOKUP(J1777,ORDEN_ESF!A:C,2,0),"")</f>
        <v>Pasivos</v>
      </c>
      <c r="L1777">
        <f>IFERROR(VLOOKUP(J1777,ORDEN_ESF!A:C,3,0),0)</f>
        <v>6</v>
      </c>
      <c r="M1777">
        <v>1397561</v>
      </c>
    </row>
    <row r="1778" spans="1:13" x14ac:dyDescent="0.25">
      <c r="A1778">
        <v>900521357</v>
      </c>
      <c r="B1778" t="s">
        <v>175</v>
      </c>
      <c r="C1778" t="s">
        <v>291</v>
      </c>
      <c r="D1778" t="s">
        <v>388</v>
      </c>
      <c r="E1778" t="s">
        <v>339</v>
      </c>
      <c r="F1778" t="s">
        <v>292</v>
      </c>
      <c r="G1778" s="16">
        <v>42735</v>
      </c>
      <c r="H1778">
        <v>20170503</v>
      </c>
      <c r="I1778">
        <v>0</v>
      </c>
      <c r="J1778" t="s">
        <v>279</v>
      </c>
      <c r="K1778" t="str">
        <f>IFERROR(VLOOKUP(J1778,ORDEN_ESF!A:C,2,0),"")</f>
        <v>Pasivos</v>
      </c>
      <c r="L1778">
        <f>IFERROR(VLOOKUP(J1778,ORDEN_ESF!A:C,3,0),0)</f>
        <v>6</v>
      </c>
      <c r="M1778">
        <v>18231405</v>
      </c>
    </row>
    <row r="1779" spans="1:13" x14ac:dyDescent="0.25">
      <c r="A1779">
        <v>900535441</v>
      </c>
      <c r="B1779" t="s">
        <v>308</v>
      </c>
      <c r="C1779" t="s">
        <v>291</v>
      </c>
      <c r="D1779" t="s">
        <v>228</v>
      </c>
      <c r="E1779" t="s">
        <v>224</v>
      </c>
      <c r="F1779" t="s">
        <v>292</v>
      </c>
      <c r="G1779" s="16">
        <v>42735</v>
      </c>
      <c r="H1779">
        <v>20170426</v>
      </c>
      <c r="I1779">
        <v>0</v>
      </c>
      <c r="J1779" t="s">
        <v>279</v>
      </c>
      <c r="K1779" t="str">
        <f>IFERROR(VLOOKUP(J1779,ORDEN_ESF!A:C,2,0),"")</f>
        <v>Pasivos</v>
      </c>
      <c r="L1779">
        <f>IFERROR(VLOOKUP(J1779,ORDEN_ESF!A:C,3,0),0)</f>
        <v>6</v>
      </c>
      <c r="M1779">
        <v>60063700</v>
      </c>
    </row>
    <row r="1780" spans="1:13" x14ac:dyDescent="0.25">
      <c r="A1780">
        <v>900749166</v>
      </c>
      <c r="B1780" t="s">
        <v>182</v>
      </c>
      <c r="C1780" t="s">
        <v>230</v>
      </c>
      <c r="D1780" t="s">
        <v>228</v>
      </c>
      <c r="E1780" t="s">
        <v>333</v>
      </c>
      <c r="F1780" t="s">
        <v>292</v>
      </c>
      <c r="G1780" s="16">
        <v>42735</v>
      </c>
      <c r="H1780">
        <v>20170404</v>
      </c>
      <c r="I1780">
        <v>0</v>
      </c>
      <c r="J1780" t="s">
        <v>279</v>
      </c>
      <c r="K1780" t="str">
        <f>IFERROR(VLOOKUP(J1780,ORDEN_ESF!A:C,2,0),"")</f>
        <v>Pasivos</v>
      </c>
      <c r="L1780">
        <f>IFERROR(VLOOKUP(J1780,ORDEN_ESF!A:C,3,0),0)</f>
        <v>6</v>
      </c>
      <c r="M1780">
        <v>183754153</v>
      </c>
    </row>
    <row r="1781" spans="1:13" x14ac:dyDescent="0.25">
      <c r="A1781">
        <v>900797732</v>
      </c>
      <c r="B1781" t="s">
        <v>181</v>
      </c>
      <c r="C1781" t="s">
        <v>230</v>
      </c>
      <c r="D1781" t="s">
        <v>228</v>
      </c>
      <c r="E1781" t="s">
        <v>360</v>
      </c>
      <c r="F1781" t="s">
        <v>292</v>
      </c>
      <c r="G1781" s="16">
        <v>42735</v>
      </c>
      <c r="H1781">
        <v>20170330</v>
      </c>
      <c r="I1781">
        <v>0</v>
      </c>
      <c r="J1781" t="s">
        <v>279</v>
      </c>
      <c r="K1781" t="str">
        <f>IFERROR(VLOOKUP(J1781,ORDEN_ESF!A:C,2,0),"")</f>
        <v>Pasivos</v>
      </c>
      <c r="L1781">
        <f>IFERROR(VLOOKUP(J1781,ORDEN_ESF!A:C,3,0),0)</f>
        <v>6</v>
      </c>
      <c r="M1781">
        <v>159319021</v>
      </c>
    </row>
    <row r="1782" spans="1:13" x14ac:dyDescent="0.25">
      <c r="A1782">
        <v>900818642</v>
      </c>
      <c r="B1782" t="s">
        <v>169</v>
      </c>
      <c r="C1782" t="s">
        <v>230</v>
      </c>
      <c r="D1782" t="s">
        <v>228</v>
      </c>
      <c r="E1782" t="s">
        <v>333</v>
      </c>
      <c r="F1782" t="s">
        <v>292</v>
      </c>
      <c r="G1782" s="16">
        <v>42735</v>
      </c>
      <c r="H1782">
        <v>20170410</v>
      </c>
      <c r="I1782">
        <v>0</v>
      </c>
      <c r="J1782" t="s">
        <v>279</v>
      </c>
      <c r="K1782" t="str">
        <f>IFERROR(VLOOKUP(J1782,ORDEN_ESF!A:C,2,0),"")</f>
        <v>Pasivos</v>
      </c>
      <c r="L1782">
        <f>IFERROR(VLOOKUP(J1782,ORDEN_ESF!A:C,3,0),0)</f>
        <v>6</v>
      </c>
      <c r="M1782">
        <v>59172079</v>
      </c>
    </row>
    <row r="1783" spans="1:13" x14ac:dyDescent="0.25">
      <c r="A1783">
        <v>800014246</v>
      </c>
      <c r="B1783" t="s">
        <v>332</v>
      </c>
      <c r="C1783" t="s">
        <v>291</v>
      </c>
      <c r="D1783" t="s">
        <v>223</v>
      </c>
      <c r="E1783" t="s">
        <v>333</v>
      </c>
      <c r="F1783" t="s">
        <v>292</v>
      </c>
      <c r="G1783" s="16">
        <v>42735</v>
      </c>
      <c r="H1783">
        <v>20170518</v>
      </c>
      <c r="I1783">
        <v>0</v>
      </c>
      <c r="J1783" t="s">
        <v>280</v>
      </c>
      <c r="K1783" t="str">
        <f>IFERROR(VLOOKUP(J1783,ORDEN_ESF!A:C,2,0),"")</f>
        <v>Capital emitido</v>
      </c>
      <c r="L1783">
        <f>IFERROR(VLOOKUP(J1783,ORDEN_ESF!A:C,3,0),0)</f>
        <v>0</v>
      </c>
      <c r="M1783">
        <v>647000</v>
      </c>
    </row>
    <row r="1784" spans="1:13" x14ac:dyDescent="0.25">
      <c r="A1784">
        <v>800028455</v>
      </c>
      <c r="B1784" t="s">
        <v>0</v>
      </c>
      <c r="C1784" t="s">
        <v>291</v>
      </c>
      <c r="D1784" t="s">
        <v>228</v>
      </c>
      <c r="E1784" t="s">
        <v>224</v>
      </c>
      <c r="F1784" t="s">
        <v>292</v>
      </c>
      <c r="G1784" s="16">
        <v>42735</v>
      </c>
      <c r="H1784">
        <v>20170503</v>
      </c>
      <c r="I1784">
        <v>0</v>
      </c>
      <c r="J1784" t="s">
        <v>280</v>
      </c>
      <c r="K1784" t="str">
        <f>IFERROR(VLOOKUP(J1784,ORDEN_ESF!A:C,2,0),"")</f>
        <v>Capital emitido</v>
      </c>
      <c r="L1784">
        <f>IFERROR(VLOOKUP(J1784,ORDEN_ESF!A:C,3,0),0)</f>
        <v>0</v>
      </c>
      <c r="M1784">
        <v>950000</v>
      </c>
    </row>
    <row r="1785" spans="1:13" x14ac:dyDescent="0.25">
      <c r="A1785">
        <v>800093117</v>
      </c>
      <c r="B1785" t="s">
        <v>334</v>
      </c>
      <c r="C1785" t="s">
        <v>222</v>
      </c>
      <c r="D1785" t="s">
        <v>223</v>
      </c>
      <c r="E1785" t="s">
        <v>335</v>
      </c>
      <c r="F1785" t="s">
        <v>292</v>
      </c>
      <c r="G1785" s="16">
        <v>42735</v>
      </c>
      <c r="H1785">
        <v>20170328</v>
      </c>
      <c r="I1785">
        <v>0</v>
      </c>
      <c r="J1785" t="s">
        <v>280</v>
      </c>
      <c r="K1785" t="str">
        <f>IFERROR(VLOOKUP(J1785,ORDEN_ESF!A:C,2,0),"")</f>
        <v>Capital emitido</v>
      </c>
      <c r="L1785">
        <f>IFERROR(VLOOKUP(J1785,ORDEN_ESF!A:C,3,0),0)</f>
        <v>0</v>
      </c>
      <c r="M1785">
        <v>121779340</v>
      </c>
    </row>
    <row r="1786" spans="1:13" x14ac:dyDescent="0.25">
      <c r="A1786">
        <v>800094968</v>
      </c>
      <c r="B1786" t="s">
        <v>336</v>
      </c>
      <c r="C1786" t="s">
        <v>222</v>
      </c>
      <c r="D1786" t="s">
        <v>337</v>
      </c>
      <c r="E1786" t="s">
        <v>335</v>
      </c>
      <c r="F1786" t="s">
        <v>292</v>
      </c>
      <c r="G1786" s="16">
        <v>42735</v>
      </c>
      <c r="H1786">
        <v>20170403</v>
      </c>
      <c r="I1786">
        <v>0</v>
      </c>
      <c r="J1786" t="s">
        <v>280</v>
      </c>
      <c r="K1786" t="str">
        <f>IFERROR(VLOOKUP(J1786,ORDEN_ESF!A:C,2,0),"")</f>
        <v>Capital emitido</v>
      </c>
      <c r="L1786">
        <f>IFERROR(VLOOKUP(J1786,ORDEN_ESF!A:C,3,0),0)</f>
        <v>0</v>
      </c>
      <c r="M1786">
        <v>8000000</v>
      </c>
    </row>
    <row r="1787" spans="1:13" x14ac:dyDescent="0.25">
      <c r="A1787">
        <v>800095951</v>
      </c>
      <c r="B1787" t="s">
        <v>338</v>
      </c>
      <c r="C1787" t="s">
        <v>291</v>
      </c>
      <c r="D1787" t="s">
        <v>228</v>
      </c>
      <c r="E1787" t="s">
        <v>339</v>
      </c>
      <c r="F1787" t="s">
        <v>292</v>
      </c>
      <c r="G1787" s="16">
        <v>42735</v>
      </c>
      <c r="H1787">
        <v>20170505</v>
      </c>
      <c r="I1787">
        <v>0</v>
      </c>
      <c r="J1787" t="s">
        <v>280</v>
      </c>
      <c r="K1787" t="str">
        <f>IFERROR(VLOOKUP(J1787,ORDEN_ESF!A:C,2,0),"")</f>
        <v>Capital emitido</v>
      </c>
      <c r="L1787">
        <f>IFERROR(VLOOKUP(J1787,ORDEN_ESF!A:C,3,0),0)</f>
        <v>0</v>
      </c>
      <c r="M1787">
        <v>761168</v>
      </c>
    </row>
    <row r="1788" spans="1:13" x14ac:dyDescent="0.25">
      <c r="A1788">
        <v>800140959</v>
      </c>
      <c r="B1788" t="s">
        <v>340</v>
      </c>
      <c r="C1788" t="s">
        <v>291</v>
      </c>
      <c r="D1788" t="s">
        <v>228</v>
      </c>
      <c r="E1788" t="s">
        <v>339</v>
      </c>
      <c r="F1788" t="s">
        <v>292</v>
      </c>
      <c r="G1788" s="16">
        <v>42735</v>
      </c>
      <c r="H1788">
        <v>20170503</v>
      </c>
      <c r="I1788">
        <v>0</v>
      </c>
      <c r="J1788" t="s">
        <v>280</v>
      </c>
      <c r="K1788" t="str">
        <f>IFERROR(VLOOKUP(J1788,ORDEN_ESF!A:C,2,0),"")</f>
        <v>Capital emitido</v>
      </c>
      <c r="L1788">
        <f>IFERROR(VLOOKUP(J1788,ORDEN_ESF!A:C,3,0),0)</f>
        <v>0</v>
      </c>
      <c r="M1788">
        <v>2400000</v>
      </c>
    </row>
    <row r="1789" spans="1:13" x14ac:dyDescent="0.25">
      <c r="A1789">
        <v>800173155</v>
      </c>
      <c r="B1789" t="s">
        <v>341</v>
      </c>
      <c r="C1789" t="s">
        <v>222</v>
      </c>
      <c r="D1789" t="s">
        <v>228</v>
      </c>
      <c r="E1789" t="s">
        <v>335</v>
      </c>
      <c r="F1789" t="s">
        <v>292</v>
      </c>
      <c r="G1789" s="16">
        <v>42735</v>
      </c>
      <c r="H1789">
        <v>20170403</v>
      </c>
      <c r="I1789">
        <v>0</v>
      </c>
      <c r="J1789" t="s">
        <v>280</v>
      </c>
      <c r="K1789" t="str">
        <f>IFERROR(VLOOKUP(J1789,ORDEN_ESF!A:C,2,0),"")</f>
        <v>Capital emitido</v>
      </c>
      <c r="L1789">
        <f>IFERROR(VLOOKUP(J1789,ORDEN_ESF!A:C,3,0),0)</f>
        <v>0</v>
      </c>
      <c r="M1789">
        <v>6848000</v>
      </c>
    </row>
    <row r="1790" spans="1:13" x14ac:dyDescent="0.25">
      <c r="A1790">
        <v>800182330</v>
      </c>
      <c r="B1790" t="s">
        <v>342</v>
      </c>
      <c r="C1790" t="s">
        <v>291</v>
      </c>
      <c r="D1790" t="s">
        <v>343</v>
      </c>
      <c r="E1790" t="s">
        <v>333</v>
      </c>
      <c r="F1790" t="s">
        <v>292</v>
      </c>
      <c r="G1790" s="16">
        <v>42735</v>
      </c>
      <c r="H1790">
        <v>20170424</v>
      </c>
      <c r="I1790">
        <v>0</v>
      </c>
      <c r="J1790" t="s">
        <v>280</v>
      </c>
      <c r="K1790" t="str">
        <f>IFERROR(VLOOKUP(J1790,ORDEN_ESF!A:C,2,0),"")</f>
        <v>Capital emitido</v>
      </c>
      <c r="L1790">
        <f>IFERROR(VLOOKUP(J1790,ORDEN_ESF!A:C,3,0),0)</f>
        <v>0</v>
      </c>
      <c r="M1790">
        <v>23261250</v>
      </c>
    </row>
    <row r="1791" spans="1:13" x14ac:dyDescent="0.25">
      <c r="A1791">
        <v>800185295</v>
      </c>
      <c r="B1791" t="s">
        <v>344</v>
      </c>
      <c r="C1791" t="s">
        <v>222</v>
      </c>
      <c r="D1791" t="s">
        <v>228</v>
      </c>
      <c r="E1791" t="s">
        <v>335</v>
      </c>
      <c r="F1791" t="s">
        <v>292</v>
      </c>
      <c r="G1791" s="16">
        <v>42735</v>
      </c>
      <c r="H1791">
        <v>20170407</v>
      </c>
      <c r="I1791">
        <v>0</v>
      </c>
      <c r="J1791" t="s">
        <v>280</v>
      </c>
      <c r="K1791" t="str">
        <f>IFERROR(VLOOKUP(J1791,ORDEN_ESF!A:C,2,0),"")</f>
        <v>Capital emitido</v>
      </c>
      <c r="L1791">
        <f>IFERROR(VLOOKUP(J1791,ORDEN_ESF!A:C,3,0),0)</f>
        <v>0</v>
      </c>
      <c r="M1791">
        <v>12000000</v>
      </c>
    </row>
    <row r="1792" spans="1:13" x14ac:dyDescent="0.25">
      <c r="A1792">
        <v>800200598</v>
      </c>
      <c r="B1792" t="s">
        <v>345</v>
      </c>
      <c r="C1792" t="s">
        <v>230</v>
      </c>
      <c r="D1792" t="s">
        <v>228</v>
      </c>
      <c r="E1792" t="s">
        <v>335</v>
      </c>
      <c r="F1792" t="s">
        <v>292</v>
      </c>
      <c r="G1792" s="16">
        <v>42735</v>
      </c>
      <c r="H1792">
        <v>20170509</v>
      </c>
      <c r="I1792">
        <v>0</v>
      </c>
      <c r="J1792" t="s">
        <v>280</v>
      </c>
      <c r="K1792" t="str">
        <f>IFERROR(VLOOKUP(J1792,ORDEN_ESF!A:C,2,0),"")</f>
        <v>Capital emitido</v>
      </c>
      <c r="L1792">
        <f>IFERROR(VLOOKUP(J1792,ORDEN_ESF!A:C,3,0),0)</f>
        <v>0</v>
      </c>
      <c r="M1792">
        <v>18994316</v>
      </c>
    </row>
    <row r="1793" spans="1:13" x14ac:dyDescent="0.25">
      <c r="A1793">
        <v>800208146</v>
      </c>
      <c r="B1793" t="s">
        <v>346</v>
      </c>
      <c r="C1793" t="s">
        <v>294</v>
      </c>
      <c r="D1793" t="s">
        <v>228</v>
      </c>
      <c r="E1793" t="s">
        <v>347</v>
      </c>
      <c r="F1793" t="s">
        <v>292</v>
      </c>
      <c r="G1793" s="16">
        <v>42735</v>
      </c>
      <c r="H1793">
        <v>20170428</v>
      </c>
      <c r="I1793">
        <v>0</v>
      </c>
      <c r="J1793" t="s">
        <v>280</v>
      </c>
      <c r="K1793" t="str">
        <f>IFERROR(VLOOKUP(J1793,ORDEN_ESF!A:C,2,0),"")</f>
        <v>Capital emitido</v>
      </c>
      <c r="L1793">
        <f>IFERROR(VLOOKUP(J1793,ORDEN_ESF!A:C,3,0),0)</f>
        <v>0</v>
      </c>
      <c r="M1793">
        <v>4240000</v>
      </c>
    </row>
    <row r="1794" spans="1:13" x14ac:dyDescent="0.25">
      <c r="A1794">
        <v>800233881</v>
      </c>
      <c r="B1794" t="s">
        <v>161</v>
      </c>
      <c r="C1794" t="s">
        <v>222</v>
      </c>
      <c r="D1794" t="s">
        <v>223</v>
      </c>
      <c r="E1794" t="s">
        <v>333</v>
      </c>
      <c r="F1794" t="s">
        <v>292</v>
      </c>
      <c r="G1794" s="16">
        <v>42735</v>
      </c>
      <c r="H1794">
        <v>20170406</v>
      </c>
      <c r="I1794">
        <v>0</v>
      </c>
      <c r="J1794" t="s">
        <v>280</v>
      </c>
      <c r="K1794" t="str">
        <f>IFERROR(VLOOKUP(J1794,ORDEN_ESF!A:C,2,0),"")</f>
        <v>Capital emitido</v>
      </c>
      <c r="L1794">
        <f>IFERROR(VLOOKUP(J1794,ORDEN_ESF!A:C,3,0),0)</f>
        <v>0</v>
      </c>
      <c r="M1794">
        <v>30000000</v>
      </c>
    </row>
    <row r="1795" spans="1:13" x14ac:dyDescent="0.25">
      <c r="A1795">
        <v>800240724</v>
      </c>
      <c r="B1795" t="s">
        <v>348</v>
      </c>
      <c r="C1795" t="s">
        <v>230</v>
      </c>
      <c r="D1795" t="s">
        <v>228</v>
      </c>
      <c r="E1795" t="s">
        <v>335</v>
      </c>
      <c r="F1795" t="s">
        <v>292</v>
      </c>
      <c r="G1795" s="16">
        <v>42735</v>
      </c>
      <c r="H1795">
        <v>20170330</v>
      </c>
      <c r="I1795">
        <v>0</v>
      </c>
      <c r="J1795" t="s">
        <v>280</v>
      </c>
      <c r="K1795" t="str">
        <f>IFERROR(VLOOKUP(J1795,ORDEN_ESF!A:C,2,0),"")</f>
        <v>Capital emitido</v>
      </c>
      <c r="L1795">
        <f>IFERROR(VLOOKUP(J1795,ORDEN_ESF!A:C,3,0),0)</f>
        <v>0</v>
      </c>
      <c r="M1795">
        <v>2084100</v>
      </c>
    </row>
    <row r="1796" spans="1:13" x14ac:dyDescent="0.25">
      <c r="A1796">
        <v>811032292</v>
      </c>
      <c r="B1796" t="s">
        <v>349</v>
      </c>
      <c r="C1796" t="s">
        <v>222</v>
      </c>
      <c r="D1796" t="s">
        <v>223</v>
      </c>
      <c r="E1796" t="s">
        <v>335</v>
      </c>
      <c r="F1796" t="s">
        <v>292</v>
      </c>
      <c r="G1796" s="16">
        <v>42735</v>
      </c>
      <c r="H1796">
        <v>20170404</v>
      </c>
      <c r="I1796">
        <v>0</v>
      </c>
      <c r="J1796" t="s">
        <v>280</v>
      </c>
      <c r="K1796" t="str">
        <f>IFERROR(VLOOKUP(J1796,ORDEN_ESF!A:C,2,0),"")</f>
        <v>Capital emitido</v>
      </c>
      <c r="L1796">
        <f>IFERROR(VLOOKUP(J1796,ORDEN_ESF!A:C,3,0),0)</f>
        <v>0</v>
      </c>
      <c r="M1796">
        <v>31086246</v>
      </c>
    </row>
    <row r="1797" spans="1:13" x14ac:dyDescent="0.25">
      <c r="A1797">
        <v>830023542</v>
      </c>
      <c r="B1797" t="s">
        <v>146</v>
      </c>
      <c r="C1797" t="s">
        <v>230</v>
      </c>
      <c r="D1797" t="s">
        <v>223</v>
      </c>
      <c r="E1797" t="s">
        <v>339</v>
      </c>
      <c r="F1797" t="s">
        <v>292</v>
      </c>
      <c r="G1797" s="16">
        <v>42735</v>
      </c>
      <c r="H1797">
        <v>20170328</v>
      </c>
      <c r="I1797">
        <v>0</v>
      </c>
      <c r="J1797" t="s">
        <v>280</v>
      </c>
      <c r="K1797" t="str">
        <f>IFERROR(VLOOKUP(J1797,ORDEN_ESF!A:C,2,0),"")</f>
        <v>Capital emitido</v>
      </c>
      <c r="L1797">
        <f>IFERROR(VLOOKUP(J1797,ORDEN_ESF!A:C,3,0),0)</f>
        <v>0</v>
      </c>
      <c r="M1797">
        <v>11103666</v>
      </c>
    </row>
    <row r="1798" spans="1:13" x14ac:dyDescent="0.25">
      <c r="A1798">
        <v>830094920</v>
      </c>
      <c r="B1798" t="s">
        <v>350</v>
      </c>
      <c r="C1798" t="s">
        <v>222</v>
      </c>
      <c r="D1798" t="s">
        <v>351</v>
      </c>
      <c r="E1798" t="s">
        <v>339</v>
      </c>
      <c r="F1798" t="s">
        <v>292</v>
      </c>
      <c r="G1798" s="16">
        <v>42735</v>
      </c>
      <c r="H1798">
        <v>20171004</v>
      </c>
      <c r="I1798">
        <v>0</v>
      </c>
      <c r="J1798" t="s">
        <v>280</v>
      </c>
      <c r="K1798" t="str">
        <f>IFERROR(VLOOKUP(J1798,ORDEN_ESF!A:C,2,0),"")</f>
        <v>Capital emitido</v>
      </c>
      <c r="L1798">
        <f>IFERROR(VLOOKUP(J1798,ORDEN_ESF!A:C,3,0),0)</f>
        <v>0</v>
      </c>
      <c r="M1798">
        <v>5388472</v>
      </c>
    </row>
    <row r="1799" spans="1:13" x14ac:dyDescent="0.25">
      <c r="A1799">
        <v>830058272</v>
      </c>
      <c r="B1799" t="s">
        <v>352</v>
      </c>
      <c r="C1799" t="s">
        <v>222</v>
      </c>
      <c r="D1799" t="s">
        <v>228</v>
      </c>
      <c r="E1799" t="s">
        <v>353</v>
      </c>
      <c r="F1799" t="s">
        <v>292</v>
      </c>
      <c r="G1799" s="16">
        <v>42735</v>
      </c>
      <c r="H1799">
        <v>20170405</v>
      </c>
      <c r="I1799">
        <v>0</v>
      </c>
      <c r="J1799" t="s">
        <v>280</v>
      </c>
      <c r="K1799" t="str">
        <f>IFERROR(VLOOKUP(J1799,ORDEN_ESF!A:C,2,0),"")</f>
        <v>Capital emitido</v>
      </c>
      <c r="L1799">
        <f>IFERROR(VLOOKUP(J1799,ORDEN_ESF!A:C,3,0),0)</f>
        <v>0</v>
      </c>
      <c r="M1799">
        <v>18640240</v>
      </c>
    </row>
    <row r="1800" spans="1:13" x14ac:dyDescent="0.25">
      <c r="A1800">
        <v>830097620</v>
      </c>
      <c r="B1800" t="s">
        <v>290</v>
      </c>
      <c r="C1800" t="s">
        <v>291</v>
      </c>
      <c r="D1800" t="s">
        <v>228</v>
      </c>
      <c r="E1800" t="s">
        <v>224</v>
      </c>
      <c r="F1800" t="s">
        <v>292</v>
      </c>
      <c r="G1800" s="16">
        <v>42735</v>
      </c>
      <c r="H1800">
        <v>20170420</v>
      </c>
      <c r="I1800">
        <v>0</v>
      </c>
      <c r="J1800" t="s">
        <v>280</v>
      </c>
      <c r="K1800" t="str">
        <f>IFERROR(VLOOKUP(J1800,ORDEN_ESF!A:C,2,0),"")</f>
        <v>Capital emitido</v>
      </c>
      <c r="L1800">
        <f>IFERROR(VLOOKUP(J1800,ORDEN_ESF!A:C,3,0),0)</f>
        <v>0</v>
      </c>
      <c r="M1800">
        <v>20000</v>
      </c>
    </row>
    <row r="1801" spans="1:13" x14ac:dyDescent="0.25">
      <c r="A1801">
        <v>860000656</v>
      </c>
      <c r="B1801" t="s">
        <v>221</v>
      </c>
      <c r="C1801" t="s">
        <v>222</v>
      </c>
      <c r="D1801" t="s">
        <v>223</v>
      </c>
      <c r="E1801" t="s">
        <v>224</v>
      </c>
      <c r="F1801" t="s">
        <v>292</v>
      </c>
      <c r="G1801" s="16">
        <v>42735</v>
      </c>
      <c r="H1801">
        <v>20170401</v>
      </c>
      <c r="I1801">
        <v>0</v>
      </c>
      <c r="J1801" t="s">
        <v>280</v>
      </c>
      <c r="K1801" t="str">
        <f>IFERROR(VLOOKUP(J1801,ORDEN_ESF!A:C,2,0),"")</f>
        <v>Capital emitido</v>
      </c>
      <c r="L1801">
        <f>IFERROR(VLOOKUP(J1801,ORDEN_ESF!A:C,3,0),0)</f>
        <v>0</v>
      </c>
      <c r="M1801">
        <v>16660469</v>
      </c>
    </row>
    <row r="1802" spans="1:13" x14ac:dyDescent="0.25">
      <c r="A1802">
        <v>860001986</v>
      </c>
      <c r="B1802" t="s">
        <v>293</v>
      </c>
      <c r="C1802" t="s">
        <v>294</v>
      </c>
      <c r="D1802" t="s">
        <v>228</v>
      </c>
      <c r="E1802" t="s">
        <v>224</v>
      </c>
      <c r="F1802" t="s">
        <v>292</v>
      </c>
      <c r="G1802" s="16">
        <v>42735</v>
      </c>
      <c r="H1802">
        <v>20170510</v>
      </c>
      <c r="I1802">
        <v>0</v>
      </c>
      <c r="J1802" t="s">
        <v>280</v>
      </c>
      <c r="K1802" t="str">
        <f>IFERROR(VLOOKUP(J1802,ORDEN_ESF!A:C,2,0),"")</f>
        <v>Capital emitido</v>
      </c>
      <c r="L1802">
        <f>IFERROR(VLOOKUP(J1802,ORDEN_ESF!A:C,3,0),0)</f>
        <v>0</v>
      </c>
      <c r="M1802">
        <v>4000000</v>
      </c>
    </row>
    <row r="1803" spans="1:13" x14ac:dyDescent="0.25">
      <c r="A1803">
        <v>860002837</v>
      </c>
      <c r="B1803" t="s">
        <v>227</v>
      </c>
      <c r="C1803" t="s">
        <v>222</v>
      </c>
      <c r="D1803" t="s">
        <v>228</v>
      </c>
      <c r="E1803" t="s">
        <v>224</v>
      </c>
      <c r="F1803" t="s">
        <v>292</v>
      </c>
      <c r="G1803" s="16">
        <v>42735</v>
      </c>
      <c r="H1803">
        <v>20170330</v>
      </c>
      <c r="I1803">
        <v>0</v>
      </c>
      <c r="J1803" t="s">
        <v>280</v>
      </c>
      <c r="K1803" t="str">
        <f>IFERROR(VLOOKUP(J1803,ORDEN_ESF!A:C,2,0),"")</f>
        <v>Capital emitido</v>
      </c>
      <c r="L1803">
        <f>IFERROR(VLOOKUP(J1803,ORDEN_ESF!A:C,3,0),0)</f>
        <v>0</v>
      </c>
      <c r="M1803">
        <v>505212</v>
      </c>
    </row>
    <row r="1804" spans="1:13" x14ac:dyDescent="0.25">
      <c r="A1804">
        <v>830116629</v>
      </c>
      <c r="B1804" t="s">
        <v>354</v>
      </c>
      <c r="C1804" t="s">
        <v>291</v>
      </c>
      <c r="D1804" t="s">
        <v>228</v>
      </c>
      <c r="E1804" t="s">
        <v>355</v>
      </c>
      <c r="F1804" t="s">
        <v>292</v>
      </c>
      <c r="G1804" s="16">
        <v>42735</v>
      </c>
      <c r="H1804">
        <v>20170424</v>
      </c>
      <c r="I1804">
        <v>0</v>
      </c>
      <c r="J1804" t="s">
        <v>280</v>
      </c>
      <c r="K1804" t="str">
        <f>IFERROR(VLOOKUP(J1804,ORDEN_ESF!A:C,2,0),"")</f>
        <v>Capital emitido</v>
      </c>
      <c r="L1804">
        <f>IFERROR(VLOOKUP(J1804,ORDEN_ESF!A:C,3,0),0)</f>
        <v>0</v>
      </c>
      <c r="M1804">
        <v>105000</v>
      </c>
    </row>
    <row r="1805" spans="1:13" x14ac:dyDescent="0.25">
      <c r="A1805">
        <v>860014285</v>
      </c>
      <c r="B1805" t="s">
        <v>356</v>
      </c>
      <c r="C1805" t="s">
        <v>294</v>
      </c>
      <c r="D1805" t="s">
        <v>228</v>
      </c>
      <c r="E1805" t="s">
        <v>224</v>
      </c>
      <c r="F1805" t="s">
        <v>292</v>
      </c>
      <c r="G1805" s="16">
        <v>42735</v>
      </c>
      <c r="H1805">
        <v>20170510</v>
      </c>
      <c r="I1805">
        <v>0</v>
      </c>
      <c r="J1805" t="s">
        <v>280</v>
      </c>
      <c r="K1805" t="str">
        <f>IFERROR(VLOOKUP(J1805,ORDEN_ESF!A:C,2,0),"")</f>
        <v>Capital emitido</v>
      </c>
      <c r="L1805">
        <f>IFERROR(VLOOKUP(J1805,ORDEN_ESF!A:C,3,0),0)</f>
        <v>0</v>
      </c>
      <c r="M1805">
        <v>1710000</v>
      </c>
    </row>
    <row r="1806" spans="1:13" x14ac:dyDescent="0.25">
      <c r="A1806">
        <v>830124992</v>
      </c>
      <c r="B1806" t="s">
        <v>357</v>
      </c>
      <c r="C1806" t="s">
        <v>222</v>
      </c>
      <c r="D1806" t="s">
        <v>228</v>
      </c>
      <c r="E1806" t="s">
        <v>358</v>
      </c>
      <c r="F1806" t="s">
        <v>292</v>
      </c>
      <c r="G1806" s="16">
        <v>42735</v>
      </c>
      <c r="H1806">
        <v>20170406</v>
      </c>
      <c r="I1806">
        <v>0</v>
      </c>
      <c r="J1806" t="s">
        <v>280</v>
      </c>
      <c r="K1806" t="str">
        <f>IFERROR(VLOOKUP(J1806,ORDEN_ESF!A:C,2,0),"")</f>
        <v>Capital emitido</v>
      </c>
      <c r="L1806">
        <f>IFERROR(VLOOKUP(J1806,ORDEN_ESF!A:C,3,0),0)</f>
        <v>0</v>
      </c>
      <c r="M1806">
        <v>400000</v>
      </c>
    </row>
    <row r="1807" spans="1:13" x14ac:dyDescent="0.25">
      <c r="A1807">
        <v>860067697</v>
      </c>
      <c r="B1807" t="s">
        <v>359</v>
      </c>
      <c r="C1807" t="s">
        <v>294</v>
      </c>
      <c r="D1807" t="s">
        <v>228</v>
      </c>
      <c r="E1807" t="s">
        <v>360</v>
      </c>
      <c r="F1807" t="s">
        <v>292</v>
      </c>
      <c r="G1807" s="16">
        <v>42735</v>
      </c>
      <c r="H1807">
        <v>20170515</v>
      </c>
      <c r="I1807">
        <v>0</v>
      </c>
      <c r="J1807" t="s">
        <v>280</v>
      </c>
      <c r="K1807" t="str">
        <f>IFERROR(VLOOKUP(J1807,ORDEN_ESF!A:C,2,0),"")</f>
        <v>Capital emitido</v>
      </c>
      <c r="L1807">
        <f>IFERROR(VLOOKUP(J1807,ORDEN_ESF!A:C,3,0),0)</f>
        <v>0</v>
      </c>
      <c r="M1807">
        <v>1932000</v>
      </c>
    </row>
    <row r="1808" spans="1:13" x14ac:dyDescent="0.25">
      <c r="A1808">
        <v>860354402</v>
      </c>
      <c r="B1808" t="s">
        <v>295</v>
      </c>
      <c r="C1808" t="s">
        <v>291</v>
      </c>
      <c r="D1808" t="s">
        <v>228</v>
      </c>
      <c r="E1808" t="s">
        <v>224</v>
      </c>
      <c r="F1808" t="s">
        <v>292</v>
      </c>
      <c r="G1808" s="16">
        <v>42735</v>
      </c>
      <c r="H1808">
        <v>20170417</v>
      </c>
      <c r="I1808">
        <v>0</v>
      </c>
      <c r="J1808" t="s">
        <v>280</v>
      </c>
      <c r="K1808" t="str">
        <f>IFERROR(VLOOKUP(J1808,ORDEN_ESF!A:C,2,0),"")</f>
        <v>Capital emitido</v>
      </c>
      <c r="L1808">
        <f>IFERROR(VLOOKUP(J1808,ORDEN_ESF!A:C,3,0),0)</f>
        <v>0</v>
      </c>
      <c r="M1808">
        <v>1027683</v>
      </c>
    </row>
    <row r="1809" spans="1:13" x14ac:dyDescent="0.25">
      <c r="A1809">
        <v>860505064</v>
      </c>
      <c r="B1809" t="s">
        <v>361</v>
      </c>
      <c r="C1809" t="s">
        <v>291</v>
      </c>
      <c r="D1809" t="s">
        <v>228</v>
      </c>
      <c r="E1809" t="s">
        <v>224</v>
      </c>
      <c r="F1809" t="s">
        <v>292</v>
      </c>
      <c r="G1809" s="16">
        <v>42735</v>
      </c>
      <c r="H1809">
        <v>20170523</v>
      </c>
      <c r="I1809">
        <v>0</v>
      </c>
      <c r="J1809" t="s">
        <v>280</v>
      </c>
      <c r="K1809" t="str">
        <f>IFERROR(VLOOKUP(J1809,ORDEN_ESF!A:C,2,0),"")</f>
        <v>Capital emitido</v>
      </c>
      <c r="L1809">
        <f>IFERROR(VLOOKUP(J1809,ORDEN_ESF!A:C,3,0),0)</f>
        <v>0</v>
      </c>
      <c r="M1809">
        <v>1032995</v>
      </c>
    </row>
    <row r="1810" spans="1:13" x14ac:dyDescent="0.25">
      <c r="A1810">
        <v>860527800</v>
      </c>
      <c r="B1810" t="s">
        <v>296</v>
      </c>
      <c r="C1810" t="s">
        <v>222</v>
      </c>
      <c r="D1810" t="s">
        <v>228</v>
      </c>
      <c r="E1810" t="s">
        <v>224</v>
      </c>
      <c r="F1810" t="s">
        <v>292</v>
      </c>
      <c r="G1810" s="16">
        <v>42735</v>
      </c>
      <c r="H1810">
        <v>20170512</v>
      </c>
      <c r="I1810">
        <v>0</v>
      </c>
      <c r="J1810" t="s">
        <v>280</v>
      </c>
      <c r="K1810" t="str">
        <f>IFERROR(VLOOKUP(J1810,ORDEN_ESF!A:C,2,0),"")</f>
        <v>Capital emitido</v>
      </c>
      <c r="L1810">
        <f>IFERROR(VLOOKUP(J1810,ORDEN_ESF!A:C,3,0),0)</f>
        <v>0</v>
      </c>
      <c r="M1810">
        <v>400000</v>
      </c>
    </row>
    <row r="1811" spans="1:13" x14ac:dyDescent="0.25">
      <c r="A1811">
        <v>860009250</v>
      </c>
      <c r="B1811" t="s">
        <v>362</v>
      </c>
      <c r="C1811" t="s">
        <v>294</v>
      </c>
      <c r="D1811" t="s">
        <v>228</v>
      </c>
      <c r="E1811" t="s">
        <v>224</v>
      </c>
      <c r="F1811" t="s">
        <v>292</v>
      </c>
      <c r="G1811" s="16">
        <v>42735</v>
      </c>
      <c r="H1811">
        <v>20170502</v>
      </c>
      <c r="I1811">
        <v>0</v>
      </c>
      <c r="J1811" t="s">
        <v>280</v>
      </c>
      <c r="K1811" t="str">
        <f>IFERROR(VLOOKUP(J1811,ORDEN_ESF!A:C,2,0),"")</f>
        <v>Capital emitido</v>
      </c>
      <c r="L1811">
        <f>IFERROR(VLOOKUP(J1811,ORDEN_ESF!A:C,3,0),0)</f>
        <v>0</v>
      </c>
      <c r="M1811">
        <v>425000</v>
      </c>
    </row>
    <row r="1812" spans="1:13" x14ac:dyDescent="0.25">
      <c r="A1812">
        <v>860031361</v>
      </c>
      <c r="B1812" t="s">
        <v>297</v>
      </c>
      <c r="C1812" t="s">
        <v>222</v>
      </c>
      <c r="D1812" t="s">
        <v>228</v>
      </c>
      <c r="E1812" t="s">
        <v>224</v>
      </c>
      <c r="F1812" t="s">
        <v>292</v>
      </c>
      <c r="G1812" s="16">
        <v>42735</v>
      </c>
      <c r="H1812">
        <v>20170405</v>
      </c>
      <c r="I1812">
        <v>0</v>
      </c>
      <c r="J1812" t="s">
        <v>280</v>
      </c>
      <c r="K1812" t="str">
        <f>IFERROR(VLOOKUP(J1812,ORDEN_ESF!A:C,2,0),"")</f>
        <v>Capital emitido</v>
      </c>
      <c r="L1812">
        <f>IFERROR(VLOOKUP(J1812,ORDEN_ESF!A:C,3,0),0)</f>
        <v>0</v>
      </c>
      <c r="M1812">
        <v>9606142</v>
      </c>
    </row>
    <row r="1813" spans="1:13" x14ac:dyDescent="0.25">
      <c r="A1813">
        <v>860035996</v>
      </c>
      <c r="B1813" t="s">
        <v>229</v>
      </c>
      <c r="C1813" t="s">
        <v>222</v>
      </c>
      <c r="D1813" t="s">
        <v>228</v>
      </c>
      <c r="E1813" t="s">
        <v>224</v>
      </c>
      <c r="F1813" t="s">
        <v>292</v>
      </c>
      <c r="G1813" s="16">
        <v>42735</v>
      </c>
      <c r="H1813">
        <v>20170407</v>
      </c>
      <c r="I1813">
        <v>0</v>
      </c>
      <c r="J1813" t="s">
        <v>280</v>
      </c>
      <c r="K1813" t="str">
        <f>IFERROR(VLOOKUP(J1813,ORDEN_ESF!A:C,2,0),"")</f>
        <v>Capital emitido</v>
      </c>
      <c r="L1813">
        <f>IFERROR(VLOOKUP(J1813,ORDEN_ESF!A:C,3,0),0)</f>
        <v>0</v>
      </c>
      <c r="M1813">
        <v>4735341</v>
      </c>
    </row>
    <row r="1814" spans="1:13" x14ac:dyDescent="0.25">
      <c r="A1814">
        <v>890312765</v>
      </c>
      <c r="B1814" t="s">
        <v>363</v>
      </c>
      <c r="C1814" t="s">
        <v>222</v>
      </c>
      <c r="D1814" t="s">
        <v>228</v>
      </c>
      <c r="E1814" t="s">
        <v>339</v>
      </c>
      <c r="F1814" t="s">
        <v>292</v>
      </c>
      <c r="G1814" s="16">
        <v>42735</v>
      </c>
      <c r="H1814">
        <v>20170405</v>
      </c>
      <c r="I1814">
        <v>0</v>
      </c>
      <c r="J1814" t="s">
        <v>280</v>
      </c>
      <c r="K1814" t="str">
        <f>IFERROR(VLOOKUP(J1814,ORDEN_ESF!A:C,2,0),"")</f>
        <v>Capital emitido</v>
      </c>
      <c r="L1814">
        <f>IFERROR(VLOOKUP(J1814,ORDEN_ESF!A:C,3,0),0)</f>
        <v>0</v>
      </c>
      <c r="M1814">
        <v>3740417</v>
      </c>
    </row>
    <row r="1815" spans="1:13" x14ac:dyDescent="0.25">
      <c r="A1815">
        <v>860058070</v>
      </c>
      <c r="B1815" t="s">
        <v>364</v>
      </c>
      <c r="C1815" t="s">
        <v>222</v>
      </c>
      <c r="D1815" t="s">
        <v>228</v>
      </c>
      <c r="E1815" t="s">
        <v>335</v>
      </c>
      <c r="F1815" t="s">
        <v>292</v>
      </c>
      <c r="G1815" s="16">
        <v>42735</v>
      </c>
      <c r="H1815">
        <v>20170404</v>
      </c>
      <c r="I1815">
        <v>0</v>
      </c>
      <c r="J1815" t="s">
        <v>280</v>
      </c>
      <c r="K1815" t="str">
        <f>IFERROR(VLOOKUP(J1815,ORDEN_ESF!A:C,2,0),"")</f>
        <v>Capital emitido</v>
      </c>
      <c r="L1815">
        <f>IFERROR(VLOOKUP(J1815,ORDEN_ESF!A:C,3,0),0)</f>
        <v>0</v>
      </c>
      <c r="M1815">
        <v>10069118</v>
      </c>
    </row>
    <row r="1816" spans="1:13" x14ac:dyDescent="0.25">
      <c r="A1816">
        <v>860059851</v>
      </c>
      <c r="B1816" t="s">
        <v>365</v>
      </c>
      <c r="C1816" t="s">
        <v>222</v>
      </c>
      <c r="D1816" t="s">
        <v>228</v>
      </c>
      <c r="E1816" t="s">
        <v>224</v>
      </c>
      <c r="F1816" t="s">
        <v>292</v>
      </c>
      <c r="G1816" s="16">
        <v>42735</v>
      </c>
      <c r="H1816">
        <v>20170403</v>
      </c>
      <c r="I1816">
        <v>0</v>
      </c>
      <c r="J1816" t="s">
        <v>280</v>
      </c>
      <c r="K1816" t="str">
        <f>IFERROR(VLOOKUP(J1816,ORDEN_ESF!A:C,2,0),"")</f>
        <v>Capital emitido</v>
      </c>
      <c r="L1816">
        <f>IFERROR(VLOOKUP(J1816,ORDEN_ESF!A:C,3,0),0)</f>
        <v>0</v>
      </c>
      <c r="M1816">
        <v>6500000</v>
      </c>
    </row>
    <row r="1817" spans="1:13" x14ac:dyDescent="0.25">
      <c r="A1817">
        <v>890806999</v>
      </c>
      <c r="B1817" t="s">
        <v>366</v>
      </c>
      <c r="C1817" t="s">
        <v>230</v>
      </c>
      <c r="D1817" t="s">
        <v>367</v>
      </c>
      <c r="E1817" t="s">
        <v>368</v>
      </c>
      <c r="F1817" t="s">
        <v>292</v>
      </c>
      <c r="G1817" s="16">
        <v>42735</v>
      </c>
      <c r="H1817">
        <v>20170406</v>
      </c>
      <c r="I1817">
        <v>0</v>
      </c>
      <c r="J1817" t="s">
        <v>280</v>
      </c>
      <c r="K1817" t="str">
        <f>IFERROR(VLOOKUP(J1817,ORDEN_ESF!A:C,2,0),"")</f>
        <v>Capital emitido</v>
      </c>
      <c r="L1817">
        <f>IFERROR(VLOOKUP(J1817,ORDEN_ESF!A:C,3,0),0)</f>
        <v>0</v>
      </c>
      <c r="M1817">
        <v>1850000</v>
      </c>
    </row>
    <row r="1818" spans="1:13" x14ac:dyDescent="0.25">
      <c r="A1818">
        <v>890903035</v>
      </c>
      <c r="B1818" t="s">
        <v>369</v>
      </c>
      <c r="C1818" t="s">
        <v>222</v>
      </c>
      <c r="D1818" t="s">
        <v>228</v>
      </c>
      <c r="E1818" t="s">
        <v>339</v>
      </c>
      <c r="F1818" t="s">
        <v>292</v>
      </c>
      <c r="G1818" s="16">
        <v>42735</v>
      </c>
      <c r="H1818">
        <v>20170330</v>
      </c>
      <c r="I1818">
        <v>0</v>
      </c>
      <c r="J1818" t="s">
        <v>280</v>
      </c>
      <c r="K1818" t="str">
        <f>IFERROR(VLOOKUP(J1818,ORDEN_ESF!A:C,2,0),"")</f>
        <v>Capital emitido</v>
      </c>
      <c r="L1818">
        <f>IFERROR(VLOOKUP(J1818,ORDEN_ESF!A:C,3,0),0)</f>
        <v>0</v>
      </c>
      <c r="M1818">
        <v>103000000</v>
      </c>
    </row>
    <row r="1819" spans="1:13" x14ac:dyDescent="0.25">
      <c r="A1819">
        <v>890903055</v>
      </c>
      <c r="B1819" t="s">
        <v>232</v>
      </c>
      <c r="C1819" t="s">
        <v>222</v>
      </c>
      <c r="D1819" t="s">
        <v>223</v>
      </c>
      <c r="E1819" t="s">
        <v>224</v>
      </c>
      <c r="F1819" t="s">
        <v>292</v>
      </c>
      <c r="G1819" s="16">
        <v>42735</v>
      </c>
      <c r="H1819">
        <v>20170331</v>
      </c>
      <c r="I1819">
        <v>0</v>
      </c>
      <c r="J1819" t="s">
        <v>280</v>
      </c>
      <c r="K1819" t="str">
        <f>IFERROR(VLOOKUP(J1819,ORDEN_ESF!A:C,2,0),"")</f>
        <v>Capital emitido</v>
      </c>
      <c r="L1819">
        <f>IFERROR(VLOOKUP(J1819,ORDEN_ESF!A:C,3,0),0)</f>
        <v>0</v>
      </c>
      <c r="M1819">
        <v>2300030</v>
      </c>
    </row>
    <row r="1820" spans="1:13" x14ac:dyDescent="0.25">
      <c r="A1820">
        <v>890905022</v>
      </c>
      <c r="B1820" t="s">
        <v>370</v>
      </c>
      <c r="C1820" t="s">
        <v>230</v>
      </c>
      <c r="D1820" t="s">
        <v>223</v>
      </c>
      <c r="E1820" t="s">
        <v>360</v>
      </c>
      <c r="F1820" t="s">
        <v>292</v>
      </c>
      <c r="G1820" s="16">
        <v>42735</v>
      </c>
      <c r="H1820">
        <v>20170503</v>
      </c>
      <c r="I1820">
        <v>0</v>
      </c>
      <c r="J1820" t="s">
        <v>280</v>
      </c>
      <c r="K1820" t="str">
        <f>IFERROR(VLOOKUP(J1820,ORDEN_ESF!A:C,2,0),"")</f>
        <v>Capital emitido</v>
      </c>
      <c r="L1820">
        <f>IFERROR(VLOOKUP(J1820,ORDEN_ESF!A:C,3,0),0)</f>
        <v>0</v>
      </c>
      <c r="M1820">
        <v>101000</v>
      </c>
    </row>
    <row r="1821" spans="1:13" x14ac:dyDescent="0.25">
      <c r="A1821">
        <v>860077099</v>
      </c>
      <c r="B1821" t="s">
        <v>371</v>
      </c>
      <c r="C1821" t="s">
        <v>291</v>
      </c>
      <c r="D1821" t="s">
        <v>228</v>
      </c>
      <c r="E1821" t="s">
        <v>224</v>
      </c>
      <c r="F1821" t="s">
        <v>292</v>
      </c>
      <c r="G1821" s="16">
        <v>42735</v>
      </c>
      <c r="H1821">
        <v>20170515</v>
      </c>
      <c r="I1821">
        <v>0</v>
      </c>
      <c r="J1821" t="s">
        <v>280</v>
      </c>
      <c r="K1821" t="str">
        <f>IFERROR(VLOOKUP(J1821,ORDEN_ESF!A:C,2,0),"")</f>
        <v>Capital emitido</v>
      </c>
      <c r="L1821">
        <f>IFERROR(VLOOKUP(J1821,ORDEN_ESF!A:C,3,0),0)</f>
        <v>0</v>
      </c>
      <c r="M1821">
        <v>200000</v>
      </c>
    </row>
    <row r="1822" spans="1:13" x14ac:dyDescent="0.25">
      <c r="A1822">
        <v>860078977</v>
      </c>
      <c r="B1822" t="s">
        <v>144</v>
      </c>
      <c r="C1822" t="s">
        <v>291</v>
      </c>
      <c r="D1822" t="s">
        <v>228</v>
      </c>
      <c r="E1822" t="s">
        <v>339</v>
      </c>
      <c r="F1822" t="s">
        <v>292</v>
      </c>
      <c r="G1822" s="16">
        <v>42735</v>
      </c>
      <c r="H1822">
        <v>20170512</v>
      </c>
      <c r="I1822">
        <v>0</v>
      </c>
      <c r="J1822" t="s">
        <v>280</v>
      </c>
      <c r="K1822" t="str">
        <f>IFERROR(VLOOKUP(J1822,ORDEN_ESF!A:C,2,0),"")</f>
        <v>Capital emitido</v>
      </c>
      <c r="L1822">
        <f>IFERROR(VLOOKUP(J1822,ORDEN_ESF!A:C,3,0),0)</f>
        <v>0</v>
      </c>
      <c r="M1822">
        <v>1080000</v>
      </c>
    </row>
    <row r="1823" spans="1:13" x14ac:dyDescent="0.25">
      <c r="A1823">
        <v>890908901</v>
      </c>
      <c r="B1823" t="s">
        <v>372</v>
      </c>
      <c r="C1823" t="s">
        <v>222</v>
      </c>
      <c r="D1823" t="s">
        <v>223</v>
      </c>
      <c r="E1823" t="s">
        <v>339</v>
      </c>
      <c r="F1823" t="s">
        <v>292</v>
      </c>
      <c r="G1823" s="16">
        <v>42735</v>
      </c>
      <c r="H1823">
        <v>20170329</v>
      </c>
      <c r="I1823">
        <v>0</v>
      </c>
      <c r="J1823" t="s">
        <v>280</v>
      </c>
      <c r="K1823" t="str">
        <f>IFERROR(VLOOKUP(J1823,ORDEN_ESF!A:C,2,0),"")</f>
        <v>Capital emitido</v>
      </c>
      <c r="L1823">
        <f>IFERROR(VLOOKUP(J1823,ORDEN_ESF!A:C,3,0),0)</f>
        <v>0</v>
      </c>
      <c r="M1823">
        <v>5312360</v>
      </c>
    </row>
    <row r="1824" spans="1:13" x14ac:dyDescent="0.25">
      <c r="A1824">
        <v>860510628</v>
      </c>
      <c r="B1824" t="s">
        <v>373</v>
      </c>
      <c r="C1824" t="s">
        <v>222</v>
      </c>
      <c r="D1824" t="s">
        <v>228</v>
      </c>
      <c r="E1824" t="s">
        <v>353</v>
      </c>
      <c r="F1824" t="s">
        <v>292</v>
      </c>
      <c r="G1824" s="16">
        <v>42735</v>
      </c>
      <c r="H1824">
        <v>20170330</v>
      </c>
      <c r="I1824">
        <v>0</v>
      </c>
      <c r="J1824" t="s">
        <v>280</v>
      </c>
      <c r="K1824" t="str">
        <f>IFERROR(VLOOKUP(J1824,ORDEN_ESF!A:C,2,0),"")</f>
        <v>Capital emitido</v>
      </c>
      <c r="L1824">
        <f>IFERROR(VLOOKUP(J1824,ORDEN_ESF!A:C,3,0),0)</f>
        <v>0</v>
      </c>
      <c r="M1824">
        <v>410233</v>
      </c>
    </row>
    <row r="1825" spans="1:13" x14ac:dyDescent="0.25">
      <c r="A1825">
        <v>860515523</v>
      </c>
      <c r="B1825" t="s">
        <v>231</v>
      </c>
      <c r="C1825" t="s">
        <v>222</v>
      </c>
      <c r="D1825" t="s">
        <v>228</v>
      </c>
      <c r="E1825" t="s">
        <v>224</v>
      </c>
      <c r="F1825" t="s">
        <v>292</v>
      </c>
      <c r="G1825" s="16">
        <v>42735</v>
      </c>
      <c r="H1825">
        <v>20170329</v>
      </c>
      <c r="I1825">
        <v>0</v>
      </c>
      <c r="J1825" t="s">
        <v>280</v>
      </c>
      <c r="K1825" t="str">
        <f>IFERROR(VLOOKUP(J1825,ORDEN_ESF!A:C,2,0),"")</f>
        <v>Capital emitido</v>
      </c>
      <c r="L1825">
        <f>IFERROR(VLOOKUP(J1825,ORDEN_ESF!A:C,3,0),0)</f>
        <v>0</v>
      </c>
      <c r="M1825">
        <v>4077960</v>
      </c>
    </row>
    <row r="1826" spans="1:13" x14ac:dyDescent="0.25">
      <c r="A1826">
        <v>860532790</v>
      </c>
      <c r="B1826" t="s">
        <v>374</v>
      </c>
      <c r="C1826" t="s">
        <v>291</v>
      </c>
      <c r="D1826" t="s">
        <v>228</v>
      </c>
      <c r="E1826" t="s">
        <v>224</v>
      </c>
      <c r="F1826" t="s">
        <v>292</v>
      </c>
      <c r="G1826" s="16">
        <v>42735</v>
      </c>
      <c r="H1826">
        <v>20170504</v>
      </c>
      <c r="I1826">
        <v>0</v>
      </c>
      <c r="J1826" t="s">
        <v>280</v>
      </c>
      <c r="K1826" t="str">
        <f>IFERROR(VLOOKUP(J1826,ORDEN_ESF!A:C,2,0),"")</f>
        <v>Capital emitido</v>
      </c>
      <c r="L1826">
        <f>IFERROR(VLOOKUP(J1826,ORDEN_ESF!A:C,3,0),0)</f>
        <v>0</v>
      </c>
      <c r="M1826">
        <v>400000</v>
      </c>
    </row>
    <row r="1827" spans="1:13" x14ac:dyDescent="0.25">
      <c r="A1827">
        <v>890205645</v>
      </c>
      <c r="B1827" t="s">
        <v>166</v>
      </c>
      <c r="C1827" t="s">
        <v>222</v>
      </c>
      <c r="D1827" t="s">
        <v>375</v>
      </c>
      <c r="E1827" t="s">
        <v>335</v>
      </c>
      <c r="F1827" t="s">
        <v>292</v>
      </c>
      <c r="G1827" s="16">
        <v>42735</v>
      </c>
      <c r="H1827">
        <v>20170331</v>
      </c>
      <c r="I1827">
        <v>0</v>
      </c>
      <c r="J1827" t="s">
        <v>280</v>
      </c>
      <c r="K1827" t="str">
        <f>IFERROR(VLOOKUP(J1827,ORDEN_ESF!A:C,2,0),"")</f>
        <v>Capital emitido</v>
      </c>
      <c r="L1827">
        <f>IFERROR(VLOOKUP(J1827,ORDEN_ESF!A:C,3,0),0)</f>
        <v>0</v>
      </c>
      <c r="M1827">
        <v>5000000</v>
      </c>
    </row>
    <row r="1828" spans="1:13" x14ac:dyDescent="0.25">
      <c r="A1828">
        <v>900018975</v>
      </c>
      <c r="B1828" t="s">
        <v>376</v>
      </c>
      <c r="C1828" t="s">
        <v>230</v>
      </c>
      <c r="D1828" t="s">
        <v>299</v>
      </c>
      <c r="E1828" t="s">
        <v>333</v>
      </c>
      <c r="F1828" t="s">
        <v>292</v>
      </c>
      <c r="G1828" s="16">
        <v>42735</v>
      </c>
      <c r="H1828">
        <v>20170405</v>
      </c>
      <c r="I1828">
        <v>0</v>
      </c>
      <c r="J1828" t="s">
        <v>280</v>
      </c>
      <c r="K1828" t="str">
        <f>IFERROR(VLOOKUP(J1828,ORDEN_ESF!A:C,2,0),"")</f>
        <v>Capital emitido</v>
      </c>
      <c r="L1828">
        <f>IFERROR(VLOOKUP(J1828,ORDEN_ESF!A:C,3,0),0)</f>
        <v>0</v>
      </c>
      <c r="M1828">
        <v>60110000</v>
      </c>
    </row>
    <row r="1829" spans="1:13" x14ac:dyDescent="0.25">
      <c r="A1829">
        <v>900035722</v>
      </c>
      <c r="B1829" t="s">
        <v>298</v>
      </c>
      <c r="C1829" t="s">
        <v>294</v>
      </c>
      <c r="D1829" t="s">
        <v>299</v>
      </c>
      <c r="E1829" t="s">
        <v>224</v>
      </c>
      <c r="F1829" t="s">
        <v>292</v>
      </c>
      <c r="G1829" s="16">
        <v>42735</v>
      </c>
      <c r="H1829">
        <v>20170421</v>
      </c>
      <c r="I1829">
        <v>0</v>
      </c>
      <c r="J1829" t="s">
        <v>280</v>
      </c>
      <c r="K1829" t="str">
        <f>IFERROR(VLOOKUP(J1829,ORDEN_ESF!A:C,2,0),"")</f>
        <v>Capital emitido</v>
      </c>
      <c r="L1829">
        <f>IFERROR(VLOOKUP(J1829,ORDEN_ESF!A:C,3,0),0)</f>
        <v>0</v>
      </c>
      <c r="M1829">
        <v>2420000</v>
      </c>
    </row>
    <row r="1830" spans="1:13" x14ac:dyDescent="0.25">
      <c r="A1830">
        <v>890908097</v>
      </c>
      <c r="B1830" t="s">
        <v>377</v>
      </c>
      <c r="C1830" t="s">
        <v>291</v>
      </c>
      <c r="D1830" t="s">
        <v>223</v>
      </c>
      <c r="E1830" t="s">
        <v>224</v>
      </c>
      <c r="F1830" t="s">
        <v>292</v>
      </c>
      <c r="G1830" s="16">
        <v>42735</v>
      </c>
      <c r="H1830">
        <v>20170511</v>
      </c>
      <c r="I1830">
        <v>0</v>
      </c>
      <c r="J1830" t="s">
        <v>280</v>
      </c>
      <c r="K1830" t="str">
        <f>IFERROR(VLOOKUP(J1830,ORDEN_ESF!A:C,2,0),"")</f>
        <v>Capital emitido</v>
      </c>
      <c r="L1830">
        <f>IFERROR(VLOOKUP(J1830,ORDEN_ESF!A:C,3,0),0)</f>
        <v>0</v>
      </c>
      <c r="M1830">
        <v>500000</v>
      </c>
    </row>
    <row r="1831" spans="1:13" x14ac:dyDescent="0.25">
      <c r="A1831">
        <v>890910447</v>
      </c>
      <c r="B1831" t="s">
        <v>300</v>
      </c>
      <c r="C1831" t="s">
        <v>222</v>
      </c>
      <c r="D1831" t="s">
        <v>223</v>
      </c>
      <c r="E1831" t="s">
        <v>224</v>
      </c>
      <c r="F1831" t="s">
        <v>292</v>
      </c>
      <c r="G1831" s="16">
        <v>42735</v>
      </c>
      <c r="H1831">
        <v>20170928</v>
      </c>
      <c r="I1831">
        <v>0</v>
      </c>
      <c r="J1831" t="s">
        <v>280</v>
      </c>
      <c r="K1831" t="str">
        <f>IFERROR(VLOOKUP(J1831,ORDEN_ESF!A:C,2,0),"")</f>
        <v>Capital emitido</v>
      </c>
      <c r="L1831">
        <f>IFERROR(VLOOKUP(J1831,ORDEN_ESF!A:C,3,0),0)</f>
        <v>0</v>
      </c>
      <c r="M1831">
        <v>3185000</v>
      </c>
    </row>
    <row r="1832" spans="1:13" x14ac:dyDescent="0.25">
      <c r="A1832">
        <v>890911431</v>
      </c>
      <c r="B1832" t="s">
        <v>378</v>
      </c>
      <c r="C1832" t="s">
        <v>222</v>
      </c>
      <c r="D1832" t="s">
        <v>223</v>
      </c>
      <c r="E1832" t="s">
        <v>339</v>
      </c>
      <c r="F1832" t="s">
        <v>292</v>
      </c>
      <c r="G1832" s="16">
        <v>42735</v>
      </c>
      <c r="H1832">
        <v>20170329</v>
      </c>
      <c r="I1832">
        <v>0</v>
      </c>
      <c r="J1832" t="s">
        <v>280</v>
      </c>
      <c r="K1832" t="str">
        <f>IFERROR(VLOOKUP(J1832,ORDEN_ESF!A:C,2,0),"")</f>
        <v>Capital emitido</v>
      </c>
      <c r="L1832">
        <f>IFERROR(VLOOKUP(J1832,ORDEN_ESF!A:C,3,0),0)</f>
        <v>0</v>
      </c>
      <c r="M1832">
        <v>51619000</v>
      </c>
    </row>
    <row r="1833" spans="1:13" x14ac:dyDescent="0.25">
      <c r="A1833">
        <v>900139110</v>
      </c>
      <c r="B1833" t="s">
        <v>301</v>
      </c>
      <c r="C1833" t="s">
        <v>294</v>
      </c>
      <c r="D1833" t="s">
        <v>228</v>
      </c>
      <c r="E1833" t="s">
        <v>224</v>
      </c>
      <c r="F1833" t="s">
        <v>292</v>
      </c>
      <c r="G1833" s="16">
        <v>42735</v>
      </c>
      <c r="H1833">
        <v>20170419</v>
      </c>
      <c r="I1833">
        <v>0</v>
      </c>
      <c r="J1833" t="s">
        <v>280</v>
      </c>
      <c r="K1833" t="str">
        <f>IFERROR(VLOOKUP(J1833,ORDEN_ESF!A:C,2,0),"")</f>
        <v>Capital emitido</v>
      </c>
      <c r="L1833">
        <f>IFERROR(VLOOKUP(J1833,ORDEN_ESF!A:C,3,0),0)</f>
        <v>0</v>
      </c>
      <c r="M1833">
        <v>430000</v>
      </c>
    </row>
    <row r="1834" spans="1:13" x14ac:dyDescent="0.25">
      <c r="A1834">
        <v>890920656</v>
      </c>
      <c r="B1834" t="s">
        <v>302</v>
      </c>
      <c r="C1834" t="s">
        <v>291</v>
      </c>
      <c r="D1834" t="s">
        <v>223</v>
      </c>
      <c r="E1834" t="s">
        <v>224</v>
      </c>
      <c r="F1834" t="s">
        <v>292</v>
      </c>
      <c r="G1834" s="16">
        <v>42735</v>
      </c>
      <c r="H1834">
        <v>20170503</v>
      </c>
      <c r="I1834">
        <v>0</v>
      </c>
      <c r="J1834" t="s">
        <v>280</v>
      </c>
      <c r="K1834" t="str">
        <f>IFERROR(VLOOKUP(J1834,ORDEN_ESF!A:C,2,0),"")</f>
        <v>Capital emitido</v>
      </c>
      <c r="L1834">
        <f>IFERROR(VLOOKUP(J1834,ORDEN_ESF!A:C,3,0),0)</f>
        <v>0</v>
      </c>
      <c r="M1834">
        <v>20000</v>
      </c>
    </row>
    <row r="1835" spans="1:13" x14ac:dyDescent="0.25">
      <c r="A1835">
        <v>890928186</v>
      </c>
      <c r="B1835" t="s">
        <v>303</v>
      </c>
      <c r="C1835" t="s">
        <v>291</v>
      </c>
      <c r="D1835" t="s">
        <v>223</v>
      </c>
      <c r="E1835" t="s">
        <v>224</v>
      </c>
      <c r="F1835" t="s">
        <v>292</v>
      </c>
      <c r="G1835" s="16">
        <v>42735</v>
      </c>
      <c r="H1835">
        <v>20170510</v>
      </c>
      <c r="I1835">
        <v>0</v>
      </c>
      <c r="J1835" t="s">
        <v>280</v>
      </c>
      <c r="K1835" t="str">
        <f>IFERROR(VLOOKUP(J1835,ORDEN_ESF!A:C,2,0),"")</f>
        <v>Capital emitido</v>
      </c>
      <c r="L1835">
        <f>IFERROR(VLOOKUP(J1835,ORDEN_ESF!A:C,3,0),0)</f>
        <v>0</v>
      </c>
      <c r="M1835">
        <v>5000000</v>
      </c>
    </row>
    <row r="1836" spans="1:13" x14ac:dyDescent="0.25">
      <c r="A1836">
        <v>890932424</v>
      </c>
      <c r="B1836" t="s">
        <v>379</v>
      </c>
      <c r="C1836" t="s">
        <v>222</v>
      </c>
      <c r="D1836" t="s">
        <v>223</v>
      </c>
      <c r="E1836" t="s">
        <v>333</v>
      </c>
      <c r="F1836" t="s">
        <v>292</v>
      </c>
      <c r="G1836" s="16">
        <v>42735</v>
      </c>
      <c r="H1836">
        <v>20170328</v>
      </c>
      <c r="I1836">
        <v>0</v>
      </c>
      <c r="J1836" t="s">
        <v>280</v>
      </c>
      <c r="K1836" t="str">
        <f>IFERROR(VLOOKUP(J1836,ORDEN_ESF!A:C,2,0),"")</f>
        <v>Capital emitido</v>
      </c>
      <c r="L1836">
        <f>IFERROR(VLOOKUP(J1836,ORDEN_ESF!A:C,3,0),0)</f>
        <v>0</v>
      </c>
      <c r="M1836">
        <v>300000</v>
      </c>
    </row>
    <row r="1837" spans="1:13" x14ac:dyDescent="0.25">
      <c r="A1837">
        <v>890939355</v>
      </c>
      <c r="B1837" t="s">
        <v>35</v>
      </c>
      <c r="C1837" t="s">
        <v>222</v>
      </c>
      <c r="D1837" t="s">
        <v>223</v>
      </c>
      <c r="E1837" t="s">
        <v>335</v>
      </c>
      <c r="F1837" t="s">
        <v>292</v>
      </c>
      <c r="G1837" s="16">
        <v>42735</v>
      </c>
      <c r="H1837">
        <v>20170403</v>
      </c>
      <c r="I1837">
        <v>0</v>
      </c>
      <c r="J1837" t="s">
        <v>280</v>
      </c>
      <c r="K1837" t="str">
        <f>IFERROR(VLOOKUP(J1837,ORDEN_ESF!A:C,2,0),"")</f>
        <v>Capital emitido</v>
      </c>
      <c r="L1837">
        <f>IFERROR(VLOOKUP(J1837,ORDEN_ESF!A:C,3,0),0)</f>
        <v>0</v>
      </c>
      <c r="M1837">
        <v>16999217</v>
      </c>
    </row>
    <row r="1838" spans="1:13" x14ac:dyDescent="0.25">
      <c r="A1838">
        <v>890940026</v>
      </c>
      <c r="B1838" t="s">
        <v>304</v>
      </c>
      <c r="C1838" t="s">
        <v>291</v>
      </c>
      <c r="D1838" t="s">
        <v>223</v>
      </c>
      <c r="E1838" t="s">
        <v>224</v>
      </c>
      <c r="F1838" t="s">
        <v>292</v>
      </c>
      <c r="G1838" s="16">
        <v>42735</v>
      </c>
      <c r="H1838">
        <v>20170424</v>
      </c>
      <c r="I1838">
        <v>0</v>
      </c>
      <c r="J1838" t="s">
        <v>280</v>
      </c>
      <c r="K1838" t="str">
        <f>IFERROR(VLOOKUP(J1838,ORDEN_ESF!A:C,2,0),"")</f>
        <v>Capital emitido</v>
      </c>
      <c r="L1838">
        <f>IFERROR(VLOOKUP(J1838,ORDEN_ESF!A:C,3,0),0)</f>
        <v>0</v>
      </c>
      <c r="M1838">
        <v>200000</v>
      </c>
    </row>
    <row r="1839" spans="1:13" x14ac:dyDescent="0.25">
      <c r="A1839">
        <v>900190385</v>
      </c>
      <c r="B1839" t="s">
        <v>380</v>
      </c>
      <c r="C1839" t="s">
        <v>230</v>
      </c>
      <c r="D1839" t="s">
        <v>351</v>
      </c>
      <c r="E1839" t="s">
        <v>339</v>
      </c>
      <c r="F1839" t="s">
        <v>292</v>
      </c>
      <c r="G1839" s="16">
        <v>42735</v>
      </c>
      <c r="H1839">
        <v>20170407</v>
      </c>
      <c r="I1839">
        <v>0</v>
      </c>
      <c r="J1839" t="s">
        <v>280</v>
      </c>
      <c r="K1839" t="str">
        <f>IFERROR(VLOOKUP(J1839,ORDEN_ESF!A:C,2,0),"")</f>
        <v>Capital emitido</v>
      </c>
      <c r="L1839">
        <f>IFERROR(VLOOKUP(J1839,ORDEN_ESF!A:C,3,0),0)</f>
        <v>0</v>
      </c>
      <c r="M1839">
        <v>229927</v>
      </c>
    </row>
    <row r="1840" spans="1:13" x14ac:dyDescent="0.25">
      <c r="A1840">
        <v>900192242</v>
      </c>
      <c r="B1840" t="s">
        <v>381</v>
      </c>
      <c r="C1840" t="s">
        <v>222</v>
      </c>
      <c r="D1840" t="s">
        <v>228</v>
      </c>
      <c r="E1840" t="s">
        <v>333</v>
      </c>
      <c r="F1840" t="s">
        <v>292</v>
      </c>
      <c r="G1840" s="16">
        <v>42735</v>
      </c>
      <c r="H1840">
        <v>20170331</v>
      </c>
      <c r="I1840">
        <v>0</v>
      </c>
      <c r="J1840" t="s">
        <v>280</v>
      </c>
      <c r="K1840" t="str">
        <f>IFERROR(VLOOKUP(J1840,ORDEN_ESF!A:C,2,0),"")</f>
        <v>Capital emitido</v>
      </c>
      <c r="L1840">
        <f>IFERROR(VLOOKUP(J1840,ORDEN_ESF!A:C,3,0),0)</f>
        <v>0</v>
      </c>
      <c r="M1840">
        <v>237414871</v>
      </c>
    </row>
    <row r="1841" spans="1:13" x14ac:dyDescent="0.25">
      <c r="A1841">
        <v>900193192</v>
      </c>
      <c r="B1841" t="s">
        <v>305</v>
      </c>
      <c r="C1841" t="s">
        <v>294</v>
      </c>
      <c r="D1841" t="s">
        <v>228</v>
      </c>
      <c r="E1841" t="s">
        <v>224</v>
      </c>
      <c r="F1841" t="s">
        <v>292</v>
      </c>
      <c r="G1841" s="16">
        <v>42735</v>
      </c>
      <c r="H1841">
        <v>20170517</v>
      </c>
      <c r="I1841">
        <v>0</v>
      </c>
      <c r="J1841" t="s">
        <v>280</v>
      </c>
      <c r="K1841" t="str">
        <f>IFERROR(VLOOKUP(J1841,ORDEN_ESF!A:C,2,0),"")</f>
        <v>Capital emitido</v>
      </c>
      <c r="L1841">
        <f>IFERROR(VLOOKUP(J1841,ORDEN_ESF!A:C,3,0),0)</f>
        <v>0</v>
      </c>
      <c r="M1841">
        <v>1500000</v>
      </c>
    </row>
    <row r="1842" spans="1:13" x14ac:dyDescent="0.25">
      <c r="A1842">
        <v>900206480</v>
      </c>
      <c r="B1842" t="s">
        <v>306</v>
      </c>
      <c r="C1842" t="s">
        <v>291</v>
      </c>
      <c r="D1842" t="s">
        <v>228</v>
      </c>
      <c r="E1842" t="s">
        <v>224</v>
      </c>
      <c r="F1842" t="s">
        <v>292</v>
      </c>
      <c r="G1842" s="16">
        <v>42735</v>
      </c>
      <c r="H1842">
        <v>20170509</v>
      </c>
      <c r="I1842">
        <v>0</v>
      </c>
      <c r="J1842" t="s">
        <v>280</v>
      </c>
      <c r="K1842" t="str">
        <f>IFERROR(VLOOKUP(J1842,ORDEN_ESF!A:C,2,0),"")</f>
        <v>Capital emitido</v>
      </c>
      <c r="L1842">
        <f>IFERROR(VLOOKUP(J1842,ORDEN_ESF!A:C,3,0),0)</f>
        <v>0</v>
      </c>
      <c r="M1842">
        <v>79998</v>
      </c>
    </row>
    <row r="1843" spans="1:13" x14ac:dyDescent="0.25">
      <c r="A1843">
        <v>900206483</v>
      </c>
      <c r="B1843" t="s">
        <v>307</v>
      </c>
      <c r="C1843" t="s">
        <v>291</v>
      </c>
      <c r="D1843" t="s">
        <v>228</v>
      </c>
      <c r="E1843" t="s">
        <v>224</v>
      </c>
      <c r="F1843" t="s">
        <v>292</v>
      </c>
      <c r="G1843" s="16">
        <v>42735</v>
      </c>
      <c r="H1843">
        <v>20170510</v>
      </c>
      <c r="I1843">
        <v>0</v>
      </c>
      <c r="J1843" t="s">
        <v>280</v>
      </c>
      <c r="K1843" t="str">
        <f>IFERROR(VLOOKUP(J1843,ORDEN_ESF!A:C,2,0),"")</f>
        <v>Capital emitido</v>
      </c>
      <c r="L1843">
        <f>IFERROR(VLOOKUP(J1843,ORDEN_ESF!A:C,3,0),0)</f>
        <v>0</v>
      </c>
      <c r="M1843">
        <v>79998</v>
      </c>
    </row>
    <row r="1844" spans="1:13" x14ac:dyDescent="0.25">
      <c r="A1844">
        <v>900087151</v>
      </c>
      <c r="B1844" t="s">
        <v>383</v>
      </c>
      <c r="C1844" t="s">
        <v>222</v>
      </c>
      <c r="D1844" t="s">
        <v>351</v>
      </c>
      <c r="E1844" t="s">
        <v>384</v>
      </c>
      <c r="F1844" t="s">
        <v>292</v>
      </c>
      <c r="G1844" s="16">
        <v>42735</v>
      </c>
      <c r="H1844">
        <v>20170509</v>
      </c>
      <c r="I1844">
        <v>0</v>
      </c>
      <c r="J1844" t="s">
        <v>280</v>
      </c>
      <c r="K1844" t="str">
        <f>IFERROR(VLOOKUP(J1844,ORDEN_ESF!A:C,2,0),"")</f>
        <v>Capital emitido</v>
      </c>
      <c r="L1844">
        <f>IFERROR(VLOOKUP(J1844,ORDEN_ESF!A:C,3,0),0)</f>
        <v>0</v>
      </c>
      <c r="M1844">
        <v>927108</v>
      </c>
    </row>
    <row r="1845" spans="1:13" x14ac:dyDescent="0.25">
      <c r="A1845">
        <v>900315057</v>
      </c>
      <c r="B1845" t="s">
        <v>385</v>
      </c>
      <c r="C1845" t="s">
        <v>294</v>
      </c>
      <c r="D1845" t="s">
        <v>223</v>
      </c>
      <c r="E1845" t="s">
        <v>358</v>
      </c>
      <c r="F1845" t="s">
        <v>292</v>
      </c>
      <c r="G1845" s="16">
        <v>42735</v>
      </c>
      <c r="H1845">
        <v>20170504</v>
      </c>
      <c r="I1845">
        <v>0</v>
      </c>
      <c r="J1845" t="s">
        <v>280</v>
      </c>
      <c r="K1845" t="str">
        <f>IFERROR(VLOOKUP(J1845,ORDEN_ESF!A:C,2,0),"")</f>
        <v>Capital emitido</v>
      </c>
      <c r="L1845">
        <f>IFERROR(VLOOKUP(J1845,ORDEN_ESF!A:C,3,0),0)</f>
        <v>0</v>
      </c>
      <c r="M1845">
        <v>925000</v>
      </c>
    </row>
    <row r="1846" spans="1:13" x14ac:dyDescent="0.25">
      <c r="A1846">
        <v>900205547</v>
      </c>
      <c r="B1846" t="s">
        <v>233</v>
      </c>
      <c r="C1846" t="s">
        <v>230</v>
      </c>
      <c r="D1846" t="s">
        <v>228</v>
      </c>
      <c r="E1846" t="s">
        <v>224</v>
      </c>
      <c r="F1846" t="s">
        <v>292</v>
      </c>
      <c r="G1846" s="16">
        <v>42735</v>
      </c>
      <c r="H1846">
        <v>20170330</v>
      </c>
      <c r="I1846">
        <v>0</v>
      </c>
      <c r="J1846" t="s">
        <v>280</v>
      </c>
      <c r="K1846" t="str">
        <f>IFERROR(VLOOKUP(J1846,ORDEN_ESF!A:C,2,0),"")</f>
        <v>Capital emitido</v>
      </c>
      <c r="L1846">
        <f>IFERROR(VLOOKUP(J1846,ORDEN_ESF!A:C,3,0),0)</f>
        <v>0</v>
      </c>
      <c r="M1846">
        <v>499191</v>
      </c>
    </row>
    <row r="1847" spans="1:13" x14ac:dyDescent="0.25">
      <c r="A1847">
        <v>900378893</v>
      </c>
      <c r="B1847" t="s">
        <v>386</v>
      </c>
      <c r="C1847" t="s">
        <v>230</v>
      </c>
      <c r="D1847" t="s">
        <v>228</v>
      </c>
      <c r="E1847" t="s">
        <v>335</v>
      </c>
      <c r="F1847" t="s">
        <v>292</v>
      </c>
      <c r="G1847" s="16">
        <v>42735</v>
      </c>
      <c r="H1847">
        <v>20170327</v>
      </c>
      <c r="I1847">
        <v>0</v>
      </c>
      <c r="J1847" t="s">
        <v>280</v>
      </c>
      <c r="K1847" t="str">
        <f>IFERROR(VLOOKUP(J1847,ORDEN_ESF!A:C,2,0),"")</f>
        <v>Capital emitido</v>
      </c>
      <c r="L1847">
        <f>IFERROR(VLOOKUP(J1847,ORDEN_ESF!A:C,3,0),0)</f>
        <v>0</v>
      </c>
      <c r="M1847">
        <v>12000000</v>
      </c>
    </row>
    <row r="1848" spans="1:13" x14ac:dyDescent="0.25">
      <c r="A1848">
        <v>900390238</v>
      </c>
      <c r="B1848" t="s">
        <v>177</v>
      </c>
      <c r="C1848" t="s">
        <v>230</v>
      </c>
      <c r="D1848" t="s">
        <v>228</v>
      </c>
      <c r="E1848" t="s">
        <v>333</v>
      </c>
      <c r="F1848" t="s">
        <v>292</v>
      </c>
      <c r="G1848" s="16">
        <v>42735</v>
      </c>
      <c r="H1848">
        <v>20170330</v>
      </c>
      <c r="I1848">
        <v>0</v>
      </c>
      <c r="J1848" t="s">
        <v>280</v>
      </c>
      <c r="K1848" t="str">
        <f>IFERROR(VLOOKUP(J1848,ORDEN_ESF!A:C,2,0),"")</f>
        <v>Capital emitido</v>
      </c>
      <c r="L1848">
        <f>IFERROR(VLOOKUP(J1848,ORDEN_ESF!A:C,3,0),0)</f>
        <v>0</v>
      </c>
      <c r="M1848">
        <v>50000</v>
      </c>
    </row>
    <row r="1849" spans="1:13" x14ac:dyDescent="0.25">
      <c r="A1849">
        <v>900413588</v>
      </c>
      <c r="B1849" t="s">
        <v>37</v>
      </c>
      <c r="C1849" t="s">
        <v>294</v>
      </c>
      <c r="D1849" t="s">
        <v>343</v>
      </c>
      <c r="E1849" t="s">
        <v>224</v>
      </c>
      <c r="F1849" t="s">
        <v>292</v>
      </c>
      <c r="G1849" s="16">
        <v>42735</v>
      </c>
      <c r="H1849">
        <v>20170511</v>
      </c>
      <c r="I1849">
        <v>0</v>
      </c>
      <c r="J1849" t="s">
        <v>280</v>
      </c>
      <c r="K1849" t="str">
        <f>IFERROR(VLOOKUP(J1849,ORDEN_ESF!A:C,2,0),"")</f>
        <v>Capital emitido</v>
      </c>
      <c r="L1849">
        <f>IFERROR(VLOOKUP(J1849,ORDEN_ESF!A:C,3,0),0)</f>
        <v>0</v>
      </c>
      <c r="M1849">
        <v>504000</v>
      </c>
    </row>
    <row r="1850" spans="1:13" x14ac:dyDescent="0.25">
      <c r="A1850">
        <v>900668954</v>
      </c>
      <c r="B1850" t="s">
        <v>387</v>
      </c>
      <c r="C1850" t="s">
        <v>294</v>
      </c>
      <c r="D1850" t="s">
        <v>228</v>
      </c>
      <c r="E1850" t="s">
        <v>224</v>
      </c>
      <c r="F1850" t="s">
        <v>292</v>
      </c>
      <c r="G1850" s="16">
        <v>42735</v>
      </c>
      <c r="H1850">
        <v>20170428</v>
      </c>
      <c r="I1850">
        <v>0</v>
      </c>
      <c r="J1850" t="s">
        <v>280</v>
      </c>
      <c r="K1850" t="str">
        <f>IFERROR(VLOOKUP(J1850,ORDEN_ESF!A:C,2,0),"")</f>
        <v>Capital emitido</v>
      </c>
      <c r="L1850">
        <f>IFERROR(VLOOKUP(J1850,ORDEN_ESF!A:C,3,0),0)</f>
        <v>0</v>
      </c>
      <c r="M1850">
        <v>5000000</v>
      </c>
    </row>
    <row r="1851" spans="1:13" x14ac:dyDescent="0.25">
      <c r="A1851">
        <v>900521357</v>
      </c>
      <c r="B1851" t="s">
        <v>175</v>
      </c>
      <c r="C1851" t="s">
        <v>291</v>
      </c>
      <c r="D1851" t="s">
        <v>388</v>
      </c>
      <c r="E1851" t="s">
        <v>339</v>
      </c>
      <c r="F1851" t="s">
        <v>292</v>
      </c>
      <c r="G1851" s="16">
        <v>42735</v>
      </c>
      <c r="H1851">
        <v>20170503</v>
      </c>
      <c r="I1851">
        <v>0</v>
      </c>
      <c r="J1851" t="s">
        <v>280</v>
      </c>
      <c r="K1851" t="str">
        <f>IFERROR(VLOOKUP(J1851,ORDEN_ESF!A:C,2,0),"")</f>
        <v>Capital emitido</v>
      </c>
      <c r="L1851">
        <f>IFERROR(VLOOKUP(J1851,ORDEN_ESF!A:C,3,0),0)</f>
        <v>0</v>
      </c>
      <c r="M1851">
        <v>200000</v>
      </c>
    </row>
    <row r="1852" spans="1:13" x14ac:dyDescent="0.25">
      <c r="A1852">
        <v>900535441</v>
      </c>
      <c r="B1852" t="s">
        <v>308</v>
      </c>
      <c r="C1852" t="s">
        <v>291</v>
      </c>
      <c r="D1852" t="s">
        <v>228</v>
      </c>
      <c r="E1852" t="s">
        <v>224</v>
      </c>
      <c r="F1852" t="s">
        <v>292</v>
      </c>
      <c r="G1852" s="16">
        <v>42735</v>
      </c>
      <c r="H1852">
        <v>20170426</v>
      </c>
      <c r="I1852">
        <v>0</v>
      </c>
      <c r="J1852" t="s">
        <v>280</v>
      </c>
      <c r="K1852" t="str">
        <f>IFERROR(VLOOKUP(J1852,ORDEN_ESF!A:C,2,0),"")</f>
        <v>Capital emitido</v>
      </c>
      <c r="L1852">
        <f>IFERROR(VLOOKUP(J1852,ORDEN_ESF!A:C,3,0),0)</f>
        <v>0</v>
      </c>
      <c r="M1852">
        <v>40000</v>
      </c>
    </row>
    <row r="1853" spans="1:13" x14ac:dyDescent="0.25">
      <c r="A1853">
        <v>900749166</v>
      </c>
      <c r="B1853" t="s">
        <v>182</v>
      </c>
      <c r="C1853" t="s">
        <v>230</v>
      </c>
      <c r="D1853" t="s">
        <v>228</v>
      </c>
      <c r="E1853" t="s">
        <v>333</v>
      </c>
      <c r="F1853" t="s">
        <v>292</v>
      </c>
      <c r="G1853" s="16">
        <v>42735</v>
      </c>
      <c r="H1853">
        <v>20170404</v>
      </c>
      <c r="I1853">
        <v>0</v>
      </c>
      <c r="J1853" t="s">
        <v>280</v>
      </c>
      <c r="K1853" t="str">
        <f>IFERROR(VLOOKUP(J1853,ORDEN_ESF!A:C,2,0),"")</f>
        <v>Capital emitido</v>
      </c>
      <c r="L1853">
        <f>IFERROR(VLOOKUP(J1853,ORDEN_ESF!A:C,3,0),0)</f>
        <v>0</v>
      </c>
      <c r="M1853">
        <v>11871400</v>
      </c>
    </row>
    <row r="1854" spans="1:13" x14ac:dyDescent="0.25">
      <c r="A1854">
        <v>900797732</v>
      </c>
      <c r="B1854" t="s">
        <v>181</v>
      </c>
      <c r="C1854" t="s">
        <v>230</v>
      </c>
      <c r="D1854" t="s">
        <v>228</v>
      </c>
      <c r="E1854" t="s">
        <v>360</v>
      </c>
      <c r="F1854" t="s">
        <v>292</v>
      </c>
      <c r="G1854" s="16">
        <v>42735</v>
      </c>
      <c r="H1854">
        <v>20170330</v>
      </c>
      <c r="I1854">
        <v>0</v>
      </c>
      <c r="J1854" t="s">
        <v>280</v>
      </c>
      <c r="K1854" t="str">
        <f>IFERROR(VLOOKUP(J1854,ORDEN_ESF!A:C,2,0),"")</f>
        <v>Capital emitido</v>
      </c>
      <c r="L1854">
        <f>IFERROR(VLOOKUP(J1854,ORDEN_ESF!A:C,3,0),0)</f>
        <v>0</v>
      </c>
      <c r="M1854">
        <v>50000</v>
      </c>
    </row>
    <row r="1855" spans="1:13" x14ac:dyDescent="0.25">
      <c r="A1855">
        <v>900818642</v>
      </c>
      <c r="B1855" t="s">
        <v>169</v>
      </c>
      <c r="C1855" t="s">
        <v>230</v>
      </c>
      <c r="D1855" t="s">
        <v>228</v>
      </c>
      <c r="E1855" t="s">
        <v>333</v>
      </c>
      <c r="F1855" t="s">
        <v>292</v>
      </c>
      <c r="G1855" s="16">
        <v>42735</v>
      </c>
      <c r="H1855">
        <v>20170410</v>
      </c>
      <c r="I1855">
        <v>0</v>
      </c>
      <c r="J1855" t="s">
        <v>280</v>
      </c>
      <c r="K1855" t="str">
        <f>IFERROR(VLOOKUP(J1855,ORDEN_ESF!A:C,2,0),"")</f>
        <v>Capital emitido</v>
      </c>
      <c r="L1855">
        <f>IFERROR(VLOOKUP(J1855,ORDEN_ESF!A:C,3,0),0)</f>
        <v>0</v>
      </c>
      <c r="M1855">
        <v>280000</v>
      </c>
    </row>
    <row r="1856" spans="1:13" x14ac:dyDescent="0.25">
      <c r="A1856">
        <v>800028455</v>
      </c>
      <c r="B1856" t="s">
        <v>0</v>
      </c>
      <c r="C1856" t="s">
        <v>291</v>
      </c>
      <c r="D1856" t="s">
        <v>228</v>
      </c>
      <c r="E1856" t="s">
        <v>224</v>
      </c>
      <c r="F1856" t="s">
        <v>292</v>
      </c>
      <c r="G1856" s="16">
        <v>42735</v>
      </c>
      <c r="H1856">
        <v>20170503</v>
      </c>
      <c r="I1856">
        <v>0</v>
      </c>
      <c r="J1856" t="s">
        <v>281</v>
      </c>
      <c r="K1856" t="str">
        <f>IFERROR(VLOOKUP(J1856,ORDEN_ESF!A:C,2,0),"")</f>
        <v>Prima de emisión</v>
      </c>
      <c r="L1856">
        <f>IFERROR(VLOOKUP(J1856,ORDEN_ESF!A:C,3,0),0)</f>
        <v>0</v>
      </c>
      <c r="M1856">
        <v>13720</v>
      </c>
    </row>
    <row r="1857" spans="1:13" x14ac:dyDescent="0.25">
      <c r="A1857">
        <v>800233881</v>
      </c>
      <c r="B1857" t="s">
        <v>161</v>
      </c>
      <c r="C1857" t="s">
        <v>222</v>
      </c>
      <c r="D1857" t="s">
        <v>223</v>
      </c>
      <c r="E1857" t="s">
        <v>333</v>
      </c>
      <c r="F1857" t="s">
        <v>292</v>
      </c>
      <c r="G1857" s="16">
        <v>42735</v>
      </c>
      <c r="H1857">
        <v>20170406</v>
      </c>
      <c r="I1857">
        <v>0</v>
      </c>
      <c r="J1857" t="s">
        <v>281</v>
      </c>
      <c r="K1857" t="str">
        <f>IFERROR(VLOOKUP(J1857,ORDEN_ESF!A:C,2,0),"")</f>
        <v>Prima de emisión</v>
      </c>
      <c r="L1857">
        <f>IFERROR(VLOOKUP(J1857,ORDEN_ESF!A:C,3,0),0)</f>
        <v>0</v>
      </c>
      <c r="M1857">
        <v>206250</v>
      </c>
    </row>
    <row r="1858" spans="1:13" x14ac:dyDescent="0.25">
      <c r="A1858">
        <v>860000656</v>
      </c>
      <c r="B1858" t="s">
        <v>221</v>
      </c>
      <c r="C1858" t="s">
        <v>222</v>
      </c>
      <c r="D1858" t="s">
        <v>223</v>
      </c>
      <c r="E1858" t="s">
        <v>224</v>
      </c>
      <c r="F1858" t="s">
        <v>292</v>
      </c>
      <c r="G1858" s="16">
        <v>42735</v>
      </c>
      <c r="H1858">
        <v>20170401</v>
      </c>
      <c r="I1858">
        <v>0</v>
      </c>
      <c r="J1858" t="s">
        <v>281</v>
      </c>
      <c r="K1858" t="str">
        <f>IFERROR(VLOOKUP(J1858,ORDEN_ESF!A:C,2,0),"")</f>
        <v>Prima de emisión</v>
      </c>
      <c r="L1858">
        <f>IFERROR(VLOOKUP(J1858,ORDEN_ESF!A:C,3,0),0)</f>
        <v>0</v>
      </c>
      <c r="M1858">
        <v>109653</v>
      </c>
    </row>
    <row r="1859" spans="1:13" x14ac:dyDescent="0.25">
      <c r="A1859">
        <v>860002837</v>
      </c>
      <c r="B1859" t="s">
        <v>227</v>
      </c>
      <c r="C1859" t="s">
        <v>222</v>
      </c>
      <c r="D1859" t="s">
        <v>228</v>
      </c>
      <c r="E1859" t="s">
        <v>224</v>
      </c>
      <c r="F1859" t="s">
        <v>292</v>
      </c>
      <c r="G1859" s="16">
        <v>42735</v>
      </c>
      <c r="H1859">
        <v>20170330</v>
      </c>
      <c r="I1859">
        <v>0</v>
      </c>
      <c r="J1859" t="s">
        <v>281</v>
      </c>
      <c r="K1859" t="str">
        <f>IFERROR(VLOOKUP(J1859,ORDEN_ESF!A:C,2,0),"")</f>
        <v>Prima de emisión</v>
      </c>
      <c r="L1859">
        <f>IFERROR(VLOOKUP(J1859,ORDEN_ESF!A:C,3,0),0)</f>
        <v>0</v>
      </c>
      <c r="M1859">
        <v>10948839</v>
      </c>
    </row>
    <row r="1860" spans="1:13" x14ac:dyDescent="0.25">
      <c r="A1860">
        <v>860067697</v>
      </c>
      <c r="B1860" t="s">
        <v>359</v>
      </c>
      <c r="C1860" t="s">
        <v>294</v>
      </c>
      <c r="D1860" t="s">
        <v>228</v>
      </c>
      <c r="E1860" t="s">
        <v>360</v>
      </c>
      <c r="F1860" t="s">
        <v>292</v>
      </c>
      <c r="G1860" s="16">
        <v>42735</v>
      </c>
      <c r="H1860">
        <v>20170515</v>
      </c>
      <c r="I1860">
        <v>0</v>
      </c>
      <c r="J1860" t="s">
        <v>281</v>
      </c>
      <c r="K1860" t="str">
        <f>IFERROR(VLOOKUP(J1860,ORDEN_ESF!A:C,2,0),"")</f>
        <v>Prima de emisión</v>
      </c>
      <c r="L1860">
        <f>IFERROR(VLOOKUP(J1860,ORDEN_ESF!A:C,3,0),0)</f>
        <v>0</v>
      </c>
      <c r="M1860">
        <v>265980</v>
      </c>
    </row>
    <row r="1861" spans="1:13" x14ac:dyDescent="0.25">
      <c r="A1861">
        <v>890312765</v>
      </c>
      <c r="B1861" t="s">
        <v>363</v>
      </c>
      <c r="C1861" t="s">
        <v>222</v>
      </c>
      <c r="D1861" t="s">
        <v>228</v>
      </c>
      <c r="E1861" t="s">
        <v>339</v>
      </c>
      <c r="F1861" t="s">
        <v>292</v>
      </c>
      <c r="G1861" s="16">
        <v>42735</v>
      </c>
      <c r="H1861">
        <v>20170405</v>
      </c>
      <c r="I1861">
        <v>0</v>
      </c>
      <c r="J1861" t="s">
        <v>281</v>
      </c>
      <c r="K1861" t="str">
        <f>IFERROR(VLOOKUP(J1861,ORDEN_ESF!A:C,2,0),"")</f>
        <v>Prima de emisión</v>
      </c>
      <c r="L1861">
        <f>IFERROR(VLOOKUP(J1861,ORDEN_ESF!A:C,3,0),0)</f>
        <v>0</v>
      </c>
      <c r="M1861">
        <v>102310228</v>
      </c>
    </row>
    <row r="1862" spans="1:13" x14ac:dyDescent="0.25">
      <c r="A1862">
        <v>860058070</v>
      </c>
      <c r="B1862" t="s">
        <v>364</v>
      </c>
      <c r="C1862" t="s">
        <v>222</v>
      </c>
      <c r="D1862" t="s">
        <v>228</v>
      </c>
      <c r="E1862" t="s">
        <v>335</v>
      </c>
      <c r="F1862" t="s">
        <v>292</v>
      </c>
      <c r="G1862" s="16">
        <v>42735</v>
      </c>
      <c r="H1862">
        <v>20170404</v>
      </c>
      <c r="I1862">
        <v>0</v>
      </c>
      <c r="J1862" t="s">
        <v>281</v>
      </c>
      <c r="K1862" t="str">
        <f>IFERROR(VLOOKUP(J1862,ORDEN_ESF!A:C,2,0),"")</f>
        <v>Prima de emisión</v>
      </c>
      <c r="L1862">
        <f>IFERROR(VLOOKUP(J1862,ORDEN_ESF!A:C,3,0),0)</f>
        <v>0</v>
      </c>
      <c r="M1862">
        <v>129894641</v>
      </c>
    </row>
    <row r="1863" spans="1:13" x14ac:dyDescent="0.25">
      <c r="A1863">
        <v>890806999</v>
      </c>
      <c r="B1863" t="s">
        <v>366</v>
      </c>
      <c r="C1863" t="s">
        <v>230</v>
      </c>
      <c r="D1863" t="s">
        <v>367</v>
      </c>
      <c r="E1863" t="s">
        <v>368</v>
      </c>
      <c r="F1863" t="s">
        <v>292</v>
      </c>
      <c r="G1863" s="16">
        <v>42735</v>
      </c>
      <c r="H1863">
        <v>20170406</v>
      </c>
      <c r="I1863">
        <v>0</v>
      </c>
      <c r="J1863" t="s">
        <v>281</v>
      </c>
      <c r="K1863" t="str">
        <f>IFERROR(VLOOKUP(J1863,ORDEN_ESF!A:C,2,0),"")</f>
        <v>Prima de emisión</v>
      </c>
      <c r="L1863">
        <f>IFERROR(VLOOKUP(J1863,ORDEN_ESF!A:C,3,0),0)</f>
        <v>0</v>
      </c>
      <c r="M1863">
        <v>1126154</v>
      </c>
    </row>
    <row r="1864" spans="1:13" x14ac:dyDescent="0.25">
      <c r="A1864">
        <v>890903055</v>
      </c>
      <c r="B1864" t="s">
        <v>232</v>
      </c>
      <c r="C1864" t="s">
        <v>222</v>
      </c>
      <c r="D1864" t="s">
        <v>223</v>
      </c>
      <c r="E1864" t="s">
        <v>224</v>
      </c>
      <c r="F1864" t="s">
        <v>292</v>
      </c>
      <c r="G1864" s="16">
        <v>42735</v>
      </c>
      <c r="H1864">
        <v>20170331</v>
      </c>
      <c r="I1864">
        <v>0</v>
      </c>
      <c r="J1864" t="s">
        <v>281</v>
      </c>
      <c r="K1864" t="str">
        <f>IFERROR(VLOOKUP(J1864,ORDEN_ESF!A:C,2,0),"")</f>
        <v>Prima de emisión</v>
      </c>
      <c r="L1864">
        <f>IFERROR(VLOOKUP(J1864,ORDEN_ESF!A:C,3,0),0)</f>
        <v>0</v>
      </c>
      <c r="M1864">
        <v>5390213</v>
      </c>
    </row>
    <row r="1865" spans="1:13" x14ac:dyDescent="0.25">
      <c r="A1865">
        <v>890905022</v>
      </c>
      <c r="B1865" t="s">
        <v>370</v>
      </c>
      <c r="C1865" t="s">
        <v>230</v>
      </c>
      <c r="D1865" t="s">
        <v>223</v>
      </c>
      <c r="E1865" t="s">
        <v>360</v>
      </c>
      <c r="F1865" t="s">
        <v>292</v>
      </c>
      <c r="G1865" s="16">
        <v>42735</v>
      </c>
      <c r="H1865">
        <v>20170503</v>
      </c>
      <c r="I1865">
        <v>0</v>
      </c>
      <c r="J1865" t="s">
        <v>281</v>
      </c>
      <c r="K1865" t="str">
        <f>IFERROR(VLOOKUP(J1865,ORDEN_ESF!A:C,2,0),"")</f>
        <v>Prima de emisión</v>
      </c>
      <c r="L1865">
        <f>IFERROR(VLOOKUP(J1865,ORDEN_ESF!A:C,3,0),0)</f>
        <v>0</v>
      </c>
      <c r="M1865">
        <v>2698937</v>
      </c>
    </row>
    <row r="1866" spans="1:13" x14ac:dyDescent="0.25">
      <c r="A1866">
        <v>890908901</v>
      </c>
      <c r="B1866" t="s">
        <v>372</v>
      </c>
      <c r="C1866" t="s">
        <v>222</v>
      </c>
      <c r="D1866" t="s">
        <v>223</v>
      </c>
      <c r="E1866" t="s">
        <v>339</v>
      </c>
      <c r="F1866" t="s">
        <v>292</v>
      </c>
      <c r="G1866" s="16">
        <v>42735</v>
      </c>
      <c r="H1866">
        <v>20170329</v>
      </c>
      <c r="I1866">
        <v>0</v>
      </c>
      <c r="J1866" t="s">
        <v>281</v>
      </c>
      <c r="K1866" t="str">
        <f>IFERROR(VLOOKUP(J1866,ORDEN_ESF!A:C,2,0),"")</f>
        <v>Prima de emisión</v>
      </c>
      <c r="L1866">
        <f>IFERROR(VLOOKUP(J1866,ORDEN_ESF!A:C,3,0),0)</f>
        <v>0</v>
      </c>
      <c r="M1866">
        <v>4923404</v>
      </c>
    </row>
    <row r="1867" spans="1:13" x14ac:dyDescent="0.25">
      <c r="A1867">
        <v>860510628</v>
      </c>
      <c r="B1867" t="s">
        <v>373</v>
      </c>
      <c r="C1867" t="s">
        <v>222</v>
      </c>
      <c r="D1867" t="s">
        <v>228</v>
      </c>
      <c r="E1867" t="s">
        <v>353</v>
      </c>
      <c r="F1867" t="s">
        <v>292</v>
      </c>
      <c r="G1867" s="16">
        <v>42735</v>
      </c>
      <c r="H1867">
        <v>20170330</v>
      </c>
      <c r="I1867">
        <v>0</v>
      </c>
      <c r="J1867" t="s">
        <v>281</v>
      </c>
      <c r="K1867" t="str">
        <f>IFERROR(VLOOKUP(J1867,ORDEN_ESF!A:C,2,0),"")</f>
        <v>Prima de emisión</v>
      </c>
      <c r="L1867">
        <f>IFERROR(VLOOKUP(J1867,ORDEN_ESF!A:C,3,0),0)</f>
        <v>0</v>
      </c>
      <c r="M1867">
        <v>8618242</v>
      </c>
    </row>
    <row r="1868" spans="1:13" x14ac:dyDescent="0.25">
      <c r="A1868">
        <v>900018975</v>
      </c>
      <c r="B1868" t="s">
        <v>376</v>
      </c>
      <c r="C1868" t="s">
        <v>230</v>
      </c>
      <c r="D1868" t="s">
        <v>299</v>
      </c>
      <c r="E1868" t="s">
        <v>333</v>
      </c>
      <c r="F1868" t="s">
        <v>292</v>
      </c>
      <c r="G1868" s="16">
        <v>42735</v>
      </c>
      <c r="H1868">
        <v>20170405</v>
      </c>
      <c r="I1868">
        <v>0</v>
      </c>
      <c r="J1868" t="s">
        <v>281</v>
      </c>
      <c r="K1868" t="str">
        <f>IFERROR(VLOOKUP(J1868,ORDEN_ESF!A:C,2,0),"")</f>
        <v>Prima de emisión</v>
      </c>
      <c r="L1868">
        <f>IFERROR(VLOOKUP(J1868,ORDEN_ESF!A:C,3,0),0)</f>
        <v>0</v>
      </c>
      <c r="M1868">
        <v>3990000</v>
      </c>
    </row>
    <row r="1869" spans="1:13" x14ac:dyDescent="0.25">
      <c r="A1869">
        <v>900139110</v>
      </c>
      <c r="B1869" t="s">
        <v>301</v>
      </c>
      <c r="C1869" t="s">
        <v>294</v>
      </c>
      <c r="D1869" t="s">
        <v>228</v>
      </c>
      <c r="E1869" t="s">
        <v>224</v>
      </c>
      <c r="F1869" t="s">
        <v>292</v>
      </c>
      <c r="G1869" s="16">
        <v>42735</v>
      </c>
      <c r="H1869">
        <v>20170419</v>
      </c>
      <c r="I1869">
        <v>0</v>
      </c>
      <c r="J1869" t="s">
        <v>281</v>
      </c>
      <c r="K1869" t="str">
        <f>IFERROR(VLOOKUP(J1869,ORDEN_ESF!A:C,2,0),"")</f>
        <v>Prima de emisión</v>
      </c>
      <c r="L1869">
        <f>IFERROR(VLOOKUP(J1869,ORDEN_ESF!A:C,3,0),0)</f>
        <v>0</v>
      </c>
      <c r="M1869">
        <v>2895040</v>
      </c>
    </row>
    <row r="1870" spans="1:13" x14ac:dyDescent="0.25">
      <c r="A1870">
        <v>890932424</v>
      </c>
      <c r="B1870" t="s">
        <v>379</v>
      </c>
      <c r="C1870" t="s">
        <v>222</v>
      </c>
      <c r="D1870" t="s">
        <v>223</v>
      </c>
      <c r="E1870" t="s">
        <v>333</v>
      </c>
      <c r="F1870" t="s">
        <v>292</v>
      </c>
      <c r="G1870" s="16">
        <v>42735</v>
      </c>
      <c r="H1870">
        <v>20170328</v>
      </c>
      <c r="I1870">
        <v>0</v>
      </c>
      <c r="J1870" t="s">
        <v>281</v>
      </c>
      <c r="K1870" t="str">
        <f>IFERROR(VLOOKUP(J1870,ORDEN_ESF!A:C,2,0),"")</f>
        <v>Prima de emisión</v>
      </c>
      <c r="L1870">
        <f>IFERROR(VLOOKUP(J1870,ORDEN_ESF!A:C,3,0),0)</f>
        <v>0</v>
      </c>
      <c r="M1870">
        <v>11504318</v>
      </c>
    </row>
    <row r="1871" spans="1:13" x14ac:dyDescent="0.25">
      <c r="A1871">
        <v>890940026</v>
      </c>
      <c r="B1871" t="s">
        <v>304</v>
      </c>
      <c r="C1871" t="s">
        <v>291</v>
      </c>
      <c r="D1871" t="s">
        <v>223</v>
      </c>
      <c r="E1871" t="s">
        <v>224</v>
      </c>
      <c r="F1871" t="s">
        <v>292</v>
      </c>
      <c r="G1871" s="16">
        <v>42735</v>
      </c>
      <c r="H1871">
        <v>20170424</v>
      </c>
      <c r="I1871">
        <v>0</v>
      </c>
      <c r="J1871" t="s">
        <v>281</v>
      </c>
      <c r="K1871" t="str">
        <f>IFERROR(VLOOKUP(J1871,ORDEN_ESF!A:C,2,0),"")</f>
        <v>Prima de emisión</v>
      </c>
      <c r="L1871">
        <f>IFERROR(VLOOKUP(J1871,ORDEN_ESF!A:C,3,0),0)</f>
        <v>0</v>
      </c>
      <c r="M1871">
        <v>6880000</v>
      </c>
    </row>
    <row r="1872" spans="1:13" x14ac:dyDescent="0.25">
      <c r="A1872">
        <v>900190385</v>
      </c>
      <c r="B1872" t="s">
        <v>380</v>
      </c>
      <c r="C1872" t="s">
        <v>230</v>
      </c>
      <c r="D1872" t="s">
        <v>351</v>
      </c>
      <c r="E1872" t="s">
        <v>339</v>
      </c>
      <c r="F1872" t="s">
        <v>292</v>
      </c>
      <c r="G1872" s="16">
        <v>42735</v>
      </c>
      <c r="H1872">
        <v>20170407</v>
      </c>
      <c r="I1872">
        <v>0</v>
      </c>
      <c r="J1872" t="s">
        <v>281</v>
      </c>
      <c r="K1872" t="str">
        <f>IFERROR(VLOOKUP(J1872,ORDEN_ESF!A:C,2,0),"")</f>
        <v>Prima de emisión</v>
      </c>
      <c r="L1872">
        <f>IFERROR(VLOOKUP(J1872,ORDEN_ESF!A:C,3,0),0)</f>
        <v>0</v>
      </c>
      <c r="M1872">
        <v>115238250</v>
      </c>
    </row>
    <row r="1873" spans="1:13" x14ac:dyDescent="0.25">
      <c r="A1873">
        <v>900192242</v>
      </c>
      <c r="B1873" t="s">
        <v>381</v>
      </c>
      <c r="C1873" t="s">
        <v>222</v>
      </c>
      <c r="D1873" t="s">
        <v>228</v>
      </c>
      <c r="E1873" t="s">
        <v>333</v>
      </c>
      <c r="F1873" t="s">
        <v>292</v>
      </c>
      <c r="G1873" s="16">
        <v>42735</v>
      </c>
      <c r="H1873">
        <v>20170331</v>
      </c>
      <c r="I1873">
        <v>0</v>
      </c>
      <c r="J1873" t="s">
        <v>281</v>
      </c>
      <c r="K1873" t="str">
        <f>IFERROR(VLOOKUP(J1873,ORDEN_ESF!A:C,2,0),"")</f>
        <v>Prima de emisión</v>
      </c>
      <c r="L1873">
        <f>IFERROR(VLOOKUP(J1873,ORDEN_ESF!A:C,3,0),0)</f>
        <v>0</v>
      </c>
      <c r="M1873">
        <v>452261231</v>
      </c>
    </row>
    <row r="1874" spans="1:13" x14ac:dyDescent="0.25">
      <c r="A1874">
        <v>900087151</v>
      </c>
      <c r="B1874" t="s">
        <v>383</v>
      </c>
      <c r="C1874" t="s">
        <v>222</v>
      </c>
      <c r="D1874" t="s">
        <v>351</v>
      </c>
      <c r="E1874" t="s">
        <v>384</v>
      </c>
      <c r="F1874" t="s">
        <v>292</v>
      </c>
      <c r="G1874" s="16">
        <v>42735</v>
      </c>
      <c r="H1874">
        <v>20170509</v>
      </c>
      <c r="I1874">
        <v>0</v>
      </c>
      <c r="J1874" t="s">
        <v>281</v>
      </c>
      <c r="K1874" t="str">
        <f>IFERROR(VLOOKUP(J1874,ORDEN_ESF!A:C,2,0),"")</f>
        <v>Prima de emisión</v>
      </c>
      <c r="L1874">
        <f>IFERROR(VLOOKUP(J1874,ORDEN_ESF!A:C,3,0),0)</f>
        <v>0</v>
      </c>
      <c r="M1874">
        <v>20057458</v>
      </c>
    </row>
    <row r="1875" spans="1:13" x14ac:dyDescent="0.25">
      <c r="A1875">
        <v>900315057</v>
      </c>
      <c r="B1875" t="s">
        <v>385</v>
      </c>
      <c r="C1875" t="s">
        <v>294</v>
      </c>
      <c r="D1875" t="s">
        <v>223</v>
      </c>
      <c r="E1875" t="s">
        <v>358</v>
      </c>
      <c r="F1875" t="s">
        <v>292</v>
      </c>
      <c r="G1875" s="16">
        <v>42735</v>
      </c>
      <c r="H1875">
        <v>20170504</v>
      </c>
      <c r="I1875">
        <v>0</v>
      </c>
      <c r="J1875" t="s">
        <v>281</v>
      </c>
      <c r="K1875" t="str">
        <f>IFERROR(VLOOKUP(J1875,ORDEN_ESF!A:C,2,0),"")</f>
        <v>Prima de emisión</v>
      </c>
      <c r="L1875">
        <f>IFERROR(VLOOKUP(J1875,ORDEN_ESF!A:C,3,0),0)</f>
        <v>0</v>
      </c>
      <c r="M1875">
        <v>6175000</v>
      </c>
    </row>
    <row r="1876" spans="1:13" x14ac:dyDescent="0.25">
      <c r="A1876">
        <v>900205547</v>
      </c>
      <c r="B1876" t="s">
        <v>233</v>
      </c>
      <c r="C1876" t="s">
        <v>230</v>
      </c>
      <c r="D1876" t="s">
        <v>228</v>
      </c>
      <c r="E1876" t="s">
        <v>224</v>
      </c>
      <c r="F1876" t="s">
        <v>292</v>
      </c>
      <c r="G1876" s="16">
        <v>42735</v>
      </c>
      <c r="H1876">
        <v>20170330</v>
      </c>
      <c r="I1876">
        <v>0</v>
      </c>
      <c r="J1876" t="s">
        <v>281</v>
      </c>
      <c r="K1876" t="str">
        <f>IFERROR(VLOOKUP(J1876,ORDEN_ESF!A:C,2,0),"")</f>
        <v>Prima de emisión</v>
      </c>
      <c r="L1876">
        <f>IFERROR(VLOOKUP(J1876,ORDEN_ESF!A:C,3,0),0)</f>
        <v>0</v>
      </c>
      <c r="M1876">
        <v>90000</v>
      </c>
    </row>
    <row r="1877" spans="1:13" x14ac:dyDescent="0.25">
      <c r="A1877">
        <v>900378893</v>
      </c>
      <c r="B1877" t="s">
        <v>386</v>
      </c>
      <c r="C1877" t="s">
        <v>230</v>
      </c>
      <c r="D1877" t="s">
        <v>228</v>
      </c>
      <c r="E1877" t="s">
        <v>335</v>
      </c>
      <c r="F1877" t="s">
        <v>292</v>
      </c>
      <c r="G1877" s="16">
        <v>42735</v>
      </c>
      <c r="H1877">
        <v>20170327</v>
      </c>
      <c r="I1877">
        <v>0</v>
      </c>
      <c r="J1877" t="s">
        <v>281</v>
      </c>
      <c r="K1877" t="str">
        <f>IFERROR(VLOOKUP(J1877,ORDEN_ESF!A:C,2,0),"")</f>
        <v>Prima de emisión</v>
      </c>
      <c r="L1877">
        <f>IFERROR(VLOOKUP(J1877,ORDEN_ESF!A:C,3,0),0)</f>
        <v>0</v>
      </c>
      <c r="M1877">
        <v>28984821</v>
      </c>
    </row>
    <row r="1878" spans="1:13" x14ac:dyDescent="0.25">
      <c r="A1878">
        <v>900749166</v>
      </c>
      <c r="B1878" t="s">
        <v>182</v>
      </c>
      <c r="C1878" t="s">
        <v>230</v>
      </c>
      <c r="D1878" t="s">
        <v>228</v>
      </c>
      <c r="E1878" t="s">
        <v>333</v>
      </c>
      <c r="F1878" t="s">
        <v>292</v>
      </c>
      <c r="G1878" s="16">
        <v>42735</v>
      </c>
      <c r="H1878">
        <v>20170404</v>
      </c>
      <c r="I1878">
        <v>0</v>
      </c>
      <c r="J1878" t="s">
        <v>281</v>
      </c>
      <c r="K1878" t="str">
        <f>IFERROR(VLOOKUP(J1878,ORDEN_ESF!A:C,2,0),"")</f>
        <v>Prima de emisión</v>
      </c>
      <c r="L1878">
        <f>IFERROR(VLOOKUP(J1878,ORDEN_ESF!A:C,3,0),0)</f>
        <v>0</v>
      </c>
      <c r="M1878">
        <v>60916792</v>
      </c>
    </row>
    <row r="1879" spans="1:13" x14ac:dyDescent="0.25">
      <c r="A1879">
        <v>890903055</v>
      </c>
      <c r="B1879" t="s">
        <v>232</v>
      </c>
      <c r="C1879" t="s">
        <v>222</v>
      </c>
      <c r="D1879" t="s">
        <v>223</v>
      </c>
      <c r="E1879" t="s">
        <v>224</v>
      </c>
      <c r="F1879" t="s">
        <v>292</v>
      </c>
      <c r="G1879" s="16">
        <v>42735</v>
      </c>
      <c r="H1879">
        <v>20170331</v>
      </c>
      <c r="I1879">
        <v>0</v>
      </c>
      <c r="J1879" t="s">
        <v>282</v>
      </c>
      <c r="K1879" t="str">
        <f>IFERROR(VLOOKUP(J1879,ORDEN_ESF!A:C,2,0),"")</f>
        <v>Acciones propias en cartera</v>
      </c>
      <c r="L1879">
        <f>IFERROR(VLOOKUP(J1879,ORDEN_ESF!A:C,3,0),0)</f>
        <v>0</v>
      </c>
      <c r="M1879">
        <v>3603480</v>
      </c>
    </row>
    <row r="1880" spans="1:13" x14ac:dyDescent="0.25">
      <c r="A1880">
        <v>830023542</v>
      </c>
      <c r="B1880" t="s">
        <v>146</v>
      </c>
      <c r="C1880" t="s">
        <v>230</v>
      </c>
      <c r="D1880" t="s">
        <v>223</v>
      </c>
      <c r="E1880" t="s">
        <v>339</v>
      </c>
      <c r="F1880" t="s">
        <v>292</v>
      </c>
      <c r="G1880" s="16">
        <v>42735</v>
      </c>
      <c r="H1880">
        <v>20170328</v>
      </c>
      <c r="I1880">
        <v>0</v>
      </c>
      <c r="J1880" t="s">
        <v>283</v>
      </c>
      <c r="K1880" t="str">
        <f>IFERROR(VLOOKUP(J1880,ORDEN_ESF!A:C,2,0),"")</f>
        <v>Inversión suplementaria al capital asignado</v>
      </c>
      <c r="L1880">
        <f>IFERROR(VLOOKUP(J1880,ORDEN_ESF!A:C,3,0),0)</f>
        <v>0</v>
      </c>
      <c r="M1880">
        <v>1701695</v>
      </c>
    </row>
    <row r="1881" spans="1:13" x14ac:dyDescent="0.25">
      <c r="A1881">
        <v>800173155</v>
      </c>
      <c r="B1881" t="s">
        <v>341</v>
      </c>
      <c r="C1881" t="s">
        <v>222</v>
      </c>
      <c r="D1881" t="s">
        <v>228</v>
      </c>
      <c r="E1881" t="s">
        <v>335</v>
      </c>
      <c r="F1881" t="s">
        <v>292</v>
      </c>
      <c r="G1881" s="16">
        <v>42735</v>
      </c>
      <c r="H1881">
        <v>20170403</v>
      </c>
      <c r="I1881">
        <v>0</v>
      </c>
      <c r="J1881" t="s">
        <v>284</v>
      </c>
      <c r="K1881" t="str">
        <f>IFERROR(VLOOKUP(J1881,ORDEN_ESF!A:C,2,0),"")</f>
        <v>Otras participaciones en el patrimonio</v>
      </c>
      <c r="L1881">
        <f>IFERROR(VLOOKUP(J1881,ORDEN_ESF!A:C,3,0),0)</f>
        <v>0</v>
      </c>
      <c r="M1881">
        <v>5755283</v>
      </c>
    </row>
    <row r="1882" spans="1:13" x14ac:dyDescent="0.25">
      <c r="A1882">
        <v>800182330</v>
      </c>
      <c r="B1882" t="s">
        <v>342</v>
      </c>
      <c r="C1882" t="s">
        <v>291</v>
      </c>
      <c r="D1882" t="s">
        <v>343</v>
      </c>
      <c r="E1882" t="s">
        <v>333</v>
      </c>
      <c r="F1882" t="s">
        <v>292</v>
      </c>
      <c r="G1882" s="16">
        <v>42735</v>
      </c>
      <c r="H1882">
        <v>20170424</v>
      </c>
      <c r="I1882">
        <v>0</v>
      </c>
      <c r="J1882" t="s">
        <v>284</v>
      </c>
      <c r="K1882" t="str">
        <f>IFERROR(VLOOKUP(J1882,ORDEN_ESF!A:C,2,0),"")</f>
        <v>Otras participaciones en el patrimonio</v>
      </c>
      <c r="L1882">
        <f>IFERROR(VLOOKUP(J1882,ORDEN_ESF!A:C,3,0),0)</f>
        <v>0</v>
      </c>
      <c r="M1882">
        <v>211440865</v>
      </c>
    </row>
    <row r="1883" spans="1:13" x14ac:dyDescent="0.25">
      <c r="A1883">
        <v>800185295</v>
      </c>
      <c r="B1883" t="s">
        <v>344</v>
      </c>
      <c r="C1883" t="s">
        <v>222</v>
      </c>
      <c r="D1883" t="s">
        <v>228</v>
      </c>
      <c r="E1883" t="s">
        <v>335</v>
      </c>
      <c r="F1883" t="s">
        <v>292</v>
      </c>
      <c r="G1883" s="16">
        <v>42735</v>
      </c>
      <c r="H1883">
        <v>20170407</v>
      </c>
      <c r="I1883">
        <v>0</v>
      </c>
      <c r="J1883" t="s">
        <v>284</v>
      </c>
      <c r="K1883" t="str">
        <f>IFERROR(VLOOKUP(J1883,ORDEN_ESF!A:C,2,0),"")</f>
        <v>Otras participaciones en el patrimonio</v>
      </c>
      <c r="L1883">
        <f>IFERROR(VLOOKUP(J1883,ORDEN_ESF!A:C,3,0),0)</f>
        <v>0</v>
      </c>
      <c r="M1883">
        <v>180880986</v>
      </c>
    </row>
    <row r="1884" spans="1:13" x14ac:dyDescent="0.25">
      <c r="A1884">
        <v>830094920</v>
      </c>
      <c r="B1884" t="s">
        <v>350</v>
      </c>
      <c r="C1884" t="s">
        <v>222</v>
      </c>
      <c r="D1884" t="s">
        <v>351</v>
      </c>
      <c r="E1884" t="s">
        <v>339</v>
      </c>
      <c r="F1884" t="s">
        <v>292</v>
      </c>
      <c r="G1884" s="16">
        <v>42735</v>
      </c>
      <c r="H1884">
        <v>20171004</v>
      </c>
      <c r="I1884">
        <v>0</v>
      </c>
      <c r="J1884" t="s">
        <v>284</v>
      </c>
      <c r="K1884" t="str">
        <f>IFERROR(VLOOKUP(J1884,ORDEN_ESF!A:C,2,0),"")</f>
        <v>Otras participaciones en el patrimonio</v>
      </c>
      <c r="L1884">
        <f>IFERROR(VLOOKUP(J1884,ORDEN_ESF!A:C,3,0),0)</f>
        <v>0</v>
      </c>
      <c r="M1884">
        <v>180000</v>
      </c>
    </row>
    <row r="1885" spans="1:13" x14ac:dyDescent="0.25">
      <c r="A1885">
        <v>830124992</v>
      </c>
      <c r="B1885" t="s">
        <v>357</v>
      </c>
      <c r="C1885" t="s">
        <v>222</v>
      </c>
      <c r="D1885" t="s">
        <v>228</v>
      </c>
      <c r="E1885" t="s">
        <v>358</v>
      </c>
      <c r="F1885" t="s">
        <v>292</v>
      </c>
      <c r="G1885" s="16">
        <v>42735</v>
      </c>
      <c r="H1885">
        <v>20170406</v>
      </c>
      <c r="I1885">
        <v>0</v>
      </c>
      <c r="J1885" t="s">
        <v>284</v>
      </c>
      <c r="K1885" t="str">
        <f>IFERROR(VLOOKUP(J1885,ORDEN_ESF!A:C,2,0),"")</f>
        <v>Otras participaciones en el patrimonio</v>
      </c>
      <c r="L1885">
        <f>IFERROR(VLOOKUP(J1885,ORDEN_ESF!A:C,3,0),0)</f>
        <v>0</v>
      </c>
      <c r="M1885">
        <v>554939</v>
      </c>
    </row>
    <row r="1886" spans="1:13" x14ac:dyDescent="0.25">
      <c r="A1886">
        <v>860527800</v>
      </c>
      <c r="B1886" t="s">
        <v>296</v>
      </c>
      <c r="C1886" t="s">
        <v>222</v>
      </c>
      <c r="D1886" t="s">
        <v>228</v>
      </c>
      <c r="E1886" t="s">
        <v>224</v>
      </c>
      <c r="F1886" t="s">
        <v>292</v>
      </c>
      <c r="G1886" s="16">
        <v>42735</v>
      </c>
      <c r="H1886">
        <v>20170512</v>
      </c>
      <c r="I1886">
        <v>0</v>
      </c>
      <c r="J1886" t="s">
        <v>284</v>
      </c>
      <c r="K1886" t="str">
        <f>IFERROR(VLOOKUP(J1886,ORDEN_ESF!A:C,2,0),"")</f>
        <v>Otras participaciones en el patrimonio</v>
      </c>
      <c r="L1886">
        <f>IFERROR(VLOOKUP(J1886,ORDEN_ESF!A:C,3,0),0)</f>
        <v>0</v>
      </c>
      <c r="M1886">
        <v>20612155</v>
      </c>
    </row>
    <row r="1887" spans="1:13" x14ac:dyDescent="0.25">
      <c r="A1887">
        <v>860031361</v>
      </c>
      <c r="B1887" t="s">
        <v>297</v>
      </c>
      <c r="C1887" t="s">
        <v>222</v>
      </c>
      <c r="D1887" t="s">
        <v>228</v>
      </c>
      <c r="E1887" t="s">
        <v>224</v>
      </c>
      <c r="F1887" t="s">
        <v>292</v>
      </c>
      <c r="G1887" s="16">
        <v>42735</v>
      </c>
      <c r="H1887">
        <v>20170405</v>
      </c>
      <c r="I1887">
        <v>0</v>
      </c>
      <c r="J1887" t="s">
        <v>284</v>
      </c>
      <c r="K1887" t="str">
        <f>IFERROR(VLOOKUP(J1887,ORDEN_ESF!A:C,2,0),"")</f>
        <v>Otras participaciones en el patrimonio</v>
      </c>
      <c r="L1887">
        <f>IFERROR(VLOOKUP(J1887,ORDEN_ESF!A:C,3,0),0)</f>
        <v>0</v>
      </c>
      <c r="M1887">
        <v>5049694</v>
      </c>
    </row>
    <row r="1888" spans="1:13" x14ac:dyDescent="0.25">
      <c r="A1888">
        <v>890312765</v>
      </c>
      <c r="B1888" t="s">
        <v>363</v>
      </c>
      <c r="C1888" t="s">
        <v>222</v>
      </c>
      <c r="D1888" t="s">
        <v>228</v>
      </c>
      <c r="E1888" t="s">
        <v>339</v>
      </c>
      <c r="F1888" t="s">
        <v>292</v>
      </c>
      <c r="G1888" s="16">
        <v>42735</v>
      </c>
      <c r="H1888">
        <v>20170405</v>
      </c>
      <c r="I1888">
        <v>0</v>
      </c>
      <c r="J1888" t="s">
        <v>284</v>
      </c>
      <c r="K1888" t="str">
        <f>IFERROR(VLOOKUP(J1888,ORDEN_ESF!A:C,2,0),"")</f>
        <v>Otras participaciones en el patrimonio</v>
      </c>
      <c r="L1888">
        <f>IFERROR(VLOOKUP(J1888,ORDEN_ESF!A:C,3,0),0)</f>
        <v>0</v>
      </c>
      <c r="M1888">
        <v>969750</v>
      </c>
    </row>
    <row r="1889" spans="1:13" x14ac:dyDescent="0.25">
      <c r="A1889">
        <v>860059851</v>
      </c>
      <c r="B1889" t="s">
        <v>365</v>
      </c>
      <c r="C1889" t="s">
        <v>222</v>
      </c>
      <c r="D1889" t="s">
        <v>228</v>
      </c>
      <c r="E1889" t="s">
        <v>224</v>
      </c>
      <c r="F1889" t="s">
        <v>292</v>
      </c>
      <c r="G1889" s="16">
        <v>42735</v>
      </c>
      <c r="H1889">
        <v>20170403</v>
      </c>
      <c r="I1889">
        <v>0</v>
      </c>
      <c r="J1889" t="s">
        <v>284</v>
      </c>
      <c r="K1889" t="str">
        <f>IFERROR(VLOOKUP(J1889,ORDEN_ESF!A:C,2,0),"")</f>
        <v>Otras participaciones en el patrimonio</v>
      </c>
      <c r="L1889">
        <f>IFERROR(VLOOKUP(J1889,ORDEN_ESF!A:C,3,0),0)</f>
        <v>0</v>
      </c>
      <c r="M1889">
        <v>5843105</v>
      </c>
    </row>
    <row r="1890" spans="1:13" x14ac:dyDescent="0.25">
      <c r="A1890">
        <v>890903055</v>
      </c>
      <c r="B1890" t="s">
        <v>232</v>
      </c>
      <c r="C1890" t="s">
        <v>222</v>
      </c>
      <c r="D1890" t="s">
        <v>223</v>
      </c>
      <c r="E1890" t="s">
        <v>224</v>
      </c>
      <c r="F1890" t="s">
        <v>292</v>
      </c>
      <c r="G1890" s="16">
        <v>42735</v>
      </c>
      <c r="H1890">
        <v>20170331</v>
      </c>
      <c r="I1890">
        <v>0</v>
      </c>
      <c r="J1890" t="s">
        <v>284</v>
      </c>
      <c r="K1890" t="str">
        <f>IFERROR(VLOOKUP(J1890,ORDEN_ESF!A:C,2,0),"")</f>
        <v>Otras participaciones en el patrimonio</v>
      </c>
      <c r="L1890">
        <f>IFERROR(VLOOKUP(J1890,ORDEN_ESF!A:C,3,0),0)</f>
        <v>0</v>
      </c>
      <c r="M1890">
        <v>11050915</v>
      </c>
    </row>
    <row r="1891" spans="1:13" x14ac:dyDescent="0.25">
      <c r="A1891">
        <v>890905022</v>
      </c>
      <c r="B1891" t="s">
        <v>370</v>
      </c>
      <c r="C1891" t="s">
        <v>230</v>
      </c>
      <c r="D1891" t="s">
        <v>223</v>
      </c>
      <c r="E1891" t="s">
        <v>360</v>
      </c>
      <c r="F1891" t="s">
        <v>292</v>
      </c>
      <c r="G1891" s="16">
        <v>42735</v>
      </c>
      <c r="H1891">
        <v>20170503</v>
      </c>
      <c r="I1891">
        <v>0</v>
      </c>
      <c r="J1891" t="s">
        <v>284</v>
      </c>
      <c r="K1891" t="str">
        <f>IFERROR(VLOOKUP(J1891,ORDEN_ESF!A:C,2,0),"")</f>
        <v>Otras participaciones en el patrimonio</v>
      </c>
      <c r="L1891">
        <f>IFERROR(VLOOKUP(J1891,ORDEN_ESF!A:C,3,0),0)</f>
        <v>0</v>
      </c>
      <c r="M1891">
        <v>4358260</v>
      </c>
    </row>
    <row r="1892" spans="1:13" x14ac:dyDescent="0.25">
      <c r="A1892">
        <v>860510628</v>
      </c>
      <c r="B1892" t="s">
        <v>373</v>
      </c>
      <c r="C1892" t="s">
        <v>222</v>
      </c>
      <c r="D1892" t="s">
        <v>228</v>
      </c>
      <c r="E1892" t="s">
        <v>353</v>
      </c>
      <c r="F1892" t="s">
        <v>292</v>
      </c>
      <c r="G1892" s="16">
        <v>42735</v>
      </c>
      <c r="H1892">
        <v>20170330</v>
      </c>
      <c r="I1892">
        <v>0</v>
      </c>
      <c r="J1892" t="s">
        <v>284</v>
      </c>
      <c r="K1892" t="str">
        <f>IFERROR(VLOOKUP(J1892,ORDEN_ESF!A:C,2,0),"")</f>
        <v>Otras participaciones en el patrimonio</v>
      </c>
      <c r="L1892">
        <f>IFERROR(VLOOKUP(J1892,ORDEN_ESF!A:C,3,0),0)</f>
        <v>0</v>
      </c>
      <c r="M1892">
        <v>7207913</v>
      </c>
    </row>
    <row r="1893" spans="1:13" x14ac:dyDescent="0.25">
      <c r="A1893">
        <v>900192726</v>
      </c>
      <c r="B1893" t="s">
        <v>382</v>
      </c>
      <c r="C1893" t="s">
        <v>294</v>
      </c>
      <c r="D1893" t="s">
        <v>299</v>
      </c>
      <c r="E1893" t="s">
        <v>333</v>
      </c>
      <c r="F1893" t="s">
        <v>292</v>
      </c>
      <c r="G1893" s="16">
        <v>42735</v>
      </c>
      <c r="H1893">
        <v>20170425</v>
      </c>
      <c r="I1893">
        <v>0</v>
      </c>
      <c r="J1893" t="s">
        <v>284</v>
      </c>
      <c r="K1893" t="str">
        <f>IFERROR(VLOOKUP(J1893,ORDEN_ESF!A:C,2,0),"")</f>
        <v>Otras participaciones en el patrimonio</v>
      </c>
      <c r="L1893">
        <f>IFERROR(VLOOKUP(J1893,ORDEN_ESF!A:C,3,0),0)</f>
        <v>0</v>
      </c>
      <c r="M1893">
        <v>4539801</v>
      </c>
    </row>
    <row r="1894" spans="1:13" x14ac:dyDescent="0.25">
      <c r="A1894">
        <v>900087151</v>
      </c>
      <c r="B1894" t="s">
        <v>383</v>
      </c>
      <c r="C1894" t="s">
        <v>222</v>
      </c>
      <c r="D1894" t="s">
        <v>351</v>
      </c>
      <c r="E1894" t="s">
        <v>384</v>
      </c>
      <c r="F1894" t="s">
        <v>292</v>
      </c>
      <c r="G1894" s="16">
        <v>42735</v>
      </c>
      <c r="H1894">
        <v>20170509</v>
      </c>
      <c r="I1894">
        <v>0</v>
      </c>
      <c r="J1894" t="s">
        <v>284</v>
      </c>
      <c r="K1894" t="str">
        <f>IFERROR(VLOOKUP(J1894,ORDEN_ESF!A:C,2,0),"")</f>
        <v>Otras participaciones en el patrimonio</v>
      </c>
      <c r="L1894">
        <f>IFERROR(VLOOKUP(J1894,ORDEN_ESF!A:C,3,0),0)</f>
        <v>0</v>
      </c>
      <c r="M1894">
        <v>525945739</v>
      </c>
    </row>
    <row r="1895" spans="1:13" x14ac:dyDescent="0.25">
      <c r="A1895">
        <v>900378893</v>
      </c>
      <c r="B1895" t="s">
        <v>386</v>
      </c>
      <c r="C1895" t="s">
        <v>230</v>
      </c>
      <c r="D1895" t="s">
        <v>228</v>
      </c>
      <c r="E1895" t="s">
        <v>335</v>
      </c>
      <c r="F1895" t="s">
        <v>292</v>
      </c>
      <c r="G1895" s="16">
        <v>42735</v>
      </c>
      <c r="H1895">
        <v>20170327</v>
      </c>
      <c r="I1895">
        <v>0</v>
      </c>
      <c r="J1895" t="s">
        <v>284</v>
      </c>
      <c r="K1895" t="str">
        <f>IFERROR(VLOOKUP(J1895,ORDEN_ESF!A:C,2,0),"")</f>
        <v>Otras participaciones en el patrimonio</v>
      </c>
      <c r="L1895">
        <f>IFERROR(VLOOKUP(J1895,ORDEN_ESF!A:C,3,0),0)</f>
        <v>0</v>
      </c>
      <c r="M1895">
        <v>8110710</v>
      </c>
    </row>
    <row r="1896" spans="1:13" x14ac:dyDescent="0.25">
      <c r="A1896">
        <v>800014246</v>
      </c>
      <c r="B1896" t="s">
        <v>332</v>
      </c>
      <c r="C1896" t="s">
        <v>291</v>
      </c>
      <c r="D1896" t="s">
        <v>223</v>
      </c>
      <c r="E1896" t="s">
        <v>333</v>
      </c>
      <c r="F1896" t="s">
        <v>292</v>
      </c>
      <c r="G1896" s="16">
        <v>42735</v>
      </c>
      <c r="H1896">
        <v>20170518</v>
      </c>
      <c r="I1896">
        <v>0</v>
      </c>
      <c r="J1896" t="s">
        <v>285</v>
      </c>
      <c r="K1896" t="str">
        <f>IFERROR(VLOOKUP(J1896,ORDEN_ESF!A:C,2,0),"")</f>
        <v>Superavit por revaluación</v>
      </c>
      <c r="L1896">
        <f>IFERROR(VLOOKUP(J1896,ORDEN_ESF!A:C,3,0),0)</f>
        <v>0</v>
      </c>
      <c r="M1896">
        <v>58240750</v>
      </c>
    </row>
    <row r="1897" spans="1:13" x14ac:dyDescent="0.25">
      <c r="A1897">
        <v>800028455</v>
      </c>
      <c r="B1897" t="s">
        <v>0</v>
      </c>
      <c r="C1897" t="s">
        <v>291</v>
      </c>
      <c r="D1897" t="s">
        <v>228</v>
      </c>
      <c r="E1897" t="s">
        <v>224</v>
      </c>
      <c r="F1897" t="s">
        <v>292</v>
      </c>
      <c r="G1897" s="16">
        <v>42735</v>
      </c>
      <c r="H1897">
        <v>20170503</v>
      </c>
      <c r="I1897">
        <v>0</v>
      </c>
      <c r="J1897" t="s">
        <v>285</v>
      </c>
      <c r="K1897" t="str">
        <f>IFERROR(VLOOKUP(J1897,ORDEN_ESF!A:C,2,0),"")</f>
        <v>Superavit por revaluación</v>
      </c>
      <c r="L1897">
        <f>IFERROR(VLOOKUP(J1897,ORDEN_ESF!A:C,3,0),0)</f>
        <v>0</v>
      </c>
      <c r="M1897">
        <v>2437425</v>
      </c>
    </row>
    <row r="1898" spans="1:13" x14ac:dyDescent="0.25">
      <c r="A1898">
        <v>800093117</v>
      </c>
      <c r="B1898" t="s">
        <v>334</v>
      </c>
      <c r="C1898" t="s">
        <v>222</v>
      </c>
      <c r="D1898" t="s">
        <v>223</v>
      </c>
      <c r="E1898" t="s">
        <v>335</v>
      </c>
      <c r="F1898" t="s">
        <v>292</v>
      </c>
      <c r="G1898" s="16">
        <v>42735</v>
      </c>
      <c r="H1898">
        <v>20170328</v>
      </c>
      <c r="I1898">
        <v>0</v>
      </c>
      <c r="J1898" t="s">
        <v>285</v>
      </c>
      <c r="K1898" t="str">
        <f>IFERROR(VLOOKUP(J1898,ORDEN_ESF!A:C,2,0),"")</f>
        <v>Superavit por revaluación</v>
      </c>
      <c r="L1898">
        <f>IFERROR(VLOOKUP(J1898,ORDEN_ESF!A:C,3,0),0)</f>
        <v>0</v>
      </c>
      <c r="M1898">
        <v>67654875</v>
      </c>
    </row>
    <row r="1899" spans="1:13" x14ac:dyDescent="0.25">
      <c r="A1899">
        <v>800095951</v>
      </c>
      <c r="B1899" t="s">
        <v>338</v>
      </c>
      <c r="C1899" t="s">
        <v>291</v>
      </c>
      <c r="D1899" t="s">
        <v>228</v>
      </c>
      <c r="E1899" t="s">
        <v>339</v>
      </c>
      <c r="F1899" t="s">
        <v>292</v>
      </c>
      <c r="G1899" s="16">
        <v>42735</v>
      </c>
      <c r="H1899">
        <v>20170505</v>
      </c>
      <c r="I1899">
        <v>0</v>
      </c>
      <c r="J1899" t="s">
        <v>285</v>
      </c>
      <c r="K1899" t="str">
        <f>IFERROR(VLOOKUP(J1899,ORDEN_ESF!A:C,2,0),"")</f>
        <v>Superavit por revaluación</v>
      </c>
      <c r="L1899">
        <f>IFERROR(VLOOKUP(J1899,ORDEN_ESF!A:C,3,0),0)</f>
        <v>0</v>
      </c>
      <c r="M1899">
        <v>4754339</v>
      </c>
    </row>
    <row r="1900" spans="1:13" x14ac:dyDescent="0.25">
      <c r="A1900">
        <v>800182330</v>
      </c>
      <c r="B1900" t="s">
        <v>342</v>
      </c>
      <c r="C1900" t="s">
        <v>291</v>
      </c>
      <c r="D1900" t="s">
        <v>343</v>
      </c>
      <c r="E1900" t="s">
        <v>333</v>
      </c>
      <c r="F1900" t="s">
        <v>292</v>
      </c>
      <c r="G1900" s="16">
        <v>42735</v>
      </c>
      <c r="H1900">
        <v>20170424</v>
      </c>
      <c r="I1900">
        <v>0</v>
      </c>
      <c r="J1900" t="s">
        <v>285</v>
      </c>
      <c r="K1900" t="str">
        <f>IFERROR(VLOOKUP(J1900,ORDEN_ESF!A:C,2,0),"")</f>
        <v>Superavit por revaluación</v>
      </c>
      <c r="L1900">
        <f>IFERROR(VLOOKUP(J1900,ORDEN_ESF!A:C,3,0),0)</f>
        <v>0</v>
      </c>
      <c r="M1900">
        <v>70917200</v>
      </c>
    </row>
    <row r="1901" spans="1:13" x14ac:dyDescent="0.25">
      <c r="A1901">
        <v>800185295</v>
      </c>
      <c r="B1901" t="s">
        <v>344</v>
      </c>
      <c r="C1901" t="s">
        <v>222</v>
      </c>
      <c r="D1901" t="s">
        <v>228</v>
      </c>
      <c r="E1901" t="s">
        <v>335</v>
      </c>
      <c r="F1901" t="s">
        <v>292</v>
      </c>
      <c r="G1901" s="16">
        <v>42735</v>
      </c>
      <c r="H1901">
        <v>20170407</v>
      </c>
      <c r="I1901">
        <v>0</v>
      </c>
      <c r="J1901" t="s">
        <v>285</v>
      </c>
      <c r="K1901" t="str">
        <f>IFERROR(VLOOKUP(J1901,ORDEN_ESF!A:C,2,0),"")</f>
        <v>Superavit por revaluación</v>
      </c>
      <c r="L1901">
        <f>IFERROR(VLOOKUP(J1901,ORDEN_ESF!A:C,3,0),0)</f>
        <v>0</v>
      </c>
      <c r="M1901">
        <v>11726114</v>
      </c>
    </row>
    <row r="1902" spans="1:13" x14ac:dyDescent="0.25">
      <c r="A1902">
        <v>800200598</v>
      </c>
      <c r="B1902" t="s">
        <v>345</v>
      </c>
      <c r="C1902" t="s">
        <v>230</v>
      </c>
      <c r="D1902" t="s">
        <v>228</v>
      </c>
      <c r="E1902" t="s">
        <v>335</v>
      </c>
      <c r="F1902" t="s">
        <v>292</v>
      </c>
      <c r="G1902" s="16">
        <v>42735</v>
      </c>
      <c r="H1902">
        <v>20170509</v>
      </c>
      <c r="I1902">
        <v>0</v>
      </c>
      <c r="J1902" t="s">
        <v>285</v>
      </c>
      <c r="K1902" t="str">
        <f>IFERROR(VLOOKUP(J1902,ORDEN_ESF!A:C,2,0),"")</f>
        <v>Superavit por revaluación</v>
      </c>
      <c r="L1902">
        <f>IFERROR(VLOOKUP(J1902,ORDEN_ESF!A:C,3,0),0)</f>
        <v>0</v>
      </c>
      <c r="M1902">
        <v>3455984</v>
      </c>
    </row>
    <row r="1903" spans="1:13" x14ac:dyDescent="0.25">
      <c r="A1903">
        <v>800233881</v>
      </c>
      <c r="B1903" t="s">
        <v>161</v>
      </c>
      <c r="C1903" t="s">
        <v>222</v>
      </c>
      <c r="D1903" t="s">
        <v>223</v>
      </c>
      <c r="E1903" t="s">
        <v>333</v>
      </c>
      <c r="F1903" t="s">
        <v>292</v>
      </c>
      <c r="G1903" s="16">
        <v>42735</v>
      </c>
      <c r="H1903">
        <v>20170406</v>
      </c>
      <c r="I1903">
        <v>0</v>
      </c>
      <c r="J1903" t="s">
        <v>285</v>
      </c>
      <c r="K1903" t="str">
        <f>IFERROR(VLOOKUP(J1903,ORDEN_ESF!A:C,2,0),"")</f>
        <v>Superavit por revaluación</v>
      </c>
      <c r="L1903">
        <f>IFERROR(VLOOKUP(J1903,ORDEN_ESF!A:C,3,0),0)</f>
        <v>0</v>
      </c>
      <c r="M1903">
        <v>54420228</v>
      </c>
    </row>
    <row r="1904" spans="1:13" x14ac:dyDescent="0.25">
      <c r="A1904">
        <v>800240724</v>
      </c>
      <c r="B1904" t="s">
        <v>348</v>
      </c>
      <c r="C1904" t="s">
        <v>230</v>
      </c>
      <c r="D1904" t="s">
        <v>228</v>
      </c>
      <c r="E1904" t="s">
        <v>335</v>
      </c>
      <c r="F1904" t="s">
        <v>292</v>
      </c>
      <c r="G1904" s="16">
        <v>42735</v>
      </c>
      <c r="H1904">
        <v>20170330</v>
      </c>
      <c r="I1904">
        <v>0</v>
      </c>
      <c r="J1904" t="s">
        <v>285</v>
      </c>
      <c r="K1904" t="str">
        <f>IFERROR(VLOOKUP(J1904,ORDEN_ESF!A:C,2,0),"")</f>
        <v>Superavit por revaluación</v>
      </c>
      <c r="L1904">
        <f>IFERROR(VLOOKUP(J1904,ORDEN_ESF!A:C,3,0),0)</f>
        <v>0</v>
      </c>
      <c r="M1904">
        <v>3934942</v>
      </c>
    </row>
    <row r="1905" spans="1:13" x14ac:dyDescent="0.25">
      <c r="A1905">
        <v>811032292</v>
      </c>
      <c r="B1905" t="s">
        <v>349</v>
      </c>
      <c r="C1905" t="s">
        <v>222</v>
      </c>
      <c r="D1905" t="s">
        <v>223</v>
      </c>
      <c r="E1905" t="s">
        <v>335</v>
      </c>
      <c r="F1905" t="s">
        <v>292</v>
      </c>
      <c r="G1905" s="16">
        <v>42735</v>
      </c>
      <c r="H1905">
        <v>20170404</v>
      </c>
      <c r="I1905">
        <v>0</v>
      </c>
      <c r="J1905" t="s">
        <v>285</v>
      </c>
      <c r="K1905" t="str">
        <f>IFERROR(VLOOKUP(J1905,ORDEN_ESF!A:C,2,0),"")</f>
        <v>Superavit por revaluación</v>
      </c>
      <c r="L1905">
        <f>IFERROR(VLOOKUP(J1905,ORDEN_ESF!A:C,3,0),0)</f>
        <v>0</v>
      </c>
      <c r="M1905">
        <v>332354</v>
      </c>
    </row>
    <row r="1906" spans="1:13" x14ac:dyDescent="0.25">
      <c r="A1906">
        <v>830094920</v>
      </c>
      <c r="B1906" t="s">
        <v>350</v>
      </c>
      <c r="C1906" t="s">
        <v>222</v>
      </c>
      <c r="D1906" t="s">
        <v>351</v>
      </c>
      <c r="E1906" t="s">
        <v>339</v>
      </c>
      <c r="F1906" t="s">
        <v>292</v>
      </c>
      <c r="G1906" s="16">
        <v>42735</v>
      </c>
      <c r="H1906">
        <v>20171004</v>
      </c>
      <c r="I1906">
        <v>0</v>
      </c>
      <c r="J1906" t="s">
        <v>285</v>
      </c>
      <c r="K1906" t="str">
        <f>IFERROR(VLOOKUP(J1906,ORDEN_ESF!A:C,2,0),"")</f>
        <v>Superavit por revaluación</v>
      </c>
      <c r="L1906">
        <f>IFERROR(VLOOKUP(J1906,ORDEN_ESF!A:C,3,0),0)</f>
        <v>0</v>
      </c>
      <c r="M1906">
        <v>66525103</v>
      </c>
    </row>
    <row r="1907" spans="1:13" x14ac:dyDescent="0.25">
      <c r="A1907">
        <v>860000656</v>
      </c>
      <c r="B1907" t="s">
        <v>221</v>
      </c>
      <c r="C1907" t="s">
        <v>222</v>
      </c>
      <c r="D1907" t="s">
        <v>223</v>
      </c>
      <c r="E1907" t="s">
        <v>224</v>
      </c>
      <c r="F1907" t="s">
        <v>292</v>
      </c>
      <c r="G1907" s="16">
        <v>42735</v>
      </c>
      <c r="H1907">
        <v>20170401</v>
      </c>
      <c r="I1907">
        <v>0</v>
      </c>
      <c r="J1907" t="s">
        <v>285</v>
      </c>
      <c r="K1907" t="str">
        <f>IFERROR(VLOOKUP(J1907,ORDEN_ESF!A:C,2,0),"")</f>
        <v>Superavit por revaluación</v>
      </c>
      <c r="L1907">
        <f>IFERROR(VLOOKUP(J1907,ORDEN_ESF!A:C,3,0),0)</f>
        <v>0</v>
      </c>
      <c r="M1907">
        <v>278589</v>
      </c>
    </row>
    <row r="1908" spans="1:13" x14ac:dyDescent="0.25">
      <c r="A1908">
        <v>860001986</v>
      </c>
      <c r="B1908" t="s">
        <v>293</v>
      </c>
      <c r="C1908" t="s">
        <v>294</v>
      </c>
      <c r="D1908" t="s">
        <v>228</v>
      </c>
      <c r="E1908" t="s">
        <v>224</v>
      </c>
      <c r="F1908" t="s">
        <v>292</v>
      </c>
      <c r="G1908" s="16">
        <v>42735</v>
      </c>
      <c r="H1908">
        <v>20170510</v>
      </c>
      <c r="I1908">
        <v>0</v>
      </c>
      <c r="J1908" t="s">
        <v>285</v>
      </c>
      <c r="K1908" t="str">
        <f>IFERROR(VLOOKUP(J1908,ORDEN_ESF!A:C,2,0),"")</f>
        <v>Superavit por revaluación</v>
      </c>
      <c r="L1908">
        <f>IFERROR(VLOOKUP(J1908,ORDEN_ESF!A:C,3,0),0)</f>
        <v>0</v>
      </c>
      <c r="M1908">
        <v>199308</v>
      </c>
    </row>
    <row r="1909" spans="1:13" x14ac:dyDescent="0.25">
      <c r="A1909">
        <v>860354402</v>
      </c>
      <c r="B1909" t="s">
        <v>295</v>
      </c>
      <c r="C1909" t="s">
        <v>291</v>
      </c>
      <c r="D1909" t="s">
        <v>228</v>
      </c>
      <c r="E1909" t="s">
        <v>224</v>
      </c>
      <c r="F1909" t="s">
        <v>292</v>
      </c>
      <c r="G1909" s="16">
        <v>42735</v>
      </c>
      <c r="H1909">
        <v>20170417</v>
      </c>
      <c r="I1909">
        <v>0</v>
      </c>
      <c r="J1909" t="s">
        <v>285</v>
      </c>
      <c r="K1909" t="str">
        <f>IFERROR(VLOOKUP(J1909,ORDEN_ESF!A:C,2,0),"")</f>
        <v>Superavit por revaluación</v>
      </c>
      <c r="L1909">
        <f>IFERROR(VLOOKUP(J1909,ORDEN_ESF!A:C,3,0),0)</f>
        <v>0</v>
      </c>
      <c r="M1909">
        <v>255036</v>
      </c>
    </row>
    <row r="1910" spans="1:13" x14ac:dyDescent="0.25">
      <c r="A1910">
        <v>860505064</v>
      </c>
      <c r="B1910" t="s">
        <v>361</v>
      </c>
      <c r="C1910" t="s">
        <v>291</v>
      </c>
      <c r="D1910" t="s">
        <v>228</v>
      </c>
      <c r="E1910" t="s">
        <v>224</v>
      </c>
      <c r="F1910" t="s">
        <v>292</v>
      </c>
      <c r="G1910" s="16">
        <v>42735</v>
      </c>
      <c r="H1910">
        <v>20170523</v>
      </c>
      <c r="I1910">
        <v>0</v>
      </c>
      <c r="J1910" t="s">
        <v>285</v>
      </c>
      <c r="K1910" t="str">
        <f>IFERROR(VLOOKUP(J1910,ORDEN_ESF!A:C,2,0),"")</f>
        <v>Superavit por revaluación</v>
      </c>
      <c r="L1910">
        <f>IFERROR(VLOOKUP(J1910,ORDEN_ESF!A:C,3,0),0)</f>
        <v>0</v>
      </c>
      <c r="M1910">
        <v>3352944</v>
      </c>
    </row>
    <row r="1911" spans="1:13" x14ac:dyDescent="0.25">
      <c r="A1911">
        <v>860031361</v>
      </c>
      <c r="B1911" t="s">
        <v>297</v>
      </c>
      <c r="C1911" t="s">
        <v>222</v>
      </c>
      <c r="D1911" t="s">
        <v>228</v>
      </c>
      <c r="E1911" t="s">
        <v>224</v>
      </c>
      <c r="F1911" t="s">
        <v>292</v>
      </c>
      <c r="G1911" s="16">
        <v>42735</v>
      </c>
      <c r="H1911">
        <v>20170405</v>
      </c>
      <c r="I1911">
        <v>0</v>
      </c>
      <c r="J1911" t="s">
        <v>285</v>
      </c>
      <c r="K1911" t="str">
        <f>IFERROR(VLOOKUP(J1911,ORDEN_ESF!A:C,2,0),"")</f>
        <v>Superavit por revaluación</v>
      </c>
      <c r="L1911">
        <f>IFERROR(VLOOKUP(J1911,ORDEN_ESF!A:C,3,0),0)</f>
        <v>0</v>
      </c>
      <c r="M1911">
        <v>9712768</v>
      </c>
    </row>
    <row r="1912" spans="1:13" x14ac:dyDescent="0.25">
      <c r="A1912">
        <v>860059851</v>
      </c>
      <c r="B1912" t="s">
        <v>365</v>
      </c>
      <c r="C1912" t="s">
        <v>222</v>
      </c>
      <c r="D1912" t="s">
        <v>228</v>
      </c>
      <c r="E1912" t="s">
        <v>224</v>
      </c>
      <c r="F1912" t="s">
        <v>292</v>
      </c>
      <c r="G1912" s="16">
        <v>42735</v>
      </c>
      <c r="H1912">
        <v>20170403</v>
      </c>
      <c r="I1912">
        <v>0</v>
      </c>
      <c r="J1912" t="s">
        <v>285</v>
      </c>
      <c r="K1912" t="str">
        <f>IFERROR(VLOOKUP(J1912,ORDEN_ESF!A:C,2,0),"")</f>
        <v>Superavit por revaluación</v>
      </c>
      <c r="L1912">
        <f>IFERROR(VLOOKUP(J1912,ORDEN_ESF!A:C,3,0),0)</f>
        <v>0</v>
      </c>
      <c r="M1912">
        <v>106176</v>
      </c>
    </row>
    <row r="1913" spans="1:13" x14ac:dyDescent="0.25">
      <c r="A1913">
        <v>890806999</v>
      </c>
      <c r="B1913" t="s">
        <v>366</v>
      </c>
      <c r="C1913" t="s">
        <v>230</v>
      </c>
      <c r="D1913" t="s">
        <v>367</v>
      </c>
      <c r="E1913" t="s">
        <v>368</v>
      </c>
      <c r="F1913" t="s">
        <v>292</v>
      </c>
      <c r="G1913" s="16">
        <v>42735</v>
      </c>
      <c r="H1913">
        <v>20170406</v>
      </c>
      <c r="I1913">
        <v>0</v>
      </c>
      <c r="J1913" t="s">
        <v>285</v>
      </c>
      <c r="K1913" t="str">
        <f>IFERROR(VLOOKUP(J1913,ORDEN_ESF!A:C,2,0),"")</f>
        <v>Superavit por revaluación</v>
      </c>
      <c r="L1913">
        <f>IFERROR(VLOOKUP(J1913,ORDEN_ESF!A:C,3,0),0)</f>
        <v>0</v>
      </c>
      <c r="M1913">
        <v>580538</v>
      </c>
    </row>
    <row r="1914" spans="1:13" x14ac:dyDescent="0.25">
      <c r="A1914">
        <v>890903035</v>
      </c>
      <c r="B1914" t="s">
        <v>369</v>
      </c>
      <c r="C1914" t="s">
        <v>222</v>
      </c>
      <c r="D1914" t="s">
        <v>228</v>
      </c>
      <c r="E1914" t="s">
        <v>339</v>
      </c>
      <c r="F1914" t="s">
        <v>292</v>
      </c>
      <c r="G1914" s="16">
        <v>42735</v>
      </c>
      <c r="H1914">
        <v>20170330</v>
      </c>
      <c r="I1914">
        <v>0</v>
      </c>
      <c r="J1914" t="s">
        <v>285</v>
      </c>
      <c r="K1914" t="str">
        <f>IFERROR(VLOOKUP(J1914,ORDEN_ESF!A:C,2,0),"")</f>
        <v>Superavit por revaluación</v>
      </c>
      <c r="L1914">
        <f>IFERROR(VLOOKUP(J1914,ORDEN_ESF!A:C,3,0),0)</f>
        <v>0</v>
      </c>
      <c r="M1914">
        <v>8116123</v>
      </c>
    </row>
    <row r="1915" spans="1:13" x14ac:dyDescent="0.25">
      <c r="A1915">
        <v>890903055</v>
      </c>
      <c r="B1915" t="s">
        <v>232</v>
      </c>
      <c r="C1915" t="s">
        <v>222</v>
      </c>
      <c r="D1915" t="s">
        <v>223</v>
      </c>
      <c r="E1915" t="s">
        <v>224</v>
      </c>
      <c r="F1915" t="s">
        <v>292</v>
      </c>
      <c r="G1915" s="16">
        <v>42735</v>
      </c>
      <c r="H1915">
        <v>20170331</v>
      </c>
      <c r="I1915">
        <v>0</v>
      </c>
      <c r="J1915" t="s">
        <v>285</v>
      </c>
      <c r="K1915" t="str">
        <f>IFERROR(VLOOKUP(J1915,ORDEN_ESF!A:C,2,0),"")</f>
        <v>Superavit por revaluación</v>
      </c>
      <c r="L1915">
        <f>IFERROR(VLOOKUP(J1915,ORDEN_ESF!A:C,3,0),0)</f>
        <v>0</v>
      </c>
      <c r="M1915">
        <v>18063426</v>
      </c>
    </row>
    <row r="1916" spans="1:13" x14ac:dyDescent="0.25">
      <c r="A1916">
        <v>890905022</v>
      </c>
      <c r="B1916" t="s">
        <v>370</v>
      </c>
      <c r="C1916" t="s">
        <v>230</v>
      </c>
      <c r="D1916" t="s">
        <v>223</v>
      </c>
      <c r="E1916" t="s">
        <v>360</v>
      </c>
      <c r="F1916" t="s">
        <v>292</v>
      </c>
      <c r="G1916" s="16">
        <v>42735</v>
      </c>
      <c r="H1916">
        <v>20170503</v>
      </c>
      <c r="I1916">
        <v>0</v>
      </c>
      <c r="J1916" t="s">
        <v>285</v>
      </c>
      <c r="K1916" t="str">
        <f>IFERROR(VLOOKUP(J1916,ORDEN_ESF!A:C,2,0),"")</f>
        <v>Superavit por revaluación</v>
      </c>
      <c r="L1916">
        <f>IFERROR(VLOOKUP(J1916,ORDEN_ESF!A:C,3,0),0)</f>
        <v>0</v>
      </c>
      <c r="M1916">
        <v>2628005</v>
      </c>
    </row>
    <row r="1917" spans="1:13" x14ac:dyDescent="0.25">
      <c r="A1917">
        <v>860532790</v>
      </c>
      <c r="B1917" t="s">
        <v>374</v>
      </c>
      <c r="C1917" t="s">
        <v>291</v>
      </c>
      <c r="D1917" t="s">
        <v>228</v>
      </c>
      <c r="E1917" t="s">
        <v>224</v>
      </c>
      <c r="F1917" t="s">
        <v>292</v>
      </c>
      <c r="G1917" s="16">
        <v>42735</v>
      </c>
      <c r="H1917">
        <v>20170504</v>
      </c>
      <c r="I1917">
        <v>0</v>
      </c>
      <c r="J1917" t="s">
        <v>285</v>
      </c>
      <c r="K1917" t="str">
        <f>IFERROR(VLOOKUP(J1917,ORDEN_ESF!A:C,2,0),"")</f>
        <v>Superavit por revaluación</v>
      </c>
      <c r="L1917">
        <f>IFERROR(VLOOKUP(J1917,ORDEN_ESF!A:C,3,0),0)</f>
        <v>0</v>
      </c>
      <c r="M1917">
        <v>420757</v>
      </c>
    </row>
    <row r="1918" spans="1:13" x14ac:dyDescent="0.25">
      <c r="A1918">
        <v>900035722</v>
      </c>
      <c r="B1918" t="s">
        <v>298</v>
      </c>
      <c r="C1918" t="s">
        <v>294</v>
      </c>
      <c r="D1918" t="s">
        <v>299</v>
      </c>
      <c r="E1918" t="s">
        <v>224</v>
      </c>
      <c r="F1918" t="s">
        <v>292</v>
      </c>
      <c r="G1918" s="16">
        <v>42735</v>
      </c>
      <c r="H1918">
        <v>20170421</v>
      </c>
      <c r="I1918">
        <v>0</v>
      </c>
      <c r="J1918" t="s">
        <v>285</v>
      </c>
      <c r="K1918" t="str">
        <f>IFERROR(VLOOKUP(J1918,ORDEN_ESF!A:C,2,0),"")</f>
        <v>Superavit por revaluación</v>
      </c>
      <c r="L1918">
        <f>IFERROR(VLOOKUP(J1918,ORDEN_ESF!A:C,3,0),0)</f>
        <v>0</v>
      </c>
      <c r="M1918">
        <v>14685</v>
      </c>
    </row>
    <row r="1919" spans="1:13" x14ac:dyDescent="0.25">
      <c r="A1919">
        <v>890920656</v>
      </c>
      <c r="B1919" t="s">
        <v>302</v>
      </c>
      <c r="C1919" t="s">
        <v>291</v>
      </c>
      <c r="D1919" t="s">
        <v>223</v>
      </c>
      <c r="E1919" t="s">
        <v>224</v>
      </c>
      <c r="F1919" t="s">
        <v>292</v>
      </c>
      <c r="G1919" s="16">
        <v>42735</v>
      </c>
      <c r="H1919">
        <v>20170503</v>
      </c>
      <c r="I1919">
        <v>0</v>
      </c>
      <c r="J1919" t="s">
        <v>285</v>
      </c>
      <c r="K1919" t="str">
        <f>IFERROR(VLOOKUP(J1919,ORDEN_ESF!A:C,2,0),"")</f>
        <v>Superavit por revaluación</v>
      </c>
      <c r="L1919">
        <f>IFERROR(VLOOKUP(J1919,ORDEN_ESF!A:C,3,0),0)</f>
        <v>0</v>
      </c>
      <c r="M1919">
        <v>191355</v>
      </c>
    </row>
    <row r="1920" spans="1:13" x14ac:dyDescent="0.25">
      <c r="A1920">
        <v>890928186</v>
      </c>
      <c r="B1920" t="s">
        <v>303</v>
      </c>
      <c r="C1920" t="s">
        <v>291</v>
      </c>
      <c r="D1920" t="s">
        <v>223</v>
      </c>
      <c r="E1920" t="s">
        <v>224</v>
      </c>
      <c r="F1920" t="s">
        <v>292</v>
      </c>
      <c r="G1920" s="16">
        <v>42735</v>
      </c>
      <c r="H1920">
        <v>20170510</v>
      </c>
      <c r="I1920">
        <v>0</v>
      </c>
      <c r="J1920" t="s">
        <v>285</v>
      </c>
      <c r="K1920" t="str">
        <f>IFERROR(VLOOKUP(J1920,ORDEN_ESF!A:C,2,0),"")</f>
        <v>Superavit por revaluación</v>
      </c>
      <c r="L1920">
        <f>IFERROR(VLOOKUP(J1920,ORDEN_ESF!A:C,3,0),0)</f>
        <v>0</v>
      </c>
      <c r="M1920">
        <v>272163</v>
      </c>
    </row>
    <row r="1921" spans="1:13" x14ac:dyDescent="0.25">
      <c r="A1921">
        <v>890932424</v>
      </c>
      <c r="B1921" t="s">
        <v>379</v>
      </c>
      <c r="C1921" t="s">
        <v>222</v>
      </c>
      <c r="D1921" t="s">
        <v>223</v>
      </c>
      <c r="E1921" t="s">
        <v>333</v>
      </c>
      <c r="F1921" t="s">
        <v>292</v>
      </c>
      <c r="G1921" s="16">
        <v>42735</v>
      </c>
      <c r="H1921">
        <v>20170328</v>
      </c>
      <c r="I1921">
        <v>0</v>
      </c>
      <c r="J1921" t="s">
        <v>285</v>
      </c>
      <c r="K1921" t="str">
        <f>IFERROR(VLOOKUP(J1921,ORDEN_ESF!A:C,2,0),"")</f>
        <v>Superavit por revaluación</v>
      </c>
      <c r="L1921">
        <f>IFERROR(VLOOKUP(J1921,ORDEN_ESF!A:C,3,0),0)</f>
        <v>0</v>
      </c>
      <c r="M1921">
        <v>19647279</v>
      </c>
    </row>
    <row r="1922" spans="1:13" x14ac:dyDescent="0.25">
      <c r="A1922">
        <v>900087151</v>
      </c>
      <c r="B1922" t="s">
        <v>383</v>
      </c>
      <c r="C1922" t="s">
        <v>222</v>
      </c>
      <c r="D1922" t="s">
        <v>351</v>
      </c>
      <c r="E1922" t="s">
        <v>384</v>
      </c>
      <c r="F1922" t="s">
        <v>292</v>
      </c>
      <c r="G1922" s="16">
        <v>42735</v>
      </c>
      <c r="H1922">
        <v>20170509</v>
      </c>
      <c r="I1922">
        <v>0</v>
      </c>
      <c r="J1922" t="s">
        <v>285</v>
      </c>
      <c r="K1922" t="str">
        <f>IFERROR(VLOOKUP(J1922,ORDEN_ESF!A:C,2,0),"")</f>
        <v>Superavit por revaluación</v>
      </c>
      <c r="L1922">
        <f>IFERROR(VLOOKUP(J1922,ORDEN_ESF!A:C,3,0),0)</f>
        <v>0</v>
      </c>
      <c r="M1922">
        <v>124210366</v>
      </c>
    </row>
    <row r="1923" spans="1:13" x14ac:dyDescent="0.25">
      <c r="A1923">
        <v>800014246</v>
      </c>
      <c r="B1923" t="s">
        <v>332</v>
      </c>
      <c r="C1923" t="s">
        <v>291</v>
      </c>
      <c r="D1923" t="s">
        <v>223</v>
      </c>
      <c r="E1923" t="s">
        <v>333</v>
      </c>
      <c r="F1923" t="s">
        <v>292</v>
      </c>
      <c r="G1923" s="16">
        <v>42735</v>
      </c>
      <c r="H1923">
        <v>20170518</v>
      </c>
      <c r="I1923">
        <v>0</v>
      </c>
      <c r="J1923" t="s">
        <v>286</v>
      </c>
      <c r="K1923" t="str">
        <f>IFERROR(VLOOKUP(J1923,ORDEN_ESF!A:C,2,0),"")</f>
        <v>Otras reservas</v>
      </c>
      <c r="L1923">
        <f>IFERROR(VLOOKUP(J1923,ORDEN_ESF!A:C,3,0),0)</f>
        <v>0</v>
      </c>
      <c r="M1923">
        <v>16108863</v>
      </c>
    </row>
    <row r="1924" spans="1:13" x14ac:dyDescent="0.25">
      <c r="A1924">
        <v>800028455</v>
      </c>
      <c r="B1924" t="s">
        <v>0</v>
      </c>
      <c r="C1924" t="s">
        <v>291</v>
      </c>
      <c r="D1924" t="s">
        <v>228</v>
      </c>
      <c r="E1924" t="s">
        <v>224</v>
      </c>
      <c r="F1924" t="s">
        <v>292</v>
      </c>
      <c r="G1924" s="16">
        <v>42735</v>
      </c>
      <c r="H1924">
        <v>20170503</v>
      </c>
      <c r="I1924">
        <v>0</v>
      </c>
      <c r="J1924" t="s">
        <v>286</v>
      </c>
      <c r="K1924" t="str">
        <f>IFERROR(VLOOKUP(J1924,ORDEN_ESF!A:C,2,0),"")</f>
        <v>Otras reservas</v>
      </c>
      <c r="L1924">
        <f>IFERROR(VLOOKUP(J1924,ORDEN_ESF!A:C,3,0),0)</f>
        <v>0</v>
      </c>
      <c r="M1924">
        <v>405547</v>
      </c>
    </row>
    <row r="1925" spans="1:13" x14ac:dyDescent="0.25">
      <c r="A1925">
        <v>800093117</v>
      </c>
      <c r="B1925" t="s">
        <v>334</v>
      </c>
      <c r="C1925" t="s">
        <v>222</v>
      </c>
      <c r="D1925" t="s">
        <v>223</v>
      </c>
      <c r="E1925" t="s">
        <v>335</v>
      </c>
      <c r="F1925" t="s">
        <v>292</v>
      </c>
      <c r="G1925" s="16">
        <v>42735</v>
      </c>
      <c r="H1925">
        <v>20170328</v>
      </c>
      <c r="I1925">
        <v>0</v>
      </c>
      <c r="J1925" t="s">
        <v>286</v>
      </c>
      <c r="K1925" t="str">
        <f>IFERROR(VLOOKUP(J1925,ORDEN_ESF!A:C,2,0),"")</f>
        <v>Otras reservas</v>
      </c>
      <c r="L1925">
        <f>IFERROR(VLOOKUP(J1925,ORDEN_ESF!A:C,3,0),0)</f>
        <v>0</v>
      </c>
      <c r="M1925">
        <v>209627538</v>
      </c>
    </row>
    <row r="1926" spans="1:13" x14ac:dyDescent="0.25">
      <c r="A1926">
        <v>800094968</v>
      </c>
      <c r="B1926" t="s">
        <v>336</v>
      </c>
      <c r="C1926" t="s">
        <v>222</v>
      </c>
      <c r="D1926" t="s">
        <v>337</v>
      </c>
      <c r="E1926" t="s">
        <v>335</v>
      </c>
      <c r="F1926" t="s">
        <v>292</v>
      </c>
      <c r="G1926" s="16">
        <v>42735</v>
      </c>
      <c r="H1926">
        <v>20170403</v>
      </c>
      <c r="I1926">
        <v>0</v>
      </c>
      <c r="J1926" t="s">
        <v>286</v>
      </c>
      <c r="K1926" t="str">
        <f>IFERROR(VLOOKUP(J1926,ORDEN_ESF!A:C,2,0),"")</f>
        <v>Otras reservas</v>
      </c>
      <c r="L1926">
        <f>IFERROR(VLOOKUP(J1926,ORDEN_ESF!A:C,3,0),0)</f>
        <v>0</v>
      </c>
      <c r="M1926">
        <v>4000000</v>
      </c>
    </row>
    <row r="1927" spans="1:13" x14ac:dyDescent="0.25">
      <c r="A1927">
        <v>800095951</v>
      </c>
      <c r="B1927" t="s">
        <v>338</v>
      </c>
      <c r="C1927" t="s">
        <v>291</v>
      </c>
      <c r="D1927" t="s">
        <v>228</v>
      </c>
      <c r="E1927" t="s">
        <v>339</v>
      </c>
      <c r="F1927" t="s">
        <v>292</v>
      </c>
      <c r="G1927" s="16">
        <v>42735</v>
      </c>
      <c r="H1927">
        <v>20170505</v>
      </c>
      <c r="I1927">
        <v>0</v>
      </c>
      <c r="J1927" t="s">
        <v>286</v>
      </c>
      <c r="K1927" t="str">
        <f>IFERROR(VLOOKUP(J1927,ORDEN_ESF!A:C,2,0),"")</f>
        <v>Otras reservas</v>
      </c>
      <c r="L1927">
        <f>IFERROR(VLOOKUP(J1927,ORDEN_ESF!A:C,3,0),0)</f>
        <v>0</v>
      </c>
      <c r="M1927">
        <v>5917811</v>
      </c>
    </row>
    <row r="1928" spans="1:13" x14ac:dyDescent="0.25">
      <c r="A1928">
        <v>800140959</v>
      </c>
      <c r="B1928" t="s">
        <v>340</v>
      </c>
      <c r="C1928" t="s">
        <v>291</v>
      </c>
      <c r="D1928" t="s">
        <v>228</v>
      </c>
      <c r="E1928" t="s">
        <v>339</v>
      </c>
      <c r="F1928" t="s">
        <v>292</v>
      </c>
      <c r="G1928" s="16">
        <v>42735</v>
      </c>
      <c r="H1928">
        <v>20170503</v>
      </c>
      <c r="I1928">
        <v>0</v>
      </c>
      <c r="J1928" t="s">
        <v>286</v>
      </c>
      <c r="K1928" t="str">
        <f>IFERROR(VLOOKUP(J1928,ORDEN_ESF!A:C,2,0),"")</f>
        <v>Otras reservas</v>
      </c>
      <c r="L1928">
        <f>IFERROR(VLOOKUP(J1928,ORDEN_ESF!A:C,3,0),0)</f>
        <v>0</v>
      </c>
      <c r="M1928">
        <v>868359</v>
      </c>
    </row>
    <row r="1929" spans="1:13" x14ac:dyDescent="0.25">
      <c r="A1929">
        <v>800173155</v>
      </c>
      <c r="B1929" t="s">
        <v>341</v>
      </c>
      <c r="C1929" t="s">
        <v>222</v>
      </c>
      <c r="D1929" t="s">
        <v>228</v>
      </c>
      <c r="E1929" t="s">
        <v>335</v>
      </c>
      <c r="F1929" t="s">
        <v>292</v>
      </c>
      <c r="G1929" s="16">
        <v>42735</v>
      </c>
      <c r="H1929">
        <v>20170403</v>
      </c>
      <c r="I1929">
        <v>0</v>
      </c>
      <c r="J1929" t="s">
        <v>286</v>
      </c>
      <c r="K1929" t="str">
        <f>IFERROR(VLOOKUP(J1929,ORDEN_ESF!A:C,2,0),"")</f>
        <v>Otras reservas</v>
      </c>
      <c r="L1929">
        <f>IFERROR(VLOOKUP(J1929,ORDEN_ESF!A:C,3,0),0)</f>
        <v>0</v>
      </c>
      <c r="M1929">
        <v>6861466</v>
      </c>
    </row>
    <row r="1930" spans="1:13" x14ac:dyDescent="0.25">
      <c r="A1930">
        <v>800182330</v>
      </c>
      <c r="B1930" t="s">
        <v>342</v>
      </c>
      <c r="C1930" t="s">
        <v>291</v>
      </c>
      <c r="D1930" t="s">
        <v>343</v>
      </c>
      <c r="E1930" t="s">
        <v>333</v>
      </c>
      <c r="F1930" t="s">
        <v>292</v>
      </c>
      <c r="G1930" s="16">
        <v>42735</v>
      </c>
      <c r="H1930">
        <v>20170424</v>
      </c>
      <c r="I1930">
        <v>0</v>
      </c>
      <c r="J1930" t="s">
        <v>286</v>
      </c>
      <c r="K1930" t="str">
        <f>IFERROR(VLOOKUP(J1930,ORDEN_ESF!A:C,2,0),"")</f>
        <v>Otras reservas</v>
      </c>
      <c r="L1930">
        <f>IFERROR(VLOOKUP(J1930,ORDEN_ESF!A:C,3,0),0)</f>
        <v>0</v>
      </c>
      <c r="M1930">
        <v>53069910</v>
      </c>
    </row>
    <row r="1931" spans="1:13" x14ac:dyDescent="0.25">
      <c r="A1931">
        <v>800185295</v>
      </c>
      <c r="B1931" t="s">
        <v>344</v>
      </c>
      <c r="C1931" t="s">
        <v>222</v>
      </c>
      <c r="D1931" t="s">
        <v>228</v>
      </c>
      <c r="E1931" t="s">
        <v>335</v>
      </c>
      <c r="F1931" t="s">
        <v>292</v>
      </c>
      <c r="G1931" s="16">
        <v>42735</v>
      </c>
      <c r="H1931">
        <v>20170407</v>
      </c>
      <c r="I1931">
        <v>0</v>
      </c>
      <c r="J1931" t="s">
        <v>286</v>
      </c>
      <c r="K1931" t="str">
        <f>IFERROR(VLOOKUP(J1931,ORDEN_ESF!A:C,2,0),"")</f>
        <v>Otras reservas</v>
      </c>
      <c r="L1931">
        <f>IFERROR(VLOOKUP(J1931,ORDEN_ESF!A:C,3,0),0)</f>
        <v>0</v>
      </c>
      <c r="M1931">
        <v>198273570</v>
      </c>
    </row>
    <row r="1932" spans="1:13" x14ac:dyDescent="0.25">
      <c r="A1932">
        <v>800200598</v>
      </c>
      <c r="B1932" t="s">
        <v>345</v>
      </c>
      <c r="C1932" t="s">
        <v>230</v>
      </c>
      <c r="D1932" t="s">
        <v>228</v>
      </c>
      <c r="E1932" t="s">
        <v>335</v>
      </c>
      <c r="F1932" t="s">
        <v>292</v>
      </c>
      <c r="G1932" s="16">
        <v>42735</v>
      </c>
      <c r="H1932">
        <v>20170509</v>
      </c>
      <c r="I1932">
        <v>0</v>
      </c>
      <c r="J1932" t="s">
        <v>286</v>
      </c>
      <c r="K1932" t="str">
        <f>IFERROR(VLOOKUP(J1932,ORDEN_ESF!A:C,2,0),"")</f>
        <v>Otras reservas</v>
      </c>
      <c r="L1932">
        <f>IFERROR(VLOOKUP(J1932,ORDEN_ESF!A:C,3,0),0)</f>
        <v>0</v>
      </c>
      <c r="M1932">
        <v>47657002</v>
      </c>
    </row>
    <row r="1933" spans="1:13" x14ac:dyDescent="0.25">
      <c r="A1933">
        <v>800208146</v>
      </c>
      <c r="B1933" t="s">
        <v>346</v>
      </c>
      <c r="C1933" t="s">
        <v>294</v>
      </c>
      <c r="D1933" t="s">
        <v>228</v>
      </c>
      <c r="E1933" t="s">
        <v>347</v>
      </c>
      <c r="F1933" t="s">
        <v>292</v>
      </c>
      <c r="G1933" s="16">
        <v>42735</v>
      </c>
      <c r="H1933">
        <v>20170428</v>
      </c>
      <c r="I1933">
        <v>0</v>
      </c>
      <c r="J1933" t="s">
        <v>286</v>
      </c>
      <c r="K1933" t="str">
        <f>IFERROR(VLOOKUP(J1933,ORDEN_ESF!A:C,2,0),"")</f>
        <v>Otras reservas</v>
      </c>
      <c r="L1933">
        <f>IFERROR(VLOOKUP(J1933,ORDEN_ESF!A:C,3,0),0)</f>
        <v>0</v>
      </c>
      <c r="M1933">
        <v>2120000</v>
      </c>
    </row>
    <row r="1934" spans="1:13" x14ac:dyDescent="0.25">
      <c r="A1934">
        <v>800233881</v>
      </c>
      <c r="B1934" t="s">
        <v>161</v>
      </c>
      <c r="C1934" t="s">
        <v>222</v>
      </c>
      <c r="D1934" t="s">
        <v>223</v>
      </c>
      <c r="E1934" t="s">
        <v>333</v>
      </c>
      <c r="F1934" t="s">
        <v>292</v>
      </c>
      <c r="G1934" s="16">
        <v>42735</v>
      </c>
      <c r="H1934">
        <v>20170406</v>
      </c>
      <c r="I1934">
        <v>0</v>
      </c>
      <c r="J1934" t="s">
        <v>286</v>
      </c>
      <c r="K1934" t="str">
        <f>IFERROR(VLOOKUP(J1934,ORDEN_ESF!A:C,2,0),"")</f>
        <v>Otras reservas</v>
      </c>
      <c r="L1934">
        <f>IFERROR(VLOOKUP(J1934,ORDEN_ESF!A:C,3,0),0)</f>
        <v>0</v>
      </c>
      <c r="M1934">
        <v>37972962</v>
      </c>
    </row>
    <row r="1935" spans="1:13" x14ac:dyDescent="0.25">
      <c r="A1935">
        <v>800240724</v>
      </c>
      <c r="B1935" t="s">
        <v>348</v>
      </c>
      <c r="C1935" t="s">
        <v>230</v>
      </c>
      <c r="D1935" t="s">
        <v>228</v>
      </c>
      <c r="E1935" t="s">
        <v>335</v>
      </c>
      <c r="F1935" t="s">
        <v>292</v>
      </c>
      <c r="G1935" s="16">
        <v>42735</v>
      </c>
      <c r="H1935">
        <v>20170330</v>
      </c>
      <c r="I1935">
        <v>0</v>
      </c>
      <c r="J1935" t="s">
        <v>286</v>
      </c>
      <c r="K1935" t="str">
        <f>IFERROR(VLOOKUP(J1935,ORDEN_ESF!A:C,2,0),"")</f>
        <v>Otras reservas</v>
      </c>
      <c r="L1935">
        <f>IFERROR(VLOOKUP(J1935,ORDEN_ESF!A:C,3,0),0)</f>
        <v>0</v>
      </c>
      <c r="M1935">
        <v>24716539</v>
      </c>
    </row>
    <row r="1936" spans="1:13" x14ac:dyDescent="0.25">
      <c r="A1936">
        <v>811032292</v>
      </c>
      <c r="B1936" t="s">
        <v>349</v>
      </c>
      <c r="C1936" t="s">
        <v>222</v>
      </c>
      <c r="D1936" t="s">
        <v>223</v>
      </c>
      <c r="E1936" t="s">
        <v>335</v>
      </c>
      <c r="F1936" t="s">
        <v>292</v>
      </c>
      <c r="G1936" s="16">
        <v>42735</v>
      </c>
      <c r="H1936">
        <v>20170404</v>
      </c>
      <c r="I1936">
        <v>0</v>
      </c>
      <c r="J1936" t="s">
        <v>286</v>
      </c>
      <c r="K1936" t="str">
        <f>IFERROR(VLOOKUP(J1936,ORDEN_ESF!A:C,2,0),"")</f>
        <v>Otras reservas</v>
      </c>
      <c r="L1936">
        <f>IFERROR(VLOOKUP(J1936,ORDEN_ESF!A:C,3,0),0)</f>
        <v>0</v>
      </c>
      <c r="M1936">
        <v>750000</v>
      </c>
    </row>
    <row r="1937" spans="1:13" x14ac:dyDescent="0.25">
      <c r="A1937">
        <v>830023542</v>
      </c>
      <c r="B1937" t="s">
        <v>146</v>
      </c>
      <c r="C1937" t="s">
        <v>230</v>
      </c>
      <c r="D1937" t="s">
        <v>223</v>
      </c>
      <c r="E1937" t="s">
        <v>339</v>
      </c>
      <c r="F1937" t="s">
        <v>292</v>
      </c>
      <c r="G1937" s="16">
        <v>42735</v>
      </c>
      <c r="H1937">
        <v>20170328</v>
      </c>
      <c r="I1937">
        <v>0</v>
      </c>
      <c r="J1937" t="s">
        <v>286</v>
      </c>
      <c r="K1937" t="str">
        <f>IFERROR(VLOOKUP(J1937,ORDEN_ESF!A:C,2,0),"")</f>
        <v>Otras reservas</v>
      </c>
      <c r="L1937">
        <f>IFERROR(VLOOKUP(J1937,ORDEN_ESF!A:C,3,0),0)</f>
        <v>0</v>
      </c>
      <c r="M1937">
        <v>6407681</v>
      </c>
    </row>
    <row r="1938" spans="1:13" x14ac:dyDescent="0.25">
      <c r="A1938">
        <v>830094920</v>
      </c>
      <c r="B1938" t="s">
        <v>350</v>
      </c>
      <c r="C1938" t="s">
        <v>222</v>
      </c>
      <c r="D1938" t="s">
        <v>351</v>
      </c>
      <c r="E1938" t="s">
        <v>339</v>
      </c>
      <c r="F1938" t="s">
        <v>292</v>
      </c>
      <c r="G1938" s="16">
        <v>42735</v>
      </c>
      <c r="H1938">
        <v>20171004</v>
      </c>
      <c r="I1938">
        <v>0</v>
      </c>
      <c r="J1938" t="s">
        <v>286</v>
      </c>
      <c r="K1938" t="str">
        <f>IFERROR(VLOOKUP(J1938,ORDEN_ESF!A:C,2,0),"")</f>
        <v>Otras reservas</v>
      </c>
      <c r="L1938">
        <f>IFERROR(VLOOKUP(J1938,ORDEN_ESF!A:C,3,0),0)</f>
        <v>0</v>
      </c>
      <c r="M1938">
        <v>42546965</v>
      </c>
    </row>
    <row r="1939" spans="1:13" x14ac:dyDescent="0.25">
      <c r="A1939">
        <v>830058272</v>
      </c>
      <c r="B1939" t="s">
        <v>352</v>
      </c>
      <c r="C1939" t="s">
        <v>222</v>
      </c>
      <c r="D1939" t="s">
        <v>228</v>
      </c>
      <c r="E1939" t="s">
        <v>353</v>
      </c>
      <c r="F1939" t="s">
        <v>292</v>
      </c>
      <c r="G1939" s="16">
        <v>42735</v>
      </c>
      <c r="H1939">
        <v>20170405</v>
      </c>
      <c r="I1939">
        <v>0</v>
      </c>
      <c r="J1939" t="s">
        <v>286</v>
      </c>
      <c r="K1939" t="str">
        <f>IFERROR(VLOOKUP(J1939,ORDEN_ESF!A:C,2,0),"")</f>
        <v>Otras reservas</v>
      </c>
      <c r="L1939">
        <f>IFERROR(VLOOKUP(J1939,ORDEN_ESF!A:C,3,0),0)</f>
        <v>0</v>
      </c>
      <c r="M1939">
        <v>1420236</v>
      </c>
    </row>
    <row r="1940" spans="1:13" x14ac:dyDescent="0.25">
      <c r="A1940">
        <v>830097620</v>
      </c>
      <c r="B1940" t="s">
        <v>290</v>
      </c>
      <c r="C1940" t="s">
        <v>291</v>
      </c>
      <c r="D1940" t="s">
        <v>228</v>
      </c>
      <c r="E1940" t="s">
        <v>224</v>
      </c>
      <c r="F1940" t="s">
        <v>292</v>
      </c>
      <c r="G1940" s="16">
        <v>42735</v>
      </c>
      <c r="H1940">
        <v>20170420</v>
      </c>
      <c r="I1940">
        <v>0</v>
      </c>
      <c r="J1940" t="s">
        <v>286</v>
      </c>
      <c r="K1940" t="str">
        <f>IFERROR(VLOOKUP(J1940,ORDEN_ESF!A:C,2,0),"")</f>
        <v>Otras reservas</v>
      </c>
      <c r="L1940">
        <f>IFERROR(VLOOKUP(J1940,ORDEN_ESF!A:C,3,0),0)</f>
        <v>0</v>
      </c>
      <c r="M1940">
        <v>10000</v>
      </c>
    </row>
    <row r="1941" spans="1:13" x14ac:dyDescent="0.25">
      <c r="A1941">
        <v>860000656</v>
      </c>
      <c r="B1941" t="s">
        <v>221</v>
      </c>
      <c r="C1941" t="s">
        <v>222</v>
      </c>
      <c r="D1941" t="s">
        <v>223</v>
      </c>
      <c r="E1941" t="s">
        <v>224</v>
      </c>
      <c r="F1941" t="s">
        <v>292</v>
      </c>
      <c r="G1941" s="16">
        <v>42735</v>
      </c>
      <c r="H1941">
        <v>20170401</v>
      </c>
      <c r="I1941">
        <v>0</v>
      </c>
      <c r="J1941" t="s">
        <v>286</v>
      </c>
      <c r="K1941" t="str">
        <f>IFERROR(VLOOKUP(J1941,ORDEN_ESF!A:C,2,0),"")</f>
        <v>Otras reservas</v>
      </c>
      <c r="L1941">
        <f>IFERROR(VLOOKUP(J1941,ORDEN_ESF!A:C,3,0),0)</f>
        <v>0</v>
      </c>
      <c r="M1941">
        <v>8743300</v>
      </c>
    </row>
    <row r="1942" spans="1:13" x14ac:dyDescent="0.25">
      <c r="A1942">
        <v>860001986</v>
      </c>
      <c r="B1942" t="s">
        <v>293</v>
      </c>
      <c r="C1942" t="s">
        <v>294</v>
      </c>
      <c r="D1942" t="s">
        <v>228</v>
      </c>
      <c r="E1942" t="s">
        <v>224</v>
      </c>
      <c r="F1942" t="s">
        <v>292</v>
      </c>
      <c r="G1942" s="16">
        <v>42735</v>
      </c>
      <c r="H1942">
        <v>20170510</v>
      </c>
      <c r="I1942">
        <v>0</v>
      </c>
      <c r="J1942" t="s">
        <v>286</v>
      </c>
      <c r="K1942" t="str">
        <f>IFERROR(VLOOKUP(J1942,ORDEN_ESF!A:C,2,0),"")</f>
        <v>Otras reservas</v>
      </c>
      <c r="L1942">
        <f>IFERROR(VLOOKUP(J1942,ORDEN_ESF!A:C,3,0),0)</f>
        <v>0</v>
      </c>
      <c r="M1942">
        <v>1858317</v>
      </c>
    </row>
    <row r="1943" spans="1:13" x14ac:dyDescent="0.25">
      <c r="A1943">
        <v>860002837</v>
      </c>
      <c r="B1943" t="s">
        <v>227</v>
      </c>
      <c r="C1943" t="s">
        <v>222</v>
      </c>
      <c r="D1943" t="s">
        <v>228</v>
      </c>
      <c r="E1943" t="s">
        <v>224</v>
      </c>
      <c r="F1943" t="s">
        <v>292</v>
      </c>
      <c r="G1943" s="16">
        <v>42735</v>
      </c>
      <c r="H1943">
        <v>20170330</v>
      </c>
      <c r="I1943">
        <v>0</v>
      </c>
      <c r="J1943" t="s">
        <v>286</v>
      </c>
      <c r="K1943" t="str">
        <f>IFERROR(VLOOKUP(J1943,ORDEN_ESF!A:C,2,0),"")</f>
        <v>Otras reservas</v>
      </c>
      <c r="L1943">
        <f>IFERROR(VLOOKUP(J1943,ORDEN_ESF!A:C,3,0),0)</f>
        <v>0</v>
      </c>
      <c r="M1943">
        <v>21100581</v>
      </c>
    </row>
    <row r="1944" spans="1:13" x14ac:dyDescent="0.25">
      <c r="A1944">
        <v>830116629</v>
      </c>
      <c r="B1944" t="s">
        <v>354</v>
      </c>
      <c r="C1944" t="s">
        <v>291</v>
      </c>
      <c r="D1944" t="s">
        <v>228</v>
      </c>
      <c r="E1944" t="s">
        <v>355</v>
      </c>
      <c r="F1944" t="s">
        <v>292</v>
      </c>
      <c r="G1944" s="16">
        <v>42735</v>
      </c>
      <c r="H1944">
        <v>20170424</v>
      </c>
      <c r="I1944">
        <v>0</v>
      </c>
      <c r="J1944" t="s">
        <v>286</v>
      </c>
      <c r="K1944" t="str">
        <f>IFERROR(VLOOKUP(J1944,ORDEN_ESF!A:C,2,0),"")</f>
        <v>Otras reservas</v>
      </c>
      <c r="L1944">
        <f>IFERROR(VLOOKUP(J1944,ORDEN_ESF!A:C,3,0),0)</f>
        <v>0</v>
      </c>
      <c r="M1944">
        <v>186800</v>
      </c>
    </row>
    <row r="1945" spans="1:13" x14ac:dyDescent="0.25">
      <c r="A1945">
        <v>860014285</v>
      </c>
      <c r="B1945" t="s">
        <v>356</v>
      </c>
      <c r="C1945" t="s">
        <v>294</v>
      </c>
      <c r="D1945" t="s">
        <v>228</v>
      </c>
      <c r="E1945" t="s">
        <v>224</v>
      </c>
      <c r="F1945" t="s">
        <v>292</v>
      </c>
      <c r="G1945" s="16">
        <v>42735</v>
      </c>
      <c r="H1945">
        <v>20170510</v>
      </c>
      <c r="I1945">
        <v>0</v>
      </c>
      <c r="J1945" t="s">
        <v>286</v>
      </c>
      <c r="K1945" t="str">
        <f>IFERROR(VLOOKUP(J1945,ORDEN_ESF!A:C,2,0),"")</f>
        <v>Otras reservas</v>
      </c>
      <c r="L1945">
        <f>IFERROR(VLOOKUP(J1945,ORDEN_ESF!A:C,3,0),0)</f>
        <v>0</v>
      </c>
      <c r="M1945">
        <v>487998</v>
      </c>
    </row>
    <row r="1946" spans="1:13" x14ac:dyDescent="0.25">
      <c r="A1946">
        <v>830124992</v>
      </c>
      <c r="B1946" t="s">
        <v>357</v>
      </c>
      <c r="C1946" t="s">
        <v>222</v>
      </c>
      <c r="D1946" t="s">
        <v>228</v>
      </c>
      <c r="E1946" t="s">
        <v>358</v>
      </c>
      <c r="F1946" t="s">
        <v>292</v>
      </c>
      <c r="G1946" s="16">
        <v>42735</v>
      </c>
      <c r="H1946">
        <v>20170406</v>
      </c>
      <c r="I1946">
        <v>0</v>
      </c>
      <c r="J1946" t="s">
        <v>286</v>
      </c>
      <c r="K1946" t="str">
        <f>IFERROR(VLOOKUP(J1946,ORDEN_ESF!A:C,2,0),"")</f>
        <v>Otras reservas</v>
      </c>
      <c r="L1946">
        <f>IFERROR(VLOOKUP(J1946,ORDEN_ESF!A:C,3,0),0)</f>
        <v>0</v>
      </c>
      <c r="M1946">
        <v>1469146</v>
      </c>
    </row>
    <row r="1947" spans="1:13" x14ac:dyDescent="0.25">
      <c r="A1947">
        <v>860067697</v>
      </c>
      <c r="B1947" t="s">
        <v>359</v>
      </c>
      <c r="C1947" t="s">
        <v>294</v>
      </c>
      <c r="D1947" t="s">
        <v>228</v>
      </c>
      <c r="E1947" t="s">
        <v>360</v>
      </c>
      <c r="F1947" t="s">
        <v>292</v>
      </c>
      <c r="G1947" s="16">
        <v>42735</v>
      </c>
      <c r="H1947">
        <v>20170515</v>
      </c>
      <c r="I1947">
        <v>0</v>
      </c>
      <c r="J1947" t="s">
        <v>286</v>
      </c>
      <c r="K1947" t="str">
        <f>IFERROR(VLOOKUP(J1947,ORDEN_ESF!A:C,2,0),"")</f>
        <v>Otras reservas</v>
      </c>
      <c r="L1947">
        <f>IFERROR(VLOOKUP(J1947,ORDEN_ESF!A:C,3,0),0)</f>
        <v>0</v>
      </c>
      <c r="M1947">
        <v>15536552</v>
      </c>
    </row>
    <row r="1948" spans="1:13" x14ac:dyDescent="0.25">
      <c r="A1948">
        <v>860354402</v>
      </c>
      <c r="B1948" t="s">
        <v>295</v>
      </c>
      <c r="C1948" t="s">
        <v>291</v>
      </c>
      <c r="D1948" t="s">
        <v>228</v>
      </c>
      <c r="E1948" t="s">
        <v>224</v>
      </c>
      <c r="F1948" t="s">
        <v>292</v>
      </c>
      <c r="G1948" s="16">
        <v>42735</v>
      </c>
      <c r="H1948">
        <v>20170417</v>
      </c>
      <c r="I1948">
        <v>0</v>
      </c>
      <c r="J1948" t="s">
        <v>286</v>
      </c>
      <c r="K1948" t="str">
        <f>IFERROR(VLOOKUP(J1948,ORDEN_ESF!A:C,2,0),"")</f>
        <v>Otras reservas</v>
      </c>
      <c r="L1948">
        <f>IFERROR(VLOOKUP(J1948,ORDEN_ESF!A:C,3,0),0)</f>
        <v>0</v>
      </c>
      <c r="M1948">
        <v>399411</v>
      </c>
    </row>
    <row r="1949" spans="1:13" x14ac:dyDescent="0.25">
      <c r="A1949">
        <v>860505064</v>
      </c>
      <c r="B1949" t="s">
        <v>361</v>
      </c>
      <c r="C1949" t="s">
        <v>291</v>
      </c>
      <c r="D1949" t="s">
        <v>228</v>
      </c>
      <c r="E1949" t="s">
        <v>224</v>
      </c>
      <c r="F1949" t="s">
        <v>292</v>
      </c>
      <c r="G1949" s="16">
        <v>42735</v>
      </c>
      <c r="H1949">
        <v>20170523</v>
      </c>
      <c r="I1949">
        <v>0</v>
      </c>
      <c r="J1949" t="s">
        <v>286</v>
      </c>
      <c r="K1949" t="str">
        <f>IFERROR(VLOOKUP(J1949,ORDEN_ESF!A:C,2,0),"")</f>
        <v>Otras reservas</v>
      </c>
      <c r="L1949">
        <f>IFERROR(VLOOKUP(J1949,ORDEN_ESF!A:C,3,0),0)</f>
        <v>0</v>
      </c>
      <c r="M1949">
        <v>2413551</v>
      </c>
    </row>
    <row r="1950" spans="1:13" x14ac:dyDescent="0.25">
      <c r="A1950">
        <v>860527800</v>
      </c>
      <c r="B1950" t="s">
        <v>296</v>
      </c>
      <c r="C1950" t="s">
        <v>222</v>
      </c>
      <c r="D1950" t="s">
        <v>228</v>
      </c>
      <c r="E1950" t="s">
        <v>224</v>
      </c>
      <c r="F1950" t="s">
        <v>292</v>
      </c>
      <c r="G1950" s="16">
        <v>42735</v>
      </c>
      <c r="H1950">
        <v>20170512</v>
      </c>
      <c r="I1950">
        <v>0</v>
      </c>
      <c r="J1950" t="s">
        <v>286</v>
      </c>
      <c r="K1950" t="str">
        <f>IFERROR(VLOOKUP(J1950,ORDEN_ESF!A:C,2,0),"")</f>
        <v>Otras reservas</v>
      </c>
      <c r="L1950">
        <f>IFERROR(VLOOKUP(J1950,ORDEN_ESF!A:C,3,0),0)</f>
        <v>0</v>
      </c>
      <c r="M1950">
        <v>8904491</v>
      </c>
    </row>
    <row r="1951" spans="1:13" x14ac:dyDescent="0.25">
      <c r="A1951">
        <v>860009250</v>
      </c>
      <c r="B1951" t="s">
        <v>362</v>
      </c>
      <c r="C1951" t="s">
        <v>294</v>
      </c>
      <c r="D1951" t="s">
        <v>228</v>
      </c>
      <c r="E1951" t="s">
        <v>224</v>
      </c>
      <c r="F1951" t="s">
        <v>292</v>
      </c>
      <c r="G1951" s="16">
        <v>42735</v>
      </c>
      <c r="H1951">
        <v>20170502</v>
      </c>
      <c r="I1951">
        <v>0</v>
      </c>
      <c r="J1951" t="s">
        <v>286</v>
      </c>
      <c r="K1951" t="str">
        <f>IFERROR(VLOOKUP(J1951,ORDEN_ESF!A:C,2,0),"")</f>
        <v>Otras reservas</v>
      </c>
      <c r="L1951">
        <f>IFERROR(VLOOKUP(J1951,ORDEN_ESF!A:C,3,0),0)</f>
        <v>0</v>
      </c>
      <c r="M1951">
        <v>761151</v>
      </c>
    </row>
    <row r="1952" spans="1:13" x14ac:dyDescent="0.25">
      <c r="A1952">
        <v>860031361</v>
      </c>
      <c r="B1952" t="s">
        <v>297</v>
      </c>
      <c r="C1952" t="s">
        <v>222</v>
      </c>
      <c r="D1952" t="s">
        <v>228</v>
      </c>
      <c r="E1952" t="s">
        <v>224</v>
      </c>
      <c r="F1952" t="s">
        <v>292</v>
      </c>
      <c r="G1952" s="16">
        <v>42735</v>
      </c>
      <c r="H1952">
        <v>20170405</v>
      </c>
      <c r="I1952">
        <v>0</v>
      </c>
      <c r="J1952" t="s">
        <v>286</v>
      </c>
      <c r="K1952" t="str">
        <f>IFERROR(VLOOKUP(J1952,ORDEN_ESF!A:C,2,0),"")</f>
        <v>Otras reservas</v>
      </c>
      <c r="L1952">
        <f>IFERROR(VLOOKUP(J1952,ORDEN_ESF!A:C,3,0),0)</f>
        <v>0</v>
      </c>
      <c r="M1952">
        <v>19936390</v>
      </c>
    </row>
    <row r="1953" spans="1:13" x14ac:dyDescent="0.25">
      <c r="A1953">
        <v>860035996</v>
      </c>
      <c r="B1953" t="s">
        <v>229</v>
      </c>
      <c r="C1953" t="s">
        <v>222</v>
      </c>
      <c r="D1953" t="s">
        <v>228</v>
      </c>
      <c r="E1953" t="s">
        <v>224</v>
      </c>
      <c r="F1953" t="s">
        <v>292</v>
      </c>
      <c r="G1953" s="16">
        <v>42735</v>
      </c>
      <c r="H1953">
        <v>20170407</v>
      </c>
      <c r="I1953">
        <v>0</v>
      </c>
      <c r="J1953" t="s">
        <v>286</v>
      </c>
      <c r="K1953" t="str">
        <f>IFERROR(VLOOKUP(J1953,ORDEN_ESF!A:C,2,0),"")</f>
        <v>Otras reservas</v>
      </c>
      <c r="L1953">
        <f>IFERROR(VLOOKUP(J1953,ORDEN_ESF!A:C,3,0),0)</f>
        <v>0</v>
      </c>
      <c r="M1953">
        <v>2407650</v>
      </c>
    </row>
    <row r="1954" spans="1:13" x14ac:dyDescent="0.25">
      <c r="A1954">
        <v>890312765</v>
      </c>
      <c r="B1954" t="s">
        <v>363</v>
      </c>
      <c r="C1954" t="s">
        <v>222</v>
      </c>
      <c r="D1954" t="s">
        <v>228</v>
      </c>
      <c r="E1954" t="s">
        <v>339</v>
      </c>
      <c r="F1954" t="s">
        <v>292</v>
      </c>
      <c r="G1954" s="16">
        <v>42735</v>
      </c>
      <c r="H1954">
        <v>20170405</v>
      </c>
      <c r="I1954">
        <v>0</v>
      </c>
      <c r="J1954" t="s">
        <v>286</v>
      </c>
      <c r="K1954" t="str">
        <f>IFERROR(VLOOKUP(J1954,ORDEN_ESF!A:C,2,0),"")</f>
        <v>Otras reservas</v>
      </c>
      <c r="L1954">
        <f>IFERROR(VLOOKUP(J1954,ORDEN_ESF!A:C,3,0),0)</f>
        <v>0</v>
      </c>
      <c r="M1954">
        <v>5252162</v>
      </c>
    </row>
    <row r="1955" spans="1:13" x14ac:dyDescent="0.25">
      <c r="A1955">
        <v>860058070</v>
      </c>
      <c r="B1955" t="s">
        <v>364</v>
      </c>
      <c r="C1955" t="s">
        <v>222</v>
      </c>
      <c r="D1955" t="s">
        <v>228</v>
      </c>
      <c r="E1955" t="s">
        <v>335</v>
      </c>
      <c r="F1955" t="s">
        <v>292</v>
      </c>
      <c r="G1955" s="16">
        <v>42735</v>
      </c>
      <c r="H1955">
        <v>20170404</v>
      </c>
      <c r="I1955">
        <v>0</v>
      </c>
      <c r="J1955" t="s">
        <v>286</v>
      </c>
      <c r="K1955" t="str">
        <f>IFERROR(VLOOKUP(J1955,ORDEN_ESF!A:C,2,0),"")</f>
        <v>Otras reservas</v>
      </c>
      <c r="L1955">
        <f>IFERROR(VLOOKUP(J1955,ORDEN_ESF!A:C,3,0),0)</f>
        <v>0</v>
      </c>
      <c r="M1955">
        <v>329212257</v>
      </c>
    </row>
    <row r="1956" spans="1:13" x14ac:dyDescent="0.25">
      <c r="A1956">
        <v>860059851</v>
      </c>
      <c r="B1956" t="s">
        <v>365</v>
      </c>
      <c r="C1956" t="s">
        <v>222</v>
      </c>
      <c r="D1956" t="s">
        <v>228</v>
      </c>
      <c r="E1956" t="s">
        <v>224</v>
      </c>
      <c r="F1956" t="s">
        <v>292</v>
      </c>
      <c r="G1956" s="16">
        <v>42735</v>
      </c>
      <c r="H1956">
        <v>20170403</v>
      </c>
      <c r="I1956">
        <v>0</v>
      </c>
      <c r="J1956" t="s">
        <v>286</v>
      </c>
      <c r="K1956" t="str">
        <f>IFERROR(VLOOKUP(J1956,ORDEN_ESF!A:C,2,0),"")</f>
        <v>Otras reservas</v>
      </c>
      <c r="L1956">
        <f>IFERROR(VLOOKUP(J1956,ORDEN_ESF!A:C,3,0),0)</f>
        <v>0</v>
      </c>
      <c r="M1956">
        <v>1675999</v>
      </c>
    </row>
    <row r="1957" spans="1:13" x14ac:dyDescent="0.25">
      <c r="A1957">
        <v>890806999</v>
      </c>
      <c r="B1957" t="s">
        <v>366</v>
      </c>
      <c r="C1957" t="s">
        <v>230</v>
      </c>
      <c r="D1957" t="s">
        <v>367</v>
      </c>
      <c r="E1957" t="s">
        <v>368</v>
      </c>
      <c r="F1957" t="s">
        <v>292</v>
      </c>
      <c r="G1957" s="16">
        <v>42735</v>
      </c>
      <c r="H1957">
        <v>20170406</v>
      </c>
      <c r="I1957">
        <v>0</v>
      </c>
      <c r="J1957" t="s">
        <v>286</v>
      </c>
      <c r="K1957" t="str">
        <f>IFERROR(VLOOKUP(J1957,ORDEN_ESF!A:C,2,0),"")</f>
        <v>Otras reservas</v>
      </c>
      <c r="L1957">
        <f>IFERROR(VLOOKUP(J1957,ORDEN_ESF!A:C,3,0),0)</f>
        <v>0</v>
      </c>
      <c r="M1957">
        <v>1103623</v>
      </c>
    </row>
    <row r="1958" spans="1:13" x14ac:dyDescent="0.25">
      <c r="A1958">
        <v>890903035</v>
      </c>
      <c r="B1958" t="s">
        <v>369</v>
      </c>
      <c r="C1958" t="s">
        <v>222</v>
      </c>
      <c r="D1958" t="s">
        <v>228</v>
      </c>
      <c r="E1958" t="s">
        <v>339</v>
      </c>
      <c r="F1958" t="s">
        <v>292</v>
      </c>
      <c r="G1958" s="16">
        <v>42735</v>
      </c>
      <c r="H1958">
        <v>20170330</v>
      </c>
      <c r="I1958">
        <v>0</v>
      </c>
      <c r="J1958" t="s">
        <v>286</v>
      </c>
      <c r="K1958" t="str">
        <f>IFERROR(VLOOKUP(J1958,ORDEN_ESF!A:C,2,0),"")</f>
        <v>Otras reservas</v>
      </c>
      <c r="L1958">
        <f>IFERROR(VLOOKUP(J1958,ORDEN_ESF!A:C,3,0),0)</f>
        <v>0</v>
      </c>
      <c r="M1958">
        <v>14281584</v>
      </c>
    </row>
    <row r="1959" spans="1:13" x14ac:dyDescent="0.25">
      <c r="A1959">
        <v>890903055</v>
      </c>
      <c r="B1959" t="s">
        <v>232</v>
      </c>
      <c r="C1959" t="s">
        <v>222</v>
      </c>
      <c r="D1959" t="s">
        <v>223</v>
      </c>
      <c r="E1959" t="s">
        <v>224</v>
      </c>
      <c r="F1959" t="s">
        <v>292</v>
      </c>
      <c r="G1959" s="16">
        <v>42735</v>
      </c>
      <c r="H1959">
        <v>20170331</v>
      </c>
      <c r="I1959">
        <v>0</v>
      </c>
      <c r="J1959" t="s">
        <v>286</v>
      </c>
      <c r="K1959" t="str">
        <f>IFERROR(VLOOKUP(J1959,ORDEN_ESF!A:C,2,0),"")</f>
        <v>Otras reservas</v>
      </c>
      <c r="L1959">
        <f>IFERROR(VLOOKUP(J1959,ORDEN_ESF!A:C,3,0),0)</f>
        <v>0</v>
      </c>
      <c r="M1959">
        <v>126657600</v>
      </c>
    </row>
    <row r="1960" spans="1:13" x14ac:dyDescent="0.25">
      <c r="A1960">
        <v>890905022</v>
      </c>
      <c r="B1960" t="s">
        <v>370</v>
      </c>
      <c r="C1960" t="s">
        <v>230</v>
      </c>
      <c r="D1960" t="s">
        <v>223</v>
      </c>
      <c r="E1960" t="s">
        <v>360</v>
      </c>
      <c r="F1960" t="s">
        <v>292</v>
      </c>
      <c r="G1960" s="16">
        <v>42735</v>
      </c>
      <c r="H1960">
        <v>20170503</v>
      </c>
      <c r="I1960">
        <v>0</v>
      </c>
      <c r="J1960" t="s">
        <v>286</v>
      </c>
      <c r="K1960" t="str">
        <f>IFERROR(VLOOKUP(J1960,ORDEN_ESF!A:C,2,0),"")</f>
        <v>Otras reservas</v>
      </c>
      <c r="L1960">
        <f>IFERROR(VLOOKUP(J1960,ORDEN_ESF!A:C,3,0),0)</f>
        <v>0</v>
      </c>
      <c r="M1960">
        <v>15135424</v>
      </c>
    </row>
    <row r="1961" spans="1:13" x14ac:dyDescent="0.25">
      <c r="A1961">
        <v>860077099</v>
      </c>
      <c r="B1961" t="s">
        <v>371</v>
      </c>
      <c r="C1961" t="s">
        <v>291</v>
      </c>
      <c r="D1961" t="s">
        <v>228</v>
      </c>
      <c r="E1961" t="s">
        <v>224</v>
      </c>
      <c r="F1961" t="s">
        <v>292</v>
      </c>
      <c r="G1961" s="16">
        <v>42735</v>
      </c>
      <c r="H1961">
        <v>20170515</v>
      </c>
      <c r="I1961">
        <v>0</v>
      </c>
      <c r="J1961" t="s">
        <v>286</v>
      </c>
      <c r="K1961" t="str">
        <f>IFERROR(VLOOKUP(J1961,ORDEN_ESF!A:C,2,0),"")</f>
        <v>Otras reservas</v>
      </c>
      <c r="L1961">
        <f>IFERROR(VLOOKUP(J1961,ORDEN_ESF!A:C,3,0),0)</f>
        <v>0</v>
      </c>
      <c r="M1961">
        <v>252550</v>
      </c>
    </row>
    <row r="1962" spans="1:13" x14ac:dyDescent="0.25">
      <c r="A1962">
        <v>890908901</v>
      </c>
      <c r="B1962" t="s">
        <v>372</v>
      </c>
      <c r="C1962" t="s">
        <v>222</v>
      </c>
      <c r="D1962" t="s">
        <v>223</v>
      </c>
      <c r="E1962" t="s">
        <v>339</v>
      </c>
      <c r="F1962" t="s">
        <v>292</v>
      </c>
      <c r="G1962" s="16">
        <v>42735</v>
      </c>
      <c r="H1962">
        <v>20170329</v>
      </c>
      <c r="I1962">
        <v>0</v>
      </c>
      <c r="J1962" t="s">
        <v>286</v>
      </c>
      <c r="K1962" t="str">
        <f>IFERROR(VLOOKUP(J1962,ORDEN_ESF!A:C,2,0),"")</f>
        <v>Otras reservas</v>
      </c>
      <c r="L1962">
        <f>IFERROR(VLOOKUP(J1962,ORDEN_ESF!A:C,3,0),0)</f>
        <v>0</v>
      </c>
      <c r="M1962">
        <v>17952887</v>
      </c>
    </row>
    <row r="1963" spans="1:13" x14ac:dyDescent="0.25">
      <c r="A1963">
        <v>860510628</v>
      </c>
      <c r="B1963" t="s">
        <v>373</v>
      </c>
      <c r="C1963" t="s">
        <v>222</v>
      </c>
      <c r="D1963" t="s">
        <v>228</v>
      </c>
      <c r="E1963" t="s">
        <v>353</v>
      </c>
      <c r="F1963" t="s">
        <v>292</v>
      </c>
      <c r="G1963" s="16">
        <v>42735</v>
      </c>
      <c r="H1963">
        <v>20170330</v>
      </c>
      <c r="I1963">
        <v>0</v>
      </c>
      <c r="J1963" t="s">
        <v>286</v>
      </c>
      <c r="K1963" t="str">
        <f>IFERROR(VLOOKUP(J1963,ORDEN_ESF!A:C,2,0),"")</f>
        <v>Otras reservas</v>
      </c>
      <c r="L1963">
        <f>IFERROR(VLOOKUP(J1963,ORDEN_ESF!A:C,3,0),0)</f>
        <v>0</v>
      </c>
      <c r="M1963">
        <v>18139727</v>
      </c>
    </row>
    <row r="1964" spans="1:13" x14ac:dyDescent="0.25">
      <c r="A1964">
        <v>860515523</v>
      </c>
      <c r="B1964" t="s">
        <v>231</v>
      </c>
      <c r="C1964" t="s">
        <v>222</v>
      </c>
      <c r="D1964" t="s">
        <v>228</v>
      </c>
      <c r="E1964" t="s">
        <v>224</v>
      </c>
      <c r="F1964" t="s">
        <v>292</v>
      </c>
      <c r="G1964" s="16">
        <v>42735</v>
      </c>
      <c r="H1964">
        <v>20170329</v>
      </c>
      <c r="I1964">
        <v>0</v>
      </c>
      <c r="J1964" t="s">
        <v>286</v>
      </c>
      <c r="K1964" t="str">
        <f>IFERROR(VLOOKUP(J1964,ORDEN_ESF!A:C,2,0),"")</f>
        <v>Otras reservas</v>
      </c>
      <c r="L1964">
        <f>IFERROR(VLOOKUP(J1964,ORDEN_ESF!A:C,3,0),0)</f>
        <v>0</v>
      </c>
      <c r="M1964">
        <v>905001</v>
      </c>
    </row>
    <row r="1965" spans="1:13" x14ac:dyDescent="0.25">
      <c r="A1965">
        <v>860532790</v>
      </c>
      <c r="B1965" t="s">
        <v>374</v>
      </c>
      <c r="C1965" t="s">
        <v>291</v>
      </c>
      <c r="D1965" t="s">
        <v>228</v>
      </c>
      <c r="E1965" t="s">
        <v>224</v>
      </c>
      <c r="F1965" t="s">
        <v>292</v>
      </c>
      <c r="G1965" s="16">
        <v>42735</v>
      </c>
      <c r="H1965">
        <v>20170504</v>
      </c>
      <c r="I1965">
        <v>0</v>
      </c>
      <c r="J1965" t="s">
        <v>286</v>
      </c>
      <c r="K1965" t="str">
        <f>IFERROR(VLOOKUP(J1965,ORDEN_ESF!A:C,2,0),"")</f>
        <v>Otras reservas</v>
      </c>
      <c r="L1965">
        <f>IFERROR(VLOOKUP(J1965,ORDEN_ESF!A:C,3,0),0)</f>
        <v>0</v>
      </c>
      <c r="M1965">
        <v>278814</v>
      </c>
    </row>
    <row r="1966" spans="1:13" x14ac:dyDescent="0.25">
      <c r="A1966">
        <v>890205645</v>
      </c>
      <c r="B1966" t="s">
        <v>166</v>
      </c>
      <c r="C1966" t="s">
        <v>222</v>
      </c>
      <c r="D1966" t="s">
        <v>375</v>
      </c>
      <c r="E1966" t="s">
        <v>335</v>
      </c>
      <c r="F1966" t="s">
        <v>292</v>
      </c>
      <c r="G1966" s="16">
        <v>42735</v>
      </c>
      <c r="H1966">
        <v>20170331</v>
      </c>
      <c r="I1966">
        <v>0</v>
      </c>
      <c r="J1966" t="s">
        <v>286</v>
      </c>
      <c r="K1966" t="str">
        <f>IFERROR(VLOOKUP(J1966,ORDEN_ESF!A:C,2,0),"")</f>
        <v>Otras reservas</v>
      </c>
      <c r="L1966">
        <f>IFERROR(VLOOKUP(J1966,ORDEN_ESF!A:C,3,0),0)</f>
        <v>0</v>
      </c>
      <c r="M1966">
        <v>108383098</v>
      </c>
    </row>
    <row r="1967" spans="1:13" x14ac:dyDescent="0.25">
      <c r="A1967">
        <v>900018975</v>
      </c>
      <c r="B1967" t="s">
        <v>376</v>
      </c>
      <c r="C1967" t="s">
        <v>230</v>
      </c>
      <c r="D1967" t="s">
        <v>299</v>
      </c>
      <c r="E1967" t="s">
        <v>333</v>
      </c>
      <c r="F1967" t="s">
        <v>292</v>
      </c>
      <c r="G1967" s="16">
        <v>42735</v>
      </c>
      <c r="H1967">
        <v>20170405</v>
      </c>
      <c r="I1967">
        <v>0</v>
      </c>
      <c r="J1967" t="s">
        <v>286</v>
      </c>
      <c r="K1967" t="str">
        <f>IFERROR(VLOOKUP(J1967,ORDEN_ESF!A:C,2,0),"")</f>
        <v>Otras reservas</v>
      </c>
      <c r="L1967">
        <f>IFERROR(VLOOKUP(J1967,ORDEN_ESF!A:C,3,0),0)</f>
        <v>0</v>
      </c>
      <c r="M1967">
        <v>37965808</v>
      </c>
    </row>
    <row r="1968" spans="1:13" x14ac:dyDescent="0.25">
      <c r="A1968">
        <v>900035722</v>
      </c>
      <c r="B1968" t="s">
        <v>298</v>
      </c>
      <c r="C1968" t="s">
        <v>294</v>
      </c>
      <c r="D1968" t="s">
        <v>299</v>
      </c>
      <c r="E1968" t="s">
        <v>224</v>
      </c>
      <c r="F1968" t="s">
        <v>292</v>
      </c>
      <c r="G1968" s="16">
        <v>42735</v>
      </c>
      <c r="H1968">
        <v>20170421</v>
      </c>
      <c r="I1968">
        <v>0</v>
      </c>
      <c r="J1968" t="s">
        <v>286</v>
      </c>
      <c r="K1968" t="str">
        <f>IFERROR(VLOOKUP(J1968,ORDEN_ESF!A:C,2,0),"")</f>
        <v>Otras reservas</v>
      </c>
      <c r="L1968">
        <f>IFERROR(VLOOKUP(J1968,ORDEN_ESF!A:C,3,0),0)</f>
        <v>0</v>
      </c>
      <c r="M1968">
        <v>194384</v>
      </c>
    </row>
    <row r="1969" spans="1:13" x14ac:dyDescent="0.25">
      <c r="A1969">
        <v>890908097</v>
      </c>
      <c r="B1969" t="s">
        <v>377</v>
      </c>
      <c r="C1969" t="s">
        <v>291</v>
      </c>
      <c r="D1969" t="s">
        <v>223</v>
      </c>
      <c r="E1969" t="s">
        <v>224</v>
      </c>
      <c r="F1969" t="s">
        <v>292</v>
      </c>
      <c r="G1969" s="16">
        <v>42735</v>
      </c>
      <c r="H1969">
        <v>20170511</v>
      </c>
      <c r="I1969">
        <v>0</v>
      </c>
      <c r="J1969" t="s">
        <v>286</v>
      </c>
      <c r="K1969" t="str">
        <f>IFERROR(VLOOKUP(J1969,ORDEN_ESF!A:C,2,0),"")</f>
        <v>Otras reservas</v>
      </c>
      <c r="L1969">
        <f>IFERROR(VLOOKUP(J1969,ORDEN_ESF!A:C,3,0),0)</f>
        <v>0</v>
      </c>
      <c r="M1969">
        <v>4195761</v>
      </c>
    </row>
    <row r="1970" spans="1:13" x14ac:dyDescent="0.25">
      <c r="A1970">
        <v>890910447</v>
      </c>
      <c r="B1970" t="s">
        <v>300</v>
      </c>
      <c r="C1970" t="s">
        <v>222</v>
      </c>
      <c r="D1970" t="s">
        <v>223</v>
      </c>
      <c r="E1970" t="s">
        <v>224</v>
      </c>
      <c r="F1970" t="s">
        <v>292</v>
      </c>
      <c r="G1970" s="16">
        <v>42735</v>
      </c>
      <c r="H1970">
        <v>20170928</v>
      </c>
      <c r="I1970">
        <v>0</v>
      </c>
      <c r="J1970" t="s">
        <v>286</v>
      </c>
      <c r="K1970" t="str">
        <f>IFERROR(VLOOKUP(J1970,ORDEN_ESF!A:C,2,0),"")</f>
        <v>Otras reservas</v>
      </c>
      <c r="L1970">
        <f>IFERROR(VLOOKUP(J1970,ORDEN_ESF!A:C,3,0),0)</f>
        <v>0</v>
      </c>
      <c r="M1970">
        <v>744784</v>
      </c>
    </row>
    <row r="1971" spans="1:13" x14ac:dyDescent="0.25">
      <c r="A1971">
        <v>890911431</v>
      </c>
      <c r="B1971" t="s">
        <v>378</v>
      </c>
      <c r="C1971" t="s">
        <v>222</v>
      </c>
      <c r="D1971" t="s">
        <v>223</v>
      </c>
      <c r="E1971" t="s">
        <v>339</v>
      </c>
      <c r="F1971" t="s">
        <v>292</v>
      </c>
      <c r="G1971" s="16">
        <v>42735</v>
      </c>
      <c r="H1971">
        <v>20170329</v>
      </c>
      <c r="I1971">
        <v>0</v>
      </c>
      <c r="J1971" t="s">
        <v>286</v>
      </c>
      <c r="K1971" t="str">
        <f>IFERROR(VLOOKUP(J1971,ORDEN_ESF!A:C,2,0),"")</f>
        <v>Otras reservas</v>
      </c>
      <c r="L1971">
        <f>IFERROR(VLOOKUP(J1971,ORDEN_ESF!A:C,3,0),0)</f>
        <v>0</v>
      </c>
      <c r="M1971">
        <v>62410568</v>
      </c>
    </row>
    <row r="1972" spans="1:13" x14ac:dyDescent="0.25">
      <c r="A1972">
        <v>900139110</v>
      </c>
      <c r="B1972" t="s">
        <v>301</v>
      </c>
      <c r="C1972" t="s">
        <v>294</v>
      </c>
      <c r="D1972" t="s">
        <v>228</v>
      </c>
      <c r="E1972" t="s">
        <v>224</v>
      </c>
      <c r="F1972" t="s">
        <v>292</v>
      </c>
      <c r="G1972" s="16">
        <v>42735</v>
      </c>
      <c r="H1972">
        <v>20170419</v>
      </c>
      <c r="I1972">
        <v>0</v>
      </c>
      <c r="J1972" t="s">
        <v>286</v>
      </c>
      <c r="K1972" t="str">
        <f>IFERROR(VLOOKUP(J1972,ORDEN_ESF!A:C,2,0),"")</f>
        <v>Otras reservas</v>
      </c>
      <c r="L1972">
        <f>IFERROR(VLOOKUP(J1972,ORDEN_ESF!A:C,3,0),0)</f>
        <v>0</v>
      </c>
      <c r="M1972">
        <v>215000</v>
      </c>
    </row>
    <row r="1973" spans="1:13" x14ac:dyDescent="0.25">
      <c r="A1973">
        <v>890920656</v>
      </c>
      <c r="B1973" t="s">
        <v>302</v>
      </c>
      <c r="C1973" t="s">
        <v>291</v>
      </c>
      <c r="D1973" t="s">
        <v>223</v>
      </c>
      <c r="E1973" t="s">
        <v>224</v>
      </c>
      <c r="F1973" t="s">
        <v>292</v>
      </c>
      <c r="G1973" s="16">
        <v>42735</v>
      </c>
      <c r="H1973">
        <v>20170503</v>
      </c>
      <c r="I1973">
        <v>0</v>
      </c>
      <c r="J1973" t="s">
        <v>286</v>
      </c>
      <c r="K1973" t="str">
        <f>IFERROR(VLOOKUP(J1973,ORDEN_ESF!A:C,2,0),"")</f>
        <v>Otras reservas</v>
      </c>
      <c r="L1973">
        <f>IFERROR(VLOOKUP(J1973,ORDEN_ESF!A:C,3,0),0)</f>
        <v>0</v>
      </c>
      <c r="M1973">
        <v>11384</v>
      </c>
    </row>
    <row r="1974" spans="1:13" x14ac:dyDescent="0.25">
      <c r="A1974">
        <v>890928186</v>
      </c>
      <c r="B1974" t="s">
        <v>303</v>
      </c>
      <c r="C1974" t="s">
        <v>291</v>
      </c>
      <c r="D1974" t="s">
        <v>223</v>
      </c>
      <c r="E1974" t="s">
        <v>224</v>
      </c>
      <c r="F1974" t="s">
        <v>292</v>
      </c>
      <c r="G1974" s="16">
        <v>42735</v>
      </c>
      <c r="H1974">
        <v>20170510</v>
      </c>
      <c r="I1974">
        <v>0</v>
      </c>
      <c r="J1974" t="s">
        <v>286</v>
      </c>
      <c r="K1974" t="str">
        <f>IFERROR(VLOOKUP(J1974,ORDEN_ESF!A:C,2,0),"")</f>
        <v>Otras reservas</v>
      </c>
      <c r="L1974">
        <f>IFERROR(VLOOKUP(J1974,ORDEN_ESF!A:C,3,0),0)</f>
        <v>0</v>
      </c>
      <c r="M1974">
        <v>954555</v>
      </c>
    </row>
    <row r="1975" spans="1:13" x14ac:dyDescent="0.25">
      <c r="A1975">
        <v>890932424</v>
      </c>
      <c r="B1975" t="s">
        <v>379</v>
      </c>
      <c r="C1975" t="s">
        <v>222</v>
      </c>
      <c r="D1975" t="s">
        <v>223</v>
      </c>
      <c r="E1975" t="s">
        <v>333</v>
      </c>
      <c r="F1975" t="s">
        <v>292</v>
      </c>
      <c r="G1975" s="16">
        <v>42735</v>
      </c>
      <c r="H1975">
        <v>20170328</v>
      </c>
      <c r="I1975">
        <v>0</v>
      </c>
      <c r="J1975" t="s">
        <v>286</v>
      </c>
      <c r="K1975" t="str">
        <f>IFERROR(VLOOKUP(J1975,ORDEN_ESF!A:C,2,0),"")</f>
        <v>Otras reservas</v>
      </c>
      <c r="L1975">
        <f>IFERROR(VLOOKUP(J1975,ORDEN_ESF!A:C,3,0),0)</f>
        <v>0</v>
      </c>
      <c r="M1975">
        <v>101244332</v>
      </c>
    </row>
    <row r="1976" spans="1:13" x14ac:dyDescent="0.25">
      <c r="A1976">
        <v>890939355</v>
      </c>
      <c r="B1976" t="s">
        <v>35</v>
      </c>
      <c r="C1976" t="s">
        <v>222</v>
      </c>
      <c r="D1976" t="s">
        <v>223</v>
      </c>
      <c r="E1976" t="s">
        <v>335</v>
      </c>
      <c r="F1976" t="s">
        <v>292</v>
      </c>
      <c r="G1976" s="16">
        <v>42735</v>
      </c>
      <c r="H1976">
        <v>20170403</v>
      </c>
      <c r="I1976">
        <v>0</v>
      </c>
      <c r="J1976" t="s">
        <v>286</v>
      </c>
      <c r="K1976" t="str">
        <f>IFERROR(VLOOKUP(J1976,ORDEN_ESF!A:C,2,0),"")</f>
        <v>Otras reservas</v>
      </c>
      <c r="L1976">
        <f>IFERROR(VLOOKUP(J1976,ORDEN_ESF!A:C,3,0),0)</f>
        <v>0</v>
      </c>
      <c r="M1976">
        <v>1544172</v>
      </c>
    </row>
    <row r="1977" spans="1:13" x14ac:dyDescent="0.25">
      <c r="A1977">
        <v>890940026</v>
      </c>
      <c r="B1977" t="s">
        <v>304</v>
      </c>
      <c r="C1977" t="s">
        <v>291</v>
      </c>
      <c r="D1977" t="s">
        <v>223</v>
      </c>
      <c r="E1977" t="s">
        <v>224</v>
      </c>
      <c r="F1977" t="s">
        <v>292</v>
      </c>
      <c r="G1977" s="16">
        <v>42735</v>
      </c>
      <c r="H1977">
        <v>20170424</v>
      </c>
      <c r="I1977">
        <v>0</v>
      </c>
      <c r="J1977" t="s">
        <v>286</v>
      </c>
      <c r="K1977" t="str">
        <f>IFERROR(VLOOKUP(J1977,ORDEN_ESF!A:C,2,0),"")</f>
        <v>Otras reservas</v>
      </c>
      <c r="L1977">
        <f>IFERROR(VLOOKUP(J1977,ORDEN_ESF!A:C,3,0),0)</f>
        <v>0</v>
      </c>
      <c r="M1977">
        <v>50000</v>
      </c>
    </row>
    <row r="1978" spans="1:13" x14ac:dyDescent="0.25">
      <c r="A1978">
        <v>900190385</v>
      </c>
      <c r="B1978" t="s">
        <v>380</v>
      </c>
      <c r="C1978" t="s">
        <v>230</v>
      </c>
      <c r="D1978" t="s">
        <v>351</v>
      </c>
      <c r="E1978" t="s">
        <v>339</v>
      </c>
      <c r="F1978" t="s">
        <v>292</v>
      </c>
      <c r="G1978" s="16">
        <v>42735</v>
      </c>
      <c r="H1978">
        <v>20170407</v>
      </c>
      <c r="I1978">
        <v>0</v>
      </c>
      <c r="J1978" t="s">
        <v>286</v>
      </c>
      <c r="K1978" t="str">
        <f>IFERROR(VLOOKUP(J1978,ORDEN_ESF!A:C,2,0),"")</f>
        <v>Otras reservas</v>
      </c>
      <c r="L1978">
        <f>IFERROR(VLOOKUP(J1978,ORDEN_ESF!A:C,3,0),0)</f>
        <v>0</v>
      </c>
      <c r="M1978">
        <v>114967</v>
      </c>
    </row>
    <row r="1979" spans="1:13" x14ac:dyDescent="0.25">
      <c r="A1979">
        <v>900192242</v>
      </c>
      <c r="B1979" t="s">
        <v>381</v>
      </c>
      <c r="C1979" t="s">
        <v>222</v>
      </c>
      <c r="D1979" t="s">
        <v>228</v>
      </c>
      <c r="E1979" t="s">
        <v>333</v>
      </c>
      <c r="F1979" t="s">
        <v>292</v>
      </c>
      <c r="G1979" s="16">
        <v>42735</v>
      </c>
      <c r="H1979">
        <v>20170331</v>
      </c>
      <c r="I1979">
        <v>0</v>
      </c>
      <c r="J1979" t="s">
        <v>286</v>
      </c>
      <c r="K1979" t="str">
        <f>IFERROR(VLOOKUP(J1979,ORDEN_ESF!A:C,2,0),"")</f>
        <v>Otras reservas</v>
      </c>
      <c r="L1979">
        <f>IFERROR(VLOOKUP(J1979,ORDEN_ESF!A:C,3,0),0)</f>
        <v>0</v>
      </c>
      <c r="M1979">
        <v>89982461</v>
      </c>
    </row>
    <row r="1980" spans="1:13" x14ac:dyDescent="0.25">
      <c r="A1980">
        <v>900193192</v>
      </c>
      <c r="B1980" t="s">
        <v>305</v>
      </c>
      <c r="C1980" t="s">
        <v>294</v>
      </c>
      <c r="D1980" t="s">
        <v>228</v>
      </c>
      <c r="E1980" t="s">
        <v>224</v>
      </c>
      <c r="F1980" t="s">
        <v>292</v>
      </c>
      <c r="G1980" s="16">
        <v>42735</v>
      </c>
      <c r="H1980">
        <v>20170517</v>
      </c>
      <c r="I1980">
        <v>0</v>
      </c>
      <c r="J1980" t="s">
        <v>286</v>
      </c>
      <c r="K1980" t="str">
        <f>IFERROR(VLOOKUP(J1980,ORDEN_ESF!A:C,2,0),"")</f>
        <v>Otras reservas</v>
      </c>
      <c r="L1980">
        <f>IFERROR(VLOOKUP(J1980,ORDEN_ESF!A:C,3,0),0)</f>
        <v>0</v>
      </c>
      <c r="M1980">
        <v>50231</v>
      </c>
    </row>
    <row r="1981" spans="1:13" x14ac:dyDescent="0.25">
      <c r="A1981">
        <v>900206480</v>
      </c>
      <c r="B1981" t="s">
        <v>306</v>
      </c>
      <c r="C1981" t="s">
        <v>291</v>
      </c>
      <c r="D1981" t="s">
        <v>228</v>
      </c>
      <c r="E1981" t="s">
        <v>224</v>
      </c>
      <c r="F1981" t="s">
        <v>292</v>
      </c>
      <c r="G1981" s="16">
        <v>42735</v>
      </c>
      <c r="H1981">
        <v>20170509</v>
      </c>
      <c r="I1981">
        <v>0</v>
      </c>
      <c r="J1981" t="s">
        <v>286</v>
      </c>
      <c r="K1981" t="str">
        <f>IFERROR(VLOOKUP(J1981,ORDEN_ESF!A:C,2,0),"")</f>
        <v>Otras reservas</v>
      </c>
      <c r="L1981">
        <f>IFERROR(VLOOKUP(J1981,ORDEN_ESF!A:C,3,0),0)</f>
        <v>0</v>
      </c>
      <c r="M1981">
        <v>3758</v>
      </c>
    </row>
    <row r="1982" spans="1:13" x14ac:dyDescent="0.25">
      <c r="A1982">
        <v>900206483</v>
      </c>
      <c r="B1982" t="s">
        <v>307</v>
      </c>
      <c r="C1982" t="s">
        <v>291</v>
      </c>
      <c r="D1982" t="s">
        <v>228</v>
      </c>
      <c r="E1982" t="s">
        <v>224</v>
      </c>
      <c r="F1982" t="s">
        <v>292</v>
      </c>
      <c r="G1982" s="16">
        <v>42735</v>
      </c>
      <c r="H1982">
        <v>20170510</v>
      </c>
      <c r="I1982">
        <v>0</v>
      </c>
      <c r="J1982" t="s">
        <v>286</v>
      </c>
      <c r="K1982" t="str">
        <f>IFERROR(VLOOKUP(J1982,ORDEN_ESF!A:C,2,0),"")</f>
        <v>Otras reservas</v>
      </c>
      <c r="L1982">
        <f>IFERROR(VLOOKUP(J1982,ORDEN_ESF!A:C,3,0),0)</f>
        <v>0</v>
      </c>
      <c r="M1982">
        <v>7761</v>
      </c>
    </row>
    <row r="1983" spans="1:13" x14ac:dyDescent="0.25">
      <c r="A1983">
        <v>900087151</v>
      </c>
      <c r="B1983" t="s">
        <v>383</v>
      </c>
      <c r="C1983" t="s">
        <v>222</v>
      </c>
      <c r="D1983" t="s">
        <v>351</v>
      </c>
      <c r="E1983" t="s">
        <v>384</v>
      </c>
      <c r="F1983" t="s">
        <v>292</v>
      </c>
      <c r="G1983" s="16">
        <v>42735</v>
      </c>
      <c r="H1983">
        <v>20170509</v>
      </c>
      <c r="I1983">
        <v>0</v>
      </c>
      <c r="J1983" t="s">
        <v>286</v>
      </c>
      <c r="K1983" t="str">
        <f>IFERROR(VLOOKUP(J1983,ORDEN_ESF!A:C,2,0),"")</f>
        <v>Otras reservas</v>
      </c>
      <c r="L1983">
        <f>IFERROR(VLOOKUP(J1983,ORDEN_ESF!A:C,3,0),0)</f>
        <v>0</v>
      </c>
      <c r="M1983">
        <v>21894441</v>
      </c>
    </row>
    <row r="1984" spans="1:13" x14ac:dyDescent="0.25">
      <c r="A1984">
        <v>900315057</v>
      </c>
      <c r="B1984" t="s">
        <v>385</v>
      </c>
      <c r="C1984" t="s">
        <v>294</v>
      </c>
      <c r="D1984" t="s">
        <v>223</v>
      </c>
      <c r="E1984" t="s">
        <v>358</v>
      </c>
      <c r="F1984" t="s">
        <v>292</v>
      </c>
      <c r="G1984" s="16">
        <v>42735</v>
      </c>
      <c r="H1984">
        <v>20170504</v>
      </c>
      <c r="I1984">
        <v>0</v>
      </c>
      <c r="J1984" t="s">
        <v>286</v>
      </c>
      <c r="K1984" t="str">
        <f>IFERROR(VLOOKUP(J1984,ORDEN_ESF!A:C,2,0),"")</f>
        <v>Otras reservas</v>
      </c>
      <c r="L1984">
        <f>IFERROR(VLOOKUP(J1984,ORDEN_ESF!A:C,3,0),0)</f>
        <v>0</v>
      </c>
      <c r="M1984">
        <v>67262</v>
      </c>
    </row>
    <row r="1985" spans="1:13" x14ac:dyDescent="0.25">
      <c r="A1985">
        <v>900205547</v>
      </c>
      <c r="B1985" t="s">
        <v>233</v>
      </c>
      <c r="C1985" t="s">
        <v>230</v>
      </c>
      <c r="D1985" t="s">
        <v>228</v>
      </c>
      <c r="E1985" t="s">
        <v>224</v>
      </c>
      <c r="F1985" t="s">
        <v>292</v>
      </c>
      <c r="G1985" s="16">
        <v>42735</v>
      </c>
      <c r="H1985">
        <v>20170330</v>
      </c>
      <c r="I1985">
        <v>0</v>
      </c>
      <c r="J1985" t="s">
        <v>286</v>
      </c>
      <c r="K1985" t="str">
        <f>IFERROR(VLOOKUP(J1985,ORDEN_ESF!A:C,2,0),"")</f>
        <v>Otras reservas</v>
      </c>
      <c r="L1985">
        <f>IFERROR(VLOOKUP(J1985,ORDEN_ESF!A:C,3,0),0)</f>
        <v>0</v>
      </c>
      <c r="M1985">
        <v>22999</v>
      </c>
    </row>
    <row r="1986" spans="1:13" x14ac:dyDescent="0.25">
      <c r="A1986">
        <v>900378893</v>
      </c>
      <c r="B1986" t="s">
        <v>386</v>
      </c>
      <c r="C1986" t="s">
        <v>230</v>
      </c>
      <c r="D1986" t="s">
        <v>228</v>
      </c>
      <c r="E1986" t="s">
        <v>335</v>
      </c>
      <c r="F1986" t="s">
        <v>292</v>
      </c>
      <c r="G1986" s="16">
        <v>42735</v>
      </c>
      <c r="H1986">
        <v>20170327</v>
      </c>
      <c r="I1986">
        <v>0</v>
      </c>
      <c r="J1986" t="s">
        <v>286</v>
      </c>
      <c r="K1986" t="str">
        <f>IFERROR(VLOOKUP(J1986,ORDEN_ESF!A:C,2,0),"")</f>
        <v>Otras reservas</v>
      </c>
      <c r="L1986">
        <f>IFERROR(VLOOKUP(J1986,ORDEN_ESF!A:C,3,0),0)</f>
        <v>0</v>
      </c>
      <c r="M1986">
        <v>1793388</v>
      </c>
    </row>
    <row r="1987" spans="1:13" x14ac:dyDescent="0.25">
      <c r="A1987">
        <v>900390238</v>
      </c>
      <c r="B1987" t="s">
        <v>177</v>
      </c>
      <c r="C1987" t="s">
        <v>230</v>
      </c>
      <c r="D1987" t="s">
        <v>228</v>
      </c>
      <c r="E1987" t="s">
        <v>333</v>
      </c>
      <c r="F1987" t="s">
        <v>292</v>
      </c>
      <c r="G1987" s="16">
        <v>42735</v>
      </c>
      <c r="H1987">
        <v>20170330</v>
      </c>
      <c r="I1987">
        <v>0</v>
      </c>
      <c r="J1987" t="s">
        <v>286</v>
      </c>
      <c r="K1987" t="str">
        <f>IFERROR(VLOOKUP(J1987,ORDEN_ESF!A:C,2,0),"")</f>
        <v>Otras reservas</v>
      </c>
      <c r="L1987">
        <f>IFERROR(VLOOKUP(J1987,ORDEN_ESF!A:C,3,0),0)</f>
        <v>0</v>
      </c>
      <c r="M1987">
        <v>57217955</v>
      </c>
    </row>
    <row r="1988" spans="1:13" x14ac:dyDescent="0.25">
      <c r="A1988">
        <v>900413588</v>
      </c>
      <c r="B1988" t="s">
        <v>37</v>
      </c>
      <c r="C1988" t="s">
        <v>294</v>
      </c>
      <c r="D1988" t="s">
        <v>343</v>
      </c>
      <c r="E1988" t="s">
        <v>224</v>
      </c>
      <c r="F1988" t="s">
        <v>292</v>
      </c>
      <c r="G1988" s="16">
        <v>42735</v>
      </c>
      <c r="H1988">
        <v>20170511</v>
      </c>
      <c r="I1988">
        <v>0</v>
      </c>
      <c r="J1988" t="s">
        <v>286</v>
      </c>
      <c r="K1988" t="str">
        <f>IFERROR(VLOOKUP(J1988,ORDEN_ESF!A:C,2,0),"")</f>
        <v>Otras reservas</v>
      </c>
      <c r="L1988">
        <f>IFERROR(VLOOKUP(J1988,ORDEN_ESF!A:C,3,0),0)</f>
        <v>0</v>
      </c>
      <c r="M1988">
        <v>251858</v>
      </c>
    </row>
    <row r="1989" spans="1:13" x14ac:dyDescent="0.25">
      <c r="A1989">
        <v>900521357</v>
      </c>
      <c r="B1989" t="s">
        <v>175</v>
      </c>
      <c r="C1989" t="s">
        <v>291</v>
      </c>
      <c r="D1989" t="s">
        <v>388</v>
      </c>
      <c r="E1989" t="s">
        <v>339</v>
      </c>
      <c r="F1989" t="s">
        <v>292</v>
      </c>
      <c r="G1989" s="16">
        <v>42735</v>
      </c>
      <c r="H1989">
        <v>20170503</v>
      </c>
      <c r="I1989">
        <v>0</v>
      </c>
      <c r="J1989" t="s">
        <v>286</v>
      </c>
      <c r="K1989" t="str">
        <f>IFERROR(VLOOKUP(J1989,ORDEN_ESF!A:C,2,0),"")</f>
        <v>Otras reservas</v>
      </c>
      <c r="L1989">
        <f>IFERROR(VLOOKUP(J1989,ORDEN_ESF!A:C,3,0),0)</f>
        <v>0</v>
      </c>
      <c r="M1989">
        <v>721106</v>
      </c>
    </row>
    <row r="1990" spans="1:13" x14ac:dyDescent="0.25">
      <c r="A1990">
        <v>900535441</v>
      </c>
      <c r="B1990" t="s">
        <v>308</v>
      </c>
      <c r="C1990" t="s">
        <v>291</v>
      </c>
      <c r="D1990" t="s">
        <v>228</v>
      </c>
      <c r="E1990" t="s">
        <v>224</v>
      </c>
      <c r="F1990" t="s">
        <v>292</v>
      </c>
      <c r="G1990" s="16">
        <v>42735</v>
      </c>
      <c r="H1990">
        <v>20170426</v>
      </c>
      <c r="I1990">
        <v>0</v>
      </c>
      <c r="J1990" t="s">
        <v>286</v>
      </c>
      <c r="K1990" t="str">
        <f>IFERROR(VLOOKUP(J1990,ORDEN_ESF!A:C,2,0),"")</f>
        <v>Otras reservas</v>
      </c>
      <c r="L1990">
        <f>IFERROR(VLOOKUP(J1990,ORDEN_ESF!A:C,3,0),0)</f>
        <v>0</v>
      </c>
      <c r="M1990">
        <v>1288</v>
      </c>
    </row>
    <row r="1991" spans="1:13" x14ac:dyDescent="0.25">
      <c r="A1991">
        <v>800014246</v>
      </c>
      <c r="B1991" t="s">
        <v>332</v>
      </c>
      <c r="C1991" t="s">
        <v>291</v>
      </c>
      <c r="D1991" t="s">
        <v>223</v>
      </c>
      <c r="E1991" t="s">
        <v>333</v>
      </c>
      <c r="F1991" t="s">
        <v>292</v>
      </c>
      <c r="G1991" s="16">
        <v>42735</v>
      </c>
      <c r="H1991">
        <v>20170518</v>
      </c>
      <c r="I1991">
        <v>0</v>
      </c>
      <c r="J1991" t="s">
        <v>287</v>
      </c>
      <c r="K1991" t="str">
        <f>IFERROR(VLOOKUP(J1991,ORDEN_ESF!A:C,2,0),"")</f>
        <v>Ganancias acumuladas</v>
      </c>
      <c r="L1991">
        <f>IFERROR(VLOOKUP(J1991,ORDEN_ESF!A:C,3,0),0)</f>
        <v>0</v>
      </c>
      <c r="M1991">
        <v>13755886</v>
      </c>
    </row>
    <row r="1992" spans="1:13" x14ac:dyDescent="0.25">
      <c r="A1992">
        <v>800028455</v>
      </c>
      <c r="B1992" t="s">
        <v>0</v>
      </c>
      <c r="C1992" t="s">
        <v>291</v>
      </c>
      <c r="D1992" t="s">
        <v>228</v>
      </c>
      <c r="E1992" t="s">
        <v>224</v>
      </c>
      <c r="F1992" t="s">
        <v>292</v>
      </c>
      <c r="G1992" s="16">
        <v>42735</v>
      </c>
      <c r="H1992">
        <v>20170503</v>
      </c>
      <c r="I1992">
        <v>0</v>
      </c>
      <c r="J1992" t="s">
        <v>287</v>
      </c>
      <c r="K1992" t="str">
        <f>IFERROR(VLOOKUP(J1992,ORDEN_ESF!A:C,2,0),"")</f>
        <v>Ganancias acumuladas</v>
      </c>
      <c r="L1992">
        <f>IFERROR(VLOOKUP(J1992,ORDEN_ESF!A:C,3,0),0)</f>
        <v>0</v>
      </c>
      <c r="M1992">
        <v>23510</v>
      </c>
    </row>
    <row r="1993" spans="1:13" x14ac:dyDescent="0.25">
      <c r="A1993">
        <v>800093117</v>
      </c>
      <c r="B1993" t="s">
        <v>334</v>
      </c>
      <c r="C1993" t="s">
        <v>222</v>
      </c>
      <c r="D1993" t="s">
        <v>223</v>
      </c>
      <c r="E1993" t="s">
        <v>335</v>
      </c>
      <c r="F1993" t="s">
        <v>292</v>
      </c>
      <c r="G1993" s="16">
        <v>42735</v>
      </c>
      <c r="H1993">
        <v>20170328</v>
      </c>
      <c r="I1993">
        <v>0</v>
      </c>
      <c r="J1993" t="s">
        <v>287</v>
      </c>
      <c r="K1993" t="str">
        <f>IFERROR(VLOOKUP(J1993,ORDEN_ESF!A:C,2,0),"")</f>
        <v>Ganancias acumuladas</v>
      </c>
      <c r="L1993">
        <f>IFERROR(VLOOKUP(J1993,ORDEN_ESF!A:C,3,0),0)</f>
        <v>0</v>
      </c>
      <c r="M1993">
        <v>56922190</v>
      </c>
    </row>
    <row r="1994" spans="1:13" x14ac:dyDescent="0.25">
      <c r="A1994">
        <v>800094968</v>
      </c>
      <c r="B1994" t="s">
        <v>336</v>
      </c>
      <c r="C1994" t="s">
        <v>222</v>
      </c>
      <c r="D1994" t="s">
        <v>337</v>
      </c>
      <c r="E1994" t="s">
        <v>335</v>
      </c>
      <c r="F1994" t="s">
        <v>292</v>
      </c>
      <c r="G1994" s="16">
        <v>42735</v>
      </c>
      <c r="H1994">
        <v>20170403</v>
      </c>
      <c r="I1994">
        <v>0</v>
      </c>
      <c r="J1994" t="s">
        <v>287</v>
      </c>
      <c r="K1994" t="str">
        <f>IFERROR(VLOOKUP(J1994,ORDEN_ESF!A:C,2,0),"")</f>
        <v>Ganancias acumuladas</v>
      </c>
      <c r="L1994">
        <f>IFERROR(VLOOKUP(J1994,ORDEN_ESF!A:C,3,0),0)</f>
        <v>0</v>
      </c>
      <c r="M1994">
        <v>102161110</v>
      </c>
    </row>
    <row r="1995" spans="1:13" x14ac:dyDescent="0.25">
      <c r="A1995">
        <v>800095951</v>
      </c>
      <c r="B1995" t="s">
        <v>338</v>
      </c>
      <c r="C1995" t="s">
        <v>291</v>
      </c>
      <c r="D1995" t="s">
        <v>228</v>
      </c>
      <c r="E1995" t="s">
        <v>339</v>
      </c>
      <c r="F1995" t="s">
        <v>292</v>
      </c>
      <c r="G1995" s="16">
        <v>42735</v>
      </c>
      <c r="H1995">
        <v>20170505</v>
      </c>
      <c r="I1995">
        <v>0</v>
      </c>
      <c r="J1995" t="s">
        <v>287</v>
      </c>
      <c r="K1995" t="str">
        <f>IFERROR(VLOOKUP(J1995,ORDEN_ESF!A:C,2,0),"")</f>
        <v>Ganancias acumuladas</v>
      </c>
      <c r="L1995">
        <f>IFERROR(VLOOKUP(J1995,ORDEN_ESF!A:C,3,0),0)</f>
        <v>0</v>
      </c>
      <c r="M1995">
        <v>1646616</v>
      </c>
    </row>
    <row r="1996" spans="1:13" x14ac:dyDescent="0.25">
      <c r="A1996">
        <v>800140959</v>
      </c>
      <c r="B1996" t="s">
        <v>340</v>
      </c>
      <c r="C1996" t="s">
        <v>291</v>
      </c>
      <c r="D1996" t="s">
        <v>228</v>
      </c>
      <c r="E1996" t="s">
        <v>339</v>
      </c>
      <c r="F1996" t="s">
        <v>292</v>
      </c>
      <c r="G1996" s="16">
        <v>42735</v>
      </c>
      <c r="H1996">
        <v>20170503</v>
      </c>
      <c r="I1996">
        <v>0</v>
      </c>
      <c r="J1996" t="s">
        <v>287</v>
      </c>
      <c r="K1996" t="str">
        <f>IFERROR(VLOOKUP(J1996,ORDEN_ESF!A:C,2,0),"")</f>
        <v>Ganancias acumuladas</v>
      </c>
      <c r="L1996">
        <f>IFERROR(VLOOKUP(J1996,ORDEN_ESF!A:C,3,0),0)</f>
        <v>0</v>
      </c>
      <c r="M1996">
        <v>5404376</v>
      </c>
    </row>
    <row r="1997" spans="1:13" x14ac:dyDescent="0.25">
      <c r="A1997">
        <v>800173155</v>
      </c>
      <c r="B1997" t="s">
        <v>341</v>
      </c>
      <c r="C1997" t="s">
        <v>222</v>
      </c>
      <c r="D1997" t="s">
        <v>228</v>
      </c>
      <c r="E1997" t="s">
        <v>335</v>
      </c>
      <c r="F1997" t="s">
        <v>292</v>
      </c>
      <c r="G1997" s="16">
        <v>42735</v>
      </c>
      <c r="H1997">
        <v>20170403</v>
      </c>
      <c r="I1997">
        <v>0</v>
      </c>
      <c r="J1997" t="s">
        <v>287</v>
      </c>
      <c r="K1997" t="str">
        <f>IFERROR(VLOOKUP(J1997,ORDEN_ESF!A:C,2,0),"")</f>
        <v>Ganancias acumuladas</v>
      </c>
      <c r="L1997">
        <f>IFERROR(VLOOKUP(J1997,ORDEN_ESF!A:C,3,0),0)</f>
        <v>0</v>
      </c>
      <c r="M1997">
        <v>101223710</v>
      </c>
    </row>
    <row r="1998" spans="1:13" x14ac:dyDescent="0.25">
      <c r="A1998">
        <v>800182330</v>
      </c>
      <c r="B1998" t="s">
        <v>342</v>
      </c>
      <c r="C1998" t="s">
        <v>291</v>
      </c>
      <c r="D1998" t="s">
        <v>343</v>
      </c>
      <c r="E1998" t="s">
        <v>333</v>
      </c>
      <c r="F1998" t="s">
        <v>292</v>
      </c>
      <c r="G1998" s="16">
        <v>42735</v>
      </c>
      <c r="H1998">
        <v>20170424</v>
      </c>
      <c r="I1998">
        <v>0</v>
      </c>
      <c r="J1998" t="s">
        <v>287</v>
      </c>
      <c r="K1998" t="str">
        <f>IFERROR(VLOOKUP(J1998,ORDEN_ESF!A:C,2,0),"")</f>
        <v>Ganancias acumuladas</v>
      </c>
      <c r="L1998">
        <f>IFERROR(VLOOKUP(J1998,ORDEN_ESF!A:C,3,0),0)</f>
        <v>0</v>
      </c>
      <c r="M1998">
        <v>7222618</v>
      </c>
    </row>
    <row r="1999" spans="1:13" x14ac:dyDescent="0.25">
      <c r="A1999">
        <v>800185295</v>
      </c>
      <c r="B1999" t="s">
        <v>344</v>
      </c>
      <c r="C1999" t="s">
        <v>222</v>
      </c>
      <c r="D1999" t="s">
        <v>228</v>
      </c>
      <c r="E1999" t="s">
        <v>335</v>
      </c>
      <c r="F1999" t="s">
        <v>292</v>
      </c>
      <c r="G1999" s="16">
        <v>42735</v>
      </c>
      <c r="H1999">
        <v>20170407</v>
      </c>
      <c r="I1999">
        <v>0</v>
      </c>
      <c r="J1999" t="s">
        <v>287</v>
      </c>
      <c r="K1999" t="str">
        <f>IFERROR(VLOOKUP(J1999,ORDEN_ESF!A:C,2,0),"")</f>
        <v>Ganancias acumuladas</v>
      </c>
      <c r="L1999">
        <f>IFERROR(VLOOKUP(J1999,ORDEN_ESF!A:C,3,0),0)</f>
        <v>0</v>
      </c>
      <c r="M1999">
        <v>41883990</v>
      </c>
    </row>
    <row r="2000" spans="1:13" x14ac:dyDescent="0.25">
      <c r="A2000">
        <v>800200598</v>
      </c>
      <c r="B2000" t="s">
        <v>345</v>
      </c>
      <c r="C2000" t="s">
        <v>230</v>
      </c>
      <c r="D2000" t="s">
        <v>228</v>
      </c>
      <c r="E2000" t="s">
        <v>335</v>
      </c>
      <c r="F2000" t="s">
        <v>292</v>
      </c>
      <c r="G2000" s="16">
        <v>42735</v>
      </c>
      <c r="H2000">
        <v>20170509</v>
      </c>
      <c r="I2000">
        <v>0</v>
      </c>
      <c r="J2000" t="s">
        <v>287</v>
      </c>
      <c r="K2000" t="str">
        <f>IFERROR(VLOOKUP(J2000,ORDEN_ESF!A:C,2,0),"")</f>
        <v>Ganancias acumuladas</v>
      </c>
      <c r="L2000">
        <f>IFERROR(VLOOKUP(J2000,ORDEN_ESF!A:C,3,0),0)</f>
        <v>0</v>
      </c>
      <c r="M2000">
        <v>12557945</v>
      </c>
    </row>
    <row r="2001" spans="1:13" x14ac:dyDescent="0.25">
      <c r="A2001">
        <v>800208146</v>
      </c>
      <c r="B2001" t="s">
        <v>346</v>
      </c>
      <c r="C2001" t="s">
        <v>294</v>
      </c>
      <c r="D2001" t="s">
        <v>228</v>
      </c>
      <c r="E2001" t="s">
        <v>347</v>
      </c>
      <c r="F2001" t="s">
        <v>292</v>
      </c>
      <c r="G2001" s="16">
        <v>42735</v>
      </c>
      <c r="H2001">
        <v>20170428</v>
      </c>
      <c r="I2001">
        <v>0</v>
      </c>
      <c r="J2001" t="s">
        <v>287</v>
      </c>
      <c r="K2001" t="str">
        <f>IFERROR(VLOOKUP(J2001,ORDEN_ESF!A:C,2,0),"")</f>
        <v>Ganancias acumuladas</v>
      </c>
      <c r="L2001">
        <f>IFERROR(VLOOKUP(J2001,ORDEN_ESF!A:C,3,0),0)</f>
        <v>0</v>
      </c>
      <c r="M2001">
        <v>34951924</v>
      </c>
    </row>
    <row r="2002" spans="1:13" x14ac:dyDescent="0.25">
      <c r="A2002">
        <v>800233881</v>
      </c>
      <c r="B2002" t="s">
        <v>161</v>
      </c>
      <c r="C2002" t="s">
        <v>222</v>
      </c>
      <c r="D2002" t="s">
        <v>223</v>
      </c>
      <c r="E2002" t="s">
        <v>333</v>
      </c>
      <c r="F2002" t="s">
        <v>292</v>
      </c>
      <c r="G2002" s="16">
        <v>42735</v>
      </c>
      <c r="H2002">
        <v>20170406</v>
      </c>
      <c r="I2002">
        <v>0</v>
      </c>
      <c r="J2002" t="s">
        <v>287</v>
      </c>
      <c r="K2002" t="str">
        <f>IFERROR(VLOOKUP(J2002,ORDEN_ESF!A:C,2,0),"")</f>
        <v>Ganancias acumuladas</v>
      </c>
      <c r="L2002">
        <f>IFERROR(VLOOKUP(J2002,ORDEN_ESF!A:C,3,0),0)</f>
        <v>0</v>
      </c>
      <c r="M2002">
        <v>28271870</v>
      </c>
    </row>
    <row r="2003" spans="1:13" x14ac:dyDescent="0.25">
      <c r="A2003">
        <v>800240724</v>
      </c>
      <c r="B2003" t="s">
        <v>348</v>
      </c>
      <c r="C2003" t="s">
        <v>230</v>
      </c>
      <c r="D2003" t="s">
        <v>228</v>
      </c>
      <c r="E2003" t="s">
        <v>335</v>
      </c>
      <c r="F2003" t="s">
        <v>292</v>
      </c>
      <c r="G2003" s="16">
        <v>42735</v>
      </c>
      <c r="H2003">
        <v>20170330</v>
      </c>
      <c r="I2003">
        <v>0</v>
      </c>
      <c r="J2003" t="s">
        <v>287</v>
      </c>
      <c r="K2003" t="str">
        <f>IFERROR(VLOOKUP(J2003,ORDEN_ESF!A:C,2,0),"")</f>
        <v>Ganancias acumuladas</v>
      </c>
      <c r="L2003">
        <f>IFERROR(VLOOKUP(J2003,ORDEN_ESF!A:C,3,0),0)</f>
        <v>0</v>
      </c>
      <c r="M2003">
        <v>12978586</v>
      </c>
    </row>
    <row r="2004" spans="1:13" x14ac:dyDescent="0.25">
      <c r="A2004">
        <v>811032292</v>
      </c>
      <c r="B2004" t="s">
        <v>349</v>
      </c>
      <c r="C2004" t="s">
        <v>222</v>
      </c>
      <c r="D2004" t="s">
        <v>223</v>
      </c>
      <c r="E2004" t="s">
        <v>335</v>
      </c>
      <c r="F2004" t="s">
        <v>292</v>
      </c>
      <c r="G2004" s="16">
        <v>42735</v>
      </c>
      <c r="H2004">
        <v>20170404</v>
      </c>
      <c r="I2004">
        <v>0</v>
      </c>
      <c r="J2004" t="s">
        <v>287</v>
      </c>
      <c r="K2004" t="str">
        <f>IFERROR(VLOOKUP(J2004,ORDEN_ESF!A:C,2,0),"")</f>
        <v>Ganancias acumuladas</v>
      </c>
      <c r="L2004">
        <f>IFERROR(VLOOKUP(J2004,ORDEN_ESF!A:C,3,0),0)</f>
        <v>0</v>
      </c>
      <c r="M2004">
        <v>17927256</v>
      </c>
    </row>
    <row r="2005" spans="1:13" x14ac:dyDescent="0.25">
      <c r="A2005">
        <v>830023542</v>
      </c>
      <c r="B2005" t="s">
        <v>146</v>
      </c>
      <c r="C2005" t="s">
        <v>230</v>
      </c>
      <c r="D2005" t="s">
        <v>223</v>
      </c>
      <c r="E2005" t="s">
        <v>339</v>
      </c>
      <c r="F2005" t="s">
        <v>292</v>
      </c>
      <c r="G2005" s="16">
        <v>42735</v>
      </c>
      <c r="H2005">
        <v>20170328</v>
      </c>
      <c r="I2005">
        <v>0</v>
      </c>
      <c r="J2005" t="s">
        <v>287</v>
      </c>
      <c r="K2005" t="str">
        <f>IFERROR(VLOOKUP(J2005,ORDEN_ESF!A:C,2,0),"")</f>
        <v>Ganancias acumuladas</v>
      </c>
      <c r="L2005">
        <f>IFERROR(VLOOKUP(J2005,ORDEN_ESF!A:C,3,0),0)</f>
        <v>0</v>
      </c>
      <c r="M2005">
        <v>39050228</v>
      </c>
    </row>
    <row r="2006" spans="1:13" x14ac:dyDescent="0.25">
      <c r="A2006">
        <v>830094920</v>
      </c>
      <c r="B2006" t="s">
        <v>350</v>
      </c>
      <c r="C2006" t="s">
        <v>222</v>
      </c>
      <c r="D2006" t="s">
        <v>351</v>
      </c>
      <c r="E2006" t="s">
        <v>339</v>
      </c>
      <c r="F2006" t="s">
        <v>292</v>
      </c>
      <c r="G2006" s="16">
        <v>42735</v>
      </c>
      <c r="H2006">
        <v>20171004</v>
      </c>
      <c r="I2006">
        <v>0</v>
      </c>
      <c r="J2006" t="s">
        <v>287</v>
      </c>
      <c r="K2006" t="str">
        <f>IFERROR(VLOOKUP(J2006,ORDEN_ESF!A:C,2,0),"")</f>
        <v>Ganancias acumuladas</v>
      </c>
      <c r="L2006">
        <f>IFERROR(VLOOKUP(J2006,ORDEN_ESF!A:C,3,0),0)</f>
        <v>0</v>
      </c>
      <c r="M2006">
        <v>252129974</v>
      </c>
    </row>
    <row r="2007" spans="1:13" x14ac:dyDescent="0.25">
      <c r="A2007">
        <v>830058272</v>
      </c>
      <c r="B2007" t="s">
        <v>352</v>
      </c>
      <c r="C2007" t="s">
        <v>222</v>
      </c>
      <c r="D2007" t="s">
        <v>228</v>
      </c>
      <c r="E2007" t="s">
        <v>353</v>
      </c>
      <c r="F2007" t="s">
        <v>292</v>
      </c>
      <c r="G2007" s="16">
        <v>42735</v>
      </c>
      <c r="H2007">
        <v>20170405</v>
      </c>
      <c r="I2007">
        <v>0</v>
      </c>
      <c r="J2007" t="s">
        <v>287</v>
      </c>
      <c r="K2007" t="str">
        <f>IFERROR(VLOOKUP(J2007,ORDEN_ESF!A:C,2,0),"")</f>
        <v>Ganancias acumuladas</v>
      </c>
      <c r="L2007">
        <f>IFERROR(VLOOKUP(J2007,ORDEN_ESF!A:C,3,0),0)</f>
        <v>0</v>
      </c>
      <c r="M2007">
        <v>6902954</v>
      </c>
    </row>
    <row r="2008" spans="1:13" x14ac:dyDescent="0.25">
      <c r="A2008">
        <v>830097620</v>
      </c>
      <c r="B2008" t="s">
        <v>290</v>
      </c>
      <c r="C2008" t="s">
        <v>291</v>
      </c>
      <c r="D2008" t="s">
        <v>228</v>
      </c>
      <c r="E2008" t="s">
        <v>224</v>
      </c>
      <c r="F2008" t="s">
        <v>292</v>
      </c>
      <c r="G2008" s="16">
        <v>42735</v>
      </c>
      <c r="H2008">
        <v>20170420</v>
      </c>
      <c r="I2008">
        <v>0</v>
      </c>
      <c r="J2008" t="s">
        <v>287</v>
      </c>
      <c r="K2008" t="str">
        <f>IFERROR(VLOOKUP(J2008,ORDEN_ESF!A:C,2,0),"")</f>
        <v>Ganancias acumuladas</v>
      </c>
      <c r="L2008">
        <f>IFERROR(VLOOKUP(J2008,ORDEN_ESF!A:C,3,0),0)</f>
        <v>0</v>
      </c>
      <c r="M2008">
        <v>2392076</v>
      </c>
    </row>
    <row r="2009" spans="1:13" x14ac:dyDescent="0.25">
      <c r="A2009">
        <v>860000656</v>
      </c>
      <c r="B2009" t="s">
        <v>221</v>
      </c>
      <c r="C2009" t="s">
        <v>222</v>
      </c>
      <c r="D2009" t="s">
        <v>223</v>
      </c>
      <c r="E2009" t="s">
        <v>224</v>
      </c>
      <c r="F2009" t="s">
        <v>292</v>
      </c>
      <c r="G2009" s="16">
        <v>42735</v>
      </c>
      <c r="H2009">
        <v>20170401</v>
      </c>
      <c r="I2009">
        <v>0</v>
      </c>
      <c r="J2009" t="s">
        <v>287</v>
      </c>
      <c r="K2009" t="str">
        <f>IFERROR(VLOOKUP(J2009,ORDEN_ESF!A:C,2,0),"")</f>
        <v>Ganancias acumuladas</v>
      </c>
      <c r="L2009">
        <f>IFERROR(VLOOKUP(J2009,ORDEN_ESF!A:C,3,0),0)</f>
        <v>0</v>
      </c>
      <c r="M2009">
        <v>45422289</v>
      </c>
    </row>
    <row r="2010" spans="1:13" x14ac:dyDescent="0.25">
      <c r="A2010">
        <v>860001986</v>
      </c>
      <c r="B2010" t="s">
        <v>293</v>
      </c>
      <c r="C2010" t="s">
        <v>294</v>
      </c>
      <c r="D2010" t="s">
        <v>228</v>
      </c>
      <c r="E2010" t="s">
        <v>224</v>
      </c>
      <c r="F2010" t="s">
        <v>292</v>
      </c>
      <c r="G2010" s="16">
        <v>42735</v>
      </c>
      <c r="H2010">
        <v>20170510</v>
      </c>
      <c r="I2010">
        <v>0</v>
      </c>
      <c r="J2010" t="s">
        <v>287</v>
      </c>
      <c r="K2010" t="str">
        <f>IFERROR(VLOOKUP(J2010,ORDEN_ESF!A:C,2,0),"")</f>
        <v>Ganancias acumuladas</v>
      </c>
      <c r="L2010">
        <f>IFERROR(VLOOKUP(J2010,ORDEN_ESF!A:C,3,0),0)</f>
        <v>0</v>
      </c>
      <c r="M2010">
        <v>8278360</v>
      </c>
    </row>
    <row r="2011" spans="1:13" x14ac:dyDescent="0.25">
      <c r="A2011">
        <v>860002837</v>
      </c>
      <c r="B2011" t="s">
        <v>227</v>
      </c>
      <c r="C2011" t="s">
        <v>222</v>
      </c>
      <c r="D2011" t="s">
        <v>228</v>
      </c>
      <c r="E2011" t="s">
        <v>224</v>
      </c>
      <c r="F2011" t="s">
        <v>292</v>
      </c>
      <c r="G2011" s="16">
        <v>42735</v>
      </c>
      <c r="H2011">
        <v>20170330</v>
      </c>
      <c r="I2011">
        <v>0</v>
      </c>
      <c r="J2011" t="s">
        <v>287</v>
      </c>
      <c r="K2011" t="str">
        <f>IFERROR(VLOOKUP(J2011,ORDEN_ESF!A:C,2,0),"")</f>
        <v>Ganancias acumuladas</v>
      </c>
      <c r="L2011">
        <f>IFERROR(VLOOKUP(J2011,ORDEN_ESF!A:C,3,0),0)</f>
        <v>0</v>
      </c>
      <c r="M2011">
        <v>48229981</v>
      </c>
    </row>
    <row r="2012" spans="1:13" x14ac:dyDescent="0.25">
      <c r="A2012">
        <v>830116629</v>
      </c>
      <c r="B2012" t="s">
        <v>354</v>
      </c>
      <c r="C2012" t="s">
        <v>291</v>
      </c>
      <c r="D2012" t="s">
        <v>228</v>
      </c>
      <c r="E2012" t="s">
        <v>355</v>
      </c>
      <c r="F2012" t="s">
        <v>292</v>
      </c>
      <c r="G2012" s="16">
        <v>42735</v>
      </c>
      <c r="H2012">
        <v>20170424</v>
      </c>
      <c r="I2012">
        <v>0</v>
      </c>
      <c r="J2012" t="s">
        <v>287</v>
      </c>
      <c r="K2012" t="str">
        <f>IFERROR(VLOOKUP(J2012,ORDEN_ESF!A:C,2,0),"")</f>
        <v>Ganancias acumuladas</v>
      </c>
      <c r="L2012">
        <f>IFERROR(VLOOKUP(J2012,ORDEN_ESF!A:C,3,0),0)</f>
        <v>0</v>
      </c>
      <c r="M2012">
        <v>1512741</v>
      </c>
    </row>
    <row r="2013" spans="1:13" x14ac:dyDescent="0.25">
      <c r="A2013">
        <v>860014285</v>
      </c>
      <c r="B2013" t="s">
        <v>356</v>
      </c>
      <c r="C2013" t="s">
        <v>294</v>
      </c>
      <c r="D2013" t="s">
        <v>228</v>
      </c>
      <c r="E2013" t="s">
        <v>224</v>
      </c>
      <c r="F2013" t="s">
        <v>292</v>
      </c>
      <c r="G2013" s="16">
        <v>42735</v>
      </c>
      <c r="H2013">
        <v>20170510</v>
      </c>
      <c r="I2013">
        <v>0</v>
      </c>
      <c r="J2013" t="s">
        <v>287</v>
      </c>
      <c r="K2013" t="str">
        <f>IFERROR(VLOOKUP(J2013,ORDEN_ESF!A:C,2,0),"")</f>
        <v>Ganancias acumuladas</v>
      </c>
      <c r="L2013">
        <f>IFERROR(VLOOKUP(J2013,ORDEN_ESF!A:C,3,0),0)</f>
        <v>0</v>
      </c>
      <c r="M2013">
        <v>1158421</v>
      </c>
    </row>
    <row r="2014" spans="1:13" x14ac:dyDescent="0.25">
      <c r="A2014">
        <v>830124992</v>
      </c>
      <c r="B2014" t="s">
        <v>357</v>
      </c>
      <c r="C2014" t="s">
        <v>222</v>
      </c>
      <c r="D2014" t="s">
        <v>228</v>
      </c>
      <c r="E2014" t="s">
        <v>358</v>
      </c>
      <c r="F2014" t="s">
        <v>292</v>
      </c>
      <c r="G2014" s="16">
        <v>42735</v>
      </c>
      <c r="H2014">
        <v>20170406</v>
      </c>
      <c r="I2014">
        <v>0</v>
      </c>
      <c r="J2014" t="s">
        <v>287</v>
      </c>
      <c r="K2014" t="str">
        <f>IFERROR(VLOOKUP(J2014,ORDEN_ESF!A:C,2,0),"")</f>
        <v>Ganancias acumuladas</v>
      </c>
      <c r="L2014">
        <f>IFERROR(VLOOKUP(J2014,ORDEN_ESF!A:C,3,0),0)</f>
        <v>0</v>
      </c>
      <c r="M2014">
        <v>5406705</v>
      </c>
    </row>
    <row r="2015" spans="1:13" x14ac:dyDescent="0.25">
      <c r="A2015">
        <v>860067697</v>
      </c>
      <c r="B2015" t="s">
        <v>359</v>
      </c>
      <c r="C2015" t="s">
        <v>294</v>
      </c>
      <c r="D2015" t="s">
        <v>228</v>
      </c>
      <c r="E2015" t="s">
        <v>360</v>
      </c>
      <c r="F2015" t="s">
        <v>292</v>
      </c>
      <c r="G2015" s="16">
        <v>42735</v>
      </c>
      <c r="H2015">
        <v>20170515</v>
      </c>
      <c r="I2015">
        <v>0</v>
      </c>
      <c r="J2015" t="s">
        <v>287</v>
      </c>
      <c r="K2015" t="str">
        <f>IFERROR(VLOOKUP(J2015,ORDEN_ESF!A:C,2,0),"")</f>
        <v>Ganancias acumuladas</v>
      </c>
      <c r="L2015">
        <f>IFERROR(VLOOKUP(J2015,ORDEN_ESF!A:C,3,0),0)</f>
        <v>0</v>
      </c>
      <c r="M2015">
        <v>25122489</v>
      </c>
    </row>
    <row r="2016" spans="1:13" x14ac:dyDescent="0.25">
      <c r="A2016">
        <v>860354402</v>
      </c>
      <c r="B2016" t="s">
        <v>295</v>
      </c>
      <c r="C2016" t="s">
        <v>291</v>
      </c>
      <c r="D2016" t="s">
        <v>228</v>
      </c>
      <c r="E2016" t="s">
        <v>224</v>
      </c>
      <c r="F2016" t="s">
        <v>292</v>
      </c>
      <c r="G2016" s="16">
        <v>42735</v>
      </c>
      <c r="H2016">
        <v>20170417</v>
      </c>
      <c r="I2016">
        <v>0</v>
      </c>
      <c r="J2016" t="s">
        <v>287</v>
      </c>
      <c r="K2016" t="str">
        <f>IFERROR(VLOOKUP(J2016,ORDEN_ESF!A:C,2,0),"")</f>
        <v>Ganancias acumuladas</v>
      </c>
      <c r="L2016">
        <f>IFERROR(VLOOKUP(J2016,ORDEN_ESF!A:C,3,0),0)</f>
        <v>0</v>
      </c>
      <c r="M2016">
        <v>3132882</v>
      </c>
    </row>
    <row r="2017" spans="1:13" x14ac:dyDescent="0.25">
      <c r="A2017">
        <v>860505064</v>
      </c>
      <c r="B2017" t="s">
        <v>361</v>
      </c>
      <c r="C2017" t="s">
        <v>291</v>
      </c>
      <c r="D2017" t="s">
        <v>228</v>
      </c>
      <c r="E2017" t="s">
        <v>224</v>
      </c>
      <c r="F2017" t="s">
        <v>292</v>
      </c>
      <c r="G2017" s="16">
        <v>42735</v>
      </c>
      <c r="H2017">
        <v>20170523</v>
      </c>
      <c r="I2017">
        <v>0</v>
      </c>
      <c r="J2017" t="s">
        <v>287</v>
      </c>
      <c r="K2017" t="str">
        <f>IFERROR(VLOOKUP(J2017,ORDEN_ESF!A:C,2,0),"")</f>
        <v>Ganancias acumuladas</v>
      </c>
      <c r="L2017">
        <f>IFERROR(VLOOKUP(J2017,ORDEN_ESF!A:C,3,0),0)</f>
        <v>0</v>
      </c>
      <c r="M2017">
        <v>810849</v>
      </c>
    </row>
    <row r="2018" spans="1:13" x14ac:dyDescent="0.25">
      <c r="A2018">
        <v>860527800</v>
      </c>
      <c r="B2018" t="s">
        <v>296</v>
      </c>
      <c r="C2018" t="s">
        <v>222</v>
      </c>
      <c r="D2018" t="s">
        <v>228</v>
      </c>
      <c r="E2018" t="s">
        <v>224</v>
      </c>
      <c r="F2018" t="s">
        <v>292</v>
      </c>
      <c r="G2018" s="16">
        <v>42735</v>
      </c>
      <c r="H2018">
        <v>20170512</v>
      </c>
      <c r="I2018">
        <v>0</v>
      </c>
      <c r="J2018" t="s">
        <v>287</v>
      </c>
      <c r="K2018" t="str">
        <f>IFERROR(VLOOKUP(J2018,ORDEN_ESF!A:C,2,0),"")</f>
        <v>Ganancias acumuladas</v>
      </c>
      <c r="L2018">
        <f>IFERROR(VLOOKUP(J2018,ORDEN_ESF!A:C,3,0),0)</f>
        <v>0</v>
      </c>
      <c r="M2018">
        <v>12700947</v>
      </c>
    </row>
    <row r="2019" spans="1:13" x14ac:dyDescent="0.25">
      <c r="A2019">
        <v>860009250</v>
      </c>
      <c r="B2019" t="s">
        <v>362</v>
      </c>
      <c r="C2019" t="s">
        <v>294</v>
      </c>
      <c r="D2019" t="s">
        <v>228</v>
      </c>
      <c r="E2019" t="s">
        <v>224</v>
      </c>
      <c r="F2019" t="s">
        <v>292</v>
      </c>
      <c r="G2019" s="16">
        <v>42735</v>
      </c>
      <c r="H2019">
        <v>20170502</v>
      </c>
      <c r="I2019">
        <v>0</v>
      </c>
      <c r="J2019" t="s">
        <v>287</v>
      </c>
      <c r="K2019" t="str">
        <f>IFERROR(VLOOKUP(J2019,ORDEN_ESF!A:C,2,0),"")</f>
        <v>Ganancias acumuladas</v>
      </c>
      <c r="L2019">
        <f>IFERROR(VLOOKUP(J2019,ORDEN_ESF!A:C,3,0),0)</f>
        <v>0</v>
      </c>
      <c r="M2019">
        <v>8408699</v>
      </c>
    </row>
    <row r="2020" spans="1:13" x14ac:dyDescent="0.25">
      <c r="A2020">
        <v>860031361</v>
      </c>
      <c r="B2020" t="s">
        <v>297</v>
      </c>
      <c r="C2020" t="s">
        <v>222</v>
      </c>
      <c r="D2020" t="s">
        <v>228</v>
      </c>
      <c r="E2020" t="s">
        <v>224</v>
      </c>
      <c r="F2020" t="s">
        <v>292</v>
      </c>
      <c r="G2020" s="16">
        <v>42735</v>
      </c>
      <c r="H2020">
        <v>20170405</v>
      </c>
      <c r="I2020">
        <v>0</v>
      </c>
      <c r="J2020" t="s">
        <v>287</v>
      </c>
      <c r="K2020" t="str">
        <f>IFERROR(VLOOKUP(J2020,ORDEN_ESF!A:C,2,0),"")</f>
        <v>Ganancias acumuladas</v>
      </c>
      <c r="L2020">
        <f>IFERROR(VLOOKUP(J2020,ORDEN_ESF!A:C,3,0),0)</f>
        <v>0</v>
      </c>
      <c r="M2020">
        <v>-12469783</v>
      </c>
    </row>
    <row r="2021" spans="1:13" x14ac:dyDescent="0.25">
      <c r="A2021">
        <v>860035996</v>
      </c>
      <c r="B2021" t="s">
        <v>229</v>
      </c>
      <c r="C2021" t="s">
        <v>222</v>
      </c>
      <c r="D2021" t="s">
        <v>228</v>
      </c>
      <c r="E2021" t="s">
        <v>224</v>
      </c>
      <c r="F2021" t="s">
        <v>292</v>
      </c>
      <c r="G2021" s="16">
        <v>42735</v>
      </c>
      <c r="H2021">
        <v>20170407</v>
      </c>
      <c r="I2021">
        <v>0</v>
      </c>
      <c r="J2021" t="s">
        <v>287</v>
      </c>
      <c r="K2021" t="str">
        <f>IFERROR(VLOOKUP(J2021,ORDEN_ESF!A:C,2,0),"")</f>
        <v>Ganancias acumuladas</v>
      </c>
      <c r="L2021">
        <f>IFERROR(VLOOKUP(J2021,ORDEN_ESF!A:C,3,0),0)</f>
        <v>0</v>
      </c>
      <c r="M2021">
        <v>26941367</v>
      </c>
    </row>
    <row r="2022" spans="1:13" x14ac:dyDescent="0.25">
      <c r="A2022">
        <v>890312765</v>
      </c>
      <c r="B2022" t="s">
        <v>363</v>
      </c>
      <c r="C2022" t="s">
        <v>222</v>
      </c>
      <c r="D2022" t="s">
        <v>228</v>
      </c>
      <c r="E2022" t="s">
        <v>339</v>
      </c>
      <c r="F2022" t="s">
        <v>292</v>
      </c>
      <c r="G2022" s="16">
        <v>42735</v>
      </c>
      <c r="H2022">
        <v>20170405</v>
      </c>
      <c r="I2022">
        <v>0</v>
      </c>
      <c r="J2022" t="s">
        <v>287</v>
      </c>
      <c r="K2022" t="str">
        <f>IFERROR(VLOOKUP(J2022,ORDEN_ESF!A:C,2,0),"")</f>
        <v>Ganancias acumuladas</v>
      </c>
      <c r="L2022">
        <f>IFERROR(VLOOKUP(J2022,ORDEN_ESF!A:C,3,0),0)</f>
        <v>0</v>
      </c>
      <c r="M2022">
        <v>17093554</v>
      </c>
    </row>
    <row r="2023" spans="1:13" x14ac:dyDescent="0.25">
      <c r="A2023">
        <v>860058070</v>
      </c>
      <c r="B2023" t="s">
        <v>364</v>
      </c>
      <c r="C2023" t="s">
        <v>222</v>
      </c>
      <c r="D2023" t="s">
        <v>228</v>
      </c>
      <c r="E2023" t="s">
        <v>335</v>
      </c>
      <c r="F2023" t="s">
        <v>292</v>
      </c>
      <c r="G2023" s="16">
        <v>42735</v>
      </c>
      <c r="H2023">
        <v>20170404</v>
      </c>
      <c r="I2023">
        <v>0</v>
      </c>
      <c r="J2023" t="s">
        <v>287</v>
      </c>
      <c r="K2023" t="str">
        <f>IFERROR(VLOOKUP(J2023,ORDEN_ESF!A:C,2,0),"")</f>
        <v>Ganancias acumuladas</v>
      </c>
      <c r="L2023">
        <f>IFERROR(VLOOKUP(J2023,ORDEN_ESF!A:C,3,0),0)</f>
        <v>0</v>
      </c>
      <c r="M2023">
        <v>110966634</v>
      </c>
    </row>
    <row r="2024" spans="1:13" x14ac:dyDescent="0.25">
      <c r="A2024">
        <v>860059851</v>
      </c>
      <c r="B2024" t="s">
        <v>365</v>
      </c>
      <c r="C2024" t="s">
        <v>222</v>
      </c>
      <c r="D2024" t="s">
        <v>228</v>
      </c>
      <c r="E2024" t="s">
        <v>224</v>
      </c>
      <c r="F2024" t="s">
        <v>292</v>
      </c>
      <c r="G2024" s="16">
        <v>42735</v>
      </c>
      <c r="H2024">
        <v>20170403</v>
      </c>
      <c r="I2024">
        <v>0</v>
      </c>
      <c r="J2024" t="s">
        <v>287</v>
      </c>
      <c r="K2024" t="str">
        <f>IFERROR(VLOOKUP(J2024,ORDEN_ESF!A:C,2,0),"")</f>
        <v>Ganancias acumuladas</v>
      </c>
      <c r="L2024">
        <f>IFERROR(VLOOKUP(J2024,ORDEN_ESF!A:C,3,0),0)</f>
        <v>0</v>
      </c>
      <c r="M2024">
        <v>8894502</v>
      </c>
    </row>
    <row r="2025" spans="1:13" x14ac:dyDescent="0.25">
      <c r="A2025">
        <v>890806999</v>
      </c>
      <c r="B2025" t="s">
        <v>366</v>
      </c>
      <c r="C2025" t="s">
        <v>230</v>
      </c>
      <c r="D2025" t="s">
        <v>367</v>
      </c>
      <c r="E2025" t="s">
        <v>368</v>
      </c>
      <c r="F2025" t="s">
        <v>292</v>
      </c>
      <c r="G2025" s="16">
        <v>42735</v>
      </c>
      <c r="H2025">
        <v>20170406</v>
      </c>
      <c r="I2025">
        <v>0</v>
      </c>
      <c r="J2025" t="s">
        <v>287</v>
      </c>
      <c r="K2025" t="str">
        <f>IFERROR(VLOOKUP(J2025,ORDEN_ESF!A:C,2,0),"")</f>
        <v>Ganancias acumuladas</v>
      </c>
      <c r="L2025">
        <f>IFERROR(VLOOKUP(J2025,ORDEN_ESF!A:C,3,0),0)</f>
        <v>0</v>
      </c>
      <c r="M2025">
        <v>11027873</v>
      </c>
    </row>
    <row r="2026" spans="1:13" x14ac:dyDescent="0.25">
      <c r="A2026">
        <v>890903035</v>
      </c>
      <c r="B2026" t="s">
        <v>369</v>
      </c>
      <c r="C2026" t="s">
        <v>222</v>
      </c>
      <c r="D2026" t="s">
        <v>228</v>
      </c>
      <c r="E2026" t="s">
        <v>339</v>
      </c>
      <c r="F2026" t="s">
        <v>292</v>
      </c>
      <c r="G2026" s="16">
        <v>42735</v>
      </c>
      <c r="H2026">
        <v>20170330</v>
      </c>
      <c r="I2026">
        <v>0</v>
      </c>
      <c r="J2026" t="s">
        <v>287</v>
      </c>
      <c r="K2026" t="str">
        <f>IFERROR(VLOOKUP(J2026,ORDEN_ESF!A:C,2,0),"")</f>
        <v>Ganancias acumuladas</v>
      </c>
      <c r="L2026">
        <f>IFERROR(VLOOKUP(J2026,ORDEN_ESF!A:C,3,0),0)</f>
        <v>0</v>
      </c>
      <c r="M2026">
        <v>273616229</v>
      </c>
    </row>
    <row r="2027" spans="1:13" x14ac:dyDescent="0.25">
      <c r="A2027">
        <v>890903055</v>
      </c>
      <c r="B2027" t="s">
        <v>232</v>
      </c>
      <c r="C2027" t="s">
        <v>222</v>
      </c>
      <c r="D2027" t="s">
        <v>223</v>
      </c>
      <c r="E2027" t="s">
        <v>224</v>
      </c>
      <c r="F2027" t="s">
        <v>292</v>
      </c>
      <c r="G2027" s="16">
        <v>42735</v>
      </c>
      <c r="H2027">
        <v>20170331</v>
      </c>
      <c r="I2027">
        <v>0</v>
      </c>
      <c r="J2027" t="s">
        <v>287</v>
      </c>
      <c r="K2027" t="str">
        <f>IFERROR(VLOOKUP(J2027,ORDEN_ESF!A:C,2,0),"")</f>
        <v>Ganancias acumuladas</v>
      </c>
      <c r="L2027">
        <f>IFERROR(VLOOKUP(J2027,ORDEN_ESF!A:C,3,0),0)</f>
        <v>0</v>
      </c>
      <c r="M2027">
        <v>-1893560</v>
      </c>
    </row>
    <row r="2028" spans="1:13" x14ac:dyDescent="0.25">
      <c r="A2028">
        <v>890905022</v>
      </c>
      <c r="B2028" t="s">
        <v>370</v>
      </c>
      <c r="C2028" t="s">
        <v>230</v>
      </c>
      <c r="D2028" t="s">
        <v>223</v>
      </c>
      <c r="E2028" t="s">
        <v>360</v>
      </c>
      <c r="F2028" t="s">
        <v>292</v>
      </c>
      <c r="G2028" s="16">
        <v>42735</v>
      </c>
      <c r="H2028">
        <v>20170503</v>
      </c>
      <c r="I2028">
        <v>0</v>
      </c>
      <c r="J2028" t="s">
        <v>287</v>
      </c>
      <c r="K2028" t="str">
        <f>IFERROR(VLOOKUP(J2028,ORDEN_ESF!A:C,2,0),"")</f>
        <v>Ganancias acumuladas</v>
      </c>
      <c r="L2028">
        <f>IFERROR(VLOOKUP(J2028,ORDEN_ESF!A:C,3,0),0)</f>
        <v>0</v>
      </c>
      <c r="M2028">
        <v>9840061</v>
      </c>
    </row>
    <row r="2029" spans="1:13" x14ac:dyDescent="0.25">
      <c r="A2029">
        <v>860077099</v>
      </c>
      <c r="B2029" t="s">
        <v>371</v>
      </c>
      <c r="C2029" t="s">
        <v>291</v>
      </c>
      <c r="D2029" t="s">
        <v>228</v>
      </c>
      <c r="E2029" t="s">
        <v>224</v>
      </c>
      <c r="F2029" t="s">
        <v>292</v>
      </c>
      <c r="G2029" s="16">
        <v>42735</v>
      </c>
      <c r="H2029">
        <v>20170515</v>
      </c>
      <c r="I2029">
        <v>0</v>
      </c>
      <c r="J2029" t="s">
        <v>287</v>
      </c>
      <c r="K2029" t="str">
        <f>IFERROR(VLOOKUP(J2029,ORDEN_ESF!A:C,2,0),"")</f>
        <v>Ganancias acumuladas</v>
      </c>
      <c r="L2029">
        <f>IFERROR(VLOOKUP(J2029,ORDEN_ESF!A:C,3,0),0)</f>
        <v>0</v>
      </c>
      <c r="M2029">
        <v>10119184</v>
      </c>
    </row>
    <row r="2030" spans="1:13" x14ac:dyDescent="0.25">
      <c r="A2030">
        <v>860078977</v>
      </c>
      <c r="B2030" t="s">
        <v>144</v>
      </c>
      <c r="C2030" t="s">
        <v>291</v>
      </c>
      <c r="D2030" t="s">
        <v>228</v>
      </c>
      <c r="E2030" t="s">
        <v>339</v>
      </c>
      <c r="F2030" t="s">
        <v>292</v>
      </c>
      <c r="G2030" s="16">
        <v>42735</v>
      </c>
      <c r="H2030">
        <v>20170512</v>
      </c>
      <c r="I2030">
        <v>0</v>
      </c>
      <c r="J2030" t="s">
        <v>287</v>
      </c>
      <c r="K2030" t="str">
        <f>IFERROR(VLOOKUP(J2030,ORDEN_ESF!A:C,2,0),"")</f>
        <v>Ganancias acumuladas</v>
      </c>
      <c r="L2030">
        <f>IFERROR(VLOOKUP(J2030,ORDEN_ESF!A:C,3,0),0)</f>
        <v>0</v>
      </c>
      <c r="M2030">
        <v>-55473</v>
      </c>
    </row>
    <row r="2031" spans="1:13" x14ac:dyDescent="0.25">
      <c r="A2031">
        <v>890908901</v>
      </c>
      <c r="B2031" t="s">
        <v>372</v>
      </c>
      <c r="C2031" t="s">
        <v>222</v>
      </c>
      <c r="D2031" t="s">
        <v>223</v>
      </c>
      <c r="E2031" t="s">
        <v>339</v>
      </c>
      <c r="F2031" t="s">
        <v>292</v>
      </c>
      <c r="G2031" s="16">
        <v>42735</v>
      </c>
      <c r="H2031">
        <v>20170329</v>
      </c>
      <c r="I2031">
        <v>0</v>
      </c>
      <c r="J2031" t="s">
        <v>287</v>
      </c>
      <c r="K2031" t="str">
        <f>IFERROR(VLOOKUP(J2031,ORDEN_ESF!A:C,2,0),"")</f>
        <v>Ganancias acumuladas</v>
      </c>
      <c r="L2031">
        <f>IFERROR(VLOOKUP(J2031,ORDEN_ESF!A:C,3,0),0)</f>
        <v>0</v>
      </c>
      <c r="M2031">
        <v>99299386</v>
      </c>
    </row>
    <row r="2032" spans="1:13" x14ac:dyDescent="0.25">
      <c r="A2032">
        <v>860510628</v>
      </c>
      <c r="B2032" t="s">
        <v>373</v>
      </c>
      <c r="C2032" t="s">
        <v>222</v>
      </c>
      <c r="D2032" t="s">
        <v>228</v>
      </c>
      <c r="E2032" t="s">
        <v>353</v>
      </c>
      <c r="F2032" t="s">
        <v>292</v>
      </c>
      <c r="G2032" s="16">
        <v>42735</v>
      </c>
      <c r="H2032">
        <v>20170330</v>
      </c>
      <c r="I2032">
        <v>0</v>
      </c>
      <c r="J2032" t="s">
        <v>287</v>
      </c>
      <c r="K2032" t="str">
        <f>IFERROR(VLOOKUP(J2032,ORDEN_ESF!A:C,2,0),"")</f>
        <v>Ganancias acumuladas</v>
      </c>
      <c r="L2032">
        <f>IFERROR(VLOOKUP(J2032,ORDEN_ESF!A:C,3,0),0)</f>
        <v>0</v>
      </c>
      <c r="M2032">
        <v>22837294</v>
      </c>
    </row>
    <row r="2033" spans="1:13" x14ac:dyDescent="0.25">
      <c r="A2033">
        <v>860515523</v>
      </c>
      <c r="B2033" t="s">
        <v>231</v>
      </c>
      <c r="C2033" t="s">
        <v>222</v>
      </c>
      <c r="D2033" t="s">
        <v>228</v>
      </c>
      <c r="E2033" t="s">
        <v>224</v>
      </c>
      <c r="F2033" t="s">
        <v>292</v>
      </c>
      <c r="G2033" s="16">
        <v>42735</v>
      </c>
      <c r="H2033">
        <v>20170329</v>
      </c>
      <c r="I2033">
        <v>0</v>
      </c>
      <c r="J2033" t="s">
        <v>287</v>
      </c>
      <c r="K2033" t="str">
        <f>IFERROR(VLOOKUP(J2033,ORDEN_ESF!A:C,2,0),"")</f>
        <v>Ganancias acumuladas</v>
      </c>
      <c r="L2033">
        <f>IFERROR(VLOOKUP(J2033,ORDEN_ESF!A:C,3,0),0)</f>
        <v>0</v>
      </c>
      <c r="M2033">
        <v>7927283</v>
      </c>
    </row>
    <row r="2034" spans="1:13" x14ac:dyDescent="0.25">
      <c r="A2034">
        <v>860532790</v>
      </c>
      <c r="B2034" t="s">
        <v>374</v>
      </c>
      <c r="C2034" t="s">
        <v>291</v>
      </c>
      <c r="D2034" t="s">
        <v>228</v>
      </c>
      <c r="E2034" t="s">
        <v>224</v>
      </c>
      <c r="F2034" t="s">
        <v>292</v>
      </c>
      <c r="G2034" s="16">
        <v>42735</v>
      </c>
      <c r="H2034">
        <v>20170504</v>
      </c>
      <c r="I2034">
        <v>0</v>
      </c>
      <c r="J2034" t="s">
        <v>287</v>
      </c>
      <c r="K2034" t="str">
        <f>IFERROR(VLOOKUP(J2034,ORDEN_ESF!A:C,2,0),"")</f>
        <v>Ganancias acumuladas</v>
      </c>
      <c r="L2034">
        <f>IFERROR(VLOOKUP(J2034,ORDEN_ESF!A:C,3,0),0)</f>
        <v>0</v>
      </c>
      <c r="M2034">
        <v>1499629</v>
      </c>
    </row>
    <row r="2035" spans="1:13" x14ac:dyDescent="0.25">
      <c r="A2035">
        <v>890205645</v>
      </c>
      <c r="B2035" t="s">
        <v>166</v>
      </c>
      <c r="C2035" t="s">
        <v>222</v>
      </c>
      <c r="D2035" t="s">
        <v>375</v>
      </c>
      <c r="E2035" t="s">
        <v>335</v>
      </c>
      <c r="F2035" t="s">
        <v>292</v>
      </c>
      <c r="G2035" s="16">
        <v>42735</v>
      </c>
      <c r="H2035">
        <v>20170331</v>
      </c>
      <c r="I2035">
        <v>0</v>
      </c>
      <c r="J2035" t="s">
        <v>287</v>
      </c>
      <c r="K2035" t="str">
        <f>IFERROR(VLOOKUP(J2035,ORDEN_ESF!A:C,2,0),"")</f>
        <v>Ganancias acumuladas</v>
      </c>
      <c r="L2035">
        <f>IFERROR(VLOOKUP(J2035,ORDEN_ESF!A:C,3,0),0)</f>
        <v>0</v>
      </c>
      <c r="M2035">
        <v>588428238</v>
      </c>
    </row>
    <row r="2036" spans="1:13" x14ac:dyDescent="0.25">
      <c r="A2036">
        <v>900018975</v>
      </c>
      <c r="B2036" t="s">
        <v>376</v>
      </c>
      <c r="C2036" t="s">
        <v>230</v>
      </c>
      <c r="D2036" t="s">
        <v>299</v>
      </c>
      <c r="E2036" t="s">
        <v>333</v>
      </c>
      <c r="F2036" t="s">
        <v>292</v>
      </c>
      <c r="G2036" s="16">
        <v>42735</v>
      </c>
      <c r="H2036">
        <v>20170405</v>
      </c>
      <c r="I2036">
        <v>0</v>
      </c>
      <c r="J2036" t="s">
        <v>287</v>
      </c>
      <c r="K2036" t="str">
        <f>IFERROR(VLOOKUP(J2036,ORDEN_ESF!A:C,2,0),"")</f>
        <v>Ganancias acumuladas</v>
      </c>
      <c r="L2036">
        <f>IFERROR(VLOOKUP(J2036,ORDEN_ESF!A:C,3,0),0)</f>
        <v>0</v>
      </c>
      <c r="M2036">
        <v>83580724</v>
      </c>
    </row>
    <row r="2037" spans="1:13" x14ac:dyDescent="0.25">
      <c r="A2037">
        <v>900035722</v>
      </c>
      <c r="B2037" t="s">
        <v>298</v>
      </c>
      <c r="C2037" t="s">
        <v>294</v>
      </c>
      <c r="D2037" t="s">
        <v>299</v>
      </c>
      <c r="E2037" t="s">
        <v>224</v>
      </c>
      <c r="F2037" t="s">
        <v>292</v>
      </c>
      <c r="G2037" s="16">
        <v>42735</v>
      </c>
      <c r="H2037">
        <v>20170421</v>
      </c>
      <c r="I2037">
        <v>0</v>
      </c>
      <c r="J2037" t="s">
        <v>287</v>
      </c>
      <c r="K2037" t="str">
        <f>IFERROR(VLOOKUP(J2037,ORDEN_ESF!A:C,2,0),"")</f>
        <v>Ganancias acumuladas</v>
      </c>
      <c r="L2037">
        <f>IFERROR(VLOOKUP(J2037,ORDEN_ESF!A:C,3,0),0)</f>
        <v>0</v>
      </c>
      <c r="M2037">
        <v>3670275</v>
      </c>
    </row>
    <row r="2038" spans="1:13" x14ac:dyDescent="0.25">
      <c r="A2038">
        <v>890908097</v>
      </c>
      <c r="B2038" t="s">
        <v>377</v>
      </c>
      <c r="C2038" t="s">
        <v>291</v>
      </c>
      <c r="D2038" t="s">
        <v>223</v>
      </c>
      <c r="E2038" t="s">
        <v>224</v>
      </c>
      <c r="F2038" t="s">
        <v>292</v>
      </c>
      <c r="G2038" s="16">
        <v>42735</v>
      </c>
      <c r="H2038">
        <v>20170511</v>
      </c>
      <c r="I2038">
        <v>0</v>
      </c>
      <c r="J2038" t="s">
        <v>287</v>
      </c>
      <c r="K2038" t="str">
        <f>IFERROR(VLOOKUP(J2038,ORDEN_ESF!A:C,2,0),"")</f>
        <v>Ganancias acumuladas</v>
      </c>
      <c r="L2038">
        <f>IFERROR(VLOOKUP(J2038,ORDEN_ESF!A:C,3,0),0)</f>
        <v>0</v>
      </c>
      <c r="M2038">
        <v>5226558</v>
      </c>
    </row>
    <row r="2039" spans="1:13" x14ac:dyDescent="0.25">
      <c r="A2039">
        <v>890910447</v>
      </c>
      <c r="B2039" t="s">
        <v>300</v>
      </c>
      <c r="C2039" t="s">
        <v>222</v>
      </c>
      <c r="D2039" t="s">
        <v>223</v>
      </c>
      <c r="E2039" t="s">
        <v>224</v>
      </c>
      <c r="F2039" t="s">
        <v>292</v>
      </c>
      <c r="G2039" s="16">
        <v>42735</v>
      </c>
      <c r="H2039">
        <v>20170928</v>
      </c>
      <c r="I2039">
        <v>0</v>
      </c>
      <c r="J2039" t="s">
        <v>287</v>
      </c>
      <c r="K2039" t="str">
        <f>IFERROR(VLOOKUP(J2039,ORDEN_ESF!A:C,2,0),"")</f>
        <v>Ganancias acumuladas</v>
      </c>
      <c r="L2039">
        <f>IFERROR(VLOOKUP(J2039,ORDEN_ESF!A:C,3,0),0)</f>
        <v>0</v>
      </c>
      <c r="M2039">
        <v>2582941</v>
      </c>
    </row>
    <row r="2040" spans="1:13" x14ac:dyDescent="0.25">
      <c r="A2040">
        <v>890911431</v>
      </c>
      <c r="B2040" t="s">
        <v>378</v>
      </c>
      <c r="C2040" t="s">
        <v>222</v>
      </c>
      <c r="D2040" t="s">
        <v>223</v>
      </c>
      <c r="E2040" t="s">
        <v>339</v>
      </c>
      <c r="F2040" t="s">
        <v>292</v>
      </c>
      <c r="G2040" s="16">
        <v>42735</v>
      </c>
      <c r="H2040">
        <v>20170329</v>
      </c>
      <c r="I2040">
        <v>0</v>
      </c>
      <c r="J2040" t="s">
        <v>287</v>
      </c>
      <c r="K2040" t="str">
        <f>IFERROR(VLOOKUP(J2040,ORDEN_ESF!A:C,2,0),"")</f>
        <v>Ganancias acumuladas</v>
      </c>
      <c r="L2040">
        <f>IFERROR(VLOOKUP(J2040,ORDEN_ESF!A:C,3,0),0)</f>
        <v>0</v>
      </c>
      <c r="M2040">
        <v>51087966</v>
      </c>
    </row>
    <row r="2041" spans="1:13" x14ac:dyDescent="0.25">
      <c r="A2041">
        <v>900139110</v>
      </c>
      <c r="B2041" t="s">
        <v>301</v>
      </c>
      <c r="C2041" t="s">
        <v>294</v>
      </c>
      <c r="D2041" t="s">
        <v>228</v>
      </c>
      <c r="E2041" t="s">
        <v>224</v>
      </c>
      <c r="F2041" t="s">
        <v>292</v>
      </c>
      <c r="G2041" s="16">
        <v>42735</v>
      </c>
      <c r="H2041">
        <v>20170419</v>
      </c>
      <c r="I2041">
        <v>0</v>
      </c>
      <c r="J2041" t="s">
        <v>287</v>
      </c>
      <c r="K2041" t="str">
        <f>IFERROR(VLOOKUP(J2041,ORDEN_ESF!A:C,2,0),"")</f>
        <v>Ganancias acumuladas</v>
      </c>
      <c r="L2041">
        <f>IFERROR(VLOOKUP(J2041,ORDEN_ESF!A:C,3,0),0)</f>
        <v>0</v>
      </c>
      <c r="M2041">
        <v>7298776</v>
      </c>
    </row>
    <row r="2042" spans="1:13" x14ac:dyDescent="0.25">
      <c r="A2042">
        <v>890920656</v>
      </c>
      <c r="B2042" t="s">
        <v>302</v>
      </c>
      <c r="C2042" t="s">
        <v>291</v>
      </c>
      <c r="D2042" t="s">
        <v>223</v>
      </c>
      <c r="E2042" t="s">
        <v>224</v>
      </c>
      <c r="F2042" t="s">
        <v>292</v>
      </c>
      <c r="G2042" s="16">
        <v>42735</v>
      </c>
      <c r="H2042">
        <v>20170503</v>
      </c>
      <c r="I2042">
        <v>0</v>
      </c>
      <c r="J2042" t="s">
        <v>287</v>
      </c>
      <c r="K2042" t="str">
        <f>IFERROR(VLOOKUP(J2042,ORDEN_ESF!A:C,2,0),"")</f>
        <v>Ganancias acumuladas</v>
      </c>
      <c r="L2042">
        <f>IFERROR(VLOOKUP(J2042,ORDEN_ESF!A:C,3,0),0)</f>
        <v>0</v>
      </c>
      <c r="M2042">
        <v>1787636</v>
      </c>
    </row>
    <row r="2043" spans="1:13" x14ac:dyDescent="0.25">
      <c r="A2043">
        <v>890928186</v>
      </c>
      <c r="B2043" t="s">
        <v>303</v>
      </c>
      <c r="C2043" t="s">
        <v>291</v>
      </c>
      <c r="D2043" t="s">
        <v>223</v>
      </c>
      <c r="E2043" t="s">
        <v>224</v>
      </c>
      <c r="F2043" t="s">
        <v>292</v>
      </c>
      <c r="G2043" s="16">
        <v>42735</v>
      </c>
      <c r="H2043">
        <v>20170510</v>
      </c>
      <c r="I2043">
        <v>0</v>
      </c>
      <c r="J2043" t="s">
        <v>287</v>
      </c>
      <c r="K2043" t="str">
        <f>IFERROR(VLOOKUP(J2043,ORDEN_ESF!A:C,2,0),"")</f>
        <v>Ganancias acumuladas</v>
      </c>
      <c r="L2043">
        <f>IFERROR(VLOOKUP(J2043,ORDEN_ESF!A:C,3,0),0)</f>
        <v>0</v>
      </c>
      <c r="M2043">
        <v>5294475</v>
      </c>
    </row>
    <row r="2044" spans="1:13" x14ac:dyDescent="0.25">
      <c r="A2044">
        <v>890932424</v>
      </c>
      <c r="B2044" t="s">
        <v>379</v>
      </c>
      <c r="C2044" t="s">
        <v>222</v>
      </c>
      <c r="D2044" t="s">
        <v>223</v>
      </c>
      <c r="E2044" t="s">
        <v>333</v>
      </c>
      <c r="F2044" t="s">
        <v>292</v>
      </c>
      <c r="G2044" s="16">
        <v>42735</v>
      </c>
      <c r="H2044">
        <v>20170328</v>
      </c>
      <c r="I2044">
        <v>0</v>
      </c>
      <c r="J2044" t="s">
        <v>287</v>
      </c>
      <c r="K2044" t="str">
        <f>IFERROR(VLOOKUP(J2044,ORDEN_ESF!A:C,2,0),"")</f>
        <v>Ganancias acumuladas</v>
      </c>
      <c r="L2044">
        <f>IFERROR(VLOOKUP(J2044,ORDEN_ESF!A:C,3,0),0)</f>
        <v>0</v>
      </c>
      <c r="M2044">
        <v>58330921</v>
      </c>
    </row>
    <row r="2045" spans="1:13" x14ac:dyDescent="0.25">
      <c r="A2045">
        <v>890939355</v>
      </c>
      <c r="B2045" t="s">
        <v>35</v>
      </c>
      <c r="C2045" t="s">
        <v>222</v>
      </c>
      <c r="D2045" t="s">
        <v>223</v>
      </c>
      <c r="E2045" t="s">
        <v>335</v>
      </c>
      <c r="F2045" t="s">
        <v>292</v>
      </c>
      <c r="G2045" s="16">
        <v>42735</v>
      </c>
      <c r="H2045">
        <v>20170403</v>
      </c>
      <c r="I2045">
        <v>0</v>
      </c>
      <c r="J2045" t="s">
        <v>287</v>
      </c>
      <c r="K2045" t="str">
        <f>IFERROR(VLOOKUP(J2045,ORDEN_ESF!A:C,2,0),"")</f>
        <v>Ganancias acumuladas</v>
      </c>
      <c r="L2045">
        <f>IFERROR(VLOOKUP(J2045,ORDEN_ESF!A:C,3,0),0)</f>
        <v>0</v>
      </c>
      <c r="M2045">
        <v>367750</v>
      </c>
    </row>
    <row r="2046" spans="1:13" x14ac:dyDescent="0.25">
      <c r="A2046">
        <v>890940026</v>
      </c>
      <c r="B2046" t="s">
        <v>304</v>
      </c>
      <c r="C2046" t="s">
        <v>291</v>
      </c>
      <c r="D2046" t="s">
        <v>223</v>
      </c>
      <c r="E2046" t="s">
        <v>224</v>
      </c>
      <c r="F2046" t="s">
        <v>292</v>
      </c>
      <c r="G2046" s="16">
        <v>42735</v>
      </c>
      <c r="H2046">
        <v>20170424</v>
      </c>
      <c r="I2046">
        <v>0</v>
      </c>
      <c r="J2046" t="s">
        <v>287</v>
      </c>
      <c r="K2046" t="str">
        <f>IFERROR(VLOOKUP(J2046,ORDEN_ESF!A:C,2,0),"")</f>
        <v>Ganancias acumuladas</v>
      </c>
      <c r="L2046">
        <f>IFERROR(VLOOKUP(J2046,ORDEN_ESF!A:C,3,0),0)</f>
        <v>0</v>
      </c>
      <c r="M2046">
        <v>2075307</v>
      </c>
    </row>
    <row r="2047" spans="1:13" x14ac:dyDescent="0.25">
      <c r="A2047">
        <v>900190385</v>
      </c>
      <c r="B2047" t="s">
        <v>380</v>
      </c>
      <c r="C2047" t="s">
        <v>230</v>
      </c>
      <c r="D2047" t="s">
        <v>351</v>
      </c>
      <c r="E2047" t="s">
        <v>339</v>
      </c>
      <c r="F2047" t="s">
        <v>292</v>
      </c>
      <c r="G2047" s="16">
        <v>42735</v>
      </c>
      <c r="H2047">
        <v>20170407</v>
      </c>
      <c r="I2047">
        <v>0</v>
      </c>
      <c r="J2047" t="s">
        <v>287</v>
      </c>
      <c r="K2047" t="str">
        <f>IFERROR(VLOOKUP(J2047,ORDEN_ESF!A:C,2,0),"")</f>
        <v>Ganancias acumuladas</v>
      </c>
      <c r="L2047">
        <f>IFERROR(VLOOKUP(J2047,ORDEN_ESF!A:C,3,0),0)</f>
        <v>0</v>
      </c>
      <c r="M2047">
        <v>-142588338</v>
      </c>
    </row>
    <row r="2048" spans="1:13" x14ac:dyDescent="0.25">
      <c r="A2048">
        <v>900192242</v>
      </c>
      <c r="B2048" t="s">
        <v>381</v>
      </c>
      <c r="C2048" t="s">
        <v>222</v>
      </c>
      <c r="D2048" t="s">
        <v>228</v>
      </c>
      <c r="E2048" t="s">
        <v>333</v>
      </c>
      <c r="F2048" t="s">
        <v>292</v>
      </c>
      <c r="G2048" s="16">
        <v>42735</v>
      </c>
      <c r="H2048">
        <v>20170331</v>
      </c>
      <c r="I2048">
        <v>0</v>
      </c>
      <c r="J2048" t="s">
        <v>287</v>
      </c>
      <c r="K2048" t="str">
        <f>IFERROR(VLOOKUP(J2048,ORDEN_ESF!A:C,2,0),"")</f>
        <v>Ganancias acumuladas</v>
      </c>
      <c r="L2048">
        <f>IFERROR(VLOOKUP(J2048,ORDEN_ESF!A:C,3,0),0)</f>
        <v>0</v>
      </c>
      <c r="M2048">
        <v>121877709</v>
      </c>
    </row>
    <row r="2049" spans="1:13" x14ac:dyDescent="0.25">
      <c r="A2049">
        <v>900192726</v>
      </c>
      <c r="B2049" t="s">
        <v>382</v>
      </c>
      <c r="C2049" t="s">
        <v>294</v>
      </c>
      <c r="D2049" t="s">
        <v>299</v>
      </c>
      <c r="E2049" t="s">
        <v>333</v>
      </c>
      <c r="F2049" t="s">
        <v>292</v>
      </c>
      <c r="G2049" s="16">
        <v>42735</v>
      </c>
      <c r="H2049">
        <v>20170425</v>
      </c>
      <c r="I2049">
        <v>0</v>
      </c>
      <c r="J2049" t="s">
        <v>287</v>
      </c>
      <c r="K2049" t="str">
        <f>IFERROR(VLOOKUP(J2049,ORDEN_ESF!A:C,2,0),"")</f>
        <v>Ganancias acumuladas</v>
      </c>
      <c r="L2049">
        <f>IFERROR(VLOOKUP(J2049,ORDEN_ESF!A:C,3,0),0)</f>
        <v>0</v>
      </c>
      <c r="M2049">
        <v>1394480</v>
      </c>
    </row>
    <row r="2050" spans="1:13" x14ac:dyDescent="0.25">
      <c r="A2050">
        <v>900193192</v>
      </c>
      <c r="B2050" t="s">
        <v>305</v>
      </c>
      <c r="C2050" t="s">
        <v>294</v>
      </c>
      <c r="D2050" t="s">
        <v>228</v>
      </c>
      <c r="E2050" t="s">
        <v>224</v>
      </c>
      <c r="F2050" t="s">
        <v>292</v>
      </c>
      <c r="G2050" s="16">
        <v>42735</v>
      </c>
      <c r="H2050">
        <v>20170517</v>
      </c>
      <c r="I2050">
        <v>0</v>
      </c>
      <c r="J2050" t="s">
        <v>287</v>
      </c>
      <c r="K2050" t="str">
        <f>IFERROR(VLOOKUP(J2050,ORDEN_ESF!A:C,2,0),"")</f>
        <v>Ganancias acumuladas</v>
      </c>
      <c r="L2050">
        <f>IFERROR(VLOOKUP(J2050,ORDEN_ESF!A:C,3,0),0)</f>
        <v>0</v>
      </c>
      <c r="M2050">
        <v>104414</v>
      </c>
    </row>
    <row r="2051" spans="1:13" x14ac:dyDescent="0.25">
      <c r="A2051">
        <v>900206480</v>
      </c>
      <c r="B2051" t="s">
        <v>306</v>
      </c>
      <c r="C2051" t="s">
        <v>291</v>
      </c>
      <c r="D2051" t="s">
        <v>228</v>
      </c>
      <c r="E2051" t="s">
        <v>224</v>
      </c>
      <c r="F2051" t="s">
        <v>292</v>
      </c>
      <c r="G2051" s="16">
        <v>42735</v>
      </c>
      <c r="H2051">
        <v>20170509</v>
      </c>
      <c r="I2051">
        <v>0</v>
      </c>
      <c r="J2051" t="s">
        <v>287</v>
      </c>
      <c r="K2051" t="str">
        <f>IFERROR(VLOOKUP(J2051,ORDEN_ESF!A:C,2,0),"")</f>
        <v>Ganancias acumuladas</v>
      </c>
      <c r="L2051">
        <f>IFERROR(VLOOKUP(J2051,ORDEN_ESF!A:C,3,0),0)</f>
        <v>0</v>
      </c>
      <c r="M2051">
        <v>6603645</v>
      </c>
    </row>
    <row r="2052" spans="1:13" x14ac:dyDescent="0.25">
      <c r="A2052">
        <v>900206483</v>
      </c>
      <c r="B2052" t="s">
        <v>307</v>
      </c>
      <c r="C2052" t="s">
        <v>291</v>
      </c>
      <c r="D2052" t="s">
        <v>228</v>
      </c>
      <c r="E2052" t="s">
        <v>224</v>
      </c>
      <c r="F2052" t="s">
        <v>292</v>
      </c>
      <c r="G2052" s="16">
        <v>42735</v>
      </c>
      <c r="H2052">
        <v>20170510</v>
      </c>
      <c r="I2052">
        <v>0</v>
      </c>
      <c r="J2052" t="s">
        <v>287</v>
      </c>
      <c r="K2052" t="str">
        <f>IFERROR(VLOOKUP(J2052,ORDEN_ESF!A:C,2,0),"")</f>
        <v>Ganancias acumuladas</v>
      </c>
      <c r="L2052">
        <f>IFERROR(VLOOKUP(J2052,ORDEN_ESF!A:C,3,0),0)</f>
        <v>0</v>
      </c>
      <c r="M2052">
        <v>575154</v>
      </c>
    </row>
    <row r="2053" spans="1:13" x14ac:dyDescent="0.25">
      <c r="A2053">
        <v>900087151</v>
      </c>
      <c r="B2053" t="s">
        <v>383</v>
      </c>
      <c r="C2053" t="s">
        <v>222</v>
      </c>
      <c r="D2053" t="s">
        <v>351</v>
      </c>
      <c r="E2053" t="s">
        <v>384</v>
      </c>
      <c r="F2053" t="s">
        <v>292</v>
      </c>
      <c r="G2053" s="16">
        <v>42735</v>
      </c>
      <c r="H2053">
        <v>20170509</v>
      </c>
      <c r="I2053">
        <v>0</v>
      </c>
      <c r="J2053" t="s">
        <v>287</v>
      </c>
      <c r="K2053" t="str">
        <f>IFERROR(VLOOKUP(J2053,ORDEN_ESF!A:C,2,0),"")</f>
        <v>Ganancias acumuladas</v>
      </c>
      <c r="L2053">
        <f>IFERROR(VLOOKUP(J2053,ORDEN_ESF!A:C,3,0),0)</f>
        <v>0</v>
      </c>
      <c r="M2053">
        <v>157341171</v>
      </c>
    </row>
    <row r="2054" spans="1:13" x14ac:dyDescent="0.25">
      <c r="A2054">
        <v>900315057</v>
      </c>
      <c r="B2054" t="s">
        <v>385</v>
      </c>
      <c r="C2054" t="s">
        <v>294</v>
      </c>
      <c r="D2054" t="s">
        <v>223</v>
      </c>
      <c r="E2054" t="s">
        <v>358</v>
      </c>
      <c r="F2054" t="s">
        <v>292</v>
      </c>
      <c r="G2054" s="16">
        <v>42735</v>
      </c>
      <c r="H2054">
        <v>20170504</v>
      </c>
      <c r="I2054">
        <v>0</v>
      </c>
      <c r="J2054" t="s">
        <v>287</v>
      </c>
      <c r="K2054" t="str">
        <f>IFERROR(VLOOKUP(J2054,ORDEN_ESF!A:C,2,0),"")</f>
        <v>Ganancias acumuladas</v>
      </c>
      <c r="L2054">
        <f>IFERROR(VLOOKUP(J2054,ORDEN_ESF!A:C,3,0),0)</f>
        <v>0</v>
      </c>
      <c r="M2054">
        <v>488925</v>
      </c>
    </row>
    <row r="2055" spans="1:13" x14ac:dyDescent="0.25">
      <c r="A2055">
        <v>900205547</v>
      </c>
      <c r="B2055" t="s">
        <v>233</v>
      </c>
      <c r="C2055" t="s">
        <v>230</v>
      </c>
      <c r="D2055" t="s">
        <v>228</v>
      </c>
      <c r="E2055" t="s">
        <v>224</v>
      </c>
      <c r="F2055" t="s">
        <v>292</v>
      </c>
      <c r="G2055" s="16">
        <v>42735</v>
      </c>
      <c r="H2055">
        <v>20170330</v>
      </c>
      <c r="I2055">
        <v>0</v>
      </c>
      <c r="J2055" t="s">
        <v>287</v>
      </c>
      <c r="K2055" t="str">
        <f>IFERROR(VLOOKUP(J2055,ORDEN_ESF!A:C,2,0),"")</f>
        <v>Ganancias acumuladas</v>
      </c>
      <c r="L2055">
        <f>IFERROR(VLOOKUP(J2055,ORDEN_ESF!A:C,3,0),0)</f>
        <v>0</v>
      </c>
      <c r="M2055">
        <v>89026</v>
      </c>
    </row>
    <row r="2056" spans="1:13" x14ac:dyDescent="0.25">
      <c r="A2056">
        <v>900378893</v>
      </c>
      <c r="B2056" t="s">
        <v>386</v>
      </c>
      <c r="C2056" t="s">
        <v>230</v>
      </c>
      <c r="D2056" t="s">
        <v>228</v>
      </c>
      <c r="E2056" t="s">
        <v>335</v>
      </c>
      <c r="F2056" t="s">
        <v>292</v>
      </c>
      <c r="G2056" s="16">
        <v>42735</v>
      </c>
      <c r="H2056">
        <v>20170327</v>
      </c>
      <c r="I2056">
        <v>0</v>
      </c>
      <c r="J2056" t="s">
        <v>287</v>
      </c>
      <c r="K2056" t="str">
        <f>IFERROR(VLOOKUP(J2056,ORDEN_ESF!A:C,2,0),"")</f>
        <v>Ganancias acumuladas</v>
      </c>
      <c r="L2056">
        <f>IFERROR(VLOOKUP(J2056,ORDEN_ESF!A:C,3,0),0)</f>
        <v>0</v>
      </c>
      <c r="M2056">
        <v>831722</v>
      </c>
    </row>
    <row r="2057" spans="1:13" x14ac:dyDescent="0.25">
      <c r="A2057">
        <v>900390238</v>
      </c>
      <c r="B2057" t="s">
        <v>177</v>
      </c>
      <c r="C2057" t="s">
        <v>230</v>
      </c>
      <c r="D2057" t="s">
        <v>228</v>
      </c>
      <c r="E2057" t="s">
        <v>333</v>
      </c>
      <c r="F2057" t="s">
        <v>292</v>
      </c>
      <c r="G2057" s="16">
        <v>42735</v>
      </c>
      <c r="H2057">
        <v>20170330</v>
      </c>
      <c r="I2057">
        <v>0</v>
      </c>
      <c r="J2057" t="s">
        <v>287</v>
      </c>
      <c r="K2057" t="str">
        <f>IFERROR(VLOOKUP(J2057,ORDEN_ESF!A:C,2,0),"")</f>
        <v>Ganancias acumuladas</v>
      </c>
      <c r="L2057">
        <f>IFERROR(VLOOKUP(J2057,ORDEN_ESF!A:C,3,0),0)</f>
        <v>0</v>
      </c>
      <c r="M2057">
        <v>33843225</v>
      </c>
    </row>
    <row r="2058" spans="1:13" x14ac:dyDescent="0.25">
      <c r="A2058">
        <v>900413588</v>
      </c>
      <c r="B2058" t="s">
        <v>37</v>
      </c>
      <c r="C2058" t="s">
        <v>294</v>
      </c>
      <c r="D2058" t="s">
        <v>343</v>
      </c>
      <c r="E2058" t="s">
        <v>224</v>
      </c>
      <c r="F2058" t="s">
        <v>292</v>
      </c>
      <c r="G2058" s="16">
        <v>42735</v>
      </c>
      <c r="H2058">
        <v>20170511</v>
      </c>
      <c r="I2058">
        <v>0</v>
      </c>
      <c r="J2058" t="s">
        <v>287</v>
      </c>
      <c r="K2058" t="str">
        <f>IFERROR(VLOOKUP(J2058,ORDEN_ESF!A:C,2,0),"")</f>
        <v>Ganancias acumuladas</v>
      </c>
      <c r="L2058">
        <f>IFERROR(VLOOKUP(J2058,ORDEN_ESF!A:C,3,0),0)</f>
        <v>0</v>
      </c>
      <c r="M2058">
        <v>4086300</v>
      </c>
    </row>
    <row r="2059" spans="1:13" x14ac:dyDescent="0.25">
      <c r="A2059">
        <v>900668954</v>
      </c>
      <c r="B2059" t="s">
        <v>387</v>
      </c>
      <c r="C2059" t="s">
        <v>294</v>
      </c>
      <c r="D2059" t="s">
        <v>228</v>
      </c>
      <c r="E2059" t="s">
        <v>224</v>
      </c>
      <c r="F2059" t="s">
        <v>292</v>
      </c>
      <c r="G2059" s="16">
        <v>42735</v>
      </c>
      <c r="H2059">
        <v>20170428</v>
      </c>
      <c r="I2059">
        <v>0</v>
      </c>
      <c r="J2059" t="s">
        <v>287</v>
      </c>
      <c r="K2059" t="str">
        <f>IFERROR(VLOOKUP(J2059,ORDEN_ESF!A:C,2,0),"")</f>
        <v>Ganancias acumuladas</v>
      </c>
      <c r="L2059">
        <f>IFERROR(VLOOKUP(J2059,ORDEN_ESF!A:C,3,0),0)</f>
        <v>0</v>
      </c>
      <c r="M2059">
        <v>881496</v>
      </c>
    </row>
    <row r="2060" spans="1:13" x14ac:dyDescent="0.25">
      <c r="A2060">
        <v>900521357</v>
      </c>
      <c r="B2060" t="s">
        <v>175</v>
      </c>
      <c r="C2060" t="s">
        <v>291</v>
      </c>
      <c r="D2060" t="s">
        <v>388</v>
      </c>
      <c r="E2060" t="s">
        <v>339</v>
      </c>
      <c r="F2060" t="s">
        <v>292</v>
      </c>
      <c r="G2060" s="16">
        <v>42735</v>
      </c>
      <c r="H2060">
        <v>20170503</v>
      </c>
      <c r="I2060">
        <v>0</v>
      </c>
      <c r="J2060" t="s">
        <v>287</v>
      </c>
      <c r="K2060" t="str">
        <f>IFERROR(VLOOKUP(J2060,ORDEN_ESF!A:C,2,0),"")</f>
        <v>Ganancias acumuladas</v>
      </c>
      <c r="L2060">
        <f>IFERROR(VLOOKUP(J2060,ORDEN_ESF!A:C,3,0),0)</f>
        <v>0</v>
      </c>
      <c r="M2060">
        <v>4604255</v>
      </c>
    </row>
    <row r="2061" spans="1:13" x14ac:dyDescent="0.25">
      <c r="A2061">
        <v>900535441</v>
      </c>
      <c r="B2061" t="s">
        <v>308</v>
      </c>
      <c r="C2061" t="s">
        <v>291</v>
      </c>
      <c r="D2061" t="s">
        <v>228</v>
      </c>
      <c r="E2061" t="s">
        <v>224</v>
      </c>
      <c r="F2061" t="s">
        <v>292</v>
      </c>
      <c r="G2061" s="16">
        <v>42735</v>
      </c>
      <c r="H2061">
        <v>20170426</v>
      </c>
      <c r="I2061">
        <v>0</v>
      </c>
      <c r="J2061" t="s">
        <v>287</v>
      </c>
      <c r="K2061" t="str">
        <f>IFERROR(VLOOKUP(J2061,ORDEN_ESF!A:C,2,0),"")</f>
        <v>Ganancias acumuladas</v>
      </c>
      <c r="L2061">
        <f>IFERROR(VLOOKUP(J2061,ORDEN_ESF!A:C,3,0),0)</f>
        <v>0</v>
      </c>
      <c r="M2061">
        <v>11238</v>
      </c>
    </row>
    <row r="2062" spans="1:13" x14ac:dyDescent="0.25">
      <c r="A2062">
        <v>900749166</v>
      </c>
      <c r="B2062" t="s">
        <v>182</v>
      </c>
      <c r="C2062" t="s">
        <v>230</v>
      </c>
      <c r="D2062" t="s">
        <v>228</v>
      </c>
      <c r="E2062" t="s">
        <v>333</v>
      </c>
      <c r="F2062" t="s">
        <v>292</v>
      </c>
      <c r="G2062" s="16">
        <v>42735</v>
      </c>
      <c r="H2062">
        <v>20170404</v>
      </c>
      <c r="I2062">
        <v>0</v>
      </c>
      <c r="J2062" t="s">
        <v>287</v>
      </c>
      <c r="K2062" t="str">
        <f>IFERROR(VLOOKUP(J2062,ORDEN_ESF!A:C,2,0),"")</f>
        <v>Ganancias acumuladas</v>
      </c>
      <c r="L2062">
        <f>IFERROR(VLOOKUP(J2062,ORDEN_ESF!A:C,3,0),0)</f>
        <v>0</v>
      </c>
      <c r="M2062">
        <v>16811096</v>
      </c>
    </row>
    <row r="2063" spans="1:13" x14ac:dyDescent="0.25">
      <c r="A2063">
        <v>900797732</v>
      </c>
      <c r="B2063" t="s">
        <v>181</v>
      </c>
      <c r="C2063" t="s">
        <v>230</v>
      </c>
      <c r="D2063" t="s">
        <v>228</v>
      </c>
      <c r="E2063" t="s">
        <v>360</v>
      </c>
      <c r="F2063" t="s">
        <v>292</v>
      </c>
      <c r="G2063" s="16">
        <v>42735</v>
      </c>
      <c r="H2063">
        <v>20170330</v>
      </c>
      <c r="I2063">
        <v>0</v>
      </c>
      <c r="J2063" t="s">
        <v>287</v>
      </c>
      <c r="K2063" t="str">
        <f>IFERROR(VLOOKUP(J2063,ORDEN_ESF!A:C,2,0),"")</f>
        <v>Ganancias acumuladas</v>
      </c>
      <c r="L2063">
        <f>IFERROR(VLOOKUP(J2063,ORDEN_ESF!A:C,3,0),0)</f>
        <v>0</v>
      </c>
      <c r="M2063">
        <v>3895645</v>
      </c>
    </row>
    <row r="2064" spans="1:13" x14ac:dyDescent="0.25">
      <c r="A2064">
        <v>900818642</v>
      </c>
      <c r="B2064" t="s">
        <v>169</v>
      </c>
      <c r="C2064" t="s">
        <v>230</v>
      </c>
      <c r="D2064" t="s">
        <v>228</v>
      </c>
      <c r="E2064" t="s">
        <v>333</v>
      </c>
      <c r="F2064" t="s">
        <v>292</v>
      </c>
      <c r="G2064" s="16">
        <v>42735</v>
      </c>
      <c r="H2064">
        <v>20170410</v>
      </c>
      <c r="I2064">
        <v>0</v>
      </c>
      <c r="J2064" t="s">
        <v>287</v>
      </c>
      <c r="K2064" t="str">
        <f>IFERROR(VLOOKUP(J2064,ORDEN_ESF!A:C,2,0),"")</f>
        <v>Ganancias acumuladas</v>
      </c>
      <c r="L2064">
        <f>IFERROR(VLOOKUP(J2064,ORDEN_ESF!A:C,3,0),0)</f>
        <v>0</v>
      </c>
      <c r="M2064">
        <v>6896754</v>
      </c>
    </row>
    <row r="2065" spans="1:13" x14ac:dyDescent="0.25">
      <c r="A2065">
        <v>800014246</v>
      </c>
      <c r="B2065" t="s">
        <v>332</v>
      </c>
      <c r="C2065" t="s">
        <v>291</v>
      </c>
      <c r="D2065" t="s">
        <v>223</v>
      </c>
      <c r="E2065" t="s">
        <v>333</v>
      </c>
      <c r="F2065" t="s">
        <v>292</v>
      </c>
      <c r="G2065" s="16">
        <v>42735</v>
      </c>
      <c r="H2065">
        <v>20170518</v>
      </c>
      <c r="I2065">
        <v>0</v>
      </c>
      <c r="J2065" t="s">
        <v>288</v>
      </c>
      <c r="K2065" t="str">
        <f>IFERROR(VLOOKUP(J2065,ORDEN_ESF!A:C,2,0),"")</f>
        <v>Patrimonio</v>
      </c>
      <c r="L2065">
        <f>IFERROR(VLOOKUP(J2065,ORDEN_ESF!A:C,3,0),0)</f>
        <v>7</v>
      </c>
      <c r="M2065">
        <v>88752499</v>
      </c>
    </row>
    <row r="2066" spans="1:13" x14ac:dyDescent="0.25">
      <c r="A2066">
        <v>800028455</v>
      </c>
      <c r="B2066" t="s">
        <v>0</v>
      </c>
      <c r="C2066" t="s">
        <v>291</v>
      </c>
      <c r="D2066" t="s">
        <v>228</v>
      </c>
      <c r="E2066" t="s">
        <v>224</v>
      </c>
      <c r="F2066" t="s">
        <v>292</v>
      </c>
      <c r="G2066" s="16">
        <v>42735</v>
      </c>
      <c r="H2066">
        <v>20170503</v>
      </c>
      <c r="I2066">
        <v>0</v>
      </c>
      <c r="J2066" t="s">
        <v>288</v>
      </c>
      <c r="K2066" t="str">
        <f>IFERROR(VLOOKUP(J2066,ORDEN_ESF!A:C,2,0),"")</f>
        <v>Patrimonio</v>
      </c>
      <c r="L2066">
        <f>IFERROR(VLOOKUP(J2066,ORDEN_ESF!A:C,3,0),0)</f>
        <v>7</v>
      </c>
      <c r="M2066">
        <v>3830202</v>
      </c>
    </row>
    <row r="2067" spans="1:13" x14ac:dyDescent="0.25">
      <c r="A2067">
        <v>800093117</v>
      </c>
      <c r="B2067" t="s">
        <v>334</v>
      </c>
      <c r="C2067" t="s">
        <v>222</v>
      </c>
      <c r="D2067" t="s">
        <v>223</v>
      </c>
      <c r="E2067" t="s">
        <v>335</v>
      </c>
      <c r="F2067" t="s">
        <v>292</v>
      </c>
      <c r="G2067" s="16">
        <v>42735</v>
      </c>
      <c r="H2067">
        <v>20170328</v>
      </c>
      <c r="I2067">
        <v>0</v>
      </c>
      <c r="J2067" t="s">
        <v>288</v>
      </c>
      <c r="K2067" t="str">
        <f>IFERROR(VLOOKUP(J2067,ORDEN_ESF!A:C,2,0),"")</f>
        <v>Patrimonio</v>
      </c>
      <c r="L2067">
        <f>IFERROR(VLOOKUP(J2067,ORDEN_ESF!A:C,3,0),0)</f>
        <v>7</v>
      </c>
      <c r="M2067">
        <v>455983943</v>
      </c>
    </row>
    <row r="2068" spans="1:13" x14ac:dyDescent="0.25">
      <c r="A2068">
        <v>800094968</v>
      </c>
      <c r="B2068" t="s">
        <v>336</v>
      </c>
      <c r="C2068" t="s">
        <v>222</v>
      </c>
      <c r="D2068" t="s">
        <v>337</v>
      </c>
      <c r="E2068" t="s">
        <v>335</v>
      </c>
      <c r="F2068" t="s">
        <v>292</v>
      </c>
      <c r="G2068" s="16">
        <v>42735</v>
      </c>
      <c r="H2068">
        <v>20170403</v>
      </c>
      <c r="I2068">
        <v>0</v>
      </c>
      <c r="J2068" t="s">
        <v>288</v>
      </c>
      <c r="K2068" t="str">
        <f>IFERROR(VLOOKUP(J2068,ORDEN_ESF!A:C,2,0),"")</f>
        <v>Patrimonio</v>
      </c>
      <c r="L2068">
        <f>IFERROR(VLOOKUP(J2068,ORDEN_ESF!A:C,3,0),0)</f>
        <v>7</v>
      </c>
      <c r="M2068">
        <v>114161110</v>
      </c>
    </row>
    <row r="2069" spans="1:13" x14ac:dyDescent="0.25">
      <c r="A2069">
        <v>800095951</v>
      </c>
      <c r="B2069" t="s">
        <v>338</v>
      </c>
      <c r="C2069" t="s">
        <v>291</v>
      </c>
      <c r="D2069" t="s">
        <v>228</v>
      </c>
      <c r="E2069" t="s">
        <v>339</v>
      </c>
      <c r="F2069" t="s">
        <v>292</v>
      </c>
      <c r="G2069" s="16">
        <v>42735</v>
      </c>
      <c r="H2069">
        <v>20170505</v>
      </c>
      <c r="I2069">
        <v>0</v>
      </c>
      <c r="J2069" t="s">
        <v>288</v>
      </c>
      <c r="K2069" t="str">
        <f>IFERROR(VLOOKUP(J2069,ORDEN_ESF!A:C,2,0),"")</f>
        <v>Patrimonio</v>
      </c>
      <c r="L2069">
        <f>IFERROR(VLOOKUP(J2069,ORDEN_ESF!A:C,3,0),0)</f>
        <v>7</v>
      </c>
      <c r="M2069">
        <v>13079934</v>
      </c>
    </row>
    <row r="2070" spans="1:13" x14ac:dyDescent="0.25">
      <c r="A2070">
        <v>800140959</v>
      </c>
      <c r="B2070" t="s">
        <v>340</v>
      </c>
      <c r="C2070" t="s">
        <v>291</v>
      </c>
      <c r="D2070" t="s">
        <v>228</v>
      </c>
      <c r="E2070" t="s">
        <v>339</v>
      </c>
      <c r="F2070" t="s">
        <v>292</v>
      </c>
      <c r="G2070" s="16">
        <v>42735</v>
      </c>
      <c r="H2070">
        <v>20170503</v>
      </c>
      <c r="I2070">
        <v>0</v>
      </c>
      <c r="J2070" t="s">
        <v>288</v>
      </c>
      <c r="K2070" t="str">
        <f>IFERROR(VLOOKUP(J2070,ORDEN_ESF!A:C,2,0),"")</f>
        <v>Patrimonio</v>
      </c>
      <c r="L2070">
        <f>IFERROR(VLOOKUP(J2070,ORDEN_ESF!A:C,3,0),0)</f>
        <v>7</v>
      </c>
      <c r="M2070">
        <v>8672735</v>
      </c>
    </row>
    <row r="2071" spans="1:13" x14ac:dyDescent="0.25">
      <c r="A2071">
        <v>800173155</v>
      </c>
      <c r="B2071" t="s">
        <v>341</v>
      </c>
      <c r="C2071" t="s">
        <v>222</v>
      </c>
      <c r="D2071" t="s">
        <v>228</v>
      </c>
      <c r="E2071" t="s">
        <v>335</v>
      </c>
      <c r="F2071" t="s">
        <v>292</v>
      </c>
      <c r="G2071" s="16">
        <v>42735</v>
      </c>
      <c r="H2071">
        <v>20170403</v>
      </c>
      <c r="I2071">
        <v>0</v>
      </c>
      <c r="J2071" t="s">
        <v>288</v>
      </c>
      <c r="K2071" t="str">
        <f>IFERROR(VLOOKUP(J2071,ORDEN_ESF!A:C,2,0),"")</f>
        <v>Patrimonio</v>
      </c>
      <c r="L2071">
        <f>IFERROR(VLOOKUP(J2071,ORDEN_ESF!A:C,3,0),0)</f>
        <v>7</v>
      </c>
      <c r="M2071">
        <v>120688459</v>
      </c>
    </row>
    <row r="2072" spans="1:13" x14ac:dyDescent="0.25">
      <c r="A2072">
        <v>800182330</v>
      </c>
      <c r="B2072" t="s">
        <v>342</v>
      </c>
      <c r="C2072" t="s">
        <v>291</v>
      </c>
      <c r="D2072" t="s">
        <v>343</v>
      </c>
      <c r="E2072" t="s">
        <v>333</v>
      </c>
      <c r="F2072" t="s">
        <v>292</v>
      </c>
      <c r="G2072" s="16">
        <v>42735</v>
      </c>
      <c r="H2072">
        <v>20170424</v>
      </c>
      <c r="I2072">
        <v>0</v>
      </c>
      <c r="J2072" t="s">
        <v>288</v>
      </c>
      <c r="K2072" t="str">
        <f>IFERROR(VLOOKUP(J2072,ORDEN_ESF!A:C,2,0),"")</f>
        <v>Patrimonio</v>
      </c>
      <c r="L2072">
        <f>IFERROR(VLOOKUP(J2072,ORDEN_ESF!A:C,3,0),0)</f>
        <v>7</v>
      </c>
      <c r="M2072">
        <v>365911843</v>
      </c>
    </row>
    <row r="2073" spans="1:13" x14ac:dyDescent="0.25">
      <c r="A2073">
        <v>800185295</v>
      </c>
      <c r="B2073" t="s">
        <v>344</v>
      </c>
      <c r="C2073" t="s">
        <v>222</v>
      </c>
      <c r="D2073" t="s">
        <v>228</v>
      </c>
      <c r="E2073" t="s">
        <v>335</v>
      </c>
      <c r="F2073" t="s">
        <v>292</v>
      </c>
      <c r="G2073" s="16">
        <v>42735</v>
      </c>
      <c r="H2073">
        <v>20170407</v>
      </c>
      <c r="I2073">
        <v>0</v>
      </c>
      <c r="J2073" t="s">
        <v>288</v>
      </c>
      <c r="K2073" t="str">
        <f>IFERROR(VLOOKUP(J2073,ORDEN_ESF!A:C,2,0),"")</f>
        <v>Patrimonio</v>
      </c>
      <c r="L2073">
        <f>IFERROR(VLOOKUP(J2073,ORDEN_ESF!A:C,3,0),0)</f>
        <v>7</v>
      </c>
      <c r="M2073">
        <v>444764660</v>
      </c>
    </row>
    <row r="2074" spans="1:13" x14ac:dyDescent="0.25">
      <c r="A2074">
        <v>800200598</v>
      </c>
      <c r="B2074" t="s">
        <v>345</v>
      </c>
      <c r="C2074" t="s">
        <v>230</v>
      </c>
      <c r="D2074" t="s">
        <v>228</v>
      </c>
      <c r="E2074" t="s">
        <v>335</v>
      </c>
      <c r="F2074" t="s">
        <v>292</v>
      </c>
      <c r="G2074" s="16">
        <v>42735</v>
      </c>
      <c r="H2074">
        <v>20170509</v>
      </c>
      <c r="I2074">
        <v>0</v>
      </c>
      <c r="J2074" t="s">
        <v>288</v>
      </c>
      <c r="K2074" t="str">
        <f>IFERROR(VLOOKUP(J2074,ORDEN_ESF!A:C,2,0),"")</f>
        <v>Patrimonio</v>
      </c>
      <c r="L2074">
        <f>IFERROR(VLOOKUP(J2074,ORDEN_ESF!A:C,3,0),0)</f>
        <v>7</v>
      </c>
      <c r="M2074">
        <v>82665247</v>
      </c>
    </row>
    <row r="2075" spans="1:13" x14ac:dyDescent="0.25">
      <c r="A2075">
        <v>800208146</v>
      </c>
      <c r="B2075" t="s">
        <v>346</v>
      </c>
      <c r="C2075" t="s">
        <v>294</v>
      </c>
      <c r="D2075" t="s">
        <v>228</v>
      </c>
      <c r="E2075" t="s">
        <v>347</v>
      </c>
      <c r="F2075" t="s">
        <v>292</v>
      </c>
      <c r="G2075" s="16">
        <v>42735</v>
      </c>
      <c r="H2075">
        <v>20170428</v>
      </c>
      <c r="I2075">
        <v>0</v>
      </c>
      <c r="J2075" t="s">
        <v>288</v>
      </c>
      <c r="K2075" t="str">
        <f>IFERROR(VLOOKUP(J2075,ORDEN_ESF!A:C,2,0),"")</f>
        <v>Patrimonio</v>
      </c>
      <c r="L2075">
        <f>IFERROR(VLOOKUP(J2075,ORDEN_ESF!A:C,3,0),0)</f>
        <v>7</v>
      </c>
      <c r="M2075">
        <v>41311924</v>
      </c>
    </row>
    <row r="2076" spans="1:13" x14ac:dyDescent="0.25">
      <c r="A2076">
        <v>800233881</v>
      </c>
      <c r="B2076" t="s">
        <v>161</v>
      </c>
      <c r="C2076" t="s">
        <v>222</v>
      </c>
      <c r="D2076" t="s">
        <v>223</v>
      </c>
      <c r="E2076" t="s">
        <v>333</v>
      </c>
      <c r="F2076" t="s">
        <v>292</v>
      </c>
      <c r="G2076" s="16">
        <v>42735</v>
      </c>
      <c r="H2076">
        <v>20170406</v>
      </c>
      <c r="I2076">
        <v>0</v>
      </c>
      <c r="J2076" t="s">
        <v>288</v>
      </c>
      <c r="K2076" t="str">
        <f>IFERROR(VLOOKUP(J2076,ORDEN_ESF!A:C,2,0),"")</f>
        <v>Patrimonio</v>
      </c>
      <c r="L2076">
        <f>IFERROR(VLOOKUP(J2076,ORDEN_ESF!A:C,3,0),0)</f>
        <v>7</v>
      </c>
      <c r="M2076">
        <v>150871310</v>
      </c>
    </row>
    <row r="2077" spans="1:13" x14ac:dyDescent="0.25">
      <c r="A2077">
        <v>800240724</v>
      </c>
      <c r="B2077" t="s">
        <v>348</v>
      </c>
      <c r="C2077" t="s">
        <v>230</v>
      </c>
      <c r="D2077" t="s">
        <v>228</v>
      </c>
      <c r="E2077" t="s">
        <v>335</v>
      </c>
      <c r="F2077" t="s">
        <v>292</v>
      </c>
      <c r="G2077" s="16">
        <v>42735</v>
      </c>
      <c r="H2077">
        <v>20170330</v>
      </c>
      <c r="I2077">
        <v>0</v>
      </c>
      <c r="J2077" t="s">
        <v>288</v>
      </c>
      <c r="K2077" t="str">
        <f>IFERROR(VLOOKUP(J2077,ORDEN_ESF!A:C,2,0),"")</f>
        <v>Patrimonio</v>
      </c>
      <c r="L2077">
        <f>IFERROR(VLOOKUP(J2077,ORDEN_ESF!A:C,3,0),0)</f>
        <v>7</v>
      </c>
      <c r="M2077">
        <v>43714167</v>
      </c>
    </row>
    <row r="2078" spans="1:13" x14ac:dyDescent="0.25">
      <c r="A2078">
        <v>811032292</v>
      </c>
      <c r="B2078" t="s">
        <v>349</v>
      </c>
      <c r="C2078" t="s">
        <v>222</v>
      </c>
      <c r="D2078" t="s">
        <v>223</v>
      </c>
      <c r="E2078" t="s">
        <v>335</v>
      </c>
      <c r="F2078" t="s">
        <v>292</v>
      </c>
      <c r="G2078" s="16">
        <v>42735</v>
      </c>
      <c r="H2078">
        <v>20170404</v>
      </c>
      <c r="I2078">
        <v>0</v>
      </c>
      <c r="J2078" t="s">
        <v>288</v>
      </c>
      <c r="K2078" t="str">
        <f>IFERROR(VLOOKUP(J2078,ORDEN_ESF!A:C,2,0),"")</f>
        <v>Patrimonio</v>
      </c>
      <c r="L2078">
        <f>IFERROR(VLOOKUP(J2078,ORDEN_ESF!A:C,3,0),0)</f>
        <v>7</v>
      </c>
      <c r="M2078">
        <v>50095856</v>
      </c>
    </row>
    <row r="2079" spans="1:13" x14ac:dyDescent="0.25">
      <c r="A2079">
        <v>830023542</v>
      </c>
      <c r="B2079" t="s">
        <v>146</v>
      </c>
      <c r="C2079" t="s">
        <v>230</v>
      </c>
      <c r="D2079" t="s">
        <v>223</v>
      </c>
      <c r="E2079" t="s">
        <v>339</v>
      </c>
      <c r="F2079" t="s">
        <v>292</v>
      </c>
      <c r="G2079" s="16">
        <v>42735</v>
      </c>
      <c r="H2079">
        <v>20170328</v>
      </c>
      <c r="I2079">
        <v>0</v>
      </c>
      <c r="J2079" t="s">
        <v>288</v>
      </c>
      <c r="K2079" t="str">
        <f>IFERROR(VLOOKUP(J2079,ORDEN_ESF!A:C,2,0),"")</f>
        <v>Patrimonio</v>
      </c>
      <c r="L2079">
        <f>IFERROR(VLOOKUP(J2079,ORDEN_ESF!A:C,3,0),0)</f>
        <v>7</v>
      </c>
      <c r="M2079">
        <v>58263270</v>
      </c>
    </row>
    <row r="2080" spans="1:13" x14ac:dyDescent="0.25">
      <c r="A2080">
        <v>830094920</v>
      </c>
      <c r="B2080" t="s">
        <v>350</v>
      </c>
      <c r="C2080" t="s">
        <v>222</v>
      </c>
      <c r="D2080" t="s">
        <v>351</v>
      </c>
      <c r="E2080" t="s">
        <v>339</v>
      </c>
      <c r="F2080" t="s">
        <v>292</v>
      </c>
      <c r="G2080" s="16">
        <v>42735</v>
      </c>
      <c r="H2080">
        <v>20171004</v>
      </c>
      <c r="I2080">
        <v>0</v>
      </c>
      <c r="J2080" t="s">
        <v>288</v>
      </c>
      <c r="K2080" t="str">
        <f>IFERROR(VLOOKUP(J2080,ORDEN_ESF!A:C,2,0),"")</f>
        <v>Patrimonio</v>
      </c>
      <c r="L2080">
        <f>IFERROR(VLOOKUP(J2080,ORDEN_ESF!A:C,3,0),0)</f>
        <v>7</v>
      </c>
      <c r="M2080">
        <v>366770514</v>
      </c>
    </row>
    <row r="2081" spans="1:13" x14ac:dyDescent="0.25">
      <c r="A2081">
        <v>830058272</v>
      </c>
      <c r="B2081" t="s">
        <v>352</v>
      </c>
      <c r="C2081" t="s">
        <v>222</v>
      </c>
      <c r="D2081" t="s">
        <v>228</v>
      </c>
      <c r="E2081" t="s">
        <v>353</v>
      </c>
      <c r="F2081" t="s">
        <v>292</v>
      </c>
      <c r="G2081" s="16">
        <v>42735</v>
      </c>
      <c r="H2081">
        <v>20170405</v>
      </c>
      <c r="I2081">
        <v>0</v>
      </c>
      <c r="J2081" t="s">
        <v>288</v>
      </c>
      <c r="K2081" t="str">
        <f>IFERROR(VLOOKUP(J2081,ORDEN_ESF!A:C,2,0),"")</f>
        <v>Patrimonio</v>
      </c>
      <c r="L2081">
        <f>IFERROR(VLOOKUP(J2081,ORDEN_ESF!A:C,3,0),0)</f>
        <v>7</v>
      </c>
      <c r="M2081">
        <v>26963430</v>
      </c>
    </row>
    <row r="2082" spans="1:13" x14ac:dyDescent="0.25">
      <c r="A2082">
        <v>830097620</v>
      </c>
      <c r="B2082" t="s">
        <v>290</v>
      </c>
      <c r="C2082" t="s">
        <v>291</v>
      </c>
      <c r="D2082" t="s">
        <v>228</v>
      </c>
      <c r="E2082" t="s">
        <v>224</v>
      </c>
      <c r="F2082" t="s">
        <v>292</v>
      </c>
      <c r="G2082" s="16">
        <v>42735</v>
      </c>
      <c r="H2082">
        <v>20170420</v>
      </c>
      <c r="I2082">
        <v>0</v>
      </c>
      <c r="J2082" t="s">
        <v>288</v>
      </c>
      <c r="K2082" t="str">
        <f>IFERROR(VLOOKUP(J2082,ORDEN_ESF!A:C,2,0),"")</f>
        <v>Patrimonio</v>
      </c>
      <c r="L2082">
        <f>IFERROR(VLOOKUP(J2082,ORDEN_ESF!A:C,3,0),0)</f>
        <v>7</v>
      </c>
      <c r="M2082">
        <v>2422076</v>
      </c>
    </row>
    <row r="2083" spans="1:13" x14ac:dyDescent="0.25">
      <c r="A2083">
        <v>860000656</v>
      </c>
      <c r="B2083" t="s">
        <v>221</v>
      </c>
      <c r="C2083" t="s">
        <v>222</v>
      </c>
      <c r="D2083" t="s">
        <v>223</v>
      </c>
      <c r="E2083" t="s">
        <v>224</v>
      </c>
      <c r="F2083" t="s">
        <v>292</v>
      </c>
      <c r="G2083" s="16">
        <v>42735</v>
      </c>
      <c r="H2083">
        <v>20170401</v>
      </c>
      <c r="I2083">
        <v>0</v>
      </c>
      <c r="J2083" t="s">
        <v>288</v>
      </c>
      <c r="K2083" t="str">
        <f>IFERROR(VLOOKUP(J2083,ORDEN_ESF!A:C,2,0),"")</f>
        <v>Patrimonio</v>
      </c>
      <c r="L2083">
        <f>IFERROR(VLOOKUP(J2083,ORDEN_ESF!A:C,3,0),0)</f>
        <v>7</v>
      </c>
      <c r="M2083">
        <v>71214300</v>
      </c>
    </row>
    <row r="2084" spans="1:13" x14ac:dyDescent="0.25">
      <c r="A2084">
        <v>860001986</v>
      </c>
      <c r="B2084" t="s">
        <v>293</v>
      </c>
      <c r="C2084" t="s">
        <v>294</v>
      </c>
      <c r="D2084" t="s">
        <v>228</v>
      </c>
      <c r="E2084" t="s">
        <v>224</v>
      </c>
      <c r="F2084" t="s">
        <v>292</v>
      </c>
      <c r="G2084" s="16">
        <v>42735</v>
      </c>
      <c r="H2084">
        <v>20170510</v>
      </c>
      <c r="I2084">
        <v>0</v>
      </c>
      <c r="J2084" t="s">
        <v>288</v>
      </c>
      <c r="K2084" t="str">
        <f>IFERROR(VLOOKUP(J2084,ORDEN_ESF!A:C,2,0),"")</f>
        <v>Patrimonio</v>
      </c>
      <c r="L2084">
        <f>IFERROR(VLOOKUP(J2084,ORDEN_ESF!A:C,3,0),0)</f>
        <v>7</v>
      </c>
      <c r="M2084">
        <v>14335985</v>
      </c>
    </row>
    <row r="2085" spans="1:13" x14ac:dyDescent="0.25">
      <c r="A2085">
        <v>860002837</v>
      </c>
      <c r="B2085" t="s">
        <v>227</v>
      </c>
      <c r="C2085" t="s">
        <v>222</v>
      </c>
      <c r="D2085" t="s">
        <v>228</v>
      </c>
      <c r="E2085" t="s">
        <v>224</v>
      </c>
      <c r="F2085" t="s">
        <v>292</v>
      </c>
      <c r="G2085" s="16">
        <v>42735</v>
      </c>
      <c r="H2085">
        <v>20170330</v>
      </c>
      <c r="I2085">
        <v>0</v>
      </c>
      <c r="J2085" t="s">
        <v>288</v>
      </c>
      <c r="K2085" t="str">
        <f>IFERROR(VLOOKUP(J2085,ORDEN_ESF!A:C,2,0),"")</f>
        <v>Patrimonio</v>
      </c>
      <c r="L2085">
        <f>IFERROR(VLOOKUP(J2085,ORDEN_ESF!A:C,3,0),0)</f>
        <v>7</v>
      </c>
      <c r="M2085">
        <v>80784613</v>
      </c>
    </row>
    <row r="2086" spans="1:13" x14ac:dyDescent="0.25">
      <c r="A2086">
        <v>830116629</v>
      </c>
      <c r="B2086" t="s">
        <v>354</v>
      </c>
      <c r="C2086" t="s">
        <v>291</v>
      </c>
      <c r="D2086" t="s">
        <v>228</v>
      </c>
      <c r="E2086" t="s">
        <v>355</v>
      </c>
      <c r="F2086" t="s">
        <v>292</v>
      </c>
      <c r="G2086" s="16">
        <v>42735</v>
      </c>
      <c r="H2086">
        <v>20170424</v>
      </c>
      <c r="I2086">
        <v>0</v>
      </c>
      <c r="J2086" t="s">
        <v>288</v>
      </c>
      <c r="K2086" t="str">
        <f>IFERROR(VLOOKUP(J2086,ORDEN_ESF!A:C,2,0),"")</f>
        <v>Patrimonio</v>
      </c>
      <c r="L2086">
        <f>IFERROR(VLOOKUP(J2086,ORDEN_ESF!A:C,3,0),0)</f>
        <v>7</v>
      </c>
      <c r="M2086">
        <v>1804541</v>
      </c>
    </row>
    <row r="2087" spans="1:13" x14ac:dyDescent="0.25">
      <c r="A2087">
        <v>860014285</v>
      </c>
      <c r="B2087" t="s">
        <v>356</v>
      </c>
      <c r="C2087" t="s">
        <v>294</v>
      </c>
      <c r="D2087" t="s">
        <v>228</v>
      </c>
      <c r="E2087" t="s">
        <v>224</v>
      </c>
      <c r="F2087" t="s">
        <v>292</v>
      </c>
      <c r="G2087" s="16">
        <v>42735</v>
      </c>
      <c r="H2087">
        <v>20170510</v>
      </c>
      <c r="I2087">
        <v>0</v>
      </c>
      <c r="J2087" t="s">
        <v>288</v>
      </c>
      <c r="K2087" t="str">
        <f>IFERROR(VLOOKUP(J2087,ORDEN_ESF!A:C,2,0),"")</f>
        <v>Patrimonio</v>
      </c>
      <c r="L2087">
        <f>IFERROR(VLOOKUP(J2087,ORDEN_ESF!A:C,3,0),0)</f>
        <v>7</v>
      </c>
      <c r="M2087">
        <v>3356419</v>
      </c>
    </row>
    <row r="2088" spans="1:13" x14ac:dyDescent="0.25">
      <c r="A2088">
        <v>830124992</v>
      </c>
      <c r="B2088" t="s">
        <v>357</v>
      </c>
      <c r="C2088" t="s">
        <v>222</v>
      </c>
      <c r="D2088" t="s">
        <v>228</v>
      </c>
      <c r="E2088" t="s">
        <v>358</v>
      </c>
      <c r="F2088" t="s">
        <v>292</v>
      </c>
      <c r="G2088" s="16">
        <v>42735</v>
      </c>
      <c r="H2088">
        <v>20170406</v>
      </c>
      <c r="I2088">
        <v>0</v>
      </c>
      <c r="J2088" t="s">
        <v>288</v>
      </c>
      <c r="K2088" t="str">
        <f>IFERROR(VLOOKUP(J2088,ORDEN_ESF!A:C,2,0),"")</f>
        <v>Patrimonio</v>
      </c>
      <c r="L2088">
        <f>IFERROR(VLOOKUP(J2088,ORDEN_ESF!A:C,3,0),0)</f>
        <v>7</v>
      </c>
      <c r="M2088">
        <v>7830790</v>
      </c>
    </row>
    <row r="2089" spans="1:13" x14ac:dyDescent="0.25">
      <c r="A2089">
        <v>860067697</v>
      </c>
      <c r="B2089" t="s">
        <v>359</v>
      </c>
      <c r="C2089" t="s">
        <v>294</v>
      </c>
      <c r="D2089" t="s">
        <v>228</v>
      </c>
      <c r="E2089" t="s">
        <v>360</v>
      </c>
      <c r="F2089" t="s">
        <v>292</v>
      </c>
      <c r="G2089" s="16">
        <v>42735</v>
      </c>
      <c r="H2089">
        <v>20170515</v>
      </c>
      <c r="I2089">
        <v>0</v>
      </c>
      <c r="J2089" t="s">
        <v>288</v>
      </c>
      <c r="K2089" t="str">
        <f>IFERROR(VLOOKUP(J2089,ORDEN_ESF!A:C,2,0),"")</f>
        <v>Patrimonio</v>
      </c>
      <c r="L2089">
        <f>IFERROR(VLOOKUP(J2089,ORDEN_ESF!A:C,3,0),0)</f>
        <v>7</v>
      </c>
      <c r="M2089">
        <v>42857021</v>
      </c>
    </row>
    <row r="2090" spans="1:13" x14ac:dyDescent="0.25">
      <c r="A2090">
        <v>860354402</v>
      </c>
      <c r="B2090" t="s">
        <v>295</v>
      </c>
      <c r="C2090" t="s">
        <v>291</v>
      </c>
      <c r="D2090" t="s">
        <v>228</v>
      </c>
      <c r="E2090" t="s">
        <v>224</v>
      </c>
      <c r="F2090" t="s">
        <v>292</v>
      </c>
      <c r="G2090" s="16">
        <v>42735</v>
      </c>
      <c r="H2090">
        <v>20170417</v>
      </c>
      <c r="I2090">
        <v>0</v>
      </c>
      <c r="J2090" t="s">
        <v>288</v>
      </c>
      <c r="K2090" t="str">
        <f>IFERROR(VLOOKUP(J2090,ORDEN_ESF!A:C,2,0),"")</f>
        <v>Patrimonio</v>
      </c>
      <c r="L2090">
        <f>IFERROR(VLOOKUP(J2090,ORDEN_ESF!A:C,3,0),0)</f>
        <v>7</v>
      </c>
      <c r="M2090">
        <v>4815012</v>
      </c>
    </row>
    <row r="2091" spans="1:13" x14ac:dyDescent="0.25">
      <c r="A2091">
        <v>860505064</v>
      </c>
      <c r="B2091" t="s">
        <v>361</v>
      </c>
      <c r="C2091" t="s">
        <v>291</v>
      </c>
      <c r="D2091" t="s">
        <v>228</v>
      </c>
      <c r="E2091" t="s">
        <v>224</v>
      </c>
      <c r="F2091" t="s">
        <v>292</v>
      </c>
      <c r="G2091" s="16">
        <v>42735</v>
      </c>
      <c r="H2091">
        <v>20170523</v>
      </c>
      <c r="I2091">
        <v>0</v>
      </c>
      <c r="J2091" t="s">
        <v>288</v>
      </c>
      <c r="K2091" t="str">
        <f>IFERROR(VLOOKUP(J2091,ORDEN_ESF!A:C,2,0),"")</f>
        <v>Patrimonio</v>
      </c>
      <c r="L2091">
        <f>IFERROR(VLOOKUP(J2091,ORDEN_ESF!A:C,3,0),0)</f>
        <v>7</v>
      </c>
      <c r="M2091">
        <v>7610339</v>
      </c>
    </row>
    <row r="2092" spans="1:13" x14ac:dyDescent="0.25">
      <c r="A2092">
        <v>860527800</v>
      </c>
      <c r="B2092" t="s">
        <v>296</v>
      </c>
      <c r="C2092" t="s">
        <v>222</v>
      </c>
      <c r="D2092" t="s">
        <v>228</v>
      </c>
      <c r="E2092" t="s">
        <v>224</v>
      </c>
      <c r="F2092" t="s">
        <v>292</v>
      </c>
      <c r="G2092" s="16">
        <v>42735</v>
      </c>
      <c r="H2092">
        <v>20170512</v>
      </c>
      <c r="I2092">
        <v>0</v>
      </c>
      <c r="J2092" t="s">
        <v>288</v>
      </c>
      <c r="K2092" t="str">
        <f>IFERROR(VLOOKUP(J2092,ORDEN_ESF!A:C,2,0),"")</f>
        <v>Patrimonio</v>
      </c>
      <c r="L2092">
        <f>IFERROR(VLOOKUP(J2092,ORDEN_ESF!A:C,3,0),0)</f>
        <v>7</v>
      </c>
      <c r="M2092">
        <v>42617593</v>
      </c>
    </row>
    <row r="2093" spans="1:13" x14ac:dyDescent="0.25">
      <c r="A2093">
        <v>860009250</v>
      </c>
      <c r="B2093" t="s">
        <v>362</v>
      </c>
      <c r="C2093" t="s">
        <v>294</v>
      </c>
      <c r="D2093" t="s">
        <v>228</v>
      </c>
      <c r="E2093" t="s">
        <v>224</v>
      </c>
      <c r="F2093" t="s">
        <v>292</v>
      </c>
      <c r="G2093" s="16">
        <v>42735</v>
      </c>
      <c r="H2093">
        <v>20170502</v>
      </c>
      <c r="I2093">
        <v>0</v>
      </c>
      <c r="J2093" t="s">
        <v>288</v>
      </c>
      <c r="K2093" t="str">
        <f>IFERROR(VLOOKUP(J2093,ORDEN_ESF!A:C,2,0),"")</f>
        <v>Patrimonio</v>
      </c>
      <c r="L2093">
        <f>IFERROR(VLOOKUP(J2093,ORDEN_ESF!A:C,3,0),0)</f>
        <v>7</v>
      </c>
      <c r="M2093">
        <v>9594850</v>
      </c>
    </row>
    <row r="2094" spans="1:13" x14ac:dyDescent="0.25">
      <c r="A2094">
        <v>860031361</v>
      </c>
      <c r="B2094" t="s">
        <v>297</v>
      </c>
      <c r="C2094" t="s">
        <v>222</v>
      </c>
      <c r="D2094" t="s">
        <v>228</v>
      </c>
      <c r="E2094" t="s">
        <v>224</v>
      </c>
      <c r="F2094" t="s">
        <v>292</v>
      </c>
      <c r="G2094" s="16">
        <v>42735</v>
      </c>
      <c r="H2094">
        <v>20170405</v>
      </c>
      <c r="I2094">
        <v>0</v>
      </c>
      <c r="J2094" t="s">
        <v>288</v>
      </c>
      <c r="K2094" t="str">
        <f>IFERROR(VLOOKUP(J2094,ORDEN_ESF!A:C,2,0),"")</f>
        <v>Patrimonio</v>
      </c>
      <c r="L2094">
        <f>IFERROR(VLOOKUP(J2094,ORDEN_ESF!A:C,3,0),0)</f>
        <v>7</v>
      </c>
      <c r="M2094">
        <v>31835211</v>
      </c>
    </row>
    <row r="2095" spans="1:13" x14ac:dyDescent="0.25">
      <c r="A2095">
        <v>860035996</v>
      </c>
      <c r="B2095" t="s">
        <v>229</v>
      </c>
      <c r="C2095" t="s">
        <v>222</v>
      </c>
      <c r="D2095" t="s">
        <v>228</v>
      </c>
      <c r="E2095" t="s">
        <v>224</v>
      </c>
      <c r="F2095" t="s">
        <v>292</v>
      </c>
      <c r="G2095" s="16">
        <v>42735</v>
      </c>
      <c r="H2095">
        <v>20170407</v>
      </c>
      <c r="I2095">
        <v>0</v>
      </c>
      <c r="J2095" t="s">
        <v>288</v>
      </c>
      <c r="K2095" t="str">
        <f>IFERROR(VLOOKUP(J2095,ORDEN_ESF!A:C,2,0),"")</f>
        <v>Patrimonio</v>
      </c>
      <c r="L2095">
        <f>IFERROR(VLOOKUP(J2095,ORDEN_ESF!A:C,3,0),0)</f>
        <v>7</v>
      </c>
      <c r="M2095">
        <v>34084358</v>
      </c>
    </row>
    <row r="2096" spans="1:13" x14ac:dyDescent="0.25">
      <c r="A2096">
        <v>890312765</v>
      </c>
      <c r="B2096" t="s">
        <v>363</v>
      </c>
      <c r="C2096" t="s">
        <v>222</v>
      </c>
      <c r="D2096" t="s">
        <v>228</v>
      </c>
      <c r="E2096" t="s">
        <v>339</v>
      </c>
      <c r="F2096" t="s">
        <v>292</v>
      </c>
      <c r="G2096" s="16">
        <v>42735</v>
      </c>
      <c r="H2096">
        <v>20170405</v>
      </c>
      <c r="I2096">
        <v>0</v>
      </c>
      <c r="J2096" t="s">
        <v>288</v>
      </c>
      <c r="K2096" t="str">
        <f>IFERROR(VLOOKUP(J2096,ORDEN_ESF!A:C,2,0),"")</f>
        <v>Patrimonio</v>
      </c>
      <c r="L2096">
        <f>IFERROR(VLOOKUP(J2096,ORDEN_ESF!A:C,3,0),0)</f>
        <v>7</v>
      </c>
      <c r="M2096">
        <v>129366111</v>
      </c>
    </row>
    <row r="2097" spans="1:13" x14ac:dyDescent="0.25">
      <c r="A2097">
        <v>860058070</v>
      </c>
      <c r="B2097" t="s">
        <v>364</v>
      </c>
      <c r="C2097" t="s">
        <v>222</v>
      </c>
      <c r="D2097" t="s">
        <v>228</v>
      </c>
      <c r="E2097" t="s">
        <v>335</v>
      </c>
      <c r="F2097" t="s">
        <v>292</v>
      </c>
      <c r="G2097" s="16">
        <v>42735</v>
      </c>
      <c r="H2097">
        <v>20170404</v>
      </c>
      <c r="I2097">
        <v>0</v>
      </c>
      <c r="J2097" t="s">
        <v>288</v>
      </c>
      <c r="K2097" t="str">
        <f>IFERROR(VLOOKUP(J2097,ORDEN_ESF!A:C,2,0),"")</f>
        <v>Patrimonio</v>
      </c>
      <c r="L2097">
        <f>IFERROR(VLOOKUP(J2097,ORDEN_ESF!A:C,3,0),0)</f>
        <v>7</v>
      </c>
      <c r="M2097">
        <v>580142650</v>
      </c>
    </row>
    <row r="2098" spans="1:13" x14ac:dyDescent="0.25">
      <c r="A2098">
        <v>860059851</v>
      </c>
      <c r="B2098" t="s">
        <v>365</v>
      </c>
      <c r="C2098" t="s">
        <v>222</v>
      </c>
      <c r="D2098" t="s">
        <v>228</v>
      </c>
      <c r="E2098" t="s">
        <v>224</v>
      </c>
      <c r="F2098" t="s">
        <v>292</v>
      </c>
      <c r="G2098" s="16">
        <v>42735</v>
      </c>
      <c r="H2098">
        <v>20170403</v>
      </c>
      <c r="I2098">
        <v>0</v>
      </c>
      <c r="J2098" t="s">
        <v>288</v>
      </c>
      <c r="K2098" t="str">
        <f>IFERROR(VLOOKUP(J2098,ORDEN_ESF!A:C,2,0),"")</f>
        <v>Patrimonio</v>
      </c>
      <c r="L2098">
        <f>IFERROR(VLOOKUP(J2098,ORDEN_ESF!A:C,3,0),0)</f>
        <v>7</v>
      </c>
      <c r="M2098">
        <v>23019782</v>
      </c>
    </row>
    <row r="2099" spans="1:13" x14ac:dyDescent="0.25">
      <c r="A2099">
        <v>890806999</v>
      </c>
      <c r="B2099" t="s">
        <v>366</v>
      </c>
      <c r="C2099" t="s">
        <v>230</v>
      </c>
      <c r="D2099" t="s">
        <v>367</v>
      </c>
      <c r="E2099" t="s">
        <v>368</v>
      </c>
      <c r="F2099" t="s">
        <v>292</v>
      </c>
      <c r="G2099" s="16">
        <v>42735</v>
      </c>
      <c r="H2099">
        <v>20170406</v>
      </c>
      <c r="I2099">
        <v>0</v>
      </c>
      <c r="J2099" t="s">
        <v>288</v>
      </c>
      <c r="K2099" t="str">
        <f>IFERROR(VLOOKUP(J2099,ORDEN_ESF!A:C,2,0),"")</f>
        <v>Patrimonio</v>
      </c>
      <c r="L2099">
        <f>IFERROR(VLOOKUP(J2099,ORDEN_ESF!A:C,3,0),0)</f>
        <v>7</v>
      </c>
      <c r="M2099">
        <v>15688188</v>
      </c>
    </row>
    <row r="2100" spans="1:13" x14ac:dyDescent="0.25">
      <c r="A2100">
        <v>890903035</v>
      </c>
      <c r="B2100" t="s">
        <v>369</v>
      </c>
      <c r="C2100" t="s">
        <v>222</v>
      </c>
      <c r="D2100" t="s">
        <v>228</v>
      </c>
      <c r="E2100" t="s">
        <v>339</v>
      </c>
      <c r="F2100" t="s">
        <v>292</v>
      </c>
      <c r="G2100" s="16">
        <v>42735</v>
      </c>
      <c r="H2100">
        <v>20170330</v>
      </c>
      <c r="I2100">
        <v>0</v>
      </c>
      <c r="J2100" t="s">
        <v>288</v>
      </c>
      <c r="K2100" t="str">
        <f>IFERROR(VLOOKUP(J2100,ORDEN_ESF!A:C,2,0),"")</f>
        <v>Patrimonio</v>
      </c>
      <c r="L2100">
        <f>IFERROR(VLOOKUP(J2100,ORDEN_ESF!A:C,3,0),0)</f>
        <v>7</v>
      </c>
      <c r="M2100">
        <v>399013936</v>
      </c>
    </row>
    <row r="2101" spans="1:13" x14ac:dyDescent="0.25">
      <c r="A2101">
        <v>890903055</v>
      </c>
      <c r="B2101" t="s">
        <v>232</v>
      </c>
      <c r="C2101" t="s">
        <v>222</v>
      </c>
      <c r="D2101" t="s">
        <v>223</v>
      </c>
      <c r="E2101" t="s">
        <v>224</v>
      </c>
      <c r="F2101" t="s">
        <v>292</v>
      </c>
      <c r="G2101" s="16">
        <v>42735</v>
      </c>
      <c r="H2101">
        <v>20170331</v>
      </c>
      <c r="I2101">
        <v>0</v>
      </c>
      <c r="J2101" t="s">
        <v>288</v>
      </c>
      <c r="K2101" t="str">
        <f>IFERROR(VLOOKUP(J2101,ORDEN_ESF!A:C,2,0),"")</f>
        <v>Patrimonio</v>
      </c>
      <c r="L2101">
        <f>IFERROR(VLOOKUP(J2101,ORDEN_ESF!A:C,3,0),0)</f>
        <v>7</v>
      </c>
      <c r="M2101">
        <v>157965144</v>
      </c>
    </row>
    <row r="2102" spans="1:13" x14ac:dyDescent="0.25">
      <c r="A2102">
        <v>890905022</v>
      </c>
      <c r="B2102" t="s">
        <v>370</v>
      </c>
      <c r="C2102" t="s">
        <v>230</v>
      </c>
      <c r="D2102" t="s">
        <v>223</v>
      </c>
      <c r="E2102" t="s">
        <v>360</v>
      </c>
      <c r="F2102" t="s">
        <v>292</v>
      </c>
      <c r="G2102" s="16">
        <v>42735</v>
      </c>
      <c r="H2102">
        <v>20170503</v>
      </c>
      <c r="I2102">
        <v>0</v>
      </c>
      <c r="J2102" t="s">
        <v>288</v>
      </c>
      <c r="K2102" t="str">
        <f>IFERROR(VLOOKUP(J2102,ORDEN_ESF!A:C,2,0),"")</f>
        <v>Patrimonio</v>
      </c>
      <c r="L2102">
        <f>IFERROR(VLOOKUP(J2102,ORDEN_ESF!A:C,3,0),0)</f>
        <v>7</v>
      </c>
      <c r="M2102">
        <v>34761687</v>
      </c>
    </row>
    <row r="2103" spans="1:13" x14ac:dyDescent="0.25">
      <c r="A2103">
        <v>860077099</v>
      </c>
      <c r="B2103" t="s">
        <v>371</v>
      </c>
      <c r="C2103" t="s">
        <v>291</v>
      </c>
      <c r="D2103" t="s">
        <v>228</v>
      </c>
      <c r="E2103" t="s">
        <v>224</v>
      </c>
      <c r="F2103" t="s">
        <v>292</v>
      </c>
      <c r="G2103" s="16">
        <v>42735</v>
      </c>
      <c r="H2103">
        <v>20170515</v>
      </c>
      <c r="I2103">
        <v>0</v>
      </c>
      <c r="J2103" t="s">
        <v>288</v>
      </c>
      <c r="K2103" t="str">
        <f>IFERROR(VLOOKUP(J2103,ORDEN_ESF!A:C,2,0),"")</f>
        <v>Patrimonio</v>
      </c>
      <c r="L2103">
        <f>IFERROR(VLOOKUP(J2103,ORDEN_ESF!A:C,3,0),0)</f>
        <v>7</v>
      </c>
      <c r="M2103">
        <v>10571734</v>
      </c>
    </row>
    <row r="2104" spans="1:13" x14ac:dyDescent="0.25">
      <c r="A2104">
        <v>860078977</v>
      </c>
      <c r="B2104" t="s">
        <v>144</v>
      </c>
      <c r="C2104" t="s">
        <v>291</v>
      </c>
      <c r="D2104" t="s">
        <v>228</v>
      </c>
      <c r="E2104" t="s">
        <v>339</v>
      </c>
      <c r="F2104" t="s">
        <v>292</v>
      </c>
      <c r="G2104" s="16">
        <v>42735</v>
      </c>
      <c r="H2104">
        <v>20170512</v>
      </c>
      <c r="I2104">
        <v>0</v>
      </c>
      <c r="J2104" t="s">
        <v>288</v>
      </c>
      <c r="K2104" t="str">
        <f>IFERROR(VLOOKUP(J2104,ORDEN_ESF!A:C,2,0),"")</f>
        <v>Patrimonio</v>
      </c>
      <c r="L2104">
        <f>IFERROR(VLOOKUP(J2104,ORDEN_ESF!A:C,3,0),0)</f>
        <v>7</v>
      </c>
      <c r="M2104">
        <v>1024527</v>
      </c>
    </row>
    <row r="2105" spans="1:13" x14ac:dyDescent="0.25">
      <c r="A2105">
        <v>890908901</v>
      </c>
      <c r="B2105" t="s">
        <v>372</v>
      </c>
      <c r="C2105" t="s">
        <v>222</v>
      </c>
      <c r="D2105" t="s">
        <v>223</v>
      </c>
      <c r="E2105" t="s">
        <v>339</v>
      </c>
      <c r="F2105" t="s">
        <v>292</v>
      </c>
      <c r="G2105" s="16">
        <v>42735</v>
      </c>
      <c r="H2105">
        <v>20170329</v>
      </c>
      <c r="I2105">
        <v>0</v>
      </c>
      <c r="J2105" t="s">
        <v>288</v>
      </c>
      <c r="K2105" t="str">
        <f>IFERROR(VLOOKUP(J2105,ORDEN_ESF!A:C,2,0),"")</f>
        <v>Patrimonio</v>
      </c>
      <c r="L2105">
        <f>IFERROR(VLOOKUP(J2105,ORDEN_ESF!A:C,3,0),0)</f>
        <v>7</v>
      </c>
      <c r="M2105">
        <v>127488037</v>
      </c>
    </row>
    <row r="2106" spans="1:13" x14ac:dyDescent="0.25">
      <c r="A2106">
        <v>860510628</v>
      </c>
      <c r="B2106" t="s">
        <v>373</v>
      </c>
      <c r="C2106" t="s">
        <v>222</v>
      </c>
      <c r="D2106" t="s">
        <v>228</v>
      </c>
      <c r="E2106" t="s">
        <v>353</v>
      </c>
      <c r="F2106" t="s">
        <v>292</v>
      </c>
      <c r="G2106" s="16">
        <v>42735</v>
      </c>
      <c r="H2106">
        <v>20170330</v>
      </c>
      <c r="I2106">
        <v>0</v>
      </c>
      <c r="J2106" t="s">
        <v>288</v>
      </c>
      <c r="K2106" t="str">
        <f>IFERROR(VLOOKUP(J2106,ORDEN_ESF!A:C,2,0),"")</f>
        <v>Patrimonio</v>
      </c>
      <c r="L2106">
        <f>IFERROR(VLOOKUP(J2106,ORDEN_ESF!A:C,3,0),0)</f>
        <v>7</v>
      </c>
      <c r="M2106">
        <v>57213409</v>
      </c>
    </row>
    <row r="2107" spans="1:13" x14ac:dyDescent="0.25">
      <c r="A2107">
        <v>860515523</v>
      </c>
      <c r="B2107" t="s">
        <v>231</v>
      </c>
      <c r="C2107" t="s">
        <v>222</v>
      </c>
      <c r="D2107" t="s">
        <v>228</v>
      </c>
      <c r="E2107" t="s">
        <v>224</v>
      </c>
      <c r="F2107" t="s">
        <v>292</v>
      </c>
      <c r="G2107" s="16">
        <v>42735</v>
      </c>
      <c r="H2107">
        <v>20170329</v>
      </c>
      <c r="I2107">
        <v>0</v>
      </c>
      <c r="J2107" t="s">
        <v>288</v>
      </c>
      <c r="K2107" t="str">
        <f>IFERROR(VLOOKUP(J2107,ORDEN_ESF!A:C,2,0),"")</f>
        <v>Patrimonio</v>
      </c>
      <c r="L2107">
        <f>IFERROR(VLOOKUP(J2107,ORDEN_ESF!A:C,3,0),0)</f>
        <v>7</v>
      </c>
      <c r="M2107">
        <v>12910244</v>
      </c>
    </row>
    <row r="2108" spans="1:13" x14ac:dyDescent="0.25">
      <c r="A2108">
        <v>860532790</v>
      </c>
      <c r="B2108" t="s">
        <v>374</v>
      </c>
      <c r="C2108" t="s">
        <v>291</v>
      </c>
      <c r="D2108" t="s">
        <v>228</v>
      </c>
      <c r="E2108" t="s">
        <v>224</v>
      </c>
      <c r="F2108" t="s">
        <v>292</v>
      </c>
      <c r="G2108" s="16">
        <v>42735</v>
      </c>
      <c r="H2108">
        <v>20170504</v>
      </c>
      <c r="I2108">
        <v>0</v>
      </c>
      <c r="J2108" t="s">
        <v>288</v>
      </c>
      <c r="K2108" t="str">
        <f>IFERROR(VLOOKUP(J2108,ORDEN_ESF!A:C,2,0),"")</f>
        <v>Patrimonio</v>
      </c>
      <c r="L2108">
        <f>IFERROR(VLOOKUP(J2108,ORDEN_ESF!A:C,3,0),0)</f>
        <v>7</v>
      </c>
      <c r="M2108">
        <v>2599200</v>
      </c>
    </row>
    <row r="2109" spans="1:13" x14ac:dyDescent="0.25">
      <c r="A2109">
        <v>890205645</v>
      </c>
      <c r="B2109" t="s">
        <v>166</v>
      </c>
      <c r="C2109" t="s">
        <v>222</v>
      </c>
      <c r="D2109" t="s">
        <v>375</v>
      </c>
      <c r="E2109" t="s">
        <v>335</v>
      </c>
      <c r="F2109" t="s">
        <v>292</v>
      </c>
      <c r="G2109" s="16">
        <v>42735</v>
      </c>
      <c r="H2109">
        <v>20170331</v>
      </c>
      <c r="I2109">
        <v>0</v>
      </c>
      <c r="J2109" t="s">
        <v>288</v>
      </c>
      <c r="K2109" t="str">
        <f>IFERROR(VLOOKUP(J2109,ORDEN_ESF!A:C,2,0),"")</f>
        <v>Patrimonio</v>
      </c>
      <c r="L2109">
        <f>IFERROR(VLOOKUP(J2109,ORDEN_ESF!A:C,3,0),0)</f>
        <v>7</v>
      </c>
      <c r="M2109">
        <v>701811336</v>
      </c>
    </row>
    <row r="2110" spans="1:13" x14ac:dyDescent="0.25">
      <c r="A2110">
        <v>900018975</v>
      </c>
      <c r="B2110" t="s">
        <v>376</v>
      </c>
      <c r="C2110" t="s">
        <v>230</v>
      </c>
      <c r="D2110" t="s">
        <v>299</v>
      </c>
      <c r="E2110" t="s">
        <v>333</v>
      </c>
      <c r="F2110" t="s">
        <v>292</v>
      </c>
      <c r="G2110" s="16">
        <v>42735</v>
      </c>
      <c r="H2110">
        <v>20170405</v>
      </c>
      <c r="I2110">
        <v>0</v>
      </c>
      <c r="J2110" t="s">
        <v>288</v>
      </c>
      <c r="K2110" t="str">
        <f>IFERROR(VLOOKUP(J2110,ORDEN_ESF!A:C,2,0),"")</f>
        <v>Patrimonio</v>
      </c>
      <c r="L2110">
        <f>IFERROR(VLOOKUP(J2110,ORDEN_ESF!A:C,3,0),0)</f>
        <v>7</v>
      </c>
      <c r="M2110">
        <v>185646532</v>
      </c>
    </row>
    <row r="2111" spans="1:13" x14ac:dyDescent="0.25">
      <c r="A2111">
        <v>900035722</v>
      </c>
      <c r="B2111" t="s">
        <v>298</v>
      </c>
      <c r="C2111" t="s">
        <v>294</v>
      </c>
      <c r="D2111" t="s">
        <v>299</v>
      </c>
      <c r="E2111" t="s">
        <v>224</v>
      </c>
      <c r="F2111" t="s">
        <v>292</v>
      </c>
      <c r="G2111" s="16">
        <v>42735</v>
      </c>
      <c r="H2111">
        <v>20170421</v>
      </c>
      <c r="I2111">
        <v>0</v>
      </c>
      <c r="J2111" t="s">
        <v>288</v>
      </c>
      <c r="K2111" t="str">
        <f>IFERROR(VLOOKUP(J2111,ORDEN_ESF!A:C,2,0),"")</f>
        <v>Patrimonio</v>
      </c>
      <c r="L2111">
        <f>IFERROR(VLOOKUP(J2111,ORDEN_ESF!A:C,3,0),0)</f>
        <v>7</v>
      </c>
      <c r="M2111">
        <v>6299344</v>
      </c>
    </row>
    <row r="2112" spans="1:13" x14ac:dyDescent="0.25">
      <c r="A2112">
        <v>890908097</v>
      </c>
      <c r="B2112" t="s">
        <v>377</v>
      </c>
      <c r="C2112" t="s">
        <v>291</v>
      </c>
      <c r="D2112" t="s">
        <v>223</v>
      </c>
      <c r="E2112" t="s">
        <v>224</v>
      </c>
      <c r="F2112" t="s">
        <v>292</v>
      </c>
      <c r="G2112" s="16">
        <v>42735</v>
      </c>
      <c r="H2112">
        <v>20170511</v>
      </c>
      <c r="I2112">
        <v>0</v>
      </c>
      <c r="J2112" t="s">
        <v>288</v>
      </c>
      <c r="K2112" t="str">
        <f>IFERROR(VLOOKUP(J2112,ORDEN_ESF!A:C,2,0),"")</f>
        <v>Patrimonio</v>
      </c>
      <c r="L2112">
        <f>IFERROR(VLOOKUP(J2112,ORDEN_ESF!A:C,3,0),0)</f>
        <v>7</v>
      </c>
      <c r="M2112">
        <v>9922319</v>
      </c>
    </row>
    <row r="2113" spans="1:13" x14ac:dyDescent="0.25">
      <c r="A2113">
        <v>890910447</v>
      </c>
      <c r="B2113" t="s">
        <v>300</v>
      </c>
      <c r="C2113" t="s">
        <v>222</v>
      </c>
      <c r="D2113" t="s">
        <v>223</v>
      </c>
      <c r="E2113" t="s">
        <v>224</v>
      </c>
      <c r="F2113" t="s">
        <v>292</v>
      </c>
      <c r="G2113" s="16">
        <v>42735</v>
      </c>
      <c r="H2113">
        <v>20170928</v>
      </c>
      <c r="I2113">
        <v>0</v>
      </c>
      <c r="J2113" t="s">
        <v>288</v>
      </c>
      <c r="K2113" t="str">
        <f>IFERROR(VLOOKUP(J2113,ORDEN_ESF!A:C,2,0),"")</f>
        <v>Patrimonio</v>
      </c>
      <c r="L2113">
        <f>IFERROR(VLOOKUP(J2113,ORDEN_ESF!A:C,3,0),0)</f>
        <v>7</v>
      </c>
      <c r="M2113">
        <v>6512725</v>
      </c>
    </row>
    <row r="2114" spans="1:13" x14ac:dyDescent="0.25">
      <c r="A2114">
        <v>890911431</v>
      </c>
      <c r="B2114" t="s">
        <v>378</v>
      </c>
      <c r="C2114" t="s">
        <v>222</v>
      </c>
      <c r="D2114" t="s">
        <v>223</v>
      </c>
      <c r="E2114" t="s">
        <v>339</v>
      </c>
      <c r="F2114" t="s">
        <v>292</v>
      </c>
      <c r="G2114" s="16">
        <v>42735</v>
      </c>
      <c r="H2114">
        <v>20170329</v>
      </c>
      <c r="I2114">
        <v>0</v>
      </c>
      <c r="J2114" t="s">
        <v>288</v>
      </c>
      <c r="K2114" t="str">
        <f>IFERROR(VLOOKUP(J2114,ORDEN_ESF!A:C,2,0),"")</f>
        <v>Patrimonio</v>
      </c>
      <c r="L2114">
        <f>IFERROR(VLOOKUP(J2114,ORDEN_ESF!A:C,3,0),0)</f>
        <v>7</v>
      </c>
      <c r="M2114">
        <v>165117534</v>
      </c>
    </row>
    <row r="2115" spans="1:13" x14ac:dyDescent="0.25">
      <c r="A2115">
        <v>900139110</v>
      </c>
      <c r="B2115" t="s">
        <v>301</v>
      </c>
      <c r="C2115" t="s">
        <v>294</v>
      </c>
      <c r="D2115" t="s">
        <v>228</v>
      </c>
      <c r="E2115" t="s">
        <v>224</v>
      </c>
      <c r="F2115" t="s">
        <v>292</v>
      </c>
      <c r="G2115" s="16">
        <v>42735</v>
      </c>
      <c r="H2115">
        <v>20170419</v>
      </c>
      <c r="I2115">
        <v>0</v>
      </c>
      <c r="J2115" t="s">
        <v>288</v>
      </c>
      <c r="K2115" t="str">
        <f>IFERROR(VLOOKUP(J2115,ORDEN_ESF!A:C,2,0),"")</f>
        <v>Patrimonio</v>
      </c>
      <c r="L2115">
        <f>IFERROR(VLOOKUP(J2115,ORDEN_ESF!A:C,3,0),0)</f>
        <v>7</v>
      </c>
      <c r="M2115">
        <v>10838816</v>
      </c>
    </row>
    <row r="2116" spans="1:13" x14ac:dyDescent="0.25">
      <c r="A2116">
        <v>890920656</v>
      </c>
      <c r="B2116" t="s">
        <v>302</v>
      </c>
      <c r="C2116" t="s">
        <v>291</v>
      </c>
      <c r="D2116" t="s">
        <v>223</v>
      </c>
      <c r="E2116" t="s">
        <v>224</v>
      </c>
      <c r="F2116" t="s">
        <v>292</v>
      </c>
      <c r="G2116" s="16">
        <v>42735</v>
      </c>
      <c r="H2116">
        <v>20170503</v>
      </c>
      <c r="I2116">
        <v>0</v>
      </c>
      <c r="J2116" t="s">
        <v>288</v>
      </c>
      <c r="K2116" t="str">
        <f>IFERROR(VLOOKUP(J2116,ORDEN_ESF!A:C,2,0),"")</f>
        <v>Patrimonio</v>
      </c>
      <c r="L2116">
        <f>IFERROR(VLOOKUP(J2116,ORDEN_ESF!A:C,3,0),0)</f>
        <v>7</v>
      </c>
      <c r="M2116">
        <v>2010375</v>
      </c>
    </row>
    <row r="2117" spans="1:13" x14ac:dyDescent="0.25">
      <c r="A2117">
        <v>890928186</v>
      </c>
      <c r="B2117" t="s">
        <v>303</v>
      </c>
      <c r="C2117" t="s">
        <v>291</v>
      </c>
      <c r="D2117" t="s">
        <v>223</v>
      </c>
      <c r="E2117" t="s">
        <v>224</v>
      </c>
      <c r="F2117" t="s">
        <v>292</v>
      </c>
      <c r="G2117" s="16">
        <v>42735</v>
      </c>
      <c r="H2117">
        <v>20170510</v>
      </c>
      <c r="I2117">
        <v>0</v>
      </c>
      <c r="J2117" t="s">
        <v>288</v>
      </c>
      <c r="K2117" t="str">
        <f>IFERROR(VLOOKUP(J2117,ORDEN_ESF!A:C,2,0),"")</f>
        <v>Patrimonio</v>
      </c>
      <c r="L2117">
        <f>IFERROR(VLOOKUP(J2117,ORDEN_ESF!A:C,3,0),0)</f>
        <v>7</v>
      </c>
      <c r="M2117">
        <v>11521193</v>
      </c>
    </row>
    <row r="2118" spans="1:13" x14ac:dyDescent="0.25">
      <c r="A2118">
        <v>890932424</v>
      </c>
      <c r="B2118" t="s">
        <v>379</v>
      </c>
      <c r="C2118" t="s">
        <v>222</v>
      </c>
      <c r="D2118" t="s">
        <v>223</v>
      </c>
      <c r="E2118" t="s">
        <v>333</v>
      </c>
      <c r="F2118" t="s">
        <v>292</v>
      </c>
      <c r="G2118" s="16">
        <v>42735</v>
      </c>
      <c r="H2118">
        <v>20170328</v>
      </c>
      <c r="I2118">
        <v>0</v>
      </c>
      <c r="J2118" t="s">
        <v>288</v>
      </c>
      <c r="K2118" t="str">
        <f>IFERROR(VLOOKUP(J2118,ORDEN_ESF!A:C,2,0),"")</f>
        <v>Patrimonio</v>
      </c>
      <c r="L2118">
        <f>IFERROR(VLOOKUP(J2118,ORDEN_ESF!A:C,3,0),0)</f>
        <v>7</v>
      </c>
      <c r="M2118">
        <v>191026850</v>
      </c>
    </row>
    <row r="2119" spans="1:13" x14ac:dyDescent="0.25">
      <c r="A2119">
        <v>890939355</v>
      </c>
      <c r="B2119" t="s">
        <v>35</v>
      </c>
      <c r="C2119" t="s">
        <v>222</v>
      </c>
      <c r="D2119" t="s">
        <v>223</v>
      </c>
      <c r="E2119" t="s">
        <v>335</v>
      </c>
      <c r="F2119" t="s">
        <v>292</v>
      </c>
      <c r="G2119" s="16">
        <v>42735</v>
      </c>
      <c r="H2119">
        <v>20170403</v>
      </c>
      <c r="I2119">
        <v>0</v>
      </c>
      <c r="J2119" t="s">
        <v>288</v>
      </c>
      <c r="K2119" t="str">
        <f>IFERROR(VLOOKUP(J2119,ORDEN_ESF!A:C,2,0),"")</f>
        <v>Patrimonio</v>
      </c>
      <c r="L2119">
        <f>IFERROR(VLOOKUP(J2119,ORDEN_ESF!A:C,3,0),0)</f>
        <v>7</v>
      </c>
      <c r="M2119">
        <v>18911139</v>
      </c>
    </row>
    <row r="2120" spans="1:13" x14ac:dyDescent="0.25">
      <c r="A2120">
        <v>890940026</v>
      </c>
      <c r="B2120" t="s">
        <v>304</v>
      </c>
      <c r="C2120" t="s">
        <v>291</v>
      </c>
      <c r="D2120" t="s">
        <v>223</v>
      </c>
      <c r="E2120" t="s">
        <v>224</v>
      </c>
      <c r="F2120" t="s">
        <v>292</v>
      </c>
      <c r="G2120" s="16">
        <v>42735</v>
      </c>
      <c r="H2120">
        <v>20170424</v>
      </c>
      <c r="I2120">
        <v>0</v>
      </c>
      <c r="J2120" t="s">
        <v>288</v>
      </c>
      <c r="K2120" t="str">
        <f>IFERROR(VLOOKUP(J2120,ORDEN_ESF!A:C,2,0),"")</f>
        <v>Patrimonio</v>
      </c>
      <c r="L2120">
        <f>IFERROR(VLOOKUP(J2120,ORDEN_ESF!A:C,3,0),0)</f>
        <v>7</v>
      </c>
      <c r="M2120">
        <v>9205307</v>
      </c>
    </row>
    <row r="2121" spans="1:13" x14ac:dyDescent="0.25">
      <c r="A2121">
        <v>900190385</v>
      </c>
      <c r="B2121" t="s">
        <v>380</v>
      </c>
      <c r="C2121" t="s">
        <v>230</v>
      </c>
      <c r="D2121" t="s">
        <v>351</v>
      </c>
      <c r="E2121" t="s">
        <v>339</v>
      </c>
      <c r="F2121" t="s">
        <v>292</v>
      </c>
      <c r="G2121" s="16">
        <v>42735</v>
      </c>
      <c r="H2121">
        <v>20170407</v>
      </c>
      <c r="I2121">
        <v>0</v>
      </c>
      <c r="J2121" t="s">
        <v>288</v>
      </c>
      <c r="K2121" t="str">
        <f>IFERROR(VLOOKUP(J2121,ORDEN_ESF!A:C,2,0),"")</f>
        <v>Patrimonio</v>
      </c>
      <c r="L2121">
        <f>IFERROR(VLOOKUP(J2121,ORDEN_ESF!A:C,3,0),0)</f>
        <v>7</v>
      </c>
      <c r="M2121">
        <v>-27005194</v>
      </c>
    </row>
    <row r="2122" spans="1:13" x14ac:dyDescent="0.25">
      <c r="A2122">
        <v>900192242</v>
      </c>
      <c r="B2122" t="s">
        <v>381</v>
      </c>
      <c r="C2122" t="s">
        <v>222</v>
      </c>
      <c r="D2122" t="s">
        <v>228</v>
      </c>
      <c r="E2122" t="s">
        <v>333</v>
      </c>
      <c r="F2122" t="s">
        <v>292</v>
      </c>
      <c r="G2122" s="16">
        <v>42735</v>
      </c>
      <c r="H2122">
        <v>20170331</v>
      </c>
      <c r="I2122">
        <v>0</v>
      </c>
      <c r="J2122" t="s">
        <v>288</v>
      </c>
      <c r="K2122" t="str">
        <f>IFERROR(VLOOKUP(J2122,ORDEN_ESF!A:C,2,0),"")</f>
        <v>Patrimonio</v>
      </c>
      <c r="L2122">
        <f>IFERROR(VLOOKUP(J2122,ORDEN_ESF!A:C,3,0),0)</f>
        <v>7</v>
      </c>
      <c r="M2122">
        <v>901536272</v>
      </c>
    </row>
    <row r="2123" spans="1:13" x14ac:dyDescent="0.25">
      <c r="A2123">
        <v>900192726</v>
      </c>
      <c r="B2123" t="s">
        <v>382</v>
      </c>
      <c r="C2123" t="s">
        <v>294</v>
      </c>
      <c r="D2123" t="s">
        <v>299</v>
      </c>
      <c r="E2123" t="s">
        <v>333</v>
      </c>
      <c r="F2123" t="s">
        <v>292</v>
      </c>
      <c r="G2123" s="16">
        <v>42735</v>
      </c>
      <c r="H2123">
        <v>20170425</v>
      </c>
      <c r="I2123">
        <v>0</v>
      </c>
      <c r="J2123" t="s">
        <v>288</v>
      </c>
      <c r="K2123" t="str">
        <f>IFERROR(VLOOKUP(J2123,ORDEN_ESF!A:C,2,0),"")</f>
        <v>Patrimonio</v>
      </c>
      <c r="L2123">
        <f>IFERROR(VLOOKUP(J2123,ORDEN_ESF!A:C,3,0),0)</f>
        <v>7</v>
      </c>
      <c r="M2123">
        <v>5934281</v>
      </c>
    </row>
    <row r="2124" spans="1:13" x14ac:dyDescent="0.25">
      <c r="A2124">
        <v>900193192</v>
      </c>
      <c r="B2124" t="s">
        <v>305</v>
      </c>
      <c r="C2124" t="s">
        <v>294</v>
      </c>
      <c r="D2124" t="s">
        <v>228</v>
      </c>
      <c r="E2124" t="s">
        <v>224</v>
      </c>
      <c r="F2124" t="s">
        <v>292</v>
      </c>
      <c r="G2124" s="16">
        <v>42735</v>
      </c>
      <c r="H2124">
        <v>20170517</v>
      </c>
      <c r="I2124">
        <v>0</v>
      </c>
      <c r="J2124" t="s">
        <v>288</v>
      </c>
      <c r="K2124" t="str">
        <f>IFERROR(VLOOKUP(J2124,ORDEN_ESF!A:C,2,0),"")</f>
        <v>Patrimonio</v>
      </c>
      <c r="L2124">
        <f>IFERROR(VLOOKUP(J2124,ORDEN_ESF!A:C,3,0),0)</f>
        <v>7</v>
      </c>
      <c r="M2124">
        <v>1654645</v>
      </c>
    </row>
    <row r="2125" spans="1:13" x14ac:dyDescent="0.25">
      <c r="A2125">
        <v>900206480</v>
      </c>
      <c r="B2125" t="s">
        <v>306</v>
      </c>
      <c r="C2125" t="s">
        <v>291</v>
      </c>
      <c r="D2125" t="s">
        <v>228</v>
      </c>
      <c r="E2125" t="s">
        <v>224</v>
      </c>
      <c r="F2125" t="s">
        <v>292</v>
      </c>
      <c r="G2125" s="16">
        <v>42735</v>
      </c>
      <c r="H2125">
        <v>20170509</v>
      </c>
      <c r="I2125">
        <v>0</v>
      </c>
      <c r="J2125" t="s">
        <v>288</v>
      </c>
      <c r="K2125" t="str">
        <f>IFERROR(VLOOKUP(J2125,ORDEN_ESF!A:C,2,0),"")</f>
        <v>Patrimonio</v>
      </c>
      <c r="L2125">
        <f>IFERROR(VLOOKUP(J2125,ORDEN_ESF!A:C,3,0),0)</f>
        <v>7</v>
      </c>
      <c r="M2125">
        <v>6687401</v>
      </c>
    </row>
    <row r="2126" spans="1:13" x14ac:dyDescent="0.25">
      <c r="A2126">
        <v>900206483</v>
      </c>
      <c r="B2126" t="s">
        <v>307</v>
      </c>
      <c r="C2126" t="s">
        <v>291</v>
      </c>
      <c r="D2126" t="s">
        <v>228</v>
      </c>
      <c r="E2126" t="s">
        <v>224</v>
      </c>
      <c r="F2126" t="s">
        <v>292</v>
      </c>
      <c r="G2126" s="16">
        <v>42735</v>
      </c>
      <c r="H2126">
        <v>20170510</v>
      </c>
      <c r="I2126">
        <v>0</v>
      </c>
      <c r="J2126" t="s">
        <v>288</v>
      </c>
      <c r="K2126" t="str">
        <f>IFERROR(VLOOKUP(J2126,ORDEN_ESF!A:C,2,0),"")</f>
        <v>Patrimonio</v>
      </c>
      <c r="L2126">
        <f>IFERROR(VLOOKUP(J2126,ORDEN_ESF!A:C,3,0),0)</f>
        <v>7</v>
      </c>
      <c r="M2126">
        <v>662913</v>
      </c>
    </row>
    <row r="2127" spans="1:13" x14ac:dyDescent="0.25">
      <c r="A2127">
        <v>900087151</v>
      </c>
      <c r="B2127" t="s">
        <v>383</v>
      </c>
      <c r="C2127" t="s">
        <v>222</v>
      </c>
      <c r="D2127" t="s">
        <v>351</v>
      </c>
      <c r="E2127" t="s">
        <v>384</v>
      </c>
      <c r="F2127" t="s">
        <v>292</v>
      </c>
      <c r="G2127" s="16">
        <v>42735</v>
      </c>
      <c r="H2127">
        <v>20170509</v>
      </c>
      <c r="I2127">
        <v>0</v>
      </c>
      <c r="J2127" t="s">
        <v>288</v>
      </c>
      <c r="K2127" t="str">
        <f>IFERROR(VLOOKUP(J2127,ORDEN_ESF!A:C,2,0),"")</f>
        <v>Patrimonio</v>
      </c>
      <c r="L2127">
        <f>IFERROR(VLOOKUP(J2127,ORDEN_ESF!A:C,3,0),0)</f>
        <v>7</v>
      </c>
      <c r="M2127">
        <v>850376283</v>
      </c>
    </row>
    <row r="2128" spans="1:13" x14ac:dyDescent="0.25">
      <c r="A2128">
        <v>900315057</v>
      </c>
      <c r="B2128" t="s">
        <v>385</v>
      </c>
      <c r="C2128" t="s">
        <v>294</v>
      </c>
      <c r="D2128" t="s">
        <v>223</v>
      </c>
      <c r="E2128" t="s">
        <v>358</v>
      </c>
      <c r="F2128" t="s">
        <v>292</v>
      </c>
      <c r="G2128" s="16">
        <v>42735</v>
      </c>
      <c r="H2128">
        <v>20170504</v>
      </c>
      <c r="I2128">
        <v>0</v>
      </c>
      <c r="J2128" t="s">
        <v>288</v>
      </c>
      <c r="K2128" t="str">
        <f>IFERROR(VLOOKUP(J2128,ORDEN_ESF!A:C,2,0),"")</f>
        <v>Patrimonio</v>
      </c>
      <c r="L2128">
        <f>IFERROR(VLOOKUP(J2128,ORDEN_ESF!A:C,3,0),0)</f>
        <v>7</v>
      </c>
      <c r="M2128">
        <v>7656187</v>
      </c>
    </row>
    <row r="2129" spans="1:13" x14ac:dyDescent="0.25">
      <c r="A2129">
        <v>900205547</v>
      </c>
      <c r="B2129" t="s">
        <v>233</v>
      </c>
      <c r="C2129" t="s">
        <v>230</v>
      </c>
      <c r="D2129" t="s">
        <v>228</v>
      </c>
      <c r="E2129" t="s">
        <v>224</v>
      </c>
      <c r="F2129" t="s">
        <v>292</v>
      </c>
      <c r="G2129" s="16">
        <v>42735</v>
      </c>
      <c r="H2129">
        <v>20170330</v>
      </c>
      <c r="I2129">
        <v>0</v>
      </c>
      <c r="J2129" t="s">
        <v>288</v>
      </c>
      <c r="K2129" t="str">
        <f>IFERROR(VLOOKUP(J2129,ORDEN_ESF!A:C,2,0),"")</f>
        <v>Patrimonio</v>
      </c>
      <c r="L2129">
        <f>IFERROR(VLOOKUP(J2129,ORDEN_ESF!A:C,3,0),0)</f>
        <v>7</v>
      </c>
      <c r="M2129">
        <v>701216</v>
      </c>
    </row>
    <row r="2130" spans="1:13" x14ac:dyDescent="0.25">
      <c r="A2130">
        <v>900378893</v>
      </c>
      <c r="B2130" t="s">
        <v>386</v>
      </c>
      <c r="C2130" t="s">
        <v>230</v>
      </c>
      <c r="D2130" t="s">
        <v>228</v>
      </c>
      <c r="E2130" t="s">
        <v>335</v>
      </c>
      <c r="F2130" t="s">
        <v>292</v>
      </c>
      <c r="G2130" s="16">
        <v>42735</v>
      </c>
      <c r="H2130">
        <v>20170327</v>
      </c>
      <c r="I2130">
        <v>0</v>
      </c>
      <c r="J2130" t="s">
        <v>288</v>
      </c>
      <c r="K2130" t="str">
        <f>IFERROR(VLOOKUP(J2130,ORDEN_ESF!A:C,2,0),"")</f>
        <v>Patrimonio</v>
      </c>
      <c r="L2130">
        <f>IFERROR(VLOOKUP(J2130,ORDEN_ESF!A:C,3,0),0)</f>
        <v>7</v>
      </c>
      <c r="M2130">
        <v>51720641</v>
      </c>
    </row>
    <row r="2131" spans="1:13" x14ac:dyDescent="0.25">
      <c r="A2131">
        <v>900390238</v>
      </c>
      <c r="B2131" t="s">
        <v>177</v>
      </c>
      <c r="C2131" t="s">
        <v>230</v>
      </c>
      <c r="D2131" t="s">
        <v>228</v>
      </c>
      <c r="E2131" t="s">
        <v>333</v>
      </c>
      <c r="F2131" t="s">
        <v>292</v>
      </c>
      <c r="G2131" s="16">
        <v>42735</v>
      </c>
      <c r="H2131">
        <v>20170330</v>
      </c>
      <c r="I2131">
        <v>0</v>
      </c>
      <c r="J2131" t="s">
        <v>288</v>
      </c>
      <c r="K2131" t="str">
        <f>IFERROR(VLOOKUP(J2131,ORDEN_ESF!A:C,2,0),"")</f>
        <v>Patrimonio</v>
      </c>
      <c r="L2131">
        <f>IFERROR(VLOOKUP(J2131,ORDEN_ESF!A:C,3,0),0)</f>
        <v>7</v>
      </c>
      <c r="M2131">
        <v>91111180</v>
      </c>
    </row>
    <row r="2132" spans="1:13" x14ac:dyDescent="0.25">
      <c r="A2132">
        <v>900413588</v>
      </c>
      <c r="B2132" t="s">
        <v>37</v>
      </c>
      <c r="C2132" t="s">
        <v>294</v>
      </c>
      <c r="D2132" t="s">
        <v>343</v>
      </c>
      <c r="E2132" t="s">
        <v>224</v>
      </c>
      <c r="F2132" t="s">
        <v>292</v>
      </c>
      <c r="G2132" s="16">
        <v>42735</v>
      </c>
      <c r="H2132">
        <v>20170511</v>
      </c>
      <c r="I2132">
        <v>0</v>
      </c>
      <c r="J2132" t="s">
        <v>288</v>
      </c>
      <c r="K2132" t="str">
        <f>IFERROR(VLOOKUP(J2132,ORDEN_ESF!A:C,2,0),"")</f>
        <v>Patrimonio</v>
      </c>
      <c r="L2132">
        <f>IFERROR(VLOOKUP(J2132,ORDEN_ESF!A:C,3,0),0)</f>
        <v>7</v>
      </c>
      <c r="M2132">
        <v>4842158</v>
      </c>
    </row>
    <row r="2133" spans="1:13" x14ac:dyDescent="0.25">
      <c r="A2133">
        <v>900668954</v>
      </c>
      <c r="B2133" t="s">
        <v>387</v>
      </c>
      <c r="C2133" t="s">
        <v>294</v>
      </c>
      <c r="D2133" t="s">
        <v>228</v>
      </c>
      <c r="E2133" t="s">
        <v>224</v>
      </c>
      <c r="F2133" t="s">
        <v>292</v>
      </c>
      <c r="G2133" s="16">
        <v>42735</v>
      </c>
      <c r="H2133">
        <v>20170428</v>
      </c>
      <c r="I2133">
        <v>0</v>
      </c>
      <c r="J2133" t="s">
        <v>288</v>
      </c>
      <c r="K2133" t="str">
        <f>IFERROR(VLOOKUP(J2133,ORDEN_ESF!A:C,2,0),"")</f>
        <v>Patrimonio</v>
      </c>
      <c r="L2133">
        <f>IFERROR(VLOOKUP(J2133,ORDEN_ESF!A:C,3,0),0)</f>
        <v>7</v>
      </c>
      <c r="M2133">
        <v>5881496</v>
      </c>
    </row>
    <row r="2134" spans="1:13" x14ac:dyDescent="0.25">
      <c r="A2134">
        <v>900521357</v>
      </c>
      <c r="B2134" t="s">
        <v>175</v>
      </c>
      <c r="C2134" t="s">
        <v>291</v>
      </c>
      <c r="D2134" t="s">
        <v>388</v>
      </c>
      <c r="E2134" t="s">
        <v>339</v>
      </c>
      <c r="F2134" t="s">
        <v>292</v>
      </c>
      <c r="G2134" s="16">
        <v>42735</v>
      </c>
      <c r="H2134">
        <v>20170503</v>
      </c>
      <c r="I2134">
        <v>0</v>
      </c>
      <c r="J2134" t="s">
        <v>288</v>
      </c>
      <c r="K2134" t="str">
        <f>IFERROR(VLOOKUP(J2134,ORDEN_ESF!A:C,2,0),"")</f>
        <v>Patrimonio</v>
      </c>
      <c r="L2134">
        <f>IFERROR(VLOOKUP(J2134,ORDEN_ESF!A:C,3,0),0)</f>
        <v>7</v>
      </c>
      <c r="M2134">
        <v>5525361</v>
      </c>
    </row>
    <row r="2135" spans="1:13" x14ac:dyDescent="0.25">
      <c r="A2135">
        <v>900535441</v>
      </c>
      <c r="B2135" t="s">
        <v>308</v>
      </c>
      <c r="C2135" t="s">
        <v>291</v>
      </c>
      <c r="D2135" t="s">
        <v>228</v>
      </c>
      <c r="E2135" t="s">
        <v>224</v>
      </c>
      <c r="F2135" t="s">
        <v>292</v>
      </c>
      <c r="G2135" s="16">
        <v>42735</v>
      </c>
      <c r="H2135">
        <v>20170426</v>
      </c>
      <c r="I2135">
        <v>0</v>
      </c>
      <c r="J2135" t="s">
        <v>288</v>
      </c>
      <c r="K2135" t="str">
        <f>IFERROR(VLOOKUP(J2135,ORDEN_ESF!A:C,2,0),"")</f>
        <v>Patrimonio</v>
      </c>
      <c r="L2135">
        <f>IFERROR(VLOOKUP(J2135,ORDEN_ESF!A:C,3,0),0)</f>
        <v>7</v>
      </c>
      <c r="M2135">
        <v>52526</v>
      </c>
    </row>
    <row r="2136" spans="1:13" x14ac:dyDescent="0.25">
      <c r="A2136">
        <v>900749166</v>
      </c>
      <c r="B2136" t="s">
        <v>182</v>
      </c>
      <c r="C2136" t="s">
        <v>230</v>
      </c>
      <c r="D2136" t="s">
        <v>228</v>
      </c>
      <c r="E2136" t="s">
        <v>333</v>
      </c>
      <c r="F2136" t="s">
        <v>292</v>
      </c>
      <c r="G2136" s="16">
        <v>42735</v>
      </c>
      <c r="H2136">
        <v>20170404</v>
      </c>
      <c r="I2136">
        <v>0</v>
      </c>
      <c r="J2136" t="s">
        <v>288</v>
      </c>
      <c r="K2136" t="str">
        <f>IFERROR(VLOOKUP(J2136,ORDEN_ESF!A:C,2,0),"")</f>
        <v>Patrimonio</v>
      </c>
      <c r="L2136">
        <f>IFERROR(VLOOKUP(J2136,ORDEN_ESF!A:C,3,0),0)</f>
        <v>7</v>
      </c>
      <c r="M2136">
        <v>89599288</v>
      </c>
    </row>
    <row r="2137" spans="1:13" x14ac:dyDescent="0.25">
      <c r="A2137">
        <v>900797732</v>
      </c>
      <c r="B2137" t="s">
        <v>181</v>
      </c>
      <c r="C2137" t="s">
        <v>230</v>
      </c>
      <c r="D2137" t="s">
        <v>228</v>
      </c>
      <c r="E2137" t="s">
        <v>360</v>
      </c>
      <c r="F2137" t="s">
        <v>292</v>
      </c>
      <c r="G2137" s="16">
        <v>42735</v>
      </c>
      <c r="H2137">
        <v>20170330</v>
      </c>
      <c r="I2137">
        <v>0</v>
      </c>
      <c r="J2137" t="s">
        <v>288</v>
      </c>
      <c r="K2137" t="str">
        <f>IFERROR(VLOOKUP(J2137,ORDEN_ESF!A:C,2,0),"")</f>
        <v>Patrimonio</v>
      </c>
      <c r="L2137">
        <f>IFERROR(VLOOKUP(J2137,ORDEN_ESF!A:C,3,0),0)</f>
        <v>7</v>
      </c>
      <c r="M2137">
        <v>3945645</v>
      </c>
    </row>
    <row r="2138" spans="1:13" x14ac:dyDescent="0.25">
      <c r="A2138">
        <v>900818642</v>
      </c>
      <c r="B2138" t="s">
        <v>169</v>
      </c>
      <c r="C2138" t="s">
        <v>230</v>
      </c>
      <c r="D2138" t="s">
        <v>228</v>
      </c>
      <c r="E2138" t="s">
        <v>333</v>
      </c>
      <c r="F2138" t="s">
        <v>292</v>
      </c>
      <c r="G2138" s="16">
        <v>42735</v>
      </c>
      <c r="H2138">
        <v>20170410</v>
      </c>
      <c r="I2138">
        <v>0</v>
      </c>
      <c r="J2138" t="s">
        <v>288</v>
      </c>
      <c r="K2138" t="str">
        <f>IFERROR(VLOOKUP(J2138,ORDEN_ESF!A:C,2,0),"")</f>
        <v>Patrimonio</v>
      </c>
      <c r="L2138">
        <f>IFERROR(VLOOKUP(J2138,ORDEN_ESF!A:C,3,0),0)</f>
        <v>7</v>
      </c>
      <c r="M2138">
        <v>7176754</v>
      </c>
    </row>
    <row r="2139" spans="1:13" x14ac:dyDescent="0.25">
      <c r="A2139">
        <v>800014246</v>
      </c>
      <c r="B2139" t="s">
        <v>332</v>
      </c>
      <c r="C2139" t="s">
        <v>291</v>
      </c>
      <c r="D2139" t="s">
        <v>223</v>
      </c>
      <c r="E2139" t="s">
        <v>333</v>
      </c>
      <c r="F2139" t="s">
        <v>292</v>
      </c>
      <c r="G2139" s="16">
        <v>42735</v>
      </c>
      <c r="H2139">
        <v>20170518</v>
      </c>
      <c r="I2139">
        <v>0</v>
      </c>
      <c r="J2139" t="s">
        <v>289</v>
      </c>
      <c r="K2139" t="str">
        <f>IFERROR(VLOOKUP(J2139,ORDEN_ESF!A:C,2,0),"")</f>
        <v>Total de patrimonio y pasivos</v>
      </c>
      <c r="L2139">
        <f>IFERROR(VLOOKUP(J2139,ORDEN_ESF!A:C,3,0),0)</f>
        <v>0</v>
      </c>
      <c r="M2139">
        <v>294441444</v>
      </c>
    </row>
    <row r="2140" spans="1:13" x14ac:dyDescent="0.25">
      <c r="A2140">
        <v>800028455</v>
      </c>
      <c r="B2140" t="s">
        <v>0</v>
      </c>
      <c r="C2140" t="s">
        <v>291</v>
      </c>
      <c r="D2140" t="s">
        <v>228</v>
      </c>
      <c r="E2140" t="s">
        <v>224</v>
      </c>
      <c r="F2140" t="s">
        <v>292</v>
      </c>
      <c r="G2140" s="16">
        <v>42735</v>
      </c>
      <c r="H2140">
        <v>20170503</v>
      </c>
      <c r="I2140">
        <v>0</v>
      </c>
      <c r="J2140" t="s">
        <v>289</v>
      </c>
      <c r="K2140" t="str">
        <f>IFERROR(VLOOKUP(J2140,ORDEN_ESF!A:C,2,0),"")</f>
        <v>Total de patrimonio y pasivos</v>
      </c>
      <c r="L2140">
        <f>IFERROR(VLOOKUP(J2140,ORDEN_ESF!A:C,3,0),0)</f>
        <v>0</v>
      </c>
      <c r="M2140">
        <v>8202393</v>
      </c>
    </row>
    <row r="2141" spans="1:13" x14ac:dyDescent="0.25">
      <c r="A2141">
        <v>800093117</v>
      </c>
      <c r="B2141" t="s">
        <v>334</v>
      </c>
      <c r="C2141" t="s">
        <v>222</v>
      </c>
      <c r="D2141" t="s">
        <v>223</v>
      </c>
      <c r="E2141" t="s">
        <v>335</v>
      </c>
      <c r="F2141" t="s">
        <v>292</v>
      </c>
      <c r="G2141" s="16">
        <v>42735</v>
      </c>
      <c r="H2141">
        <v>20170328</v>
      </c>
      <c r="I2141">
        <v>0</v>
      </c>
      <c r="J2141" t="s">
        <v>289</v>
      </c>
      <c r="K2141" t="str">
        <f>IFERROR(VLOOKUP(J2141,ORDEN_ESF!A:C,2,0),"")</f>
        <v>Total de patrimonio y pasivos</v>
      </c>
      <c r="L2141">
        <f>IFERROR(VLOOKUP(J2141,ORDEN_ESF!A:C,3,0),0)</f>
        <v>0</v>
      </c>
      <c r="M2141">
        <v>1376671656</v>
      </c>
    </row>
    <row r="2142" spans="1:13" x14ac:dyDescent="0.25">
      <c r="A2142">
        <v>800094968</v>
      </c>
      <c r="B2142" t="s">
        <v>336</v>
      </c>
      <c r="C2142" t="s">
        <v>222</v>
      </c>
      <c r="D2142" t="s">
        <v>337</v>
      </c>
      <c r="E2142" t="s">
        <v>335</v>
      </c>
      <c r="F2142" t="s">
        <v>292</v>
      </c>
      <c r="G2142" s="16">
        <v>42735</v>
      </c>
      <c r="H2142">
        <v>20170403</v>
      </c>
      <c r="I2142">
        <v>0</v>
      </c>
      <c r="J2142" t="s">
        <v>289</v>
      </c>
      <c r="K2142" t="str">
        <f>IFERROR(VLOOKUP(J2142,ORDEN_ESF!A:C,2,0),"")</f>
        <v>Total de patrimonio y pasivos</v>
      </c>
      <c r="L2142">
        <f>IFERROR(VLOOKUP(J2142,ORDEN_ESF!A:C,3,0),0)</f>
        <v>0</v>
      </c>
      <c r="M2142">
        <v>343093949</v>
      </c>
    </row>
    <row r="2143" spans="1:13" x14ac:dyDescent="0.25">
      <c r="A2143">
        <v>800095951</v>
      </c>
      <c r="B2143" t="s">
        <v>338</v>
      </c>
      <c r="C2143" t="s">
        <v>291</v>
      </c>
      <c r="D2143" t="s">
        <v>228</v>
      </c>
      <c r="E2143" t="s">
        <v>339</v>
      </c>
      <c r="F2143" t="s">
        <v>292</v>
      </c>
      <c r="G2143" s="16">
        <v>42735</v>
      </c>
      <c r="H2143">
        <v>20170505</v>
      </c>
      <c r="I2143">
        <v>0</v>
      </c>
      <c r="J2143" t="s">
        <v>289</v>
      </c>
      <c r="K2143" t="str">
        <f>IFERROR(VLOOKUP(J2143,ORDEN_ESF!A:C,2,0),"")</f>
        <v>Total de patrimonio y pasivos</v>
      </c>
      <c r="L2143">
        <f>IFERROR(VLOOKUP(J2143,ORDEN_ESF!A:C,3,0),0)</f>
        <v>0</v>
      </c>
      <c r="M2143">
        <v>23493120</v>
      </c>
    </row>
    <row r="2144" spans="1:13" x14ac:dyDescent="0.25">
      <c r="A2144">
        <v>800140959</v>
      </c>
      <c r="B2144" t="s">
        <v>340</v>
      </c>
      <c r="C2144" t="s">
        <v>291</v>
      </c>
      <c r="D2144" t="s">
        <v>228</v>
      </c>
      <c r="E2144" t="s">
        <v>339</v>
      </c>
      <c r="F2144" t="s">
        <v>292</v>
      </c>
      <c r="G2144" s="16">
        <v>42735</v>
      </c>
      <c r="H2144">
        <v>20170503</v>
      </c>
      <c r="I2144">
        <v>0</v>
      </c>
      <c r="J2144" t="s">
        <v>289</v>
      </c>
      <c r="K2144" t="str">
        <f>IFERROR(VLOOKUP(J2144,ORDEN_ESF!A:C,2,0),"")</f>
        <v>Total de patrimonio y pasivos</v>
      </c>
      <c r="L2144">
        <f>IFERROR(VLOOKUP(J2144,ORDEN_ESF!A:C,3,0),0)</f>
        <v>0</v>
      </c>
      <c r="M2144">
        <v>69934807</v>
      </c>
    </row>
    <row r="2145" spans="1:13" x14ac:dyDescent="0.25">
      <c r="A2145">
        <v>800173155</v>
      </c>
      <c r="B2145" t="s">
        <v>341</v>
      </c>
      <c r="C2145" t="s">
        <v>222</v>
      </c>
      <c r="D2145" t="s">
        <v>228</v>
      </c>
      <c r="E2145" t="s">
        <v>335</v>
      </c>
      <c r="F2145" t="s">
        <v>292</v>
      </c>
      <c r="G2145" s="16">
        <v>42735</v>
      </c>
      <c r="H2145">
        <v>20170403</v>
      </c>
      <c r="I2145">
        <v>0</v>
      </c>
      <c r="J2145" t="s">
        <v>289</v>
      </c>
      <c r="K2145" t="str">
        <f>IFERROR(VLOOKUP(J2145,ORDEN_ESF!A:C,2,0),"")</f>
        <v>Total de patrimonio y pasivos</v>
      </c>
      <c r="L2145">
        <f>IFERROR(VLOOKUP(J2145,ORDEN_ESF!A:C,3,0),0)</f>
        <v>0</v>
      </c>
      <c r="M2145">
        <v>407886730</v>
      </c>
    </row>
    <row r="2146" spans="1:13" x14ac:dyDescent="0.25">
      <c r="A2146">
        <v>800182330</v>
      </c>
      <c r="B2146" t="s">
        <v>342</v>
      </c>
      <c r="C2146" t="s">
        <v>291</v>
      </c>
      <c r="D2146" t="s">
        <v>343</v>
      </c>
      <c r="E2146" t="s">
        <v>333</v>
      </c>
      <c r="F2146" t="s">
        <v>292</v>
      </c>
      <c r="G2146" s="16">
        <v>42735</v>
      </c>
      <c r="H2146">
        <v>20170424</v>
      </c>
      <c r="I2146">
        <v>0</v>
      </c>
      <c r="J2146" t="s">
        <v>289</v>
      </c>
      <c r="K2146" t="str">
        <f>IFERROR(VLOOKUP(J2146,ORDEN_ESF!A:C,2,0),"")</f>
        <v>Total de patrimonio y pasivos</v>
      </c>
      <c r="L2146">
        <f>IFERROR(VLOOKUP(J2146,ORDEN_ESF!A:C,3,0),0)</f>
        <v>0</v>
      </c>
      <c r="M2146">
        <v>759153253</v>
      </c>
    </row>
    <row r="2147" spans="1:13" x14ac:dyDescent="0.25">
      <c r="A2147">
        <v>800185295</v>
      </c>
      <c r="B2147" t="s">
        <v>344</v>
      </c>
      <c r="C2147" t="s">
        <v>222</v>
      </c>
      <c r="D2147" t="s">
        <v>228</v>
      </c>
      <c r="E2147" t="s">
        <v>335</v>
      </c>
      <c r="F2147" t="s">
        <v>292</v>
      </c>
      <c r="G2147" s="16">
        <v>42735</v>
      </c>
      <c r="H2147">
        <v>20170407</v>
      </c>
      <c r="I2147">
        <v>0</v>
      </c>
      <c r="J2147" t="s">
        <v>289</v>
      </c>
      <c r="K2147" t="str">
        <f>IFERROR(VLOOKUP(J2147,ORDEN_ESF!A:C,2,0),"")</f>
        <v>Total de patrimonio y pasivos</v>
      </c>
      <c r="L2147">
        <f>IFERROR(VLOOKUP(J2147,ORDEN_ESF!A:C,3,0),0)</f>
        <v>0</v>
      </c>
      <c r="M2147">
        <v>1910172652</v>
      </c>
    </row>
    <row r="2148" spans="1:13" x14ac:dyDescent="0.25">
      <c r="A2148">
        <v>800200598</v>
      </c>
      <c r="B2148" t="s">
        <v>345</v>
      </c>
      <c r="C2148" t="s">
        <v>230</v>
      </c>
      <c r="D2148" t="s">
        <v>228</v>
      </c>
      <c r="E2148" t="s">
        <v>335</v>
      </c>
      <c r="F2148" t="s">
        <v>292</v>
      </c>
      <c r="G2148" s="16">
        <v>42735</v>
      </c>
      <c r="H2148">
        <v>20170509</v>
      </c>
      <c r="I2148">
        <v>0</v>
      </c>
      <c r="J2148" t="s">
        <v>289</v>
      </c>
      <c r="K2148" t="str">
        <f>IFERROR(VLOOKUP(J2148,ORDEN_ESF!A:C,2,0),"")</f>
        <v>Total de patrimonio y pasivos</v>
      </c>
      <c r="L2148">
        <f>IFERROR(VLOOKUP(J2148,ORDEN_ESF!A:C,3,0),0)</f>
        <v>0</v>
      </c>
      <c r="M2148">
        <v>446804501</v>
      </c>
    </row>
    <row r="2149" spans="1:13" x14ac:dyDescent="0.25">
      <c r="A2149">
        <v>800208146</v>
      </c>
      <c r="B2149" t="s">
        <v>346</v>
      </c>
      <c r="C2149" t="s">
        <v>294</v>
      </c>
      <c r="D2149" t="s">
        <v>228</v>
      </c>
      <c r="E2149" t="s">
        <v>347</v>
      </c>
      <c r="F2149" t="s">
        <v>292</v>
      </c>
      <c r="G2149" s="16">
        <v>42735</v>
      </c>
      <c r="H2149">
        <v>20170428</v>
      </c>
      <c r="I2149">
        <v>0</v>
      </c>
      <c r="J2149" t="s">
        <v>289</v>
      </c>
      <c r="K2149" t="str">
        <f>IFERROR(VLOOKUP(J2149,ORDEN_ESF!A:C,2,0),"")</f>
        <v>Total de patrimonio y pasivos</v>
      </c>
      <c r="L2149">
        <f>IFERROR(VLOOKUP(J2149,ORDEN_ESF!A:C,3,0),0)</f>
        <v>0</v>
      </c>
      <c r="M2149">
        <v>238537003</v>
      </c>
    </row>
    <row r="2150" spans="1:13" x14ac:dyDescent="0.25">
      <c r="A2150">
        <v>800233881</v>
      </c>
      <c r="B2150" t="s">
        <v>161</v>
      </c>
      <c r="C2150" t="s">
        <v>222</v>
      </c>
      <c r="D2150" t="s">
        <v>223</v>
      </c>
      <c r="E2150" t="s">
        <v>333</v>
      </c>
      <c r="F2150" t="s">
        <v>292</v>
      </c>
      <c r="G2150" s="16">
        <v>42735</v>
      </c>
      <c r="H2150">
        <v>20170406</v>
      </c>
      <c r="I2150">
        <v>0</v>
      </c>
      <c r="J2150" t="s">
        <v>289</v>
      </c>
      <c r="K2150" t="str">
        <f>IFERROR(VLOOKUP(J2150,ORDEN_ESF!A:C,2,0),"")</f>
        <v>Total de patrimonio y pasivos</v>
      </c>
      <c r="L2150">
        <f>IFERROR(VLOOKUP(J2150,ORDEN_ESF!A:C,3,0),0)</f>
        <v>0</v>
      </c>
      <c r="M2150">
        <v>447079926</v>
      </c>
    </row>
    <row r="2151" spans="1:13" x14ac:dyDescent="0.25">
      <c r="A2151">
        <v>800240724</v>
      </c>
      <c r="B2151" t="s">
        <v>348</v>
      </c>
      <c r="C2151" t="s">
        <v>230</v>
      </c>
      <c r="D2151" t="s">
        <v>228</v>
      </c>
      <c r="E2151" t="s">
        <v>335</v>
      </c>
      <c r="F2151" t="s">
        <v>292</v>
      </c>
      <c r="G2151" s="16">
        <v>42735</v>
      </c>
      <c r="H2151">
        <v>20170330</v>
      </c>
      <c r="I2151">
        <v>0</v>
      </c>
      <c r="J2151" t="s">
        <v>289</v>
      </c>
      <c r="K2151" t="str">
        <f>IFERROR(VLOOKUP(J2151,ORDEN_ESF!A:C,2,0),"")</f>
        <v>Total de patrimonio y pasivos</v>
      </c>
      <c r="L2151">
        <f>IFERROR(VLOOKUP(J2151,ORDEN_ESF!A:C,3,0),0)</f>
        <v>0</v>
      </c>
      <c r="M2151">
        <v>416344021</v>
      </c>
    </row>
    <row r="2152" spans="1:13" x14ac:dyDescent="0.25">
      <c r="A2152">
        <v>811032292</v>
      </c>
      <c r="B2152" t="s">
        <v>349</v>
      </c>
      <c r="C2152" t="s">
        <v>222</v>
      </c>
      <c r="D2152" t="s">
        <v>223</v>
      </c>
      <c r="E2152" t="s">
        <v>335</v>
      </c>
      <c r="F2152" t="s">
        <v>292</v>
      </c>
      <c r="G2152" s="16">
        <v>42735</v>
      </c>
      <c r="H2152">
        <v>20170404</v>
      </c>
      <c r="I2152">
        <v>0</v>
      </c>
      <c r="J2152" t="s">
        <v>289</v>
      </c>
      <c r="K2152" t="str">
        <f>IFERROR(VLOOKUP(J2152,ORDEN_ESF!A:C,2,0),"")</f>
        <v>Total de patrimonio y pasivos</v>
      </c>
      <c r="L2152">
        <f>IFERROR(VLOOKUP(J2152,ORDEN_ESF!A:C,3,0),0)</f>
        <v>0</v>
      </c>
      <c r="M2152">
        <v>520281694</v>
      </c>
    </row>
    <row r="2153" spans="1:13" x14ac:dyDescent="0.25">
      <c r="A2153">
        <v>830023542</v>
      </c>
      <c r="B2153" t="s">
        <v>146</v>
      </c>
      <c r="C2153" t="s">
        <v>230</v>
      </c>
      <c r="D2153" t="s">
        <v>223</v>
      </c>
      <c r="E2153" t="s">
        <v>339</v>
      </c>
      <c r="F2153" t="s">
        <v>292</v>
      </c>
      <c r="G2153" s="16">
        <v>42735</v>
      </c>
      <c r="H2153">
        <v>20170328</v>
      </c>
      <c r="I2153">
        <v>0</v>
      </c>
      <c r="J2153" t="s">
        <v>289</v>
      </c>
      <c r="K2153" t="str">
        <f>IFERROR(VLOOKUP(J2153,ORDEN_ESF!A:C,2,0),"")</f>
        <v>Total de patrimonio y pasivos</v>
      </c>
      <c r="L2153">
        <f>IFERROR(VLOOKUP(J2153,ORDEN_ESF!A:C,3,0),0)</f>
        <v>0</v>
      </c>
      <c r="M2153">
        <v>224685114</v>
      </c>
    </row>
    <row r="2154" spans="1:13" x14ac:dyDescent="0.25">
      <c r="A2154">
        <v>830094920</v>
      </c>
      <c r="B2154" t="s">
        <v>350</v>
      </c>
      <c r="C2154" t="s">
        <v>222</v>
      </c>
      <c r="D2154" t="s">
        <v>351</v>
      </c>
      <c r="E2154" t="s">
        <v>339</v>
      </c>
      <c r="F2154" t="s">
        <v>292</v>
      </c>
      <c r="G2154" s="16">
        <v>42735</v>
      </c>
      <c r="H2154">
        <v>20171004</v>
      </c>
      <c r="I2154">
        <v>0</v>
      </c>
      <c r="J2154" t="s">
        <v>289</v>
      </c>
      <c r="K2154" t="str">
        <f>IFERROR(VLOOKUP(J2154,ORDEN_ESF!A:C,2,0),"")</f>
        <v>Total de patrimonio y pasivos</v>
      </c>
      <c r="L2154">
        <f>IFERROR(VLOOKUP(J2154,ORDEN_ESF!A:C,3,0),0)</f>
        <v>0</v>
      </c>
      <c r="M2154">
        <v>530168871</v>
      </c>
    </row>
    <row r="2155" spans="1:13" x14ac:dyDescent="0.25">
      <c r="A2155">
        <v>830058272</v>
      </c>
      <c r="B2155" t="s">
        <v>352</v>
      </c>
      <c r="C2155" t="s">
        <v>222</v>
      </c>
      <c r="D2155" t="s">
        <v>228</v>
      </c>
      <c r="E2155" t="s">
        <v>353</v>
      </c>
      <c r="F2155" t="s">
        <v>292</v>
      </c>
      <c r="G2155" s="16">
        <v>42735</v>
      </c>
      <c r="H2155">
        <v>20170405</v>
      </c>
      <c r="I2155">
        <v>0</v>
      </c>
      <c r="J2155" t="s">
        <v>289</v>
      </c>
      <c r="K2155" t="str">
        <f>IFERROR(VLOOKUP(J2155,ORDEN_ESF!A:C,2,0),"")</f>
        <v>Total de patrimonio y pasivos</v>
      </c>
      <c r="L2155">
        <f>IFERROR(VLOOKUP(J2155,ORDEN_ESF!A:C,3,0),0)</f>
        <v>0</v>
      </c>
      <c r="M2155">
        <v>112082278</v>
      </c>
    </row>
    <row r="2156" spans="1:13" x14ac:dyDescent="0.25">
      <c r="A2156">
        <v>830097620</v>
      </c>
      <c r="B2156" t="s">
        <v>290</v>
      </c>
      <c r="C2156" t="s">
        <v>291</v>
      </c>
      <c r="D2156" t="s">
        <v>228</v>
      </c>
      <c r="E2156" t="s">
        <v>224</v>
      </c>
      <c r="F2156" t="s">
        <v>292</v>
      </c>
      <c r="G2156" s="16">
        <v>42735</v>
      </c>
      <c r="H2156">
        <v>20170420</v>
      </c>
      <c r="I2156">
        <v>0</v>
      </c>
      <c r="J2156" t="s">
        <v>289</v>
      </c>
      <c r="K2156" t="str">
        <f>IFERROR(VLOOKUP(J2156,ORDEN_ESF!A:C,2,0),"")</f>
        <v>Total de patrimonio y pasivos</v>
      </c>
      <c r="L2156">
        <f>IFERROR(VLOOKUP(J2156,ORDEN_ESF!A:C,3,0),0)</f>
        <v>0</v>
      </c>
      <c r="M2156">
        <v>325656392</v>
      </c>
    </row>
    <row r="2157" spans="1:13" x14ac:dyDescent="0.25">
      <c r="A2157">
        <v>860000656</v>
      </c>
      <c r="B2157" t="s">
        <v>221</v>
      </c>
      <c r="C2157" t="s">
        <v>222</v>
      </c>
      <c r="D2157" t="s">
        <v>223</v>
      </c>
      <c r="E2157" t="s">
        <v>224</v>
      </c>
      <c r="F2157" t="s">
        <v>292</v>
      </c>
      <c r="G2157" s="16">
        <v>42735</v>
      </c>
      <c r="H2157">
        <v>20170401</v>
      </c>
      <c r="I2157">
        <v>0</v>
      </c>
      <c r="J2157" t="s">
        <v>289</v>
      </c>
      <c r="K2157" t="str">
        <f>IFERROR(VLOOKUP(J2157,ORDEN_ESF!A:C,2,0),"")</f>
        <v>Total de patrimonio y pasivos</v>
      </c>
      <c r="L2157">
        <f>IFERROR(VLOOKUP(J2157,ORDEN_ESF!A:C,3,0),0)</f>
        <v>0</v>
      </c>
      <c r="M2157">
        <v>150243884</v>
      </c>
    </row>
    <row r="2158" spans="1:13" x14ac:dyDescent="0.25">
      <c r="A2158">
        <v>860001986</v>
      </c>
      <c r="B2158" t="s">
        <v>293</v>
      </c>
      <c r="C2158" t="s">
        <v>294</v>
      </c>
      <c r="D2158" t="s">
        <v>228</v>
      </c>
      <c r="E2158" t="s">
        <v>224</v>
      </c>
      <c r="F2158" t="s">
        <v>292</v>
      </c>
      <c r="G2158" s="16">
        <v>42735</v>
      </c>
      <c r="H2158">
        <v>20170510</v>
      </c>
      <c r="I2158">
        <v>0</v>
      </c>
      <c r="J2158" t="s">
        <v>289</v>
      </c>
      <c r="K2158" t="str">
        <f>IFERROR(VLOOKUP(J2158,ORDEN_ESF!A:C,2,0),"")</f>
        <v>Total de patrimonio y pasivos</v>
      </c>
      <c r="L2158">
        <f>IFERROR(VLOOKUP(J2158,ORDEN_ESF!A:C,3,0),0)</f>
        <v>0</v>
      </c>
      <c r="M2158">
        <v>46688970</v>
      </c>
    </row>
    <row r="2159" spans="1:13" x14ac:dyDescent="0.25">
      <c r="A2159">
        <v>860002837</v>
      </c>
      <c r="B2159" t="s">
        <v>227</v>
      </c>
      <c r="C2159" t="s">
        <v>222</v>
      </c>
      <c r="D2159" t="s">
        <v>228</v>
      </c>
      <c r="E2159" t="s">
        <v>224</v>
      </c>
      <c r="F2159" t="s">
        <v>292</v>
      </c>
      <c r="G2159" s="16">
        <v>42735</v>
      </c>
      <c r="H2159">
        <v>20170330</v>
      </c>
      <c r="I2159">
        <v>0</v>
      </c>
      <c r="J2159" t="s">
        <v>289</v>
      </c>
      <c r="K2159" t="str">
        <f>IFERROR(VLOOKUP(J2159,ORDEN_ESF!A:C,2,0),"")</f>
        <v>Total de patrimonio y pasivos</v>
      </c>
      <c r="L2159">
        <f>IFERROR(VLOOKUP(J2159,ORDEN_ESF!A:C,3,0),0)</f>
        <v>0</v>
      </c>
      <c r="M2159">
        <v>315971197</v>
      </c>
    </row>
    <row r="2160" spans="1:13" x14ac:dyDescent="0.25">
      <c r="A2160">
        <v>830116629</v>
      </c>
      <c r="B2160" t="s">
        <v>354</v>
      </c>
      <c r="C2160" t="s">
        <v>291</v>
      </c>
      <c r="D2160" t="s">
        <v>228</v>
      </c>
      <c r="E2160" t="s">
        <v>355</v>
      </c>
      <c r="F2160" t="s">
        <v>292</v>
      </c>
      <c r="G2160" s="16">
        <v>42735</v>
      </c>
      <c r="H2160">
        <v>20170424</v>
      </c>
      <c r="I2160">
        <v>0</v>
      </c>
      <c r="J2160" t="s">
        <v>289</v>
      </c>
      <c r="K2160" t="str">
        <f>IFERROR(VLOOKUP(J2160,ORDEN_ESF!A:C,2,0),"")</f>
        <v>Total de patrimonio y pasivos</v>
      </c>
      <c r="L2160">
        <f>IFERROR(VLOOKUP(J2160,ORDEN_ESF!A:C,3,0),0)</f>
        <v>0</v>
      </c>
      <c r="M2160">
        <v>10820881</v>
      </c>
    </row>
    <row r="2161" spans="1:13" x14ac:dyDescent="0.25">
      <c r="A2161">
        <v>860014285</v>
      </c>
      <c r="B2161" t="s">
        <v>356</v>
      </c>
      <c r="C2161" t="s">
        <v>294</v>
      </c>
      <c r="D2161" t="s">
        <v>228</v>
      </c>
      <c r="E2161" t="s">
        <v>224</v>
      </c>
      <c r="F2161" t="s">
        <v>292</v>
      </c>
      <c r="G2161" s="16">
        <v>42735</v>
      </c>
      <c r="H2161">
        <v>20170510</v>
      </c>
      <c r="I2161">
        <v>0</v>
      </c>
      <c r="J2161" t="s">
        <v>289</v>
      </c>
      <c r="K2161" t="str">
        <f>IFERROR(VLOOKUP(J2161,ORDEN_ESF!A:C,2,0),"")</f>
        <v>Total de patrimonio y pasivos</v>
      </c>
      <c r="L2161">
        <f>IFERROR(VLOOKUP(J2161,ORDEN_ESF!A:C,3,0),0)</f>
        <v>0</v>
      </c>
      <c r="M2161">
        <v>3719835</v>
      </c>
    </row>
    <row r="2162" spans="1:13" x14ac:dyDescent="0.25">
      <c r="A2162">
        <v>830124992</v>
      </c>
      <c r="B2162" t="s">
        <v>357</v>
      </c>
      <c r="C2162" t="s">
        <v>222</v>
      </c>
      <c r="D2162" t="s">
        <v>228</v>
      </c>
      <c r="E2162" t="s">
        <v>358</v>
      </c>
      <c r="F2162" t="s">
        <v>292</v>
      </c>
      <c r="G2162" s="16">
        <v>42735</v>
      </c>
      <c r="H2162">
        <v>20170406</v>
      </c>
      <c r="I2162">
        <v>0</v>
      </c>
      <c r="J2162" t="s">
        <v>289</v>
      </c>
      <c r="K2162" t="str">
        <f>IFERROR(VLOOKUP(J2162,ORDEN_ESF!A:C,2,0),"")</f>
        <v>Total de patrimonio y pasivos</v>
      </c>
      <c r="L2162">
        <f>IFERROR(VLOOKUP(J2162,ORDEN_ESF!A:C,3,0),0)</f>
        <v>0</v>
      </c>
      <c r="M2162">
        <v>8351256</v>
      </c>
    </row>
    <row r="2163" spans="1:13" x14ac:dyDescent="0.25">
      <c r="A2163">
        <v>860067697</v>
      </c>
      <c r="B2163" t="s">
        <v>359</v>
      </c>
      <c r="C2163" t="s">
        <v>294</v>
      </c>
      <c r="D2163" t="s">
        <v>228</v>
      </c>
      <c r="E2163" t="s">
        <v>360</v>
      </c>
      <c r="F2163" t="s">
        <v>292</v>
      </c>
      <c r="G2163" s="16">
        <v>42735</v>
      </c>
      <c r="H2163">
        <v>20170515</v>
      </c>
      <c r="I2163">
        <v>0</v>
      </c>
      <c r="J2163" t="s">
        <v>289</v>
      </c>
      <c r="K2163" t="str">
        <f>IFERROR(VLOOKUP(J2163,ORDEN_ESF!A:C,2,0),"")</f>
        <v>Total de patrimonio y pasivos</v>
      </c>
      <c r="L2163">
        <f>IFERROR(VLOOKUP(J2163,ORDEN_ESF!A:C,3,0),0)</f>
        <v>0</v>
      </c>
      <c r="M2163">
        <v>63560981</v>
      </c>
    </row>
    <row r="2164" spans="1:13" x14ac:dyDescent="0.25">
      <c r="A2164">
        <v>860354402</v>
      </c>
      <c r="B2164" t="s">
        <v>295</v>
      </c>
      <c r="C2164" t="s">
        <v>291</v>
      </c>
      <c r="D2164" t="s">
        <v>228</v>
      </c>
      <c r="E2164" t="s">
        <v>224</v>
      </c>
      <c r="F2164" t="s">
        <v>292</v>
      </c>
      <c r="G2164" s="16">
        <v>42735</v>
      </c>
      <c r="H2164">
        <v>20170417</v>
      </c>
      <c r="I2164">
        <v>0</v>
      </c>
      <c r="J2164" t="s">
        <v>289</v>
      </c>
      <c r="K2164" t="str">
        <f>IFERROR(VLOOKUP(J2164,ORDEN_ESF!A:C,2,0),"")</f>
        <v>Total de patrimonio y pasivos</v>
      </c>
      <c r="L2164">
        <f>IFERROR(VLOOKUP(J2164,ORDEN_ESF!A:C,3,0),0)</f>
        <v>0</v>
      </c>
      <c r="M2164">
        <v>7665052</v>
      </c>
    </row>
    <row r="2165" spans="1:13" x14ac:dyDescent="0.25">
      <c r="A2165">
        <v>860505064</v>
      </c>
      <c r="B2165" t="s">
        <v>361</v>
      </c>
      <c r="C2165" t="s">
        <v>291</v>
      </c>
      <c r="D2165" t="s">
        <v>228</v>
      </c>
      <c r="E2165" t="s">
        <v>224</v>
      </c>
      <c r="F2165" t="s">
        <v>292</v>
      </c>
      <c r="G2165" s="16">
        <v>42735</v>
      </c>
      <c r="H2165">
        <v>20170523</v>
      </c>
      <c r="I2165">
        <v>0</v>
      </c>
      <c r="J2165" t="s">
        <v>289</v>
      </c>
      <c r="K2165" t="str">
        <f>IFERROR(VLOOKUP(J2165,ORDEN_ESF!A:C,2,0),"")</f>
        <v>Total de patrimonio y pasivos</v>
      </c>
      <c r="L2165">
        <f>IFERROR(VLOOKUP(J2165,ORDEN_ESF!A:C,3,0),0)</f>
        <v>0</v>
      </c>
      <c r="M2165">
        <v>9783386</v>
      </c>
    </row>
    <row r="2166" spans="1:13" x14ac:dyDescent="0.25">
      <c r="A2166">
        <v>860527800</v>
      </c>
      <c r="B2166" t="s">
        <v>296</v>
      </c>
      <c r="C2166" t="s">
        <v>222</v>
      </c>
      <c r="D2166" t="s">
        <v>228</v>
      </c>
      <c r="E2166" t="s">
        <v>224</v>
      </c>
      <c r="F2166" t="s">
        <v>292</v>
      </c>
      <c r="G2166" s="16">
        <v>42735</v>
      </c>
      <c r="H2166">
        <v>20170512</v>
      </c>
      <c r="I2166">
        <v>0</v>
      </c>
      <c r="J2166" t="s">
        <v>289</v>
      </c>
      <c r="K2166" t="str">
        <f>IFERROR(VLOOKUP(J2166,ORDEN_ESF!A:C,2,0),"")</f>
        <v>Total de patrimonio y pasivos</v>
      </c>
      <c r="L2166">
        <f>IFERROR(VLOOKUP(J2166,ORDEN_ESF!A:C,3,0),0)</f>
        <v>0</v>
      </c>
      <c r="M2166">
        <v>139526620</v>
      </c>
    </row>
    <row r="2167" spans="1:13" x14ac:dyDescent="0.25">
      <c r="A2167">
        <v>860009250</v>
      </c>
      <c r="B2167" t="s">
        <v>362</v>
      </c>
      <c r="C2167" t="s">
        <v>294</v>
      </c>
      <c r="D2167" t="s">
        <v>228</v>
      </c>
      <c r="E2167" t="s">
        <v>224</v>
      </c>
      <c r="F2167" t="s">
        <v>292</v>
      </c>
      <c r="G2167" s="16">
        <v>42735</v>
      </c>
      <c r="H2167">
        <v>20170502</v>
      </c>
      <c r="I2167">
        <v>0</v>
      </c>
      <c r="J2167" t="s">
        <v>289</v>
      </c>
      <c r="K2167" t="str">
        <f>IFERROR(VLOOKUP(J2167,ORDEN_ESF!A:C,2,0),"")</f>
        <v>Total de patrimonio y pasivos</v>
      </c>
      <c r="L2167">
        <f>IFERROR(VLOOKUP(J2167,ORDEN_ESF!A:C,3,0),0)</f>
        <v>0</v>
      </c>
      <c r="M2167">
        <v>15909857</v>
      </c>
    </row>
    <row r="2168" spans="1:13" x14ac:dyDescent="0.25">
      <c r="A2168">
        <v>860031361</v>
      </c>
      <c r="B2168" t="s">
        <v>297</v>
      </c>
      <c r="C2168" t="s">
        <v>222</v>
      </c>
      <c r="D2168" t="s">
        <v>228</v>
      </c>
      <c r="E2168" t="s">
        <v>224</v>
      </c>
      <c r="F2168" t="s">
        <v>292</v>
      </c>
      <c r="G2168" s="16">
        <v>42735</v>
      </c>
      <c r="H2168">
        <v>20170405</v>
      </c>
      <c r="I2168">
        <v>0</v>
      </c>
      <c r="J2168" t="s">
        <v>289</v>
      </c>
      <c r="K2168" t="str">
        <f>IFERROR(VLOOKUP(J2168,ORDEN_ESF!A:C,2,0),"")</f>
        <v>Total de patrimonio y pasivos</v>
      </c>
      <c r="L2168">
        <f>IFERROR(VLOOKUP(J2168,ORDEN_ESF!A:C,3,0),0)</f>
        <v>0</v>
      </c>
      <c r="M2168">
        <v>92769218</v>
      </c>
    </row>
    <row r="2169" spans="1:13" x14ac:dyDescent="0.25">
      <c r="A2169">
        <v>860035996</v>
      </c>
      <c r="B2169" t="s">
        <v>229</v>
      </c>
      <c r="C2169" t="s">
        <v>222</v>
      </c>
      <c r="D2169" t="s">
        <v>228</v>
      </c>
      <c r="E2169" t="s">
        <v>224</v>
      </c>
      <c r="F2169" t="s">
        <v>292</v>
      </c>
      <c r="G2169" s="16">
        <v>42735</v>
      </c>
      <c r="H2169">
        <v>20170407</v>
      </c>
      <c r="I2169">
        <v>0</v>
      </c>
      <c r="J2169" t="s">
        <v>289</v>
      </c>
      <c r="K2169" t="str">
        <f>IFERROR(VLOOKUP(J2169,ORDEN_ESF!A:C,2,0),"")</f>
        <v>Total de patrimonio y pasivos</v>
      </c>
      <c r="L2169">
        <f>IFERROR(VLOOKUP(J2169,ORDEN_ESF!A:C,3,0),0)</f>
        <v>0</v>
      </c>
      <c r="M2169">
        <v>48969909</v>
      </c>
    </row>
    <row r="2170" spans="1:13" x14ac:dyDescent="0.25">
      <c r="A2170">
        <v>890312765</v>
      </c>
      <c r="B2170" t="s">
        <v>363</v>
      </c>
      <c r="C2170" t="s">
        <v>222</v>
      </c>
      <c r="D2170" t="s">
        <v>228</v>
      </c>
      <c r="E2170" t="s">
        <v>339</v>
      </c>
      <c r="F2170" t="s">
        <v>292</v>
      </c>
      <c r="G2170" s="16">
        <v>42735</v>
      </c>
      <c r="H2170">
        <v>20170405</v>
      </c>
      <c r="I2170">
        <v>0</v>
      </c>
      <c r="J2170" t="s">
        <v>289</v>
      </c>
      <c r="K2170" t="str">
        <f>IFERROR(VLOOKUP(J2170,ORDEN_ESF!A:C,2,0),"")</f>
        <v>Total de patrimonio y pasivos</v>
      </c>
      <c r="L2170">
        <f>IFERROR(VLOOKUP(J2170,ORDEN_ESF!A:C,3,0),0)</f>
        <v>0</v>
      </c>
      <c r="M2170">
        <v>263650428</v>
      </c>
    </row>
    <row r="2171" spans="1:13" x14ac:dyDescent="0.25">
      <c r="A2171">
        <v>860058070</v>
      </c>
      <c r="B2171" t="s">
        <v>364</v>
      </c>
      <c r="C2171" t="s">
        <v>222</v>
      </c>
      <c r="D2171" t="s">
        <v>228</v>
      </c>
      <c r="E2171" t="s">
        <v>335</v>
      </c>
      <c r="F2171" t="s">
        <v>292</v>
      </c>
      <c r="G2171" s="16">
        <v>42735</v>
      </c>
      <c r="H2171">
        <v>20170404</v>
      </c>
      <c r="I2171">
        <v>0</v>
      </c>
      <c r="J2171" t="s">
        <v>289</v>
      </c>
      <c r="K2171" t="str">
        <f>IFERROR(VLOOKUP(J2171,ORDEN_ESF!A:C,2,0),"")</f>
        <v>Total de patrimonio y pasivos</v>
      </c>
      <c r="L2171">
        <f>IFERROR(VLOOKUP(J2171,ORDEN_ESF!A:C,3,0),0)</f>
        <v>0</v>
      </c>
      <c r="M2171">
        <v>1590316510</v>
      </c>
    </row>
    <row r="2172" spans="1:13" x14ac:dyDescent="0.25">
      <c r="A2172">
        <v>860059851</v>
      </c>
      <c r="B2172" t="s">
        <v>365</v>
      </c>
      <c r="C2172" t="s">
        <v>222</v>
      </c>
      <c r="D2172" t="s">
        <v>228</v>
      </c>
      <c r="E2172" t="s">
        <v>224</v>
      </c>
      <c r="F2172" t="s">
        <v>292</v>
      </c>
      <c r="G2172" s="16">
        <v>42735</v>
      </c>
      <c r="H2172">
        <v>20170403</v>
      </c>
      <c r="I2172">
        <v>0</v>
      </c>
      <c r="J2172" t="s">
        <v>289</v>
      </c>
      <c r="K2172" t="str">
        <f>IFERROR(VLOOKUP(J2172,ORDEN_ESF!A:C,2,0),"")</f>
        <v>Total de patrimonio y pasivos</v>
      </c>
      <c r="L2172">
        <f>IFERROR(VLOOKUP(J2172,ORDEN_ESF!A:C,3,0),0)</f>
        <v>0</v>
      </c>
      <c r="M2172">
        <v>44106375</v>
      </c>
    </row>
    <row r="2173" spans="1:13" x14ac:dyDescent="0.25">
      <c r="A2173">
        <v>890806999</v>
      </c>
      <c r="B2173" t="s">
        <v>366</v>
      </c>
      <c r="C2173" t="s">
        <v>230</v>
      </c>
      <c r="D2173" t="s">
        <v>367</v>
      </c>
      <c r="E2173" t="s">
        <v>368</v>
      </c>
      <c r="F2173" t="s">
        <v>292</v>
      </c>
      <c r="G2173" s="16">
        <v>42735</v>
      </c>
      <c r="H2173">
        <v>20170406</v>
      </c>
      <c r="I2173">
        <v>0</v>
      </c>
      <c r="J2173" t="s">
        <v>289</v>
      </c>
      <c r="K2173" t="str">
        <f>IFERROR(VLOOKUP(J2173,ORDEN_ESF!A:C,2,0),"")</f>
        <v>Total de patrimonio y pasivos</v>
      </c>
      <c r="L2173">
        <f>IFERROR(VLOOKUP(J2173,ORDEN_ESF!A:C,3,0),0)</f>
        <v>0</v>
      </c>
      <c r="M2173">
        <v>55399596</v>
      </c>
    </row>
    <row r="2174" spans="1:13" x14ac:dyDescent="0.25">
      <c r="A2174">
        <v>890903035</v>
      </c>
      <c r="B2174" t="s">
        <v>369</v>
      </c>
      <c r="C2174" t="s">
        <v>222</v>
      </c>
      <c r="D2174" t="s">
        <v>228</v>
      </c>
      <c r="E2174" t="s">
        <v>339</v>
      </c>
      <c r="F2174" t="s">
        <v>292</v>
      </c>
      <c r="G2174" s="16">
        <v>42735</v>
      </c>
      <c r="H2174">
        <v>20170330</v>
      </c>
      <c r="I2174">
        <v>0</v>
      </c>
      <c r="J2174" t="s">
        <v>289</v>
      </c>
      <c r="K2174" t="str">
        <f>IFERROR(VLOOKUP(J2174,ORDEN_ESF!A:C,2,0),"")</f>
        <v>Total de patrimonio y pasivos</v>
      </c>
      <c r="L2174">
        <f>IFERROR(VLOOKUP(J2174,ORDEN_ESF!A:C,3,0),0)</f>
        <v>0</v>
      </c>
      <c r="M2174">
        <v>708190705</v>
      </c>
    </row>
    <row r="2175" spans="1:13" x14ac:dyDescent="0.25">
      <c r="A2175">
        <v>890903055</v>
      </c>
      <c r="B2175" t="s">
        <v>232</v>
      </c>
      <c r="C2175" t="s">
        <v>222</v>
      </c>
      <c r="D2175" t="s">
        <v>223</v>
      </c>
      <c r="E2175" t="s">
        <v>224</v>
      </c>
      <c r="F2175" t="s">
        <v>292</v>
      </c>
      <c r="G2175" s="16">
        <v>42735</v>
      </c>
      <c r="H2175">
        <v>20170331</v>
      </c>
      <c r="I2175">
        <v>0</v>
      </c>
      <c r="J2175" t="s">
        <v>289</v>
      </c>
      <c r="K2175" t="str">
        <f>IFERROR(VLOOKUP(J2175,ORDEN_ESF!A:C,2,0),"")</f>
        <v>Total de patrimonio y pasivos</v>
      </c>
      <c r="L2175">
        <f>IFERROR(VLOOKUP(J2175,ORDEN_ESF!A:C,3,0),0)</f>
        <v>0</v>
      </c>
      <c r="M2175">
        <v>202381549</v>
      </c>
    </row>
    <row r="2176" spans="1:13" x14ac:dyDescent="0.25">
      <c r="A2176">
        <v>890905022</v>
      </c>
      <c r="B2176" t="s">
        <v>370</v>
      </c>
      <c r="C2176" t="s">
        <v>230</v>
      </c>
      <c r="D2176" t="s">
        <v>223</v>
      </c>
      <c r="E2176" t="s">
        <v>360</v>
      </c>
      <c r="F2176" t="s">
        <v>292</v>
      </c>
      <c r="G2176" s="16">
        <v>42735</v>
      </c>
      <c r="H2176">
        <v>20170503</v>
      </c>
      <c r="I2176">
        <v>0</v>
      </c>
      <c r="J2176" t="s">
        <v>289</v>
      </c>
      <c r="K2176" t="str">
        <f>IFERROR(VLOOKUP(J2176,ORDEN_ESF!A:C,2,0),"")</f>
        <v>Total de patrimonio y pasivos</v>
      </c>
      <c r="L2176">
        <f>IFERROR(VLOOKUP(J2176,ORDEN_ESF!A:C,3,0),0)</f>
        <v>0</v>
      </c>
      <c r="M2176">
        <v>66947515</v>
      </c>
    </row>
    <row r="2177" spans="1:13" x14ac:dyDescent="0.25">
      <c r="A2177">
        <v>860077099</v>
      </c>
      <c r="B2177" t="s">
        <v>371</v>
      </c>
      <c r="C2177" t="s">
        <v>291</v>
      </c>
      <c r="D2177" t="s">
        <v>228</v>
      </c>
      <c r="E2177" t="s">
        <v>224</v>
      </c>
      <c r="F2177" t="s">
        <v>292</v>
      </c>
      <c r="G2177" s="16">
        <v>42735</v>
      </c>
      <c r="H2177">
        <v>20170515</v>
      </c>
      <c r="I2177">
        <v>0</v>
      </c>
      <c r="J2177" t="s">
        <v>289</v>
      </c>
      <c r="K2177" t="str">
        <f>IFERROR(VLOOKUP(J2177,ORDEN_ESF!A:C,2,0),"")</f>
        <v>Total de patrimonio y pasivos</v>
      </c>
      <c r="L2177">
        <f>IFERROR(VLOOKUP(J2177,ORDEN_ESF!A:C,3,0),0)</f>
        <v>0</v>
      </c>
      <c r="M2177">
        <v>24447778</v>
      </c>
    </row>
    <row r="2178" spans="1:13" x14ac:dyDescent="0.25">
      <c r="A2178">
        <v>860078977</v>
      </c>
      <c r="B2178" t="s">
        <v>144</v>
      </c>
      <c r="C2178" t="s">
        <v>291</v>
      </c>
      <c r="D2178" t="s">
        <v>228</v>
      </c>
      <c r="E2178" t="s">
        <v>339</v>
      </c>
      <c r="F2178" t="s">
        <v>292</v>
      </c>
      <c r="G2178" s="16">
        <v>42735</v>
      </c>
      <c r="H2178">
        <v>20170512</v>
      </c>
      <c r="I2178">
        <v>0</v>
      </c>
      <c r="J2178" t="s">
        <v>289</v>
      </c>
      <c r="K2178" t="str">
        <f>IFERROR(VLOOKUP(J2178,ORDEN_ESF!A:C,2,0),"")</f>
        <v>Total de patrimonio y pasivos</v>
      </c>
      <c r="L2178">
        <f>IFERROR(VLOOKUP(J2178,ORDEN_ESF!A:C,3,0),0)</f>
        <v>0</v>
      </c>
      <c r="M2178">
        <v>3215048</v>
      </c>
    </row>
    <row r="2179" spans="1:13" x14ac:dyDescent="0.25">
      <c r="A2179">
        <v>890908901</v>
      </c>
      <c r="B2179" t="s">
        <v>372</v>
      </c>
      <c r="C2179" t="s">
        <v>222</v>
      </c>
      <c r="D2179" t="s">
        <v>223</v>
      </c>
      <c r="E2179" t="s">
        <v>339</v>
      </c>
      <c r="F2179" t="s">
        <v>292</v>
      </c>
      <c r="G2179" s="16">
        <v>42735</v>
      </c>
      <c r="H2179">
        <v>20170329</v>
      </c>
      <c r="I2179">
        <v>0</v>
      </c>
      <c r="J2179" t="s">
        <v>289</v>
      </c>
      <c r="K2179" t="str">
        <f>IFERROR(VLOOKUP(J2179,ORDEN_ESF!A:C,2,0),"")</f>
        <v>Total de patrimonio y pasivos</v>
      </c>
      <c r="L2179">
        <f>IFERROR(VLOOKUP(J2179,ORDEN_ESF!A:C,3,0),0)</f>
        <v>0</v>
      </c>
      <c r="M2179">
        <v>185305687</v>
      </c>
    </row>
    <row r="2180" spans="1:13" x14ac:dyDescent="0.25">
      <c r="A2180">
        <v>860510628</v>
      </c>
      <c r="B2180" t="s">
        <v>373</v>
      </c>
      <c r="C2180" t="s">
        <v>222</v>
      </c>
      <c r="D2180" t="s">
        <v>228</v>
      </c>
      <c r="E2180" t="s">
        <v>353</v>
      </c>
      <c r="F2180" t="s">
        <v>292</v>
      </c>
      <c r="G2180" s="16">
        <v>42735</v>
      </c>
      <c r="H2180">
        <v>20170330</v>
      </c>
      <c r="I2180">
        <v>0</v>
      </c>
      <c r="J2180" t="s">
        <v>289</v>
      </c>
      <c r="K2180" t="str">
        <f>IFERROR(VLOOKUP(J2180,ORDEN_ESF!A:C,2,0),"")</f>
        <v>Total de patrimonio y pasivos</v>
      </c>
      <c r="L2180">
        <f>IFERROR(VLOOKUP(J2180,ORDEN_ESF!A:C,3,0),0)</f>
        <v>0</v>
      </c>
      <c r="M2180">
        <v>74321968</v>
      </c>
    </row>
    <row r="2181" spans="1:13" x14ac:dyDescent="0.25">
      <c r="A2181">
        <v>860515523</v>
      </c>
      <c r="B2181" t="s">
        <v>231</v>
      </c>
      <c r="C2181" t="s">
        <v>222</v>
      </c>
      <c r="D2181" t="s">
        <v>228</v>
      </c>
      <c r="E2181" t="s">
        <v>224</v>
      </c>
      <c r="F2181" t="s">
        <v>292</v>
      </c>
      <c r="G2181" s="16">
        <v>42735</v>
      </c>
      <c r="H2181">
        <v>20170329</v>
      </c>
      <c r="I2181">
        <v>0</v>
      </c>
      <c r="J2181" t="s">
        <v>289</v>
      </c>
      <c r="K2181" t="str">
        <f>IFERROR(VLOOKUP(J2181,ORDEN_ESF!A:C,2,0),"")</f>
        <v>Total de patrimonio y pasivos</v>
      </c>
      <c r="L2181">
        <f>IFERROR(VLOOKUP(J2181,ORDEN_ESF!A:C,3,0),0)</f>
        <v>0</v>
      </c>
      <c r="M2181">
        <v>68684308</v>
      </c>
    </row>
    <row r="2182" spans="1:13" x14ac:dyDescent="0.25">
      <c r="A2182">
        <v>860532790</v>
      </c>
      <c r="B2182" t="s">
        <v>374</v>
      </c>
      <c r="C2182" t="s">
        <v>291</v>
      </c>
      <c r="D2182" t="s">
        <v>228</v>
      </c>
      <c r="E2182" t="s">
        <v>224</v>
      </c>
      <c r="F2182" t="s">
        <v>292</v>
      </c>
      <c r="G2182" s="16">
        <v>42735</v>
      </c>
      <c r="H2182">
        <v>20170504</v>
      </c>
      <c r="I2182">
        <v>0</v>
      </c>
      <c r="J2182" t="s">
        <v>289</v>
      </c>
      <c r="K2182" t="str">
        <f>IFERROR(VLOOKUP(J2182,ORDEN_ESF!A:C,2,0),"")</f>
        <v>Total de patrimonio y pasivos</v>
      </c>
      <c r="L2182">
        <f>IFERROR(VLOOKUP(J2182,ORDEN_ESF!A:C,3,0),0)</f>
        <v>0</v>
      </c>
      <c r="M2182">
        <v>9817830</v>
      </c>
    </row>
    <row r="2183" spans="1:13" x14ac:dyDescent="0.25">
      <c r="A2183">
        <v>890205645</v>
      </c>
      <c r="B2183" t="s">
        <v>166</v>
      </c>
      <c r="C2183" t="s">
        <v>222</v>
      </c>
      <c r="D2183" t="s">
        <v>375</v>
      </c>
      <c r="E2183" t="s">
        <v>335</v>
      </c>
      <c r="F2183" t="s">
        <v>292</v>
      </c>
      <c r="G2183" s="16">
        <v>42735</v>
      </c>
      <c r="H2183">
        <v>20170331</v>
      </c>
      <c r="I2183">
        <v>0</v>
      </c>
      <c r="J2183" t="s">
        <v>289</v>
      </c>
      <c r="K2183" t="str">
        <f>IFERROR(VLOOKUP(J2183,ORDEN_ESF!A:C,2,0),"")</f>
        <v>Total de patrimonio y pasivos</v>
      </c>
      <c r="L2183">
        <f>IFERROR(VLOOKUP(J2183,ORDEN_ESF!A:C,3,0),0)</f>
        <v>0</v>
      </c>
      <c r="M2183">
        <v>1243732146</v>
      </c>
    </row>
    <row r="2184" spans="1:13" x14ac:dyDescent="0.25">
      <c r="A2184">
        <v>900018975</v>
      </c>
      <c r="B2184" t="s">
        <v>376</v>
      </c>
      <c r="C2184" t="s">
        <v>230</v>
      </c>
      <c r="D2184" t="s">
        <v>299</v>
      </c>
      <c r="E2184" t="s">
        <v>333</v>
      </c>
      <c r="F2184" t="s">
        <v>292</v>
      </c>
      <c r="G2184" s="16">
        <v>42735</v>
      </c>
      <c r="H2184">
        <v>20170405</v>
      </c>
      <c r="I2184">
        <v>0</v>
      </c>
      <c r="J2184" t="s">
        <v>289</v>
      </c>
      <c r="K2184" t="str">
        <f>IFERROR(VLOOKUP(J2184,ORDEN_ESF!A:C,2,0),"")</f>
        <v>Total de patrimonio y pasivos</v>
      </c>
      <c r="L2184">
        <f>IFERROR(VLOOKUP(J2184,ORDEN_ESF!A:C,3,0),0)</f>
        <v>0</v>
      </c>
      <c r="M2184">
        <v>608892086</v>
      </c>
    </row>
    <row r="2185" spans="1:13" x14ac:dyDescent="0.25">
      <c r="A2185">
        <v>900035722</v>
      </c>
      <c r="B2185" t="s">
        <v>298</v>
      </c>
      <c r="C2185" t="s">
        <v>294</v>
      </c>
      <c r="D2185" t="s">
        <v>299</v>
      </c>
      <c r="E2185" t="s">
        <v>224</v>
      </c>
      <c r="F2185" t="s">
        <v>292</v>
      </c>
      <c r="G2185" s="16">
        <v>42735</v>
      </c>
      <c r="H2185">
        <v>20170421</v>
      </c>
      <c r="I2185">
        <v>0</v>
      </c>
      <c r="J2185" t="s">
        <v>289</v>
      </c>
      <c r="K2185" t="str">
        <f>IFERROR(VLOOKUP(J2185,ORDEN_ESF!A:C,2,0),"")</f>
        <v>Total de patrimonio y pasivos</v>
      </c>
      <c r="L2185">
        <f>IFERROR(VLOOKUP(J2185,ORDEN_ESF!A:C,3,0),0)</f>
        <v>0</v>
      </c>
      <c r="M2185">
        <v>125540737</v>
      </c>
    </row>
    <row r="2186" spans="1:13" x14ac:dyDescent="0.25">
      <c r="A2186">
        <v>890908097</v>
      </c>
      <c r="B2186" t="s">
        <v>377</v>
      </c>
      <c r="C2186" t="s">
        <v>291</v>
      </c>
      <c r="D2186" t="s">
        <v>223</v>
      </c>
      <c r="E2186" t="s">
        <v>224</v>
      </c>
      <c r="F2186" t="s">
        <v>292</v>
      </c>
      <c r="G2186" s="16">
        <v>42735</v>
      </c>
      <c r="H2186">
        <v>20170511</v>
      </c>
      <c r="I2186">
        <v>0</v>
      </c>
      <c r="J2186" t="s">
        <v>289</v>
      </c>
      <c r="K2186" t="str">
        <f>IFERROR(VLOOKUP(J2186,ORDEN_ESF!A:C,2,0),"")</f>
        <v>Total de patrimonio y pasivos</v>
      </c>
      <c r="L2186">
        <f>IFERROR(VLOOKUP(J2186,ORDEN_ESF!A:C,3,0),0)</f>
        <v>0</v>
      </c>
      <c r="M2186">
        <v>20657802</v>
      </c>
    </row>
    <row r="2187" spans="1:13" x14ac:dyDescent="0.25">
      <c r="A2187">
        <v>890910447</v>
      </c>
      <c r="B2187" t="s">
        <v>300</v>
      </c>
      <c r="C2187" t="s">
        <v>222</v>
      </c>
      <c r="D2187" t="s">
        <v>223</v>
      </c>
      <c r="E2187" t="s">
        <v>224</v>
      </c>
      <c r="F2187" t="s">
        <v>292</v>
      </c>
      <c r="G2187" s="16">
        <v>42735</v>
      </c>
      <c r="H2187">
        <v>20170928</v>
      </c>
      <c r="I2187">
        <v>0</v>
      </c>
      <c r="J2187" t="s">
        <v>289</v>
      </c>
      <c r="K2187" t="str">
        <f>IFERROR(VLOOKUP(J2187,ORDEN_ESF!A:C,2,0),"")</f>
        <v>Total de patrimonio y pasivos</v>
      </c>
      <c r="L2187">
        <f>IFERROR(VLOOKUP(J2187,ORDEN_ESF!A:C,3,0),0)</f>
        <v>0</v>
      </c>
      <c r="M2187">
        <v>12976140</v>
      </c>
    </row>
    <row r="2188" spans="1:13" x14ac:dyDescent="0.25">
      <c r="A2188">
        <v>890911431</v>
      </c>
      <c r="B2188" t="s">
        <v>378</v>
      </c>
      <c r="C2188" t="s">
        <v>222</v>
      </c>
      <c r="D2188" t="s">
        <v>223</v>
      </c>
      <c r="E2188" t="s">
        <v>339</v>
      </c>
      <c r="F2188" t="s">
        <v>292</v>
      </c>
      <c r="G2188" s="16">
        <v>42735</v>
      </c>
      <c r="H2188">
        <v>20170329</v>
      </c>
      <c r="I2188">
        <v>0</v>
      </c>
      <c r="J2188" t="s">
        <v>289</v>
      </c>
      <c r="K2188" t="str">
        <f>IFERROR(VLOOKUP(J2188,ORDEN_ESF!A:C,2,0),"")</f>
        <v>Total de patrimonio y pasivos</v>
      </c>
      <c r="L2188">
        <f>IFERROR(VLOOKUP(J2188,ORDEN_ESF!A:C,3,0),0)</f>
        <v>0</v>
      </c>
      <c r="M2188">
        <v>454055013</v>
      </c>
    </row>
    <row r="2189" spans="1:13" x14ac:dyDescent="0.25">
      <c r="A2189">
        <v>900139110</v>
      </c>
      <c r="B2189" t="s">
        <v>301</v>
      </c>
      <c r="C2189" t="s">
        <v>294</v>
      </c>
      <c r="D2189" t="s">
        <v>228</v>
      </c>
      <c r="E2189" t="s">
        <v>224</v>
      </c>
      <c r="F2189" t="s">
        <v>292</v>
      </c>
      <c r="G2189" s="16">
        <v>42735</v>
      </c>
      <c r="H2189">
        <v>20170419</v>
      </c>
      <c r="I2189">
        <v>0</v>
      </c>
      <c r="J2189" t="s">
        <v>289</v>
      </c>
      <c r="K2189" t="str">
        <f>IFERROR(VLOOKUP(J2189,ORDEN_ESF!A:C,2,0),"")</f>
        <v>Total de patrimonio y pasivos</v>
      </c>
      <c r="L2189">
        <f>IFERROR(VLOOKUP(J2189,ORDEN_ESF!A:C,3,0),0)</f>
        <v>0</v>
      </c>
      <c r="M2189">
        <v>20204533</v>
      </c>
    </row>
    <row r="2190" spans="1:13" x14ac:dyDescent="0.25">
      <c r="A2190">
        <v>890920656</v>
      </c>
      <c r="B2190" t="s">
        <v>302</v>
      </c>
      <c r="C2190" t="s">
        <v>291</v>
      </c>
      <c r="D2190" t="s">
        <v>223</v>
      </c>
      <c r="E2190" t="s">
        <v>224</v>
      </c>
      <c r="F2190" t="s">
        <v>292</v>
      </c>
      <c r="G2190" s="16">
        <v>42735</v>
      </c>
      <c r="H2190">
        <v>20170503</v>
      </c>
      <c r="I2190">
        <v>0</v>
      </c>
      <c r="J2190" t="s">
        <v>289</v>
      </c>
      <c r="K2190" t="str">
        <f>IFERROR(VLOOKUP(J2190,ORDEN_ESF!A:C,2,0),"")</f>
        <v>Total de patrimonio y pasivos</v>
      </c>
      <c r="L2190">
        <f>IFERROR(VLOOKUP(J2190,ORDEN_ESF!A:C,3,0),0)</f>
        <v>0</v>
      </c>
      <c r="M2190">
        <v>5347753</v>
      </c>
    </row>
    <row r="2191" spans="1:13" x14ac:dyDescent="0.25">
      <c r="A2191">
        <v>890928186</v>
      </c>
      <c r="B2191" t="s">
        <v>303</v>
      </c>
      <c r="C2191" t="s">
        <v>291</v>
      </c>
      <c r="D2191" t="s">
        <v>223</v>
      </c>
      <c r="E2191" t="s">
        <v>224</v>
      </c>
      <c r="F2191" t="s">
        <v>292</v>
      </c>
      <c r="G2191" s="16">
        <v>42735</v>
      </c>
      <c r="H2191">
        <v>20170510</v>
      </c>
      <c r="I2191">
        <v>0</v>
      </c>
      <c r="J2191" t="s">
        <v>289</v>
      </c>
      <c r="K2191" t="str">
        <f>IFERROR(VLOOKUP(J2191,ORDEN_ESF!A:C,2,0),"")</f>
        <v>Total de patrimonio y pasivos</v>
      </c>
      <c r="L2191">
        <f>IFERROR(VLOOKUP(J2191,ORDEN_ESF!A:C,3,0),0)</f>
        <v>0</v>
      </c>
      <c r="M2191">
        <v>22086738</v>
      </c>
    </row>
    <row r="2192" spans="1:13" x14ac:dyDescent="0.25">
      <c r="A2192">
        <v>890932424</v>
      </c>
      <c r="B2192" t="s">
        <v>379</v>
      </c>
      <c r="C2192" t="s">
        <v>222</v>
      </c>
      <c r="D2192" t="s">
        <v>223</v>
      </c>
      <c r="E2192" t="s">
        <v>333</v>
      </c>
      <c r="F2192" t="s">
        <v>292</v>
      </c>
      <c r="G2192" s="16">
        <v>42735</v>
      </c>
      <c r="H2192">
        <v>20170328</v>
      </c>
      <c r="I2192">
        <v>0</v>
      </c>
      <c r="J2192" t="s">
        <v>289</v>
      </c>
      <c r="K2192" t="str">
        <f>IFERROR(VLOOKUP(J2192,ORDEN_ESF!A:C,2,0),"")</f>
        <v>Total de patrimonio y pasivos</v>
      </c>
      <c r="L2192">
        <f>IFERROR(VLOOKUP(J2192,ORDEN_ESF!A:C,3,0),0)</f>
        <v>0</v>
      </c>
      <c r="M2192">
        <v>296155356</v>
      </c>
    </row>
    <row r="2193" spans="1:13" x14ac:dyDescent="0.25">
      <c r="A2193">
        <v>890939355</v>
      </c>
      <c r="B2193" t="s">
        <v>35</v>
      </c>
      <c r="C2193" t="s">
        <v>222</v>
      </c>
      <c r="D2193" t="s">
        <v>223</v>
      </c>
      <c r="E2193" t="s">
        <v>335</v>
      </c>
      <c r="F2193" t="s">
        <v>292</v>
      </c>
      <c r="G2193" s="16">
        <v>42735</v>
      </c>
      <c r="H2193">
        <v>20170403</v>
      </c>
      <c r="I2193">
        <v>0</v>
      </c>
      <c r="J2193" t="s">
        <v>289</v>
      </c>
      <c r="K2193" t="str">
        <f>IFERROR(VLOOKUP(J2193,ORDEN_ESF!A:C,2,0),"")</f>
        <v>Total de patrimonio y pasivos</v>
      </c>
      <c r="L2193">
        <f>IFERROR(VLOOKUP(J2193,ORDEN_ESF!A:C,3,0),0)</f>
        <v>0</v>
      </c>
      <c r="M2193">
        <v>23790679</v>
      </c>
    </row>
    <row r="2194" spans="1:13" x14ac:dyDescent="0.25">
      <c r="A2194">
        <v>890940026</v>
      </c>
      <c r="B2194" t="s">
        <v>304</v>
      </c>
      <c r="C2194" t="s">
        <v>291</v>
      </c>
      <c r="D2194" t="s">
        <v>223</v>
      </c>
      <c r="E2194" t="s">
        <v>224</v>
      </c>
      <c r="F2194" t="s">
        <v>292</v>
      </c>
      <c r="G2194" s="16">
        <v>42735</v>
      </c>
      <c r="H2194">
        <v>20170424</v>
      </c>
      <c r="I2194">
        <v>0</v>
      </c>
      <c r="J2194" t="s">
        <v>289</v>
      </c>
      <c r="K2194" t="str">
        <f>IFERROR(VLOOKUP(J2194,ORDEN_ESF!A:C,2,0),"")</f>
        <v>Total de patrimonio y pasivos</v>
      </c>
      <c r="L2194">
        <f>IFERROR(VLOOKUP(J2194,ORDEN_ESF!A:C,3,0),0)</f>
        <v>0</v>
      </c>
      <c r="M2194">
        <v>65284599</v>
      </c>
    </row>
    <row r="2195" spans="1:13" x14ac:dyDescent="0.25">
      <c r="A2195">
        <v>900190385</v>
      </c>
      <c r="B2195" t="s">
        <v>380</v>
      </c>
      <c r="C2195" t="s">
        <v>230</v>
      </c>
      <c r="D2195" t="s">
        <v>351</v>
      </c>
      <c r="E2195" t="s">
        <v>339</v>
      </c>
      <c r="F2195" t="s">
        <v>292</v>
      </c>
      <c r="G2195" s="16">
        <v>42735</v>
      </c>
      <c r="H2195">
        <v>20170407</v>
      </c>
      <c r="I2195">
        <v>0</v>
      </c>
      <c r="J2195" t="s">
        <v>289</v>
      </c>
      <c r="K2195" t="str">
        <f>IFERROR(VLOOKUP(J2195,ORDEN_ESF!A:C,2,0),"")</f>
        <v>Total de patrimonio y pasivos</v>
      </c>
      <c r="L2195">
        <f>IFERROR(VLOOKUP(J2195,ORDEN_ESF!A:C,3,0),0)</f>
        <v>0</v>
      </c>
      <c r="M2195">
        <v>359178409</v>
      </c>
    </row>
    <row r="2196" spans="1:13" x14ac:dyDescent="0.25">
      <c r="A2196">
        <v>900192242</v>
      </c>
      <c r="B2196" t="s">
        <v>381</v>
      </c>
      <c r="C2196" t="s">
        <v>222</v>
      </c>
      <c r="D2196" t="s">
        <v>228</v>
      </c>
      <c r="E2196" t="s">
        <v>333</v>
      </c>
      <c r="F2196" t="s">
        <v>292</v>
      </c>
      <c r="G2196" s="16">
        <v>42735</v>
      </c>
      <c r="H2196">
        <v>20170331</v>
      </c>
      <c r="I2196">
        <v>0</v>
      </c>
      <c r="J2196" t="s">
        <v>289</v>
      </c>
      <c r="K2196" t="str">
        <f>IFERROR(VLOOKUP(J2196,ORDEN_ESF!A:C,2,0),"")</f>
        <v>Total de patrimonio y pasivos</v>
      </c>
      <c r="L2196">
        <f>IFERROR(VLOOKUP(J2196,ORDEN_ESF!A:C,3,0),0)</f>
        <v>0</v>
      </c>
      <c r="M2196">
        <v>1123624781</v>
      </c>
    </row>
    <row r="2197" spans="1:13" x14ac:dyDescent="0.25">
      <c r="A2197">
        <v>900192726</v>
      </c>
      <c r="B2197" t="s">
        <v>382</v>
      </c>
      <c r="C2197" t="s">
        <v>294</v>
      </c>
      <c r="D2197" t="s">
        <v>299</v>
      </c>
      <c r="E2197" t="s">
        <v>333</v>
      </c>
      <c r="F2197" t="s">
        <v>292</v>
      </c>
      <c r="G2197" s="16">
        <v>42735</v>
      </c>
      <c r="H2197">
        <v>20170425</v>
      </c>
      <c r="I2197">
        <v>0</v>
      </c>
      <c r="J2197" t="s">
        <v>289</v>
      </c>
      <c r="K2197" t="str">
        <f>IFERROR(VLOOKUP(J2197,ORDEN_ESF!A:C,2,0),"")</f>
        <v>Total de patrimonio y pasivos</v>
      </c>
      <c r="L2197">
        <f>IFERROR(VLOOKUP(J2197,ORDEN_ESF!A:C,3,0),0)</f>
        <v>0</v>
      </c>
      <c r="M2197">
        <v>7015574</v>
      </c>
    </row>
    <row r="2198" spans="1:13" x14ac:dyDescent="0.25">
      <c r="A2198">
        <v>900193192</v>
      </c>
      <c r="B2198" t="s">
        <v>305</v>
      </c>
      <c r="C2198" t="s">
        <v>294</v>
      </c>
      <c r="D2198" t="s">
        <v>228</v>
      </c>
      <c r="E2198" t="s">
        <v>224</v>
      </c>
      <c r="F2198" t="s">
        <v>292</v>
      </c>
      <c r="G2198" s="16">
        <v>42735</v>
      </c>
      <c r="H2198">
        <v>20170517</v>
      </c>
      <c r="I2198">
        <v>0</v>
      </c>
      <c r="J2198" t="s">
        <v>289</v>
      </c>
      <c r="K2198" t="str">
        <f>IFERROR(VLOOKUP(J2198,ORDEN_ESF!A:C,2,0),"")</f>
        <v>Total de patrimonio y pasivos</v>
      </c>
      <c r="L2198">
        <f>IFERROR(VLOOKUP(J2198,ORDEN_ESF!A:C,3,0),0)</f>
        <v>0</v>
      </c>
      <c r="M2198">
        <v>60336203</v>
      </c>
    </row>
    <row r="2199" spans="1:13" x14ac:dyDescent="0.25">
      <c r="A2199">
        <v>900206480</v>
      </c>
      <c r="B2199" t="s">
        <v>306</v>
      </c>
      <c r="C2199" t="s">
        <v>291</v>
      </c>
      <c r="D2199" t="s">
        <v>228</v>
      </c>
      <c r="E2199" t="s">
        <v>224</v>
      </c>
      <c r="F2199" t="s">
        <v>292</v>
      </c>
      <c r="G2199" s="16">
        <v>42735</v>
      </c>
      <c r="H2199">
        <v>20170509</v>
      </c>
      <c r="I2199">
        <v>0</v>
      </c>
      <c r="J2199" t="s">
        <v>289</v>
      </c>
      <c r="K2199" t="str">
        <f>IFERROR(VLOOKUP(J2199,ORDEN_ESF!A:C,2,0),"")</f>
        <v>Total de patrimonio y pasivos</v>
      </c>
      <c r="L2199">
        <f>IFERROR(VLOOKUP(J2199,ORDEN_ESF!A:C,3,0),0)</f>
        <v>0</v>
      </c>
      <c r="M2199">
        <v>21854671</v>
      </c>
    </row>
    <row r="2200" spans="1:13" x14ac:dyDescent="0.25">
      <c r="A2200">
        <v>900206483</v>
      </c>
      <c r="B2200" t="s">
        <v>307</v>
      </c>
      <c r="C2200" t="s">
        <v>291</v>
      </c>
      <c r="D2200" t="s">
        <v>228</v>
      </c>
      <c r="E2200" t="s">
        <v>224</v>
      </c>
      <c r="F2200" t="s">
        <v>292</v>
      </c>
      <c r="G2200" s="16">
        <v>42735</v>
      </c>
      <c r="H2200">
        <v>20170510</v>
      </c>
      <c r="I2200">
        <v>0</v>
      </c>
      <c r="J2200" t="s">
        <v>289</v>
      </c>
      <c r="K2200" t="str">
        <f>IFERROR(VLOOKUP(J2200,ORDEN_ESF!A:C,2,0),"")</f>
        <v>Total de patrimonio y pasivos</v>
      </c>
      <c r="L2200">
        <f>IFERROR(VLOOKUP(J2200,ORDEN_ESF!A:C,3,0),0)</f>
        <v>0</v>
      </c>
      <c r="M2200">
        <v>7304073</v>
      </c>
    </row>
    <row r="2201" spans="1:13" x14ac:dyDescent="0.25">
      <c r="A2201">
        <v>900087151</v>
      </c>
      <c r="B2201" t="s">
        <v>383</v>
      </c>
      <c r="C2201" t="s">
        <v>222</v>
      </c>
      <c r="D2201" t="s">
        <v>351</v>
      </c>
      <c r="E2201" t="s">
        <v>384</v>
      </c>
      <c r="F2201" t="s">
        <v>292</v>
      </c>
      <c r="G2201" s="16">
        <v>42735</v>
      </c>
      <c r="H2201">
        <v>20170509</v>
      </c>
      <c r="I2201">
        <v>0</v>
      </c>
      <c r="J2201" t="s">
        <v>289</v>
      </c>
      <c r="K2201" t="str">
        <f>IFERROR(VLOOKUP(J2201,ORDEN_ESF!A:C,2,0),"")</f>
        <v>Total de patrimonio y pasivos</v>
      </c>
      <c r="L2201">
        <f>IFERROR(VLOOKUP(J2201,ORDEN_ESF!A:C,3,0),0)</f>
        <v>0</v>
      </c>
      <c r="M2201">
        <v>1162366288</v>
      </c>
    </row>
    <row r="2202" spans="1:13" x14ac:dyDescent="0.25">
      <c r="A2202">
        <v>900315057</v>
      </c>
      <c r="B2202" t="s">
        <v>385</v>
      </c>
      <c r="C2202" t="s">
        <v>294</v>
      </c>
      <c r="D2202" t="s">
        <v>223</v>
      </c>
      <c r="E2202" t="s">
        <v>358</v>
      </c>
      <c r="F2202" t="s">
        <v>292</v>
      </c>
      <c r="G2202" s="16">
        <v>42735</v>
      </c>
      <c r="H2202">
        <v>20170504</v>
      </c>
      <c r="I2202">
        <v>0</v>
      </c>
      <c r="J2202" t="s">
        <v>289</v>
      </c>
      <c r="K2202" t="str">
        <f>IFERROR(VLOOKUP(J2202,ORDEN_ESF!A:C,2,0),"")</f>
        <v>Total de patrimonio y pasivos</v>
      </c>
      <c r="L2202">
        <f>IFERROR(VLOOKUP(J2202,ORDEN_ESF!A:C,3,0),0)</f>
        <v>0</v>
      </c>
      <c r="M2202">
        <v>68269387</v>
      </c>
    </row>
    <row r="2203" spans="1:13" x14ac:dyDescent="0.25">
      <c r="A2203">
        <v>900205547</v>
      </c>
      <c r="B2203" t="s">
        <v>233</v>
      </c>
      <c r="C2203" t="s">
        <v>230</v>
      </c>
      <c r="D2203" t="s">
        <v>228</v>
      </c>
      <c r="E2203" t="s">
        <v>224</v>
      </c>
      <c r="F2203" t="s">
        <v>292</v>
      </c>
      <c r="G2203" s="16">
        <v>42735</v>
      </c>
      <c r="H2203">
        <v>20170330</v>
      </c>
      <c r="I2203">
        <v>0</v>
      </c>
      <c r="J2203" t="s">
        <v>289</v>
      </c>
      <c r="K2203" t="str">
        <f>IFERROR(VLOOKUP(J2203,ORDEN_ESF!A:C,2,0),"")</f>
        <v>Total de patrimonio y pasivos</v>
      </c>
      <c r="L2203">
        <f>IFERROR(VLOOKUP(J2203,ORDEN_ESF!A:C,3,0),0)</f>
        <v>0</v>
      </c>
      <c r="M2203">
        <v>4287534</v>
      </c>
    </row>
    <row r="2204" spans="1:13" x14ac:dyDescent="0.25">
      <c r="A2204">
        <v>900378893</v>
      </c>
      <c r="B2204" t="s">
        <v>386</v>
      </c>
      <c r="C2204" t="s">
        <v>230</v>
      </c>
      <c r="D2204" t="s">
        <v>228</v>
      </c>
      <c r="E2204" t="s">
        <v>335</v>
      </c>
      <c r="F2204" t="s">
        <v>292</v>
      </c>
      <c r="G2204" s="16">
        <v>42735</v>
      </c>
      <c r="H2204">
        <v>20170327</v>
      </c>
      <c r="I2204">
        <v>0</v>
      </c>
      <c r="J2204" t="s">
        <v>289</v>
      </c>
      <c r="K2204" t="str">
        <f>IFERROR(VLOOKUP(J2204,ORDEN_ESF!A:C,2,0),"")</f>
        <v>Total de patrimonio y pasivos</v>
      </c>
      <c r="L2204">
        <f>IFERROR(VLOOKUP(J2204,ORDEN_ESF!A:C,3,0),0)</f>
        <v>0</v>
      </c>
      <c r="M2204">
        <v>248219650</v>
      </c>
    </row>
    <row r="2205" spans="1:13" x14ac:dyDescent="0.25">
      <c r="A2205">
        <v>900390238</v>
      </c>
      <c r="B2205" t="s">
        <v>177</v>
      </c>
      <c r="C2205" t="s">
        <v>230</v>
      </c>
      <c r="D2205" t="s">
        <v>228</v>
      </c>
      <c r="E2205" t="s">
        <v>333</v>
      </c>
      <c r="F2205" t="s">
        <v>292</v>
      </c>
      <c r="G2205" s="16">
        <v>42735</v>
      </c>
      <c r="H2205">
        <v>20170330</v>
      </c>
      <c r="I2205">
        <v>0</v>
      </c>
      <c r="J2205" t="s">
        <v>289</v>
      </c>
      <c r="K2205" t="str">
        <f>IFERROR(VLOOKUP(J2205,ORDEN_ESF!A:C,2,0),"")</f>
        <v>Total de patrimonio y pasivos</v>
      </c>
      <c r="L2205">
        <f>IFERROR(VLOOKUP(J2205,ORDEN_ESF!A:C,3,0),0)</f>
        <v>0</v>
      </c>
      <c r="M2205">
        <v>137494092</v>
      </c>
    </row>
    <row r="2206" spans="1:13" x14ac:dyDescent="0.25">
      <c r="A2206">
        <v>900413588</v>
      </c>
      <c r="B2206" t="s">
        <v>37</v>
      </c>
      <c r="C2206" t="s">
        <v>294</v>
      </c>
      <c r="D2206" t="s">
        <v>343</v>
      </c>
      <c r="E2206" t="s">
        <v>224</v>
      </c>
      <c r="F2206" t="s">
        <v>292</v>
      </c>
      <c r="G2206" s="16">
        <v>42735</v>
      </c>
      <c r="H2206">
        <v>20170511</v>
      </c>
      <c r="I2206">
        <v>0</v>
      </c>
      <c r="J2206" t="s">
        <v>289</v>
      </c>
      <c r="K2206" t="str">
        <f>IFERROR(VLOOKUP(J2206,ORDEN_ESF!A:C,2,0),"")</f>
        <v>Total de patrimonio y pasivos</v>
      </c>
      <c r="L2206">
        <f>IFERROR(VLOOKUP(J2206,ORDEN_ESF!A:C,3,0),0)</f>
        <v>0</v>
      </c>
      <c r="M2206">
        <v>10407467</v>
      </c>
    </row>
    <row r="2207" spans="1:13" x14ac:dyDescent="0.25">
      <c r="A2207">
        <v>900668954</v>
      </c>
      <c r="B2207" t="s">
        <v>387</v>
      </c>
      <c r="C2207" t="s">
        <v>294</v>
      </c>
      <c r="D2207" t="s">
        <v>228</v>
      </c>
      <c r="E2207" t="s">
        <v>224</v>
      </c>
      <c r="F2207" t="s">
        <v>292</v>
      </c>
      <c r="G2207" s="16">
        <v>42735</v>
      </c>
      <c r="H2207">
        <v>20170428</v>
      </c>
      <c r="I2207">
        <v>0</v>
      </c>
      <c r="J2207" t="s">
        <v>289</v>
      </c>
      <c r="K2207" t="str">
        <f>IFERROR(VLOOKUP(J2207,ORDEN_ESF!A:C,2,0),"")</f>
        <v>Total de patrimonio y pasivos</v>
      </c>
      <c r="L2207">
        <f>IFERROR(VLOOKUP(J2207,ORDEN_ESF!A:C,3,0),0)</f>
        <v>0</v>
      </c>
      <c r="M2207">
        <v>7279057</v>
      </c>
    </row>
    <row r="2208" spans="1:13" x14ac:dyDescent="0.25">
      <c r="A2208">
        <v>900521357</v>
      </c>
      <c r="B2208" t="s">
        <v>175</v>
      </c>
      <c r="C2208" t="s">
        <v>291</v>
      </c>
      <c r="D2208" t="s">
        <v>388</v>
      </c>
      <c r="E2208" t="s">
        <v>339</v>
      </c>
      <c r="F2208" t="s">
        <v>292</v>
      </c>
      <c r="G2208" s="16">
        <v>42735</v>
      </c>
      <c r="H2208">
        <v>20170503</v>
      </c>
      <c r="I2208">
        <v>0</v>
      </c>
      <c r="J2208" t="s">
        <v>289</v>
      </c>
      <c r="K2208" t="str">
        <f>IFERROR(VLOOKUP(J2208,ORDEN_ESF!A:C,2,0),"")</f>
        <v>Total de patrimonio y pasivos</v>
      </c>
      <c r="L2208">
        <f>IFERROR(VLOOKUP(J2208,ORDEN_ESF!A:C,3,0),0)</f>
        <v>0</v>
      </c>
      <c r="M2208">
        <v>23756766</v>
      </c>
    </row>
    <row r="2209" spans="1:13" x14ac:dyDescent="0.25">
      <c r="A2209">
        <v>900535441</v>
      </c>
      <c r="B2209" t="s">
        <v>308</v>
      </c>
      <c r="C2209" t="s">
        <v>291</v>
      </c>
      <c r="D2209" t="s">
        <v>228</v>
      </c>
      <c r="E2209" t="s">
        <v>224</v>
      </c>
      <c r="F2209" t="s">
        <v>292</v>
      </c>
      <c r="G2209" s="16">
        <v>42735</v>
      </c>
      <c r="H2209">
        <v>20170426</v>
      </c>
      <c r="I2209">
        <v>0</v>
      </c>
      <c r="J2209" t="s">
        <v>289</v>
      </c>
      <c r="K2209" t="str">
        <f>IFERROR(VLOOKUP(J2209,ORDEN_ESF!A:C,2,0),"")</f>
        <v>Total de patrimonio y pasivos</v>
      </c>
      <c r="L2209">
        <f>IFERROR(VLOOKUP(J2209,ORDEN_ESF!A:C,3,0),0)</f>
        <v>0</v>
      </c>
      <c r="M2209">
        <v>60116226</v>
      </c>
    </row>
    <row r="2210" spans="1:13" x14ac:dyDescent="0.25">
      <c r="A2210">
        <v>900749166</v>
      </c>
      <c r="B2210" t="s">
        <v>182</v>
      </c>
      <c r="C2210" t="s">
        <v>230</v>
      </c>
      <c r="D2210" t="s">
        <v>228</v>
      </c>
      <c r="E2210" t="s">
        <v>333</v>
      </c>
      <c r="F2210" t="s">
        <v>292</v>
      </c>
      <c r="G2210" s="16">
        <v>42735</v>
      </c>
      <c r="H2210">
        <v>20170404</v>
      </c>
      <c r="I2210">
        <v>0</v>
      </c>
      <c r="J2210" t="s">
        <v>289</v>
      </c>
      <c r="K2210" t="str">
        <f>IFERROR(VLOOKUP(J2210,ORDEN_ESF!A:C,2,0),"")</f>
        <v>Total de patrimonio y pasivos</v>
      </c>
      <c r="L2210">
        <f>IFERROR(VLOOKUP(J2210,ORDEN_ESF!A:C,3,0),0)</f>
        <v>0</v>
      </c>
      <c r="M2210">
        <v>273353441</v>
      </c>
    </row>
    <row r="2211" spans="1:13" x14ac:dyDescent="0.25">
      <c r="A2211">
        <v>900797732</v>
      </c>
      <c r="B2211" t="s">
        <v>181</v>
      </c>
      <c r="C2211" t="s">
        <v>230</v>
      </c>
      <c r="D2211" t="s">
        <v>228</v>
      </c>
      <c r="E2211" t="s">
        <v>360</v>
      </c>
      <c r="F2211" t="s">
        <v>292</v>
      </c>
      <c r="G2211" s="16">
        <v>42735</v>
      </c>
      <c r="H2211">
        <v>20170330</v>
      </c>
      <c r="I2211">
        <v>0</v>
      </c>
      <c r="J2211" t="s">
        <v>289</v>
      </c>
      <c r="K2211" t="str">
        <f>IFERROR(VLOOKUP(J2211,ORDEN_ESF!A:C,2,0),"")</f>
        <v>Total de patrimonio y pasivos</v>
      </c>
      <c r="L2211">
        <f>IFERROR(VLOOKUP(J2211,ORDEN_ESF!A:C,3,0),0)</f>
        <v>0</v>
      </c>
      <c r="M2211">
        <v>163264666</v>
      </c>
    </row>
    <row r="2212" spans="1:13" x14ac:dyDescent="0.25">
      <c r="A2212">
        <v>900818642</v>
      </c>
      <c r="B2212" t="s">
        <v>169</v>
      </c>
      <c r="C2212" t="s">
        <v>230</v>
      </c>
      <c r="D2212" t="s">
        <v>228</v>
      </c>
      <c r="E2212" t="s">
        <v>333</v>
      </c>
      <c r="F2212" t="s">
        <v>292</v>
      </c>
      <c r="G2212" s="16">
        <v>42735</v>
      </c>
      <c r="H2212">
        <v>20170410</v>
      </c>
      <c r="I2212">
        <v>0</v>
      </c>
      <c r="J2212" t="s">
        <v>289</v>
      </c>
      <c r="K2212" t="str">
        <f>IFERROR(VLOOKUP(J2212,ORDEN_ESF!A:C,2,0),"")</f>
        <v>Total de patrimonio y pasivos</v>
      </c>
      <c r="L2212">
        <f>IFERROR(VLOOKUP(J2212,ORDEN_ESF!A:C,3,0),0)</f>
        <v>0</v>
      </c>
      <c r="M2212">
        <v>66348833</v>
      </c>
    </row>
    <row r="2213" spans="1:13" x14ac:dyDescent="0.25">
      <c r="A2213">
        <v>800173155</v>
      </c>
      <c r="B2213" t="s">
        <v>341</v>
      </c>
      <c r="C2213" t="s">
        <v>222</v>
      </c>
      <c r="D2213" t="s">
        <v>228</v>
      </c>
      <c r="E2213" t="s">
        <v>335</v>
      </c>
      <c r="F2213" t="s">
        <v>225</v>
      </c>
      <c r="G2213" s="16">
        <v>42369</v>
      </c>
      <c r="H2213">
        <v>20160710</v>
      </c>
      <c r="I2213">
        <v>0</v>
      </c>
      <c r="J2213" t="s">
        <v>226</v>
      </c>
      <c r="K2213" t="str">
        <f>IFERROR(VLOOKUP(J2213,ORDEN_ESF!A:C,2,0),"")</f>
        <v>Efectivo y equivalentes al efectivo</v>
      </c>
      <c r="L2213">
        <f>IFERROR(VLOOKUP(J2213,ORDEN_ESF!A:C,3,0),0)</f>
        <v>0</v>
      </c>
      <c r="M2213">
        <v>3451255</v>
      </c>
    </row>
    <row r="2214" spans="1:13" x14ac:dyDescent="0.25">
      <c r="A2214">
        <v>800185295</v>
      </c>
      <c r="B2214" t="s">
        <v>344</v>
      </c>
      <c r="C2214" t="s">
        <v>222</v>
      </c>
      <c r="D2214" t="s">
        <v>228</v>
      </c>
      <c r="E2214" t="s">
        <v>335</v>
      </c>
      <c r="F2214" t="s">
        <v>225</v>
      </c>
      <c r="G2214" s="16">
        <v>42369</v>
      </c>
      <c r="H2214">
        <v>20160429</v>
      </c>
      <c r="I2214">
        <v>0</v>
      </c>
      <c r="J2214" t="s">
        <v>226</v>
      </c>
      <c r="K2214" t="str">
        <f>IFERROR(VLOOKUP(J2214,ORDEN_ESF!A:C,2,0),"")</f>
        <v>Efectivo y equivalentes al efectivo</v>
      </c>
      <c r="L2214">
        <f>IFERROR(VLOOKUP(J2214,ORDEN_ESF!A:C,3,0),0)</f>
        <v>0</v>
      </c>
      <c r="M2214">
        <v>152201082</v>
      </c>
    </row>
    <row r="2215" spans="1:13" x14ac:dyDescent="0.25">
      <c r="A2215">
        <v>830023542</v>
      </c>
      <c r="B2215" t="s">
        <v>146</v>
      </c>
      <c r="C2215" t="s">
        <v>230</v>
      </c>
      <c r="D2215" t="s">
        <v>223</v>
      </c>
      <c r="E2215" t="s">
        <v>339</v>
      </c>
      <c r="F2215" t="s">
        <v>225</v>
      </c>
      <c r="G2215" s="16">
        <v>42369</v>
      </c>
      <c r="H2215">
        <v>20160426</v>
      </c>
      <c r="I2215">
        <v>0</v>
      </c>
      <c r="J2215" t="s">
        <v>226</v>
      </c>
      <c r="K2215" t="str">
        <f>IFERROR(VLOOKUP(J2215,ORDEN_ESF!A:C,2,0),"")</f>
        <v>Efectivo y equivalentes al efectivo</v>
      </c>
      <c r="L2215">
        <f>IFERROR(VLOOKUP(J2215,ORDEN_ESF!A:C,3,0),0)</f>
        <v>0</v>
      </c>
      <c r="M2215">
        <v>27554868</v>
      </c>
    </row>
    <row r="2216" spans="1:13" x14ac:dyDescent="0.25">
      <c r="A2216">
        <v>830058272</v>
      </c>
      <c r="B2216" t="s">
        <v>352</v>
      </c>
      <c r="C2216" t="s">
        <v>230</v>
      </c>
      <c r="D2216" t="s">
        <v>228</v>
      </c>
      <c r="E2216" t="s">
        <v>353</v>
      </c>
      <c r="F2216" t="s">
        <v>225</v>
      </c>
      <c r="G2216" s="16">
        <v>42369</v>
      </c>
      <c r="H2216">
        <v>20160710</v>
      </c>
      <c r="I2216">
        <v>0</v>
      </c>
      <c r="J2216" t="s">
        <v>226</v>
      </c>
      <c r="K2216" t="str">
        <f>IFERROR(VLOOKUP(J2216,ORDEN_ESF!A:C,2,0),"")</f>
        <v>Efectivo y equivalentes al efectivo</v>
      </c>
      <c r="L2216">
        <f>IFERROR(VLOOKUP(J2216,ORDEN_ESF!A:C,3,0),0)</f>
        <v>0</v>
      </c>
      <c r="M2216">
        <v>1365879</v>
      </c>
    </row>
    <row r="2217" spans="1:13" x14ac:dyDescent="0.25">
      <c r="A2217">
        <v>830124992</v>
      </c>
      <c r="B2217" t="s">
        <v>357</v>
      </c>
      <c r="C2217" t="s">
        <v>230</v>
      </c>
      <c r="D2217" t="s">
        <v>228</v>
      </c>
      <c r="E2217" t="s">
        <v>358</v>
      </c>
      <c r="F2217" t="s">
        <v>225</v>
      </c>
      <c r="G2217" s="16">
        <v>42369</v>
      </c>
      <c r="H2217">
        <v>20160429</v>
      </c>
      <c r="I2217">
        <v>0</v>
      </c>
      <c r="J2217" t="s">
        <v>226</v>
      </c>
      <c r="K2217" t="str">
        <f>IFERROR(VLOOKUP(J2217,ORDEN_ESF!A:C,2,0),"")</f>
        <v>Efectivo y equivalentes al efectivo</v>
      </c>
      <c r="L2217">
        <f>IFERROR(VLOOKUP(J2217,ORDEN_ESF!A:C,3,0),0)</f>
        <v>0</v>
      </c>
      <c r="M2217">
        <v>2422804</v>
      </c>
    </row>
    <row r="2218" spans="1:13" x14ac:dyDescent="0.25">
      <c r="A2218">
        <v>860000656</v>
      </c>
      <c r="B2218" t="s">
        <v>221</v>
      </c>
      <c r="C2218" t="s">
        <v>222</v>
      </c>
      <c r="D2218" t="s">
        <v>223</v>
      </c>
      <c r="E2218" t="s">
        <v>224</v>
      </c>
      <c r="F2218" t="s">
        <v>225</v>
      </c>
      <c r="G2218" s="16">
        <v>42369</v>
      </c>
      <c r="H2218">
        <v>20160426</v>
      </c>
      <c r="I2218">
        <v>0</v>
      </c>
      <c r="J2218" t="s">
        <v>226</v>
      </c>
      <c r="K2218" t="str">
        <f>IFERROR(VLOOKUP(J2218,ORDEN_ESF!A:C,2,0),"")</f>
        <v>Efectivo y equivalentes al efectivo</v>
      </c>
      <c r="L2218">
        <f>IFERROR(VLOOKUP(J2218,ORDEN_ESF!A:C,3,0),0)</f>
        <v>0</v>
      </c>
      <c r="M2218">
        <v>3489708</v>
      </c>
    </row>
    <row r="2219" spans="1:13" x14ac:dyDescent="0.25">
      <c r="A2219">
        <v>860002837</v>
      </c>
      <c r="B2219" t="s">
        <v>227</v>
      </c>
      <c r="C2219" t="s">
        <v>222</v>
      </c>
      <c r="D2219" t="s">
        <v>228</v>
      </c>
      <c r="E2219" t="s">
        <v>224</v>
      </c>
      <c r="F2219" t="s">
        <v>225</v>
      </c>
      <c r="G2219" s="16">
        <v>42369</v>
      </c>
      <c r="H2219">
        <v>20160426</v>
      </c>
      <c r="I2219">
        <v>0</v>
      </c>
      <c r="J2219" t="s">
        <v>226</v>
      </c>
      <c r="K2219" t="str">
        <f>IFERROR(VLOOKUP(J2219,ORDEN_ESF!A:C,2,0),"")</f>
        <v>Efectivo y equivalentes al efectivo</v>
      </c>
      <c r="L2219">
        <f>IFERROR(VLOOKUP(J2219,ORDEN_ESF!A:C,3,0),0)</f>
        <v>0</v>
      </c>
      <c r="M2219">
        <v>10238197</v>
      </c>
    </row>
    <row r="2220" spans="1:13" x14ac:dyDescent="0.25">
      <c r="A2220">
        <v>860035996</v>
      </c>
      <c r="B2220" t="s">
        <v>229</v>
      </c>
      <c r="C2220" t="s">
        <v>230</v>
      </c>
      <c r="D2220" t="s">
        <v>228</v>
      </c>
      <c r="E2220" t="s">
        <v>224</v>
      </c>
      <c r="F2220" t="s">
        <v>225</v>
      </c>
      <c r="G2220" s="16">
        <v>42369</v>
      </c>
      <c r="H2220">
        <v>20160428</v>
      </c>
      <c r="I2220">
        <v>0</v>
      </c>
      <c r="J2220" t="s">
        <v>226</v>
      </c>
      <c r="K2220" t="str">
        <f>IFERROR(VLOOKUP(J2220,ORDEN_ESF!A:C,2,0),"")</f>
        <v>Efectivo y equivalentes al efectivo</v>
      </c>
      <c r="L2220">
        <f>IFERROR(VLOOKUP(J2220,ORDEN_ESF!A:C,3,0),0)</f>
        <v>0</v>
      </c>
      <c r="M2220">
        <v>8064710</v>
      </c>
    </row>
    <row r="2221" spans="1:13" x14ac:dyDescent="0.25">
      <c r="A2221">
        <v>860058070</v>
      </c>
      <c r="B2221" t="s">
        <v>364</v>
      </c>
      <c r="C2221" t="s">
        <v>222</v>
      </c>
      <c r="D2221" t="s">
        <v>228</v>
      </c>
      <c r="E2221" t="s">
        <v>335</v>
      </c>
      <c r="F2221" t="s">
        <v>225</v>
      </c>
      <c r="G2221" s="16">
        <v>42369</v>
      </c>
      <c r="H2221">
        <v>20160427</v>
      </c>
      <c r="I2221">
        <v>0</v>
      </c>
      <c r="J2221" t="s">
        <v>226</v>
      </c>
      <c r="K2221" t="str">
        <f>IFERROR(VLOOKUP(J2221,ORDEN_ESF!A:C,2,0),"")</f>
        <v>Efectivo y equivalentes al efectivo</v>
      </c>
      <c r="L2221">
        <f>IFERROR(VLOOKUP(J2221,ORDEN_ESF!A:C,3,0),0)</f>
        <v>0</v>
      </c>
      <c r="M2221">
        <v>5138590</v>
      </c>
    </row>
    <row r="2222" spans="1:13" x14ac:dyDescent="0.25">
      <c r="A2222">
        <v>860059851</v>
      </c>
      <c r="B2222" t="s">
        <v>365</v>
      </c>
      <c r="C2222" t="s">
        <v>222</v>
      </c>
      <c r="D2222" t="s">
        <v>228</v>
      </c>
      <c r="E2222" t="s">
        <v>224</v>
      </c>
      <c r="F2222" t="s">
        <v>225</v>
      </c>
      <c r="G2222" s="16">
        <v>42369</v>
      </c>
      <c r="H2222">
        <v>20160729</v>
      </c>
      <c r="I2222">
        <v>-1</v>
      </c>
      <c r="J2222" t="s">
        <v>226</v>
      </c>
      <c r="K2222" t="str">
        <f>IFERROR(VLOOKUP(J2222,ORDEN_ESF!A:C,2,0),"")</f>
        <v>Efectivo y equivalentes al efectivo</v>
      </c>
      <c r="L2222">
        <f>IFERROR(VLOOKUP(J2222,ORDEN_ESF!A:C,3,0),0)</f>
        <v>0</v>
      </c>
      <c r="M2222">
        <v>2262916</v>
      </c>
    </row>
    <row r="2223" spans="1:13" x14ac:dyDescent="0.25">
      <c r="A2223">
        <v>860510628</v>
      </c>
      <c r="B2223" t="s">
        <v>373</v>
      </c>
      <c r="C2223" t="s">
        <v>230</v>
      </c>
      <c r="D2223" t="s">
        <v>228</v>
      </c>
      <c r="E2223" t="s">
        <v>353</v>
      </c>
      <c r="F2223" t="s">
        <v>225</v>
      </c>
      <c r="G2223" s="16">
        <v>42369</v>
      </c>
      <c r="H2223">
        <v>20160729</v>
      </c>
      <c r="I2223">
        <v>-1</v>
      </c>
      <c r="J2223" t="s">
        <v>226</v>
      </c>
      <c r="K2223" t="str">
        <f>IFERROR(VLOOKUP(J2223,ORDEN_ESF!A:C,2,0),"")</f>
        <v>Efectivo y equivalentes al efectivo</v>
      </c>
      <c r="L2223">
        <f>IFERROR(VLOOKUP(J2223,ORDEN_ESF!A:C,3,0),0)</f>
        <v>0</v>
      </c>
      <c r="M2223">
        <v>14923014</v>
      </c>
    </row>
    <row r="2224" spans="1:13" x14ac:dyDescent="0.25">
      <c r="A2224">
        <v>860515523</v>
      </c>
      <c r="B2224" t="s">
        <v>231</v>
      </c>
      <c r="C2224" t="s">
        <v>230</v>
      </c>
      <c r="D2224" t="s">
        <v>228</v>
      </c>
      <c r="E2224" t="s">
        <v>224</v>
      </c>
      <c r="F2224" t="s">
        <v>225</v>
      </c>
      <c r="G2224" s="16">
        <v>42369</v>
      </c>
      <c r="H2224">
        <v>20160429</v>
      </c>
      <c r="I2224">
        <v>0</v>
      </c>
      <c r="J2224" t="s">
        <v>226</v>
      </c>
      <c r="K2224" t="str">
        <f>IFERROR(VLOOKUP(J2224,ORDEN_ESF!A:C,2,0),"")</f>
        <v>Efectivo y equivalentes al efectivo</v>
      </c>
      <c r="L2224">
        <f>IFERROR(VLOOKUP(J2224,ORDEN_ESF!A:C,3,0),0)</f>
        <v>0</v>
      </c>
      <c r="M2224">
        <v>367134</v>
      </c>
    </row>
    <row r="2225" spans="1:13" x14ac:dyDescent="0.25">
      <c r="A2225">
        <v>890903035</v>
      </c>
      <c r="B2225" t="s">
        <v>369</v>
      </c>
      <c r="C2225" t="s">
        <v>230</v>
      </c>
      <c r="D2225" t="s">
        <v>228</v>
      </c>
      <c r="E2225" t="s">
        <v>339</v>
      </c>
      <c r="F2225" t="s">
        <v>225</v>
      </c>
      <c r="G2225" s="16">
        <v>42369</v>
      </c>
      <c r="H2225">
        <v>20160426</v>
      </c>
      <c r="I2225">
        <v>0</v>
      </c>
      <c r="J2225" t="s">
        <v>226</v>
      </c>
      <c r="K2225" t="str">
        <f>IFERROR(VLOOKUP(J2225,ORDEN_ESF!A:C,2,0),"")</f>
        <v>Efectivo y equivalentes al efectivo</v>
      </c>
      <c r="L2225">
        <f>IFERROR(VLOOKUP(J2225,ORDEN_ESF!A:C,3,0),0)</f>
        <v>0</v>
      </c>
      <c r="M2225">
        <v>14425175</v>
      </c>
    </row>
    <row r="2226" spans="1:13" x14ac:dyDescent="0.25">
      <c r="A2226">
        <v>890903055</v>
      </c>
      <c r="B2226" t="s">
        <v>232</v>
      </c>
      <c r="C2226" t="s">
        <v>222</v>
      </c>
      <c r="D2226" t="s">
        <v>223</v>
      </c>
      <c r="E2226" t="s">
        <v>224</v>
      </c>
      <c r="F2226" t="s">
        <v>225</v>
      </c>
      <c r="G2226" s="16">
        <v>42369</v>
      </c>
      <c r="H2226">
        <v>20160729</v>
      </c>
      <c r="I2226">
        <v>-1</v>
      </c>
      <c r="J2226" t="s">
        <v>226</v>
      </c>
      <c r="K2226" t="str">
        <f>IFERROR(VLOOKUP(J2226,ORDEN_ESF!A:C,2,0),"")</f>
        <v>Efectivo y equivalentes al efectivo</v>
      </c>
      <c r="L2226">
        <f>IFERROR(VLOOKUP(J2226,ORDEN_ESF!A:C,3,0),0)</f>
        <v>0</v>
      </c>
      <c r="M2226">
        <v>17333422</v>
      </c>
    </row>
    <row r="2227" spans="1:13" x14ac:dyDescent="0.25">
      <c r="A2227">
        <v>890905022</v>
      </c>
      <c r="B2227" t="s">
        <v>370</v>
      </c>
      <c r="C2227" t="s">
        <v>230</v>
      </c>
      <c r="D2227" t="s">
        <v>223</v>
      </c>
      <c r="E2227" t="s">
        <v>360</v>
      </c>
      <c r="F2227" t="s">
        <v>225</v>
      </c>
      <c r="G2227" s="16">
        <v>42369</v>
      </c>
      <c r="H2227">
        <v>20160802</v>
      </c>
      <c r="I2227">
        <v>0</v>
      </c>
      <c r="J2227" t="s">
        <v>226</v>
      </c>
      <c r="K2227" t="str">
        <f>IFERROR(VLOOKUP(J2227,ORDEN_ESF!A:C,2,0),"")</f>
        <v>Efectivo y equivalentes al efectivo</v>
      </c>
      <c r="L2227">
        <f>IFERROR(VLOOKUP(J2227,ORDEN_ESF!A:C,3,0),0)</f>
        <v>0</v>
      </c>
      <c r="M2227">
        <v>4168833</v>
      </c>
    </row>
    <row r="2228" spans="1:13" x14ac:dyDescent="0.25">
      <c r="A2228">
        <v>890908901</v>
      </c>
      <c r="B2228" t="s">
        <v>372</v>
      </c>
      <c r="C2228" t="s">
        <v>222</v>
      </c>
      <c r="D2228" t="s">
        <v>223</v>
      </c>
      <c r="E2228" t="s">
        <v>339</v>
      </c>
      <c r="F2228" t="s">
        <v>225</v>
      </c>
      <c r="G2228" s="16">
        <v>42369</v>
      </c>
      <c r="H2228">
        <v>20160426</v>
      </c>
      <c r="I2228">
        <v>0</v>
      </c>
      <c r="J2228" t="s">
        <v>226</v>
      </c>
      <c r="K2228" t="str">
        <f>IFERROR(VLOOKUP(J2228,ORDEN_ESF!A:C,2,0),"")</f>
        <v>Efectivo y equivalentes al efectivo</v>
      </c>
      <c r="L2228">
        <f>IFERROR(VLOOKUP(J2228,ORDEN_ESF!A:C,3,0),0)</f>
        <v>0</v>
      </c>
      <c r="M2228">
        <v>6857446</v>
      </c>
    </row>
    <row r="2229" spans="1:13" x14ac:dyDescent="0.25">
      <c r="A2229">
        <v>890939355</v>
      </c>
      <c r="B2229" t="s">
        <v>35</v>
      </c>
      <c r="C2229" t="s">
        <v>222</v>
      </c>
      <c r="D2229" t="s">
        <v>223</v>
      </c>
      <c r="E2229" t="s">
        <v>335</v>
      </c>
      <c r="F2229" t="s">
        <v>225</v>
      </c>
      <c r="G2229" s="16">
        <v>42369</v>
      </c>
      <c r="H2229">
        <v>20160427</v>
      </c>
      <c r="I2229">
        <v>0</v>
      </c>
      <c r="J2229" t="s">
        <v>226</v>
      </c>
      <c r="K2229" t="str">
        <f>IFERROR(VLOOKUP(J2229,ORDEN_ESF!A:C,2,0),"")</f>
        <v>Efectivo y equivalentes al efectivo</v>
      </c>
      <c r="L2229">
        <f>IFERROR(VLOOKUP(J2229,ORDEN_ESF!A:C,3,0),0)</f>
        <v>0</v>
      </c>
      <c r="M2229">
        <v>9152149</v>
      </c>
    </row>
    <row r="2230" spans="1:13" x14ac:dyDescent="0.25">
      <c r="A2230">
        <v>900018975</v>
      </c>
      <c r="B2230" t="s">
        <v>376</v>
      </c>
      <c r="C2230" t="s">
        <v>230</v>
      </c>
      <c r="D2230" t="s">
        <v>299</v>
      </c>
      <c r="E2230" t="s">
        <v>333</v>
      </c>
      <c r="F2230" t="s">
        <v>225</v>
      </c>
      <c r="G2230" s="16">
        <v>42369</v>
      </c>
      <c r="H2230">
        <v>20160428</v>
      </c>
      <c r="I2230">
        <v>0</v>
      </c>
      <c r="J2230" t="s">
        <v>226</v>
      </c>
      <c r="K2230" t="str">
        <f>IFERROR(VLOOKUP(J2230,ORDEN_ESF!A:C,2,0),"")</f>
        <v>Efectivo y equivalentes al efectivo</v>
      </c>
      <c r="L2230">
        <f>IFERROR(VLOOKUP(J2230,ORDEN_ESF!A:C,3,0),0)</f>
        <v>0</v>
      </c>
      <c r="M2230">
        <v>40582731</v>
      </c>
    </row>
    <row r="2231" spans="1:13" x14ac:dyDescent="0.25">
      <c r="A2231">
        <v>900190385</v>
      </c>
      <c r="B2231" t="s">
        <v>380</v>
      </c>
      <c r="C2231" t="s">
        <v>230</v>
      </c>
      <c r="D2231" t="s">
        <v>351</v>
      </c>
      <c r="E2231" t="s">
        <v>339</v>
      </c>
      <c r="F2231" t="s">
        <v>225</v>
      </c>
      <c r="G2231" s="16">
        <v>42369</v>
      </c>
      <c r="H2231">
        <v>20160429</v>
      </c>
      <c r="I2231">
        <v>0</v>
      </c>
      <c r="J2231" t="s">
        <v>226</v>
      </c>
      <c r="K2231" t="str">
        <f>IFERROR(VLOOKUP(J2231,ORDEN_ESF!A:C,2,0),"")</f>
        <v>Efectivo y equivalentes al efectivo</v>
      </c>
      <c r="L2231">
        <f>IFERROR(VLOOKUP(J2231,ORDEN_ESF!A:C,3,0),0)</f>
        <v>0</v>
      </c>
      <c r="M2231">
        <v>12376590</v>
      </c>
    </row>
    <row r="2232" spans="1:13" x14ac:dyDescent="0.25">
      <c r="A2232">
        <v>900192242</v>
      </c>
      <c r="B2232" t="s">
        <v>381</v>
      </c>
      <c r="C2232" t="s">
        <v>222</v>
      </c>
      <c r="D2232" t="s">
        <v>228</v>
      </c>
      <c r="E2232" t="s">
        <v>333</v>
      </c>
      <c r="F2232" t="s">
        <v>225</v>
      </c>
      <c r="G2232" s="16">
        <v>42369</v>
      </c>
      <c r="H2232">
        <v>20160427</v>
      </c>
      <c r="I2232">
        <v>0</v>
      </c>
      <c r="J2232" t="s">
        <v>226</v>
      </c>
      <c r="K2232" t="str">
        <f>IFERROR(VLOOKUP(J2232,ORDEN_ESF!A:C,2,0),"")</f>
        <v>Efectivo y equivalentes al efectivo</v>
      </c>
      <c r="L2232">
        <f>IFERROR(VLOOKUP(J2232,ORDEN_ESF!A:C,3,0),0)</f>
        <v>0</v>
      </c>
      <c r="M2232">
        <v>24097487</v>
      </c>
    </row>
    <row r="2233" spans="1:13" x14ac:dyDescent="0.25">
      <c r="A2233">
        <v>900192242</v>
      </c>
      <c r="B2233" t="s">
        <v>381</v>
      </c>
      <c r="C2233" t="s">
        <v>222</v>
      </c>
      <c r="D2233" t="s">
        <v>228</v>
      </c>
      <c r="E2233" t="s">
        <v>333</v>
      </c>
      <c r="F2233" t="s">
        <v>391</v>
      </c>
      <c r="G2233" s="16">
        <v>42185</v>
      </c>
      <c r="H2233">
        <v>20160428</v>
      </c>
      <c r="I2233">
        <v>0</v>
      </c>
      <c r="J2233" t="s">
        <v>226</v>
      </c>
      <c r="K2233" t="str">
        <f>IFERROR(VLOOKUP(J2233,ORDEN_ESF!A:C,2,0),"")</f>
        <v>Efectivo y equivalentes al efectivo</v>
      </c>
      <c r="L2233">
        <f>IFERROR(VLOOKUP(J2233,ORDEN_ESF!A:C,3,0),0)</f>
        <v>0</v>
      </c>
      <c r="M2233">
        <v>4412656</v>
      </c>
    </row>
    <row r="2234" spans="1:13" x14ac:dyDescent="0.25">
      <c r="A2234">
        <v>900205547</v>
      </c>
      <c r="B2234" t="s">
        <v>233</v>
      </c>
      <c r="C2234" t="s">
        <v>230</v>
      </c>
      <c r="D2234" t="s">
        <v>228</v>
      </c>
      <c r="E2234" t="s">
        <v>224</v>
      </c>
      <c r="F2234" t="s">
        <v>225</v>
      </c>
      <c r="G2234" s="16">
        <v>42369</v>
      </c>
      <c r="H2234">
        <v>20160710</v>
      </c>
      <c r="I2234">
        <v>0</v>
      </c>
      <c r="J2234" t="s">
        <v>226</v>
      </c>
      <c r="K2234" t="str">
        <f>IFERROR(VLOOKUP(J2234,ORDEN_ESF!A:C,2,0),"")</f>
        <v>Efectivo y equivalentes al efectivo</v>
      </c>
      <c r="L2234">
        <f>IFERROR(VLOOKUP(J2234,ORDEN_ESF!A:C,3,0),0)</f>
        <v>0</v>
      </c>
      <c r="M2234">
        <v>109247</v>
      </c>
    </row>
    <row r="2235" spans="1:13" x14ac:dyDescent="0.25">
      <c r="A2235">
        <v>900378893</v>
      </c>
      <c r="B2235" t="s">
        <v>386</v>
      </c>
      <c r="C2235" t="s">
        <v>230</v>
      </c>
      <c r="D2235" t="s">
        <v>228</v>
      </c>
      <c r="E2235" t="s">
        <v>335</v>
      </c>
      <c r="F2235" t="s">
        <v>225</v>
      </c>
      <c r="G2235" s="16">
        <v>42369</v>
      </c>
      <c r="H2235">
        <v>20160729</v>
      </c>
      <c r="I2235">
        <v>-1</v>
      </c>
      <c r="J2235" t="s">
        <v>226</v>
      </c>
      <c r="K2235" t="str">
        <f>IFERROR(VLOOKUP(J2235,ORDEN_ESF!A:C,2,0),"")</f>
        <v>Efectivo y equivalentes al efectivo</v>
      </c>
      <c r="L2235">
        <f>IFERROR(VLOOKUP(J2235,ORDEN_ESF!A:C,3,0),0)</f>
        <v>0</v>
      </c>
      <c r="M2235">
        <v>37868684</v>
      </c>
    </row>
    <row r="2236" spans="1:13" x14ac:dyDescent="0.25">
      <c r="A2236">
        <v>900390238</v>
      </c>
      <c r="B2236" t="s">
        <v>177</v>
      </c>
      <c r="C2236" t="s">
        <v>230</v>
      </c>
      <c r="D2236" t="s">
        <v>228</v>
      </c>
      <c r="E2236" t="s">
        <v>333</v>
      </c>
      <c r="F2236" t="s">
        <v>225</v>
      </c>
      <c r="G2236" s="16">
        <v>42369</v>
      </c>
      <c r="H2236">
        <v>20160421</v>
      </c>
      <c r="I2236">
        <v>0</v>
      </c>
      <c r="J2236" t="s">
        <v>226</v>
      </c>
      <c r="K2236" t="str">
        <f>IFERROR(VLOOKUP(J2236,ORDEN_ESF!A:C,2,0),"")</f>
        <v>Efectivo y equivalentes al efectivo</v>
      </c>
      <c r="L2236">
        <f>IFERROR(VLOOKUP(J2236,ORDEN_ESF!A:C,3,0),0)</f>
        <v>0</v>
      </c>
      <c r="M2236">
        <v>37464225</v>
      </c>
    </row>
    <row r="2237" spans="1:13" x14ac:dyDescent="0.25">
      <c r="A2237">
        <v>900390238</v>
      </c>
      <c r="B2237" t="s">
        <v>177</v>
      </c>
      <c r="C2237" t="s">
        <v>230</v>
      </c>
      <c r="D2237" t="s">
        <v>228</v>
      </c>
      <c r="E2237" t="s">
        <v>333</v>
      </c>
      <c r="F2237" t="s">
        <v>391</v>
      </c>
      <c r="G2237" s="16">
        <v>42185</v>
      </c>
      <c r="H2237">
        <v>20160421</v>
      </c>
      <c r="I2237">
        <v>0</v>
      </c>
      <c r="J2237" t="s">
        <v>226</v>
      </c>
      <c r="K2237" t="str">
        <f>IFERROR(VLOOKUP(J2237,ORDEN_ESF!A:C,2,0),"")</f>
        <v>Efectivo y equivalentes al efectivo</v>
      </c>
      <c r="L2237">
        <f>IFERROR(VLOOKUP(J2237,ORDEN_ESF!A:C,3,0),0)</f>
        <v>0</v>
      </c>
      <c r="M2237">
        <v>119569</v>
      </c>
    </row>
    <row r="2238" spans="1:13" x14ac:dyDescent="0.25">
      <c r="A2238">
        <v>900797732</v>
      </c>
      <c r="B2238" t="s">
        <v>181</v>
      </c>
      <c r="C2238" t="s">
        <v>230</v>
      </c>
      <c r="D2238" t="s">
        <v>228</v>
      </c>
      <c r="E2238" t="s">
        <v>360</v>
      </c>
      <c r="F2238" t="s">
        <v>225</v>
      </c>
      <c r="G2238" s="16">
        <v>42369</v>
      </c>
      <c r="H2238">
        <v>20160710</v>
      </c>
      <c r="I2238">
        <v>-1</v>
      </c>
      <c r="J2238" t="s">
        <v>226</v>
      </c>
      <c r="K2238" t="str">
        <f>IFERROR(VLOOKUP(J2238,ORDEN_ESF!A:C,2,0),"")</f>
        <v>Efectivo y equivalentes al efectivo</v>
      </c>
      <c r="L2238">
        <f>IFERROR(VLOOKUP(J2238,ORDEN_ESF!A:C,3,0),0)</f>
        <v>0</v>
      </c>
      <c r="M2238">
        <v>2297910</v>
      </c>
    </row>
    <row r="2239" spans="1:13" x14ac:dyDescent="0.25">
      <c r="A2239">
        <v>800173155</v>
      </c>
      <c r="B2239" t="s">
        <v>341</v>
      </c>
      <c r="C2239" t="s">
        <v>222</v>
      </c>
      <c r="D2239" t="s">
        <v>228</v>
      </c>
      <c r="E2239" t="s">
        <v>335</v>
      </c>
      <c r="F2239" t="s">
        <v>225</v>
      </c>
      <c r="G2239" s="16">
        <v>42369</v>
      </c>
      <c r="H2239">
        <v>20160710</v>
      </c>
      <c r="I2239">
        <v>0</v>
      </c>
      <c r="J2239" t="s">
        <v>234</v>
      </c>
      <c r="K2239" t="str">
        <f>IFERROR(VLOOKUP(J2239,ORDEN_ESF!A:C,2,0),"")</f>
        <v>Cuentas comerciales por cobrar y otras cuentas por cobrar corrientes</v>
      </c>
      <c r="L2239">
        <f>IFERROR(VLOOKUP(J2239,ORDEN_ESF!A:C,3,0),0)</f>
        <v>0</v>
      </c>
      <c r="M2239">
        <v>62259472</v>
      </c>
    </row>
    <row r="2240" spans="1:13" x14ac:dyDescent="0.25">
      <c r="A2240">
        <v>800185295</v>
      </c>
      <c r="B2240" t="s">
        <v>344</v>
      </c>
      <c r="C2240" t="s">
        <v>222</v>
      </c>
      <c r="D2240" t="s">
        <v>228</v>
      </c>
      <c r="E2240" t="s">
        <v>335</v>
      </c>
      <c r="F2240" t="s">
        <v>225</v>
      </c>
      <c r="G2240" s="16">
        <v>42369</v>
      </c>
      <c r="H2240">
        <v>20160429</v>
      </c>
      <c r="I2240">
        <v>0</v>
      </c>
      <c r="J2240" t="s">
        <v>234</v>
      </c>
      <c r="K2240" t="str">
        <f>IFERROR(VLOOKUP(J2240,ORDEN_ESF!A:C,2,0),"")</f>
        <v>Cuentas comerciales por cobrar y otras cuentas por cobrar corrientes</v>
      </c>
      <c r="L2240">
        <f>IFERROR(VLOOKUP(J2240,ORDEN_ESF!A:C,3,0),0)</f>
        <v>0</v>
      </c>
      <c r="M2240">
        <v>192802375</v>
      </c>
    </row>
    <row r="2241" spans="1:13" x14ac:dyDescent="0.25">
      <c r="A2241">
        <v>830023542</v>
      </c>
      <c r="B2241" t="s">
        <v>146</v>
      </c>
      <c r="C2241" t="s">
        <v>230</v>
      </c>
      <c r="D2241" t="s">
        <v>223</v>
      </c>
      <c r="E2241" t="s">
        <v>339</v>
      </c>
      <c r="F2241" t="s">
        <v>225</v>
      </c>
      <c r="G2241" s="16">
        <v>42369</v>
      </c>
      <c r="H2241">
        <v>20160426</v>
      </c>
      <c r="I2241">
        <v>0</v>
      </c>
      <c r="J2241" t="s">
        <v>234</v>
      </c>
      <c r="K2241" t="str">
        <f>IFERROR(VLOOKUP(J2241,ORDEN_ESF!A:C,2,0),"")</f>
        <v>Cuentas comerciales por cobrar y otras cuentas por cobrar corrientes</v>
      </c>
      <c r="L2241">
        <f>IFERROR(VLOOKUP(J2241,ORDEN_ESF!A:C,3,0),0)</f>
        <v>0</v>
      </c>
      <c r="M2241">
        <v>34564927</v>
      </c>
    </row>
    <row r="2242" spans="1:13" x14ac:dyDescent="0.25">
      <c r="A2242">
        <v>830058272</v>
      </c>
      <c r="B2242" t="s">
        <v>352</v>
      </c>
      <c r="C2242" t="s">
        <v>230</v>
      </c>
      <c r="D2242" t="s">
        <v>228</v>
      </c>
      <c r="E2242" t="s">
        <v>353</v>
      </c>
      <c r="F2242" t="s">
        <v>225</v>
      </c>
      <c r="G2242" s="16">
        <v>42369</v>
      </c>
      <c r="H2242">
        <v>20160710</v>
      </c>
      <c r="I2242">
        <v>0</v>
      </c>
      <c r="J2242" t="s">
        <v>234</v>
      </c>
      <c r="K2242" t="str">
        <f>IFERROR(VLOOKUP(J2242,ORDEN_ESF!A:C,2,0),"")</f>
        <v>Cuentas comerciales por cobrar y otras cuentas por cobrar corrientes</v>
      </c>
      <c r="L2242">
        <f>IFERROR(VLOOKUP(J2242,ORDEN_ESF!A:C,3,0),0)</f>
        <v>0</v>
      </c>
      <c r="M2242">
        <v>33088535</v>
      </c>
    </row>
    <row r="2243" spans="1:13" x14ac:dyDescent="0.25">
      <c r="A2243">
        <v>830124992</v>
      </c>
      <c r="B2243" t="s">
        <v>357</v>
      </c>
      <c r="C2243" t="s">
        <v>230</v>
      </c>
      <c r="D2243" t="s">
        <v>228</v>
      </c>
      <c r="E2243" t="s">
        <v>358</v>
      </c>
      <c r="F2243" t="s">
        <v>225</v>
      </c>
      <c r="G2243" s="16">
        <v>42369</v>
      </c>
      <c r="H2243">
        <v>20160429</v>
      </c>
      <c r="I2243">
        <v>0</v>
      </c>
      <c r="J2243" t="s">
        <v>234</v>
      </c>
      <c r="K2243" t="str">
        <f>IFERROR(VLOOKUP(J2243,ORDEN_ESF!A:C,2,0),"")</f>
        <v>Cuentas comerciales por cobrar y otras cuentas por cobrar corrientes</v>
      </c>
      <c r="L2243">
        <f>IFERROR(VLOOKUP(J2243,ORDEN_ESF!A:C,3,0),0)</f>
        <v>0</v>
      </c>
      <c r="M2243">
        <v>826847</v>
      </c>
    </row>
    <row r="2244" spans="1:13" x14ac:dyDescent="0.25">
      <c r="A2244">
        <v>860000656</v>
      </c>
      <c r="B2244" t="s">
        <v>221</v>
      </c>
      <c r="C2244" t="s">
        <v>222</v>
      </c>
      <c r="D2244" t="s">
        <v>223</v>
      </c>
      <c r="E2244" t="s">
        <v>224</v>
      </c>
      <c r="F2244" t="s">
        <v>225</v>
      </c>
      <c r="G2244" s="16">
        <v>42369</v>
      </c>
      <c r="H2244">
        <v>20160426</v>
      </c>
      <c r="I2244">
        <v>0</v>
      </c>
      <c r="J2244" t="s">
        <v>234</v>
      </c>
      <c r="K2244" t="str">
        <f>IFERROR(VLOOKUP(J2244,ORDEN_ESF!A:C,2,0),"")</f>
        <v>Cuentas comerciales por cobrar y otras cuentas por cobrar corrientes</v>
      </c>
      <c r="L2244">
        <f>IFERROR(VLOOKUP(J2244,ORDEN_ESF!A:C,3,0),0)</f>
        <v>0</v>
      </c>
      <c r="M2244">
        <v>68732218</v>
      </c>
    </row>
    <row r="2245" spans="1:13" x14ac:dyDescent="0.25">
      <c r="A2245">
        <v>860002837</v>
      </c>
      <c r="B2245" t="s">
        <v>227</v>
      </c>
      <c r="C2245" t="s">
        <v>222</v>
      </c>
      <c r="D2245" t="s">
        <v>228</v>
      </c>
      <c r="E2245" t="s">
        <v>224</v>
      </c>
      <c r="F2245" t="s">
        <v>225</v>
      </c>
      <c r="G2245" s="16">
        <v>42369</v>
      </c>
      <c r="H2245">
        <v>20160426</v>
      </c>
      <c r="I2245">
        <v>0</v>
      </c>
      <c r="J2245" t="s">
        <v>234</v>
      </c>
      <c r="K2245" t="str">
        <f>IFERROR(VLOOKUP(J2245,ORDEN_ESF!A:C,2,0),"")</f>
        <v>Cuentas comerciales por cobrar y otras cuentas por cobrar corrientes</v>
      </c>
      <c r="L2245">
        <f>IFERROR(VLOOKUP(J2245,ORDEN_ESF!A:C,3,0),0)</f>
        <v>0</v>
      </c>
      <c r="M2245">
        <v>27446964</v>
      </c>
    </row>
    <row r="2246" spans="1:13" x14ac:dyDescent="0.25">
      <c r="A2246">
        <v>860035996</v>
      </c>
      <c r="B2246" t="s">
        <v>229</v>
      </c>
      <c r="C2246" t="s">
        <v>230</v>
      </c>
      <c r="D2246" t="s">
        <v>228</v>
      </c>
      <c r="E2246" t="s">
        <v>224</v>
      </c>
      <c r="F2246" t="s">
        <v>225</v>
      </c>
      <c r="G2246" s="16">
        <v>42369</v>
      </c>
      <c r="H2246">
        <v>20160428</v>
      </c>
      <c r="I2246">
        <v>0</v>
      </c>
      <c r="J2246" t="s">
        <v>234</v>
      </c>
      <c r="K2246" t="str">
        <f>IFERROR(VLOOKUP(J2246,ORDEN_ESF!A:C,2,0),"")</f>
        <v>Cuentas comerciales por cobrar y otras cuentas por cobrar corrientes</v>
      </c>
      <c r="L2246">
        <f>IFERROR(VLOOKUP(J2246,ORDEN_ESF!A:C,3,0),0)</f>
        <v>0</v>
      </c>
      <c r="M2246">
        <v>36020231</v>
      </c>
    </row>
    <row r="2247" spans="1:13" x14ac:dyDescent="0.25">
      <c r="A2247">
        <v>860058070</v>
      </c>
      <c r="B2247" t="s">
        <v>364</v>
      </c>
      <c r="C2247" t="s">
        <v>222</v>
      </c>
      <c r="D2247" t="s">
        <v>228</v>
      </c>
      <c r="E2247" t="s">
        <v>335</v>
      </c>
      <c r="F2247" t="s">
        <v>225</v>
      </c>
      <c r="G2247" s="16">
        <v>42369</v>
      </c>
      <c r="H2247">
        <v>20160427</v>
      </c>
      <c r="I2247">
        <v>0</v>
      </c>
      <c r="J2247" t="s">
        <v>234</v>
      </c>
      <c r="K2247" t="str">
        <f>IFERROR(VLOOKUP(J2247,ORDEN_ESF!A:C,2,0),"")</f>
        <v>Cuentas comerciales por cobrar y otras cuentas por cobrar corrientes</v>
      </c>
      <c r="L2247">
        <f>IFERROR(VLOOKUP(J2247,ORDEN_ESF!A:C,3,0),0)</f>
        <v>0</v>
      </c>
      <c r="M2247">
        <v>140885510</v>
      </c>
    </row>
    <row r="2248" spans="1:13" x14ac:dyDescent="0.25">
      <c r="A2248">
        <v>860059851</v>
      </c>
      <c r="B2248" t="s">
        <v>365</v>
      </c>
      <c r="C2248" t="s">
        <v>222</v>
      </c>
      <c r="D2248" t="s">
        <v>228</v>
      </c>
      <c r="E2248" t="s">
        <v>224</v>
      </c>
      <c r="F2248" t="s">
        <v>225</v>
      </c>
      <c r="G2248" s="16">
        <v>42369</v>
      </c>
      <c r="H2248">
        <v>20160729</v>
      </c>
      <c r="I2248">
        <v>-1</v>
      </c>
      <c r="J2248" t="s">
        <v>234</v>
      </c>
      <c r="K2248" t="str">
        <f>IFERROR(VLOOKUP(J2248,ORDEN_ESF!A:C,2,0),"")</f>
        <v>Cuentas comerciales por cobrar y otras cuentas por cobrar corrientes</v>
      </c>
      <c r="L2248">
        <f>IFERROR(VLOOKUP(J2248,ORDEN_ESF!A:C,3,0),0)</f>
        <v>0</v>
      </c>
      <c r="M2248">
        <v>30015511</v>
      </c>
    </row>
    <row r="2249" spans="1:13" x14ac:dyDescent="0.25">
      <c r="A2249">
        <v>860510628</v>
      </c>
      <c r="B2249" t="s">
        <v>373</v>
      </c>
      <c r="C2249" t="s">
        <v>230</v>
      </c>
      <c r="D2249" t="s">
        <v>228</v>
      </c>
      <c r="E2249" t="s">
        <v>353</v>
      </c>
      <c r="F2249" t="s">
        <v>225</v>
      </c>
      <c r="G2249" s="16">
        <v>42369</v>
      </c>
      <c r="H2249">
        <v>20160729</v>
      </c>
      <c r="I2249">
        <v>-1</v>
      </c>
      <c r="J2249" t="s">
        <v>234</v>
      </c>
      <c r="K2249" t="str">
        <f>IFERROR(VLOOKUP(J2249,ORDEN_ESF!A:C,2,0),"")</f>
        <v>Cuentas comerciales por cobrar y otras cuentas por cobrar corrientes</v>
      </c>
      <c r="L2249">
        <f>IFERROR(VLOOKUP(J2249,ORDEN_ESF!A:C,3,0),0)</f>
        <v>0</v>
      </c>
      <c r="M2249">
        <v>48826373</v>
      </c>
    </row>
    <row r="2250" spans="1:13" x14ac:dyDescent="0.25">
      <c r="A2250">
        <v>860515523</v>
      </c>
      <c r="B2250" t="s">
        <v>231</v>
      </c>
      <c r="C2250" t="s">
        <v>230</v>
      </c>
      <c r="D2250" t="s">
        <v>228</v>
      </c>
      <c r="E2250" t="s">
        <v>224</v>
      </c>
      <c r="F2250" t="s">
        <v>225</v>
      </c>
      <c r="G2250" s="16">
        <v>42369</v>
      </c>
      <c r="H2250">
        <v>20160429</v>
      </c>
      <c r="I2250">
        <v>0</v>
      </c>
      <c r="J2250" t="s">
        <v>234</v>
      </c>
      <c r="K2250" t="str">
        <f>IFERROR(VLOOKUP(J2250,ORDEN_ESF!A:C,2,0),"")</f>
        <v>Cuentas comerciales por cobrar y otras cuentas por cobrar corrientes</v>
      </c>
      <c r="L2250">
        <f>IFERROR(VLOOKUP(J2250,ORDEN_ESF!A:C,3,0),0)</f>
        <v>0</v>
      </c>
      <c r="M2250">
        <v>52637</v>
      </c>
    </row>
    <row r="2251" spans="1:13" x14ac:dyDescent="0.25">
      <c r="A2251">
        <v>890903035</v>
      </c>
      <c r="B2251" t="s">
        <v>369</v>
      </c>
      <c r="C2251" t="s">
        <v>230</v>
      </c>
      <c r="D2251" t="s">
        <v>228</v>
      </c>
      <c r="E2251" t="s">
        <v>339</v>
      </c>
      <c r="F2251" t="s">
        <v>225</v>
      </c>
      <c r="G2251" s="16">
        <v>42369</v>
      </c>
      <c r="H2251">
        <v>20160426</v>
      </c>
      <c r="I2251">
        <v>0</v>
      </c>
      <c r="J2251" t="s">
        <v>234</v>
      </c>
      <c r="K2251" t="str">
        <f>IFERROR(VLOOKUP(J2251,ORDEN_ESF!A:C,2,0),"")</f>
        <v>Cuentas comerciales por cobrar y otras cuentas por cobrar corrientes</v>
      </c>
      <c r="L2251">
        <f>IFERROR(VLOOKUP(J2251,ORDEN_ESF!A:C,3,0),0)</f>
        <v>0</v>
      </c>
      <c r="M2251">
        <v>292891960</v>
      </c>
    </row>
    <row r="2252" spans="1:13" x14ac:dyDescent="0.25">
      <c r="A2252">
        <v>890903055</v>
      </c>
      <c r="B2252" t="s">
        <v>232</v>
      </c>
      <c r="C2252" t="s">
        <v>222</v>
      </c>
      <c r="D2252" t="s">
        <v>223</v>
      </c>
      <c r="E2252" t="s">
        <v>224</v>
      </c>
      <c r="F2252" t="s">
        <v>225</v>
      </c>
      <c r="G2252" s="16">
        <v>42369</v>
      </c>
      <c r="H2252">
        <v>20160729</v>
      </c>
      <c r="I2252">
        <v>-1</v>
      </c>
      <c r="J2252" t="s">
        <v>234</v>
      </c>
      <c r="K2252" t="str">
        <f>IFERROR(VLOOKUP(J2252,ORDEN_ESF!A:C,2,0),"")</f>
        <v>Cuentas comerciales por cobrar y otras cuentas por cobrar corrientes</v>
      </c>
      <c r="L2252">
        <f>IFERROR(VLOOKUP(J2252,ORDEN_ESF!A:C,3,0),0)</f>
        <v>0</v>
      </c>
      <c r="M2252">
        <v>58243910</v>
      </c>
    </row>
    <row r="2253" spans="1:13" x14ac:dyDescent="0.25">
      <c r="A2253">
        <v>890905022</v>
      </c>
      <c r="B2253" t="s">
        <v>370</v>
      </c>
      <c r="C2253" t="s">
        <v>230</v>
      </c>
      <c r="D2253" t="s">
        <v>223</v>
      </c>
      <c r="E2253" t="s">
        <v>360</v>
      </c>
      <c r="F2253" t="s">
        <v>225</v>
      </c>
      <c r="G2253" s="16">
        <v>42369</v>
      </c>
      <c r="H2253">
        <v>20160802</v>
      </c>
      <c r="I2253">
        <v>0</v>
      </c>
      <c r="J2253" t="s">
        <v>234</v>
      </c>
      <c r="K2253" t="str">
        <f>IFERROR(VLOOKUP(J2253,ORDEN_ESF!A:C,2,0),"")</f>
        <v>Cuentas comerciales por cobrar y otras cuentas por cobrar corrientes</v>
      </c>
      <c r="L2253">
        <f>IFERROR(VLOOKUP(J2253,ORDEN_ESF!A:C,3,0),0)</f>
        <v>0</v>
      </c>
      <c r="M2253">
        <v>32120768</v>
      </c>
    </row>
    <row r="2254" spans="1:13" x14ac:dyDescent="0.25">
      <c r="A2254">
        <v>890908901</v>
      </c>
      <c r="B2254" t="s">
        <v>372</v>
      </c>
      <c r="C2254" t="s">
        <v>222</v>
      </c>
      <c r="D2254" t="s">
        <v>223</v>
      </c>
      <c r="E2254" t="s">
        <v>339</v>
      </c>
      <c r="F2254" t="s">
        <v>225</v>
      </c>
      <c r="G2254" s="16">
        <v>42369</v>
      </c>
      <c r="H2254">
        <v>20160426</v>
      </c>
      <c r="I2254">
        <v>0</v>
      </c>
      <c r="J2254" t="s">
        <v>234</v>
      </c>
      <c r="K2254" t="str">
        <f>IFERROR(VLOOKUP(J2254,ORDEN_ESF!A:C,2,0),"")</f>
        <v>Cuentas comerciales por cobrar y otras cuentas por cobrar corrientes</v>
      </c>
      <c r="L2254">
        <f>IFERROR(VLOOKUP(J2254,ORDEN_ESF!A:C,3,0),0)</f>
        <v>0</v>
      </c>
      <c r="M2254">
        <v>17609634</v>
      </c>
    </row>
    <row r="2255" spans="1:13" x14ac:dyDescent="0.25">
      <c r="A2255">
        <v>890939355</v>
      </c>
      <c r="B2255" t="s">
        <v>35</v>
      </c>
      <c r="C2255" t="s">
        <v>222</v>
      </c>
      <c r="D2255" t="s">
        <v>223</v>
      </c>
      <c r="E2255" t="s">
        <v>335</v>
      </c>
      <c r="F2255" t="s">
        <v>225</v>
      </c>
      <c r="G2255" s="16">
        <v>42369</v>
      </c>
      <c r="H2255">
        <v>20160427</v>
      </c>
      <c r="I2255">
        <v>0</v>
      </c>
      <c r="J2255" t="s">
        <v>234</v>
      </c>
      <c r="K2255" t="str">
        <f>IFERROR(VLOOKUP(J2255,ORDEN_ESF!A:C,2,0),"")</f>
        <v>Cuentas comerciales por cobrar y otras cuentas por cobrar corrientes</v>
      </c>
      <c r="L2255">
        <f>IFERROR(VLOOKUP(J2255,ORDEN_ESF!A:C,3,0),0)</f>
        <v>0</v>
      </c>
      <c r="M2255">
        <v>6916789</v>
      </c>
    </row>
    <row r="2256" spans="1:13" x14ac:dyDescent="0.25">
      <c r="A2256">
        <v>900018975</v>
      </c>
      <c r="B2256" t="s">
        <v>376</v>
      </c>
      <c r="C2256" t="s">
        <v>230</v>
      </c>
      <c r="D2256" t="s">
        <v>299</v>
      </c>
      <c r="E2256" t="s">
        <v>333</v>
      </c>
      <c r="F2256" t="s">
        <v>225</v>
      </c>
      <c r="G2256" s="16">
        <v>42369</v>
      </c>
      <c r="H2256">
        <v>20160428</v>
      </c>
      <c r="I2256">
        <v>0</v>
      </c>
      <c r="J2256" t="s">
        <v>234</v>
      </c>
      <c r="K2256" t="str">
        <f>IFERROR(VLOOKUP(J2256,ORDEN_ESF!A:C,2,0),"")</f>
        <v>Cuentas comerciales por cobrar y otras cuentas por cobrar corrientes</v>
      </c>
      <c r="L2256">
        <f>IFERROR(VLOOKUP(J2256,ORDEN_ESF!A:C,3,0),0)</f>
        <v>0</v>
      </c>
      <c r="M2256">
        <v>98086732</v>
      </c>
    </row>
    <row r="2257" spans="1:13" x14ac:dyDescent="0.25">
      <c r="A2257">
        <v>900190385</v>
      </c>
      <c r="B2257" t="s">
        <v>380</v>
      </c>
      <c r="C2257" t="s">
        <v>230</v>
      </c>
      <c r="D2257" t="s">
        <v>351</v>
      </c>
      <c r="E2257" t="s">
        <v>339</v>
      </c>
      <c r="F2257" t="s">
        <v>225</v>
      </c>
      <c r="G2257" s="16">
        <v>42369</v>
      </c>
      <c r="H2257">
        <v>20160429</v>
      </c>
      <c r="I2257">
        <v>0</v>
      </c>
      <c r="J2257" t="s">
        <v>234</v>
      </c>
      <c r="K2257" t="str">
        <f>IFERROR(VLOOKUP(J2257,ORDEN_ESF!A:C,2,0),"")</f>
        <v>Cuentas comerciales por cobrar y otras cuentas por cobrar corrientes</v>
      </c>
      <c r="L2257">
        <f>IFERROR(VLOOKUP(J2257,ORDEN_ESF!A:C,3,0),0)</f>
        <v>0</v>
      </c>
      <c r="M2257">
        <v>355420075</v>
      </c>
    </row>
    <row r="2258" spans="1:13" x14ac:dyDescent="0.25">
      <c r="A2258">
        <v>900192242</v>
      </c>
      <c r="B2258" t="s">
        <v>381</v>
      </c>
      <c r="C2258" t="s">
        <v>222</v>
      </c>
      <c r="D2258" t="s">
        <v>228</v>
      </c>
      <c r="E2258" t="s">
        <v>333</v>
      </c>
      <c r="F2258" t="s">
        <v>225</v>
      </c>
      <c r="G2258" s="16">
        <v>42369</v>
      </c>
      <c r="H2258">
        <v>20160427</v>
      </c>
      <c r="I2258">
        <v>0</v>
      </c>
      <c r="J2258" t="s">
        <v>234</v>
      </c>
      <c r="K2258" t="str">
        <f>IFERROR(VLOOKUP(J2258,ORDEN_ESF!A:C,2,0),"")</f>
        <v>Cuentas comerciales por cobrar y otras cuentas por cobrar corrientes</v>
      </c>
      <c r="L2258">
        <f>IFERROR(VLOOKUP(J2258,ORDEN_ESF!A:C,3,0),0)</f>
        <v>0</v>
      </c>
      <c r="M2258">
        <v>77480946</v>
      </c>
    </row>
    <row r="2259" spans="1:13" x14ac:dyDescent="0.25">
      <c r="A2259">
        <v>900192242</v>
      </c>
      <c r="B2259" t="s">
        <v>381</v>
      </c>
      <c r="C2259" t="s">
        <v>222</v>
      </c>
      <c r="D2259" t="s">
        <v>228</v>
      </c>
      <c r="E2259" t="s">
        <v>333</v>
      </c>
      <c r="F2259" t="s">
        <v>391</v>
      </c>
      <c r="G2259" s="16">
        <v>42185</v>
      </c>
      <c r="H2259">
        <v>20160428</v>
      </c>
      <c r="I2259">
        <v>0</v>
      </c>
      <c r="J2259" t="s">
        <v>234</v>
      </c>
      <c r="K2259" t="str">
        <f>IFERROR(VLOOKUP(J2259,ORDEN_ESF!A:C,2,0),"")</f>
        <v>Cuentas comerciales por cobrar y otras cuentas por cobrar corrientes</v>
      </c>
      <c r="L2259">
        <f>IFERROR(VLOOKUP(J2259,ORDEN_ESF!A:C,3,0),0)</f>
        <v>0</v>
      </c>
      <c r="M2259">
        <v>34303435</v>
      </c>
    </row>
    <row r="2260" spans="1:13" x14ac:dyDescent="0.25">
      <c r="A2260">
        <v>900205547</v>
      </c>
      <c r="B2260" t="s">
        <v>233</v>
      </c>
      <c r="C2260" t="s">
        <v>230</v>
      </c>
      <c r="D2260" t="s">
        <v>228</v>
      </c>
      <c r="E2260" t="s">
        <v>224</v>
      </c>
      <c r="F2260" t="s">
        <v>225</v>
      </c>
      <c r="G2260" s="16">
        <v>42369</v>
      </c>
      <c r="H2260">
        <v>20160710</v>
      </c>
      <c r="I2260">
        <v>0</v>
      </c>
      <c r="J2260" t="s">
        <v>234</v>
      </c>
      <c r="K2260" t="str">
        <f>IFERROR(VLOOKUP(J2260,ORDEN_ESF!A:C,2,0),"")</f>
        <v>Cuentas comerciales por cobrar y otras cuentas por cobrar corrientes</v>
      </c>
      <c r="L2260">
        <f>IFERROR(VLOOKUP(J2260,ORDEN_ESF!A:C,3,0),0)</f>
        <v>0</v>
      </c>
      <c r="M2260">
        <v>2650524</v>
      </c>
    </row>
    <row r="2261" spans="1:13" x14ac:dyDescent="0.25">
      <c r="A2261">
        <v>900378893</v>
      </c>
      <c r="B2261" t="s">
        <v>386</v>
      </c>
      <c r="C2261" t="s">
        <v>230</v>
      </c>
      <c r="D2261" t="s">
        <v>228</v>
      </c>
      <c r="E2261" t="s">
        <v>335</v>
      </c>
      <c r="F2261" t="s">
        <v>225</v>
      </c>
      <c r="G2261" s="16">
        <v>42369</v>
      </c>
      <c r="H2261">
        <v>20160729</v>
      </c>
      <c r="I2261">
        <v>-1</v>
      </c>
      <c r="J2261" t="s">
        <v>234</v>
      </c>
      <c r="K2261" t="str">
        <f>IFERROR(VLOOKUP(J2261,ORDEN_ESF!A:C,2,0),"")</f>
        <v>Cuentas comerciales por cobrar y otras cuentas por cobrar corrientes</v>
      </c>
      <c r="L2261">
        <f>IFERROR(VLOOKUP(J2261,ORDEN_ESF!A:C,3,0),0)</f>
        <v>0</v>
      </c>
      <c r="M2261">
        <v>69430664</v>
      </c>
    </row>
    <row r="2262" spans="1:13" x14ac:dyDescent="0.25">
      <c r="A2262">
        <v>900390238</v>
      </c>
      <c r="B2262" t="s">
        <v>177</v>
      </c>
      <c r="C2262" t="s">
        <v>230</v>
      </c>
      <c r="D2262" t="s">
        <v>228</v>
      </c>
      <c r="E2262" t="s">
        <v>333</v>
      </c>
      <c r="F2262" t="s">
        <v>225</v>
      </c>
      <c r="G2262" s="16">
        <v>42369</v>
      </c>
      <c r="H2262">
        <v>20160421</v>
      </c>
      <c r="I2262">
        <v>0</v>
      </c>
      <c r="J2262" t="s">
        <v>234</v>
      </c>
      <c r="K2262" t="str">
        <f>IFERROR(VLOOKUP(J2262,ORDEN_ESF!A:C,2,0),"")</f>
        <v>Cuentas comerciales por cobrar y otras cuentas por cobrar corrientes</v>
      </c>
      <c r="L2262">
        <f>IFERROR(VLOOKUP(J2262,ORDEN_ESF!A:C,3,0),0)</f>
        <v>0</v>
      </c>
      <c r="M2262">
        <v>54338700</v>
      </c>
    </row>
    <row r="2263" spans="1:13" x14ac:dyDescent="0.25">
      <c r="A2263">
        <v>900390238</v>
      </c>
      <c r="B2263" t="s">
        <v>177</v>
      </c>
      <c r="C2263" t="s">
        <v>230</v>
      </c>
      <c r="D2263" t="s">
        <v>228</v>
      </c>
      <c r="E2263" t="s">
        <v>333</v>
      </c>
      <c r="F2263" t="s">
        <v>391</v>
      </c>
      <c r="G2263" s="16">
        <v>42185</v>
      </c>
      <c r="H2263">
        <v>20160421</v>
      </c>
      <c r="I2263">
        <v>0</v>
      </c>
      <c r="J2263" t="s">
        <v>234</v>
      </c>
      <c r="K2263" t="str">
        <f>IFERROR(VLOOKUP(J2263,ORDEN_ESF!A:C,2,0),"")</f>
        <v>Cuentas comerciales por cobrar y otras cuentas por cobrar corrientes</v>
      </c>
      <c r="L2263">
        <f>IFERROR(VLOOKUP(J2263,ORDEN_ESF!A:C,3,0),0)</f>
        <v>0</v>
      </c>
      <c r="M2263">
        <v>92350927</v>
      </c>
    </row>
    <row r="2264" spans="1:13" x14ac:dyDescent="0.25">
      <c r="A2264">
        <v>900797732</v>
      </c>
      <c r="B2264" t="s">
        <v>181</v>
      </c>
      <c r="C2264" t="s">
        <v>230</v>
      </c>
      <c r="D2264" t="s">
        <v>228</v>
      </c>
      <c r="E2264" t="s">
        <v>360</v>
      </c>
      <c r="F2264" t="s">
        <v>225</v>
      </c>
      <c r="G2264" s="16">
        <v>42369</v>
      </c>
      <c r="H2264">
        <v>20160710</v>
      </c>
      <c r="I2264">
        <v>-1</v>
      </c>
      <c r="J2264" t="s">
        <v>234</v>
      </c>
      <c r="K2264" t="str">
        <f>IFERROR(VLOOKUP(J2264,ORDEN_ESF!A:C,2,0),"")</f>
        <v>Cuentas comerciales por cobrar y otras cuentas por cobrar corrientes</v>
      </c>
      <c r="L2264">
        <f>IFERROR(VLOOKUP(J2264,ORDEN_ESF!A:C,3,0),0)</f>
        <v>0</v>
      </c>
      <c r="M2264">
        <v>297494</v>
      </c>
    </row>
    <row r="2265" spans="1:13" x14ac:dyDescent="0.25">
      <c r="A2265">
        <v>800173155</v>
      </c>
      <c r="B2265" t="s">
        <v>341</v>
      </c>
      <c r="C2265" t="s">
        <v>222</v>
      </c>
      <c r="D2265" t="s">
        <v>228</v>
      </c>
      <c r="E2265" t="s">
        <v>335</v>
      </c>
      <c r="F2265" t="s">
        <v>225</v>
      </c>
      <c r="G2265" s="16">
        <v>42369</v>
      </c>
      <c r="H2265">
        <v>20160710</v>
      </c>
      <c r="I2265">
        <v>0</v>
      </c>
      <c r="J2265" t="s">
        <v>235</v>
      </c>
      <c r="K2265" t="str">
        <f>IFERROR(VLOOKUP(J2265,ORDEN_ESF!A:C,2,0),"")</f>
        <v>Inventarios corrientes</v>
      </c>
      <c r="L2265">
        <f>IFERROR(VLOOKUP(J2265,ORDEN_ESF!A:C,3,0),0)</f>
        <v>8</v>
      </c>
      <c r="M2265">
        <v>109027818</v>
      </c>
    </row>
    <row r="2266" spans="1:13" x14ac:dyDescent="0.25">
      <c r="A2266">
        <v>800185295</v>
      </c>
      <c r="B2266" t="s">
        <v>344</v>
      </c>
      <c r="C2266" t="s">
        <v>222</v>
      </c>
      <c r="D2266" t="s">
        <v>228</v>
      </c>
      <c r="E2266" t="s">
        <v>335</v>
      </c>
      <c r="F2266" t="s">
        <v>225</v>
      </c>
      <c r="G2266" s="16">
        <v>42369</v>
      </c>
      <c r="H2266">
        <v>20160429</v>
      </c>
      <c r="I2266">
        <v>0</v>
      </c>
      <c r="J2266" t="s">
        <v>235</v>
      </c>
      <c r="K2266" t="str">
        <f>IFERROR(VLOOKUP(J2266,ORDEN_ESF!A:C,2,0),"")</f>
        <v>Inventarios corrientes</v>
      </c>
      <c r="L2266">
        <f>IFERROR(VLOOKUP(J2266,ORDEN_ESF!A:C,3,0),0)</f>
        <v>8</v>
      </c>
      <c r="M2266">
        <v>1098419460</v>
      </c>
    </row>
    <row r="2267" spans="1:13" x14ac:dyDescent="0.25">
      <c r="A2267">
        <v>830023542</v>
      </c>
      <c r="B2267" t="s">
        <v>146</v>
      </c>
      <c r="C2267" t="s">
        <v>230</v>
      </c>
      <c r="D2267" t="s">
        <v>223</v>
      </c>
      <c r="E2267" t="s">
        <v>339</v>
      </c>
      <c r="F2267" t="s">
        <v>225</v>
      </c>
      <c r="G2267" s="16">
        <v>42369</v>
      </c>
      <c r="H2267">
        <v>20160426</v>
      </c>
      <c r="I2267">
        <v>0</v>
      </c>
      <c r="J2267" t="s">
        <v>235</v>
      </c>
      <c r="K2267" t="str">
        <f>IFERROR(VLOOKUP(J2267,ORDEN_ESF!A:C,2,0),"")</f>
        <v>Inventarios corrientes</v>
      </c>
      <c r="L2267">
        <f>IFERROR(VLOOKUP(J2267,ORDEN_ESF!A:C,3,0),0)</f>
        <v>8</v>
      </c>
      <c r="M2267">
        <v>18613398</v>
      </c>
    </row>
    <row r="2268" spans="1:13" x14ac:dyDescent="0.25">
      <c r="A2268">
        <v>830058272</v>
      </c>
      <c r="B2268" t="s">
        <v>352</v>
      </c>
      <c r="C2268" t="s">
        <v>230</v>
      </c>
      <c r="D2268" t="s">
        <v>228</v>
      </c>
      <c r="E2268" t="s">
        <v>353</v>
      </c>
      <c r="F2268" t="s">
        <v>225</v>
      </c>
      <c r="G2268" s="16">
        <v>42369</v>
      </c>
      <c r="H2268">
        <v>20160710</v>
      </c>
      <c r="I2268">
        <v>0</v>
      </c>
      <c r="J2268" t="s">
        <v>235</v>
      </c>
      <c r="K2268" t="str">
        <f>IFERROR(VLOOKUP(J2268,ORDEN_ESF!A:C,2,0),"")</f>
        <v>Inventarios corrientes</v>
      </c>
      <c r="L2268">
        <f>IFERROR(VLOOKUP(J2268,ORDEN_ESF!A:C,3,0),0)</f>
        <v>8</v>
      </c>
      <c r="M2268">
        <v>15500781</v>
      </c>
    </row>
    <row r="2269" spans="1:13" x14ac:dyDescent="0.25">
      <c r="A2269">
        <v>830124992</v>
      </c>
      <c r="B2269" t="s">
        <v>357</v>
      </c>
      <c r="C2269" t="s">
        <v>230</v>
      </c>
      <c r="D2269" t="s">
        <v>228</v>
      </c>
      <c r="E2269" t="s">
        <v>358</v>
      </c>
      <c r="F2269" t="s">
        <v>225</v>
      </c>
      <c r="G2269" s="16">
        <v>42369</v>
      </c>
      <c r="H2269">
        <v>20160429</v>
      </c>
      <c r="I2269">
        <v>0</v>
      </c>
      <c r="J2269" t="s">
        <v>235</v>
      </c>
      <c r="K2269" t="str">
        <f>IFERROR(VLOOKUP(J2269,ORDEN_ESF!A:C,2,0),"")</f>
        <v>Inventarios corrientes</v>
      </c>
      <c r="L2269">
        <f>IFERROR(VLOOKUP(J2269,ORDEN_ESF!A:C,3,0),0)</f>
        <v>8</v>
      </c>
      <c r="M2269">
        <v>89284</v>
      </c>
    </row>
    <row r="2270" spans="1:13" x14ac:dyDescent="0.25">
      <c r="A2270">
        <v>860000656</v>
      </c>
      <c r="B2270" t="s">
        <v>221</v>
      </c>
      <c r="C2270" t="s">
        <v>222</v>
      </c>
      <c r="D2270" t="s">
        <v>223</v>
      </c>
      <c r="E2270" t="s">
        <v>224</v>
      </c>
      <c r="F2270" t="s">
        <v>225</v>
      </c>
      <c r="G2270" s="16">
        <v>42369</v>
      </c>
      <c r="H2270">
        <v>20160426</v>
      </c>
      <c r="I2270">
        <v>0</v>
      </c>
      <c r="J2270" t="s">
        <v>235</v>
      </c>
      <c r="K2270" t="str">
        <f>IFERROR(VLOOKUP(J2270,ORDEN_ESF!A:C,2,0),"")</f>
        <v>Inventarios corrientes</v>
      </c>
      <c r="L2270">
        <f>IFERROR(VLOOKUP(J2270,ORDEN_ESF!A:C,3,0),0)</f>
        <v>8</v>
      </c>
      <c r="M2270">
        <v>15489313</v>
      </c>
    </row>
    <row r="2271" spans="1:13" x14ac:dyDescent="0.25">
      <c r="A2271">
        <v>860002837</v>
      </c>
      <c r="B2271" t="s">
        <v>227</v>
      </c>
      <c r="C2271" t="s">
        <v>222</v>
      </c>
      <c r="D2271" t="s">
        <v>228</v>
      </c>
      <c r="E2271" t="s">
        <v>224</v>
      </c>
      <c r="F2271" t="s">
        <v>225</v>
      </c>
      <c r="G2271" s="16">
        <v>42369</v>
      </c>
      <c r="H2271">
        <v>20160426</v>
      </c>
      <c r="I2271">
        <v>0</v>
      </c>
      <c r="J2271" t="s">
        <v>235</v>
      </c>
      <c r="K2271" t="str">
        <f>IFERROR(VLOOKUP(J2271,ORDEN_ESF!A:C,2,0),"")</f>
        <v>Inventarios corrientes</v>
      </c>
      <c r="L2271">
        <f>IFERROR(VLOOKUP(J2271,ORDEN_ESF!A:C,3,0),0)</f>
        <v>8</v>
      </c>
      <c r="M2271">
        <v>56701178</v>
      </c>
    </row>
    <row r="2272" spans="1:13" x14ac:dyDescent="0.25">
      <c r="A2272">
        <v>860058070</v>
      </c>
      <c r="B2272" t="s">
        <v>364</v>
      </c>
      <c r="C2272" t="s">
        <v>222</v>
      </c>
      <c r="D2272" t="s">
        <v>228</v>
      </c>
      <c r="E2272" t="s">
        <v>335</v>
      </c>
      <c r="F2272" t="s">
        <v>225</v>
      </c>
      <c r="G2272" s="16">
        <v>42369</v>
      </c>
      <c r="H2272">
        <v>20160427</v>
      </c>
      <c r="I2272">
        <v>0</v>
      </c>
      <c r="J2272" t="s">
        <v>235</v>
      </c>
      <c r="K2272" t="str">
        <f>IFERROR(VLOOKUP(J2272,ORDEN_ESF!A:C,2,0),"")</f>
        <v>Inventarios corrientes</v>
      </c>
      <c r="L2272">
        <f>IFERROR(VLOOKUP(J2272,ORDEN_ESF!A:C,3,0),0)</f>
        <v>8</v>
      </c>
      <c r="M2272">
        <v>290329084</v>
      </c>
    </row>
    <row r="2273" spans="1:13" x14ac:dyDescent="0.25">
      <c r="A2273">
        <v>860510628</v>
      </c>
      <c r="B2273" t="s">
        <v>373</v>
      </c>
      <c r="C2273" t="s">
        <v>230</v>
      </c>
      <c r="D2273" t="s">
        <v>228</v>
      </c>
      <c r="E2273" t="s">
        <v>353</v>
      </c>
      <c r="F2273" t="s">
        <v>225</v>
      </c>
      <c r="G2273" s="16">
        <v>42369</v>
      </c>
      <c r="H2273">
        <v>20160729</v>
      </c>
      <c r="I2273">
        <v>-1</v>
      </c>
      <c r="J2273" t="s">
        <v>235</v>
      </c>
      <c r="K2273" t="str">
        <f>IFERROR(VLOOKUP(J2273,ORDEN_ESF!A:C,2,0),"")</f>
        <v>Inventarios corrientes</v>
      </c>
      <c r="L2273">
        <f>IFERROR(VLOOKUP(J2273,ORDEN_ESF!A:C,3,0),0)</f>
        <v>8</v>
      </c>
      <c r="M2273">
        <v>279182</v>
      </c>
    </row>
    <row r="2274" spans="1:13" x14ac:dyDescent="0.25">
      <c r="A2274">
        <v>860515523</v>
      </c>
      <c r="B2274" t="s">
        <v>231</v>
      </c>
      <c r="C2274" t="s">
        <v>230</v>
      </c>
      <c r="D2274" t="s">
        <v>228</v>
      </c>
      <c r="E2274" t="s">
        <v>224</v>
      </c>
      <c r="F2274" t="s">
        <v>225</v>
      </c>
      <c r="G2274" s="16">
        <v>42369</v>
      </c>
      <c r="H2274">
        <v>20160429</v>
      </c>
      <c r="I2274">
        <v>0</v>
      </c>
      <c r="J2274" t="s">
        <v>235</v>
      </c>
      <c r="K2274" t="str">
        <f>IFERROR(VLOOKUP(J2274,ORDEN_ESF!A:C,2,0),"")</f>
        <v>Inventarios corrientes</v>
      </c>
      <c r="L2274">
        <f>IFERROR(VLOOKUP(J2274,ORDEN_ESF!A:C,3,0),0)</f>
        <v>8</v>
      </c>
      <c r="M2274">
        <v>5391470</v>
      </c>
    </row>
    <row r="2275" spans="1:13" x14ac:dyDescent="0.25">
      <c r="A2275">
        <v>890903035</v>
      </c>
      <c r="B2275" t="s">
        <v>369</v>
      </c>
      <c r="C2275" t="s">
        <v>230</v>
      </c>
      <c r="D2275" t="s">
        <v>228</v>
      </c>
      <c r="E2275" t="s">
        <v>339</v>
      </c>
      <c r="F2275" t="s">
        <v>225</v>
      </c>
      <c r="G2275" s="16">
        <v>42369</v>
      </c>
      <c r="H2275">
        <v>20160426</v>
      </c>
      <c r="I2275">
        <v>0</v>
      </c>
      <c r="J2275" t="s">
        <v>235</v>
      </c>
      <c r="K2275" t="str">
        <f>IFERROR(VLOOKUP(J2275,ORDEN_ESF!A:C,2,0),"")</f>
        <v>Inventarios corrientes</v>
      </c>
      <c r="L2275">
        <f>IFERROR(VLOOKUP(J2275,ORDEN_ESF!A:C,3,0),0)</f>
        <v>8</v>
      </c>
      <c r="M2275">
        <v>27359553</v>
      </c>
    </row>
    <row r="2276" spans="1:13" x14ac:dyDescent="0.25">
      <c r="A2276">
        <v>890903055</v>
      </c>
      <c r="B2276" t="s">
        <v>232</v>
      </c>
      <c r="C2276" t="s">
        <v>222</v>
      </c>
      <c r="D2276" t="s">
        <v>223</v>
      </c>
      <c r="E2276" t="s">
        <v>224</v>
      </c>
      <c r="F2276" t="s">
        <v>225</v>
      </c>
      <c r="G2276" s="16">
        <v>42369</v>
      </c>
      <c r="H2276">
        <v>20160729</v>
      </c>
      <c r="I2276">
        <v>-1</v>
      </c>
      <c r="J2276" t="s">
        <v>235</v>
      </c>
      <c r="K2276" t="str">
        <f>IFERROR(VLOOKUP(J2276,ORDEN_ESF!A:C,2,0),"")</f>
        <v>Inventarios corrientes</v>
      </c>
      <c r="L2276">
        <f>IFERROR(VLOOKUP(J2276,ORDEN_ESF!A:C,3,0),0)</f>
        <v>8</v>
      </c>
      <c r="M2276">
        <v>64283</v>
      </c>
    </row>
    <row r="2277" spans="1:13" x14ac:dyDescent="0.25">
      <c r="A2277">
        <v>890905022</v>
      </c>
      <c r="B2277" t="s">
        <v>370</v>
      </c>
      <c r="C2277" t="s">
        <v>230</v>
      </c>
      <c r="D2277" t="s">
        <v>223</v>
      </c>
      <c r="E2277" t="s">
        <v>360</v>
      </c>
      <c r="F2277" t="s">
        <v>225</v>
      </c>
      <c r="G2277" s="16">
        <v>42369</v>
      </c>
      <c r="H2277">
        <v>20160802</v>
      </c>
      <c r="I2277">
        <v>0</v>
      </c>
      <c r="J2277" t="s">
        <v>235</v>
      </c>
      <c r="K2277" t="str">
        <f>IFERROR(VLOOKUP(J2277,ORDEN_ESF!A:C,2,0),"")</f>
        <v>Inventarios corrientes</v>
      </c>
      <c r="L2277">
        <f>IFERROR(VLOOKUP(J2277,ORDEN_ESF!A:C,3,0),0)</f>
        <v>8</v>
      </c>
      <c r="M2277">
        <v>5507736</v>
      </c>
    </row>
    <row r="2278" spans="1:13" x14ac:dyDescent="0.25">
      <c r="A2278">
        <v>890908901</v>
      </c>
      <c r="B2278" t="s">
        <v>372</v>
      </c>
      <c r="C2278" t="s">
        <v>222</v>
      </c>
      <c r="D2278" t="s">
        <v>223</v>
      </c>
      <c r="E2278" t="s">
        <v>339</v>
      </c>
      <c r="F2278" t="s">
        <v>225</v>
      </c>
      <c r="G2278" s="16">
        <v>42369</v>
      </c>
      <c r="H2278">
        <v>20160426</v>
      </c>
      <c r="I2278">
        <v>0</v>
      </c>
      <c r="J2278" t="s">
        <v>235</v>
      </c>
      <c r="K2278" t="str">
        <f>IFERROR(VLOOKUP(J2278,ORDEN_ESF!A:C,2,0),"")</f>
        <v>Inventarios corrientes</v>
      </c>
      <c r="L2278">
        <f>IFERROR(VLOOKUP(J2278,ORDEN_ESF!A:C,3,0),0)</f>
        <v>8</v>
      </c>
      <c r="M2278">
        <v>5726332</v>
      </c>
    </row>
    <row r="2279" spans="1:13" x14ac:dyDescent="0.25">
      <c r="A2279">
        <v>890939355</v>
      </c>
      <c r="B2279" t="s">
        <v>35</v>
      </c>
      <c r="C2279" t="s">
        <v>222</v>
      </c>
      <c r="D2279" t="s">
        <v>223</v>
      </c>
      <c r="E2279" t="s">
        <v>335</v>
      </c>
      <c r="F2279" t="s">
        <v>225</v>
      </c>
      <c r="G2279" s="16">
        <v>42369</v>
      </c>
      <c r="H2279">
        <v>20160427</v>
      </c>
      <c r="I2279">
        <v>0</v>
      </c>
      <c r="J2279" t="s">
        <v>235</v>
      </c>
      <c r="K2279" t="str">
        <f>IFERROR(VLOOKUP(J2279,ORDEN_ESF!A:C,2,0),"")</f>
        <v>Inventarios corrientes</v>
      </c>
      <c r="L2279">
        <f>IFERROR(VLOOKUP(J2279,ORDEN_ESF!A:C,3,0),0)</f>
        <v>8</v>
      </c>
      <c r="M2279">
        <v>14030272</v>
      </c>
    </row>
    <row r="2280" spans="1:13" x14ac:dyDescent="0.25">
      <c r="A2280">
        <v>900018975</v>
      </c>
      <c r="B2280" t="s">
        <v>376</v>
      </c>
      <c r="C2280" t="s">
        <v>230</v>
      </c>
      <c r="D2280" t="s">
        <v>299</v>
      </c>
      <c r="E2280" t="s">
        <v>333</v>
      </c>
      <c r="F2280" t="s">
        <v>225</v>
      </c>
      <c r="G2280" s="16">
        <v>42369</v>
      </c>
      <c r="H2280">
        <v>20160428</v>
      </c>
      <c r="I2280">
        <v>0</v>
      </c>
      <c r="J2280" t="s">
        <v>235</v>
      </c>
      <c r="K2280" t="str">
        <f>IFERROR(VLOOKUP(J2280,ORDEN_ESF!A:C,2,0),"")</f>
        <v>Inventarios corrientes</v>
      </c>
      <c r="L2280">
        <f>IFERROR(VLOOKUP(J2280,ORDEN_ESF!A:C,3,0),0)</f>
        <v>8</v>
      </c>
      <c r="M2280">
        <v>12264649</v>
      </c>
    </row>
    <row r="2281" spans="1:13" x14ac:dyDescent="0.25">
      <c r="A2281">
        <v>900192242</v>
      </c>
      <c r="B2281" t="s">
        <v>381</v>
      </c>
      <c r="C2281" t="s">
        <v>222</v>
      </c>
      <c r="D2281" t="s">
        <v>228</v>
      </c>
      <c r="E2281" t="s">
        <v>333</v>
      </c>
      <c r="F2281" t="s">
        <v>225</v>
      </c>
      <c r="G2281" s="16">
        <v>42369</v>
      </c>
      <c r="H2281">
        <v>20160427</v>
      </c>
      <c r="I2281">
        <v>0</v>
      </c>
      <c r="J2281" t="s">
        <v>235</v>
      </c>
      <c r="K2281" t="str">
        <f>IFERROR(VLOOKUP(J2281,ORDEN_ESF!A:C,2,0),"")</f>
        <v>Inventarios corrientes</v>
      </c>
      <c r="L2281">
        <f>IFERROR(VLOOKUP(J2281,ORDEN_ESF!A:C,3,0),0)</f>
        <v>8</v>
      </c>
      <c r="M2281">
        <v>8440327</v>
      </c>
    </row>
    <row r="2282" spans="1:13" x14ac:dyDescent="0.25">
      <c r="A2282">
        <v>900192242</v>
      </c>
      <c r="B2282" t="s">
        <v>381</v>
      </c>
      <c r="C2282" t="s">
        <v>222</v>
      </c>
      <c r="D2282" t="s">
        <v>228</v>
      </c>
      <c r="E2282" t="s">
        <v>333</v>
      </c>
      <c r="F2282" t="s">
        <v>391</v>
      </c>
      <c r="G2282" s="16">
        <v>42185</v>
      </c>
      <c r="H2282">
        <v>20160428</v>
      </c>
      <c r="I2282">
        <v>0</v>
      </c>
      <c r="J2282" t="s">
        <v>235</v>
      </c>
      <c r="K2282" t="str">
        <f>IFERROR(VLOOKUP(J2282,ORDEN_ESF!A:C,2,0),"")</f>
        <v>Inventarios corrientes</v>
      </c>
      <c r="L2282">
        <f>IFERROR(VLOOKUP(J2282,ORDEN_ESF!A:C,3,0),0)</f>
        <v>8</v>
      </c>
      <c r="M2282">
        <v>12141626</v>
      </c>
    </row>
    <row r="2283" spans="1:13" x14ac:dyDescent="0.25">
      <c r="A2283">
        <v>900378893</v>
      </c>
      <c r="B2283" t="s">
        <v>386</v>
      </c>
      <c r="C2283" t="s">
        <v>230</v>
      </c>
      <c r="D2283" t="s">
        <v>228</v>
      </c>
      <c r="E2283" t="s">
        <v>335</v>
      </c>
      <c r="F2283" t="s">
        <v>225</v>
      </c>
      <c r="G2283" s="16">
        <v>42369</v>
      </c>
      <c r="H2283">
        <v>20160729</v>
      </c>
      <c r="I2283">
        <v>-1</v>
      </c>
      <c r="J2283" t="s">
        <v>235</v>
      </c>
      <c r="K2283" t="str">
        <f>IFERROR(VLOOKUP(J2283,ORDEN_ESF!A:C,2,0),"")</f>
        <v>Inventarios corrientes</v>
      </c>
      <c r="L2283">
        <f>IFERROR(VLOOKUP(J2283,ORDEN_ESF!A:C,3,0),0)</f>
        <v>8</v>
      </c>
      <c r="M2283">
        <v>128830556</v>
      </c>
    </row>
    <row r="2284" spans="1:13" x14ac:dyDescent="0.25">
      <c r="A2284">
        <v>900390238</v>
      </c>
      <c r="B2284" t="s">
        <v>177</v>
      </c>
      <c r="C2284" t="s">
        <v>230</v>
      </c>
      <c r="D2284" t="s">
        <v>228</v>
      </c>
      <c r="E2284" t="s">
        <v>333</v>
      </c>
      <c r="F2284" t="s">
        <v>225</v>
      </c>
      <c r="G2284" s="16">
        <v>42369</v>
      </c>
      <c r="H2284">
        <v>20160421</v>
      </c>
      <c r="I2284">
        <v>0</v>
      </c>
      <c r="J2284" t="s">
        <v>235</v>
      </c>
      <c r="K2284" t="str">
        <f>IFERROR(VLOOKUP(J2284,ORDEN_ESF!A:C,2,0),"")</f>
        <v>Inventarios corrientes</v>
      </c>
      <c r="L2284">
        <f>IFERROR(VLOOKUP(J2284,ORDEN_ESF!A:C,3,0),0)</f>
        <v>8</v>
      </c>
      <c r="M2284">
        <v>1127270</v>
      </c>
    </row>
    <row r="2285" spans="1:13" x14ac:dyDescent="0.25">
      <c r="A2285">
        <v>900390238</v>
      </c>
      <c r="B2285" t="s">
        <v>177</v>
      </c>
      <c r="C2285" t="s">
        <v>230</v>
      </c>
      <c r="D2285" t="s">
        <v>228</v>
      </c>
      <c r="E2285" t="s">
        <v>333</v>
      </c>
      <c r="F2285" t="s">
        <v>391</v>
      </c>
      <c r="G2285" s="16">
        <v>42185</v>
      </c>
      <c r="H2285">
        <v>20160421</v>
      </c>
      <c r="I2285">
        <v>0</v>
      </c>
      <c r="J2285" t="s">
        <v>235</v>
      </c>
      <c r="K2285" t="str">
        <f>IFERROR(VLOOKUP(J2285,ORDEN_ESF!A:C,2,0),"")</f>
        <v>Inventarios corrientes</v>
      </c>
      <c r="L2285">
        <f>IFERROR(VLOOKUP(J2285,ORDEN_ESF!A:C,3,0),0)</f>
        <v>8</v>
      </c>
      <c r="M2285">
        <v>1550038</v>
      </c>
    </row>
    <row r="2286" spans="1:13" x14ac:dyDescent="0.25">
      <c r="A2286">
        <v>900797732</v>
      </c>
      <c r="B2286" t="s">
        <v>181</v>
      </c>
      <c r="C2286" t="s">
        <v>230</v>
      </c>
      <c r="D2286" t="s">
        <v>228</v>
      </c>
      <c r="E2286" t="s">
        <v>360</v>
      </c>
      <c r="F2286" t="s">
        <v>225</v>
      </c>
      <c r="G2286" s="16">
        <v>42369</v>
      </c>
      <c r="H2286">
        <v>20160710</v>
      </c>
      <c r="I2286">
        <v>-1</v>
      </c>
      <c r="J2286" t="s">
        <v>235</v>
      </c>
      <c r="K2286" t="str">
        <f>IFERROR(VLOOKUP(J2286,ORDEN_ESF!A:C,2,0),"")</f>
        <v>Inventarios corrientes</v>
      </c>
      <c r="L2286">
        <f>IFERROR(VLOOKUP(J2286,ORDEN_ESF!A:C,3,0),0)</f>
        <v>8</v>
      </c>
      <c r="M2286">
        <v>1577771</v>
      </c>
    </row>
    <row r="2287" spans="1:13" x14ac:dyDescent="0.25">
      <c r="A2287">
        <v>800173155</v>
      </c>
      <c r="B2287" t="s">
        <v>341</v>
      </c>
      <c r="C2287" t="s">
        <v>222</v>
      </c>
      <c r="D2287" t="s">
        <v>228</v>
      </c>
      <c r="E2287" t="s">
        <v>335</v>
      </c>
      <c r="F2287" t="s">
        <v>225</v>
      </c>
      <c r="G2287" s="16">
        <v>42369</v>
      </c>
      <c r="H2287">
        <v>20160710</v>
      </c>
      <c r="I2287">
        <v>0</v>
      </c>
      <c r="J2287" t="s">
        <v>236</v>
      </c>
      <c r="K2287" t="str">
        <f>IFERROR(VLOOKUP(J2287,ORDEN_ESF!A:C,2,0),"")</f>
        <v>Activos por impuestos corrientes, corriente</v>
      </c>
      <c r="L2287">
        <f>IFERROR(VLOOKUP(J2287,ORDEN_ESF!A:C,3,0),0)</f>
        <v>0</v>
      </c>
      <c r="M2287">
        <v>4115034</v>
      </c>
    </row>
    <row r="2288" spans="1:13" x14ac:dyDescent="0.25">
      <c r="A2288">
        <v>830023542</v>
      </c>
      <c r="B2288" t="s">
        <v>146</v>
      </c>
      <c r="C2288" t="s">
        <v>230</v>
      </c>
      <c r="D2288" t="s">
        <v>223</v>
      </c>
      <c r="E2288" t="s">
        <v>339</v>
      </c>
      <c r="F2288" t="s">
        <v>225</v>
      </c>
      <c r="G2288" s="16">
        <v>42369</v>
      </c>
      <c r="H2288">
        <v>20160426</v>
      </c>
      <c r="I2288">
        <v>0</v>
      </c>
      <c r="J2288" t="s">
        <v>236</v>
      </c>
      <c r="K2288" t="str">
        <f>IFERROR(VLOOKUP(J2288,ORDEN_ESF!A:C,2,0),"")</f>
        <v>Activos por impuestos corrientes, corriente</v>
      </c>
      <c r="L2288">
        <f>IFERROR(VLOOKUP(J2288,ORDEN_ESF!A:C,3,0),0)</f>
        <v>0</v>
      </c>
      <c r="M2288">
        <v>191504</v>
      </c>
    </row>
    <row r="2289" spans="1:13" x14ac:dyDescent="0.25">
      <c r="A2289">
        <v>830058272</v>
      </c>
      <c r="B2289" t="s">
        <v>352</v>
      </c>
      <c r="C2289" t="s">
        <v>230</v>
      </c>
      <c r="D2289" t="s">
        <v>228</v>
      </c>
      <c r="E2289" t="s">
        <v>353</v>
      </c>
      <c r="F2289" t="s">
        <v>225</v>
      </c>
      <c r="G2289" s="16">
        <v>42369</v>
      </c>
      <c r="H2289">
        <v>20160710</v>
      </c>
      <c r="I2289">
        <v>0</v>
      </c>
      <c r="J2289" t="s">
        <v>236</v>
      </c>
      <c r="K2289" t="str">
        <f>IFERROR(VLOOKUP(J2289,ORDEN_ESF!A:C,2,0),"")</f>
        <v>Activos por impuestos corrientes, corriente</v>
      </c>
      <c r="L2289">
        <f>IFERROR(VLOOKUP(J2289,ORDEN_ESF!A:C,3,0),0)</f>
        <v>0</v>
      </c>
      <c r="M2289">
        <v>4246785</v>
      </c>
    </row>
    <row r="2290" spans="1:13" x14ac:dyDescent="0.25">
      <c r="A2290">
        <v>830124992</v>
      </c>
      <c r="B2290" t="s">
        <v>357</v>
      </c>
      <c r="C2290" t="s">
        <v>230</v>
      </c>
      <c r="D2290" t="s">
        <v>228</v>
      </c>
      <c r="E2290" t="s">
        <v>358</v>
      </c>
      <c r="F2290" t="s">
        <v>225</v>
      </c>
      <c r="G2290" s="16">
        <v>42369</v>
      </c>
      <c r="H2290">
        <v>20160429</v>
      </c>
      <c r="I2290">
        <v>0</v>
      </c>
      <c r="J2290" t="s">
        <v>236</v>
      </c>
      <c r="K2290" t="str">
        <f>IFERROR(VLOOKUP(J2290,ORDEN_ESF!A:C,2,0),"")</f>
        <v>Activos por impuestos corrientes, corriente</v>
      </c>
      <c r="L2290">
        <f>IFERROR(VLOOKUP(J2290,ORDEN_ESF!A:C,3,0),0)</f>
        <v>0</v>
      </c>
      <c r="M2290">
        <v>397350</v>
      </c>
    </row>
    <row r="2291" spans="1:13" x14ac:dyDescent="0.25">
      <c r="A2291">
        <v>860000656</v>
      </c>
      <c r="B2291" t="s">
        <v>221</v>
      </c>
      <c r="C2291" t="s">
        <v>222</v>
      </c>
      <c r="D2291" t="s">
        <v>223</v>
      </c>
      <c r="E2291" t="s">
        <v>224</v>
      </c>
      <c r="F2291" t="s">
        <v>225</v>
      </c>
      <c r="G2291" s="16">
        <v>42369</v>
      </c>
      <c r="H2291">
        <v>20160426</v>
      </c>
      <c r="I2291">
        <v>0</v>
      </c>
      <c r="J2291" t="s">
        <v>236</v>
      </c>
      <c r="K2291" t="str">
        <f>IFERROR(VLOOKUP(J2291,ORDEN_ESF!A:C,2,0),"")</f>
        <v>Activos por impuestos corrientes, corriente</v>
      </c>
      <c r="L2291">
        <f>IFERROR(VLOOKUP(J2291,ORDEN_ESF!A:C,3,0),0)</f>
        <v>0</v>
      </c>
      <c r="M2291">
        <v>4098365</v>
      </c>
    </row>
    <row r="2292" spans="1:13" x14ac:dyDescent="0.25">
      <c r="A2292">
        <v>860002837</v>
      </c>
      <c r="B2292" t="s">
        <v>227</v>
      </c>
      <c r="C2292" t="s">
        <v>222</v>
      </c>
      <c r="D2292" t="s">
        <v>228</v>
      </c>
      <c r="E2292" t="s">
        <v>224</v>
      </c>
      <c r="F2292" t="s">
        <v>225</v>
      </c>
      <c r="G2292" s="16">
        <v>42369</v>
      </c>
      <c r="H2292">
        <v>20160426</v>
      </c>
      <c r="I2292">
        <v>0</v>
      </c>
      <c r="J2292" t="s">
        <v>236</v>
      </c>
      <c r="K2292" t="str">
        <f>IFERROR(VLOOKUP(J2292,ORDEN_ESF!A:C,2,0),"")</f>
        <v>Activos por impuestos corrientes, corriente</v>
      </c>
      <c r="L2292">
        <f>IFERROR(VLOOKUP(J2292,ORDEN_ESF!A:C,3,0),0)</f>
        <v>0</v>
      </c>
      <c r="M2292">
        <v>229048</v>
      </c>
    </row>
    <row r="2293" spans="1:13" x14ac:dyDescent="0.25">
      <c r="A2293">
        <v>860035996</v>
      </c>
      <c r="B2293" t="s">
        <v>229</v>
      </c>
      <c r="C2293" t="s">
        <v>230</v>
      </c>
      <c r="D2293" t="s">
        <v>228</v>
      </c>
      <c r="E2293" t="s">
        <v>224</v>
      </c>
      <c r="F2293" t="s">
        <v>225</v>
      </c>
      <c r="G2293" s="16">
        <v>42369</v>
      </c>
      <c r="H2293">
        <v>20160428</v>
      </c>
      <c r="I2293">
        <v>0</v>
      </c>
      <c r="J2293" t="s">
        <v>236</v>
      </c>
      <c r="K2293" t="str">
        <f>IFERROR(VLOOKUP(J2293,ORDEN_ESF!A:C,2,0),"")</f>
        <v>Activos por impuestos corrientes, corriente</v>
      </c>
      <c r="L2293">
        <f>IFERROR(VLOOKUP(J2293,ORDEN_ESF!A:C,3,0),0)</f>
        <v>0</v>
      </c>
      <c r="M2293">
        <v>13438841</v>
      </c>
    </row>
    <row r="2294" spans="1:13" x14ac:dyDescent="0.25">
      <c r="A2294">
        <v>860058070</v>
      </c>
      <c r="B2294" t="s">
        <v>364</v>
      </c>
      <c r="C2294" t="s">
        <v>222</v>
      </c>
      <c r="D2294" t="s">
        <v>228</v>
      </c>
      <c r="E2294" t="s">
        <v>335</v>
      </c>
      <c r="F2294" t="s">
        <v>225</v>
      </c>
      <c r="G2294" s="16">
        <v>42369</v>
      </c>
      <c r="H2294">
        <v>20160427</v>
      </c>
      <c r="I2294">
        <v>0</v>
      </c>
      <c r="J2294" t="s">
        <v>236</v>
      </c>
      <c r="K2294" t="str">
        <f>IFERROR(VLOOKUP(J2294,ORDEN_ESF!A:C,2,0),"")</f>
        <v>Activos por impuestos corrientes, corriente</v>
      </c>
      <c r="L2294">
        <f>IFERROR(VLOOKUP(J2294,ORDEN_ESF!A:C,3,0),0)</f>
        <v>0</v>
      </c>
      <c r="M2294">
        <v>1745444</v>
      </c>
    </row>
    <row r="2295" spans="1:13" x14ac:dyDescent="0.25">
      <c r="A2295">
        <v>860059851</v>
      </c>
      <c r="B2295" t="s">
        <v>365</v>
      </c>
      <c r="C2295" t="s">
        <v>222</v>
      </c>
      <c r="D2295" t="s">
        <v>228</v>
      </c>
      <c r="E2295" t="s">
        <v>224</v>
      </c>
      <c r="F2295" t="s">
        <v>225</v>
      </c>
      <c r="G2295" s="16">
        <v>42369</v>
      </c>
      <c r="H2295">
        <v>20160729</v>
      </c>
      <c r="I2295">
        <v>-1</v>
      </c>
      <c r="J2295" t="s">
        <v>236</v>
      </c>
      <c r="K2295" t="str">
        <f>IFERROR(VLOOKUP(J2295,ORDEN_ESF!A:C,2,0),"")</f>
        <v>Activos por impuestos corrientes, corriente</v>
      </c>
      <c r="L2295">
        <f>IFERROR(VLOOKUP(J2295,ORDEN_ESF!A:C,3,0),0)</f>
        <v>0</v>
      </c>
      <c r="M2295">
        <v>2689806</v>
      </c>
    </row>
    <row r="2296" spans="1:13" x14ac:dyDescent="0.25">
      <c r="A2296">
        <v>860510628</v>
      </c>
      <c r="B2296" t="s">
        <v>373</v>
      </c>
      <c r="C2296" t="s">
        <v>230</v>
      </c>
      <c r="D2296" t="s">
        <v>228</v>
      </c>
      <c r="E2296" t="s">
        <v>353</v>
      </c>
      <c r="F2296" t="s">
        <v>225</v>
      </c>
      <c r="G2296" s="16">
        <v>42369</v>
      </c>
      <c r="H2296">
        <v>20160729</v>
      </c>
      <c r="I2296">
        <v>-1</v>
      </c>
      <c r="J2296" t="s">
        <v>236</v>
      </c>
      <c r="K2296" t="str">
        <f>IFERROR(VLOOKUP(J2296,ORDEN_ESF!A:C,2,0),"")</f>
        <v>Activos por impuestos corrientes, corriente</v>
      </c>
      <c r="L2296">
        <f>IFERROR(VLOOKUP(J2296,ORDEN_ESF!A:C,3,0),0)</f>
        <v>0</v>
      </c>
      <c r="M2296">
        <v>3664</v>
      </c>
    </row>
    <row r="2297" spans="1:13" x14ac:dyDescent="0.25">
      <c r="A2297">
        <v>860515523</v>
      </c>
      <c r="B2297" t="s">
        <v>231</v>
      </c>
      <c r="C2297" t="s">
        <v>230</v>
      </c>
      <c r="D2297" t="s">
        <v>228</v>
      </c>
      <c r="E2297" t="s">
        <v>224</v>
      </c>
      <c r="F2297" t="s">
        <v>225</v>
      </c>
      <c r="G2297" s="16">
        <v>42369</v>
      </c>
      <c r="H2297">
        <v>20160429</v>
      </c>
      <c r="I2297">
        <v>0</v>
      </c>
      <c r="J2297" t="s">
        <v>236</v>
      </c>
      <c r="K2297" t="str">
        <f>IFERROR(VLOOKUP(J2297,ORDEN_ESF!A:C,2,0),"")</f>
        <v>Activos por impuestos corrientes, corriente</v>
      </c>
      <c r="L2297">
        <f>IFERROR(VLOOKUP(J2297,ORDEN_ESF!A:C,3,0),0)</f>
        <v>0</v>
      </c>
      <c r="M2297">
        <v>208805</v>
      </c>
    </row>
    <row r="2298" spans="1:13" x14ac:dyDescent="0.25">
      <c r="A2298">
        <v>890903055</v>
      </c>
      <c r="B2298" t="s">
        <v>232</v>
      </c>
      <c r="C2298" t="s">
        <v>222</v>
      </c>
      <c r="D2298" t="s">
        <v>223</v>
      </c>
      <c r="E2298" t="s">
        <v>224</v>
      </c>
      <c r="F2298" t="s">
        <v>225</v>
      </c>
      <c r="G2298" s="16">
        <v>42369</v>
      </c>
      <c r="H2298">
        <v>20160729</v>
      </c>
      <c r="I2298">
        <v>-1</v>
      </c>
      <c r="J2298" t="s">
        <v>236</v>
      </c>
      <c r="K2298" t="str">
        <f>IFERROR(VLOOKUP(J2298,ORDEN_ESF!A:C,2,0),"")</f>
        <v>Activos por impuestos corrientes, corriente</v>
      </c>
      <c r="L2298">
        <f>IFERROR(VLOOKUP(J2298,ORDEN_ESF!A:C,3,0),0)</f>
        <v>0</v>
      </c>
      <c r="M2298">
        <v>11282887</v>
      </c>
    </row>
    <row r="2299" spans="1:13" x14ac:dyDescent="0.25">
      <c r="A2299">
        <v>890908901</v>
      </c>
      <c r="B2299" t="s">
        <v>372</v>
      </c>
      <c r="C2299" t="s">
        <v>222</v>
      </c>
      <c r="D2299" t="s">
        <v>223</v>
      </c>
      <c r="E2299" t="s">
        <v>339</v>
      </c>
      <c r="F2299" t="s">
        <v>225</v>
      </c>
      <c r="G2299" s="16">
        <v>42369</v>
      </c>
      <c r="H2299">
        <v>20160426</v>
      </c>
      <c r="I2299">
        <v>0</v>
      </c>
      <c r="J2299" t="s">
        <v>236</v>
      </c>
      <c r="K2299" t="str">
        <f>IFERROR(VLOOKUP(J2299,ORDEN_ESF!A:C,2,0),"")</f>
        <v>Activos por impuestos corrientes, corriente</v>
      </c>
      <c r="L2299">
        <f>IFERROR(VLOOKUP(J2299,ORDEN_ESF!A:C,3,0),0)</f>
        <v>0</v>
      </c>
      <c r="M2299">
        <v>3198594</v>
      </c>
    </row>
    <row r="2300" spans="1:13" x14ac:dyDescent="0.25">
      <c r="A2300">
        <v>890939355</v>
      </c>
      <c r="B2300" t="s">
        <v>35</v>
      </c>
      <c r="C2300" t="s">
        <v>222</v>
      </c>
      <c r="D2300" t="s">
        <v>223</v>
      </c>
      <c r="E2300" t="s">
        <v>335</v>
      </c>
      <c r="F2300" t="s">
        <v>225</v>
      </c>
      <c r="G2300" s="16">
        <v>42369</v>
      </c>
      <c r="H2300">
        <v>20160427</v>
      </c>
      <c r="I2300">
        <v>0</v>
      </c>
      <c r="J2300" t="s">
        <v>236</v>
      </c>
      <c r="K2300" t="str">
        <f>IFERROR(VLOOKUP(J2300,ORDEN_ESF!A:C,2,0),"")</f>
        <v>Activos por impuestos corrientes, corriente</v>
      </c>
      <c r="L2300">
        <f>IFERROR(VLOOKUP(J2300,ORDEN_ESF!A:C,3,0),0)</f>
        <v>0</v>
      </c>
      <c r="M2300">
        <v>449040</v>
      </c>
    </row>
    <row r="2301" spans="1:13" x14ac:dyDescent="0.25">
      <c r="A2301">
        <v>900018975</v>
      </c>
      <c r="B2301" t="s">
        <v>376</v>
      </c>
      <c r="C2301" t="s">
        <v>230</v>
      </c>
      <c r="D2301" t="s">
        <v>299</v>
      </c>
      <c r="E2301" t="s">
        <v>333</v>
      </c>
      <c r="F2301" t="s">
        <v>225</v>
      </c>
      <c r="G2301" s="16">
        <v>42369</v>
      </c>
      <c r="H2301">
        <v>20160428</v>
      </c>
      <c r="I2301">
        <v>0</v>
      </c>
      <c r="J2301" t="s">
        <v>236</v>
      </c>
      <c r="K2301" t="str">
        <f>IFERROR(VLOOKUP(J2301,ORDEN_ESF!A:C,2,0),"")</f>
        <v>Activos por impuestos corrientes, corriente</v>
      </c>
      <c r="L2301">
        <f>IFERROR(VLOOKUP(J2301,ORDEN_ESF!A:C,3,0),0)</f>
        <v>0</v>
      </c>
      <c r="M2301">
        <v>8912058</v>
      </c>
    </row>
    <row r="2302" spans="1:13" x14ac:dyDescent="0.25">
      <c r="A2302">
        <v>900192242</v>
      </c>
      <c r="B2302" t="s">
        <v>381</v>
      </c>
      <c r="C2302" t="s">
        <v>222</v>
      </c>
      <c r="D2302" t="s">
        <v>228</v>
      </c>
      <c r="E2302" t="s">
        <v>333</v>
      </c>
      <c r="F2302" t="s">
        <v>225</v>
      </c>
      <c r="G2302" s="16">
        <v>42369</v>
      </c>
      <c r="H2302">
        <v>20160427</v>
      </c>
      <c r="I2302">
        <v>0</v>
      </c>
      <c r="J2302" t="s">
        <v>236</v>
      </c>
      <c r="K2302" t="str">
        <f>IFERROR(VLOOKUP(J2302,ORDEN_ESF!A:C,2,0),"")</f>
        <v>Activos por impuestos corrientes, corriente</v>
      </c>
      <c r="L2302">
        <f>IFERROR(VLOOKUP(J2302,ORDEN_ESF!A:C,3,0),0)</f>
        <v>0</v>
      </c>
      <c r="M2302">
        <v>11262920</v>
      </c>
    </row>
    <row r="2303" spans="1:13" x14ac:dyDescent="0.25">
      <c r="A2303">
        <v>900192242</v>
      </c>
      <c r="B2303" t="s">
        <v>381</v>
      </c>
      <c r="C2303" t="s">
        <v>222</v>
      </c>
      <c r="D2303" t="s">
        <v>228</v>
      </c>
      <c r="E2303" t="s">
        <v>333</v>
      </c>
      <c r="F2303" t="s">
        <v>391</v>
      </c>
      <c r="G2303" s="16">
        <v>42185</v>
      </c>
      <c r="H2303">
        <v>20160428</v>
      </c>
      <c r="I2303">
        <v>0</v>
      </c>
      <c r="J2303" t="s">
        <v>236</v>
      </c>
      <c r="K2303" t="str">
        <f>IFERROR(VLOOKUP(J2303,ORDEN_ESF!A:C,2,0),"")</f>
        <v>Activos por impuestos corrientes, corriente</v>
      </c>
      <c r="L2303">
        <f>IFERROR(VLOOKUP(J2303,ORDEN_ESF!A:C,3,0),0)</f>
        <v>0</v>
      </c>
      <c r="M2303">
        <v>6748792</v>
      </c>
    </row>
    <row r="2304" spans="1:13" x14ac:dyDescent="0.25">
      <c r="A2304">
        <v>900205547</v>
      </c>
      <c r="B2304" t="s">
        <v>233</v>
      </c>
      <c r="C2304" t="s">
        <v>230</v>
      </c>
      <c r="D2304" t="s">
        <v>228</v>
      </c>
      <c r="E2304" t="s">
        <v>224</v>
      </c>
      <c r="F2304" t="s">
        <v>225</v>
      </c>
      <c r="G2304" s="16">
        <v>42369</v>
      </c>
      <c r="H2304">
        <v>20160710</v>
      </c>
      <c r="I2304">
        <v>0</v>
      </c>
      <c r="J2304" t="s">
        <v>236</v>
      </c>
      <c r="K2304" t="str">
        <f>IFERROR(VLOOKUP(J2304,ORDEN_ESF!A:C,2,0),"")</f>
        <v>Activos por impuestos corrientes, corriente</v>
      </c>
      <c r="L2304">
        <f>IFERROR(VLOOKUP(J2304,ORDEN_ESF!A:C,3,0),0)</f>
        <v>0</v>
      </c>
      <c r="M2304">
        <v>991636</v>
      </c>
    </row>
    <row r="2305" spans="1:13" x14ac:dyDescent="0.25">
      <c r="A2305">
        <v>900378893</v>
      </c>
      <c r="B2305" t="s">
        <v>386</v>
      </c>
      <c r="C2305" t="s">
        <v>230</v>
      </c>
      <c r="D2305" t="s">
        <v>228</v>
      </c>
      <c r="E2305" t="s">
        <v>335</v>
      </c>
      <c r="F2305" t="s">
        <v>225</v>
      </c>
      <c r="G2305" s="16">
        <v>42369</v>
      </c>
      <c r="H2305">
        <v>20160729</v>
      </c>
      <c r="I2305">
        <v>-1</v>
      </c>
      <c r="J2305" t="s">
        <v>236</v>
      </c>
      <c r="K2305" t="str">
        <f>IFERROR(VLOOKUP(J2305,ORDEN_ESF!A:C,2,0),"")</f>
        <v>Activos por impuestos corrientes, corriente</v>
      </c>
      <c r="L2305">
        <f>IFERROR(VLOOKUP(J2305,ORDEN_ESF!A:C,3,0),0)</f>
        <v>0</v>
      </c>
      <c r="M2305">
        <v>9879472</v>
      </c>
    </row>
    <row r="2306" spans="1:13" x14ac:dyDescent="0.25">
      <c r="A2306">
        <v>900390238</v>
      </c>
      <c r="B2306" t="s">
        <v>177</v>
      </c>
      <c r="C2306" t="s">
        <v>230</v>
      </c>
      <c r="D2306" t="s">
        <v>228</v>
      </c>
      <c r="E2306" t="s">
        <v>333</v>
      </c>
      <c r="F2306" t="s">
        <v>225</v>
      </c>
      <c r="G2306" s="16">
        <v>42369</v>
      </c>
      <c r="H2306">
        <v>20160421</v>
      </c>
      <c r="I2306">
        <v>0</v>
      </c>
      <c r="J2306" t="s">
        <v>236</v>
      </c>
      <c r="K2306" t="str">
        <f>IFERROR(VLOOKUP(J2306,ORDEN_ESF!A:C,2,0),"")</f>
        <v>Activos por impuestos corrientes, corriente</v>
      </c>
      <c r="L2306">
        <f>IFERROR(VLOOKUP(J2306,ORDEN_ESF!A:C,3,0),0)</f>
        <v>0</v>
      </c>
      <c r="M2306">
        <v>3488322</v>
      </c>
    </row>
    <row r="2307" spans="1:13" x14ac:dyDescent="0.25">
      <c r="A2307">
        <v>900390238</v>
      </c>
      <c r="B2307" t="s">
        <v>177</v>
      </c>
      <c r="C2307" t="s">
        <v>230</v>
      </c>
      <c r="D2307" t="s">
        <v>228</v>
      </c>
      <c r="E2307" t="s">
        <v>333</v>
      </c>
      <c r="F2307" t="s">
        <v>391</v>
      </c>
      <c r="G2307" s="16">
        <v>42185</v>
      </c>
      <c r="H2307">
        <v>20160421</v>
      </c>
      <c r="I2307">
        <v>0</v>
      </c>
      <c r="J2307" t="s">
        <v>236</v>
      </c>
      <c r="K2307" t="str">
        <f>IFERROR(VLOOKUP(J2307,ORDEN_ESF!A:C,2,0),"")</f>
        <v>Activos por impuestos corrientes, corriente</v>
      </c>
      <c r="L2307">
        <f>IFERROR(VLOOKUP(J2307,ORDEN_ESF!A:C,3,0),0)</f>
        <v>0</v>
      </c>
      <c r="M2307">
        <v>12623568</v>
      </c>
    </row>
    <row r="2308" spans="1:13" x14ac:dyDescent="0.25">
      <c r="A2308">
        <v>900797732</v>
      </c>
      <c r="B2308" t="s">
        <v>181</v>
      </c>
      <c r="C2308" t="s">
        <v>230</v>
      </c>
      <c r="D2308" t="s">
        <v>228</v>
      </c>
      <c r="E2308" t="s">
        <v>360</v>
      </c>
      <c r="F2308" t="s">
        <v>225</v>
      </c>
      <c r="G2308" s="16">
        <v>42369</v>
      </c>
      <c r="H2308">
        <v>20160710</v>
      </c>
      <c r="I2308">
        <v>-1</v>
      </c>
      <c r="J2308" t="s">
        <v>236</v>
      </c>
      <c r="K2308" t="str">
        <f>IFERROR(VLOOKUP(J2308,ORDEN_ESF!A:C,2,0),"")</f>
        <v>Activos por impuestos corrientes, corriente</v>
      </c>
      <c r="L2308">
        <f>IFERROR(VLOOKUP(J2308,ORDEN_ESF!A:C,3,0),0)</f>
        <v>0</v>
      </c>
      <c r="M2308">
        <v>608794</v>
      </c>
    </row>
    <row r="2309" spans="1:13" x14ac:dyDescent="0.25">
      <c r="A2309">
        <v>800173155</v>
      </c>
      <c r="B2309" t="s">
        <v>341</v>
      </c>
      <c r="C2309" t="s">
        <v>222</v>
      </c>
      <c r="D2309" t="s">
        <v>228</v>
      </c>
      <c r="E2309" t="s">
        <v>335</v>
      </c>
      <c r="F2309" t="s">
        <v>225</v>
      </c>
      <c r="G2309" s="16">
        <v>42369</v>
      </c>
      <c r="H2309">
        <v>20160710</v>
      </c>
      <c r="I2309">
        <v>0</v>
      </c>
      <c r="J2309" t="s">
        <v>237</v>
      </c>
      <c r="K2309" t="str">
        <f>IFERROR(VLOOKUP(J2309,ORDEN_ESF!A:C,2,0),"")</f>
        <v>Activos biológicos corrientes</v>
      </c>
      <c r="L2309">
        <f>IFERROR(VLOOKUP(J2309,ORDEN_ESF!A:C,3,0),0)</f>
        <v>0</v>
      </c>
      <c r="M2309">
        <v>5783173</v>
      </c>
    </row>
    <row r="2310" spans="1:13" x14ac:dyDescent="0.25">
      <c r="A2310">
        <v>830058272</v>
      </c>
      <c r="B2310" t="s">
        <v>352</v>
      </c>
      <c r="C2310" t="s">
        <v>230</v>
      </c>
      <c r="D2310" t="s">
        <v>228</v>
      </c>
      <c r="E2310" t="s">
        <v>353</v>
      </c>
      <c r="F2310" t="s">
        <v>225</v>
      </c>
      <c r="G2310" s="16">
        <v>42369</v>
      </c>
      <c r="H2310">
        <v>20160710</v>
      </c>
      <c r="I2310">
        <v>0</v>
      </c>
      <c r="J2310" t="s">
        <v>237</v>
      </c>
      <c r="K2310" t="str">
        <f>IFERROR(VLOOKUP(J2310,ORDEN_ESF!A:C,2,0),"")</f>
        <v>Activos biológicos corrientes</v>
      </c>
      <c r="L2310">
        <f>IFERROR(VLOOKUP(J2310,ORDEN_ESF!A:C,3,0),0)</f>
        <v>0</v>
      </c>
      <c r="M2310">
        <v>0</v>
      </c>
    </row>
    <row r="2311" spans="1:13" x14ac:dyDescent="0.25">
      <c r="A2311">
        <v>860000656</v>
      </c>
      <c r="B2311" t="s">
        <v>221</v>
      </c>
      <c r="C2311" t="s">
        <v>222</v>
      </c>
      <c r="D2311" t="s">
        <v>223</v>
      </c>
      <c r="E2311" t="s">
        <v>224</v>
      </c>
      <c r="F2311" t="s">
        <v>225</v>
      </c>
      <c r="G2311" s="16">
        <v>42369</v>
      </c>
      <c r="H2311">
        <v>20160426</v>
      </c>
      <c r="I2311">
        <v>0</v>
      </c>
      <c r="J2311" t="s">
        <v>237</v>
      </c>
      <c r="K2311" t="str">
        <f>IFERROR(VLOOKUP(J2311,ORDEN_ESF!A:C,2,0),"")</f>
        <v>Activos biológicos corrientes</v>
      </c>
      <c r="L2311">
        <f>IFERROR(VLOOKUP(J2311,ORDEN_ESF!A:C,3,0),0)</f>
        <v>0</v>
      </c>
      <c r="M2311">
        <v>0</v>
      </c>
    </row>
    <row r="2312" spans="1:13" x14ac:dyDescent="0.25">
      <c r="A2312">
        <v>900378893</v>
      </c>
      <c r="B2312" t="s">
        <v>386</v>
      </c>
      <c r="C2312" t="s">
        <v>230</v>
      </c>
      <c r="D2312" t="s">
        <v>228</v>
      </c>
      <c r="E2312" t="s">
        <v>335</v>
      </c>
      <c r="F2312" t="s">
        <v>225</v>
      </c>
      <c r="G2312" s="16">
        <v>42369</v>
      </c>
      <c r="H2312">
        <v>20160729</v>
      </c>
      <c r="I2312">
        <v>-1</v>
      </c>
      <c r="J2312" t="s">
        <v>237</v>
      </c>
      <c r="K2312" t="str">
        <f>IFERROR(VLOOKUP(J2312,ORDEN_ESF!A:C,2,0),"")</f>
        <v>Activos biológicos corrientes</v>
      </c>
      <c r="L2312">
        <f>IFERROR(VLOOKUP(J2312,ORDEN_ESF!A:C,3,0),0)</f>
        <v>0</v>
      </c>
      <c r="M2312">
        <v>18210468</v>
      </c>
    </row>
    <row r="2313" spans="1:13" x14ac:dyDescent="0.25">
      <c r="A2313">
        <v>900390238</v>
      </c>
      <c r="B2313" t="s">
        <v>177</v>
      </c>
      <c r="C2313" t="s">
        <v>230</v>
      </c>
      <c r="D2313" t="s">
        <v>228</v>
      </c>
      <c r="E2313" t="s">
        <v>333</v>
      </c>
      <c r="F2313" t="s">
        <v>225</v>
      </c>
      <c r="G2313" s="16">
        <v>42369</v>
      </c>
      <c r="H2313">
        <v>20160421</v>
      </c>
      <c r="I2313">
        <v>0</v>
      </c>
      <c r="J2313" t="s">
        <v>237</v>
      </c>
      <c r="K2313" t="str">
        <f>IFERROR(VLOOKUP(J2313,ORDEN_ESF!A:C,2,0),"")</f>
        <v>Activos biológicos corrientes</v>
      </c>
      <c r="L2313">
        <f>IFERROR(VLOOKUP(J2313,ORDEN_ESF!A:C,3,0),0)</f>
        <v>0</v>
      </c>
      <c r="M2313">
        <v>0</v>
      </c>
    </row>
    <row r="2314" spans="1:13" x14ac:dyDescent="0.25">
      <c r="A2314">
        <v>900390238</v>
      </c>
      <c r="B2314" t="s">
        <v>177</v>
      </c>
      <c r="C2314" t="s">
        <v>230</v>
      </c>
      <c r="D2314" t="s">
        <v>228</v>
      </c>
      <c r="E2314" t="s">
        <v>333</v>
      </c>
      <c r="F2314" t="s">
        <v>391</v>
      </c>
      <c r="G2314" s="16">
        <v>42185</v>
      </c>
      <c r="H2314">
        <v>20160421</v>
      </c>
      <c r="I2314">
        <v>0</v>
      </c>
      <c r="J2314" t="s">
        <v>237</v>
      </c>
      <c r="K2314" t="str">
        <f>IFERROR(VLOOKUP(J2314,ORDEN_ESF!A:C,2,0),"")</f>
        <v>Activos biológicos corrientes</v>
      </c>
      <c r="L2314">
        <f>IFERROR(VLOOKUP(J2314,ORDEN_ESF!A:C,3,0),0)</f>
        <v>0</v>
      </c>
      <c r="M2314">
        <v>0</v>
      </c>
    </row>
    <row r="2315" spans="1:13" x14ac:dyDescent="0.25">
      <c r="A2315">
        <v>800185295</v>
      </c>
      <c r="B2315" t="s">
        <v>344</v>
      </c>
      <c r="C2315" t="s">
        <v>222</v>
      </c>
      <c r="D2315" t="s">
        <v>228</v>
      </c>
      <c r="E2315" t="s">
        <v>335</v>
      </c>
      <c r="F2315" t="s">
        <v>225</v>
      </c>
      <c r="G2315" s="16">
        <v>42369</v>
      </c>
      <c r="H2315">
        <v>20160429</v>
      </c>
      <c r="I2315">
        <v>0</v>
      </c>
      <c r="J2315" t="s">
        <v>238</v>
      </c>
      <c r="K2315" t="str">
        <f>IFERROR(VLOOKUP(J2315,ORDEN_ESF!A:C,2,0),"")</f>
        <v>Otros activos financieros corrientes</v>
      </c>
      <c r="L2315">
        <f>IFERROR(VLOOKUP(J2315,ORDEN_ESF!A:C,3,0),0)</f>
        <v>0</v>
      </c>
      <c r="M2315">
        <v>3566009</v>
      </c>
    </row>
    <row r="2316" spans="1:13" x14ac:dyDescent="0.25">
      <c r="A2316">
        <v>830058272</v>
      </c>
      <c r="B2316" t="s">
        <v>352</v>
      </c>
      <c r="C2316" t="s">
        <v>230</v>
      </c>
      <c r="D2316" t="s">
        <v>228</v>
      </c>
      <c r="E2316" t="s">
        <v>353</v>
      </c>
      <c r="F2316" t="s">
        <v>225</v>
      </c>
      <c r="G2316" s="16">
        <v>42369</v>
      </c>
      <c r="H2316">
        <v>20160710</v>
      </c>
      <c r="I2316">
        <v>0</v>
      </c>
      <c r="J2316" t="s">
        <v>238</v>
      </c>
      <c r="K2316" t="str">
        <f>IFERROR(VLOOKUP(J2316,ORDEN_ESF!A:C,2,0),"")</f>
        <v>Otros activos financieros corrientes</v>
      </c>
      <c r="L2316">
        <f>IFERROR(VLOOKUP(J2316,ORDEN_ESF!A:C,3,0),0)</f>
        <v>0</v>
      </c>
      <c r="M2316">
        <v>3702590</v>
      </c>
    </row>
    <row r="2317" spans="1:13" x14ac:dyDescent="0.25">
      <c r="A2317">
        <v>860000656</v>
      </c>
      <c r="B2317" t="s">
        <v>221</v>
      </c>
      <c r="C2317" t="s">
        <v>222</v>
      </c>
      <c r="D2317" t="s">
        <v>223</v>
      </c>
      <c r="E2317" t="s">
        <v>224</v>
      </c>
      <c r="F2317" t="s">
        <v>225</v>
      </c>
      <c r="G2317" s="16">
        <v>42369</v>
      </c>
      <c r="H2317">
        <v>20160426</v>
      </c>
      <c r="I2317">
        <v>0</v>
      </c>
      <c r="J2317" t="s">
        <v>238</v>
      </c>
      <c r="K2317" t="str">
        <f>IFERROR(VLOOKUP(J2317,ORDEN_ESF!A:C,2,0),"")</f>
        <v>Otros activos financieros corrientes</v>
      </c>
      <c r="L2317">
        <f>IFERROR(VLOOKUP(J2317,ORDEN_ESF!A:C,3,0),0)</f>
        <v>0</v>
      </c>
      <c r="M2317">
        <v>3667</v>
      </c>
    </row>
    <row r="2318" spans="1:13" x14ac:dyDescent="0.25">
      <c r="A2318">
        <v>860058070</v>
      </c>
      <c r="B2318" t="s">
        <v>364</v>
      </c>
      <c r="C2318" t="s">
        <v>222</v>
      </c>
      <c r="D2318" t="s">
        <v>228</v>
      </c>
      <c r="E2318" t="s">
        <v>335</v>
      </c>
      <c r="F2318" t="s">
        <v>225</v>
      </c>
      <c r="G2318" s="16">
        <v>42369</v>
      </c>
      <c r="H2318">
        <v>20160427</v>
      </c>
      <c r="I2318">
        <v>0</v>
      </c>
      <c r="J2318" t="s">
        <v>238</v>
      </c>
      <c r="K2318" t="str">
        <f>IFERROR(VLOOKUP(J2318,ORDEN_ESF!A:C,2,0),"")</f>
        <v>Otros activos financieros corrientes</v>
      </c>
      <c r="L2318">
        <f>IFERROR(VLOOKUP(J2318,ORDEN_ESF!A:C,3,0),0)</f>
        <v>0</v>
      </c>
      <c r="M2318">
        <v>200</v>
      </c>
    </row>
    <row r="2319" spans="1:13" x14ac:dyDescent="0.25">
      <c r="A2319">
        <v>860059851</v>
      </c>
      <c r="B2319" t="s">
        <v>365</v>
      </c>
      <c r="C2319" t="s">
        <v>222</v>
      </c>
      <c r="D2319" t="s">
        <v>228</v>
      </c>
      <c r="E2319" t="s">
        <v>224</v>
      </c>
      <c r="F2319" t="s">
        <v>225</v>
      </c>
      <c r="G2319" s="16">
        <v>42369</v>
      </c>
      <c r="H2319">
        <v>20160729</v>
      </c>
      <c r="I2319">
        <v>-1</v>
      </c>
      <c r="J2319" t="s">
        <v>238</v>
      </c>
      <c r="K2319" t="str">
        <f>IFERROR(VLOOKUP(J2319,ORDEN_ESF!A:C,2,0),"")</f>
        <v>Otros activos financieros corrientes</v>
      </c>
      <c r="L2319">
        <f>IFERROR(VLOOKUP(J2319,ORDEN_ESF!A:C,3,0),0)</f>
        <v>0</v>
      </c>
      <c r="M2319">
        <v>9731948</v>
      </c>
    </row>
    <row r="2320" spans="1:13" x14ac:dyDescent="0.25">
      <c r="A2320">
        <v>860515523</v>
      </c>
      <c r="B2320" t="s">
        <v>231</v>
      </c>
      <c r="C2320" t="s">
        <v>230</v>
      </c>
      <c r="D2320" t="s">
        <v>228</v>
      </c>
      <c r="E2320" t="s">
        <v>224</v>
      </c>
      <c r="F2320" t="s">
        <v>225</v>
      </c>
      <c r="G2320" s="16">
        <v>42369</v>
      </c>
      <c r="H2320">
        <v>20160429</v>
      </c>
      <c r="I2320">
        <v>0</v>
      </c>
      <c r="J2320" t="s">
        <v>238</v>
      </c>
      <c r="K2320" t="str">
        <f>IFERROR(VLOOKUP(J2320,ORDEN_ESF!A:C,2,0),"")</f>
        <v>Otros activos financieros corrientes</v>
      </c>
      <c r="L2320">
        <f>IFERROR(VLOOKUP(J2320,ORDEN_ESF!A:C,3,0),0)</f>
        <v>0</v>
      </c>
      <c r="M2320">
        <v>682110</v>
      </c>
    </row>
    <row r="2321" spans="1:13" x14ac:dyDescent="0.25">
      <c r="A2321">
        <v>890903035</v>
      </c>
      <c r="B2321" t="s">
        <v>369</v>
      </c>
      <c r="C2321" t="s">
        <v>230</v>
      </c>
      <c r="D2321" t="s">
        <v>228</v>
      </c>
      <c r="E2321" t="s">
        <v>339</v>
      </c>
      <c r="F2321" t="s">
        <v>225</v>
      </c>
      <c r="G2321" s="16">
        <v>42369</v>
      </c>
      <c r="H2321">
        <v>20160426</v>
      </c>
      <c r="I2321">
        <v>0</v>
      </c>
      <c r="J2321" t="s">
        <v>238</v>
      </c>
      <c r="K2321" t="str">
        <f>IFERROR(VLOOKUP(J2321,ORDEN_ESF!A:C,2,0),"")</f>
        <v>Otros activos financieros corrientes</v>
      </c>
      <c r="L2321">
        <f>IFERROR(VLOOKUP(J2321,ORDEN_ESF!A:C,3,0),0)</f>
        <v>0</v>
      </c>
      <c r="M2321">
        <v>78662238</v>
      </c>
    </row>
    <row r="2322" spans="1:13" x14ac:dyDescent="0.25">
      <c r="A2322">
        <v>890903055</v>
      </c>
      <c r="B2322" t="s">
        <v>232</v>
      </c>
      <c r="C2322" t="s">
        <v>222</v>
      </c>
      <c r="D2322" t="s">
        <v>223</v>
      </c>
      <c r="E2322" t="s">
        <v>224</v>
      </c>
      <c r="F2322" t="s">
        <v>225</v>
      </c>
      <c r="G2322" s="16">
        <v>42369</v>
      </c>
      <c r="H2322">
        <v>20160729</v>
      </c>
      <c r="I2322">
        <v>-1</v>
      </c>
      <c r="J2322" t="s">
        <v>238</v>
      </c>
      <c r="K2322" t="str">
        <f>IFERROR(VLOOKUP(J2322,ORDEN_ESF!A:C,2,0),"")</f>
        <v>Otros activos financieros corrientes</v>
      </c>
      <c r="L2322">
        <f>IFERROR(VLOOKUP(J2322,ORDEN_ESF!A:C,3,0),0)</f>
        <v>0</v>
      </c>
      <c r="M2322">
        <v>2063815</v>
      </c>
    </row>
    <row r="2323" spans="1:13" x14ac:dyDescent="0.25">
      <c r="A2323">
        <v>890905022</v>
      </c>
      <c r="B2323" t="s">
        <v>370</v>
      </c>
      <c r="C2323" t="s">
        <v>230</v>
      </c>
      <c r="D2323" t="s">
        <v>223</v>
      </c>
      <c r="E2323" t="s">
        <v>360</v>
      </c>
      <c r="F2323" t="s">
        <v>225</v>
      </c>
      <c r="G2323" s="16">
        <v>42369</v>
      </c>
      <c r="H2323">
        <v>20160802</v>
      </c>
      <c r="I2323">
        <v>0</v>
      </c>
      <c r="J2323" t="s">
        <v>238</v>
      </c>
      <c r="K2323" t="str">
        <f>IFERROR(VLOOKUP(J2323,ORDEN_ESF!A:C,2,0),"")</f>
        <v>Otros activos financieros corrientes</v>
      </c>
      <c r="L2323">
        <f>IFERROR(VLOOKUP(J2323,ORDEN_ESF!A:C,3,0),0)</f>
        <v>0</v>
      </c>
      <c r="M2323">
        <v>15760305</v>
      </c>
    </row>
    <row r="2324" spans="1:13" x14ac:dyDescent="0.25">
      <c r="A2324">
        <v>890908901</v>
      </c>
      <c r="B2324" t="s">
        <v>372</v>
      </c>
      <c r="C2324" t="s">
        <v>222</v>
      </c>
      <c r="D2324" t="s">
        <v>223</v>
      </c>
      <c r="E2324" t="s">
        <v>339</v>
      </c>
      <c r="F2324" t="s">
        <v>225</v>
      </c>
      <c r="G2324" s="16">
        <v>42369</v>
      </c>
      <c r="H2324">
        <v>20160426</v>
      </c>
      <c r="I2324">
        <v>0</v>
      </c>
      <c r="J2324" t="s">
        <v>238</v>
      </c>
      <c r="K2324" t="str">
        <f>IFERROR(VLOOKUP(J2324,ORDEN_ESF!A:C,2,0),"")</f>
        <v>Otros activos financieros corrientes</v>
      </c>
      <c r="L2324">
        <f>IFERROR(VLOOKUP(J2324,ORDEN_ESF!A:C,3,0),0)</f>
        <v>0</v>
      </c>
      <c r="M2324">
        <v>121874</v>
      </c>
    </row>
    <row r="2325" spans="1:13" x14ac:dyDescent="0.25">
      <c r="A2325">
        <v>900018975</v>
      </c>
      <c r="B2325" t="s">
        <v>376</v>
      </c>
      <c r="C2325" t="s">
        <v>230</v>
      </c>
      <c r="D2325" t="s">
        <v>299</v>
      </c>
      <c r="E2325" t="s">
        <v>333</v>
      </c>
      <c r="F2325" t="s">
        <v>225</v>
      </c>
      <c r="G2325" s="16">
        <v>42369</v>
      </c>
      <c r="H2325">
        <v>20160428</v>
      </c>
      <c r="I2325">
        <v>0</v>
      </c>
      <c r="J2325" t="s">
        <v>238</v>
      </c>
      <c r="K2325" t="str">
        <f>IFERROR(VLOOKUP(J2325,ORDEN_ESF!A:C,2,0),"")</f>
        <v>Otros activos financieros corrientes</v>
      </c>
      <c r="L2325">
        <f>IFERROR(VLOOKUP(J2325,ORDEN_ESF!A:C,3,0),0)</f>
        <v>0</v>
      </c>
      <c r="M2325">
        <v>4005118</v>
      </c>
    </row>
    <row r="2326" spans="1:13" x14ac:dyDescent="0.25">
      <c r="A2326">
        <v>900192242</v>
      </c>
      <c r="B2326" t="s">
        <v>381</v>
      </c>
      <c r="C2326" t="s">
        <v>222</v>
      </c>
      <c r="D2326" t="s">
        <v>228</v>
      </c>
      <c r="E2326" t="s">
        <v>333</v>
      </c>
      <c r="F2326" t="s">
        <v>225</v>
      </c>
      <c r="G2326" s="16">
        <v>42369</v>
      </c>
      <c r="H2326">
        <v>20160427</v>
      </c>
      <c r="I2326">
        <v>0</v>
      </c>
      <c r="J2326" t="s">
        <v>238</v>
      </c>
      <c r="K2326" t="str">
        <f>IFERROR(VLOOKUP(J2326,ORDEN_ESF!A:C,2,0),"")</f>
        <v>Otros activos financieros corrientes</v>
      </c>
      <c r="L2326">
        <f>IFERROR(VLOOKUP(J2326,ORDEN_ESF!A:C,3,0),0)</f>
        <v>0</v>
      </c>
      <c r="M2326">
        <v>8283053</v>
      </c>
    </row>
    <row r="2327" spans="1:13" x14ac:dyDescent="0.25">
      <c r="A2327">
        <v>900192242</v>
      </c>
      <c r="B2327" t="s">
        <v>381</v>
      </c>
      <c r="C2327" t="s">
        <v>222</v>
      </c>
      <c r="D2327" t="s">
        <v>228</v>
      </c>
      <c r="E2327" t="s">
        <v>333</v>
      </c>
      <c r="F2327" t="s">
        <v>391</v>
      </c>
      <c r="G2327" s="16">
        <v>42185</v>
      </c>
      <c r="H2327">
        <v>20160428</v>
      </c>
      <c r="I2327">
        <v>0</v>
      </c>
      <c r="J2327" t="s">
        <v>238</v>
      </c>
      <c r="K2327" t="str">
        <f>IFERROR(VLOOKUP(J2327,ORDEN_ESF!A:C,2,0),"")</f>
        <v>Otros activos financieros corrientes</v>
      </c>
      <c r="L2327">
        <f>IFERROR(VLOOKUP(J2327,ORDEN_ESF!A:C,3,0),0)</f>
        <v>0</v>
      </c>
      <c r="M2327">
        <v>5499541</v>
      </c>
    </row>
    <row r="2328" spans="1:13" x14ac:dyDescent="0.25">
      <c r="A2328">
        <v>900378893</v>
      </c>
      <c r="B2328" t="s">
        <v>386</v>
      </c>
      <c r="C2328" t="s">
        <v>230</v>
      </c>
      <c r="D2328" t="s">
        <v>228</v>
      </c>
      <c r="E2328" t="s">
        <v>335</v>
      </c>
      <c r="F2328" t="s">
        <v>225</v>
      </c>
      <c r="G2328" s="16">
        <v>42369</v>
      </c>
      <c r="H2328">
        <v>20160729</v>
      </c>
      <c r="I2328">
        <v>-1</v>
      </c>
      <c r="J2328" t="s">
        <v>238</v>
      </c>
      <c r="K2328" t="str">
        <f>IFERROR(VLOOKUP(J2328,ORDEN_ESF!A:C,2,0),"")</f>
        <v>Otros activos financieros corrientes</v>
      </c>
      <c r="L2328">
        <f>IFERROR(VLOOKUP(J2328,ORDEN_ESF!A:C,3,0),0)</f>
        <v>0</v>
      </c>
      <c r="M2328">
        <v>0</v>
      </c>
    </row>
    <row r="2329" spans="1:13" x14ac:dyDescent="0.25">
      <c r="A2329">
        <v>900390238</v>
      </c>
      <c r="B2329" t="s">
        <v>177</v>
      </c>
      <c r="C2329" t="s">
        <v>230</v>
      </c>
      <c r="D2329" t="s">
        <v>228</v>
      </c>
      <c r="E2329" t="s">
        <v>333</v>
      </c>
      <c r="F2329" t="s">
        <v>225</v>
      </c>
      <c r="G2329" s="16">
        <v>42369</v>
      </c>
      <c r="H2329">
        <v>20160421</v>
      </c>
      <c r="I2329">
        <v>0</v>
      </c>
      <c r="J2329" t="s">
        <v>238</v>
      </c>
      <c r="K2329" t="str">
        <f>IFERROR(VLOOKUP(J2329,ORDEN_ESF!A:C,2,0),"")</f>
        <v>Otros activos financieros corrientes</v>
      </c>
      <c r="L2329">
        <f>IFERROR(VLOOKUP(J2329,ORDEN_ESF!A:C,3,0),0)</f>
        <v>0</v>
      </c>
      <c r="M2329">
        <v>0</v>
      </c>
    </row>
    <row r="2330" spans="1:13" x14ac:dyDescent="0.25">
      <c r="A2330">
        <v>900390238</v>
      </c>
      <c r="B2330" t="s">
        <v>177</v>
      </c>
      <c r="C2330" t="s">
        <v>230</v>
      </c>
      <c r="D2330" t="s">
        <v>228</v>
      </c>
      <c r="E2330" t="s">
        <v>333</v>
      </c>
      <c r="F2330" t="s">
        <v>391</v>
      </c>
      <c r="G2330" s="16">
        <v>42185</v>
      </c>
      <c r="H2330">
        <v>20160421</v>
      </c>
      <c r="I2330">
        <v>0</v>
      </c>
      <c r="J2330" t="s">
        <v>238</v>
      </c>
      <c r="K2330" t="str">
        <f>IFERROR(VLOOKUP(J2330,ORDEN_ESF!A:C,2,0),"")</f>
        <v>Otros activos financieros corrientes</v>
      </c>
      <c r="L2330">
        <f>IFERROR(VLOOKUP(J2330,ORDEN_ESF!A:C,3,0),0)</f>
        <v>0</v>
      </c>
      <c r="M2330">
        <v>0</v>
      </c>
    </row>
    <row r="2331" spans="1:13" x14ac:dyDescent="0.25">
      <c r="A2331">
        <v>800185295</v>
      </c>
      <c r="B2331" t="s">
        <v>344</v>
      </c>
      <c r="C2331" t="s">
        <v>222</v>
      </c>
      <c r="D2331" t="s">
        <v>228</v>
      </c>
      <c r="E2331" t="s">
        <v>335</v>
      </c>
      <c r="F2331" t="s">
        <v>225</v>
      </c>
      <c r="G2331" s="16">
        <v>42369</v>
      </c>
      <c r="H2331">
        <v>20160429</v>
      </c>
      <c r="I2331">
        <v>0</v>
      </c>
      <c r="J2331" t="s">
        <v>239</v>
      </c>
      <c r="K2331" t="str">
        <f>IFERROR(VLOOKUP(J2331,ORDEN_ESF!A:C,2,0),"")</f>
        <v>Otros activos no financieros corrientes</v>
      </c>
      <c r="L2331">
        <f>IFERROR(VLOOKUP(J2331,ORDEN_ESF!A:C,3,0),0)</f>
        <v>0</v>
      </c>
      <c r="M2331">
        <v>23075705</v>
      </c>
    </row>
    <row r="2332" spans="1:13" x14ac:dyDescent="0.25">
      <c r="A2332">
        <v>830058272</v>
      </c>
      <c r="B2332" t="s">
        <v>352</v>
      </c>
      <c r="C2332" t="s">
        <v>230</v>
      </c>
      <c r="D2332" t="s">
        <v>228</v>
      </c>
      <c r="E2332" t="s">
        <v>353</v>
      </c>
      <c r="F2332" t="s">
        <v>225</v>
      </c>
      <c r="G2332" s="16">
        <v>42369</v>
      </c>
      <c r="H2332">
        <v>20160710</v>
      </c>
      <c r="I2332">
        <v>0</v>
      </c>
      <c r="J2332" t="s">
        <v>239</v>
      </c>
      <c r="K2332" t="str">
        <f>IFERROR(VLOOKUP(J2332,ORDEN_ESF!A:C,2,0),"")</f>
        <v>Otros activos no financieros corrientes</v>
      </c>
      <c r="L2332">
        <f>IFERROR(VLOOKUP(J2332,ORDEN_ESF!A:C,3,0),0)</f>
        <v>0</v>
      </c>
      <c r="M2332">
        <v>529478</v>
      </c>
    </row>
    <row r="2333" spans="1:13" x14ac:dyDescent="0.25">
      <c r="A2333">
        <v>830124992</v>
      </c>
      <c r="B2333" t="s">
        <v>357</v>
      </c>
      <c r="C2333" t="s">
        <v>230</v>
      </c>
      <c r="D2333" t="s">
        <v>228</v>
      </c>
      <c r="E2333" t="s">
        <v>358</v>
      </c>
      <c r="F2333" t="s">
        <v>225</v>
      </c>
      <c r="G2333" s="16">
        <v>42369</v>
      </c>
      <c r="H2333">
        <v>20160429</v>
      </c>
      <c r="I2333">
        <v>0</v>
      </c>
      <c r="J2333" t="s">
        <v>239</v>
      </c>
      <c r="K2333" t="str">
        <f>IFERROR(VLOOKUP(J2333,ORDEN_ESF!A:C,2,0),"")</f>
        <v>Otros activos no financieros corrientes</v>
      </c>
      <c r="L2333">
        <f>IFERROR(VLOOKUP(J2333,ORDEN_ESF!A:C,3,0),0)</f>
        <v>0</v>
      </c>
      <c r="M2333">
        <v>3870</v>
      </c>
    </row>
    <row r="2334" spans="1:13" x14ac:dyDescent="0.25">
      <c r="A2334">
        <v>860000656</v>
      </c>
      <c r="B2334" t="s">
        <v>221</v>
      </c>
      <c r="C2334" t="s">
        <v>222</v>
      </c>
      <c r="D2334" t="s">
        <v>223</v>
      </c>
      <c r="E2334" t="s">
        <v>224</v>
      </c>
      <c r="F2334" t="s">
        <v>225</v>
      </c>
      <c r="G2334" s="16">
        <v>42369</v>
      </c>
      <c r="H2334">
        <v>20160426</v>
      </c>
      <c r="I2334">
        <v>0</v>
      </c>
      <c r="J2334" t="s">
        <v>239</v>
      </c>
      <c r="K2334" t="str">
        <f>IFERROR(VLOOKUP(J2334,ORDEN_ESF!A:C,2,0),"")</f>
        <v>Otros activos no financieros corrientes</v>
      </c>
      <c r="L2334">
        <f>IFERROR(VLOOKUP(J2334,ORDEN_ESF!A:C,3,0),0)</f>
        <v>0</v>
      </c>
      <c r="M2334">
        <v>0</v>
      </c>
    </row>
    <row r="2335" spans="1:13" x14ac:dyDescent="0.25">
      <c r="A2335">
        <v>860002837</v>
      </c>
      <c r="B2335" t="s">
        <v>227</v>
      </c>
      <c r="C2335" t="s">
        <v>222</v>
      </c>
      <c r="D2335" t="s">
        <v>228</v>
      </c>
      <c r="E2335" t="s">
        <v>224</v>
      </c>
      <c r="F2335" t="s">
        <v>225</v>
      </c>
      <c r="G2335" s="16">
        <v>42369</v>
      </c>
      <c r="H2335">
        <v>20160426</v>
      </c>
      <c r="I2335">
        <v>0</v>
      </c>
      <c r="J2335" t="s">
        <v>239</v>
      </c>
      <c r="K2335" t="str">
        <f>IFERROR(VLOOKUP(J2335,ORDEN_ESF!A:C,2,0),"")</f>
        <v>Otros activos no financieros corrientes</v>
      </c>
      <c r="L2335">
        <f>IFERROR(VLOOKUP(J2335,ORDEN_ESF!A:C,3,0),0)</f>
        <v>0</v>
      </c>
      <c r="M2335">
        <v>2766165</v>
      </c>
    </row>
    <row r="2336" spans="1:13" x14ac:dyDescent="0.25">
      <c r="A2336">
        <v>860059851</v>
      </c>
      <c r="B2336" t="s">
        <v>365</v>
      </c>
      <c r="C2336" t="s">
        <v>222</v>
      </c>
      <c r="D2336" t="s">
        <v>228</v>
      </c>
      <c r="E2336" t="s">
        <v>224</v>
      </c>
      <c r="F2336" t="s">
        <v>225</v>
      </c>
      <c r="G2336" s="16">
        <v>42369</v>
      </c>
      <c r="H2336">
        <v>20160729</v>
      </c>
      <c r="I2336">
        <v>-1</v>
      </c>
      <c r="J2336" t="s">
        <v>239</v>
      </c>
      <c r="K2336" t="str">
        <f>IFERROR(VLOOKUP(J2336,ORDEN_ESF!A:C,2,0),"")</f>
        <v>Otros activos no financieros corrientes</v>
      </c>
      <c r="L2336">
        <f>IFERROR(VLOOKUP(J2336,ORDEN_ESF!A:C,3,0),0)</f>
        <v>0</v>
      </c>
      <c r="M2336">
        <v>2129608</v>
      </c>
    </row>
    <row r="2337" spans="1:13" x14ac:dyDescent="0.25">
      <c r="A2337">
        <v>860510628</v>
      </c>
      <c r="B2337" t="s">
        <v>373</v>
      </c>
      <c r="C2337" t="s">
        <v>230</v>
      </c>
      <c r="D2337" t="s">
        <v>228</v>
      </c>
      <c r="E2337" t="s">
        <v>353</v>
      </c>
      <c r="F2337" t="s">
        <v>225</v>
      </c>
      <c r="G2337" s="16">
        <v>42369</v>
      </c>
      <c r="H2337">
        <v>20160729</v>
      </c>
      <c r="I2337">
        <v>-1</v>
      </c>
      <c r="J2337" t="s">
        <v>239</v>
      </c>
      <c r="K2337" t="str">
        <f>IFERROR(VLOOKUP(J2337,ORDEN_ESF!A:C,2,0),"")</f>
        <v>Otros activos no financieros corrientes</v>
      </c>
      <c r="L2337">
        <f>IFERROR(VLOOKUP(J2337,ORDEN_ESF!A:C,3,0),0)</f>
        <v>0</v>
      </c>
      <c r="M2337">
        <v>269</v>
      </c>
    </row>
    <row r="2338" spans="1:13" x14ac:dyDescent="0.25">
      <c r="A2338">
        <v>890903035</v>
      </c>
      <c r="B2338" t="s">
        <v>369</v>
      </c>
      <c r="C2338" t="s">
        <v>230</v>
      </c>
      <c r="D2338" t="s">
        <v>228</v>
      </c>
      <c r="E2338" t="s">
        <v>339</v>
      </c>
      <c r="F2338" t="s">
        <v>225</v>
      </c>
      <c r="G2338" s="16">
        <v>42369</v>
      </c>
      <c r="H2338">
        <v>20160426</v>
      </c>
      <c r="I2338">
        <v>0</v>
      </c>
      <c r="J2338" t="s">
        <v>239</v>
      </c>
      <c r="K2338" t="str">
        <f>IFERROR(VLOOKUP(J2338,ORDEN_ESF!A:C,2,0),"")</f>
        <v>Otros activos no financieros corrientes</v>
      </c>
      <c r="L2338">
        <f>IFERROR(VLOOKUP(J2338,ORDEN_ESF!A:C,3,0),0)</f>
        <v>0</v>
      </c>
      <c r="M2338">
        <v>406616</v>
      </c>
    </row>
    <row r="2339" spans="1:13" x14ac:dyDescent="0.25">
      <c r="A2339">
        <v>890903055</v>
      </c>
      <c r="B2339" t="s">
        <v>232</v>
      </c>
      <c r="C2339" t="s">
        <v>222</v>
      </c>
      <c r="D2339" t="s">
        <v>223</v>
      </c>
      <c r="E2339" t="s">
        <v>224</v>
      </c>
      <c r="F2339" t="s">
        <v>225</v>
      </c>
      <c r="G2339" s="16">
        <v>42369</v>
      </c>
      <c r="H2339">
        <v>20160729</v>
      </c>
      <c r="I2339">
        <v>-1</v>
      </c>
      <c r="J2339" t="s">
        <v>239</v>
      </c>
      <c r="K2339" t="str">
        <f>IFERROR(VLOOKUP(J2339,ORDEN_ESF!A:C,2,0),"")</f>
        <v>Otros activos no financieros corrientes</v>
      </c>
      <c r="L2339">
        <f>IFERROR(VLOOKUP(J2339,ORDEN_ESF!A:C,3,0),0)</f>
        <v>0</v>
      </c>
      <c r="M2339">
        <v>31205</v>
      </c>
    </row>
    <row r="2340" spans="1:13" x14ac:dyDescent="0.25">
      <c r="A2340">
        <v>890908901</v>
      </c>
      <c r="B2340" t="s">
        <v>372</v>
      </c>
      <c r="C2340" t="s">
        <v>222</v>
      </c>
      <c r="D2340" t="s">
        <v>223</v>
      </c>
      <c r="E2340" t="s">
        <v>339</v>
      </c>
      <c r="F2340" t="s">
        <v>225</v>
      </c>
      <c r="G2340" s="16">
        <v>42369</v>
      </c>
      <c r="H2340">
        <v>20160426</v>
      </c>
      <c r="I2340">
        <v>0</v>
      </c>
      <c r="J2340" t="s">
        <v>239</v>
      </c>
      <c r="K2340" t="str">
        <f>IFERROR(VLOOKUP(J2340,ORDEN_ESF!A:C,2,0),"")</f>
        <v>Otros activos no financieros corrientes</v>
      </c>
      <c r="L2340">
        <f>IFERROR(VLOOKUP(J2340,ORDEN_ESF!A:C,3,0),0)</f>
        <v>0</v>
      </c>
      <c r="M2340">
        <v>27834</v>
      </c>
    </row>
    <row r="2341" spans="1:13" x14ac:dyDescent="0.25">
      <c r="A2341">
        <v>900018975</v>
      </c>
      <c r="B2341" t="s">
        <v>376</v>
      </c>
      <c r="C2341" t="s">
        <v>230</v>
      </c>
      <c r="D2341" t="s">
        <v>299</v>
      </c>
      <c r="E2341" t="s">
        <v>333</v>
      </c>
      <c r="F2341" t="s">
        <v>225</v>
      </c>
      <c r="G2341" s="16">
        <v>42369</v>
      </c>
      <c r="H2341">
        <v>20160428</v>
      </c>
      <c r="I2341">
        <v>0</v>
      </c>
      <c r="J2341" t="s">
        <v>239</v>
      </c>
      <c r="K2341" t="str">
        <f>IFERROR(VLOOKUP(J2341,ORDEN_ESF!A:C,2,0),"")</f>
        <v>Otros activos no financieros corrientes</v>
      </c>
      <c r="L2341">
        <f>IFERROR(VLOOKUP(J2341,ORDEN_ESF!A:C,3,0),0)</f>
        <v>0</v>
      </c>
      <c r="M2341">
        <v>50895709</v>
      </c>
    </row>
    <row r="2342" spans="1:13" x14ac:dyDescent="0.25">
      <c r="A2342">
        <v>900205547</v>
      </c>
      <c r="B2342" t="s">
        <v>233</v>
      </c>
      <c r="C2342" t="s">
        <v>230</v>
      </c>
      <c r="D2342" t="s">
        <v>228</v>
      </c>
      <c r="E2342" t="s">
        <v>224</v>
      </c>
      <c r="F2342" t="s">
        <v>225</v>
      </c>
      <c r="G2342" s="16">
        <v>42369</v>
      </c>
      <c r="H2342">
        <v>20160710</v>
      </c>
      <c r="I2342">
        <v>0</v>
      </c>
      <c r="J2342" t="s">
        <v>239</v>
      </c>
      <c r="K2342" t="str">
        <f>IFERROR(VLOOKUP(J2342,ORDEN_ESF!A:C,2,0),"")</f>
        <v>Otros activos no financieros corrientes</v>
      </c>
      <c r="L2342">
        <f>IFERROR(VLOOKUP(J2342,ORDEN_ESF!A:C,3,0),0)</f>
        <v>0</v>
      </c>
      <c r="M2342">
        <v>51548</v>
      </c>
    </row>
    <row r="2343" spans="1:13" x14ac:dyDescent="0.25">
      <c r="A2343">
        <v>900378893</v>
      </c>
      <c r="B2343" t="s">
        <v>386</v>
      </c>
      <c r="C2343" t="s">
        <v>230</v>
      </c>
      <c r="D2343" t="s">
        <v>228</v>
      </c>
      <c r="E2343" t="s">
        <v>335</v>
      </c>
      <c r="F2343" t="s">
        <v>225</v>
      </c>
      <c r="G2343" s="16">
        <v>42369</v>
      </c>
      <c r="H2343">
        <v>20160729</v>
      </c>
      <c r="I2343">
        <v>-1</v>
      </c>
      <c r="J2343" t="s">
        <v>239</v>
      </c>
      <c r="K2343" t="str">
        <f>IFERROR(VLOOKUP(J2343,ORDEN_ESF!A:C,2,0),"")</f>
        <v>Otros activos no financieros corrientes</v>
      </c>
      <c r="L2343">
        <f>IFERROR(VLOOKUP(J2343,ORDEN_ESF!A:C,3,0),0)</f>
        <v>0</v>
      </c>
      <c r="M2343">
        <v>0</v>
      </c>
    </row>
    <row r="2344" spans="1:13" x14ac:dyDescent="0.25">
      <c r="A2344">
        <v>900390238</v>
      </c>
      <c r="B2344" t="s">
        <v>177</v>
      </c>
      <c r="C2344" t="s">
        <v>230</v>
      </c>
      <c r="D2344" t="s">
        <v>228</v>
      </c>
      <c r="E2344" t="s">
        <v>333</v>
      </c>
      <c r="F2344" t="s">
        <v>225</v>
      </c>
      <c r="G2344" s="16">
        <v>42369</v>
      </c>
      <c r="H2344">
        <v>20160421</v>
      </c>
      <c r="I2344">
        <v>0</v>
      </c>
      <c r="J2344" t="s">
        <v>239</v>
      </c>
      <c r="K2344" t="str">
        <f>IFERROR(VLOOKUP(J2344,ORDEN_ESF!A:C,2,0),"")</f>
        <v>Otros activos no financieros corrientes</v>
      </c>
      <c r="L2344">
        <f>IFERROR(VLOOKUP(J2344,ORDEN_ESF!A:C,3,0),0)</f>
        <v>0</v>
      </c>
      <c r="M2344">
        <v>4674292</v>
      </c>
    </row>
    <row r="2345" spans="1:13" x14ac:dyDescent="0.25">
      <c r="A2345">
        <v>900390238</v>
      </c>
      <c r="B2345" t="s">
        <v>177</v>
      </c>
      <c r="C2345" t="s">
        <v>230</v>
      </c>
      <c r="D2345" t="s">
        <v>228</v>
      </c>
      <c r="E2345" t="s">
        <v>333</v>
      </c>
      <c r="F2345" t="s">
        <v>391</v>
      </c>
      <c r="G2345" s="16">
        <v>42185</v>
      </c>
      <c r="H2345">
        <v>20160421</v>
      </c>
      <c r="I2345">
        <v>0</v>
      </c>
      <c r="J2345" t="s">
        <v>239</v>
      </c>
      <c r="K2345" t="str">
        <f>IFERROR(VLOOKUP(J2345,ORDEN_ESF!A:C,2,0),"")</f>
        <v>Otros activos no financieros corrientes</v>
      </c>
      <c r="L2345">
        <f>IFERROR(VLOOKUP(J2345,ORDEN_ESF!A:C,3,0),0)</f>
        <v>0</v>
      </c>
      <c r="M2345">
        <v>887173</v>
      </c>
    </row>
    <row r="2346" spans="1:13" x14ac:dyDescent="0.25">
      <c r="A2346">
        <v>830058272</v>
      </c>
      <c r="B2346" t="s">
        <v>352</v>
      </c>
      <c r="C2346" t="s">
        <v>230</v>
      </c>
      <c r="D2346" t="s">
        <v>228</v>
      </c>
      <c r="E2346" t="s">
        <v>353</v>
      </c>
      <c r="F2346" t="s">
        <v>225</v>
      </c>
      <c r="G2346" s="16">
        <v>42369</v>
      </c>
      <c r="H2346">
        <v>20160710</v>
      </c>
      <c r="I2346">
        <v>0</v>
      </c>
      <c r="J2346" t="s">
        <v>240</v>
      </c>
      <c r="K2346" t="str">
        <f>IFERROR(VLOOKUP(J2346,ORDEN_ESF!A:C,2,0),"")</f>
        <v>ActivCorrien_Distinto_EfectiPigno_GarantColate_ParaQ_RecepTranfer_TieneDerecho_X_Contrato_VenderóPignorar_DichaGarantia</v>
      </c>
      <c r="L2346">
        <f>IFERROR(VLOOKUP(J2346,ORDEN_ESF!A:C,3,0),0)</f>
        <v>0</v>
      </c>
      <c r="M2346">
        <v>0</v>
      </c>
    </row>
    <row r="2347" spans="1:13" x14ac:dyDescent="0.25">
      <c r="A2347">
        <v>860000656</v>
      </c>
      <c r="B2347" t="s">
        <v>221</v>
      </c>
      <c r="C2347" t="s">
        <v>222</v>
      </c>
      <c r="D2347" t="s">
        <v>223</v>
      </c>
      <c r="E2347" t="s">
        <v>224</v>
      </c>
      <c r="F2347" t="s">
        <v>225</v>
      </c>
      <c r="G2347" s="16">
        <v>42369</v>
      </c>
      <c r="H2347">
        <v>20160426</v>
      </c>
      <c r="I2347">
        <v>0</v>
      </c>
      <c r="J2347" t="s">
        <v>240</v>
      </c>
      <c r="K2347" t="str">
        <f>IFERROR(VLOOKUP(J2347,ORDEN_ESF!A:C,2,0),"")</f>
        <v>ActivCorrien_Distinto_EfectiPigno_GarantColate_ParaQ_RecepTranfer_TieneDerecho_X_Contrato_VenderóPignorar_DichaGarantia</v>
      </c>
      <c r="L2347">
        <f>IFERROR(VLOOKUP(J2347,ORDEN_ESF!A:C,3,0),0)</f>
        <v>0</v>
      </c>
      <c r="M2347">
        <v>0</v>
      </c>
    </row>
    <row r="2348" spans="1:13" x14ac:dyDescent="0.25">
      <c r="A2348">
        <v>900378893</v>
      </c>
      <c r="B2348" t="s">
        <v>386</v>
      </c>
      <c r="C2348" t="s">
        <v>230</v>
      </c>
      <c r="D2348" t="s">
        <v>228</v>
      </c>
      <c r="E2348" t="s">
        <v>335</v>
      </c>
      <c r="F2348" t="s">
        <v>225</v>
      </c>
      <c r="G2348" s="16">
        <v>42369</v>
      </c>
      <c r="H2348">
        <v>20160729</v>
      </c>
      <c r="I2348">
        <v>-1</v>
      </c>
      <c r="J2348" t="s">
        <v>240</v>
      </c>
      <c r="K2348" t="str">
        <f>IFERROR(VLOOKUP(J2348,ORDEN_ESF!A:C,2,0),"")</f>
        <v>ActivCorrien_Distinto_EfectiPigno_GarantColate_ParaQ_RecepTranfer_TieneDerecho_X_Contrato_VenderóPignorar_DichaGarantia</v>
      </c>
      <c r="L2348">
        <f>IFERROR(VLOOKUP(J2348,ORDEN_ESF!A:C,3,0),0)</f>
        <v>0</v>
      </c>
      <c r="M2348">
        <v>0</v>
      </c>
    </row>
    <row r="2349" spans="1:13" x14ac:dyDescent="0.25">
      <c r="A2349">
        <v>900390238</v>
      </c>
      <c r="B2349" t="s">
        <v>177</v>
      </c>
      <c r="C2349" t="s">
        <v>230</v>
      </c>
      <c r="D2349" t="s">
        <v>228</v>
      </c>
      <c r="E2349" t="s">
        <v>333</v>
      </c>
      <c r="F2349" t="s">
        <v>225</v>
      </c>
      <c r="G2349" s="16">
        <v>42369</v>
      </c>
      <c r="H2349">
        <v>20160421</v>
      </c>
      <c r="I2349">
        <v>0</v>
      </c>
      <c r="J2349" t="s">
        <v>240</v>
      </c>
      <c r="K2349" t="str">
        <f>IFERROR(VLOOKUP(J2349,ORDEN_ESF!A:C,2,0),"")</f>
        <v>ActivCorrien_Distinto_EfectiPigno_GarantColate_ParaQ_RecepTranfer_TieneDerecho_X_Contrato_VenderóPignorar_DichaGarantia</v>
      </c>
      <c r="L2349">
        <f>IFERROR(VLOOKUP(J2349,ORDEN_ESF!A:C,3,0),0)</f>
        <v>0</v>
      </c>
      <c r="M2349">
        <v>0</v>
      </c>
    </row>
    <row r="2350" spans="1:13" x14ac:dyDescent="0.25">
      <c r="A2350">
        <v>900390238</v>
      </c>
      <c r="B2350" t="s">
        <v>177</v>
      </c>
      <c r="C2350" t="s">
        <v>230</v>
      </c>
      <c r="D2350" t="s">
        <v>228</v>
      </c>
      <c r="E2350" t="s">
        <v>333</v>
      </c>
      <c r="F2350" t="s">
        <v>391</v>
      </c>
      <c r="G2350" s="16">
        <v>42185</v>
      </c>
      <c r="H2350">
        <v>20160421</v>
      </c>
      <c r="I2350">
        <v>0</v>
      </c>
      <c r="J2350" t="s">
        <v>240</v>
      </c>
      <c r="K2350" t="str">
        <f>IFERROR(VLOOKUP(J2350,ORDEN_ESF!A:C,2,0),"")</f>
        <v>ActivCorrien_Distinto_EfectiPigno_GarantColate_ParaQ_RecepTranfer_TieneDerecho_X_Contrato_VenderóPignorar_DichaGarantia</v>
      </c>
      <c r="L2350">
        <f>IFERROR(VLOOKUP(J2350,ORDEN_ESF!A:C,3,0),0)</f>
        <v>0</v>
      </c>
      <c r="M2350">
        <v>0</v>
      </c>
    </row>
    <row r="2351" spans="1:13" x14ac:dyDescent="0.25">
      <c r="A2351">
        <v>800173155</v>
      </c>
      <c r="B2351" t="s">
        <v>341</v>
      </c>
      <c r="C2351" t="s">
        <v>222</v>
      </c>
      <c r="D2351" t="s">
        <v>228</v>
      </c>
      <c r="E2351" t="s">
        <v>335</v>
      </c>
      <c r="F2351" t="s">
        <v>225</v>
      </c>
      <c r="G2351" s="16">
        <v>42369</v>
      </c>
      <c r="H2351">
        <v>20160710</v>
      </c>
      <c r="I2351">
        <v>0</v>
      </c>
      <c r="J2351" t="s">
        <v>241</v>
      </c>
      <c r="K2351" t="str">
        <f>IFERROR(VLOOKUP(J2351,ORDEN_ESF!A:C,2,0),"")</f>
        <v>TotActiCorrtes_distintActiNoCorrien/grupoActivos_DisposiciónClasificados_Manteni_ParaVenta_o_Manteni_Distribuir_Propietarios</v>
      </c>
      <c r="L2351">
        <f>IFERROR(VLOOKUP(J2351,ORDEN_ESF!A:C,3,0),0)</f>
        <v>0</v>
      </c>
      <c r="M2351">
        <v>184636752</v>
      </c>
    </row>
    <row r="2352" spans="1:13" x14ac:dyDescent="0.25">
      <c r="A2352">
        <v>800185295</v>
      </c>
      <c r="B2352" t="s">
        <v>344</v>
      </c>
      <c r="C2352" t="s">
        <v>222</v>
      </c>
      <c r="D2352" t="s">
        <v>228</v>
      </c>
      <c r="E2352" t="s">
        <v>335</v>
      </c>
      <c r="F2352" t="s">
        <v>225</v>
      </c>
      <c r="G2352" s="16">
        <v>42369</v>
      </c>
      <c r="H2352">
        <v>20160429</v>
      </c>
      <c r="I2352">
        <v>0</v>
      </c>
      <c r="J2352" t="s">
        <v>241</v>
      </c>
      <c r="K2352" t="str">
        <f>IFERROR(VLOOKUP(J2352,ORDEN_ESF!A:C,2,0),"")</f>
        <v>TotActiCorrtes_distintActiNoCorrien/grupoActivos_DisposiciónClasificados_Manteni_ParaVenta_o_Manteni_Distribuir_Propietarios</v>
      </c>
      <c r="L2352">
        <f>IFERROR(VLOOKUP(J2352,ORDEN_ESF!A:C,3,0),0)</f>
        <v>0</v>
      </c>
      <c r="M2352">
        <v>1470064631</v>
      </c>
    </row>
    <row r="2353" spans="1:13" x14ac:dyDescent="0.25">
      <c r="A2353">
        <v>830023542</v>
      </c>
      <c r="B2353" t="s">
        <v>146</v>
      </c>
      <c r="C2353" t="s">
        <v>230</v>
      </c>
      <c r="D2353" t="s">
        <v>223</v>
      </c>
      <c r="E2353" t="s">
        <v>339</v>
      </c>
      <c r="F2353" t="s">
        <v>225</v>
      </c>
      <c r="G2353" s="16">
        <v>42369</v>
      </c>
      <c r="H2353">
        <v>20160426</v>
      </c>
      <c r="I2353">
        <v>0</v>
      </c>
      <c r="J2353" t="s">
        <v>241</v>
      </c>
      <c r="K2353" t="str">
        <f>IFERROR(VLOOKUP(J2353,ORDEN_ESF!A:C,2,0),"")</f>
        <v>TotActiCorrtes_distintActiNoCorrien/grupoActivos_DisposiciónClasificados_Manteni_ParaVenta_o_Manteni_Distribuir_Propietarios</v>
      </c>
      <c r="L2353">
        <f>IFERROR(VLOOKUP(J2353,ORDEN_ESF!A:C,3,0),0)</f>
        <v>0</v>
      </c>
      <c r="M2353">
        <v>80924697</v>
      </c>
    </row>
    <row r="2354" spans="1:13" x14ac:dyDescent="0.25">
      <c r="A2354">
        <v>830058272</v>
      </c>
      <c r="B2354" t="s">
        <v>352</v>
      </c>
      <c r="C2354" t="s">
        <v>230</v>
      </c>
      <c r="D2354" t="s">
        <v>228</v>
      </c>
      <c r="E2354" t="s">
        <v>353</v>
      </c>
      <c r="F2354" t="s">
        <v>225</v>
      </c>
      <c r="G2354" s="16">
        <v>42369</v>
      </c>
      <c r="H2354">
        <v>20160710</v>
      </c>
      <c r="I2354">
        <v>0</v>
      </c>
      <c r="J2354" t="s">
        <v>241</v>
      </c>
      <c r="K2354" t="str">
        <f>IFERROR(VLOOKUP(J2354,ORDEN_ESF!A:C,2,0),"")</f>
        <v>TotActiCorrtes_distintActiNoCorrien/grupoActivos_DisposiciónClasificados_Manteni_ParaVenta_o_Manteni_Distribuir_Propietarios</v>
      </c>
      <c r="L2354">
        <f>IFERROR(VLOOKUP(J2354,ORDEN_ESF!A:C,3,0),0)</f>
        <v>0</v>
      </c>
      <c r="M2354">
        <v>58434048</v>
      </c>
    </row>
    <row r="2355" spans="1:13" x14ac:dyDescent="0.25">
      <c r="A2355">
        <v>830124992</v>
      </c>
      <c r="B2355" t="s">
        <v>357</v>
      </c>
      <c r="C2355" t="s">
        <v>230</v>
      </c>
      <c r="D2355" t="s">
        <v>228</v>
      </c>
      <c r="E2355" t="s">
        <v>358</v>
      </c>
      <c r="F2355" t="s">
        <v>225</v>
      </c>
      <c r="G2355" s="16">
        <v>42369</v>
      </c>
      <c r="H2355">
        <v>20160429</v>
      </c>
      <c r="I2355">
        <v>0</v>
      </c>
      <c r="J2355" t="s">
        <v>241</v>
      </c>
      <c r="K2355" t="str">
        <f>IFERROR(VLOOKUP(J2355,ORDEN_ESF!A:C,2,0),"")</f>
        <v>TotActiCorrtes_distintActiNoCorrien/grupoActivos_DisposiciónClasificados_Manteni_ParaVenta_o_Manteni_Distribuir_Propietarios</v>
      </c>
      <c r="L2355">
        <f>IFERROR(VLOOKUP(J2355,ORDEN_ESF!A:C,3,0),0)</f>
        <v>0</v>
      </c>
      <c r="M2355">
        <v>3740155</v>
      </c>
    </row>
    <row r="2356" spans="1:13" x14ac:dyDescent="0.25">
      <c r="A2356">
        <v>860000656</v>
      </c>
      <c r="B2356" t="s">
        <v>221</v>
      </c>
      <c r="C2356" t="s">
        <v>222</v>
      </c>
      <c r="D2356" t="s">
        <v>223</v>
      </c>
      <c r="E2356" t="s">
        <v>224</v>
      </c>
      <c r="F2356" t="s">
        <v>225</v>
      </c>
      <c r="G2356" s="16">
        <v>42369</v>
      </c>
      <c r="H2356">
        <v>20160426</v>
      </c>
      <c r="I2356">
        <v>0</v>
      </c>
      <c r="J2356" t="s">
        <v>241</v>
      </c>
      <c r="K2356" t="str">
        <f>IFERROR(VLOOKUP(J2356,ORDEN_ESF!A:C,2,0),"")</f>
        <v>TotActiCorrtes_distintActiNoCorrien/grupoActivos_DisposiciónClasificados_Manteni_ParaVenta_o_Manteni_Distribuir_Propietarios</v>
      </c>
      <c r="L2356">
        <f>IFERROR(VLOOKUP(J2356,ORDEN_ESF!A:C,3,0),0)</f>
        <v>0</v>
      </c>
      <c r="M2356">
        <v>91813271</v>
      </c>
    </row>
    <row r="2357" spans="1:13" x14ac:dyDescent="0.25">
      <c r="A2357">
        <v>860002837</v>
      </c>
      <c r="B2357" t="s">
        <v>227</v>
      </c>
      <c r="C2357" t="s">
        <v>222</v>
      </c>
      <c r="D2357" t="s">
        <v>228</v>
      </c>
      <c r="E2357" t="s">
        <v>224</v>
      </c>
      <c r="F2357" t="s">
        <v>225</v>
      </c>
      <c r="G2357" s="16">
        <v>42369</v>
      </c>
      <c r="H2357">
        <v>20160426</v>
      </c>
      <c r="I2357">
        <v>0</v>
      </c>
      <c r="J2357" t="s">
        <v>241</v>
      </c>
      <c r="K2357" t="str">
        <f>IFERROR(VLOOKUP(J2357,ORDEN_ESF!A:C,2,0),"")</f>
        <v>TotActiCorrtes_distintActiNoCorrien/grupoActivos_DisposiciónClasificados_Manteni_ParaVenta_o_Manteni_Distribuir_Propietarios</v>
      </c>
      <c r="L2357">
        <f>IFERROR(VLOOKUP(J2357,ORDEN_ESF!A:C,3,0),0)</f>
        <v>0</v>
      </c>
      <c r="M2357">
        <v>97381552</v>
      </c>
    </row>
    <row r="2358" spans="1:13" x14ac:dyDescent="0.25">
      <c r="A2358">
        <v>860035996</v>
      </c>
      <c r="B2358" t="s">
        <v>229</v>
      </c>
      <c r="C2358" t="s">
        <v>230</v>
      </c>
      <c r="D2358" t="s">
        <v>228</v>
      </c>
      <c r="E2358" t="s">
        <v>224</v>
      </c>
      <c r="F2358" t="s">
        <v>225</v>
      </c>
      <c r="G2358" s="16">
        <v>42369</v>
      </c>
      <c r="H2358">
        <v>20160428</v>
      </c>
      <c r="I2358">
        <v>0</v>
      </c>
      <c r="J2358" t="s">
        <v>241</v>
      </c>
      <c r="K2358" t="str">
        <f>IFERROR(VLOOKUP(J2358,ORDEN_ESF!A:C,2,0),"")</f>
        <v>TotActiCorrtes_distintActiNoCorrien/grupoActivos_DisposiciónClasificados_Manteni_ParaVenta_o_Manteni_Distribuir_Propietarios</v>
      </c>
      <c r="L2358">
        <f>IFERROR(VLOOKUP(J2358,ORDEN_ESF!A:C,3,0),0)</f>
        <v>0</v>
      </c>
      <c r="M2358">
        <v>57523782</v>
      </c>
    </row>
    <row r="2359" spans="1:13" x14ac:dyDescent="0.25">
      <c r="A2359">
        <v>860058070</v>
      </c>
      <c r="B2359" t="s">
        <v>364</v>
      </c>
      <c r="C2359" t="s">
        <v>222</v>
      </c>
      <c r="D2359" t="s">
        <v>228</v>
      </c>
      <c r="E2359" t="s">
        <v>335</v>
      </c>
      <c r="F2359" t="s">
        <v>225</v>
      </c>
      <c r="G2359" s="16">
        <v>42369</v>
      </c>
      <c r="H2359">
        <v>20160427</v>
      </c>
      <c r="I2359">
        <v>0</v>
      </c>
      <c r="J2359" t="s">
        <v>241</v>
      </c>
      <c r="K2359" t="str">
        <f>IFERROR(VLOOKUP(J2359,ORDEN_ESF!A:C,2,0),"")</f>
        <v>TotActiCorrtes_distintActiNoCorrien/grupoActivos_DisposiciónClasificados_Manteni_ParaVenta_o_Manteni_Distribuir_Propietarios</v>
      </c>
      <c r="L2359">
        <f>IFERROR(VLOOKUP(J2359,ORDEN_ESF!A:C,3,0),0)</f>
        <v>0</v>
      </c>
      <c r="M2359">
        <v>438098828</v>
      </c>
    </row>
    <row r="2360" spans="1:13" x14ac:dyDescent="0.25">
      <c r="A2360">
        <v>860059851</v>
      </c>
      <c r="B2360" t="s">
        <v>365</v>
      </c>
      <c r="C2360" t="s">
        <v>222</v>
      </c>
      <c r="D2360" t="s">
        <v>228</v>
      </c>
      <c r="E2360" t="s">
        <v>224</v>
      </c>
      <c r="F2360" t="s">
        <v>225</v>
      </c>
      <c r="G2360" s="16">
        <v>42369</v>
      </c>
      <c r="H2360">
        <v>20160729</v>
      </c>
      <c r="I2360">
        <v>-1</v>
      </c>
      <c r="J2360" t="s">
        <v>241</v>
      </c>
      <c r="K2360" t="str">
        <f>IFERROR(VLOOKUP(J2360,ORDEN_ESF!A:C,2,0),"")</f>
        <v>TotActiCorrtes_distintActiNoCorrien/grupoActivos_DisposiciónClasificados_Manteni_ParaVenta_o_Manteni_Distribuir_Propietarios</v>
      </c>
      <c r="L2360">
        <f>IFERROR(VLOOKUP(J2360,ORDEN_ESF!A:C,3,0),0)</f>
        <v>0</v>
      </c>
      <c r="M2360">
        <v>46829789</v>
      </c>
    </row>
    <row r="2361" spans="1:13" x14ac:dyDescent="0.25">
      <c r="A2361">
        <v>860510628</v>
      </c>
      <c r="B2361" t="s">
        <v>373</v>
      </c>
      <c r="C2361" t="s">
        <v>230</v>
      </c>
      <c r="D2361" t="s">
        <v>228</v>
      </c>
      <c r="E2361" t="s">
        <v>353</v>
      </c>
      <c r="F2361" t="s">
        <v>225</v>
      </c>
      <c r="G2361" s="16">
        <v>42369</v>
      </c>
      <c r="H2361">
        <v>20160729</v>
      </c>
      <c r="I2361">
        <v>-1</v>
      </c>
      <c r="J2361" t="s">
        <v>241</v>
      </c>
      <c r="K2361" t="str">
        <f>IFERROR(VLOOKUP(J2361,ORDEN_ESF!A:C,2,0),"")</f>
        <v>TotActiCorrtes_distintActiNoCorrien/grupoActivos_DisposiciónClasificados_Manteni_ParaVenta_o_Manteni_Distribuir_Propietarios</v>
      </c>
      <c r="L2361">
        <f>IFERROR(VLOOKUP(J2361,ORDEN_ESF!A:C,3,0),0)</f>
        <v>0</v>
      </c>
      <c r="M2361">
        <v>64032502</v>
      </c>
    </row>
    <row r="2362" spans="1:13" x14ac:dyDescent="0.25">
      <c r="A2362">
        <v>860515523</v>
      </c>
      <c r="B2362" t="s">
        <v>231</v>
      </c>
      <c r="C2362" t="s">
        <v>230</v>
      </c>
      <c r="D2362" t="s">
        <v>228</v>
      </c>
      <c r="E2362" t="s">
        <v>224</v>
      </c>
      <c r="F2362" t="s">
        <v>225</v>
      </c>
      <c r="G2362" s="16">
        <v>42369</v>
      </c>
      <c r="H2362">
        <v>20160429</v>
      </c>
      <c r="I2362">
        <v>0</v>
      </c>
      <c r="J2362" t="s">
        <v>241</v>
      </c>
      <c r="K2362" t="str">
        <f>IFERROR(VLOOKUP(J2362,ORDEN_ESF!A:C,2,0),"")</f>
        <v>TotActiCorrtes_distintActiNoCorrien/grupoActivos_DisposiciónClasificados_Manteni_ParaVenta_o_Manteni_Distribuir_Propietarios</v>
      </c>
      <c r="L2362">
        <f>IFERROR(VLOOKUP(J2362,ORDEN_ESF!A:C,3,0),0)</f>
        <v>0</v>
      </c>
      <c r="M2362">
        <v>6702156</v>
      </c>
    </row>
    <row r="2363" spans="1:13" x14ac:dyDescent="0.25">
      <c r="A2363">
        <v>890903035</v>
      </c>
      <c r="B2363" t="s">
        <v>369</v>
      </c>
      <c r="C2363" t="s">
        <v>230</v>
      </c>
      <c r="D2363" t="s">
        <v>228</v>
      </c>
      <c r="E2363" t="s">
        <v>339</v>
      </c>
      <c r="F2363" t="s">
        <v>225</v>
      </c>
      <c r="G2363" s="16">
        <v>42369</v>
      </c>
      <c r="H2363">
        <v>20160426</v>
      </c>
      <c r="I2363">
        <v>0</v>
      </c>
      <c r="J2363" t="s">
        <v>241</v>
      </c>
      <c r="K2363" t="str">
        <f>IFERROR(VLOOKUP(J2363,ORDEN_ESF!A:C,2,0),"")</f>
        <v>TotActiCorrtes_distintActiNoCorrien/grupoActivos_DisposiciónClasificados_Manteni_ParaVenta_o_Manteni_Distribuir_Propietarios</v>
      </c>
      <c r="L2363">
        <f>IFERROR(VLOOKUP(J2363,ORDEN_ESF!A:C,3,0),0)</f>
        <v>0</v>
      </c>
      <c r="M2363">
        <v>413745542</v>
      </c>
    </row>
    <row r="2364" spans="1:13" x14ac:dyDescent="0.25">
      <c r="A2364">
        <v>890903055</v>
      </c>
      <c r="B2364" t="s">
        <v>232</v>
      </c>
      <c r="C2364" t="s">
        <v>222</v>
      </c>
      <c r="D2364" t="s">
        <v>223</v>
      </c>
      <c r="E2364" t="s">
        <v>224</v>
      </c>
      <c r="F2364" t="s">
        <v>225</v>
      </c>
      <c r="G2364" s="16">
        <v>42369</v>
      </c>
      <c r="H2364">
        <v>20160729</v>
      </c>
      <c r="I2364">
        <v>-1</v>
      </c>
      <c r="J2364" t="s">
        <v>241</v>
      </c>
      <c r="K2364" t="str">
        <f>IFERROR(VLOOKUP(J2364,ORDEN_ESF!A:C,2,0),"")</f>
        <v>TotActiCorrtes_distintActiNoCorrien/grupoActivos_DisposiciónClasificados_Manteni_ParaVenta_o_Manteni_Distribuir_Propietarios</v>
      </c>
      <c r="L2364">
        <f>IFERROR(VLOOKUP(J2364,ORDEN_ESF!A:C,3,0),0)</f>
        <v>0</v>
      </c>
      <c r="M2364">
        <v>89019522</v>
      </c>
    </row>
    <row r="2365" spans="1:13" x14ac:dyDescent="0.25">
      <c r="A2365">
        <v>890905022</v>
      </c>
      <c r="B2365" t="s">
        <v>370</v>
      </c>
      <c r="C2365" t="s">
        <v>230</v>
      </c>
      <c r="D2365" t="s">
        <v>223</v>
      </c>
      <c r="E2365" t="s">
        <v>360</v>
      </c>
      <c r="F2365" t="s">
        <v>225</v>
      </c>
      <c r="G2365" s="16">
        <v>42369</v>
      </c>
      <c r="H2365">
        <v>20160802</v>
      </c>
      <c r="I2365">
        <v>0</v>
      </c>
      <c r="J2365" t="s">
        <v>241</v>
      </c>
      <c r="K2365" t="str">
        <f>IFERROR(VLOOKUP(J2365,ORDEN_ESF!A:C,2,0),"")</f>
        <v>TotActiCorrtes_distintActiNoCorrien/grupoActivos_DisposiciónClasificados_Manteni_ParaVenta_o_Manteni_Distribuir_Propietarios</v>
      </c>
      <c r="L2365">
        <f>IFERROR(VLOOKUP(J2365,ORDEN_ESF!A:C,3,0),0)</f>
        <v>0</v>
      </c>
      <c r="M2365">
        <v>57557642</v>
      </c>
    </row>
    <row r="2366" spans="1:13" x14ac:dyDescent="0.25">
      <c r="A2366">
        <v>890908901</v>
      </c>
      <c r="B2366" t="s">
        <v>372</v>
      </c>
      <c r="C2366" t="s">
        <v>222</v>
      </c>
      <c r="D2366" t="s">
        <v>223</v>
      </c>
      <c r="E2366" t="s">
        <v>339</v>
      </c>
      <c r="F2366" t="s">
        <v>225</v>
      </c>
      <c r="G2366" s="16">
        <v>42369</v>
      </c>
      <c r="H2366">
        <v>20160426</v>
      </c>
      <c r="I2366">
        <v>0</v>
      </c>
      <c r="J2366" t="s">
        <v>241</v>
      </c>
      <c r="K2366" t="str">
        <f>IFERROR(VLOOKUP(J2366,ORDEN_ESF!A:C,2,0),"")</f>
        <v>TotActiCorrtes_distintActiNoCorrien/grupoActivos_DisposiciónClasificados_Manteni_ParaVenta_o_Manteni_Distribuir_Propietarios</v>
      </c>
      <c r="L2366">
        <f>IFERROR(VLOOKUP(J2366,ORDEN_ESF!A:C,3,0),0)</f>
        <v>0</v>
      </c>
      <c r="M2366">
        <v>33541714</v>
      </c>
    </row>
    <row r="2367" spans="1:13" x14ac:dyDescent="0.25">
      <c r="A2367">
        <v>890939355</v>
      </c>
      <c r="B2367" t="s">
        <v>35</v>
      </c>
      <c r="C2367" t="s">
        <v>222</v>
      </c>
      <c r="D2367" t="s">
        <v>223</v>
      </c>
      <c r="E2367" t="s">
        <v>335</v>
      </c>
      <c r="F2367" t="s">
        <v>225</v>
      </c>
      <c r="G2367" s="16">
        <v>42369</v>
      </c>
      <c r="H2367">
        <v>20160427</v>
      </c>
      <c r="I2367">
        <v>0</v>
      </c>
      <c r="J2367" t="s">
        <v>241</v>
      </c>
      <c r="K2367" t="str">
        <f>IFERROR(VLOOKUP(J2367,ORDEN_ESF!A:C,2,0),"")</f>
        <v>TotActiCorrtes_distintActiNoCorrien/grupoActivos_DisposiciónClasificados_Manteni_ParaVenta_o_Manteni_Distribuir_Propietarios</v>
      </c>
      <c r="L2367">
        <f>IFERROR(VLOOKUP(J2367,ORDEN_ESF!A:C,3,0),0)</f>
        <v>0</v>
      </c>
      <c r="M2367">
        <v>30548250</v>
      </c>
    </row>
    <row r="2368" spans="1:13" x14ac:dyDescent="0.25">
      <c r="A2368">
        <v>900018975</v>
      </c>
      <c r="B2368" t="s">
        <v>376</v>
      </c>
      <c r="C2368" t="s">
        <v>230</v>
      </c>
      <c r="D2368" t="s">
        <v>299</v>
      </c>
      <c r="E2368" t="s">
        <v>333</v>
      </c>
      <c r="F2368" t="s">
        <v>225</v>
      </c>
      <c r="G2368" s="16">
        <v>42369</v>
      </c>
      <c r="H2368">
        <v>20160428</v>
      </c>
      <c r="I2368">
        <v>0</v>
      </c>
      <c r="J2368" t="s">
        <v>241</v>
      </c>
      <c r="K2368" t="str">
        <f>IFERROR(VLOOKUP(J2368,ORDEN_ESF!A:C,2,0),"")</f>
        <v>TotActiCorrtes_distintActiNoCorrien/grupoActivos_DisposiciónClasificados_Manteni_ParaVenta_o_Manteni_Distribuir_Propietarios</v>
      </c>
      <c r="L2368">
        <f>IFERROR(VLOOKUP(J2368,ORDEN_ESF!A:C,3,0),0)</f>
        <v>0</v>
      </c>
      <c r="M2368">
        <v>214746997</v>
      </c>
    </row>
    <row r="2369" spans="1:13" x14ac:dyDescent="0.25">
      <c r="A2369">
        <v>900190385</v>
      </c>
      <c r="B2369" t="s">
        <v>380</v>
      </c>
      <c r="C2369" t="s">
        <v>230</v>
      </c>
      <c r="D2369" t="s">
        <v>351</v>
      </c>
      <c r="E2369" t="s">
        <v>339</v>
      </c>
      <c r="F2369" t="s">
        <v>225</v>
      </c>
      <c r="G2369" s="16">
        <v>42369</v>
      </c>
      <c r="H2369">
        <v>20160429</v>
      </c>
      <c r="I2369">
        <v>0</v>
      </c>
      <c r="J2369" t="s">
        <v>241</v>
      </c>
      <c r="K2369" t="str">
        <f>IFERROR(VLOOKUP(J2369,ORDEN_ESF!A:C,2,0),"")</f>
        <v>TotActiCorrtes_distintActiNoCorrien/grupoActivos_DisposiciónClasificados_Manteni_ParaVenta_o_Manteni_Distribuir_Propietarios</v>
      </c>
      <c r="L2369">
        <f>IFERROR(VLOOKUP(J2369,ORDEN_ESF!A:C,3,0),0)</f>
        <v>0</v>
      </c>
      <c r="M2369">
        <v>367796665</v>
      </c>
    </row>
    <row r="2370" spans="1:13" x14ac:dyDescent="0.25">
      <c r="A2370">
        <v>900192242</v>
      </c>
      <c r="B2370" t="s">
        <v>381</v>
      </c>
      <c r="C2370" t="s">
        <v>222</v>
      </c>
      <c r="D2370" t="s">
        <v>228</v>
      </c>
      <c r="E2370" t="s">
        <v>333</v>
      </c>
      <c r="F2370" t="s">
        <v>225</v>
      </c>
      <c r="G2370" s="16">
        <v>42369</v>
      </c>
      <c r="H2370">
        <v>20160427</v>
      </c>
      <c r="I2370">
        <v>0</v>
      </c>
      <c r="J2370" t="s">
        <v>241</v>
      </c>
      <c r="K2370" t="str">
        <f>IFERROR(VLOOKUP(J2370,ORDEN_ESF!A:C,2,0),"")</f>
        <v>TotActiCorrtes_distintActiNoCorrien/grupoActivos_DisposiciónClasificados_Manteni_ParaVenta_o_Manteni_Distribuir_Propietarios</v>
      </c>
      <c r="L2370">
        <f>IFERROR(VLOOKUP(J2370,ORDEN_ESF!A:C,3,0),0)</f>
        <v>0</v>
      </c>
      <c r="M2370">
        <v>129564733</v>
      </c>
    </row>
    <row r="2371" spans="1:13" x14ac:dyDescent="0.25">
      <c r="A2371">
        <v>900192242</v>
      </c>
      <c r="B2371" t="s">
        <v>381</v>
      </c>
      <c r="C2371" t="s">
        <v>222</v>
      </c>
      <c r="D2371" t="s">
        <v>228</v>
      </c>
      <c r="E2371" t="s">
        <v>333</v>
      </c>
      <c r="F2371" t="s">
        <v>391</v>
      </c>
      <c r="G2371" s="16">
        <v>42185</v>
      </c>
      <c r="H2371">
        <v>20160428</v>
      </c>
      <c r="I2371">
        <v>0</v>
      </c>
      <c r="J2371" t="s">
        <v>241</v>
      </c>
      <c r="K2371" t="str">
        <f>IFERROR(VLOOKUP(J2371,ORDEN_ESF!A:C,2,0),"")</f>
        <v>TotActiCorrtes_distintActiNoCorrien/grupoActivos_DisposiciónClasificados_Manteni_ParaVenta_o_Manteni_Distribuir_Propietarios</v>
      </c>
      <c r="L2371">
        <f>IFERROR(VLOOKUP(J2371,ORDEN_ESF!A:C,3,0),0)</f>
        <v>0</v>
      </c>
      <c r="M2371">
        <v>63106050</v>
      </c>
    </row>
    <row r="2372" spans="1:13" x14ac:dyDescent="0.25">
      <c r="A2372">
        <v>900205547</v>
      </c>
      <c r="B2372" t="s">
        <v>233</v>
      </c>
      <c r="C2372" t="s">
        <v>230</v>
      </c>
      <c r="D2372" t="s">
        <v>228</v>
      </c>
      <c r="E2372" t="s">
        <v>224</v>
      </c>
      <c r="F2372" t="s">
        <v>225</v>
      </c>
      <c r="G2372" s="16">
        <v>42369</v>
      </c>
      <c r="H2372">
        <v>20160710</v>
      </c>
      <c r="I2372">
        <v>0</v>
      </c>
      <c r="J2372" t="s">
        <v>241</v>
      </c>
      <c r="K2372" t="str">
        <f>IFERROR(VLOOKUP(J2372,ORDEN_ESF!A:C,2,0),"")</f>
        <v>TotActiCorrtes_distintActiNoCorrien/grupoActivos_DisposiciónClasificados_Manteni_ParaVenta_o_Manteni_Distribuir_Propietarios</v>
      </c>
      <c r="L2372">
        <f>IFERROR(VLOOKUP(J2372,ORDEN_ESF!A:C,3,0),0)</f>
        <v>0</v>
      </c>
      <c r="M2372">
        <v>3802955</v>
      </c>
    </row>
    <row r="2373" spans="1:13" x14ac:dyDescent="0.25">
      <c r="A2373">
        <v>900378893</v>
      </c>
      <c r="B2373" t="s">
        <v>386</v>
      </c>
      <c r="C2373" t="s">
        <v>230</v>
      </c>
      <c r="D2373" t="s">
        <v>228</v>
      </c>
      <c r="E2373" t="s">
        <v>335</v>
      </c>
      <c r="F2373" t="s">
        <v>225</v>
      </c>
      <c r="G2373" s="16">
        <v>42369</v>
      </c>
      <c r="H2373">
        <v>20160729</v>
      </c>
      <c r="I2373">
        <v>-1</v>
      </c>
      <c r="J2373" t="s">
        <v>241</v>
      </c>
      <c r="K2373" t="str">
        <f>IFERROR(VLOOKUP(J2373,ORDEN_ESF!A:C,2,0),"")</f>
        <v>TotActiCorrtes_distintActiNoCorrien/grupoActivos_DisposiciónClasificados_Manteni_ParaVenta_o_Manteni_Distribuir_Propietarios</v>
      </c>
      <c r="L2373">
        <f>IFERROR(VLOOKUP(J2373,ORDEN_ESF!A:C,3,0),0)</f>
        <v>0</v>
      </c>
      <c r="M2373">
        <v>264219844</v>
      </c>
    </row>
    <row r="2374" spans="1:13" x14ac:dyDescent="0.25">
      <c r="A2374">
        <v>900390238</v>
      </c>
      <c r="B2374" t="s">
        <v>177</v>
      </c>
      <c r="C2374" t="s">
        <v>230</v>
      </c>
      <c r="D2374" t="s">
        <v>228</v>
      </c>
      <c r="E2374" t="s">
        <v>333</v>
      </c>
      <c r="F2374" t="s">
        <v>225</v>
      </c>
      <c r="G2374" s="16">
        <v>42369</v>
      </c>
      <c r="H2374">
        <v>20160421</v>
      </c>
      <c r="I2374">
        <v>0</v>
      </c>
      <c r="J2374" t="s">
        <v>241</v>
      </c>
      <c r="K2374" t="str">
        <f>IFERROR(VLOOKUP(J2374,ORDEN_ESF!A:C,2,0),"")</f>
        <v>TotActiCorrtes_distintActiNoCorrien/grupoActivos_DisposiciónClasificados_Manteni_ParaVenta_o_Manteni_Distribuir_Propietarios</v>
      </c>
      <c r="L2374">
        <f>IFERROR(VLOOKUP(J2374,ORDEN_ESF!A:C,3,0),0)</f>
        <v>0</v>
      </c>
      <c r="M2374">
        <v>101092809</v>
      </c>
    </row>
    <row r="2375" spans="1:13" x14ac:dyDescent="0.25">
      <c r="A2375">
        <v>900390238</v>
      </c>
      <c r="B2375" t="s">
        <v>177</v>
      </c>
      <c r="C2375" t="s">
        <v>230</v>
      </c>
      <c r="D2375" t="s">
        <v>228</v>
      </c>
      <c r="E2375" t="s">
        <v>333</v>
      </c>
      <c r="F2375" t="s">
        <v>391</v>
      </c>
      <c r="G2375" s="16">
        <v>42185</v>
      </c>
      <c r="H2375">
        <v>20160421</v>
      </c>
      <c r="I2375">
        <v>0</v>
      </c>
      <c r="J2375" t="s">
        <v>241</v>
      </c>
      <c r="K2375" t="str">
        <f>IFERROR(VLOOKUP(J2375,ORDEN_ESF!A:C,2,0),"")</f>
        <v>TotActiCorrtes_distintActiNoCorrien/grupoActivos_DisposiciónClasificados_Manteni_ParaVenta_o_Manteni_Distribuir_Propietarios</v>
      </c>
      <c r="L2375">
        <f>IFERROR(VLOOKUP(J2375,ORDEN_ESF!A:C,3,0),0)</f>
        <v>0</v>
      </c>
      <c r="M2375">
        <v>107531275</v>
      </c>
    </row>
    <row r="2376" spans="1:13" x14ac:dyDescent="0.25">
      <c r="A2376">
        <v>900797732</v>
      </c>
      <c r="B2376" t="s">
        <v>181</v>
      </c>
      <c r="C2376" t="s">
        <v>230</v>
      </c>
      <c r="D2376" t="s">
        <v>228</v>
      </c>
      <c r="E2376" t="s">
        <v>360</v>
      </c>
      <c r="F2376" t="s">
        <v>225</v>
      </c>
      <c r="G2376" s="16">
        <v>42369</v>
      </c>
      <c r="H2376">
        <v>20160710</v>
      </c>
      <c r="I2376">
        <v>-1</v>
      </c>
      <c r="J2376" t="s">
        <v>241</v>
      </c>
      <c r="K2376" t="str">
        <f>IFERROR(VLOOKUP(J2376,ORDEN_ESF!A:C,2,0),"")</f>
        <v>TotActiCorrtes_distintActiNoCorrien/grupoActivos_DisposiciónClasificados_Manteni_ParaVenta_o_Manteni_Distribuir_Propietarios</v>
      </c>
      <c r="L2376">
        <f>IFERROR(VLOOKUP(J2376,ORDEN_ESF!A:C,3,0),0)</f>
        <v>0</v>
      </c>
      <c r="M2376">
        <v>4781969</v>
      </c>
    </row>
    <row r="2377" spans="1:13" x14ac:dyDescent="0.25">
      <c r="A2377">
        <v>830058272</v>
      </c>
      <c r="B2377" t="s">
        <v>352</v>
      </c>
      <c r="C2377" t="s">
        <v>230</v>
      </c>
      <c r="D2377" t="s">
        <v>228</v>
      </c>
      <c r="E2377" t="s">
        <v>353</v>
      </c>
      <c r="F2377" t="s">
        <v>225</v>
      </c>
      <c r="G2377" s="16">
        <v>42369</v>
      </c>
      <c r="H2377">
        <v>20160710</v>
      </c>
      <c r="I2377">
        <v>0</v>
      </c>
      <c r="J2377" t="s">
        <v>242</v>
      </c>
      <c r="K2377" t="str">
        <f>IFERROR(VLOOKUP(J2377,ORDEN_ESF!A:C,2,0),"")</f>
        <v>ActivosNoCorrientes/Grupos_Activos_ParaDisposicionClasificados_Mantenidos_ParaVenta/Mantenidos_ParaDistribuir_Propietarios</v>
      </c>
      <c r="L2377">
        <f>IFERROR(VLOOKUP(J2377,ORDEN_ESF!A:C,3,0),0)</f>
        <v>0</v>
      </c>
      <c r="M2377">
        <v>0</v>
      </c>
    </row>
    <row r="2378" spans="1:13" x14ac:dyDescent="0.25">
      <c r="A2378">
        <v>860000656</v>
      </c>
      <c r="B2378" t="s">
        <v>221</v>
      </c>
      <c r="C2378" t="s">
        <v>222</v>
      </c>
      <c r="D2378" t="s">
        <v>223</v>
      </c>
      <c r="E2378" t="s">
        <v>224</v>
      </c>
      <c r="F2378" t="s">
        <v>225</v>
      </c>
      <c r="G2378" s="16">
        <v>42369</v>
      </c>
      <c r="H2378">
        <v>20160426</v>
      </c>
      <c r="I2378">
        <v>0</v>
      </c>
      <c r="J2378" t="s">
        <v>242</v>
      </c>
      <c r="K2378" t="str">
        <f>IFERROR(VLOOKUP(J2378,ORDEN_ESF!A:C,2,0),"")</f>
        <v>ActivosNoCorrientes/Grupos_Activos_ParaDisposicionClasificados_Mantenidos_ParaVenta/Mantenidos_ParaDistribuir_Propietarios</v>
      </c>
      <c r="L2378">
        <f>IFERROR(VLOOKUP(J2378,ORDEN_ESF!A:C,3,0),0)</f>
        <v>0</v>
      </c>
      <c r="M2378">
        <v>0</v>
      </c>
    </row>
    <row r="2379" spans="1:13" x14ac:dyDescent="0.25">
      <c r="A2379">
        <v>890908901</v>
      </c>
      <c r="B2379" t="s">
        <v>372</v>
      </c>
      <c r="C2379" t="s">
        <v>222</v>
      </c>
      <c r="D2379" t="s">
        <v>223</v>
      </c>
      <c r="E2379" t="s">
        <v>339</v>
      </c>
      <c r="F2379" t="s">
        <v>225</v>
      </c>
      <c r="G2379" s="16">
        <v>42369</v>
      </c>
      <c r="H2379">
        <v>20160426</v>
      </c>
      <c r="I2379">
        <v>0</v>
      </c>
      <c r="J2379" t="s">
        <v>242</v>
      </c>
      <c r="K2379" t="str">
        <f>IFERROR(VLOOKUP(J2379,ORDEN_ESF!A:C,2,0),"")</f>
        <v>ActivosNoCorrientes/Grupos_Activos_ParaDisposicionClasificados_Mantenidos_ParaVenta/Mantenidos_ParaDistribuir_Propietarios</v>
      </c>
      <c r="L2379">
        <f>IFERROR(VLOOKUP(J2379,ORDEN_ESF!A:C,3,0),0)</f>
        <v>0</v>
      </c>
      <c r="M2379">
        <v>432996</v>
      </c>
    </row>
    <row r="2380" spans="1:13" x14ac:dyDescent="0.25">
      <c r="A2380">
        <v>900378893</v>
      </c>
      <c r="B2380" t="s">
        <v>386</v>
      </c>
      <c r="C2380" t="s">
        <v>230</v>
      </c>
      <c r="D2380" t="s">
        <v>228</v>
      </c>
      <c r="E2380" t="s">
        <v>335</v>
      </c>
      <c r="F2380" t="s">
        <v>225</v>
      </c>
      <c r="G2380" s="16">
        <v>42369</v>
      </c>
      <c r="H2380">
        <v>20160729</v>
      </c>
      <c r="I2380">
        <v>-1</v>
      </c>
      <c r="J2380" t="s">
        <v>242</v>
      </c>
      <c r="K2380" t="str">
        <f>IFERROR(VLOOKUP(J2380,ORDEN_ESF!A:C,2,0),"")</f>
        <v>ActivosNoCorrientes/Grupos_Activos_ParaDisposicionClasificados_Mantenidos_ParaVenta/Mantenidos_ParaDistribuir_Propietarios</v>
      </c>
      <c r="L2380">
        <f>IFERROR(VLOOKUP(J2380,ORDEN_ESF!A:C,3,0),0)</f>
        <v>0</v>
      </c>
      <c r="M2380">
        <v>0</v>
      </c>
    </row>
    <row r="2381" spans="1:13" x14ac:dyDescent="0.25">
      <c r="A2381">
        <v>900390238</v>
      </c>
      <c r="B2381" t="s">
        <v>177</v>
      </c>
      <c r="C2381" t="s">
        <v>230</v>
      </c>
      <c r="D2381" t="s">
        <v>228</v>
      </c>
      <c r="E2381" t="s">
        <v>333</v>
      </c>
      <c r="F2381" t="s">
        <v>391</v>
      </c>
      <c r="G2381" s="16">
        <v>42185</v>
      </c>
      <c r="H2381">
        <v>20160421</v>
      </c>
      <c r="I2381">
        <v>0</v>
      </c>
      <c r="J2381" t="s">
        <v>242</v>
      </c>
      <c r="K2381" t="str">
        <f>IFERROR(VLOOKUP(J2381,ORDEN_ESF!A:C,2,0),"")</f>
        <v>ActivosNoCorrientes/Grupos_Activos_ParaDisposicionClasificados_Mantenidos_ParaVenta/Mantenidos_ParaDistribuir_Propietarios</v>
      </c>
      <c r="L2381">
        <f>IFERROR(VLOOKUP(J2381,ORDEN_ESF!A:C,3,0),0)</f>
        <v>0</v>
      </c>
      <c r="M2381">
        <v>0</v>
      </c>
    </row>
    <row r="2382" spans="1:13" x14ac:dyDescent="0.25">
      <c r="A2382">
        <v>800173155</v>
      </c>
      <c r="B2382" t="s">
        <v>341</v>
      </c>
      <c r="C2382" t="s">
        <v>222</v>
      </c>
      <c r="D2382" t="s">
        <v>228</v>
      </c>
      <c r="E2382" t="s">
        <v>335</v>
      </c>
      <c r="F2382" t="s">
        <v>225</v>
      </c>
      <c r="G2382" s="16">
        <v>42369</v>
      </c>
      <c r="H2382">
        <v>20160710</v>
      </c>
      <c r="I2382">
        <v>0</v>
      </c>
      <c r="J2382" t="s">
        <v>243</v>
      </c>
      <c r="K2382" t="str">
        <f>IFERROR(VLOOKUP(J2382,ORDEN_ESF!A:C,2,0),"")</f>
        <v>Activos corrientes</v>
      </c>
      <c r="L2382">
        <f>IFERROR(VLOOKUP(J2382,ORDEN_ESF!A:C,3,0),0)</f>
        <v>1</v>
      </c>
      <c r="M2382">
        <v>184636752</v>
      </c>
    </row>
    <row r="2383" spans="1:13" x14ac:dyDescent="0.25">
      <c r="A2383">
        <v>800185295</v>
      </c>
      <c r="B2383" t="s">
        <v>344</v>
      </c>
      <c r="C2383" t="s">
        <v>222</v>
      </c>
      <c r="D2383" t="s">
        <v>228</v>
      </c>
      <c r="E2383" t="s">
        <v>335</v>
      </c>
      <c r="F2383" t="s">
        <v>225</v>
      </c>
      <c r="G2383" s="16">
        <v>42369</v>
      </c>
      <c r="H2383">
        <v>20160429</v>
      </c>
      <c r="I2383">
        <v>0</v>
      </c>
      <c r="J2383" t="s">
        <v>243</v>
      </c>
      <c r="K2383" t="str">
        <f>IFERROR(VLOOKUP(J2383,ORDEN_ESF!A:C,2,0),"")</f>
        <v>Activos corrientes</v>
      </c>
      <c r="L2383">
        <f>IFERROR(VLOOKUP(J2383,ORDEN_ESF!A:C,3,0),0)</f>
        <v>1</v>
      </c>
      <c r="M2383">
        <v>1470064631</v>
      </c>
    </row>
    <row r="2384" spans="1:13" x14ac:dyDescent="0.25">
      <c r="A2384">
        <v>830023542</v>
      </c>
      <c r="B2384" t="s">
        <v>146</v>
      </c>
      <c r="C2384" t="s">
        <v>230</v>
      </c>
      <c r="D2384" t="s">
        <v>223</v>
      </c>
      <c r="E2384" t="s">
        <v>339</v>
      </c>
      <c r="F2384" t="s">
        <v>225</v>
      </c>
      <c r="G2384" s="16">
        <v>42369</v>
      </c>
      <c r="H2384">
        <v>20160426</v>
      </c>
      <c r="I2384">
        <v>0</v>
      </c>
      <c r="J2384" t="s">
        <v>243</v>
      </c>
      <c r="K2384" t="str">
        <f>IFERROR(VLOOKUP(J2384,ORDEN_ESF!A:C,2,0),"")</f>
        <v>Activos corrientes</v>
      </c>
      <c r="L2384">
        <f>IFERROR(VLOOKUP(J2384,ORDEN_ESF!A:C,3,0),0)</f>
        <v>1</v>
      </c>
      <c r="M2384">
        <v>80924697</v>
      </c>
    </row>
    <row r="2385" spans="1:13" x14ac:dyDescent="0.25">
      <c r="A2385">
        <v>830058272</v>
      </c>
      <c r="B2385" t="s">
        <v>352</v>
      </c>
      <c r="C2385" t="s">
        <v>230</v>
      </c>
      <c r="D2385" t="s">
        <v>228</v>
      </c>
      <c r="E2385" t="s">
        <v>353</v>
      </c>
      <c r="F2385" t="s">
        <v>225</v>
      </c>
      <c r="G2385" s="16">
        <v>42369</v>
      </c>
      <c r="H2385">
        <v>20160710</v>
      </c>
      <c r="I2385">
        <v>0</v>
      </c>
      <c r="J2385" t="s">
        <v>243</v>
      </c>
      <c r="K2385" t="str">
        <f>IFERROR(VLOOKUP(J2385,ORDEN_ESF!A:C,2,0),"")</f>
        <v>Activos corrientes</v>
      </c>
      <c r="L2385">
        <f>IFERROR(VLOOKUP(J2385,ORDEN_ESF!A:C,3,0),0)</f>
        <v>1</v>
      </c>
      <c r="M2385">
        <v>58434048</v>
      </c>
    </row>
    <row r="2386" spans="1:13" x14ac:dyDescent="0.25">
      <c r="A2386">
        <v>830124992</v>
      </c>
      <c r="B2386" t="s">
        <v>357</v>
      </c>
      <c r="C2386" t="s">
        <v>230</v>
      </c>
      <c r="D2386" t="s">
        <v>228</v>
      </c>
      <c r="E2386" t="s">
        <v>358</v>
      </c>
      <c r="F2386" t="s">
        <v>225</v>
      </c>
      <c r="G2386" s="16">
        <v>42369</v>
      </c>
      <c r="H2386">
        <v>20160429</v>
      </c>
      <c r="I2386">
        <v>0</v>
      </c>
      <c r="J2386" t="s">
        <v>243</v>
      </c>
      <c r="K2386" t="str">
        <f>IFERROR(VLOOKUP(J2386,ORDEN_ESF!A:C,2,0),"")</f>
        <v>Activos corrientes</v>
      </c>
      <c r="L2386">
        <f>IFERROR(VLOOKUP(J2386,ORDEN_ESF!A:C,3,0),0)</f>
        <v>1</v>
      </c>
      <c r="M2386">
        <v>3740155</v>
      </c>
    </row>
    <row r="2387" spans="1:13" x14ac:dyDescent="0.25">
      <c r="A2387">
        <v>860000656</v>
      </c>
      <c r="B2387" t="s">
        <v>221</v>
      </c>
      <c r="C2387" t="s">
        <v>222</v>
      </c>
      <c r="D2387" t="s">
        <v>223</v>
      </c>
      <c r="E2387" t="s">
        <v>224</v>
      </c>
      <c r="F2387" t="s">
        <v>225</v>
      </c>
      <c r="G2387" s="16">
        <v>42369</v>
      </c>
      <c r="H2387">
        <v>20160426</v>
      </c>
      <c r="I2387">
        <v>0</v>
      </c>
      <c r="J2387" t="s">
        <v>243</v>
      </c>
      <c r="K2387" t="str">
        <f>IFERROR(VLOOKUP(J2387,ORDEN_ESF!A:C,2,0),"")</f>
        <v>Activos corrientes</v>
      </c>
      <c r="L2387">
        <f>IFERROR(VLOOKUP(J2387,ORDEN_ESF!A:C,3,0),0)</f>
        <v>1</v>
      </c>
      <c r="M2387">
        <v>91813271</v>
      </c>
    </row>
    <row r="2388" spans="1:13" x14ac:dyDescent="0.25">
      <c r="A2388">
        <v>860002837</v>
      </c>
      <c r="B2388" t="s">
        <v>227</v>
      </c>
      <c r="C2388" t="s">
        <v>222</v>
      </c>
      <c r="D2388" t="s">
        <v>228</v>
      </c>
      <c r="E2388" t="s">
        <v>224</v>
      </c>
      <c r="F2388" t="s">
        <v>225</v>
      </c>
      <c r="G2388" s="16">
        <v>42369</v>
      </c>
      <c r="H2388">
        <v>20160426</v>
      </c>
      <c r="I2388">
        <v>0</v>
      </c>
      <c r="J2388" t="s">
        <v>243</v>
      </c>
      <c r="K2388" t="str">
        <f>IFERROR(VLOOKUP(J2388,ORDEN_ESF!A:C,2,0),"")</f>
        <v>Activos corrientes</v>
      </c>
      <c r="L2388">
        <f>IFERROR(VLOOKUP(J2388,ORDEN_ESF!A:C,3,0),0)</f>
        <v>1</v>
      </c>
      <c r="M2388">
        <v>97381552</v>
      </c>
    </row>
    <row r="2389" spans="1:13" x14ac:dyDescent="0.25">
      <c r="A2389">
        <v>860035996</v>
      </c>
      <c r="B2389" t="s">
        <v>229</v>
      </c>
      <c r="C2389" t="s">
        <v>230</v>
      </c>
      <c r="D2389" t="s">
        <v>228</v>
      </c>
      <c r="E2389" t="s">
        <v>224</v>
      </c>
      <c r="F2389" t="s">
        <v>225</v>
      </c>
      <c r="G2389" s="16">
        <v>42369</v>
      </c>
      <c r="H2389">
        <v>20160428</v>
      </c>
      <c r="I2389">
        <v>0</v>
      </c>
      <c r="J2389" t="s">
        <v>243</v>
      </c>
      <c r="K2389" t="str">
        <f>IFERROR(VLOOKUP(J2389,ORDEN_ESF!A:C,2,0),"")</f>
        <v>Activos corrientes</v>
      </c>
      <c r="L2389">
        <f>IFERROR(VLOOKUP(J2389,ORDEN_ESF!A:C,3,0),0)</f>
        <v>1</v>
      </c>
      <c r="M2389">
        <v>57523782</v>
      </c>
    </row>
    <row r="2390" spans="1:13" x14ac:dyDescent="0.25">
      <c r="A2390">
        <v>860058070</v>
      </c>
      <c r="B2390" t="s">
        <v>364</v>
      </c>
      <c r="C2390" t="s">
        <v>222</v>
      </c>
      <c r="D2390" t="s">
        <v>228</v>
      </c>
      <c r="E2390" t="s">
        <v>335</v>
      </c>
      <c r="F2390" t="s">
        <v>225</v>
      </c>
      <c r="G2390" s="16">
        <v>42369</v>
      </c>
      <c r="H2390">
        <v>20160427</v>
      </c>
      <c r="I2390">
        <v>0</v>
      </c>
      <c r="J2390" t="s">
        <v>243</v>
      </c>
      <c r="K2390" t="str">
        <f>IFERROR(VLOOKUP(J2390,ORDEN_ESF!A:C,2,0),"")</f>
        <v>Activos corrientes</v>
      </c>
      <c r="L2390">
        <f>IFERROR(VLOOKUP(J2390,ORDEN_ESF!A:C,3,0),0)</f>
        <v>1</v>
      </c>
      <c r="M2390">
        <v>438098828</v>
      </c>
    </row>
    <row r="2391" spans="1:13" x14ac:dyDescent="0.25">
      <c r="A2391">
        <v>860059851</v>
      </c>
      <c r="B2391" t="s">
        <v>365</v>
      </c>
      <c r="C2391" t="s">
        <v>222</v>
      </c>
      <c r="D2391" t="s">
        <v>228</v>
      </c>
      <c r="E2391" t="s">
        <v>224</v>
      </c>
      <c r="F2391" t="s">
        <v>225</v>
      </c>
      <c r="G2391" s="16">
        <v>42369</v>
      </c>
      <c r="H2391">
        <v>20160729</v>
      </c>
      <c r="I2391">
        <v>-1</v>
      </c>
      <c r="J2391" t="s">
        <v>243</v>
      </c>
      <c r="K2391" t="str">
        <f>IFERROR(VLOOKUP(J2391,ORDEN_ESF!A:C,2,0),"")</f>
        <v>Activos corrientes</v>
      </c>
      <c r="L2391">
        <f>IFERROR(VLOOKUP(J2391,ORDEN_ESF!A:C,3,0),0)</f>
        <v>1</v>
      </c>
      <c r="M2391">
        <v>46829789</v>
      </c>
    </row>
    <row r="2392" spans="1:13" x14ac:dyDescent="0.25">
      <c r="A2392">
        <v>860510628</v>
      </c>
      <c r="B2392" t="s">
        <v>373</v>
      </c>
      <c r="C2392" t="s">
        <v>230</v>
      </c>
      <c r="D2392" t="s">
        <v>228</v>
      </c>
      <c r="E2392" t="s">
        <v>353</v>
      </c>
      <c r="F2392" t="s">
        <v>225</v>
      </c>
      <c r="G2392" s="16">
        <v>42369</v>
      </c>
      <c r="H2392">
        <v>20160729</v>
      </c>
      <c r="I2392">
        <v>-1</v>
      </c>
      <c r="J2392" t="s">
        <v>243</v>
      </c>
      <c r="K2392" t="str">
        <f>IFERROR(VLOOKUP(J2392,ORDEN_ESF!A:C,2,0),"")</f>
        <v>Activos corrientes</v>
      </c>
      <c r="L2392">
        <f>IFERROR(VLOOKUP(J2392,ORDEN_ESF!A:C,3,0),0)</f>
        <v>1</v>
      </c>
      <c r="M2392">
        <v>64032502</v>
      </c>
    </row>
    <row r="2393" spans="1:13" x14ac:dyDescent="0.25">
      <c r="A2393">
        <v>860515523</v>
      </c>
      <c r="B2393" t="s">
        <v>231</v>
      </c>
      <c r="C2393" t="s">
        <v>230</v>
      </c>
      <c r="D2393" t="s">
        <v>228</v>
      </c>
      <c r="E2393" t="s">
        <v>224</v>
      </c>
      <c r="F2393" t="s">
        <v>225</v>
      </c>
      <c r="G2393" s="16">
        <v>42369</v>
      </c>
      <c r="H2393">
        <v>20160429</v>
      </c>
      <c r="I2393">
        <v>0</v>
      </c>
      <c r="J2393" t="s">
        <v>243</v>
      </c>
      <c r="K2393" t="str">
        <f>IFERROR(VLOOKUP(J2393,ORDEN_ESF!A:C,2,0),"")</f>
        <v>Activos corrientes</v>
      </c>
      <c r="L2393">
        <f>IFERROR(VLOOKUP(J2393,ORDEN_ESF!A:C,3,0),0)</f>
        <v>1</v>
      </c>
      <c r="M2393">
        <v>6702156</v>
      </c>
    </row>
    <row r="2394" spans="1:13" x14ac:dyDescent="0.25">
      <c r="A2394">
        <v>890903035</v>
      </c>
      <c r="B2394" t="s">
        <v>369</v>
      </c>
      <c r="C2394" t="s">
        <v>230</v>
      </c>
      <c r="D2394" t="s">
        <v>228</v>
      </c>
      <c r="E2394" t="s">
        <v>339</v>
      </c>
      <c r="F2394" t="s">
        <v>225</v>
      </c>
      <c r="G2394" s="16">
        <v>42369</v>
      </c>
      <c r="H2394">
        <v>20160426</v>
      </c>
      <c r="I2394">
        <v>0</v>
      </c>
      <c r="J2394" t="s">
        <v>243</v>
      </c>
      <c r="K2394" t="str">
        <f>IFERROR(VLOOKUP(J2394,ORDEN_ESF!A:C,2,0),"")</f>
        <v>Activos corrientes</v>
      </c>
      <c r="L2394">
        <f>IFERROR(VLOOKUP(J2394,ORDEN_ESF!A:C,3,0),0)</f>
        <v>1</v>
      </c>
      <c r="M2394">
        <v>413745542</v>
      </c>
    </row>
    <row r="2395" spans="1:13" x14ac:dyDescent="0.25">
      <c r="A2395">
        <v>890903055</v>
      </c>
      <c r="B2395" t="s">
        <v>232</v>
      </c>
      <c r="C2395" t="s">
        <v>222</v>
      </c>
      <c r="D2395" t="s">
        <v>223</v>
      </c>
      <c r="E2395" t="s">
        <v>224</v>
      </c>
      <c r="F2395" t="s">
        <v>225</v>
      </c>
      <c r="G2395" s="16">
        <v>42369</v>
      </c>
      <c r="H2395">
        <v>20160729</v>
      </c>
      <c r="I2395">
        <v>-1</v>
      </c>
      <c r="J2395" t="s">
        <v>243</v>
      </c>
      <c r="K2395" t="str">
        <f>IFERROR(VLOOKUP(J2395,ORDEN_ESF!A:C,2,0),"")</f>
        <v>Activos corrientes</v>
      </c>
      <c r="L2395">
        <f>IFERROR(VLOOKUP(J2395,ORDEN_ESF!A:C,3,0),0)</f>
        <v>1</v>
      </c>
      <c r="M2395">
        <v>89019522</v>
      </c>
    </row>
    <row r="2396" spans="1:13" x14ac:dyDescent="0.25">
      <c r="A2396">
        <v>890905022</v>
      </c>
      <c r="B2396" t="s">
        <v>370</v>
      </c>
      <c r="C2396" t="s">
        <v>230</v>
      </c>
      <c r="D2396" t="s">
        <v>223</v>
      </c>
      <c r="E2396" t="s">
        <v>360</v>
      </c>
      <c r="F2396" t="s">
        <v>225</v>
      </c>
      <c r="G2396" s="16">
        <v>42369</v>
      </c>
      <c r="H2396">
        <v>20160802</v>
      </c>
      <c r="I2396">
        <v>0</v>
      </c>
      <c r="J2396" t="s">
        <v>243</v>
      </c>
      <c r="K2396" t="str">
        <f>IFERROR(VLOOKUP(J2396,ORDEN_ESF!A:C,2,0),"")</f>
        <v>Activos corrientes</v>
      </c>
      <c r="L2396">
        <f>IFERROR(VLOOKUP(J2396,ORDEN_ESF!A:C,3,0),0)</f>
        <v>1</v>
      </c>
      <c r="M2396">
        <v>57557642</v>
      </c>
    </row>
    <row r="2397" spans="1:13" x14ac:dyDescent="0.25">
      <c r="A2397">
        <v>890908901</v>
      </c>
      <c r="B2397" t="s">
        <v>372</v>
      </c>
      <c r="C2397" t="s">
        <v>222</v>
      </c>
      <c r="D2397" t="s">
        <v>223</v>
      </c>
      <c r="E2397" t="s">
        <v>339</v>
      </c>
      <c r="F2397" t="s">
        <v>225</v>
      </c>
      <c r="G2397" s="16">
        <v>42369</v>
      </c>
      <c r="H2397">
        <v>20160426</v>
      </c>
      <c r="I2397">
        <v>0</v>
      </c>
      <c r="J2397" t="s">
        <v>243</v>
      </c>
      <c r="K2397" t="str">
        <f>IFERROR(VLOOKUP(J2397,ORDEN_ESF!A:C,2,0),"")</f>
        <v>Activos corrientes</v>
      </c>
      <c r="L2397">
        <f>IFERROR(VLOOKUP(J2397,ORDEN_ESF!A:C,3,0),0)</f>
        <v>1</v>
      </c>
      <c r="M2397">
        <v>33974710</v>
      </c>
    </row>
    <row r="2398" spans="1:13" x14ac:dyDescent="0.25">
      <c r="A2398">
        <v>890939355</v>
      </c>
      <c r="B2398" t="s">
        <v>35</v>
      </c>
      <c r="C2398" t="s">
        <v>222</v>
      </c>
      <c r="D2398" t="s">
        <v>223</v>
      </c>
      <c r="E2398" t="s">
        <v>335</v>
      </c>
      <c r="F2398" t="s">
        <v>225</v>
      </c>
      <c r="G2398" s="16">
        <v>42369</v>
      </c>
      <c r="H2398">
        <v>20160427</v>
      </c>
      <c r="I2398">
        <v>0</v>
      </c>
      <c r="J2398" t="s">
        <v>243</v>
      </c>
      <c r="K2398" t="str">
        <f>IFERROR(VLOOKUP(J2398,ORDEN_ESF!A:C,2,0),"")</f>
        <v>Activos corrientes</v>
      </c>
      <c r="L2398">
        <f>IFERROR(VLOOKUP(J2398,ORDEN_ESF!A:C,3,0),0)</f>
        <v>1</v>
      </c>
      <c r="M2398">
        <v>30548250</v>
      </c>
    </row>
    <row r="2399" spans="1:13" x14ac:dyDescent="0.25">
      <c r="A2399">
        <v>900018975</v>
      </c>
      <c r="B2399" t="s">
        <v>376</v>
      </c>
      <c r="C2399" t="s">
        <v>230</v>
      </c>
      <c r="D2399" t="s">
        <v>299</v>
      </c>
      <c r="E2399" t="s">
        <v>333</v>
      </c>
      <c r="F2399" t="s">
        <v>225</v>
      </c>
      <c r="G2399" s="16">
        <v>42369</v>
      </c>
      <c r="H2399">
        <v>20160428</v>
      </c>
      <c r="I2399">
        <v>0</v>
      </c>
      <c r="J2399" t="s">
        <v>243</v>
      </c>
      <c r="K2399" t="str">
        <f>IFERROR(VLOOKUP(J2399,ORDEN_ESF!A:C,2,0),"")</f>
        <v>Activos corrientes</v>
      </c>
      <c r="L2399">
        <f>IFERROR(VLOOKUP(J2399,ORDEN_ESF!A:C,3,0),0)</f>
        <v>1</v>
      </c>
      <c r="M2399">
        <v>214746997</v>
      </c>
    </row>
    <row r="2400" spans="1:13" x14ac:dyDescent="0.25">
      <c r="A2400">
        <v>900190385</v>
      </c>
      <c r="B2400" t="s">
        <v>380</v>
      </c>
      <c r="C2400" t="s">
        <v>230</v>
      </c>
      <c r="D2400" t="s">
        <v>351</v>
      </c>
      <c r="E2400" t="s">
        <v>339</v>
      </c>
      <c r="F2400" t="s">
        <v>225</v>
      </c>
      <c r="G2400" s="16">
        <v>42369</v>
      </c>
      <c r="H2400">
        <v>20160429</v>
      </c>
      <c r="I2400">
        <v>0</v>
      </c>
      <c r="J2400" t="s">
        <v>243</v>
      </c>
      <c r="K2400" t="str">
        <f>IFERROR(VLOOKUP(J2400,ORDEN_ESF!A:C,2,0),"")</f>
        <v>Activos corrientes</v>
      </c>
      <c r="L2400">
        <f>IFERROR(VLOOKUP(J2400,ORDEN_ESF!A:C,3,0),0)</f>
        <v>1</v>
      </c>
      <c r="M2400">
        <v>367796665</v>
      </c>
    </row>
    <row r="2401" spans="1:13" x14ac:dyDescent="0.25">
      <c r="A2401">
        <v>900192242</v>
      </c>
      <c r="B2401" t="s">
        <v>381</v>
      </c>
      <c r="C2401" t="s">
        <v>222</v>
      </c>
      <c r="D2401" t="s">
        <v>228</v>
      </c>
      <c r="E2401" t="s">
        <v>333</v>
      </c>
      <c r="F2401" t="s">
        <v>225</v>
      </c>
      <c r="G2401" s="16">
        <v>42369</v>
      </c>
      <c r="H2401">
        <v>20160427</v>
      </c>
      <c r="I2401">
        <v>0</v>
      </c>
      <c r="J2401" t="s">
        <v>243</v>
      </c>
      <c r="K2401" t="str">
        <f>IFERROR(VLOOKUP(J2401,ORDEN_ESF!A:C,2,0),"")</f>
        <v>Activos corrientes</v>
      </c>
      <c r="L2401">
        <f>IFERROR(VLOOKUP(J2401,ORDEN_ESF!A:C,3,0),0)</f>
        <v>1</v>
      </c>
      <c r="M2401">
        <v>129564733</v>
      </c>
    </row>
    <row r="2402" spans="1:13" x14ac:dyDescent="0.25">
      <c r="A2402">
        <v>900192242</v>
      </c>
      <c r="B2402" t="s">
        <v>381</v>
      </c>
      <c r="C2402" t="s">
        <v>222</v>
      </c>
      <c r="D2402" t="s">
        <v>228</v>
      </c>
      <c r="E2402" t="s">
        <v>333</v>
      </c>
      <c r="F2402" t="s">
        <v>391</v>
      </c>
      <c r="G2402" s="16">
        <v>42185</v>
      </c>
      <c r="H2402">
        <v>20160428</v>
      </c>
      <c r="I2402">
        <v>0</v>
      </c>
      <c r="J2402" t="s">
        <v>243</v>
      </c>
      <c r="K2402" t="str">
        <f>IFERROR(VLOOKUP(J2402,ORDEN_ESF!A:C,2,0),"")</f>
        <v>Activos corrientes</v>
      </c>
      <c r="L2402">
        <f>IFERROR(VLOOKUP(J2402,ORDEN_ESF!A:C,3,0),0)</f>
        <v>1</v>
      </c>
      <c r="M2402">
        <v>63106050</v>
      </c>
    </row>
    <row r="2403" spans="1:13" x14ac:dyDescent="0.25">
      <c r="A2403">
        <v>900205547</v>
      </c>
      <c r="B2403" t="s">
        <v>233</v>
      </c>
      <c r="C2403" t="s">
        <v>230</v>
      </c>
      <c r="D2403" t="s">
        <v>228</v>
      </c>
      <c r="E2403" t="s">
        <v>224</v>
      </c>
      <c r="F2403" t="s">
        <v>225</v>
      </c>
      <c r="G2403" s="16">
        <v>42369</v>
      </c>
      <c r="H2403">
        <v>20160710</v>
      </c>
      <c r="I2403">
        <v>0</v>
      </c>
      <c r="J2403" t="s">
        <v>243</v>
      </c>
      <c r="K2403" t="str">
        <f>IFERROR(VLOOKUP(J2403,ORDEN_ESF!A:C,2,0),"")</f>
        <v>Activos corrientes</v>
      </c>
      <c r="L2403">
        <f>IFERROR(VLOOKUP(J2403,ORDEN_ESF!A:C,3,0),0)</f>
        <v>1</v>
      </c>
      <c r="M2403">
        <v>3802955</v>
      </c>
    </row>
    <row r="2404" spans="1:13" x14ac:dyDescent="0.25">
      <c r="A2404">
        <v>900378893</v>
      </c>
      <c r="B2404" t="s">
        <v>386</v>
      </c>
      <c r="C2404" t="s">
        <v>230</v>
      </c>
      <c r="D2404" t="s">
        <v>228</v>
      </c>
      <c r="E2404" t="s">
        <v>335</v>
      </c>
      <c r="F2404" t="s">
        <v>225</v>
      </c>
      <c r="G2404" s="16">
        <v>42369</v>
      </c>
      <c r="H2404">
        <v>20160729</v>
      </c>
      <c r="I2404">
        <v>-1</v>
      </c>
      <c r="J2404" t="s">
        <v>243</v>
      </c>
      <c r="K2404" t="str">
        <f>IFERROR(VLOOKUP(J2404,ORDEN_ESF!A:C,2,0),"")</f>
        <v>Activos corrientes</v>
      </c>
      <c r="L2404">
        <f>IFERROR(VLOOKUP(J2404,ORDEN_ESF!A:C,3,0),0)</f>
        <v>1</v>
      </c>
      <c r="M2404">
        <v>264219844</v>
      </c>
    </row>
    <row r="2405" spans="1:13" x14ac:dyDescent="0.25">
      <c r="A2405">
        <v>900390238</v>
      </c>
      <c r="B2405" t="s">
        <v>177</v>
      </c>
      <c r="C2405" t="s">
        <v>230</v>
      </c>
      <c r="D2405" t="s">
        <v>228</v>
      </c>
      <c r="E2405" t="s">
        <v>333</v>
      </c>
      <c r="F2405" t="s">
        <v>225</v>
      </c>
      <c r="G2405" s="16">
        <v>42369</v>
      </c>
      <c r="H2405">
        <v>20160421</v>
      </c>
      <c r="I2405">
        <v>0</v>
      </c>
      <c r="J2405" t="s">
        <v>243</v>
      </c>
      <c r="K2405" t="str">
        <f>IFERROR(VLOOKUP(J2405,ORDEN_ESF!A:C,2,0),"")</f>
        <v>Activos corrientes</v>
      </c>
      <c r="L2405">
        <f>IFERROR(VLOOKUP(J2405,ORDEN_ESF!A:C,3,0),0)</f>
        <v>1</v>
      </c>
      <c r="M2405">
        <v>101092809</v>
      </c>
    </row>
    <row r="2406" spans="1:13" x14ac:dyDescent="0.25">
      <c r="A2406">
        <v>900390238</v>
      </c>
      <c r="B2406" t="s">
        <v>177</v>
      </c>
      <c r="C2406" t="s">
        <v>230</v>
      </c>
      <c r="D2406" t="s">
        <v>228</v>
      </c>
      <c r="E2406" t="s">
        <v>333</v>
      </c>
      <c r="F2406" t="s">
        <v>391</v>
      </c>
      <c r="G2406" s="16">
        <v>42185</v>
      </c>
      <c r="H2406">
        <v>20160421</v>
      </c>
      <c r="I2406">
        <v>0</v>
      </c>
      <c r="J2406" t="s">
        <v>243</v>
      </c>
      <c r="K2406" t="str">
        <f>IFERROR(VLOOKUP(J2406,ORDEN_ESF!A:C,2,0),"")</f>
        <v>Activos corrientes</v>
      </c>
      <c r="L2406">
        <f>IFERROR(VLOOKUP(J2406,ORDEN_ESF!A:C,3,0),0)</f>
        <v>1</v>
      </c>
      <c r="M2406">
        <v>107531275</v>
      </c>
    </row>
    <row r="2407" spans="1:13" x14ac:dyDescent="0.25">
      <c r="A2407">
        <v>900797732</v>
      </c>
      <c r="B2407" t="s">
        <v>181</v>
      </c>
      <c r="C2407" t="s">
        <v>230</v>
      </c>
      <c r="D2407" t="s">
        <v>228</v>
      </c>
      <c r="E2407" t="s">
        <v>360</v>
      </c>
      <c r="F2407" t="s">
        <v>225</v>
      </c>
      <c r="G2407" s="16">
        <v>42369</v>
      </c>
      <c r="H2407">
        <v>20160710</v>
      </c>
      <c r="I2407">
        <v>-1</v>
      </c>
      <c r="J2407" t="s">
        <v>243</v>
      </c>
      <c r="K2407" t="str">
        <f>IFERROR(VLOOKUP(J2407,ORDEN_ESF!A:C,2,0),"")</f>
        <v>Activos corrientes</v>
      </c>
      <c r="L2407">
        <f>IFERROR(VLOOKUP(J2407,ORDEN_ESF!A:C,3,0),0)</f>
        <v>1</v>
      </c>
      <c r="M2407">
        <v>4781969</v>
      </c>
    </row>
    <row r="2408" spans="1:13" x14ac:dyDescent="0.25">
      <c r="A2408">
        <v>800173155</v>
      </c>
      <c r="B2408" t="s">
        <v>341</v>
      </c>
      <c r="C2408" t="s">
        <v>222</v>
      </c>
      <c r="D2408" t="s">
        <v>228</v>
      </c>
      <c r="E2408" t="s">
        <v>335</v>
      </c>
      <c r="F2408" t="s">
        <v>225</v>
      </c>
      <c r="G2408" s="16">
        <v>42369</v>
      </c>
      <c r="H2408">
        <v>20160710</v>
      </c>
      <c r="I2408">
        <v>0</v>
      </c>
      <c r="J2408" t="s">
        <v>244</v>
      </c>
      <c r="K2408" t="str">
        <f>IFERROR(VLOOKUP(J2408,ORDEN_ESF!A:C,2,0),"")</f>
        <v>Propiedad de inversión</v>
      </c>
      <c r="L2408">
        <f>IFERROR(VLOOKUP(J2408,ORDEN_ESF!A:C,3,0),0)</f>
        <v>0</v>
      </c>
      <c r="M2408">
        <v>78405642</v>
      </c>
    </row>
    <row r="2409" spans="1:13" x14ac:dyDescent="0.25">
      <c r="A2409">
        <v>800185295</v>
      </c>
      <c r="B2409" t="s">
        <v>344</v>
      </c>
      <c r="C2409" t="s">
        <v>222</v>
      </c>
      <c r="D2409" t="s">
        <v>228</v>
      </c>
      <c r="E2409" t="s">
        <v>335</v>
      </c>
      <c r="F2409" t="s">
        <v>225</v>
      </c>
      <c r="G2409" s="16">
        <v>42369</v>
      </c>
      <c r="H2409">
        <v>20160429</v>
      </c>
      <c r="I2409">
        <v>0</v>
      </c>
      <c r="J2409" t="s">
        <v>244</v>
      </c>
      <c r="K2409" t="str">
        <f>IFERROR(VLOOKUP(J2409,ORDEN_ESF!A:C,2,0),"")</f>
        <v>Propiedad de inversión</v>
      </c>
      <c r="L2409">
        <f>IFERROR(VLOOKUP(J2409,ORDEN_ESF!A:C,3,0),0)</f>
        <v>0</v>
      </c>
      <c r="M2409">
        <v>30831024</v>
      </c>
    </row>
    <row r="2410" spans="1:13" x14ac:dyDescent="0.25">
      <c r="A2410">
        <v>830058272</v>
      </c>
      <c r="B2410" t="s">
        <v>352</v>
      </c>
      <c r="C2410" t="s">
        <v>230</v>
      </c>
      <c r="D2410" t="s">
        <v>228</v>
      </c>
      <c r="E2410" t="s">
        <v>353</v>
      </c>
      <c r="F2410" t="s">
        <v>225</v>
      </c>
      <c r="G2410" s="16">
        <v>42369</v>
      </c>
      <c r="H2410">
        <v>20160710</v>
      </c>
      <c r="I2410">
        <v>0</v>
      </c>
      <c r="J2410" t="s">
        <v>244</v>
      </c>
      <c r="K2410" t="str">
        <f>IFERROR(VLOOKUP(J2410,ORDEN_ESF!A:C,2,0),"")</f>
        <v>Propiedad de inversión</v>
      </c>
      <c r="L2410">
        <f>IFERROR(VLOOKUP(J2410,ORDEN_ESF!A:C,3,0),0)</f>
        <v>0</v>
      </c>
      <c r="M2410">
        <v>0</v>
      </c>
    </row>
    <row r="2411" spans="1:13" x14ac:dyDescent="0.25">
      <c r="A2411">
        <v>860000656</v>
      </c>
      <c r="B2411" t="s">
        <v>221</v>
      </c>
      <c r="C2411" t="s">
        <v>222</v>
      </c>
      <c r="D2411" t="s">
        <v>223</v>
      </c>
      <c r="E2411" t="s">
        <v>224</v>
      </c>
      <c r="F2411" t="s">
        <v>225</v>
      </c>
      <c r="G2411" s="16">
        <v>42369</v>
      </c>
      <c r="H2411">
        <v>20160426</v>
      </c>
      <c r="I2411">
        <v>0</v>
      </c>
      <c r="J2411" t="s">
        <v>244</v>
      </c>
      <c r="K2411" t="str">
        <f>IFERROR(VLOOKUP(J2411,ORDEN_ESF!A:C,2,0),"")</f>
        <v>Propiedad de inversión</v>
      </c>
      <c r="L2411">
        <f>IFERROR(VLOOKUP(J2411,ORDEN_ESF!A:C,3,0),0)</f>
        <v>0</v>
      </c>
      <c r="M2411">
        <v>0</v>
      </c>
    </row>
    <row r="2412" spans="1:13" x14ac:dyDescent="0.25">
      <c r="A2412">
        <v>860002837</v>
      </c>
      <c r="B2412" t="s">
        <v>227</v>
      </c>
      <c r="C2412" t="s">
        <v>222</v>
      </c>
      <c r="D2412" t="s">
        <v>228</v>
      </c>
      <c r="E2412" t="s">
        <v>224</v>
      </c>
      <c r="F2412" t="s">
        <v>225</v>
      </c>
      <c r="G2412" s="16">
        <v>42369</v>
      </c>
      <c r="H2412">
        <v>20160426</v>
      </c>
      <c r="I2412">
        <v>0</v>
      </c>
      <c r="J2412" t="s">
        <v>244</v>
      </c>
      <c r="K2412" t="str">
        <f>IFERROR(VLOOKUP(J2412,ORDEN_ESF!A:C,2,0),"")</f>
        <v>Propiedad de inversión</v>
      </c>
      <c r="L2412">
        <f>IFERROR(VLOOKUP(J2412,ORDEN_ESF!A:C,3,0),0)</f>
        <v>0</v>
      </c>
      <c r="M2412">
        <v>8764792</v>
      </c>
    </row>
    <row r="2413" spans="1:13" x14ac:dyDescent="0.25">
      <c r="A2413">
        <v>860058070</v>
      </c>
      <c r="B2413" t="s">
        <v>364</v>
      </c>
      <c r="C2413" t="s">
        <v>222</v>
      </c>
      <c r="D2413" t="s">
        <v>228</v>
      </c>
      <c r="E2413" t="s">
        <v>335</v>
      </c>
      <c r="F2413" t="s">
        <v>225</v>
      </c>
      <c r="G2413" s="16">
        <v>42369</v>
      </c>
      <c r="H2413">
        <v>20160427</v>
      </c>
      <c r="I2413">
        <v>0</v>
      </c>
      <c r="J2413" t="s">
        <v>244</v>
      </c>
      <c r="K2413" t="str">
        <f>IFERROR(VLOOKUP(J2413,ORDEN_ESF!A:C,2,0),"")</f>
        <v>Propiedad de inversión</v>
      </c>
      <c r="L2413">
        <f>IFERROR(VLOOKUP(J2413,ORDEN_ESF!A:C,3,0),0)</f>
        <v>0</v>
      </c>
      <c r="M2413">
        <v>21509056</v>
      </c>
    </row>
    <row r="2414" spans="1:13" x14ac:dyDescent="0.25">
      <c r="A2414">
        <v>860515523</v>
      </c>
      <c r="B2414" t="s">
        <v>231</v>
      </c>
      <c r="C2414" t="s">
        <v>230</v>
      </c>
      <c r="D2414" t="s">
        <v>228</v>
      </c>
      <c r="E2414" t="s">
        <v>224</v>
      </c>
      <c r="F2414" t="s">
        <v>225</v>
      </c>
      <c r="G2414" s="16">
        <v>42369</v>
      </c>
      <c r="H2414">
        <v>20160429</v>
      </c>
      <c r="I2414">
        <v>0</v>
      </c>
      <c r="J2414" t="s">
        <v>244</v>
      </c>
      <c r="K2414" t="str">
        <f>IFERROR(VLOOKUP(J2414,ORDEN_ESF!A:C,2,0),"")</f>
        <v>Propiedad de inversión</v>
      </c>
      <c r="L2414">
        <f>IFERROR(VLOOKUP(J2414,ORDEN_ESF!A:C,3,0),0)</f>
        <v>0</v>
      </c>
      <c r="M2414">
        <v>151182</v>
      </c>
    </row>
    <row r="2415" spans="1:13" x14ac:dyDescent="0.25">
      <c r="A2415">
        <v>890903055</v>
      </c>
      <c r="B2415" t="s">
        <v>232</v>
      </c>
      <c r="C2415" t="s">
        <v>222</v>
      </c>
      <c r="D2415" t="s">
        <v>223</v>
      </c>
      <c r="E2415" t="s">
        <v>224</v>
      </c>
      <c r="F2415" t="s">
        <v>225</v>
      </c>
      <c r="G2415" s="16">
        <v>42369</v>
      </c>
      <c r="H2415">
        <v>20160729</v>
      </c>
      <c r="I2415">
        <v>-1</v>
      </c>
      <c r="J2415" t="s">
        <v>244</v>
      </c>
      <c r="K2415" t="str">
        <f>IFERROR(VLOOKUP(J2415,ORDEN_ESF!A:C,2,0),"")</f>
        <v>Propiedad de inversión</v>
      </c>
      <c r="L2415">
        <f>IFERROR(VLOOKUP(J2415,ORDEN_ESF!A:C,3,0),0)</f>
        <v>0</v>
      </c>
      <c r="M2415">
        <v>176940</v>
      </c>
    </row>
    <row r="2416" spans="1:13" x14ac:dyDescent="0.25">
      <c r="A2416">
        <v>890905022</v>
      </c>
      <c r="B2416" t="s">
        <v>370</v>
      </c>
      <c r="C2416" t="s">
        <v>230</v>
      </c>
      <c r="D2416" t="s">
        <v>223</v>
      </c>
      <c r="E2416" t="s">
        <v>360</v>
      </c>
      <c r="F2416" t="s">
        <v>225</v>
      </c>
      <c r="G2416" s="16">
        <v>42369</v>
      </c>
      <c r="H2416">
        <v>20160802</v>
      </c>
      <c r="I2416">
        <v>0</v>
      </c>
      <c r="J2416" t="s">
        <v>244</v>
      </c>
      <c r="K2416" t="str">
        <f>IFERROR(VLOOKUP(J2416,ORDEN_ESF!A:C,2,0),"")</f>
        <v>Propiedad de inversión</v>
      </c>
      <c r="L2416">
        <f>IFERROR(VLOOKUP(J2416,ORDEN_ESF!A:C,3,0),0)</f>
        <v>0</v>
      </c>
      <c r="M2416">
        <v>3611374</v>
      </c>
    </row>
    <row r="2417" spans="1:13" x14ac:dyDescent="0.25">
      <c r="A2417">
        <v>890939355</v>
      </c>
      <c r="B2417" t="s">
        <v>35</v>
      </c>
      <c r="C2417" t="s">
        <v>222</v>
      </c>
      <c r="D2417" t="s">
        <v>223</v>
      </c>
      <c r="E2417" t="s">
        <v>335</v>
      </c>
      <c r="F2417" t="s">
        <v>225</v>
      </c>
      <c r="G2417" s="16">
        <v>42369</v>
      </c>
      <c r="H2417">
        <v>20160427</v>
      </c>
      <c r="I2417">
        <v>0</v>
      </c>
      <c r="J2417" t="s">
        <v>244</v>
      </c>
      <c r="K2417" t="str">
        <f>IFERROR(VLOOKUP(J2417,ORDEN_ESF!A:C,2,0),"")</f>
        <v>Propiedad de inversión</v>
      </c>
      <c r="L2417">
        <f>IFERROR(VLOOKUP(J2417,ORDEN_ESF!A:C,3,0),0)</f>
        <v>0</v>
      </c>
      <c r="M2417">
        <v>379663</v>
      </c>
    </row>
    <row r="2418" spans="1:13" x14ac:dyDescent="0.25">
      <c r="A2418">
        <v>900018975</v>
      </c>
      <c r="B2418" t="s">
        <v>376</v>
      </c>
      <c r="C2418" t="s">
        <v>230</v>
      </c>
      <c r="D2418" t="s">
        <v>299</v>
      </c>
      <c r="E2418" t="s">
        <v>333</v>
      </c>
      <c r="F2418" t="s">
        <v>225</v>
      </c>
      <c r="G2418" s="16">
        <v>42369</v>
      </c>
      <c r="H2418">
        <v>20160428</v>
      </c>
      <c r="I2418">
        <v>0</v>
      </c>
      <c r="J2418" t="s">
        <v>244</v>
      </c>
      <c r="K2418" t="str">
        <f>IFERROR(VLOOKUP(J2418,ORDEN_ESF!A:C,2,0),"")</f>
        <v>Propiedad de inversión</v>
      </c>
      <c r="L2418">
        <f>IFERROR(VLOOKUP(J2418,ORDEN_ESF!A:C,3,0),0)</f>
        <v>0</v>
      </c>
      <c r="M2418">
        <v>8930898</v>
      </c>
    </row>
    <row r="2419" spans="1:13" x14ac:dyDescent="0.25">
      <c r="A2419">
        <v>900378893</v>
      </c>
      <c r="B2419" t="s">
        <v>386</v>
      </c>
      <c r="C2419" t="s">
        <v>230</v>
      </c>
      <c r="D2419" t="s">
        <v>228</v>
      </c>
      <c r="E2419" t="s">
        <v>335</v>
      </c>
      <c r="F2419" t="s">
        <v>225</v>
      </c>
      <c r="G2419" s="16">
        <v>42369</v>
      </c>
      <c r="H2419">
        <v>20160729</v>
      </c>
      <c r="I2419">
        <v>-1</v>
      </c>
      <c r="J2419" t="s">
        <v>244</v>
      </c>
      <c r="K2419" t="str">
        <f>IFERROR(VLOOKUP(J2419,ORDEN_ESF!A:C,2,0),"")</f>
        <v>Propiedad de inversión</v>
      </c>
      <c r="L2419">
        <f>IFERROR(VLOOKUP(J2419,ORDEN_ESF!A:C,3,0),0)</f>
        <v>0</v>
      </c>
      <c r="M2419">
        <v>0</v>
      </c>
    </row>
    <row r="2420" spans="1:13" x14ac:dyDescent="0.25">
      <c r="A2420">
        <v>900390238</v>
      </c>
      <c r="B2420" t="s">
        <v>177</v>
      </c>
      <c r="C2420" t="s">
        <v>230</v>
      </c>
      <c r="D2420" t="s">
        <v>228</v>
      </c>
      <c r="E2420" t="s">
        <v>333</v>
      </c>
      <c r="F2420" t="s">
        <v>391</v>
      </c>
      <c r="G2420" s="16">
        <v>42185</v>
      </c>
      <c r="H2420">
        <v>20160421</v>
      </c>
      <c r="I2420">
        <v>0</v>
      </c>
      <c r="J2420" t="s">
        <v>244</v>
      </c>
      <c r="K2420" t="str">
        <f>IFERROR(VLOOKUP(J2420,ORDEN_ESF!A:C,2,0),"")</f>
        <v>Propiedad de inversión</v>
      </c>
      <c r="L2420">
        <f>IFERROR(VLOOKUP(J2420,ORDEN_ESF!A:C,3,0),0)</f>
        <v>0</v>
      </c>
      <c r="M2420">
        <v>0</v>
      </c>
    </row>
    <row r="2421" spans="1:13" x14ac:dyDescent="0.25">
      <c r="A2421">
        <v>800173155</v>
      </c>
      <c r="B2421" t="s">
        <v>341</v>
      </c>
      <c r="C2421" t="s">
        <v>222</v>
      </c>
      <c r="D2421" t="s">
        <v>228</v>
      </c>
      <c r="E2421" t="s">
        <v>335</v>
      </c>
      <c r="F2421" t="s">
        <v>225</v>
      </c>
      <c r="G2421" s="16">
        <v>42369</v>
      </c>
      <c r="H2421">
        <v>20160710</v>
      </c>
      <c r="I2421">
        <v>0</v>
      </c>
      <c r="J2421" t="s">
        <v>245</v>
      </c>
      <c r="K2421" t="str">
        <f>IFERROR(VLOOKUP(J2421,ORDEN_ESF!A:C,2,0),"")</f>
        <v>Propiedades, planta y equipo</v>
      </c>
      <c r="L2421">
        <f>IFERROR(VLOOKUP(J2421,ORDEN_ESF!A:C,3,0),0)</f>
        <v>0</v>
      </c>
      <c r="M2421">
        <v>19071372</v>
      </c>
    </row>
    <row r="2422" spans="1:13" x14ac:dyDescent="0.25">
      <c r="A2422">
        <v>800185295</v>
      </c>
      <c r="B2422" t="s">
        <v>344</v>
      </c>
      <c r="C2422" t="s">
        <v>222</v>
      </c>
      <c r="D2422" t="s">
        <v>228</v>
      </c>
      <c r="E2422" t="s">
        <v>335</v>
      </c>
      <c r="F2422" t="s">
        <v>225</v>
      </c>
      <c r="G2422" s="16">
        <v>42369</v>
      </c>
      <c r="H2422">
        <v>20160429</v>
      </c>
      <c r="I2422">
        <v>0</v>
      </c>
      <c r="J2422" t="s">
        <v>245</v>
      </c>
      <c r="K2422" t="str">
        <f>IFERROR(VLOOKUP(J2422,ORDEN_ESF!A:C,2,0),"")</f>
        <v>Propiedades, planta y equipo</v>
      </c>
      <c r="L2422">
        <f>IFERROR(VLOOKUP(J2422,ORDEN_ESF!A:C,3,0),0)</f>
        <v>0</v>
      </c>
      <c r="M2422">
        <v>9263489</v>
      </c>
    </row>
    <row r="2423" spans="1:13" x14ac:dyDescent="0.25">
      <c r="A2423">
        <v>830023542</v>
      </c>
      <c r="B2423" t="s">
        <v>146</v>
      </c>
      <c r="C2423" t="s">
        <v>230</v>
      </c>
      <c r="D2423" t="s">
        <v>223</v>
      </c>
      <c r="E2423" t="s">
        <v>339</v>
      </c>
      <c r="F2423" t="s">
        <v>225</v>
      </c>
      <c r="G2423" s="16">
        <v>42369</v>
      </c>
      <c r="H2423">
        <v>20160426</v>
      </c>
      <c r="I2423">
        <v>0</v>
      </c>
      <c r="J2423" t="s">
        <v>245</v>
      </c>
      <c r="K2423" t="str">
        <f>IFERROR(VLOOKUP(J2423,ORDEN_ESF!A:C,2,0),"")</f>
        <v>Propiedades, planta y equipo</v>
      </c>
      <c r="L2423">
        <f>IFERROR(VLOOKUP(J2423,ORDEN_ESF!A:C,3,0),0)</f>
        <v>0</v>
      </c>
      <c r="M2423">
        <v>71759228</v>
      </c>
    </row>
    <row r="2424" spans="1:13" x14ac:dyDescent="0.25">
      <c r="A2424">
        <v>830058272</v>
      </c>
      <c r="B2424" t="s">
        <v>352</v>
      </c>
      <c r="C2424" t="s">
        <v>230</v>
      </c>
      <c r="D2424" t="s">
        <v>228</v>
      </c>
      <c r="E2424" t="s">
        <v>353</v>
      </c>
      <c r="F2424" t="s">
        <v>225</v>
      </c>
      <c r="G2424" s="16">
        <v>42369</v>
      </c>
      <c r="H2424">
        <v>20160710</v>
      </c>
      <c r="I2424">
        <v>0</v>
      </c>
      <c r="J2424" t="s">
        <v>245</v>
      </c>
      <c r="K2424" t="str">
        <f>IFERROR(VLOOKUP(J2424,ORDEN_ESF!A:C,2,0),"")</f>
        <v>Propiedades, planta y equipo</v>
      </c>
      <c r="L2424">
        <f>IFERROR(VLOOKUP(J2424,ORDEN_ESF!A:C,3,0),0)</f>
        <v>0</v>
      </c>
      <c r="M2424">
        <v>20956466</v>
      </c>
    </row>
    <row r="2425" spans="1:13" x14ac:dyDescent="0.25">
      <c r="A2425">
        <v>830124992</v>
      </c>
      <c r="B2425" t="s">
        <v>357</v>
      </c>
      <c r="C2425" t="s">
        <v>230</v>
      </c>
      <c r="D2425" t="s">
        <v>228</v>
      </c>
      <c r="E2425" t="s">
        <v>358</v>
      </c>
      <c r="F2425" t="s">
        <v>225</v>
      </c>
      <c r="G2425" s="16">
        <v>42369</v>
      </c>
      <c r="H2425">
        <v>20160429</v>
      </c>
      <c r="I2425">
        <v>0</v>
      </c>
      <c r="J2425" t="s">
        <v>245</v>
      </c>
      <c r="K2425" t="str">
        <f>IFERROR(VLOOKUP(J2425,ORDEN_ESF!A:C,2,0),"")</f>
        <v>Propiedades, planta y equipo</v>
      </c>
      <c r="L2425">
        <f>IFERROR(VLOOKUP(J2425,ORDEN_ESF!A:C,3,0),0)</f>
        <v>0</v>
      </c>
      <c r="M2425">
        <v>123180</v>
      </c>
    </row>
    <row r="2426" spans="1:13" x14ac:dyDescent="0.25">
      <c r="A2426">
        <v>860000656</v>
      </c>
      <c r="B2426" t="s">
        <v>221</v>
      </c>
      <c r="C2426" t="s">
        <v>222</v>
      </c>
      <c r="D2426" t="s">
        <v>223</v>
      </c>
      <c r="E2426" t="s">
        <v>224</v>
      </c>
      <c r="F2426" t="s">
        <v>225</v>
      </c>
      <c r="G2426" s="16">
        <v>42369</v>
      </c>
      <c r="H2426">
        <v>20160426</v>
      </c>
      <c r="I2426">
        <v>0</v>
      </c>
      <c r="J2426" t="s">
        <v>245</v>
      </c>
      <c r="K2426" t="str">
        <f>IFERROR(VLOOKUP(J2426,ORDEN_ESF!A:C,2,0),"")</f>
        <v>Propiedades, planta y equipo</v>
      </c>
      <c r="L2426">
        <f>IFERROR(VLOOKUP(J2426,ORDEN_ESF!A:C,3,0),0)</f>
        <v>0</v>
      </c>
      <c r="M2426">
        <v>48857055</v>
      </c>
    </row>
    <row r="2427" spans="1:13" x14ac:dyDescent="0.25">
      <c r="A2427">
        <v>860002837</v>
      </c>
      <c r="B2427" t="s">
        <v>227</v>
      </c>
      <c r="C2427" t="s">
        <v>222</v>
      </c>
      <c r="D2427" t="s">
        <v>228</v>
      </c>
      <c r="E2427" t="s">
        <v>224</v>
      </c>
      <c r="F2427" t="s">
        <v>225</v>
      </c>
      <c r="G2427" s="16">
        <v>42369</v>
      </c>
      <c r="H2427">
        <v>20160426</v>
      </c>
      <c r="I2427">
        <v>0</v>
      </c>
      <c r="J2427" t="s">
        <v>245</v>
      </c>
      <c r="K2427" t="str">
        <f>IFERROR(VLOOKUP(J2427,ORDEN_ESF!A:C,2,0),"")</f>
        <v>Propiedades, planta y equipo</v>
      </c>
      <c r="L2427">
        <f>IFERROR(VLOOKUP(J2427,ORDEN_ESF!A:C,3,0),0)</f>
        <v>0</v>
      </c>
      <c r="M2427">
        <v>681314</v>
      </c>
    </row>
    <row r="2428" spans="1:13" x14ac:dyDescent="0.25">
      <c r="A2428">
        <v>860035996</v>
      </c>
      <c r="B2428" t="s">
        <v>229</v>
      </c>
      <c r="C2428" t="s">
        <v>230</v>
      </c>
      <c r="D2428" t="s">
        <v>228</v>
      </c>
      <c r="E2428" t="s">
        <v>224</v>
      </c>
      <c r="F2428" t="s">
        <v>225</v>
      </c>
      <c r="G2428" s="16">
        <v>42369</v>
      </c>
      <c r="H2428">
        <v>20160428</v>
      </c>
      <c r="I2428">
        <v>0</v>
      </c>
      <c r="J2428" t="s">
        <v>245</v>
      </c>
      <c r="K2428" t="str">
        <f>IFERROR(VLOOKUP(J2428,ORDEN_ESF!A:C,2,0),"")</f>
        <v>Propiedades, planta y equipo</v>
      </c>
      <c r="L2428">
        <f>IFERROR(VLOOKUP(J2428,ORDEN_ESF!A:C,3,0),0)</f>
        <v>0</v>
      </c>
      <c r="M2428">
        <v>8216262</v>
      </c>
    </row>
    <row r="2429" spans="1:13" x14ac:dyDescent="0.25">
      <c r="A2429">
        <v>860058070</v>
      </c>
      <c r="B2429" t="s">
        <v>364</v>
      </c>
      <c r="C2429" t="s">
        <v>222</v>
      </c>
      <c r="D2429" t="s">
        <v>228</v>
      </c>
      <c r="E2429" t="s">
        <v>335</v>
      </c>
      <c r="F2429" t="s">
        <v>225</v>
      </c>
      <c r="G2429" s="16">
        <v>42369</v>
      </c>
      <c r="H2429">
        <v>20160427</v>
      </c>
      <c r="I2429">
        <v>0</v>
      </c>
      <c r="J2429" t="s">
        <v>245</v>
      </c>
      <c r="K2429" t="str">
        <f>IFERROR(VLOOKUP(J2429,ORDEN_ESF!A:C,2,0),"")</f>
        <v>Propiedades, planta y equipo</v>
      </c>
      <c r="L2429">
        <f>IFERROR(VLOOKUP(J2429,ORDEN_ESF!A:C,3,0),0)</f>
        <v>0</v>
      </c>
      <c r="M2429">
        <v>31016133</v>
      </c>
    </row>
    <row r="2430" spans="1:13" x14ac:dyDescent="0.25">
      <c r="A2430">
        <v>860059851</v>
      </c>
      <c r="B2430" t="s">
        <v>365</v>
      </c>
      <c r="C2430" t="s">
        <v>222</v>
      </c>
      <c r="D2430" t="s">
        <v>228</v>
      </c>
      <c r="E2430" t="s">
        <v>224</v>
      </c>
      <c r="F2430" t="s">
        <v>225</v>
      </c>
      <c r="G2430" s="16">
        <v>42369</v>
      </c>
      <c r="H2430">
        <v>20160729</v>
      </c>
      <c r="I2430">
        <v>-1</v>
      </c>
      <c r="J2430" t="s">
        <v>245</v>
      </c>
      <c r="K2430" t="str">
        <f>IFERROR(VLOOKUP(J2430,ORDEN_ESF!A:C,2,0),"")</f>
        <v>Propiedades, planta y equipo</v>
      </c>
      <c r="L2430">
        <f>IFERROR(VLOOKUP(J2430,ORDEN_ESF!A:C,3,0),0)</f>
        <v>0</v>
      </c>
      <c r="M2430">
        <v>3006266</v>
      </c>
    </row>
    <row r="2431" spans="1:13" x14ac:dyDescent="0.25">
      <c r="A2431">
        <v>860510628</v>
      </c>
      <c r="B2431" t="s">
        <v>373</v>
      </c>
      <c r="C2431" t="s">
        <v>230</v>
      </c>
      <c r="D2431" t="s">
        <v>228</v>
      </c>
      <c r="E2431" t="s">
        <v>353</v>
      </c>
      <c r="F2431" t="s">
        <v>225</v>
      </c>
      <c r="G2431" s="16">
        <v>42369</v>
      </c>
      <c r="H2431">
        <v>20160729</v>
      </c>
      <c r="I2431">
        <v>-1</v>
      </c>
      <c r="J2431" t="s">
        <v>245</v>
      </c>
      <c r="K2431" t="str">
        <f>IFERROR(VLOOKUP(J2431,ORDEN_ESF!A:C,2,0),"")</f>
        <v>Propiedades, planta y equipo</v>
      </c>
      <c r="L2431">
        <f>IFERROR(VLOOKUP(J2431,ORDEN_ESF!A:C,3,0),0)</f>
        <v>0</v>
      </c>
      <c r="M2431">
        <v>1746669</v>
      </c>
    </row>
    <row r="2432" spans="1:13" x14ac:dyDescent="0.25">
      <c r="A2432">
        <v>860515523</v>
      </c>
      <c r="B2432" t="s">
        <v>231</v>
      </c>
      <c r="C2432" t="s">
        <v>230</v>
      </c>
      <c r="D2432" t="s">
        <v>228</v>
      </c>
      <c r="E2432" t="s">
        <v>224</v>
      </c>
      <c r="F2432" t="s">
        <v>225</v>
      </c>
      <c r="G2432" s="16">
        <v>42369</v>
      </c>
      <c r="H2432">
        <v>20160429</v>
      </c>
      <c r="I2432">
        <v>0</v>
      </c>
      <c r="J2432" t="s">
        <v>245</v>
      </c>
      <c r="K2432" t="str">
        <f>IFERROR(VLOOKUP(J2432,ORDEN_ESF!A:C,2,0),"")</f>
        <v>Propiedades, planta y equipo</v>
      </c>
      <c r="L2432">
        <f>IFERROR(VLOOKUP(J2432,ORDEN_ESF!A:C,3,0),0)</f>
        <v>0</v>
      </c>
      <c r="M2432">
        <v>416848</v>
      </c>
    </row>
    <row r="2433" spans="1:13" x14ac:dyDescent="0.25">
      <c r="A2433">
        <v>890903035</v>
      </c>
      <c r="B2433" t="s">
        <v>369</v>
      </c>
      <c r="C2433" t="s">
        <v>230</v>
      </c>
      <c r="D2433" t="s">
        <v>228</v>
      </c>
      <c r="E2433" t="s">
        <v>339</v>
      </c>
      <c r="F2433" t="s">
        <v>225</v>
      </c>
      <c r="G2433" s="16">
        <v>42369</v>
      </c>
      <c r="H2433">
        <v>20160426</v>
      </c>
      <c r="I2433">
        <v>0</v>
      </c>
      <c r="J2433" t="s">
        <v>245</v>
      </c>
      <c r="K2433" t="str">
        <f>IFERROR(VLOOKUP(J2433,ORDEN_ESF!A:C,2,0),"")</f>
        <v>Propiedades, planta y equipo</v>
      </c>
      <c r="L2433">
        <f>IFERROR(VLOOKUP(J2433,ORDEN_ESF!A:C,3,0),0)</f>
        <v>0</v>
      </c>
      <c r="M2433">
        <v>41355665</v>
      </c>
    </row>
    <row r="2434" spans="1:13" x14ac:dyDescent="0.25">
      <c r="A2434">
        <v>890903055</v>
      </c>
      <c r="B2434" t="s">
        <v>232</v>
      </c>
      <c r="C2434" t="s">
        <v>222</v>
      </c>
      <c r="D2434" t="s">
        <v>223</v>
      </c>
      <c r="E2434" t="s">
        <v>224</v>
      </c>
      <c r="F2434" t="s">
        <v>225</v>
      </c>
      <c r="G2434" s="16">
        <v>42369</v>
      </c>
      <c r="H2434">
        <v>20160729</v>
      </c>
      <c r="I2434">
        <v>-1</v>
      </c>
      <c r="J2434" t="s">
        <v>245</v>
      </c>
      <c r="K2434" t="str">
        <f>IFERROR(VLOOKUP(J2434,ORDEN_ESF!A:C,2,0),"")</f>
        <v>Propiedades, planta y equipo</v>
      </c>
      <c r="L2434">
        <f>IFERROR(VLOOKUP(J2434,ORDEN_ESF!A:C,3,0),0)</f>
        <v>0</v>
      </c>
      <c r="M2434">
        <v>18842543</v>
      </c>
    </row>
    <row r="2435" spans="1:13" x14ac:dyDescent="0.25">
      <c r="A2435">
        <v>890905022</v>
      </c>
      <c r="B2435" t="s">
        <v>370</v>
      </c>
      <c r="C2435" t="s">
        <v>230</v>
      </c>
      <c r="D2435" t="s">
        <v>223</v>
      </c>
      <c r="E2435" t="s">
        <v>360</v>
      </c>
      <c r="F2435" t="s">
        <v>225</v>
      </c>
      <c r="G2435" s="16">
        <v>42369</v>
      </c>
      <c r="H2435">
        <v>20160802</v>
      </c>
      <c r="I2435">
        <v>0</v>
      </c>
      <c r="J2435" t="s">
        <v>245</v>
      </c>
      <c r="K2435" t="str">
        <f>IFERROR(VLOOKUP(J2435,ORDEN_ESF!A:C,2,0),"")</f>
        <v>Propiedades, planta y equipo</v>
      </c>
      <c r="L2435">
        <f>IFERROR(VLOOKUP(J2435,ORDEN_ESF!A:C,3,0),0)</f>
        <v>0</v>
      </c>
      <c r="M2435">
        <v>2288790</v>
      </c>
    </row>
    <row r="2436" spans="1:13" x14ac:dyDescent="0.25">
      <c r="A2436">
        <v>890908901</v>
      </c>
      <c r="B2436" t="s">
        <v>372</v>
      </c>
      <c r="C2436" t="s">
        <v>222</v>
      </c>
      <c r="D2436" t="s">
        <v>223</v>
      </c>
      <c r="E2436" t="s">
        <v>339</v>
      </c>
      <c r="F2436" t="s">
        <v>225</v>
      </c>
      <c r="G2436" s="16">
        <v>42369</v>
      </c>
      <c r="H2436">
        <v>20160426</v>
      </c>
      <c r="I2436">
        <v>0</v>
      </c>
      <c r="J2436" t="s">
        <v>245</v>
      </c>
      <c r="K2436" t="str">
        <f>IFERROR(VLOOKUP(J2436,ORDEN_ESF!A:C,2,0),"")</f>
        <v>Propiedades, planta y equipo</v>
      </c>
      <c r="L2436">
        <f>IFERROR(VLOOKUP(J2436,ORDEN_ESF!A:C,3,0),0)</f>
        <v>0</v>
      </c>
      <c r="M2436">
        <v>124527132</v>
      </c>
    </row>
    <row r="2437" spans="1:13" x14ac:dyDescent="0.25">
      <c r="A2437">
        <v>890939355</v>
      </c>
      <c r="B2437" t="s">
        <v>35</v>
      </c>
      <c r="C2437" t="s">
        <v>222</v>
      </c>
      <c r="D2437" t="s">
        <v>223</v>
      </c>
      <c r="E2437" t="s">
        <v>335</v>
      </c>
      <c r="F2437" t="s">
        <v>225</v>
      </c>
      <c r="G2437" s="16">
        <v>42369</v>
      </c>
      <c r="H2437">
        <v>20160427</v>
      </c>
      <c r="I2437">
        <v>0</v>
      </c>
      <c r="J2437" t="s">
        <v>245</v>
      </c>
      <c r="K2437" t="str">
        <f>IFERROR(VLOOKUP(J2437,ORDEN_ESF!A:C,2,0),"")</f>
        <v>Propiedades, planta y equipo</v>
      </c>
      <c r="L2437">
        <f>IFERROR(VLOOKUP(J2437,ORDEN_ESF!A:C,3,0),0)</f>
        <v>0</v>
      </c>
      <c r="M2437">
        <v>19854</v>
      </c>
    </row>
    <row r="2438" spans="1:13" x14ac:dyDescent="0.25">
      <c r="A2438">
        <v>900018975</v>
      </c>
      <c r="B2438" t="s">
        <v>376</v>
      </c>
      <c r="C2438" t="s">
        <v>230</v>
      </c>
      <c r="D2438" t="s">
        <v>299</v>
      </c>
      <c r="E2438" t="s">
        <v>333</v>
      </c>
      <c r="F2438" t="s">
        <v>225</v>
      </c>
      <c r="G2438" s="16">
        <v>42369</v>
      </c>
      <c r="H2438">
        <v>20160428</v>
      </c>
      <c r="I2438">
        <v>0</v>
      </c>
      <c r="J2438" t="s">
        <v>245</v>
      </c>
      <c r="K2438" t="str">
        <f>IFERROR(VLOOKUP(J2438,ORDEN_ESF!A:C,2,0),"")</f>
        <v>Propiedades, planta y equipo</v>
      </c>
      <c r="L2438">
        <f>IFERROR(VLOOKUP(J2438,ORDEN_ESF!A:C,3,0),0)</f>
        <v>0</v>
      </c>
      <c r="M2438">
        <v>122702126</v>
      </c>
    </row>
    <row r="2439" spans="1:13" x14ac:dyDescent="0.25">
      <c r="A2439">
        <v>900190385</v>
      </c>
      <c r="B2439" t="s">
        <v>380</v>
      </c>
      <c r="C2439" t="s">
        <v>230</v>
      </c>
      <c r="D2439" t="s">
        <v>351</v>
      </c>
      <c r="E2439" t="s">
        <v>339</v>
      </c>
      <c r="F2439" t="s">
        <v>225</v>
      </c>
      <c r="G2439" s="16">
        <v>42369</v>
      </c>
      <c r="H2439">
        <v>20160429</v>
      </c>
      <c r="I2439">
        <v>0</v>
      </c>
      <c r="J2439" t="s">
        <v>245</v>
      </c>
      <c r="K2439" t="str">
        <f>IFERROR(VLOOKUP(J2439,ORDEN_ESF!A:C,2,0),"")</f>
        <v>Propiedades, planta y equipo</v>
      </c>
      <c r="L2439">
        <f>IFERROR(VLOOKUP(J2439,ORDEN_ESF!A:C,3,0),0)</f>
        <v>0</v>
      </c>
      <c r="M2439">
        <v>125176</v>
      </c>
    </row>
    <row r="2440" spans="1:13" x14ac:dyDescent="0.25">
      <c r="A2440">
        <v>900192242</v>
      </c>
      <c r="B2440" t="s">
        <v>381</v>
      </c>
      <c r="C2440" t="s">
        <v>222</v>
      </c>
      <c r="D2440" t="s">
        <v>228</v>
      </c>
      <c r="E2440" t="s">
        <v>333</v>
      </c>
      <c r="F2440" t="s">
        <v>225</v>
      </c>
      <c r="G2440" s="16">
        <v>42369</v>
      </c>
      <c r="H2440">
        <v>20160427</v>
      </c>
      <c r="I2440">
        <v>0</v>
      </c>
      <c r="J2440" t="s">
        <v>245</v>
      </c>
      <c r="K2440" t="str">
        <f>IFERROR(VLOOKUP(J2440,ORDEN_ESF!A:C,2,0),"")</f>
        <v>Propiedades, planta y equipo</v>
      </c>
      <c r="L2440">
        <f>IFERROR(VLOOKUP(J2440,ORDEN_ESF!A:C,3,0),0)</f>
        <v>0</v>
      </c>
      <c r="M2440">
        <v>37424276</v>
      </c>
    </row>
    <row r="2441" spans="1:13" x14ac:dyDescent="0.25">
      <c r="A2441">
        <v>900192242</v>
      </c>
      <c r="B2441" t="s">
        <v>381</v>
      </c>
      <c r="C2441" t="s">
        <v>222</v>
      </c>
      <c r="D2441" t="s">
        <v>228</v>
      </c>
      <c r="E2441" t="s">
        <v>333</v>
      </c>
      <c r="F2441" t="s">
        <v>391</v>
      </c>
      <c r="G2441" s="16">
        <v>42185</v>
      </c>
      <c r="H2441">
        <v>20160428</v>
      </c>
      <c r="I2441">
        <v>0</v>
      </c>
      <c r="J2441" t="s">
        <v>245</v>
      </c>
      <c r="K2441" t="str">
        <f>IFERROR(VLOOKUP(J2441,ORDEN_ESF!A:C,2,0),"")</f>
        <v>Propiedades, planta y equipo</v>
      </c>
      <c r="L2441">
        <f>IFERROR(VLOOKUP(J2441,ORDEN_ESF!A:C,3,0),0)</f>
        <v>0</v>
      </c>
      <c r="M2441">
        <v>48942152</v>
      </c>
    </row>
    <row r="2442" spans="1:13" x14ac:dyDescent="0.25">
      <c r="A2442">
        <v>900205547</v>
      </c>
      <c r="B2442" t="s">
        <v>233</v>
      </c>
      <c r="C2442" t="s">
        <v>230</v>
      </c>
      <c r="D2442" t="s">
        <v>228</v>
      </c>
      <c r="E2442" t="s">
        <v>224</v>
      </c>
      <c r="F2442" t="s">
        <v>225</v>
      </c>
      <c r="G2442" s="16">
        <v>42369</v>
      </c>
      <c r="H2442">
        <v>20160710</v>
      </c>
      <c r="I2442">
        <v>0</v>
      </c>
      <c r="J2442" t="s">
        <v>245</v>
      </c>
      <c r="K2442" t="str">
        <f>IFERROR(VLOOKUP(J2442,ORDEN_ESF!A:C,2,0),"")</f>
        <v>Propiedades, planta y equipo</v>
      </c>
      <c r="L2442">
        <f>IFERROR(VLOOKUP(J2442,ORDEN_ESF!A:C,3,0),0)</f>
        <v>0</v>
      </c>
      <c r="M2442">
        <v>266726</v>
      </c>
    </row>
    <row r="2443" spans="1:13" x14ac:dyDescent="0.25">
      <c r="A2443">
        <v>900378893</v>
      </c>
      <c r="B2443" t="s">
        <v>386</v>
      </c>
      <c r="C2443" t="s">
        <v>230</v>
      </c>
      <c r="D2443" t="s">
        <v>228</v>
      </c>
      <c r="E2443" t="s">
        <v>335</v>
      </c>
      <c r="F2443" t="s">
        <v>225</v>
      </c>
      <c r="G2443" s="16">
        <v>42369</v>
      </c>
      <c r="H2443">
        <v>20160729</v>
      </c>
      <c r="I2443">
        <v>-1</v>
      </c>
      <c r="J2443" t="s">
        <v>245</v>
      </c>
      <c r="K2443" t="str">
        <f>IFERROR(VLOOKUP(J2443,ORDEN_ESF!A:C,2,0),"")</f>
        <v>Propiedades, planta y equipo</v>
      </c>
      <c r="L2443">
        <f>IFERROR(VLOOKUP(J2443,ORDEN_ESF!A:C,3,0),0)</f>
        <v>0</v>
      </c>
      <c r="M2443">
        <v>2240312</v>
      </c>
    </row>
    <row r="2444" spans="1:13" x14ac:dyDescent="0.25">
      <c r="A2444">
        <v>900390238</v>
      </c>
      <c r="B2444" t="s">
        <v>177</v>
      </c>
      <c r="C2444" t="s">
        <v>230</v>
      </c>
      <c r="D2444" t="s">
        <v>228</v>
      </c>
      <c r="E2444" t="s">
        <v>333</v>
      </c>
      <c r="F2444" t="s">
        <v>225</v>
      </c>
      <c r="G2444" s="16">
        <v>42369</v>
      </c>
      <c r="H2444">
        <v>20160421</v>
      </c>
      <c r="I2444">
        <v>0</v>
      </c>
      <c r="J2444" t="s">
        <v>245</v>
      </c>
      <c r="K2444" t="str">
        <f>IFERROR(VLOOKUP(J2444,ORDEN_ESF!A:C,2,0),"")</f>
        <v>Propiedades, planta y equipo</v>
      </c>
      <c r="L2444">
        <f>IFERROR(VLOOKUP(J2444,ORDEN_ESF!A:C,3,0),0)</f>
        <v>0</v>
      </c>
      <c r="M2444">
        <v>5517204</v>
      </c>
    </row>
    <row r="2445" spans="1:13" x14ac:dyDescent="0.25">
      <c r="A2445">
        <v>900390238</v>
      </c>
      <c r="B2445" t="s">
        <v>177</v>
      </c>
      <c r="C2445" t="s">
        <v>230</v>
      </c>
      <c r="D2445" t="s">
        <v>228</v>
      </c>
      <c r="E2445" t="s">
        <v>333</v>
      </c>
      <c r="F2445" t="s">
        <v>391</v>
      </c>
      <c r="G2445" s="16">
        <v>42185</v>
      </c>
      <c r="H2445">
        <v>20160421</v>
      </c>
      <c r="I2445">
        <v>0</v>
      </c>
      <c r="J2445" t="s">
        <v>245</v>
      </c>
      <c r="K2445" t="str">
        <f>IFERROR(VLOOKUP(J2445,ORDEN_ESF!A:C,2,0),"")</f>
        <v>Propiedades, planta y equipo</v>
      </c>
      <c r="L2445">
        <f>IFERROR(VLOOKUP(J2445,ORDEN_ESF!A:C,3,0),0)</f>
        <v>0</v>
      </c>
      <c r="M2445">
        <v>4787202</v>
      </c>
    </row>
    <row r="2446" spans="1:13" x14ac:dyDescent="0.25">
      <c r="A2446">
        <v>900797732</v>
      </c>
      <c r="B2446" t="s">
        <v>181</v>
      </c>
      <c r="C2446" t="s">
        <v>230</v>
      </c>
      <c r="D2446" t="s">
        <v>228</v>
      </c>
      <c r="E2446" t="s">
        <v>360</v>
      </c>
      <c r="F2446" t="s">
        <v>225</v>
      </c>
      <c r="G2446" s="16">
        <v>42369</v>
      </c>
      <c r="H2446">
        <v>20160710</v>
      </c>
      <c r="I2446">
        <v>-1</v>
      </c>
      <c r="J2446" t="s">
        <v>245</v>
      </c>
      <c r="K2446" t="str">
        <f>IFERROR(VLOOKUP(J2446,ORDEN_ESF!A:C,2,0),"")</f>
        <v>Propiedades, planta y equipo</v>
      </c>
      <c r="L2446">
        <f>IFERROR(VLOOKUP(J2446,ORDEN_ESF!A:C,3,0),0)</f>
        <v>0</v>
      </c>
      <c r="M2446">
        <v>77820069</v>
      </c>
    </row>
    <row r="2447" spans="1:13" x14ac:dyDescent="0.25">
      <c r="A2447">
        <v>830058272</v>
      </c>
      <c r="B2447" t="s">
        <v>352</v>
      </c>
      <c r="C2447" t="s">
        <v>230</v>
      </c>
      <c r="D2447" t="s">
        <v>228</v>
      </c>
      <c r="E2447" t="s">
        <v>353</v>
      </c>
      <c r="F2447" t="s">
        <v>225</v>
      </c>
      <c r="G2447" s="16">
        <v>42369</v>
      </c>
      <c r="H2447">
        <v>20160710</v>
      </c>
      <c r="I2447">
        <v>0</v>
      </c>
      <c r="J2447" t="s">
        <v>246</v>
      </c>
      <c r="K2447" t="str">
        <f>IFERROR(VLOOKUP(J2447,ORDEN_ESF!A:C,2,0),"")</f>
        <v>Plusvalía</v>
      </c>
      <c r="L2447">
        <f>IFERROR(VLOOKUP(J2447,ORDEN_ESF!A:C,3,0),0)</f>
        <v>0</v>
      </c>
      <c r="M2447">
        <v>0</v>
      </c>
    </row>
    <row r="2448" spans="1:13" x14ac:dyDescent="0.25">
      <c r="A2448">
        <v>860000656</v>
      </c>
      <c r="B2448" t="s">
        <v>221</v>
      </c>
      <c r="C2448" t="s">
        <v>222</v>
      </c>
      <c r="D2448" t="s">
        <v>223</v>
      </c>
      <c r="E2448" t="s">
        <v>224</v>
      </c>
      <c r="F2448" t="s">
        <v>225</v>
      </c>
      <c r="G2448" s="16">
        <v>42369</v>
      </c>
      <c r="H2448">
        <v>20160426</v>
      </c>
      <c r="I2448">
        <v>0</v>
      </c>
      <c r="J2448" t="s">
        <v>246</v>
      </c>
      <c r="K2448" t="str">
        <f>IFERROR(VLOOKUP(J2448,ORDEN_ESF!A:C,2,0),"")</f>
        <v>Plusvalía</v>
      </c>
      <c r="L2448">
        <f>IFERROR(VLOOKUP(J2448,ORDEN_ESF!A:C,3,0),0)</f>
        <v>0</v>
      </c>
      <c r="M2448">
        <v>0</v>
      </c>
    </row>
    <row r="2449" spans="1:13" x14ac:dyDescent="0.25">
      <c r="A2449">
        <v>900378893</v>
      </c>
      <c r="B2449" t="s">
        <v>386</v>
      </c>
      <c r="C2449" t="s">
        <v>230</v>
      </c>
      <c r="D2449" t="s">
        <v>228</v>
      </c>
      <c r="E2449" t="s">
        <v>335</v>
      </c>
      <c r="F2449" t="s">
        <v>225</v>
      </c>
      <c r="G2449" s="16">
        <v>42369</v>
      </c>
      <c r="H2449">
        <v>20160729</v>
      </c>
      <c r="I2449">
        <v>-1</v>
      </c>
      <c r="J2449" t="s">
        <v>246</v>
      </c>
      <c r="K2449" t="str">
        <f>IFERROR(VLOOKUP(J2449,ORDEN_ESF!A:C,2,0),"")</f>
        <v>Plusvalía</v>
      </c>
      <c r="L2449">
        <f>IFERROR(VLOOKUP(J2449,ORDEN_ESF!A:C,3,0),0)</f>
        <v>0</v>
      </c>
      <c r="M2449">
        <v>0</v>
      </c>
    </row>
    <row r="2450" spans="1:13" x14ac:dyDescent="0.25">
      <c r="A2450">
        <v>900390238</v>
      </c>
      <c r="B2450" t="s">
        <v>177</v>
      </c>
      <c r="C2450" t="s">
        <v>230</v>
      </c>
      <c r="D2450" t="s">
        <v>228</v>
      </c>
      <c r="E2450" t="s">
        <v>333</v>
      </c>
      <c r="F2450" t="s">
        <v>225</v>
      </c>
      <c r="G2450" s="16">
        <v>42369</v>
      </c>
      <c r="H2450">
        <v>20160421</v>
      </c>
      <c r="I2450">
        <v>0</v>
      </c>
      <c r="J2450" t="s">
        <v>246</v>
      </c>
      <c r="K2450" t="str">
        <f>IFERROR(VLOOKUP(J2450,ORDEN_ESF!A:C,2,0),"")</f>
        <v>Plusvalía</v>
      </c>
      <c r="L2450">
        <f>IFERROR(VLOOKUP(J2450,ORDEN_ESF!A:C,3,0),0)</f>
        <v>0</v>
      </c>
      <c r="M2450">
        <v>0</v>
      </c>
    </row>
    <row r="2451" spans="1:13" x14ac:dyDescent="0.25">
      <c r="A2451">
        <v>900390238</v>
      </c>
      <c r="B2451" t="s">
        <v>177</v>
      </c>
      <c r="C2451" t="s">
        <v>230</v>
      </c>
      <c r="D2451" t="s">
        <v>228</v>
      </c>
      <c r="E2451" t="s">
        <v>333</v>
      </c>
      <c r="F2451" t="s">
        <v>391</v>
      </c>
      <c r="G2451" s="16">
        <v>42185</v>
      </c>
      <c r="H2451">
        <v>20160421</v>
      </c>
      <c r="I2451">
        <v>0</v>
      </c>
      <c r="J2451" t="s">
        <v>246</v>
      </c>
      <c r="K2451" t="str">
        <f>IFERROR(VLOOKUP(J2451,ORDEN_ESF!A:C,2,0),"")</f>
        <v>Plusvalía</v>
      </c>
      <c r="L2451">
        <f>IFERROR(VLOOKUP(J2451,ORDEN_ESF!A:C,3,0),0)</f>
        <v>0</v>
      </c>
      <c r="M2451">
        <v>0</v>
      </c>
    </row>
    <row r="2452" spans="1:13" x14ac:dyDescent="0.25">
      <c r="A2452">
        <v>800173155</v>
      </c>
      <c r="B2452" t="s">
        <v>341</v>
      </c>
      <c r="C2452" t="s">
        <v>222</v>
      </c>
      <c r="D2452" t="s">
        <v>228</v>
      </c>
      <c r="E2452" t="s">
        <v>335</v>
      </c>
      <c r="F2452" t="s">
        <v>225</v>
      </c>
      <c r="G2452" s="16">
        <v>42369</v>
      </c>
      <c r="H2452">
        <v>20160710</v>
      </c>
      <c r="I2452">
        <v>0</v>
      </c>
      <c r="J2452" t="s">
        <v>247</v>
      </c>
      <c r="K2452" t="str">
        <f>IFERROR(VLOOKUP(J2452,ORDEN_ESF!A:C,2,0),"")</f>
        <v>Activos intangibles distintos de la plusvalía</v>
      </c>
      <c r="L2452">
        <f>IFERROR(VLOOKUP(J2452,ORDEN_ESF!A:C,3,0),0)</f>
        <v>0</v>
      </c>
      <c r="M2452">
        <v>87857101</v>
      </c>
    </row>
    <row r="2453" spans="1:13" x14ac:dyDescent="0.25">
      <c r="A2453">
        <v>830023542</v>
      </c>
      <c r="B2453" t="s">
        <v>146</v>
      </c>
      <c r="C2453" t="s">
        <v>230</v>
      </c>
      <c r="D2453" t="s">
        <v>223</v>
      </c>
      <c r="E2453" t="s">
        <v>339</v>
      </c>
      <c r="F2453" t="s">
        <v>225</v>
      </c>
      <c r="G2453" s="16">
        <v>42369</v>
      </c>
      <c r="H2453">
        <v>20160426</v>
      </c>
      <c r="I2453">
        <v>0</v>
      </c>
      <c r="J2453" t="s">
        <v>247</v>
      </c>
      <c r="K2453" t="str">
        <f>IFERROR(VLOOKUP(J2453,ORDEN_ESF!A:C,2,0),"")</f>
        <v>Activos intangibles distintos de la plusvalía</v>
      </c>
      <c r="L2453">
        <f>IFERROR(VLOOKUP(J2453,ORDEN_ESF!A:C,3,0),0)</f>
        <v>0</v>
      </c>
      <c r="M2453">
        <v>87589</v>
      </c>
    </row>
    <row r="2454" spans="1:13" x14ac:dyDescent="0.25">
      <c r="A2454">
        <v>830058272</v>
      </c>
      <c r="B2454" t="s">
        <v>352</v>
      </c>
      <c r="C2454" t="s">
        <v>230</v>
      </c>
      <c r="D2454" t="s">
        <v>228</v>
      </c>
      <c r="E2454" t="s">
        <v>353</v>
      </c>
      <c r="F2454" t="s">
        <v>225</v>
      </c>
      <c r="G2454" s="16">
        <v>42369</v>
      </c>
      <c r="H2454">
        <v>20160710</v>
      </c>
      <c r="I2454">
        <v>0</v>
      </c>
      <c r="J2454" t="s">
        <v>247</v>
      </c>
      <c r="K2454" t="str">
        <f>IFERROR(VLOOKUP(J2454,ORDEN_ESF!A:C,2,0),"")</f>
        <v>Activos intangibles distintos de la plusvalía</v>
      </c>
      <c r="L2454">
        <f>IFERROR(VLOOKUP(J2454,ORDEN_ESF!A:C,3,0),0)</f>
        <v>0</v>
      </c>
      <c r="M2454">
        <v>1175955</v>
      </c>
    </row>
    <row r="2455" spans="1:13" x14ac:dyDescent="0.25">
      <c r="A2455">
        <v>860000656</v>
      </c>
      <c r="B2455" t="s">
        <v>221</v>
      </c>
      <c r="C2455" t="s">
        <v>222</v>
      </c>
      <c r="D2455" t="s">
        <v>223</v>
      </c>
      <c r="E2455" t="s">
        <v>224</v>
      </c>
      <c r="F2455" t="s">
        <v>225</v>
      </c>
      <c r="G2455" s="16">
        <v>42369</v>
      </c>
      <c r="H2455">
        <v>20160426</v>
      </c>
      <c r="I2455">
        <v>0</v>
      </c>
      <c r="J2455" t="s">
        <v>247</v>
      </c>
      <c r="K2455" t="str">
        <f>IFERROR(VLOOKUP(J2455,ORDEN_ESF!A:C,2,0),"")</f>
        <v>Activos intangibles distintos de la plusvalía</v>
      </c>
      <c r="L2455">
        <f>IFERROR(VLOOKUP(J2455,ORDEN_ESF!A:C,3,0),0)</f>
        <v>0</v>
      </c>
      <c r="M2455">
        <v>892363</v>
      </c>
    </row>
    <row r="2456" spans="1:13" x14ac:dyDescent="0.25">
      <c r="A2456">
        <v>860002837</v>
      </c>
      <c r="B2456" t="s">
        <v>227</v>
      </c>
      <c r="C2456" t="s">
        <v>222</v>
      </c>
      <c r="D2456" t="s">
        <v>228</v>
      </c>
      <c r="E2456" t="s">
        <v>224</v>
      </c>
      <c r="F2456" t="s">
        <v>225</v>
      </c>
      <c r="G2456" s="16">
        <v>42369</v>
      </c>
      <c r="H2456">
        <v>20160426</v>
      </c>
      <c r="I2456">
        <v>0</v>
      </c>
      <c r="J2456" t="s">
        <v>247</v>
      </c>
      <c r="K2456" t="str">
        <f>IFERROR(VLOOKUP(J2456,ORDEN_ESF!A:C,2,0),"")</f>
        <v>Activos intangibles distintos de la plusvalía</v>
      </c>
      <c r="L2456">
        <f>IFERROR(VLOOKUP(J2456,ORDEN_ESF!A:C,3,0),0)</f>
        <v>0</v>
      </c>
      <c r="M2456">
        <v>450522</v>
      </c>
    </row>
    <row r="2457" spans="1:13" x14ac:dyDescent="0.25">
      <c r="A2457">
        <v>860058070</v>
      </c>
      <c r="B2457" t="s">
        <v>364</v>
      </c>
      <c r="C2457" t="s">
        <v>222</v>
      </c>
      <c r="D2457" t="s">
        <v>228</v>
      </c>
      <c r="E2457" t="s">
        <v>335</v>
      </c>
      <c r="F2457" t="s">
        <v>225</v>
      </c>
      <c r="G2457" s="16">
        <v>42369</v>
      </c>
      <c r="H2457">
        <v>20160427</v>
      </c>
      <c r="I2457">
        <v>0</v>
      </c>
      <c r="J2457" t="s">
        <v>247</v>
      </c>
      <c r="K2457" t="str">
        <f>IFERROR(VLOOKUP(J2457,ORDEN_ESF!A:C,2,0),"")</f>
        <v>Activos intangibles distintos de la plusvalía</v>
      </c>
      <c r="L2457">
        <f>IFERROR(VLOOKUP(J2457,ORDEN_ESF!A:C,3,0),0)</f>
        <v>0</v>
      </c>
      <c r="M2457">
        <v>3816557</v>
      </c>
    </row>
    <row r="2458" spans="1:13" x14ac:dyDescent="0.25">
      <c r="A2458">
        <v>860059851</v>
      </c>
      <c r="B2458" t="s">
        <v>365</v>
      </c>
      <c r="C2458" t="s">
        <v>222</v>
      </c>
      <c r="D2458" t="s">
        <v>228</v>
      </c>
      <c r="E2458" t="s">
        <v>224</v>
      </c>
      <c r="F2458" t="s">
        <v>225</v>
      </c>
      <c r="G2458" s="16">
        <v>42369</v>
      </c>
      <c r="H2458">
        <v>20160729</v>
      </c>
      <c r="I2458">
        <v>-1</v>
      </c>
      <c r="J2458" t="s">
        <v>247</v>
      </c>
      <c r="K2458" t="str">
        <f>IFERROR(VLOOKUP(J2458,ORDEN_ESF!A:C,2,0),"")</f>
        <v>Activos intangibles distintos de la plusvalía</v>
      </c>
      <c r="L2458">
        <f>IFERROR(VLOOKUP(J2458,ORDEN_ESF!A:C,3,0),0)</f>
        <v>0</v>
      </c>
      <c r="M2458">
        <v>210365</v>
      </c>
    </row>
    <row r="2459" spans="1:13" x14ac:dyDescent="0.25">
      <c r="A2459">
        <v>860510628</v>
      </c>
      <c r="B2459" t="s">
        <v>373</v>
      </c>
      <c r="C2459" t="s">
        <v>230</v>
      </c>
      <c r="D2459" t="s">
        <v>228</v>
      </c>
      <c r="E2459" t="s">
        <v>353</v>
      </c>
      <c r="F2459" t="s">
        <v>225</v>
      </c>
      <c r="G2459" s="16">
        <v>42369</v>
      </c>
      <c r="H2459">
        <v>20160729</v>
      </c>
      <c r="I2459">
        <v>-1</v>
      </c>
      <c r="J2459" t="s">
        <v>247</v>
      </c>
      <c r="K2459" t="str">
        <f>IFERROR(VLOOKUP(J2459,ORDEN_ESF!A:C,2,0),"")</f>
        <v>Activos intangibles distintos de la plusvalía</v>
      </c>
      <c r="L2459">
        <f>IFERROR(VLOOKUP(J2459,ORDEN_ESF!A:C,3,0),0)</f>
        <v>0</v>
      </c>
      <c r="M2459">
        <v>355358</v>
      </c>
    </row>
    <row r="2460" spans="1:13" x14ac:dyDescent="0.25">
      <c r="A2460">
        <v>860515523</v>
      </c>
      <c r="B2460" t="s">
        <v>231</v>
      </c>
      <c r="C2460" t="s">
        <v>230</v>
      </c>
      <c r="D2460" t="s">
        <v>228</v>
      </c>
      <c r="E2460" t="s">
        <v>224</v>
      </c>
      <c r="F2460" t="s">
        <v>225</v>
      </c>
      <c r="G2460" s="16">
        <v>42369</v>
      </c>
      <c r="H2460">
        <v>20160429</v>
      </c>
      <c r="I2460">
        <v>0</v>
      </c>
      <c r="J2460" t="s">
        <v>247</v>
      </c>
      <c r="K2460" t="str">
        <f>IFERROR(VLOOKUP(J2460,ORDEN_ESF!A:C,2,0),"")</f>
        <v>Activos intangibles distintos de la plusvalía</v>
      </c>
      <c r="L2460">
        <f>IFERROR(VLOOKUP(J2460,ORDEN_ESF!A:C,3,0),0)</f>
        <v>0</v>
      </c>
      <c r="M2460">
        <v>21962644</v>
      </c>
    </row>
    <row r="2461" spans="1:13" x14ac:dyDescent="0.25">
      <c r="A2461">
        <v>890903055</v>
      </c>
      <c r="B2461" t="s">
        <v>232</v>
      </c>
      <c r="C2461" t="s">
        <v>222</v>
      </c>
      <c r="D2461" t="s">
        <v>223</v>
      </c>
      <c r="E2461" t="s">
        <v>224</v>
      </c>
      <c r="F2461" t="s">
        <v>225</v>
      </c>
      <c r="G2461" s="16">
        <v>42369</v>
      </c>
      <c r="H2461">
        <v>20160729</v>
      </c>
      <c r="I2461">
        <v>-1</v>
      </c>
      <c r="J2461" t="s">
        <v>247</v>
      </c>
      <c r="K2461" t="str">
        <f>IFERROR(VLOOKUP(J2461,ORDEN_ESF!A:C,2,0),"")</f>
        <v>Activos intangibles distintos de la plusvalía</v>
      </c>
      <c r="L2461">
        <f>IFERROR(VLOOKUP(J2461,ORDEN_ESF!A:C,3,0),0)</f>
        <v>0</v>
      </c>
      <c r="M2461">
        <v>4029441</v>
      </c>
    </row>
    <row r="2462" spans="1:13" x14ac:dyDescent="0.25">
      <c r="A2462">
        <v>890908901</v>
      </c>
      <c r="B2462" t="s">
        <v>372</v>
      </c>
      <c r="C2462" t="s">
        <v>222</v>
      </c>
      <c r="D2462" t="s">
        <v>223</v>
      </c>
      <c r="E2462" t="s">
        <v>339</v>
      </c>
      <c r="F2462" t="s">
        <v>225</v>
      </c>
      <c r="G2462" s="16">
        <v>42369</v>
      </c>
      <c r="H2462">
        <v>20160426</v>
      </c>
      <c r="I2462">
        <v>0</v>
      </c>
      <c r="J2462" t="s">
        <v>247</v>
      </c>
      <c r="K2462" t="str">
        <f>IFERROR(VLOOKUP(J2462,ORDEN_ESF!A:C,2,0),"")</f>
        <v>Activos intangibles distintos de la plusvalía</v>
      </c>
      <c r="L2462">
        <f>IFERROR(VLOOKUP(J2462,ORDEN_ESF!A:C,3,0),0)</f>
        <v>0</v>
      </c>
      <c r="M2462">
        <v>1154536</v>
      </c>
    </row>
    <row r="2463" spans="1:13" x14ac:dyDescent="0.25">
      <c r="A2463">
        <v>890939355</v>
      </c>
      <c r="B2463" t="s">
        <v>35</v>
      </c>
      <c r="C2463" t="s">
        <v>222</v>
      </c>
      <c r="D2463" t="s">
        <v>223</v>
      </c>
      <c r="E2463" t="s">
        <v>335</v>
      </c>
      <c r="F2463" t="s">
        <v>225</v>
      </c>
      <c r="G2463" s="16">
        <v>42369</v>
      </c>
      <c r="H2463">
        <v>20160427</v>
      </c>
      <c r="I2463">
        <v>0</v>
      </c>
      <c r="J2463" t="s">
        <v>247</v>
      </c>
      <c r="K2463" t="str">
        <f>IFERROR(VLOOKUP(J2463,ORDEN_ESF!A:C,2,0),"")</f>
        <v>Activos intangibles distintos de la plusvalía</v>
      </c>
      <c r="L2463">
        <f>IFERROR(VLOOKUP(J2463,ORDEN_ESF!A:C,3,0),0)</f>
        <v>0</v>
      </c>
      <c r="M2463">
        <v>8961</v>
      </c>
    </row>
    <row r="2464" spans="1:13" x14ac:dyDescent="0.25">
      <c r="A2464">
        <v>900018975</v>
      </c>
      <c r="B2464" t="s">
        <v>376</v>
      </c>
      <c r="C2464" t="s">
        <v>230</v>
      </c>
      <c r="D2464" t="s">
        <v>299</v>
      </c>
      <c r="E2464" t="s">
        <v>333</v>
      </c>
      <c r="F2464" t="s">
        <v>225</v>
      </c>
      <c r="G2464" s="16">
        <v>42369</v>
      </c>
      <c r="H2464">
        <v>20160428</v>
      </c>
      <c r="I2464">
        <v>0</v>
      </c>
      <c r="J2464" t="s">
        <v>247</v>
      </c>
      <c r="K2464" t="str">
        <f>IFERROR(VLOOKUP(J2464,ORDEN_ESF!A:C,2,0),"")</f>
        <v>Activos intangibles distintos de la plusvalía</v>
      </c>
      <c r="L2464">
        <f>IFERROR(VLOOKUP(J2464,ORDEN_ESF!A:C,3,0),0)</f>
        <v>0</v>
      </c>
      <c r="M2464">
        <v>742817</v>
      </c>
    </row>
    <row r="2465" spans="1:13" x14ac:dyDescent="0.25">
      <c r="A2465">
        <v>900192242</v>
      </c>
      <c r="B2465" t="s">
        <v>381</v>
      </c>
      <c r="C2465" t="s">
        <v>222</v>
      </c>
      <c r="D2465" t="s">
        <v>228</v>
      </c>
      <c r="E2465" t="s">
        <v>333</v>
      </c>
      <c r="F2465" t="s">
        <v>225</v>
      </c>
      <c r="G2465" s="16">
        <v>42369</v>
      </c>
      <c r="H2465">
        <v>20160427</v>
      </c>
      <c r="I2465">
        <v>0</v>
      </c>
      <c r="J2465" t="s">
        <v>247</v>
      </c>
      <c r="K2465" t="str">
        <f>IFERROR(VLOOKUP(J2465,ORDEN_ESF!A:C,2,0),"")</f>
        <v>Activos intangibles distintos de la plusvalía</v>
      </c>
      <c r="L2465">
        <f>IFERROR(VLOOKUP(J2465,ORDEN_ESF!A:C,3,0),0)</f>
        <v>0</v>
      </c>
      <c r="M2465">
        <v>19428852</v>
      </c>
    </row>
    <row r="2466" spans="1:13" x14ac:dyDescent="0.25">
      <c r="A2466">
        <v>900192242</v>
      </c>
      <c r="B2466" t="s">
        <v>381</v>
      </c>
      <c r="C2466" t="s">
        <v>222</v>
      </c>
      <c r="D2466" t="s">
        <v>228</v>
      </c>
      <c r="E2466" t="s">
        <v>333</v>
      </c>
      <c r="F2466" t="s">
        <v>391</v>
      </c>
      <c r="G2466" s="16">
        <v>42185</v>
      </c>
      <c r="H2466">
        <v>20160428</v>
      </c>
      <c r="I2466">
        <v>0</v>
      </c>
      <c r="J2466" t="s">
        <v>247</v>
      </c>
      <c r="K2466" t="str">
        <f>IFERROR(VLOOKUP(J2466,ORDEN_ESF!A:C,2,0),"")</f>
        <v>Activos intangibles distintos de la plusvalía</v>
      </c>
      <c r="L2466">
        <f>IFERROR(VLOOKUP(J2466,ORDEN_ESF!A:C,3,0),0)</f>
        <v>0</v>
      </c>
      <c r="M2466">
        <v>11046175</v>
      </c>
    </row>
    <row r="2467" spans="1:13" x14ac:dyDescent="0.25">
      <c r="A2467">
        <v>900205547</v>
      </c>
      <c r="B2467" t="s">
        <v>233</v>
      </c>
      <c r="C2467" t="s">
        <v>230</v>
      </c>
      <c r="D2467" t="s">
        <v>228</v>
      </c>
      <c r="E2467" t="s">
        <v>224</v>
      </c>
      <c r="F2467" t="s">
        <v>225</v>
      </c>
      <c r="G2467" s="16">
        <v>42369</v>
      </c>
      <c r="H2467">
        <v>20160710</v>
      </c>
      <c r="I2467">
        <v>0</v>
      </c>
      <c r="J2467" t="s">
        <v>247</v>
      </c>
      <c r="K2467" t="str">
        <f>IFERROR(VLOOKUP(J2467,ORDEN_ESF!A:C,2,0),"")</f>
        <v>Activos intangibles distintos de la plusvalía</v>
      </c>
      <c r="L2467">
        <f>IFERROR(VLOOKUP(J2467,ORDEN_ESF!A:C,3,0),0)</f>
        <v>0</v>
      </c>
      <c r="M2467">
        <v>53303</v>
      </c>
    </row>
    <row r="2468" spans="1:13" x14ac:dyDescent="0.25">
      <c r="A2468">
        <v>900378893</v>
      </c>
      <c r="B2468" t="s">
        <v>386</v>
      </c>
      <c r="C2468" t="s">
        <v>230</v>
      </c>
      <c r="D2468" t="s">
        <v>228</v>
      </c>
      <c r="E2468" t="s">
        <v>335</v>
      </c>
      <c r="F2468" t="s">
        <v>225</v>
      </c>
      <c r="G2468" s="16">
        <v>42369</v>
      </c>
      <c r="H2468">
        <v>20160729</v>
      </c>
      <c r="I2468">
        <v>-1</v>
      </c>
      <c r="J2468" t="s">
        <v>247</v>
      </c>
      <c r="K2468" t="str">
        <f>IFERROR(VLOOKUP(J2468,ORDEN_ESF!A:C,2,0),"")</f>
        <v>Activos intangibles distintos de la plusvalía</v>
      </c>
      <c r="L2468">
        <f>IFERROR(VLOOKUP(J2468,ORDEN_ESF!A:C,3,0),0)</f>
        <v>0</v>
      </c>
      <c r="M2468">
        <v>0</v>
      </c>
    </row>
    <row r="2469" spans="1:13" x14ac:dyDescent="0.25">
      <c r="A2469">
        <v>900390238</v>
      </c>
      <c r="B2469" t="s">
        <v>177</v>
      </c>
      <c r="C2469" t="s">
        <v>230</v>
      </c>
      <c r="D2469" t="s">
        <v>228</v>
      </c>
      <c r="E2469" t="s">
        <v>333</v>
      </c>
      <c r="F2469" t="s">
        <v>225</v>
      </c>
      <c r="G2469" s="16">
        <v>42369</v>
      </c>
      <c r="H2469">
        <v>20160421</v>
      </c>
      <c r="I2469">
        <v>0</v>
      </c>
      <c r="J2469" t="s">
        <v>247</v>
      </c>
      <c r="K2469" t="str">
        <f>IFERROR(VLOOKUP(J2469,ORDEN_ESF!A:C,2,0),"")</f>
        <v>Activos intangibles distintos de la plusvalía</v>
      </c>
      <c r="L2469">
        <f>IFERROR(VLOOKUP(J2469,ORDEN_ESF!A:C,3,0),0)</f>
        <v>0</v>
      </c>
      <c r="M2469">
        <v>2145</v>
      </c>
    </row>
    <row r="2470" spans="1:13" x14ac:dyDescent="0.25">
      <c r="A2470">
        <v>900390238</v>
      </c>
      <c r="B2470" t="s">
        <v>177</v>
      </c>
      <c r="C2470" t="s">
        <v>230</v>
      </c>
      <c r="D2470" t="s">
        <v>228</v>
      </c>
      <c r="E2470" t="s">
        <v>333</v>
      </c>
      <c r="F2470" t="s">
        <v>391</v>
      </c>
      <c r="G2470" s="16">
        <v>42185</v>
      </c>
      <c r="H2470">
        <v>20160421</v>
      </c>
      <c r="I2470">
        <v>0</v>
      </c>
      <c r="J2470" t="s">
        <v>247</v>
      </c>
      <c r="K2470" t="str">
        <f>IFERROR(VLOOKUP(J2470,ORDEN_ESF!A:C,2,0),"")</f>
        <v>Activos intangibles distintos de la plusvalía</v>
      </c>
      <c r="L2470">
        <f>IFERROR(VLOOKUP(J2470,ORDEN_ESF!A:C,3,0),0)</f>
        <v>0</v>
      </c>
      <c r="M2470">
        <v>3918</v>
      </c>
    </row>
    <row r="2471" spans="1:13" x14ac:dyDescent="0.25">
      <c r="A2471">
        <v>830058272</v>
      </c>
      <c r="B2471" t="s">
        <v>352</v>
      </c>
      <c r="C2471" t="s">
        <v>230</v>
      </c>
      <c r="D2471" t="s">
        <v>228</v>
      </c>
      <c r="E2471" t="s">
        <v>353</v>
      </c>
      <c r="F2471" t="s">
        <v>225</v>
      </c>
      <c r="G2471" s="16">
        <v>42369</v>
      </c>
      <c r="H2471">
        <v>20160710</v>
      </c>
      <c r="I2471">
        <v>0</v>
      </c>
      <c r="J2471" t="s">
        <v>248</v>
      </c>
      <c r="K2471" t="str">
        <f>IFERROR(VLOOKUP(J2471,ORDEN_ESF!A:C,2,0),"")</f>
        <v>Inversiones contabilizadas utilizando el método de la participación</v>
      </c>
      <c r="L2471">
        <f>IFERROR(VLOOKUP(J2471,ORDEN_ESF!A:C,3,0),0)</f>
        <v>0</v>
      </c>
      <c r="M2471">
        <v>0</v>
      </c>
    </row>
    <row r="2472" spans="1:13" x14ac:dyDescent="0.25">
      <c r="A2472">
        <v>860000656</v>
      </c>
      <c r="B2472" t="s">
        <v>221</v>
      </c>
      <c r="C2472" t="s">
        <v>222</v>
      </c>
      <c r="D2472" t="s">
        <v>223</v>
      </c>
      <c r="E2472" t="s">
        <v>224</v>
      </c>
      <c r="F2472" t="s">
        <v>225</v>
      </c>
      <c r="G2472" s="16">
        <v>42369</v>
      </c>
      <c r="H2472">
        <v>20160426</v>
      </c>
      <c r="I2472">
        <v>0</v>
      </c>
      <c r="J2472" t="s">
        <v>248</v>
      </c>
      <c r="K2472" t="str">
        <f>IFERROR(VLOOKUP(J2472,ORDEN_ESF!A:C,2,0),"")</f>
        <v>Inversiones contabilizadas utilizando el método de la participación</v>
      </c>
      <c r="L2472">
        <f>IFERROR(VLOOKUP(J2472,ORDEN_ESF!A:C,3,0),0)</f>
        <v>0</v>
      </c>
      <c r="M2472">
        <v>31732855</v>
      </c>
    </row>
    <row r="2473" spans="1:13" x14ac:dyDescent="0.25">
      <c r="A2473">
        <v>860058070</v>
      </c>
      <c r="B2473" t="s">
        <v>364</v>
      </c>
      <c r="C2473" t="s">
        <v>222</v>
      </c>
      <c r="D2473" t="s">
        <v>228</v>
      </c>
      <c r="E2473" t="s">
        <v>335</v>
      </c>
      <c r="F2473" t="s">
        <v>225</v>
      </c>
      <c r="G2473" s="16">
        <v>42369</v>
      </c>
      <c r="H2473">
        <v>20160427</v>
      </c>
      <c r="I2473">
        <v>0</v>
      </c>
      <c r="J2473" t="s">
        <v>248</v>
      </c>
      <c r="K2473" t="str">
        <f>IFERROR(VLOOKUP(J2473,ORDEN_ESF!A:C,2,0),"")</f>
        <v>Inversiones contabilizadas utilizando el método de la participación</v>
      </c>
      <c r="L2473">
        <f>IFERROR(VLOOKUP(J2473,ORDEN_ESF!A:C,3,0),0)</f>
        <v>0</v>
      </c>
      <c r="M2473">
        <v>201164171</v>
      </c>
    </row>
    <row r="2474" spans="1:13" x14ac:dyDescent="0.25">
      <c r="A2474">
        <v>860510628</v>
      </c>
      <c r="B2474" t="s">
        <v>373</v>
      </c>
      <c r="C2474" t="s">
        <v>230</v>
      </c>
      <c r="D2474" t="s">
        <v>228</v>
      </c>
      <c r="E2474" t="s">
        <v>353</v>
      </c>
      <c r="F2474" t="s">
        <v>225</v>
      </c>
      <c r="G2474" s="16">
        <v>42369</v>
      </c>
      <c r="H2474">
        <v>20160729</v>
      </c>
      <c r="I2474">
        <v>-1</v>
      </c>
      <c r="J2474" t="s">
        <v>248</v>
      </c>
      <c r="K2474" t="str">
        <f>IFERROR(VLOOKUP(J2474,ORDEN_ESF!A:C,2,0),"")</f>
        <v>Inversiones contabilizadas utilizando el método de la participación</v>
      </c>
      <c r="L2474">
        <f>IFERROR(VLOOKUP(J2474,ORDEN_ESF!A:C,3,0),0)</f>
        <v>0</v>
      </c>
      <c r="M2474">
        <v>13686615</v>
      </c>
    </row>
    <row r="2475" spans="1:13" x14ac:dyDescent="0.25">
      <c r="A2475">
        <v>860515523</v>
      </c>
      <c r="B2475" t="s">
        <v>231</v>
      </c>
      <c r="C2475" t="s">
        <v>230</v>
      </c>
      <c r="D2475" t="s">
        <v>228</v>
      </c>
      <c r="E2475" t="s">
        <v>224</v>
      </c>
      <c r="F2475" t="s">
        <v>225</v>
      </c>
      <c r="G2475" s="16">
        <v>42369</v>
      </c>
      <c r="H2475">
        <v>20160429</v>
      </c>
      <c r="I2475">
        <v>0</v>
      </c>
      <c r="J2475" t="s">
        <v>248</v>
      </c>
      <c r="K2475" t="str">
        <f>IFERROR(VLOOKUP(J2475,ORDEN_ESF!A:C,2,0),"")</f>
        <v>Inversiones contabilizadas utilizando el método de la participación</v>
      </c>
      <c r="L2475">
        <f>IFERROR(VLOOKUP(J2475,ORDEN_ESF!A:C,3,0),0)</f>
        <v>0</v>
      </c>
      <c r="M2475">
        <v>1040907</v>
      </c>
    </row>
    <row r="2476" spans="1:13" x14ac:dyDescent="0.25">
      <c r="A2476">
        <v>890903035</v>
      </c>
      <c r="B2476" t="s">
        <v>369</v>
      </c>
      <c r="C2476" t="s">
        <v>230</v>
      </c>
      <c r="D2476" t="s">
        <v>228</v>
      </c>
      <c r="E2476" t="s">
        <v>339</v>
      </c>
      <c r="F2476" t="s">
        <v>225</v>
      </c>
      <c r="G2476" s="16">
        <v>42369</v>
      </c>
      <c r="H2476">
        <v>20160426</v>
      </c>
      <c r="I2476">
        <v>0</v>
      </c>
      <c r="J2476" t="s">
        <v>248</v>
      </c>
      <c r="K2476" t="str">
        <f>IFERROR(VLOOKUP(J2476,ORDEN_ESF!A:C,2,0),"")</f>
        <v>Inversiones contabilizadas utilizando el método de la participación</v>
      </c>
      <c r="L2476">
        <f>IFERROR(VLOOKUP(J2476,ORDEN_ESF!A:C,3,0),0)</f>
        <v>0</v>
      </c>
      <c r="M2476">
        <v>14926218</v>
      </c>
    </row>
    <row r="2477" spans="1:13" x14ac:dyDescent="0.25">
      <c r="A2477">
        <v>900192242</v>
      </c>
      <c r="B2477" t="s">
        <v>381</v>
      </c>
      <c r="C2477" t="s">
        <v>222</v>
      </c>
      <c r="D2477" t="s">
        <v>228</v>
      </c>
      <c r="E2477" t="s">
        <v>333</v>
      </c>
      <c r="F2477" t="s">
        <v>225</v>
      </c>
      <c r="G2477" s="16">
        <v>42369</v>
      </c>
      <c r="H2477">
        <v>20160427</v>
      </c>
      <c r="I2477">
        <v>0</v>
      </c>
      <c r="J2477" t="s">
        <v>248</v>
      </c>
      <c r="K2477" t="str">
        <f>IFERROR(VLOOKUP(J2477,ORDEN_ESF!A:C,2,0),"")</f>
        <v>Inversiones contabilizadas utilizando el método de la participación</v>
      </c>
      <c r="L2477">
        <f>IFERROR(VLOOKUP(J2477,ORDEN_ESF!A:C,3,0),0)</f>
        <v>0</v>
      </c>
      <c r="M2477">
        <v>247455531</v>
      </c>
    </row>
    <row r="2478" spans="1:13" x14ac:dyDescent="0.25">
      <c r="A2478">
        <v>900192242</v>
      </c>
      <c r="B2478" t="s">
        <v>381</v>
      </c>
      <c r="C2478" t="s">
        <v>222</v>
      </c>
      <c r="D2478" t="s">
        <v>228</v>
      </c>
      <c r="E2478" t="s">
        <v>333</v>
      </c>
      <c r="F2478" t="s">
        <v>391</v>
      </c>
      <c r="G2478" s="16">
        <v>42185</v>
      </c>
      <c r="H2478">
        <v>20160428</v>
      </c>
      <c r="I2478">
        <v>0</v>
      </c>
      <c r="J2478" t="s">
        <v>248</v>
      </c>
      <c r="K2478" t="str">
        <f>IFERROR(VLOOKUP(J2478,ORDEN_ESF!A:C,2,0),"")</f>
        <v>Inversiones contabilizadas utilizando el método de la participación</v>
      </c>
      <c r="L2478">
        <f>IFERROR(VLOOKUP(J2478,ORDEN_ESF!A:C,3,0),0)</f>
        <v>0</v>
      </c>
      <c r="M2478">
        <v>193525117</v>
      </c>
    </row>
    <row r="2479" spans="1:13" x14ac:dyDescent="0.25">
      <c r="A2479">
        <v>900378893</v>
      </c>
      <c r="B2479" t="s">
        <v>386</v>
      </c>
      <c r="C2479" t="s">
        <v>230</v>
      </c>
      <c r="D2479" t="s">
        <v>228</v>
      </c>
      <c r="E2479" t="s">
        <v>335</v>
      </c>
      <c r="F2479" t="s">
        <v>225</v>
      </c>
      <c r="G2479" s="16">
        <v>42369</v>
      </c>
      <c r="H2479">
        <v>20160729</v>
      </c>
      <c r="I2479">
        <v>-1</v>
      </c>
      <c r="J2479" t="s">
        <v>248</v>
      </c>
      <c r="K2479" t="str">
        <f>IFERROR(VLOOKUP(J2479,ORDEN_ESF!A:C,2,0),"")</f>
        <v>Inversiones contabilizadas utilizando el método de la participación</v>
      </c>
      <c r="L2479">
        <f>IFERROR(VLOOKUP(J2479,ORDEN_ESF!A:C,3,0),0)</f>
        <v>0</v>
      </c>
      <c r="M2479">
        <v>0</v>
      </c>
    </row>
    <row r="2480" spans="1:13" x14ac:dyDescent="0.25">
      <c r="A2480">
        <v>900390238</v>
      </c>
      <c r="B2480" t="s">
        <v>177</v>
      </c>
      <c r="C2480" t="s">
        <v>230</v>
      </c>
      <c r="D2480" t="s">
        <v>228</v>
      </c>
      <c r="E2480" t="s">
        <v>333</v>
      </c>
      <c r="F2480" t="s">
        <v>225</v>
      </c>
      <c r="G2480" s="16">
        <v>42369</v>
      </c>
      <c r="H2480">
        <v>20160421</v>
      </c>
      <c r="I2480">
        <v>0</v>
      </c>
      <c r="J2480" t="s">
        <v>248</v>
      </c>
      <c r="K2480" t="str">
        <f>IFERROR(VLOOKUP(J2480,ORDEN_ESF!A:C,2,0),"")</f>
        <v>Inversiones contabilizadas utilizando el método de la participación</v>
      </c>
      <c r="L2480">
        <f>IFERROR(VLOOKUP(J2480,ORDEN_ESF!A:C,3,0),0)</f>
        <v>0</v>
      </c>
      <c r="M2480">
        <v>0</v>
      </c>
    </row>
    <row r="2481" spans="1:13" x14ac:dyDescent="0.25">
      <c r="A2481">
        <v>900390238</v>
      </c>
      <c r="B2481" t="s">
        <v>177</v>
      </c>
      <c r="C2481" t="s">
        <v>230</v>
      </c>
      <c r="D2481" t="s">
        <v>228</v>
      </c>
      <c r="E2481" t="s">
        <v>333</v>
      </c>
      <c r="F2481" t="s">
        <v>391</v>
      </c>
      <c r="G2481" s="16">
        <v>42185</v>
      </c>
      <c r="H2481">
        <v>20160421</v>
      </c>
      <c r="I2481">
        <v>0</v>
      </c>
      <c r="J2481" t="s">
        <v>248</v>
      </c>
      <c r="K2481" t="str">
        <f>IFERROR(VLOOKUP(J2481,ORDEN_ESF!A:C,2,0),"")</f>
        <v>Inversiones contabilizadas utilizando el método de la participación</v>
      </c>
      <c r="L2481">
        <f>IFERROR(VLOOKUP(J2481,ORDEN_ESF!A:C,3,0),0)</f>
        <v>0</v>
      </c>
      <c r="M2481">
        <v>0</v>
      </c>
    </row>
    <row r="2482" spans="1:13" x14ac:dyDescent="0.25">
      <c r="A2482">
        <v>800173155</v>
      </c>
      <c r="B2482" t="s">
        <v>341</v>
      </c>
      <c r="C2482" t="s">
        <v>222</v>
      </c>
      <c r="D2482" t="s">
        <v>228</v>
      </c>
      <c r="E2482" t="s">
        <v>335</v>
      </c>
      <c r="F2482" t="s">
        <v>225</v>
      </c>
      <c r="G2482" s="16">
        <v>42369</v>
      </c>
      <c r="H2482">
        <v>20160710</v>
      </c>
      <c r="I2482">
        <v>0</v>
      </c>
      <c r="J2482" t="s">
        <v>249</v>
      </c>
      <c r="K2482" t="str">
        <f>IFERROR(VLOOKUP(J2482,ORDEN_ESF!A:C,2,0),"")</f>
        <v>Inversiones en subsidiarias, negocios conjuntos y asociadas</v>
      </c>
      <c r="L2482">
        <f>IFERROR(VLOOKUP(J2482,ORDEN_ESF!A:C,3,0),0)</f>
        <v>0</v>
      </c>
      <c r="M2482">
        <v>23419667</v>
      </c>
    </row>
    <row r="2483" spans="1:13" x14ac:dyDescent="0.25">
      <c r="A2483">
        <v>800185295</v>
      </c>
      <c r="B2483" t="s">
        <v>344</v>
      </c>
      <c r="C2483" t="s">
        <v>222</v>
      </c>
      <c r="D2483" t="s">
        <v>228</v>
      </c>
      <c r="E2483" t="s">
        <v>335</v>
      </c>
      <c r="F2483" t="s">
        <v>225</v>
      </c>
      <c r="G2483" s="16">
        <v>42369</v>
      </c>
      <c r="H2483">
        <v>20160429</v>
      </c>
      <c r="I2483">
        <v>0</v>
      </c>
      <c r="J2483" t="s">
        <v>249</v>
      </c>
      <c r="K2483" t="str">
        <f>IFERROR(VLOOKUP(J2483,ORDEN_ESF!A:C,2,0),"")</f>
        <v>Inversiones en subsidiarias, negocios conjuntos y asociadas</v>
      </c>
      <c r="L2483">
        <f>IFERROR(VLOOKUP(J2483,ORDEN_ESF!A:C,3,0),0)</f>
        <v>0</v>
      </c>
      <c r="M2483">
        <v>50579565</v>
      </c>
    </row>
    <row r="2484" spans="1:13" x14ac:dyDescent="0.25">
      <c r="A2484">
        <v>830058272</v>
      </c>
      <c r="B2484" t="s">
        <v>352</v>
      </c>
      <c r="C2484" t="s">
        <v>230</v>
      </c>
      <c r="D2484" t="s">
        <v>228</v>
      </c>
      <c r="E2484" t="s">
        <v>353</v>
      </c>
      <c r="F2484" t="s">
        <v>225</v>
      </c>
      <c r="G2484" s="16">
        <v>42369</v>
      </c>
      <c r="H2484">
        <v>20160710</v>
      </c>
      <c r="I2484">
        <v>0</v>
      </c>
      <c r="J2484" t="s">
        <v>249</v>
      </c>
      <c r="K2484" t="str">
        <f>IFERROR(VLOOKUP(J2484,ORDEN_ESF!A:C,2,0),"")</f>
        <v>Inversiones en subsidiarias, negocios conjuntos y asociadas</v>
      </c>
      <c r="L2484">
        <f>IFERROR(VLOOKUP(J2484,ORDEN_ESF!A:C,3,0),0)</f>
        <v>0</v>
      </c>
      <c r="M2484">
        <v>0</v>
      </c>
    </row>
    <row r="2485" spans="1:13" x14ac:dyDescent="0.25">
      <c r="A2485">
        <v>830124992</v>
      </c>
      <c r="B2485" t="s">
        <v>357</v>
      </c>
      <c r="C2485" t="s">
        <v>230</v>
      </c>
      <c r="D2485" t="s">
        <v>228</v>
      </c>
      <c r="E2485" t="s">
        <v>358</v>
      </c>
      <c r="F2485" t="s">
        <v>225</v>
      </c>
      <c r="G2485" s="16">
        <v>42369</v>
      </c>
      <c r="H2485">
        <v>20160429</v>
      </c>
      <c r="I2485">
        <v>0</v>
      </c>
      <c r="J2485" t="s">
        <v>249</v>
      </c>
      <c r="K2485" t="str">
        <f>IFERROR(VLOOKUP(J2485,ORDEN_ESF!A:C,2,0),"")</f>
        <v>Inversiones en subsidiarias, negocios conjuntos y asociadas</v>
      </c>
      <c r="L2485">
        <f>IFERROR(VLOOKUP(J2485,ORDEN_ESF!A:C,3,0),0)</f>
        <v>0</v>
      </c>
      <c r="M2485">
        <v>6909658</v>
      </c>
    </row>
    <row r="2486" spans="1:13" x14ac:dyDescent="0.25">
      <c r="A2486">
        <v>860000656</v>
      </c>
      <c r="B2486" t="s">
        <v>221</v>
      </c>
      <c r="C2486" t="s">
        <v>222</v>
      </c>
      <c r="D2486" t="s">
        <v>223</v>
      </c>
      <c r="E2486" t="s">
        <v>224</v>
      </c>
      <c r="F2486" t="s">
        <v>225</v>
      </c>
      <c r="G2486" s="16">
        <v>42369</v>
      </c>
      <c r="H2486">
        <v>20160426</v>
      </c>
      <c r="I2486">
        <v>0</v>
      </c>
      <c r="J2486" t="s">
        <v>249</v>
      </c>
      <c r="K2486" t="str">
        <f>IFERROR(VLOOKUP(J2486,ORDEN_ESF!A:C,2,0),"")</f>
        <v>Inversiones en subsidiarias, negocios conjuntos y asociadas</v>
      </c>
      <c r="L2486">
        <f>IFERROR(VLOOKUP(J2486,ORDEN_ESF!A:C,3,0),0)</f>
        <v>0</v>
      </c>
      <c r="M2486">
        <v>130000</v>
      </c>
    </row>
    <row r="2487" spans="1:13" x14ac:dyDescent="0.25">
      <c r="A2487">
        <v>860002837</v>
      </c>
      <c r="B2487" t="s">
        <v>227</v>
      </c>
      <c r="C2487" t="s">
        <v>222</v>
      </c>
      <c r="D2487" t="s">
        <v>228</v>
      </c>
      <c r="E2487" t="s">
        <v>224</v>
      </c>
      <c r="F2487" t="s">
        <v>225</v>
      </c>
      <c r="G2487" s="16">
        <v>42369</v>
      </c>
      <c r="H2487">
        <v>20160426</v>
      </c>
      <c r="I2487">
        <v>0</v>
      </c>
      <c r="J2487" t="s">
        <v>249</v>
      </c>
      <c r="K2487" t="str">
        <f>IFERROR(VLOOKUP(J2487,ORDEN_ESF!A:C,2,0),"")</f>
        <v>Inversiones en subsidiarias, negocios conjuntos y asociadas</v>
      </c>
      <c r="L2487">
        <f>IFERROR(VLOOKUP(J2487,ORDEN_ESF!A:C,3,0),0)</f>
        <v>0</v>
      </c>
      <c r="M2487">
        <v>101738301</v>
      </c>
    </row>
    <row r="2488" spans="1:13" x14ac:dyDescent="0.25">
      <c r="A2488">
        <v>860035996</v>
      </c>
      <c r="B2488" t="s">
        <v>229</v>
      </c>
      <c r="C2488" t="s">
        <v>230</v>
      </c>
      <c r="D2488" t="s">
        <v>228</v>
      </c>
      <c r="E2488" t="s">
        <v>224</v>
      </c>
      <c r="F2488" t="s">
        <v>225</v>
      </c>
      <c r="G2488" s="16">
        <v>42369</v>
      </c>
      <c r="H2488">
        <v>20160428</v>
      </c>
      <c r="I2488">
        <v>0</v>
      </c>
      <c r="J2488" t="s">
        <v>249</v>
      </c>
      <c r="K2488" t="str">
        <f>IFERROR(VLOOKUP(J2488,ORDEN_ESF!A:C,2,0),"")</f>
        <v>Inversiones en subsidiarias, negocios conjuntos y asociadas</v>
      </c>
      <c r="L2488">
        <f>IFERROR(VLOOKUP(J2488,ORDEN_ESF!A:C,3,0),0)</f>
        <v>0</v>
      </c>
      <c r="M2488">
        <v>84781</v>
      </c>
    </row>
    <row r="2489" spans="1:13" x14ac:dyDescent="0.25">
      <c r="A2489">
        <v>860058070</v>
      </c>
      <c r="B2489" t="s">
        <v>364</v>
      </c>
      <c r="C2489" t="s">
        <v>222</v>
      </c>
      <c r="D2489" t="s">
        <v>228</v>
      </c>
      <c r="E2489" t="s">
        <v>335</v>
      </c>
      <c r="F2489" t="s">
        <v>225</v>
      </c>
      <c r="G2489" s="16">
        <v>42369</v>
      </c>
      <c r="H2489">
        <v>20160427</v>
      </c>
      <c r="I2489">
        <v>0</v>
      </c>
      <c r="J2489" t="s">
        <v>249</v>
      </c>
      <c r="K2489" t="str">
        <f>IFERROR(VLOOKUP(J2489,ORDEN_ESF!A:C,2,0),"")</f>
        <v>Inversiones en subsidiarias, negocios conjuntos y asociadas</v>
      </c>
      <c r="L2489">
        <f>IFERROR(VLOOKUP(J2489,ORDEN_ESF!A:C,3,0),0)</f>
        <v>0</v>
      </c>
      <c r="M2489">
        <v>325329562</v>
      </c>
    </row>
    <row r="2490" spans="1:13" x14ac:dyDescent="0.25">
      <c r="A2490">
        <v>860059851</v>
      </c>
      <c r="B2490" t="s">
        <v>365</v>
      </c>
      <c r="C2490" t="s">
        <v>222</v>
      </c>
      <c r="D2490" t="s">
        <v>228</v>
      </c>
      <c r="E2490" t="s">
        <v>224</v>
      </c>
      <c r="F2490" t="s">
        <v>225</v>
      </c>
      <c r="G2490" s="16">
        <v>42369</v>
      </c>
      <c r="H2490">
        <v>20160729</v>
      </c>
      <c r="I2490">
        <v>-1</v>
      </c>
      <c r="J2490" t="s">
        <v>249</v>
      </c>
      <c r="K2490" t="str">
        <f>IFERROR(VLOOKUP(J2490,ORDEN_ESF!A:C,2,0),"")</f>
        <v>Inversiones en subsidiarias, negocios conjuntos y asociadas</v>
      </c>
      <c r="L2490">
        <f>IFERROR(VLOOKUP(J2490,ORDEN_ESF!A:C,3,0),0)</f>
        <v>0</v>
      </c>
      <c r="M2490">
        <v>3350151</v>
      </c>
    </row>
    <row r="2491" spans="1:13" x14ac:dyDescent="0.25">
      <c r="A2491">
        <v>860515523</v>
      </c>
      <c r="B2491" t="s">
        <v>231</v>
      </c>
      <c r="C2491" t="s">
        <v>230</v>
      </c>
      <c r="D2491" t="s">
        <v>228</v>
      </c>
      <c r="E2491" t="s">
        <v>224</v>
      </c>
      <c r="F2491" t="s">
        <v>225</v>
      </c>
      <c r="G2491" s="16">
        <v>42369</v>
      </c>
      <c r="H2491">
        <v>20160429</v>
      </c>
      <c r="I2491">
        <v>0</v>
      </c>
      <c r="J2491" t="s">
        <v>249</v>
      </c>
      <c r="K2491" t="str">
        <f>IFERROR(VLOOKUP(J2491,ORDEN_ESF!A:C,2,0),"")</f>
        <v>Inversiones en subsidiarias, negocios conjuntos y asociadas</v>
      </c>
      <c r="L2491">
        <f>IFERROR(VLOOKUP(J2491,ORDEN_ESF!A:C,3,0),0)</f>
        <v>0</v>
      </c>
      <c r="M2491">
        <v>11684663</v>
      </c>
    </row>
    <row r="2492" spans="1:13" x14ac:dyDescent="0.25">
      <c r="A2492">
        <v>890903035</v>
      </c>
      <c r="B2492" t="s">
        <v>369</v>
      </c>
      <c r="C2492" t="s">
        <v>230</v>
      </c>
      <c r="D2492" t="s">
        <v>228</v>
      </c>
      <c r="E2492" t="s">
        <v>339</v>
      </c>
      <c r="F2492" t="s">
        <v>225</v>
      </c>
      <c r="G2492" s="16">
        <v>42369</v>
      </c>
      <c r="H2492">
        <v>20160426</v>
      </c>
      <c r="I2492">
        <v>0</v>
      </c>
      <c r="J2492" t="s">
        <v>249</v>
      </c>
      <c r="K2492" t="str">
        <f>IFERROR(VLOOKUP(J2492,ORDEN_ESF!A:C,2,0),"")</f>
        <v>Inversiones en subsidiarias, negocios conjuntos y asociadas</v>
      </c>
      <c r="L2492">
        <f>IFERROR(VLOOKUP(J2492,ORDEN_ESF!A:C,3,0),0)</f>
        <v>0</v>
      </c>
      <c r="M2492">
        <v>44301403</v>
      </c>
    </row>
    <row r="2493" spans="1:13" x14ac:dyDescent="0.25">
      <c r="A2493">
        <v>890903055</v>
      </c>
      <c r="B2493" t="s">
        <v>232</v>
      </c>
      <c r="C2493" t="s">
        <v>222</v>
      </c>
      <c r="D2493" t="s">
        <v>223</v>
      </c>
      <c r="E2493" t="s">
        <v>224</v>
      </c>
      <c r="F2493" t="s">
        <v>225</v>
      </c>
      <c r="G2493" s="16">
        <v>42369</v>
      </c>
      <c r="H2493">
        <v>20160729</v>
      </c>
      <c r="I2493">
        <v>-1</v>
      </c>
      <c r="J2493" t="s">
        <v>249</v>
      </c>
      <c r="K2493" t="str">
        <f>IFERROR(VLOOKUP(J2493,ORDEN_ESF!A:C,2,0),"")</f>
        <v>Inversiones en subsidiarias, negocios conjuntos y asociadas</v>
      </c>
      <c r="L2493">
        <f>IFERROR(VLOOKUP(J2493,ORDEN_ESF!A:C,3,0),0)</f>
        <v>0</v>
      </c>
      <c r="M2493">
        <v>22646708</v>
      </c>
    </row>
    <row r="2494" spans="1:13" x14ac:dyDescent="0.25">
      <c r="A2494">
        <v>890908901</v>
      </c>
      <c r="B2494" t="s">
        <v>372</v>
      </c>
      <c r="C2494" t="s">
        <v>222</v>
      </c>
      <c r="D2494" t="s">
        <v>223</v>
      </c>
      <c r="E2494" t="s">
        <v>339</v>
      </c>
      <c r="F2494" t="s">
        <v>225</v>
      </c>
      <c r="G2494" s="16">
        <v>42369</v>
      </c>
      <c r="H2494">
        <v>20160426</v>
      </c>
      <c r="I2494">
        <v>0</v>
      </c>
      <c r="J2494" t="s">
        <v>249</v>
      </c>
      <c r="K2494" t="str">
        <f>IFERROR(VLOOKUP(J2494,ORDEN_ESF!A:C,2,0),"")</f>
        <v>Inversiones en subsidiarias, negocios conjuntos y asociadas</v>
      </c>
      <c r="L2494">
        <f>IFERROR(VLOOKUP(J2494,ORDEN_ESF!A:C,3,0),0)</f>
        <v>0</v>
      </c>
      <c r="M2494">
        <v>8562315</v>
      </c>
    </row>
    <row r="2495" spans="1:13" x14ac:dyDescent="0.25">
      <c r="A2495">
        <v>890939355</v>
      </c>
      <c r="B2495" t="s">
        <v>35</v>
      </c>
      <c r="C2495" t="s">
        <v>222</v>
      </c>
      <c r="D2495" t="s">
        <v>223</v>
      </c>
      <c r="E2495" t="s">
        <v>335</v>
      </c>
      <c r="F2495" t="s">
        <v>225</v>
      </c>
      <c r="G2495" s="16">
        <v>42369</v>
      </c>
      <c r="H2495">
        <v>20160427</v>
      </c>
      <c r="I2495">
        <v>0</v>
      </c>
      <c r="J2495" t="s">
        <v>249</v>
      </c>
      <c r="K2495" t="str">
        <f>IFERROR(VLOOKUP(J2495,ORDEN_ESF!A:C,2,0),"")</f>
        <v>Inversiones en subsidiarias, negocios conjuntos y asociadas</v>
      </c>
      <c r="L2495">
        <f>IFERROR(VLOOKUP(J2495,ORDEN_ESF!A:C,3,0),0)</f>
        <v>0</v>
      </c>
      <c r="M2495">
        <v>5217858</v>
      </c>
    </row>
    <row r="2496" spans="1:13" x14ac:dyDescent="0.25">
      <c r="A2496">
        <v>900192242</v>
      </c>
      <c r="B2496" t="s">
        <v>381</v>
      </c>
      <c r="C2496" t="s">
        <v>222</v>
      </c>
      <c r="D2496" t="s">
        <v>228</v>
      </c>
      <c r="E2496" t="s">
        <v>333</v>
      </c>
      <c r="F2496" t="s">
        <v>225</v>
      </c>
      <c r="G2496" s="16">
        <v>42369</v>
      </c>
      <c r="H2496">
        <v>20160427</v>
      </c>
      <c r="I2496">
        <v>0</v>
      </c>
      <c r="J2496" t="s">
        <v>249</v>
      </c>
      <c r="K2496" t="str">
        <f>IFERROR(VLOOKUP(J2496,ORDEN_ESF!A:C,2,0),"")</f>
        <v>Inversiones en subsidiarias, negocios conjuntos y asociadas</v>
      </c>
      <c r="L2496">
        <f>IFERROR(VLOOKUP(J2496,ORDEN_ESF!A:C,3,0),0)</f>
        <v>0</v>
      </c>
      <c r="M2496">
        <v>95960465</v>
      </c>
    </row>
    <row r="2497" spans="1:13" x14ac:dyDescent="0.25">
      <c r="A2497">
        <v>900192242</v>
      </c>
      <c r="B2497" t="s">
        <v>381</v>
      </c>
      <c r="C2497" t="s">
        <v>222</v>
      </c>
      <c r="D2497" t="s">
        <v>228</v>
      </c>
      <c r="E2497" t="s">
        <v>333</v>
      </c>
      <c r="F2497" t="s">
        <v>391</v>
      </c>
      <c r="G2497" s="16">
        <v>42185</v>
      </c>
      <c r="H2497">
        <v>20160428</v>
      </c>
      <c r="I2497">
        <v>0</v>
      </c>
      <c r="J2497" t="s">
        <v>249</v>
      </c>
      <c r="K2497" t="str">
        <f>IFERROR(VLOOKUP(J2497,ORDEN_ESF!A:C,2,0),"")</f>
        <v>Inversiones en subsidiarias, negocios conjuntos y asociadas</v>
      </c>
      <c r="L2497">
        <f>IFERROR(VLOOKUP(J2497,ORDEN_ESF!A:C,3,0),0)</f>
        <v>0</v>
      </c>
      <c r="M2497">
        <v>96162465</v>
      </c>
    </row>
    <row r="2498" spans="1:13" x14ac:dyDescent="0.25">
      <c r="A2498">
        <v>900378893</v>
      </c>
      <c r="B2498" t="s">
        <v>386</v>
      </c>
      <c r="C2498" t="s">
        <v>230</v>
      </c>
      <c r="D2498" t="s">
        <v>228</v>
      </c>
      <c r="E2498" t="s">
        <v>335</v>
      </c>
      <c r="F2498" t="s">
        <v>225</v>
      </c>
      <c r="G2498" s="16">
        <v>42369</v>
      </c>
      <c r="H2498">
        <v>20160729</v>
      </c>
      <c r="I2498">
        <v>-1</v>
      </c>
      <c r="J2498" t="s">
        <v>249</v>
      </c>
      <c r="K2498" t="str">
        <f>IFERROR(VLOOKUP(J2498,ORDEN_ESF!A:C,2,0),"")</f>
        <v>Inversiones en subsidiarias, negocios conjuntos y asociadas</v>
      </c>
      <c r="L2498">
        <f>IFERROR(VLOOKUP(J2498,ORDEN_ESF!A:C,3,0),0)</f>
        <v>0</v>
      </c>
      <c r="M2498">
        <v>0</v>
      </c>
    </row>
    <row r="2499" spans="1:13" x14ac:dyDescent="0.25">
      <c r="A2499">
        <v>900390238</v>
      </c>
      <c r="B2499" t="s">
        <v>177</v>
      </c>
      <c r="C2499" t="s">
        <v>230</v>
      </c>
      <c r="D2499" t="s">
        <v>228</v>
      </c>
      <c r="E2499" t="s">
        <v>333</v>
      </c>
      <c r="F2499" t="s">
        <v>225</v>
      </c>
      <c r="G2499" s="16">
        <v>42369</v>
      </c>
      <c r="H2499">
        <v>20160421</v>
      </c>
      <c r="I2499">
        <v>0</v>
      </c>
      <c r="J2499" t="s">
        <v>249</v>
      </c>
      <c r="K2499" t="str">
        <f>IFERROR(VLOOKUP(J2499,ORDEN_ESF!A:C,2,0),"")</f>
        <v>Inversiones en subsidiarias, negocios conjuntos y asociadas</v>
      </c>
      <c r="L2499">
        <f>IFERROR(VLOOKUP(J2499,ORDEN_ESF!A:C,3,0),0)</f>
        <v>0</v>
      </c>
      <c r="M2499">
        <v>0</v>
      </c>
    </row>
    <row r="2500" spans="1:13" x14ac:dyDescent="0.25">
      <c r="A2500">
        <v>900390238</v>
      </c>
      <c r="B2500" t="s">
        <v>177</v>
      </c>
      <c r="C2500" t="s">
        <v>230</v>
      </c>
      <c r="D2500" t="s">
        <v>228</v>
      </c>
      <c r="E2500" t="s">
        <v>333</v>
      </c>
      <c r="F2500" t="s">
        <v>391</v>
      </c>
      <c r="G2500" s="16">
        <v>42185</v>
      </c>
      <c r="H2500">
        <v>20160421</v>
      </c>
      <c r="I2500">
        <v>0</v>
      </c>
      <c r="J2500" t="s">
        <v>249</v>
      </c>
      <c r="K2500" t="str">
        <f>IFERROR(VLOOKUP(J2500,ORDEN_ESF!A:C,2,0),"")</f>
        <v>Inversiones en subsidiarias, negocios conjuntos y asociadas</v>
      </c>
      <c r="L2500">
        <f>IFERROR(VLOOKUP(J2500,ORDEN_ESF!A:C,3,0),0)</f>
        <v>0</v>
      </c>
      <c r="M2500">
        <v>0</v>
      </c>
    </row>
    <row r="2501" spans="1:13" x14ac:dyDescent="0.25">
      <c r="A2501">
        <v>830058272</v>
      </c>
      <c r="B2501" t="s">
        <v>352</v>
      </c>
      <c r="C2501" t="s">
        <v>230</v>
      </c>
      <c r="D2501" t="s">
        <v>228</v>
      </c>
      <c r="E2501" t="s">
        <v>353</v>
      </c>
      <c r="F2501" t="s">
        <v>225</v>
      </c>
      <c r="G2501" s="16">
        <v>42369</v>
      </c>
      <c r="H2501">
        <v>20160710</v>
      </c>
      <c r="I2501">
        <v>0</v>
      </c>
      <c r="J2501" t="s">
        <v>250</v>
      </c>
      <c r="K2501" t="str">
        <f>IFERROR(VLOOKUP(J2501,ORDEN_ESF!A:C,2,0),"")</f>
        <v>Activos biológicos no corrientes</v>
      </c>
      <c r="L2501">
        <f>IFERROR(VLOOKUP(J2501,ORDEN_ESF!A:C,3,0),0)</f>
        <v>0</v>
      </c>
      <c r="M2501">
        <v>0</v>
      </c>
    </row>
    <row r="2502" spans="1:13" x14ac:dyDescent="0.25">
      <c r="A2502">
        <v>860000656</v>
      </c>
      <c r="B2502" t="s">
        <v>221</v>
      </c>
      <c r="C2502" t="s">
        <v>222</v>
      </c>
      <c r="D2502" t="s">
        <v>223</v>
      </c>
      <c r="E2502" t="s">
        <v>224</v>
      </c>
      <c r="F2502" t="s">
        <v>225</v>
      </c>
      <c r="G2502" s="16">
        <v>42369</v>
      </c>
      <c r="H2502">
        <v>20160426</v>
      </c>
      <c r="I2502">
        <v>0</v>
      </c>
      <c r="J2502" t="s">
        <v>250</v>
      </c>
      <c r="K2502" t="str">
        <f>IFERROR(VLOOKUP(J2502,ORDEN_ESF!A:C,2,0),"")</f>
        <v>Activos biológicos no corrientes</v>
      </c>
      <c r="L2502">
        <f>IFERROR(VLOOKUP(J2502,ORDEN_ESF!A:C,3,0),0)</f>
        <v>0</v>
      </c>
      <c r="M2502">
        <v>0</v>
      </c>
    </row>
    <row r="2503" spans="1:13" x14ac:dyDescent="0.25">
      <c r="A2503">
        <v>890903055</v>
      </c>
      <c r="B2503" t="s">
        <v>232</v>
      </c>
      <c r="C2503" t="s">
        <v>222</v>
      </c>
      <c r="D2503" t="s">
        <v>223</v>
      </c>
      <c r="E2503" t="s">
        <v>224</v>
      </c>
      <c r="F2503" t="s">
        <v>225</v>
      </c>
      <c r="G2503" s="16">
        <v>42369</v>
      </c>
      <c r="H2503">
        <v>20160729</v>
      </c>
      <c r="I2503">
        <v>-1</v>
      </c>
      <c r="J2503" t="s">
        <v>250</v>
      </c>
      <c r="K2503" t="str">
        <f>IFERROR(VLOOKUP(J2503,ORDEN_ESF!A:C,2,0),"")</f>
        <v>Activos biológicos no corrientes</v>
      </c>
      <c r="L2503">
        <f>IFERROR(VLOOKUP(J2503,ORDEN_ESF!A:C,3,0),0)</f>
        <v>0</v>
      </c>
      <c r="M2503">
        <v>1242900</v>
      </c>
    </row>
    <row r="2504" spans="1:13" x14ac:dyDescent="0.25">
      <c r="A2504">
        <v>900378893</v>
      </c>
      <c r="B2504" t="s">
        <v>386</v>
      </c>
      <c r="C2504" t="s">
        <v>230</v>
      </c>
      <c r="D2504" t="s">
        <v>228</v>
      </c>
      <c r="E2504" t="s">
        <v>335</v>
      </c>
      <c r="F2504" t="s">
        <v>225</v>
      </c>
      <c r="G2504" s="16">
        <v>42369</v>
      </c>
      <c r="H2504">
        <v>20160729</v>
      </c>
      <c r="I2504">
        <v>-1</v>
      </c>
      <c r="J2504" t="s">
        <v>250</v>
      </c>
      <c r="K2504" t="str">
        <f>IFERROR(VLOOKUP(J2504,ORDEN_ESF!A:C,2,0),"")</f>
        <v>Activos biológicos no corrientes</v>
      </c>
      <c r="L2504">
        <f>IFERROR(VLOOKUP(J2504,ORDEN_ESF!A:C,3,0),0)</f>
        <v>0</v>
      </c>
      <c r="M2504">
        <v>0</v>
      </c>
    </row>
    <row r="2505" spans="1:13" x14ac:dyDescent="0.25">
      <c r="A2505">
        <v>900390238</v>
      </c>
      <c r="B2505" t="s">
        <v>177</v>
      </c>
      <c r="C2505" t="s">
        <v>230</v>
      </c>
      <c r="D2505" t="s">
        <v>228</v>
      </c>
      <c r="E2505" t="s">
        <v>333</v>
      </c>
      <c r="F2505" t="s">
        <v>225</v>
      </c>
      <c r="G2505" s="16">
        <v>42369</v>
      </c>
      <c r="H2505">
        <v>20160421</v>
      </c>
      <c r="I2505">
        <v>0</v>
      </c>
      <c r="J2505" t="s">
        <v>250</v>
      </c>
      <c r="K2505" t="str">
        <f>IFERROR(VLOOKUP(J2505,ORDEN_ESF!A:C,2,0),"")</f>
        <v>Activos biológicos no corrientes</v>
      </c>
      <c r="L2505">
        <f>IFERROR(VLOOKUP(J2505,ORDEN_ESF!A:C,3,0),0)</f>
        <v>0</v>
      </c>
      <c r="M2505">
        <v>0</v>
      </c>
    </row>
    <row r="2506" spans="1:13" x14ac:dyDescent="0.25">
      <c r="A2506">
        <v>900390238</v>
      </c>
      <c r="B2506" t="s">
        <v>177</v>
      </c>
      <c r="C2506" t="s">
        <v>230</v>
      </c>
      <c r="D2506" t="s">
        <v>228</v>
      </c>
      <c r="E2506" t="s">
        <v>333</v>
      </c>
      <c r="F2506" t="s">
        <v>391</v>
      </c>
      <c r="G2506" s="16">
        <v>42185</v>
      </c>
      <c r="H2506">
        <v>20160421</v>
      </c>
      <c r="I2506">
        <v>0</v>
      </c>
      <c r="J2506" t="s">
        <v>250</v>
      </c>
      <c r="K2506" t="str">
        <f>IFERROR(VLOOKUP(J2506,ORDEN_ESF!A:C,2,0),"")</f>
        <v>Activos biológicos no corrientes</v>
      </c>
      <c r="L2506">
        <f>IFERROR(VLOOKUP(J2506,ORDEN_ESF!A:C,3,0),0)</f>
        <v>0</v>
      </c>
      <c r="M2506">
        <v>0</v>
      </c>
    </row>
    <row r="2507" spans="1:13" x14ac:dyDescent="0.25">
      <c r="A2507">
        <v>830023542</v>
      </c>
      <c r="B2507" t="s">
        <v>146</v>
      </c>
      <c r="C2507" t="s">
        <v>230</v>
      </c>
      <c r="D2507" t="s">
        <v>223</v>
      </c>
      <c r="E2507" t="s">
        <v>339</v>
      </c>
      <c r="F2507" t="s">
        <v>225</v>
      </c>
      <c r="G2507" s="16">
        <v>42369</v>
      </c>
      <c r="H2507">
        <v>20160426</v>
      </c>
      <c r="I2507">
        <v>0</v>
      </c>
      <c r="J2507" t="s">
        <v>251</v>
      </c>
      <c r="K2507" t="str">
        <f>IFERROR(VLOOKUP(J2507,ORDEN_ESF!A:C,2,0),"")</f>
        <v>Cuentas comerciales por cobrar y otras cuentas por cobrar no corrientes</v>
      </c>
      <c r="L2507">
        <f>IFERROR(VLOOKUP(J2507,ORDEN_ESF!A:C,3,0),0)</f>
        <v>0</v>
      </c>
      <c r="M2507">
        <v>53787434</v>
      </c>
    </row>
    <row r="2508" spans="1:13" x14ac:dyDescent="0.25">
      <c r="A2508">
        <v>830058272</v>
      </c>
      <c r="B2508" t="s">
        <v>352</v>
      </c>
      <c r="C2508" t="s">
        <v>230</v>
      </c>
      <c r="D2508" t="s">
        <v>228</v>
      </c>
      <c r="E2508" t="s">
        <v>353</v>
      </c>
      <c r="F2508" t="s">
        <v>225</v>
      </c>
      <c r="G2508" s="16">
        <v>42369</v>
      </c>
      <c r="H2508">
        <v>20160710</v>
      </c>
      <c r="I2508">
        <v>0</v>
      </c>
      <c r="J2508" t="s">
        <v>251</v>
      </c>
      <c r="K2508" t="str">
        <f>IFERROR(VLOOKUP(J2508,ORDEN_ESF!A:C,2,0),"")</f>
        <v>Cuentas comerciales por cobrar y otras cuentas por cobrar no corrientes</v>
      </c>
      <c r="L2508">
        <f>IFERROR(VLOOKUP(J2508,ORDEN_ESF!A:C,3,0),0)</f>
        <v>0</v>
      </c>
      <c r="M2508">
        <v>0</v>
      </c>
    </row>
    <row r="2509" spans="1:13" x14ac:dyDescent="0.25">
      <c r="A2509">
        <v>860000656</v>
      </c>
      <c r="B2509" t="s">
        <v>221</v>
      </c>
      <c r="C2509" t="s">
        <v>222</v>
      </c>
      <c r="D2509" t="s">
        <v>223</v>
      </c>
      <c r="E2509" t="s">
        <v>224</v>
      </c>
      <c r="F2509" t="s">
        <v>225</v>
      </c>
      <c r="G2509" s="16">
        <v>42369</v>
      </c>
      <c r="H2509">
        <v>20160426</v>
      </c>
      <c r="I2509">
        <v>0</v>
      </c>
      <c r="J2509" t="s">
        <v>251</v>
      </c>
      <c r="K2509" t="str">
        <f>IFERROR(VLOOKUP(J2509,ORDEN_ESF!A:C,2,0),"")</f>
        <v>Cuentas comerciales por cobrar y otras cuentas por cobrar no corrientes</v>
      </c>
      <c r="L2509">
        <f>IFERROR(VLOOKUP(J2509,ORDEN_ESF!A:C,3,0),0)</f>
        <v>0</v>
      </c>
      <c r="M2509">
        <v>0</v>
      </c>
    </row>
    <row r="2510" spans="1:13" x14ac:dyDescent="0.25">
      <c r="A2510">
        <v>860515523</v>
      </c>
      <c r="B2510" t="s">
        <v>231</v>
      </c>
      <c r="C2510" t="s">
        <v>230</v>
      </c>
      <c r="D2510" t="s">
        <v>228</v>
      </c>
      <c r="E2510" t="s">
        <v>224</v>
      </c>
      <c r="F2510" t="s">
        <v>225</v>
      </c>
      <c r="G2510" s="16">
        <v>42369</v>
      </c>
      <c r="H2510">
        <v>20160429</v>
      </c>
      <c r="I2510">
        <v>0</v>
      </c>
      <c r="J2510" t="s">
        <v>251</v>
      </c>
      <c r="K2510" t="str">
        <f>IFERROR(VLOOKUP(J2510,ORDEN_ESF!A:C,2,0),"")</f>
        <v>Cuentas comerciales por cobrar y otras cuentas por cobrar no corrientes</v>
      </c>
      <c r="L2510">
        <f>IFERROR(VLOOKUP(J2510,ORDEN_ESF!A:C,3,0),0)</f>
        <v>0</v>
      </c>
      <c r="M2510">
        <v>17301716</v>
      </c>
    </row>
    <row r="2511" spans="1:13" x14ac:dyDescent="0.25">
      <c r="A2511">
        <v>890903055</v>
      </c>
      <c r="B2511" t="s">
        <v>232</v>
      </c>
      <c r="C2511" t="s">
        <v>222</v>
      </c>
      <c r="D2511" t="s">
        <v>223</v>
      </c>
      <c r="E2511" t="s">
        <v>224</v>
      </c>
      <c r="F2511" t="s">
        <v>225</v>
      </c>
      <c r="G2511" s="16">
        <v>42369</v>
      </c>
      <c r="H2511">
        <v>20160729</v>
      </c>
      <c r="I2511">
        <v>-1</v>
      </c>
      <c r="J2511" t="s">
        <v>251</v>
      </c>
      <c r="K2511" t="str">
        <f>IFERROR(VLOOKUP(J2511,ORDEN_ESF!A:C,2,0),"")</f>
        <v>Cuentas comerciales por cobrar y otras cuentas por cobrar no corrientes</v>
      </c>
      <c r="L2511">
        <f>IFERROR(VLOOKUP(J2511,ORDEN_ESF!A:C,3,0),0)</f>
        <v>0</v>
      </c>
      <c r="M2511">
        <v>64393401</v>
      </c>
    </row>
    <row r="2512" spans="1:13" x14ac:dyDescent="0.25">
      <c r="A2512">
        <v>890908901</v>
      </c>
      <c r="B2512" t="s">
        <v>372</v>
      </c>
      <c r="C2512" t="s">
        <v>222</v>
      </c>
      <c r="D2512" t="s">
        <v>223</v>
      </c>
      <c r="E2512" t="s">
        <v>339</v>
      </c>
      <c r="F2512" t="s">
        <v>225</v>
      </c>
      <c r="G2512" s="16">
        <v>42369</v>
      </c>
      <c r="H2512">
        <v>20160426</v>
      </c>
      <c r="I2512">
        <v>0</v>
      </c>
      <c r="J2512" t="s">
        <v>251</v>
      </c>
      <c r="K2512" t="str">
        <f>IFERROR(VLOOKUP(J2512,ORDEN_ESF!A:C,2,0),"")</f>
        <v>Cuentas comerciales por cobrar y otras cuentas por cobrar no corrientes</v>
      </c>
      <c r="L2512">
        <f>IFERROR(VLOOKUP(J2512,ORDEN_ESF!A:C,3,0),0)</f>
        <v>0</v>
      </c>
      <c r="M2512">
        <v>105385</v>
      </c>
    </row>
    <row r="2513" spans="1:13" x14ac:dyDescent="0.25">
      <c r="A2513">
        <v>890939355</v>
      </c>
      <c r="B2513" t="s">
        <v>35</v>
      </c>
      <c r="C2513" t="s">
        <v>222</v>
      </c>
      <c r="D2513" t="s">
        <v>223</v>
      </c>
      <c r="E2513" t="s">
        <v>335</v>
      </c>
      <c r="F2513" t="s">
        <v>225</v>
      </c>
      <c r="G2513" s="16">
        <v>42369</v>
      </c>
      <c r="H2513">
        <v>20160427</v>
      </c>
      <c r="I2513">
        <v>0</v>
      </c>
      <c r="J2513" t="s">
        <v>251</v>
      </c>
      <c r="K2513" t="str">
        <f>IFERROR(VLOOKUP(J2513,ORDEN_ESF!A:C,2,0),"")</f>
        <v>Cuentas comerciales por cobrar y otras cuentas por cobrar no corrientes</v>
      </c>
      <c r="L2513">
        <f>IFERROR(VLOOKUP(J2513,ORDEN_ESF!A:C,3,0),0)</f>
        <v>0</v>
      </c>
      <c r="M2513">
        <v>41909</v>
      </c>
    </row>
    <row r="2514" spans="1:13" x14ac:dyDescent="0.25">
      <c r="A2514">
        <v>900018975</v>
      </c>
      <c r="B2514" t="s">
        <v>376</v>
      </c>
      <c r="C2514" t="s">
        <v>230</v>
      </c>
      <c r="D2514" t="s">
        <v>299</v>
      </c>
      <c r="E2514" t="s">
        <v>333</v>
      </c>
      <c r="F2514" t="s">
        <v>225</v>
      </c>
      <c r="G2514" s="16">
        <v>42369</v>
      </c>
      <c r="H2514">
        <v>20160428</v>
      </c>
      <c r="I2514">
        <v>0</v>
      </c>
      <c r="J2514" t="s">
        <v>251</v>
      </c>
      <c r="K2514" t="str">
        <f>IFERROR(VLOOKUP(J2514,ORDEN_ESF!A:C,2,0),"")</f>
        <v>Cuentas comerciales por cobrar y otras cuentas por cobrar no corrientes</v>
      </c>
      <c r="L2514">
        <f>IFERROR(VLOOKUP(J2514,ORDEN_ESF!A:C,3,0),0)</f>
        <v>0</v>
      </c>
      <c r="M2514">
        <v>46948721</v>
      </c>
    </row>
    <row r="2515" spans="1:13" x14ac:dyDescent="0.25">
      <c r="A2515">
        <v>900192242</v>
      </c>
      <c r="B2515" t="s">
        <v>381</v>
      </c>
      <c r="C2515" t="s">
        <v>222</v>
      </c>
      <c r="D2515" t="s">
        <v>228</v>
      </c>
      <c r="E2515" t="s">
        <v>333</v>
      </c>
      <c r="F2515" t="s">
        <v>225</v>
      </c>
      <c r="G2515" s="16">
        <v>42369</v>
      </c>
      <c r="H2515">
        <v>20160427</v>
      </c>
      <c r="I2515">
        <v>0</v>
      </c>
      <c r="J2515" t="s">
        <v>251</v>
      </c>
      <c r="K2515" t="str">
        <f>IFERROR(VLOOKUP(J2515,ORDEN_ESF!A:C,2,0),"")</f>
        <v>Cuentas comerciales por cobrar y otras cuentas por cobrar no corrientes</v>
      </c>
      <c r="L2515">
        <f>IFERROR(VLOOKUP(J2515,ORDEN_ESF!A:C,3,0),0)</f>
        <v>0</v>
      </c>
      <c r="M2515">
        <v>91400374</v>
      </c>
    </row>
    <row r="2516" spans="1:13" x14ac:dyDescent="0.25">
      <c r="A2516">
        <v>900192242</v>
      </c>
      <c r="B2516" t="s">
        <v>381</v>
      </c>
      <c r="C2516" t="s">
        <v>222</v>
      </c>
      <c r="D2516" t="s">
        <v>228</v>
      </c>
      <c r="E2516" t="s">
        <v>333</v>
      </c>
      <c r="F2516" t="s">
        <v>391</v>
      </c>
      <c r="G2516" s="16">
        <v>42185</v>
      </c>
      <c r="H2516">
        <v>20160428</v>
      </c>
      <c r="I2516">
        <v>0</v>
      </c>
      <c r="J2516" t="s">
        <v>251</v>
      </c>
      <c r="K2516" t="str">
        <f>IFERROR(VLOOKUP(J2516,ORDEN_ESF!A:C,2,0),"")</f>
        <v>Cuentas comerciales por cobrar y otras cuentas por cobrar no corrientes</v>
      </c>
      <c r="L2516">
        <f>IFERROR(VLOOKUP(J2516,ORDEN_ESF!A:C,3,0),0)</f>
        <v>0</v>
      </c>
      <c r="M2516">
        <v>64456950</v>
      </c>
    </row>
    <row r="2517" spans="1:13" x14ac:dyDescent="0.25">
      <c r="A2517">
        <v>900378893</v>
      </c>
      <c r="B2517" t="s">
        <v>386</v>
      </c>
      <c r="C2517" t="s">
        <v>230</v>
      </c>
      <c r="D2517" t="s">
        <v>228</v>
      </c>
      <c r="E2517" t="s">
        <v>335</v>
      </c>
      <c r="F2517" t="s">
        <v>225</v>
      </c>
      <c r="G2517" s="16">
        <v>42369</v>
      </c>
      <c r="H2517">
        <v>20160729</v>
      </c>
      <c r="I2517">
        <v>-1</v>
      </c>
      <c r="J2517" t="s">
        <v>251</v>
      </c>
      <c r="K2517" t="str">
        <f>IFERROR(VLOOKUP(J2517,ORDEN_ESF!A:C,2,0),"")</f>
        <v>Cuentas comerciales por cobrar y otras cuentas por cobrar no corrientes</v>
      </c>
      <c r="L2517">
        <f>IFERROR(VLOOKUP(J2517,ORDEN_ESF!A:C,3,0),0)</f>
        <v>0</v>
      </c>
      <c r="M2517">
        <v>25398277</v>
      </c>
    </row>
    <row r="2518" spans="1:13" x14ac:dyDescent="0.25">
      <c r="A2518">
        <v>900390238</v>
      </c>
      <c r="B2518" t="s">
        <v>177</v>
      </c>
      <c r="C2518" t="s">
        <v>230</v>
      </c>
      <c r="D2518" t="s">
        <v>228</v>
      </c>
      <c r="E2518" t="s">
        <v>333</v>
      </c>
      <c r="F2518" t="s">
        <v>225</v>
      </c>
      <c r="G2518" s="16">
        <v>42369</v>
      </c>
      <c r="H2518">
        <v>20160421</v>
      </c>
      <c r="I2518">
        <v>0</v>
      </c>
      <c r="J2518" t="s">
        <v>251</v>
      </c>
      <c r="K2518" t="str">
        <f>IFERROR(VLOOKUP(J2518,ORDEN_ESF!A:C,2,0),"")</f>
        <v>Cuentas comerciales por cobrar y otras cuentas por cobrar no corrientes</v>
      </c>
      <c r="L2518">
        <f>IFERROR(VLOOKUP(J2518,ORDEN_ESF!A:C,3,0),0)</f>
        <v>0</v>
      </c>
      <c r="M2518">
        <v>0</v>
      </c>
    </row>
    <row r="2519" spans="1:13" x14ac:dyDescent="0.25">
      <c r="A2519">
        <v>900390238</v>
      </c>
      <c r="B2519" t="s">
        <v>177</v>
      </c>
      <c r="C2519" t="s">
        <v>230</v>
      </c>
      <c r="D2519" t="s">
        <v>228</v>
      </c>
      <c r="E2519" t="s">
        <v>333</v>
      </c>
      <c r="F2519" t="s">
        <v>391</v>
      </c>
      <c r="G2519" s="16">
        <v>42185</v>
      </c>
      <c r="H2519">
        <v>20160421</v>
      </c>
      <c r="I2519">
        <v>0</v>
      </c>
      <c r="J2519" t="s">
        <v>251</v>
      </c>
      <c r="K2519" t="str">
        <f>IFERROR(VLOOKUP(J2519,ORDEN_ESF!A:C,2,0),"")</f>
        <v>Cuentas comerciales por cobrar y otras cuentas por cobrar no corrientes</v>
      </c>
      <c r="L2519">
        <f>IFERROR(VLOOKUP(J2519,ORDEN_ESF!A:C,3,0),0)</f>
        <v>0</v>
      </c>
      <c r="M2519">
        <v>0</v>
      </c>
    </row>
    <row r="2520" spans="1:13" x14ac:dyDescent="0.25">
      <c r="A2520">
        <v>830058272</v>
      </c>
      <c r="B2520" t="s">
        <v>352</v>
      </c>
      <c r="C2520" t="s">
        <v>230</v>
      </c>
      <c r="D2520" t="s">
        <v>228</v>
      </c>
      <c r="E2520" t="s">
        <v>353</v>
      </c>
      <c r="F2520" t="s">
        <v>225</v>
      </c>
      <c r="G2520" s="16">
        <v>42369</v>
      </c>
      <c r="H2520">
        <v>20160710</v>
      </c>
      <c r="I2520">
        <v>0</v>
      </c>
      <c r="J2520" t="s">
        <v>252</v>
      </c>
      <c r="K2520" t="str">
        <f>IFERROR(VLOOKUP(J2520,ORDEN_ESF!A:C,2,0),"")</f>
        <v>Inventarios no corrientes</v>
      </c>
      <c r="L2520">
        <f>IFERROR(VLOOKUP(J2520,ORDEN_ESF!A:C,3,0),0)</f>
        <v>0</v>
      </c>
      <c r="M2520">
        <v>0</v>
      </c>
    </row>
    <row r="2521" spans="1:13" x14ac:dyDescent="0.25">
      <c r="A2521">
        <v>860000656</v>
      </c>
      <c r="B2521" t="s">
        <v>221</v>
      </c>
      <c r="C2521" t="s">
        <v>222</v>
      </c>
      <c r="D2521" t="s">
        <v>223</v>
      </c>
      <c r="E2521" t="s">
        <v>224</v>
      </c>
      <c r="F2521" t="s">
        <v>225</v>
      </c>
      <c r="G2521" s="16">
        <v>42369</v>
      </c>
      <c r="H2521">
        <v>20160426</v>
      </c>
      <c r="I2521">
        <v>0</v>
      </c>
      <c r="J2521" t="s">
        <v>252</v>
      </c>
      <c r="K2521" t="str">
        <f>IFERROR(VLOOKUP(J2521,ORDEN_ESF!A:C,2,0),"")</f>
        <v>Inventarios no corrientes</v>
      </c>
      <c r="L2521">
        <f>IFERROR(VLOOKUP(J2521,ORDEN_ESF!A:C,3,0),0)</f>
        <v>0</v>
      </c>
      <c r="M2521">
        <v>0</v>
      </c>
    </row>
    <row r="2522" spans="1:13" x14ac:dyDescent="0.25">
      <c r="A2522">
        <v>900378893</v>
      </c>
      <c r="B2522" t="s">
        <v>386</v>
      </c>
      <c r="C2522" t="s">
        <v>230</v>
      </c>
      <c r="D2522" t="s">
        <v>228</v>
      </c>
      <c r="E2522" t="s">
        <v>335</v>
      </c>
      <c r="F2522" t="s">
        <v>225</v>
      </c>
      <c r="G2522" s="16">
        <v>42369</v>
      </c>
      <c r="H2522">
        <v>20160729</v>
      </c>
      <c r="I2522">
        <v>-1</v>
      </c>
      <c r="J2522" t="s">
        <v>252</v>
      </c>
      <c r="K2522" t="str">
        <f>IFERROR(VLOOKUP(J2522,ORDEN_ESF!A:C,2,0),"")</f>
        <v>Inventarios no corrientes</v>
      </c>
      <c r="L2522">
        <f>IFERROR(VLOOKUP(J2522,ORDEN_ESF!A:C,3,0),0)</f>
        <v>0</v>
      </c>
      <c r="M2522">
        <v>0</v>
      </c>
    </row>
    <row r="2523" spans="1:13" x14ac:dyDescent="0.25">
      <c r="A2523">
        <v>900390238</v>
      </c>
      <c r="B2523" t="s">
        <v>177</v>
      </c>
      <c r="C2523" t="s">
        <v>230</v>
      </c>
      <c r="D2523" t="s">
        <v>228</v>
      </c>
      <c r="E2523" t="s">
        <v>333</v>
      </c>
      <c r="F2523" t="s">
        <v>225</v>
      </c>
      <c r="G2523" s="16">
        <v>42369</v>
      </c>
      <c r="H2523">
        <v>20160421</v>
      </c>
      <c r="I2523">
        <v>0</v>
      </c>
      <c r="J2523" t="s">
        <v>252</v>
      </c>
      <c r="K2523" t="str">
        <f>IFERROR(VLOOKUP(J2523,ORDEN_ESF!A:C,2,0),"")</f>
        <v>Inventarios no corrientes</v>
      </c>
      <c r="L2523">
        <f>IFERROR(VLOOKUP(J2523,ORDEN_ESF!A:C,3,0),0)</f>
        <v>0</v>
      </c>
      <c r="M2523">
        <v>0</v>
      </c>
    </row>
    <row r="2524" spans="1:13" x14ac:dyDescent="0.25">
      <c r="A2524">
        <v>900390238</v>
      </c>
      <c r="B2524" t="s">
        <v>177</v>
      </c>
      <c r="C2524" t="s">
        <v>230</v>
      </c>
      <c r="D2524" t="s">
        <v>228</v>
      </c>
      <c r="E2524" t="s">
        <v>333</v>
      </c>
      <c r="F2524" t="s">
        <v>391</v>
      </c>
      <c r="G2524" s="16">
        <v>42185</v>
      </c>
      <c r="H2524">
        <v>20160421</v>
      </c>
      <c r="I2524">
        <v>0</v>
      </c>
      <c r="J2524" t="s">
        <v>252</v>
      </c>
      <c r="K2524" t="str">
        <f>IFERROR(VLOOKUP(J2524,ORDEN_ESF!A:C,2,0),"")</f>
        <v>Inventarios no corrientes</v>
      </c>
      <c r="L2524">
        <f>IFERROR(VLOOKUP(J2524,ORDEN_ESF!A:C,3,0),0)</f>
        <v>0</v>
      </c>
      <c r="M2524">
        <v>0</v>
      </c>
    </row>
    <row r="2525" spans="1:13" x14ac:dyDescent="0.25">
      <c r="A2525">
        <v>800185295</v>
      </c>
      <c r="B2525" t="s">
        <v>344</v>
      </c>
      <c r="C2525" t="s">
        <v>222</v>
      </c>
      <c r="D2525" t="s">
        <v>228</v>
      </c>
      <c r="E2525" t="s">
        <v>335</v>
      </c>
      <c r="F2525" t="s">
        <v>225</v>
      </c>
      <c r="G2525" s="16">
        <v>42369</v>
      </c>
      <c r="H2525">
        <v>20160429</v>
      </c>
      <c r="I2525">
        <v>0</v>
      </c>
      <c r="J2525" t="s">
        <v>253</v>
      </c>
      <c r="K2525" t="str">
        <f>IFERROR(VLOOKUP(J2525,ORDEN_ESF!A:C,2,0),"")</f>
        <v>Activos por impuestos diferidos</v>
      </c>
      <c r="L2525">
        <f>IFERROR(VLOOKUP(J2525,ORDEN_ESF!A:C,3,0),0)</f>
        <v>0</v>
      </c>
      <c r="M2525">
        <v>1560503</v>
      </c>
    </row>
    <row r="2526" spans="1:13" x14ac:dyDescent="0.25">
      <c r="A2526">
        <v>830023542</v>
      </c>
      <c r="B2526" t="s">
        <v>146</v>
      </c>
      <c r="C2526" t="s">
        <v>230</v>
      </c>
      <c r="D2526" t="s">
        <v>223</v>
      </c>
      <c r="E2526" t="s">
        <v>339</v>
      </c>
      <c r="F2526" t="s">
        <v>225</v>
      </c>
      <c r="G2526" s="16">
        <v>42369</v>
      </c>
      <c r="H2526">
        <v>20160426</v>
      </c>
      <c r="I2526">
        <v>0</v>
      </c>
      <c r="J2526" t="s">
        <v>253</v>
      </c>
      <c r="K2526" t="str">
        <f>IFERROR(VLOOKUP(J2526,ORDEN_ESF!A:C,2,0),"")</f>
        <v>Activos por impuestos diferidos</v>
      </c>
      <c r="L2526">
        <f>IFERROR(VLOOKUP(J2526,ORDEN_ESF!A:C,3,0),0)</f>
        <v>0</v>
      </c>
      <c r="M2526">
        <v>1458773</v>
      </c>
    </row>
    <row r="2527" spans="1:13" x14ac:dyDescent="0.25">
      <c r="A2527">
        <v>830058272</v>
      </c>
      <c r="B2527" t="s">
        <v>352</v>
      </c>
      <c r="C2527" t="s">
        <v>230</v>
      </c>
      <c r="D2527" t="s">
        <v>228</v>
      </c>
      <c r="E2527" t="s">
        <v>353</v>
      </c>
      <c r="F2527" t="s">
        <v>225</v>
      </c>
      <c r="G2527" s="16">
        <v>42369</v>
      </c>
      <c r="H2527">
        <v>20160710</v>
      </c>
      <c r="I2527">
        <v>0</v>
      </c>
      <c r="J2527" t="s">
        <v>253</v>
      </c>
      <c r="K2527" t="str">
        <f>IFERROR(VLOOKUP(J2527,ORDEN_ESF!A:C,2,0),"")</f>
        <v>Activos por impuestos diferidos</v>
      </c>
      <c r="L2527">
        <f>IFERROR(VLOOKUP(J2527,ORDEN_ESF!A:C,3,0),0)</f>
        <v>0</v>
      </c>
      <c r="M2527">
        <v>2871514</v>
      </c>
    </row>
    <row r="2528" spans="1:13" x14ac:dyDescent="0.25">
      <c r="A2528">
        <v>830124992</v>
      </c>
      <c r="B2528" t="s">
        <v>357</v>
      </c>
      <c r="C2528" t="s">
        <v>230</v>
      </c>
      <c r="D2528" t="s">
        <v>228</v>
      </c>
      <c r="E2528" t="s">
        <v>358</v>
      </c>
      <c r="F2528" t="s">
        <v>225</v>
      </c>
      <c r="G2528" s="16">
        <v>42369</v>
      </c>
      <c r="H2528">
        <v>20160429</v>
      </c>
      <c r="I2528">
        <v>0</v>
      </c>
      <c r="J2528" t="s">
        <v>253</v>
      </c>
      <c r="K2528" t="str">
        <f>IFERROR(VLOOKUP(J2528,ORDEN_ESF!A:C,2,0),"")</f>
        <v>Activos por impuestos diferidos</v>
      </c>
      <c r="L2528">
        <f>IFERROR(VLOOKUP(J2528,ORDEN_ESF!A:C,3,0),0)</f>
        <v>0</v>
      </c>
      <c r="M2528">
        <v>29920</v>
      </c>
    </row>
    <row r="2529" spans="1:13" x14ac:dyDescent="0.25">
      <c r="A2529">
        <v>860000656</v>
      </c>
      <c r="B2529" t="s">
        <v>221</v>
      </c>
      <c r="C2529" t="s">
        <v>222</v>
      </c>
      <c r="D2529" t="s">
        <v>223</v>
      </c>
      <c r="E2529" t="s">
        <v>224</v>
      </c>
      <c r="F2529" t="s">
        <v>225</v>
      </c>
      <c r="G2529" s="16">
        <v>42369</v>
      </c>
      <c r="H2529">
        <v>20160426</v>
      </c>
      <c r="I2529">
        <v>0</v>
      </c>
      <c r="J2529" t="s">
        <v>253</v>
      </c>
      <c r="K2529" t="str">
        <f>IFERROR(VLOOKUP(J2529,ORDEN_ESF!A:C,2,0),"")</f>
        <v>Activos por impuestos diferidos</v>
      </c>
      <c r="L2529">
        <f>IFERROR(VLOOKUP(J2529,ORDEN_ESF!A:C,3,0),0)</f>
        <v>0</v>
      </c>
      <c r="M2529">
        <v>0</v>
      </c>
    </row>
    <row r="2530" spans="1:13" x14ac:dyDescent="0.25">
      <c r="A2530">
        <v>860002837</v>
      </c>
      <c r="B2530" t="s">
        <v>227</v>
      </c>
      <c r="C2530" t="s">
        <v>222</v>
      </c>
      <c r="D2530" t="s">
        <v>228</v>
      </c>
      <c r="E2530" t="s">
        <v>224</v>
      </c>
      <c r="F2530" t="s">
        <v>225</v>
      </c>
      <c r="G2530" s="16">
        <v>42369</v>
      </c>
      <c r="H2530">
        <v>20160426</v>
      </c>
      <c r="I2530">
        <v>0</v>
      </c>
      <c r="J2530" t="s">
        <v>253</v>
      </c>
      <c r="K2530" t="str">
        <f>IFERROR(VLOOKUP(J2530,ORDEN_ESF!A:C,2,0),"")</f>
        <v>Activos por impuestos diferidos</v>
      </c>
      <c r="L2530">
        <f>IFERROR(VLOOKUP(J2530,ORDEN_ESF!A:C,3,0),0)</f>
        <v>0</v>
      </c>
      <c r="M2530">
        <v>11268647</v>
      </c>
    </row>
    <row r="2531" spans="1:13" x14ac:dyDescent="0.25">
      <c r="A2531">
        <v>860058070</v>
      </c>
      <c r="B2531" t="s">
        <v>364</v>
      </c>
      <c r="C2531" t="s">
        <v>222</v>
      </c>
      <c r="D2531" t="s">
        <v>228</v>
      </c>
      <c r="E2531" t="s">
        <v>335</v>
      </c>
      <c r="F2531" t="s">
        <v>225</v>
      </c>
      <c r="G2531" s="16">
        <v>42369</v>
      </c>
      <c r="H2531">
        <v>20160427</v>
      </c>
      <c r="I2531">
        <v>0</v>
      </c>
      <c r="J2531" t="s">
        <v>253</v>
      </c>
      <c r="K2531" t="str">
        <f>IFERROR(VLOOKUP(J2531,ORDEN_ESF!A:C,2,0),"")</f>
        <v>Activos por impuestos diferidos</v>
      </c>
      <c r="L2531">
        <f>IFERROR(VLOOKUP(J2531,ORDEN_ESF!A:C,3,0),0)</f>
        <v>0</v>
      </c>
      <c r="M2531">
        <v>211387590</v>
      </c>
    </row>
    <row r="2532" spans="1:13" x14ac:dyDescent="0.25">
      <c r="A2532">
        <v>860510628</v>
      </c>
      <c r="B2532" t="s">
        <v>373</v>
      </c>
      <c r="C2532" t="s">
        <v>230</v>
      </c>
      <c r="D2532" t="s">
        <v>228</v>
      </c>
      <c r="E2532" t="s">
        <v>353</v>
      </c>
      <c r="F2532" t="s">
        <v>225</v>
      </c>
      <c r="G2532" s="16">
        <v>42369</v>
      </c>
      <c r="H2532">
        <v>20160729</v>
      </c>
      <c r="I2532">
        <v>-1</v>
      </c>
      <c r="J2532" t="s">
        <v>253</v>
      </c>
      <c r="K2532" t="str">
        <f>IFERROR(VLOOKUP(J2532,ORDEN_ESF!A:C,2,0),"")</f>
        <v>Activos por impuestos diferidos</v>
      </c>
      <c r="L2532">
        <f>IFERROR(VLOOKUP(J2532,ORDEN_ESF!A:C,3,0),0)</f>
        <v>0</v>
      </c>
      <c r="M2532">
        <v>611703</v>
      </c>
    </row>
    <row r="2533" spans="1:13" x14ac:dyDescent="0.25">
      <c r="A2533">
        <v>860515523</v>
      </c>
      <c r="B2533" t="s">
        <v>231</v>
      </c>
      <c r="C2533" t="s">
        <v>230</v>
      </c>
      <c r="D2533" t="s">
        <v>228</v>
      </c>
      <c r="E2533" t="s">
        <v>224</v>
      </c>
      <c r="F2533" t="s">
        <v>225</v>
      </c>
      <c r="G2533" s="16">
        <v>42369</v>
      </c>
      <c r="H2533">
        <v>20160429</v>
      </c>
      <c r="I2533">
        <v>0</v>
      </c>
      <c r="J2533" t="s">
        <v>253</v>
      </c>
      <c r="K2533" t="str">
        <f>IFERROR(VLOOKUP(J2533,ORDEN_ESF!A:C,2,0),"")</f>
        <v>Activos por impuestos diferidos</v>
      </c>
      <c r="L2533">
        <f>IFERROR(VLOOKUP(J2533,ORDEN_ESF!A:C,3,0),0)</f>
        <v>0</v>
      </c>
      <c r="M2533">
        <v>11583</v>
      </c>
    </row>
    <row r="2534" spans="1:13" x14ac:dyDescent="0.25">
      <c r="A2534">
        <v>890903035</v>
      </c>
      <c r="B2534" t="s">
        <v>369</v>
      </c>
      <c r="C2534" t="s">
        <v>230</v>
      </c>
      <c r="D2534" t="s">
        <v>228</v>
      </c>
      <c r="E2534" t="s">
        <v>339</v>
      </c>
      <c r="F2534" t="s">
        <v>225</v>
      </c>
      <c r="G2534" s="16">
        <v>42369</v>
      </c>
      <c r="H2534">
        <v>20160426</v>
      </c>
      <c r="I2534">
        <v>0</v>
      </c>
      <c r="J2534" t="s">
        <v>253</v>
      </c>
      <c r="K2534" t="str">
        <f>IFERROR(VLOOKUP(J2534,ORDEN_ESF!A:C,2,0),"")</f>
        <v>Activos por impuestos diferidos</v>
      </c>
      <c r="L2534">
        <f>IFERROR(VLOOKUP(J2534,ORDEN_ESF!A:C,3,0),0)</f>
        <v>0</v>
      </c>
      <c r="M2534">
        <v>8196903</v>
      </c>
    </row>
    <row r="2535" spans="1:13" x14ac:dyDescent="0.25">
      <c r="A2535">
        <v>890903055</v>
      </c>
      <c r="B2535" t="s">
        <v>232</v>
      </c>
      <c r="C2535" t="s">
        <v>222</v>
      </c>
      <c r="D2535" t="s">
        <v>223</v>
      </c>
      <c r="E2535" t="s">
        <v>224</v>
      </c>
      <c r="F2535" t="s">
        <v>225</v>
      </c>
      <c r="G2535" s="16">
        <v>42369</v>
      </c>
      <c r="H2535">
        <v>20160729</v>
      </c>
      <c r="I2535">
        <v>-1</v>
      </c>
      <c r="J2535" t="s">
        <v>253</v>
      </c>
      <c r="K2535" t="str">
        <f>IFERROR(VLOOKUP(J2535,ORDEN_ESF!A:C,2,0),"")</f>
        <v>Activos por impuestos diferidos</v>
      </c>
      <c r="L2535">
        <f>IFERROR(VLOOKUP(J2535,ORDEN_ESF!A:C,3,0),0)</f>
        <v>0</v>
      </c>
      <c r="M2535">
        <v>9312498</v>
      </c>
    </row>
    <row r="2536" spans="1:13" x14ac:dyDescent="0.25">
      <c r="A2536">
        <v>890905022</v>
      </c>
      <c r="B2536" t="s">
        <v>370</v>
      </c>
      <c r="C2536" t="s">
        <v>230</v>
      </c>
      <c r="D2536" t="s">
        <v>223</v>
      </c>
      <c r="E2536" t="s">
        <v>360</v>
      </c>
      <c r="F2536" t="s">
        <v>225</v>
      </c>
      <c r="G2536" s="16">
        <v>42369</v>
      </c>
      <c r="H2536">
        <v>20160802</v>
      </c>
      <c r="I2536">
        <v>0</v>
      </c>
      <c r="J2536" t="s">
        <v>253</v>
      </c>
      <c r="K2536" t="str">
        <f>IFERROR(VLOOKUP(J2536,ORDEN_ESF!A:C,2,0),"")</f>
        <v>Activos por impuestos diferidos</v>
      </c>
      <c r="L2536">
        <f>IFERROR(VLOOKUP(J2536,ORDEN_ESF!A:C,3,0),0)</f>
        <v>0</v>
      </c>
      <c r="M2536">
        <v>1533064</v>
      </c>
    </row>
    <row r="2537" spans="1:13" x14ac:dyDescent="0.25">
      <c r="A2537">
        <v>890908901</v>
      </c>
      <c r="B2537" t="s">
        <v>372</v>
      </c>
      <c r="C2537" t="s">
        <v>222</v>
      </c>
      <c r="D2537" t="s">
        <v>223</v>
      </c>
      <c r="E2537" t="s">
        <v>339</v>
      </c>
      <c r="F2537" t="s">
        <v>225</v>
      </c>
      <c r="G2537" s="16">
        <v>42369</v>
      </c>
      <c r="H2537">
        <v>20160426</v>
      </c>
      <c r="I2537">
        <v>0</v>
      </c>
      <c r="J2537" t="s">
        <v>253</v>
      </c>
      <c r="K2537" t="str">
        <f>IFERROR(VLOOKUP(J2537,ORDEN_ESF!A:C,2,0),"")</f>
        <v>Activos por impuestos diferidos</v>
      </c>
      <c r="L2537">
        <f>IFERROR(VLOOKUP(J2537,ORDEN_ESF!A:C,3,0),0)</f>
        <v>0</v>
      </c>
      <c r="M2537">
        <v>242351</v>
      </c>
    </row>
    <row r="2538" spans="1:13" x14ac:dyDescent="0.25">
      <c r="A2538">
        <v>890939355</v>
      </c>
      <c r="B2538" t="s">
        <v>35</v>
      </c>
      <c r="C2538" t="s">
        <v>222</v>
      </c>
      <c r="D2538" t="s">
        <v>223</v>
      </c>
      <c r="E2538" t="s">
        <v>335</v>
      </c>
      <c r="F2538" t="s">
        <v>225</v>
      </c>
      <c r="G2538" s="16">
        <v>42369</v>
      </c>
      <c r="H2538">
        <v>20160427</v>
      </c>
      <c r="I2538">
        <v>0</v>
      </c>
      <c r="J2538" t="s">
        <v>253</v>
      </c>
      <c r="K2538" t="str">
        <f>IFERROR(VLOOKUP(J2538,ORDEN_ESF!A:C,2,0),"")</f>
        <v>Activos por impuestos diferidos</v>
      </c>
      <c r="L2538">
        <f>IFERROR(VLOOKUP(J2538,ORDEN_ESF!A:C,3,0),0)</f>
        <v>0</v>
      </c>
      <c r="M2538">
        <v>1022095</v>
      </c>
    </row>
    <row r="2539" spans="1:13" x14ac:dyDescent="0.25">
      <c r="A2539">
        <v>900018975</v>
      </c>
      <c r="B2539" t="s">
        <v>376</v>
      </c>
      <c r="C2539" t="s">
        <v>230</v>
      </c>
      <c r="D2539" t="s">
        <v>299</v>
      </c>
      <c r="E2539" t="s">
        <v>333</v>
      </c>
      <c r="F2539" t="s">
        <v>225</v>
      </c>
      <c r="G2539" s="16">
        <v>42369</v>
      </c>
      <c r="H2539">
        <v>20160428</v>
      </c>
      <c r="I2539">
        <v>0</v>
      </c>
      <c r="J2539" t="s">
        <v>253</v>
      </c>
      <c r="K2539" t="str">
        <f>IFERROR(VLOOKUP(J2539,ORDEN_ESF!A:C,2,0),"")</f>
        <v>Activos por impuestos diferidos</v>
      </c>
      <c r="L2539">
        <f>IFERROR(VLOOKUP(J2539,ORDEN_ESF!A:C,3,0),0)</f>
        <v>0</v>
      </c>
      <c r="M2539">
        <v>164032</v>
      </c>
    </row>
    <row r="2540" spans="1:13" x14ac:dyDescent="0.25">
      <c r="A2540">
        <v>900192242</v>
      </c>
      <c r="B2540" t="s">
        <v>381</v>
      </c>
      <c r="C2540" t="s">
        <v>222</v>
      </c>
      <c r="D2540" t="s">
        <v>228</v>
      </c>
      <c r="E2540" t="s">
        <v>333</v>
      </c>
      <c r="F2540" t="s">
        <v>225</v>
      </c>
      <c r="G2540" s="16">
        <v>42369</v>
      </c>
      <c r="H2540">
        <v>20160427</v>
      </c>
      <c r="I2540">
        <v>0</v>
      </c>
      <c r="J2540" t="s">
        <v>253</v>
      </c>
      <c r="K2540" t="str">
        <f>IFERROR(VLOOKUP(J2540,ORDEN_ESF!A:C,2,0),"")</f>
        <v>Activos por impuestos diferidos</v>
      </c>
      <c r="L2540">
        <f>IFERROR(VLOOKUP(J2540,ORDEN_ESF!A:C,3,0),0)</f>
        <v>0</v>
      </c>
      <c r="M2540">
        <v>9021358</v>
      </c>
    </row>
    <row r="2541" spans="1:13" x14ac:dyDescent="0.25">
      <c r="A2541">
        <v>900192242</v>
      </c>
      <c r="B2541" t="s">
        <v>381</v>
      </c>
      <c r="C2541" t="s">
        <v>222</v>
      </c>
      <c r="D2541" t="s">
        <v>228</v>
      </c>
      <c r="E2541" t="s">
        <v>333</v>
      </c>
      <c r="F2541" t="s">
        <v>391</v>
      </c>
      <c r="G2541" s="16">
        <v>42185</v>
      </c>
      <c r="H2541">
        <v>20160428</v>
      </c>
      <c r="I2541">
        <v>0</v>
      </c>
      <c r="J2541" t="s">
        <v>253</v>
      </c>
      <c r="K2541" t="str">
        <f>IFERROR(VLOOKUP(J2541,ORDEN_ESF!A:C,2,0),"")</f>
        <v>Activos por impuestos diferidos</v>
      </c>
      <c r="L2541">
        <f>IFERROR(VLOOKUP(J2541,ORDEN_ESF!A:C,3,0),0)</f>
        <v>0</v>
      </c>
      <c r="M2541">
        <v>7324292</v>
      </c>
    </row>
    <row r="2542" spans="1:13" x14ac:dyDescent="0.25">
      <c r="A2542">
        <v>900205547</v>
      </c>
      <c r="B2542" t="s">
        <v>233</v>
      </c>
      <c r="C2542" t="s">
        <v>230</v>
      </c>
      <c r="D2542" t="s">
        <v>228</v>
      </c>
      <c r="E2542" t="s">
        <v>224</v>
      </c>
      <c r="F2542" t="s">
        <v>225</v>
      </c>
      <c r="G2542" s="16">
        <v>42369</v>
      </c>
      <c r="H2542">
        <v>20160710</v>
      </c>
      <c r="I2542">
        <v>0</v>
      </c>
      <c r="J2542" t="s">
        <v>253</v>
      </c>
      <c r="K2542" t="str">
        <f>IFERROR(VLOOKUP(J2542,ORDEN_ESF!A:C,2,0),"")</f>
        <v>Activos por impuestos diferidos</v>
      </c>
      <c r="L2542">
        <f>IFERROR(VLOOKUP(J2542,ORDEN_ESF!A:C,3,0),0)</f>
        <v>0</v>
      </c>
      <c r="M2542">
        <v>47968</v>
      </c>
    </row>
    <row r="2543" spans="1:13" x14ac:dyDescent="0.25">
      <c r="A2543">
        <v>900378893</v>
      </c>
      <c r="B2543" t="s">
        <v>386</v>
      </c>
      <c r="C2543" t="s">
        <v>230</v>
      </c>
      <c r="D2543" t="s">
        <v>228</v>
      </c>
      <c r="E2543" t="s">
        <v>335</v>
      </c>
      <c r="F2543" t="s">
        <v>225</v>
      </c>
      <c r="G2543" s="16">
        <v>42369</v>
      </c>
      <c r="H2543">
        <v>20160729</v>
      </c>
      <c r="I2543">
        <v>-1</v>
      </c>
      <c r="J2543" t="s">
        <v>253</v>
      </c>
      <c r="K2543" t="str">
        <f>IFERROR(VLOOKUP(J2543,ORDEN_ESF!A:C,2,0),"")</f>
        <v>Activos por impuestos diferidos</v>
      </c>
      <c r="L2543">
        <f>IFERROR(VLOOKUP(J2543,ORDEN_ESF!A:C,3,0),0)</f>
        <v>0</v>
      </c>
      <c r="M2543">
        <v>131679</v>
      </c>
    </row>
    <row r="2544" spans="1:13" x14ac:dyDescent="0.25">
      <c r="A2544">
        <v>900390238</v>
      </c>
      <c r="B2544" t="s">
        <v>177</v>
      </c>
      <c r="C2544" t="s">
        <v>230</v>
      </c>
      <c r="D2544" t="s">
        <v>228</v>
      </c>
      <c r="E2544" t="s">
        <v>333</v>
      </c>
      <c r="F2544" t="s">
        <v>225</v>
      </c>
      <c r="G2544" s="16">
        <v>42369</v>
      </c>
      <c r="H2544">
        <v>20160421</v>
      </c>
      <c r="I2544">
        <v>0</v>
      </c>
      <c r="J2544" t="s">
        <v>253</v>
      </c>
      <c r="K2544" t="str">
        <f>IFERROR(VLOOKUP(J2544,ORDEN_ESF!A:C,2,0),"")</f>
        <v>Activos por impuestos diferidos</v>
      </c>
      <c r="L2544">
        <f>IFERROR(VLOOKUP(J2544,ORDEN_ESF!A:C,3,0),0)</f>
        <v>0</v>
      </c>
      <c r="M2544">
        <v>0</v>
      </c>
    </row>
    <row r="2545" spans="1:13" x14ac:dyDescent="0.25">
      <c r="A2545">
        <v>900390238</v>
      </c>
      <c r="B2545" t="s">
        <v>177</v>
      </c>
      <c r="C2545" t="s">
        <v>230</v>
      </c>
      <c r="D2545" t="s">
        <v>228</v>
      </c>
      <c r="E2545" t="s">
        <v>333</v>
      </c>
      <c r="F2545" t="s">
        <v>391</v>
      </c>
      <c r="G2545" s="16">
        <v>42185</v>
      </c>
      <c r="H2545">
        <v>20160421</v>
      </c>
      <c r="I2545">
        <v>0</v>
      </c>
      <c r="J2545" t="s">
        <v>253</v>
      </c>
      <c r="K2545" t="str">
        <f>IFERROR(VLOOKUP(J2545,ORDEN_ESF!A:C,2,0),"")</f>
        <v>Activos por impuestos diferidos</v>
      </c>
      <c r="L2545">
        <f>IFERROR(VLOOKUP(J2545,ORDEN_ESF!A:C,3,0),0)</f>
        <v>0</v>
      </c>
      <c r="M2545">
        <v>629185</v>
      </c>
    </row>
    <row r="2546" spans="1:13" x14ac:dyDescent="0.25">
      <c r="A2546">
        <v>830058272</v>
      </c>
      <c r="B2546" t="s">
        <v>352</v>
      </c>
      <c r="C2546" t="s">
        <v>230</v>
      </c>
      <c r="D2546" t="s">
        <v>228</v>
      </c>
      <c r="E2546" t="s">
        <v>353</v>
      </c>
      <c r="F2546" t="s">
        <v>225</v>
      </c>
      <c r="G2546" s="16">
        <v>42369</v>
      </c>
      <c r="H2546">
        <v>20160710</v>
      </c>
      <c r="I2546">
        <v>0</v>
      </c>
      <c r="J2546" t="s">
        <v>254</v>
      </c>
      <c r="K2546" t="str">
        <f>IFERROR(VLOOKUP(J2546,ORDEN_ESF!A:C,2,0),"")</f>
        <v>Activos por impuestos corrientes, no corriente</v>
      </c>
      <c r="L2546">
        <f>IFERROR(VLOOKUP(J2546,ORDEN_ESF!A:C,3,0),0)</f>
        <v>0</v>
      </c>
      <c r="M2546">
        <v>0</v>
      </c>
    </row>
    <row r="2547" spans="1:13" x14ac:dyDescent="0.25">
      <c r="A2547">
        <v>860000656</v>
      </c>
      <c r="B2547" t="s">
        <v>221</v>
      </c>
      <c r="C2547" t="s">
        <v>222</v>
      </c>
      <c r="D2547" t="s">
        <v>223</v>
      </c>
      <c r="E2547" t="s">
        <v>224</v>
      </c>
      <c r="F2547" t="s">
        <v>225</v>
      </c>
      <c r="G2547" s="16">
        <v>42369</v>
      </c>
      <c r="H2547">
        <v>20160426</v>
      </c>
      <c r="I2547">
        <v>0</v>
      </c>
      <c r="J2547" t="s">
        <v>254</v>
      </c>
      <c r="K2547" t="str">
        <f>IFERROR(VLOOKUP(J2547,ORDEN_ESF!A:C,2,0),"")</f>
        <v>Activos por impuestos corrientes, no corriente</v>
      </c>
      <c r="L2547">
        <f>IFERROR(VLOOKUP(J2547,ORDEN_ESF!A:C,3,0),0)</f>
        <v>0</v>
      </c>
      <c r="M2547">
        <v>0</v>
      </c>
    </row>
    <row r="2548" spans="1:13" x14ac:dyDescent="0.25">
      <c r="A2548">
        <v>900378893</v>
      </c>
      <c r="B2548" t="s">
        <v>386</v>
      </c>
      <c r="C2548" t="s">
        <v>230</v>
      </c>
      <c r="D2548" t="s">
        <v>228</v>
      </c>
      <c r="E2548" t="s">
        <v>335</v>
      </c>
      <c r="F2548" t="s">
        <v>225</v>
      </c>
      <c r="G2548" s="16">
        <v>42369</v>
      </c>
      <c r="H2548">
        <v>20160729</v>
      </c>
      <c r="I2548">
        <v>-1</v>
      </c>
      <c r="J2548" t="s">
        <v>254</v>
      </c>
      <c r="K2548" t="str">
        <f>IFERROR(VLOOKUP(J2548,ORDEN_ESF!A:C,2,0),"")</f>
        <v>Activos por impuestos corrientes, no corriente</v>
      </c>
      <c r="L2548">
        <f>IFERROR(VLOOKUP(J2548,ORDEN_ESF!A:C,3,0),0)</f>
        <v>0</v>
      </c>
      <c r="M2548">
        <v>0</v>
      </c>
    </row>
    <row r="2549" spans="1:13" x14ac:dyDescent="0.25">
      <c r="A2549">
        <v>900390238</v>
      </c>
      <c r="B2549" t="s">
        <v>177</v>
      </c>
      <c r="C2549" t="s">
        <v>230</v>
      </c>
      <c r="D2549" t="s">
        <v>228</v>
      </c>
      <c r="E2549" t="s">
        <v>333</v>
      </c>
      <c r="F2549" t="s">
        <v>225</v>
      </c>
      <c r="G2549" s="16">
        <v>42369</v>
      </c>
      <c r="H2549">
        <v>20160421</v>
      </c>
      <c r="I2549">
        <v>0</v>
      </c>
      <c r="J2549" t="s">
        <v>254</v>
      </c>
      <c r="K2549" t="str">
        <f>IFERROR(VLOOKUP(J2549,ORDEN_ESF!A:C,2,0),"")</f>
        <v>Activos por impuestos corrientes, no corriente</v>
      </c>
      <c r="L2549">
        <f>IFERROR(VLOOKUP(J2549,ORDEN_ESF!A:C,3,0),0)</f>
        <v>0</v>
      </c>
      <c r="M2549">
        <v>1224250</v>
      </c>
    </row>
    <row r="2550" spans="1:13" x14ac:dyDescent="0.25">
      <c r="A2550">
        <v>900390238</v>
      </c>
      <c r="B2550" t="s">
        <v>177</v>
      </c>
      <c r="C2550" t="s">
        <v>230</v>
      </c>
      <c r="D2550" t="s">
        <v>228</v>
      </c>
      <c r="E2550" t="s">
        <v>333</v>
      </c>
      <c r="F2550" t="s">
        <v>391</v>
      </c>
      <c r="G2550" s="16">
        <v>42185</v>
      </c>
      <c r="H2550">
        <v>20160421</v>
      </c>
      <c r="I2550">
        <v>0</v>
      </c>
      <c r="J2550" t="s">
        <v>254</v>
      </c>
      <c r="K2550" t="str">
        <f>IFERROR(VLOOKUP(J2550,ORDEN_ESF!A:C,2,0),"")</f>
        <v>Activos por impuestos corrientes, no corriente</v>
      </c>
      <c r="L2550">
        <f>IFERROR(VLOOKUP(J2550,ORDEN_ESF!A:C,3,0),0)</f>
        <v>0</v>
      </c>
      <c r="M2550">
        <v>0</v>
      </c>
    </row>
    <row r="2551" spans="1:13" x14ac:dyDescent="0.25">
      <c r="A2551">
        <v>800185295</v>
      </c>
      <c r="B2551" t="s">
        <v>344</v>
      </c>
      <c r="C2551" t="s">
        <v>222</v>
      </c>
      <c r="D2551" t="s">
        <v>228</v>
      </c>
      <c r="E2551" t="s">
        <v>335</v>
      </c>
      <c r="F2551" t="s">
        <v>225</v>
      </c>
      <c r="G2551" s="16">
        <v>42369</v>
      </c>
      <c r="H2551">
        <v>20160429</v>
      </c>
      <c r="I2551">
        <v>0</v>
      </c>
      <c r="J2551" t="s">
        <v>255</v>
      </c>
      <c r="K2551" t="str">
        <f>IFERROR(VLOOKUP(J2551,ORDEN_ESF!A:C,2,0),"")</f>
        <v>Otros activos financieros no corrientes</v>
      </c>
      <c r="L2551">
        <f>IFERROR(VLOOKUP(J2551,ORDEN_ESF!A:C,3,0),0)</f>
        <v>0</v>
      </c>
      <c r="M2551">
        <v>1976267</v>
      </c>
    </row>
    <row r="2552" spans="1:13" x14ac:dyDescent="0.25">
      <c r="A2552">
        <v>830023542</v>
      </c>
      <c r="B2552" t="s">
        <v>146</v>
      </c>
      <c r="C2552" t="s">
        <v>230</v>
      </c>
      <c r="D2552" t="s">
        <v>223</v>
      </c>
      <c r="E2552" t="s">
        <v>339</v>
      </c>
      <c r="F2552" t="s">
        <v>225</v>
      </c>
      <c r="G2552" s="16">
        <v>42369</v>
      </c>
      <c r="H2552">
        <v>20160426</v>
      </c>
      <c r="I2552">
        <v>0</v>
      </c>
      <c r="J2552" t="s">
        <v>255</v>
      </c>
      <c r="K2552" t="str">
        <f>IFERROR(VLOOKUP(J2552,ORDEN_ESF!A:C,2,0),"")</f>
        <v>Otros activos financieros no corrientes</v>
      </c>
      <c r="L2552">
        <f>IFERROR(VLOOKUP(J2552,ORDEN_ESF!A:C,3,0),0)</f>
        <v>0</v>
      </c>
      <c r="M2552">
        <v>0</v>
      </c>
    </row>
    <row r="2553" spans="1:13" x14ac:dyDescent="0.25">
      <c r="A2553">
        <v>830058272</v>
      </c>
      <c r="B2553" t="s">
        <v>352</v>
      </c>
      <c r="C2553" t="s">
        <v>230</v>
      </c>
      <c r="D2553" t="s">
        <v>228</v>
      </c>
      <c r="E2553" t="s">
        <v>353</v>
      </c>
      <c r="F2553" t="s">
        <v>225</v>
      </c>
      <c r="G2553" s="16">
        <v>42369</v>
      </c>
      <c r="H2553">
        <v>20160710</v>
      </c>
      <c r="I2553">
        <v>0</v>
      </c>
      <c r="J2553" t="s">
        <v>255</v>
      </c>
      <c r="K2553" t="str">
        <f>IFERROR(VLOOKUP(J2553,ORDEN_ESF!A:C,2,0),"")</f>
        <v>Otros activos financieros no corrientes</v>
      </c>
      <c r="L2553">
        <f>IFERROR(VLOOKUP(J2553,ORDEN_ESF!A:C,3,0),0)</f>
        <v>0</v>
      </c>
      <c r="M2553">
        <v>0</v>
      </c>
    </row>
    <row r="2554" spans="1:13" x14ac:dyDescent="0.25">
      <c r="A2554">
        <v>860000656</v>
      </c>
      <c r="B2554" t="s">
        <v>221</v>
      </c>
      <c r="C2554" t="s">
        <v>222</v>
      </c>
      <c r="D2554" t="s">
        <v>223</v>
      </c>
      <c r="E2554" t="s">
        <v>224</v>
      </c>
      <c r="F2554" t="s">
        <v>225</v>
      </c>
      <c r="G2554" s="16">
        <v>42369</v>
      </c>
      <c r="H2554">
        <v>20160426</v>
      </c>
      <c r="I2554">
        <v>0</v>
      </c>
      <c r="J2554" t="s">
        <v>255</v>
      </c>
      <c r="K2554" t="str">
        <f>IFERROR(VLOOKUP(J2554,ORDEN_ESF!A:C,2,0),"")</f>
        <v>Otros activos financieros no corrientes</v>
      </c>
      <c r="L2554">
        <f>IFERROR(VLOOKUP(J2554,ORDEN_ESF!A:C,3,0),0)</f>
        <v>0</v>
      </c>
      <c r="M2554">
        <v>0</v>
      </c>
    </row>
    <row r="2555" spans="1:13" x14ac:dyDescent="0.25">
      <c r="A2555">
        <v>860058070</v>
      </c>
      <c r="B2555" t="s">
        <v>364</v>
      </c>
      <c r="C2555" t="s">
        <v>222</v>
      </c>
      <c r="D2555" t="s">
        <v>228</v>
      </c>
      <c r="E2555" t="s">
        <v>335</v>
      </c>
      <c r="F2555" t="s">
        <v>225</v>
      </c>
      <c r="G2555" s="16">
        <v>42369</v>
      </c>
      <c r="H2555">
        <v>20160427</v>
      </c>
      <c r="I2555">
        <v>0</v>
      </c>
      <c r="J2555" t="s">
        <v>255</v>
      </c>
      <c r="K2555" t="str">
        <f>IFERROR(VLOOKUP(J2555,ORDEN_ESF!A:C,2,0),"")</f>
        <v>Otros activos financieros no corrientes</v>
      </c>
      <c r="L2555">
        <f>IFERROR(VLOOKUP(J2555,ORDEN_ESF!A:C,3,0),0)</f>
        <v>0</v>
      </c>
      <c r="M2555">
        <v>12987542</v>
      </c>
    </row>
    <row r="2556" spans="1:13" x14ac:dyDescent="0.25">
      <c r="A2556">
        <v>890903055</v>
      </c>
      <c r="B2556" t="s">
        <v>232</v>
      </c>
      <c r="C2556" t="s">
        <v>222</v>
      </c>
      <c r="D2556" t="s">
        <v>223</v>
      </c>
      <c r="E2556" t="s">
        <v>224</v>
      </c>
      <c r="F2556" t="s">
        <v>225</v>
      </c>
      <c r="G2556" s="16">
        <v>42369</v>
      </c>
      <c r="H2556">
        <v>20160729</v>
      </c>
      <c r="I2556">
        <v>-1</v>
      </c>
      <c r="J2556" t="s">
        <v>255</v>
      </c>
      <c r="K2556" t="str">
        <f>IFERROR(VLOOKUP(J2556,ORDEN_ESF!A:C,2,0),"")</f>
        <v>Otros activos financieros no corrientes</v>
      </c>
      <c r="L2556">
        <f>IFERROR(VLOOKUP(J2556,ORDEN_ESF!A:C,3,0),0)</f>
        <v>0</v>
      </c>
      <c r="M2556">
        <v>1445947</v>
      </c>
    </row>
    <row r="2557" spans="1:13" x14ac:dyDescent="0.25">
      <c r="A2557">
        <v>890905022</v>
      </c>
      <c r="B2557" t="s">
        <v>370</v>
      </c>
      <c r="C2557" t="s">
        <v>230</v>
      </c>
      <c r="D2557" t="s">
        <v>223</v>
      </c>
      <c r="E2557" t="s">
        <v>360</v>
      </c>
      <c r="F2557" t="s">
        <v>225</v>
      </c>
      <c r="G2557" s="16">
        <v>42369</v>
      </c>
      <c r="H2557">
        <v>20160802</v>
      </c>
      <c r="I2557">
        <v>0</v>
      </c>
      <c r="J2557" t="s">
        <v>255</v>
      </c>
      <c r="K2557" t="str">
        <f>IFERROR(VLOOKUP(J2557,ORDEN_ESF!A:C,2,0),"")</f>
        <v>Otros activos financieros no corrientes</v>
      </c>
      <c r="L2557">
        <f>IFERROR(VLOOKUP(J2557,ORDEN_ESF!A:C,3,0),0)</f>
        <v>0</v>
      </c>
      <c r="M2557">
        <v>4715275</v>
      </c>
    </row>
    <row r="2558" spans="1:13" x14ac:dyDescent="0.25">
      <c r="A2558">
        <v>890908901</v>
      </c>
      <c r="B2558" t="s">
        <v>372</v>
      </c>
      <c r="C2558" t="s">
        <v>222</v>
      </c>
      <c r="D2558" t="s">
        <v>223</v>
      </c>
      <c r="E2558" t="s">
        <v>339</v>
      </c>
      <c r="F2558" t="s">
        <v>225</v>
      </c>
      <c r="G2558" s="16">
        <v>42369</v>
      </c>
      <c r="H2558">
        <v>20160426</v>
      </c>
      <c r="I2558">
        <v>0</v>
      </c>
      <c r="J2558" t="s">
        <v>255</v>
      </c>
      <c r="K2558" t="str">
        <f>IFERROR(VLOOKUP(J2558,ORDEN_ESF!A:C,2,0),"")</f>
        <v>Otros activos financieros no corrientes</v>
      </c>
      <c r="L2558">
        <f>IFERROR(VLOOKUP(J2558,ORDEN_ESF!A:C,3,0),0)</f>
        <v>0</v>
      </c>
      <c r="M2558">
        <v>5488</v>
      </c>
    </row>
    <row r="2559" spans="1:13" x14ac:dyDescent="0.25">
      <c r="A2559">
        <v>890939355</v>
      </c>
      <c r="B2559" t="s">
        <v>35</v>
      </c>
      <c r="C2559" t="s">
        <v>222</v>
      </c>
      <c r="D2559" t="s">
        <v>223</v>
      </c>
      <c r="E2559" t="s">
        <v>335</v>
      </c>
      <c r="F2559" t="s">
        <v>225</v>
      </c>
      <c r="G2559" s="16">
        <v>42369</v>
      </c>
      <c r="H2559">
        <v>20160427</v>
      </c>
      <c r="I2559">
        <v>0</v>
      </c>
      <c r="J2559" t="s">
        <v>255</v>
      </c>
      <c r="K2559" t="str">
        <f>IFERROR(VLOOKUP(J2559,ORDEN_ESF!A:C,2,0),"")</f>
        <v>Otros activos financieros no corrientes</v>
      </c>
      <c r="L2559">
        <f>IFERROR(VLOOKUP(J2559,ORDEN_ESF!A:C,3,0),0)</f>
        <v>0</v>
      </c>
      <c r="M2559">
        <v>5927</v>
      </c>
    </row>
    <row r="2560" spans="1:13" x14ac:dyDescent="0.25">
      <c r="A2560">
        <v>900018975</v>
      </c>
      <c r="B2560" t="s">
        <v>376</v>
      </c>
      <c r="C2560" t="s">
        <v>230</v>
      </c>
      <c r="D2560" t="s">
        <v>299</v>
      </c>
      <c r="E2560" t="s">
        <v>333</v>
      </c>
      <c r="F2560" t="s">
        <v>225</v>
      </c>
      <c r="G2560" s="16">
        <v>42369</v>
      </c>
      <c r="H2560">
        <v>20160428</v>
      </c>
      <c r="I2560">
        <v>0</v>
      </c>
      <c r="J2560" t="s">
        <v>255</v>
      </c>
      <c r="K2560" t="str">
        <f>IFERROR(VLOOKUP(J2560,ORDEN_ESF!A:C,2,0),"")</f>
        <v>Otros activos financieros no corrientes</v>
      </c>
      <c r="L2560">
        <f>IFERROR(VLOOKUP(J2560,ORDEN_ESF!A:C,3,0),0)</f>
        <v>0</v>
      </c>
      <c r="M2560">
        <v>12310448</v>
      </c>
    </row>
    <row r="2561" spans="1:13" x14ac:dyDescent="0.25">
      <c r="A2561">
        <v>900192242</v>
      </c>
      <c r="B2561" t="s">
        <v>381</v>
      </c>
      <c r="C2561" t="s">
        <v>222</v>
      </c>
      <c r="D2561" t="s">
        <v>228</v>
      </c>
      <c r="E2561" t="s">
        <v>333</v>
      </c>
      <c r="F2561" t="s">
        <v>225</v>
      </c>
      <c r="G2561" s="16">
        <v>42369</v>
      </c>
      <c r="H2561">
        <v>20160427</v>
      </c>
      <c r="I2561">
        <v>0</v>
      </c>
      <c r="J2561" t="s">
        <v>255</v>
      </c>
      <c r="K2561" t="str">
        <f>IFERROR(VLOOKUP(J2561,ORDEN_ESF!A:C,2,0),"")</f>
        <v>Otros activos financieros no corrientes</v>
      </c>
      <c r="L2561">
        <f>IFERROR(VLOOKUP(J2561,ORDEN_ESF!A:C,3,0),0)</f>
        <v>0</v>
      </c>
      <c r="M2561">
        <v>1</v>
      </c>
    </row>
    <row r="2562" spans="1:13" x14ac:dyDescent="0.25">
      <c r="A2562">
        <v>900192242</v>
      </c>
      <c r="B2562" t="s">
        <v>381</v>
      </c>
      <c r="C2562" t="s">
        <v>222</v>
      </c>
      <c r="D2562" t="s">
        <v>228</v>
      </c>
      <c r="E2562" t="s">
        <v>333</v>
      </c>
      <c r="F2562" t="s">
        <v>391</v>
      </c>
      <c r="G2562" s="16">
        <v>42185</v>
      </c>
      <c r="H2562">
        <v>20160428</v>
      </c>
      <c r="I2562">
        <v>0</v>
      </c>
      <c r="J2562" t="s">
        <v>255</v>
      </c>
      <c r="K2562" t="str">
        <f>IFERROR(VLOOKUP(J2562,ORDEN_ESF!A:C,2,0),"")</f>
        <v>Otros activos financieros no corrientes</v>
      </c>
      <c r="L2562">
        <f>IFERROR(VLOOKUP(J2562,ORDEN_ESF!A:C,3,0),0)</f>
        <v>0</v>
      </c>
      <c r="M2562">
        <v>1</v>
      </c>
    </row>
    <row r="2563" spans="1:13" x14ac:dyDescent="0.25">
      <c r="A2563">
        <v>900378893</v>
      </c>
      <c r="B2563" t="s">
        <v>386</v>
      </c>
      <c r="C2563" t="s">
        <v>230</v>
      </c>
      <c r="D2563" t="s">
        <v>228</v>
      </c>
      <c r="E2563" t="s">
        <v>335</v>
      </c>
      <c r="F2563" t="s">
        <v>225</v>
      </c>
      <c r="G2563" s="16">
        <v>42369</v>
      </c>
      <c r="H2563">
        <v>20160729</v>
      </c>
      <c r="I2563">
        <v>-1</v>
      </c>
      <c r="J2563" t="s">
        <v>255</v>
      </c>
      <c r="K2563" t="str">
        <f>IFERROR(VLOOKUP(J2563,ORDEN_ESF!A:C,2,0),"")</f>
        <v>Otros activos financieros no corrientes</v>
      </c>
      <c r="L2563">
        <f>IFERROR(VLOOKUP(J2563,ORDEN_ESF!A:C,3,0),0)</f>
        <v>0</v>
      </c>
      <c r="M2563">
        <v>165011255</v>
      </c>
    </row>
    <row r="2564" spans="1:13" x14ac:dyDescent="0.25">
      <c r="A2564">
        <v>900390238</v>
      </c>
      <c r="B2564" t="s">
        <v>177</v>
      </c>
      <c r="C2564" t="s">
        <v>230</v>
      </c>
      <c r="D2564" t="s">
        <v>228</v>
      </c>
      <c r="E2564" t="s">
        <v>333</v>
      </c>
      <c r="F2564" t="s">
        <v>225</v>
      </c>
      <c r="G2564" s="16">
        <v>42369</v>
      </c>
      <c r="H2564">
        <v>20160421</v>
      </c>
      <c r="I2564">
        <v>0</v>
      </c>
      <c r="J2564" t="s">
        <v>255</v>
      </c>
      <c r="K2564" t="str">
        <f>IFERROR(VLOOKUP(J2564,ORDEN_ESF!A:C,2,0),"")</f>
        <v>Otros activos financieros no corrientes</v>
      </c>
      <c r="L2564">
        <f>IFERROR(VLOOKUP(J2564,ORDEN_ESF!A:C,3,0),0)</f>
        <v>0</v>
      </c>
      <c r="M2564">
        <v>0</v>
      </c>
    </row>
    <row r="2565" spans="1:13" x14ac:dyDescent="0.25">
      <c r="A2565">
        <v>900390238</v>
      </c>
      <c r="B2565" t="s">
        <v>177</v>
      </c>
      <c r="C2565" t="s">
        <v>230</v>
      </c>
      <c r="D2565" t="s">
        <v>228</v>
      </c>
      <c r="E2565" t="s">
        <v>333</v>
      </c>
      <c r="F2565" t="s">
        <v>391</v>
      </c>
      <c r="G2565" s="16">
        <v>42185</v>
      </c>
      <c r="H2565">
        <v>20160421</v>
      </c>
      <c r="I2565">
        <v>0</v>
      </c>
      <c r="J2565" t="s">
        <v>255</v>
      </c>
      <c r="K2565" t="str">
        <f>IFERROR(VLOOKUP(J2565,ORDEN_ESF!A:C,2,0),"")</f>
        <v>Otros activos financieros no corrientes</v>
      </c>
      <c r="L2565">
        <f>IFERROR(VLOOKUP(J2565,ORDEN_ESF!A:C,3,0),0)</f>
        <v>0</v>
      </c>
      <c r="M2565">
        <v>0</v>
      </c>
    </row>
    <row r="2566" spans="1:13" x14ac:dyDescent="0.25">
      <c r="A2566">
        <v>830023542</v>
      </c>
      <c r="B2566" t="s">
        <v>146</v>
      </c>
      <c r="C2566" t="s">
        <v>230</v>
      </c>
      <c r="D2566" t="s">
        <v>223</v>
      </c>
      <c r="E2566" t="s">
        <v>339</v>
      </c>
      <c r="F2566" t="s">
        <v>225</v>
      </c>
      <c r="G2566" s="16">
        <v>42369</v>
      </c>
      <c r="H2566">
        <v>20160426</v>
      </c>
      <c r="I2566">
        <v>0</v>
      </c>
      <c r="J2566" t="s">
        <v>256</v>
      </c>
      <c r="K2566" t="str">
        <f>IFERROR(VLOOKUP(J2566,ORDEN_ESF!A:C,2,0),"")</f>
        <v>Otros activos no financieros no corrientes</v>
      </c>
      <c r="L2566">
        <f>IFERROR(VLOOKUP(J2566,ORDEN_ESF!A:C,3,0),0)</f>
        <v>0</v>
      </c>
      <c r="M2566">
        <v>1444320</v>
      </c>
    </row>
    <row r="2567" spans="1:13" x14ac:dyDescent="0.25">
      <c r="A2567">
        <v>830058272</v>
      </c>
      <c r="B2567" t="s">
        <v>352</v>
      </c>
      <c r="C2567" t="s">
        <v>230</v>
      </c>
      <c r="D2567" t="s">
        <v>228</v>
      </c>
      <c r="E2567" t="s">
        <v>353</v>
      </c>
      <c r="F2567" t="s">
        <v>225</v>
      </c>
      <c r="G2567" s="16">
        <v>42369</v>
      </c>
      <c r="H2567">
        <v>20160710</v>
      </c>
      <c r="I2567">
        <v>0</v>
      </c>
      <c r="J2567" t="s">
        <v>256</v>
      </c>
      <c r="K2567" t="str">
        <f>IFERROR(VLOOKUP(J2567,ORDEN_ESF!A:C,2,0),"")</f>
        <v>Otros activos no financieros no corrientes</v>
      </c>
      <c r="L2567">
        <f>IFERROR(VLOOKUP(J2567,ORDEN_ESF!A:C,3,0),0)</f>
        <v>0</v>
      </c>
      <c r="M2567">
        <v>0</v>
      </c>
    </row>
    <row r="2568" spans="1:13" x14ac:dyDescent="0.25">
      <c r="A2568">
        <v>860000656</v>
      </c>
      <c r="B2568" t="s">
        <v>221</v>
      </c>
      <c r="C2568" t="s">
        <v>222</v>
      </c>
      <c r="D2568" t="s">
        <v>223</v>
      </c>
      <c r="E2568" t="s">
        <v>224</v>
      </c>
      <c r="F2568" t="s">
        <v>225</v>
      </c>
      <c r="G2568" s="16">
        <v>42369</v>
      </c>
      <c r="H2568">
        <v>20160426</v>
      </c>
      <c r="I2568">
        <v>0</v>
      </c>
      <c r="J2568" t="s">
        <v>256</v>
      </c>
      <c r="K2568" t="str">
        <f>IFERROR(VLOOKUP(J2568,ORDEN_ESF!A:C,2,0),"")</f>
        <v>Otros activos no financieros no corrientes</v>
      </c>
      <c r="L2568">
        <f>IFERROR(VLOOKUP(J2568,ORDEN_ESF!A:C,3,0),0)</f>
        <v>0</v>
      </c>
      <c r="M2568">
        <v>0</v>
      </c>
    </row>
    <row r="2569" spans="1:13" x14ac:dyDescent="0.25">
      <c r="A2569">
        <v>860002837</v>
      </c>
      <c r="B2569" t="s">
        <v>227</v>
      </c>
      <c r="C2569" t="s">
        <v>222</v>
      </c>
      <c r="D2569" t="s">
        <v>228</v>
      </c>
      <c r="E2569" t="s">
        <v>224</v>
      </c>
      <c r="F2569" t="s">
        <v>225</v>
      </c>
      <c r="G2569" s="16">
        <v>42369</v>
      </c>
      <c r="H2569">
        <v>20160426</v>
      </c>
      <c r="I2569">
        <v>0</v>
      </c>
      <c r="J2569" t="s">
        <v>256</v>
      </c>
      <c r="K2569" t="str">
        <f>IFERROR(VLOOKUP(J2569,ORDEN_ESF!A:C,2,0),"")</f>
        <v>Otros activos no financieros no corrientes</v>
      </c>
      <c r="L2569">
        <f>IFERROR(VLOOKUP(J2569,ORDEN_ESF!A:C,3,0),0)</f>
        <v>0</v>
      </c>
      <c r="M2569">
        <v>14387096</v>
      </c>
    </row>
    <row r="2570" spans="1:13" x14ac:dyDescent="0.25">
      <c r="A2570">
        <v>860510628</v>
      </c>
      <c r="B2570" t="s">
        <v>373</v>
      </c>
      <c r="C2570" t="s">
        <v>230</v>
      </c>
      <c r="D2570" t="s">
        <v>228</v>
      </c>
      <c r="E2570" t="s">
        <v>353</v>
      </c>
      <c r="F2570" t="s">
        <v>225</v>
      </c>
      <c r="G2570" s="16">
        <v>42369</v>
      </c>
      <c r="H2570">
        <v>20160729</v>
      </c>
      <c r="I2570">
        <v>-1</v>
      </c>
      <c r="J2570" t="s">
        <v>256</v>
      </c>
      <c r="K2570" t="str">
        <f>IFERROR(VLOOKUP(J2570,ORDEN_ESF!A:C,2,0),"")</f>
        <v>Otros activos no financieros no corrientes</v>
      </c>
      <c r="L2570">
        <f>IFERROR(VLOOKUP(J2570,ORDEN_ESF!A:C,3,0),0)</f>
        <v>0</v>
      </c>
      <c r="M2570">
        <v>180282</v>
      </c>
    </row>
    <row r="2571" spans="1:13" x14ac:dyDescent="0.25">
      <c r="A2571">
        <v>900018975</v>
      </c>
      <c r="B2571" t="s">
        <v>376</v>
      </c>
      <c r="C2571" t="s">
        <v>230</v>
      </c>
      <c r="D2571" t="s">
        <v>299</v>
      </c>
      <c r="E2571" t="s">
        <v>333</v>
      </c>
      <c r="F2571" t="s">
        <v>225</v>
      </c>
      <c r="G2571" s="16">
        <v>42369</v>
      </c>
      <c r="H2571">
        <v>20160428</v>
      </c>
      <c r="I2571">
        <v>0</v>
      </c>
      <c r="J2571" t="s">
        <v>256</v>
      </c>
      <c r="K2571" t="str">
        <f>IFERROR(VLOOKUP(J2571,ORDEN_ESF!A:C,2,0),"")</f>
        <v>Otros activos no financieros no corrientes</v>
      </c>
      <c r="L2571">
        <f>IFERROR(VLOOKUP(J2571,ORDEN_ESF!A:C,3,0),0)</f>
        <v>0</v>
      </c>
      <c r="M2571">
        <v>30410</v>
      </c>
    </row>
    <row r="2572" spans="1:13" x14ac:dyDescent="0.25">
      <c r="A2572">
        <v>900192242</v>
      </c>
      <c r="B2572" t="s">
        <v>381</v>
      </c>
      <c r="C2572" t="s">
        <v>222</v>
      </c>
      <c r="D2572" t="s">
        <v>228</v>
      </c>
      <c r="E2572" t="s">
        <v>333</v>
      </c>
      <c r="F2572" t="s">
        <v>225</v>
      </c>
      <c r="G2572" s="16">
        <v>42369</v>
      </c>
      <c r="H2572">
        <v>20160427</v>
      </c>
      <c r="I2572">
        <v>0</v>
      </c>
      <c r="J2572" t="s">
        <v>256</v>
      </c>
      <c r="K2572" t="str">
        <f>IFERROR(VLOOKUP(J2572,ORDEN_ESF!A:C,2,0),"")</f>
        <v>Otros activos no financieros no corrientes</v>
      </c>
      <c r="L2572">
        <f>IFERROR(VLOOKUP(J2572,ORDEN_ESF!A:C,3,0),0)</f>
        <v>0</v>
      </c>
      <c r="M2572">
        <v>640950</v>
      </c>
    </row>
    <row r="2573" spans="1:13" x14ac:dyDescent="0.25">
      <c r="A2573">
        <v>900192242</v>
      </c>
      <c r="B2573" t="s">
        <v>381</v>
      </c>
      <c r="C2573" t="s">
        <v>222</v>
      </c>
      <c r="D2573" t="s">
        <v>228</v>
      </c>
      <c r="E2573" t="s">
        <v>333</v>
      </c>
      <c r="F2573" t="s">
        <v>391</v>
      </c>
      <c r="G2573" s="16">
        <v>42185</v>
      </c>
      <c r="H2573">
        <v>20160428</v>
      </c>
      <c r="I2573">
        <v>0</v>
      </c>
      <c r="J2573" t="s">
        <v>256</v>
      </c>
      <c r="K2573" t="str">
        <f>IFERROR(VLOOKUP(J2573,ORDEN_ESF!A:C,2,0),"")</f>
        <v>Otros activos no financieros no corrientes</v>
      </c>
      <c r="L2573">
        <f>IFERROR(VLOOKUP(J2573,ORDEN_ESF!A:C,3,0),0)</f>
        <v>0</v>
      </c>
      <c r="M2573">
        <v>1718866</v>
      </c>
    </row>
    <row r="2574" spans="1:13" x14ac:dyDescent="0.25">
      <c r="A2574">
        <v>900390238</v>
      </c>
      <c r="B2574" t="s">
        <v>177</v>
      </c>
      <c r="C2574" t="s">
        <v>230</v>
      </c>
      <c r="D2574" t="s">
        <v>228</v>
      </c>
      <c r="E2574" t="s">
        <v>333</v>
      </c>
      <c r="F2574" t="s">
        <v>225</v>
      </c>
      <c r="G2574" s="16">
        <v>42369</v>
      </c>
      <c r="H2574">
        <v>20160421</v>
      </c>
      <c r="I2574">
        <v>0</v>
      </c>
      <c r="J2574" t="s">
        <v>256</v>
      </c>
      <c r="K2574" t="str">
        <f>IFERROR(VLOOKUP(J2574,ORDEN_ESF!A:C,2,0),"")</f>
        <v>Otros activos no financieros no corrientes</v>
      </c>
      <c r="L2574">
        <f>IFERROR(VLOOKUP(J2574,ORDEN_ESF!A:C,3,0),0)</f>
        <v>0</v>
      </c>
      <c r="M2574">
        <v>0</v>
      </c>
    </row>
    <row r="2575" spans="1:13" x14ac:dyDescent="0.25">
      <c r="A2575">
        <v>900390238</v>
      </c>
      <c r="B2575" t="s">
        <v>177</v>
      </c>
      <c r="C2575" t="s">
        <v>230</v>
      </c>
      <c r="D2575" t="s">
        <v>228</v>
      </c>
      <c r="E2575" t="s">
        <v>333</v>
      </c>
      <c r="F2575" t="s">
        <v>391</v>
      </c>
      <c r="G2575" s="16">
        <v>42185</v>
      </c>
      <c r="H2575">
        <v>20160421</v>
      </c>
      <c r="I2575">
        <v>0</v>
      </c>
      <c r="J2575" t="s">
        <v>256</v>
      </c>
      <c r="K2575" t="str">
        <f>IFERROR(VLOOKUP(J2575,ORDEN_ESF!A:C,2,0),"")</f>
        <v>Otros activos no financieros no corrientes</v>
      </c>
      <c r="L2575">
        <f>IFERROR(VLOOKUP(J2575,ORDEN_ESF!A:C,3,0),0)</f>
        <v>0</v>
      </c>
      <c r="M2575">
        <v>0</v>
      </c>
    </row>
    <row r="2576" spans="1:13" x14ac:dyDescent="0.25">
      <c r="A2576">
        <v>900797732</v>
      </c>
      <c r="B2576" t="s">
        <v>181</v>
      </c>
      <c r="C2576" t="s">
        <v>230</v>
      </c>
      <c r="D2576" t="s">
        <v>228</v>
      </c>
      <c r="E2576" t="s">
        <v>360</v>
      </c>
      <c r="F2576" t="s">
        <v>225</v>
      </c>
      <c r="G2576" s="16">
        <v>42369</v>
      </c>
      <c r="H2576">
        <v>20160710</v>
      </c>
      <c r="I2576">
        <v>-1</v>
      </c>
      <c r="J2576" t="s">
        <v>256</v>
      </c>
      <c r="K2576" t="str">
        <f>IFERROR(VLOOKUP(J2576,ORDEN_ESF!A:C,2,0),"")</f>
        <v>Otros activos no financieros no corrientes</v>
      </c>
      <c r="L2576">
        <f>IFERROR(VLOOKUP(J2576,ORDEN_ESF!A:C,3,0),0)</f>
        <v>0</v>
      </c>
      <c r="M2576">
        <v>14157298</v>
      </c>
    </row>
    <row r="2577" spans="1:13" x14ac:dyDescent="0.25">
      <c r="A2577">
        <v>830058272</v>
      </c>
      <c r="B2577" t="s">
        <v>352</v>
      </c>
      <c r="C2577" t="s">
        <v>230</v>
      </c>
      <c r="D2577" t="s">
        <v>228</v>
      </c>
      <c r="E2577" t="s">
        <v>353</v>
      </c>
      <c r="F2577" t="s">
        <v>225</v>
      </c>
      <c r="G2577" s="16">
        <v>42369</v>
      </c>
      <c r="H2577">
        <v>20160710</v>
      </c>
      <c r="I2577">
        <v>0</v>
      </c>
      <c r="J2577" t="s">
        <v>257</v>
      </c>
      <c r="K2577" t="str">
        <f>IFERROR(VLOOKUP(J2577,ORDEN_ESF!A:C,2,0),"")</f>
        <v>ActiNoCorrien_DistintEfectiPignora_ComoGarantColate_ParaQrepectorTransfer_TieneDere_Xcontrato/Costumbre_Vender/PignorarGarantia</v>
      </c>
      <c r="L2577">
        <f>IFERROR(VLOOKUP(J2577,ORDEN_ESF!A:C,3,0),0)</f>
        <v>0</v>
      </c>
      <c r="M2577">
        <v>0</v>
      </c>
    </row>
    <row r="2578" spans="1:13" x14ac:dyDescent="0.25">
      <c r="A2578">
        <v>860000656</v>
      </c>
      <c r="B2578" t="s">
        <v>221</v>
      </c>
      <c r="C2578" t="s">
        <v>222</v>
      </c>
      <c r="D2578" t="s">
        <v>223</v>
      </c>
      <c r="E2578" t="s">
        <v>224</v>
      </c>
      <c r="F2578" t="s">
        <v>225</v>
      </c>
      <c r="G2578" s="16">
        <v>42369</v>
      </c>
      <c r="H2578">
        <v>20160426</v>
      </c>
      <c r="I2578">
        <v>0</v>
      </c>
      <c r="J2578" t="s">
        <v>257</v>
      </c>
      <c r="K2578" t="str">
        <f>IFERROR(VLOOKUP(J2578,ORDEN_ESF!A:C,2,0),"")</f>
        <v>ActiNoCorrien_DistintEfectiPignora_ComoGarantColate_ParaQrepectorTransfer_TieneDere_Xcontrato/Costumbre_Vender/PignorarGarantia</v>
      </c>
      <c r="L2578">
        <f>IFERROR(VLOOKUP(J2578,ORDEN_ESF!A:C,3,0),0)</f>
        <v>0</v>
      </c>
      <c r="M2578">
        <v>0</v>
      </c>
    </row>
    <row r="2579" spans="1:13" x14ac:dyDescent="0.25">
      <c r="A2579">
        <v>900390238</v>
      </c>
      <c r="B2579" t="s">
        <v>177</v>
      </c>
      <c r="C2579" t="s">
        <v>230</v>
      </c>
      <c r="D2579" t="s">
        <v>228</v>
      </c>
      <c r="E2579" t="s">
        <v>333</v>
      </c>
      <c r="F2579" t="s">
        <v>225</v>
      </c>
      <c r="G2579" s="16">
        <v>42369</v>
      </c>
      <c r="H2579">
        <v>20160421</v>
      </c>
      <c r="I2579">
        <v>0</v>
      </c>
      <c r="J2579" t="s">
        <v>257</v>
      </c>
      <c r="K2579" t="str">
        <f>IFERROR(VLOOKUP(J2579,ORDEN_ESF!A:C,2,0),"")</f>
        <v>ActiNoCorrien_DistintEfectiPignora_ComoGarantColate_ParaQrepectorTransfer_TieneDere_Xcontrato/Costumbre_Vender/PignorarGarantia</v>
      </c>
      <c r="L2579">
        <f>IFERROR(VLOOKUP(J2579,ORDEN_ESF!A:C,3,0),0)</f>
        <v>0</v>
      </c>
      <c r="M2579">
        <v>0</v>
      </c>
    </row>
    <row r="2580" spans="1:13" x14ac:dyDescent="0.25">
      <c r="A2580">
        <v>900390238</v>
      </c>
      <c r="B2580" t="s">
        <v>177</v>
      </c>
      <c r="C2580" t="s">
        <v>230</v>
      </c>
      <c r="D2580" t="s">
        <v>228</v>
      </c>
      <c r="E2580" t="s">
        <v>333</v>
      </c>
      <c r="F2580" t="s">
        <v>391</v>
      </c>
      <c r="G2580" s="16">
        <v>42185</v>
      </c>
      <c r="H2580">
        <v>20160421</v>
      </c>
      <c r="I2580">
        <v>0</v>
      </c>
      <c r="J2580" t="s">
        <v>257</v>
      </c>
      <c r="K2580" t="str">
        <f>IFERROR(VLOOKUP(J2580,ORDEN_ESF!A:C,2,0),"")</f>
        <v>ActiNoCorrien_DistintEfectiPignora_ComoGarantColate_ParaQrepectorTransfer_TieneDere_Xcontrato/Costumbre_Vender/PignorarGarantia</v>
      </c>
      <c r="L2580">
        <f>IFERROR(VLOOKUP(J2580,ORDEN_ESF!A:C,3,0),0)</f>
        <v>0</v>
      </c>
      <c r="M2580">
        <v>0</v>
      </c>
    </row>
    <row r="2581" spans="1:13" x14ac:dyDescent="0.25">
      <c r="A2581">
        <v>800173155</v>
      </c>
      <c r="B2581" t="s">
        <v>341</v>
      </c>
      <c r="C2581" t="s">
        <v>222</v>
      </c>
      <c r="D2581" t="s">
        <v>228</v>
      </c>
      <c r="E2581" t="s">
        <v>335</v>
      </c>
      <c r="F2581" t="s">
        <v>225</v>
      </c>
      <c r="G2581" s="16">
        <v>42369</v>
      </c>
      <c r="H2581">
        <v>20160710</v>
      </c>
      <c r="I2581">
        <v>0</v>
      </c>
      <c r="J2581" t="s">
        <v>258</v>
      </c>
      <c r="K2581" t="str">
        <f>IFERROR(VLOOKUP(J2581,ORDEN_ESF!A:C,2,0),"")</f>
        <v>Activos no corrientes</v>
      </c>
      <c r="L2581">
        <f>IFERROR(VLOOKUP(J2581,ORDEN_ESF!A:C,3,0),0)</f>
        <v>2</v>
      </c>
      <c r="M2581">
        <v>208753782</v>
      </c>
    </row>
    <row r="2582" spans="1:13" x14ac:dyDescent="0.25">
      <c r="A2582">
        <v>800185295</v>
      </c>
      <c r="B2582" t="s">
        <v>344</v>
      </c>
      <c r="C2582" t="s">
        <v>222</v>
      </c>
      <c r="D2582" t="s">
        <v>228</v>
      </c>
      <c r="E2582" t="s">
        <v>335</v>
      </c>
      <c r="F2582" t="s">
        <v>225</v>
      </c>
      <c r="G2582" s="16">
        <v>42369</v>
      </c>
      <c r="H2582">
        <v>20160429</v>
      </c>
      <c r="I2582">
        <v>0</v>
      </c>
      <c r="J2582" t="s">
        <v>258</v>
      </c>
      <c r="K2582" t="str">
        <f>IFERROR(VLOOKUP(J2582,ORDEN_ESF!A:C,2,0),"")</f>
        <v>Activos no corrientes</v>
      </c>
      <c r="L2582">
        <f>IFERROR(VLOOKUP(J2582,ORDEN_ESF!A:C,3,0),0)</f>
        <v>2</v>
      </c>
      <c r="M2582">
        <v>94210848</v>
      </c>
    </row>
    <row r="2583" spans="1:13" x14ac:dyDescent="0.25">
      <c r="A2583">
        <v>830023542</v>
      </c>
      <c r="B2583" t="s">
        <v>146</v>
      </c>
      <c r="C2583" t="s">
        <v>230</v>
      </c>
      <c r="D2583" t="s">
        <v>223</v>
      </c>
      <c r="E2583" t="s">
        <v>339</v>
      </c>
      <c r="F2583" t="s">
        <v>225</v>
      </c>
      <c r="G2583" s="16">
        <v>42369</v>
      </c>
      <c r="H2583">
        <v>20160426</v>
      </c>
      <c r="I2583">
        <v>0</v>
      </c>
      <c r="J2583" t="s">
        <v>258</v>
      </c>
      <c r="K2583" t="str">
        <f>IFERROR(VLOOKUP(J2583,ORDEN_ESF!A:C,2,0),"")</f>
        <v>Activos no corrientes</v>
      </c>
      <c r="L2583">
        <f>IFERROR(VLOOKUP(J2583,ORDEN_ESF!A:C,3,0),0)</f>
        <v>2</v>
      </c>
      <c r="M2583">
        <v>128537344</v>
      </c>
    </row>
    <row r="2584" spans="1:13" x14ac:dyDescent="0.25">
      <c r="A2584">
        <v>830058272</v>
      </c>
      <c r="B2584" t="s">
        <v>352</v>
      </c>
      <c r="C2584" t="s">
        <v>230</v>
      </c>
      <c r="D2584" t="s">
        <v>228</v>
      </c>
      <c r="E2584" t="s">
        <v>353</v>
      </c>
      <c r="F2584" t="s">
        <v>225</v>
      </c>
      <c r="G2584" s="16">
        <v>42369</v>
      </c>
      <c r="H2584">
        <v>20160710</v>
      </c>
      <c r="I2584">
        <v>0</v>
      </c>
      <c r="J2584" t="s">
        <v>258</v>
      </c>
      <c r="K2584" t="str">
        <f>IFERROR(VLOOKUP(J2584,ORDEN_ESF!A:C,2,0),"")</f>
        <v>Activos no corrientes</v>
      </c>
      <c r="L2584">
        <f>IFERROR(VLOOKUP(J2584,ORDEN_ESF!A:C,3,0),0)</f>
        <v>2</v>
      </c>
      <c r="M2584">
        <v>25003935</v>
      </c>
    </row>
    <row r="2585" spans="1:13" x14ac:dyDescent="0.25">
      <c r="A2585">
        <v>830124992</v>
      </c>
      <c r="B2585" t="s">
        <v>357</v>
      </c>
      <c r="C2585" t="s">
        <v>230</v>
      </c>
      <c r="D2585" t="s">
        <v>228</v>
      </c>
      <c r="E2585" t="s">
        <v>358</v>
      </c>
      <c r="F2585" t="s">
        <v>225</v>
      </c>
      <c r="G2585" s="16">
        <v>42369</v>
      </c>
      <c r="H2585">
        <v>20160429</v>
      </c>
      <c r="I2585">
        <v>0</v>
      </c>
      <c r="J2585" t="s">
        <v>258</v>
      </c>
      <c r="K2585" t="str">
        <f>IFERROR(VLOOKUP(J2585,ORDEN_ESF!A:C,2,0),"")</f>
        <v>Activos no corrientes</v>
      </c>
      <c r="L2585">
        <f>IFERROR(VLOOKUP(J2585,ORDEN_ESF!A:C,3,0),0)</f>
        <v>2</v>
      </c>
      <c r="M2585">
        <v>7062758</v>
      </c>
    </row>
    <row r="2586" spans="1:13" x14ac:dyDescent="0.25">
      <c r="A2586">
        <v>860000656</v>
      </c>
      <c r="B2586" t="s">
        <v>221</v>
      </c>
      <c r="C2586" t="s">
        <v>222</v>
      </c>
      <c r="D2586" t="s">
        <v>223</v>
      </c>
      <c r="E2586" t="s">
        <v>224</v>
      </c>
      <c r="F2586" t="s">
        <v>225</v>
      </c>
      <c r="G2586" s="16">
        <v>42369</v>
      </c>
      <c r="H2586">
        <v>20160426</v>
      </c>
      <c r="I2586">
        <v>0</v>
      </c>
      <c r="J2586" t="s">
        <v>258</v>
      </c>
      <c r="K2586" t="str">
        <f>IFERROR(VLOOKUP(J2586,ORDEN_ESF!A:C,2,0),"")</f>
        <v>Activos no corrientes</v>
      </c>
      <c r="L2586">
        <f>IFERROR(VLOOKUP(J2586,ORDEN_ESF!A:C,3,0),0)</f>
        <v>2</v>
      </c>
      <c r="M2586">
        <v>81612273</v>
      </c>
    </row>
    <row r="2587" spans="1:13" x14ac:dyDescent="0.25">
      <c r="A2587">
        <v>860002837</v>
      </c>
      <c r="B2587" t="s">
        <v>227</v>
      </c>
      <c r="C2587" t="s">
        <v>222</v>
      </c>
      <c r="D2587" t="s">
        <v>228</v>
      </c>
      <c r="E2587" t="s">
        <v>224</v>
      </c>
      <c r="F2587" t="s">
        <v>225</v>
      </c>
      <c r="G2587" s="16">
        <v>42369</v>
      </c>
      <c r="H2587">
        <v>20160426</v>
      </c>
      <c r="I2587">
        <v>0</v>
      </c>
      <c r="J2587" t="s">
        <v>258</v>
      </c>
      <c r="K2587" t="str">
        <f>IFERROR(VLOOKUP(J2587,ORDEN_ESF!A:C,2,0),"")</f>
        <v>Activos no corrientes</v>
      </c>
      <c r="L2587">
        <f>IFERROR(VLOOKUP(J2587,ORDEN_ESF!A:C,3,0),0)</f>
        <v>2</v>
      </c>
      <c r="M2587">
        <v>137290672</v>
      </c>
    </row>
    <row r="2588" spans="1:13" x14ac:dyDescent="0.25">
      <c r="A2588">
        <v>860035996</v>
      </c>
      <c r="B2588" t="s">
        <v>229</v>
      </c>
      <c r="C2588" t="s">
        <v>230</v>
      </c>
      <c r="D2588" t="s">
        <v>228</v>
      </c>
      <c r="E2588" t="s">
        <v>224</v>
      </c>
      <c r="F2588" t="s">
        <v>225</v>
      </c>
      <c r="G2588" s="16">
        <v>42369</v>
      </c>
      <c r="H2588">
        <v>20160428</v>
      </c>
      <c r="I2588">
        <v>0</v>
      </c>
      <c r="J2588" t="s">
        <v>258</v>
      </c>
      <c r="K2588" t="str">
        <f>IFERROR(VLOOKUP(J2588,ORDEN_ESF!A:C,2,0),"")</f>
        <v>Activos no corrientes</v>
      </c>
      <c r="L2588">
        <f>IFERROR(VLOOKUP(J2588,ORDEN_ESF!A:C,3,0),0)</f>
        <v>2</v>
      </c>
      <c r="M2588">
        <v>8301043</v>
      </c>
    </row>
    <row r="2589" spans="1:13" x14ac:dyDescent="0.25">
      <c r="A2589">
        <v>860058070</v>
      </c>
      <c r="B2589" t="s">
        <v>364</v>
      </c>
      <c r="C2589" t="s">
        <v>222</v>
      </c>
      <c r="D2589" t="s">
        <v>228</v>
      </c>
      <c r="E2589" t="s">
        <v>335</v>
      </c>
      <c r="F2589" t="s">
        <v>225</v>
      </c>
      <c r="G2589" s="16">
        <v>42369</v>
      </c>
      <c r="H2589">
        <v>20160427</v>
      </c>
      <c r="I2589">
        <v>0</v>
      </c>
      <c r="J2589" t="s">
        <v>258</v>
      </c>
      <c r="K2589" t="str">
        <f>IFERROR(VLOOKUP(J2589,ORDEN_ESF!A:C,2,0),"")</f>
        <v>Activos no corrientes</v>
      </c>
      <c r="L2589">
        <f>IFERROR(VLOOKUP(J2589,ORDEN_ESF!A:C,3,0),0)</f>
        <v>2</v>
      </c>
      <c r="M2589">
        <v>807210611</v>
      </c>
    </row>
    <row r="2590" spans="1:13" x14ac:dyDescent="0.25">
      <c r="A2590">
        <v>860059851</v>
      </c>
      <c r="B2590" t="s">
        <v>365</v>
      </c>
      <c r="C2590" t="s">
        <v>222</v>
      </c>
      <c r="D2590" t="s">
        <v>228</v>
      </c>
      <c r="E2590" t="s">
        <v>224</v>
      </c>
      <c r="F2590" t="s">
        <v>225</v>
      </c>
      <c r="G2590" s="16">
        <v>42369</v>
      </c>
      <c r="H2590">
        <v>20160729</v>
      </c>
      <c r="I2590">
        <v>-1</v>
      </c>
      <c r="J2590" t="s">
        <v>258</v>
      </c>
      <c r="K2590" t="str">
        <f>IFERROR(VLOOKUP(J2590,ORDEN_ESF!A:C,2,0),"")</f>
        <v>Activos no corrientes</v>
      </c>
      <c r="L2590">
        <f>IFERROR(VLOOKUP(J2590,ORDEN_ESF!A:C,3,0),0)</f>
        <v>2</v>
      </c>
      <c r="M2590">
        <v>6566782</v>
      </c>
    </row>
    <row r="2591" spans="1:13" x14ac:dyDescent="0.25">
      <c r="A2591">
        <v>860510628</v>
      </c>
      <c r="B2591" t="s">
        <v>373</v>
      </c>
      <c r="C2591" t="s">
        <v>230</v>
      </c>
      <c r="D2591" t="s">
        <v>228</v>
      </c>
      <c r="E2591" t="s">
        <v>353</v>
      </c>
      <c r="F2591" t="s">
        <v>225</v>
      </c>
      <c r="G2591" s="16">
        <v>42369</v>
      </c>
      <c r="H2591">
        <v>20160729</v>
      </c>
      <c r="I2591">
        <v>-1</v>
      </c>
      <c r="J2591" t="s">
        <v>258</v>
      </c>
      <c r="K2591" t="str">
        <f>IFERROR(VLOOKUP(J2591,ORDEN_ESF!A:C,2,0),"")</f>
        <v>Activos no corrientes</v>
      </c>
      <c r="L2591">
        <f>IFERROR(VLOOKUP(J2591,ORDEN_ESF!A:C,3,0),0)</f>
        <v>2</v>
      </c>
      <c r="M2591">
        <v>16580627</v>
      </c>
    </row>
    <row r="2592" spans="1:13" x14ac:dyDescent="0.25">
      <c r="A2592">
        <v>860515523</v>
      </c>
      <c r="B2592" t="s">
        <v>231</v>
      </c>
      <c r="C2592" t="s">
        <v>230</v>
      </c>
      <c r="D2592" t="s">
        <v>228</v>
      </c>
      <c r="E2592" t="s">
        <v>224</v>
      </c>
      <c r="F2592" t="s">
        <v>225</v>
      </c>
      <c r="G2592" s="16">
        <v>42369</v>
      </c>
      <c r="H2592">
        <v>20160429</v>
      </c>
      <c r="I2592">
        <v>0</v>
      </c>
      <c r="J2592" t="s">
        <v>258</v>
      </c>
      <c r="K2592" t="str">
        <f>IFERROR(VLOOKUP(J2592,ORDEN_ESF!A:C,2,0),"")</f>
        <v>Activos no corrientes</v>
      </c>
      <c r="L2592">
        <f>IFERROR(VLOOKUP(J2592,ORDEN_ESF!A:C,3,0),0)</f>
        <v>2</v>
      </c>
      <c r="M2592">
        <v>52569543</v>
      </c>
    </row>
    <row r="2593" spans="1:13" x14ac:dyDescent="0.25">
      <c r="A2593">
        <v>890903035</v>
      </c>
      <c r="B2593" t="s">
        <v>369</v>
      </c>
      <c r="C2593" t="s">
        <v>230</v>
      </c>
      <c r="D2593" t="s">
        <v>228</v>
      </c>
      <c r="E2593" t="s">
        <v>339</v>
      </c>
      <c r="F2593" t="s">
        <v>225</v>
      </c>
      <c r="G2593" s="16">
        <v>42369</v>
      </c>
      <c r="H2593">
        <v>20160426</v>
      </c>
      <c r="I2593">
        <v>0</v>
      </c>
      <c r="J2593" t="s">
        <v>258</v>
      </c>
      <c r="K2593" t="str">
        <f>IFERROR(VLOOKUP(J2593,ORDEN_ESF!A:C,2,0),"")</f>
        <v>Activos no corrientes</v>
      </c>
      <c r="L2593">
        <f>IFERROR(VLOOKUP(J2593,ORDEN_ESF!A:C,3,0),0)</f>
        <v>2</v>
      </c>
      <c r="M2593">
        <v>108780189</v>
      </c>
    </row>
    <row r="2594" spans="1:13" x14ac:dyDescent="0.25">
      <c r="A2594">
        <v>890903055</v>
      </c>
      <c r="B2594" t="s">
        <v>232</v>
      </c>
      <c r="C2594" t="s">
        <v>222</v>
      </c>
      <c r="D2594" t="s">
        <v>223</v>
      </c>
      <c r="E2594" t="s">
        <v>224</v>
      </c>
      <c r="F2594" t="s">
        <v>225</v>
      </c>
      <c r="G2594" s="16">
        <v>42369</v>
      </c>
      <c r="H2594">
        <v>20160729</v>
      </c>
      <c r="I2594">
        <v>-1</v>
      </c>
      <c r="J2594" t="s">
        <v>258</v>
      </c>
      <c r="K2594" t="str">
        <f>IFERROR(VLOOKUP(J2594,ORDEN_ESF!A:C,2,0),"")</f>
        <v>Activos no corrientes</v>
      </c>
      <c r="L2594">
        <f>IFERROR(VLOOKUP(J2594,ORDEN_ESF!A:C,3,0),0)</f>
        <v>2</v>
      </c>
      <c r="M2594">
        <v>122090378</v>
      </c>
    </row>
    <row r="2595" spans="1:13" x14ac:dyDescent="0.25">
      <c r="A2595">
        <v>890905022</v>
      </c>
      <c r="B2595" t="s">
        <v>370</v>
      </c>
      <c r="C2595" t="s">
        <v>230</v>
      </c>
      <c r="D2595" t="s">
        <v>223</v>
      </c>
      <c r="E2595" t="s">
        <v>360</v>
      </c>
      <c r="F2595" t="s">
        <v>225</v>
      </c>
      <c r="G2595" s="16">
        <v>42369</v>
      </c>
      <c r="H2595">
        <v>20160802</v>
      </c>
      <c r="I2595">
        <v>0</v>
      </c>
      <c r="J2595" t="s">
        <v>258</v>
      </c>
      <c r="K2595" t="str">
        <f>IFERROR(VLOOKUP(J2595,ORDEN_ESF!A:C,2,0),"")</f>
        <v>Activos no corrientes</v>
      </c>
      <c r="L2595">
        <f>IFERROR(VLOOKUP(J2595,ORDEN_ESF!A:C,3,0),0)</f>
        <v>2</v>
      </c>
      <c r="M2595">
        <v>12148503</v>
      </c>
    </row>
    <row r="2596" spans="1:13" x14ac:dyDescent="0.25">
      <c r="A2596">
        <v>890908901</v>
      </c>
      <c r="B2596" t="s">
        <v>372</v>
      </c>
      <c r="C2596" t="s">
        <v>222</v>
      </c>
      <c r="D2596" t="s">
        <v>223</v>
      </c>
      <c r="E2596" t="s">
        <v>339</v>
      </c>
      <c r="F2596" t="s">
        <v>225</v>
      </c>
      <c r="G2596" s="16">
        <v>42369</v>
      </c>
      <c r="H2596">
        <v>20160426</v>
      </c>
      <c r="I2596">
        <v>0</v>
      </c>
      <c r="J2596" t="s">
        <v>258</v>
      </c>
      <c r="K2596" t="str">
        <f>IFERROR(VLOOKUP(J2596,ORDEN_ESF!A:C,2,0),"")</f>
        <v>Activos no corrientes</v>
      </c>
      <c r="L2596">
        <f>IFERROR(VLOOKUP(J2596,ORDEN_ESF!A:C,3,0),0)</f>
        <v>2</v>
      </c>
      <c r="M2596">
        <v>134597207</v>
      </c>
    </row>
    <row r="2597" spans="1:13" x14ac:dyDescent="0.25">
      <c r="A2597">
        <v>890939355</v>
      </c>
      <c r="B2597" t="s">
        <v>35</v>
      </c>
      <c r="C2597" t="s">
        <v>222</v>
      </c>
      <c r="D2597" t="s">
        <v>223</v>
      </c>
      <c r="E2597" t="s">
        <v>335</v>
      </c>
      <c r="F2597" t="s">
        <v>225</v>
      </c>
      <c r="G2597" s="16">
        <v>42369</v>
      </c>
      <c r="H2597">
        <v>20160427</v>
      </c>
      <c r="I2597">
        <v>0</v>
      </c>
      <c r="J2597" t="s">
        <v>258</v>
      </c>
      <c r="K2597" t="str">
        <f>IFERROR(VLOOKUP(J2597,ORDEN_ESF!A:C,2,0),"")</f>
        <v>Activos no corrientes</v>
      </c>
      <c r="L2597">
        <f>IFERROR(VLOOKUP(J2597,ORDEN_ESF!A:C,3,0),0)</f>
        <v>2</v>
      </c>
      <c r="M2597">
        <v>6696267</v>
      </c>
    </row>
    <row r="2598" spans="1:13" x14ac:dyDescent="0.25">
      <c r="A2598">
        <v>900018975</v>
      </c>
      <c r="B2598" t="s">
        <v>376</v>
      </c>
      <c r="C2598" t="s">
        <v>230</v>
      </c>
      <c r="D2598" t="s">
        <v>299</v>
      </c>
      <c r="E2598" t="s">
        <v>333</v>
      </c>
      <c r="F2598" t="s">
        <v>225</v>
      </c>
      <c r="G2598" s="16">
        <v>42369</v>
      </c>
      <c r="H2598">
        <v>20160428</v>
      </c>
      <c r="I2598">
        <v>0</v>
      </c>
      <c r="J2598" t="s">
        <v>258</v>
      </c>
      <c r="K2598" t="str">
        <f>IFERROR(VLOOKUP(J2598,ORDEN_ESF!A:C,2,0),"")</f>
        <v>Activos no corrientes</v>
      </c>
      <c r="L2598">
        <f>IFERROR(VLOOKUP(J2598,ORDEN_ESF!A:C,3,0),0)</f>
        <v>2</v>
      </c>
      <c r="M2598">
        <v>191829452</v>
      </c>
    </row>
    <row r="2599" spans="1:13" x14ac:dyDescent="0.25">
      <c r="A2599">
        <v>900190385</v>
      </c>
      <c r="B2599" t="s">
        <v>380</v>
      </c>
      <c r="C2599" t="s">
        <v>230</v>
      </c>
      <c r="D2599" t="s">
        <v>351</v>
      </c>
      <c r="E2599" t="s">
        <v>339</v>
      </c>
      <c r="F2599" t="s">
        <v>225</v>
      </c>
      <c r="G2599" s="16">
        <v>42369</v>
      </c>
      <c r="H2599">
        <v>20160429</v>
      </c>
      <c r="I2599">
        <v>0</v>
      </c>
      <c r="J2599" t="s">
        <v>258</v>
      </c>
      <c r="K2599" t="str">
        <f>IFERROR(VLOOKUP(J2599,ORDEN_ESF!A:C,2,0),"")</f>
        <v>Activos no corrientes</v>
      </c>
      <c r="L2599">
        <f>IFERROR(VLOOKUP(J2599,ORDEN_ESF!A:C,3,0),0)</f>
        <v>2</v>
      </c>
      <c r="M2599">
        <v>125176</v>
      </c>
    </row>
    <row r="2600" spans="1:13" x14ac:dyDescent="0.25">
      <c r="A2600">
        <v>900192242</v>
      </c>
      <c r="B2600" t="s">
        <v>381</v>
      </c>
      <c r="C2600" t="s">
        <v>222</v>
      </c>
      <c r="D2600" t="s">
        <v>228</v>
      </c>
      <c r="E2600" t="s">
        <v>333</v>
      </c>
      <c r="F2600" t="s">
        <v>225</v>
      </c>
      <c r="G2600" s="16">
        <v>42369</v>
      </c>
      <c r="H2600">
        <v>20160427</v>
      </c>
      <c r="I2600">
        <v>0</v>
      </c>
      <c r="J2600" t="s">
        <v>258</v>
      </c>
      <c r="K2600" t="str">
        <f>IFERROR(VLOOKUP(J2600,ORDEN_ESF!A:C,2,0),"")</f>
        <v>Activos no corrientes</v>
      </c>
      <c r="L2600">
        <f>IFERROR(VLOOKUP(J2600,ORDEN_ESF!A:C,3,0),0)</f>
        <v>2</v>
      </c>
      <c r="M2600">
        <v>501331807</v>
      </c>
    </row>
    <row r="2601" spans="1:13" x14ac:dyDescent="0.25">
      <c r="A2601">
        <v>900192242</v>
      </c>
      <c r="B2601" t="s">
        <v>381</v>
      </c>
      <c r="C2601" t="s">
        <v>222</v>
      </c>
      <c r="D2601" t="s">
        <v>228</v>
      </c>
      <c r="E2601" t="s">
        <v>333</v>
      </c>
      <c r="F2601" t="s">
        <v>391</v>
      </c>
      <c r="G2601" s="16">
        <v>42185</v>
      </c>
      <c r="H2601">
        <v>20160428</v>
      </c>
      <c r="I2601">
        <v>0</v>
      </c>
      <c r="J2601" t="s">
        <v>258</v>
      </c>
      <c r="K2601" t="str">
        <f>IFERROR(VLOOKUP(J2601,ORDEN_ESF!A:C,2,0),"")</f>
        <v>Activos no corrientes</v>
      </c>
      <c r="L2601">
        <f>IFERROR(VLOOKUP(J2601,ORDEN_ESF!A:C,3,0),0)</f>
        <v>2</v>
      </c>
      <c r="M2601">
        <v>423176018</v>
      </c>
    </row>
    <row r="2602" spans="1:13" x14ac:dyDescent="0.25">
      <c r="A2602">
        <v>900205547</v>
      </c>
      <c r="B2602" t="s">
        <v>233</v>
      </c>
      <c r="C2602" t="s">
        <v>230</v>
      </c>
      <c r="D2602" t="s">
        <v>228</v>
      </c>
      <c r="E2602" t="s">
        <v>224</v>
      </c>
      <c r="F2602" t="s">
        <v>225</v>
      </c>
      <c r="G2602" s="16">
        <v>42369</v>
      </c>
      <c r="H2602">
        <v>20160710</v>
      </c>
      <c r="I2602">
        <v>0</v>
      </c>
      <c r="J2602" t="s">
        <v>258</v>
      </c>
      <c r="K2602" t="str">
        <f>IFERROR(VLOOKUP(J2602,ORDEN_ESF!A:C,2,0),"")</f>
        <v>Activos no corrientes</v>
      </c>
      <c r="L2602">
        <f>IFERROR(VLOOKUP(J2602,ORDEN_ESF!A:C,3,0),0)</f>
        <v>2</v>
      </c>
      <c r="M2602">
        <v>367997</v>
      </c>
    </row>
    <row r="2603" spans="1:13" x14ac:dyDescent="0.25">
      <c r="A2603">
        <v>900378893</v>
      </c>
      <c r="B2603" t="s">
        <v>386</v>
      </c>
      <c r="C2603" t="s">
        <v>230</v>
      </c>
      <c r="D2603" t="s">
        <v>228</v>
      </c>
      <c r="E2603" t="s">
        <v>335</v>
      </c>
      <c r="F2603" t="s">
        <v>225</v>
      </c>
      <c r="G2603" s="16">
        <v>42369</v>
      </c>
      <c r="H2603">
        <v>20160729</v>
      </c>
      <c r="I2603">
        <v>-1</v>
      </c>
      <c r="J2603" t="s">
        <v>258</v>
      </c>
      <c r="K2603" t="str">
        <f>IFERROR(VLOOKUP(J2603,ORDEN_ESF!A:C,2,0),"")</f>
        <v>Activos no corrientes</v>
      </c>
      <c r="L2603">
        <f>IFERROR(VLOOKUP(J2603,ORDEN_ESF!A:C,3,0),0)</f>
        <v>2</v>
      </c>
      <c r="M2603">
        <v>192781523</v>
      </c>
    </row>
    <row r="2604" spans="1:13" x14ac:dyDescent="0.25">
      <c r="A2604">
        <v>900390238</v>
      </c>
      <c r="B2604" t="s">
        <v>177</v>
      </c>
      <c r="C2604" t="s">
        <v>230</v>
      </c>
      <c r="D2604" t="s">
        <v>228</v>
      </c>
      <c r="E2604" t="s">
        <v>333</v>
      </c>
      <c r="F2604" t="s">
        <v>225</v>
      </c>
      <c r="G2604" s="16">
        <v>42369</v>
      </c>
      <c r="H2604">
        <v>20160421</v>
      </c>
      <c r="I2604">
        <v>0</v>
      </c>
      <c r="J2604" t="s">
        <v>258</v>
      </c>
      <c r="K2604" t="str">
        <f>IFERROR(VLOOKUP(J2604,ORDEN_ESF!A:C,2,0),"")</f>
        <v>Activos no corrientes</v>
      </c>
      <c r="L2604">
        <f>IFERROR(VLOOKUP(J2604,ORDEN_ESF!A:C,3,0),0)</f>
        <v>2</v>
      </c>
      <c r="M2604">
        <v>6743599</v>
      </c>
    </row>
    <row r="2605" spans="1:13" x14ac:dyDescent="0.25">
      <c r="A2605">
        <v>900390238</v>
      </c>
      <c r="B2605" t="s">
        <v>177</v>
      </c>
      <c r="C2605" t="s">
        <v>230</v>
      </c>
      <c r="D2605" t="s">
        <v>228</v>
      </c>
      <c r="E2605" t="s">
        <v>333</v>
      </c>
      <c r="F2605" t="s">
        <v>391</v>
      </c>
      <c r="G2605" s="16">
        <v>42185</v>
      </c>
      <c r="H2605">
        <v>20160421</v>
      </c>
      <c r="I2605">
        <v>0</v>
      </c>
      <c r="J2605" t="s">
        <v>258</v>
      </c>
      <c r="K2605" t="str">
        <f>IFERROR(VLOOKUP(J2605,ORDEN_ESF!A:C,2,0),"")</f>
        <v>Activos no corrientes</v>
      </c>
      <c r="L2605">
        <f>IFERROR(VLOOKUP(J2605,ORDEN_ESF!A:C,3,0),0)</f>
        <v>2</v>
      </c>
      <c r="M2605">
        <v>5420305</v>
      </c>
    </row>
    <row r="2606" spans="1:13" x14ac:dyDescent="0.25">
      <c r="A2606">
        <v>900797732</v>
      </c>
      <c r="B2606" t="s">
        <v>181</v>
      </c>
      <c r="C2606" t="s">
        <v>230</v>
      </c>
      <c r="D2606" t="s">
        <v>228</v>
      </c>
      <c r="E2606" t="s">
        <v>360</v>
      </c>
      <c r="F2606" t="s">
        <v>225</v>
      </c>
      <c r="G2606" s="16">
        <v>42369</v>
      </c>
      <c r="H2606">
        <v>20160710</v>
      </c>
      <c r="I2606">
        <v>-1</v>
      </c>
      <c r="J2606" t="s">
        <v>258</v>
      </c>
      <c r="K2606" t="str">
        <f>IFERROR(VLOOKUP(J2606,ORDEN_ESF!A:C,2,0),"")</f>
        <v>Activos no corrientes</v>
      </c>
      <c r="L2606">
        <f>IFERROR(VLOOKUP(J2606,ORDEN_ESF!A:C,3,0),0)</f>
        <v>2</v>
      </c>
      <c r="M2606">
        <v>91977367</v>
      </c>
    </row>
    <row r="2607" spans="1:13" x14ac:dyDescent="0.25">
      <c r="A2607">
        <v>800173155</v>
      </c>
      <c r="B2607" t="s">
        <v>341</v>
      </c>
      <c r="C2607" t="s">
        <v>222</v>
      </c>
      <c r="D2607" t="s">
        <v>228</v>
      </c>
      <c r="E2607" t="s">
        <v>335</v>
      </c>
      <c r="F2607" t="s">
        <v>225</v>
      </c>
      <c r="G2607" s="16">
        <v>42369</v>
      </c>
      <c r="H2607">
        <v>20160710</v>
      </c>
      <c r="I2607">
        <v>0</v>
      </c>
      <c r="J2607" t="s">
        <v>259</v>
      </c>
      <c r="K2607" t="str">
        <f>IFERROR(VLOOKUP(J2607,ORDEN_ESF!A:C,2,0),"")</f>
        <v>Activos</v>
      </c>
      <c r="L2607">
        <f>IFERROR(VLOOKUP(J2607,ORDEN_ESF!A:C,3,0),0)</f>
        <v>3</v>
      </c>
      <c r="M2607">
        <v>393390534</v>
      </c>
    </row>
    <row r="2608" spans="1:13" x14ac:dyDescent="0.25">
      <c r="A2608">
        <v>800185295</v>
      </c>
      <c r="B2608" t="s">
        <v>344</v>
      </c>
      <c r="C2608" t="s">
        <v>222</v>
      </c>
      <c r="D2608" t="s">
        <v>228</v>
      </c>
      <c r="E2608" t="s">
        <v>335</v>
      </c>
      <c r="F2608" t="s">
        <v>225</v>
      </c>
      <c r="G2608" s="16">
        <v>42369</v>
      </c>
      <c r="H2608">
        <v>20160429</v>
      </c>
      <c r="I2608">
        <v>0</v>
      </c>
      <c r="J2608" t="s">
        <v>259</v>
      </c>
      <c r="K2608" t="str">
        <f>IFERROR(VLOOKUP(J2608,ORDEN_ESF!A:C,2,0),"")</f>
        <v>Activos</v>
      </c>
      <c r="L2608">
        <f>IFERROR(VLOOKUP(J2608,ORDEN_ESF!A:C,3,0),0)</f>
        <v>3</v>
      </c>
      <c r="M2608">
        <v>1564275479</v>
      </c>
    </row>
    <row r="2609" spans="1:13" x14ac:dyDescent="0.25">
      <c r="A2609">
        <v>830023542</v>
      </c>
      <c r="B2609" t="s">
        <v>146</v>
      </c>
      <c r="C2609" t="s">
        <v>230</v>
      </c>
      <c r="D2609" t="s">
        <v>223</v>
      </c>
      <c r="E2609" t="s">
        <v>339</v>
      </c>
      <c r="F2609" t="s">
        <v>225</v>
      </c>
      <c r="G2609" s="16">
        <v>42369</v>
      </c>
      <c r="H2609">
        <v>20160426</v>
      </c>
      <c r="I2609">
        <v>0</v>
      </c>
      <c r="J2609" t="s">
        <v>259</v>
      </c>
      <c r="K2609" t="str">
        <f>IFERROR(VLOOKUP(J2609,ORDEN_ESF!A:C,2,0),"")</f>
        <v>Activos</v>
      </c>
      <c r="L2609">
        <f>IFERROR(VLOOKUP(J2609,ORDEN_ESF!A:C,3,0),0)</f>
        <v>3</v>
      </c>
      <c r="M2609">
        <v>209462041</v>
      </c>
    </row>
    <row r="2610" spans="1:13" x14ac:dyDescent="0.25">
      <c r="A2610">
        <v>830058272</v>
      </c>
      <c r="B2610" t="s">
        <v>352</v>
      </c>
      <c r="C2610" t="s">
        <v>230</v>
      </c>
      <c r="D2610" t="s">
        <v>228</v>
      </c>
      <c r="E2610" t="s">
        <v>353</v>
      </c>
      <c r="F2610" t="s">
        <v>225</v>
      </c>
      <c r="G2610" s="16">
        <v>42369</v>
      </c>
      <c r="H2610">
        <v>20160710</v>
      </c>
      <c r="I2610">
        <v>0</v>
      </c>
      <c r="J2610" t="s">
        <v>259</v>
      </c>
      <c r="K2610" t="str">
        <f>IFERROR(VLOOKUP(J2610,ORDEN_ESF!A:C,2,0),"")</f>
        <v>Activos</v>
      </c>
      <c r="L2610">
        <f>IFERROR(VLOOKUP(J2610,ORDEN_ESF!A:C,3,0),0)</f>
        <v>3</v>
      </c>
      <c r="M2610">
        <v>83437983</v>
      </c>
    </row>
    <row r="2611" spans="1:13" x14ac:dyDescent="0.25">
      <c r="A2611">
        <v>830124992</v>
      </c>
      <c r="B2611" t="s">
        <v>357</v>
      </c>
      <c r="C2611" t="s">
        <v>230</v>
      </c>
      <c r="D2611" t="s">
        <v>228</v>
      </c>
      <c r="E2611" t="s">
        <v>358</v>
      </c>
      <c r="F2611" t="s">
        <v>225</v>
      </c>
      <c r="G2611" s="16">
        <v>42369</v>
      </c>
      <c r="H2611">
        <v>20160429</v>
      </c>
      <c r="I2611">
        <v>0</v>
      </c>
      <c r="J2611" t="s">
        <v>259</v>
      </c>
      <c r="K2611" t="str">
        <f>IFERROR(VLOOKUP(J2611,ORDEN_ESF!A:C,2,0),"")</f>
        <v>Activos</v>
      </c>
      <c r="L2611">
        <f>IFERROR(VLOOKUP(J2611,ORDEN_ESF!A:C,3,0),0)</f>
        <v>3</v>
      </c>
      <c r="M2611">
        <v>10802913</v>
      </c>
    </row>
    <row r="2612" spans="1:13" x14ac:dyDescent="0.25">
      <c r="A2612">
        <v>860000656</v>
      </c>
      <c r="B2612" t="s">
        <v>221</v>
      </c>
      <c r="C2612" t="s">
        <v>222</v>
      </c>
      <c r="D2612" t="s">
        <v>223</v>
      </c>
      <c r="E2612" t="s">
        <v>224</v>
      </c>
      <c r="F2612" t="s">
        <v>225</v>
      </c>
      <c r="G2612" s="16">
        <v>42369</v>
      </c>
      <c r="H2612">
        <v>20160426</v>
      </c>
      <c r="I2612">
        <v>0</v>
      </c>
      <c r="J2612" t="s">
        <v>259</v>
      </c>
      <c r="K2612" t="str">
        <f>IFERROR(VLOOKUP(J2612,ORDEN_ESF!A:C,2,0),"")</f>
        <v>Activos</v>
      </c>
      <c r="L2612">
        <f>IFERROR(VLOOKUP(J2612,ORDEN_ESF!A:C,3,0),0)</f>
        <v>3</v>
      </c>
      <c r="M2612">
        <v>173425544</v>
      </c>
    </row>
    <row r="2613" spans="1:13" x14ac:dyDescent="0.25">
      <c r="A2613">
        <v>860002837</v>
      </c>
      <c r="B2613" t="s">
        <v>227</v>
      </c>
      <c r="C2613" t="s">
        <v>222</v>
      </c>
      <c r="D2613" t="s">
        <v>228</v>
      </c>
      <c r="E2613" t="s">
        <v>224</v>
      </c>
      <c r="F2613" t="s">
        <v>225</v>
      </c>
      <c r="G2613" s="16">
        <v>42369</v>
      </c>
      <c r="H2613">
        <v>20160426</v>
      </c>
      <c r="I2613">
        <v>0</v>
      </c>
      <c r="J2613" t="s">
        <v>259</v>
      </c>
      <c r="K2613" t="str">
        <f>IFERROR(VLOOKUP(J2613,ORDEN_ESF!A:C,2,0),"")</f>
        <v>Activos</v>
      </c>
      <c r="L2613">
        <f>IFERROR(VLOOKUP(J2613,ORDEN_ESF!A:C,3,0),0)</f>
        <v>3</v>
      </c>
      <c r="M2613">
        <v>234672224</v>
      </c>
    </row>
    <row r="2614" spans="1:13" x14ac:dyDescent="0.25">
      <c r="A2614">
        <v>860035996</v>
      </c>
      <c r="B2614" t="s">
        <v>229</v>
      </c>
      <c r="C2614" t="s">
        <v>230</v>
      </c>
      <c r="D2614" t="s">
        <v>228</v>
      </c>
      <c r="E2614" t="s">
        <v>224</v>
      </c>
      <c r="F2614" t="s">
        <v>225</v>
      </c>
      <c r="G2614" s="16">
        <v>42369</v>
      </c>
      <c r="H2614">
        <v>20160428</v>
      </c>
      <c r="I2614">
        <v>0</v>
      </c>
      <c r="J2614" t="s">
        <v>259</v>
      </c>
      <c r="K2614" t="str">
        <f>IFERROR(VLOOKUP(J2614,ORDEN_ESF!A:C,2,0),"")</f>
        <v>Activos</v>
      </c>
      <c r="L2614">
        <f>IFERROR(VLOOKUP(J2614,ORDEN_ESF!A:C,3,0),0)</f>
        <v>3</v>
      </c>
      <c r="M2614">
        <v>65824825</v>
      </c>
    </row>
    <row r="2615" spans="1:13" x14ac:dyDescent="0.25">
      <c r="A2615">
        <v>860058070</v>
      </c>
      <c r="B2615" t="s">
        <v>364</v>
      </c>
      <c r="C2615" t="s">
        <v>222</v>
      </c>
      <c r="D2615" t="s">
        <v>228</v>
      </c>
      <c r="E2615" t="s">
        <v>335</v>
      </c>
      <c r="F2615" t="s">
        <v>225</v>
      </c>
      <c r="G2615" s="16">
        <v>42369</v>
      </c>
      <c r="H2615">
        <v>20160427</v>
      </c>
      <c r="I2615">
        <v>0</v>
      </c>
      <c r="J2615" t="s">
        <v>259</v>
      </c>
      <c r="K2615" t="str">
        <f>IFERROR(VLOOKUP(J2615,ORDEN_ESF!A:C,2,0),"")</f>
        <v>Activos</v>
      </c>
      <c r="L2615">
        <f>IFERROR(VLOOKUP(J2615,ORDEN_ESF!A:C,3,0),0)</f>
        <v>3</v>
      </c>
      <c r="M2615">
        <v>1245309439</v>
      </c>
    </row>
    <row r="2616" spans="1:13" x14ac:dyDescent="0.25">
      <c r="A2616">
        <v>860059851</v>
      </c>
      <c r="B2616" t="s">
        <v>365</v>
      </c>
      <c r="C2616" t="s">
        <v>222</v>
      </c>
      <c r="D2616" t="s">
        <v>228</v>
      </c>
      <c r="E2616" t="s">
        <v>224</v>
      </c>
      <c r="F2616" t="s">
        <v>225</v>
      </c>
      <c r="G2616" s="16">
        <v>42369</v>
      </c>
      <c r="H2616">
        <v>20160729</v>
      </c>
      <c r="I2616">
        <v>-1</v>
      </c>
      <c r="J2616" t="s">
        <v>259</v>
      </c>
      <c r="K2616" t="str">
        <f>IFERROR(VLOOKUP(J2616,ORDEN_ESF!A:C,2,0),"")</f>
        <v>Activos</v>
      </c>
      <c r="L2616">
        <f>IFERROR(VLOOKUP(J2616,ORDEN_ESF!A:C,3,0),0)</f>
        <v>3</v>
      </c>
      <c r="M2616">
        <v>53396571</v>
      </c>
    </row>
    <row r="2617" spans="1:13" x14ac:dyDescent="0.25">
      <c r="A2617">
        <v>860510628</v>
      </c>
      <c r="B2617" t="s">
        <v>373</v>
      </c>
      <c r="C2617" t="s">
        <v>230</v>
      </c>
      <c r="D2617" t="s">
        <v>228</v>
      </c>
      <c r="E2617" t="s">
        <v>353</v>
      </c>
      <c r="F2617" t="s">
        <v>225</v>
      </c>
      <c r="G2617" s="16">
        <v>42369</v>
      </c>
      <c r="H2617">
        <v>20160729</v>
      </c>
      <c r="I2617">
        <v>-1</v>
      </c>
      <c r="J2617" t="s">
        <v>259</v>
      </c>
      <c r="K2617" t="str">
        <f>IFERROR(VLOOKUP(J2617,ORDEN_ESF!A:C,2,0),"")</f>
        <v>Activos</v>
      </c>
      <c r="L2617">
        <f>IFERROR(VLOOKUP(J2617,ORDEN_ESF!A:C,3,0),0)</f>
        <v>3</v>
      </c>
      <c r="M2617">
        <v>80613129</v>
      </c>
    </row>
    <row r="2618" spans="1:13" x14ac:dyDescent="0.25">
      <c r="A2618">
        <v>860515523</v>
      </c>
      <c r="B2618" t="s">
        <v>231</v>
      </c>
      <c r="C2618" t="s">
        <v>230</v>
      </c>
      <c r="D2618" t="s">
        <v>228</v>
      </c>
      <c r="E2618" t="s">
        <v>224</v>
      </c>
      <c r="F2618" t="s">
        <v>225</v>
      </c>
      <c r="G2618" s="16">
        <v>42369</v>
      </c>
      <c r="H2618">
        <v>20160429</v>
      </c>
      <c r="I2618">
        <v>0</v>
      </c>
      <c r="J2618" t="s">
        <v>259</v>
      </c>
      <c r="K2618" t="str">
        <f>IFERROR(VLOOKUP(J2618,ORDEN_ESF!A:C,2,0),"")</f>
        <v>Activos</v>
      </c>
      <c r="L2618">
        <f>IFERROR(VLOOKUP(J2618,ORDEN_ESF!A:C,3,0),0)</f>
        <v>3</v>
      </c>
      <c r="M2618">
        <v>59271699</v>
      </c>
    </row>
    <row r="2619" spans="1:13" x14ac:dyDescent="0.25">
      <c r="A2619">
        <v>890903035</v>
      </c>
      <c r="B2619" t="s">
        <v>369</v>
      </c>
      <c r="C2619" t="s">
        <v>230</v>
      </c>
      <c r="D2619" t="s">
        <v>228</v>
      </c>
      <c r="E2619" t="s">
        <v>339</v>
      </c>
      <c r="F2619" t="s">
        <v>225</v>
      </c>
      <c r="G2619" s="16">
        <v>42369</v>
      </c>
      <c r="H2619">
        <v>20160426</v>
      </c>
      <c r="I2619">
        <v>0</v>
      </c>
      <c r="J2619" t="s">
        <v>259</v>
      </c>
      <c r="K2619" t="str">
        <f>IFERROR(VLOOKUP(J2619,ORDEN_ESF!A:C,2,0),"")</f>
        <v>Activos</v>
      </c>
      <c r="L2619">
        <f>IFERROR(VLOOKUP(J2619,ORDEN_ESF!A:C,3,0),0)</f>
        <v>3</v>
      </c>
      <c r="M2619">
        <v>522525731</v>
      </c>
    </row>
    <row r="2620" spans="1:13" x14ac:dyDescent="0.25">
      <c r="A2620">
        <v>890903055</v>
      </c>
      <c r="B2620" t="s">
        <v>232</v>
      </c>
      <c r="C2620" t="s">
        <v>222</v>
      </c>
      <c r="D2620" t="s">
        <v>223</v>
      </c>
      <c r="E2620" t="s">
        <v>224</v>
      </c>
      <c r="F2620" t="s">
        <v>225</v>
      </c>
      <c r="G2620" s="16">
        <v>42369</v>
      </c>
      <c r="H2620">
        <v>20160729</v>
      </c>
      <c r="I2620">
        <v>-1</v>
      </c>
      <c r="J2620" t="s">
        <v>259</v>
      </c>
      <c r="K2620" t="str">
        <f>IFERROR(VLOOKUP(J2620,ORDEN_ESF!A:C,2,0),"")</f>
        <v>Activos</v>
      </c>
      <c r="L2620">
        <f>IFERROR(VLOOKUP(J2620,ORDEN_ESF!A:C,3,0),0)</f>
        <v>3</v>
      </c>
      <c r="M2620">
        <v>211109900</v>
      </c>
    </row>
    <row r="2621" spans="1:13" x14ac:dyDescent="0.25">
      <c r="A2621">
        <v>890905022</v>
      </c>
      <c r="B2621" t="s">
        <v>370</v>
      </c>
      <c r="C2621" t="s">
        <v>230</v>
      </c>
      <c r="D2621" t="s">
        <v>223</v>
      </c>
      <c r="E2621" t="s">
        <v>360</v>
      </c>
      <c r="F2621" t="s">
        <v>225</v>
      </c>
      <c r="G2621" s="16">
        <v>42369</v>
      </c>
      <c r="H2621">
        <v>20160802</v>
      </c>
      <c r="I2621">
        <v>0</v>
      </c>
      <c r="J2621" t="s">
        <v>259</v>
      </c>
      <c r="K2621" t="str">
        <f>IFERROR(VLOOKUP(J2621,ORDEN_ESF!A:C,2,0),"")</f>
        <v>Activos</v>
      </c>
      <c r="L2621">
        <f>IFERROR(VLOOKUP(J2621,ORDEN_ESF!A:C,3,0),0)</f>
        <v>3</v>
      </c>
      <c r="M2621">
        <v>69706145</v>
      </c>
    </row>
    <row r="2622" spans="1:13" x14ac:dyDescent="0.25">
      <c r="A2622">
        <v>890908901</v>
      </c>
      <c r="B2622" t="s">
        <v>372</v>
      </c>
      <c r="C2622" t="s">
        <v>222</v>
      </c>
      <c r="D2622" t="s">
        <v>223</v>
      </c>
      <c r="E2622" t="s">
        <v>339</v>
      </c>
      <c r="F2622" t="s">
        <v>225</v>
      </c>
      <c r="G2622" s="16">
        <v>42369</v>
      </c>
      <c r="H2622">
        <v>20160426</v>
      </c>
      <c r="I2622">
        <v>0</v>
      </c>
      <c r="J2622" t="s">
        <v>259</v>
      </c>
      <c r="K2622" t="str">
        <f>IFERROR(VLOOKUP(J2622,ORDEN_ESF!A:C,2,0),"")</f>
        <v>Activos</v>
      </c>
      <c r="L2622">
        <f>IFERROR(VLOOKUP(J2622,ORDEN_ESF!A:C,3,0),0)</f>
        <v>3</v>
      </c>
      <c r="M2622">
        <v>168571917</v>
      </c>
    </row>
    <row r="2623" spans="1:13" x14ac:dyDescent="0.25">
      <c r="A2623">
        <v>890939355</v>
      </c>
      <c r="B2623" t="s">
        <v>35</v>
      </c>
      <c r="C2623" t="s">
        <v>222</v>
      </c>
      <c r="D2623" t="s">
        <v>223</v>
      </c>
      <c r="E2623" t="s">
        <v>335</v>
      </c>
      <c r="F2623" t="s">
        <v>225</v>
      </c>
      <c r="G2623" s="16">
        <v>42369</v>
      </c>
      <c r="H2623">
        <v>20160427</v>
      </c>
      <c r="I2623">
        <v>0</v>
      </c>
      <c r="J2623" t="s">
        <v>259</v>
      </c>
      <c r="K2623" t="str">
        <f>IFERROR(VLOOKUP(J2623,ORDEN_ESF!A:C,2,0),"")</f>
        <v>Activos</v>
      </c>
      <c r="L2623">
        <f>IFERROR(VLOOKUP(J2623,ORDEN_ESF!A:C,3,0),0)</f>
        <v>3</v>
      </c>
      <c r="M2623">
        <v>37244517</v>
      </c>
    </row>
    <row r="2624" spans="1:13" x14ac:dyDescent="0.25">
      <c r="A2624">
        <v>900018975</v>
      </c>
      <c r="B2624" t="s">
        <v>376</v>
      </c>
      <c r="C2624" t="s">
        <v>230</v>
      </c>
      <c r="D2624" t="s">
        <v>299</v>
      </c>
      <c r="E2624" t="s">
        <v>333</v>
      </c>
      <c r="F2624" t="s">
        <v>225</v>
      </c>
      <c r="G2624" s="16">
        <v>42369</v>
      </c>
      <c r="H2624">
        <v>20160428</v>
      </c>
      <c r="I2624">
        <v>0</v>
      </c>
      <c r="J2624" t="s">
        <v>259</v>
      </c>
      <c r="K2624" t="str">
        <f>IFERROR(VLOOKUP(J2624,ORDEN_ESF!A:C,2,0),"")</f>
        <v>Activos</v>
      </c>
      <c r="L2624">
        <f>IFERROR(VLOOKUP(J2624,ORDEN_ESF!A:C,3,0),0)</f>
        <v>3</v>
      </c>
      <c r="M2624">
        <v>406576449</v>
      </c>
    </row>
    <row r="2625" spans="1:13" x14ac:dyDescent="0.25">
      <c r="A2625">
        <v>900190385</v>
      </c>
      <c r="B2625" t="s">
        <v>380</v>
      </c>
      <c r="C2625" t="s">
        <v>230</v>
      </c>
      <c r="D2625" t="s">
        <v>351</v>
      </c>
      <c r="E2625" t="s">
        <v>339</v>
      </c>
      <c r="F2625" t="s">
        <v>225</v>
      </c>
      <c r="G2625" s="16">
        <v>42369</v>
      </c>
      <c r="H2625">
        <v>20160429</v>
      </c>
      <c r="I2625">
        <v>0</v>
      </c>
      <c r="J2625" t="s">
        <v>259</v>
      </c>
      <c r="K2625" t="str">
        <f>IFERROR(VLOOKUP(J2625,ORDEN_ESF!A:C,2,0),"")</f>
        <v>Activos</v>
      </c>
      <c r="L2625">
        <f>IFERROR(VLOOKUP(J2625,ORDEN_ESF!A:C,3,0),0)</f>
        <v>3</v>
      </c>
      <c r="M2625">
        <v>367921841</v>
      </c>
    </row>
    <row r="2626" spans="1:13" x14ac:dyDescent="0.25">
      <c r="A2626">
        <v>900192242</v>
      </c>
      <c r="B2626" t="s">
        <v>381</v>
      </c>
      <c r="C2626" t="s">
        <v>222</v>
      </c>
      <c r="D2626" t="s">
        <v>228</v>
      </c>
      <c r="E2626" t="s">
        <v>333</v>
      </c>
      <c r="F2626" t="s">
        <v>225</v>
      </c>
      <c r="G2626" s="16">
        <v>42369</v>
      </c>
      <c r="H2626">
        <v>20160427</v>
      </c>
      <c r="I2626">
        <v>0</v>
      </c>
      <c r="J2626" t="s">
        <v>259</v>
      </c>
      <c r="K2626" t="str">
        <f>IFERROR(VLOOKUP(J2626,ORDEN_ESF!A:C,2,0),"")</f>
        <v>Activos</v>
      </c>
      <c r="L2626">
        <f>IFERROR(VLOOKUP(J2626,ORDEN_ESF!A:C,3,0),0)</f>
        <v>3</v>
      </c>
      <c r="M2626">
        <v>630896540</v>
      </c>
    </row>
    <row r="2627" spans="1:13" x14ac:dyDescent="0.25">
      <c r="A2627">
        <v>900192242</v>
      </c>
      <c r="B2627" t="s">
        <v>381</v>
      </c>
      <c r="C2627" t="s">
        <v>222</v>
      </c>
      <c r="D2627" t="s">
        <v>228</v>
      </c>
      <c r="E2627" t="s">
        <v>333</v>
      </c>
      <c r="F2627" t="s">
        <v>391</v>
      </c>
      <c r="G2627" s="16">
        <v>42185</v>
      </c>
      <c r="H2627">
        <v>20160428</v>
      </c>
      <c r="I2627">
        <v>0</v>
      </c>
      <c r="J2627" t="s">
        <v>259</v>
      </c>
      <c r="K2627" t="str">
        <f>IFERROR(VLOOKUP(J2627,ORDEN_ESF!A:C,2,0),"")</f>
        <v>Activos</v>
      </c>
      <c r="L2627">
        <f>IFERROR(VLOOKUP(J2627,ORDEN_ESF!A:C,3,0),0)</f>
        <v>3</v>
      </c>
      <c r="M2627">
        <v>486282068</v>
      </c>
    </row>
    <row r="2628" spans="1:13" x14ac:dyDescent="0.25">
      <c r="A2628">
        <v>900205547</v>
      </c>
      <c r="B2628" t="s">
        <v>233</v>
      </c>
      <c r="C2628" t="s">
        <v>230</v>
      </c>
      <c r="D2628" t="s">
        <v>228</v>
      </c>
      <c r="E2628" t="s">
        <v>224</v>
      </c>
      <c r="F2628" t="s">
        <v>225</v>
      </c>
      <c r="G2628" s="16">
        <v>42369</v>
      </c>
      <c r="H2628">
        <v>20160710</v>
      </c>
      <c r="I2628">
        <v>0</v>
      </c>
      <c r="J2628" t="s">
        <v>259</v>
      </c>
      <c r="K2628" t="str">
        <f>IFERROR(VLOOKUP(J2628,ORDEN_ESF!A:C,2,0),"")</f>
        <v>Activos</v>
      </c>
      <c r="L2628">
        <f>IFERROR(VLOOKUP(J2628,ORDEN_ESF!A:C,3,0),0)</f>
        <v>3</v>
      </c>
      <c r="M2628">
        <v>4170952</v>
      </c>
    </row>
    <row r="2629" spans="1:13" x14ac:dyDescent="0.25">
      <c r="A2629">
        <v>900378893</v>
      </c>
      <c r="B2629" t="s">
        <v>386</v>
      </c>
      <c r="C2629" t="s">
        <v>230</v>
      </c>
      <c r="D2629" t="s">
        <v>228</v>
      </c>
      <c r="E2629" t="s">
        <v>335</v>
      </c>
      <c r="F2629" t="s">
        <v>225</v>
      </c>
      <c r="G2629" s="16">
        <v>42369</v>
      </c>
      <c r="H2629">
        <v>20160729</v>
      </c>
      <c r="I2629">
        <v>-1</v>
      </c>
      <c r="J2629" t="s">
        <v>259</v>
      </c>
      <c r="K2629" t="str">
        <f>IFERROR(VLOOKUP(J2629,ORDEN_ESF!A:C,2,0),"")</f>
        <v>Activos</v>
      </c>
      <c r="L2629">
        <f>IFERROR(VLOOKUP(J2629,ORDEN_ESF!A:C,3,0),0)</f>
        <v>3</v>
      </c>
      <c r="M2629">
        <v>457001367</v>
      </c>
    </row>
    <row r="2630" spans="1:13" x14ac:dyDescent="0.25">
      <c r="A2630">
        <v>900390238</v>
      </c>
      <c r="B2630" t="s">
        <v>177</v>
      </c>
      <c r="C2630" t="s">
        <v>230</v>
      </c>
      <c r="D2630" t="s">
        <v>228</v>
      </c>
      <c r="E2630" t="s">
        <v>333</v>
      </c>
      <c r="F2630" t="s">
        <v>225</v>
      </c>
      <c r="G2630" s="16">
        <v>42369</v>
      </c>
      <c r="H2630">
        <v>20160421</v>
      </c>
      <c r="I2630">
        <v>0</v>
      </c>
      <c r="J2630" t="s">
        <v>259</v>
      </c>
      <c r="K2630" t="str">
        <f>IFERROR(VLOOKUP(J2630,ORDEN_ESF!A:C,2,0),"")</f>
        <v>Activos</v>
      </c>
      <c r="L2630">
        <f>IFERROR(VLOOKUP(J2630,ORDEN_ESF!A:C,3,0),0)</f>
        <v>3</v>
      </c>
      <c r="M2630">
        <v>107836408</v>
      </c>
    </row>
    <row r="2631" spans="1:13" x14ac:dyDescent="0.25">
      <c r="A2631">
        <v>900390238</v>
      </c>
      <c r="B2631" t="s">
        <v>177</v>
      </c>
      <c r="C2631" t="s">
        <v>230</v>
      </c>
      <c r="D2631" t="s">
        <v>228</v>
      </c>
      <c r="E2631" t="s">
        <v>333</v>
      </c>
      <c r="F2631" t="s">
        <v>391</v>
      </c>
      <c r="G2631" s="16">
        <v>42185</v>
      </c>
      <c r="H2631">
        <v>20160421</v>
      </c>
      <c r="I2631">
        <v>0</v>
      </c>
      <c r="J2631" t="s">
        <v>259</v>
      </c>
      <c r="K2631" t="str">
        <f>IFERROR(VLOOKUP(J2631,ORDEN_ESF!A:C,2,0),"")</f>
        <v>Activos</v>
      </c>
      <c r="L2631">
        <f>IFERROR(VLOOKUP(J2631,ORDEN_ESF!A:C,3,0),0)</f>
        <v>3</v>
      </c>
      <c r="M2631">
        <v>112951580</v>
      </c>
    </row>
    <row r="2632" spans="1:13" x14ac:dyDescent="0.25">
      <c r="A2632">
        <v>900797732</v>
      </c>
      <c r="B2632" t="s">
        <v>181</v>
      </c>
      <c r="C2632" t="s">
        <v>230</v>
      </c>
      <c r="D2632" t="s">
        <v>228</v>
      </c>
      <c r="E2632" t="s">
        <v>360</v>
      </c>
      <c r="F2632" t="s">
        <v>225</v>
      </c>
      <c r="G2632" s="16">
        <v>42369</v>
      </c>
      <c r="H2632">
        <v>20160710</v>
      </c>
      <c r="I2632">
        <v>-1</v>
      </c>
      <c r="J2632" t="s">
        <v>259</v>
      </c>
      <c r="K2632" t="str">
        <f>IFERROR(VLOOKUP(J2632,ORDEN_ESF!A:C,2,0),"")</f>
        <v>Activos</v>
      </c>
      <c r="L2632">
        <f>IFERROR(VLOOKUP(J2632,ORDEN_ESF!A:C,3,0),0)</f>
        <v>3</v>
      </c>
      <c r="M2632">
        <v>96759336</v>
      </c>
    </row>
    <row r="2633" spans="1:13" x14ac:dyDescent="0.25">
      <c r="A2633">
        <v>830023542</v>
      </c>
      <c r="B2633" t="s">
        <v>146</v>
      </c>
      <c r="C2633" t="s">
        <v>230</v>
      </c>
      <c r="D2633" t="s">
        <v>223</v>
      </c>
      <c r="E2633" t="s">
        <v>339</v>
      </c>
      <c r="F2633" t="s">
        <v>225</v>
      </c>
      <c r="G2633" s="16">
        <v>42369</v>
      </c>
      <c r="H2633">
        <v>20160426</v>
      </c>
      <c r="I2633">
        <v>0</v>
      </c>
      <c r="J2633" t="s">
        <v>260</v>
      </c>
      <c r="K2633" t="str">
        <f>IFERROR(VLOOKUP(J2633,ORDEN_ESF!A:C,2,0),"")</f>
        <v>Provisiones corrientes por beneficios a los empleados</v>
      </c>
      <c r="L2633">
        <f>IFERROR(VLOOKUP(J2633,ORDEN_ESF!A:C,3,0),0)</f>
        <v>0</v>
      </c>
      <c r="M2633">
        <v>9163237</v>
      </c>
    </row>
    <row r="2634" spans="1:13" x14ac:dyDescent="0.25">
      <c r="A2634">
        <v>830058272</v>
      </c>
      <c r="B2634" t="s">
        <v>352</v>
      </c>
      <c r="C2634" t="s">
        <v>230</v>
      </c>
      <c r="D2634" t="s">
        <v>228</v>
      </c>
      <c r="E2634" t="s">
        <v>353</v>
      </c>
      <c r="F2634" t="s">
        <v>225</v>
      </c>
      <c r="G2634" s="16">
        <v>42369</v>
      </c>
      <c r="H2634">
        <v>20160710</v>
      </c>
      <c r="I2634">
        <v>0</v>
      </c>
      <c r="J2634" t="s">
        <v>260</v>
      </c>
      <c r="K2634" t="str">
        <f>IFERROR(VLOOKUP(J2634,ORDEN_ESF!A:C,2,0),"")</f>
        <v>Provisiones corrientes por beneficios a los empleados</v>
      </c>
      <c r="L2634">
        <f>IFERROR(VLOOKUP(J2634,ORDEN_ESF!A:C,3,0),0)</f>
        <v>0</v>
      </c>
      <c r="M2634">
        <v>0</v>
      </c>
    </row>
    <row r="2635" spans="1:13" x14ac:dyDescent="0.25">
      <c r="A2635">
        <v>830124992</v>
      </c>
      <c r="B2635" t="s">
        <v>357</v>
      </c>
      <c r="C2635" t="s">
        <v>230</v>
      </c>
      <c r="D2635" t="s">
        <v>228</v>
      </c>
      <c r="E2635" t="s">
        <v>358</v>
      </c>
      <c r="F2635" t="s">
        <v>225</v>
      </c>
      <c r="G2635" s="16">
        <v>42369</v>
      </c>
      <c r="H2635">
        <v>20160429</v>
      </c>
      <c r="I2635">
        <v>0</v>
      </c>
      <c r="J2635" t="s">
        <v>260</v>
      </c>
      <c r="K2635" t="str">
        <f>IFERROR(VLOOKUP(J2635,ORDEN_ESF!A:C,2,0),"")</f>
        <v>Provisiones corrientes por beneficios a los empleados</v>
      </c>
      <c r="L2635">
        <f>IFERROR(VLOOKUP(J2635,ORDEN_ESF!A:C,3,0),0)</f>
        <v>0</v>
      </c>
      <c r="M2635">
        <v>80035</v>
      </c>
    </row>
    <row r="2636" spans="1:13" x14ac:dyDescent="0.25">
      <c r="A2636">
        <v>860000656</v>
      </c>
      <c r="B2636" t="s">
        <v>221</v>
      </c>
      <c r="C2636" t="s">
        <v>222</v>
      </c>
      <c r="D2636" t="s">
        <v>223</v>
      </c>
      <c r="E2636" t="s">
        <v>224</v>
      </c>
      <c r="F2636" t="s">
        <v>225</v>
      </c>
      <c r="G2636" s="16">
        <v>42369</v>
      </c>
      <c r="H2636">
        <v>20160426</v>
      </c>
      <c r="I2636">
        <v>0</v>
      </c>
      <c r="J2636" t="s">
        <v>260</v>
      </c>
      <c r="K2636" t="str">
        <f>IFERROR(VLOOKUP(J2636,ORDEN_ESF!A:C,2,0),"")</f>
        <v>Provisiones corrientes por beneficios a los empleados</v>
      </c>
      <c r="L2636">
        <f>IFERROR(VLOOKUP(J2636,ORDEN_ESF!A:C,3,0),0)</f>
        <v>0</v>
      </c>
      <c r="M2636">
        <v>4626743</v>
      </c>
    </row>
    <row r="2637" spans="1:13" x14ac:dyDescent="0.25">
      <c r="A2637">
        <v>860002837</v>
      </c>
      <c r="B2637" t="s">
        <v>227</v>
      </c>
      <c r="C2637" t="s">
        <v>222</v>
      </c>
      <c r="D2637" t="s">
        <v>228</v>
      </c>
      <c r="E2637" t="s">
        <v>224</v>
      </c>
      <c r="F2637" t="s">
        <v>225</v>
      </c>
      <c r="G2637" s="16">
        <v>42369</v>
      </c>
      <c r="H2637">
        <v>20160426</v>
      </c>
      <c r="I2637">
        <v>0</v>
      </c>
      <c r="J2637" t="s">
        <v>260</v>
      </c>
      <c r="K2637" t="str">
        <f>IFERROR(VLOOKUP(J2637,ORDEN_ESF!A:C,2,0),"")</f>
        <v>Provisiones corrientes por beneficios a los empleados</v>
      </c>
      <c r="L2637">
        <f>IFERROR(VLOOKUP(J2637,ORDEN_ESF!A:C,3,0),0)</f>
        <v>0</v>
      </c>
      <c r="M2637">
        <v>997530</v>
      </c>
    </row>
    <row r="2638" spans="1:13" x14ac:dyDescent="0.25">
      <c r="A2638">
        <v>860035996</v>
      </c>
      <c r="B2638" t="s">
        <v>229</v>
      </c>
      <c r="C2638" t="s">
        <v>230</v>
      </c>
      <c r="D2638" t="s">
        <v>228</v>
      </c>
      <c r="E2638" t="s">
        <v>224</v>
      </c>
      <c r="F2638" t="s">
        <v>225</v>
      </c>
      <c r="G2638" s="16">
        <v>42369</v>
      </c>
      <c r="H2638">
        <v>20160428</v>
      </c>
      <c r="I2638">
        <v>0</v>
      </c>
      <c r="J2638" t="s">
        <v>260</v>
      </c>
      <c r="K2638" t="str">
        <f>IFERROR(VLOOKUP(J2638,ORDEN_ESF!A:C,2,0),"")</f>
        <v>Provisiones corrientes por beneficios a los empleados</v>
      </c>
      <c r="L2638">
        <f>IFERROR(VLOOKUP(J2638,ORDEN_ESF!A:C,3,0),0)</f>
        <v>0</v>
      </c>
      <c r="M2638">
        <v>6001643</v>
      </c>
    </row>
    <row r="2639" spans="1:13" x14ac:dyDescent="0.25">
      <c r="A2639">
        <v>860058070</v>
      </c>
      <c r="B2639" t="s">
        <v>364</v>
      </c>
      <c r="C2639" t="s">
        <v>222</v>
      </c>
      <c r="D2639" t="s">
        <v>228</v>
      </c>
      <c r="E2639" t="s">
        <v>335</v>
      </c>
      <c r="F2639" t="s">
        <v>225</v>
      </c>
      <c r="G2639" s="16">
        <v>42369</v>
      </c>
      <c r="H2639">
        <v>20160427</v>
      </c>
      <c r="I2639">
        <v>0</v>
      </c>
      <c r="J2639" t="s">
        <v>260</v>
      </c>
      <c r="K2639" t="str">
        <f>IFERROR(VLOOKUP(J2639,ORDEN_ESF!A:C,2,0),"")</f>
        <v>Provisiones corrientes por beneficios a los empleados</v>
      </c>
      <c r="L2639">
        <f>IFERROR(VLOOKUP(J2639,ORDEN_ESF!A:C,3,0),0)</f>
        <v>0</v>
      </c>
      <c r="M2639">
        <v>4641437</v>
      </c>
    </row>
    <row r="2640" spans="1:13" x14ac:dyDescent="0.25">
      <c r="A2640">
        <v>860059851</v>
      </c>
      <c r="B2640" t="s">
        <v>365</v>
      </c>
      <c r="C2640" t="s">
        <v>222</v>
      </c>
      <c r="D2640" t="s">
        <v>228</v>
      </c>
      <c r="E2640" t="s">
        <v>224</v>
      </c>
      <c r="F2640" t="s">
        <v>225</v>
      </c>
      <c r="G2640" s="16">
        <v>42369</v>
      </c>
      <c r="H2640">
        <v>20160729</v>
      </c>
      <c r="I2640">
        <v>-1</v>
      </c>
      <c r="J2640" t="s">
        <v>260</v>
      </c>
      <c r="K2640" t="str">
        <f>IFERROR(VLOOKUP(J2640,ORDEN_ESF!A:C,2,0),"")</f>
        <v>Provisiones corrientes por beneficios a los empleados</v>
      </c>
      <c r="L2640">
        <f>IFERROR(VLOOKUP(J2640,ORDEN_ESF!A:C,3,0),0)</f>
        <v>0</v>
      </c>
      <c r="M2640">
        <v>4888467</v>
      </c>
    </row>
    <row r="2641" spans="1:13" x14ac:dyDescent="0.25">
      <c r="A2641">
        <v>860510628</v>
      </c>
      <c r="B2641" t="s">
        <v>373</v>
      </c>
      <c r="C2641" t="s">
        <v>230</v>
      </c>
      <c r="D2641" t="s">
        <v>228</v>
      </c>
      <c r="E2641" t="s">
        <v>353</v>
      </c>
      <c r="F2641" t="s">
        <v>225</v>
      </c>
      <c r="G2641" s="16">
        <v>42369</v>
      </c>
      <c r="H2641">
        <v>20160729</v>
      </c>
      <c r="I2641">
        <v>-1</v>
      </c>
      <c r="J2641" t="s">
        <v>260</v>
      </c>
      <c r="K2641" t="str">
        <f>IFERROR(VLOOKUP(J2641,ORDEN_ESF!A:C,2,0),"")</f>
        <v>Provisiones corrientes por beneficios a los empleados</v>
      </c>
      <c r="L2641">
        <f>IFERROR(VLOOKUP(J2641,ORDEN_ESF!A:C,3,0),0)</f>
        <v>0</v>
      </c>
      <c r="M2641">
        <v>2769076</v>
      </c>
    </row>
    <row r="2642" spans="1:13" x14ac:dyDescent="0.25">
      <c r="A2642">
        <v>890903055</v>
      </c>
      <c r="B2642" t="s">
        <v>232</v>
      </c>
      <c r="C2642" t="s">
        <v>222</v>
      </c>
      <c r="D2642" t="s">
        <v>223</v>
      </c>
      <c r="E2642" t="s">
        <v>224</v>
      </c>
      <c r="F2642" t="s">
        <v>225</v>
      </c>
      <c r="G2642" s="16">
        <v>42369</v>
      </c>
      <c r="H2642">
        <v>20160729</v>
      </c>
      <c r="I2642">
        <v>-1</v>
      </c>
      <c r="J2642" t="s">
        <v>260</v>
      </c>
      <c r="K2642" t="str">
        <f>IFERROR(VLOOKUP(J2642,ORDEN_ESF!A:C,2,0),"")</f>
        <v>Provisiones corrientes por beneficios a los empleados</v>
      </c>
      <c r="L2642">
        <f>IFERROR(VLOOKUP(J2642,ORDEN_ESF!A:C,3,0),0)</f>
        <v>0</v>
      </c>
      <c r="M2642">
        <v>4813527</v>
      </c>
    </row>
    <row r="2643" spans="1:13" x14ac:dyDescent="0.25">
      <c r="A2643">
        <v>890905022</v>
      </c>
      <c r="B2643" t="s">
        <v>370</v>
      </c>
      <c r="C2643" t="s">
        <v>230</v>
      </c>
      <c r="D2643" t="s">
        <v>223</v>
      </c>
      <c r="E2643" t="s">
        <v>360</v>
      </c>
      <c r="F2643" t="s">
        <v>225</v>
      </c>
      <c r="G2643" s="16">
        <v>42369</v>
      </c>
      <c r="H2643">
        <v>20160802</v>
      </c>
      <c r="I2643">
        <v>0</v>
      </c>
      <c r="J2643" t="s">
        <v>260</v>
      </c>
      <c r="K2643" t="str">
        <f>IFERROR(VLOOKUP(J2643,ORDEN_ESF!A:C,2,0),"")</f>
        <v>Provisiones corrientes por beneficios a los empleados</v>
      </c>
      <c r="L2643">
        <f>IFERROR(VLOOKUP(J2643,ORDEN_ESF!A:C,3,0),0)</f>
        <v>0</v>
      </c>
      <c r="M2643">
        <v>746438</v>
      </c>
    </row>
    <row r="2644" spans="1:13" x14ac:dyDescent="0.25">
      <c r="A2644">
        <v>900192242</v>
      </c>
      <c r="B2644" t="s">
        <v>381</v>
      </c>
      <c r="C2644" t="s">
        <v>222</v>
      </c>
      <c r="D2644" t="s">
        <v>228</v>
      </c>
      <c r="E2644" t="s">
        <v>333</v>
      </c>
      <c r="F2644" t="s">
        <v>225</v>
      </c>
      <c r="G2644" s="16">
        <v>42369</v>
      </c>
      <c r="H2644">
        <v>20160427</v>
      </c>
      <c r="I2644">
        <v>0</v>
      </c>
      <c r="J2644" t="s">
        <v>260</v>
      </c>
      <c r="K2644" t="str">
        <f>IFERROR(VLOOKUP(J2644,ORDEN_ESF!A:C,2,0),"")</f>
        <v>Provisiones corrientes por beneficios a los empleados</v>
      </c>
      <c r="L2644">
        <f>IFERROR(VLOOKUP(J2644,ORDEN_ESF!A:C,3,0),0)</f>
        <v>0</v>
      </c>
      <c r="M2644">
        <v>3361182</v>
      </c>
    </row>
    <row r="2645" spans="1:13" x14ac:dyDescent="0.25">
      <c r="A2645">
        <v>900192242</v>
      </c>
      <c r="B2645" t="s">
        <v>381</v>
      </c>
      <c r="C2645" t="s">
        <v>222</v>
      </c>
      <c r="D2645" t="s">
        <v>228</v>
      </c>
      <c r="E2645" t="s">
        <v>333</v>
      </c>
      <c r="F2645" t="s">
        <v>391</v>
      </c>
      <c r="G2645" s="16">
        <v>42185</v>
      </c>
      <c r="H2645">
        <v>20160428</v>
      </c>
      <c r="I2645">
        <v>0</v>
      </c>
      <c r="J2645" t="s">
        <v>260</v>
      </c>
      <c r="K2645" t="str">
        <f>IFERROR(VLOOKUP(J2645,ORDEN_ESF!A:C,2,0),"")</f>
        <v>Provisiones corrientes por beneficios a los empleados</v>
      </c>
      <c r="L2645">
        <f>IFERROR(VLOOKUP(J2645,ORDEN_ESF!A:C,3,0),0)</f>
        <v>0</v>
      </c>
      <c r="M2645">
        <v>2531493</v>
      </c>
    </row>
    <row r="2646" spans="1:13" x14ac:dyDescent="0.25">
      <c r="A2646">
        <v>900378893</v>
      </c>
      <c r="B2646" t="s">
        <v>386</v>
      </c>
      <c r="C2646" t="s">
        <v>230</v>
      </c>
      <c r="D2646" t="s">
        <v>228</v>
      </c>
      <c r="E2646" t="s">
        <v>335</v>
      </c>
      <c r="F2646" t="s">
        <v>225</v>
      </c>
      <c r="G2646" s="16">
        <v>42369</v>
      </c>
      <c r="H2646">
        <v>20160729</v>
      </c>
      <c r="I2646">
        <v>-1</v>
      </c>
      <c r="J2646" t="s">
        <v>260</v>
      </c>
      <c r="K2646" t="str">
        <f>IFERROR(VLOOKUP(J2646,ORDEN_ESF!A:C,2,0),"")</f>
        <v>Provisiones corrientes por beneficios a los empleados</v>
      </c>
      <c r="L2646">
        <f>IFERROR(VLOOKUP(J2646,ORDEN_ESF!A:C,3,0),0)</f>
        <v>0</v>
      </c>
      <c r="M2646">
        <v>0</v>
      </c>
    </row>
    <row r="2647" spans="1:13" x14ac:dyDescent="0.25">
      <c r="A2647">
        <v>900797732</v>
      </c>
      <c r="B2647" t="s">
        <v>181</v>
      </c>
      <c r="C2647" t="s">
        <v>230</v>
      </c>
      <c r="D2647" t="s">
        <v>228</v>
      </c>
      <c r="E2647" t="s">
        <v>360</v>
      </c>
      <c r="F2647" t="s">
        <v>225</v>
      </c>
      <c r="G2647" s="16">
        <v>42369</v>
      </c>
      <c r="H2647">
        <v>20160710</v>
      </c>
      <c r="I2647">
        <v>-1</v>
      </c>
      <c r="J2647" t="s">
        <v>260</v>
      </c>
      <c r="K2647" t="str">
        <f>IFERROR(VLOOKUP(J2647,ORDEN_ESF!A:C,2,0),"")</f>
        <v>Provisiones corrientes por beneficios a los empleados</v>
      </c>
      <c r="L2647">
        <f>IFERROR(VLOOKUP(J2647,ORDEN_ESF!A:C,3,0),0)</f>
        <v>0</v>
      </c>
      <c r="M2647">
        <v>156352</v>
      </c>
    </row>
    <row r="2648" spans="1:13" x14ac:dyDescent="0.25">
      <c r="A2648">
        <v>800185295</v>
      </c>
      <c r="B2648" t="s">
        <v>344</v>
      </c>
      <c r="C2648" t="s">
        <v>222</v>
      </c>
      <c r="D2648" t="s">
        <v>228</v>
      </c>
      <c r="E2648" t="s">
        <v>335</v>
      </c>
      <c r="F2648" t="s">
        <v>225</v>
      </c>
      <c r="G2648" s="16">
        <v>42369</v>
      </c>
      <c r="H2648">
        <v>20160429</v>
      </c>
      <c r="I2648">
        <v>0</v>
      </c>
      <c r="J2648" t="s">
        <v>261</v>
      </c>
      <c r="K2648" t="str">
        <f>IFERROR(VLOOKUP(J2648,ORDEN_ESF!A:C,2,0),"")</f>
        <v>Otras provisiones corrientes</v>
      </c>
      <c r="L2648">
        <f>IFERROR(VLOOKUP(J2648,ORDEN_ESF!A:C,3,0),0)</f>
        <v>0</v>
      </c>
      <c r="M2648">
        <v>3064439</v>
      </c>
    </row>
    <row r="2649" spans="1:13" x14ac:dyDescent="0.25">
      <c r="A2649">
        <v>830023542</v>
      </c>
      <c r="B2649" t="s">
        <v>146</v>
      </c>
      <c r="C2649" t="s">
        <v>230</v>
      </c>
      <c r="D2649" t="s">
        <v>223</v>
      </c>
      <c r="E2649" t="s">
        <v>339</v>
      </c>
      <c r="F2649" t="s">
        <v>225</v>
      </c>
      <c r="G2649" s="16">
        <v>42369</v>
      </c>
      <c r="H2649">
        <v>20160426</v>
      </c>
      <c r="I2649">
        <v>0</v>
      </c>
      <c r="J2649" t="s">
        <v>261</v>
      </c>
      <c r="K2649" t="str">
        <f>IFERROR(VLOOKUP(J2649,ORDEN_ESF!A:C,2,0),"")</f>
        <v>Otras provisiones corrientes</v>
      </c>
      <c r="L2649">
        <f>IFERROR(VLOOKUP(J2649,ORDEN_ESF!A:C,3,0),0)</f>
        <v>0</v>
      </c>
      <c r="M2649">
        <v>2653353</v>
      </c>
    </row>
    <row r="2650" spans="1:13" x14ac:dyDescent="0.25">
      <c r="A2650">
        <v>830058272</v>
      </c>
      <c r="B2650" t="s">
        <v>352</v>
      </c>
      <c r="C2650" t="s">
        <v>230</v>
      </c>
      <c r="D2650" t="s">
        <v>228</v>
      </c>
      <c r="E2650" t="s">
        <v>353</v>
      </c>
      <c r="F2650" t="s">
        <v>225</v>
      </c>
      <c r="G2650" s="16">
        <v>42369</v>
      </c>
      <c r="H2650">
        <v>20160710</v>
      </c>
      <c r="I2650">
        <v>0</v>
      </c>
      <c r="J2650" t="s">
        <v>261</v>
      </c>
      <c r="K2650" t="str">
        <f>IFERROR(VLOOKUP(J2650,ORDEN_ESF!A:C,2,0),"")</f>
        <v>Otras provisiones corrientes</v>
      </c>
      <c r="L2650">
        <f>IFERROR(VLOOKUP(J2650,ORDEN_ESF!A:C,3,0),0)</f>
        <v>0</v>
      </c>
      <c r="M2650">
        <v>277756</v>
      </c>
    </row>
    <row r="2651" spans="1:13" x14ac:dyDescent="0.25">
      <c r="A2651">
        <v>830124992</v>
      </c>
      <c r="B2651" t="s">
        <v>357</v>
      </c>
      <c r="C2651" t="s">
        <v>230</v>
      </c>
      <c r="D2651" t="s">
        <v>228</v>
      </c>
      <c r="E2651" t="s">
        <v>358</v>
      </c>
      <c r="F2651" t="s">
        <v>225</v>
      </c>
      <c r="G2651" s="16">
        <v>42369</v>
      </c>
      <c r="H2651">
        <v>20160429</v>
      </c>
      <c r="I2651">
        <v>0</v>
      </c>
      <c r="J2651" t="s">
        <v>261</v>
      </c>
      <c r="K2651" t="str">
        <f>IFERROR(VLOOKUP(J2651,ORDEN_ESF!A:C,2,0),"")</f>
        <v>Otras provisiones corrientes</v>
      </c>
      <c r="L2651">
        <f>IFERROR(VLOOKUP(J2651,ORDEN_ESF!A:C,3,0),0)</f>
        <v>0</v>
      </c>
      <c r="M2651">
        <v>0</v>
      </c>
    </row>
    <row r="2652" spans="1:13" x14ac:dyDescent="0.25">
      <c r="A2652">
        <v>860000656</v>
      </c>
      <c r="B2652" t="s">
        <v>221</v>
      </c>
      <c r="C2652" t="s">
        <v>222</v>
      </c>
      <c r="D2652" t="s">
        <v>223</v>
      </c>
      <c r="E2652" t="s">
        <v>224</v>
      </c>
      <c r="F2652" t="s">
        <v>225</v>
      </c>
      <c r="G2652" s="16">
        <v>42369</v>
      </c>
      <c r="H2652">
        <v>20160426</v>
      </c>
      <c r="I2652">
        <v>0</v>
      </c>
      <c r="J2652" t="s">
        <v>261</v>
      </c>
      <c r="K2652" t="str">
        <f>IFERROR(VLOOKUP(J2652,ORDEN_ESF!A:C,2,0),"")</f>
        <v>Otras provisiones corrientes</v>
      </c>
      <c r="L2652">
        <f>IFERROR(VLOOKUP(J2652,ORDEN_ESF!A:C,3,0),0)</f>
        <v>0</v>
      </c>
      <c r="M2652">
        <v>0</v>
      </c>
    </row>
    <row r="2653" spans="1:13" x14ac:dyDescent="0.25">
      <c r="A2653">
        <v>860002837</v>
      </c>
      <c r="B2653" t="s">
        <v>227</v>
      </c>
      <c r="C2653" t="s">
        <v>222</v>
      </c>
      <c r="D2653" t="s">
        <v>228</v>
      </c>
      <c r="E2653" t="s">
        <v>224</v>
      </c>
      <c r="F2653" t="s">
        <v>225</v>
      </c>
      <c r="G2653" s="16">
        <v>42369</v>
      </c>
      <c r="H2653">
        <v>20160426</v>
      </c>
      <c r="I2653">
        <v>0</v>
      </c>
      <c r="J2653" t="s">
        <v>261</v>
      </c>
      <c r="K2653" t="str">
        <f>IFERROR(VLOOKUP(J2653,ORDEN_ESF!A:C,2,0),"")</f>
        <v>Otras provisiones corrientes</v>
      </c>
      <c r="L2653">
        <f>IFERROR(VLOOKUP(J2653,ORDEN_ESF!A:C,3,0),0)</f>
        <v>0</v>
      </c>
      <c r="M2653">
        <v>5862650</v>
      </c>
    </row>
    <row r="2654" spans="1:13" x14ac:dyDescent="0.25">
      <c r="A2654">
        <v>890908901</v>
      </c>
      <c r="B2654" t="s">
        <v>372</v>
      </c>
      <c r="C2654" t="s">
        <v>222</v>
      </c>
      <c r="D2654" t="s">
        <v>223</v>
      </c>
      <c r="E2654" t="s">
        <v>339</v>
      </c>
      <c r="F2654" t="s">
        <v>225</v>
      </c>
      <c r="G2654" s="16">
        <v>42369</v>
      </c>
      <c r="H2654">
        <v>20160426</v>
      </c>
      <c r="I2654">
        <v>0</v>
      </c>
      <c r="J2654" t="s">
        <v>261</v>
      </c>
      <c r="K2654" t="str">
        <f>IFERROR(VLOOKUP(J2654,ORDEN_ESF!A:C,2,0),"")</f>
        <v>Otras provisiones corrientes</v>
      </c>
      <c r="L2654">
        <f>IFERROR(VLOOKUP(J2654,ORDEN_ESF!A:C,3,0),0)</f>
        <v>0</v>
      </c>
      <c r="M2654">
        <v>14905</v>
      </c>
    </row>
    <row r="2655" spans="1:13" x14ac:dyDescent="0.25">
      <c r="A2655">
        <v>890939355</v>
      </c>
      <c r="B2655" t="s">
        <v>35</v>
      </c>
      <c r="C2655" t="s">
        <v>222</v>
      </c>
      <c r="D2655" t="s">
        <v>223</v>
      </c>
      <c r="E2655" t="s">
        <v>335</v>
      </c>
      <c r="F2655" t="s">
        <v>225</v>
      </c>
      <c r="G2655" s="16">
        <v>42369</v>
      </c>
      <c r="H2655">
        <v>20160427</v>
      </c>
      <c r="I2655">
        <v>0</v>
      </c>
      <c r="J2655" t="s">
        <v>261</v>
      </c>
      <c r="K2655" t="str">
        <f>IFERROR(VLOOKUP(J2655,ORDEN_ESF!A:C,2,0),"")</f>
        <v>Otras provisiones corrientes</v>
      </c>
      <c r="L2655">
        <f>IFERROR(VLOOKUP(J2655,ORDEN_ESF!A:C,3,0),0)</f>
        <v>0</v>
      </c>
      <c r="M2655">
        <v>607158</v>
      </c>
    </row>
    <row r="2656" spans="1:13" x14ac:dyDescent="0.25">
      <c r="A2656">
        <v>900190385</v>
      </c>
      <c r="B2656" t="s">
        <v>380</v>
      </c>
      <c r="C2656" t="s">
        <v>230</v>
      </c>
      <c r="D2656" t="s">
        <v>351</v>
      </c>
      <c r="E2656" t="s">
        <v>339</v>
      </c>
      <c r="F2656" t="s">
        <v>225</v>
      </c>
      <c r="G2656" s="16">
        <v>42369</v>
      </c>
      <c r="H2656">
        <v>20160429</v>
      </c>
      <c r="I2656">
        <v>0</v>
      </c>
      <c r="J2656" t="s">
        <v>261</v>
      </c>
      <c r="K2656" t="str">
        <f>IFERROR(VLOOKUP(J2656,ORDEN_ESF!A:C,2,0),"")</f>
        <v>Otras provisiones corrientes</v>
      </c>
      <c r="L2656">
        <f>IFERROR(VLOOKUP(J2656,ORDEN_ESF!A:C,3,0),0)</f>
        <v>0</v>
      </c>
      <c r="M2656">
        <v>9082908</v>
      </c>
    </row>
    <row r="2657" spans="1:13" x14ac:dyDescent="0.25">
      <c r="A2657">
        <v>900192242</v>
      </c>
      <c r="B2657" t="s">
        <v>381</v>
      </c>
      <c r="C2657" t="s">
        <v>222</v>
      </c>
      <c r="D2657" t="s">
        <v>228</v>
      </c>
      <c r="E2657" t="s">
        <v>333</v>
      </c>
      <c r="F2657" t="s">
        <v>225</v>
      </c>
      <c r="G2657" s="16">
        <v>42369</v>
      </c>
      <c r="H2657">
        <v>20160427</v>
      </c>
      <c r="I2657">
        <v>0</v>
      </c>
      <c r="J2657" t="s">
        <v>261</v>
      </c>
      <c r="K2657" t="str">
        <f>IFERROR(VLOOKUP(J2657,ORDEN_ESF!A:C,2,0),"")</f>
        <v>Otras provisiones corrientes</v>
      </c>
      <c r="L2657">
        <f>IFERROR(VLOOKUP(J2657,ORDEN_ESF!A:C,3,0),0)</f>
        <v>0</v>
      </c>
      <c r="M2657">
        <v>144506</v>
      </c>
    </row>
    <row r="2658" spans="1:13" x14ac:dyDescent="0.25">
      <c r="A2658">
        <v>900192242</v>
      </c>
      <c r="B2658" t="s">
        <v>381</v>
      </c>
      <c r="C2658" t="s">
        <v>222</v>
      </c>
      <c r="D2658" t="s">
        <v>228</v>
      </c>
      <c r="E2658" t="s">
        <v>333</v>
      </c>
      <c r="F2658" t="s">
        <v>391</v>
      </c>
      <c r="G2658" s="16">
        <v>42185</v>
      </c>
      <c r="H2658">
        <v>20160428</v>
      </c>
      <c r="I2658">
        <v>0</v>
      </c>
      <c r="J2658" t="s">
        <v>261</v>
      </c>
      <c r="K2658" t="str">
        <f>IFERROR(VLOOKUP(J2658,ORDEN_ESF!A:C,2,0),"")</f>
        <v>Otras provisiones corrientes</v>
      </c>
      <c r="L2658">
        <f>IFERROR(VLOOKUP(J2658,ORDEN_ESF!A:C,3,0),0)</f>
        <v>0</v>
      </c>
      <c r="M2658">
        <v>1947160</v>
      </c>
    </row>
    <row r="2659" spans="1:13" x14ac:dyDescent="0.25">
      <c r="A2659">
        <v>900378893</v>
      </c>
      <c r="B2659" t="s">
        <v>386</v>
      </c>
      <c r="C2659" t="s">
        <v>230</v>
      </c>
      <c r="D2659" t="s">
        <v>228</v>
      </c>
      <c r="E2659" t="s">
        <v>335</v>
      </c>
      <c r="F2659" t="s">
        <v>225</v>
      </c>
      <c r="G2659" s="16">
        <v>42369</v>
      </c>
      <c r="H2659">
        <v>20160729</v>
      </c>
      <c r="I2659">
        <v>-1</v>
      </c>
      <c r="J2659" t="s">
        <v>261</v>
      </c>
      <c r="K2659" t="str">
        <f>IFERROR(VLOOKUP(J2659,ORDEN_ESF!A:C,2,0),"")</f>
        <v>Otras provisiones corrientes</v>
      </c>
      <c r="L2659">
        <f>IFERROR(VLOOKUP(J2659,ORDEN_ESF!A:C,3,0),0)</f>
        <v>0</v>
      </c>
      <c r="M2659">
        <v>0</v>
      </c>
    </row>
    <row r="2660" spans="1:13" x14ac:dyDescent="0.25">
      <c r="A2660">
        <v>900390238</v>
      </c>
      <c r="B2660" t="s">
        <v>177</v>
      </c>
      <c r="C2660" t="s">
        <v>230</v>
      </c>
      <c r="D2660" t="s">
        <v>228</v>
      </c>
      <c r="E2660" t="s">
        <v>333</v>
      </c>
      <c r="F2660" t="s">
        <v>225</v>
      </c>
      <c r="G2660" s="16">
        <v>42369</v>
      </c>
      <c r="H2660">
        <v>20160421</v>
      </c>
      <c r="I2660">
        <v>0</v>
      </c>
      <c r="J2660" t="s">
        <v>261</v>
      </c>
      <c r="K2660" t="str">
        <f>IFERROR(VLOOKUP(J2660,ORDEN_ESF!A:C,2,0),"")</f>
        <v>Otras provisiones corrientes</v>
      </c>
      <c r="L2660">
        <f>IFERROR(VLOOKUP(J2660,ORDEN_ESF!A:C,3,0),0)</f>
        <v>0</v>
      </c>
      <c r="M2660">
        <v>40125</v>
      </c>
    </row>
    <row r="2661" spans="1:13" x14ac:dyDescent="0.25">
      <c r="A2661">
        <v>800185295</v>
      </c>
      <c r="B2661" t="s">
        <v>344</v>
      </c>
      <c r="C2661" t="s">
        <v>222</v>
      </c>
      <c r="D2661" t="s">
        <v>228</v>
      </c>
      <c r="E2661" t="s">
        <v>335</v>
      </c>
      <c r="F2661" t="s">
        <v>225</v>
      </c>
      <c r="G2661" s="16">
        <v>42369</v>
      </c>
      <c r="H2661">
        <v>20160429</v>
      </c>
      <c r="I2661">
        <v>0</v>
      </c>
      <c r="J2661" t="s">
        <v>262</v>
      </c>
      <c r="K2661" t="str">
        <f>IFERROR(VLOOKUP(J2661,ORDEN_ESF!A:C,2,0),"")</f>
        <v>Pasivos corrientes</v>
      </c>
      <c r="L2661">
        <f>IFERROR(VLOOKUP(J2661,ORDEN_ESF!A:C,3,0),0)</f>
        <v>4</v>
      </c>
      <c r="M2661">
        <v>3064439</v>
      </c>
    </row>
    <row r="2662" spans="1:13" x14ac:dyDescent="0.25">
      <c r="A2662">
        <v>830023542</v>
      </c>
      <c r="B2662" t="s">
        <v>146</v>
      </c>
      <c r="C2662" t="s">
        <v>230</v>
      </c>
      <c r="D2662" t="s">
        <v>223</v>
      </c>
      <c r="E2662" t="s">
        <v>339</v>
      </c>
      <c r="F2662" t="s">
        <v>225</v>
      </c>
      <c r="G2662" s="16">
        <v>42369</v>
      </c>
      <c r="H2662">
        <v>20160426</v>
      </c>
      <c r="I2662">
        <v>0</v>
      </c>
      <c r="J2662" t="s">
        <v>262</v>
      </c>
      <c r="K2662" t="str">
        <f>IFERROR(VLOOKUP(J2662,ORDEN_ESF!A:C,2,0),"")</f>
        <v>Pasivos corrientes</v>
      </c>
      <c r="L2662">
        <f>IFERROR(VLOOKUP(J2662,ORDEN_ESF!A:C,3,0),0)</f>
        <v>4</v>
      </c>
      <c r="M2662">
        <v>11816590</v>
      </c>
    </row>
    <row r="2663" spans="1:13" x14ac:dyDescent="0.25">
      <c r="A2663">
        <v>830058272</v>
      </c>
      <c r="B2663" t="s">
        <v>352</v>
      </c>
      <c r="C2663" t="s">
        <v>230</v>
      </c>
      <c r="D2663" t="s">
        <v>228</v>
      </c>
      <c r="E2663" t="s">
        <v>353</v>
      </c>
      <c r="F2663" t="s">
        <v>225</v>
      </c>
      <c r="G2663" s="16">
        <v>42369</v>
      </c>
      <c r="H2663">
        <v>20160710</v>
      </c>
      <c r="I2663">
        <v>0</v>
      </c>
      <c r="J2663" t="s">
        <v>262</v>
      </c>
      <c r="K2663" t="str">
        <f>IFERROR(VLOOKUP(J2663,ORDEN_ESF!A:C,2,0),"")</f>
        <v>Pasivos corrientes</v>
      </c>
      <c r="L2663">
        <f>IFERROR(VLOOKUP(J2663,ORDEN_ESF!A:C,3,0),0)</f>
        <v>4</v>
      </c>
      <c r="M2663">
        <v>277756</v>
      </c>
    </row>
    <row r="2664" spans="1:13" x14ac:dyDescent="0.25">
      <c r="A2664">
        <v>830124992</v>
      </c>
      <c r="B2664" t="s">
        <v>357</v>
      </c>
      <c r="C2664" t="s">
        <v>230</v>
      </c>
      <c r="D2664" t="s">
        <v>228</v>
      </c>
      <c r="E2664" t="s">
        <v>358</v>
      </c>
      <c r="F2664" t="s">
        <v>225</v>
      </c>
      <c r="G2664" s="16">
        <v>42369</v>
      </c>
      <c r="H2664">
        <v>20160429</v>
      </c>
      <c r="I2664">
        <v>0</v>
      </c>
      <c r="J2664" t="s">
        <v>262</v>
      </c>
      <c r="K2664" t="str">
        <f>IFERROR(VLOOKUP(J2664,ORDEN_ESF!A:C,2,0),"")</f>
        <v>Pasivos corrientes</v>
      </c>
      <c r="L2664">
        <f>IFERROR(VLOOKUP(J2664,ORDEN_ESF!A:C,3,0),0)</f>
        <v>4</v>
      </c>
      <c r="M2664">
        <v>80035</v>
      </c>
    </row>
    <row r="2665" spans="1:13" x14ac:dyDescent="0.25">
      <c r="A2665">
        <v>860000656</v>
      </c>
      <c r="B2665" t="s">
        <v>221</v>
      </c>
      <c r="C2665" t="s">
        <v>222</v>
      </c>
      <c r="D2665" t="s">
        <v>223</v>
      </c>
      <c r="E2665" t="s">
        <v>224</v>
      </c>
      <c r="F2665" t="s">
        <v>225</v>
      </c>
      <c r="G2665" s="16">
        <v>42369</v>
      </c>
      <c r="H2665">
        <v>20160426</v>
      </c>
      <c r="I2665">
        <v>0</v>
      </c>
      <c r="J2665" t="s">
        <v>262</v>
      </c>
      <c r="K2665" t="str">
        <f>IFERROR(VLOOKUP(J2665,ORDEN_ESF!A:C,2,0),"")</f>
        <v>Pasivos corrientes</v>
      </c>
      <c r="L2665">
        <f>IFERROR(VLOOKUP(J2665,ORDEN_ESF!A:C,3,0),0)</f>
        <v>4</v>
      </c>
      <c r="M2665">
        <v>4626743</v>
      </c>
    </row>
    <row r="2666" spans="1:13" x14ac:dyDescent="0.25">
      <c r="A2666">
        <v>860002837</v>
      </c>
      <c r="B2666" t="s">
        <v>227</v>
      </c>
      <c r="C2666" t="s">
        <v>222</v>
      </c>
      <c r="D2666" t="s">
        <v>228</v>
      </c>
      <c r="E2666" t="s">
        <v>224</v>
      </c>
      <c r="F2666" t="s">
        <v>225</v>
      </c>
      <c r="G2666" s="16">
        <v>42369</v>
      </c>
      <c r="H2666">
        <v>20160426</v>
      </c>
      <c r="I2666">
        <v>0</v>
      </c>
      <c r="J2666" t="s">
        <v>262</v>
      </c>
      <c r="K2666" t="str">
        <f>IFERROR(VLOOKUP(J2666,ORDEN_ESF!A:C,2,0),"")</f>
        <v>Pasivos corrientes</v>
      </c>
      <c r="L2666">
        <f>IFERROR(VLOOKUP(J2666,ORDEN_ESF!A:C,3,0),0)</f>
        <v>4</v>
      </c>
      <c r="M2666">
        <v>6860180</v>
      </c>
    </row>
    <row r="2667" spans="1:13" x14ac:dyDescent="0.25">
      <c r="A2667">
        <v>860035996</v>
      </c>
      <c r="B2667" t="s">
        <v>229</v>
      </c>
      <c r="C2667" t="s">
        <v>230</v>
      </c>
      <c r="D2667" t="s">
        <v>228</v>
      </c>
      <c r="E2667" t="s">
        <v>224</v>
      </c>
      <c r="F2667" t="s">
        <v>225</v>
      </c>
      <c r="G2667" s="16">
        <v>42369</v>
      </c>
      <c r="H2667">
        <v>20160428</v>
      </c>
      <c r="I2667">
        <v>0</v>
      </c>
      <c r="J2667" t="s">
        <v>262</v>
      </c>
      <c r="K2667" t="str">
        <f>IFERROR(VLOOKUP(J2667,ORDEN_ESF!A:C,2,0),"")</f>
        <v>Pasivos corrientes</v>
      </c>
      <c r="L2667">
        <f>IFERROR(VLOOKUP(J2667,ORDEN_ESF!A:C,3,0),0)</f>
        <v>4</v>
      </c>
      <c r="M2667">
        <v>6001643</v>
      </c>
    </row>
    <row r="2668" spans="1:13" x14ac:dyDescent="0.25">
      <c r="A2668">
        <v>860058070</v>
      </c>
      <c r="B2668" t="s">
        <v>364</v>
      </c>
      <c r="C2668" t="s">
        <v>222</v>
      </c>
      <c r="D2668" t="s">
        <v>228</v>
      </c>
      <c r="E2668" t="s">
        <v>335</v>
      </c>
      <c r="F2668" t="s">
        <v>225</v>
      </c>
      <c r="G2668" s="16">
        <v>42369</v>
      </c>
      <c r="H2668">
        <v>20160427</v>
      </c>
      <c r="I2668">
        <v>0</v>
      </c>
      <c r="J2668" t="s">
        <v>262</v>
      </c>
      <c r="K2668" t="str">
        <f>IFERROR(VLOOKUP(J2668,ORDEN_ESF!A:C,2,0),"")</f>
        <v>Pasivos corrientes</v>
      </c>
      <c r="L2668">
        <f>IFERROR(VLOOKUP(J2668,ORDEN_ESF!A:C,3,0),0)</f>
        <v>4</v>
      </c>
      <c r="M2668">
        <v>4641437</v>
      </c>
    </row>
    <row r="2669" spans="1:13" x14ac:dyDescent="0.25">
      <c r="A2669">
        <v>860059851</v>
      </c>
      <c r="B2669" t="s">
        <v>365</v>
      </c>
      <c r="C2669" t="s">
        <v>222</v>
      </c>
      <c r="D2669" t="s">
        <v>228</v>
      </c>
      <c r="E2669" t="s">
        <v>224</v>
      </c>
      <c r="F2669" t="s">
        <v>225</v>
      </c>
      <c r="G2669" s="16">
        <v>42369</v>
      </c>
      <c r="H2669">
        <v>20160729</v>
      </c>
      <c r="I2669">
        <v>-1</v>
      </c>
      <c r="J2669" t="s">
        <v>262</v>
      </c>
      <c r="K2669" t="str">
        <f>IFERROR(VLOOKUP(J2669,ORDEN_ESF!A:C,2,0),"")</f>
        <v>Pasivos corrientes</v>
      </c>
      <c r="L2669">
        <f>IFERROR(VLOOKUP(J2669,ORDEN_ESF!A:C,3,0),0)</f>
        <v>4</v>
      </c>
      <c r="M2669">
        <v>4888467</v>
      </c>
    </row>
    <row r="2670" spans="1:13" x14ac:dyDescent="0.25">
      <c r="A2670">
        <v>860510628</v>
      </c>
      <c r="B2670" t="s">
        <v>373</v>
      </c>
      <c r="C2670" t="s">
        <v>230</v>
      </c>
      <c r="D2670" t="s">
        <v>228</v>
      </c>
      <c r="E2670" t="s">
        <v>353</v>
      </c>
      <c r="F2670" t="s">
        <v>225</v>
      </c>
      <c r="G2670" s="16">
        <v>42369</v>
      </c>
      <c r="H2670">
        <v>20160729</v>
      </c>
      <c r="I2670">
        <v>-1</v>
      </c>
      <c r="J2670" t="s">
        <v>262</v>
      </c>
      <c r="K2670" t="str">
        <f>IFERROR(VLOOKUP(J2670,ORDEN_ESF!A:C,2,0),"")</f>
        <v>Pasivos corrientes</v>
      </c>
      <c r="L2670">
        <f>IFERROR(VLOOKUP(J2670,ORDEN_ESF!A:C,3,0),0)</f>
        <v>4</v>
      </c>
      <c r="M2670">
        <v>2769076</v>
      </c>
    </row>
    <row r="2671" spans="1:13" x14ac:dyDescent="0.25">
      <c r="A2671">
        <v>890903055</v>
      </c>
      <c r="B2671" t="s">
        <v>232</v>
      </c>
      <c r="C2671" t="s">
        <v>222</v>
      </c>
      <c r="D2671" t="s">
        <v>223</v>
      </c>
      <c r="E2671" t="s">
        <v>224</v>
      </c>
      <c r="F2671" t="s">
        <v>225</v>
      </c>
      <c r="G2671" s="16">
        <v>42369</v>
      </c>
      <c r="H2671">
        <v>20160729</v>
      </c>
      <c r="I2671">
        <v>-1</v>
      </c>
      <c r="J2671" t="s">
        <v>262</v>
      </c>
      <c r="K2671" t="str">
        <f>IFERROR(VLOOKUP(J2671,ORDEN_ESF!A:C,2,0),"")</f>
        <v>Pasivos corrientes</v>
      </c>
      <c r="L2671">
        <f>IFERROR(VLOOKUP(J2671,ORDEN_ESF!A:C,3,0),0)</f>
        <v>4</v>
      </c>
      <c r="M2671">
        <v>4813527</v>
      </c>
    </row>
    <row r="2672" spans="1:13" x14ac:dyDescent="0.25">
      <c r="A2672">
        <v>890905022</v>
      </c>
      <c r="B2672" t="s">
        <v>370</v>
      </c>
      <c r="C2672" t="s">
        <v>230</v>
      </c>
      <c r="D2672" t="s">
        <v>223</v>
      </c>
      <c r="E2672" t="s">
        <v>360</v>
      </c>
      <c r="F2672" t="s">
        <v>225</v>
      </c>
      <c r="G2672" s="16">
        <v>42369</v>
      </c>
      <c r="H2672">
        <v>20160802</v>
      </c>
      <c r="I2672">
        <v>0</v>
      </c>
      <c r="J2672" t="s">
        <v>262</v>
      </c>
      <c r="K2672" t="str">
        <f>IFERROR(VLOOKUP(J2672,ORDEN_ESF!A:C,2,0),"")</f>
        <v>Pasivos corrientes</v>
      </c>
      <c r="L2672">
        <f>IFERROR(VLOOKUP(J2672,ORDEN_ESF!A:C,3,0),0)</f>
        <v>4</v>
      </c>
      <c r="M2672">
        <v>746438</v>
      </c>
    </row>
    <row r="2673" spans="1:13" x14ac:dyDescent="0.25">
      <c r="A2673">
        <v>890908901</v>
      </c>
      <c r="B2673" t="s">
        <v>372</v>
      </c>
      <c r="C2673" t="s">
        <v>222</v>
      </c>
      <c r="D2673" t="s">
        <v>223</v>
      </c>
      <c r="E2673" t="s">
        <v>339</v>
      </c>
      <c r="F2673" t="s">
        <v>225</v>
      </c>
      <c r="G2673" s="16">
        <v>42369</v>
      </c>
      <c r="H2673">
        <v>20160426</v>
      </c>
      <c r="I2673">
        <v>0</v>
      </c>
      <c r="J2673" t="s">
        <v>262</v>
      </c>
      <c r="K2673" t="str">
        <f>IFERROR(VLOOKUP(J2673,ORDEN_ESF!A:C,2,0),"")</f>
        <v>Pasivos corrientes</v>
      </c>
      <c r="L2673">
        <f>IFERROR(VLOOKUP(J2673,ORDEN_ESF!A:C,3,0),0)</f>
        <v>4</v>
      </c>
      <c r="M2673">
        <v>14905</v>
      </c>
    </row>
    <row r="2674" spans="1:13" x14ac:dyDescent="0.25">
      <c r="A2674">
        <v>890939355</v>
      </c>
      <c r="B2674" t="s">
        <v>35</v>
      </c>
      <c r="C2674" t="s">
        <v>222</v>
      </c>
      <c r="D2674" t="s">
        <v>223</v>
      </c>
      <c r="E2674" t="s">
        <v>335</v>
      </c>
      <c r="F2674" t="s">
        <v>225</v>
      </c>
      <c r="G2674" s="16">
        <v>42369</v>
      </c>
      <c r="H2674">
        <v>20160427</v>
      </c>
      <c r="I2674">
        <v>0</v>
      </c>
      <c r="J2674" t="s">
        <v>262</v>
      </c>
      <c r="K2674" t="str">
        <f>IFERROR(VLOOKUP(J2674,ORDEN_ESF!A:C,2,0),"")</f>
        <v>Pasivos corrientes</v>
      </c>
      <c r="L2674">
        <f>IFERROR(VLOOKUP(J2674,ORDEN_ESF!A:C,3,0),0)</f>
        <v>4</v>
      </c>
      <c r="M2674">
        <v>607158</v>
      </c>
    </row>
    <row r="2675" spans="1:13" x14ac:dyDescent="0.25">
      <c r="A2675">
        <v>900190385</v>
      </c>
      <c r="B2675" t="s">
        <v>380</v>
      </c>
      <c r="C2675" t="s">
        <v>230</v>
      </c>
      <c r="D2675" t="s">
        <v>351</v>
      </c>
      <c r="E2675" t="s">
        <v>339</v>
      </c>
      <c r="F2675" t="s">
        <v>225</v>
      </c>
      <c r="G2675" s="16">
        <v>42369</v>
      </c>
      <c r="H2675">
        <v>20160429</v>
      </c>
      <c r="I2675">
        <v>0</v>
      </c>
      <c r="J2675" t="s">
        <v>262</v>
      </c>
      <c r="K2675" t="str">
        <f>IFERROR(VLOOKUP(J2675,ORDEN_ESF!A:C,2,0),"")</f>
        <v>Pasivos corrientes</v>
      </c>
      <c r="L2675">
        <f>IFERROR(VLOOKUP(J2675,ORDEN_ESF!A:C,3,0),0)</f>
        <v>4</v>
      </c>
      <c r="M2675">
        <v>9082908</v>
      </c>
    </row>
    <row r="2676" spans="1:13" x14ac:dyDescent="0.25">
      <c r="A2676">
        <v>900192242</v>
      </c>
      <c r="B2676" t="s">
        <v>381</v>
      </c>
      <c r="C2676" t="s">
        <v>222</v>
      </c>
      <c r="D2676" t="s">
        <v>228</v>
      </c>
      <c r="E2676" t="s">
        <v>333</v>
      </c>
      <c r="F2676" t="s">
        <v>225</v>
      </c>
      <c r="G2676" s="16">
        <v>42369</v>
      </c>
      <c r="H2676">
        <v>20160427</v>
      </c>
      <c r="I2676">
        <v>0</v>
      </c>
      <c r="J2676" t="s">
        <v>262</v>
      </c>
      <c r="K2676" t="str">
        <f>IFERROR(VLOOKUP(J2676,ORDEN_ESF!A:C,2,0),"")</f>
        <v>Pasivos corrientes</v>
      </c>
      <c r="L2676">
        <f>IFERROR(VLOOKUP(J2676,ORDEN_ESF!A:C,3,0),0)</f>
        <v>4</v>
      </c>
      <c r="M2676">
        <v>3505688</v>
      </c>
    </row>
    <row r="2677" spans="1:13" x14ac:dyDescent="0.25">
      <c r="A2677">
        <v>900192242</v>
      </c>
      <c r="B2677" t="s">
        <v>381</v>
      </c>
      <c r="C2677" t="s">
        <v>222</v>
      </c>
      <c r="D2677" t="s">
        <v>228</v>
      </c>
      <c r="E2677" t="s">
        <v>333</v>
      </c>
      <c r="F2677" t="s">
        <v>391</v>
      </c>
      <c r="G2677" s="16">
        <v>42185</v>
      </c>
      <c r="H2677">
        <v>20160428</v>
      </c>
      <c r="I2677">
        <v>0</v>
      </c>
      <c r="J2677" t="s">
        <v>262</v>
      </c>
      <c r="K2677" t="str">
        <f>IFERROR(VLOOKUP(J2677,ORDEN_ESF!A:C,2,0),"")</f>
        <v>Pasivos corrientes</v>
      </c>
      <c r="L2677">
        <f>IFERROR(VLOOKUP(J2677,ORDEN_ESF!A:C,3,0),0)</f>
        <v>4</v>
      </c>
      <c r="M2677">
        <v>4478653</v>
      </c>
    </row>
    <row r="2678" spans="1:13" x14ac:dyDescent="0.25">
      <c r="A2678">
        <v>900378893</v>
      </c>
      <c r="B2678" t="s">
        <v>386</v>
      </c>
      <c r="C2678" t="s">
        <v>230</v>
      </c>
      <c r="D2678" t="s">
        <v>228</v>
      </c>
      <c r="E2678" t="s">
        <v>335</v>
      </c>
      <c r="F2678" t="s">
        <v>225</v>
      </c>
      <c r="G2678" s="16">
        <v>42369</v>
      </c>
      <c r="H2678">
        <v>20160729</v>
      </c>
      <c r="I2678">
        <v>-1</v>
      </c>
      <c r="J2678" t="s">
        <v>262</v>
      </c>
      <c r="K2678" t="str">
        <f>IFERROR(VLOOKUP(J2678,ORDEN_ESF!A:C,2,0),"")</f>
        <v>Pasivos corrientes</v>
      </c>
      <c r="L2678">
        <f>IFERROR(VLOOKUP(J2678,ORDEN_ESF!A:C,3,0),0)</f>
        <v>4</v>
      </c>
      <c r="M2678">
        <v>0</v>
      </c>
    </row>
    <row r="2679" spans="1:13" x14ac:dyDescent="0.25">
      <c r="A2679">
        <v>900390238</v>
      </c>
      <c r="B2679" t="s">
        <v>177</v>
      </c>
      <c r="C2679" t="s">
        <v>230</v>
      </c>
      <c r="D2679" t="s">
        <v>228</v>
      </c>
      <c r="E2679" t="s">
        <v>333</v>
      </c>
      <c r="F2679" t="s">
        <v>225</v>
      </c>
      <c r="G2679" s="16">
        <v>42369</v>
      </c>
      <c r="H2679">
        <v>20160421</v>
      </c>
      <c r="I2679">
        <v>0</v>
      </c>
      <c r="J2679" t="s">
        <v>262</v>
      </c>
      <c r="K2679" t="str">
        <f>IFERROR(VLOOKUP(J2679,ORDEN_ESF!A:C,2,0),"")</f>
        <v>Pasivos corrientes</v>
      </c>
      <c r="L2679">
        <f>IFERROR(VLOOKUP(J2679,ORDEN_ESF!A:C,3,0),0)</f>
        <v>4</v>
      </c>
      <c r="M2679">
        <v>40125</v>
      </c>
    </row>
    <row r="2680" spans="1:13" x14ac:dyDescent="0.25">
      <c r="A2680">
        <v>900797732</v>
      </c>
      <c r="B2680" t="s">
        <v>181</v>
      </c>
      <c r="C2680" t="s">
        <v>230</v>
      </c>
      <c r="D2680" t="s">
        <v>228</v>
      </c>
      <c r="E2680" t="s">
        <v>360</v>
      </c>
      <c r="F2680" t="s">
        <v>225</v>
      </c>
      <c r="G2680" s="16">
        <v>42369</v>
      </c>
      <c r="H2680">
        <v>20160710</v>
      </c>
      <c r="I2680">
        <v>-1</v>
      </c>
      <c r="J2680" t="s">
        <v>262</v>
      </c>
      <c r="K2680" t="str">
        <f>IFERROR(VLOOKUP(J2680,ORDEN_ESF!A:C,2,0),"")</f>
        <v>Pasivos corrientes</v>
      </c>
      <c r="L2680">
        <f>IFERROR(VLOOKUP(J2680,ORDEN_ESF!A:C,3,0),0)</f>
        <v>4</v>
      </c>
      <c r="M2680">
        <v>156352</v>
      </c>
    </row>
    <row r="2681" spans="1:13" x14ac:dyDescent="0.25">
      <c r="A2681">
        <v>800173155</v>
      </c>
      <c r="B2681" t="s">
        <v>341</v>
      </c>
      <c r="C2681" t="s">
        <v>222</v>
      </c>
      <c r="D2681" t="s">
        <v>228</v>
      </c>
      <c r="E2681" t="s">
        <v>335</v>
      </c>
      <c r="F2681" t="s">
        <v>225</v>
      </c>
      <c r="G2681" s="16">
        <v>42369</v>
      </c>
      <c r="H2681">
        <v>20160710</v>
      </c>
      <c r="I2681">
        <v>0</v>
      </c>
      <c r="J2681" t="s">
        <v>263</v>
      </c>
      <c r="K2681" t="str">
        <f>IFERROR(VLOOKUP(J2681,ORDEN_ESF!A:C,2,0),"")</f>
        <v>Cuentas por pagar comerciales y otras cuentas por pagar</v>
      </c>
      <c r="L2681">
        <f>IFERROR(VLOOKUP(J2681,ORDEN_ESF!A:C,3,0),0)</f>
        <v>0</v>
      </c>
      <c r="M2681">
        <v>73158879</v>
      </c>
    </row>
    <row r="2682" spans="1:13" x14ac:dyDescent="0.25">
      <c r="A2682">
        <v>800185295</v>
      </c>
      <c r="B2682" t="s">
        <v>344</v>
      </c>
      <c r="C2682" t="s">
        <v>222</v>
      </c>
      <c r="D2682" t="s">
        <v>228</v>
      </c>
      <c r="E2682" t="s">
        <v>335</v>
      </c>
      <c r="F2682" t="s">
        <v>225</v>
      </c>
      <c r="G2682" s="16">
        <v>42369</v>
      </c>
      <c r="H2682">
        <v>20160429</v>
      </c>
      <c r="I2682">
        <v>0</v>
      </c>
      <c r="J2682" t="s">
        <v>263</v>
      </c>
      <c r="K2682" t="str">
        <f>IFERROR(VLOOKUP(J2682,ORDEN_ESF!A:C,2,0),"")</f>
        <v>Cuentas por pagar comerciales y otras cuentas por pagar</v>
      </c>
      <c r="L2682">
        <f>IFERROR(VLOOKUP(J2682,ORDEN_ESF!A:C,3,0),0)</f>
        <v>0</v>
      </c>
      <c r="M2682">
        <v>180438698</v>
      </c>
    </row>
    <row r="2683" spans="1:13" x14ac:dyDescent="0.25">
      <c r="A2683">
        <v>830058272</v>
      </c>
      <c r="B2683" t="s">
        <v>352</v>
      </c>
      <c r="C2683" t="s">
        <v>230</v>
      </c>
      <c r="D2683" t="s">
        <v>228</v>
      </c>
      <c r="E2683" t="s">
        <v>353</v>
      </c>
      <c r="F2683" t="s">
        <v>225</v>
      </c>
      <c r="G2683" s="16">
        <v>42369</v>
      </c>
      <c r="H2683">
        <v>20160710</v>
      </c>
      <c r="I2683">
        <v>0</v>
      </c>
      <c r="J2683" t="s">
        <v>263</v>
      </c>
      <c r="K2683" t="str">
        <f>IFERROR(VLOOKUP(J2683,ORDEN_ESF!A:C,2,0),"")</f>
        <v>Cuentas por pagar comerciales y otras cuentas por pagar</v>
      </c>
      <c r="L2683">
        <f>IFERROR(VLOOKUP(J2683,ORDEN_ESF!A:C,3,0),0)</f>
        <v>0</v>
      </c>
      <c r="M2683">
        <v>23515770</v>
      </c>
    </row>
    <row r="2684" spans="1:13" x14ac:dyDescent="0.25">
      <c r="A2684">
        <v>830124992</v>
      </c>
      <c r="B2684" t="s">
        <v>357</v>
      </c>
      <c r="C2684" t="s">
        <v>230</v>
      </c>
      <c r="D2684" t="s">
        <v>228</v>
      </c>
      <c r="E2684" t="s">
        <v>358</v>
      </c>
      <c r="F2684" t="s">
        <v>225</v>
      </c>
      <c r="G2684" s="16">
        <v>42369</v>
      </c>
      <c r="H2684">
        <v>20160429</v>
      </c>
      <c r="I2684">
        <v>0</v>
      </c>
      <c r="J2684" t="s">
        <v>263</v>
      </c>
      <c r="K2684" t="str">
        <f>IFERROR(VLOOKUP(J2684,ORDEN_ESF!A:C,2,0),"")</f>
        <v>Cuentas por pagar comerciales y otras cuentas por pagar</v>
      </c>
      <c r="L2684">
        <f>IFERROR(VLOOKUP(J2684,ORDEN_ESF!A:C,3,0),0)</f>
        <v>0</v>
      </c>
      <c r="M2684">
        <v>1013683</v>
      </c>
    </row>
    <row r="2685" spans="1:13" x14ac:dyDescent="0.25">
      <c r="A2685">
        <v>860000656</v>
      </c>
      <c r="B2685" t="s">
        <v>221</v>
      </c>
      <c r="C2685" t="s">
        <v>222</v>
      </c>
      <c r="D2685" t="s">
        <v>223</v>
      </c>
      <c r="E2685" t="s">
        <v>224</v>
      </c>
      <c r="F2685" t="s">
        <v>225</v>
      </c>
      <c r="G2685" s="16">
        <v>42369</v>
      </c>
      <c r="H2685">
        <v>20160426</v>
      </c>
      <c r="I2685">
        <v>0</v>
      </c>
      <c r="J2685" t="s">
        <v>263</v>
      </c>
      <c r="K2685" t="str">
        <f>IFERROR(VLOOKUP(J2685,ORDEN_ESF!A:C,2,0),"")</f>
        <v>Cuentas por pagar comerciales y otras cuentas por pagar</v>
      </c>
      <c r="L2685">
        <f>IFERROR(VLOOKUP(J2685,ORDEN_ESF!A:C,3,0),0)</f>
        <v>0</v>
      </c>
      <c r="M2685">
        <v>47989604</v>
      </c>
    </row>
    <row r="2686" spans="1:13" x14ac:dyDescent="0.25">
      <c r="A2686">
        <v>860002837</v>
      </c>
      <c r="B2686" t="s">
        <v>227</v>
      </c>
      <c r="C2686" t="s">
        <v>222</v>
      </c>
      <c r="D2686" t="s">
        <v>228</v>
      </c>
      <c r="E2686" t="s">
        <v>224</v>
      </c>
      <c r="F2686" t="s">
        <v>225</v>
      </c>
      <c r="G2686" s="16">
        <v>42369</v>
      </c>
      <c r="H2686">
        <v>20160426</v>
      </c>
      <c r="I2686">
        <v>0</v>
      </c>
      <c r="J2686" t="s">
        <v>263</v>
      </c>
      <c r="K2686" t="str">
        <f>IFERROR(VLOOKUP(J2686,ORDEN_ESF!A:C,2,0),"")</f>
        <v>Cuentas por pagar comerciales y otras cuentas por pagar</v>
      </c>
      <c r="L2686">
        <f>IFERROR(VLOOKUP(J2686,ORDEN_ESF!A:C,3,0),0)</f>
        <v>0</v>
      </c>
      <c r="M2686">
        <v>50504653</v>
      </c>
    </row>
    <row r="2687" spans="1:13" x14ac:dyDescent="0.25">
      <c r="A2687">
        <v>860035996</v>
      </c>
      <c r="B2687" t="s">
        <v>229</v>
      </c>
      <c r="C2687" t="s">
        <v>230</v>
      </c>
      <c r="D2687" t="s">
        <v>228</v>
      </c>
      <c r="E2687" t="s">
        <v>224</v>
      </c>
      <c r="F2687" t="s">
        <v>225</v>
      </c>
      <c r="G2687" s="16">
        <v>42369</v>
      </c>
      <c r="H2687">
        <v>20160428</v>
      </c>
      <c r="I2687">
        <v>0</v>
      </c>
      <c r="J2687" t="s">
        <v>263</v>
      </c>
      <c r="K2687" t="str">
        <f>IFERROR(VLOOKUP(J2687,ORDEN_ESF!A:C,2,0),"")</f>
        <v>Cuentas por pagar comerciales y otras cuentas por pagar</v>
      </c>
      <c r="L2687">
        <f>IFERROR(VLOOKUP(J2687,ORDEN_ESF!A:C,3,0),0)</f>
        <v>0</v>
      </c>
      <c r="M2687">
        <v>11458440</v>
      </c>
    </row>
    <row r="2688" spans="1:13" x14ac:dyDescent="0.25">
      <c r="A2688">
        <v>860058070</v>
      </c>
      <c r="B2688" t="s">
        <v>364</v>
      </c>
      <c r="C2688" t="s">
        <v>222</v>
      </c>
      <c r="D2688" t="s">
        <v>228</v>
      </c>
      <c r="E2688" t="s">
        <v>335</v>
      </c>
      <c r="F2688" t="s">
        <v>225</v>
      </c>
      <c r="G2688" s="16">
        <v>42369</v>
      </c>
      <c r="H2688">
        <v>20160427</v>
      </c>
      <c r="I2688">
        <v>0</v>
      </c>
      <c r="J2688" t="s">
        <v>263</v>
      </c>
      <c r="K2688" t="str">
        <f>IFERROR(VLOOKUP(J2688,ORDEN_ESF!A:C,2,0),"")</f>
        <v>Cuentas por pagar comerciales y otras cuentas por pagar</v>
      </c>
      <c r="L2688">
        <f>IFERROR(VLOOKUP(J2688,ORDEN_ESF!A:C,3,0),0)</f>
        <v>0</v>
      </c>
      <c r="M2688">
        <v>125782006</v>
      </c>
    </row>
    <row r="2689" spans="1:13" x14ac:dyDescent="0.25">
      <c r="A2689">
        <v>860059851</v>
      </c>
      <c r="B2689" t="s">
        <v>365</v>
      </c>
      <c r="C2689" t="s">
        <v>222</v>
      </c>
      <c r="D2689" t="s">
        <v>228</v>
      </c>
      <c r="E2689" t="s">
        <v>224</v>
      </c>
      <c r="F2689" t="s">
        <v>225</v>
      </c>
      <c r="G2689" s="16">
        <v>42369</v>
      </c>
      <c r="H2689">
        <v>20160729</v>
      </c>
      <c r="I2689">
        <v>-1</v>
      </c>
      <c r="J2689" t="s">
        <v>263</v>
      </c>
      <c r="K2689" t="str">
        <f>IFERROR(VLOOKUP(J2689,ORDEN_ESF!A:C,2,0),"")</f>
        <v>Cuentas por pagar comerciales y otras cuentas por pagar</v>
      </c>
      <c r="L2689">
        <f>IFERROR(VLOOKUP(J2689,ORDEN_ESF!A:C,3,0),0)</f>
        <v>0</v>
      </c>
      <c r="M2689">
        <v>9214797</v>
      </c>
    </row>
    <row r="2690" spans="1:13" x14ac:dyDescent="0.25">
      <c r="A2690">
        <v>860510628</v>
      </c>
      <c r="B2690" t="s">
        <v>373</v>
      </c>
      <c r="C2690" t="s">
        <v>230</v>
      </c>
      <c r="D2690" t="s">
        <v>228</v>
      </c>
      <c r="E2690" t="s">
        <v>353</v>
      </c>
      <c r="F2690" t="s">
        <v>225</v>
      </c>
      <c r="G2690" s="16">
        <v>42369</v>
      </c>
      <c r="H2690">
        <v>20160729</v>
      </c>
      <c r="I2690">
        <v>-1</v>
      </c>
      <c r="J2690" t="s">
        <v>263</v>
      </c>
      <c r="K2690" t="str">
        <f>IFERROR(VLOOKUP(J2690,ORDEN_ESF!A:C,2,0),"")</f>
        <v>Cuentas por pagar comerciales y otras cuentas por pagar</v>
      </c>
      <c r="L2690">
        <f>IFERROR(VLOOKUP(J2690,ORDEN_ESF!A:C,3,0),0)</f>
        <v>0</v>
      </c>
      <c r="M2690">
        <v>5006214</v>
      </c>
    </row>
    <row r="2691" spans="1:13" x14ac:dyDescent="0.25">
      <c r="A2691">
        <v>860515523</v>
      </c>
      <c r="B2691" t="s">
        <v>231</v>
      </c>
      <c r="C2691" t="s">
        <v>230</v>
      </c>
      <c r="D2691" t="s">
        <v>228</v>
      </c>
      <c r="E2691" t="s">
        <v>224</v>
      </c>
      <c r="F2691" t="s">
        <v>225</v>
      </c>
      <c r="G2691" s="16">
        <v>42369</v>
      </c>
      <c r="H2691">
        <v>20160429</v>
      </c>
      <c r="I2691">
        <v>0</v>
      </c>
      <c r="J2691" t="s">
        <v>263</v>
      </c>
      <c r="K2691" t="str">
        <f>IFERROR(VLOOKUP(J2691,ORDEN_ESF!A:C,2,0),"")</f>
        <v>Cuentas por pagar comerciales y otras cuentas por pagar</v>
      </c>
      <c r="L2691">
        <f>IFERROR(VLOOKUP(J2691,ORDEN_ESF!A:C,3,0),0)</f>
        <v>0</v>
      </c>
      <c r="M2691">
        <v>324489</v>
      </c>
    </row>
    <row r="2692" spans="1:13" x14ac:dyDescent="0.25">
      <c r="A2692">
        <v>890903035</v>
      </c>
      <c r="B2692" t="s">
        <v>369</v>
      </c>
      <c r="C2692" t="s">
        <v>230</v>
      </c>
      <c r="D2692" t="s">
        <v>228</v>
      </c>
      <c r="E2692" t="s">
        <v>339</v>
      </c>
      <c r="F2692" t="s">
        <v>225</v>
      </c>
      <c r="G2692" s="16">
        <v>42369</v>
      </c>
      <c r="H2692">
        <v>20160426</v>
      </c>
      <c r="I2692">
        <v>0</v>
      </c>
      <c r="J2692" t="s">
        <v>263</v>
      </c>
      <c r="K2692" t="str">
        <f>IFERROR(VLOOKUP(J2692,ORDEN_ESF!A:C,2,0),"")</f>
        <v>Cuentas por pagar comerciales y otras cuentas por pagar</v>
      </c>
      <c r="L2692">
        <f>IFERROR(VLOOKUP(J2692,ORDEN_ESF!A:C,3,0),0)</f>
        <v>0</v>
      </c>
      <c r="M2692">
        <v>102095553</v>
      </c>
    </row>
    <row r="2693" spans="1:13" x14ac:dyDescent="0.25">
      <c r="A2693">
        <v>890903055</v>
      </c>
      <c r="B2693" t="s">
        <v>232</v>
      </c>
      <c r="C2693" t="s">
        <v>222</v>
      </c>
      <c r="D2693" t="s">
        <v>223</v>
      </c>
      <c r="E2693" t="s">
        <v>224</v>
      </c>
      <c r="F2693" t="s">
        <v>225</v>
      </c>
      <c r="G2693" s="16">
        <v>42369</v>
      </c>
      <c r="H2693">
        <v>20160729</v>
      </c>
      <c r="I2693">
        <v>-1</v>
      </c>
      <c r="J2693" t="s">
        <v>263</v>
      </c>
      <c r="K2693" t="str">
        <f>IFERROR(VLOOKUP(J2693,ORDEN_ESF!A:C,2,0),"")</f>
        <v>Cuentas por pagar comerciales y otras cuentas por pagar</v>
      </c>
      <c r="L2693">
        <f>IFERROR(VLOOKUP(J2693,ORDEN_ESF!A:C,3,0),0)</f>
        <v>0</v>
      </c>
      <c r="M2693">
        <v>26559238</v>
      </c>
    </row>
    <row r="2694" spans="1:13" x14ac:dyDescent="0.25">
      <c r="A2694">
        <v>890905022</v>
      </c>
      <c r="B2694" t="s">
        <v>370</v>
      </c>
      <c r="C2694" t="s">
        <v>230</v>
      </c>
      <c r="D2694" t="s">
        <v>223</v>
      </c>
      <c r="E2694" t="s">
        <v>360</v>
      </c>
      <c r="F2694" t="s">
        <v>225</v>
      </c>
      <c r="G2694" s="16">
        <v>42369</v>
      </c>
      <c r="H2694">
        <v>20160802</v>
      </c>
      <c r="I2694">
        <v>0</v>
      </c>
      <c r="J2694" t="s">
        <v>263</v>
      </c>
      <c r="K2694" t="str">
        <f>IFERROR(VLOOKUP(J2694,ORDEN_ESF!A:C,2,0),"")</f>
        <v>Cuentas por pagar comerciales y otras cuentas por pagar</v>
      </c>
      <c r="L2694">
        <f>IFERROR(VLOOKUP(J2694,ORDEN_ESF!A:C,3,0),0)</f>
        <v>0</v>
      </c>
      <c r="M2694">
        <v>14849884</v>
      </c>
    </row>
    <row r="2695" spans="1:13" x14ac:dyDescent="0.25">
      <c r="A2695">
        <v>890908901</v>
      </c>
      <c r="B2695" t="s">
        <v>372</v>
      </c>
      <c r="C2695" t="s">
        <v>222</v>
      </c>
      <c r="D2695" t="s">
        <v>223</v>
      </c>
      <c r="E2695" t="s">
        <v>339</v>
      </c>
      <c r="F2695" t="s">
        <v>225</v>
      </c>
      <c r="G2695" s="16">
        <v>42369</v>
      </c>
      <c r="H2695">
        <v>20160426</v>
      </c>
      <c r="I2695">
        <v>0</v>
      </c>
      <c r="J2695" t="s">
        <v>263</v>
      </c>
      <c r="K2695" t="str">
        <f>IFERROR(VLOOKUP(J2695,ORDEN_ESF!A:C,2,0),"")</f>
        <v>Cuentas por pagar comerciales y otras cuentas por pagar</v>
      </c>
      <c r="L2695">
        <f>IFERROR(VLOOKUP(J2695,ORDEN_ESF!A:C,3,0),0)</f>
        <v>0</v>
      </c>
      <c r="M2695">
        <v>12880913</v>
      </c>
    </row>
    <row r="2696" spans="1:13" x14ac:dyDescent="0.25">
      <c r="A2696">
        <v>890939355</v>
      </c>
      <c r="B2696" t="s">
        <v>35</v>
      </c>
      <c r="C2696" t="s">
        <v>222</v>
      </c>
      <c r="D2696" t="s">
        <v>223</v>
      </c>
      <c r="E2696" t="s">
        <v>335</v>
      </c>
      <c r="F2696" t="s">
        <v>225</v>
      </c>
      <c r="G2696" s="16">
        <v>42369</v>
      </c>
      <c r="H2696">
        <v>20160427</v>
      </c>
      <c r="I2696">
        <v>0</v>
      </c>
      <c r="J2696" t="s">
        <v>263</v>
      </c>
      <c r="K2696" t="str">
        <f>IFERROR(VLOOKUP(J2696,ORDEN_ESF!A:C,2,0),"")</f>
        <v>Cuentas por pagar comerciales y otras cuentas por pagar</v>
      </c>
      <c r="L2696">
        <f>IFERROR(VLOOKUP(J2696,ORDEN_ESF!A:C,3,0),0)</f>
        <v>0</v>
      </c>
      <c r="M2696">
        <v>1726663</v>
      </c>
    </row>
    <row r="2697" spans="1:13" x14ac:dyDescent="0.25">
      <c r="A2697">
        <v>900018975</v>
      </c>
      <c r="B2697" t="s">
        <v>376</v>
      </c>
      <c r="C2697" t="s">
        <v>230</v>
      </c>
      <c r="D2697" t="s">
        <v>299</v>
      </c>
      <c r="E2697" t="s">
        <v>333</v>
      </c>
      <c r="F2697" t="s">
        <v>225</v>
      </c>
      <c r="G2697" s="16">
        <v>42369</v>
      </c>
      <c r="H2697">
        <v>20160428</v>
      </c>
      <c r="I2697">
        <v>0</v>
      </c>
      <c r="J2697" t="s">
        <v>263</v>
      </c>
      <c r="K2697" t="str">
        <f>IFERROR(VLOOKUP(J2697,ORDEN_ESF!A:C,2,0),"")</f>
        <v>Cuentas por pagar comerciales y otras cuentas por pagar</v>
      </c>
      <c r="L2697">
        <f>IFERROR(VLOOKUP(J2697,ORDEN_ESF!A:C,3,0),0)</f>
        <v>0</v>
      </c>
      <c r="M2697">
        <v>43624064</v>
      </c>
    </row>
    <row r="2698" spans="1:13" x14ac:dyDescent="0.25">
      <c r="A2698">
        <v>900190385</v>
      </c>
      <c r="B2698" t="s">
        <v>380</v>
      </c>
      <c r="C2698" t="s">
        <v>230</v>
      </c>
      <c r="D2698" t="s">
        <v>351</v>
      </c>
      <c r="E2698" t="s">
        <v>339</v>
      </c>
      <c r="F2698" t="s">
        <v>225</v>
      </c>
      <c r="G2698" s="16">
        <v>42369</v>
      </c>
      <c r="H2698">
        <v>20160429</v>
      </c>
      <c r="I2698">
        <v>0</v>
      </c>
      <c r="J2698" t="s">
        <v>263</v>
      </c>
      <c r="K2698" t="str">
        <f>IFERROR(VLOOKUP(J2698,ORDEN_ESF!A:C,2,0),"")</f>
        <v>Cuentas por pagar comerciales y otras cuentas por pagar</v>
      </c>
      <c r="L2698">
        <f>IFERROR(VLOOKUP(J2698,ORDEN_ESF!A:C,3,0),0)</f>
        <v>0</v>
      </c>
      <c r="M2698">
        <v>132521463</v>
      </c>
    </row>
    <row r="2699" spans="1:13" x14ac:dyDescent="0.25">
      <c r="A2699">
        <v>900192242</v>
      </c>
      <c r="B2699" t="s">
        <v>381</v>
      </c>
      <c r="C2699" t="s">
        <v>222</v>
      </c>
      <c r="D2699" t="s">
        <v>228</v>
      </c>
      <c r="E2699" t="s">
        <v>333</v>
      </c>
      <c r="F2699" t="s">
        <v>225</v>
      </c>
      <c r="G2699" s="16">
        <v>42369</v>
      </c>
      <c r="H2699">
        <v>20160427</v>
      </c>
      <c r="I2699">
        <v>0</v>
      </c>
      <c r="J2699" t="s">
        <v>263</v>
      </c>
      <c r="K2699" t="str">
        <f>IFERROR(VLOOKUP(J2699,ORDEN_ESF!A:C,2,0),"")</f>
        <v>Cuentas por pagar comerciales y otras cuentas por pagar</v>
      </c>
      <c r="L2699">
        <f>IFERROR(VLOOKUP(J2699,ORDEN_ESF!A:C,3,0),0)</f>
        <v>0</v>
      </c>
      <c r="M2699">
        <v>61136565</v>
      </c>
    </row>
    <row r="2700" spans="1:13" x14ac:dyDescent="0.25">
      <c r="A2700">
        <v>900192242</v>
      </c>
      <c r="B2700" t="s">
        <v>381</v>
      </c>
      <c r="C2700" t="s">
        <v>222</v>
      </c>
      <c r="D2700" t="s">
        <v>228</v>
      </c>
      <c r="E2700" t="s">
        <v>333</v>
      </c>
      <c r="F2700" t="s">
        <v>391</v>
      </c>
      <c r="G2700" s="16">
        <v>42185</v>
      </c>
      <c r="H2700">
        <v>20160428</v>
      </c>
      <c r="I2700">
        <v>0</v>
      </c>
      <c r="J2700" t="s">
        <v>263</v>
      </c>
      <c r="K2700" t="str">
        <f>IFERROR(VLOOKUP(J2700,ORDEN_ESF!A:C,2,0),"")</f>
        <v>Cuentas por pagar comerciales y otras cuentas por pagar</v>
      </c>
      <c r="L2700">
        <f>IFERROR(VLOOKUP(J2700,ORDEN_ESF!A:C,3,0),0)</f>
        <v>0</v>
      </c>
      <c r="M2700">
        <v>43662113</v>
      </c>
    </row>
    <row r="2701" spans="1:13" x14ac:dyDescent="0.25">
      <c r="A2701">
        <v>900205547</v>
      </c>
      <c r="B2701" t="s">
        <v>233</v>
      </c>
      <c r="C2701" t="s">
        <v>230</v>
      </c>
      <c r="D2701" t="s">
        <v>228</v>
      </c>
      <c r="E2701" t="s">
        <v>224</v>
      </c>
      <c r="F2701" t="s">
        <v>225</v>
      </c>
      <c r="G2701" s="16">
        <v>42369</v>
      </c>
      <c r="H2701">
        <v>20160710</v>
      </c>
      <c r="I2701">
        <v>0</v>
      </c>
      <c r="J2701" t="s">
        <v>263</v>
      </c>
      <c r="K2701" t="str">
        <f>IFERROR(VLOOKUP(J2701,ORDEN_ESF!A:C,2,0),"")</f>
        <v>Cuentas por pagar comerciales y otras cuentas por pagar</v>
      </c>
      <c r="L2701">
        <f>IFERROR(VLOOKUP(J2701,ORDEN_ESF!A:C,3,0),0)</f>
        <v>0</v>
      </c>
      <c r="M2701">
        <v>2945766</v>
      </c>
    </row>
    <row r="2702" spans="1:13" x14ac:dyDescent="0.25">
      <c r="A2702">
        <v>900378893</v>
      </c>
      <c r="B2702" t="s">
        <v>386</v>
      </c>
      <c r="C2702" t="s">
        <v>230</v>
      </c>
      <c r="D2702" t="s">
        <v>228</v>
      </c>
      <c r="E2702" t="s">
        <v>335</v>
      </c>
      <c r="F2702" t="s">
        <v>225</v>
      </c>
      <c r="G2702" s="16">
        <v>42369</v>
      </c>
      <c r="H2702">
        <v>20160729</v>
      </c>
      <c r="I2702">
        <v>-1</v>
      </c>
      <c r="J2702" t="s">
        <v>263</v>
      </c>
      <c r="K2702" t="str">
        <f>IFERROR(VLOOKUP(J2702,ORDEN_ESF!A:C,2,0),"")</f>
        <v>Cuentas por pagar comerciales y otras cuentas por pagar</v>
      </c>
      <c r="L2702">
        <f>IFERROR(VLOOKUP(J2702,ORDEN_ESF!A:C,3,0),0)</f>
        <v>0</v>
      </c>
      <c r="M2702">
        <v>30839443</v>
      </c>
    </row>
    <row r="2703" spans="1:13" x14ac:dyDescent="0.25">
      <c r="A2703">
        <v>900390238</v>
      </c>
      <c r="B2703" t="s">
        <v>177</v>
      </c>
      <c r="C2703" t="s">
        <v>230</v>
      </c>
      <c r="D2703" t="s">
        <v>228</v>
      </c>
      <c r="E2703" t="s">
        <v>333</v>
      </c>
      <c r="F2703" t="s">
        <v>225</v>
      </c>
      <c r="G2703" s="16">
        <v>42369</v>
      </c>
      <c r="H2703">
        <v>20160421</v>
      </c>
      <c r="I2703">
        <v>0</v>
      </c>
      <c r="J2703" t="s">
        <v>263</v>
      </c>
      <c r="K2703" t="str">
        <f>IFERROR(VLOOKUP(J2703,ORDEN_ESF!A:C,2,0),"")</f>
        <v>Cuentas por pagar comerciales y otras cuentas por pagar</v>
      </c>
      <c r="L2703">
        <f>IFERROR(VLOOKUP(J2703,ORDEN_ESF!A:C,3,0),0)</f>
        <v>0</v>
      </c>
      <c r="M2703">
        <v>25144864</v>
      </c>
    </row>
    <row r="2704" spans="1:13" x14ac:dyDescent="0.25">
      <c r="A2704">
        <v>900390238</v>
      </c>
      <c r="B2704" t="s">
        <v>177</v>
      </c>
      <c r="C2704" t="s">
        <v>230</v>
      </c>
      <c r="D2704" t="s">
        <v>228</v>
      </c>
      <c r="E2704" t="s">
        <v>333</v>
      </c>
      <c r="F2704" t="s">
        <v>391</v>
      </c>
      <c r="G2704" s="16">
        <v>42185</v>
      </c>
      <c r="H2704">
        <v>20160421</v>
      </c>
      <c r="I2704">
        <v>0</v>
      </c>
      <c r="J2704" t="s">
        <v>263</v>
      </c>
      <c r="K2704" t="str">
        <f>IFERROR(VLOOKUP(J2704,ORDEN_ESF!A:C,2,0),"")</f>
        <v>Cuentas por pagar comerciales y otras cuentas por pagar</v>
      </c>
      <c r="L2704">
        <f>IFERROR(VLOOKUP(J2704,ORDEN_ESF!A:C,3,0),0)</f>
        <v>0</v>
      </c>
      <c r="M2704">
        <v>55168623</v>
      </c>
    </row>
    <row r="2705" spans="1:13" x14ac:dyDescent="0.25">
      <c r="A2705">
        <v>800173155</v>
      </c>
      <c r="B2705" t="s">
        <v>341</v>
      </c>
      <c r="C2705" t="s">
        <v>222</v>
      </c>
      <c r="D2705" t="s">
        <v>228</v>
      </c>
      <c r="E2705" t="s">
        <v>335</v>
      </c>
      <c r="F2705" t="s">
        <v>225</v>
      </c>
      <c r="G2705" s="16">
        <v>42369</v>
      </c>
      <c r="H2705">
        <v>20160710</v>
      </c>
      <c r="I2705">
        <v>0</v>
      </c>
      <c r="J2705" t="s">
        <v>264</v>
      </c>
      <c r="K2705" t="str">
        <f>IFERROR(VLOOKUP(J2705,ORDEN_ESF!A:C,2,0),"")</f>
        <v>Pasivos por impuestos corrientes, corriente</v>
      </c>
      <c r="L2705">
        <f>IFERROR(VLOOKUP(J2705,ORDEN_ESF!A:C,3,0),0)</f>
        <v>0</v>
      </c>
      <c r="M2705">
        <v>7865207</v>
      </c>
    </row>
    <row r="2706" spans="1:13" x14ac:dyDescent="0.25">
      <c r="A2706">
        <v>800185295</v>
      </c>
      <c r="B2706" t="s">
        <v>344</v>
      </c>
      <c r="C2706" t="s">
        <v>222</v>
      </c>
      <c r="D2706" t="s">
        <v>228</v>
      </c>
      <c r="E2706" t="s">
        <v>335</v>
      </c>
      <c r="F2706" t="s">
        <v>225</v>
      </c>
      <c r="G2706" s="16">
        <v>42369</v>
      </c>
      <c r="H2706">
        <v>20160429</v>
      </c>
      <c r="I2706">
        <v>0</v>
      </c>
      <c r="J2706" t="s">
        <v>264</v>
      </c>
      <c r="K2706" t="str">
        <f>IFERROR(VLOOKUP(J2706,ORDEN_ESF!A:C,2,0),"")</f>
        <v>Pasivos por impuestos corrientes, corriente</v>
      </c>
      <c r="L2706">
        <f>IFERROR(VLOOKUP(J2706,ORDEN_ESF!A:C,3,0),0)</f>
        <v>0</v>
      </c>
      <c r="M2706">
        <v>12542212</v>
      </c>
    </row>
    <row r="2707" spans="1:13" x14ac:dyDescent="0.25">
      <c r="A2707">
        <v>830023542</v>
      </c>
      <c r="B2707" t="s">
        <v>146</v>
      </c>
      <c r="C2707" t="s">
        <v>230</v>
      </c>
      <c r="D2707" t="s">
        <v>223</v>
      </c>
      <c r="E2707" t="s">
        <v>339</v>
      </c>
      <c r="F2707" t="s">
        <v>225</v>
      </c>
      <c r="G2707" s="16">
        <v>42369</v>
      </c>
      <c r="H2707">
        <v>20160426</v>
      </c>
      <c r="I2707">
        <v>0</v>
      </c>
      <c r="J2707" t="s">
        <v>264</v>
      </c>
      <c r="K2707" t="str">
        <f>IFERROR(VLOOKUP(J2707,ORDEN_ESF!A:C,2,0),"")</f>
        <v>Pasivos por impuestos corrientes, corriente</v>
      </c>
      <c r="L2707">
        <f>IFERROR(VLOOKUP(J2707,ORDEN_ESF!A:C,3,0),0)</f>
        <v>0</v>
      </c>
      <c r="M2707">
        <v>1524081</v>
      </c>
    </row>
    <row r="2708" spans="1:13" x14ac:dyDescent="0.25">
      <c r="A2708">
        <v>830058272</v>
      </c>
      <c r="B2708" t="s">
        <v>352</v>
      </c>
      <c r="C2708" t="s">
        <v>230</v>
      </c>
      <c r="D2708" t="s">
        <v>228</v>
      </c>
      <c r="E2708" t="s">
        <v>353</v>
      </c>
      <c r="F2708" t="s">
        <v>225</v>
      </c>
      <c r="G2708" s="16">
        <v>42369</v>
      </c>
      <c r="H2708">
        <v>20160710</v>
      </c>
      <c r="I2708">
        <v>0</v>
      </c>
      <c r="J2708" t="s">
        <v>264</v>
      </c>
      <c r="K2708" t="str">
        <f>IFERROR(VLOOKUP(J2708,ORDEN_ESF!A:C,2,0),"")</f>
        <v>Pasivos por impuestos corrientes, corriente</v>
      </c>
      <c r="L2708">
        <f>IFERROR(VLOOKUP(J2708,ORDEN_ESF!A:C,3,0),0)</f>
        <v>0</v>
      </c>
      <c r="M2708">
        <v>2635865</v>
      </c>
    </row>
    <row r="2709" spans="1:13" x14ac:dyDescent="0.25">
      <c r="A2709">
        <v>830124992</v>
      </c>
      <c r="B2709" t="s">
        <v>357</v>
      </c>
      <c r="C2709" t="s">
        <v>230</v>
      </c>
      <c r="D2709" t="s">
        <v>228</v>
      </c>
      <c r="E2709" t="s">
        <v>358</v>
      </c>
      <c r="F2709" t="s">
        <v>225</v>
      </c>
      <c r="G2709" s="16">
        <v>42369</v>
      </c>
      <c r="H2709">
        <v>20160429</v>
      </c>
      <c r="I2709">
        <v>0</v>
      </c>
      <c r="J2709" t="s">
        <v>264</v>
      </c>
      <c r="K2709" t="str">
        <f>IFERROR(VLOOKUP(J2709,ORDEN_ESF!A:C,2,0),"")</f>
        <v>Pasivos por impuestos corrientes, corriente</v>
      </c>
      <c r="L2709">
        <f>IFERROR(VLOOKUP(J2709,ORDEN_ESF!A:C,3,0),0)</f>
        <v>0</v>
      </c>
      <c r="M2709">
        <v>185454</v>
      </c>
    </row>
    <row r="2710" spans="1:13" x14ac:dyDescent="0.25">
      <c r="A2710">
        <v>860000656</v>
      </c>
      <c r="B2710" t="s">
        <v>221</v>
      </c>
      <c r="C2710" t="s">
        <v>222</v>
      </c>
      <c r="D2710" t="s">
        <v>223</v>
      </c>
      <c r="E2710" t="s">
        <v>224</v>
      </c>
      <c r="F2710" t="s">
        <v>225</v>
      </c>
      <c r="G2710" s="16">
        <v>42369</v>
      </c>
      <c r="H2710">
        <v>20160426</v>
      </c>
      <c r="I2710">
        <v>0</v>
      </c>
      <c r="J2710" t="s">
        <v>264</v>
      </c>
      <c r="K2710" t="str">
        <f>IFERROR(VLOOKUP(J2710,ORDEN_ESF!A:C,2,0),"")</f>
        <v>Pasivos por impuestos corrientes, corriente</v>
      </c>
      <c r="L2710">
        <f>IFERROR(VLOOKUP(J2710,ORDEN_ESF!A:C,3,0),0)</f>
        <v>0</v>
      </c>
      <c r="M2710">
        <v>0</v>
      </c>
    </row>
    <row r="2711" spans="1:13" x14ac:dyDescent="0.25">
      <c r="A2711">
        <v>860002837</v>
      </c>
      <c r="B2711" t="s">
        <v>227</v>
      </c>
      <c r="C2711" t="s">
        <v>222</v>
      </c>
      <c r="D2711" t="s">
        <v>228</v>
      </c>
      <c r="E2711" t="s">
        <v>224</v>
      </c>
      <c r="F2711" t="s">
        <v>225</v>
      </c>
      <c r="G2711" s="16">
        <v>42369</v>
      </c>
      <c r="H2711">
        <v>20160426</v>
      </c>
      <c r="I2711">
        <v>0</v>
      </c>
      <c r="J2711" t="s">
        <v>264</v>
      </c>
      <c r="K2711" t="str">
        <f>IFERROR(VLOOKUP(J2711,ORDEN_ESF!A:C,2,0),"")</f>
        <v>Pasivos por impuestos corrientes, corriente</v>
      </c>
      <c r="L2711">
        <f>IFERROR(VLOOKUP(J2711,ORDEN_ESF!A:C,3,0),0)</f>
        <v>0</v>
      </c>
      <c r="M2711">
        <v>1107570</v>
      </c>
    </row>
    <row r="2712" spans="1:13" x14ac:dyDescent="0.25">
      <c r="A2712">
        <v>860035996</v>
      </c>
      <c r="B2712" t="s">
        <v>229</v>
      </c>
      <c r="C2712" t="s">
        <v>230</v>
      </c>
      <c r="D2712" t="s">
        <v>228</v>
      </c>
      <c r="E2712" t="s">
        <v>224</v>
      </c>
      <c r="F2712" t="s">
        <v>225</v>
      </c>
      <c r="G2712" s="16">
        <v>42369</v>
      </c>
      <c r="H2712">
        <v>20160428</v>
      </c>
      <c r="I2712">
        <v>0</v>
      </c>
      <c r="J2712" t="s">
        <v>264</v>
      </c>
      <c r="K2712" t="str">
        <f>IFERROR(VLOOKUP(J2712,ORDEN_ESF!A:C,2,0),"")</f>
        <v>Pasivos por impuestos corrientes, corriente</v>
      </c>
      <c r="L2712">
        <f>IFERROR(VLOOKUP(J2712,ORDEN_ESF!A:C,3,0),0)</f>
        <v>0</v>
      </c>
      <c r="M2712">
        <v>5495458</v>
      </c>
    </row>
    <row r="2713" spans="1:13" x14ac:dyDescent="0.25">
      <c r="A2713">
        <v>860058070</v>
      </c>
      <c r="B2713" t="s">
        <v>364</v>
      </c>
      <c r="C2713" t="s">
        <v>222</v>
      </c>
      <c r="D2713" t="s">
        <v>228</v>
      </c>
      <c r="E2713" t="s">
        <v>335</v>
      </c>
      <c r="F2713" t="s">
        <v>225</v>
      </c>
      <c r="G2713" s="16">
        <v>42369</v>
      </c>
      <c r="H2713">
        <v>20160427</v>
      </c>
      <c r="I2713">
        <v>0</v>
      </c>
      <c r="J2713" t="s">
        <v>264</v>
      </c>
      <c r="K2713" t="str">
        <f>IFERROR(VLOOKUP(J2713,ORDEN_ESF!A:C,2,0),"")</f>
        <v>Pasivos por impuestos corrientes, corriente</v>
      </c>
      <c r="L2713">
        <f>IFERROR(VLOOKUP(J2713,ORDEN_ESF!A:C,3,0),0)</f>
        <v>0</v>
      </c>
      <c r="M2713">
        <v>20531388</v>
      </c>
    </row>
    <row r="2714" spans="1:13" x14ac:dyDescent="0.25">
      <c r="A2714">
        <v>860059851</v>
      </c>
      <c r="B2714" t="s">
        <v>365</v>
      </c>
      <c r="C2714" t="s">
        <v>222</v>
      </c>
      <c r="D2714" t="s">
        <v>228</v>
      </c>
      <c r="E2714" t="s">
        <v>224</v>
      </c>
      <c r="F2714" t="s">
        <v>225</v>
      </c>
      <c r="G2714" s="16">
        <v>42369</v>
      </c>
      <c r="H2714">
        <v>20160729</v>
      </c>
      <c r="I2714">
        <v>-1</v>
      </c>
      <c r="J2714" t="s">
        <v>264</v>
      </c>
      <c r="K2714" t="str">
        <f>IFERROR(VLOOKUP(J2714,ORDEN_ESF!A:C,2,0),"")</f>
        <v>Pasivos por impuestos corrientes, corriente</v>
      </c>
      <c r="L2714">
        <f>IFERROR(VLOOKUP(J2714,ORDEN_ESF!A:C,3,0),0)</f>
        <v>0</v>
      </c>
      <c r="M2714">
        <v>1840145</v>
      </c>
    </row>
    <row r="2715" spans="1:13" x14ac:dyDescent="0.25">
      <c r="A2715">
        <v>860510628</v>
      </c>
      <c r="B2715" t="s">
        <v>373</v>
      </c>
      <c r="C2715" t="s">
        <v>230</v>
      </c>
      <c r="D2715" t="s">
        <v>228</v>
      </c>
      <c r="E2715" t="s">
        <v>353</v>
      </c>
      <c r="F2715" t="s">
        <v>225</v>
      </c>
      <c r="G2715" s="16">
        <v>42369</v>
      </c>
      <c r="H2715">
        <v>20160729</v>
      </c>
      <c r="I2715">
        <v>-1</v>
      </c>
      <c r="J2715" t="s">
        <v>264</v>
      </c>
      <c r="K2715" t="str">
        <f>IFERROR(VLOOKUP(J2715,ORDEN_ESF!A:C,2,0),"")</f>
        <v>Pasivos por impuestos corrientes, corriente</v>
      </c>
      <c r="L2715">
        <f>IFERROR(VLOOKUP(J2715,ORDEN_ESF!A:C,3,0),0)</f>
        <v>0</v>
      </c>
      <c r="M2715">
        <v>2770981</v>
      </c>
    </row>
    <row r="2716" spans="1:13" x14ac:dyDescent="0.25">
      <c r="A2716">
        <v>860515523</v>
      </c>
      <c r="B2716" t="s">
        <v>231</v>
      </c>
      <c r="C2716" t="s">
        <v>230</v>
      </c>
      <c r="D2716" t="s">
        <v>228</v>
      </c>
      <c r="E2716" t="s">
        <v>224</v>
      </c>
      <c r="F2716" t="s">
        <v>225</v>
      </c>
      <c r="G2716" s="16">
        <v>42369</v>
      </c>
      <c r="H2716">
        <v>20160429</v>
      </c>
      <c r="I2716">
        <v>0</v>
      </c>
      <c r="J2716" t="s">
        <v>264</v>
      </c>
      <c r="K2716" t="str">
        <f>IFERROR(VLOOKUP(J2716,ORDEN_ESF!A:C,2,0),"")</f>
        <v>Pasivos por impuestos corrientes, corriente</v>
      </c>
      <c r="L2716">
        <f>IFERROR(VLOOKUP(J2716,ORDEN_ESF!A:C,3,0),0)</f>
        <v>0</v>
      </c>
      <c r="M2716">
        <v>29103</v>
      </c>
    </row>
    <row r="2717" spans="1:13" x14ac:dyDescent="0.25">
      <c r="A2717">
        <v>890903035</v>
      </c>
      <c r="B2717" t="s">
        <v>369</v>
      </c>
      <c r="C2717" t="s">
        <v>230</v>
      </c>
      <c r="D2717" t="s">
        <v>228</v>
      </c>
      <c r="E2717" t="s">
        <v>339</v>
      </c>
      <c r="F2717" t="s">
        <v>225</v>
      </c>
      <c r="G2717" s="16">
        <v>42369</v>
      </c>
      <c r="H2717">
        <v>20160426</v>
      </c>
      <c r="I2717">
        <v>0</v>
      </c>
      <c r="J2717" t="s">
        <v>264</v>
      </c>
      <c r="K2717" t="str">
        <f>IFERROR(VLOOKUP(J2717,ORDEN_ESF!A:C,2,0),"")</f>
        <v>Pasivos por impuestos corrientes, corriente</v>
      </c>
      <c r="L2717">
        <f>IFERROR(VLOOKUP(J2717,ORDEN_ESF!A:C,3,0),0)</f>
        <v>0</v>
      </c>
      <c r="M2717">
        <v>12827904</v>
      </c>
    </row>
    <row r="2718" spans="1:13" x14ac:dyDescent="0.25">
      <c r="A2718">
        <v>890903055</v>
      </c>
      <c r="B2718" t="s">
        <v>232</v>
      </c>
      <c r="C2718" t="s">
        <v>222</v>
      </c>
      <c r="D2718" t="s">
        <v>223</v>
      </c>
      <c r="E2718" t="s">
        <v>224</v>
      </c>
      <c r="F2718" t="s">
        <v>225</v>
      </c>
      <c r="G2718" s="16">
        <v>42369</v>
      </c>
      <c r="H2718">
        <v>20160729</v>
      </c>
      <c r="I2718">
        <v>-1</v>
      </c>
      <c r="J2718" t="s">
        <v>264</v>
      </c>
      <c r="K2718" t="str">
        <f>IFERROR(VLOOKUP(J2718,ORDEN_ESF!A:C,2,0),"")</f>
        <v>Pasivos por impuestos corrientes, corriente</v>
      </c>
      <c r="L2718">
        <f>IFERROR(VLOOKUP(J2718,ORDEN_ESF!A:C,3,0),0)</f>
        <v>0</v>
      </c>
      <c r="M2718">
        <v>6461968</v>
      </c>
    </row>
    <row r="2719" spans="1:13" x14ac:dyDescent="0.25">
      <c r="A2719">
        <v>890905022</v>
      </c>
      <c r="B2719" t="s">
        <v>370</v>
      </c>
      <c r="C2719" t="s">
        <v>230</v>
      </c>
      <c r="D2719" t="s">
        <v>223</v>
      </c>
      <c r="E2719" t="s">
        <v>360</v>
      </c>
      <c r="F2719" t="s">
        <v>225</v>
      </c>
      <c r="G2719" s="16">
        <v>42369</v>
      </c>
      <c r="H2719">
        <v>20160802</v>
      </c>
      <c r="I2719">
        <v>0</v>
      </c>
      <c r="J2719" t="s">
        <v>264</v>
      </c>
      <c r="K2719" t="str">
        <f>IFERROR(VLOOKUP(J2719,ORDEN_ESF!A:C,2,0),"")</f>
        <v>Pasivos por impuestos corrientes, corriente</v>
      </c>
      <c r="L2719">
        <f>IFERROR(VLOOKUP(J2719,ORDEN_ESF!A:C,3,0),0)</f>
        <v>0</v>
      </c>
      <c r="M2719">
        <v>1345591</v>
      </c>
    </row>
    <row r="2720" spans="1:13" x14ac:dyDescent="0.25">
      <c r="A2720">
        <v>900018975</v>
      </c>
      <c r="B2720" t="s">
        <v>376</v>
      </c>
      <c r="C2720" t="s">
        <v>230</v>
      </c>
      <c r="D2720" t="s">
        <v>299</v>
      </c>
      <c r="E2720" t="s">
        <v>333</v>
      </c>
      <c r="F2720" t="s">
        <v>225</v>
      </c>
      <c r="G2720" s="16">
        <v>42369</v>
      </c>
      <c r="H2720">
        <v>20160428</v>
      </c>
      <c r="I2720">
        <v>0</v>
      </c>
      <c r="J2720" t="s">
        <v>264</v>
      </c>
      <c r="K2720" t="str">
        <f>IFERROR(VLOOKUP(J2720,ORDEN_ESF!A:C,2,0),"")</f>
        <v>Pasivos por impuestos corrientes, corriente</v>
      </c>
      <c r="L2720">
        <f>IFERROR(VLOOKUP(J2720,ORDEN_ESF!A:C,3,0),0)</f>
        <v>0</v>
      </c>
      <c r="M2720">
        <v>12347744</v>
      </c>
    </row>
    <row r="2721" spans="1:13" x14ac:dyDescent="0.25">
      <c r="A2721">
        <v>900190385</v>
      </c>
      <c r="B2721" t="s">
        <v>380</v>
      </c>
      <c r="C2721" t="s">
        <v>230</v>
      </c>
      <c r="D2721" t="s">
        <v>351</v>
      </c>
      <c r="E2721" t="s">
        <v>339</v>
      </c>
      <c r="F2721" t="s">
        <v>225</v>
      </c>
      <c r="G2721" s="16">
        <v>42369</v>
      </c>
      <c r="H2721">
        <v>20160429</v>
      </c>
      <c r="I2721">
        <v>0</v>
      </c>
      <c r="J2721" t="s">
        <v>264</v>
      </c>
      <c r="K2721" t="str">
        <f>IFERROR(VLOOKUP(J2721,ORDEN_ESF!A:C,2,0),"")</f>
        <v>Pasivos por impuestos corrientes, corriente</v>
      </c>
      <c r="L2721">
        <f>IFERROR(VLOOKUP(J2721,ORDEN_ESF!A:C,3,0),0)</f>
        <v>0</v>
      </c>
      <c r="M2721">
        <v>3808497</v>
      </c>
    </row>
    <row r="2722" spans="1:13" x14ac:dyDescent="0.25">
      <c r="A2722">
        <v>900192242</v>
      </c>
      <c r="B2722" t="s">
        <v>381</v>
      </c>
      <c r="C2722" t="s">
        <v>222</v>
      </c>
      <c r="D2722" t="s">
        <v>228</v>
      </c>
      <c r="E2722" t="s">
        <v>333</v>
      </c>
      <c r="F2722" t="s">
        <v>225</v>
      </c>
      <c r="G2722" s="16">
        <v>42369</v>
      </c>
      <c r="H2722">
        <v>20160427</v>
      </c>
      <c r="I2722">
        <v>0</v>
      </c>
      <c r="J2722" t="s">
        <v>264</v>
      </c>
      <c r="K2722" t="str">
        <f>IFERROR(VLOOKUP(J2722,ORDEN_ESF!A:C,2,0),"")</f>
        <v>Pasivos por impuestos corrientes, corriente</v>
      </c>
      <c r="L2722">
        <f>IFERROR(VLOOKUP(J2722,ORDEN_ESF!A:C,3,0),0)</f>
        <v>0</v>
      </c>
      <c r="M2722">
        <v>9505124</v>
      </c>
    </row>
    <row r="2723" spans="1:13" x14ac:dyDescent="0.25">
      <c r="A2723">
        <v>900192242</v>
      </c>
      <c r="B2723" t="s">
        <v>381</v>
      </c>
      <c r="C2723" t="s">
        <v>222</v>
      </c>
      <c r="D2723" t="s">
        <v>228</v>
      </c>
      <c r="E2723" t="s">
        <v>333</v>
      </c>
      <c r="F2723" t="s">
        <v>391</v>
      </c>
      <c r="G2723" s="16">
        <v>42185</v>
      </c>
      <c r="H2723">
        <v>20160428</v>
      </c>
      <c r="I2723">
        <v>0</v>
      </c>
      <c r="J2723" t="s">
        <v>264</v>
      </c>
      <c r="K2723" t="str">
        <f>IFERROR(VLOOKUP(J2723,ORDEN_ESF!A:C,2,0),"")</f>
        <v>Pasivos por impuestos corrientes, corriente</v>
      </c>
      <c r="L2723">
        <f>IFERROR(VLOOKUP(J2723,ORDEN_ESF!A:C,3,0),0)</f>
        <v>0</v>
      </c>
      <c r="M2723">
        <v>6841938</v>
      </c>
    </row>
    <row r="2724" spans="1:13" x14ac:dyDescent="0.25">
      <c r="A2724">
        <v>900205547</v>
      </c>
      <c r="B2724" t="s">
        <v>233</v>
      </c>
      <c r="C2724" t="s">
        <v>230</v>
      </c>
      <c r="D2724" t="s">
        <v>228</v>
      </c>
      <c r="E2724" t="s">
        <v>224</v>
      </c>
      <c r="F2724" t="s">
        <v>225</v>
      </c>
      <c r="G2724" s="16">
        <v>42369</v>
      </c>
      <c r="H2724">
        <v>20160710</v>
      </c>
      <c r="I2724">
        <v>0</v>
      </c>
      <c r="J2724" t="s">
        <v>264</v>
      </c>
      <c r="K2724" t="str">
        <f>IFERROR(VLOOKUP(J2724,ORDEN_ESF!A:C,2,0),"")</f>
        <v>Pasivos por impuestos corrientes, corriente</v>
      </c>
      <c r="L2724">
        <f>IFERROR(VLOOKUP(J2724,ORDEN_ESF!A:C,3,0),0)</f>
        <v>0</v>
      </c>
      <c r="M2724">
        <v>99158</v>
      </c>
    </row>
    <row r="2725" spans="1:13" x14ac:dyDescent="0.25">
      <c r="A2725">
        <v>900378893</v>
      </c>
      <c r="B2725" t="s">
        <v>386</v>
      </c>
      <c r="C2725" t="s">
        <v>230</v>
      </c>
      <c r="D2725" t="s">
        <v>228</v>
      </c>
      <c r="E2725" t="s">
        <v>335</v>
      </c>
      <c r="F2725" t="s">
        <v>225</v>
      </c>
      <c r="G2725" s="16">
        <v>42369</v>
      </c>
      <c r="H2725">
        <v>20160729</v>
      </c>
      <c r="I2725">
        <v>-1</v>
      </c>
      <c r="J2725" t="s">
        <v>264</v>
      </c>
      <c r="K2725" t="str">
        <f>IFERROR(VLOOKUP(J2725,ORDEN_ESF!A:C,2,0),"")</f>
        <v>Pasivos por impuestos corrientes, corriente</v>
      </c>
      <c r="L2725">
        <f>IFERROR(VLOOKUP(J2725,ORDEN_ESF!A:C,3,0),0)</f>
        <v>0</v>
      </c>
      <c r="M2725">
        <v>5322192</v>
      </c>
    </row>
    <row r="2726" spans="1:13" x14ac:dyDescent="0.25">
      <c r="A2726">
        <v>900390238</v>
      </c>
      <c r="B2726" t="s">
        <v>177</v>
      </c>
      <c r="C2726" t="s">
        <v>230</v>
      </c>
      <c r="D2726" t="s">
        <v>228</v>
      </c>
      <c r="E2726" t="s">
        <v>333</v>
      </c>
      <c r="F2726" t="s">
        <v>225</v>
      </c>
      <c r="G2726" s="16">
        <v>42369</v>
      </c>
      <c r="H2726">
        <v>20160421</v>
      </c>
      <c r="I2726">
        <v>0</v>
      </c>
      <c r="J2726" t="s">
        <v>264</v>
      </c>
      <c r="K2726" t="str">
        <f>IFERROR(VLOOKUP(J2726,ORDEN_ESF!A:C,2,0),"")</f>
        <v>Pasivos por impuestos corrientes, corriente</v>
      </c>
      <c r="L2726">
        <f>IFERROR(VLOOKUP(J2726,ORDEN_ESF!A:C,3,0),0)</f>
        <v>0</v>
      </c>
      <c r="M2726">
        <v>3835459</v>
      </c>
    </row>
    <row r="2727" spans="1:13" x14ac:dyDescent="0.25">
      <c r="A2727">
        <v>900390238</v>
      </c>
      <c r="B2727" t="s">
        <v>177</v>
      </c>
      <c r="C2727" t="s">
        <v>230</v>
      </c>
      <c r="D2727" t="s">
        <v>228</v>
      </c>
      <c r="E2727" t="s">
        <v>333</v>
      </c>
      <c r="F2727" t="s">
        <v>391</v>
      </c>
      <c r="G2727" s="16">
        <v>42185</v>
      </c>
      <c r="H2727">
        <v>20160421</v>
      </c>
      <c r="I2727">
        <v>0</v>
      </c>
      <c r="J2727" t="s">
        <v>264</v>
      </c>
      <c r="K2727" t="str">
        <f>IFERROR(VLOOKUP(J2727,ORDEN_ESF!A:C,2,0),"")</f>
        <v>Pasivos por impuestos corrientes, corriente</v>
      </c>
      <c r="L2727">
        <f>IFERROR(VLOOKUP(J2727,ORDEN_ESF!A:C,3,0),0)</f>
        <v>0</v>
      </c>
      <c r="M2727">
        <v>2185329</v>
      </c>
    </row>
    <row r="2728" spans="1:13" x14ac:dyDescent="0.25">
      <c r="A2728">
        <v>800173155</v>
      </c>
      <c r="B2728" t="s">
        <v>341</v>
      </c>
      <c r="C2728" t="s">
        <v>222</v>
      </c>
      <c r="D2728" t="s">
        <v>228</v>
      </c>
      <c r="E2728" t="s">
        <v>335</v>
      </c>
      <c r="F2728" t="s">
        <v>225</v>
      </c>
      <c r="G2728" s="16">
        <v>42369</v>
      </c>
      <c r="H2728">
        <v>20160710</v>
      </c>
      <c r="I2728">
        <v>0</v>
      </c>
      <c r="J2728" t="s">
        <v>265</v>
      </c>
      <c r="K2728" t="str">
        <f>IFERROR(VLOOKUP(J2728,ORDEN_ESF!A:C,2,0),"")</f>
        <v>Otros pasivos financieros corrientes</v>
      </c>
      <c r="L2728">
        <f>IFERROR(VLOOKUP(J2728,ORDEN_ESF!A:C,3,0),0)</f>
        <v>0</v>
      </c>
      <c r="M2728">
        <v>39426559</v>
      </c>
    </row>
    <row r="2729" spans="1:13" x14ac:dyDescent="0.25">
      <c r="A2729">
        <v>800185295</v>
      </c>
      <c r="B2729" t="s">
        <v>344</v>
      </c>
      <c r="C2729" t="s">
        <v>222</v>
      </c>
      <c r="D2729" t="s">
        <v>228</v>
      </c>
      <c r="E2729" t="s">
        <v>335</v>
      </c>
      <c r="F2729" t="s">
        <v>225</v>
      </c>
      <c r="G2729" s="16">
        <v>42369</v>
      </c>
      <c r="H2729">
        <v>20160429</v>
      </c>
      <c r="I2729">
        <v>0</v>
      </c>
      <c r="J2729" t="s">
        <v>265</v>
      </c>
      <c r="K2729" t="str">
        <f>IFERROR(VLOOKUP(J2729,ORDEN_ESF!A:C,2,0),"")</f>
        <v>Otros pasivos financieros corrientes</v>
      </c>
      <c r="L2729">
        <f>IFERROR(VLOOKUP(J2729,ORDEN_ESF!A:C,3,0),0)</f>
        <v>0</v>
      </c>
      <c r="M2729">
        <v>856741816</v>
      </c>
    </row>
    <row r="2730" spans="1:13" x14ac:dyDescent="0.25">
      <c r="A2730">
        <v>830023542</v>
      </c>
      <c r="B2730" t="s">
        <v>146</v>
      </c>
      <c r="C2730" t="s">
        <v>230</v>
      </c>
      <c r="D2730" t="s">
        <v>223</v>
      </c>
      <c r="E2730" t="s">
        <v>339</v>
      </c>
      <c r="F2730" t="s">
        <v>225</v>
      </c>
      <c r="G2730" s="16">
        <v>42369</v>
      </c>
      <c r="H2730">
        <v>20160426</v>
      </c>
      <c r="I2730">
        <v>0</v>
      </c>
      <c r="J2730" t="s">
        <v>265</v>
      </c>
      <c r="K2730" t="str">
        <f>IFERROR(VLOOKUP(J2730,ORDEN_ESF!A:C,2,0),"")</f>
        <v>Otros pasivos financieros corrientes</v>
      </c>
      <c r="L2730">
        <f>IFERROR(VLOOKUP(J2730,ORDEN_ESF!A:C,3,0),0)</f>
        <v>0</v>
      </c>
      <c r="M2730">
        <v>19209850</v>
      </c>
    </row>
    <row r="2731" spans="1:13" x14ac:dyDescent="0.25">
      <c r="A2731">
        <v>830058272</v>
      </c>
      <c r="B2731" t="s">
        <v>352</v>
      </c>
      <c r="C2731" t="s">
        <v>230</v>
      </c>
      <c r="D2731" t="s">
        <v>228</v>
      </c>
      <c r="E2731" t="s">
        <v>353</v>
      </c>
      <c r="F2731" t="s">
        <v>225</v>
      </c>
      <c r="G2731" s="16">
        <v>42369</v>
      </c>
      <c r="H2731">
        <v>20160710</v>
      </c>
      <c r="I2731">
        <v>0</v>
      </c>
      <c r="J2731" t="s">
        <v>265</v>
      </c>
      <c r="K2731" t="str">
        <f>IFERROR(VLOOKUP(J2731,ORDEN_ESF!A:C,2,0),"")</f>
        <v>Otros pasivos financieros corrientes</v>
      </c>
      <c r="L2731">
        <f>IFERROR(VLOOKUP(J2731,ORDEN_ESF!A:C,3,0),0)</f>
        <v>0</v>
      </c>
      <c r="M2731">
        <v>8910575</v>
      </c>
    </row>
    <row r="2732" spans="1:13" x14ac:dyDescent="0.25">
      <c r="A2732">
        <v>830124992</v>
      </c>
      <c r="B2732" t="s">
        <v>357</v>
      </c>
      <c r="C2732" t="s">
        <v>230</v>
      </c>
      <c r="D2732" t="s">
        <v>228</v>
      </c>
      <c r="E2732" t="s">
        <v>358</v>
      </c>
      <c r="F2732" t="s">
        <v>225</v>
      </c>
      <c r="G2732" s="16">
        <v>42369</v>
      </c>
      <c r="H2732">
        <v>20160429</v>
      </c>
      <c r="I2732">
        <v>0</v>
      </c>
      <c r="J2732" t="s">
        <v>265</v>
      </c>
      <c r="K2732" t="str">
        <f>IFERROR(VLOOKUP(J2732,ORDEN_ESF!A:C,2,0),"")</f>
        <v>Otros pasivos financieros corrientes</v>
      </c>
      <c r="L2732">
        <f>IFERROR(VLOOKUP(J2732,ORDEN_ESF!A:C,3,0),0)</f>
        <v>0</v>
      </c>
      <c r="M2732">
        <v>135177</v>
      </c>
    </row>
    <row r="2733" spans="1:13" x14ac:dyDescent="0.25">
      <c r="A2733">
        <v>860000656</v>
      </c>
      <c r="B2733" t="s">
        <v>221</v>
      </c>
      <c r="C2733" t="s">
        <v>222</v>
      </c>
      <c r="D2733" t="s">
        <v>223</v>
      </c>
      <c r="E2733" t="s">
        <v>224</v>
      </c>
      <c r="F2733" t="s">
        <v>225</v>
      </c>
      <c r="G2733" s="16">
        <v>42369</v>
      </c>
      <c r="H2733">
        <v>20160426</v>
      </c>
      <c r="I2733">
        <v>0</v>
      </c>
      <c r="J2733" t="s">
        <v>265</v>
      </c>
      <c r="K2733" t="str">
        <f>IFERROR(VLOOKUP(J2733,ORDEN_ESF!A:C,2,0),"")</f>
        <v>Otros pasivos financieros corrientes</v>
      </c>
      <c r="L2733">
        <f>IFERROR(VLOOKUP(J2733,ORDEN_ESF!A:C,3,0),0)</f>
        <v>0</v>
      </c>
      <c r="M2733">
        <v>0</v>
      </c>
    </row>
    <row r="2734" spans="1:13" x14ac:dyDescent="0.25">
      <c r="A2734">
        <v>860002837</v>
      </c>
      <c r="B2734" t="s">
        <v>227</v>
      </c>
      <c r="C2734" t="s">
        <v>222</v>
      </c>
      <c r="D2734" t="s">
        <v>228</v>
      </c>
      <c r="E2734" t="s">
        <v>224</v>
      </c>
      <c r="F2734" t="s">
        <v>225</v>
      </c>
      <c r="G2734" s="16">
        <v>42369</v>
      </c>
      <c r="H2734">
        <v>20160426</v>
      </c>
      <c r="I2734">
        <v>0</v>
      </c>
      <c r="J2734" t="s">
        <v>265</v>
      </c>
      <c r="K2734" t="str">
        <f>IFERROR(VLOOKUP(J2734,ORDEN_ESF!A:C,2,0),"")</f>
        <v>Otros pasivos financieros corrientes</v>
      </c>
      <c r="L2734">
        <f>IFERROR(VLOOKUP(J2734,ORDEN_ESF!A:C,3,0),0)</f>
        <v>0</v>
      </c>
      <c r="M2734">
        <v>76434702</v>
      </c>
    </row>
    <row r="2735" spans="1:13" x14ac:dyDescent="0.25">
      <c r="A2735">
        <v>860035996</v>
      </c>
      <c r="B2735" t="s">
        <v>229</v>
      </c>
      <c r="C2735" t="s">
        <v>230</v>
      </c>
      <c r="D2735" t="s">
        <v>228</v>
      </c>
      <c r="E2735" t="s">
        <v>224</v>
      </c>
      <c r="F2735" t="s">
        <v>225</v>
      </c>
      <c r="G2735" s="16">
        <v>42369</v>
      </c>
      <c r="H2735">
        <v>20160428</v>
      </c>
      <c r="I2735">
        <v>0</v>
      </c>
      <c r="J2735" t="s">
        <v>265</v>
      </c>
      <c r="K2735" t="str">
        <f>IFERROR(VLOOKUP(J2735,ORDEN_ESF!A:C,2,0),"")</f>
        <v>Otros pasivos financieros corrientes</v>
      </c>
      <c r="L2735">
        <f>IFERROR(VLOOKUP(J2735,ORDEN_ESF!A:C,3,0),0)</f>
        <v>0</v>
      </c>
      <c r="M2735">
        <v>234892</v>
      </c>
    </row>
    <row r="2736" spans="1:13" x14ac:dyDescent="0.25">
      <c r="A2736">
        <v>860058070</v>
      </c>
      <c r="B2736" t="s">
        <v>364</v>
      </c>
      <c r="C2736" t="s">
        <v>222</v>
      </c>
      <c r="D2736" t="s">
        <v>228</v>
      </c>
      <c r="E2736" t="s">
        <v>335</v>
      </c>
      <c r="F2736" t="s">
        <v>225</v>
      </c>
      <c r="G2736" s="16">
        <v>42369</v>
      </c>
      <c r="H2736">
        <v>20160427</v>
      </c>
      <c r="I2736">
        <v>0</v>
      </c>
      <c r="J2736" t="s">
        <v>265</v>
      </c>
      <c r="K2736" t="str">
        <f>IFERROR(VLOOKUP(J2736,ORDEN_ESF!A:C,2,0),"")</f>
        <v>Otros pasivos financieros corrientes</v>
      </c>
      <c r="L2736">
        <f>IFERROR(VLOOKUP(J2736,ORDEN_ESF!A:C,3,0),0)</f>
        <v>0</v>
      </c>
      <c r="M2736">
        <v>94238948</v>
      </c>
    </row>
    <row r="2737" spans="1:13" x14ac:dyDescent="0.25">
      <c r="A2737">
        <v>860059851</v>
      </c>
      <c r="B2737" t="s">
        <v>365</v>
      </c>
      <c r="C2737" t="s">
        <v>222</v>
      </c>
      <c r="D2737" t="s">
        <v>228</v>
      </c>
      <c r="E2737" t="s">
        <v>224</v>
      </c>
      <c r="F2737" t="s">
        <v>225</v>
      </c>
      <c r="G2737" s="16">
        <v>42369</v>
      </c>
      <c r="H2737">
        <v>20160729</v>
      </c>
      <c r="I2737">
        <v>-1</v>
      </c>
      <c r="J2737" t="s">
        <v>265</v>
      </c>
      <c r="K2737" t="str">
        <f>IFERROR(VLOOKUP(J2737,ORDEN_ESF!A:C,2,0),"")</f>
        <v>Otros pasivos financieros corrientes</v>
      </c>
      <c r="L2737">
        <f>IFERROR(VLOOKUP(J2737,ORDEN_ESF!A:C,3,0),0)</f>
        <v>0</v>
      </c>
      <c r="M2737">
        <v>11757127</v>
      </c>
    </row>
    <row r="2738" spans="1:13" x14ac:dyDescent="0.25">
      <c r="A2738">
        <v>860510628</v>
      </c>
      <c r="B2738" t="s">
        <v>373</v>
      </c>
      <c r="C2738" t="s">
        <v>230</v>
      </c>
      <c r="D2738" t="s">
        <v>228</v>
      </c>
      <c r="E2738" t="s">
        <v>353</v>
      </c>
      <c r="F2738" t="s">
        <v>225</v>
      </c>
      <c r="G2738" s="16">
        <v>42369</v>
      </c>
      <c r="H2738">
        <v>20160729</v>
      </c>
      <c r="I2738">
        <v>-1</v>
      </c>
      <c r="J2738" t="s">
        <v>265</v>
      </c>
      <c r="K2738" t="str">
        <f>IFERROR(VLOOKUP(J2738,ORDEN_ESF!A:C,2,0),"")</f>
        <v>Otros pasivos financieros corrientes</v>
      </c>
      <c r="L2738">
        <f>IFERROR(VLOOKUP(J2738,ORDEN_ESF!A:C,3,0),0)</f>
        <v>0</v>
      </c>
      <c r="M2738">
        <v>517</v>
      </c>
    </row>
    <row r="2739" spans="1:13" x14ac:dyDescent="0.25">
      <c r="A2739">
        <v>860515523</v>
      </c>
      <c r="B2739" t="s">
        <v>231</v>
      </c>
      <c r="C2739" t="s">
        <v>230</v>
      </c>
      <c r="D2739" t="s">
        <v>228</v>
      </c>
      <c r="E2739" t="s">
        <v>224</v>
      </c>
      <c r="F2739" t="s">
        <v>225</v>
      </c>
      <c r="G2739" s="16">
        <v>42369</v>
      </c>
      <c r="H2739">
        <v>20160429</v>
      </c>
      <c r="I2739">
        <v>0</v>
      </c>
      <c r="J2739" t="s">
        <v>265</v>
      </c>
      <c r="K2739" t="str">
        <f>IFERROR(VLOOKUP(J2739,ORDEN_ESF!A:C,2,0),"")</f>
        <v>Otros pasivos financieros corrientes</v>
      </c>
      <c r="L2739">
        <f>IFERROR(VLOOKUP(J2739,ORDEN_ESF!A:C,3,0),0)</f>
        <v>0</v>
      </c>
      <c r="M2739">
        <v>3676238</v>
      </c>
    </row>
    <row r="2740" spans="1:13" x14ac:dyDescent="0.25">
      <c r="A2740">
        <v>890903035</v>
      </c>
      <c r="B2740" t="s">
        <v>369</v>
      </c>
      <c r="C2740" t="s">
        <v>230</v>
      </c>
      <c r="D2740" t="s">
        <v>228</v>
      </c>
      <c r="E2740" t="s">
        <v>339</v>
      </c>
      <c r="F2740" t="s">
        <v>225</v>
      </c>
      <c r="G2740" s="16">
        <v>42369</v>
      </c>
      <c r="H2740">
        <v>20160426</v>
      </c>
      <c r="I2740">
        <v>0</v>
      </c>
      <c r="J2740" t="s">
        <v>265</v>
      </c>
      <c r="K2740" t="str">
        <f>IFERROR(VLOOKUP(J2740,ORDEN_ESF!A:C,2,0),"")</f>
        <v>Otros pasivos financieros corrientes</v>
      </c>
      <c r="L2740">
        <f>IFERROR(VLOOKUP(J2740,ORDEN_ESF!A:C,3,0),0)</f>
        <v>0</v>
      </c>
      <c r="M2740">
        <v>3571534</v>
      </c>
    </row>
    <row r="2741" spans="1:13" x14ac:dyDescent="0.25">
      <c r="A2741">
        <v>890903055</v>
      </c>
      <c r="B2741" t="s">
        <v>232</v>
      </c>
      <c r="C2741" t="s">
        <v>222</v>
      </c>
      <c r="D2741" t="s">
        <v>223</v>
      </c>
      <c r="E2741" t="s">
        <v>224</v>
      </c>
      <c r="F2741" t="s">
        <v>225</v>
      </c>
      <c r="G2741" s="16">
        <v>42369</v>
      </c>
      <c r="H2741">
        <v>20160729</v>
      </c>
      <c r="I2741">
        <v>-1</v>
      </c>
      <c r="J2741" t="s">
        <v>265</v>
      </c>
      <c r="K2741" t="str">
        <f>IFERROR(VLOOKUP(J2741,ORDEN_ESF!A:C,2,0),"")</f>
        <v>Otros pasivos financieros corrientes</v>
      </c>
      <c r="L2741">
        <f>IFERROR(VLOOKUP(J2741,ORDEN_ESF!A:C,3,0),0)</f>
        <v>0</v>
      </c>
      <c r="M2741">
        <v>5611395</v>
      </c>
    </row>
    <row r="2742" spans="1:13" x14ac:dyDescent="0.25">
      <c r="A2742">
        <v>890905022</v>
      </c>
      <c r="B2742" t="s">
        <v>370</v>
      </c>
      <c r="C2742" t="s">
        <v>230</v>
      </c>
      <c r="D2742" t="s">
        <v>223</v>
      </c>
      <c r="E2742" t="s">
        <v>360</v>
      </c>
      <c r="F2742" t="s">
        <v>225</v>
      </c>
      <c r="G2742" s="16">
        <v>42369</v>
      </c>
      <c r="H2742">
        <v>20160802</v>
      </c>
      <c r="I2742">
        <v>0</v>
      </c>
      <c r="J2742" t="s">
        <v>265</v>
      </c>
      <c r="K2742" t="str">
        <f>IFERROR(VLOOKUP(J2742,ORDEN_ESF!A:C,2,0),"")</f>
        <v>Otros pasivos financieros corrientes</v>
      </c>
      <c r="L2742">
        <f>IFERROR(VLOOKUP(J2742,ORDEN_ESF!A:C,3,0),0)</f>
        <v>0</v>
      </c>
      <c r="M2742">
        <v>2527259</v>
      </c>
    </row>
    <row r="2743" spans="1:13" x14ac:dyDescent="0.25">
      <c r="A2743">
        <v>890908901</v>
      </c>
      <c r="B2743" t="s">
        <v>372</v>
      </c>
      <c r="C2743" t="s">
        <v>222</v>
      </c>
      <c r="D2743" t="s">
        <v>223</v>
      </c>
      <c r="E2743" t="s">
        <v>339</v>
      </c>
      <c r="F2743" t="s">
        <v>225</v>
      </c>
      <c r="G2743" s="16">
        <v>42369</v>
      </c>
      <c r="H2743">
        <v>20160426</v>
      </c>
      <c r="I2743">
        <v>0</v>
      </c>
      <c r="J2743" t="s">
        <v>265</v>
      </c>
      <c r="K2743" t="str">
        <f>IFERROR(VLOOKUP(J2743,ORDEN_ESF!A:C,2,0),"")</f>
        <v>Otros pasivos financieros corrientes</v>
      </c>
      <c r="L2743">
        <f>IFERROR(VLOOKUP(J2743,ORDEN_ESF!A:C,3,0),0)</f>
        <v>0</v>
      </c>
      <c r="M2743">
        <v>8010914</v>
      </c>
    </row>
    <row r="2744" spans="1:13" x14ac:dyDescent="0.25">
      <c r="A2744">
        <v>890939355</v>
      </c>
      <c r="B2744" t="s">
        <v>35</v>
      </c>
      <c r="C2744" t="s">
        <v>222</v>
      </c>
      <c r="D2744" t="s">
        <v>223</v>
      </c>
      <c r="E2744" t="s">
        <v>335</v>
      </c>
      <c r="F2744" t="s">
        <v>225</v>
      </c>
      <c r="G2744" s="16">
        <v>42369</v>
      </c>
      <c r="H2744">
        <v>20160427</v>
      </c>
      <c r="I2744">
        <v>0</v>
      </c>
      <c r="J2744" t="s">
        <v>265</v>
      </c>
      <c r="K2744" t="str">
        <f>IFERROR(VLOOKUP(J2744,ORDEN_ESF!A:C,2,0),"")</f>
        <v>Otros pasivos financieros corrientes</v>
      </c>
      <c r="L2744">
        <f>IFERROR(VLOOKUP(J2744,ORDEN_ESF!A:C,3,0),0)</f>
        <v>0</v>
      </c>
      <c r="M2744">
        <v>3536173</v>
      </c>
    </row>
    <row r="2745" spans="1:13" x14ac:dyDescent="0.25">
      <c r="A2745">
        <v>900018975</v>
      </c>
      <c r="B2745" t="s">
        <v>376</v>
      </c>
      <c r="C2745" t="s">
        <v>230</v>
      </c>
      <c r="D2745" t="s">
        <v>299</v>
      </c>
      <c r="E2745" t="s">
        <v>333</v>
      </c>
      <c r="F2745" t="s">
        <v>225</v>
      </c>
      <c r="G2745" s="16">
        <v>42369</v>
      </c>
      <c r="H2745">
        <v>20160428</v>
      </c>
      <c r="I2745">
        <v>0</v>
      </c>
      <c r="J2745" t="s">
        <v>265</v>
      </c>
      <c r="K2745" t="str">
        <f>IFERROR(VLOOKUP(J2745,ORDEN_ESF!A:C,2,0),"")</f>
        <v>Otros pasivos financieros corrientes</v>
      </c>
      <c r="L2745">
        <f>IFERROR(VLOOKUP(J2745,ORDEN_ESF!A:C,3,0),0)</f>
        <v>0</v>
      </c>
      <c r="M2745">
        <v>95484517</v>
      </c>
    </row>
    <row r="2746" spans="1:13" x14ac:dyDescent="0.25">
      <c r="A2746">
        <v>900190385</v>
      </c>
      <c r="B2746" t="s">
        <v>380</v>
      </c>
      <c r="C2746" t="s">
        <v>230</v>
      </c>
      <c r="D2746" t="s">
        <v>351</v>
      </c>
      <c r="E2746" t="s">
        <v>339</v>
      </c>
      <c r="F2746" t="s">
        <v>225</v>
      </c>
      <c r="G2746" s="16">
        <v>42369</v>
      </c>
      <c r="H2746">
        <v>20160429</v>
      </c>
      <c r="I2746">
        <v>0</v>
      </c>
      <c r="J2746" t="s">
        <v>265</v>
      </c>
      <c r="K2746" t="str">
        <f>IFERROR(VLOOKUP(J2746,ORDEN_ESF!A:C,2,0),"")</f>
        <v>Otros pasivos financieros corrientes</v>
      </c>
      <c r="L2746">
        <f>IFERROR(VLOOKUP(J2746,ORDEN_ESF!A:C,3,0),0)</f>
        <v>0</v>
      </c>
      <c r="M2746">
        <v>305353980</v>
      </c>
    </row>
    <row r="2747" spans="1:13" x14ac:dyDescent="0.25">
      <c r="A2747">
        <v>900192242</v>
      </c>
      <c r="B2747" t="s">
        <v>381</v>
      </c>
      <c r="C2747" t="s">
        <v>222</v>
      </c>
      <c r="D2747" t="s">
        <v>228</v>
      </c>
      <c r="E2747" t="s">
        <v>333</v>
      </c>
      <c r="F2747" t="s">
        <v>225</v>
      </c>
      <c r="G2747" s="16">
        <v>42369</v>
      </c>
      <c r="H2747">
        <v>20160427</v>
      </c>
      <c r="I2747">
        <v>0</v>
      </c>
      <c r="J2747" t="s">
        <v>265</v>
      </c>
      <c r="K2747" t="str">
        <f>IFERROR(VLOOKUP(J2747,ORDEN_ESF!A:C,2,0),"")</f>
        <v>Otros pasivos financieros corrientes</v>
      </c>
      <c r="L2747">
        <f>IFERROR(VLOOKUP(J2747,ORDEN_ESF!A:C,3,0),0)</f>
        <v>0</v>
      </c>
      <c r="M2747">
        <v>15421873</v>
      </c>
    </row>
    <row r="2748" spans="1:13" x14ac:dyDescent="0.25">
      <c r="A2748">
        <v>900192242</v>
      </c>
      <c r="B2748" t="s">
        <v>381</v>
      </c>
      <c r="C2748" t="s">
        <v>222</v>
      </c>
      <c r="D2748" t="s">
        <v>228</v>
      </c>
      <c r="E2748" t="s">
        <v>333</v>
      </c>
      <c r="F2748" t="s">
        <v>391</v>
      </c>
      <c r="G2748" s="16">
        <v>42185</v>
      </c>
      <c r="H2748">
        <v>20160428</v>
      </c>
      <c r="I2748">
        <v>0</v>
      </c>
      <c r="J2748" t="s">
        <v>265</v>
      </c>
      <c r="K2748" t="str">
        <f>IFERROR(VLOOKUP(J2748,ORDEN_ESF!A:C,2,0),"")</f>
        <v>Otros pasivos financieros corrientes</v>
      </c>
      <c r="L2748">
        <f>IFERROR(VLOOKUP(J2748,ORDEN_ESF!A:C,3,0),0)</f>
        <v>0</v>
      </c>
      <c r="M2748">
        <v>13910195</v>
      </c>
    </row>
    <row r="2749" spans="1:13" x14ac:dyDescent="0.25">
      <c r="A2749">
        <v>900205547</v>
      </c>
      <c r="B2749" t="s">
        <v>233</v>
      </c>
      <c r="C2749" t="s">
        <v>230</v>
      </c>
      <c r="D2749" t="s">
        <v>228</v>
      </c>
      <c r="E2749" t="s">
        <v>224</v>
      </c>
      <c r="F2749" t="s">
        <v>225</v>
      </c>
      <c r="G2749" s="16">
        <v>42369</v>
      </c>
      <c r="H2749">
        <v>20160710</v>
      </c>
      <c r="I2749">
        <v>0</v>
      </c>
      <c r="J2749" t="s">
        <v>265</v>
      </c>
      <c r="K2749" t="str">
        <f>IFERROR(VLOOKUP(J2749,ORDEN_ESF!A:C,2,0),"")</f>
        <v>Otros pasivos financieros corrientes</v>
      </c>
      <c r="L2749">
        <f>IFERROR(VLOOKUP(J2749,ORDEN_ESF!A:C,3,0),0)</f>
        <v>0</v>
      </c>
      <c r="M2749">
        <v>556269</v>
      </c>
    </row>
    <row r="2750" spans="1:13" x14ac:dyDescent="0.25">
      <c r="A2750">
        <v>900378893</v>
      </c>
      <c r="B2750" t="s">
        <v>386</v>
      </c>
      <c r="C2750" t="s">
        <v>230</v>
      </c>
      <c r="D2750" t="s">
        <v>228</v>
      </c>
      <c r="E2750" t="s">
        <v>335</v>
      </c>
      <c r="F2750" t="s">
        <v>225</v>
      </c>
      <c r="G2750" s="16">
        <v>42369</v>
      </c>
      <c r="H2750">
        <v>20160729</v>
      </c>
      <c r="I2750">
        <v>-1</v>
      </c>
      <c r="J2750" t="s">
        <v>265</v>
      </c>
      <c r="K2750" t="str">
        <f>IFERROR(VLOOKUP(J2750,ORDEN_ESF!A:C,2,0),"")</f>
        <v>Otros pasivos financieros corrientes</v>
      </c>
      <c r="L2750">
        <f>IFERROR(VLOOKUP(J2750,ORDEN_ESF!A:C,3,0),0)</f>
        <v>0</v>
      </c>
      <c r="M2750">
        <v>12074106</v>
      </c>
    </row>
    <row r="2751" spans="1:13" x14ac:dyDescent="0.25">
      <c r="A2751">
        <v>900797732</v>
      </c>
      <c r="B2751" t="s">
        <v>181</v>
      </c>
      <c r="C2751" t="s">
        <v>230</v>
      </c>
      <c r="D2751" t="s">
        <v>228</v>
      </c>
      <c r="E2751" t="s">
        <v>360</v>
      </c>
      <c r="F2751" t="s">
        <v>225</v>
      </c>
      <c r="G2751" s="16">
        <v>42369</v>
      </c>
      <c r="H2751">
        <v>20160710</v>
      </c>
      <c r="I2751">
        <v>-1</v>
      </c>
      <c r="J2751" t="s">
        <v>265</v>
      </c>
      <c r="K2751" t="str">
        <f>IFERROR(VLOOKUP(J2751,ORDEN_ESF!A:C,2,0),"")</f>
        <v>Otros pasivos financieros corrientes</v>
      </c>
      <c r="L2751">
        <f>IFERROR(VLOOKUP(J2751,ORDEN_ESF!A:C,3,0),0)</f>
        <v>0</v>
      </c>
      <c r="M2751">
        <v>11714</v>
      </c>
    </row>
    <row r="2752" spans="1:13" x14ac:dyDescent="0.25">
      <c r="A2752">
        <v>800173155</v>
      </c>
      <c r="B2752" t="s">
        <v>341</v>
      </c>
      <c r="C2752" t="s">
        <v>222</v>
      </c>
      <c r="D2752" t="s">
        <v>228</v>
      </c>
      <c r="E2752" t="s">
        <v>335</v>
      </c>
      <c r="F2752" t="s">
        <v>225</v>
      </c>
      <c r="G2752" s="16">
        <v>42369</v>
      </c>
      <c r="H2752">
        <v>20160710</v>
      </c>
      <c r="I2752">
        <v>0</v>
      </c>
      <c r="J2752" t="s">
        <v>266</v>
      </c>
      <c r="K2752" t="str">
        <f>IFERROR(VLOOKUP(J2752,ORDEN_ESF!A:C,2,0),"")</f>
        <v>Otros pasivos no financieros corrientes</v>
      </c>
      <c r="L2752">
        <f>IFERROR(VLOOKUP(J2752,ORDEN_ESF!A:C,3,0),0)</f>
        <v>0</v>
      </c>
      <c r="M2752">
        <v>38237407</v>
      </c>
    </row>
    <row r="2753" spans="1:13" x14ac:dyDescent="0.25">
      <c r="A2753">
        <v>800185295</v>
      </c>
      <c r="B2753" t="s">
        <v>344</v>
      </c>
      <c r="C2753" t="s">
        <v>222</v>
      </c>
      <c r="D2753" t="s">
        <v>228</v>
      </c>
      <c r="E2753" t="s">
        <v>335</v>
      </c>
      <c r="F2753" t="s">
        <v>225</v>
      </c>
      <c r="G2753" s="16">
        <v>42369</v>
      </c>
      <c r="H2753">
        <v>20160429</v>
      </c>
      <c r="I2753">
        <v>0</v>
      </c>
      <c r="J2753" t="s">
        <v>266</v>
      </c>
      <c r="K2753" t="str">
        <f>IFERROR(VLOOKUP(J2753,ORDEN_ESF!A:C,2,0),"")</f>
        <v>Otros pasivos no financieros corrientes</v>
      </c>
      <c r="L2753">
        <f>IFERROR(VLOOKUP(J2753,ORDEN_ESF!A:C,3,0),0)</f>
        <v>0</v>
      </c>
      <c r="M2753">
        <v>306471140</v>
      </c>
    </row>
    <row r="2754" spans="1:13" x14ac:dyDescent="0.25">
      <c r="A2754">
        <v>830023542</v>
      </c>
      <c r="B2754" t="s">
        <v>146</v>
      </c>
      <c r="C2754" t="s">
        <v>230</v>
      </c>
      <c r="D2754" t="s">
        <v>223</v>
      </c>
      <c r="E2754" t="s">
        <v>339</v>
      </c>
      <c r="F2754" t="s">
        <v>225</v>
      </c>
      <c r="G2754" s="16">
        <v>42369</v>
      </c>
      <c r="H2754">
        <v>20160426</v>
      </c>
      <c r="I2754">
        <v>0</v>
      </c>
      <c r="J2754" t="s">
        <v>266</v>
      </c>
      <c r="K2754" t="str">
        <f>IFERROR(VLOOKUP(J2754,ORDEN_ESF!A:C,2,0),"")</f>
        <v>Otros pasivos no financieros corrientes</v>
      </c>
      <c r="L2754">
        <f>IFERROR(VLOOKUP(J2754,ORDEN_ESF!A:C,3,0),0)</f>
        <v>0</v>
      </c>
      <c r="M2754">
        <v>26755852</v>
      </c>
    </row>
    <row r="2755" spans="1:13" x14ac:dyDescent="0.25">
      <c r="A2755">
        <v>830058272</v>
      </c>
      <c r="B2755" t="s">
        <v>352</v>
      </c>
      <c r="C2755" t="s">
        <v>230</v>
      </c>
      <c r="D2755" t="s">
        <v>228</v>
      </c>
      <c r="E2755" t="s">
        <v>353</v>
      </c>
      <c r="F2755" t="s">
        <v>225</v>
      </c>
      <c r="G2755" s="16">
        <v>42369</v>
      </c>
      <c r="H2755">
        <v>20160710</v>
      </c>
      <c r="I2755">
        <v>0</v>
      </c>
      <c r="J2755" t="s">
        <v>266</v>
      </c>
      <c r="K2755" t="str">
        <f>IFERROR(VLOOKUP(J2755,ORDEN_ESF!A:C,2,0),"")</f>
        <v>Otros pasivos no financieros corrientes</v>
      </c>
      <c r="L2755">
        <f>IFERROR(VLOOKUP(J2755,ORDEN_ESF!A:C,3,0),0)</f>
        <v>0</v>
      </c>
      <c r="M2755">
        <v>9779416</v>
      </c>
    </row>
    <row r="2756" spans="1:13" x14ac:dyDescent="0.25">
      <c r="A2756">
        <v>830124992</v>
      </c>
      <c r="B2756" t="s">
        <v>357</v>
      </c>
      <c r="C2756" t="s">
        <v>230</v>
      </c>
      <c r="D2756" t="s">
        <v>228</v>
      </c>
      <c r="E2756" t="s">
        <v>358</v>
      </c>
      <c r="F2756" t="s">
        <v>225</v>
      </c>
      <c r="G2756" s="16">
        <v>42369</v>
      </c>
      <c r="H2756">
        <v>20160429</v>
      </c>
      <c r="I2756">
        <v>0</v>
      </c>
      <c r="J2756" t="s">
        <v>266</v>
      </c>
      <c r="K2756" t="str">
        <f>IFERROR(VLOOKUP(J2756,ORDEN_ESF!A:C,2,0),"")</f>
        <v>Otros pasivos no financieros corrientes</v>
      </c>
      <c r="L2756">
        <f>IFERROR(VLOOKUP(J2756,ORDEN_ESF!A:C,3,0),0)</f>
        <v>0</v>
      </c>
      <c r="M2756">
        <v>30026</v>
      </c>
    </row>
    <row r="2757" spans="1:13" x14ac:dyDescent="0.25">
      <c r="A2757">
        <v>860000656</v>
      </c>
      <c r="B2757" t="s">
        <v>221</v>
      </c>
      <c r="C2757" t="s">
        <v>222</v>
      </c>
      <c r="D2757" t="s">
        <v>223</v>
      </c>
      <c r="E2757" t="s">
        <v>224</v>
      </c>
      <c r="F2757" t="s">
        <v>225</v>
      </c>
      <c r="G2757" s="16">
        <v>42369</v>
      </c>
      <c r="H2757">
        <v>20160426</v>
      </c>
      <c r="I2757">
        <v>0</v>
      </c>
      <c r="J2757" t="s">
        <v>266</v>
      </c>
      <c r="K2757" t="str">
        <f>IFERROR(VLOOKUP(J2757,ORDEN_ESF!A:C,2,0),"")</f>
        <v>Otros pasivos no financieros corrientes</v>
      </c>
      <c r="L2757">
        <f>IFERROR(VLOOKUP(J2757,ORDEN_ESF!A:C,3,0),0)</f>
        <v>0</v>
      </c>
      <c r="M2757">
        <v>23716547</v>
      </c>
    </row>
    <row r="2758" spans="1:13" x14ac:dyDescent="0.25">
      <c r="A2758">
        <v>860002837</v>
      </c>
      <c r="B2758" t="s">
        <v>227</v>
      </c>
      <c r="C2758" t="s">
        <v>222</v>
      </c>
      <c r="D2758" t="s">
        <v>228</v>
      </c>
      <c r="E2758" t="s">
        <v>224</v>
      </c>
      <c r="F2758" t="s">
        <v>225</v>
      </c>
      <c r="G2758" s="16">
        <v>42369</v>
      </c>
      <c r="H2758">
        <v>20160426</v>
      </c>
      <c r="I2758">
        <v>0</v>
      </c>
      <c r="J2758" t="s">
        <v>266</v>
      </c>
      <c r="K2758" t="str">
        <f>IFERROR(VLOOKUP(J2758,ORDEN_ESF!A:C,2,0),"")</f>
        <v>Otros pasivos no financieros corrientes</v>
      </c>
      <c r="L2758">
        <f>IFERROR(VLOOKUP(J2758,ORDEN_ESF!A:C,3,0),0)</f>
        <v>0</v>
      </c>
      <c r="M2758">
        <v>11919509</v>
      </c>
    </row>
    <row r="2759" spans="1:13" x14ac:dyDescent="0.25">
      <c r="A2759">
        <v>860058070</v>
      </c>
      <c r="B2759" t="s">
        <v>364</v>
      </c>
      <c r="C2759" t="s">
        <v>222</v>
      </c>
      <c r="D2759" t="s">
        <v>228</v>
      </c>
      <c r="E2759" t="s">
        <v>335</v>
      </c>
      <c r="F2759" t="s">
        <v>225</v>
      </c>
      <c r="G2759" s="16">
        <v>42369</v>
      </c>
      <c r="H2759">
        <v>20160427</v>
      </c>
      <c r="I2759">
        <v>0</v>
      </c>
      <c r="J2759" t="s">
        <v>266</v>
      </c>
      <c r="K2759" t="str">
        <f>IFERROR(VLOOKUP(J2759,ORDEN_ESF!A:C,2,0),"")</f>
        <v>Otros pasivos no financieros corrientes</v>
      </c>
      <c r="L2759">
        <f>IFERROR(VLOOKUP(J2759,ORDEN_ESF!A:C,3,0),0)</f>
        <v>0</v>
      </c>
      <c r="M2759">
        <v>226493</v>
      </c>
    </row>
    <row r="2760" spans="1:13" x14ac:dyDescent="0.25">
      <c r="A2760">
        <v>860510628</v>
      </c>
      <c r="B2760" t="s">
        <v>373</v>
      </c>
      <c r="C2760" t="s">
        <v>230</v>
      </c>
      <c r="D2760" t="s">
        <v>228</v>
      </c>
      <c r="E2760" t="s">
        <v>353</v>
      </c>
      <c r="F2760" t="s">
        <v>225</v>
      </c>
      <c r="G2760" s="16">
        <v>42369</v>
      </c>
      <c r="H2760">
        <v>20160729</v>
      </c>
      <c r="I2760">
        <v>-1</v>
      </c>
      <c r="J2760" t="s">
        <v>266</v>
      </c>
      <c r="K2760" t="str">
        <f>IFERROR(VLOOKUP(J2760,ORDEN_ESF!A:C,2,0),"")</f>
        <v>Otros pasivos no financieros corrientes</v>
      </c>
      <c r="L2760">
        <f>IFERROR(VLOOKUP(J2760,ORDEN_ESF!A:C,3,0),0)</f>
        <v>0</v>
      </c>
      <c r="M2760">
        <v>665861</v>
      </c>
    </row>
    <row r="2761" spans="1:13" x14ac:dyDescent="0.25">
      <c r="A2761">
        <v>860515523</v>
      </c>
      <c r="B2761" t="s">
        <v>231</v>
      </c>
      <c r="C2761" t="s">
        <v>230</v>
      </c>
      <c r="D2761" t="s">
        <v>228</v>
      </c>
      <c r="E2761" t="s">
        <v>224</v>
      </c>
      <c r="F2761" t="s">
        <v>225</v>
      </c>
      <c r="G2761" s="16">
        <v>42369</v>
      </c>
      <c r="H2761">
        <v>20160429</v>
      </c>
      <c r="I2761">
        <v>0</v>
      </c>
      <c r="J2761" t="s">
        <v>266</v>
      </c>
      <c r="K2761" t="str">
        <f>IFERROR(VLOOKUP(J2761,ORDEN_ESF!A:C,2,0),"")</f>
        <v>Otros pasivos no financieros corrientes</v>
      </c>
      <c r="L2761">
        <f>IFERROR(VLOOKUP(J2761,ORDEN_ESF!A:C,3,0),0)</f>
        <v>0</v>
      </c>
      <c r="M2761">
        <v>425348</v>
      </c>
    </row>
    <row r="2762" spans="1:13" x14ac:dyDescent="0.25">
      <c r="A2762">
        <v>890903035</v>
      </c>
      <c r="B2762" t="s">
        <v>369</v>
      </c>
      <c r="C2762" t="s">
        <v>230</v>
      </c>
      <c r="D2762" t="s">
        <v>228</v>
      </c>
      <c r="E2762" t="s">
        <v>339</v>
      </c>
      <c r="F2762" t="s">
        <v>225</v>
      </c>
      <c r="G2762" s="16">
        <v>42369</v>
      </c>
      <c r="H2762">
        <v>20160426</v>
      </c>
      <c r="I2762">
        <v>0</v>
      </c>
      <c r="J2762" t="s">
        <v>266</v>
      </c>
      <c r="K2762" t="str">
        <f>IFERROR(VLOOKUP(J2762,ORDEN_ESF!A:C,2,0),"")</f>
        <v>Otros pasivos no financieros corrientes</v>
      </c>
      <c r="L2762">
        <f>IFERROR(VLOOKUP(J2762,ORDEN_ESF!A:C,3,0),0)</f>
        <v>0</v>
      </c>
      <c r="M2762">
        <v>19541940</v>
      </c>
    </row>
    <row r="2763" spans="1:13" x14ac:dyDescent="0.25">
      <c r="A2763">
        <v>890905022</v>
      </c>
      <c r="B2763" t="s">
        <v>370</v>
      </c>
      <c r="C2763" t="s">
        <v>230</v>
      </c>
      <c r="D2763" t="s">
        <v>223</v>
      </c>
      <c r="E2763" t="s">
        <v>360</v>
      </c>
      <c r="F2763" t="s">
        <v>225</v>
      </c>
      <c r="G2763" s="16">
        <v>42369</v>
      </c>
      <c r="H2763">
        <v>20160802</v>
      </c>
      <c r="I2763">
        <v>0</v>
      </c>
      <c r="J2763" t="s">
        <v>266</v>
      </c>
      <c r="K2763" t="str">
        <f>IFERROR(VLOOKUP(J2763,ORDEN_ESF!A:C,2,0),"")</f>
        <v>Otros pasivos no financieros corrientes</v>
      </c>
      <c r="L2763">
        <f>IFERROR(VLOOKUP(J2763,ORDEN_ESF!A:C,3,0),0)</f>
        <v>0</v>
      </c>
      <c r="M2763">
        <v>22739504</v>
      </c>
    </row>
    <row r="2764" spans="1:13" x14ac:dyDescent="0.25">
      <c r="A2764">
        <v>890908901</v>
      </c>
      <c r="B2764" t="s">
        <v>372</v>
      </c>
      <c r="C2764" t="s">
        <v>222</v>
      </c>
      <c r="D2764" t="s">
        <v>223</v>
      </c>
      <c r="E2764" t="s">
        <v>339</v>
      </c>
      <c r="F2764" t="s">
        <v>225</v>
      </c>
      <c r="G2764" s="16">
        <v>42369</v>
      </c>
      <c r="H2764">
        <v>20160426</v>
      </c>
      <c r="I2764">
        <v>0</v>
      </c>
      <c r="J2764" t="s">
        <v>266</v>
      </c>
      <c r="K2764" t="str">
        <f>IFERROR(VLOOKUP(J2764,ORDEN_ESF!A:C,2,0),"")</f>
        <v>Otros pasivos no financieros corrientes</v>
      </c>
      <c r="L2764">
        <f>IFERROR(VLOOKUP(J2764,ORDEN_ESF!A:C,3,0),0)</f>
        <v>0</v>
      </c>
      <c r="M2764">
        <v>6830412</v>
      </c>
    </row>
    <row r="2765" spans="1:13" x14ac:dyDescent="0.25">
      <c r="A2765">
        <v>890939355</v>
      </c>
      <c r="B2765" t="s">
        <v>35</v>
      </c>
      <c r="C2765" t="s">
        <v>222</v>
      </c>
      <c r="D2765" t="s">
        <v>223</v>
      </c>
      <c r="E2765" t="s">
        <v>335</v>
      </c>
      <c r="F2765" t="s">
        <v>225</v>
      </c>
      <c r="G2765" s="16">
        <v>42369</v>
      </c>
      <c r="H2765">
        <v>20160427</v>
      </c>
      <c r="I2765">
        <v>0</v>
      </c>
      <c r="J2765" t="s">
        <v>266</v>
      </c>
      <c r="K2765" t="str">
        <f>IFERROR(VLOOKUP(J2765,ORDEN_ESF!A:C,2,0),"")</f>
        <v>Otros pasivos no financieros corrientes</v>
      </c>
      <c r="L2765">
        <f>IFERROR(VLOOKUP(J2765,ORDEN_ESF!A:C,3,0),0)</f>
        <v>0</v>
      </c>
      <c r="M2765">
        <v>6277182</v>
      </c>
    </row>
    <row r="2766" spans="1:13" x14ac:dyDescent="0.25">
      <c r="A2766">
        <v>900018975</v>
      </c>
      <c r="B2766" t="s">
        <v>376</v>
      </c>
      <c r="C2766" t="s">
        <v>230</v>
      </c>
      <c r="D2766" t="s">
        <v>299</v>
      </c>
      <c r="E2766" t="s">
        <v>333</v>
      </c>
      <c r="F2766" t="s">
        <v>225</v>
      </c>
      <c r="G2766" s="16">
        <v>42369</v>
      </c>
      <c r="H2766">
        <v>20160428</v>
      </c>
      <c r="I2766">
        <v>0</v>
      </c>
      <c r="J2766" t="s">
        <v>266</v>
      </c>
      <c r="K2766" t="str">
        <f>IFERROR(VLOOKUP(J2766,ORDEN_ESF!A:C,2,0),"")</f>
        <v>Otros pasivos no financieros corrientes</v>
      </c>
      <c r="L2766">
        <f>IFERROR(VLOOKUP(J2766,ORDEN_ESF!A:C,3,0),0)</f>
        <v>0</v>
      </c>
      <c r="M2766">
        <v>4962042</v>
      </c>
    </row>
    <row r="2767" spans="1:13" x14ac:dyDescent="0.25">
      <c r="A2767">
        <v>900190385</v>
      </c>
      <c r="B2767" t="s">
        <v>380</v>
      </c>
      <c r="C2767" t="s">
        <v>230</v>
      </c>
      <c r="D2767" t="s">
        <v>351</v>
      </c>
      <c r="E2767" t="s">
        <v>339</v>
      </c>
      <c r="F2767" t="s">
        <v>225</v>
      </c>
      <c r="G2767" s="16">
        <v>42369</v>
      </c>
      <c r="H2767">
        <v>20160429</v>
      </c>
      <c r="I2767">
        <v>0</v>
      </c>
      <c r="J2767" t="s">
        <v>266</v>
      </c>
      <c r="K2767" t="str">
        <f>IFERROR(VLOOKUP(J2767,ORDEN_ESF!A:C,2,0),"")</f>
        <v>Otros pasivos no financieros corrientes</v>
      </c>
      <c r="L2767">
        <f>IFERROR(VLOOKUP(J2767,ORDEN_ESF!A:C,3,0),0)</f>
        <v>0</v>
      </c>
      <c r="M2767">
        <v>8860737</v>
      </c>
    </row>
    <row r="2768" spans="1:13" x14ac:dyDescent="0.25">
      <c r="A2768">
        <v>900192242</v>
      </c>
      <c r="B2768" t="s">
        <v>381</v>
      </c>
      <c r="C2768" t="s">
        <v>222</v>
      </c>
      <c r="D2768" t="s">
        <v>228</v>
      </c>
      <c r="E2768" t="s">
        <v>333</v>
      </c>
      <c r="F2768" t="s">
        <v>225</v>
      </c>
      <c r="G2768" s="16">
        <v>42369</v>
      </c>
      <c r="H2768">
        <v>20160427</v>
      </c>
      <c r="I2768">
        <v>0</v>
      </c>
      <c r="J2768" t="s">
        <v>266</v>
      </c>
      <c r="K2768" t="str">
        <f>IFERROR(VLOOKUP(J2768,ORDEN_ESF!A:C,2,0),"")</f>
        <v>Otros pasivos no financieros corrientes</v>
      </c>
      <c r="L2768">
        <f>IFERROR(VLOOKUP(J2768,ORDEN_ESF!A:C,3,0),0)</f>
        <v>0</v>
      </c>
      <c r="M2768">
        <v>20432174</v>
      </c>
    </row>
    <row r="2769" spans="1:13" x14ac:dyDescent="0.25">
      <c r="A2769">
        <v>900192242</v>
      </c>
      <c r="B2769" t="s">
        <v>381</v>
      </c>
      <c r="C2769" t="s">
        <v>222</v>
      </c>
      <c r="D2769" t="s">
        <v>228</v>
      </c>
      <c r="E2769" t="s">
        <v>333</v>
      </c>
      <c r="F2769" t="s">
        <v>391</v>
      </c>
      <c r="G2769" s="16">
        <v>42185</v>
      </c>
      <c r="H2769">
        <v>20160428</v>
      </c>
      <c r="I2769">
        <v>0</v>
      </c>
      <c r="J2769" t="s">
        <v>266</v>
      </c>
      <c r="K2769" t="str">
        <f>IFERROR(VLOOKUP(J2769,ORDEN_ESF!A:C,2,0),"")</f>
        <v>Otros pasivos no financieros corrientes</v>
      </c>
      <c r="L2769">
        <f>IFERROR(VLOOKUP(J2769,ORDEN_ESF!A:C,3,0),0)</f>
        <v>0</v>
      </c>
      <c r="M2769">
        <v>12574310</v>
      </c>
    </row>
    <row r="2770" spans="1:13" x14ac:dyDescent="0.25">
      <c r="A2770">
        <v>900378893</v>
      </c>
      <c r="B2770" t="s">
        <v>386</v>
      </c>
      <c r="C2770" t="s">
        <v>230</v>
      </c>
      <c r="D2770" t="s">
        <v>228</v>
      </c>
      <c r="E2770" t="s">
        <v>335</v>
      </c>
      <c r="F2770" t="s">
        <v>225</v>
      </c>
      <c r="G2770" s="16">
        <v>42369</v>
      </c>
      <c r="H2770">
        <v>20160729</v>
      </c>
      <c r="I2770">
        <v>-1</v>
      </c>
      <c r="J2770" t="s">
        <v>266</v>
      </c>
      <c r="K2770" t="str">
        <f>IFERROR(VLOOKUP(J2770,ORDEN_ESF!A:C,2,0),"")</f>
        <v>Otros pasivos no financieros corrientes</v>
      </c>
      <c r="L2770">
        <f>IFERROR(VLOOKUP(J2770,ORDEN_ESF!A:C,3,0),0)</f>
        <v>0</v>
      </c>
      <c r="M2770">
        <v>0</v>
      </c>
    </row>
    <row r="2771" spans="1:13" x14ac:dyDescent="0.25">
      <c r="A2771">
        <v>900797732</v>
      </c>
      <c r="B2771" t="s">
        <v>181</v>
      </c>
      <c r="C2771" t="s">
        <v>230</v>
      </c>
      <c r="D2771" t="s">
        <v>228</v>
      </c>
      <c r="E2771" t="s">
        <v>360</v>
      </c>
      <c r="F2771" t="s">
        <v>225</v>
      </c>
      <c r="G2771" s="16">
        <v>42369</v>
      </c>
      <c r="H2771">
        <v>20160710</v>
      </c>
      <c r="I2771">
        <v>-1</v>
      </c>
      <c r="J2771" t="s">
        <v>266</v>
      </c>
      <c r="K2771" t="str">
        <f>IFERROR(VLOOKUP(J2771,ORDEN_ESF!A:C,2,0),"")</f>
        <v>Otros pasivos no financieros corrientes</v>
      </c>
      <c r="L2771">
        <f>IFERROR(VLOOKUP(J2771,ORDEN_ESF!A:C,3,0),0)</f>
        <v>0</v>
      </c>
      <c r="M2771">
        <v>5116023</v>
      </c>
    </row>
    <row r="2772" spans="1:13" x14ac:dyDescent="0.25">
      <c r="A2772">
        <v>800173155</v>
      </c>
      <c r="B2772" t="s">
        <v>341</v>
      </c>
      <c r="C2772" t="s">
        <v>222</v>
      </c>
      <c r="D2772" t="s">
        <v>228</v>
      </c>
      <c r="E2772" t="s">
        <v>335</v>
      </c>
      <c r="F2772" t="s">
        <v>225</v>
      </c>
      <c r="G2772" s="16">
        <v>42369</v>
      </c>
      <c r="H2772">
        <v>20160710</v>
      </c>
      <c r="I2772">
        <v>0</v>
      </c>
      <c r="J2772" t="s">
        <v>267</v>
      </c>
      <c r="K2772" t="str">
        <f>IFERROR(VLOOKUP(J2772,ORDEN_ESF!A:C,2,0),"")</f>
        <v>Total_pasivo_corriente_distinto_pasivoIncluido_grupos_activos_disposición_clasificados_mantenidos_paraVenta</v>
      </c>
      <c r="L2772">
        <f>IFERROR(VLOOKUP(J2772,ORDEN_ESF!A:C,3,0),0)</f>
        <v>0</v>
      </c>
      <c r="M2772">
        <v>158688052</v>
      </c>
    </row>
    <row r="2773" spans="1:13" x14ac:dyDescent="0.25">
      <c r="A2773">
        <v>800185295</v>
      </c>
      <c r="B2773" t="s">
        <v>344</v>
      </c>
      <c r="C2773" t="s">
        <v>222</v>
      </c>
      <c r="D2773" t="s">
        <v>228</v>
      </c>
      <c r="E2773" t="s">
        <v>335</v>
      </c>
      <c r="F2773" t="s">
        <v>225</v>
      </c>
      <c r="G2773" s="16">
        <v>42369</v>
      </c>
      <c r="H2773">
        <v>20160429</v>
      </c>
      <c r="I2773">
        <v>0</v>
      </c>
      <c r="J2773" t="s">
        <v>267</v>
      </c>
      <c r="K2773" t="str">
        <f>IFERROR(VLOOKUP(J2773,ORDEN_ESF!A:C,2,0),"")</f>
        <v>Total_pasivo_corriente_distinto_pasivoIncluido_grupos_activos_disposición_clasificados_mantenidos_paraVenta</v>
      </c>
      <c r="L2773">
        <f>IFERROR(VLOOKUP(J2773,ORDEN_ESF!A:C,3,0),0)</f>
        <v>0</v>
      </c>
      <c r="M2773">
        <v>1359258305</v>
      </c>
    </row>
    <row r="2774" spans="1:13" x14ac:dyDescent="0.25">
      <c r="A2774">
        <v>830023542</v>
      </c>
      <c r="B2774" t="s">
        <v>146</v>
      </c>
      <c r="C2774" t="s">
        <v>230</v>
      </c>
      <c r="D2774" t="s">
        <v>223</v>
      </c>
      <c r="E2774" t="s">
        <v>339</v>
      </c>
      <c r="F2774" t="s">
        <v>225</v>
      </c>
      <c r="G2774" s="16">
        <v>42369</v>
      </c>
      <c r="H2774">
        <v>20160426</v>
      </c>
      <c r="I2774">
        <v>0</v>
      </c>
      <c r="J2774" t="s">
        <v>267</v>
      </c>
      <c r="K2774" t="str">
        <f>IFERROR(VLOOKUP(J2774,ORDEN_ESF!A:C,2,0),"")</f>
        <v>Total_pasivo_corriente_distinto_pasivoIncluido_grupos_activos_disposición_clasificados_mantenidos_paraVenta</v>
      </c>
      <c r="L2774">
        <f>IFERROR(VLOOKUP(J2774,ORDEN_ESF!A:C,3,0),0)</f>
        <v>0</v>
      </c>
      <c r="M2774">
        <v>59306373</v>
      </c>
    </row>
    <row r="2775" spans="1:13" x14ac:dyDescent="0.25">
      <c r="A2775">
        <v>830058272</v>
      </c>
      <c r="B2775" t="s">
        <v>352</v>
      </c>
      <c r="C2775" t="s">
        <v>230</v>
      </c>
      <c r="D2775" t="s">
        <v>228</v>
      </c>
      <c r="E2775" t="s">
        <v>353</v>
      </c>
      <c r="F2775" t="s">
        <v>225</v>
      </c>
      <c r="G2775" s="16">
        <v>42369</v>
      </c>
      <c r="H2775">
        <v>20160710</v>
      </c>
      <c r="I2775">
        <v>0</v>
      </c>
      <c r="J2775" t="s">
        <v>267</v>
      </c>
      <c r="K2775" t="str">
        <f>IFERROR(VLOOKUP(J2775,ORDEN_ESF!A:C,2,0),"")</f>
        <v>Total_pasivo_corriente_distinto_pasivoIncluido_grupos_activos_disposición_clasificados_mantenidos_paraVenta</v>
      </c>
      <c r="L2775">
        <f>IFERROR(VLOOKUP(J2775,ORDEN_ESF!A:C,3,0),0)</f>
        <v>0</v>
      </c>
      <c r="M2775">
        <v>45119382</v>
      </c>
    </row>
    <row r="2776" spans="1:13" x14ac:dyDescent="0.25">
      <c r="A2776">
        <v>830124992</v>
      </c>
      <c r="B2776" t="s">
        <v>357</v>
      </c>
      <c r="C2776" t="s">
        <v>230</v>
      </c>
      <c r="D2776" t="s">
        <v>228</v>
      </c>
      <c r="E2776" t="s">
        <v>358</v>
      </c>
      <c r="F2776" t="s">
        <v>225</v>
      </c>
      <c r="G2776" s="16">
        <v>42369</v>
      </c>
      <c r="H2776">
        <v>20160429</v>
      </c>
      <c r="I2776">
        <v>0</v>
      </c>
      <c r="J2776" t="s">
        <v>267</v>
      </c>
      <c r="K2776" t="str">
        <f>IFERROR(VLOOKUP(J2776,ORDEN_ESF!A:C,2,0),"")</f>
        <v>Total_pasivo_corriente_distinto_pasivoIncluido_grupos_activos_disposición_clasificados_mantenidos_paraVenta</v>
      </c>
      <c r="L2776">
        <f>IFERROR(VLOOKUP(J2776,ORDEN_ESF!A:C,3,0),0)</f>
        <v>0</v>
      </c>
      <c r="M2776">
        <v>1444375</v>
      </c>
    </row>
    <row r="2777" spans="1:13" x14ac:dyDescent="0.25">
      <c r="A2777">
        <v>860000656</v>
      </c>
      <c r="B2777" t="s">
        <v>221</v>
      </c>
      <c r="C2777" t="s">
        <v>222</v>
      </c>
      <c r="D2777" t="s">
        <v>223</v>
      </c>
      <c r="E2777" t="s">
        <v>224</v>
      </c>
      <c r="F2777" t="s">
        <v>225</v>
      </c>
      <c r="G2777" s="16">
        <v>42369</v>
      </c>
      <c r="H2777">
        <v>20160426</v>
      </c>
      <c r="I2777">
        <v>0</v>
      </c>
      <c r="J2777" t="s">
        <v>267</v>
      </c>
      <c r="K2777" t="str">
        <f>IFERROR(VLOOKUP(J2777,ORDEN_ESF!A:C,2,0),"")</f>
        <v>Total_pasivo_corriente_distinto_pasivoIncluido_grupos_activos_disposición_clasificados_mantenidos_paraVenta</v>
      </c>
      <c r="L2777">
        <f>IFERROR(VLOOKUP(J2777,ORDEN_ESF!A:C,3,0),0)</f>
        <v>0</v>
      </c>
      <c r="M2777">
        <v>76332894</v>
      </c>
    </row>
    <row r="2778" spans="1:13" x14ac:dyDescent="0.25">
      <c r="A2778">
        <v>860002837</v>
      </c>
      <c r="B2778" t="s">
        <v>227</v>
      </c>
      <c r="C2778" t="s">
        <v>222</v>
      </c>
      <c r="D2778" t="s">
        <v>228</v>
      </c>
      <c r="E2778" t="s">
        <v>224</v>
      </c>
      <c r="F2778" t="s">
        <v>225</v>
      </c>
      <c r="G2778" s="16">
        <v>42369</v>
      </c>
      <c r="H2778">
        <v>20160426</v>
      </c>
      <c r="I2778">
        <v>0</v>
      </c>
      <c r="J2778" t="s">
        <v>267</v>
      </c>
      <c r="K2778" t="str">
        <f>IFERROR(VLOOKUP(J2778,ORDEN_ESF!A:C,2,0),"")</f>
        <v>Total_pasivo_corriente_distinto_pasivoIncluido_grupos_activos_disposición_clasificados_mantenidos_paraVenta</v>
      </c>
      <c r="L2778">
        <f>IFERROR(VLOOKUP(J2778,ORDEN_ESF!A:C,3,0),0)</f>
        <v>0</v>
      </c>
      <c r="M2778">
        <v>146826614</v>
      </c>
    </row>
    <row r="2779" spans="1:13" x14ac:dyDescent="0.25">
      <c r="A2779">
        <v>860035996</v>
      </c>
      <c r="B2779" t="s">
        <v>229</v>
      </c>
      <c r="C2779" t="s">
        <v>230</v>
      </c>
      <c r="D2779" t="s">
        <v>228</v>
      </c>
      <c r="E2779" t="s">
        <v>224</v>
      </c>
      <c r="F2779" t="s">
        <v>225</v>
      </c>
      <c r="G2779" s="16">
        <v>42369</v>
      </c>
      <c r="H2779">
        <v>20160428</v>
      </c>
      <c r="I2779">
        <v>0</v>
      </c>
      <c r="J2779" t="s">
        <v>267</v>
      </c>
      <c r="K2779" t="str">
        <f>IFERROR(VLOOKUP(J2779,ORDEN_ESF!A:C,2,0),"")</f>
        <v>Total_pasivo_corriente_distinto_pasivoIncluido_grupos_activos_disposición_clasificados_mantenidos_paraVenta</v>
      </c>
      <c r="L2779">
        <f>IFERROR(VLOOKUP(J2779,ORDEN_ESF!A:C,3,0),0)</f>
        <v>0</v>
      </c>
      <c r="M2779">
        <v>23190433</v>
      </c>
    </row>
    <row r="2780" spans="1:13" x14ac:dyDescent="0.25">
      <c r="A2780">
        <v>860058070</v>
      </c>
      <c r="B2780" t="s">
        <v>364</v>
      </c>
      <c r="C2780" t="s">
        <v>222</v>
      </c>
      <c r="D2780" t="s">
        <v>228</v>
      </c>
      <c r="E2780" t="s">
        <v>335</v>
      </c>
      <c r="F2780" t="s">
        <v>225</v>
      </c>
      <c r="G2780" s="16">
        <v>42369</v>
      </c>
      <c r="H2780">
        <v>20160427</v>
      </c>
      <c r="I2780">
        <v>0</v>
      </c>
      <c r="J2780" t="s">
        <v>267</v>
      </c>
      <c r="K2780" t="str">
        <f>IFERROR(VLOOKUP(J2780,ORDEN_ESF!A:C,2,0),"")</f>
        <v>Total_pasivo_corriente_distinto_pasivoIncluido_grupos_activos_disposición_clasificados_mantenidos_paraVenta</v>
      </c>
      <c r="L2780">
        <f>IFERROR(VLOOKUP(J2780,ORDEN_ESF!A:C,3,0),0)</f>
        <v>0</v>
      </c>
      <c r="M2780">
        <v>245420272</v>
      </c>
    </row>
    <row r="2781" spans="1:13" x14ac:dyDescent="0.25">
      <c r="A2781">
        <v>860059851</v>
      </c>
      <c r="B2781" t="s">
        <v>365</v>
      </c>
      <c r="C2781" t="s">
        <v>222</v>
      </c>
      <c r="D2781" t="s">
        <v>228</v>
      </c>
      <c r="E2781" t="s">
        <v>224</v>
      </c>
      <c r="F2781" t="s">
        <v>225</v>
      </c>
      <c r="G2781" s="16">
        <v>42369</v>
      </c>
      <c r="H2781">
        <v>20160729</v>
      </c>
      <c r="I2781">
        <v>-1</v>
      </c>
      <c r="J2781" t="s">
        <v>267</v>
      </c>
      <c r="K2781" t="str">
        <f>IFERROR(VLOOKUP(J2781,ORDEN_ESF!A:C,2,0),"")</f>
        <v>Total_pasivo_corriente_distinto_pasivoIncluido_grupos_activos_disposición_clasificados_mantenidos_paraVenta</v>
      </c>
      <c r="L2781">
        <f>IFERROR(VLOOKUP(J2781,ORDEN_ESF!A:C,3,0),0)</f>
        <v>0</v>
      </c>
      <c r="M2781">
        <v>27700536</v>
      </c>
    </row>
    <row r="2782" spans="1:13" x14ac:dyDescent="0.25">
      <c r="A2782">
        <v>860510628</v>
      </c>
      <c r="B2782" t="s">
        <v>373</v>
      </c>
      <c r="C2782" t="s">
        <v>230</v>
      </c>
      <c r="D2782" t="s">
        <v>228</v>
      </c>
      <c r="E2782" t="s">
        <v>353</v>
      </c>
      <c r="F2782" t="s">
        <v>225</v>
      </c>
      <c r="G2782" s="16">
        <v>42369</v>
      </c>
      <c r="H2782">
        <v>20160729</v>
      </c>
      <c r="I2782">
        <v>-1</v>
      </c>
      <c r="J2782" t="s">
        <v>267</v>
      </c>
      <c r="K2782" t="str">
        <f>IFERROR(VLOOKUP(J2782,ORDEN_ESF!A:C,2,0),"")</f>
        <v>Total_pasivo_corriente_distinto_pasivoIncluido_grupos_activos_disposición_clasificados_mantenidos_paraVenta</v>
      </c>
      <c r="L2782">
        <f>IFERROR(VLOOKUP(J2782,ORDEN_ESF!A:C,3,0),0)</f>
        <v>0</v>
      </c>
      <c r="M2782">
        <v>11212649</v>
      </c>
    </row>
    <row r="2783" spans="1:13" x14ac:dyDescent="0.25">
      <c r="A2783">
        <v>860515523</v>
      </c>
      <c r="B2783" t="s">
        <v>231</v>
      </c>
      <c r="C2783" t="s">
        <v>230</v>
      </c>
      <c r="D2783" t="s">
        <v>228</v>
      </c>
      <c r="E2783" t="s">
        <v>224</v>
      </c>
      <c r="F2783" t="s">
        <v>225</v>
      </c>
      <c r="G2783" s="16">
        <v>42369</v>
      </c>
      <c r="H2783">
        <v>20160429</v>
      </c>
      <c r="I2783">
        <v>0</v>
      </c>
      <c r="J2783" t="s">
        <v>267</v>
      </c>
      <c r="K2783" t="str">
        <f>IFERROR(VLOOKUP(J2783,ORDEN_ESF!A:C,2,0),"")</f>
        <v>Total_pasivo_corriente_distinto_pasivoIncluido_grupos_activos_disposición_clasificados_mantenidos_paraVenta</v>
      </c>
      <c r="L2783">
        <f>IFERROR(VLOOKUP(J2783,ORDEN_ESF!A:C,3,0),0)</f>
        <v>0</v>
      </c>
      <c r="M2783">
        <v>4455178</v>
      </c>
    </row>
    <row r="2784" spans="1:13" x14ac:dyDescent="0.25">
      <c r="A2784">
        <v>890903035</v>
      </c>
      <c r="B2784" t="s">
        <v>369</v>
      </c>
      <c r="C2784" t="s">
        <v>230</v>
      </c>
      <c r="D2784" t="s">
        <v>228</v>
      </c>
      <c r="E2784" t="s">
        <v>339</v>
      </c>
      <c r="F2784" t="s">
        <v>225</v>
      </c>
      <c r="G2784" s="16">
        <v>42369</v>
      </c>
      <c r="H2784">
        <v>20160426</v>
      </c>
      <c r="I2784">
        <v>0</v>
      </c>
      <c r="J2784" t="s">
        <v>267</v>
      </c>
      <c r="K2784" t="str">
        <f>IFERROR(VLOOKUP(J2784,ORDEN_ESF!A:C,2,0),"")</f>
        <v>Total_pasivo_corriente_distinto_pasivoIncluido_grupos_activos_disposición_clasificados_mantenidos_paraVenta</v>
      </c>
      <c r="L2784">
        <f>IFERROR(VLOOKUP(J2784,ORDEN_ESF!A:C,3,0),0)</f>
        <v>0</v>
      </c>
      <c r="M2784">
        <v>138036931</v>
      </c>
    </row>
    <row r="2785" spans="1:13" x14ac:dyDescent="0.25">
      <c r="A2785">
        <v>890903055</v>
      </c>
      <c r="B2785" t="s">
        <v>232</v>
      </c>
      <c r="C2785" t="s">
        <v>222</v>
      </c>
      <c r="D2785" t="s">
        <v>223</v>
      </c>
      <c r="E2785" t="s">
        <v>224</v>
      </c>
      <c r="F2785" t="s">
        <v>225</v>
      </c>
      <c r="G2785" s="16">
        <v>42369</v>
      </c>
      <c r="H2785">
        <v>20160729</v>
      </c>
      <c r="I2785">
        <v>-1</v>
      </c>
      <c r="J2785" t="s">
        <v>267</v>
      </c>
      <c r="K2785" t="str">
        <f>IFERROR(VLOOKUP(J2785,ORDEN_ESF!A:C,2,0),"")</f>
        <v>Total_pasivo_corriente_distinto_pasivoIncluido_grupos_activos_disposición_clasificados_mantenidos_paraVenta</v>
      </c>
      <c r="L2785">
        <f>IFERROR(VLOOKUP(J2785,ORDEN_ESF!A:C,3,0),0)</f>
        <v>0</v>
      </c>
      <c r="M2785">
        <v>43446128</v>
      </c>
    </row>
    <row r="2786" spans="1:13" x14ac:dyDescent="0.25">
      <c r="A2786">
        <v>890905022</v>
      </c>
      <c r="B2786" t="s">
        <v>370</v>
      </c>
      <c r="C2786" t="s">
        <v>230</v>
      </c>
      <c r="D2786" t="s">
        <v>223</v>
      </c>
      <c r="E2786" t="s">
        <v>360</v>
      </c>
      <c r="F2786" t="s">
        <v>225</v>
      </c>
      <c r="G2786" s="16">
        <v>42369</v>
      </c>
      <c r="H2786">
        <v>20160802</v>
      </c>
      <c r="I2786">
        <v>0</v>
      </c>
      <c r="J2786" t="s">
        <v>267</v>
      </c>
      <c r="K2786" t="str">
        <f>IFERROR(VLOOKUP(J2786,ORDEN_ESF!A:C,2,0),"")</f>
        <v>Total_pasivo_corriente_distinto_pasivoIncluido_grupos_activos_disposición_clasificados_mantenidos_paraVenta</v>
      </c>
      <c r="L2786">
        <f>IFERROR(VLOOKUP(J2786,ORDEN_ESF!A:C,3,0),0)</f>
        <v>0</v>
      </c>
      <c r="M2786">
        <v>42208676</v>
      </c>
    </row>
    <row r="2787" spans="1:13" x14ac:dyDescent="0.25">
      <c r="A2787">
        <v>890908901</v>
      </c>
      <c r="B2787" t="s">
        <v>372</v>
      </c>
      <c r="C2787" t="s">
        <v>222</v>
      </c>
      <c r="D2787" t="s">
        <v>223</v>
      </c>
      <c r="E2787" t="s">
        <v>339</v>
      </c>
      <c r="F2787" t="s">
        <v>225</v>
      </c>
      <c r="G2787" s="16">
        <v>42369</v>
      </c>
      <c r="H2787">
        <v>20160426</v>
      </c>
      <c r="I2787">
        <v>0</v>
      </c>
      <c r="J2787" t="s">
        <v>267</v>
      </c>
      <c r="K2787" t="str">
        <f>IFERROR(VLOOKUP(J2787,ORDEN_ESF!A:C,2,0),"")</f>
        <v>Total_pasivo_corriente_distinto_pasivoIncluido_grupos_activos_disposición_clasificados_mantenidos_paraVenta</v>
      </c>
      <c r="L2787">
        <f>IFERROR(VLOOKUP(J2787,ORDEN_ESF!A:C,3,0),0)</f>
        <v>0</v>
      </c>
      <c r="M2787">
        <v>27737144</v>
      </c>
    </row>
    <row r="2788" spans="1:13" x14ac:dyDescent="0.25">
      <c r="A2788">
        <v>890939355</v>
      </c>
      <c r="B2788" t="s">
        <v>35</v>
      </c>
      <c r="C2788" t="s">
        <v>222</v>
      </c>
      <c r="D2788" t="s">
        <v>223</v>
      </c>
      <c r="E2788" t="s">
        <v>335</v>
      </c>
      <c r="F2788" t="s">
        <v>225</v>
      </c>
      <c r="G2788" s="16">
        <v>42369</v>
      </c>
      <c r="H2788">
        <v>20160427</v>
      </c>
      <c r="I2788">
        <v>0</v>
      </c>
      <c r="J2788" t="s">
        <v>267</v>
      </c>
      <c r="K2788" t="str">
        <f>IFERROR(VLOOKUP(J2788,ORDEN_ESF!A:C,2,0),"")</f>
        <v>Total_pasivo_corriente_distinto_pasivoIncluido_grupos_activos_disposición_clasificados_mantenidos_paraVenta</v>
      </c>
      <c r="L2788">
        <f>IFERROR(VLOOKUP(J2788,ORDEN_ESF!A:C,3,0),0)</f>
        <v>0</v>
      </c>
      <c r="M2788">
        <v>12147176</v>
      </c>
    </row>
    <row r="2789" spans="1:13" x14ac:dyDescent="0.25">
      <c r="A2789">
        <v>900018975</v>
      </c>
      <c r="B2789" t="s">
        <v>376</v>
      </c>
      <c r="C2789" t="s">
        <v>230</v>
      </c>
      <c r="D2789" t="s">
        <v>299</v>
      </c>
      <c r="E2789" t="s">
        <v>333</v>
      </c>
      <c r="F2789" t="s">
        <v>225</v>
      </c>
      <c r="G2789" s="16">
        <v>42369</v>
      </c>
      <c r="H2789">
        <v>20160428</v>
      </c>
      <c r="I2789">
        <v>0</v>
      </c>
      <c r="J2789" t="s">
        <v>267</v>
      </c>
      <c r="K2789" t="str">
        <f>IFERROR(VLOOKUP(J2789,ORDEN_ESF!A:C,2,0),"")</f>
        <v>Total_pasivo_corriente_distinto_pasivoIncluido_grupos_activos_disposición_clasificados_mantenidos_paraVenta</v>
      </c>
      <c r="L2789">
        <f>IFERROR(VLOOKUP(J2789,ORDEN_ESF!A:C,3,0),0)</f>
        <v>0</v>
      </c>
      <c r="M2789">
        <v>156418367</v>
      </c>
    </row>
    <row r="2790" spans="1:13" x14ac:dyDescent="0.25">
      <c r="A2790">
        <v>900190385</v>
      </c>
      <c r="B2790" t="s">
        <v>380</v>
      </c>
      <c r="C2790" t="s">
        <v>230</v>
      </c>
      <c r="D2790" t="s">
        <v>351</v>
      </c>
      <c r="E2790" t="s">
        <v>339</v>
      </c>
      <c r="F2790" t="s">
        <v>225</v>
      </c>
      <c r="G2790" s="16">
        <v>42369</v>
      </c>
      <c r="H2790">
        <v>20160429</v>
      </c>
      <c r="I2790">
        <v>0</v>
      </c>
      <c r="J2790" t="s">
        <v>267</v>
      </c>
      <c r="K2790" t="str">
        <f>IFERROR(VLOOKUP(J2790,ORDEN_ESF!A:C,2,0),"")</f>
        <v>Total_pasivo_corriente_distinto_pasivoIncluido_grupos_activos_disposición_clasificados_mantenidos_paraVenta</v>
      </c>
      <c r="L2790">
        <f>IFERROR(VLOOKUP(J2790,ORDEN_ESF!A:C,3,0),0)</f>
        <v>0</v>
      </c>
      <c r="M2790">
        <v>459627585</v>
      </c>
    </row>
    <row r="2791" spans="1:13" x14ac:dyDescent="0.25">
      <c r="A2791">
        <v>900192242</v>
      </c>
      <c r="B2791" t="s">
        <v>381</v>
      </c>
      <c r="C2791" t="s">
        <v>222</v>
      </c>
      <c r="D2791" t="s">
        <v>228</v>
      </c>
      <c r="E2791" t="s">
        <v>333</v>
      </c>
      <c r="F2791" t="s">
        <v>225</v>
      </c>
      <c r="G2791" s="16">
        <v>42369</v>
      </c>
      <c r="H2791">
        <v>20160427</v>
      </c>
      <c r="I2791">
        <v>0</v>
      </c>
      <c r="J2791" t="s">
        <v>267</v>
      </c>
      <c r="K2791" t="str">
        <f>IFERROR(VLOOKUP(J2791,ORDEN_ESF!A:C,2,0),"")</f>
        <v>Total_pasivo_corriente_distinto_pasivoIncluido_grupos_activos_disposición_clasificados_mantenidos_paraVenta</v>
      </c>
      <c r="L2791">
        <f>IFERROR(VLOOKUP(J2791,ORDEN_ESF!A:C,3,0),0)</f>
        <v>0</v>
      </c>
      <c r="M2791">
        <v>110001424</v>
      </c>
    </row>
    <row r="2792" spans="1:13" x14ac:dyDescent="0.25">
      <c r="A2792">
        <v>900192242</v>
      </c>
      <c r="B2792" t="s">
        <v>381</v>
      </c>
      <c r="C2792" t="s">
        <v>222</v>
      </c>
      <c r="D2792" t="s">
        <v>228</v>
      </c>
      <c r="E2792" t="s">
        <v>333</v>
      </c>
      <c r="F2792" t="s">
        <v>391</v>
      </c>
      <c r="G2792" s="16">
        <v>42185</v>
      </c>
      <c r="H2792">
        <v>20160428</v>
      </c>
      <c r="I2792">
        <v>0</v>
      </c>
      <c r="J2792" t="s">
        <v>267</v>
      </c>
      <c r="K2792" t="str">
        <f>IFERROR(VLOOKUP(J2792,ORDEN_ESF!A:C,2,0),"")</f>
        <v>Total_pasivo_corriente_distinto_pasivoIncluido_grupos_activos_disposición_clasificados_mantenidos_paraVenta</v>
      </c>
      <c r="L2792">
        <f>IFERROR(VLOOKUP(J2792,ORDEN_ESF!A:C,3,0),0)</f>
        <v>0</v>
      </c>
      <c r="M2792">
        <v>81467209</v>
      </c>
    </row>
    <row r="2793" spans="1:13" x14ac:dyDescent="0.25">
      <c r="A2793">
        <v>900205547</v>
      </c>
      <c r="B2793" t="s">
        <v>233</v>
      </c>
      <c r="C2793" t="s">
        <v>230</v>
      </c>
      <c r="D2793" t="s">
        <v>228</v>
      </c>
      <c r="E2793" t="s">
        <v>224</v>
      </c>
      <c r="F2793" t="s">
        <v>225</v>
      </c>
      <c r="G2793" s="16">
        <v>42369</v>
      </c>
      <c r="H2793">
        <v>20160710</v>
      </c>
      <c r="I2793">
        <v>0</v>
      </c>
      <c r="J2793" t="s">
        <v>267</v>
      </c>
      <c r="K2793" t="str">
        <f>IFERROR(VLOOKUP(J2793,ORDEN_ESF!A:C,2,0),"")</f>
        <v>Total_pasivo_corriente_distinto_pasivoIncluido_grupos_activos_disposición_clasificados_mantenidos_paraVenta</v>
      </c>
      <c r="L2793">
        <f>IFERROR(VLOOKUP(J2793,ORDEN_ESF!A:C,3,0),0)</f>
        <v>0</v>
      </c>
      <c r="M2793">
        <v>3601193</v>
      </c>
    </row>
    <row r="2794" spans="1:13" x14ac:dyDescent="0.25">
      <c r="A2794">
        <v>900378893</v>
      </c>
      <c r="B2794" t="s">
        <v>386</v>
      </c>
      <c r="C2794" t="s">
        <v>230</v>
      </c>
      <c r="D2794" t="s">
        <v>228</v>
      </c>
      <c r="E2794" t="s">
        <v>335</v>
      </c>
      <c r="F2794" t="s">
        <v>225</v>
      </c>
      <c r="G2794" s="16">
        <v>42369</v>
      </c>
      <c r="H2794">
        <v>20160729</v>
      </c>
      <c r="I2794">
        <v>-1</v>
      </c>
      <c r="J2794" t="s">
        <v>267</v>
      </c>
      <c r="K2794" t="str">
        <f>IFERROR(VLOOKUP(J2794,ORDEN_ESF!A:C,2,0),"")</f>
        <v>Total_pasivo_corriente_distinto_pasivoIncluido_grupos_activos_disposición_clasificados_mantenidos_paraVenta</v>
      </c>
      <c r="L2794">
        <f>IFERROR(VLOOKUP(J2794,ORDEN_ESF!A:C,3,0),0)</f>
        <v>0</v>
      </c>
      <c r="M2794">
        <v>48235741</v>
      </c>
    </row>
    <row r="2795" spans="1:13" x14ac:dyDescent="0.25">
      <c r="A2795">
        <v>900390238</v>
      </c>
      <c r="B2795" t="s">
        <v>177</v>
      </c>
      <c r="C2795" t="s">
        <v>230</v>
      </c>
      <c r="D2795" t="s">
        <v>228</v>
      </c>
      <c r="E2795" t="s">
        <v>333</v>
      </c>
      <c r="F2795" t="s">
        <v>225</v>
      </c>
      <c r="G2795" s="16">
        <v>42369</v>
      </c>
      <c r="H2795">
        <v>20160421</v>
      </c>
      <c r="I2795">
        <v>0</v>
      </c>
      <c r="J2795" t="s">
        <v>267</v>
      </c>
      <c r="K2795" t="str">
        <f>IFERROR(VLOOKUP(J2795,ORDEN_ESF!A:C,2,0),"")</f>
        <v>Total_pasivo_corriente_distinto_pasivoIncluido_grupos_activos_disposición_clasificados_mantenidos_paraVenta</v>
      </c>
      <c r="L2795">
        <f>IFERROR(VLOOKUP(J2795,ORDEN_ESF!A:C,3,0),0)</f>
        <v>0</v>
      </c>
      <c r="M2795">
        <v>29020448</v>
      </c>
    </row>
    <row r="2796" spans="1:13" x14ac:dyDescent="0.25">
      <c r="A2796">
        <v>900390238</v>
      </c>
      <c r="B2796" t="s">
        <v>177</v>
      </c>
      <c r="C2796" t="s">
        <v>230</v>
      </c>
      <c r="D2796" t="s">
        <v>228</v>
      </c>
      <c r="E2796" t="s">
        <v>333</v>
      </c>
      <c r="F2796" t="s">
        <v>391</v>
      </c>
      <c r="G2796" s="16">
        <v>42185</v>
      </c>
      <c r="H2796">
        <v>20160421</v>
      </c>
      <c r="I2796">
        <v>0</v>
      </c>
      <c r="J2796" t="s">
        <v>267</v>
      </c>
      <c r="K2796" t="str">
        <f>IFERROR(VLOOKUP(J2796,ORDEN_ESF!A:C,2,0),"")</f>
        <v>Total_pasivo_corriente_distinto_pasivoIncluido_grupos_activos_disposición_clasificados_mantenidos_paraVenta</v>
      </c>
      <c r="L2796">
        <f>IFERROR(VLOOKUP(J2796,ORDEN_ESF!A:C,3,0),0)</f>
        <v>0</v>
      </c>
      <c r="M2796">
        <v>57353952</v>
      </c>
    </row>
    <row r="2797" spans="1:13" x14ac:dyDescent="0.25">
      <c r="A2797">
        <v>900797732</v>
      </c>
      <c r="B2797" t="s">
        <v>181</v>
      </c>
      <c r="C2797" t="s">
        <v>230</v>
      </c>
      <c r="D2797" t="s">
        <v>228</v>
      </c>
      <c r="E2797" t="s">
        <v>360</v>
      </c>
      <c r="F2797" t="s">
        <v>225</v>
      </c>
      <c r="G2797" s="16">
        <v>42369</v>
      </c>
      <c r="H2797">
        <v>20160710</v>
      </c>
      <c r="I2797">
        <v>-1</v>
      </c>
      <c r="J2797" t="s">
        <v>267</v>
      </c>
      <c r="K2797" t="str">
        <f>IFERROR(VLOOKUP(J2797,ORDEN_ESF!A:C,2,0),"")</f>
        <v>Total_pasivo_corriente_distinto_pasivoIncluido_grupos_activos_disposición_clasificados_mantenidos_paraVenta</v>
      </c>
      <c r="L2797">
        <f>IFERROR(VLOOKUP(J2797,ORDEN_ESF!A:C,3,0),0)</f>
        <v>0</v>
      </c>
      <c r="M2797">
        <v>5284089</v>
      </c>
    </row>
    <row r="2798" spans="1:13" x14ac:dyDescent="0.25">
      <c r="A2798">
        <v>830058272</v>
      </c>
      <c r="B2798" t="s">
        <v>352</v>
      </c>
      <c r="C2798" t="s">
        <v>230</v>
      </c>
      <c r="D2798" t="s">
        <v>228</v>
      </c>
      <c r="E2798" t="s">
        <v>353</v>
      </c>
      <c r="F2798" t="s">
        <v>225</v>
      </c>
      <c r="G2798" s="16">
        <v>42369</v>
      </c>
      <c r="H2798">
        <v>20160710</v>
      </c>
      <c r="I2798">
        <v>0</v>
      </c>
      <c r="J2798" t="s">
        <v>268</v>
      </c>
      <c r="K2798" t="str">
        <f>IFERROR(VLOOKUP(J2798,ORDEN_ESF!A:C,2,0),"")</f>
        <v>Pasivos incluidos en grupos de activos para su disposición clasificados como mantenidos para la venta</v>
      </c>
      <c r="L2798">
        <f>IFERROR(VLOOKUP(J2798,ORDEN_ESF!A:C,3,0),0)</f>
        <v>0</v>
      </c>
      <c r="M2798">
        <v>0</v>
      </c>
    </row>
    <row r="2799" spans="1:13" x14ac:dyDescent="0.25">
      <c r="A2799">
        <v>860000656</v>
      </c>
      <c r="B2799" t="s">
        <v>221</v>
      </c>
      <c r="C2799" t="s">
        <v>222</v>
      </c>
      <c r="D2799" t="s">
        <v>223</v>
      </c>
      <c r="E2799" t="s">
        <v>224</v>
      </c>
      <c r="F2799" t="s">
        <v>225</v>
      </c>
      <c r="G2799" s="16">
        <v>42369</v>
      </c>
      <c r="H2799">
        <v>20160426</v>
      </c>
      <c r="I2799">
        <v>0</v>
      </c>
      <c r="J2799" t="s">
        <v>268</v>
      </c>
      <c r="K2799" t="str">
        <f>IFERROR(VLOOKUP(J2799,ORDEN_ESF!A:C,2,0),"")</f>
        <v>Pasivos incluidos en grupos de activos para su disposición clasificados como mantenidos para la venta</v>
      </c>
      <c r="L2799">
        <f>IFERROR(VLOOKUP(J2799,ORDEN_ESF!A:C,3,0),0)</f>
        <v>0</v>
      </c>
      <c r="M2799">
        <v>0</v>
      </c>
    </row>
    <row r="2800" spans="1:13" x14ac:dyDescent="0.25">
      <c r="A2800">
        <v>900378893</v>
      </c>
      <c r="B2800" t="s">
        <v>386</v>
      </c>
      <c r="C2800" t="s">
        <v>230</v>
      </c>
      <c r="D2800" t="s">
        <v>228</v>
      </c>
      <c r="E2800" t="s">
        <v>335</v>
      </c>
      <c r="F2800" t="s">
        <v>225</v>
      </c>
      <c r="G2800" s="16">
        <v>42369</v>
      </c>
      <c r="H2800">
        <v>20160729</v>
      </c>
      <c r="I2800">
        <v>-1</v>
      </c>
      <c r="J2800" t="s">
        <v>268</v>
      </c>
      <c r="K2800" t="str">
        <f>IFERROR(VLOOKUP(J2800,ORDEN_ESF!A:C,2,0),"")</f>
        <v>Pasivos incluidos en grupos de activos para su disposición clasificados como mantenidos para la venta</v>
      </c>
      <c r="L2800">
        <f>IFERROR(VLOOKUP(J2800,ORDEN_ESF!A:C,3,0),0)</f>
        <v>0</v>
      </c>
      <c r="M2800">
        <v>0</v>
      </c>
    </row>
    <row r="2801" spans="1:13" x14ac:dyDescent="0.25">
      <c r="A2801">
        <v>800173155</v>
      </c>
      <c r="B2801" t="s">
        <v>341</v>
      </c>
      <c r="C2801" t="s">
        <v>222</v>
      </c>
      <c r="D2801" t="s">
        <v>228</v>
      </c>
      <c r="E2801" t="s">
        <v>335</v>
      </c>
      <c r="F2801" t="s">
        <v>225</v>
      </c>
      <c r="G2801" s="16">
        <v>42369</v>
      </c>
      <c r="H2801">
        <v>20160710</v>
      </c>
      <c r="I2801">
        <v>0</v>
      </c>
      <c r="J2801" t="s">
        <v>269</v>
      </c>
      <c r="K2801" t="str">
        <f>IFERROR(VLOOKUP(J2801,ORDEN_ESF!A:C,2,0),"")</f>
        <v>Pasivos corrientes</v>
      </c>
      <c r="L2801">
        <f>IFERROR(VLOOKUP(J2801,ORDEN_ESF!A:C,3,0),0)</f>
        <v>4</v>
      </c>
      <c r="M2801">
        <v>158688052</v>
      </c>
    </row>
    <row r="2802" spans="1:13" x14ac:dyDescent="0.25">
      <c r="A2802">
        <v>800185295</v>
      </c>
      <c r="B2802" t="s">
        <v>344</v>
      </c>
      <c r="C2802" t="s">
        <v>222</v>
      </c>
      <c r="D2802" t="s">
        <v>228</v>
      </c>
      <c r="E2802" t="s">
        <v>335</v>
      </c>
      <c r="F2802" t="s">
        <v>225</v>
      </c>
      <c r="G2802" s="16">
        <v>42369</v>
      </c>
      <c r="H2802">
        <v>20160429</v>
      </c>
      <c r="I2802">
        <v>0</v>
      </c>
      <c r="J2802" t="s">
        <v>269</v>
      </c>
      <c r="K2802" t="str">
        <f>IFERROR(VLOOKUP(J2802,ORDEN_ESF!A:C,2,0),"")</f>
        <v>Pasivos corrientes</v>
      </c>
      <c r="L2802">
        <f>IFERROR(VLOOKUP(J2802,ORDEN_ESF!A:C,3,0),0)</f>
        <v>4</v>
      </c>
      <c r="M2802">
        <v>1359258305</v>
      </c>
    </row>
    <row r="2803" spans="1:13" x14ac:dyDescent="0.25">
      <c r="A2803">
        <v>830023542</v>
      </c>
      <c r="B2803" t="s">
        <v>146</v>
      </c>
      <c r="C2803" t="s">
        <v>230</v>
      </c>
      <c r="D2803" t="s">
        <v>223</v>
      </c>
      <c r="E2803" t="s">
        <v>339</v>
      </c>
      <c r="F2803" t="s">
        <v>225</v>
      </c>
      <c r="G2803" s="16">
        <v>42369</v>
      </c>
      <c r="H2803">
        <v>20160426</v>
      </c>
      <c r="I2803">
        <v>0</v>
      </c>
      <c r="J2803" t="s">
        <v>269</v>
      </c>
      <c r="K2803" t="str">
        <f>IFERROR(VLOOKUP(J2803,ORDEN_ESF!A:C,2,0),"")</f>
        <v>Pasivos corrientes</v>
      </c>
      <c r="L2803">
        <f>IFERROR(VLOOKUP(J2803,ORDEN_ESF!A:C,3,0),0)</f>
        <v>4</v>
      </c>
      <c r="M2803">
        <v>59306373</v>
      </c>
    </row>
    <row r="2804" spans="1:13" x14ac:dyDescent="0.25">
      <c r="A2804">
        <v>830058272</v>
      </c>
      <c r="B2804" t="s">
        <v>352</v>
      </c>
      <c r="C2804" t="s">
        <v>230</v>
      </c>
      <c r="D2804" t="s">
        <v>228</v>
      </c>
      <c r="E2804" t="s">
        <v>353</v>
      </c>
      <c r="F2804" t="s">
        <v>225</v>
      </c>
      <c r="G2804" s="16">
        <v>42369</v>
      </c>
      <c r="H2804">
        <v>20160710</v>
      </c>
      <c r="I2804">
        <v>0</v>
      </c>
      <c r="J2804" t="s">
        <v>269</v>
      </c>
      <c r="K2804" t="str">
        <f>IFERROR(VLOOKUP(J2804,ORDEN_ESF!A:C,2,0),"")</f>
        <v>Pasivos corrientes</v>
      </c>
      <c r="L2804">
        <f>IFERROR(VLOOKUP(J2804,ORDEN_ESF!A:C,3,0),0)</f>
        <v>4</v>
      </c>
      <c r="M2804">
        <v>45119382</v>
      </c>
    </row>
    <row r="2805" spans="1:13" x14ac:dyDescent="0.25">
      <c r="A2805">
        <v>830124992</v>
      </c>
      <c r="B2805" t="s">
        <v>357</v>
      </c>
      <c r="C2805" t="s">
        <v>230</v>
      </c>
      <c r="D2805" t="s">
        <v>228</v>
      </c>
      <c r="E2805" t="s">
        <v>358</v>
      </c>
      <c r="F2805" t="s">
        <v>225</v>
      </c>
      <c r="G2805" s="16">
        <v>42369</v>
      </c>
      <c r="H2805">
        <v>20160429</v>
      </c>
      <c r="I2805">
        <v>0</v>
      </c>
      <c r="J2805" t="s">
        <v>269</v>
      </c>
      <c r="K2805" t="str">
        <f>IFERROR(VLOOKUP(J2805,ORDEN_ESF!A:C,2,0),"")</f>
        <v>Pasivos corrientes</v>
      </c>
      <c r="L2805">
        <f>IFERROR(VLOOKUP(J2805,ORDEN_ESF!A:C,3,0),0)</f>
        <v>4</v>
      </c>
      <c r="M2805">
        <v>1444375</v>
      </c>
    </row>
    <row r="2806" spans="1:13" x14ac:dyDescent="0.25">
      <c r="A2806">
        <v>860000656</v>
      </c>
      <c r="B2806" t="s">
        <v>221</v>
      </c>
      <c r="C2806" t="s">
        <v>222</v>
      </c>
      <c r="D2806" t="s">
        <v>223</v>
      </c>
      <c r="E2806" t="s">
        <v>224</v>
      </c>
      <c r="F2806" t="s">
        <v>225</v>
      </c>
      <c r="G2806" s="16">
        <v>42369</v>
      </c>
      <c r="H2806">
        <v>20160426</v>
      </c>
      <c r="I2806">
        <v>0</v>
      </c>
      <c r="J2806" t="s">
        <v>269</v>
      </c>
      <c r="K2806" t="str">
        <f>IFERROR(VLOOKUP(J2806,ORDEN_ESF!A:C,2,0),"")</f>
        <v>Pasivos corrientes</v>
      </c>
      <c r="L2806">
        <f>IFERROR(VLOOKUP(J2806,ORDEN_ESF!A:C,3,0),0)</f>
        <v>4</v>
      </c>
      <c r="M2806">
        <v>76332894</v>
      </c>
    </row>
    <row r="2807" spans="1:13" x14ac:dyDescent="0.25">
      <c r="A2807">
        <v>860002837</v>
      </c>
      <c r="B2807" t="s">
        <v>227</v>
      </c>
      <c r="C2807" t="s">
        <v>222</v>
      </c>
      <c r="D2807" t="s">
        <v>228</v>
      </c>
      <c r="E2807" t="s">
        <v>224</v>
      </c>
      <c r="F2807" t="s">
        <v>225</v>
      </c>
      <c r="G2807" s="16">
        <v>42369</v>
      </c>
      <c r="H2807">
        <v>20160426</v>
      </c>
      <c r="I2807">
        <v>0</v>
      </c>
      <c r="J2807" t="s">
        <v>269</v>
      </c>
      <c r="K2807" t="str">
        <f>IFERROR(VLOOKUP(J2807,ORDEN_ESF!A:C,2,0),"")</f>
        <v>Pasivos corrientes</v>
      </c>
      <c r="L2807">
        <f>IFERROR(VLOOKUP(J2807,ORDEN_ESF!A:C,3,0),0)</f>
        <v>4</v>
      </c>
      <c r="M2807">
        <v>146826614</v>
      </c>
    </row>
    <row r="2808" spans="1:13" x14ac:dyDescent="0.25">
      <c r="A2808">
        <v>860035996</v>
      </c>
      <c r="B2808" t="s">
        <v>229</v>
      </c>
      <c r="C2808" t="s">
        <v>230</v>
      </c>
      <c r="D2808" t="s">
        <v>228</v>
      </c>
      <c r="E2808" t="s">
        <v>224</v>
      </c>
      <c r="F2808" t="s">
        <v>225</v>
      </c>
      <c r="G2808" s="16">
        <v>42369</v>
      </c>
      <c r="H2808">
        <v>20160428</v>
      </c>
      <c r="I2808">
        <v>0</v>
      </c>
      <c r="J2808" t="s">
        <v>269</v>
      </c>
      <c r="K2808" t="str">
        <f>IFERROR(VLOOKUP(J2808,ORDEN_ESF!A:C,2,0),"")</f>
        <v>Pasivos corrientes</v>
      </c>
      <c r="L2808">
        <f>IFERROR(VLOOKUP(J2808,ORDEN_ESF!A:C,3,0),0)</f>
        <v>4</v>
      </c>
      <c r="M2808">
        <v>23190433</v>
      </c>
    </row>
    <row r="2809" spans="1:13" x14ac:dyDescent="0.25">
      <c r="A2809">
        <v>860058070</v>
      </c>
      <c r="B2809" t="s">
        <v>364</v>
      </c>
      <c r="C2809" t="s">
        <v>222</v>
      </c>
      <c r="D2809" t="s">
        <v>228</v>
      </c>
      <c r="E2809" t="s">
        <v>335</v>
      </c>
      <c r="F2809" t="s">
        <v>225</v>
      </c>
      <c r="G2809" s="16">
        <v>42369</v>
      </c>
      <c r="H2809">
        <v>20160427</v>
      </c>
      <c r="I2809">
        <v>0</v>
      </c>
      <c r="J2809" t="s">
        <v>269</v>
      </c>
      <c r="K2809" t="str">
        <f>IFERROR(VLOOKUP(J2809,ORDEN_ESF!A:C,2,0),"")</f>
        <v>Pasivos corrientes</v>
      </c>
      <c r="L2809">
        <f>IFERROR(VLOOKUP(J2809,ORDEN_ESF!A:C,3,0),0)</f>
        <v>4</v>
      </c>
      <c r="M2809">
        <v>245420272</v>
      </c>
    </row>
    <row r="2810" spans="1:13" x14ac:dyDescent="0.25">
      <c r="A2810">
        <v>860059851</v>
      </c>
      <c r="B2810" t="s">
        <v>365</v>
      </c>
      <c r="C2810" t="s">
        <v>222</v>
      </c>
      <c r="D2810" t="s">
        <v>228</v>
      </c>
      <c r="E2810" t="s">
        <v>224</v>
      </c>
      <c r="F2810" t="s">
        <v>225</v>
      </c>
      <c r="G2810" s="16">
        <v>42369</v>
      </c>
      <c r="H2810">
        <v>20160729</v>
      </c>
      <c r="I2810">
        <v>-1</v>
      </c>
      <c r="J2810" t="s">
        <v>269</v>
      </c>
      <c r="K2810" t="str">
        <f>IFERROR(VLOOKUP(J2810,ORDEN_ESF!A:C,2,0),"")</f>
        <v>Pasivos corrientes</v>
      </c>
      <c r="L2810">
        <f>IFERROR(VLOOKUP(J2810,ORDEN_ESF!A:C,3,0),0)</f>
        <v>4</v>
      </c>
      <c r="M2810">
        <v>27700536</v>
      </c>
    </row>
    <row r="2811" spans="1:13" x14ac:dyDescent="0.25">
      <c r="A2811">
        <v>860510628</v>
      </c>
      <c r="B2811" t="s">
        <v>373</v>
      </c>
      <c r="C2811" t="s">
        <v>230</v>
      </c>
      <c r="D2811" t="s">
        <v>228</v>
      </c>
      <c r="E2811" t="s">
        <v>353</v>
      </c>
      <c r="F2811" t="s">
        <v>225</v>
      </c>
      <c r="G2811" s="16">
        <v>42369</v>
      </c>
      <c r="H2811">
        <v>20160729</v>
      </c>
      <c r="I2811">
        <v>-1</v>
      </c>
      <c r="J2811" t="s">
        <v>269</v>
      </c>
      <c r="K2811" t="str">
        <f>IFERROR(VLOOKUP(J2811,ORDEN_ESF!A:C,2,0),"")</f>
        <v>Pasivos corrientes</v>
      </c>
      <c r="L2811">
        <f>IFERROR(VLOOKUP(J2811,ORDEN_ESF!A:C,3,0),0)</f>
        <v>4</v>
      </c>
      <c r="M2811">
        <v>11212649</v>
      </c>
    </row>
    <row r="2812" spans="1:13" x14ac:dyDescent="0.25">
      <c r="A2812">
        <v>860515523</v>
      </c>
      <c r="B2812" t="s">
        <v>231</v>
      </c>
      <c r="C2812" t="s">
        <v>230</v>
      </c>
      <c r="D2812" t="s">
        <v>228</v>
      </c>
      <c r="E2812" t="s">
        <v>224</v>
      </c>
      <c r="F2812" t="s">
        <v>225</v>
      </c>
      <c r="G2812" s="16">
        <v>42369</v>
      </c>
      <c r="H2812">
        <v>20160429</v>
      </c>
      <c r="I2812">
        <v>0</v>
      </c>
      <c r="J2812" t="s">
        <v>269</v>
      </c>
      <c r="K2812" t="str">
        <f>IFERROR(VLOOKUP(J2812,ORDEN_ESF!A:C,2,0),"")</f>
        <v>Pasivos corrientes</v>
      </c>
      <c r="L2812">
        <f>IFERROR(VLOOKUP(J2812,ORDEN_ESF!A:C,3,0),0)</f>
        <v>4</v>
      </c>
      <c r="M2812">
        <v>4455178</v>
      </c>
    </row>
    <row r="2813" spans="1:13" x14ac:dyDescent="0.25">
      <c r="A2813">
        <v>890903035</v>
      </c>
      <c r="B2813" t="s">
        <v>369</v>
      </c>
      <c r="C2813" t="s">
        <v>230</v>
      </c>
      <c r="D2813" t="s">
        <v>228</v>
      </c>
      <c r="E2813" t="s">
        <v>339</v>
      </c>
      <c r="F2813" t="s">
        <v>225</v>
      </c>
      <c r="G2813" s="16">
        <v>42369</v>
      </c>
      <c r="H2813">
        <v>20160426</v>
      </c>
      <c r="I2813">
        <v>0</v>
      </c>
      <c r="J2813" t="s">
        <v>269</v>
      </c>
      <c r="K2813" t="str">
        <f>IFERROR(VLOOKUP(J2813,ORDEN_ESF!A:C,2,0),"")</f>
        <v>Pasivos corrientes</v>
      </c>
      <c r="L2813">
        <f>IFERROR(VLOOKUP(J2813,ORDEN_ESF!A:C,3,0),0)</f>
        <v>4</v>
      </c>
      <c r="M2813">
        <v>138036931</v>
      </c>
    </row>
    <row r="2814" spans="1:13" x14ac:dyDescent="0.25">
      <c r="A2814">
        <v>890903055</v>
      </c>
      <c r="B2814" t="s">
        <v>232</v>
      </c>
      <c r="C2814" t="s">
        <v>222</v>
      </c>
      <c r="D2814" t="s">
        <v>223</v>
      </c>
      <c r="E2814" t="s">
        <v>224</v>
      </c>
      <c r="F2814" t="s">
        <v>225</v>
      </c>
      <c r="G2814" s="16">
        <v>42369</v>
      </c>
      <c r="H2814">
        <v>20160729</v>
      </c>
      <c r="I2814">
        <v>-1</v>
      </c>
      <c r="J2814" t="s">
        <v>269</v>
      </c>
      <c r="K2814" t="str">
        <f>IFERROR(VLOOKUP(J2814,ORDEN_ESF!A:C,2,0),"")</f>
        <v>Pasivos corrientes</v>
      </c>
      <c r="L2814">
        <f>IFERROR(VLOOKUP(J2814,ORDEN_ESF!A:C,3,0),0)</f>
        <v>4</v>
      </c>
      <c r="M2814">
        <v>43446128</v>
      </c>
    </row>
    <row r="2815" spans="1:13" x14ac:dyDescent="0.25">
      <c r="A2815">
        <v>890905022</v>
      </c>
      <c r="B2815" t="s">
        <v>370</v>
      </c>
      <c r="C2815" t="s">
        <v>230</v>
      </c>
      <c r="D2815" t="s">
        <v>223</v>
      </c>
      <c r="E2815" t="s">
        <v>360</v>
      </c>
      <c r="F2815" t="s">
        <v>225</v>
      </c>
      <c r="G2815" s="16">
        <v>42369</v>
      </c>
      <c r="H2815">
        <v>20160802</v>
      </c>
      <c r="I2815">
        <v>0</v>
      </c>
      <c r="J2815" t="s">
        <v>269</v>
      </c>
      <c r="K2815" t="str">
        <f>IFERROR(VLOOKUP(J2815,ORDEN_ESF!A:C,2,0),"")</f>
        <v>Pasivos corrientes</v>
      </c>
      <c r="L2815">
        <f>IFERROR(VLOOKUP(J2815,ORDEN_ESF!A:C,3,0),0)</f>
        <v>4</v>
      </c>
      <c r="M2815">
        <v>42208676</v>
      </c>
    </row>
    <row r="2816" spans="1:13" x14ac:dyDescent="0.25">
      <c r="A2816">
        <v>890908901</v>
      </c>
      <c r="B2816" t="s">
        <v>372</v>
      </c>
      <c r="C2816" t="s">
        <v>222</v>
      </c>
      <c r="D2816" t="s">
        <v>223</v>
      </c>
      <c r="E2816" t="s">
        <v>339</v>
      </c>
      <c r="F2816" t="s">
        <v>225</v>
      </c>
      <c r="G2816" s="16">
        <v>42369</v>
      </c>
      <c r="H2816">
        <v>20160426</v>
      </c>
      <c r="I2816">
        <v>0</v>
      </c>
      <c r="J2816" t="s">
        <v>269</v>
      </c>
      <c r="K2816" t="str">
        <f>IFERROR(VLOOKUP(J2816,ORDEN_ESF!A:C,2,0),"")</f>
        <v>Pasivos corrientes</v>
      </c>
      <c r="L2816">
        <f>IFERROR(VLOOKUP(J2816,ORDEN_ESF!A:C,3,0),0)</f>
        <v>4</v>
      </c>
      <c r="M2816">
        <v>27737144</v>
      </c>
    </row>
    <row r="2817" spans="1:13" x14ac:dyDescent="0.25">
      <c r="A2817">
        <v>890939355</v>
      </c>
      <c r="B2817" t="s">
        <v>35</v>
      </c>
      <c r="C2817" t="s">
        <v>222</v>
      </c>
      <c r="D2817" t="s">
        <v>223</v>
      </c>
      <c r="E2817" t="s">
        <v>335</v>
      </c>
      <c r="F2817" t="s">
        <v>225</v>
      </c>
      <c r="G2817" s="16">
        <v>42369</v>
      </c>
      <c r="H2817">
        <v>20160427</v>
      </c>
      <c r="I2817">
        <v>0</v>
      </c>
      <c r="J2817" t="s">
        <v>269</v>
      </c>
      <c r="K2817" t="str">
        <f>IFERROR(VLOOKUP(J2817,ORDEN_ESF!A:C,2,0),"")</f>
        <v>Pasivos corrientes</v>
      </c>
      <c r="L2817">
        <f>IFERROR(VLOOKUP(J2817,ORDEN_ESF!A:C,3,0),0)</f>
        <v>4</v>
      </c>
      <c r="M2817">
        <v>12147176</v>
      </c>
    </row>
    <row r="2818" spans="1:13" x14ac:dyDescent="0.25">
      <c r="A2818">
        <v>900018975</v>
      </c>
      <c r="B2818" t="s">
        <v>376</v>
      </c>
      <c r="C2818" t="s">
        <v>230</v>
      </c>
      <c r="D2818" t="s">
        <v>299</v>
      </c>
      <c r="E2818" t="s">
        <v>333</v>
      </c>
      <c r="F2818" t="s">
        <v>225</v>
      </c>
      <c r="G2818" s="16">
        <v>42369</v>
      </c>
      <c r="H2818">
        <v>20160428</v>
      </c>
      <c r="I2818">
        <v>0</v>
      </c>
      <c r="J2818" t="s">
        <v>269</v>
      </c>
      <c r="K2818" t="str">
        <f>IFERROR(VLOOKUP(J2818,ORDEN_ESF!A:C,2,0),"")</f>
        <v>Pasivos corrientes</v>
      </c>
      <c r="L2818">
        <f>IFERROR(VLOOKUP(J2818,ORDEN_ESF!A:C,3,0),0)</f>
        <v>4</v>
      </c>
      <c r="M2818">
        <v>156418367</v>
      </c>
    </row>
    <row r="2819" spans="1:13" x14ac:dyDescent="0.25">
      <c r="A2819">
        <v>900190385</v>
      </c>
      <c r="B2819" t="s">
        <v>380</v>
      </c>
      <c r="C2819" t="s">
        <v>230</v>
      </c>
      <c r="D2819" t="s">
        <v>351</v>
      </c>
      <c r="E2819" t="s">
        <v>339</v>
      </c>
      <c r="F2819" t="s">
        <v>225</v>
      </c>
      <c r="G2819" s="16">
        <v>42369</v>
      </c>
      <c r="H2819">
        <v>20160429</v>
      </c>
      <c r="I2819">
        <v>0</v>
      </c>
      <c r="J2819" t="s">
        <v>269</v>
      </c>
      <c r="K2819" t="str">
        <f>IFERROR(VLOOKUP(J2819,ORDEN_ESF!A:C,2,0),"")</f>
        <v>Pasivos corrientes</v>
      </c>
      <c r="L2819">
        <f>IFERROR(VLOOKUP(J2819,ORDEN_ESF!A:C,3,0),0)</f>
        <v>4</v>
      </c>
      <c r="M2819">
        <v>459627585</v>
      </c>
    </row>
    <row r="2820" spans="1:13" x14ac:dyDescent="0.25">
      <c r="A2820">
        <v>900192242</v>
      </c>
      <c r="B2820" t="s">
        <v>381</v>
      </c>
      <c r="C2820" t="s">
        <v>222</v>
      </c>
      <c r="D2820" t="s">
        <v>228</v>
      </c>
      <c r="E2820" t="s">
        <v>333</v>
      </c>
      <c r="F2820" t="s">
        <v>225</v>
      </c>
      <c r="G2820" s="16">
        <v>42369</v>
      </c>
      <c r="H2820">
        <v>20160427</v>
      </c>
      <c r="I2820">
        <v>0</v>
      </c>
      <c r="J2820" t="s">
        <v>269</v>
      </c>
      <c r="K2820" t="str">
        <f>IFERROR(VLOOKUP(J2820,ORDEN_ESF!A:C,2,0),"")</f>
        <v>Pasivos corrientes</v>
      </c>
      <c r="L2820">
        <f>IFERROR(VLOOKUP(J2820,ORDEN_ESF!A:C,3,0),0)</f>
        <v>4</v>
      </c>
      <c r="M2820">
        <v>110001424</v>
      </c>
    </row>
    <row r="2821" spans="1:13" x14ac:dyDescent="0.25">
      <c r="A2821">
        <v>900192242</v>
      </c>
      <c r="B2821" t="s">
        <v>381</v>
      </c>
      <c r="C2821" t="s">
        <v>222</v>
      </c>
      <c r="D2821" t="s">
        <v>228</v>
      </c>
      <c r="E2821" t="s">
        <v>333</v>
      </c>
      <c r="F2821" t="s">
        <v>391</v>
      </c>
      <c r="G2821" s="16">
        <v>42185</v>
      </c>
      <c r="H2821">
        <v>20160428</v>
      </c>
      <c r="I2821">
        <v>0</v>
      </c>
      <c r="J2821" t="s">
        <v>269</v>
      </c>
      <c r="K2821" t="str">
        <f>IFERROR(VLOOKUP(J2821,ORDEN_ESF!A:C,2,0),"")</f>
        <v>Pasivos corrientes</v>
      </c>
      <c r="L2821">
        <f>IFERROR(VLOOKUP(J2821,ORDEN_ESF!A:C,3,0),0)</f>
        <v>4</v>
      </c>
      <c r="M2821">
        <v>81467209</v>
      </c>
    </row>
    <row r="2822" spans="1:13" x14ac:dyDescent="0.25">
      <c r="A2822">
        <v>900205547</v>
      </c>
      <c r="B2822" t="s">
        <v>233</v>
      </c>
      <c r="C2822" t="s">
        <v>230</v>
      </c>
      <c r="D2822" t="s">
        <v>228</v>
      </c>
      <c r="E2822" t="s">
        <v>224</v>
      </c>
      <c r="F2822" t="s">
        <v>225</v>
      </c>
      <c r="G2822" s="16">
        <v>42369</v>
      </c>
      <c r="H2822">
        <v>20160710</v>
      </c>
      <c r="I2822">
        <v>0</v>
      </c>
      <c r="J2822" t="s">
        <v>269</v>
      </c>
      <c r="K2822" t="str">
        <f>IFERROR(VLOOKUP(J2822,ORDEN_ESF!A:C,2,0),"")</f>
        <v>Pasivos corrientes</v>
      </c>
      <c r="L2822">
        <f>IFERROR(VLOOKUP(J2822,ORDEN_ESF!A:C,3,0),0)</f>
        <v>4</v>
      </c>
      <c r="M2822">
        <v>3601193</v>
      </c>
    </row>
    <row r="2823" spans="1:13" x14ac:dyDescent="0.25">
      <c r="A2823">
        <v>900378893</v>
      </c>
      <c r="B2823" t="s">
        <v>386</v>
      </c>
      <c r="C2823" t="s">
        <v>230</v>
      </c>
      <c r="D2823" t="s">
        <v>228</v>
      </c>
      <c r="E2823" t="s">
        <v>335</v>
      </c>
      <c r="F2823" t="s">
        <v>225</v>
      </c>
      <c r="G2823" s="16">
        <v>42369</v>
      </c>
      <c r="H2823">
        <v>20160729</v>
      </c>
      <c r="I2823">
        <v>-1</v>
      </c>
      <c r="J2823" t="s">
        <v>269</v>
      </c>
      <c r="K2823" t="str">
        <f>IFERROR(VLOOKUP(J2823,ORDEN_ESF!A:C,2,0),"")</f>
        <v>Pasivos corrientes</v>
      </c>
      <c r="L2823">
        <f>IFERROR(VLOOKUP(J2823,ORDEN_ESF!A:C,3,0),0)</f>
        <v>4</v>
      </c>
      <c r="M2823">
        <v>48235741</v>
      </c>
    </row>
    <row r="2824" spans="1:13" x14ac:dyDescent="0.25">
      <c r="A2824">
        <v>900390238</v>
      </c>
      <c r="B2824" t="s">
        <v>177</v>
      </c>
      <c r="C2824" t="s">
        <v>230</v>
      </c>
      <c r="D2824" t="s">
        <v>228</v>
      </c>
      <c r="E2824" t="s">
        <v>333</v>
      </c>
      <c r="F2824" t="s">
        <v>225</v>
      </c>
      <c r="G2824" s="16">
        <v>42369</v>
      </c>
      <c r="H2824">
        <v>20160421</v>
      </c>
      <c r="I2824">
        <v>0</v>
      </c>
      <c r="J2824" t="s">
        <v>269</v>
      </c>
      <c r="K2824" t="str">
        <f>IFERROR(VLOOKUP(J2824,ORDEN_ESF!A:C,2,0),"")</f>
        <v>Pasivos corrientes</v>
      </c>
      <c r="L2824">
        <f>IFERROR(VLOOKUP(J2824,ORDEN_ESF!A:C,3,0),0)</f>
        <v>4</v>
      </c>
      <c r="M2824">
        <v>29020448</v>
      </c>
    </row>
    <row r="2825" spans="1:13" x14ac:dyDescent="0.25">
      <c r="A2825">
        <v>900390238</v>
      </c>
      <c r="B2825" t="s">
        <v>177</v>
      </c>
      <c r="C2825" t="s">
        <v>230</v>
      </c>
      <c r="D2825" t="s">
        <v>228</v>
      </c>
      <c r="E2825" t="s">
        <v>333</v>
      </c>
      <c r="F2825" t="s">
        <v>391</v>
      </c>
      <c r="G2825" s="16">
        <v>42185</v>
      </c>
      <c r="H2825">
        <v>20160421</v>
      </c>
      <c r="I2825">
        <v>0</v>
      </c>
      <c r="J2825" t="s">
        <v>269</v>
      </c>
      <c r="K2825" t="str">
        <f>IFERROR(VLOOKUP(J2825,ORDEN_ESF!A:C,2,0),"")</f>
        <v>Pasivos corrientes</v>
      </c>
      <c r="L2825">
        <f>IFERROR(VLOOKUP(J2825,ORDEN_ESF!A:C,3,0),0)</f>
        <v>4</v>
      </c>
      <c r="M2825">
        <v>57353952</v>
      </c>
    </row>
    <row r="2826" spans="1:13" x14ac:dyDescent="0.25">
      <c r="A2826">
        <v>900797732</v>
      </c>
      <c r="B2826" t="s">
        <v>181</v>
      </c>
      <c r="C2826" t="s">
        <v>230</v>
      </c>
      <c r="D2826" t="s">
        <v>228</v>
      </c>
      <c r="E2826" t="s">
        <v>360</v>
      </c>
      <c r="F2826" t="s">
        <v>225</v>
      </c>
      <c r="G2826" s="16">
        <v>42369</v>
      </c>
      <c r="H2826">
        <v>20160710</v>
      </c>
      <c r="I2826">
        <v>-1</v>
      </c>
      <c r="J2826" t="s">
        <v>269</v>
      </c>
      <c r="K2826" t="str">
        <f>IFERROR(VLOOKUP(J2826,ORDEN_ESF!A:C,2,0),"")</f>
        <v>Pasivos corrientes</v>
      </c>
      <c r="L2826">
        <f>IFERROR(VLOOKUP(J2826,ORDEN_ESF!A:C,3,0),0)</f>
        <v>4</v>
      </c>
      <c r="M2826">
        <v>5284089</v>
      </c>
    </row>
    <row r="2827" spans="1:13" x14ac:dyDescent="0.25">
      <c r="A2827">
        <v>830058272</v>
      </c>
      <c r="B2827" t="s">
        <v>352</v>
      </c>
      <c r="C2827" t="s">
        <v>230</v>
      </c>
      <c r="D2827" t="s">
        <v>228</v>
      </c>
      <c r="E2827" t="s">
        <v>353</v>
      </c>
      <c r="F2827" t="s">
        <v>225</v>
      </c>
      <c r="G2827" s="16">
        <v>42369</v>
      </c>
      <c r="H2827">
        <v>20160710</v>
      </c>
      <c r="I2827">
        <v>0</v>
      </c>
      <c r="J2827" t="s">
        <v>270</v>
      </c>
      <c r="K2827" t="str">
        <f>IFERROR(VLOOKUP(J2827,ORDEN_ESF!A:C,2,0),"")</f>
        <v>Provisiones no corrientes por beneficios a los empleados</v>
      </c>
      <c r="L2827">
        <f>IFERROR(VLOOKUP(J2827,ORDEN_ESF!A:C,3,0),0)</f>
        <v>0</v>
      </c>
      <c r="M2827">
        <v>0</v>
      </c>
    </row>
    <row r="2828" spans="1:13" x14ac:dyDescent="0.25">
      <c r="A2828">
        <v>860000656</v>
      </c>
      <c r="B2828" t="s">
        <v>221</v>
      </c>
      <c r="C2828" t="s">
        <v>222</v>
      </c>
      <c r="D2828" t="s">
        <v>223</v>
      </c>
      <c r="E2828" t="s">
        <v>224</v>
      </c>
      <c r="F2828" t="s">
        <v>225</v>
      </c>
      <c r="G2828" s="16">
        <v>42369</v>
      </c>
      <c r="H2828">
        <v>20160426</v>
      </c>
      <c r="I2828">
        <v>0</v>
      </c>
      <c r="J2828" t="s">
        <v>270</v>
      </c>
      <c r="K2828" t="str">
        <f>IFERROR(VLOOKUP(J2828,ORDEN_ESF!A:C,2,0),"")</f>
        <v>Provisiones no corrientes por beneficios a los empleados</v>
      </c>
      <c r="L2828">
        <f>IFERROR(VLOOKUP(J2828,ORDEN_ESF!A:C,3,0),0)</f>
        <v>0</v>
      </c>
      <c r="M2828">
        <v>0</v>
      </c>
    </row>
    <row r="2829" spans="1:13" x14ac:dyDescent="0.25">
      <c r="A2829">
        <v>860002837</v>
      </c>
      <c r="B2829" t="s">
        <v>227</v>
      </c>
      <c r="C2829" t="s">
        <v>222</v>
      </c>
      <c r="D2829" t="s">
        <v>228</v>
      </c>
      <c r="E2829" t="s">
        <v>224</v>
      </c>
      <c r="F2829" t="s">
        <v>225</v>
      </c>
      <c r="G2829" s="16">
        <v>42369</v>
      </c>
      <c r="H2829">
        <v>20160426</v>
      </c>
      <c r="I2829">
        <v>0</v>
      </c>
      <c r="J2829" t="s">
        <v>270</v>
      </c>
      <c r="K2829" t="str">
        <f>IFERROR(VLOOKUP(J2829,ORDEN_ESF!A:C,2,0),"")</f>
        <v>Provisiones no corrientes por beneficios a los empleados</v>
      </c>
      <c r="L2829">
        <f>IFERROR(VLOOKUP(J2829,ORDEN_ESF!A:C,3,0),0)</f>
        <v>0</v>
      </c>
      <c r="M2829">
        <v>392839</v>
      </c>
    </row>
    <row r="2830" spans="1:13" x14ac:dyDescent="0.25">
      <c r="A2830">
        <v>890903055</v>
      </c>
      <c r="B2830" t="s">
        <v>232</v>
      </c>
      <c r="C2830" t="s">
        <v>222</v>
      </c>
      <c r="D2830" t="s">
        <v>223</v>
      </c>
      <c r="E2830" t="s">
        <v>224</v>
      </c>
      <c r="F2830" t="s">
        <v>225</v>
      </c>
      <c r="G2830" s="16">
        <v>42369</v>
      </c>
      <c r="H2830">
        <v>20160729</v>
      </c>
      <c r="I2830">
        <v>-1</v>
      </c>
      <c r="J2830" t="s">
        <v>270</v>
      </c>
      <c r="K2830" t="str">
        <f>IFERROR(VLOOKUP(J2830,ORDEN_ESF!A:C,2,0),"")</f>
        <v>Provisiones no corrientes por beneficios a los empleados</v>
      </c>
      <c r="L2830">
        <f>IFERROR(VLOOKUP(J2830,ORDEN_ESF!A:C,3,0),0)</f>
        <v>0</v>
      </c>
      <c r="M2830">
        <v>5555266</v>
      </c>
    </row>
    <row r="2831" spans="1:13" x14ac:dyDescent="0.25">
      <c r="A2831">
        <v>890905022</v>
      </c>
      <c r="B2831" t="s">
        <v>370</v>
      </c>
      <c r="C2831" t="s">
        <v>230</v>
      </c>
      <c r="D2831" t="s">
        <v>223</v>
      </c>
      <c r="E2831" t="s">
        <v>360</v>
      </c>
      <c r="F2831" t="s">
        <v>225</v>
      </c>
      <c r="G2831" s="16">
        <v>42369</v>
      </c>
      <c r="H2831">
        <v>20160802</v>
      </c>
      <c r="I2831">
        <v>0</v>
      </c>
      <c r="J2831" t="s">
        <v>270</v>
      </c>
      <c r="K2831" t="str">
        <f>IFERROR(VLOOKUP(J2831,ORDEN_ESF!A:C,2,0),"")</f>
        <v>Provisiones no corrientes por beneficios a los empleados</v>
      </c>
      <c r="L2831">
        <f>IFERROR(VLOOKUP(J2831,ORDEN_ESF!A:C,3,0),0)</f>
        <v>0</v>
      </c>
      <c r="M2831">
        <v>71848</v>
      </c>
    </row>
    <row r="2832" spans="1:13" x14ac:dyDescent="0.25">
      <c r="A2832">
        <v>900192242</v>
      </c>
      <c r="B2832" t="s">
        <v>381</v>
      </c>
      <c r="C2832" t="s">
        <v>222</v>
      </c>
      <c r="D2832" t="s">
        <v>228</v>
      </c>
      <c r="E2832" t="s">
        <v>333</v>
      </c>
      <c r="F2832" t="s">
        <v>225</v>
      </c>
      <c r="G2832" s="16">
        <v>42369</v>
      </c>
      <c r="H2832">
        <v>20160427</v>
      </c>
      <c r="I2832">
        <v>0</v>
      </c>
      <c r="J2832" t="s">
        <v>270</v>
      </c>
      <c r="K2832" t="str">
        <f>IFERROR(VLOOKUP(J2832,ORDEN_ESF!A:C,2,0),"")</f>
        <v>Provisiones no corrientes por beneficios a los empleados</v>
      </c>
      <c r="L2832">
        <f>IFERROR(VLOOKUP(J2832,ORDEN_ESF!A:C,3,0),0)</f>
        <v>0</v>
      </c>
      <c r="M2832">
        <v>3501703</v>
      </c>
    </row>
    <row r="2833" spans="1:13" x14ac:dyDescent="0.25">
      <c r="A2833">
        <v>900192242</v>
      </c>
      <c r="B2833" t="s">
        <v>381</v>
      </c>
      <c r="C2833" t="s">
        <v>222</v>
      </c>
      <c r="D2833" t="s">
        <v>228</v>
      </c>
      <c r="E2833" t="s">
        <v>333</v>
      </c>
      <c r="F2833" t="s">
        <v>391</v>
      </c>
      <c r="G2833" s="16">
        <v>42185</v>
      </c>
      <c r="H2833">
        <v>20160428</v>
      </c>
      <c r="I2833">
        <v>0</v>
      </c>
      <c r="J2833" t="s">
        <v>270</v>
      </c>
      <c r="K2833" t="str">
        <f>IFERROR(VLOOKUP(J2833,ORDEN_ESF!A:C,2,0),"")</f>
        <v>Provisiones no corrientes por beneficios a los empleados</v>
      </c>
      <c r="L2833">
        <f>IFERROR(VLOOKUP(J2833,ORDEN_ESF!A:C,3,0),0)</f>
        <v>0</v>
      </c>
      <c r="M2833">
        <v>2553596</v>
      </c>
    </row>
    <row r="2834" spans="1:13" x14ac:dyDescent="0.25">
      <c r="A2834">
        <v>900378893</v>
      </c>
      <c r="B2834" t="s">
        <v>386</v>
      </c>
      <c r="C2834" t="s">
        <v>230</v>
      </c>
      <c r="D2834" t="s">
        <v>228</v>
      </c>
      <c r="E2834" t="s">
        <v>335</v>
      </c>
      <c r="F2834" t="s">
        <v>225</v>
      </c>
      <c r="G2834" s="16">
        <v>42369</v>
      </c>
      <c r="H2834">
        <v>20160729</v>
      </c>
      <c r="I2834">
        <v>-1</v>
      </c>
      <c r="J2834" t="s">
        <v>270</v>
      </c>
      <c r="K2834" t="str">
        <f>IFERROR(VLOOKUP(J2834,ORDEN_ESF!A:C,2,0),"")</f>
        <v>Provisiones no corrientes por beneficios a los empleados</v>
      </c>
      <c r="L2834">
        <f>IFERROR(VLOOKUP(J2834,ORDEN_ESF!A:C,3,0),0)</f>
        <v>0</v>
      </c>
      <c r="M2834">
        <v>111578</v>
      </c>
    </row>
    <row r="2835" spans="1:13" x14ac:dyDescent="0.25">
      <c r="A2835">
        <v>830058272</v>
      </c>
      <c r="B2835" t="s">
        <v>352</v>
      </c>
      <c r="C2835" t="s">
        <v>230</v>
      </c>
      <c r="D2835" t="s">
        <v>228</v>
      </c>
      <c r="E2835" t="s">
        <v>353</v>
      </c>
      <c r="F2835" t="s">
        <v>225</v>
      </c>
      <c r="G2835" s="16">
        <v>42369</v>
      </c>
      <c r="H2835">
        <v>20160710</v>
      </c>
      <c r="I2835">
        <v>0</v>
      </c>
      <c r="J2835" t="s">
        <v>271</v>
      </c>
      <c r="K2835" t="str">
        <f>IFERROR(VLOOKUP(J2835,ORDEN_ESF!A:C,2,0),"")</f>
        <v>Otras provisiones no corrientes</v>
      </c>
      <c r="L2835">
        <f>IFERROR(VLOOKUP(J2835,ORDEN_ESF!A:C,3,0),0)</f>
        <v>0</v>
      </c>
      <c r="M2835">
        <v>24802</v>
      </c>
    </row>
    <row r="2836" spans="1:13" x14ac:dyDescent="0.25">
      <c r="A2836">
        <v>860000656</v>
      </c>
      <c r="B2836" t="s">
        <v>221</v>
      </c>
      <c r="C2836" t="s">
        <v>222</v>
      </c>
      <c r="D2836" t="s">
        <v>223</v>
      </c>
      <c r="E2836" t="s">
        <v>224</v>
      </c>
      <c r="F2836" t="s">
        <v>225</v>
      </c>
      <c r="G2836" s="16">
        <v>42369</v>
      </c>
      <c r="H2836">
        <v>20160426</v>
      </c>
      <c r="I2836">
        <v>0</v>
      </c>
      <c r="J2836" t="s">
        <v>271</v>
      </c>
      <c r="K2836" t="str">
        <f>IFERROR(VLOOKUP(J2836,ORDEN_ESF!A:C,2,0),"")</f>
        <v>Otras provisiones no corrientes</v>
      </c>
      <c r="L2836">
        <f>IFERROR(VLOOKUP(J2836,ORDEN_ESF!A:C,3,0),0)</f>
        <v>0</v>
      </c>
      <c r="M2836">
        <v>0</v>
      </c>
    </row>
    <row r="2837" spans="1:13" x14ac:dyDescent="0.25">
      <c r="A2837">
        <v>860035996</v>
      </c>
      <c r="B2837" t="s">
        <v>229</v>
      </c>
      <c r="C2837" t="s">
        <v>230</v>
      </c>
      <c r="D2837" t="s">
        <v>228</v>
      </c>
      <c r="E2837" t="s">
        <v>224</v>
      </c>
      <c r="F2837" t="s">
        <v>225</v>
      </c>
      <c r="G2837" s="16">
        <v>42369</v>
      </c>
      <c r="H2837">
        <v>20160428</v>
      </c>
      <c r="I2837">
        <v>0</v>
      </c>
      <c r="J2837" t="s">
        <v>271</v>
      </c>
      <c r="K2837" t="str">
        <f>IFERROR(VLOOKUP(J2837,ORDEN_ESF!A:C,2,0),"")</f>
        <v>Otras provisiones no corrientes</v>
      </c>
      <c r="L2837">
        <f>IFERROR(VLOOKUP(J2837,ORDEN_ESF!A:C,3,0),0)</f>
        <v>0</v>
      </c>
      <c r="M2837">
        <v>1117140</v>
      </c>
    </row>
    <row r="2838" spans="1:13" x14ac:dyDescent="0.25">
      <c r="A2838">
        <v>860058070</v>
      </c>
      <c r="B2838" t="s">
        <v>364</v>
      </c>
      <c r="C2838" t="s">
        <v>222</v>
      </c>
      <c r="D2838" t="s">
        <v>228</v>
      </c>
      <c r="E2838" t="s">
        <v>335</v>
      </c>
      <c r="F2838" t="s">
        <v>225</v>
      </c>
      <c r="G2838" s="16">
        <v>42369</v>
      </c>
      <c r="H2838">
        <v>20160427</v>
      </c>
      <c r="I2838">
        <v>0</v>
      </c>
      <c r="J2838" t="s">
        <v>271</v>
      </c>
      <c r="K2838" t="str">
        <f>IFERROR(VLOOKUP(J2838,ORDEN_ESF!A:C,2,0),"")</f>
        <v>Otras provisiones no corrientes</v>
      </c>
      <c r="L2838">
        <f>IFERROR(VLOOKUP(J2838,ORDEN_ESF!A:C,3,0),0)</f>
        <v>0</v>
      </c>
      <c r="M2838">
        <v>37555355</v>
      </c>
    </row>
    <row r="2839" spans="1:13" x14ac:dyDescent="0.25">
      <c r="A2839">
        <v>890903055</v>
      </c>
      <c r="B2839" t="s">
        <v>232</v>
      </c>
      <c r="C2839" t="s">
        <v>222</v>
      </c>
      <c r="D2839" t="s">
        <v>223</v>
      </c>
      <c r="E2839" t="s">
        <v>224</v>
      </c>
      <c r="F2839" t="s">
        <v>225</v>
      </c>
      <c r="G2839" s="16">
        <v>42369</v>
      </c>
      <c r="H2839">
        <v>20160729</v>
      </c>
      <c r="I2839">
        <v>-1</v>
      </c>
      <c r="J2839" t="s">
        <v>271</v>
      </c>
      <c r="K2839" t="str">
        <f>IFERROR(VLOOKUP(J2839,ORDEN_ESF!A:C,2,0),"")</f>
        <v>Otras provisiones no corrientes</v>
      </c>
      <c r="L2839">
        <f>IFERROR(VLOOKUP(J2839,ORDEN_ESF!A:C,3,0),0)</f>
        <v>0</v>
      </c>
      <c r="M2839">
        <v>1933919</v>
      </c>
    </row>
    <row r="2840" spans="1:13" x14ac:dyDescent="0.25">
      <c r="A2840">
        <v>890939355</v>
      </c>
      <c r="B2840" t="s">
        <v>35</v>
      </c>
      <c r="C2840" t="s">
        <v>222</v>
      </c>
      <c r="D2840" t="s">
        <v>223</v>
      </c>
      <c r="E2840" t="s">
        <v>335</v>
      </c>
      <c r="F2840" t="s">
        <v>225</v>
      </c>
      <c r="G2840" s="16">
        <v>42369</v>
      </c>
      <c r="H2840">
        <v>20160427</v>
      </c>
      <c r="I2840">
        <v>0</v>
      </c>
      <c r="J2840" t="s">
        <v>271</v>
      </c>
      <c r="K2840" t="str">
        <f>IFERROR(VLOOKUP(J2840,ORDEN_ESF!A:C,2,0),"")</f>
        <v>Otras provisiones no corrientes</v>
      </c>
      <c r="L2840">
        <f>IFERROR(VLOOKUP(J2840,ORDEN_ESF!A:C,3,0),0)</f>
        <v>0</v>
      </c>
      <c r="M2840">
        <v>20000</v>
      </c>
    </row>
    <row r="2841" spans="1:13" x14ac:dyDescent="0.25">
      <c r="A2841">
        <v>900192242</v>
      </c>
      <c r="B2841" t="s">
        <v>381</v>
      </c>
      <c r="C2841" t="s">
        <v>222</v>
      </c>
      <c r="D2841" t="s">
        <v>228</v>
      </c>
      <c r="E2841" t="s">
        <v>333</v>
      </c>
      <c r="F2841" t="s">
        <v>391</v>
      </c>
      <c r="G2841" s="16">
        <v>42185</v>
      </c>
      <c r="H2841">
        <v>20160428</v>
      </c>
      <c r="I2841">
        <v>0</v>
      </c>
      <c r="J2841" t="s">
        <v>271</v>
      </c>
      <c r="K2841" t="str">
        <f>IFERROR(VLOOKUP(J2841,ORDEN_ESF!A:C,2,0),"")</f>
        <v>Otras provisiones no corrientes</v>
      </c>
      <c r="L2841">
        <f>IFERROR(VLOOKUP(J2841,ORDEN_ESF!A:C,3,0),0)</f>
        <v>0</v>
      </c>
      <c r="M2841">
        <v>63240</v>
      </c>
    </row>
    <row r="2842" spans="1:13" x14ac:dyDescent="0.25">
      <c r="A2842">
        <v>900378893</v>
      </c>
      <c r="B2842" t="s">
        <v>386</v>
      </c>
      <c r="C2842" t="s">
        <v>230</v>
      </c>
      <c r="D2842" t="s">
        <v>228</v>
      </c>
      <c r="E2842" t="s">
        <v>335</v>
      </c>
      <c r="F2842" t="s">
        <v>225</v>
      </c>
      <c r="G2842" s="16">
        <v>42369</v>
      </c>
      <c r="H2842">
        <v>20160729</v>
      </c>
      <c r="I2842">
        <v>-1</v>
      </c>
      <c r="J2842" t="s">
        <v>271</v>
      </c>
      <c r="K2842" t="str">
        <f>IFERROR(VLOOKUP(J2842,ORDEN_ESF!A:C,2,0),"")</f>
        <v>Otras provisiones no corrientes</v>
      </c>
      <c r="L2842">
        <f>IFERROR(VLOOKUP(J2842,ORDEN_ESF!A:C,3,0),0)</f>
        <v>0</v>
      </c>
      <c r="M2842">
        <v>286918</v>
      </c>
    </row>
    <row r="2843" spans="1:13" x14ac:dyDescent="0.25">
      <c r="A2843">
        <v>830058272</v>
      </c>
      <c r="B2843" t="s">
        <v>352</v>
      </c>
      <c r="C2843" t="s">
        <v>230</v>
      </c>
      <c r="D2843" t="s">
        <v>228</v>
      </c>
      <c r="E2843" t="s">
        <v>353</v>
      </c>
      <c r="F2843" t="s">
        <v>225</v>
      </c>
      <c r="G2843" s="16">
        <v>42369</v>
      </c>
      <c r="H2843">
        <v>20160710</v>
      </c>
      <c r="I2843">
        <v>0</v>
      </c>
      <c r="J2843" t="s">
        <v>272</v>
      </c>
      <c r="K2843" t="str">
        <f>IFERROR(VLOOKUP(J2843,ORDEN_ESF!A:C,2,0),"")</f>
        <v>Pasivos no corrientes</v>
      </c>
      <c r="L2843">
        <f>IFERROR(VLOOKUP(J2843,ORDEN_ESF!A:C,3,0),0)</f>
        <v>5</v>
      </c>
      <c r="M2843">
        <v>24802</v>
      </c>
    </row>
    <row r="2844" spans="1:13" x14ac:dyDescent="0.25">
      <c r="A2844">
        <v>860000656</v>
      </c>
      <c r="B2844" t="s">
        <v>221</v>
      </c>
      <c r="C2844" t="s">
        <v>222</v>
      </c>
      <c r="D2844" t="s">
        <v>223</v>
      </c>
      <c r="E2844" t="s">
        <v>224</v>
      </c>
      <c r="F2844" t="s">
        <v>225</v>
      </c>
      <c r="G2844" s="16">
        <v>42369</v>
      </c>
      <c r="H2844">
        <v>20160426</v>
      </c>
      <c r="I2844">
        <v>0</v>
      </c>
      <c r="J2844" t="s">
        <v>272</v>
      </c>
      <c r="K2844" t="str">
        <f>IFERROR(VLOOKUP(J2844,ORDEN_ESF!A:C,2,0),"")</f>
        <v>Pasivos no corrientes</v>
      </c>
      <c r="L2844">
        <f>IFERROR(VLOOKUP(J2844,ORDEN_ESF!A:C,3,0),0)</f>
        <v>5</v>
      </c>
      <c r="M2844">
        <v>0</v>
      </c>
    </row>
    <row r="2845" spans="1:13" x14ac:dyDescent="0.25">
      <c r="A2845">
        <v>860002837</v>
      </c>
      <c r="B2845" t="s">
        <v>227</v>
      </c>
      <c r="C2845" t="s">
        <v>222</v>
      </c>
      <c r="D2845" t="s">
        <v>228</v>
      </c>
      <c r="E2845" t="s">
        <v>224</v>
      </c>
      <c r="F2845" t="s">
        <v>225</v>
      </c>
      <c r="G2845" s="16">
        <v>42369</v>
      </c>
      <c r="H2845">
        <v>20160426</v>
      </c>
      <c r="I2845">
        <v>0</v>
      </c>
      <c r="J2845" t="s">
        <v>272</v>
      </c>
      <c r="K2845" t="str">
        <f>IFERROR(VLOOKUP(J2845,ORDEN_ESF!A:C,2,0),"")</f>
        <v>Pasivos no corrientes</v>
      </c>
      <c r="L2845">
        <f>IFERROR(VLOOKUP(J2845,ORDEN_ESF!A:C,3,0),0)</f>
        <v>5</v>
      </c>
      <c r="M2845">
        <v>392839</v>
      </c>
    </row>
    <row r="2846" spans="1:13" x14ac:dyDescent="0.25">
      <c r="A2846">
        <v>860035996</v>
      </c>
      <c r="B2846" t="s">
        <v>229</v>
      </c>
      <c r="C2846" t="s">
        <v>230</v>
      </c>
      <c r="D2846" t="s">
        <v>228</v>
      </c>
      <c r="E2846" t="s">
        <v>224</v>
      </c>
      <c r="F2846" t="s">
        <v>225</v>
      </c>
      <c r="G2846" s="16">
        <v>42369</v>
      </c>
      <c r="H2846">
        <v>20160428</v>
      </c>
      <c r="I2846">
        <v>0</v>
      </c>
      <c r="J2846" t="s">
        <v>272</v>
      </c>
      <c r="K2846" t="str">
        <f>IFERROR(VLOOKUP(J2846,ORDEN_ESF!A:C,2,0),"")</f>
        <v>Pasivos no corrientes</v>
      </c>
      <c r="L2846">
        <f>IFERROR(VLOOKUP(J2846,ORDEN_ESF!A:C,3,0),0)</f>
        <v>5</v>
      </c>
      <c r="M2846">
        <v>1117140</v>
      </c>
    </row>
    <row r="2847" spans="1:13" x14ac:dyDescent="0.25">
      <c r="A2847">
        <v>860058070</v>
      </c>
      <c r="B2847" t="s">
        <v>364</v>
      </c>
      <c r="C2847" t="s">
        <v>222</v>
      </c>
      <c r="D2847" t="s">
        <v>228</v>
      </c>
      <c r="E2847" t="s">
        <v>335</v>
      </c>
      <c r="F2847" t="s">
        <v>225</v>
      </c>
      <c r="G2847" s="16">
        <v>42369</v>
      </c>
      <c r="H2847">
        <v>20160427</v>
      </c>
      <c r="I2847">
        <v>0</v>
      </c>
      <c r="J2847" t="s">
        <v>272</v>
      </c>
      <c r="K2847" t="str">
        <f>IFERROR(VLOOKUP(J2847,ORDEN_ESF!A:C,2,0),"")</f>
        <v>Pasivos no corrientes</v>
      </c>
      <c r="L2847">
        <f>IFERROR(VLOOKUP(J2847,ORDEN_ESF!A:C,3,0),0)</f>
        <v>5</v>
      </c>
      <c r="M2847">
        <v>37555355</v>
      </c>
    </row>
    <row r="2848" spans="1:13" x14ac:dyDescent="0.25">
      <c r="A2848">
        <v>890903055</v>
      </c>
      <c r="B2848" t="s">
        <v>232</v>
      </c>
      <c r="C2848" t="s">
        <v>222</v>
      </c>
      <c r="D2848" t="s">
        <v>223</v>
      </c>
      <c r="E2848" t="s">
        <v>224</v>
      </c>
      <c r="F2848" t="s">
        <v>225</v>
      </c>
      <c r="G2848" s="16">
        <v>42369</v>
      </c>
      <c r="H2848">
        <v>20160729</v>
      </c>
      <c r="I2848">
        <v>-1</v>
      </c>
      <c r="J2848" t="s">
        <v>272</v>
      </c>
      <c r="K2848" t="str">
        <f>IFERROR(VLOOKUP(J2848,ORDEN_ESF!A:C,2,0),"")</f>
        <v>Pasivos no corrientes</v>
      </c>
      <c r="L2848">
        <f>IFERROR(VLOOKUP(J2848,ORDEN_ESF!A:C,3,0),0)</f>
        <v>5</v>
      </c>
      <c r="M2848">
        <v>7489185</v>
      </c>
    </row>
    <row r="2849" spans="1:13" x14ac:dyDescent="0.25">
      <c r="A2849">
        <v>890905022</v>
      </c>
      <c r="B2849" t="s">
        <v>370</v>
      </c>
      <c r="C2849" t="s">
        <v>230</v>
      </c>
      <c r="D2849" t="s">
        <v>223</v>
      </c>
      <c r="E2849" t="s">
        <v>360</v>
      </c>
      <c r="F2849" t="s">
        <v>225</v>
      </c>
      <c r="G2849" s="16">
        <v>42369</v>
      </c>
      <c r="H2849">
        <v>20160802</v>
      </c>
      <c r="I2849">
        <v>0</v>
      </c>
      <c r="J2849" t="s">
        <v>272</v>
      </c>
      <c r="K2849" t="str">
        <f>IFERROR(VLOOKUP(J2849,ORDEN_ESF!A:C,2,0),"")</f>
        <v>Pasivos no corrientes</v>
      </c>
      <c r="L2849">
        <f>IFERROR(VLOOKUP(J2849,ORDEN_ESF!A:C,3,0),0)</f>
        <v>5</v>
      </c>
      <c r="M2849">
        <v>71848</v>
      </c>
    </row>
    <row r="2850" spans="1:13" x14ac:dyDescent="0.25">
      <c r="A2850">
        <v>890939355</v>
      </c>
      <c r="B2850" t="s">
        <v>35</v>
      </c>
      <c r="C2850" t="s">
        <v>222</v>
      </c>
      <c r="D2850" t="s">
        <v>223</v>
      </c>
      <c r="E2850" t="s">
        <v>335</v>
      </c>
      <c r="F2850" t="s">
        <v>225</v>
      </c>
      <c r="G2850" s="16">
        <v>42369</v>
      </c>
      <c r="H2850">
        <v>20160427</v>
      </c>
      <c r="I2850">
        <v>0</v>
      </c>
      <c r="J2850" t="s">
        <v>272</v>
      </c>
      <c r="K2850" t="str">
        <f>IFERROR(VLOOKUP(J2850,ORDEN_ESF!A:C,2,0),"")</f>
        <v>Pasivos no corrientes</v>
      </c>
      <c r="L2850">
        <f>IFERROR(VLOOKUP(J2850,ORDEN_ESF!A:C,3,0),0)</f>
        <v>5</v>
      </c>
      <c r="M2850">
        <v>20000</v>
      </c>
    </row>
    <row r="2851" spans="1:13" x14ac:dyDescent="0.25">
      <c r="A2851">
        <v>900192242</v>
      </c>
      <c r="B2851" t="s">
        <v>381</v>
      </c>
      <c r="C2851" t="s">
        <v>222</v>
      </c>
      <c r="D2851" t="s">
        <v>228</v>
      </c>
      <c r="E2851" t="s">
        <v>333</v>
      </c>
      <c r="F2851" t="s">
        <v>225</v>
      </c>
      <c r="G2851" s="16">
        <v>42369</v>
      </c>
      <c r="H2851">
        <v>20160427</v>
      </c>
      <c r="I2851">
        <v>0</v>
      </c>
      <c r="J2851" t="s">
        <v>272</v>
      </c>
      <c r="K2851" t="str">
        <f>IFERROR(VLOOKUP(J2851,ORDEN_ESF!A:C,2,0),"")</f>
        <v>Pasivos no corrientes</v>
      </c>
      <c r="L2851">
        <f>IFERROR(VLOOKUP(J2851,ORDEN_ESF!A:C,3,0),0)</f>
        <v>5</v>
      </c>
      <c r="M2851">
        <v>3501703</v>
      </c>
    </row>
    <row r="2852" spans="1:13" x14ac:dyDescent="0.25">
      <c r="A2852">
        <v>900192242</v>
      </c>
      <c r="B2852" t="s">
        <v>381</v>
      </c>
      <c r="C2852" t="s">
        <v>222</v>
      </c>
      <c r="D2852" t="s">
        <v>228</v>
      </c>
      <c r="E2852" t="s">
        <v>333</v>
      </c>
      <c r="F2852" t="s">
        <v>391</v>
      </c>
      <c r="G2852" s="16">
        <v>42185</v>
      </c>
      <c r="H2852">
        <v>20160428</v>
      </c>
      <c r="I2852">
        <v>0</v>
      </c>
      <c r="J2852" t="s">
        <v>272</v>
      </c>
      <c r="K2852" t="str">
        <f>IFERROR(VLOOKUP(J2852,ORDEN_ESF!A:C,2,0),"")</f>
        <v>Pasivos no corrientes</v>
      </c>
      <c r="L2852">
        <f>IFERROR(VLOOKUP(J2852,ORDEN_ESF!A:C,3,0),0)</f>
        <v>5</v>
      </c>
      <c r="M2852">
        <v>2616836</v>
      </c>
    </row>
    <row r="2853" spans="1:13" x14ac:dyDescent="0.25">
      <c r="A2853">
        <v>900378893</v>
      </c>
      <c r="B2853" t="s">
        <v>386</v>
      </c>
      <c r="C2853" t="s">
        <v>230</v>
      </c>
      <c r="D2853" t="s">
        <v>228</v>
      </c>
      <c r="E2853" t="s">
        <v>335</v>
      </c>
      <c r="F2853" t="s">
        <v>225</v>
      </c>
      <c r="G2853" s="16">
        <v>42369</v>
      </c>
      <c r="H2853">
        <v>20160729</v>
      </c>
      <c r="I2853">
        <v>-1</v>
      </c>
      <c r="J2853" t="s">
        <v>272</v>
      </c>
      <c r="K2853" t="str">
        <f>IFERROR(VLOOKUP(J2853,ORDEN_ESF!A:C,2,0),"")</f>
        <v>Pasivos no corrientes</v>
      </c>
      <c r="L2853">
        <f>IFERROR(VLOOKUP(J2853,ORDEN_ESF!A:C,3,0),0)</f>
        <v>5</v>
      </c>
      <c r="M2853">
        <v>398496</v>
      </c>
    </row>
    <row r="2854" spans="1:13" x14ac:dyDescent="0.25">
      <c r="A2854">
        <v>830058272</v>
      </c>
      <c r="B2854" t="s">
        <v>352</v>
      </c>
      <c r="C2854" t="s">
        <v>230</v>
      </c>
      <c r="D2854" t="s">
        <v>228</v>
      </c>
      <c r="E2854" t="s">
        <v>353</v>
      </c>
      <c r="F2854" t="s">
        <v>225</v>
      </c>
      <c r="G2854" s="16">
        <v>42369</v>
      </c>
      <c r="H2854">
        <v>20160710</v>
      </c>
      <c r="I2854">
        <v>0</v>
      </c>
      <c r="J2854" t="s">
        <v>273</v>
      </c>
      <c r="K2854" t="str">
        <f>IFERROR(VLOOKUP(J2854,ORDEN_ESF!A:C,2,0),"")</f>
        <v>Cuentas comerciales por pagar y otras cuentas por pagar no corrientes</v>
      </c>
      <c r="L2854">
        <f>IFERROR(VLOOKUP(J2854,ORDEN_ESF!A:C,3,0),0)</f>
        <v>0</v>
      </c>
      <c r="M2854">
        <v>0</v>
      </c>
    </row>
    <row r="2855" spans="1:13" x14ac:dyDescent="0.25">
      <c r="A2855">
        <v>860000656</v>
      </c>
      <c r="B2855" t="s">
        <v>221</v>
      </c>
      <c r="C2855" t="s">
        <v>222</v>
      </c>
      <c r="D2855" t="s">
        <v>223</v>
      </c>
      <c r="E2855" t="s">
        <v>224</v>
      </c>
      <c r="F2855" t="s">
        <v>225</v>
      </c>
      <c r="G2855" s="16">
        <v>42369</v>
      </c>
      <c r="H2855">
        <v>20160426</v>
      </c>
      <c r="I2855">
        <v>0</v>
      </c>
      <c r="J2855" t="s">
        <v>273</v>
      </c>
      <c r="K2855" t="str">
        <f>IFERROR(VLOOKUP(J2855,ORDEN_ESF!A:C,2,0),"")</f>
        <v>Cuentas comerciales por pagar y otras cuentas por pagar no corrientes</v>
      </c>
      <c r="L2855">
        <f>IFERROR(VLOOKUP(J2855,ORDEN_ESF!A:C,3,0),0)</f>
        <v>0</v>
      </c>
      <c r="M2855">
        <v>0</v>
      </c>
    </row>
    <row r="2856" spans="1:13" x14ac:dyDescent="0.25">
      <c r="A2856">
        <v>860002837</v>
      </c>
      <c r="B2856" t="s">
        <v>227</v>
      </c>
      <c r="C2856" t="s">
        <v>222</v>
      </c>
      <c r="D2856" t="s">
        <v>228</v>
      </c>
      <c r="E2856" t="s">
        <v>224</v>
      </c>
      <c r="F2856" t="s">
        <v>225</v>
      </c>
      <c r="G2856" s="16">
        <v>42369</v>
      </c>
      <c r="H2856">
        <v>20160426</v>
      </c>
      <c r="I2856">
        <v>0</v>
      </c>
      <c r="J2856" t="s">
        <v>273</v>
      </c>
      <c r="K2856" t="str">
        <f>IFERROR(VLOOKUP(J2856,ORDEN_ESF!A:C,2,0),"")</f>
        <v>Cuentas comerciales por pagar y otras cuentas por pagar no corrientes</v>
      </c>
      <c r="L2856">
        <f>IFERROR(VLOOKUP(J2856,ORDEN_ESF!A:C,3,0),0)</f>
        <v>0</v>
      </c>
      <c r="M2856">
        <v>50000</v>
      </c>
    </row>
    <row r="2857" spans="1:13" x14ac:dyDescent="0.25">
      <c r="A2857">
        <v>860515523</v>
      </c>
      <c r="B2857" t="s">
        <v>231</v>
      </c>
      <c r="C2857" t="s">
        <v>230</v>
      </c>
      <c r="D2857" t="s">
        <v>228</v>
      </c>
      <c r="E2857" t="s">
        <v>224</v>
      </c>
      <c r="F2857" t="s">
        <v>225</v>
      </c>
      <c r="G2857" s="16">
        <v>42369</v>
      </c>
      <c r="H2857">
        <v>20160429</v>
      </c>
      <c r="I2857">
        <v>0</v>
      </c>
      <c r="J2857" t="s">
        <v>273</v>
      </c>
      <c r="K2857" t="str">
        <f>IFERROR(VLOOKUP(J2857,ORDEN_ESF!A:C,2,0),"")</f>
        <v>Cuentas comerciales por pagar y otras cuentas por pagar no corrientes</v>
      </c>
      <c r="L2857">
        <f>IFERROR(VLOOKUP(J2857,ORDEN_ESF!A:C,3,0),0)</f>
        <v>0</v>
      </c>
      <c r="M2857">
        <v>24655632</v>
      </c>
    </row>
    <row r="2858" spans="1:13" x14ac:dyDescent="0.25">
      <c r="A2858">
        <v>890903035</v>
      </c>
      <c r="B2858" t="s">
        <v>369</v>
      </c>
      <c r="C2858" t="s">
        <v>230</v>
      </c>
      <c r="D2858" t="s">
        <v>228</v>
      </c>
      <c r="E2858" t="s">
        <v>339</v>
      </c>
      <c r="F2858" t="s">
        <v>225</v>
      </c>
      <c r="G2858" s="16">
        <v>42369</v>
      </c>
      <c r="H2858">
        <v>20160426</v>
      </c>
      <c r="I2858">
        <v>0</v>
      </c>
      <c r="J2858" t="s">
        <v>273</v>
      </c>
      <c r="K2858" t="str">
        <f>IFERROR(VLOOKUP(J2858,ORDEN_ESF!A:C,2,0),"")</f>
        <v>Cuentas comerciales por pagar y otras cuentas por pagar no corrientes</v>
      </c>
      <c r="L2858">
        <f>IFERROR(VLOOKUP(J2858,ORDEN_ESF!A:C,3,0),0)</f>
        <v>0</v>
      </c>
      <c r="M2858">
        <v>6858920</v>
      </c>
    </row>
    <row r="2859" spans="1:13" x14ac:dyDescent="0.25">
      <c r="A2859">
        <v>890903055</v>
      </c>
      <c r="B2859" t="s">
        <v>232</v>
      </c>
      <c r="C2859" t="s">
        <v>222</v>
      </c>
      <c r="D2859" t="s">
        <v>223</v>
      </c>
      <c r="E2859" t="s">
        <v>224</v>
      </c>
      <c r="F2859" t="s">
        <v>225</v>
      </c>
      <c r="G2859" s="16">
        <v>42369</v>
      </c>
      <c r="H2859">
        <v>20160729</v>
      </c>
      <c r="I2859">
        <v>-1</v>
      </c>
      <c r="J2859" t="s">
        <v>273</v>
      </c>
      <c r="K2859" t="str">
        <f>IFERROR(VLOOKUP(J2859,ORDEN_ESF!A:C,2,0),"")</f>
        <v>Cuentas comerciales por pagar y otras cuentas por pagar no corrientes</v>
      </c>
      <c r="L2859">
        <f>IFERROR(VLOOKUP(J2859,ORDEN_ESF!A:C,3,0),0)</f>
        <v>0</v>
      </c>
      <c r="M2859">
        <v>618722</v>
      </c>
    </row>
    <row r="2860" spans="1:13" x14ac:dyDescent="0.25">
      <c r="A2860">
        <v>890905022</v>
      </c>
      <c r="B2860" t="s">
        <v>370</v>
      </c>
      <c r="C2860" t="s">
        <v>230</v>
      </c>
      <c r="D2860" t="s">
        <v>223</v>
      </c>
      <c r="E2860" t="s">
        <v>360</v>
      </c>
      <c r="F2860" t="s">
        <v>225</v>
      </c>
      <c r="G2860" s="16">
        <v>42369</v>
      </c>
      <c r="H2860">
        <v>20160802</v>
      </c>
      <c r="I2860">
        <v>0</v>
      </c>
      <c r="J2860" t="s">
        <v>273</v>
      </c>
      <c r="K2860" t="str">
        <f>IFERROR(VLOOKUP(J2860,ORDEN_ESF!A:C,2,0),"")</f>
        <v>Cuentas comerciales por pagar y otras cuentas por pagar no corrientes</v>
      </c>
      <c r="L2860">
        <f>IFERROR(VLOOKUP(J2860,ORDEN_ESF!A:C,3,0),0)</f>
        <v>0</v>
      </c>
      <c r="M2860">
        <v>272700</v>
      </c>
    </row>
    <row r="2861" spans="1:13" x14ac:dyDescent="0.25">
      <c r="A2861">
        <v>890908901</v>
      </c>
      <c r="B2861" t="s">
        <v>372</v>
      </c>
      <c r="C2861" t="s">
        <v>222</v>
      </c>
      <c r="D2861" t="s">
        <v>223</v>
      </c>
      <c r="E2861" t="s">
        <v>339</v>
      </c>
      <c r="F2861" t="s">
        <v>225</v>
      </c>
      <c r="G2861" s="16">
        <v>42369</v>
      </c>
      <c r="H2861">
        <v>20160426</v>
      </c>
      <c r="I2861">
        <v>0</v>
      </c>
      <c r="J2861" t="s">
        <v>273</v>
      </c>
      <c r="K2861" t="str">
        <f>IFERROR(VLOOKUP(J2861,ORDEN_ESF!A:C,2,0),"")</f>
        <v>Cuentas comerciales por pagar y otras cuentas por pagar no corrientes</v>
      </c>
      <c r="L2861">
        <f>IFERROR(VLOOKUP(J2861,ORDEN_ESF!A:C,3,0),0)</f>
        <v>0</v>
      </c>
      <c r="M2861">
        <v>155307</v>
      </c>
    </row>
    <row r="2862" spans="1:13" x14ac:dyDescent="0.25">
      <c r="A2862">
        <v>890939355</v>
      </c>
      <c r="B2862" t="s">
        <v>35</v>
      </c>
      <c r="C2862" t="s">
        <v>222</v>
      </c>
      <c r="D2862" t="s">
        <v>223</v>
      </c>
      <c r="E2862" t="s">
        <v>335</v>
      </c>
      <c r="F2862" t="s">
        <v>225</v>
      </c>
      <c r="G2862" s="16">
        <v>42369</v>
      </c>
      <c r="H2862">
        <v>20160427</v>
      </c>
      <c r="I2862">
        <v>0</v>
      </c>
      <c r="J2862" t="s">
        <v>273</v>
      </c>
      <c r="K2862" t="str">
        <f>IFERROR(VLOOKUP(J2862,ORDEN_ESF!A:C,2,0),"")</f>
        <v>Cuentas comerciales por pagar y otras cuentas por pagar no corrientes</v>
      </c>
      <c r="L2862">
        <f>IFERROR(VLOOKUP(J2862,ORDEN_ESF!A:C,3,0),0)</f>
        <v>0</v>
      </c>
      <c r="M2862">
        <v>209308</v>
      </c>
    </row>
    <row r="2863" spans="1:13" x14ac:dyDescent="0.25">
      <c r="A2863">
        <v>900018975</v>
      </c>
      <c r="B2863" t="s">
        <v>376</v>
      </c>
      <c r="C2863" t="s">
        <v>230</v>
      </c>
      <c r="D2863" t="s">
        <v>299</v>
      </c>
      <c r="E2863" t="s">
        <v>333</v>
      </c>
      <c r="F2863" t="s">
        <v>225</v>
      </c>
      <c r="G2863" s="16">
        <v>42369</v>
      </c>
      <c r="H2863">
        <v>20160428</v>
      </c>
      <c r="I2863">
        <v>0</v>
      </c>
      <c r="J2863" t="s">
        <v>273</v>
      </c>
      <c r="K2863" t="str">
        <f>IFERROR(VLOOKUP(J2863,ORDEN_ESF!A:C,2,0),"")</f>
        <v>Cuentas comerciales por pagar y otras cuentas por pagar no corrientes</v>
      </c>
      <c r="L2863">
        <f>IFERROR(VLOOKUP(J2863,ORDEN_ESF!A:C,3,0),0)</f>
        <v>0</v>
      </c>
      <c r="M2863">
        <v>65479065</v>
      </c>
    </row>
    <row r="2864" spans="1:13" x14ac:dyDescent="0.25">
      <c r="A2864">
        <v>900192242</v>
      </c>
      <c r="B2864" t="s">
        <v>381</v>
      </c>
      <c r="C2864" t="s">
        <v>222</v>
      </c>
      <c r="D2864" t="s">
        <v>228</v>
      </c>
      <c r="E2864" t="s">
        <v>333</v>
      </c>
      <c r="F2864" t="s">
        <v>225</v>
      </c>
      <c r="G2864" s="16">
        <v>42369</v>
      </c>
      <c r="H2864">
        <v>20160427</v>
      </c>
      <c r="I2864">
        <v>0</v>
      </c>
      <c r="J2864" t="s">
        <v>273</v>
      </c>
      <c r="K2864" t="str">
        <f>IFERROR(VLOOKUP(J2864,ORDEN_ESF!A:C,2,0),"")</f>
        <v>Cuentas comerciales por pagar y otras cuentas por pagar no corrientes</v>
      </c>
      <c r="L2864">
        <f>IFERROR(VLOOKUP(J2864,ORDEN_ESF!A:C,3,0),0)</f>
        <v>0</v>
      </c>
      <c r="M2864">
        <v>86000000</v>
      </c>
    </row>
    <row r="2865" spans="1:13" x14ac:dyDescent="0.25">
      <c r="A2865">
        <v>900192242</v>
      </c>
      <c r="B2865" t="s">
        <v>381</v>
      </c>
      <c r="C2865" t="s">
        <v>222</v>
      </c>
      <c r="D2865" t="s">
        <v>228</v>
      </c>
      <c r="E2865" t="s">
        <v>333</v>
      </c>
      <c r="F2865" t="s">
        <v>391</v>
      </c>
      <c r="G2865" s="16">
        <v>42185</v>
      </c>
      <c r="H2865">
        <v>20160428</v>
      </c>
      <c r="I2865">
        <v>0</v>
      </c>
      <c r="J2865" t="s">
        <v>273</v>
      </c>
      <c r="K2865" t="str">
        <f>IFERROR(VLOOKUP(J2865,ORDEN_ESF!A:C,2,0),"")</f>
        <v>Cuentas comerciales por pagar y otras cuentas por pagar no corrientes</v>
      </c>
      <c r="L2865">
        <f>IFERROR(VLOOKUP(J2865,ORDEN_ESF!A:C,3,0),0)</f>
        <v>0</v>
      </c>
      <c r="M2865">
        <v>86213431</v>
      </c>
    </row>
    <row r="2866" spans="1:13" x14ac:dyDescent="0.25">
      <c r="A2866">
        <v>900378893</v>
      </c>
      <c r="B2866" t="s">
        <v>386</v>
      </c>
      <c r="C2866" t="s">
        <v>230</v>
      </c>
      <c r="D2866" t="s">
        <v>228</v>
      </c>
      <c r="E2866" t="s">
        <v>335</v>
      </c>
      <c r="F2866" t="s">
        <v>225</v>
      </c>
      <c r="G2866" s="16">
        <v>42369</v>
      </c>
      <c r="H2866">
        <v>20160729</v>
      </c>
      <c r="I2866">
        <v>-1</v>
      </c>
      <c r="J2866" t="s">
        <v>273</v>
      </c>
      <c r="K2866" t="str">
        <f>IFERROR(VLOOKUP(J2866,ORDEN_ESF!A:C,2,0),"")</f>
        <v>Cuentas comerciales por pagar y otras cuentas por pagar no corrientes</v>
      </c>
      <c r="L2866">
        <f>IFERROR(VLOOKUP(J2866,ORDEN_ESF!A:C,3,0),0)</f>
        <v>0</v>
      </c>
      <c r="M2866">
        <v>577535</v>
      </c>
    </row>
    <row r="2867" spans="1:13" x14ac:dyDescent="0.25">
      <c r="A2867">
        <v>800173155</v>
      </c>
      <c r="B2867" t="s">
        <v>341</v>
      </c>
      <c r="C2867" t="s">
        <v>222</v>
      </c>
      <c r="D2867" t="s">
        <v>228</v>
      </c>
      <c r="E2867" t="s">
        <v>335</v>
      </c>
      <c r="F2867" t="s">
        <v>225</v>
      </c>
      <c r="G2867" s="16">
        <v>42369</v>
      </c>
      <c r="H2867">
        <v>20160710</v>
      </c>
      <c r="I2867">
        <v>0</v>
      </c>
      <c r="J2867" t="s">
        <v>274</v>
      </c>
      <c r="K2867" t="str">
        <f>IFERROR(VLOOKUP(J2867,ORDEN_ESF!A:C,2,0),"")</f>
        <v>Pasivo por impuestos diferidos</v>
      </c>
      <c r="L2867">
        <f>IFERROR(VLOOKUP(J2867,ORDEN_ESF!A:C,3,0),0)</f>
        <v>0</v>
      </c>
      <c r="M2867">
        <v>12230123</v>
      </c>
    </row>
    <row r="2868" spans="1:13" x14ac:dyDescent="0.25">
      <c r="A2868">
        <v>830058272</v>
      </c>
      <c r="B2868" t="s">
        <v>352</v>
      </c>
      <c r="C2868" t="s">
        <v>230</v>
      </c>
      <c r="D2868" t="s">
        <v>228</v>
      </c>
      <c r="E2868" t="s">
        <v>353</v>
      </c>
      <c r="F2868" t="s">
        <v>225</v>
      </c>
      <c r="G2868" s="16">
        <v>42369</v>
      </c>
      <c r="H2868">
        <v>20160710</v>
      </c>
      <c r="I2868">
        <v>0</v>
      </c>
      <c r="J2868" t="s">
        <v>274</v>
      </c>
      <c r="K2868" t="str">
        <f>IFERROR(VLOOKUP(J2868,ORDEN_ESF!A:C,2,0),"")</f>
        <v>Pasivo por impuestos diferidos</v>
      </c>
      <c r="L2868">
        <f>IFERROR(VLOOKUP(J2868,ORDEN_ESF!A:C,3,0),0)</f>
        <v>0</v>
      </c>
      <c r="M2868">
        <v>0</v>
      </c>
    </row>
    <row r="2869" spans="1:13" x14ac:dyDescent="0.25">
      <c r="A2869">
        <v>830124992</v>
      </c>
      <c r="B2869" t="s">
        <v>357</v>
      </c>
      <c r="C2869" t="s">
        <v>230</v>
      </c>
      <c r="D2869" t="s">
        <v>228</v>
      </c>
      <c r="E2869" t="s">
        <v>358</v>
      </c>
      <c r="F2869" t="s">
        <v>225</v>
      </c>
      <c r="G2869" s="16">
        <v>42369</v>
      </c>
      <c r="H2869">
        <v>20160429</v>
      </c>
      <c r="I2869">
        <v>0</v>
      </c>
      <c r="J2869" t="s">
        <v>274</v>
      </c>
      <c r="K2869" t="str">
        <f>IFERROR(VLOOKUP(J2869,ORDEN_ESF!A:C,2,0),"")</f>
        <v>Pasivo por impuestos diferidos</v>
      </c>
      <c r="L2869">
        <f>IFERROR(VLOOKUP(J2869,ORDEN_ESF!A:C,3,0),0)</f>
        <v>0</v>
      </c>
      <c r="M2869">
        <v>159235</v>
      </c>
    </row>
    <row r="2870" spans="1:13" x14ac:dyDescent="0.25">
      <c r="A2870">
        <v>860000656</v>
      </c>
      <c r="B2870" t="s">
        <v>221</v>
      </c>
      <c r="C2870" t="s">
        <v>222</v>
      </c>
      <c r="D2870" t="s">
        <v>223</v>
      </c>
      <c r="E2870" t="s">
        <v>224</v>
      </c>
      <c r="F2870" t="s">
        <v>225</v>
      </c>
      <c r="G2870" s="16">
        <v>42369</v>
      </c>
      <c r="H2870">
        <v>20160426</v>
      </c>
      <c r="I2870">
        <v>0</v>
      </c>
      <c r="J2870" t="s">
        <v>274</v>
      </c>
      <c r="K2870" t="str">
        <f>IFERROR(VLOOKUP(J2870,ORDEN_ESF!A:C,2,0),"")</f>
        <v>Pasivo por impuestos diferidos</v>
      </c>
      <c r="L2870">
        <f>IFERROR(VLOOKUP(J2870,ORDEN_ESF!A:C,3,0),0)</f>
        <v>0</v>
      </c>
      <c r="M2870">
        <v>837726</v>
      </c>
    </row>
    <row r="2871" spans="1:13" x14ac:dyDescent="0.25">
      <c r="A2871">
        <v>860002837</v>
      </c>
      <c r="B2871" t="s">
        <v>227</v>
      </c>
      <c r="C2871" t="s">
        <v>222</v>
      </c>
      <c r="D2871" t="s">
        <v>228</v>
      </c>
      <c r="E2871" t="s">
        <v>224</v>
      </c>
      <c r="F2871" t="s">
        <v>225</v>
      </c>
      <c r="G2871" s="16">
        <v>42369</v>
      </c>
      <c r="H2871">
        <v>20160426</v>
      </c>
      <c r="I2871">
        <v>0</v>
      </c>
      <c r="J2871" t="s">
        <v>274</v>
      </c>
      <c r="K2871" t="str">
        <f>IFERROR(VLOOKUP(J2871,ORDEN_ESF!A:C,2,0),"")</f>
        <v>Pasivo por impuestos diferidos</v>
      </c>
      <c r="L2871">
        <f>IFERROR(VLOOKUP(J2871,ORDEN_ESF!A:C,3,0),0)</f>
        <v>0</v>
      </c>
      <c r="M2871">
        <v>1033719</v>
      </c>
    </row>
    <row r="2872" spans="1:13" x14ac:dyDescent="0.25">
      <c r="A2872">
        <v>860035996</v>
      </c>
      <c r="B2872" t="s">
        <v>229</v>
      </c>
      <c r="C2872" t="s">
        <v>230</v>
      </c>
      <c r="D2872" t="s">
        <v>228</v>
      </c>
      <c r="E2872" t="s">
        <v>224</v>
      </c>
      <c r="F2872" t="s">
        <v>225</v>
      </c>
      <c r="G2872" s="16">
        <v>42369</v>
      </c>
      <c r="H2872">
        <v>20160428</v>
      </c>
      <c r="I2872">
        <v>0</v>
      </c>
      <c r="J2872" t="s">
        <v>274</v>
      </c>
      <c r="K2872" t="str">
        <f>IFERROR(VLOOKUP(J2872,ORDEN_ESF!A:C,2,0),"")</f>
        <v>Pasivo por impuestos diferidos</v>
      </c>
      <c r="L2872">
        <f>IFERROR(VLOOKUP(J2872,ORDEN_ESF!A:C,3,0),0)</f>
        <v>0</v>
      </c>
      <c r="M2872">
        <v>3395659</v>
      </c>
    </row>
    <row r="2873" spans="1:13" x14ac:dyDescent="0.25">
      <c r="A2873">
        <v>860058070</v>
      </c>
      <c r="B2873" t="s">
        <v>364</v>
      </c>
      <c r="C2873" t="s">
        <v>222</v>
      </c>
      <c r="D2873" t="s">
        <v>228</v>
      </c>
      <c r="E2873" t="s">
        <v>335</v>
      </c>
      <c r="F2873" t="s">
        <v>225</v>
      </c>
      <c r="G2873" s="16">
        <v>42369</v>
      </c>
      <c r="H2873">
        <v>20160427</v>
      </c>
      <c r="I2873">
        <v>0</v>
      </c>
      <c r="J2873" t="s">
        <v>274</v>
      </c>
      <c r="K2873" t="str">
        <f>IFERROR(VLOOKUP(J2873,ORDEN_ESF!A:C,2,0),"")</f>
        <v>Pasivo por impuestos diferidos</v>
      </c>
      <c r="L2873">
        <f>IFERROR(VLOOKUP(J2873,ORDEN_ESF!A:C,3,0),0)</f>
        <v>0</v>
      </c>
      <c r="M2873">
        <v>198478620</v>
      </c>
    </row>
    <row r="2874" spans="1:13" x14ac:dyDescent="0.25">
      <c r="A2874">
        <v>860059851</v>
      </c>
      <c r="B2874" t="s">
        <v>365</v>
      </c>
      <c r="C2874" t="s">
        <v>222</v>
      </c>
      <c r="D2874" t="s">
        <v>228</v>
      </c>
      <c r="E2874" t="s">
        <v>224</v>
      </c>
      <c r="F2874" t="s">
        <v>225</v>
      </c>
      <c r="G2874" s="16">
        <v>42369</v>
      </c>
      <c r="H2874">
        <v>20160729</v>
      </c>
      <c r="I2874">
        <v>-1</v>
      </c>
      <c r="J2874" t="s">
        <v>274</v>
      </c>
      <c r="K2874" t="str">
        <f>IFERROR(VLOOKUP(J2874,ORDEN_ESF!A:C,2,0),"")</f>
        <v>Pasivo por impuestos diferidos</v>
      </c>
      <c r="L2874">
        <f>IFERROR(VLOOKUP(J2874,ORDEN_ESF!A:C,3,0),0)</f>
        <v>0</v>
      </c>
      <c r="M2874">
        <v>195360</v>
      </c>
    </row>
    <row r="2875" spans="1:13" x14ac:dyDescent="0.25">
      <c r="A2875">
        <v>860510628</v>
      </c>
      <c r="B2875" t="s">
        <v>373</v>
      </c>
      <c r="C2875" t="s">
        <v>230</v>
      </c>
      <c r="D2875" t="s">
        <v>228</v>
      </c>
      <c r="E2875" t="s">
        <v>353</v>
      </c>
      <c r="F2875" t="s">
        <v>225</v>
      </c>
      <c r="G2875" s="16">
        <v>42369</v>
      </c>
      <c r="H2875">
        <v>20160729</v>
      </c>
      <c r="I2875">
        <v>-1</v>
      </c>
      <c r="J2875" t="s">
        <v>274</v>
      </c>
      <c r="K2875" t="str">
        <f>IFERROR(VLOOKUP(J2875,ORDEN_ESF!A:C,2,0),"")</f>
        <v>Pasivo por impuestos diferidos</v>
      </c>
      <c r="L2875">
        <f>IFERROR(VLOOKUP(J2875,ORDEN_ESF!A:C,3,0),0)</f>
        <v>0</v>
      </c>
      <c r="M2875">
        <v>313228</v>
      </c>
    </row>
    <row r="2876" spans="1:13" x14ac:dyDescent="0.25">
      <c r="A2876">
        <v>890903035</v>
      </c>
      <c r="B2876" t="s">
        <v>369</v>
      </c>
      <c r="C2876" t="s">
        <v>230</v>
      </c>
      <c r="D2876" t="s">
        <v>228</v>
      </c>
      <c r="E2876" t="s">
        <v>339</v>
      </c>
      <c r="F2876" t="s">
        <v>225</v>
      </c>
      <c r="G2876" s="16">
        <v>42369</v>
      </c>
      <c r="H2876">
        <v>20160426</v>
      </c>
      <c r="I2876">
        <v>0</v>
      </c>
      <c r="J2876" t="s">
        <v>274</v>
      </c>
      <c r="K2876" t="str">
        <f>IFERROR(VLOOKUP(J2876,ORDEN_ESF!A:C,2,0),"")</f>
        <v>Pasivo por impuestos diferidos</v>
      </c>
      <c r="L2876">
        <f>IFERROR(VLOOKUP(J2876,ORDEN_ESF!A:C,3,0),0)</f>
        <v>0</v>
      </c>
      <c r="M2876">
        <v>24354328</v>
      </c>
    </row>
    <row r="2877" spans="1:13" x14ac:dyDescent="0.25">
      <c r="A2877">
        <v>890903055</v>
      </c>
      <c r="B2877" t="s">
        <v>232</v>
      </c>
      <c r="C2877" t="s">
        <v>222</v>
      </c>
      <c r="D2877" t="s">
        <v>223</v>
      </c>
      <c r="E2877" t="s">
        <v>224</v>
      </c>
      <c r="F2877" t="s">
        <v>225</v>
      </c>
      <c r="G2877" s="16">
        <v>42369</v>
      </c>
      <c r="H2877">
        <v>20160729</v>
      </c>
      <c r="I2877">
        <v>-1</v>
      </c>
      <c r="J2877" t="s">
        <v>274</v>
      </c>
      <c r="K2877" t="str">
        <f>IFERROR(VLOOKUP(J2877,ORDEN_ESF!A:C,2,0),"")</f>
        <v>Pasivo por impuestos diferidos</v>
      </c>
      <c r="L2877">
        <f>IFERROR(VLOOKUP(J2877,ORDEN_ESF!A:C,3,0),0)</f>
        <v>0</v>
      </c>
      <c r="M2877">
        <v>10345686</v>
      </c>
    </row>
    <row r="2878" spans="1:13" x14ac:dyDescent="0.25">
      <c r="A2878">
        <v>890905022</v>
      </c>
      <c r="B2878" t="s">
        <v>370</v>
      </c>
      <c r="C2878" t="s">
        <v>230</v>
      </c>
      <c r="D2878" t="s">
        <v>223</v>
      </c>
      <c r="E2878" t="s">
        <v>360</v>
      </c>
      <c r="F2878" t="s">
        <v>225</v>
      </c>
      <c r="G2878" s="16">
        <v>42369</v>
      </c>
      <c r="H2878">
        <v>20160802</v>
      </c>
      <c r="I2878">
        <v>0</v>
      </c>
      <c r="J2878" t="s">
        <v>274</v>
      </c>
      <c r="K2878" t="str">
        <f>IFERROR(VLOOKUP(J2878,ORDEN_ESF!A:C,2,0),"")</f>
        <v>Pasivo por impuestos diferidos</v>
      </c>
      <c r="L2878">
        <f>IFERROR(VLOOKUP(J2878,ORDEN_ESF!A:C,3,0),0)</f>
        <v>0</v>
      </c>
      <c r="M2878">
        <v>1912696</v>
      </c>
    </row>
    <row r="2879" spans="1:13" x14ac:dyDescent="0.25">
      <c r="A2879">
        <v>890908901</v>
      </c>
      <c r="B2879" t="s">
        <v>372</v>
      </c>
      <c r="C2879" t="s">
        <v>222</v>
      </c>
      <c r="D2879" t="s">
        <v>223</v>
      </c>
      <c r="E2879" t="s">
        <v>339</v>
      </c>
      <c r="F2879" t="s">
        <v>225</v>
      </c>
      <c r="G2879" s="16">
        <v>42369</v>
      </c>
      <c r="H2879">
        <v>20160426</v>
      </c>
      <c r="I2879">
        <v>0</v>
      </c>
      <c r="J2879" t="s">
        <v>274</v>
      </c>
      <c r="K2879" t="str">
        <f>IFERROR(VLOOKUP(J2879,ORDEN_ESF!A:C,2,0),"")</f>
        <v>Pasivo por impuestos diferidos</v>
      </c>
      <c r="L2879">
        <f>IFERROR(VLOOKUP(J2879,ORDEN_ESF!A:C,3,0),0)</f>
        <v>0</v>
      </c>
      <c r="M2879">
        <v>9632576</v>
      </c>
    </row>
    <row r="2880" spans="1:13" x14ac:dyDescent="0.25">
      <c r="A2880">
        <v>890939355</v>
      </c>
      <c r="B2880" t="s">
        <v>35</v>
      </c>
      <c r="C2880" t="s">
        <v>222</v>
      </c>
      <c r="D2880" t="s">
        <v>223</v>
      </c>
      <c r="E2880" t="s">
        <v>335</v>
      </c>
      <c r="F2880" t="s">
        <v>225</v>
      </c>
      <c r="G2880" s="16">
        <v>42369</v>
      </c>
      <c r="H2880">
        <v>20160427</v>
      </c>
      <c r="I2880">
        <v>0</v>
      </c>
      <c r="J2880" t="s">
        <v>274</v>
      </c>
      <c r="K2880" t="str">
        <f>IFERROR(VLOOKUP(J2880,ORDEN_ESF!A:C,2,0),"")</f>
        <v>Pasivo por impuestos diferidos</v>
      </c>
      <c r="L2880">
        <f>IFERROR(VLOOKUP(J2880,ORDEN_ESF!A:C,3,0),0)</f>
        <v>0</v>
      </c>
      <c r="M2880">
        <v>121706</v>
      </c>
    </row>
    <row r="2881" spans="1:13" x14ac:dyDescent="0.25">
      <c r="A2881">
        <v>900018975</v>
      </c>
      <c r="B2881" t="s">
        <v>376</v>
      </c>
      <c r="C2881" t="s">
        <v>230</v>
      </c>
      <c r="D2881" t="s">
        <v>299</v>
      </c>
      <c r="E2881" t="s">
        <v>333</v>
      </c>
      <c r="F2881" t="s">
        <v>225</v>
      </c>
      <c r="G2881" s="16">
        <v>42369</v>
      </c>
      <c r="H2881">
        <v>20160428</v>
      </c>
      <c r="I2881">
        <v>0</v>
      </c>
      <c r="J2881" t="s">
        <v>274</v>
      </c>
      <c r="K2881" t="str">
        <f>IFERROR(VLOOKUP(J2881,ORDEN_ESF!A:C,2,0),"")</f>
        <v>Pasivo por impuestos diferidos</v>
      </c>
      <c r="L2881">
        <f>IFERROR(VLOOKUP(J2881,ORDEN_ESF!A:C,3,0),0)</f>
        <v>0</v>
      </c>
      <c r="M2881">
        <v>4191494</v>
      </c>
    </row>
    <row r="2882" spans="1:13" x14ac:dyDescent="0.25">
      <c r="A2882">
        <v>900192242</v>
      </c>
      <c r="B2882" t="s">
        <v>381</v>
      </c>
      <c r="C2882" t="s">
        <v>222</v>
      </c>
      <c r="D2882" t="s">
        <v>228</v>
      </c>
      <c r="E2882" t="s">
        <v>333</v>
      </c>
      <c r="F2882" t="s">
        <v>225</v>
      </c>
      <c r="G2882" s="16">
        <v>42369</v>
      </c>
      <c r="H2882">
        <v>20160427</v>
      </c>
      <c r="I2882">
        <v>0</v>
      </c>
      <c r="J2882" t="s">
        <v>274</v>
      </c>
      <c r="K2882" t="str">
        <f>IFERROR(VLOOKUP(J2882,ORDEN_ESF!A:C,2,0),"")</f>
        <v>Pasivo por impuestos diferidos</v>
      </c>
      <c r="L2882">
        <f>IFERROR(VLOOKUP(J2882,ORDEN_ESF!A:C,3,0),0)</f>
        <v>0</v>
      </c>
      <c r="M2882">
        <v>945313</v>
      </c>
    </row>
    <row r="2883" spans="1:13" x14ac:dyDescent="0.25">
      <c r="A2883">
        <v>900192242</v>
      </c>
      <c r="B2883" t="s">
        <v>381</v>
      </c>
      <c r="C2883" t="s">
        <v>222</v>
      </c>
      <c r="D2883" t="s">
        <v>228</v>
      </c>
      <c r="E2883" t="s">
        <v>333</v>
      </c>
      <c r="F2883" t="s">
        <v>391</v>
      </c>
      <c r="G2883" s="16">
        <v>42185</v>
      </c>
      <c r="H2883">
        <v>20160428</v>
      </c>
      <c r="I2883">
        <v>0</v>
      </c>
      <c r="J2883" t="s">
        <v>274</v>
      </c>
      <c r="K2883" t="str">
        <f>IFERROR(VLOOKUP(J2883,ORDEN_ESF!A:C,2,0),"")</f>
        <v>Pasivo por impuestos diferidos</v>
      </c>
      <c r="L2883">
        <f>IFERROR(VLOOKUP(J2883,ORDEN_ESF!A:C,3,0),0)</f>
        <v>0</v>
      </c>
      <c r="M2883">
        <v>6450335</v>
      </c>
    </row>
    <row r="2884" spans="1:13" x14ac:dyDescent="0.25">
      <c r="A2884">
        <v>900378893</v>
      </c>
      <c r="B2884" t="s">
        <v>386</v>
      </c>
      <c r="C2884" t="s">
        <v>230</v>
      </c>
      <c r="D2884" t="s">
        <v>228</v>
      </c>
      <c r="E2884" t="s">
        <v>335</v>
      </c>
      <c r="F2884" t="s">
        <v>225</v>
      </c>
      <c r="G2884" s="16">
        <v>42369</v>
      </c>
      <c r="H2884">
        <v>20160729</v>
      </c>
      <c r="I2884">
        <v>-1</v>
      </c>
      <c r="J2884" t="s">
        <v>274</v>
      </c>
      <c r="K2884" t="str">
        <f>IFERROR(VLOOKUP(J2884,ORDEN_ESF!A:C,2,0),"")</f>
        <v>Pasivo por impuestos diferidos</v>
      </c>
      <c r="L2884">
        <f>IFERROR(VLOOKUP(J2884,ORDEN_ESF!A:C,3,0),0)</f>
        <v>0</v>
      </c>
      <c r="M2884">
        <v>926</v>
      </c>
    </row>
    <row r="2885" spans="1:13" x14ac:dyDescent="0.25">
      <c r="A2885">
        <v>900390238</v>
      </c>
      <c r="B2885" t="s">
        <v>177</v>
      </c>
      <c r="C2885" t="s">
        <v>230</v>
      </c>
      <c r="D2885" t="s">
        <v>228</v>
      </c>
      <c r="E2885" t="s">
        <v>333</v>
      </c>
      <c r="F2885" t="s">
        <v>225</v>
      </c>
      <c r="G2885" s="16">
        <v>42369</v>
      </c>
      <c r="H2885">
        <v>20160421</v>
      </c>
      <c r="I2885">
        <v>0</v>
      </c>
      <c r="J2885" t="s">
        <v>274</v>
      </c>
      <c r="K2885" t="str">
        <f>IFERROR(VLOOKUP(J2885,ORDEN_ESF!A:C,2,0),"")</f>
        <v>Pasivo por impuestos diferidos</v>
      </c>
      <c r="L2885">
        <f>IFERROR(VLOOKUP(J2885,ORDEN_ESF!A:C,3,0),0)</f>
        <v>0</v>
      </c>
      <c r="M2885">
        <v>15009</v>
      </c>
    </row>
    <row r="2886" spans="1:13" x14ac:dyDescent="0.25">
      <c r="A2886">
        <v>900390238</v>
      </c>
      <c r="B2886" t="s">
        <v>177</v>
      </c>
      <c r="C2886" t="s">
        <v>230</v>
      </c>
      <c r="D2886" t="s">
        <v>228</v>
      </c>
      <c r="E2886" t="s">
        <v>333</v>
      </c>
      <c r="F2886" t="s">
        <v>391</v>
      </c>
      <c r="G2886" s="16">
        <v>42185</v>
      </c>
      <c r="H2886">
        <v>20160421</v>
      </c>
      <c r="I2886">
        <v>0</v>
      </c>
      <c r="J2886" t="s">
        <v>274</v>
      </c>
      <c r="K2886" t="str">
        <f>IFERROR(VLOOKUP(J2886,ORDEN_ESF!A:C,2,0),"")</f>
        <v>Pasivo por impuestos diferidos</v>
      </c>
      <c r="L2886">
        <f>IFERROR(VLOOKUP(J2886,ORDEN_ESF!A:C,3,0),0)</f>
        <v>0</v>
      </c>
      <c r="M2886">
        <v>10339</v>
      </c>
    </row>
    <row r="2887" spans="1:13" x14ac:dyDescent="0.25">
      <c r="A2887">
        <v>830023542</v>
      </c>
      <c r="B2887" t="s">
        <v>146</v>
      </c>
      <c r="C2887" t="s">
        <v>230</v>
      </c>
      <c r="D2887" t="s">
        <v>223</v>
      </c>
      <c r="E2887" t="s">
        <v>339</v>
      </c>
      <c r="F2887" t="s">
        <v>225</v>
      </c>
      <c r="G2887" s="16">
        <v>42369</v>
      </c>
      <c r="H2887">
        <v>20160426</v>
      </c>
      <c r="I2887">
        <v>0</v>
      </c>
      <c r="J2887" t="s">
        <v>275</v>
      </c>
      <c r="K2887" t="str">
        <f>IFERROR(VLOOKUP(J2887,ORDEN_ESF!A:C,2,0),"")</f>
        <v>Pasivos por impuestos corrientes, no corriente</v>
      </c>
      <c r="L2887">
        <f>IFERROR(VLOOKUP(J2887,ORDEN_ESF!A:C,3,0),0)</f>
        <v>0</v>
      </c>
      <c r="M2887">
        <v>106980941</v>
      </c>
    </row>
    <row r="2888" spans="1:13" x14ac:dyDescent="0.25">
      <c r="A2888">
        <v>830058272</v>
      </c>
      <c r="B2888" t="s">
        <v>352</v>
      </c>
      <c r="C2888" t="s">
        <v>230</v>
      </c>
      <c r="D2888" t="s">
        <v>228</v>
      </c>
      <c r="E2888" t="s">
        <v>353</v>
      </c>
      <c r="F2888" t="s">
        <v>225</v>
      </c>
      <c r="G2888" s="16">
        <v>42369</v>
      </c>
      <c r="H2888">
        <v>20160710</v>
      </c>
      <c r="I2888">
        <v>0</v>
      </c>
      <c r="J2888" t="s">
        <v>275</v>
      </c>
      <c r="K2888" t="str">
        <f>IFERROR(VLOOKUP(J2888,ORDEN_ESF!A:C,2,0),"")</f>
        <v>Pasivos por impuestos corrientes, no corriente</v>
      </c>
      <c r="L2888">
        <f>IFERROR(VLOOKUP(J2888,ORDEN_ESF!A:C,3,0),0)</f>
        <v>0</v>
      </c>
      <c r="M2888">
        <v>0</v>
      </c>
    </row>
    <row r="2889" spans="1:13" x14ac:dyDescent="0.25">
      <c r="A2889">
        <v>860000656</v>
      </c>
      <c r="B2889" t="s">
        <v>221</v>
      </c>
      <c r="C2889" t="s">
        <v>222</v>
      </c>
      <c r="D2889" t="s">
        <v>223</v>
      </c>
      <c r="E2889" t="s">
        <v>224</v>
      </c>
      <c r="F2889" t="s">
        <v>225</v>
      </c>
      <c r="G2889" s="16">
        <v>42369</v>
      </c>
      <c r="H2889">
        <v>20160426</v>
      </c>
      <c r="I2889">
        <v>0</v>
      </c>
      <c r="J2889" t="s">
        <v>275</v>
      </c>
      <c r="K2889" t="str">
        <f>IFERROR(VLOOKUP(J2889,ORDEN_ESF!A:C,2,0),"")</f>
        <v>Pasivos por impuestos corrientes, no corriente</v>
      </c>
      <c r="L2889">
        <f>IFERROR(VLOOKUP(J2889,ORDEN_ESF!A:C,3,0),0)</f>
        <v>0</v>
      </c>
      <c r="M2889">
        <v>0</v>
      </c>
    </row>
    <row r="2890" spans="1:13" x14ac:dyDescent="0.25">
      <c r="A2890">
        <v>900378893</v>
      </c>
      <c r="B2890" t="s">
        <v>386</v>
      </c>
      <c r="C2890" t="s">
        <v>230</v>
      </c>
      <c r="D2890" t="s">
        <v>228</v>
      </c>
      <c r="E2890" t="s">
        <v>335</v>
      </c>
      <c r="F2890" t="s">
        <v>225</v>
      </c>
      <c r="G2890" s="16">
        <v>42369</v>
      </c>
      <c r="H2890">
        <v>20160729</v>
      </c>
      <c r="I2890">
        <v>-1</v>
      </c>
      <c r="J2890" t="s">
        <v>275</v>
      </c>
      <c r="K2890" t="str">
        <f>IFERROR(VLOOKUP(J2890,ORDEN_ESF!A:C,2,0),"")</f>
        <v>Pasivos por impuestos corrientes, no corriente</v>
      </c>
      <c r="L2890">
        <f>IFERROR(VLOOKUP(J2890,ORDEN_ESF!A:C,3,0),0)</f>
        <v>0</v>
      </c>
      <c r="M2890">
        <v>0</v>
      </c>
    </row>
    <row r="2891" spans="1:13" x14ac:dyDescent="0.25">
      <c r="A2891">
        <v>800173155</v>
      </c>
      <c r="B2891" t="s">
        <v>341</v>
      </c>
      <c r="C2891" t="s">
        <v>222</v>
      </c>
      <c r="D2891" t="s">
        <v>228</v>
      </c>
      <c r="E2891" t="s">
        <v>335</v>
      </c>
      <c r="F2891" t="s">
        <v>225</v>
      </c>
      <c r="G2891" s="16">
        <v>42369</v>
      </c>
      <c r="H2891">
        <v>20160710</v>
      </c>
      <c r="I2891">
        <v>0</v>
      </c>
      <c r="J2891" t="s">
        <v>276</v>
      </c>
      <c r="K2891" t="str">
        <f>IFERROR(VLOOKUP(J2891,ORDEN_ESF!A:C,2,0),"")</f>
        <v>Otros pasivos financieros no corrientes</v>
      </c>
      <c r="L2891">
        <f>IFERROR(VLOOKUP(J2891,ORDEN_ESF!A:C,3,0),0)</f>
        <v>0</v>
      </c>
      <c r="M2891">
        <v>24602380</v>
      </c>
    </row>
    <row r="2892" spans="1:13" x14ac:dyDescent="0.25">
      <c r="A2892">
        <v>830058272</v>
      </c>
      <c r="B2892" t="s">
        <v>352</v>
      </c>
      <c r="C2892" t="s">
        <v>230</v>
      </c>
      <c r="D2892" t="s">
        <v>228</v>
      </c>
      <c r="E2892" t="s">
        <v>353</v>
      </c>
      <c r="F2892" t="s">
        <v>225</v>
      </c>
      <c r="G2892" s="16">
        <v>42369</v>
      </c>
      <c r="H2892">
        <v>20160710</v>
      </c>
      <c r="I2892">
        <v>0</v>
      </c>
      <c r="J2892" t="s">
        <v>276</v>
      </c>
      <c r="K2892" t="str">
        <f>IFERROR(VLOOKUP(J2892,ORDEN_ESF!A:C,2,0),"")</f>
        <v>Otros pasivos financieros no corrientes</v>
      </c>
      <c r="L2892">
        <f>IFERROR(VLOOKUP(J2892,ORDEN_ESF!A:C,3,0),0)</f>
        <v>0</v>
      </c>
      <c r="M2892">
        <v>9334722</v>
      </c>
    </row>
    <row r="2893" spans="1:13" x14ac:dyDescent="0.25">
      <c r="A2893">
        <v>860000656</v>
      </c>
      <c r="B2893" t="s">
        <v>221</v>
      </c>
      <c r="C2893" t="s">
        <v>222</v>
      </c>
      <c r="D2893" t="s">
        <v>223</v>
      </c>
      <c r="E2893" t="s">
        <v>224</v>
      </c>
      <c r="F2893" t="s">
        <v>225</v>
      </c>
      <c r="G2893" s="16">
        <v>42369</v>
      </c>
      <c r="H2893">
        <v>20160426</v>
      </c>
      <c r="I2893">
        <v>0</v>
      </c>
      <c r="J2893" t="s">
        <v>276</v>
      </c>
      <c r="K2893" t="str">
        <f>IFERROR(VLOOKUP(J2893,ORDEN_ESF!A:C,2,0),"")</f>
        <v>Otros pasivos financieros no corrientes</v>
      </c>
      <c r="L2893">
        <f>IFERROR(VLOOKUP(J2893,ORDEN_ESF!A:C,3,0),0)</f>
        <v>0</v>
      </c>
      <c r="M2893">
        <v>21470463</v>
      </c>
    </row>
    <row r="2894" spans="1:13" x14ac:dyDescent="0.25">
      <c r="A2894">
        <v>860035996</v>
      </c>
      <c r="B2894" t="s">
        <v>229</v>
      </c>
      <c r="C2894" t="s">
        <v>230</v>
      </c>
      <c r="D2894" t="s">
        <v>228</v>
      </c>
      <c r="E2894" t="s">
        <v>224</v>
      </c>
      <c r="F2894" t="s">
        <v>225</v>
      </c>
      <c r="G2894" s="16">
        <v>42369</v>
      </c>
      <c r="H2894">
        <v>20160428</v>
      </c>
      <c r="I2894">
        <v>0</v>
      </c>
      <c r="J2894" t="s">
        <v>276</v>
      </c>
      <c r="K2894" t="str">
        <f>IFERROR(VLOOKUP(J2894,ORDEN_ESF!A:C,2,0),"")</f>
        <v>Otros pasivos financieros no corrientes</v>
      </c>
      <c r="L2894">
        <f>IFERROR(VLOOKUP(J2894,ORDEN_ESF!A:C,3,0),0)</f>
        <v>0</v>
      </c>
      <c r="M2894">
        <v>469784</v>
      </c>
    </row>
    <row r="2895" spans="1:13" x14ac:dyDescent="0.25">
      <c r="A2895">
        <v>860058070</v>
      </c>
      <c r="B2895" t="s">
        <v>364</v>
      </c>
      <c r="C2895" t="s">
        <v>222</v>
      </c>
      <c r="D2895" t="s">
        <v>228</v>
      </c>
      <c r="E2895" t="s">
        <v>335</v>
      </c>
      <c r="F2895" t="s">
        <v>225</v>
      </c>
      <c r="G2895" s="16">
        <v>42369</v>
      </c>
      <c r="H2895">
        <v>20160427</v>
      </c>
      <c r="I2895">
        <v>0</v>
      </c>
      <c r="J2895" t="s">
        <v>276</v>
      </c>
      <c r="K2895" t="str">
        <f>IFERROR(VLOOKUP(J2895,ORDEN_ESF!A:C,2,0),"")</f>
        <v>Otros pasivos financieros no corrientes</v>
      </c>
      <c r="L2895">
        <f>IFERROR(VLOOKUP(J2895,ORDEN_ESF!A:C,3,0),0)</f>
        <v>0</v>
      </c>
      <c r="M2895">
        <v>205588425</v>
      </c>
    </row>
    <row r="2896" spans="1:13" x14ac:dyDescent="0.25">
      <c r="A2896">
        <v>860059851</v>
      </c>
      <c r="B2896" t="s">
        <v>365</v>
      </c>
      <c r="C2896" t="s">
        <v>222</v>
      </c>
      <c r="D2896" t="s">
        <v>228</v>
      </c>
      <c r="E2896" t="s">
        <v>224</v>
      </c>
      <c r="F2896" t="s">
        <v>225</v>
      </c>
      <c r="G2896" s="16">
        <v>42369</v>
      </c>
      <c r="H2896">
        <v>20160729</v>
      </c>
      <c r="I2896">
        <v>-1</v>
      </c>
      <c r="J2896" t="s">
        <v>276</v>
      </c>
      <c r="K2896" t="str">
        <f>IFERROR(VLOOKUP(J2896,ORDEN_ESF!A:C,2,0),"")</f>
        <v>Otros pasivos financieros no corrientes</v>
      </c>
      <c r="L2896">
        <f>IFERROR(VLOOKUP(J2896,ORDEN_ESF!A:C,3,0),0)</f>
        <v>0</v>
      </c>
      <c r="M2896">
        <v>8184963</v>
      </c>
    </row>
    <row r="2897" spans="1:13" x14ac:dyDescent="0.25">
      <c r="A2897">
        <v>860510628</v>
      </c>
      <c r="B2897" t="s">
        <v>373</v>
      </c>
      <c r="C2897" t="s">
        <v>230</v>
      </c>
      <c r="D2897" t="s">
        <v>228</v>
      </c>
      <c r="E2897" t="s">
        <v>353</v>
      </c>
      <c r="F2897" t="s">
        <v>225</v>
      </c>
      <c r="G2897" s="16">
        <v>42369</v>
      </c>
      <c r="H2897">
        <v>20160729</v>
      </c>
      <c r="I2897">
        <v>-1</v>
      </c>
      <c r="J2897" t="s">
        <v>276</v>
      </c>
      <c r="K2897" t="str">
        <f>IFERROR(VLOOKUP(J2897,ORDEN_ESF!A:C,2,0),"")</f>
        <v>Otros pasivos financieros no corrientes</v>
      </c>
      <c r="L2897">
        <f>IFERROR(VLOOKUP(J2897,ORDEN_ESF!A:C,3,0),0)</f>
        <v>0</v>
      </c>
      <c r="M2897">
        <v>93728</v>
      </c>
    </row>
    <row r="2898" spans="1:13" x14ac:dyDescent="0.25">
      <c r="A2898">
        <v>890903055</v>
      </c>
      <c r="B2898" t="s">
        <v>232</v>
      </c>
      <c r="C2898" t="s">
        <v>222</v>
      </c>
      <c r="D2898" t="s">
        <v>223</v>
      </c>
      <c r="E2898" t="s">
        <v>224</v>
      </c>
      <c r="F2898" t="s">
        <v>225</v>
      </c>
      <c r="G2898" s="16">
        <v>42369</v>
      </c>
      <c r="H2898">
        <v>20160729</v>
      </c>
      <c r="I2898">
        <v>-1</v>
      </c>
      <c r="J2898" t="s">
        <v>276</v>
      </c>
      <c r="K2898" t="str">
        <f>IFERROR(VLOOKUP(J2898,ORDEN_ESF!A:C,2,0),"")</f>
        <v>Otros pasivos financieros no corrientes</v>
      </c>
      <c r="L2898">
        <f>IFERROR(VLOOKUP(J2898,ORDEN_ESF!A:C,3,0),0)</f>
        <v>0</v>
      </c>
      <c r="M2898">
        <v>36247</v>
      </c>
    </row>
    <row r="2899" spans="1:13" x14ac:dyDescent="0.25">
      <c r="A2899">
        <v>890908901</v>
      </c>
      <c r="B2899" t="s">
        <v>372</v>
      </c>
      <c r="C2899" t="s">
        <v>222</v>
      </c>
      <c r="D2899" t="s">
        <v>223</v>
      </c>
      <c r="E2899" t="s">
        <v>339</v>
      </c>
      <c r="F2899" t="s">
        <v>225</v>
      </c>
      <c r="G2899" s="16">
        <v>42369</v>
      </c>
      <c r="H2899">
        <v>20160426</v>
      </c>
      <c r="I2899">
        <v>0</v>
      </c>
      <c r="J2899" t="s">
        <v>276</v>
      </c>
      <c r="K2899" t="str">
        <f>IFERROR(VLOOKUP(J2899,ORDEN_ESF!A:C,2,0),"")</f>
        <v>Otros pasivos financieros no corrientes</v>
      </c>
      <c r="L2899">
        <f>IFERROR(VLOOKUP(J2899,ORDEN_ESF!A:C,3,0),0)</f>
        <v>0</v>
      </c>
      <c r="M2899">
        <v>7084858</v>
      </c>
    </row>
    <row r="2900" spans="1:13" x14ac:dyDescent="0.25">
      <c r="A2900">
        <v>890939355</v>
      </c>
      <c r="B2900" t="s">
        <v>35</v>
      </c>
      <c r="C2900" t="s">
        <v>222</v>
      </c>
      <c r="D2900" t="s">
        <v>223</v>
      </c>
      <c r="E2900" t="s">
        <v>335</v>
      </c>
      <c r="F2900" t="s">
        <v>225</v>
      </c>
      <c r="G2900" s="16">
        <v>42369</v>
      </c>
      <c r="H2900">
        <v>20160427</v>
      </c>
      <c r="I2900">
        <v>0</v>
      </c>
      <c r="J2900" t="s">
        <v>276</v>
      </c>
      <c r="K2900" t="str">
        <f>IFERROR(VLOOKUP(J2900,ORDEN_ESF!A:C,2,0),"")</f>
        <v>Otros pasivos financieros no corrientes</v>
      </c>
      <c r="L2900">
        <f>IFERROR(VLOOKUP(J2900,ORDEN_ESF!A:C,3,0),0)</f>
        <v>0</v>
      </c>
      <c r="M2900">
        <v>94706</v>
      </c>
    </row>
    <row r="2901" spans="1:13" x14ac:dyDescent="0.25">
      <c r="A2901">
        <v>900018975</v>
      </c>
      <c r="B2901" t="s">
        <v>376</v>
      </c>
      <c r="C2901" t="s">
        <v>230</v>
      </c>
      <c r="D2901" t="s">
        <v>299</v>
      </c>
      <c r="E2901" t="s">
        <v>333</v>
      </c>
      <c r="F2901" t="s">
        <v>225</v>
      </c>
      <c r="G2901" s="16">
        <v>42369</v>
      </c>
      <c r="H2901">
        <v>20160428</v>
      </c>
      <c r="I2901">
        <v>0</v>
      </c>
      <c r="J2901" t="s">
        <v>276</v>
      </c>
      <c r="K2901" t="str">
        <f>IFERROR(VLOOKUP(J2901,ORDEN_ESF!A:C,2,0),"")</f>
        <v>Otros pasivos financieros no corrientes</v>
      </c>
      <c r="L2901">
        <f>IFERROR(VLOOKUP(J2901,ORDEN_ESF!A:C,3,0),0)</f>
        <v>0</v>
      </c>
      <c r="M2901">
        <v>8073537</v>
      </c>
    </row>
    <row r="2902" spans="1:13" x14ac:dyDescent="0.25">
      <c r="A2902">
        <v>900192242</v>
      </c>
      <c r="B2902" t="s">
        <v>381</v>
      </c>
      <c r="C2902" t="s">
        <v>222</v>
      </c>
      <c r="D2902" t="s">
        <v>228</v>
      </c>
      <c r="E2902" t="s">
        <v>333</v>
      </c>
      <c r="F2902" t="s">
        <v>225</v>
      </c>
      <c r="G2902" s="16">
        <v>42369</v>
      </c>
      <c r="H2902">
        <v>20160427</v>
      </c>
      <c r="I2902">
        <v>0</v>
      </c>
      <c r="J2902" t="s">
        <v>276</v>
      </c>
      <c r="K2902" t="str">
        <f>IFERROR(VLOOKUP(J2902,ORDEN_ESF!A:C,2,0),"")</f>
        <v>Otros pasivos financieros no corrientes</v>
      </c>
      <c r="L2902">
        <f>IFERROR(VLOOKUP(J2902,ORDEN_ESF!A:C,3,0),0)</f>
        <v>0</v>
      </c>
      <c r="M2902">
        <v>3846509</v>
      </c>
    </row>
    <row r="2903" spans="1:13" x14ac:dyDescent="0.25">
      <c r="A2903">
        <v>900192242</v>
      </c>
      <c r="B2903" t="s">
        <v>381</v>
      </c>
      <c r="C2903" t="s">
        <v>222</v>
      </c>
      <c r="D2903" t="s">
        <v>228</v>
      </c>
      <c r="E2903" t="s">
        <v>333</v>
      </c>
      <c r="F2903" t="s">
        <v>391</v>
      </c>
      <c r="G2903" s="16">
        <v>42185</v>
      </c>
      <c r="H2903">
        <v>20160428</v>
      </c>
      <c r="I2903">
        <v>0</v>
      </c>
      <c r="J2903" t="s">
        <v>276</v>
      </c>
      <c r="K2903" t="str">
        <f>IFERROR(VLOOKUP(J2903,ORDEN_ESF!A:C,2,0),"")</f>
        <v>Otros pasivos financieros no corrientes</v>
      </c>
      <c r="L2903">
        <f>IFERROR(VLOOKUP(J2903,ORDEN_ESF!A:C,3,0),0)</f>
        <v>0</v>
      </c>
      <c r="M2903">
        <v>10578401</v>
      </c>
    </row>
    <row r="2904" spans="1:13" x14ac:dyDescent="0.25">
      <c r="A2904">
        <v>900205547</v>
      </c>
      <c r="B2904" t="s">
        <v>233</v>
      </c>
      <c r="C2904" t="s">
        <v>230</v>
      </c>
      <c r="D2904" t="s">
        <v>228</v>
      </c>
      <c r="E2904" t="s">
        <v>224</v>
      </c>
      <c r="F2904" t="s">
        <v>225</v>
      </c>
      <c r="G2904" s="16">
        <v>42369</v>
      </c>
      <c r="H2904">
        <v>20160710</v>
      </c>
      <c r="I2904">
        <v>0</v>
      </c>
      <c r="J2904" t="s">
        <v>276</v>
      </c>
      <c r="K2904" t="str">
        <f>IFERROR(VLOOKUP(J2904,ORDEN_ESF!A:C,2,0),"")</f>
        <v>Otros pasivos financieros no corrientes</v>
      </c>
      <c r="L2904">
        <f>IFERROR(VLOOKUP(J2904,ORDEN_ESF!A:C,3,0),0)</f>
        <v>0</v>
      </c>
      <c r="M2904">
        <v>191667</v>
      </c>
    </row>
    <row r="2905" spans="1:13" x14ac:dyDescent="0.25">
      <c r="A2905">
        <v>900378893</v>
      </c>
      <c r="B2905" t="s">
        <v>386</v>
      </c>
      <c r="C2905" t="s">
        <v>230</v>
      </c>
      <c r="D2905" t="s">
        <v>228</v>
      </c>
      <c r="E2905" t="s">
        <v>335</v>
      </c>
      <c r="F2905" t="s">
        <v>225</v>
      </c>
      <c r="G2905" s="16">
        <v>42369</v>
      </c>
      <c r="H2905">
        <v>20160729</v>
      </c>
      <c r="I2905">
        <v>-1</v>
      </c>
      <c r="J2905" t="s">
        <v>276</v>
      </c>
      <c r="K2905" t="str">
        <f>IFERROR(VLOOKUP(J2905,ORDEN_ESF!A:C,2,0),"")</f>
        <v>Otros pasivos financieros no corrientes</v>
      </c>
      <c r="L2905">
        <f>IFERROR(VLOOKUP(J2905,ORDEN_ESF!A:C,3,0),0)</f>
        <v>0</v>
      </c>
      <c r="M2905">
        <v>43080859</v>
      </c>
    </row>
    <row r="2906" spans="1:13" x14ac:dyDescent="0.25">
      <c r="A2906">
        <v>900797732</v>
      </c>
      <c r="B2906" t="s">
        <v>181</v>
      </c>
      <c r="C2906" t="s">
        <v>230</v>
      </c>
      <c r="D2906" t="s">
        <v>228</v>
      </c>
      <c r="E2906" t="s">
        <v>360</v>
      </c>
      <c r="F2906" t="s">
        <v>225</v>
      </c>
      <c r="G2906" s="16">
        <v>42369</v>
      </c>
      <c r="H2906">
        <v>20160710</v>
      </c>
      <c r="I2906">
        <v>-1</v>
      </c>
      <c r="J2906" t="s">
        <v>276</v>
      </c>
      <c r="K2906" t="str">
        <f>IFERROR(VLOOKUP(J2906,ORDEN_ESF!A:C,2,0),"")</f>
        <v>Otros pasivos financieros no corrientes</v>
      </c>
      <c r="L2906">
        <f>IFERROR(VLOOKUP(J2906,ORDEN_ESF!A:C,3,0),0)</f>
        <v>0</v>
      </c>
      <c r="M2906">
        <v>94527613</v>
      </c>
    </row>
    <row r="2907" spans="1:13" x14ac:dyDescent="0.25">
      <c r="A2907">
        <v>800173155</v>
      </c>
      <c r="B2907" t="s">
        <v>341</v>
      </c>
      <c r="C2907" t="s">
        <v>222</v>
      </c>
      <c r="D2907" t="s">
        <v>228</v>
      </c>
      <c r="E2907" t="s">
        <v>335</v>
      </c>
      <c r="F2907" t="s">
        <v>225</v>
      </c>
      <c r="G2907" s="16">
        <v>42369</v>
      </c>
      <c r="H2907">
        <v>20160710</v>
      </c>
      <c r="I2907">
        <v>0</v>
      </c>
      <c r="J2907" t="s">
        <v>277</v>
      </c>
      <c r="K2907" t="str">
        <f>IFERROR(VLOOKUP(J2907,ORDEN_ESF!A:C,2,0),"")</f>
        <v>Otros pasivos no financieros no corrientes</v>
      </c>
      <c r="L2907">
        <f>IFERROR(VLOOKUP(J2907,ORDEN_ESF!A:C,3,0),0)</f>
        <v>0</v>
      </c>
      <c r="M2907">
        <v>79626103</v>
      </c>
    </row>
    <row r="2908" spans="1:13" x14ac:dyDescent="0.25">
      <c r="A2908">
        <v>830058272</v>
      </c>
      <c r="B2908" t="s">
        <v>352</v>
      </c>
      <c r="C2908" t="s">
        <v>230</v>
      </c>
      <c r="D2908" t="s">
        <v>228</v>
      </c>
      <c r="E2908" t="s">
        <v>353</v>
      </c>
      <c r="F2908" t="s">
        <v>225</v>
      </c>
      <c r="G2908" s="16">
        <v>42369</v>
      </c>
      <c r="H2908">
        <v>20160710</v>
      </c>
      <c r="I2908">
        <v>0</v>
      </c>
      <c r="J2908" t="s">
        <v>277</v>
      </c>
      <c r="K2908" t="str">
        <f>IFERROR(VLOOKUP(J2908,ORDEN_ESF!A:C,2,0),"")</f>
        <v>Otros pasivos no financieros no corrientes</v>
      </c>
      <c r="L2908">
        <f>IFERROR(VLOOKUP(J2908,ORDEN_ESF!A:C,3,0),0)</f>
        <v>0</v>
      </c>
      <c r="M2908">
        <v>0</v>
      </c>
    </row>
    <row r="2909" spans="1:13" x14ac:dyDescent="0.25">
      <c r="A2909">
        <v>830124992</v>
      </c>
      <c r="B2909" t="s">
        <v>357</v>
      </c>
      <c r="C2909" t="s">
        <v>230</v>
      </c>
      <c r="D2909" t="s">
        <v>228</v>
      </c>
      <c r="E2909" t="s">
        <v>358</v>
      </c>
      <c r="F2909" t="s">
        <v>225</v>
      </c>
      <c r="G2909" s="16">
        <v>42369</v>
      </c>
      <c r="H2909">
        <v>20160429</v>
      </c>
      <c r="I2909">
        <v>0</v>
      </c>
      <c r="J2909" t="s">
        <v>277</v>
      </c>
      <c r="K2909" t="str">
        <f>IFERROR(VLOOKUP(J2909,ORDEN_ESF!A:C,2,0),"")</f>
        <v>Otros pasivos no financieros no corrientes</v>
      </c>
      <c r="L2909">
        <f>IFERROR(VLOOKUP(J2909,ORDEN_ESF!A:C,3,0),0)</f>
        <v>0</v>
      </c>
      <c r="M2909">
        <v>0</v>
      </c>
    </row>
    <row r="2910" spans="1:13" x14ac:dyDescent="0.25">
      <c r="A2910">
        <v>860000656</v>
      </c>
      <c r="B2910" t="s">
        <v>221</v>
      </c>
      <c r="C2910" t="s">
        <v>222</v>
      </c>
      <c r="D2910" t="s">
        <v>223</v>
      </c>
      <c r="E2910" t="s">
        <v>224</v>
      </c>
      <c r="F2910" t="s">
        <v>225</v>
      </c>
      <c r="G2910" s="16">
        <v>42369</v>
      </c>
      <c r="H2910">
        <v>20160426</v>
      </c>
      <c r="I2910">
        <v>0</v>
      </c>
      <c r="J2910" t="s">
        <v>277</v>
      </c>
      <c r="K2910" t="str">
        <f>IFERROR(VLOOKUP(J2910,ORDEN_ESF!A:C,2,0),"")</f>
        <v>Otros pasivos no financieros no corrientes</v>
      </c>
      <c r="L2910">
        <f>IFERROR(VLOOKUP(J2910,ORDEN_ESF!A:C,3,0),0)</f>
        <v>0</v>
      </c>
      <c r="M2910">
        <v>11545579</v>
      </c>
    </row>
    <row r="2911" spans="1:13" x14ac:dyDescent="0.25">
      <c r="A2911">
        <v>860058070</v>
      </c>
      <c r="B2911" t="s">
        <v>364</v>
      </c>
      <c r="C2911" t="s">
        <v>222</v>
      </c>
      <c r="D2911" t="s">
        <v>228</v>
      </c>
      <c r="E2911" t="s">
        <v>335</v>
      </c>
      <c r="F2911" t="s">
        <v>225</v>
      </c>
      <c r="G2911" s="16">
        <v>42369</v>
      </c>
      <c r="H2911">
        <v>20160427</v>
      </c>
      <c r="I2911">
        <v>0</v>
      </c>
      <c r="J2911" t="s">
        <v>277</v>
      </c>
      <c r="K2911" t="str">
        <f>IFERROR(VLOOKUP(J2911,ORDEN_ESF!A:C,2,0),"")</f>
        <v>Otros pasivos no financieros no corrientes</v>
      </c>
      <c r="L2911">
        <f>IFERROR(VLOOKUP(J2911,ORDEN_ESF!A:C,3,0),0)</f>
        <v>0</v>
      </c>
      <c r="M2911">
        <v>16404619</v>
      </c>
    </row>
    <row r="2912" spans="1:13" x14ac:dyDescent="0.25">
      <c r="A2912">
        <v>860059851</v>
      </c>
      <c r="B2912" t="s">
        <v>365</v>
      </c>
      <c r="C2912" t="s">
        <v>222</v>
      </c>
      <c r="D2912" t="s">
        <v>228</v>
      </c>
      <c r="E2912" t="s">
        <v>224</v>
      </c>
      <c r="F2912" t="s">
        <v>225</v>
      </c>
      <c r="G2912" s="16">
        <v>42369</v>
      </c>
      <c r="H2912">
        <v>20160729</v>
      </c>
      <c r="I2912">
        <v>-1</v>
      </c>
      <c r="J2912" t="s">
        <v>277</v>
      </c>
      <c r="K2912" t="str">
        <f>IFERROR(VLOOKUP(J2912,ORDEN_ESF!A:C,2,0),"")</f>
        <v>Otros pasivos no financieros no corrientes</v>
      </c>
      <c r="L2912">
        <f>IFERROR(VLOOKUP(J2912,ORDEN_ESF!A:C,3,0),0)</f>
        <v>0</v>
      </c>
      <c r="M2912">
        <v>462452</v>
      </c>
    </row>
    <row r="2913" spans="1:13" x14ac:dyDescent="0.25">
      <c r="A2913">
        <v>860515523</v>
      </c>
      <c r="B2913" t="s">
        <v>231</v>
      </c>
      <c r="C2913" t="s">
        <v>230</v>
      </c>
      <c r="D2913" t="s">
        <v>228</v>
      </c>
      <c r="E2913" t="s">
        <v>224</v>
      </c>
      <c r="F2913" t="s">
        <v>225</v>
      </c>
      <c r="G2913" s="16">
        <v>42369</v>
      </c>
      <c r="H2913">
        <v>20160429</v>
      </c>
      <c r="I2913">
        <v>0</v>
      </c>
      <c r="J2913" t="s">
        <v>277</v>
      </c>
      <c r="K2913" t="str">
        <f>IFERROR(VLOOKUP(J2913,ORDEN_ESF!A:C,2,0),"")</f>
        <v>Otros pasivos no financieros no corrientes</v>
      </c>
      <c r="L2913">
        <f>IFERROR(VLOOKUP(J2913,ORDEN_ESF!A:C,3,0),0)</f>
        <v>0</v>
      </c>
      <c r="M2913">
        <v>17834248</v>
      </c>
    </row>
    <row r="2914" spans="1:13" x14ac:dyDescent="0.25">
      <c r="A2914">
        <v>890903035</v>
      </c>
      <c r="B2914" t="s">
        <v>369</v>
      </c>
      <c r="C2914" t="s">
        <v>230</v>
      </c>
      <c r="D2914" t="s">
        <v>228</v>
      </c>
      <c r="E2914" t="s">
        <v>339</v>
      </c>
      <c r="F2914" t="s">
        <v>225</v>
      </c>
      <c r="G2914" s="16">
        <v>42369</v>
      </c>
      <c r="H2914">
        <v>20160426</v>
      </c>
      <c r="I2914">
        <v>0</v>
      </c>
      <c r="J2914" t="s">
        <v>277</v>
      </c>
      <c r="K2914" t="str">
        <f>IFERROR(VLOOKUP(J2914,ORDEN_ESF!A:C,2,0),"")</f>
        <v>Otros pasivos no financieros no corrientes</v>
      </c>
      <c r="L2914">
        <f>IFERROR(VLOOKUP(J2914,ORDEN_ESF!A:C,3,0),0)</f>
        <v>0</v>
      </c>
      <c r="M2914">
        <v>12589950</v>
      </c>
    </row>
    <row r="2915" spans="1:13" x14ac:dyDescent="0.25">
      <c r="A2915">
        <v>890939355</v>
      </c>
      <c r="B2915" t="s">
        <v>35</v>
      </c>
      <c r="C2915" t="s">
        <v>222</v>
      </c>
      <c r="D2915" t="s">
        <v>223</v>
      </c>
      <c r="E2915" t="s">
        <v>335</v>
      </c>
      <c r="F2915" t="s">
        <v>225</v>
      </c>
      <c r="G2915" s="16">
        <v>42369</v>
      </c>
      <c r="H2915">
        <v>20160427</v>
      </c>
      <c r="I2915">
        <v>0</v>
      </c>
      <c r="J2915" t="s">
        <v>277</v>
      </c>
      <c r="K2915" t="str">
        <f>IFERROR(VLOOKUP(J2915,ORDEN_ESF!A:C,2,0),"")</f>
        <v>Otros pasivos no financieros no corrientes</v>
      </c>
      <c r="L2915">
        <f>IFERROR(VLOOKUP(J2915,ORDEN_ESF!A:C,3,0),0)</f>
        <v>0</v>
      </c>
      <c r="M2915">
        <v>9165771</v>
      </c>
    </row>
    <row r="2916" spans="1:13" x14ac:dyDescent="0.25">
      <c r="A2916">
        <v>900018975</v>
      </c>
      <c r="B2916" t="s">
        <v>376</v>
      </c>
      <c r="C2916" t="s">
        <v>230</v>
      </c>
      <c r="D2916" t="s">
        <v>299</v>
      </c>
      <c r="E2916" t="s">
        <v>333</v>
      </c>
      <c r="F2916" t="s">
        <v>225</v>
      </c>
      <c r="G2916" s="16">
        <v>42369</v>
      </c>
      <c r="H2916">
        <v>20160428</v>
      </c>
      <c r="I2916">
        <v>0</v>
      </c>
      <c r="J2916" t="s">
        <v>277</v>
      </c>
      <c r="K2916" t="str">
        <f>IFERROR(VLOOKUP(J2916,ORDEN_ESF!A:C,2,0),"")</f>
        <v>Otros pasivos no financieros no corrientes</v>
      </c>
      <c r="L2916">
        <f>IFERROR(VLOOKUP(J2916,ORDEN_ESF!A:C,3,0),0)</f>
        <v>0</v>
      </c>
      <c r="M2916">
        <v>28903203</v>
      </c>
    </row>
    <row r="2917" spans="1:13" x14ac:dyDescent="0.25">
      <c r="A2917">
        <v>900192242</v>
      </c>
      <c r="B2917" t="s">
        <v>381</v>
      </c>
      <c r="C2917" t="s">
        <v>222</v>
      </c>
      <c r="D2917" t="s">
        <v>228</v>
      </c>
      <c r="E2917" t="s">
        <v>333</v>
      </c>
      <c r="F2917" t="s">
        <v>225</v>
      </c>
      <c r="G2917" s="16">
        <v>42369</v>
      </c>
      <c r="H2917">
        <v>20160427</v>
      </c>
      <c r="I2917">
        <v>0</v>
      </c>
      <c r="J2917" t="s">
        <v>277</v>
      </c>
      <c r="K2917" t="str">
        <f>IFERROR(VLOOKUP(J2917,ORDEN_ESF!A:C,2,0),"")</f>
        <v>Otros pasivos no financieros no corrientes</v>
      </c>
      <c r="L2917">
        <f>IFERROR(VLOOKUP(J2917,ORDEN_ESF!A:C,3,0),0)</f>
        <v>0</v>
      </c>
      <c r="M2917">
        <v>43233398</v>
      </c>
    </row>
    <row r="2918" spans="1:13" x14ac:dyDescent="0.25">
      <c r="A2918">
        <v>900192242</v>
      </c>
      <c r="B2918" t="s">
        <v>381</v>
      </c>
      <c r="C2918" t="s">
        <v>222</v>
      </c>
      <c r="D2918" t="s">
        <v>228</v>
      </c>
      <c r="E2918" t="s">
        <v>333</v>
      </c>
      <c r="F2918" t="s">
        <v>391</v>
      </c>
      <c r="G2918" s="16">
        <v>42185</v>
      </c>
      <c r="H2918">
        <v>20160428</v>
      </c>
      <c r="I2918">
        <v>0</v>
      </c>
      <c r="J2918" t="s">
        <v>277</v>
      </c>
      <c r="K2918" t="str">
        <f>IFERROR(VLOOKUP(J2918,ORDEN_ESF!A:C,2,0),"")</f>
        <v>Otros pasivos no financieros no corrientes</v>
      </c>
      <c r="L2918">
        <f>IFERROR(VLOOKUP(J2918,ORDEN_ESF!A:C,3,0),0)</f>
        <v>0</v>
      </c>
      <c r="M2918">
        <v>19638328</v>
      </c>
    </row>
    <row r="2919" spans="1:13" x14ac:dyDescent="0.25">
      <c r="A2919">
        <v>900378893</v>
      </c>
      <c r="B2919" t="s">
        <v>386</v>
      </c>
      <c r="C2919" t="s">
        <v>230</v>
      </c>
      <c r="D2919" t="s">
        <v>228</v>
      </c>
      <c r="E2919" t="s">
        <v>335</v>
      </c>
      <c r="F2919" t="s">
        <v>225</v>
      </c>
      <c r="G2919" s="16">
        <v>42369</v>
      </c>
      <c r="H2919">
        <v>20160729</v>
      </c>
      <c r="I2919">
        <v>-1</v>
      </c>
      <c r="J2919" t="s">
        <v>277</v>
      </c>
      <c r="K2919" t="str">
        <f>IFERROR(VLOOKUP(J2919,ORDEN_ESF!A:C,2,0),"")</f>
        <v>Otros pasivos no financieros no corrientes</v>
      </c>
      <c r="L2919">
        <f>IFERROR(VLOOKUP(J2919,ORDEN_ESF!A:C,3,0),0)</f>
        <v>0</v>
      </c>
      <c r="M2919">
        <v>322722113</v>
      </c>
    </row>
    <row r="2920" spans="1:13" x14ac:dyDescent="0.25">
      <c r="A2920">
        <v>800173155</v>
      </c>
      <c r="B2920" t="s">
        <v>341</v>
      </c>
      <c r="C2920" t="s">
        <v>222</v>
      </c>
      <c r="D2920" t="s">
        <v>228</v>
      </c>
      <c r="E2920" t="s">
        <v>335</v>
      </c>
      <c r="F2920" t="s">
        <v>225</v>
      </c>
      <c r="G2920" s="16">
        <v>42369</v>
      </c>
      <c r="H2920">
        <v>20160710</v>
      </c>
      <c r="I2920">
        <v>0</v>
      </c>
      <c r="J2920" t="s">
        <v>278</v>
      </c>
      <c r="K2920" t="str">
        <f>IFERROR(VLOOKUP(J2920,ORDEN_ESF!A:C,2,0),"")</f>
        <v>Pasivos no corrientes</v>
      </c>
      <c r="L2920">
        <f>IFERROR(VLOOKUP(J2920,ORDEN_ESF!A:C,3,0),0)</f>
        <v>5</v>
      </c>
      <c r="M2920">
        <v>116458606</v>
      </c>
    </row>
    <row r="2921" spans="1:13" x14ac:dyDescent="0.25">
      <c r="A2921">
        <v>830023542</v>
      </c>
      <c r="B2921" t="s">
        <v>146</v>
      </c>
      <c r="C2921" t="s">
        <v>230</v>
      </c>
      <c r="D2921" t="s">
        <v>223</v>
      </c>
      <c r="E2921" t="s">
        <v>339</v>
      </c>
      <c r="F2921" t="s">
        <v>225</v>
      </c>
      <c r="G2921" s="16">
        <v>42369</v>
      </c>
      <c r="H2921">
        <v>20160426</v>
      </c>
      <c r="I2921">
        <v>0</v>
      </c>
      <c r="J2921" t="s">
        <v>278</v>
      </c>
      <c r="K2921" t="str">
        <f>IFERROR(VLOOKUP(J2921,ORDEN_ESF!A:C,2,0),"")</f>
        <v>Pasivos no corrientes</v>
      </c>
      <c r="L2921">
        <f>IFERROR(VLOOKUP(J2921,ORDEN_ESF!A:C,3,0),0)</f>
        <v>5</v>
      </c>
      <c r="M2921">
        <v>106980941</v>
      </c>
    </row>
    <row r="2922" spans="1:13" x14ac:dyDescent="0.25">
      <c r="A2922">
        <v>830058272</v>
      </c>
      <c r="B2922" t="s">
        <v>352</v>
      </c>
      <c r="C2922" t="s">
        <v>230</v>
      </c>
      <c r="D2922" t="s">
        <v>228</v>
      </c>
      <c r="E2922" t="s">
        <v>353</v>
      </c>
      <c r="F2922" t="s">
        <v>225</v>
      </c>
      <c r="G2922" s="16">
        <v>42369</v>
      </c>
      <c r="H2922">
        <v>20160710</v>
      </c>
      <c r="I2922">
        <v>0</v>
      </c>
      <c r="J2922" t="s">
        <v>278</v>
      </c>
      <c r="K2922" t="str">
        <f>IFERROR(VLOOKUP(J2922,ORDEN_ESF!A:C,2,0),"")</f>
        <v>Pasivos no corrientes</v>
      </c>
      <c r="L2922">
        <f>IFERROR(VLOOKUP(J2922,ORDEN_ESF!A:C,3,0),0)</f>
        <v>5</v>
      </c>
      <c r="M2922">
        <v>9359524</v>
      </c>
    </row>
    <row r="2923" spans="1:13" x14ac:dyDescent="0.25">
      <c r="A2923">
        <v>830124992</v>
      </c>
      <c r="B2923" t="s">
        <v>357</v>
      </c>
      <c r="C2923" t="s">
        <v>230</v>
      </c>
      <c r="D2923" t="s">
        <v>228</v>
      </c>
      <c r="E2923" t="s">
        <v>358</v>
      </c>
      <c r="F2923" t="s">
        <v>225</v>
      </c>
      <c r="G2923" s="16">
        <v>42369</v>
      </c>
      <c r="H2923">
        <v>20160429</v>
      </c>
      <c r="I2923">
        <v>0</v>
      </c>
      <c r="J2923" t="s">
        <v>278</v>
      </c>
      <c r="K2923" t="str">
        <f>IFERROR(VLOOKUP(J2923,ORDEN_ESF!A:C,2,0),"")</f>
        <v>Pasivos no corrientes</v>
      </c>
      <c r="L2923">
        <f>IFERROR(VLOOKUP(J2923,ORDEN_ESF!A:C,3,0),0)</f>
        <v>5</v>
      </c>
      <c r="M2923">
        <v>159235</v>
      </c>
    </row>
    <row r="2924" spans="1:13" x14ac:dyDescent="0.25">
      <c r="A2924">
        <v>860000656</v>
      </c>
      <c r="B2924" t="s">
        <v>221</v>
      </c>
      <c r="C2924" t="s">
        <v>222</v>
      </c>
      <c r="D2924" t="s">
        <v>223</v>
      </c>
      <c r="E2924" t="s">
        <v>224</v>
      </c>
      <c r="F2924" t="s">
        <v>225</v>
      </c>
      <c r="G2924" s="16">
        <v>42369</v>
      </c>
      <c r="H2924">
        <v>20160426</v>
      </c>
      <c r="I2924">
        <v>0</v>
      </c>
      <c r="J2924" t="s">
        <v>278</v>
      </c>
      <c r="K2924" t="str">
        <f>IFERROR(VLOOKUP(J2924,ORDEN_ESF!A:C,2,0),"")</f>
        <v>Pasivos no corrientes</v>
      </c>
      <c r="L2924">
        <f>IFERROR(VLOOKUP(J2924,ORDEN_ESF!A:C,3,0),0)</f>
        <v>5</v>
      </c>
      <c r="M2924">
        <v>33853768</v>
      </c>
    </row>
    <row r="2925" spans="1:13" x14ac:dyDescent="0.25">
      <c r="A2925">
        <v>860002837</v>
      </c>
      <c r="B2925" t="s">
        <v>227</v>
      </c>
      <c r="C2925" t="s">
        <v>222</v>
      </c>
      <c r="D2925" t="s">
        <v>228</v>
      </c>
      <c r="E2925" t="s">
        <v>224</v>
      </c>
      <c r="F2925" t="s">
        <v>225</v>
      </c>
      <c r="G2925" s="16">
        <v>42369</v>
      </c>
      <c r="H2925">
        <v>20160426</v>
      </c>
      <c r="I2925">
        <v>0</v>
      </c>
      <c r="J2925" t="s">
        <v>278</v>
      </c>
      <c r="K2925" t="str">
        <f>IFERROR(VLOOKUP(J2925,ORDEN_ESF!A:C,2,0),"")</f>
        <v>Pasivos no corrientes</v>
      </c>
      <c r="L2925">
        <f>IFERROR(VLOOKUP(J2925,ORDEN_ESF!A:C,3,0),0)</f>
        <v>5</v>
      </c>
      <c r="M2925">
        <v>1476558</v>
      </c>
    </row>
    <row r="2926" spans="1:13" x14ac:dyDescent="0.25">
      <c r="A2926">
        <v>860035996</v>
      </c>
      <c r="B2926" t="s">
        <v>229</v>
      </c>
      <c r="C2926" t="s">
        <v>230</v>
      </c>
      <c r="D2926" t="s">
        <v>228</v>
      </c>
      <c r="E2926" t="s">
        <v>224</v>
      </c>
      <c r="F2926" t="s">
        <v>225</v>
      </c>
      <c r="G2926" s="16">
        <v>42369</v>
      </c>
      <c r="H2926">
        <v>20160428</v>
      </c>
      <c r="I2926">
        <v>0</v>
      </c>
      <c r="J2926" t="s">
        <v>278</v>
      </c>
      <c r="K2926" t="str">
        <f>IFERROR(VLOOKUP(J2926,ORDEN_ESF!A:C,2,0),"")</f>
        <v>Pasivos no corrientes</v>
      </c>
      <c r="L2926">
        <f>IFERROR(VLOOKUP(J2926,ORDEN_ESF!A:C,3,0),0)</f>
        <v>5</v>
      </c>
      <c r="M2926">
        <v>4982583</v>
      </c>
    </row>
    <row r="2927" spans="1:13" x14ac:dyDescent="0.25">
      <c r="A2927">
        <v>860058070</v>
      </c>
      <c r="B2927" t="s">
        <v>364</v>
      </c>
      <c r="C2927" t="s">
        <v>222</v>
      </c>
      <c r="D2927" t="s">
        <v>228</v>
      </c>
      <c r="E2927" t="s">
        <v>335</v>
      </c>
      <c r="F2927" t="s">
        <v>225</v>
      </c>
      <c r="G2927" s="16">
        <v>42369</v>
      </c>
      <c r="H2927">
        <v>20160427</v>
      </c>
      <c r="I2927">
        <v>0</v>
      </c>
      <c r="J2927" t="s">
        <v>278</v>
      </c>
      <c r="K2927" t="str">
        <f>IFERROR(VLOOKUP(J2927,ORDEN_ESF!A:C,2,0),"")</f>
        <v>Pasivos no corrientes</v>
      </c>
      <c r="L2927">
        <f>IFERROR(VLOOKUP(J2927,ORDEN_ESF!A:C,3,0),0)</f>
        <v>5</v>
      </c>
      <c r="M2927">
        <v>458027019</v>
      </c>
    </row>
    <row r="2928" spans="1:13" x14ac:dyDescent="0.25">
      <c r="A2928">
        <v>860059851</v>
      </c>
      <c r="B2928" t="s">
        <v>365</v>
      </c>
      <c r="C2928" t="s">
        <v>222</v>
      </c>
      <c r="D2928" t="s">
        <v>228</v>
      </c>
      <c r="E2928" t="s">
        <v>224</v>
      </c>
      <c r="F2928" t="s">
        <v>225</v>
      </c>
      <c r="G2928" s="16">
        <v>42369</v>
      </c>
      <c r="H2928">
        <v>20160729</v>
      </c>
      <c r="I2928">
        <v>-1</v>
      </c>
      <c r="J2928" t="s">
        <v>278</v>
      </c>
      <c r="K2928" t="str">
        <f>IFERROR(VLOOKUP(J2928,ORDEN_ESF!A:C,2,0),"")</f>
        <v>Pasivos no corrientes</v>
      </c>
      <c r="L2928">
        <f>IFERROR(VLOOKUP(J2928,ORDEN_ESF!A:C,3,0),0)</f>
        <v>5</v>
      </c>
      <c r="M2928">
        <v>8842775</v>
      </c>
    </row>
    <row r="2929" spans="1:13" x14ac:dyDescent="0.25">
      <c r="A2929">
        <v>860510628</v>
      </c>
      <c r="B2929" t="s">
        <v>373</v>
      </c>
      <c r="C2929" t="s">
        <v>230</v>
      </c>
      <c r="D2929" t="s">
        <v>228</v>
      </c>
      <c r="E2929" t="s">
        <v>353</v>
      </c>
      <c r="F2929" t="s">
        <v>225</v>
      </c>
      <c r="G2929" s="16">
        <v>42369</v>
      </c>
      <c r="H2929">
        <v>20160729</v>
      </c>
      <c r="I2929">
        <v>-1</v>
      </c>
      <c r="J2929" t="s">
        <v>278</v>
      </c>
      <c r="K2929" t="str">
        <f>IFERROR(VLOOKUP(J2929,ORDEN_ESF!A:C,2,0),"")</f>
        <v>Pasivos no corrientes</v>
      </c>
      <c r="L2929">
        <f>IFERROR(VLOOKUP(J2929,ORDEN_ESF!A:C,3,0),0)</f>
        <v>5</v>
      </c>
      <c r="M2929">
        <v>406956</v>
      </c>
    </row>
    <row r="2930" spans="1:13" x14ac:dyDescent="0.25">
      <c r="A2930">
        <v>860515523</v>
      </c>
      <c r="B2930" t="s">
        <v>231</v>
      </c>
      <c r="C2930" t="s">
        <v>230</v>
      </c>
      <c r="D2930" t="s">
        <v>228</v>
      </c>
      <c r="E2930" t="s">
        <v>224</v>
      </c>
      <c r="F2930" t="s">
        <v>225</v>
      </c>
      <c r="G2930" s="16">
        <v>42369</v>
      </c>
      <c r="H2930">
        <v>20160429</v>
      </c>
      <c r="I2930">
        <v>0</v>
      </c>
      <c r="J2930" t="s">
        <v>278</v>
      </c>
      <c r="K2930" t="str">
        <f>IFERROR(VLOOKUP(J2930,ORDEN_ESF!A:C,2,0),"")</f>
        <v>Pasivos no corrientes</v>
      </c>
      <c r="L2930">
        <f>IFERROR(VLOOKUP(J2930,ORDEN_ESF!A:C,3,0),0)</f>
        <v>5</v>
      </c>
      <c r="M2930">
        <v>42489880</v>
      </c>
    </row>
    <row r="2931" spans="1:13" x14ac:dyDescent="0.25">
      <c r="A2931">
        <v>890903035</v>
      </c>
      <c r="B2931" t="s">
        <v>369</v>
      </c>
      <c r="C2931" t="s">
        <v>230</v>
      </c>
      <c r="D2931" t="s">
        <v>228</v>
      </c>
      <c r="E2931" t="s">
        <v>339</v>
      </c>
      <c r="F2931" t="s">
        <v>225</v>
      </c>
      <c r="G2931" s="16">
        <v>42369</v>
      </c>
      <c r="H2931">
        <v>20160426</v>
      </c>
      <c r="I2931">
        <v>0</v>
      </c>
      <c r="J2931" t="s">
        <v>278</v>
      </c>
      <c r="K2931" t="str">
        <f>IFERROR(VLOOKUP(J2931,ORDEN_ESF!A:C,2,0),"")</f>
        <v>Pasivos no corrientes</v>
      </c>
      <c r="L2931">
        <f>IFERROR(VLOOKUP(J2931,ORDEN_ESF!A:C,3,0),0)</f>
        <v>5</v>
      </c>
      <c r="M2931">
        <v>43803198</v>
      </c>
    </row>
    <row r="2932" spans="1:13" x14ac:dyDescent="0.25">
      <c r="A2932">
        <v>890903055</v>
      </c>
      <c r="B2932" t="s">
        <v>232</v>
      </c>
      <c r="C2932" t="s">
        <v>222</v>
      </c>
      <c r="D2932" t="s">
        <v>223</v>
      </c>
      <c r="E2932" t="s">
        <v>224</v>
      </c>
      <c r="F2932" t="s">
        <v>225</v>
      </c>
      <c r="G2932" s="16">
        <v>42369</v>
      </c>
      <c r="H2932">
        <v>20160729</v>
      </c>
      <c r="I2932">
        <v>-1</v>
      </c>
      <c r="J2932" t="s">
        <v>278</v>
      </c>
      <c r="K2932" t="str">
        <f>IFERROR(VLOOKUP(J2932,ORDEN_ESF!A:C,2,0),"")</f>
        <v>Pasivos no corrientes</v>
      </c>
      <c r="L2932">
        <f>IFERROR(VLOOKUP(J2932,ORDEN_ESF!A:C,3,0),0)</f>
        <v>5</v>
      </c>
      <c r="M2932">
        <v>18489840</v>
      </c>
    </row>
    <row r="2933" spans="1:13" x14ac:dyDescent="0.25">
      <c r="A2933">
        <v>890905022</v>
      </c>
      <c r="B2933" t="s">
        <v>370</v>
      </c>
      <c r="C2933" t="s">
        <v>230</v>
      </c>
      <c r="D2933" t="s">
        <v>223</v>
      </c>
      <c r="E2933" t="s">
        <v>360</v>
      </c>
      <c r="F2933" t="s">
        <v>225</v>
      </c>
      <c r="G2933" s="16">
        <v>42369</v>
      </c>
      <c r="H2933">
        <v>20160802</v>
      </c>
      <c r="I2933">
        <v>0</v>
      </c>
      <c r="J2933" t="s">
        <v>278</v>
      </c>
      <c r="K2933" t="str">
        <f>IFERROR(VLOOKUP(J2933,ORDEN_ESF!A:C,2,0),"")</f>
        <v>Pasivos no corrientes</v>
      </c>
      <c r="L2933">
        <f>IFERROR(VLOOKUP(J2933,ORDEN_ESF!A:C,3,0),0)</f>
        <v>5</v>
      </c>
      <c r="M2933">
        <v>2257244</v>
      </c>
    </row>
    <row r="2934" spans="1:13" x14ac:dyDescent="0.25">
      <c r="A2934">
        <v>890908901</v>
      </c>
      <c r="B2934" t="s">
        <v>372</v>
      </c>
      <c r="C2934" t="s">
        <v>222</v>
      </c>
      <c r="D2934" t="s">
        <v>223</v>
      </c>
      <c r="E2934" t="s">
        <v>339</v>
      </c>
      <c r="F2934" t="s">
        <v>225</v>
      </c>
      <c r="G2934" s="16">
        <v>42369</v>
      </c>
      <c r="H2934">
        <v>20160426</v>
      </c>
      <c r="I2934">
        <v>0</v>
      </c>
      <c r="J2934" t="s">
        <v>278</v>
      </c>
      <c r="K2934" t="str">
        <f>IFERROR(VLOOKUP(J2934,ORDEN_ESF!A:C,2,0),"")</f>
        <v>Pasivos no corrientes</v>
      </c>
      <c r="L2934">
        <f>IFERROR(VLOOKUP(J2934,ORDEN_ESF!A:C,3,0),0)</f>
        <v>5</v>
      </c>
      <c r="M2934">
        <v>16872741</v>
      </c>
    </row>
    <row r="2935" spans="1:13" x14ac:dyDescent="0.25">
      <c r="A2935">
        <v>890939355</v>
      </c>
      <c r="B2935" t="s">
        <v>35</v>
      </c>
      <c r="C2935" t="s">
        <v>222</v>
      </c>
      <c r="D2935" t="s">
        <v>223</v>
      </c>
      <c r="E2935" t="s">
        <v>335</v>
      </c>
      <c r="F2935" t="s">
        <v>225</v>
      </c>
      <c r="G2935" s="16">
        <v>42369</v>
      </c>
      <c r="H2935">
        <v>20160427</v>
      </c>
      <c r="I2935">
        <v>0</v>
      </c>
      <c r="J2935" t="s">
        <v>278</v>
      </c>
      <c r="K2935" t="str">
        <f>IFERROR(VLOOKUP(J2935,ORDEN_ESF!A:C,2,0),"")</f>
        <v>Pasivos no corrientes</v>
      </c>
      <c r="L2935">
        <f>IFERROR(VLOOKUP(J2935,ORDEN_ESF!A:C,3,0),0)</f>
        <v>5</v>
      </c>
      <c r="M2935">
        <v>9611491</v>
      </c>
    </row>
    <row r="2936" spans="1:13" x14ac:dyDescent="0.25">
      <c r="A2936">
        <v>900018975</v>
      </c>
      <c r="B2936" t="s">
        <v>376</v>
      </c>
      <c r="C2936" t="s">
        <v>230</v>
      </c>
      <c r="D2936" t="s">
        <v>299</v>
      </c>
      <c r="E2936" t="s">
        <v>333</v>
      </c>
      <c r="F2936" t="s">
        <v>225</v>
      </c>
      <c r="G2936" s="16">
        <v>42369</v>
      </c>
      <c r="H2936">
        <v>20160428</v>
      </c>
      <c r="I2936">
        <v>0</v>
      </c>
      <c r="J2936" t="s">
        <v>278</v>
      </c>
      <c r="K2936" t="str">
        <f>IFERROR(VLOOKUP(J2936,ORDEN_ESF!A:C,2,0),"")</f>
        <v>Pasivos no corrientes</v>
      </c>
      <c r="L2936">
        <f>IFERROR(VLOOKUP(J2936,ORDEN_ESF!A:C,3,0),0)</f>
        <v>5</v>
      </c>
      <c r="M2936">
        <v>106647299</v>
      </c>
    </row>
    <row r="2937" spans="1:13" x14ac:dyDescent="0.25">
      <c r="A2937">
        <v>900192242</v>
      </c>
      <c r="B2937" t="s">
        <v>381</v>
      </c>
      <c r="C2937" t="s">
        <v>222</v>
      </c>
      <c r="D2937" t="s">
        <v>228</v>
      </c>
      <c r="E2937" t="s">
        <v>333</v>
      </c>
      <c r="F2937" t="s">
        <v>225</v>
      </c>
      <c r="G2937" s="16">
        <v>42369</v>
      </c>
      <c r="H2937">
        <v>20160427</v>
      </c>
      <c r="I2937">
        <v>0</v>
      </c>
      <c r="J2937" t="s">
        <v>278</v>
      </c>
      <c r="K2937" t="str">
        <f>IFERROR(VLOOKUP(J2937,ORDEN_ESF!A:C,2,0),"")</f>
        <v>Pasivos no corrientes</v>
      </c>
      <c r="L2937">
        <f>IFERROR(VLOOKUP(J2937,ORDEN_ESF!A:C,3,0),0)</f>
        <v>5</v>
      </c>
      <c r="M2937">
        <v>137526923</v>
      </c>
    </row>
    <row r="2938" spans="1:13" x14ac:dyDescent="0.25">
      <c r="A2938">
        <v>900192242</v>
      </c>
      <c r="B2938" t="s">
        <v>381</v>
      </c>
      <c r="C2938" t="s">
        <v>222</v>
      </c>
      <c r="D2938" t="s">
        <v>228</v>
      </c>
      <c r="E2938" t="s">
        <v>333</v>
      </c>
      <c r="F2938" t="s">
        <v>391</v>
      </c>
      <c r="G2938" s="16">
        <v>42185</v>
      </c>
      <c r="H2938">
        <v>20160428</v>
      </c>
      <c r="I2938">
        <v>0</v>
      </c>
      <c r="J2938" t="s">
        <v>278</v>
      </c>
      <c r="K2938" t="str">
        <f>IFERROR(VLOOKUP(J2938,ORDEN_ESF!A:C,2,0),"")</f>
        <v>Pasivos no corrientes</v>
      </c>
      <c r="L2938">
        <f>IFERROR(VLOOKUP(J2938,ORDEN_ESF!A:C,3,0),0)</f>
        <v>5</v>
      </c>
      <c r="M2938">
        <v>125497331</v>
      </c>
    </row>
    <row r="2939" spans="1:13" x14ac:dyDescent="0.25">
      <c r="A2939">
        <v>900205547</v>
      </c>
      <c r="B2939" t="s">
        <v>233</v>
      </c>
      <c r="C2939" t="s">
        <v>230</v>
      </c>
      <c r="D2939" t="s">
        <v>228</v>
      </c>
      <c r="E2939" t="s">
        <v>224</v>
      </c>
      <c r="F2939" t="s">
        <v>225</v>
      </c>
      <c r="G2939" s="16">
        <v>42369</v>
      </c>
      <c r="H2939">
        <v>20160710</v>
      </c>
      <c r="I2939">
        <v>0</v>
      </c>
      <c r="J2939" t="s">
        <v>278</v>
      </c>
      <c r="K2939" t="str">
        <f>IFERROR(VLOOKUP(J2939,ORDEN_ESF!A:C,2,0),"")</f>
        <v>Pasivos no corrientes</v>
      </c>
      <c r="L2939">
        <f>IFERROR(VLOOKUP(J2939,ORDEN_ESF!A:C,3,0),0)</f>
        <v>5</v>
      </c>
      <c r="M2939">
        <v>191667</v>
      </c>
    </row>
    <row r="2940" spans="1:13" x14ac:dyDescent="0.25">
      <c r="A2940">
        <v>900378893</v>
      </c>
      <c r="B2940" t="s">
        <v>386</v>
      </c>
      <c r="C2940" t="s">
        <v>230</v>
      </c>
      <c r="D2940" t="s">
        <v>228</v>
      </c>
      <c r="E2940" t="s">
        <v>335</v>
      </c>
      <c r="F2940" t="s">
        <v>225</v>
      </c>
      <c r="G2940" s="16">
        <v>42369</v>
      </c>
      <c r="H2940">
        <v>20160729</v>
      </c>
      <c r="I2940">
        <v>-1</v>
      </c>
      <c r="J2940" t="s">
        <v>278</v>
      </c>
      <c r="K2940" t="str">
        <f>IFERROR(VLOOKUP(J2940,ORDEN_ESF!A:C,2,0),"")</f>
        <v>Pasivos no corrientes</v>
      </c>
      <c r="L2940">
        <f>IFERROR(VLOOKUP(J2940,ORDEN_ESF!A:C,3,0),0)</f>
        <v>5</v>
      </c>
      <c r="M2940">
        <v>366779929</v>
      </c>
    </row>
    <row r="2941" spans="1:13" x14ac:dyDescent="0.25">
      <c r="A2941">
        <v>900390238</v>
      </c>
      <c r="B2941" t="s">
        <v>177</v>
      </c>
      <c r="C2941" t="s">
        <v>230</v>
      </c>
      <c r="D2941" t="s">
        <v>228</v>
      </c>
      <c r="E2941" t="s">
        <v>333</v>
      </c>
      <c r="F2941" t="s">
        <v>225</v>
      </c>
      <c r="G2941" s="16">
        <v>42369</v>
      </c>
      <c r="H2941">
        <v>20160421</v>
      </c>
      <c r="I2941">
        <v>0</v>
      </c>
      <c r="J2941" t="s">
        <v>278</v>
      </c>
      <c r="K2941" t="str">
        <f>IFERROR(VLOOKUP(J2941,ORDEN_ESF!A:C,2,0),"")</f>
        <v>Pasivos no corrientes</v>
      </c>
      <c r="L2941">
        <f>IFERROR(VLOOKUP(J2941,ORDEN_ESF!A:C,3,0),0)</f>
        <v>5</v>
      </c>
      <c r="M2941">
        <v>15009</v>
      </c>
    </row>
    <row r="2942" spans="1:13" x14ac:dyDescent="0.25">
      <c r="A2942">
        <v>900390238</v>
      </c>
      <c r="B2942" t="s">
        <v>177</v>
      </c>
      <c r="C2942" t="s">
        <v>230</v>
      </c>
      <c r="D2942" t="s">
        <v>228</v>
      </c>
      <c r="E2942" t="s">
        <v>333</v>
      </c>
      <c r="F2942" t="s">
        <v>391</v>
      </c>
      <c r="G2942" s="16">
        <v>42185</v>
      </c>
      <c r="H2942">
        <v>20160421</v>
      </c>
      <c r="I2942">
        <v>0</v>
      </c>
      <c r="J2942" t="s">
        <v>278</v>
      </c>
      <c r="K2942" t="str">
        <f>IFERROR(VLOOKUP(J2942,ORDEN_ESF!A:C,2,0),"")</f>
        <v>Pasivos no corrientes</v>
      </c>
      <c r="L2942">
        <f>IFERROR(VLOOKUP(J2942,ORDEN_ESF!A:C,3,0),0)</f>
        <v>5</v>
      </c>
      <c r="M2942">
        <v>10339</v>
      </c>
    </row>
    <row r="2943" spans="1:13" x14ac:dyDescent="0.25">
      <c r="A2943">
        <v>900797732</v>
      </c>
      <c r="B2943" t="s">
        <v>181</v>
      </c>
      <c r="C2943" t="s">
        <v>230</v>
      </c>
      <c r="D2943" t="s">
        <v>228</v>
      </c>
      <c r="E2943" t="s">
        <v>360</v>
      </c>
      <c r="F2943" t="s">
        <v>225</v>
      </c>
      <c r="G2943" s="16">
        <v>42369</v>
      </c>
      <c r="H2943">
        <v>20160710</v>
      </c>
      <c r="I2943">
        <v>-1</v>
      </c>
      <c r="J2943" t="s">
        <v>278</v>
      </c>
      <c r="K2943" t="str">
        <f>IFERROR(VLOOKUP(J2943,ORDEN_ESF!A:C,2,0),"")</f>
        <v>Pasivos no corrientes</v>
      </c>
      <c r="L2943">
        <f>IFERROR(VLOOKUP(J2943,ORDEN_ESF!A:C,3,0),0)</f>
        <v>5</v>
      </c>
      <c r="M2943">
        <v>94527613</v>
      </c>
    </row>
    <row r="2944" spans="1:13" x14ac:dyDescent="0.25">
      <c r="A2944">
        <v>800173155</v>
      </c>
      <c r="B2944" t="s">
        <v>341</v>
      </c>
      <c r="C2944" t="s">
        <v>222</v>
      </c>
      <c r="D2944" t="s">
        <v>228</v>
      </c>
      <c r="E2944" t="s">
        <v>335</v>
      </c>
      <c r="F2944" t="s">
        <v>225</v>
      </c>
      <c r="G2944" s="16">
        <v>42369</v>
      </c>
      <c r="H2944">
        <v>20160710</v>
      </c>
      <c r="I2944">
        <v>0</v>
      </c>
      <c r="J2944" t="s">
        <v>279</v>
      </c>
      <c r="K2944" t="str">
        <f>IFERROR(VLOOKUP(J2944,ORDEN_ESF!A:C,2,0),"")</f>
        <v>Pasivos</v>
      </c>
      <c r="L2944">
        <f>IFERROR(VLOOKUP(J2944,ORDEN_ESF!A:C,3,0),0)</f>
        <v>6</v>
      </c>
      <c r="M2944">
        <v>275146658</v>
      </c>
    </row>
    <row r="2945" spans="1:13" x14ac:dyDescent="0.25">
      <c r="A2945">
        <v>800185295</v>
      </c>
      <c r="B2945" t="s">
        <v>344</v>
      </c>
      <c r="C2945" t="s">
        <v>222</v>
      </c>
      <c r="D2945" t="s">
        <v>228</v>
      </c>
      <c r="E2945" t="s">
        <v>335</v>
      </c>
      <c r="F2945" t="s">
        <v>225</v>
      </c>
      <c r="G2945" s="16">
        <v>42369</v>
      </c>
      <c r="H2945">
        <v>20160429</v>
      </c>
      <c r="I2945">
        <v>0</v>
      </c>
      <c r="J2945" t="s">
        <v>279</v>
      </c>
      <c r="K2945" t="str">
        <f>IFERROR(VLOOKUP(J2945,ORDEN_ESF!A:C,2,0),"")</f>
        <v>Pasivos</v>
      </c>
      <c r="L2945">
        <f>IFERROR(VLOOKUP(J2945,ORDEN_ESF!A:C,3,0),0)</f>
        <v>6</v>
      </c>
      <c r="M2945">
        <v>1359258305</v>
      </c>
    </row>
    <row r="2946" spans="1:13" x14ac:dyDescent="0.25">
      <c r="A2946">
        <v>830023542</v>
      </c>
      <c r="B2946" t="s">
        <v>146</v>
      </c>
      <c r="C2946" t="s">
        <v>230</v>
      </c>
      <c r="D2946" t="s">
        <v>223</v>
      </c>
      <c r="E2946" t="s">
        <v>339</v>
      </c>
      <c r="F2946" t="s">
        <v>225</v>
      </c>
      <c r="G2946" s="16">
        <v>42369</v>
      </c>
      <c r="H2946">
        <v>20160426</v>
      </c>
      <c r="I2946">
        <v>0</v>
      </c>
      <c r="J2946" t="s">
        <v>279</v>
      </c>
      <c r="K2946" t="str">
        <f>IFERROR(VLOOKUP(J2946,ORDEN_ESF!A:C,2,0),"")</f>
        <v>Pasivos</v>
      </c>
      <c r="L2946">
        <f>IFERROR(VLOOKUP(J2946,ORDEN_ESF!A:C,3,0),0)</f>
        <v>6</v>
      </c>
      <c r="M2946">
        <v>166287314</v>
      </c>
    </row>
    <row r="2947" spans="1:13" x14ac:dyDescent="0.25">
      <c r="A2947">
        <v>830058272</v>
      </c>
      <c r="B2947" t="s">
        <v>352</v>
      </c>
      <c r="C2947" t="s">
        <v>230</v>
      </c>
      <c r="D2947" t="s">
        <v>228</v>
      </c>
      <c r="E2947" t="s">
        <v>353</v>
      </c>
      <c r="F2947" t="s">
        <v>225</v>
      </c>
      <c r="G2947" s="16">
        <v>42369</v>
      </c>
      <c r="H2947">
        <v>20160710</v>
      </c>
      <c r="I2947">
        <v>0</v>
      </c>
      <c r="J2947" t="s">
        <v>279</v>
      </c>
      <c r="K2947" t="str">
        <f>IFERROR(VLOOKUP(J2947,ORDEN_ESF!A:C,2,0),"")</f>
        <v>Pasivos</v>
      </c>
      <c r="L2947">
        <f>IFERROR(VLOOKUP(J2947,ORDEN_ESF!A:C,3,0),0)</f>
        <v>6</v>
      </c>
      <c r="M2947">
        <v>54478906</v>
      </c>
    </row>
    <row r="2948" spans="1:13" x14ac:dyDescent="0.25">
      <c r="A2948">
        <v>830124992</v>
      </c>
      <c r="B2948" t="s">
        <v>357</v>
      </c>
      <c r="C2948" t="s">
        <v>230</v>
      </c>
      <c r="D2948" t="s">
        <v>228</v>
      </c>
      <c r="E2948" t="s">
        <v>358</v>
      </c>
      <c r="F2948" t="s">
        <v>225</v>
      </c>
      <c r="G2948" s="16">
        <v>42369</v>
      </c>
      <c r="H2948">
        <v>20160429</v>
      </c>
      <c r="I2948">
        <v>0</v>
      </c>
      <c r="J2948" t="s">
        <v>279</v>
      </c>
      <c r="K2948" t="str">
        <f>IFERROR(VLOOKUP(J2948,ORDEN_ESF!A:C,2,0),"")</f>
        <v>Pasivos</v>
      </c>
      <c r="L2948">
        <f>IFERROR(VLOOKUP(J2948,ORDEN_ESF!A:C,3,0),0)</f>
        <v>6</v>
      </c>
      <c r="M2948">
        <v>1603610</v>
      </c>
    </row>
    <row r="2949" spans="1:13" x14ac:dyDescent="0.25">
      <c r="A2949">
        <v>860000656</v>
      </c>
      <c r="B2949" t="s">
        <v>221</v>
      </c>
      <c r="C2949" t="s">
        <v>222</v>
      </c>
      <c r="D2949" t="s">
        <v>223</v>
      </c>
      <c r="E2949" t="s">
        <v>224</v>
      </c>
      <c r="F2949" t="s">
        <v>225</v>
      </c>
      <c r="G2949" s="16">
        <v>42369</v>
      </c>
      <c r="H2949">
        <v>20160426</v>
      </c>
      <c r="I2949">
        <v>0</v>
      </c>
      <c r="J2949" t="s">
        <v>279</v>
      </c>
      <c r="K2949" t="str">
        <f>IFERROR(VLOOKUP(J2949,ORDEN_ESF!A:C,2,0),"")</f>
        <v>Pasivos</v>
      </c>
      <c r="L2949">
        <f>IFERROR(VLOOKUP(J2949,ORDEN_ESF!A:C,3,0),0)</f>
        <v>6</v>
      </c>
      <c r="M2949">
        <v>110186662</v>
      </c>
    </row>
    <row r="2950" spans="1:13" x14ac:dyDescent="0.25">
      <c r="A2950">
        <v>860002837</v>
      </c>
      <c r="B2950" t="s">
        <v>227</v>
      </c>
      <c r="C2950" t="s">
        <v>222</v>
      </c>
      <c r="D2950" t="s">
        <v>228</v>
      </c>
      <c r="E2950" t="s">
        <v>224</v>
      </c>
      <c r="F2950" t="s">
        <v>225</v>
      </c>
      <c r="G2950" s="16">
        <v>42369</v>
      </c>
      <c r="H2950">
        <v>20160426</v>
      </c>
      <c r="I2950">
        <v>0</v>
      </c>
      <c r="J2950" t="s">
        <v>279</v>
      </c>
      <c r="K2950" t="str">
        <f>IFERROR(VLOOKUP(J2950,ORDEN_ESF!A:C,2,0),"")</f>
        <v>Pasivos</v>
      </c>
      <c r="L2950">
        <f>IFERROR(VLOOKUP(J2950,ORDEN_ESF!A:C,3,0),0)</f>
        <v>6</v>
      </c>
      <c r="M2950">
        <v>148303172</v>
      </c>
    </row>
    <row r="2951" spans="1:13" x14ac:dyDescent="0.25">
      <c r="A2951">
        <v>860035996</v>
      </c>
      <c r="B2951" t="s">
        <v>229</v>
      </c>
      <c r="C2951" t="s">
        <v>230</v>
      </c>
      <c r="D2951" t="s">
        <v>228</v>
      </c>
      <c r="E2951" t="s">
        <v>224</v>
      </c>
      <c r="F2951" t="s">
        <v>225</v>
      </c>
      <c r="G2951" s="16">
        <v>42369</v>
      </c>
      <c r="H2951">
        <v>20160428</v>
      </c>
      <c r="I2951">
        <v>0</v>
      </c>
      <c r="J2951" t="s">
        <v>279</v>
      </c>
      <c r="K2951" t="str">
        <f>IFERROR(VLOOKUP(J2951,ORDEN_ESF!A:C,2,0),"")</f>
        <v>Pasivos</v>
      </c>
      <c r="L2951">
        <f>IFERROR(VLOOKUP(J2951,ORDEN_ESF!A:C,3,0),0)</f>
        <v>6</v>
      </c>
      <c r="M2951">
        <v>28173016</v>
      </c>
    </row>
    <row r="2952" spans="1:13" x14ac:dyDescent="0.25">
      <c r="A2952">
        <v>860058070</v>
      </c>
      <c r="B2952" t="s">
        <v>364</v>
      </c>
      <c r="C2952" t="s">
        <v>222</v>
      </c>
      <c r="D2952" t="s">
        <v>228</v>
      </c>
      <c r="E2952" t="s">
        <v>335</v>
      </c>
      <c r="F2952" t="s">
        <v>225</v>
      </c>
      <c r="G2952" s="16">
        <v>42369</v>
      </c>
      <c r="H2952">
        <v>20160427</v>
      </c>
      <c r="I2952">
        <v>0</v>
      </c>
      <c r="J2952" t="s">
        <v>279</v>
      </c>
      <c r="K2952" t="str">
        <f>IFERROR(VLOOKUP(J2952,ORDEN_ESF!A:C,2,0),"")</f>
        <v>Pasivos</v>
      </c>
      <c r="L2952">
        <f>IFERROR(VLOOKUP(J2952,ORDEN_ESF!A:C,3,0),0)</f>
        <v>6</v>
      </c>
      <c r="M2952">
        <v>703447291</v>
      </c>
    </row>
    <row r="2953" spans="1:13" x14ac:dyDescent="0.25">
      <c r="A2953">
        <v>860059851</v>
      </c>
      <c r="B2953" t="s">
        <v>365</v>
      </c>
      <c r="C2953" t="s">
        <v>222</v>
      </c>
      <c r="D2953" t="s">
        <v>228</v>
      </c>
      <c r="E2953" t="s">
        <v>224</v>
      </c>
      <c r="F2953" t="s">
        <v>225</v>
      </c>
      <c r="G2953" s="16">
        <v>42369</v>
      </c>
      <c r="H2953">
        <v>20160729</v>
      </c>
      <c r="I2953">
        <v>-1</v>
      </c>
      <c r="J2953" t="s">
        <v>279</v>
      </c>
      <c r="K2953" t="str">
        <f>IFERROR(VLOOKUP(J2953,ORDEN_ESF!A:C,2,0),"")</f>
        <v>Pasivos</v>
      </c>
      <c r="L2953">
        <f>IFERROR(VLOOKUP(J2953,ORDEN_ESF!A:C,3,0),0)</f>
        <v>6</v>
      </c>
      <c r="M2953">
        <v>36543311</v>
      </c>
    </row>
    <row r="2954" spans="1:13" x14ac:dyDescent="0.25">
      <c r="A2954">
        <v>860510628</v>
      </c>
      <c r="B2954" t="s">
        <v>373</v>
      </c>
      <c r="C2954" t="s">
        <v>230</v>
      </c>
      <c r="D2954" t="s">
        <v>228</v>
      </c>
      <c r="E2954" t="s">
        <v>353</v>
      </c>
      <c r="F2954" t="s">
        <v>225</v>
      </c>
      <c r="G2954" s="16">
        <v>42369</v>
      </c>
      <c r="H2954">
        <v>20160729</v>
      </c>
      <c r="I2954">
        <v>-1</v>
      </c>
      <c r="J2954" t="s">
        <v>279</v>
      </c>
      <c r="K2954" t="str">
        <f>IFERROR(VLOOKUP(J2954,ORDEN_ESF!A:C,2,0),"")</f>
        <v>Pasivos</v>
      </c>
      <c r="L2954">
        <f>IFERROR(VLOOKUP(J2954,ORDEN_ESF!A:C,3,0),0)</f>
        <v>6</v>
      </c>
      <c r="M2954">
        <v>11619605</v>
      </c>
    </row>
    <row r="2955" spans="1:13" x14ac:dyDescent="0.25">
      <c r="A2955">
        <v>860515523</v>
      </c>
      <c r="B2955" t="s">
        <v>231</v>
      </c>
      <c r="C2955" t="s">
        <v>230</v>
      </c>
      <c r="D2955" t="s">
        <v>228</v>
      </c>
      <c r="E2955" t="s">
        <v>224</v>
      </c>
      <c r="F2955" t="s">
        <v>225</v>
      </c>
      <c r="G2955" s="16">
        <v>42369</v>
      </c>
      <c r="H2955">
        <v>20160429</v>
      </c>
      <c r="I2955">
        <v>0</v>
      </c>
      <c r="J2955" t="s">
        <v>279</v>
      </c>
      <c r="K2955" t="str">
        <f>IFERROR(VLOOKUP(J2955,ORDEN_ESF!A:C,2,0),"")</f>
        <v>Pasivos</v>
      </c>
      <c r="L2955">
        <f>IFERROR(VLOOKUP(J2955,ORDEN_ESF!A:C,3,0),0)</f>
        <v>6</v>
      </c>
      <c r="M2955">
        <v>46945058</v>
      </c>
    </row>
    <row r="2956" spans="1:13" x14ac:dyDescent="0.25">
      <c r="A2956">
        <v>890903035</v>
      </c>
      <c r="B2956" t="s">
        <v>369</v>
      </c>
      <c r="C2956" t="s">
        <v>230</v>
      </c>
      <c r="D2956" t="s">
        <v>228</v>
      </c>
      <c r="E2956" t="s">
        <v>339</v>
      </c>
      <c r="F2956" t="s">
        <v>225</v>
      </c>
      <c r="G2956" s="16">
        <v>42369</v>
      </c>
      <c r="H2956">
        <v>20160426</v>
      </c>
      <c r="I2956">
        <v>0</v>
      </c>
      <c r="J2956" t="s">
        <v>279</v>
      </c>
      <c r="K2956" t="str">
        <f>IFERROR(VLOOKUP(J2956,ORDEN_ESF!A:C,2,0),"")</f>
        <v>Pasivos</v>
      </c>
      <c r="L2956">
        <f>IFERROR(VLOOKUP(J2956,ORDEN_ESF!A:C,3,0),0)</f>
        <v>6</v>
      </c>
      <c r="M2956">
        <v>181840129</v>
      </c>
    </row>
    <row r="2957" spans="1:13" x14ac:dyDescent="0.25">
      <c r="A2957">
        <v>890903055</v>
      </c>
      <c r="B2957" t="s">
        <v>232</v>
      </c>
      <c r="C2957" t="s">
        <v>222</v>
      </c>
      <c r="D2957" t="s">
        <v>223</v>
      </c>
      <c r="E2957" t="s">
        <v>224</v>
      </c>
      <c r="F2957" t="s">
        <v>225</v>
      </c>
      <c r="G2957" s="16">
        <v>42369</v>
      </c>
      <c r="H2957">
        <v>20160729</v>
      </c>
      <c r="I2957">
        <v>-1</v>
      </c>
      <c r="J2957" t="s">
        <v>279</v>
      </c>
      <c r="K2957" t="str">
        <f>IFERROR(VLOOKUP(J2957,ORDEN_ESF!A:C,2,0),"")</f>
        <v>Pasivos</v>
      </c>
      <c r="L2957">
        <f>IFERROR(VLOOKUP(J2957,ORDEN_ESF!A:C,3,0),0)</f>
        <v>6</v>
      </c>
      <c r="M2957">
        <v>61935968</v>
      </c>
    </row>
    <row r="2958" spans="1:13" x14ac:dyDescent="0.25">
      <c r="A2958">
        <v>890905022</v>
      </c>
      <c r="B2958" t="s">
        <v>370</v>
      </c>
      <c r="C2958" t="s">
        <v>230</v>
      </c>
      <c r="D2958" t="s">
        <v>223</v>
      </c>
      <c r="E2958" t="s">
        <v>360</v>
      </c>
      <c r="F2958" t="s">
        <v>225</v>
      </c>
      <c r="G2958" s="16">
        <v>42369</v>
      </c>
      <c r="H2958">
        <v>20160802</v>
      </c>
      <c r="I2958">
        <v>0</v>
      </c>
      <c r="J2958" t="s">
        <v>279</v>
      </c>
      <c r="K2958" t="str">
        <f>IFERROR(VLOOKUP(J2958,ORDEN_ESF!A:C,2,0),"")</f>
        <v>Pasivos</v>
      </c>
      <c r="L2958">
        <f>IFERROR(VLOOKUP(J2958,ORDEN_ESF!A:C,3,0),0)</f>
        <v>6</v>
      </c>
      <c r="M2958">
        <v>44465920</v>
      </c>
    </row>
    <row r="2959" spans="1:13" x14ac:dyDescent="0.25">
      <c r="A2959">
        <v>890908901</v>
      </c>
      <c r="B2959" t="s">
        <v>372</v>
      </c>
      <c r="C2959" t="s">
        <v>222</v>
      </c>
      <c r="D2959" t="s">
        <v>223</v>
      </c>
      <c r="E2959" t="s">
        <v>339</v>
      </c>
      <c r="F2959" t="s">
        <v>225</v>
      </c>
      <c r="G2959" s="16">
        <v>42369</v>
      </c>
      <c r="H2959">
        <v>20160426</v>
      </c>
      <c r="I2959">
        <v>0</v>
      </c>
      <c r="J2959" t="s">
        <v>279</v>
      </c>
      <c r="K2959" t="str">
        <f>IFERROR(VLOOKUP(J2959,ORDEN_ESF!A:C,2,0),"")</f>
        <v>Pasivos</v>
      </c>
      <c r="L2959">
        <f>IFERROR(VLOOKUP(J2959,ORDEN_ESF!A:C,3,0),0)</f>
        <v>6</v>
      </c>
      <c r="M2959">
        <v>44609885</v>
      </c>
    </row>
    <row r="2960" spans="1:13" x14ac:dyDescent="0.25">
      <c r="A2960">
        <v>890939355</v>
      </c>
      <c r="B2960" t="s">
        <v>35</v>
      </c>
      <c r="C2960" t="s">
        <v>222</v>
      </c>
      <c r="D2960" t="s">
        <v>223</v>
      </c>
      <c r="E2960" t="s">
        <v>335</v>
      </c>
      <c r="F2960" t="s">
        <v>225</v>
      </c>
      <c r="G2960" s="16">
        <v>42369</v>
      </c>
      <c r="H2960">
        <v>20160427</v>
      </c>
      <c r="I2960">
        <v>0</v>
      </c>
      <c r="J2960" t="s">
        <v>279</v>
      </c>
      <c r="K2960" t="str">
        <f>IFERROR(VLOOKUP(J2960,ORDEN_ESF!A:C,2,0),"")</f>
        <v>Pasivos</v>
      </c>
      <c r="L2960">
        <f>IFERROR(VLOOKUP(J2960,ORDEN_ESF!A:C,3,0),0)</f>
        <v>6</v>
      </c>
      <c r="M2960">
        <v>21758667</v>
      </c>
    </row>
    <row r="2961" spans="1:13" x14ac:dyDescent="0.25">
      <c r="A2961">
        <v>900018975</v>
      </c>
      <c r="B2961" t="s">
        <v>376</v>
      </c>
      <c r="C2961" t="s">
        <v>230</v>
      </c>
      <c r="D2961" t="s">
        <v>299</v>
      </c>
      <c r="E2961" t="s">
        <v>333</v>
      </c>
      <c r="F2961" t="s">
        <v>225</v>
      </c>
      <c r="G2961" s="16">
        <v>42369</v>
      </c>
      <c r="H2961">
        <v>20160428</v>
      </c>
      <c r="I2961">
        <v>0</v>
      </c>
      <c r="J2961" t="s">
        <v>279</v>
      </c>
      <c r="K2961" t="str">
        <f>IFERROR(VLOOKUP(J2961,ORDEN_ESF!A:C,2,0),"")</f>
        <v>Pasivos</v>
      </c>
      <c r="L2961">
        <f>IFERROR(VLOOKUP(J2961,ORDEN_ESF!A:C,3,0),0)</f>
        <v>6</v>
      </c>
      <c r="M2961">
        <v>263065666</v>
      </c>
    </row>
    <row r="2962" spans="1:13" x14ac:dyDescent="0.25">
      <c r="A2962">
        <v>900190385</v>
      </c>
      <c r="B2962" t="s">
        <v>380</v>
      </c>
      <c r="C2962" t="s">
        <v>230</v>
      </c>
      <c r="D2962" t="s">
        <v>351</v>
      </c>
      <c r="E2962" t="s">
        <v>339</v>
      </c>
      <c r="F2962" t="s">
        <v>225</v>
      </c>
      <c r="G2962" s="16">
        <v>42369</v>
      </c>
      <c r="H2962">
        <v>20160429</v>
      </c>
      <c r="I2962">
        <v>0</v>
      </c>
      <c r="J2962" t="s">
        <v>279</v>
      </c>
      <c r="K2962" t="str">
        <f>IFERROR(VLOOKUP(J2962,ORDEN_ESF!A:C,2,0),"")</f>
        <v>Pasivos</v>
      </c>
      <c r="L2962">
        <f>IFERROR(VLOOKUP(J2962,ORDEN_ESF!A:C,3,0),0)</f>
        <v>6</v>
      </c>
      <c r="M2962">
        <v>459627585</v>
      </c>
    </row>
    <row r="2963" spans="1:13" x14ac:dyDescent="0.25">
      <c r="A2963">
        <v>900192242</v>
      </c>
      <c r="B2963" t="s">
        <v>381</v>
      </c>
      <c r="C2963" t="s">
        <v>222</v>
      </c>
      <c r="D2963" t="s">
        <v>228</v>
      </c>
      <c r="E2963" t="s">
        <v>333</v>
      </c>
      <c r="F2963" t="s">
        <v>225</v>
      </c>
      <c r="G2963" s="16">
        <v>42369</v>
      </c>
      <c r="H2963">
        <v>20160427</v>
      </c>
      <c r="I2963">
        <v>0</v>
      </c>
      <c r="J2963" t="s">
        <v>279</v>
      </c>
      <c r="K2963" t="str">
        <f>IFERROR(VLOOKUP(J2963,ORDEN_ESF!A:C,2,0),"")</f>
        <v>Pasivos</v>
      </c>
      <c r="L2963">
        <f>IFERROR(VLOOKUP(J2963,ORDEN_ESF!A:C,3,0),0)</f>
        <v>6</v>
      </c>
      <c r="M2963">
        <v>247528347</v>
      </c>
    </row>
    <row r="2964" spans="1:13" x14ac:dyDescent="0.25">
      <c r="A2964">
        <v>900192242</v>
      </c>
      <c r="B2964" t="s">
        <v>381</v>
      </c>
      <c r="C2964" t="s">
        <v>222</v>
      </c>
      <c r="D2964" t="s">
        <v>228</v>
      </c>
      <c r="E2964" t="s">
        <v>333</v>
      </c>
      <c r="F2964" t="s">
        <v>391</v>
      </c>
      <c r="G2964" s="16">
        <v>42185</v>
      </c>
      <c r="H2964">
        <v>20160428</v>
      </c>
      <c r="I2964">
        <v>0</v>
      </c>
      <c r="J2964" t="s">
        <v>279</v>
      </c>
      <c r="K2964" t="str">
        <f>IFERROR(VLOOKUP(J2964,ORDEN_ESF!A:C,2,0),"")</f>
        <v>Pasivos</v>
      </c>
      <c r="L2964">
        <f>IFERROR(VLOOKUP(J2964,ORDEN_ESF!A:C,3,0),0)</f>
        <v>6</v>
      </c>
      <c r="M2964">
        <v>206964540</v>
      </c>
    </row>
    <row r="2965" spans="1:13" x14ac:dyDescent="0.25">
      <c r="A2965">
        <v>900205547</v>
      </c>
      <c r="B2965" t="s">
        <v>233</v>
      </c>
      <c r="C2965" t="s">
        <v>230</v>
      </c>
      <c r="D2965" t="s">
        <v>228</v>
      </c>
      <c r="E2965" t="s">
        <v>224</v>
      </c>
      <c r="F2965" t="s">
        <v>225</v>
      </c>
      <c r="G2965" s="16">
        <v>42369</v>
      </c>
      <c r="H2965">
        <v>20160710</v>
      </c>
      <c r="I2965">
        <v>0</v>
      </c>
      <c r="J2965" t="s">
        <v>279</v>
      </c>
      <c r="K2965" t="str">
        <f>IFERROR(VLOOKUP(J2965,ORDEN_ESF!A:C,2,0),"")</f>
        <v>Pasivos</v>
      </c>
      <c r="L2965">
        <f>IFERROR(VLOOKUP(J2965,ORDEN_ESF!A:C,3,0),0)</f>
        <v>6</v>
      </c>
      <c r="M2965">
        <v>3792860</v>
      </c>
    </row>
    <row r="2966" spans="1:13" x14ac:dyDescent="0.25">
      <c r="A2966">
        <v>900378893</v>
      </c>
      <c r="B2966" t="s">
        <v>386</v>
      </c>
      <c r="C2966" t="s">
        <v>230</v>
      </c>
      <c r="D2966" t="s">
        <v>228</v>
      </c>
      <c r="E2966" t="s">
        <v>335</v>
      </c>
      <c r="F2966" t="s">
        <v>225</v>
      </c>
      <c r="G2966" s="16">
        <v>42369</v>
      </c>
      <c r="H2966">
        <v>20160729</v>
      </c>
      <c r="I2966">
        <v>-1</v>
      </c>
      <c r="J2966" t="s">
        <v>279</v>
      </c>
      <c r="K2966" t="str">
        <f>IFERROR(VLOOKUP(J2966,ORDEN_ESF!A:C,2,0),"")</f>
        <v>Pasivos</v>
      </c>
      <c r="L2966">
        <f>IFERROR(VLOOKUP(J2966,ORDEN_ESF!A:C,3,0),0)</f>
        <v>6</v>
      </c>
      <c r="M2966">
        <v>415015670</v>
      </c>
    </row>
    <row r="2967" spans="1:13" x14ac:dyDescent="0.25">
      <c r="A2967">
        <v>900390238</v>
      </c>
      <c r="B2967" t="s">
        <v>177</v>
      </c>
      <c r="C2967" t="s">
        <v>230</v>
      </c>
      <c r="D2967" t="s">
        <v>228</v>
      </c>
      <c r="E2967" t="s">
        <v>333</v>
      </c>
      <c r="F2967" t="s">
        <v>225</v>
      </c>
      <c r="G2967" s="16">
        <v>42369</v>
      </c>
      <c r="H2967">
        <v>20160421</v>
      </c>
      <c r="I2967">
        <v>0</v>
      </c>
      <c r="J2967" t="s">
        <v>279</v>
      </c>
      <c r="K2967" t="str">
        <f>IFERROR(VLOOKUP(J2967,ORDEN_ESF!A:C,2,0),"")</f>
        <v>Pasivos</v>
      </c>
      <c r="L2967">
        <f>IFERROR(VLOOKUP(J2967,ORDEN_ESF!A:C,3,0),0)</f>
        <v>6</v>
      </c>
      <c r="M2967">
        <v>29035457</v>
      </c>
    </row>
    <row r="2968" spans="1:13" x14ac:dyDescent="0.25">
      <c r="A2968">
        <v>900390238</v>
      </c>
      <c r="B2968" t="s">
        <v>177</v>
      </c>
      <c r="C2968" t="s">
        <v>230</v>
      </c>
      <c r="D2968" t="s">
        <v>228</v>
      </c>
      <c r="E2968" t="s">
        <v>333</v>
      </c>
      <c r="F2968" t="s">
        <v>391</v>
      </c>
      <c r="G2968" s="16">
        <v>42185</v>
      </c>
      <c r="H2968">
        <v>20160421</v>
      </c>
      <c r="I2968">
        <v>0</v>
      </c>
      <c r="J2968" t="s">
        <v>279</v>
      </c>
      <c r="K2968" t="str">
        <f>IFERROR(VLOOKUP(J2968,ORDEN_ESF!A:C,2,0),"")</f>
        <v>Pasivos</v>
      </c>
      <c r="L2968">
        <f>IFERROR(VLOOKUP(J2968,ORDEN_ESF!A:C,3,0),0)</f>
        <v>6</v>
      </c>
      <c r="M2968">
        <v>57364291</v>
      </c>
    </row>
    <row r="2969" spans="1:13" x14ac:dyDescent="0.25">
      <c r="A2969">
        <v>900797732</v>
      </c>
      <c r="B2969" t="s">
        <v>181</v>
      </c>
      <c r="C2969" t="s">
        <v>230</v>
      </c>
      <c r="D2969" t="s">
        <v>228</v>
      </c>
      <c r="E2969" t="s">
        <v>360</v>
      </c>
      <c r="F2969" t="s">
        <v>225</v>
      </c>
      <c r="G2969" s="16">
        <v>42369</v>
      </c>
      <c r="H2969">
        <v>20160710</v>
      </c>
      <c r="I2969">
        <v>-1</v>
      </c>
      <c r="J2969" t="s">
        <v>279</v>
      </c>
      <c r="K2969" t="str">
        <f>IFERROR(VLOOKUP(J2969,ORDEN_ESF!A:C,2,0),"")</f>
        <v>Pasivos</v>
      </c>
      <c r="L2969">
        <f>IFERROR(VLOOKUP(J2969,ORDEN_ESF!A:C,3,0),0)</f>
        <v>6</v>
      </c>
      <c r="M2969">
        <v>99811702</v>
      </c>
    </row>
    <row r="2970" spans="1:13" x14ac:dyDescent="0.25">
      <c r="A2970">
        <v>800173155</v>
      </c>
      <c r="B2970" t="s">
        <v>341</v>
      </c>
      <c r="C2970" t="s">
        <v>222</v>
      </c>
      <c r="D2970" t="s">
        <v>228</v>
      </c>
      <c r="E2970" t="s">
        <v>335</v>
      </c>
      <c r="F2970" t="s">
        <v>225</v>
      </c>
      <c r="G2970" s="16">
        <v>42369</v>
      </c>
      <c r="H2970">
        <v>20160710</v>
      </c>
      <c r="I2970">
        <v>0</v>
      </c>
      <c r="J2970" t="s">
        <v>280</v>
      </c>
      <c r="K2970" t="str">
        <f>IFERROR(VLOOKUP(J2970,ORDEN_ESF!A:C,2,0),"")</f>
        <v>Capital emitido</v>
      </c>
      <c r="L2970">
        <f>IFERROR(VLOOKUP(J2970,ORDEN_ESF!A:C,3,0),0)</f>
        <v>0</v>
      </c>
      <c r="M2970">
        <v>6848000</v>
      </c>
    </row>
    <row r="2971" spans="1:13" x14ac:dyDescent="0.25">
      <c r="A2971">
        <v>800185295</v>
      </c>
      <c r="B2971" t="s">
        <v>344</v>
      </c>
      <c r="C2971" t="s">
        <v>222</v>
      </c>
      <c r="D2971" t="s">
        <v>228</v>
      </c>
      <c r="E2971" t="s">
        <v>335</v>
      </c>
      <c r="F2971" t="s">
        <v>225</v>
      </c>
      <c r="G2971" s="16">
        <v>42369</v>
      </c>
      <c r="H2971">
        <v>20160429</v>
      </c>
      <c r="I2971">
        <v>0</v>
      </c>
      <c r="J2971" t="s">
        <v>280</v>
      </c>
      <c r="K2971" t="str">
        <f>IFERROR(VLOOKUP(J2971,ORDEN_ESF!A:C,2,0),"")</f>
        <v>Capital emitido</v>
      </c>
      <c r="L2971">
        <f>IFERROR(VLOOKUP(J2971,ORDEN_ESF!A:C,3,0),0)</f>
        <v>0</v>
      </c>
      <c r="M2971">
        <v>12000000</v>
      </c>
    </row>
    <row r="2972" spans="1:13" x14ac:dyDescent="0.25">
      <c r="A2972">
        <v>830023542</v>
      </c>
      <c r="B2972" t="s">
        <v>146</v>
      </c>
      <c r="C2972" t="s">
        <v>230</v>
      </c>
      <c r="D2972" t="s">
        <v>223</v>
      </c>
      <c r="E2972" t="s">
        <v>339</v>
      </c>
      <c r="F2972" t="s">
        <v>225</v>
      </c>
      <c r="G2972" s="16">
        <v>42369</v>
      </c>
      <c r="H2972">
        <v>20160426</v>
      </c>
      <c r="I2972">
        <v>0</v>
      </c>
      <c r="J2972" t="s">
        <v>280</v>
      </c>
      <c r="K2972" t="str">
        <f>IFERROR(VLOOKUP(J2972,ORDEN_ESF!A:C,2,0),"")</f>
        <v>Capital emitido</v>
      </c>
      <c r="L2972">
        <f>IFERROR(VLOOKUP(J2972,ORDEN_ESF!A:C,3,0),0)</f>
        <v>0</v>
      </c>
      <c r="M2972">
        <v>11103666</v>
      </c>
    </row>
    <row r="2973" spans="1:13" x14ac:dyDescent="0.25">
      <c r="A2973">
        <v>830058272</v>
      </c>
      <c r="B2973" t="s">
        <v>352</v>
      </c>
      <c r="C2973" t="s">
        <v>230</v>
      </c>
      <c r="D2973" t="s">
        <v>228</v>
      </c>
      <c r="E2973" t="s">
        <v>353</v>
      </c>
      <c r="F2973" t="s">
        <v>225</v>
      </c>
      <c r="G2973" s="16">
        <v>42369</v>
      </c>
      <c r="H2973">
        <v>20160710</v>
      </c>
      <c r="I2973">
        <v>0</v>
      </c>
      <c r="J2973" t="s">
        <v>280</v>
      </c>
      <c r="K2973" t="str">
        <f>IFERROR(VLOOKUP(J2973,ORDEN_ESF!A:C,2,0),"")</f>
        <v>Capital emitido</v>
      </c>
      <c r="L2973">
        <f>IFERROR(VLOOKUP(J2973,ORDEN_ESF!A:C,3,0),0)</f>
        <v>0</v>
      </c>
      <c r="M2973">
        <v>18640240</v>
      </c>
    </row>
    <row r="2974" spans="1:13" x14ac:dyDescent="0.25">
      <c r="A2974">
        <v>830124992</v>
      </c>
      <c r="B2974" t="s">
        <v>357</v>
      </c>
      <c r="C2974" t="s">
        <v>230</v>
      </c>
      <c r="D2974" t="s">
        <v>228</v>
      </c>
      <c r="E2974" t="s">
        <v>358</v>
      </c>
      <c r="F2974" t="s">
        <v>225</v>
      </c>
      <c r="G2974" s="16">
        <v>42369</v>
      </c>
      <c r="H2974">
        <v>20160429</v>
      </c>
      <c r="I2974">
        <v>0</v>
      </c>
      <c r="J2974" t="s">
        <v>280</v>
      </c>
      <c r="K2974" t="str">
        <f>IFERROR(VLOOKUP(J2974,ORDEN_ESF!A:C,2,0),"")</f>
        <v>Capital emitido</v>
      </c>
      <c r="L2974">
        <f>IFERROR(VLOOKUP(J2974,ORDEN_ESF!A:C,3,0),0)</f>
        <v>0</v>
      </c>
      <c r="M2974">
        <v>400000</v>
      </c>
    </row>
    <row r="2975" spans="1:13" x14ac:dyDescent="0.25">
      <c r="A2975">
        <v>860000656</v>
      </c>
      <c r="B2975" t="s">
        <v>221</v>
      </c>
      <c r="C2975" t="s">
        <v>222</v>
      </c>
      <c r="D2975" t="s">
        <v>223</v>
      </c>
      <c r="E2975" t="s">
        <v>224</v>
      </c>
      <c r="F2975" t="s">
        <v>225</v>
      </c>
      <c r="G2975" s="16">
        <v>42369</v>
      </c>
      <c r="H2975">
        <v>20160426</v>
      </c>
      <c r="I2975">
        <v>0</v>
      </c>
      <c r="J2975" t="s">
        <v>280</v>
      </c>
      <c r="K2975" t="str">
        <f>IFERROR(VLOOKUP(J2975,ORDEN_ESF!A:C,2,0),"")</f>
        <v>Capital emitido</v>
      </c>
      <c r="L2975">
        <f>IFERROR(VLOOKUP(J2975,ORDEN_ESF!A:C,3,0),0)</f>
        <v>0</v>
      </c>
      <c r="M2975">
        <v>16660469</v>
      </c>
    </row>
    <row r="2976" spans="1:13" x14ac:dyDescent="0.25">
      <c r="A2976">
        <v>860002837</v>
      </c>
      <c r="B2976" t="s">
        <v>227</v>
      </c>
      <c r="C2976" t="s">
        <v>222</v>
      </c>
      <c r="D2976" t="s">
        <v>228</v>
      </c>
      <c r="E2976" t="s">
        <v>224</v>
      </c>
      <c r="F2976" t="s">
        <v>225</v>
      </c>
      <c r="G2976" s="16">
        <v>42369</v>
      </c>
      <c r="H2976">
        <v>20160426</v>
      </c>
      <c r="I2976">
        <v>0</v>
      </c>
      <c r="J2976" t="s">
        <v>280</v>
      </c>
      <c r="K2976" t="str">
        <f>IFERROR(VLOOKUP(J2976,ORDEN_ESF!A:C,2,0),"")</f>
        <v>Capital emitido</v>
      </c>
      <c r="L2976">
        <f>IFERROR(VLOOKUP(J2976,ORDEN_ESF!A:C,3,0),0)</f>
        <v>0</v>
      </c>
      <c r="M2976">
        <v>505212</v>
      </c>
    </row>
    <row r="2977" spans="1:13" x14ac:dyDescent="0.25">
      <c r="A2977">
        <v>860035996</v>
      </c>
      <c r="B2977" t="s">
        <v>229</v>
      </c>
      <c r="C2977" t="s">
        <v>230</v>
      </c>
      <c r="D2977" t="s">
        <v>228</v>
      </c>
      <c r="E2977" t="s">
        <v>224</v>
      </c>
      <c r="F2977" t="s">
        <v>225</v>
      </c>
      <c r="G2977" s="16">
        <v>42369</v>
      </c>
      <c r="H2977">
        <v>20160428</v>
      </c>
      <c r="I2977">
        <v>0</v>
      </c>
      <c r="J2977" t="s">
        <v>280</v>
      </c>
      <c r="K2977" t="str">
        <f>IFERROR(VLOOKUP(J2977,ORDEN_ESF!A:C,2,0),"")</f>
        <v>Capital emitido</v>
      </c>
      <c r="L2977">
        <f>IFERROR(VLOOKUP(J2977,ORDEN_ESF!A:C,3,0),0)</f>
        <v>0</v>
      </c>
      <c r="M2977">
        <v>4735341</v>
      </c>
    </row>
    <row r="2978" spans="1:13" x14ac:dyDescent="0.25">
      <c r="A2978">
        <v>860058070</v>
      </c>
      <c r="B2978" t="s">
        <v>364</v>
      </c>
      <c r="C2978" t="s">
        <v>222</v>
      </c>
      <c r="D2978" t="s">
        <v>228</v>
      </c>
      <c r="E2978" t="s">
        <v>335</v>
      </c>
      <c r="F2978" t="s">
        <v>225</v>
      </c>
      <c r="G2978" s="16">
        <v>42369</v>
      </c>
      <c r="H2978">
        <v>20160427</v>
      </c>
      <c r="I2978">
        <v>0</v>
      </c>
      <c r="J2978" t="s">
        <v>280</v>
      </c>
      <c r="K2978" t="str">
        <f>IFERROR(VLOOKUP(J2978,ORDEN_ESF!A:C,2,0),"")</f>
        <v>Capital emitido</v>
      </c>
      <c r="L2978">
        <f>IFERROR(VLOOKUP(J2978,ORDEN_ESF!A:C,3,0),0)</f>
        <v>0</v>
      </c>
      <c r="M2978">
        <v>10069118</v>
      </c>
    </row>
    <row r="2979" spans="1:13" x14ac:dyDescent="0.25">
      <c r="A2979">
        <v>860059851</v>
      </c>
      <c r="B2979" t="s">
        <v>365</v>
      </c>
      <c r="C2979" t="s">
        <v>222</v>
      </c>
      <c r="D2979" t="s">
        <v>228</v>
      </c>
      <c r="E2979" t="s">
        <v>224</v>
      </c>
      <c r="F2979" t="s">
        <v>225</v>
      </c>
      <c r="G2979" s="16">
        <v>42369</v>
      </c>
      <c r="H2979">
        <v>20160729</v>
      </c>
      <c r="I2979">
        <v>-1</v>
      </c>
      <c r="J2979" t="s">
        <v>280</v>
      </c>
      <c r="K2979" t="str">
        <f>IFERROR(VLOOKUP(J2979,ORDEN_ESF!A:C,2,0),"")</f>
        <v>Capital emitido</v>
      </c>
      <c r="L2979">
        <f>IFERROR(VLOOKUP(J2979,ORDEN_ESF!A:C,3,0),0)</f>
        <v>0</v>
      </c>
      <c r="M2979">
        <v>6500000</v>
      </c>
    </row>
    <row r="2980" spans="1:13" x14ac:dyDescent="0.25">
      <c r="A2980">
        <v>860510628</v>
      </c>
      <c r="B2980" t="s">
        <v>373</v>
      </c>
      <c r="C2980" t="s">
        <v>230</v>
      </c>
      <c r="D2980" t="s">
        <v>228</v>
      </c>
      <c r="E2980" t="s">
        <v>353</v>
      </c>
      <c r="F2980" t="s">
        <v>225</v>
      </c>
      <c r="G2980" s="16">
        <v>42369</v>
      </c>
      <c r="H2980">
        <v>20160729</v>
      </c>
      <c r="I2980">
        <v>-1</v>
      </c>
      <c r="J2980" t="s">
        <v>280</v>
      </c>
      <c r="K2980" t="str">
        <f>IFERROR(VLOOKUP(J2980,ORDEN_ESF!A:C,2,0),"")</f>
        <v>Capital emitido</v>
      </c>
      <c r="L2980">
        <f>IFERROR(VLOOKUP(J2980,ORDEN_ESF!A:C,3,0),0)</f>
        <v>0</v>
      </c>
      <c r="M2980">
        <v>410233</v>
      </c>
    </row>
    <row r="2981" spans="1:13" x14ac:dyDescent="0.25">
      <c r="A2981">
        <v>860515523</v>
      </c>
      <c r="B2981" t="s">
        <v>231</v>
      </c>
      <c r="C2981" t="s">
        <v>230</v>
      </c>
      <c r="D2981" t="s">
        <v>228</v>
      </c>
      <c r="E2981" t="s">
        <v>224</v>
      </c>
      <c r="F2981" t="s">
        <v>225</v>
      </c>
      <c r="G2981" s="16">
        <v>42369</v>
      </c>
      <c r="H2981">
        <v>20160429</v>
      </c>
      <c r="I2981">
        <v>0</v>
      </c>
      <c r="J2981" t="s">
        <v>280</v>
      </c>
      <c r="K2981" t="str">
        <f>IFERROR(VLOOKUP(J2981,ORDEN_ESF!A:C,2,0),"")</f>
        <v>Capital emitido</v>
      </c>
      <c r="L2981">
        <f>IFERROR(VLOOKUP(J2981,ORDEN_ESF!A:C,3,0),0)</f>
        <v>0</v>
      </c>
      <c r="M2981">
        <v>4077960</v>
      </c>
    </row>
    <row r="2982" spans="1:13" x14ac:dyDescent="0.25">
      <c r="A2982">
        <v>890903035</v>
      </c>
      <c r="B2982" t="s">
        <v>369</v>
      </c>
      <c r="C2982" t="s">
        <v>230</v>
      </c>
      <c r="D2982" t="s">
        <v>228</v>
      </c>
      <c r="E2982" t="s">
        <v>339</v>
      </c>
      <c r="F2982" t="s">
        <v>225</v>
      </c>
      <c r="G2982" s="16">
        <v>42369</v>
      </c>
      <c r="H2982">
        <v>20160426</v>
      </c>
      <c r="I2982">
        <v>0</v>
      </c>
      <c r="J2982" t="s">
        <v>280</v>
      </c>
      <c r="K2982" t="str">
        <f>IFERROR(VLOOKUP(J2982,ORDEN_ESF!A:C,2,0),"")</f>
        <v>Capital emitido</v>
      </c>
      <c r="L2982">
        <f>IFERROR(VLOOKUP(J2982,ORDEN_ESF!A:C,3,0),0)</f>
        <v>0</v>
      </c>
      <c r="M2982">
        <v>93000000</v>
      </c>
    </row>
    <row r="2983" spans="1:13" x14ac:dyDescent="0.25">
      <c r="A2983">
        <v>890903055</v>
      </c>
      <c r="B2983" t="s">
        <v>232</v>
      </c>
      <c r="C2983" t="s">
        <v>222</v>
      </c>
      <c r="D2983" t="s">
        <v>223</v>
      </c>
      <c r="E2983" t="s">
        <v>224</v>
      </c>
      <c r="F2983" t="s">
        <v>225</v>
      </c>
      <c r="G2983" s="16">
        <v>42369</v>
      </c>
      <c r="H2983">
        <v>20160729</v>
      </c>
      <c r="I2983">
        <v>-1</v>
      </c>
      <c r="J2983" t="s">
        <v>280</v>
      </c>
      <c r="K2983" t="str">
        <f>IFERROR(VLOOKUP(J2983,ORDEN_ESF!A:C,2,0),"")</f>
        <v>Capital emitido</v>
      </c>
      <c r="L2983">
        <f>IFERROR(VLOOKUP(J2983,ORDEN_ESF!A:C,3,0),0)</f>
        <v>0</v>
      </c>
      <c r="M2983">
        <v>2300030</v>
      </c>
    </row>
    <row r="2984" spans="1:13" x14ac:dyDescent="0.25">
      <c r="A2984">
        <v>890905022</v>
      </c>
      <c r="B2984" t="s">
        <v>370</v>
      </c>
      <c r="C2984" t="s">
        <v>230</v>
      </c>
      <c r="D2984" t="s">
        <v>223</v>
      </c>
      <c r="E2984" t="s">
        <v>360</v>
      </c>
      <c r="F2984" t="s">
        <v>225</v>
      </c>
      <c r="G2984" s="16">
        <v>42369</v>
      </c>
      <c r="H2984">
        <v>20160802</v>
      </c>
      <c r="I2984">
        <v>0</v>
      </c>
      <c r="J2984" t="s">
        <v>280</v>
      </c>
      <c r="K2984" t="str">
        <f>IFERROR(VLOOKUP(J2984,ORDEN_ESF!A:C,2,0),"")</f>
        <v>Capital emitido</v>
      </c>
      <c r="L2984">
        <f>IFERROR(VLOOKUP(J2984,ORDEN_ESF!A:C,3,0),0)</f>
        <v>0</v>
      </c>
      <c r="M2984">
        <v>101000</v>
      </c>
    </row>
    <row r="2985" spans="1:13" x14ac:dyDescent="0.25">
      <c r="A2985">
        <v>890908901</v>
      </c>
      <c r="B2985" t="s">
        <v>372</v>
      </c>
      <c r="C2985" t="s">
        <v>222</v>
      </c>
      <c r="D2985" t="s">
        <v>223</v>
      </c>
      <c r="E2985" t="s">
        <v>339</v>
      </c>
      <c r="F2985" t="s">
        <v>225</v>
      </c>
      <c r="G2985" s="16">
        <v>42369</v>
      </c>
      <c r="H2985">
        <v>20160426</v>
      </c>
      <c r="I2985">
        <v>0</v>
      </c>
      <c r="J2985" t="s">
        <v>280</v>
      </c>
      <c r="K2985" t="str">
        <f>IFERROR(VLOOKUP(J2985,ORDEN_ESF!A:C,2,0),"")</f>
        <v>Capital emitido</v>
      </c>
      <c r="L2985">
        <f>IFERROR(VLOOKUP(J2985,ORDEN_ESF!A:C,3,0),0)</f>
        <v>0</v>
      </c>
      <c r="M2985">
        <v>5312360</v>
      </c>
    </row>
    <row r="2986" spans="1:13" x14ac:dyDescent="0.25">
      <c r="A2986">
        <v>890939355</v>
      </c>
      <c r="B2986" t="s">
        <v>35</v>
      </c>
      <c r="C2986" t="s">
        <v>222</v>
      </c>
      <c r="D2986" t="s">
        <v>223</v>
      </c>
      <c r="E2986" t="s">
        <v>335</v>
      </c>
      <c r="F2986" t="s">
        <v>225</v>
      </c>
      <c r="G2986" s="16">
        <v>42369</v>
      </c>
      <c r="H2986">
        <v>20160427</v>
      </c>
      <c r="I2986">
        <v>0</v>
      </c>
      <c r="J2986" t="s">
        <v>280</v>
      </c>
      <c r="K2986" t="str">
        <f>IFERROR(VLOOKUP(J2986,ORDEN_ESF!A:C,2,0),"")</f>
        <v>Capital emitido</v>
      </c>
      <c r="L2986">
        <f>IFERROR(VLOOKUP(J2986,ORDEN_ESF!A:C,3,0),0)</f>
        <v>0</v>
      </c>
      <c r="M2986">
        <v>16999217</v>
      </c>
    </row>
    <row r="2987" spans="1:13" x14ac:dyDescent="0.25">
      <c r="A2987">
        <v>900018975</v>
      </c>
      <c r="B2987" t="s">
        <v>376</v>
      </c>
      <c r="C2987" t="s">
        <v>230</v>
      </c>
      <c r="D2987" t="s">
        <v>299</v>
      </c>
      <c r="E2987" t="s">
        <v>333</v>
      </c>
      <c r="F2987" t="s">
        <v>225</v>
      </c>
      <c r="G2987" s="16">
        <v>42369</v>
      </c>
      <c r="H2987">
        <v>20160428</v>
      </c>
      <c r="I2987">
        <v>0</v>
      </c>
      <c r="J2987" t="s">
        <v>280</v>
      </c>
      <c r="K2987" t="str">
        <f>IFERROR(VLOOKUP(J2987,ORDEN_ESF!A:C,2,0),"")</f>
        <v>Capital emitido</v>
      </c>
      <c r="L2987">
        <f>IFERROR(VLOOKUP(J2987,ORDEN_ESF!A:C,3,0),0)</f>
        <v>0</v>
      </c>
      <c r="M2987">
        <v>30110000</v>
      </c>
    </row>
    <row r="2988" spans="1:13" x14ac:dyDescent="0.25">
      <c r="A2988">
        <v>900190385</v>
      </c>
      <c r="B2988" t="s">
        <v>380</v>
      </c>
      <c r="C2988" t="s">
        <v>230</v>
      </c>
      <c r="D2988" t="s">
        <v>351</v>
      </c>
      <c r="E2988" t="s">
        <v>339</v>
      </c>
      <c r="F2988" t="s">
        <v>225</v>
      </c>
      <c r="G2988" s="16">
        <v>42369</v>
      </c>
      <c r="H2988">
        <v>20160429</v>
      </c>
      <c r="I2988">
        <v>0</v>
      </c>
      <c r="J2988" t="s">
        <v>280</v>
      </c>
      <c r="K2988" t="str">
        <f>IFERROR(VLOOKUP(J2988,ORDEN_ESF!A:C,2,0),"")</f>
        <v>Capital emitido</v>
      </c>
      <c r="L2988">
        <f>IFERROR(VLOOKUP(J2988,ORDEN_ESF!A:C,3,0),0)</f>
        <v>0</v>
      </c>
      <c r="M2988">
        <v>229927</v>
      </c>
    </row>
    <row r="2989" spans="1:13" x14ac:dyDescent="0.25">
      <c r="A2989">
        <v>900192242</v>
      </c>
      <c r="B2989" t="s">
        <v>381</v>
      </c>
      <c r="C2989" t="s">
        <v>222</v>
      </c>
      <c r="D2989" t="s">
        <v>228</v>
      </c>
      <c r="E2989" t="s">
        <v>333</v>
      </c>
      <c r="F2989" t="s">
        <v>225</v>
      </c>
      <c r="G2989" s="16">
        <v>42369</v>
      </c>
      <c r="H2989">
        <v>20160427</v>
      </c>
      <c r="I2989">
        <v>0</v>
      </c>
      <c r="J2989" t="s">
        <v>280</v>
      </c>
      <c r="K2989" t="str">
        <f>IFERROR(VLOOKUP(J2989,ORDEN_ESF!A:C,2,0),"")</f>
        <v>Capital emitido</v>
      </c>
      <c r="L2989">
        <f>IFERROR(VLOOKUP(J2989,ORDEN_ESF!A:C,3,0),0)</f>
        <v>0</v>
      </c>
      <c r="M2989">
        <v>261609002</v>
      </c>
    </row>
    <row r="2990" spans="1:13" x14ac:dyDescent="0.25">
      <c r="A2990">
        <v>900192242</v>
      </c>
      <c r="B2990" t="s">
        <v>381</v>
      </c>
      <c r="C2990" t="s">
        <v>222</v>
      </c>
      <c r="D2990" t="s">
        <v>228</v>
      </c>
      <c r="E2990" t="s">
        <v>333</v>
      </c>
      <c r="F2990" t="s">
        <v>391</v>
      </c>
      <c r="G2990" s="16">
        <v>42185</v>
      </c>
      <c r="H2990">
        <v>20160428</v>
      </c>
      <c r="I2990">
        <v>0</v>
      </c>
      <c r="J2990" t="s">
        <v>280</v>
      </c>
      <c r="K2990" t="str">
        <f>IFERROR(VLOOKUP(J2990,ORDEN_ESF!A:C,2,0),"")</f>
        <v>Capital emitido</v>
      </c>
      <c r="L2990">
        <f>IFERROR(VLOOKUP(J2990,ORDEN_ESF!A:C,3,0),0)</f>
        <v>0</v>
      </c>
      <c r="M2990">
        <v>173453123</v>
      </c>
    </row>
    <row r="2991" spans="1:13" x14ac:dyDescent="0.25">
      <c r="A2991">
        <v>900205547</v>
      </c>
      <c r="B2991" t="s">
        <v>233</v>
      </c>
      <c r="C2991" t="s">
        <v>230</v>
      </c>
      <c r="D2991" t="s">
        <v>228</v>
      </c>
      <c r="E2991" t="s">
        <v>224</v>
      </c>
      <c r="F2991" t="s">
        <v>225</v>
      </c>
      <c r="G2991" s="16">
        <v>42369</v>
      </c>
      <c r="H2991">
        <v>20160710</v>
      </c>
      <c r="I2991">
        <v>0</v>
      </c>
      <c r="J2991" t="s">
        <v>280</v>
      </c>
      <c r="K2991" t="str">
        <f>IFERROR(VLOOKUP(J2991,ORDEN_ESF!A:C,2,0),"")</f>
        <v>Capital emitido</v>
      </c>
      <c r="L2991">
        <f>IFERROR(VLOOKUP(J2991,ORDEN_ESF!A:C,3,0),0)</f>
        <v>0</v>
      </c>
      <c r="M2991">
        <v>499191</v>
      </c>
    </row>
    <row r="2992" spans="1:13" x14ac:dyDescent="0.25">
      <c r="A2992">
        <v>900378893</v>
      </c>
      <c r="B2992" t="s">
        <v>386</v>
      </c>
      <c r="C2992" t="s">
        <v>230</v>
      </c>
      <c r="D2992" t="s">
        <v>228</v>
      </c>
      <c r="E2992" t="s">
        <v>335</v>
      </c>
      <c r="F2992" t="s">
        <v>225</v>
      </c>
      <c r="G2992" s="16">
        <v>42369</v>
      </c>
      <c r="H2992">
        <v>20160729</v>
      </c>
      <c r="I2992">
        <v>-1</v>
      </c>
      <c r="J2992" t="s">
        <v>280</v>
      </c>
      <c r="K2992" t="str">
        <f>IFERROR(VLOOKUP(J2992,ORDEN_ESF!A:C,2,0),"")</f>
        <v>Capital emitido</v>
      </c>
      <c r="L2992">
        <f>IFERROR(VLOOKUP(J2992,ORDEN_ESF!A:C,3,0),0)</f>
        <v>0</v>
      </c>
      <c r="M2992">
        <v>12000000</v>
      </c>
    </row>
    <row r="2993" spans="1:13" x14ac:dyDescent="0.25">
      <c r="A2993">
        <v>900390238</v>
      </c>
      <c r="B2993" t="s">
        <v>177</v>
      </c>
      <c r="C2993" t="s">
        <v>230</v>
      </c>
      <c r="D2993" t="s">
        <v>228</v>
      </c>
      <c r="E2993" t="s">
        <v>333</v>
      </c>
      <c r="F2993" t="s">
        <v>225</v>
      </c>
      <c r="G2993" s="16">
        <v>42369</v>
      </c>
      <c r="H2993">
        <v>20160421</v>
      </c>
      <c r="I2993">
        <v>0</v>
      </c>
      <c r="J2993" t="s">
        <v>280</v>
      </c>
      <c r="K2993" t="str">
        <f>IFERROR(VLOOKUP(J2993,ORDEN_ESF!A:C,2,0),"")</f>
        <v>Capital emitido</v>
      </c>
      <c r="L2993">
        <f>IFERROR(VLOOKUP(J2993,ORDEN_ESF!A:C,3,0),0)</f>
        <v>0</v>
      </c>
      <c r="M2993">
        <v>50000</v>
      </c>
    </row>
    <row r="2994" spans="1:13" x14ac:dyDescent="0.25">
      <c r="A2994">
        <v>900390238</v>
      </c>
      <c r="B2994" t="s">
        <v>177</v>
      </c>
      <c r="C2994" t="s">
        <v>230</v>
      </c>
      <c r="D2994" t="s">
        <v>228</v>
      </c>
      <c r="E2994" t="s">
        <v>333</v>
      </c>
      <c r="F2994" t="s">
        <v>391</v>
      </c>
      <c r="G2994" s="16">
        <v>42185</v>
      </c>
      <c r="H2994">
        <v>20160421</v>
      </c>
      <c r="I2994">
        <v>0</v>
      </c>
      <c r="J2994" t="s">
        <v>280</v>
      </c>
      <c r="K2994" t="str">
        <f>IFERROR(VLOOKUP(J2994,ORDEN_ESF!A:C,2,0),"")</f>
        <v>Capital emitido</v>
      </c>
      <c r="L2994">
        <f>IFERROR(VLOOKUP(J2994,ORDEN_ESF!A:C,3,0),0)</f>
        <v>0</v>
      </c>
      <c r="M2994">
        <v>50000</v>
      </c>
    </row>
    <row r="2995" spans="1:13" x14ac:dyDescent="0.25">
      <c r="A2995">
        <v>900797732</v>
      </c>
      <c r="B2995" t="s">
        <v>181</v>
      </c>
      <c r="C2995" t="s">
        <v>230</v>
      </c>
      <c r="D2995" t="s">
        <v>228</v>
      </c>
      <c r="E2995" t="s">
        <v>360</v>
      </c>
      <c r="F2995" t="s">
        <v>225</v>
      </c>
      <c r="G2995" s="16">
        <v>42369</v>
      </c>
      <c r="H2995">
        <v>20160710</v>
      </c>
      <c r="I2995">
        <v>-1</v>
      </c>
      <c r="J2995" t="s">
        <v>280</v>
      </c>
      <c r="K2995" t="str">
        <f>IFERROR(VLOOKUP(J2995,ORDEN_ESF!A:C,2,0),"")</f>
        <v>Capital emitido</v>
      </c>
      <c r="L2995">
        <f>IFERROR(VLOOKUP(J2995,ORDEN_ESF!A:C,3,0),0)</f>
        <v>0</v>
      </c>
      <c r="M2995">
        <v>50000</v>
      </c>
    </row>
    <row r="2996" spans="1:13" x14ac:dyDescent="0.25">
      <c r="A2996">
        <v>830058272</v>
      </c>
      <c r="B2996" t="s">
        <v>352</v>
      </c>
      <c r="C2996" t="s">
        <v>230</v>
      </c>
      <c r="D2996" t="s">
        <v>228</v>
      </c>
      <c r="E2996" t="s">
        <v>353</v>
      </c>
      <c r="F2996" t="s">
        <v>225</v>
      </c>
      <c r="G2996" s="16">
        <v>42369</v>
      </c>
      <c r="H2996">
        <v>20160710</v>
      </c>
      <c r="I2996">
        <v>0</v>
      </c>
      <c r="J2996" t="s">
        <v>281</v>
      </c>
      <c r="K2996" t="str">
        <f>IFERROR(VLOOKUP(J2996,ORDEN_ESF!A:C,2,0),"")</f>
        <v>Prima de emisión</v>
      </c>
      <c r="L2996">
        <f>IFERROR(VLOOKUP(J2996,ORDEN_ESF!A:C,3,0),0)</f>
        <v>0</v>
      </c>
      <c r="M2996">
        <v>0</v>
      </c>
    </row>
    <row r="2997" spans="1:13" x14ac:dyDescent="0.25">
      <c r="A2997">
        <v>860000656</v>
      </c>
      <c r="B2997" t="s">
        <v>221</v>
      </c>
      <c r="C2997" t="s">
        <v>222</v>
      </c>
      <c r="D2997" t="s">
        <v>223</v>
      </c>
      <c r="E2997" t="s">
        <v>224</v>
      </c>
      <c r="F2997" t="s">
        <v>225</v>
      </c>
      <c r="G2997" s="16">
        <v>42369</v>
      </c>
      <c r="H2997">
        <v>20160426</v>
      </c>
      <c r="I2997">
        <v>0</v>
      </c>
      <c r="J2997" t="s">
        <v>281</v>
      </c>
      <c r="K2997" t="str">
        <f>IFERROR(VLOOKUP(J2997,ORDEN_ESF!A:C,2,0),"")</f>
        <v>Prima de emisión</v>
      </c>
      <c r="L2997">
        <f>IFERROR(VLOOKUP(J2997,ORDEN_ESF!A:C,3,0),0)</f>
        <v>0</v>
      </c>
      <c r="M2997">
        <v>109653</v>
      </c>
    </row>
    <row r="2998" spans="1:13" x14ac:dyDescent="0.25">
      <c r="A2998">
        <v>860002837</v>
      </c>
      <c r="B2998" t="s">
        <v>227</v>
      </c>
      <c r="C2998" t="s">
        <v>222</v>
      </c>
      <c r="D2998" t="s">
        <v>228</v>
      </c>
      <c r="E2998" t="s">
        <v>224</v>
      </c>
      <c r="F2998" t="s">
        <v>225</v>
      </c>
      <c r="G2998" s="16">
        <v>42369</v>
      </c>
      <c r="H2998">
        <v>20160426</v>
      </c>
      <c r="I2998">
        <v>0</v>
      </c>
      <c r="J2998" t="s">
        <v>281</v>
      </c>
      <c r="K2998" t="str">
        <f>IFERROR(VLOOKUP(J2998,ORDEN_ESF!A:C,2,0),"")</f>
        <v>Prima de emisión</v>
      </c>
      <c r="L2998">
        <f>IFERROR(VLOOKUP(J2998,ORDEN_ESF!A:C,3,0),0)</f>
        <v>0</v>
      </c>
      <c r="M2998">
        <v>10948839</v>
      </c>
    </row>
    <row r="2999" spans="1:13" x14ac:dyDescent="0.25">
      <c r="A2999">
        <v>860058070</v>
      </c>
      <c r="B2999" t="s">
        <v>364</v>
      </c>
      <c r="C2999" t="s">
        <v>222</v>
      </c>
      <c r="D2999" t="s">
        <v>228</v>
      </c>
      <c r="E2999" t="s">
        <v>335</v>
      </c>
      <c r="F2999" t="s">
        <v>225</v>
      </c>
      <c r="G2999" s="16">
        <v>42369</v>
      </c>
      <c r="H2999">
        <v>20160427</v>
      </c>
      <c r="I2999">
        <v>0</v>
      </c>
      <c r="J2999" t="s">
        <v>281</v>
      </c>
      <c r="K2999" t="str">
        <f>IFERROR(VLOOKUP(J2999,ORDEN_ESF!A:C,2,0),"")</f>
        <v>Prima de emisión</v>
      </c>
      <c r="L2999">
        <f>IFERROR(VLOOKUP(J2999,ORDEN_ESF!A:C,3,0),0)</f>
        <v>0</v>
      </c>
      <c r="M2999">
        <v>129894641</v>
      </c>
    </row>
    <row r="3000" spans="1:13" x14ac:dyDescent="0.25">
      <c r="A3000">
        <v>860510628</v>
      </c>
      <c r="B3000" t="s">
        <v>373</v>
      </c>
      <c r="C3000" t="s">
        <v>230</v>
      </c>
      <c r="D3000" t="s">
        <v>228</v>
      </c>
      <c r="E3000" t="s">
        <v>353</v>
      </c>
      <c r="F3000" t="s">
        <v>225</v>
      </c>
      <c r="G3000" s="16">
        <v>42369</v>
      </c>
      <c r="H3000">
        <v>20160729</v>
      </c>
      <c r="I3000">
        <v>-1</v>
      </c>
      <c r="J3000" t="s">
        <v>281</v>
      </c>
      <c r="K3000" t="str">
        <f>IFERROR(VLOOKUP(J3000,ORDEN_ESF!A:C,2,0),"")</f>
        <v>Prima de emisión</v>
      </c>
      <c r="L3000">
        <f>IFERROR(VLOOKUP(J3000,ORDEN_ESF!A:C,3,0),0)</f>
        <v>0</v>
      </c>
      <c r="M3000">
        <v>8618242</v>
      </c>
    </row>
    <row r="3001" spans="1:13" x14ac:dyDescent="0.25">
      <c r="A3001">
        <v>890903055</v>
      </c>
      <c r="B3001" t="s">
        <v>232</v>
      </c>
      <c r="C3001" t="s">
        <v>222</v>
      </c>
      <c r="D3001" t="s">
        <v>223</v>
      </c>
      <c r="E3001" t="s">
        <v>224</v>
      </c>
      <c r="F3001" t="s">
        <v>225</v>
      </c>
      <c r="G3001" s="16">
        <v>42369</v>
      </c>
      <c r="H3001">
        <v>20160729</v>
      </c>
      <c r="I3001">
        <v>-1</v>
      </c>
      <c r="J3001" t="s">
        <v>281</v>
      </c>
      <c r="K3001" t="str">
        <f>IFERROR(VLOOKUP(J3001,ORDEN_ESF!A:C,2,0),"")</f>
        <v>Prima de emisión</v>
      </c>
      <c r="L3001">
        <f>IFERROR(VLOOKUP(J3001,ORDEN_ESF!A:C,3,0),0)</f>
        <v>0</v>
      </c>
      <c r="M3001">
        <v>5390213</v>
      </c>
    </row>
    <row r="3002" spans="1:13" x14ac:dyDescent="0.25">
      <c r="A3002">
        <v>890905022</v>
      </c>
      <c r="B3002" t="s">
        <v>370</v>
      </c>
      <c r="C3002" t="s">
        <v>230</v>
      </c>
      <c r="D3002" t="s">
        <v>223</v>
      </c>
      <c r="E3002" t="s">
        <v>360</v>
      </c>
      <c r="F3002" t="s">
        <v>225</v>
      </c>
      <c r="G3002" s="16">
        <v>42369</v>
      </c>
      <c r="H3002">
        <v>20160802</v>
      </c>
      <c r="I3002">
        <v>0</v>
      </c>
      <c r="J3002" t="s">
        <v>281</v>
      </c>
      <c r="K3002" t="str">
        <f>IFERROR(VLOOKUP(J3002,ORDEN_ESF!A:C,2,0),"")</f>
        <v>Prima de emisión</v>
      </c>
      <c r="L3002">
        <f>IFERROR(VLOOKUP(J3002,ORDEN_ESF!A:C,3,0),0)</f>
        <v>0</v>
      </c>
      <c r="M3002">
        <v>2698937</v>
      </c>
    </row>
    <row r="3003" spans="1:13" x14ac:dyDescent="0.25">
      <c r="A3003">
        <v>890908901</v>
      </c>
      <c r="B3003" t="s">
        <v>372</v>
      </c>
      <c r="C3003" t="s">
        <v>222</v>
      </c>
      <c r="D3003" t="s">
        <v>223</v>
      </c>
      <c r="E3003" t="s">
        <v>339</v>
      </c>
      <c r="F3003" t="s">
        <v>225</v>
      </c>
      <c r="G3003" s="16">
        <v>42369</v>
      </c>
      <c r="H3003">
        <v>20160426</v>
      </c>
      <c r="I3003">
        <v>0</v>
      </c>
      <c r="J3003" t="s">
        <v>281</v>
      </c>
      <c r="K3003" t="str">
        <f>IFERROR(VLOOKUP(J3003,ORDEN_ESF!A:C,2,0),"")</f>
        <v>Prima de emisión</v>
      </c>
      <c r="L3003">
        <f>IFERROR(VLOOKUP(J3003,ORDEN_ESF!A:C,3,0),0)</f>
        <v>0</v>
      </c>
      <c r="M3003">
        <v>4923404</v>
      </c>
    </row>
    <row r="3004" spans="1:13" x14ac:dyDescent="0.25">
      <c r="A3004">
        <v>900018975</v>
      </c>
      <c r="B3004" t="s">
        <v>376</v>
      </c>
      <c r="C3004" t="s">
        <v>230</v>
      </c>
      <c r="D3004" t="s">
        <v>299</v>
      </c>
      <c r="E3004" t="s">
        <v>333</v>
      </c>
      <c r="F3004" t="s">
        <v>225</v>
      </c>
      <c r="G3004" s="16">
        <v>42369</v>
      </c>
      <c r="H3004">
        <v>20160428</v>
      </c>
      <c r="I3004">
        <v>0</v>
      </c>
      <c r="J3004" t="s">
        <v>281</v>
      </c>
      <c r="K3004" t="str">
        <f>IFERROR(VLOOKUP(J3004,ORDEN_ESF!A:C,2,0),"")</f>
        <v>Prima de emisión</v>
      </c>
      <c r="L3004">
        <f>IFERROR(VLOOKUP(J3004,ORDEN_ESF!A:C,3,0),0)</f>
        <v>0</v>
      </c>
      <c r="M3004">
        <v>3990000</v>
      </c>
    </row>
    <row r="3005" spans="1:13" x14ac:dyDescent="0.25">
      <c r="A3005">
        <v>900192242</v>
      </c>
      <c r="B3005" t="s">
        <v>381</v>
      </c>
      <c r="C3005" t="s">
        <v>222</v>
      </c>
      <c r="D3005" t="s">
        <v>228</v>
      </c>
      <c r="E3005" t="s">
        <v>333</v>
      </c>
      <c r="F3005" t="s">
        <v>225</v>
      </c>
      <c r="G3005" s="16">
        <v>42369</v>
      </c>
      <c r="H3005">
        <v>20160427</v>
      </c>
      <c r="I3005">
        <v>0</v>
      </c>
      <c r="J3005" t="s">
        <v>281</v>
      </c>
      <c r="K3005" t="str">
        <f>IFERROR(VLOOKUP(J3005,ORDEN_ESF!A:C,2,0),"")</f>
        <v>Prima de emisión</v>
      </c>
      <c r="L3005">
        <f>IFERROR(VLOOKUP(J3005,ORDEN_ESF!A:C,3,0),0)</f>
        <v>0</v>
      </c>
      <c r="M3005">
        <v>100433692</v>
      </c>
    </row>
    <row r="3006" spans="1:13" x14ac:dyDescent="0.25">
      <c r="A3006">
        <v>900192242</v>
      </c>
      <c r="B3006" t="s">
        <v>381</v>
      </c>
      <c r="C3006" t="s">
        <v>222</v>
      </c>
      <c r="D3006" t="s">
        <v>228</v>
      </c>
      <c r="E3006" t="s">
        <v>333</v>
      </c>
      <c r="F3006" t="s">
        <v>391</v>
      </c>
      <c r="G3006" s="16">
        <v>42185</v>
      </c>
      <c r="H3006">
        <v>20160428</v>
      </c>
      <c r="I3006">
        <v>0</v>
      </c>
      <c r="J3006" t="s">
        <v>281</v>
      </c>
      <c r="K3006" t="str">
        <f>IFERROR(VLOOKUP(J3006,ORDEN_ESF!A:C,2,0),"")</f>
        <v>Prima de emisión</v>
      </c>
      <c r="L3006">
        <f>IFERROR(VLOOKUP(J3006,ORDEN_ESF!A:C,3,0),0)</f>
        <v>0</v>
      </c>
      <c r="M3006">
        <v>91427957</v>
      </c>
    </row>
    <row r="3007" spans="1:13" x14ac:dyDescent="0.25">
      <c r="A3007">
        <v>900205547</v>
      </c>
      <c r="B3007" t="s">
        <v>233</v>
      </c>
      <c r="C3007" t="s">
        <v>230</v>
      </c>
      <c r="D3007" t="s">
        <v>228</v>
      </c>
      <c r="E3007" t="s">
        <v>224</v>
      </c>
      <c r="F3007" t="s">
        <v>225</v>
      </c>
      <c r="G3007" s="16">
        <v>42369</v>
      </c>
      <c r="H3007">
        <v>20160710</v>
      </c>
      <c r="I3007">
        <v>0</v>
      </c>
      <c r="J3007" t="s">
        <v>281</v>
      </c>
      <c r="K3007" t="str">
        <f>IFERROR(VLOOKUP(J3007,ORDEN_ESF!A:C,2,0),"")</f>
        <v>Prima de emisión</v>
      </c>
      <c r="L3007">
        <f>IFERROR(VLOOKUP(J3007,ORDEN_ESF!A:C,3,0),0)</f>
        <v>0</v>
      </c>
      <c r="M3007">
        <v>90000</v>
      </c>
    </row>
    <row r="3008" spans="1:13" x14ac:dyDescent="0.25">
      <c r="A3008">
        <v>900378893</v>
      </c>
      <c r="B3008" t="s">
        <v>386</v>
      </c>
      <c r="C3008" t="s">
        <v>230</v>
      </c>
      <c r="D3008" t="s">
        <v>228</v>
      </c>
      <c r="E3008" t="s">
        <v>335</v>
      </c>
      <c r="F3008" t="s">
        <v>225</v>
      </c>
      <c r="G3008" s="16">
        <v>42369</v>
      </c>
      <c r="H3008">
        <v>20160729</v>
      </c>
      <c r="I3008">
        <v>-1</v>
      </c>
      <c r="J3008" t="s">
        <v>281</v>
      </c>
      <c r="K3008" t="str">
        <f>IFERROR(VLOOKUP(J3008,ORDEN_ESF!A:C,2,0),"")</f>
        <v>Prima de emisión</v>
      </c>
      <c r="L3008">
        <f>IFERROR(VLOOKUP(J3008,ORDEN_ESF!A:C,3,0),0)</f>
        <v>0</v>
      </c>
      <c r="M3008">
        <v>28984821</v>
      </c>
    </row>
    <row r="3009" spans="1:13" x14ac:dyDescent="0.25">
      <c r="A3009">
        <v>830058272</v>
      </c>
      <c r="B3009" t="s">
        <v>352</v>
      </c>
      <c r="C3009" t="s">
        <v>230</v>
      </c>
      <c r="D3009" t="s">
        <v>228</v>
      </c>
      <c r="E3009" t="s">
        <v>353</v>
      </c>
      <c r="F3009" t="s">
        <v>225</v>
      </c>
      <c r="G3009" s="16">
        <v>42369</v>
      </c>
      <c r="H3009">
        <v>20160710</v>
      </c>
      <c r="I3009">
        <v>0</v>
      </c>
      <c r="J3009" t="s">
        <v>282</v>
      </c>
      <c r="K3009" t="str">
        <f>IFERROR(VLOOKUP(J3009,ORDEN_ESF!A:C,2,0),"")</f>
        <v>Acciones propias en cartera</v>
      </c>
      <c r="L3009">
        <f>IFERROR(VLOOKUP(J3009,ORDEN_ESF!A:C,3,0),0)</f>
        <v>0</v>
      </c>
      <c r="M3009">
        <v>0</v>
      </c>
    </row>
    <row r="3010" spans="1:13" x14ac:dyDescent="0.25">
      <c r="A3010">
        <v>860000656</v>
      </c>
      <c r="B3010" t="s">
        <v>221</v>
      </c>
      <c r="C3010" t="s">
        <v>222</v>
      </c>
      <c r="D3010" t="s">
        <v>223</v>
      </c>
      <c r="E3010" t="s">
        <v>224</v>
      </c>
      <c r="F3010" t="s">
        <v>225</v>
      </c>
      <c r="G3010" s="16">
        <v>42369</v>
      </c>
      <c r="H3010">
        <v>20160426</v>
      </c>
      <c r="I3010">
        <v>0</v>
      </c>
      <c r="J3010" t="s">
        <v>282</v>
      </c>
      <c r="K3010" t="str">
        <f>IFERROR(VLOOKUP(J3010,ORDEN_ESF!A:C,2,0),"")</f>
        <v>Acciones propias en cartera</v>
      </c>
      <c r="L3010">
        <f>IFERROR(VLOOKUP(J3010,ORDEN_ESF!A:C,3,0),0)</f>
        <v>0</v>
      </c>
      <c r="M3010">
        <v>0</v>
      </c>
    </row>
    <row r="3011" spans="1:13" x14ac:dyDescent="0.25">
      <c r="A3011">
        <v>890903055</v>
      </c>
      <c r="B3011" t="s">
        <v>232</v>
      </c>
      <c r="C3011" t="s">
        <v>222</v>
      </c>
      <c r="D3011" t="s">
        <v>223</v>
      </c>
      <c r="E3011" t="s">
        <v>224</v>
      </c>
      <c r="F3011" t="s">
        <v>225</v>
      </c>
      <c r="G3011" s="16">
        <v>42369</v>
      </c>
      <c r="H3011">
        <v>20160729</v>
      </c>
      <c r="I3011">
        <v>-1</v>
      </c>
      <c r="J3011" t="s">
        <v>282</v>
      </c>
      <c r="K3011" t="str">
        <f>IFERROR(VLOOKUP(J3011,ORDEN_ESF!A:C,2,0),"")</f>
        <v>Acciones propias en cartera</v>
      </c>
      <c r="L3011">
        <f>IFERROR(VLOOKUP(J3011,ORDEN_ESF!A:C,3,0),0)</f>
        <v>0</v>
      </c>
      <c r="M3011">
        <v>2929344</v>
      </c>
    </row>
    <row r="3012" spans="1:13" x14ac:dyDescent="0.25">
      <c r="A3012">
        <v>830023542</v>
      </c>
      <c r="B3012" t="s">
        <v>146</v>
      </c>
      <c r="C3012" t="s">
        <v>230</v>
      </c>
      <c r="D3012" t="s">
        <v>223</v>
      </c>
      <c r="E3012" t="s">
        <v>339</v>
      </c>
      <c r="F3012" t="s">
        <v>225</v>
      </c>
      <c r="G3012" s="16">
        <v>42369</v>
      </c>
      <c r="H3012">
        <v>20160426</v>
      </c>
      <c r="I3012">
        <v>0</v>
      </c>
      <c r="J3012" t="s">
        <v>283</v>
      </c>
      <c r="K3012" t="str">
        <f>IFERROR(VLOOKUP(J3012,ORDEN_ESF!A:C,2,0),"")</f>
        <v>Inversión suplementaria al capital asignado</v>
      </c>
      <c r="L3012">
        <f>IFERROR(VLOOKUP(J3012,ORDEN_ESF!A:C,3,0),0)</f>
        <v>0</v>
      </c>
      <c r="M3012">
        <v>1701695</v>
      </c>
    </row>
    <row r="3013" spans="1:13" x14ac:dyDescent="0.25">
      <c r="A3013">
        <v>830058272</v>
      </c>
      <c r="B3013" t="s">
        <v>352</v>
      </c>
      <c r="C3013" t="s">
        <v>230</v>
      </c>
      <c r="D3013" t="s">
        <v>228</v>
      </c>
      <c r="E3013" t="s">
        <v>353</v>
      </c>
      <c r="F3013" t="s">
        <v>225</v>
      </c>
      <c r="G3013" s="16">
        <v>42369</v>
      </c>
      <c r="H3013">
        <v>20160710</v>
      </c>
      <c r="I3013">
        <v>0</v>
      </c>
      <c r="J3013" t="s">
        <v>283</v>
      </c>
      <c r="K3013" t="str">
        <f>IFERROR(VLOOKUP(J3013,ORDEN_ESF!A:C,2,0),"")</f>
        <v>Inversión suplementaria al capital asignado</v>
      </c>
      <c r="L3013">
        <f>IFERROR(VLOOKUP(J3013,ORDEN_ESF!A:C,3,0),0)</f>
        <v>0</v>
      </c>
      <c r="M3013">
        <v>0</v>
      </c>
    </row>
    <row r="3014" spans="1:13" x14ac:dyDescent="0.25">
      <c r="A3014">
        <v>860000656</v>
      </c>
      <c r="B3014" t="s">
        <v>221</v>
      </c>
      <c r="C3014" t="s">
        <v>222</v>
      </c>
      <c r="D3014" t="s">
        <v>223</v>
      </c>
      <c r="E3014" t="s">
        <v>224</v>
      </c>
      <c r="F3014" t="s">
        <v>225</v>
      </c>
      <c r="G3014" s="16">
        <v>42369</v>
      </c>
      <c r="H3014">
        <v>20160426</v>
      </c>
      <c r="I3014">
        <v>0</v>
      </c>
      <c r="J3014" t="s">
        <v>283</v>
      </c>
      <c r="K3014" t="str">
        <f>IFERROR(VLOOKUP(J3014,ORDEN_ESF!A:C,2,0),"")</f>
        <v>Inversión suplementaria al capital asignado</v>
      </c>
      <c r="L3014">
        <f>IFERROR(VLOOKUP(J3014,ORDEN_ESF!A:C,3,0),0)</f>
        <v>0</v>
      </c>
      <c r="M3014">
        <v>0</v>
      </c>
    </row>
    <row r="3015" spans="1:13" x14ac:dyDescent="0.25">
      <c r="A3015">
        <v>830058272</v>
      </c>
      <c r="B3015" t="s">
        <v>352</v>
      </c>
      <c r="C3015" t="s">
        <v>230</v>
      </c>
      <c r="D3015" t="s">
        <v>228</v>
      </c>
      <c r="E3015" t="s">
        <v>353</v>
      </c>
      <c r="F3015" t="s">
        <v>225</v>
      </c>
      <c r="G3015" s="16">
        <v>42369</v>
      </c>
      <c r="H3015">
        <v>20160710</v>
      </c>
      <c r="I3015">
        <v>0</v>
      </c>
      <c r="J3015" t="s">
        <v>284</v>
      </c>
      <c r="K3015" t="str">
        <f>IFERROR(VLOOKUP(J3015,ORDEN_ESF!A:C,2,0),"")</f>
        <v>Otras participaciones en el patrimonio</v>
      </c>
      <c r="L3015">
        <f>IFERROR(VLOOKUP(J3015,ORDEN_ESF!A:C,3,0),0)</f>
        <v>0</v>
      </c>
      <c r="M3015">
        <v>0</v>
      </c>
    </row>
    <row r="3016" spans="1:13" x14ac:dyDescent="0.25">
      <c r="A3016">
        <v>830124992</v>
      </c>
      <c r="B3016" t="s">
        <v>357</v>
      </c>
      <c r="C3016" t="s">
        <v>230</v>
      </c>
      <c r="D3016" t="s">
        <v>228</v>
      </c>
      <c r="E3016" t="s">
        <v>358</v>
      </c>
      <c r="F3016" t="s">
        <v>225</v>
      </c>
      <c r="G3016" s="16">
        <v>42369</v>
      </c>
      <c r="H3016">
        <v>20160429</v>
      </c>
      <c r="I3016">
        <v>0</v>
      </c>
      <c r="J3016" t="s">
        <v>284</v>
      </c>
      <c r="K3016" t="str">
        <f>IFERROR(VLOOKUP(J3016,ORDEN_ESF!A:C,2,0),"")</f>
        <v>Otras participaciones en el patrimonio</v>
      </c>
      <c r="L3016">
        <f>IFERROR(VLOOKUP(J3016,ORDEN_ESF!A:C,3,0),0)</f>
        <v>0</v>
      </c>
      <c r="M3016">
        <v>744040</v>
      </c>
    </row>
    <row r="3017" spans="1:13" x14ac:dyDescent="0.25">
      <c r="A3017">
        <v>860000656</v>
      </c>
      <c r="B3017" t="s">
        <v>221</v>
      </c>
      <c r="C3017" t="s">
        <v>222</v>
      </c>
      <c r="D3017" t="s">
        <v>223</v>
      </c>
      <c r="E3017" t="s">
        <v>224</v>
      </c>
      <c r="F3017" t="s">
        <v>225</v>
      </c>
      <c r="G3017" s="16">
        <v>42369</v>
      </c>
      <c r="H3017">
        <v>20160426</v>
      </c>
      <c r="I3017">
        <v>0</v>
      </c>
      <c r="J3017" t="s">
        <v>284</v>
      </c>
      <c r="K3017" t="str">
        <f>IFERROR(VLOOKUP(J3017,ORDEN_ESF!A:C,2,0),"")</f>
        <v>Otras participaciones en el patrimonio</v>
      </c>
      <c r="L3017">
        <f>IFERROR(VLOOKUP(J3017,ORDEN_ESF!A:C,3,0),0)</f>
        <v>0</v>
      </c>
      <c r="M3017">
        <v>0</v>
      </c>
    </row>
    <row r="3018" spans="1:13" x14ac:dyDescent="0.25">
      <c r="A3018">
        <v>860059851</v>
      </c>
      <c r="B3018" t="s">
        <v>365</v>
      </c>
      <c r="C3018" t="s">
        <v>222</v>
      </c>
      <c r="D3018" t="s">
        <v>228</v>
      </c>
      <c r="E3018" t="s">
        <v>224</v>
      </c>
      <c r="F3018" t="s">
        <v>225</v>
      </c>
      <c r="G3018" s="16">
        <v>42369</v>
      </c>
      <c r="H3018">
        <v>20160729</v>
      </c>
      <c r="I3018">
        <v>-1</v>
      </c>
      <c r="J3018" t="s">
        <v>284</v>
      </c>
      <c r="K3018" t="str">
        <f>IFERROR(VLOOKUP(J3018,ORDEN_ESF!A:C,2,0),"")</f>
        <v>Otras participaciones en el patrimonio</v>
      </c>
      <c r="L3018">
        <f>IFERROR(VLOOKUP(J3018,ORDEN_ESF!A:C,3,0),0)</f>
        <v>0</v>
      </c>
      <c r="M3018">
        <v>5253550</v>
      </c>
    </row>
    <row r="3019" spans="1:13" x14ac:dyDescent="0.25">
      <c r="A3019">
        <v>860510628</v>
      </c>
      <c r="B3019" t="s">
        <v>373</v>
      </c>
      <c r="C3019" t="s">
        <v>230</v>
      </c>
      <c r="D3019" t="s">
        <v>228</v>
      </c>
      <c r="E3019" t="s">
        <v>353</v>
      </c>
      <c r="F3019" t="s">
        <v>225</v>
      </c>
      <c r="G3019" s="16">
        <v>42369</v>
      </c>
      <c r="H3019">
        <v>20160729</v>
      </c>
      <c r="I3019">
        <v>-1</v>
      </c>
      <c r="J3019" t="s">
        <v>284</v>
      </c>
      <c r="K3019" t="str">
        <f>IFERROR(VLOOKUP(J3019,ORDEN_ESF!A:C,2,0),"")</f>
        <v>Otras participaciones en el patrimonio</v>
      </c>
      <c r="L3019">
        <f>IFERROR(VLOOKUP(J3019,ORDEN_ESF!A:C,3,0),0)</f>
        <v>0</v>
      </c>
      <c r="M3019">
        <v>8316136</v>
      </c>
    </row>
    <row r="3020" spans="1:13" x14ac:dyDescent="0.25">
      <c r="A3020">
        <v>860515523</v>
      </c>
      <c r="B3020" t="s">
        <v>231</v>
      </c>
      <c r="C3020" t="s">
        <v>230</v>
      </c>
      <c r="D3020" t="s">
        <v>228</v>
      </c>
      <c r="E3020" t="s">
        <v>224</v>
      </c>
      <c r="F3020" t="s">
        <v>225</v>
      </c>
      <c r="G3020" s="16">
        <v>42369</v>
      </c>
      <c r="H3020">
        <v>20160429</v>
      </c>
      <c r="I3020">
        <v>0</v>
      </c>
      <c r="J3020" t="s">
        <v>284</v>
      </c>
      <c r="K3020" t="str">
        <f>IFERROR(VLOOKUP(J3020,ORDEN_ESF!A:C,2,0),"")</f>
        <v>Otras participaciones en el patrimonio</v>
      </c>
      <c r="L3020">
        <f>IFERROR(VLOOKUP(J3020,ORDEN_ESF!A:C,3,0),0)</f>
        <v>0</v>
      </c>
      <c r="M3020">
        <v>32294</v>
      </c>
    </row>
    <row r="3021" spans="1:13" x14ac:dyDescent="0.25">
      <c r="A3021">
        <v>890903035</v>
      </c>
      <c r="B3021" t="s">
        <v>369</v>
      </c>
      <c r="C3021" t="s">
        <v>230</v>
      </c>
      <c r="D3021" t="s">
        <v>228</v>
      </c>
      <c r="E3021" t="s">
        <v>339</v>
      </c>
      <c r="F3021" t="s">
        <v>225</v>
      </c>
      <c r="G3021" s="16">
        <v>42369</v>
      </c>
      <c r="H3021">
        <v>20160426</v>
      </c>
      <c r="I3021">
        <v>0</v>
      </c>
      <c r="J3021" t="s">
        <v>284</v>
      </c>
      <c r="K3021" t="str">
        <f>IFERROR(VLOOKUP(J3021,ORDEN_ESF!A:C,2,0),"")</f>
        <v>Otras participaciones en el patrimonio</v>
      </c>
      <c r="L3021">
        <f>IFERROR(VLOOKUP(J3021,ORDEN_ESF!A:C,3,0),0)</f>
        <v>0</v>
      </c>
      <c r="M3021">
        <v>6496043</v>
      </c>
    </row>
    <row r="3022" spans="1:13" x14ac:dyDescent="0.25">
      <c r="A3022">
        <v>890903055</v>
      </c>
      <c r="B3022" t="s">
        <v>232</v>
      </c>
      <c r="C3022" t="s">
        <v>222</v>
      </c>
      <c r="D3022" t="s">
        <v>223</v>
      </c>
      <c r="E3022" t="s">
        <v>224</v>
      </c>
      <c r="F3022" t="s">
        <v>225</v>
      </c>
      <c r="G3022" s="16">
        <v>42369</v>
      </c>
      <c r="H3022">
        <v>20160729</v>
      </c>
      <c r="I3022">
        <v>-1</v>
      </c>
      <c r="J3022" t="s">
        <v>284</v>
      </c>
      <c r="K3022" t="str">
        <f>IFERROR(VLOOKUP(J3022,ORDEN_ESF!A:C,2,0),"")</f>
        <v>Otras participaciones en el patrimonio</v>
      </c>
      <c r="L3022">
        <f>IFERROR(VLOOKUP(J3022,ORDEN_ESF!A:C,3,0),0)</f>
        <v>0</v>
      </c>
      <c r="M3022">
        <v>7089572</v>
      </c>
    </row>
    <row r="3023" spans="1:13" x14ac:dyDescent="0.25">
      <c r="A3023">
        <v>890905022</v>
      </c>
      <c r="B3023" t="s">
        <v>370</v>
      </c>
      <c r="C3023" t="s">
        <v>230</v>
      </c>
      <c r="D3023" t="s">
        <v>223</v>
      </c>
      <c r="E3023" t="s">
        <v>360</v>
      </c>
      <c r="F3023" t="s">
        <v>225</v>
      </c>
      <c r="G3023" s="16">
        <v>42369</v>
      </c>
      <c r="H3023">
        <v>20160802</v>
      </c>
      <c r="I3023">
        <v>0</v>
      </c>
      <c r="J3023" t="s">
        <v>284</v>
      </c>
      <c r="K3023" t="str">
        <f>IFERROR(VLOOKUP(J3023,ORDEN_ESF!A:C,2,0),"")</f>
        <v>Otras participaciones en el patrimonio</v>
      </c>
      <c r="L3023">
        <f>IFERROR(VLOOKUP(J3023,ORDEN_ESF!A:C,3,0),0)</f>
        <v>0</v>
      </c>
      <c r="M3023">
        <v>6029585</v>
      </c>
    </row>
    <row r="3024" spans="1:13" x14ac:dyDescent="0.25">
      <c r="A3024">
        <v>900378893</v>
      </c>
      <c r="B3024" t="s">
        <v>386</v>
      </c>
      <c r="C3024" t="s">
        <v>230</v>
      </c>
      <c r="D3024" t="s">
        <v>228</v>
      </c>
      <c r="E3024" t="s">
        <v>335</v>
      </c>
      <c r="F3024" t="s">
        <v>225</v>
      </c>
      <c r="G3024" s="16">
        <v>42369</v>
      </c>
      <c r="H3024">
        <v>20160729</v>
      </c>
      <c r="I3024">
        <v>-1</v>
      </c>
      <c r="J3024" t="s">
        <v>284</v>
      </c>
      <c r="K3024" t="str">
        <f>IFERROR(VLOOKUP(J3024,ORDEN_ESF!A:C,2,0),"")</f>
        <v>Otras participaciones en el patrimonio</v>
      </c>
      <c r="L3024">
        <f>IFERROR(VLOOKUP(J3024,ORDEN_ESF!A:C,3,0),0)</f>
        <v>0</v>
      </c>
      <c r="M3024">
        <v>8231508</v>
      </c>
    </row>
    <row r="3025" spans="1:13" x14ac:dyDescent="0.25">
      <c r="A3025">
        <v>800173155</v>
      </c>
      <c r="B3025" t="s">
        <v>341</v>
      </c>
      <c r="C3025" t="s">
        <v>222</v>
      </c>
      <c r="D3025" t="s">
        <v>228</v>
      </c>
      <c r="E3025" t="s">
        <v>335</v>
      </c>
      <c r="F3025" t="s">
        <v>225</v>
      </c>
      <c r="G3025" s="16">
        <v>42369</v>
      </c>
      <c r="H3025">
        <v>20160710</v>
      </c>
      <c r="I3025">
        <v>0</v>
      </c>
      <c r="J3025" t="s">
        <v>285</v>
      </c>
      <c r="K3025" t="str">
        <f>IFERROR(VLOOKUP(J3025,ORDEN_ESF!A:C,2,0),"")</f>
        <v>Superavit por revaluación</v>
      </c>
      <c r="L3025">
        <f>IFERROR(VLOOKUP(J3025,ORDEN_ESF!A:C,3,0),0)</f>
        <v>0</v>
      </c>
      <c r="M3025">
        <v>3903546</v>
      </c>
    </row>
    <row r="3026" spans="1:13" x14ac:dyDescent="0.25">
      <c r="A3026">
        <v>800185295</v>
      </c>
      <c r="B3026" t="s">
        <v>344</v>
      </c>
      <c r="C3026" t="s">
        <v>222</v>
      </c>
      <c r="D3026" t="s">
        <v>228</v>
      </c>
      <c r="E3026" t="s">
        <v>335</v>
      </c>
      <c r="F3026" t="s">
        <v>225</v>
      </c>
      <c r="G3026" s="16">
        <v>42369</v>
      </c>
      <c r="H3026">
        <v>20160429</v>
      </c>
      <c r="I3026">
        <v>0</v>
      </c>
      <c r="J3026" t="s">
        <v>285</v>
      </c>
      <c r="K3026" t="str">
        <f>IFERROR(VLOOKUP(J3026,ORDEN_ESF!A:C,2,0),"")</f>
        <v>Superavit por revaluación</v>
      </c>
      <c r="L3026">
        <f>IFERROR(VLOOKUP(J3026,ORDEN_ESF!A:C,3,0),0)</f>
        <v>0</v>
      </c>
      <c r="M3026">
        <v>1109596</v>
      </c>
    </row>
    <row r="3027" spans="1:13" x14ac:dyDescent="0.25">
      <c r="A3027">
        <v>830058272</v>
      </c>
      <c r="B3027" t="s">
        <v>352</v>
      </c>
      <c r="C3027" t="s">
        <v>230</v>
      </c>
      <c r="D3027" t="s">
        <v>228</v>
      </c>
      <c r="E3027" t="s">
        <v>353</v>
      </c>
      <c r="F3027" t="s">
        <v>225</v>
      </c>
      <c r="G3027" s="16">
        <v>42369</v>
      </c>
      <c r="H3027">
        <v>20160710</v>
      </c>
      <c r="I3027">
        <v>0</v>
      </c>
      <c r="J3027" t="s">
        <v>285</v>
      </c>
      <c r="K3027" t="str">
        <f>IFERROR(VLOOKUP(J3027,ORDEN_ESF!A:C,2,0),"")</f>
        <v>Superavit por revaluación</v>
      </c>
      <c r="L3027">
        <f>IFERROR(VLOOKUP(J3027,ORDEN_ESF!A:C,3,0),0)</f>
        <v>0</v>
      </c>
      <c r="M3027">
        <v>0</v>
      </c>
    </row>
    <row r="3028" spans="1:13" x14ac:dyDescent="0.25">
      <c r="A3028">
        <v>860000656</v>
      </c>
      <c r="B3028" t="s">
        <v>221</v>
      </c>
      <c r="C3028" t="s">
        <v>222</v>
      </c>
      <c r="D3028" t="s">
        <v>223</v>
      </c>
      <c r="E3028" t="s">
        <v>224</v>
      </c>
      <c r="F3028" t="s">
        <v>225</v>
      </c>
      <c r="G3028" s="16">
        <v>42369</v>
      </c>
      <c r="H3028">
        <v>20160426</v>
      </c>
      <c r="I3028">
        <v>0</v>
      </c>
      <c r="J3028" t="s">
        <v>285</v>
      </c>
      <c r="K3028" t="str">
        <f>IFERROR(VLOOKUP(J3028,ORDEN_ESF!A:C,2,0),"")</f>
        <v>Superavit por revaluación</v>
      </c>
      <c r="L3028">
        <f>IFERROR(VLOOKUP(J3028,ORDEN_ESF!A:C,3,0),0)</f>
        <v>0</v>
      </c>
      <c r="M3028">
        <v>764176</v>
      </c>
    </row>
    <row r="3029" spans="1:13" x14ac:dyDescent="0.25">
      <c r="A3029">
        <v>860059851</v>
      </c>
      <c r="B3029" t="s">
        <v>365</v>
      </c>
      <c r="C3029" t="s">
        <v>222</v>
      </c>
      <c r="D3029" t="s">
        <v>228</v>
      </c>
      <c r="E3029" t="s">
        <v>224</v>
      </c>
      <c r="F3029" t="s">
        <v>225</v>
      </c>
      <c r="G3029" s="16">
        <v>42369</v>
      </c>
      <c r="H3029">
        <v>20160729</v>
      </c>
      <c r="I3029">
        <v>1</v>
      </c>
      <c r="J3029" t="s">
        <v>285</v>
      </c>
      <c r="K3029" t="str">
        <f>IFERROR(VLOOKUP(J3029,ORDEN_ESF!A:C,2,0),"")</f>
        <v>Superavit por revaluación</v>
      </c>
      <c r="L3029">
        <f>IFERROR(VLOOKUP(J3029,ORDEN_ESF!A:C,3,0),0)</f>
        <v>0</v>
      </c>
      <c r="M3029">
        <v>106175</v>
      </c>
    </row>
    <row r="3030" spans="1:13" x14ac:dyDescent="0.25">
      <c r="A3030">
        <v>890903055</v>
      </c>
      <c r="B3030" t="s">
        <v>232</v>
      </c>
      <c r="C3030" t="s">
        <v>222</v>
      </c>
      <c r="D3030" t="s">
        <v>223</v>
      </c>
      <c r="E3030" t="s">
        <v>224</v>
      </c>
      <c r="F3030" t="s">
        <v>225</v>
      </c>
      <c r="G3030" s="16">
        <v>42369</v>
      </c>
      <c r="H3030">
        <v>20160729</v>
      </c>
      <c r="I3030">
        <v>1</v>
      </c>
      <c r="J3030" t="s">
        <v>285</v>
      </c>
      <c r="K3030" t="str">
        <f>IFERROR(VLOOKUP(J3030,ORDEN_ESF!A:C,2,0),"")</f>
        <v>Superavit por revaluación</v>
      </c>
      <c r="L3030">
        <f>IFERROR(VLOOKUP(J3030,ORDEN_ESF!A:C,3,0),0)</f>
        <v>0</v>
      </c>
      <c r="M3030">
        <v>11555442</v>
      </c>
    </row>
    <row r="3031" spans="1:13" x14ac:dyDescent="0.25">
      <c r="A3031">
        <v>900018975</v>
      </c>
      <c r="B3031" t="s">
        <v>376</v>
      </c>
      <c r="C3031" t="s">
        <v>230</v>
      </c>
      <c r="D3031" t="s">
        <v>299</v>
      </c>
      <c r="E3031" t="s">
        <v>333</v>
      </c>
      <c r="F3031" t="s">
        <v>225</v>
      </c>
      <c r="G3031" s="16">
        <v>42369</v>
      </c>
      <c r="H3031">
        <v>20160428</v>
      </c>
      <c r="I3031">
        <v>0</v>
      </c>
      <c r="J3031" t="s">
        <v>285</v>
      </c>
      <c r="K3031" t="str">
        <f>IFERROR(VLOOKUP(J3031,ORDEN_ESF!A:C,2,0),"")</f>
        <v>Superavit por revaluación</v>
      </c>
      <c r="L3031">
        <f>IFERROR(VLOOKUP(J3031,ORDEN_ESF!A:C,3,0),0)</f>
        <v>0</v>
      </c>
      <c r="M3031">
        <v>16155192</v>
      </c>
    </row>
    <row r="3032" spans="1:13" x14ac:dyDescent="0.25">
      <c r="A3032">
        <v>800173155</v>
      </c>
      <c r="B3032" t="s">
        <v>341</v>
      </c>
      <c r="C3032" t="s">
        <v>222</v>
      </c>
      <c r="D3032" t="s">
        <v>228</v>
      </c>
      <c r="E3032" t="s">
        <v>335</v>
      </c>
      <c r="F3032" t="s">
        <v>225</v>
      </c>
      <c r="G3032" s="16">
        <v>42369</v>
      </c>
      <c r="H3032">
        <v>20160710</v>
      </c>
      <c r="I3032">
        <v>0</v>
      </c>
      <c r="J3032" t="s">
        <v>286</v>
      </c>
      <c r="K3032" t="str">
        <f>IFERROR(VLOOKUP(J3032,ORDEN_ESF!A:C,2,0),"")</f>
        <v>Otras reservas</v>
      </c>
      <c r="L3032">
        <f>IFERROR(VLOOKUP(J3032,ORDEN_ESF!A:C,3,0),0)</f>
        <v>0</v>
      </c>
      <c r="M3032">
        <v>643466</v>
      </c>
    </row>
    <row r="3033" spans="1:13" x14ac:dyDescent="0.25">
      <c r="A3033">
        <v>800185295</v>
      </c>
      <c r="B3033" t="s">
        <v>344</v>
      </c>
      <c r="C3033" t="s">
        <v>222</v>
      </c>
      <c r="D3033" t="s">
        <v>228</v>
      </c>
      <c r="E3033" t="s">
        <v>335</v>
      </c>
      <c r="F3033" t="s">
        <v>225</v>
      </c>
      <c r="G3033" s="16">
        <v>42369</v>
      </c>
      <c r="H3033">
        <v>20160429</v>
      </c>
      <c r="I3033">
        <v>0</v>
      </c>
      <c r="J3033" t="s">
        <v>286</v>
      </c>
      <c r="K3033" t="str">
        <f>IFERROR(VLOOKUP(J3033,ORDEN_ESF!A:C,2,0),"")</f>
        <v>Otras reservas</v>
      </c>
      <c r="L3033">
        <f>IFERROR(VLOOKUP(J3033,ORDEN_ESF!A:C,3,0),0)</f>
        <v>0</v>
      </c>
      <c r="M3033">
        <v>150807792</v>
      </c>
    </row>
    <row r="3034" spans="1:13" x14ac:dyDescent="0.25">
      <c r="A3034">
        <v>830023542</v>
      </c>
      <c r="B3034" t="s">
        <v>146</v>
      </c>
      <c r="C3034" t="s">
        <v>230</v>
      </c>
      <c r="D3034" t="s">
        <v>223</v>
      </c>
      <c r="E3034" t="s">
        <v>339</v>
      </c>
      <c r="F3034" t="s">
        <v>225</v>
      </c>
      <c r="G3034" s="16">
        <v>42369</v>
      </c>
      <c r="H3034">
        <v>20160426</v>
      </c>
      <c r="I3034">
        <v>0</v>
      </c>
      <c r="J3034" t="s">
        <v>286</v>
      </c>
      <c r="K3034" t="str">
        <f>IFERROR(VLOOKUP(J3034,ORDEN_ESF!A:C,2,0),"")</f>
        <v>Otras reservas</v>
      </c>
      <c r="L3034">
        <f>IFERROR(VLOOKUP(J3034,ORDEN_ESF!A:C,3,0),0)</f>
        <v>0</v>
      </c>
      <c r="M3034">
        <v>6407681</v>
      </c>
    </row>
    <row r="3035" spans="1:13" x14ac:dyDescent="0.25">
      <c r="A3035">
        <v>830058272</v>
      </c>
      <c r="B3035" t="s">
        <v>352</v>
      </c>
      <c r="C3035" t="s">
        <v>230</v>
      </c>
      <c r="D3035" t="s">
        <v>228</v>
      </c>
      <c r="E3035" t="s">
        <v>353</v>
      </c>
      <c r="F3035" t="s">
        <v>225</v>
      </c>
      <c r="G3035" s="16">
        <v>42369</v>
      </c>
      <c r="H3035">
        <v>20160710</v>
      </c>
      <c r="I3035">
        <v>0</v>
      </c>
      <c r="J3035" t="s">
        <v>286</v>
      </c>
      <c r="K3035" t="str">
        <f>IFERROR(VLOOKUP(J3035,ORDEN_ESF!A:C,2,0),"")</f>
        <v>Otras reservas</v>
      </c>
      <c r="L3035">
        <f>IFERROR(VLOOKUP(J3035,ORDEN_ESF!A:C,3,0),0)</f>
        <v>0</v>
      </c>
      <c r="M3035">
        <v>1420236</v>
      </c>
    </row>
    <row r="3036" spans="1:13" x14ac:dyDescent="0.25">
      <c r="A3036">
        <v>830124992</v>
      </c>
      <c r="B3036" t="s">
        <v>357</v>
      </c>
      <c r="C3036" t="s">
        <v>230</v>
      </c>
      <c r="D3036" t="s">
        <v>228</v>
      </c>
      <c r="E3036" t="s">
        <v>358</v>
      </c>
      <c r="F3036" t="s">
        <v>225</v>
      </c>
      <c r="G3036" s="16">
        <v>42369</v>
      </c>
      <c r="H3036">
        <v>20160429</v>
      </c>
      <c r="I3036">
        <v>0</v>
      </c>
      <c r="J3036" t="s">
        <v>286</v>
      </c>
      <c r="K3036" t="str">
        <f>IFERROR(VLOOKUP(J3036,ORDEN_ESF!A:C,2,0),"")</f>
        <v>Otras reservas</v>
      </c>
      <c r="L3036">
        <f>IFERROR(VLOOKUP(J3036,ORDEN_ESF!A:C,3,0),0)</f>
        <v>0</v>
      </c>
      <c r="M3036">
        <v>1473947</v>
      </c>
    </row>
    <row r="3037" spans="1:13" x14ac:dyDescent="0.25">
      <c r="A3037">
        <v>860000656</v>
      </c>
      <c r="B3037" t="s">
        <v>221</v>
      </c>
      <c r="C3037" t="s">
        <v>222</v>
      </c>
      <c r="D3037" t="s">
        <v>223</v>
      </c>
      <c r="E3037" t="s">
        <v>224</v>
      </c>
      <c r="F3037" t="s">
        <v>225</v>
      </c>
      <c r="G3037" s="16">
        <v>42369</v>
      </c>
      <c r="H3037">
        <v>20160426</v>
      </c>
      <c r="I3037">
        <v>0</v>
      </c>
      <c r="J3037" t="s">
        <v>286</v>
      </c>
      <c r="K3037" t="str">
        <f>IFERROR(VLOOKUP(J3037,ORDEN_ESF!A:C,2,0),"")</f>
        <v>Otras reservas</v>
      </c>
      <c r="L3037">
        <f>IFERROR(VLOOKUP(J3037,ORDEN_ESF!A:C,3,0),0)</f>
        <v>0</v>
      </c>
      <c r="M3037">
        <v>7235963</v>
      </c>
    </row>
    <row r="3038" spans="1:13" x14ac:dyDescent="0.25">
      <c r="A3038">
        <v>860002837</v>
      </c>
      <c r="B3038" t="s">
        <v>227</v>
      </c>
      <c r="C3038" t="s">
        <v>222</v>
      </c>
      <c r="D3038" t="s">
        <v>228</v>
      </c>
      <c r="E3038" t="s">
        <v>224</v>
      </c>
      <c r="F3038" t="s">
        <v>225</v>
      </c>
      <c r="G3038" s="16">
        <v>42369</v>
      </c>
      <c r="H3038">
        <v>20160426</v>
      </c>
      <c r="I3038">
        <v>0</v>
      </c>
      <c r="J3038" t="s">
        <v>286</v>
      </c>
      <c r="K3038" t="str">
        <f>IFERROR(VLOOKUP(J3038,ORDEN_ESF!A:C,2,0),"")</f>
        <v>Otras reservas</v>
      </c>
      <c r="L3038">
        <f>IFERROR(VLOOKUP(J3038,ORDEN_ESF!A:C,3,0),0)</f>
        <v>0</v>
      </c>
      <c r="M3038">
        <v>45318365</v>
      </c>
    </row>
    <row r="3039" spans="1:13" x14ac:dyDescent="0.25">
      <c r="A3039">
        <v>860035996</v>
      </c>
      <c r="B3039" t="s">
        <v>229</v>
      </c>
      <c r="C3039" t="s">
        <v>230</v>
      </c>
      <c r="D3039" t="s">
        <v>228</v>
      </c>
      <c r="E3039" t="s">
        <v>224</v>
      </c>
      <c r="F3039" t="s">
        <v>225</v>
      </c>
      <c r="G3039" s="16">
        <v>42369</v>
      </c>
      <c r="H3039">
        <v>20160428</v>
      </c>
      <c r="I3039">
        <v>0</v>
      </c>
      <c r="J3039" t="s">
        <v>286</v>
      </c>
      <c r="K3039" t="str">
        <f>IFERROR(VLOOKUP(J3039,ORDEN_ESF!A:C,2,0),"")</f>
        <v>Otras reservas</v>
      </c>
      <c r="L3039">
        <f>IFERROR(VLOOKUP(J3039,ORDEN_ESF!A:C,3,0),0)</f>
        <v>0</v>
      </c>
      <c r="M3039">
        <v>2407650</v>
      </c>
    </row>
    <row r="3040" spans="1:13" x14ac:dyDescent="0.25">
      <c r="A3040">
        <v>860058070</v>
      </c>
      <c r="B3040" t="s">
        <v>364</v>
      </c>
      <c r="C3040" t="s">
        <v>222</v>
      </c>
      <c r="D3040" t="s">
        <v>228</v>
      </c>
      <c r="E3040" t="s">
        <v>335</v>
      </c>
      <c r="F3040" t="s">
        <v>225</v>
      </c>
      <c r="G3040" s="16">
        <v>42369</v>
      </c>
      <c r="H3040">
        <v>20160427</v>
      </c>
      <c r="I3040">
        <v>0</v>
      </c>
      <c r="J3040" t="s">
        <v>286</v>
      </c>
      <c r="K3040" t="str">
        <f>IFERROR(VLOOKUP(J3040,ORDEN_ESF!A:C,2,0),"")</f>
        <v>Otras reservas</v>
      </c>
      <c r="L3040">
        <f>IFERROR(VLOOKUP(J3040,ORDEN_ESF!A:C,3,0),0)</f>
        <v>0</v>
      </c>
      <c r="M3040">
        <v>267005964</v>
      </c>
    </row>
    <row r="3041" spans="1:13" x14ac:dyDescent="0.25">
      <c r="A3041">
        <v>860059851</v>
      </c>
      <c r="B3041" t="s">
        <v>365</v>
      </c>
      <c r="C3041" t="s">
        <v>222</v>
      </c>
      <c r="D3041" t="s">
        <v>228</v>
      </c>
      <c r="E3041" t="s">
        <v>224</v>
      </c>
      <c r="F3041" t="s">
        <v>225</v>
      </c>
      <c r="G3041" s="16">
        <v>42369</v>
      </c>
      <c r="H3041">
        <v>20160729</v>
      </c>
      <c r="I3041">
        <v>-1</v>
      </c>
      <c r="J3041" t="s">
        <v>286</v>
      </c>
      <c r="K3041" t="str">
        <f>IFERROR(VLOOKUP(J3041,ORDEN_ESF!A:C,2,0),"")</f>
        <v>Otras reservas</v>
      </c>
      <c r="L3041">
        <f>IFERROR(VLOOKUP(J3041,ORDEN_ESF!A:C,3,0),0)</f>
        <v>0</v>
      </c>
      <c r="M3041">
        <v>1878866</v>
      </c>
    </row>
    <row r="3042" spans="1:13" x14ac:dyDescent="0.25">
      <c r="A3042">
        <v>860510628</v>
      </c>
      <c r="B3042" t="s">
        <v>373</v>
      </c>
      <c r="C3042" t="s">
        <v>230</v>
      </c>
      <c r="D3042" t="s">
        <v>228</v>
      </c>
      <c r="E3042" t="s">
        <v>353</v>
      </c>
      <c r="F3042" t="s">
        <v>225</v>
      </c>
      <c r="G3042" s="16">
        <v>42369</v>
      </c>
      <c r="H3042">
        <v>20160729</v>
      </c>
      <c r="I3042">
        <v>-1</v>
      </c>
      <c r="J3042" t="s">
        <v>286</v>
      </c>
      <c r="K3042" t="str">
        <f>IFERROR(VLOOKUP(J3042,ORDEN_ESF!A:C,2,0),"")</f>
        <v>Otras reservas</v>
      </c>
      <c r="L3042">
        <f>IFERROR(VLOOKUP(J3042,ORDEN_ESF!A:C,3,0),0)</f>
        <v>0</v>
      </c>
      <c r="M3042">
        <v>18919535</v>
      </c>
    </row>
    <row r="3043" spans="1:13" x14ac:dyDescent="0.25">
      <c r="A3043">
        <v>860515523</v>
      </c>
      <c r="B3043" t="s">
        <v>231</v>
      </c>
      <c r="C3043" t="s">
        <v>230</v>
      </c>
      <c r="D3043" t="s">
        <v>228</v>
      </c>
      <c r="E3043" t="s">
        <v>224</v>
      </c>
      <c r="F3043" t="s">
        <v>225</v>
      </c>
      <c r="G3043" s="16">
        <v>42369</v>
      </c>
      <c r="H3043">
        <v>20160429</v>
      </c>
      <c r="I3043">
        <v>0</v>
      </c>
      <c r="J3043" t="s">
        <v>286</v>
      </c>
      <c r="K3043" t="str">
        <f>IFERROR(VLOOKUP(J3043,ORDEN_ESF!A:C,2,0),"")</f>
        <v>Otras reservas</v>
      </c>
      <c r="L3043">
        <f>IFERROR(VLOOKUP(J3043,ORDEN_ESF!A:C,3,0),0)</f>
        <v>0</v>
      </c>
      <c r="M3043">
        <v>889527</v>
      </c>
    </row>
    <row r="3044" spans="1:13" x14ac:dyDescent="0.25">
      <c r="A3044">
        <v>890903035</v>
      </c>
      <c r="B3044" t="s">
        <v>369</v>
      </c>
      <c r="C3044" t="s">
        <v>230</v>
      </c>
      <c r="D3044" t="s">
        <v>228</v>
      </c>
      <c r="E3044" t="s">
        <v>339</v>
      </c>
      <c r="F3044" t="s">
        <v>225</v>
      </c>
      <c r="G3044" s="16">
        <v>42369</v>
      </c>
      <c r="H3044">
        <v>20160426</v>
      </c>
      <c r="I3044">
        <v>0</v>
      </c>
      <c r="J3044" t="s">
        <v>286</v>
      </c>
      <c r="K3044" t="str">
        <f>IFERROR(VLOOKUP(J3044,ORDEN_ESF!A:C,2,0),"")</f>
        <v>Otras reservas</v>
      </c>
      <c r="L3044">
        <f>IFERROR(VLOOKUP(J3044,ORDEN_ESF!A:C,3,0),0)</f>
        <v>0</v>
      </c>
      <c r="M3044">
        <v>9852690</v>
      </c>
    </row>
    <row r="3045" spans="1:13" x14ac:dyDescent="0.25">
      <c r="A3045">
        <v>890903055</v>
      </c>
      <c r="B3045" t="s">
        <v>232</v>
      </c>
      <c r="C3045" t="s">
        <v>222</v>
      </c>
      <c r="D3045" t="s">
        <v>223</v>
      </c>
      <c r="E3045" t="s">
        <v>224</v>
      </c>
      <c r="F3045" t="s">
        <v>225</v>
      </c>
      <c r="G3045" s="16">
        <v>42369</v>
      </c>
      <c r="H3045">
        <v>20160729</v>
      </c>
      <c r="I3045">
        <v>-1</v>
      </c>
      <c r="J3045" t="s">
        <v>286</v>
      </c>
      <c r="K3045" t="str">
        <f>IFERROR(VLOOKUP(J3045,ORDEN_ESF!A:C,2,0),"")</f>
        <v>Otras reservas</v>
      </c>
      <c r="L3045">
        <f>IFERROR(VLOOKUP(J3045,ORDEN_ESF!A:C,3,0),0)</f>
        <v>0</v>
      </c>
      <c r="M3045">
        <v>18763028</v>
      </c>
    </row>
    <row r="3046" spans="1:13" x14ac:dyDescent="0.25">
      <c r="A3046">
        <v>890905022</v>
      </c>
      <c r="B3046" t="s">
        <v>370</v>
      </c>
      <c r="C3046" t="s">
        <v>230</v>
      </c>
      <c r="D3046" t="s">
        <v>223</v>
      </c>
      <c r="E3046" t="s">
        <v>360</v>
      </c>
      <c r="F3046" t="s">
        <v>225</v>
      </c>
      <c r="G3046" s="16">
        <v>42369</v>
      </c>
      <c r="H3046">
        <v>20160802</v>
      </c>
      <c r="I3046">
        <v>0</v>
      </c>
      <c r="J3046" t="s">
        <v>286</v>
      </c>
      <c r="K3046" t="str">
        <f>IFERROR(VLOOKUP(J3046,ORDEN_ESF!A:C,2,0),"")</f>
        <v>Otras reservas</v>
      </c>
      <c r="L3046">
        <f>IFERROR(VLOOKUP(J3046,ORDEN_ESF!A:C,3,0),0)</f>
        <v>0</v>
      </c>
      <c r="M3046">
        <v>13573434</v>
      </c>
    </row>
    <row r="3047" spans="1:13" x14ac:dyDescent="0.25">
      <c r="A3047">
        <v>890908901</v>
      </c>
      <c r="B3047" t="s">
        <v>372</v>
      </c>
      <c r="C3047" t="s">
        <v>222</v>
      </c>
      <c r="D3047" t="s">
        <v>223</v>
      </c>
      <c r="E3047" t="s">
        <v>339</v>
      </c>
      <c r="F3047" t="s">
        <v>225</v>
      </c>
      <c r="G3047" s="16">
        <v>42369</v>
      </c>
      <c r="H3047">
        <v>20160426</v>
      </c>
      <c r="I3047">
        <v>0</v>
      </c>
      <c r="J3047" t="s">
        <v>286</v>
      </c>
      <c r="K3047" t="str">
        <f>IFERROR(VLOOKUP(J3047,ORDEN_ESF!A:C,2,0),"")</f>
        <v>Otras reservas</v>
      </c>
      <c r="L3047">
        <f>IFERROR(VLOOKUP(J3047,ORDEN_ESF!A:C,3,0),0)</f>
        <v>0</v>
      </c>
      <c r="M3047">
        <v>13771231</v>
      </c>
    </row>
    <row r="3048" spans="1:13" x14ac:dyDescent="0.25">
      <c r="A3048">
        <v>890939355</v>
      </c>
      <c r="B3048" t="s">
        <v>35</v>
      </c>
      <c r="C3048" t="s">
        <v>222</v>
      </c>
      <c r="D3048" t="s">
        <v>223</v>
      </c>
      <c r="E3048" t="s">
        <v>335</v>
      </c>
      <c r="F3048" t="s">
        <v>225</v>
      </c>
      <c r="G3048" s="16">
        <v>42369</v>
      </c>
      <c r="H3048">
        <v>20160427</v>
      </c>
      <c r="I3048">
        <v>0</v>
      </c>
      <c r="J3048" t="s">
        <v>286</v>
      </c>
      <c r="K3048" t="str">
        <f>IFERROR(VLOOKUP(J3048,ORDEN_ESF!A:C,2,0),"")</f>
        <v>Otras reservas</v>
      </c>
      <c r="L3048">
        <f>IFERROR(VLOOKUP(J3048,ORDEN_ESF!A:C,3,0),0)</f>
        <v>0</v>
      </c>
      <c r="M3048">
        <v>1697635</v>
      </c>
    </row>
    <row r="3049" spans="1:13" x14ac:dyDescent="0.25">
      <c r="A3049">
        <v>900018975</v>
      </c>
      <c r="B3049" t="s">
        <v>376</v>
      </c>
      <c r="C3049" t="s">
        <v>230</v>
      </c>
      <c r="D3049" t="s">
        <v>299</v>
      </c>
      <c r="E3049" t="s">
        <v>333</v>
      </c>
      <c r="F3049" t="s">
        <v>225</v>
      </c>
      <c r="G3049" s="16">
        <v>42369</v>
      </c>
      <c r="H3049">
        <v>20160428</v>
      </c>
      <c r="I3049">
        <v>0</v>
      </c>
      <c r="J3049" t="s">
        <v>286</v>
      </c>
      <c r="K3049" t="str">
        <f>IFERROR(VLOOKUP(J3049,ORDEN_ESF!A:C,2,0),"")</f>
        <v>Otras reservas</v>
      </c>
      <c r="L3049">
        <f>IFERROR(VLOOKUP(J3049,ORDEN_ESF!A:C,3,0),0)</f>
        <v>0</v>
      </c>
      <c r="M3049">
        <v>35687760</v>
      </c>
    </row>
    <row r="3050" spans="1:13" x14ac:dyDescent="0.25">
      <c r="A3050">
        <v>900190385</v>
      </c>
      <c r="B3050" t="s">
        <v>380</v>
      </c>
      <c r="C3050" t="s">
        <v>230</v>
      </c>
      <c r="D3050" t="s">
        <v>351</v>
      </c>
      <c r="E3050" t="s">
        <v>339</v>
      </c>
      <c r="F3050" t="s">
        <v>225</v>
      </c>
      <c r="G3050" s="16">
        <v>42369</v>
      </c>
      <c r="H3050">
        <v>20160429</v>
      </c>
      <c r="I3050">
        <v>0</v>
      </c>
      <c r="J3050" t="s">
        <v>286</v>
      </c>
      <c r="K3050" t="str">
        <f>IFERROR(VLOOKUP(J3050,ORDEN_ESF!A:C,2,0),"")</f>
        <v>Otras reservas</v>
      </c>
      <c r="L3050">
        <f>IFERROR(VLOOKUP(J3050,ORDEN_ESF!A:C,3,0),0)</f>
        <v>0</v>
      </c>
      <c r="M3050">
        <v>114967</v>
      </c>
    </row>
    <row r="3051" spans="1:13" x14ac:dyDescent="0.25">
      <c r="A3051">
        <v>900192242</v>
      </c>
      <c r="B3051" t="s">
        <v>381</v>
      </c>
      <c r="C3051" t="s">
        <v>222</v>
      </c>
      <c r="D3051" t="s">
        <v>228</v>
      </c>
      <c r="E3051" t="s">
        <v>333</v>
      </c>
      <c r="F3051" t="s">
        <v>225</v>
      </c>
      <c r="G3051" s="16">
        <v>42369</v>
      </c>
      <c r="H3051">
        <v>20160427</v>
      </c>
      <c r="I3051">
        <v>0</v>
      </c>
      <c r="J3051" t="s">
        <v>286</v>
      </c>
      <c r="K3051" t="str">
        <f>IFERROR(VLOOKUP(J3051,ORDEN_ESF!A:C,2,0),"")</f>
        <v>Otras reservas</v>
      </c>
      <c r="L3051">
        <f>IFERROR(VLOOKUP(J3051,ORDEN_ESF!A:C,3,0),0)</f>
        <v>0</v>
      </c>
      <c r="M3051">
        <v>7826921</v>
      </c>
    </row>
    <row r="3052" spans="1:13" x14ac:dyDescent="0.25">
      <c r="A3052">
        <v>900192242</v>
      </c>
      <c r="B3052" t="s">
        <v>381</v>
      </c>
      <c r="C3052" t="s">
        <v>222</v>
      </c>
      <c r="D3052" t="s">
        <v>228</v>
      </c>
      <c r="E3052" t="s">
        <v>333</v>
      </c>
      <c r="F3052" t="s">
        <v>391</v>
      </c>
      <c r="G3052" s="16">
        <v>42185</v>
      </c>
      <c r="H3052">
        <v>20160428</v>
      </c>
      <c r="I3052">
        <v>0</v>
      </c>
      <c r="J3052" t="s">
        <v>286</v>
      </c>
      <c r="K3052" t="str">
        <f>IFERROR(VLOOKUP(J3052,ORDEN_ESF!A:C,2,0),"")</f>
        <v>Otras reservas</v>
      </c>
      <c r="L3052">
        <f>IFERROR(VLOOKUP(J3052,ORDEN_ESF!A:C,3,0),0)</f>
        <v>0</v>
      </c>
      <c r="M3052">
        <v>7826921</v>
      </c>
    </row>
    <row r="3053" spans="1:13" x14ac:dyDescent="0.25">
      <c r="A3053">
        <v>900205547</v>
      </c>
      <c r="B3053" t="s">
        <v>233</v>
      </c>
      <c r="C3053" t="s">
        <v>230</v>
      </c>
      <c r="D3053" t="s">
        <v>228</v>
      </c>
      <c r="E3053" t="s">
        <v>224</v>
      </c>
      <c r="F3053" t="s">
        <v>225</v>
      </c>
      <c r="G3053" s="16">
        <v>42369</v>
      </c>
      <c r="H3053">
        <v>20160710</v>
      </c>
      <c r="I3053">
        <v>0</v>
      </c>
      <c r="J3053" t="s">
        <v>286</v>
      </c>
      <c r="K3053" t="str">
        <f>IFERROR(VLOOKUP(J3053,ORDEN_ESF!A:C,2,0),"")</f>
        <v>Otras reservas</v>
      </c>
      <c r="L3053">
        <f>IFERROR(VLOOKUP(J3053,ORDEN_ESF!A:C,3,0),0)</f>
        <v>0</v>
      </c>
      <c r="M3053">
        <v>22999</v>
      </c>
    </row>
    <row r="3054" spans="1:13" x14ac:dyDescent="0.25">
      <c r="A3054">
        <v>900378893</v>
      </c>
      <c r="B3054" t="s">
        <v>386</v>
      </c>
      <c r="C3054" t="s">
        <v>230</v>
      </c>
      <c r="D3054" t="s">
        <v>228</v>
      </c>
      <c r="E3054" t="s">
        <v>335</v>
      </c>
      <c r="F3054" t="s">
        <v>225</v>
      </c>
      <c r="G3054" s="16">
        <v>42369</v>
      </c>
      <c r="H3054">
        <v>20160729</v>
      </c>
      <c r="I3054">
        <v>-1</v>
      </c>
      <c r="J3054" t="s">
        <v>286</v>
      </c>
      <c r="K3054" t="str">
        <f>IFERROR(VLOOKUP(J3054,ORDEN_ESF!A:C,2,0),"")</f>
        <v>Otras reservas</v>
      </c>
      <c r="L3054">
        <f>IFERROR(VLOOKUP(J3054,ORDEN_ESF!A:C,3,0),0)</f>
        <v>0</v>
      </c>
      <c r="M3054">
        <v>1793388</v>
      </c>
    </row>
    <row r="3055" spans="1:13" x14ac:dyDescent="0.25">
      <c r="A3055">
        <v>900390238</v>
      </c>
      <c r="B3055" t="s">
        <v>177</v>
      </c>
      <c r="C3055" t="s">
        <v>230</v>
      </c>
      <c r="D3055" t="s">
        <v>228</v>
      </c>
      <c r="E3055" t="s">
        <v>333</v>
      </c>
      <c r="F3055" t="s">
        <v>225</v>
      </c>
      <c r="G3055" s="16">
        <v>42369</v>
      </c>
      <c r="H3055">
        <v>20160421</v>
      </c>
      <c r="I3055">
        <v>0</v>
      </c>
      <c r="J3055" t="s">
        <v>286</v>
      </c>
      <c r="K3055" t="str">
        <f>IFERROR(VLOOKUP(J3055,ORDEN_ESF!A:C,2,0),"")</f>
        <v>Otras reservas</v>
      </c>
      <c r="L3055">
        <f>IFERROR(VLOOKUP(J3055,ORDEN_ESF!A:C,3,0),0)</f>
        <v>0</v>
      </c>
      <c r="M3055">
        <v>55164472</v>
      </c>
    </row>
    <row r="3056" spans="1:13" x14ac:dyDescent="0.25">
      <c r="A3056">
        <v>900390238</v>
      </c>
      <c r="B3056" t="s">
        <v>177</v>
      </c>
      <c r="C3056" t="s">
        <v>230</v>
      </c>
      <c r="D3056" t="s">
        <v>228</v>
      </c>
      <c r="E3056" t="s">
        <v>333</v>
      </c>
      <c r="F3056" t="s">
        <v>391</v>
      </c>
      <c r="G3056" s="16">
        <v>42185</v>
      </c>
      <c r="H3056">
        <v>20160421</v>
      </c>
      <c r="I3056">
        <v>0</v>
      </c>
      <c r="J3056" t="s">
        <v>286</v>
      </c>
      <c r="K3056" t="str">
        <f>IFERROR(VLOOKUP(J3056,ORDEN_ESF!A:C,2,0),"")</f>
        <v>Otras reservas</v>
      </c>
      <c r="L3056">
        <f>IFERROR(VLOOKUP(J3056,ORDEN_ESF!A:C,3,0),0)</f>
        <v>0</v>
      </c>
      <c r="M3056">
        <v>34625250</v>
      </c>
    </row>
    <row r="3057" spans="1:13" x14ac:dyDescent="0.25">
      <c r="A3057">
        <v>800173155</v>
      </c>
      <c r="B3057" t="s">
        <v>341</v>
      </c>
      <c r="C3057" t="s">
        <v>222</v>
      </c>
      <c r="D3057" t="s">
        <v>228</v>
      </c>
      <c r="E3057" t="s">
        <v>335</v>
      </c>
      <c r="F3057" t="s">
        <v>225</v>
      </c>
      <c r="G3057" s="16">
        <v>42369</v>
      </c>
      <c r="H3057">
        <v>20160710</v>
      </c>
      <c r="I3057">
        <v>0</v>
      </c>
      <c r="J3057" t="s">
        <v>287</v>
      </c>
      <c r="K3057" t="str">
        <f>IFERROR(VLOOKUP(J3057,ORDEN_ESF!A:C,2,0),"")</f>
        <v>Ganancias acumuladas</v>
      </c>
      <c r="L3057">
        <f>IFERROR(VLOOKUP(J3057,ORDEN_ESF!A:C,3,0),0)</f>
        <v>0</v>
      </c>
      <c r="M3057">
        <v>106848864</v>
      </c>
    </row>
    <row r="3058" spans="1:13" x14ac:dyDescent="0.25">
      <c r="A3058">
        <v>800185295</v>
      </c>
      <c r="B3058" t="s">
        <v>344</v>
      </c>
      <c r="C3058" t="s">
        <v>222</v>
      </c>
      <c r="D3058" t="s">
        <v>228</v>
      </c>
      <c r="E3058" t="s">
        <v>335</v>
      </c>
      <c r="F3058" t="s">
        <v>225</v>
      </c>
      <c r="G3058" s="16">
        <v>42369</v>
      </c>
      <c r="H3058">
        <v>20160429</v>
      </c>
      <c r="I3058">
        <v>0</v>
      </c>
      <c r="J3058" t="s">
        <v>287</v>
      </c>
      <c r="K3058" t="str">
        <f>IFERROR(VLOOKUP(J3058,ORDEN_ESF!A:C,2,0),"")</f>
        <v>Ganancias acumuladas</v>
      </c>
      <c r="L3058">
        <f>IFERROR(VLOOKUP(J3058,ORDEN_ESF!A:C,3,0),0)</f>
        <v>0</v>
      </c>
      <c r="M3058">
        <v>41099786</v>
      </c>
    </row>
    <row r="3059" spans="1:13" x14ac:dyDescent="0.25">
      <c r="A3059">
        <v>830023542</v>
      </c>
      <c r="B3059" t="s">
        <v>146</v>
      </c>
      <c r="C3059" t="s">
        <v>230</v>
      </c>
      <c r="D3059" t="s">
        <v>223</v>
      </c>
      <c r="E3059" t="s">
        <v>339</v>
      </c>
      <c r="F3059" t="s">
        <v>225</v>
      </c>
      <c r="G3059" s="16">
        <v>42369</v>
      </c>
      <c r="H3059">
        <v>20160426</v>
      </c>
      <c r="I3059">
        <v>0</v>
      </c>
      <c r="J3059" t="s">
        <v>287</v>
      </c>
      <c r="K3059" t="str">
        <f>IFERROR(VLOOKUP(J3059,ORDEN_ESF!A:C,2,0),"")</f>
        <v>Ganancias acumuladas</v>
      </c>
      <c r="L3059">
        <f>IFERROR(VLOOKUP(J3059,ORDEN_ESF!A:C,3,0),0)</f>
        <v>0</v>
      </c>
      <c r="M3059">
        <v>23961685</v>
      </c>
    </row>
    <row r="3060" spans="1:13" x14ac:dyDescent="0.25">
      <c r="A3060">
        <v>830058272</v>
      </c>
      <c r="B3060" t="s">
        <v>352</v>
      </c>
      <c r="C3060" t="s">
        <v>230</v>
      </c>
      <c r="D3060" t="s">
        <v>228</v>
      </c>
      <c r="E3060" t="s">
        <v>353</v>
      </c>
      <c r="F3060" t="s">
        <v>225</v>
      </c>
      <c r="G3060" s="16">
        <v>42369</v>
      </c>
      <c r="H3060">
        <v>20160710</v>
      </c>
      <c r="I3060">
        <v>0</v>
      </c>
      <c r="J3060" t="s">
        <v>287</v>
      </c>
      <c r="K3060" t="str">
        <f>IFERROR(VLOOKUP(J3060,ORDEN_ESF!A:C,2,0),"")</f>
        <v>Ganancias acumuladas</v>
      </c>
      <c r="L3060">
        <f>IFERROR(VLOOKUP(J3060,ORDEN_ESF!A:C,3,0),0)</f>
        <v>0</v>
      </c>
      <c r="M3060">
        <v>8898601</v>
      </c>
    </row>
    <row r="3061" spans="1:13" x14ac:dyDescent="0.25">
      <c r="A3061">
        <v>830124992</v>
      </c>
      <c r="B3061" t="s">
        <v>357</v>
      </c>
      <c r="C3061" t="s">
        <v>230</v>
      </c>
      <c r="D3061" t="s">
        <v>228</v>
      </c>
      <c r="E3061" t="s">
        <v>358</v>
      </c>
      <c r="F3061" t="s">
        <v>225</v>
      </c>
      <c r="G3061" s="16">
        <v>42369</v>
      </c>
      <c r="H3061">
        <v>20160429</v>
      </c>
      <c r="I3061">
        <v>0</v>
      </c>
      <c r="J3061" t="s">
        <v>287</v>
      </c>
      <c r="K3061" t="str">
        <f>IFERROR(VLOOKUP(J3061,ORDEN_ESF!A:C,2,0),"")</f>
        <v>Ganancias acumuladas</v>
      </c>
      <c r="L3061">
        <f>IFERROR(VLOOKUP(J3061,ORDEN_ESF!A:C,3,0),0)</f>
        <v>0</v>
      </c>
      <c r="M3061">
        <v>6581316</v>
      </c>
    </row>
    <row r="3062" spans="1:13" x14ac:dyDescent="0.25">
      <c r="A3062">
        <v>860000656</v>
      </c>
      <c r="B3062" t="s">
        <v>221</v>
      </c>
      <c r="C3062" t="s">
        <v>222</v>
      </c>
      <c r="D3062" t="s">
        <v>223</v>
      </c>
      <c r="E3062" t="s">
        <v>224</v>
      </c>
      <c r="F3062" t="s">
        <v>225</v>
      </c>
      <c r="G3062" s="16">
        <v>42369</v>
      </c>
      <c r="H3062">
        <v>20160426</v>
      </c>
      <c r="I3062">
        <v>0</v>
      </c>
      <c r="J3062" t="s">
        <v>287</v>
      </c>
      <c r="K3062" t="str">
        <f>IFERROR(VLOOKUP(J3062,ORDEN_ESF!A:C,2,0),"")</f>
        <v>Ganancias acumuladas</v>
      </c>
      <c r="L3062">
        <f>IFERROR(VLOOKUP(J3062,ORDEN_ESF!A:C,3,0),0)</f>
        <v>0</v>
      </c>
      <c r="M3062">
        <v>38468621</v>
      </c>
    </row>
    <row r="3063" spans="1:13" x14ac:dyDescent="0.25">
      <c r="A3063">
        <v>860002837</v>
      </c>
      <c r="B3063" t="s">
        <v>227</v>
      </c>
      <c r="C3063" t="s">
        <v>222</v>
      </c>
      <c r="D3063" t="s">
        <v>228</v>
      </c>
      <c r="E3063" t="s">
        <v>224</v>
      </c>
      <c r="F3063" t="s">
        <v>225</v>
      </c>
      <c r="G3063" s="16">
        <v>42369</v>
      </c>
      <c r="H3063">
        <v>20160426</v>
      </c>
      <c r="I3063">
        <v>0</v>
      </c>
      <c r="J3063" t="s">
        <v>287</v>
      </c>
      <c r="K3063" t="str">
        <f>IFERROR(VLOOKUP(J3063,ORDEN_ESF!A:C,2,0),"")</f>
        <v>Ganancias acumuladas</v>
      </c>
      <c r="L3063">
        <f>IFERROR(VLOOKUP(J3063,ORDEN_ESF!A:C,3,0),0)</f>
        <v>0</v>
      </c>
      <c r="M3063">
        <v>29596636</v>
      </c>
    </row>
    <row r="3064" spans="1:13" x14ac:dyDescent="0.25">
      <c r="A3064">
        <v>860035996</v>
      </c>
      <c r="B3064" t="s">
        <v>229</v>
      </c>
      <c r="C3064" t="s">
        <v>230</v>
      </c>
      <c r="D3064" t="s">
        <v>228</v>
      </c>
      <c r="E3064" t="s">
        <v>224</v>
      </c>
      <c r="F3064" t="s">
        <v>225</v>
      </c>
      <c r="G3064" s="16">
        <v>42369</v>
      </c>
      <c r="H3064">
        <v>20160428</v>
      </c>
      <c r="I3064">
        <v>0</v>
      </c>
      <c r="J3064" t="s">
        <v>287</v>
      </c>
      <c r="K3064" t="str">
        <f>IFERROR(VLOOKUP(J3064,ORDEN_ESF!A:C,2,0),"")</f>
        <v>Ganancias acumuladas</v>
      </c>
      <c r="L3064">
        <f>IFERROR(VLOOKUP(J3064,ORDEN_ESF!A:C,3,0),0)</f>
        <v>0</v>
      </c>
      <c r="M3064">
        <v>30508818</v>
      </c>
    </row>
    <row r="3065" spans="1:13" x14ac:dyDescent="0.25">
      <c r="A3065">
        <v>860058070</v>
      </c>
      <c r="B3065" t="s">
        <v>364</v>
      </c>
      <c r="C3065" t="s">
        <v>222</v>
      </c>
      <c r="D3065" t="s">
        <v>228</v>
      </c>
      <c r="E3065" t="s">
        <v>335</v>
      </c>
      <c r="F3065" t="s">
        <v>225</v>
      </c>
      <c r="G3065" s="16">
        <v>42369</v>
      </c>
      <c r="H3065">
        <v>20160427</v>
      </c>
      <c r="I3065">
        <v>0</v>
      </c>
      <c r="J3065" t="s">
        <v>287</v>
      </c>
      <c r="K3065" t="str">
        <f>IFERROR(VLOOKUP(J3065,ORDEN_ESF!A:C,2,0),"")</f>
        <v>Ganancias acumuladas</v>
      </c>
      <c r="L3065">
        <f>IFERROR(VLOOKUP(J3065,ORDEN_ESF!A:C,3,0),0)</f>
        <v>0</v>
      </c>
      <c r="M3065">
        <v>134892425</v>
      </c>
    </row>
    <row r="3066" spans="1:13" x14ac:dyDescent="0.25">
      <c r="A3066">
        <v>860059851</v>
      </c>
      <c r="B3066" t="s">
        <v>365</v>
      </c>
      <c r="C3066" t="s">
        <v>222</v>
      </c>
      <c r="D3066" t="s">
        <v>228</v>
      </c>
      <c r="E3066" t="s">
        <v>224</v>
      </c>
      <c r="F3066" t="s">
        <v>225</v>
      </c>
      <c r="G3066" s="16">
        <v>42369</v>
      </c>
      <c r="H3066">
        <v>20160729</v>
      </c>
      <c r="I3066">
        <v>-1</v>
      </c>
      <c r="J3066" t="s">
        <v>287</v>
      </c>
      <c r="K3066" t="str">
        <f>IFERROR(VLOOKUP(J3066,ORDEN_ESF!A:C,2,0),"")</f>
        <v>Ganancias acumuladas</v>
      </c>
      <c r="L3066">
        <f>IFERROR(VLOOKUP(J3066,ORDEN_ESF!A:C,3,0),0)</f>
        <v>0</v>
      </c>
      <c r="M3066">
        <v>3114669</v>
      </c>
    </row>
    <row r="3067" spans="1:13" x14ac:dyDescent="0.25">
      <c r="A3067">
        <v>860510628</v>
      </c>
      <c r="B3067" t="s">
        <v>373</v>
      </c>
      <c r="C3067" t="s">
        <v>230</v>
      </c>
      <c r="D3067" t="s">
        <v>228</v>
      </c>
      <c r="E3067" t="s">
        <v>353</v>
      </c>
      <c r="F3067" t="s">
        <v>225</v>
      </c>
      <c r="G3067" s="16">
        <v>42369</v>
      </c>
      <c r="H3067">
        <v>20160729</v>
      </c>
      <c r="I3067">
        <v>-1</v>
      </c>
      <c r="J3067" t="s">
        <v>287</v>
      </c>
      <c r="K3067" t="str">
        <f>IFERROR(VLOOKUP(J3067,ORDEN_ESF!A:C,2,0),"")</f>
        <v>Ganancias acumuladas</v>
      </c>
      <c r="L3067">
        <f>IFERROR(VLOOKUP(J3067,ORDEN_ESF!A:C,3,0),0)</f>
        <v>0</v>
      </c>
      <c r="M3067">
        <v>32729378</v>
      </c>
    </row>
    <row r="3068" spans="1:13" x14ac:dyDescent="0.25">
      <c r="A3068">
        <v>860515523</v>
      </c>
      <c r="B3068" t="s">
        <v>231</v>
      </c>
      <c r="C3068" t="s">
        <v>230</v>
      </c>
      <c r="D3068" t="s">
        <v>228</v>
      </c>
      <c r="E3068" t="s">
        <v>224</v>
      </c>
      <c r="F3068" t="s">
        <v>225</v>
      </c>
      <c r="G3068" s="16">
        <v>42369</v>
      </c>
      <c r="H3068">
        <v>20160429</v>
      </c>
      <c r="I3068">
        <v>0</v>
      </c>
      <c r="J3068" t="s">
        <v>287</v>
      </c>
      <c r="K3068" t="str">
        <f>IFERROR(VLOOKUP(J3068,ORDEN_ESF!A:C,2,0),"")</f>
        <v>Ganancias acumuladas</v>
      </c>
      <c r="L3068">
        <f>IFERROR(VLOOKUP(J3068,ORDEN_ESF!A:C,3,0),0)</f>
        <v>0</v>
      </c>
      <c r="M3068">
        <v>7326860</v>
      </c>
    </row>
    <row r="3069" spans="1:13" x14ac:dyDescent="0.25">
      <c r="A3069">
        <v>890903035</v>
      </c>
      <c r="B3069" t="s">
        <v>369</v>
      </c>
      <c r="C3069" t="s">
        <v>230</v>
      </c>
      <c r="D3069" t="s">
        <v>228</v>
      </c>
      <c r="E3069" t="s">
        <v>339</v>
      </c>
      <c r="F3069" t="s">
        <v>225</v>
      </c>
      <c r="G3069" s="16">
        <v>42369</v>
      </c>
      <c r="H3069">
        <v>20160426</v>
      </c>
      <c r="I3069">
        <v>0</v>
      </c>
      <c r="J3069" t="s">
        <v>287</v>
      </c>
      <c r="K3069" t="str">
        <f>IFERROR(VLOOKUP(J3069,ORDEN_ESF!A:C,2,0),"")</f>
        <v>Ganancias acumuladas</v>
      </c>
      <c r="L3069">
        <f>IFERROR(VLOOKUP(J3069,ORDEN_ESF!A:C,3,0),0)</f>
        <v>0</v>
      </c>
      <c r="M3069">
        <v>231336869</v>
      </c>
    </row>
    <row r="3070" spans="1:13" x14ac:dyDescent="0.25">
      <c r="A3070">
        <v>890903055</v>
      </c>
      <c r="B3070" t="s">
        <v>232</v>
      </c>
      <c r="C3070" t="s">
        <v>222</v>
      </c>
      <c r="D3070" t="s">
        <v>223</v>
      </c>
      <c r="E3070" t="s">
        <v>224</v>
      </c>
      <c r="F3070" t="s">
        <v>225</v>
      </c>
      <c r="G3070" s="16">
        <v>42369</v>
      </c>
      <c r="H3070">
        <v>20160729</v>
      </c>
      <c r="I3070">
        <v>-1</v>
      </c>
      <c r="J3070" t="s">
        <v>287</v>
      </c>
      <c r="K3070" t="str">
        <f>IFERROR(VLOOKUP(J3070,ORDEN_ESF!A:C,2,0),"")</f>
        <v>Ganancias acumuladas</v>
      </c>
      <c r="L3070">
        <f>IFERROR(VLOOKUP(J3070,ORDEN_ESF!A:C,3,0),0)</f>
        <v>0</v>
      </c>
      <c r="M3070">
        <v>107004991</v>
      </c>
    </row>
    <row r="3071" spans="1:13" x14ac:dyDescent="0.25">
      <c r="A3071">
        <v>890905022</v>
      </c>
      <c r="B3071" t="s">
        <v>370</v>
      </c>
      <c r="C3071" t="s">
        <v>230</v>
      </c>
      <c r="D3071" t="s">
        <v>223</v>
      </c>
      <c r="E3071" t="s">
        <v>360</v>
      </c>
      <c r="F3071" t="s">
        <v>225</v>
      </c>
      <c r="G3071" s="16">
        <v>42369</v>
      </c>
      <c r="H3071">
        <v>20160802</v>
      </c>
      <c r="I3071">
        <v>0</v>
      </c>
      <c r="J3071" t="s">
        <v>287</v>
      </c>
      <c r="K3071" t="str">
        <f>IFERROR(VLOOKUP(J3071,ORDEN_ESF!A:C,2,0),"")</f>
        <v>Ganancias acumuladas</v>
      </c>
      <c r="L3071">
        <f>IFERROR(VLOOKUP(J3071,ORDEN_ESF!A:C,3,0),0)</f>
        <v>0</v>
      </c>
      <c r="M3071">
        <v>2837269</v>
      </c>
    </row>
    <row r="3072" spans="1:13" x14ac:dyDescent="0.25">
      <c r="A3072">
        <v>890908901</v>
      </c>
      <c r="B3072" t="s">
        <v>372</v>
      </c>
      <c r="C3072" t="s">
        <v>222</v>
      </c>
      <c r="D3072" t="s">
        <v>223</v>
      </c>
      <c r="E3072" t="s">
        <v>339</v>
      </c>
      <c r="F3072" t="s">
        <v>225</v>
      </c>
      <c r="G3072" s="16">
        <v>42369</v>
      </c>
      <c r="H3072">
        <v>20160426</v>
      </c>
      <c r="I3072">
        <v>0</v>
      </c>
      <c r="J3072" t="s">
        <v>287</v>
      </c>
      <c r="K3072" t="str">
        <f>IFERROR(VLOOKUP(J3072,ORDEN_ESF!A:C,2,0),"")</f>
        <v>Ganancias acumuladas</v>
      </c>
      <c r="L3072">
        <f>IFERROR(VLOOKUP(J3072,ORDEN_ESF!A:C,3,0),0)</f>
        <v>0</v>
      </c>
      <c r="M3072">
        <v>99955037</v>
      </c>
    </row>
    <row r="3073" spans="1:13" x14ac:dyDescent="0.25">
      <c r="A3073">
        <v>890939355</v>
      </c>
      <c r="B3073" t="s">
        <v>35</v>
      </c>
      <c r="C3073" t="s">
        <v>222</v>
      </c>
      <c r="D3073" t="s">
        <v>223</v>
      </c>
      <c r="E3073" t="s">
        <v>335</v>
      </c>
      <c r="F3073" t="s">
        <v>225</v>
      </c>
      <c r="G3073" s="16">
        <v>42369</v>
      </c>
      <c r="H3073">
        <v>20160427</v>
      </c>
      <c r="I3073">
        <v>0</v>
      </c>
      <c r="J3073" t="s">
        <v>287</v>
      </c>
      <c r="K3073" t="str">
        <f>IFERROR(VLOOKUP(J3073,ORDEN_ESF!A:C,2,0),"")</f>
        <v>Ganancias acumuladas</v>
      </c>
      <c r="L3073">
        <f>IFERROR(VLOOKUP(J3073,ORDEN_ESF!A:C,3,0),0)</f>
        <v>0</v>
      </c>
      <c r="M3073">
        <v>-3211002</v>
      </c>
    </row>
    <row r="3074" spans="1:13" x14ac:dyDescent="0.25">
      <c r="A3074">
        <v>900018975</v>
      </c>
      <c r="B3074" t="s">
        <v>376</v>
      </c>
      <c r="C3074" t="s">
        <v>230</v>
      </c>
      <c r="D3074" t="s">
        <v>299</v>
      </c>
      <c r="E3074" t="s">
        <v>333</v>
      </c>
      <c r="F3074" t="s">
        <v>225</v>
      </c>
      <c r="G3074" s="16">
        <v>42369</v>
      </c>
      <c r="H3074">
        <v>20160428</v>
      </c>
      <c r="I3074">
        <v>0</v>
      </c>
      <c r="J3074" t="s">
        <v>287</v>
      </c>
      <c r="K3074" t="str">
        <f>IFERROR(VLOOKUP(J3074,ORDEN_ESF!A:C,2,0),"")</f>
        <v>Ganancias acumuladas</v>
      </c>
      <c r="L3074">
        <f>IFERROR(VLOOKUP(J3074,ORDEN_ESF!A:C,3,0),0)</f>
        <v>0</v>
      </c>
      <c r="M3074">
        <v>57567831</v>
      </c>
    </row>
    <row r="3075" spans="1:13" x14ac:dyDescent="0.25">
      <c r="A3075">
        <v>900190385</v>
      </c>
      <c r="B3075" t="s">
        <v>380</v>
      </c>
      <c r="C3075" t="s">
        <v>230</v>
      </c>
      <c r="D3075" t="s">
        <v>351</v>
      </c>
      <c r="E3075" t="s">
        <v>339</v>
      </c>
      <c r="F3075" t="s">
        <v>225</v>
      </c>
      <c r="G3075" s="16">
        <v>42369</v>
      </c>
      <c r="H3075">
        <v>20160429</v>
      </c>
      <c r="I3075">
        <v>0</v>
      </c>
      <c r="J3075" t="s">
        <v>287</v>
      </c>
      <c r="K3075" t="str">
        <f>IFERROR(VLOOKUP(J3075,ORDEN_ESF!A:C,2,0),"")</f>
        <v>Ganancias acumuladas</v>
      </c>
      <c r="L3075">
        <f>IFERROR(VLOOKUP(J3075,ORDEN_ESF!A:C,3,0),0)</f>
        <v>0</v>
      </c>
      <c r="M3075">
        <v>-92050638</v>
      </c>
    </row>
    <row r="3076" spans="1:13" x14ac:dyDescent="0.25">
      <c r="A3076">
        <v>900192242</v>
      </c>
      <c r="B3076" t="s">
        <v>381</v>
      </c>
      <c r="C3076" t="s">
        <v>222</v>
      </c>
      <c r="D3076" t="s">
        <v>228</v>
      </c>
      <c r="E3076" t="s">
        <v>333</v>
      </c>
      <c r="F3076" t="s">
        <v>225</v>
      </c>
      <c r="G3076" s="16">
        <v>42369</v>
      </c>
      <c r="H3076">
        <v>20160427</v>
      </c>
      <c r="I3076">
        <v>0</v>
      </c>
      <c r="J3076" t="s">
        <v>287</v>
      </c>
      <c r="K3076" t="str">
        <f>IFERROR(VLOOKUP(J3076,ORDEN_ESF!A:C,2,0),"")</f>
        <v>Ganancias acumuladas</v>
      </c>
      <c r="L3076">
        <f>IFERROR(VLOOKUP(J3076,ORDEN_ESF!A:C,3,0),0)</f>
        <v>0</v>
      </c>
      <c r="M3076">
        <v>13498578</v>
      </c>
    </row>
    <row r="3077" spans="1:13" x14ac:dyDescent="0.25">
      <c r="A3077">
        <v>900192242</v>
      </c>
      <c r="B3077" t="s">
        <v>381</v>
      </c>
      <c r="C3077" t="s">
        <v>222</v>
      </c>
      <c r="D3077" t="s">
        <v>228</v>
      </c>
      <c r="E3077" t="s">
        <v>333</v>
      </c>
      <c r="F3077" t="s">
        <v>391</v>
      </c>
      <c r="G3077" s="16">
        <v>42185</v>
      </c>
      <c r="H3077">
        <v>20160428</v>
      </c>
      <c r="I3077">
        <v>0</v>
      </c>
      <c r="J3077" t="s">
        <v>287</v>
      </c>
      <c r="K3077" t="str">
        <f>IFERROR(VLOOKUP(J3077,ORDEN_ESF!A:C,2,0),"")</f>
        <v>Ganancias acumuladas</v>
      </c>
      <c r="L3077">
        <f>IFERROR(VLOOKUP(J3077,ORDEN_ESF!A:C,3,0),0)</f>
        <v>0</v>
      </c>
      <c r="M3077">
        <v>6609527</v>
      </c>
    </row>
    <row r="3078" spans="1:13" x14ac:dyDescent="0.25">
      <c r="A3078">
        <v>900205547</v>
      </c>
      <c r="B3078" t="s">
        <v>233</v>
      </c>
      <c r="C3078" t="s">
        <v>230</v>
      </c>
      <c r="D3078" t="s">
        <v>228</v>
      </c>
      <c r="E3078" t="s">
        <v>224</v>
      </c>
      <c r="F3078" t="s">
        <v>225</v>
      </c>
      <c r="G3078" s="16">
        <v>42369</v>
      </c>
      <c r="H3078">
        <v>20160710</v>
      </c>
      <c r="I3078">
        <v>0</v>
      </c>
      <c r="J3078" t="s">
        <v>287</v>
      </c>
      <c r="K3078" t="str">
        <f>IFERROR(VLOOKUP(J3078,ORDEN_ESF!A:C,2,0),"")</f>
        <v>Ganancias acumuladas</v>
      </c>
      <c r="L3078">
        <f>IFERROR(VLOOKUP(J3078,ORDEN_ESF!A:C,3,0),0)</f>
        <v>0</v>
      </c>
      <c r="M3078">
        <v>-234098</v>
      </c>
    </row>
    <row r="3079" spans="1:13" x14ac:dyDescent="0.25">
      <c r="A3079">
        <v>900378893</v>
      </c>
      <c r="B3079" t="s">
        <v>386</v>
      </c>
      <c r="C3079" t="s">
        <v>230</v>
      </c>
      <c r="D3079" t="s">
        <v>228</v>
      </c>
      <c r="E3079" t="s">
        <v>335</v>
      </c>
      <c r="F3079" t="s">
        <v>225</v>
      </c>
      <c r="G3079" s="16">
        <v>42369</v>
      </c>
      <c r="H3079">
        <v>20160729</v>
      </c>
      <c r="I3079">
        <v>-1</v>
      </c>
      <c r="J3079" t="s">
        <v>287</v>
      </c>
      <c r="K3079" t="str">
        <f>IFERROR(VLOOKUP(J3079,ORDEN_ESF!A:C,2,0),"")</f>
        <v>Ganancias acumuladas</v>
      </c>
      <c r="L3079">
        <f>IFERROR(VLOOKUP(J3079,ORDEN_ESF!A:C,3,0),0)</f>
        <v>0</v>
      </c>
      <c r="M3079">
        <v>-9024020</v>
      </c>
    </row>
    <row r="3080" spans="1:13" x14ac:dyDescent="0.25">
      <c r="A3080">
        <v>900390238</v>
      </c>
      <c r="B3080" t="s">
        <v>177</v>
      </c>
      <c r="C3080" t="s">
        <v>230</v>
      </c>
      <c r="D3080" t="s">
        <v>228</v>
      </c>
      <c r="E3080" t="s">
        <v>333</v>
      </c>
      <c r="F3080" t="s">
        <v>225</v>
      </c>
      <c r="G3080" s="16">
        <v>42369</v>
      </c>
      <c r="H3080">
        <v>20160421</v>
      </c>
      <c r="I3080">
        <v>0</v>
      </c>
      <c r="J3080" t="s">
        <v>287</v>
      </c>
      <c r="K3080" t="str">
        <f>IFERROR(VLOOKUP(J3080,ORDEN_ESF!A:C,2,0),"")</f>
        <v>Ganancias acumuladas</v>
      </c>
      <c r="L3080">
        <f>IFERROR(VLOOKUP(J3080,ORDEN_ESF!A:C,3,0),0)</f>
        <v>0</v>
      </c>
      <c r="M3080">
        <v>23586479</v>
      </c>
    </row>
    <row r="3081" spans="1:13" x14ac:dyDescent="0.25">
      <c r="A3081">
        <v>900390238</v>
      </c>
      <c r="B3081" t="s">
        <v>177</v>
      </c>
      <c r="C3081" t="s">
        <v>230</v>
      </c>
      <c r="D3081" t="s">
        <v>228</v>
      </c>
      <c r="E3081" t="s">
        <v>333</v>
      </c>
      <c r="F3081" t="s">
        <v>391</v>
      </c>
      <c r="G3081" s="16">
        <v>42185</v>
      </c>
      <c r="H3081">
        <v>20160421</v>
      </c>
      <c r="I3081">
        <v>0</v>
      </c>
      <c r="J3081" t="s">
        <v>287</v>
      </c>
      <c r="K3081" t="str">
        <f>IFERROR(VLOOKUP(J3081,ORDEN_ESF!A:C,2,0),"")</f>
        <v>Ganancias acumuladas</v>
      </c>
      <c r="L3081">
        <f>IFERROR(VLOOKUP(J3081,ORDEN_ESF!A:C,3,0),0)</f>
        <v>0</v>
      </c>
      <c r="M3081">
        <v>20912039</v>
      </c>
    </row>
    <row r="3082" spans="1:13" x14ac:dyDescent="0.25">
      <c r="A3082">
        <v>900797732</v>
      </c>
      <c r="B3082" t="s">
        <v>181</v>
      </c>
      <c r="C3082" t="s">
        <v>230</v>
      </c>
      <c r="D3082" t="s">
        <v>228</v>
      </c>
      <c r="E3082" t="s">
        <v>360</v>
      </c>
      <c r="F3082" t="s">
        <v>225</v>
      </c>
      <c r="G3082" s="16">
        <v>42369</v>
      </c>
      <c r="H3082">
        <v>20160710</v>
      </c>
      <c r="I3082">
        <v>-1</v>
      </c>
      <c r="J3082" t="s">
        <v>287</v>
      </c>
      <c r="K3082" t="str">
        <f>IFERROR(VLOOKUP(J3082,ORDEN_ESF!A:C,2,0),"")</f>
        <v>Ganancias acumuladas</v>
      </c>
      <c r="L3082">
        <f>IFERROR(VLOOKUP(J3082,ORDEN_ESF!A:C,3,0),0)</f>
        <v>0</v>
      </c>
      <c r="M3082">
        <v>-3102366</v>
      </c>
    </row>
    <row r="3083" spans="1:13" x14ac:dyDescent="0.25">
      <c r="A3083">
        <v>800173155</v>
      </c>
      <c r="B3083" t="s">
        <v>341</v>
      </c>
      <c r="C3083" t="s">
        <v>222</v>
      </c>
      <c r="D3083" t="s">
        <v>228</v>
      </c>
      <c r="E3083" t="s">
        <v>335</v>
      </c>
      <c r="F3083" t="s">
        <v>225</v>
      </c>
      <c r="G3083" s="16">
        <v>42369</v>
      </c>
      <c r="H3083">
        <v>20160710</v>
      </c>
      <c r="I3083">
        <v>0</v>
      </c>
      <c r="J3083" t="s">
        <v>288</v>
      </c>
      <c r="K3083" t="str">
        <f>IFERROR(VLOOKUP(J3083,ORDEN_ESF!A:C,2,0),"")</f>
        <v>Patrimonio</v>
      </c>
      <c r="L3083">
        <f>IFERROR(VLOOKUP(J3083,ORDEN_ESF!A:C,3,0),0)</f>
        <v>7</v>
      </c>
      <c r="M3083">
        <v>118243876</v>
      </c>
    </row>
    <row r="3084" spans="1:13" x14ac:dyDescent="0.25">
      <c r="A3084">
        <v>800185295</v>
      </c>
      <c r="B3084" t="s">
        <v>344</v>
      </c>
      <c r="C3084" t="s">
        <v>222</v>
      </c>
      <c r="D3084" t="s">
        <v>228</v>
      </c>
      <c r="E3084" t="s">
        <v>335</v>
      </c>
      <c r="F3084" t="s">
        <v>225</v>
      </c>
      <c r="G3084" s="16">
        <v>42369</v>
      </c>
      <c r="H3084">
        <v>20160429</v>
      </c>
      <c r="I3084">
        <v>0</v>
      </c>
      <c r="J3084" t="s">
        <v>288</v>
      </c>
      <c r="K3084" t="str">
        <f>IFERROR(VLOOKUP(J3084,ORDEN_ESF!A:C,2,0),"")</f>
        <v>Patrimonio</v>
      </c>
      <c r="L3084">
        <f>IFERROR(VLOOKUP(J3084,ORDEN_ESF!A:C,3,0),0)</f>
        <v>7</v>
      </c>
      <c r="M3084">
        <v>205017174</v>
      </c>
    </row>
    <row r="3085" spans="1:13" x14ac:dyDescent="0.25">
      <c r="A3085">
        <v>830023542</v>
      </c>
      <c r="B3085" t="s">
        <v>146</v>
      </c>
      <c r="C3085" t="s">
        <v>230</v>
      </c>
      <c r="D3085" t="s">
        <v>223</v>
      </c>
      <c r="E3085" t="s">
        <v>339</v>
      </c>
      <c r="F3085" t="s">
        <v>225</v>
      </c>
      <c r="G3085" s="16">
        <v>42369</v>
      </c>
      <c r="H3085">
        <v>20160426</v>
      </c>
      <c r="I3085">
        <v>0</v>
      </c>
      <c r="J3085" t="s">
        <v>288</v>
      </c>
      <c r="K3085" t="str">
        <f>IFERROR(VLOOKUP(J3085,ORDEN_ESF!A:C,2,0),"")</f>
        <v>Patrimonio</v>
      </c>
      <c r="L3085">
        <f>IFERROR(VLOOKUP(J3085,ORDEN_ESF!A:C,3,0),0)</f>
        <v>7</v>
      </c>
      <c r="M3085">
        <v>43174727</v>
      </c>
    </row>
    <row r="3086" spans="1:13" x14ac:dyDescent="0.25">
      <c r="A3086">
        <v>830058272</v>
      </c>
      <c r="B3086" t="s">
        <v>352</v>
      </c>
      <c r="C3086" t="s">
        <v>230</v>
      </c>
      <c r="D3086" t="s">
        <v>228</v>
      </c>
      <c r="E3086" t="s">
        <v>353</v>
      </c>
      <c r="F3086" t="s">
        <v>225</v>
      </c>
      <c r="G3086" s="16">
        <v>42369</v>
      </c>
      <c r="H3086">
        <v>20160710</v>
      </c>
      <c r="I3086">
        <v>0</v>
      </c>
      <c r="J3086" t="s">
        <v>288</v>
      </c>
      <c r="K3086" t="str">
        <f>IFERROR(VLOOKUP(J3086,ORDEN_ESF!A:C,2,0),"")</f>
        <v>Patrimonio</v>
      </c>
      <c r="L3086">
        <f>IFERROR(VLOOKUP(J3086,ORDEN_ESF!A:C,3,0),0)</f>
        <v>7</v>
      </c>
      <c r="M3086">
        <v>28959077</v>
      </c>
    </row>
    <row r="3087" spans="1:13" x14ac:dyDescent="0.25">
      <c r="A3087">
        <v>830124992</v>
      </c>
      <c r="B3087" t="s">
        <v>357</v>
      </c>
      <c r="C3087" t="s">
        <v>230</v>
      </c>
      <c r="D3087" t="s">
        <v>228</v>
      </c>
      <c r="E3087" t="s">
        <v>358</v>
      </c>
      <c r="F3087" t="s">
        <v>225</v>
      </c>
      <c r="G3087" s="16">
        <v>42369</v>
      </c>
      <c r="H3087">
        <v>20160429</v>
      </c>
      <c r="I3087">
        <v>0</v>
      </c>
      <c r="J3087" t="s">
        <v>288</v>
      </c>
      <c r="K3087" t="str">
        <f>IFERROR(VLOOKUP(J3087,ORDEN_ESF!A:C,2,0),"")</f>
        <v>Patrimonio</v>
      </c>
      <c r="L3087">
        <f>IFERROR(VLOOKUP(J3087,ORDEN_ESF!A:C,3,0),0)</f>
        <v>7</v>
      </c>
      <c r="M3087">
        <v>9199303</v>
      </c>
    </row>
    <row r="3088" spans="1:13" x14ac:dyDescent="0.25">
      <c r="A3088">
        <v>860000656</v>
      </c>
      <c r="B3088" t="s">
        <v>221</v>
      </c>
      <c r="C3088" t="s">
        <v>222</v>
      </c>
      <c r="D3088" t="s">
        <v>223</v>
      </c>
      <c r="E3088" t="s">
        <v>224</v>
      </c>
      <c r="F3088" t="s">
        <v>225</v>
      </c>
      <c r="G3088" s="16">
        <v>42369</v>
      </c>
      <c r="H3088">
        <v>20160426</v>
      </c>
      <c r="I3088">
        <v>0</v>
      </c>
      <c r="J3088" t="s">
        <v>288</v>
      </c>
      <c r="K3088" t="str">
        <f>IFERROR(VLOOKUP(J3088,ORDEN_ESF!A:C,2,0),"")</f>
        <v>Patrimonio</v>
      </c>
      <c r="L3088">
        <f>IFERROR(VLOOKUP(J3088,ORDEN_ESF!A:C,3,0),0)</f>
        <v>7</v>
      </c>
      <c r="M3088">
        <v>63238882</v>
      </c>
    </row>
    <row r="3089" spans="1:13" x14ac:dyDescent="0.25">
      <c r="A3089">
        <v>860002837</v>
      </c>
      <c r="B3089" t="s">
        <v>227</v>
      </c>
      <c r="C3089" t="s">
        <v>222</v>
      </c>
      <c r="D3089" t="s">
        <v>228</v>
      </c>
      <c r="E3089" t="s">
        <v>224</v>
      </c>
      <c r="F3089" t="s">
        <v>225</v>
      </c>
      <c r="G3089" s="16">
        <v>42369</v>
      </c>
      <c r="H3089">
        <v>20160426</v>
      </c>
      <c r="I3089">
        <v>0</v>
      </c>
      <c r="J3089" t="s">
        <v>288</v>
      </c>
      <c r="K3089" t="str">
        <f>IFERROR(VLOOKUP(J3089,ORDEN_ESF!A:C,2,0),"")</f>
        <v>Patrimonio</v>
      </c>
      <c r="L3089">
        <f>IFERROR(VLOOKUP(J3089,ORDEN_ESF!A:C,3,0),0)</f>
        <v>7</v>
      </c>
      <c r="M3089">
        <v>86369052</v>
      </c>
    </row>
    <row r="3090" spans="1:13" x14ac:dyDescent="0.25">
      <c r="A3090">
        <v>860035996</v>
      </c>
      <c r="B3090" t="s">
        <v>229</v>
      </c>
      <c r="C3090" t="s">
        <v>230</v>
      </c>
      <c r="D3090" t="s">
        <v>228</v>
      </c>
      <c r="E3090" t="s">
        <v>224</v>
      </c>
      <c r="F3090" t="s">
        <v>225</v>
      </c>
      <c r="G3090" s="16">
        <v>42369</v>
      </c>
      <c r="H3090">
        <v>20160428</v>
      </c>
      <c r="I3090">
        <v>0</v>
      </c>
      <c r="J3090" t="s">
        <v>288</v>
      </c>
      <c r="K3090" t="str">
        <f>IFERROR(VLOOKUP(J3090,ORDEN_ESF!A:C,2,0),"")</f>
        <v>Patrimonio</v>
      </c>
      <c r="L3090">
        <f>IFERROR(VLOOKUP(J3090,ORDEN_ESF!A:C,3,0),0)</f>
        <v>7</v>
      </c>
      <c r="M3090">
        <v>37651809</v>
      </c>
    </row>
    <row r="3091" spans="1:13" x14ac:dyDescent="0.25">
      <c r="A3091">
        <v>860058070</v>
      </c>
      <c r="B3091" t="s">
        <v>364</v>
      </c>
      <c r="C3091" t="s">
        <v>222</v>
      </c>
      <c r="D3091" t="s">
        <v>228</v>
      </c>
      <c r="E3091" t="s">
        <v>335</v>
      </c>
      <c r="F3091" t="s">
        <v>225</v>
      </c>
      <c r="G3091" s="16">
        <v>42369</v>
      </c>
      <c r="H3091">
        <v>20160427</v>
      </c>
      <c r="I3091">
        <v>0</v>
      </c>
      <c r="J3091" t="s">
        <v>288</v>
      </c>
      <c r="K3091" t="str">
        <f>IFERROR(VLOOKUP(J3091,ORDEN_ESF!A:C,2,0),"")</f>
        <v>Patrimonio</v>
      </c>
      <c r="L3091">
        <f>IFERROR(VLOOKUP(J3091,ORDEN_ESF!A:C,3,0),0)</f>
        <v>7</v>
      </c>
      <c r="M3091">
        <v>541862148</v>
      </c>
    </row>
    <row r="3092" spans="1:13" x14ac:dyDescent="0.25">
      <c r="A3092">
        <v>860059851</v>
      </c>
      <c r="B3092" t="s">
        <v>365</v>
      </c>
      <c r="C3092" t="s">
        <v>222</v>
      </c>
      <c r="D3092" t="s">
        <v>228</v>
      </c>
      <c r="E3092" t="s">
        <v>224</v>
      </c>
      <c r="F3092" t="s">
        <v>225</v>
      </c>
      <c r="G3092" s="16">
        <v>42369</v>
      </c>
      <c r="H3092">
        <v>20160729</v>
      </c>
      <c r="I3092">
        <v>-1</v>
      </c>
      <c r="J3092" t="s">
        <v>288</v>
      </c>
      <c r="K3092" t="str">
        <f>IFERROR(VLOOKUP(J3092,ORDEN_ESF!A:C,2,0),"")</f>
        <v>Patrimonio</v>
      </c>
      <c r="L3092">
        <f>IFERROR(VLOOKUP(J3092,ORDEN_ESF!A:C,3,0),0)</f>
        <v>7</v>
      </c>
      <c r="M3092">
        <v>16853260</v>
      </c>
    </row>
    <row r="3093" spans="1:13" x14ac:dyDescent="0.25">
      <c r="A3093">
        <v>860510628</v>
      </c>
      <c r="B3093" t="s">
        <v>373</v>
      </c>
      <c r="C3093" t="s">
        <v>230</v>
      </c>
      <c r="D3093" t="s">
        <v>228</v>
      </c>
      <c r="E3093" t="s">
        <v>353</v>
      </c>
      <c r="F3093" t="s">
        <v>225</v>
      </c>
      <c r="G3093" s="16">
        <v>42369</v>
      </c>
      <c r="H3093">
        <v>20160729</v>
      </c>
      <c r="I3093">
        <v>-1</v>
      </c>
      <c r="J3093" t="s">
        <v>288</v>
      </c>
      <c r="K3093" t="str">
        <f>IFERROR(VLOOKUP(J3093,ORDEN_ESF!A:C,2,0),"")</f>
        <v>Patrimonio</v>
      </c>
      <c r="L3093">
        <f>IFERROR(VLOOKUP(J3093,ORDEN_ESF!A:C,3,0),0)</f>
        <v>7</v>
      </c>
      <c r="M3093">
        <v>68993524</v>
      </c>
    </row>
    <row r="3094" spans="1:13" x14ac:dyDescent="0.25">
      <c r="A3094">
        <v>860515523</v>
      </c>
      <c r="B3094" t="s">
        <v>231</v>
      </c>
      <c r="C3094" t="s">
        <v>230</v>
      </c>
      <c r="D3094" t="s">
        <v>228</v>
      </c>
      <c r="E3094" t="s">
        <v>224</v>
      </c>
      <c r="F3094" t="s">
        <v>225</v>
      </c>
      <c r="G3094" s="16">
        <v>42369</v>
      </c>
      <c r="H3094">
        <v>20160429</v>
      </c>
      <c r="I3094">
        <v>0</v>
      </c>
      <c r="J3094" t="s">
        <v>288</v>
      </c>
      <c r="K3094" t="str">
        <f>IFERROR(VLOOKUP(J3094,ORDEN_ESF!A:C,2,0),"")</f>
        <v>Patrimonio</v>
      </c>
      <c r="L3094">
        <f>IFERROR(VLOOKUP(J3094,ORDEN_ESF!A:C,3,0),0)</f>
        <v>7</v>
      </c>
      <c r="M3094">
        <v>12326641</v>
      </c>
    </row>
    <row r="3095" spans="1:13" x14ac:dyDescent="0.25">
      <c r="A3095">
        <v>890903035</v>
      </c>
      <c r="B3095" t="s">
        <v>369</v>
      </c>
      <c r="C3095" t="s">
        <v>230</v>
      </c>
      <c r="D3095" t="s">
        <v>228</v>
      </c>
      <c r="E3095" t="s">
        <v>339</v>
      </c>
      <c r="F3095" t="s">
        <v>225</v>
      </c>
      <c r="G3095" s="16">
        <v>42369</v>
      </c>
      <c r="H3095">
        <v>20160426</v>
      </c>
      <c r="I3095">
        <v>0</v>
      </c>
      <c r="J3095" t="s">
        <v>288</v>
      </c>
      <c r="K3095" t="str">
        <f>IFERROR(VLOOKUP(J3095,ORDEN_ESF!A:C,2,0),"")</f>
        <v>Patrimonio</v>
      </c>
      <c r="L3095">
        <f>IFERROR(VLOOKUP(J3095,ORDEN_ESF!A:C,3,0),0)</f>
        <v>7</v>
      </c>
      <c r="M3095">
        <v>340685602</v>
      </c>
    </row>
    <row r="3096" spans="1:13" x14ac:dyDescent="0.25">
      <c r="A3096">
        <v>890903055</v>
      </c>
      <c r="B3096" t="s">
        <v>232</v>
      </c>
      <c r="C3096" t="s">
        <v>222</v>
      </c>
      <c r="D3096" t="s">
        <v>223</v>
      </c>
      <c r="E3096" t="s">
        <v>224</v>
      </c>
      <c r="F3096" t="s">
        <v>225</v>
      </c>
      <c r="G3096" s="16">
        <v>42369</v>
      </c>
      <c r="H3096">
        <v>20160729</v>
      </c>
      <c r="I3096">
        <v>-1</v>
      </c>
      <c r="J3096" t="s">
        <v>288</v>
      </c>
      <c r="K3096" t="str">
        <f>IFERROR(VLOOKUP(J3096,ORDEN_ESF!A:C,2,0),"")</f>
        <v>Patrimonio</v>
      </c>
      <c r="L3096">
        <f>IFERROR(VLOOKUP(J3096,ORDEN_ESF!A:C,3,0),0)</f>
        <v>7</v>
      </c>
      <c r="M3096">
        <v>149173932</v>
      </c>
    </row>
    <row r="3097" spans="1:13" x14ac:dyDescent="0.25">
      <c r="A3097">
        <v>890905022</v>
      </c>
      <c r="B3097" t="s">
        <v>370</v>
      </c>
      <c r="C3097" t="s">
        <v>230</v>
      </c>
      <c r="D3097" t="s">
        <v>223</v>
      </c>
      <c r="E3097" t="s">
        <v>360</v>
      </c>
      <c r="F3097" t="s">
        <v>225</v>
      </c>
      <c r="G3097" s="16">
        <v>42369</v>
      </c>
      <c r="H3097">
        <v>20160802</v>
      </c>
      <c r="I3097">
        <v>0</v>
      </c>
      <c r="J3097" t="s">
        <v>288</v>
      </c>
      <c r="K3097" t="str">
        <f>IFERROR(VLOOKUP(J3097,ORDEN_ESF!A:C,2,0),"")</f>
        <v>Patrimonio</v>
      </c>
      <c r="L3097">
        <f>IFERROR(VLOOKUP(J3097,ORDEN_ESF!A:C,3,0),0)</f>
        <v>7</v>
      </c>
      <c r="M3097">
        <v>25240225</v>
      </c>
    </row>
    <row r="3098" spans="1:13" x14ac:dyDescent="0.25">
      <c r="A3098">
        <v>890908901</v>
      </c>
      <c r="B3098" t="s">
        <v>372</v>
      </c>
      <c r="C3098" t="s">
        <v>222</v>
      </c>
      <c r="D3098" t="s">
        <v>223</v>
      </c>
      <c r="E3098" t="s">
        <v>339</v>
      </c>
      <c r="F3098" t="s">
        <v>225</v>
      </c>
      <c r="G3098" s="16">
        <v>42369</v>
      </c>
      <c r="H3098">
        <v>20160426</v>
      </c>
      <c r="I3098">
        <v>0</v>
      </c>
      <c r="J3098" t="s">
        <v>288</v>
      </c>
      <c r="K3098" t="str">
        <f>IFERROR(VLOOKUP(J3098,ORDEN_ESF!A:C,2,0),"")</f>
        <v>Patrimonio</v>
      </c>
      <c r="L3098">
        <f>IFERROR(VLOOKUP(J3098,ORDEN_ESF!A:C,3,0),0)</f>
        <v>7</v>
      </c>
      <c r="M3098">
        <v>123962032</v>
      </c>
    </row>
    <row r="3099" spans="1:13" x14ac:dyDescent="0.25">
      <c r="A3099">
        <v>890939355</v>
      </c>
      <c r="B3099" t="s">
        <v>35</v>
      </c>
      <c r="C3099" t="s">
        <v>222</v>
      </c>
      <c r="D3099" t="s">
        <v>223</v>
      </c>
      <c r="E3099" t="s">
        <v>335</v>
      </c>
      <c r="F3099" t="s">
        <v>225</v>
      </c>
      <c r="G3099" s="16">
        <v>42369</v>
      </c>
      <c r="H3099">
        <v>20160427</v>
      </c>
      <c r="I3099">
        <v>0</v>
      </c>
      <c r="J3099" t="s">
        <v>288</v>
      </c>
      <c r="K3099" t="str">
        <f>IFERROR(VLOOKUP(J3099,ORDEN_ESF!A:C,2,0),"")</f>
        <v>Patrimonio</v>
      </c>
      <c r="L3099">
        <f>IFERROR(VLOOKUP(J3099,ORDEN_ESF!A:C,3,0),0)</f>
        <v>7</v>
      </c>
      <c r="M3099">
        <v>15485850</v>
      </c>
    </row>
    <row r="3100" spans="1:13" x14ac:dyDescent="0.25">
      <c r="A3100">
        <v>900018975</v>
      </c>
      <c r="B3100" t="s">
        <v>376</v>
      </c>
      <c r="C3100" t="s">
        <v>230</v>
      </c>
      <c r="D3100" t="s">
        <v>299</v>
      </c>
      <c r="E3100" t="s">
        <v>333</v>
      </c>
      <c r="F3100" t="s">
        <v>225</v>
      </c>
      <c r="G3100" s="16">
        <v>42369</v>
      </c>
      <c r="H3100">
        <v>20160428</v>
      </c>
      <c r="I3100">
        <v>0</v>
      </c>
      <c r="J3100" t="s">
        <v>288</v>
      </c>
      <c r="K3100" t="str">
        <f>IFERROR(VLOOKUP(J3100,ORDEN_ESF!A:C,2,0),"")</f>
        <v>Patrimonio</v>
      </c>
      <c r="L3100">
        <f>IFERROR(VLOOKUP(J3100,ORDEN_ESF!A:C,3,0),0)</f>
        <v>7</v>
      </c>
      <c r="M3100">
        <v>143510783</v>
      </c>
    </row>
    <row r="3101" spans="1:13" x14ac:dyDescent="0.25">
      <c r="A3101">
        <v>900190385</v>
      </c>
      <c r="B3101" t="s">
        <v>380</v>
      </c>
      <c r="C3101" t="s">
        <v>230</v>
      </c>
      <c r="D3101" t="s">
        <v>351</v>
      </c>
      <c r="E3101" t="s">
        <v>339</v>
      </c>
      <c r="F3101" t="s">
        <v>225</v>
      </c>
      <c r="G3101" s="16">
        <v>42369</v>
      </c>
      <c r="H3101">
        <v>20160429</v>
      </c>
      <c r="I3101">
        <v>0</v>
      </c>
      <c r="J3101" t="s">
        <v>288</v>
      </c>
      <c r="K3101" t="str">
        <f>IFERROR(VLOOKUP(J3101,ORDEN_ESF!A:C,2,0),"")</f>
        <v>Patrimonio</v>
      </c>
      <c r="L3101">
        <f>IFERROR(VLOOKUP(J3101,ORDEN_ESF!A:C,3,0),0)</f>
        <v>7</v>
      </c>
      <c r="M3101">
        <v>-91705744</v>
      </c>
    </row>
    <row r="3102" spans="1:13" x14ac:dyDescent="0.25">
      <c r="A3102">
        <v>900192242</v>
      </c>
      <c r="B3102" t="s">
        <v>381</v>
      </c>
      <c r="C3102" t="s">
        <v>222</v>
      </c>
      <c r="D3102" t="s">
        <v>228</v>
      </c>
      <c r="E3102" t="s">
        <v>333</v>
      </c>
      <c r="F3102" t="s">
        <v>225</v>
      </c>
      <c r="G3102" s="16">
        <v>42369</v>
      </c>
      <c r="H3102">
        <v>20160427</v>
      </c>
      <c r="I3102">
        <v>0</v>
      </c>
      <c r="J3102" t="s">
        <v>288</v>
      </c>
      <c r="K3102" t="str">
        <f>IFERROR(VLOOKUP(J3102,ORDEN_ESF!A:C,2,0),"")</f>
        <v>Patrimonio</v>
      </c>
      <c r="L3102">
        <f>IFERROR(VLOOKUP(J3102,ORDEN_ESF!A:C,3,0),0)</f>
        <v>7</v>
      </c>
      <c r="M3102">
        <v>383368193</v>
      </c>
    </row>
    <row r="3103" spans="1:13" x14ac:dyDescent="0.25">
      <c r="A3103">
        <v>900192242</v>
      </c>
      <c r="B3103" t="s">
        <v>381</v>
      </c>
      <c r="C3103" t="s">
        <v>222</v>
      </c>
      <c r="D3103" t="s">
        <v>228</v>
      </c>
      <c r="E3103" t="s">
        <v>333</v>
      </c>
      <c r="F3103" t="s">
        <v>391</v>
      </c>
      <c r="G3103" s="16">
        <v>42185</v>
      </c>
      <c r="H3103">
        <v>20160428</v>
      </c>
      <c r="I3103">
        <v>0</v>
      </c>
      <c r="J3103" t="s">
        <v>288</v>
      </c>
      <c r="K3103" t="str">
        <f>IFERROR(VLOOKUP(J3103,ORDEN_ESF!A:C,2,0),"")</f>
        <v>Patrimonio</v>
      </c>
      <c r="L3103">
        <f>IFERROR(VLOOKUP(J3103,ORDEN_ESF!A:C,3,0),0)</f>
        <v>7</v>
      </c>
      <c r="M3103">
        <v>279317528</v>
      </c>
    </row>
    <row r="3104" spans="1:13" x14ac:dyDescent="0.25">
      <c r="A3104">
        <v>900205547</v>
      </c>
      <c r="B3104" t="s">
        <v>233</v>
      </c>
      <c r="C3104" t="s">
        <v>230</v>
      </c>
      <c r="D3104" t="s">
        <v>228</v>
      </c>
      <c r="E3104" t="s">
        <v>224</v>
      </c>
      <c r="F3104" t="s">
        <v>225</v>
      </c>
      <c r="G3104" s="16">
        <v>42369</v>
      </c>
      <c r="H3104">
        <v>20160710</v>
      </c>
      <c r="I3104">
        <v>0</v>
      </c>
      <c r="J3104" t="s">
        <v>288</v>
      </c>
      <c r="K3104" t="str">
        <f>IFERROR(VLOOKUP(J3104,ORDEN_ESF!A:C,2,0),"")</f>
        <v>Patrimonio</v>
      </c>
      <c r="L3104">
        <f>IFERROR(VLOOKUP(J3104,ORDEN_ESF!A:C,3,0),0)</f>
        <v>7</v>
      </c>
      <c r="M3104">
        <v>378092</v>
      </c>
    </row>
    <row r="3105" spans="1:13" x14ac:dyDescent="0.25">
      <c r="A3105">
        <v>900378893</v>
      </c>
      <c r="B3105" t="s">
        <v>386</v>
      </c>
      <c r="C3105" t="s">
        <v>230</v>
      </c>
      <c r="D3105" t="s">
        <v>228</v>
      </c>
      <c r="E3105" t="s">
        <v>335</v>
      </c>
      <c r="F3105" t="s">
        <v>225</v>
      </c>
      <c r="G3105" s="16">
        <v>42369</v>
      </c>
      <c r="H3105">
        <v>20160729</v>
      </c>
      <c r="I3105">
        <v>-1</v>
      </c>
      <c r="J3105" t="s">
        <v>288</v>
      </c>
      <c r="K3105" t="str">
        <f>IFERROR(VLOOKUP(J3105,ORDEN_ESF!A:C,2,0),"")</f>
        <v>Patrimonio</v>
      </c>
      <c r="L3105">
        <f>IFERROR(VLOOKUP(J3105,ORDEN_ESF!A:C,3,0),0)</f>
        <v>7</v>
      </c>
      <c r="M3105">
        <v>41985697</v>
      </c>
    </row>
    <row r="3106" spans="1:13" x14ac:dyDescent="0.25">
      <c r="A3106">
        <v>900390238</v>
      </c>
      <c r="B3106" t="s">
        <v>177</v>
      </c>
      <c r="C3106" t="s">
        <v>230</v>
      </c>
      <c r="D3106" t="s">
        <v>228</v>
      </c>
      <c r="E3106" t="s">
        <v>333</v>
      </c>
      <c r="F3106" t="s">
        <v>225</v>
      </c>
      <c r="G3106" s="16">
        <v>42369</v>
      </c>
      <c r="H3106">
        <v>20160421</v>
      </c>
      <c r="I3106">
        <v>0</v>
      </c>
      <c r="J3106" t="s">
        <v>288</v>
      </c>
      <c r="K3106" t="str">
        <f>IFERROR(VLOOKUP(J3106,ORDEN_ESF!A:C,2,0),"")</f>
        <v>Patrimonio</v>
      </c>
      <c r="L3106">
        <f>IFERROR(VLOOKUP(J3106,ORDEN_ESF!A:C,3,0),0)</f>
        <v>7</v>
      </c>
      <c r="M3106">
        <v>78800951</v>
      </c>
    </row>
    <row r="3107" spans="1:13" x14ac:dyDescent="0.25">
      <c r="A3107">
        <v>900390238</v>
      </c>
      <c r="B3107" t="s">
        <v>177</v>
      </c>
      <c r="C3107" t="s">
        <v>230</v>
      </c>
      <c r="D3107" t="s">
        <v>228</v>
      </c>
      <c r="E3107" t="s">
        <v>333</v>
      </c>
      <c r="F3107" t="s">
        <v>391</v>
      </c>
      <c r="G3107" s="16">
        <v>42185</v>
      </c>
      <c r="H3107">
        <v>20160421</v>
      </c>
      <c r="I3107">
        <v>0</v>
      </c>
      <c r="J3107" t="s">
        <v>288</v>
      </c>
      <c r="K3107" t="str">
        <f>IFERROR(VLOOKUP(J3107,ORDEN_ESF!A:C,2,0),"")</f>
        <v>Patrimonio</v>
      </c>
      <c r="L3107">
        <f>IFERROR(VLOOKUP(J3107,ORDEN_ESF!A:C,3,0),0)</f>
        <v>7</v>
      </c>
      <c r="M3107">
        <v>55587289</v>
      </c>
    </row>
    <row r="3108" spans="1:13" x14ac:dyDescent="0.25">
      <c r="A3108">
        <v>900797732</v>
      </c>
      <c r="B3108" t="s">
        <v>181</v>
      </c>
      <c r="C3108" t="s">
        <v>230</v>
      </c>
      <c r="D3108" t="s">
        <v>228</v>
      </c>
      <c r="E3108" t="s">
        <v>360</v>
      </c>
      <c r="F3108" t="s">
        <v>225</v>
      </c>
      <c r="G3108" s="16">
        <v>42369</v>
      </c>
      <c r="H3108">
        <v>20160710</v>
      </c>
      <c r="I3108">
        <v>-1</v>
      </c>
      <c r="J3108" t="s">
        <v>288</v>
      </c>
      <c r="K3108" t="str">
        <f>IFERROR(VLOOKUP(J3108,ORDEN_ESF!A:C,2,0),"")</f>
        <v>Patrimonio</v>
      </c>
      <c r="L3108">
        <f>IFERROR(VLOOKUP(J3108,ORDEN_ESF!A:C,3,0),0)</f>
        <v>7</v>
      </c>
      <c r="M3108">
        <v>-3052366</v>
      </c>
    </row>
    <row r="3109" spans="1:13" x14ac:dyDescent="0.25">
      <c r="A3109">
        <v>800173155</v>
      </c>
      <c r="B3109" t="s">
        <v>341</v>
      </c>
      <c r="C3109" t="s">
        <v>222</v>
      </c>
      <c r="D3109" t="s">
        <v>228</v>
      </c>
      <c r="E3109" t="s">
        <v>335</v>
      </c>
      <c r="F3109" t="s">
        <v>225</v>
      </c>
      <c r="G3109" s="16">
        <v>42369</v>
      </c>
      <c r="H3109">
        <v>20160710</v>
      </c>
      <c r="I3109">
        <v>0</v>
      </c>
      <c r="J3109" t="s">
        <v>289</v>
      </c>
      <c r="K3109" t="str">
        <f>IFERROR(VLOOKUP(J3109,ORDEN_ESF!A:C,2,0),"")</f>
        <v>Total de patrimonio y pasivos</v>
      </c>
      <c r="L3109">
        <f>IFERROR(VLOOKUP(J3109,ORDEN_ESF!A:C,3,0),0)</f>
        <v>0</v>
      </c>
      <c r="M3109">
        <v>393390534</v>
      </c>
    </row>
    <row r="3110" spans="1:13" x14ac:dyDescent="0.25">
      <c r="A3110">
        <v>800185295</v>
      </c>
      <c r="B3110" t="s">
        <v>344</v>
      </c>
      <c r="C3110" t="s">
        <v>222</v>
      </c>
      <c r="D3110" t="s">
        <v>228</v>
      </c>
      <c r="E3110" t="s">
        <v>335</v>
      </c>
      <c r="F3110" t="s">
        <v>225</v>
      </c>
      <c r="G3110" s="16">
        <v>42369</v>
      </c>
      <c r="H3110">
        <v>20160429</v>
      </c>
      <c r="I3110">
        <v>0</v>
      </c>
      <c r="J3110" t="s">
        <v>289</v>
      </c>
      <c r="K3110" t="str">
        <f>IFERROR(VLOOKUP(J3110,ORDEN_ESF!A:C,2,0),"")</f>
        <v>Total de patrimonio y pasivos</v>
      </c>
      <c r="L3110">
        <f>IFERROR(VLOOKUP(J3110,ORDEN_ESF!A:C,3,0),0)</f>
        <v>0</v>
      </c>
      <c r="M3110">
        <v>1564275479</v>
      </c>
    </row>
    <row r="3111" spans="1:13" x14ac:dyDescent="0.25">
      <c r="A3111">
        <v>830023542</v>
      </c>
      <c r="B3111" t="s">
        <v>146</v>
      </c>
      <c r="C3111" t="s">
        <v>230</v>
      </c>
      <c r="D3111" t="s">
        <v>223</v>
      </c>
      <c r="E3111" t="s">
        <v>339</v>
      </c>
      <c r="F3111" t="s">
        <v>225</v>
      </c>
      <c r="G3111" s="16">
        <v>42369</v>
      </c>
      <c r="H3111">
        <v>20160426</v>
      </c>
      <c r="I3111">
        <v>0</v>
      </c>
      <c r="J3111" t="s">
        <v>289</v>
      </c>
      <c r="K3111" t="str">
        <f>IFERROR(VLOOKUP(J3111,ORDEN_ESF!A:C,2,0),"")</f>
        <v>Total de patrimonio y pasivos</v>
      </c>
      <c r="L3111">
        <f>IFERROR(VLOOKUP(J3111,ORDEN_ESF!A:C,3,0),0)</f>
        <v>0</v>
      </c>
      <c r="M3111">
        <v>209462041</v>
      </c>
    </row>
    <row r="3112" spans="1:13" x14ac:dyDescent="0.25">
      <c r="A3112">
        <v>830058272</v>
      </c>
      <c r="B3112" t="s">
        <v>352</v>
      </c>
      <c r="C3112" t="s">
        <v>230</v>
      </c>
      <c r="D3112" t="s">
        <v>228</v>
      </c>
      <c r="E3112" t="s">
        <v>353</v>
      </c>
      <c r="F3112" t="s">
        <v>225</v>
      </c>
      <c r="G3112" s="16">
        <v>42369</v>
      </c>
      <c r="H3112">
        <v>20160710</v>
      </c>
      <c r="I3112">
        <v>0</v>
      </c>
      <c r="J3112" t="s">
        <v>289</v>
      </c>
      <c r="K3112" t="str">
        <f>IFERROR(VLOOKUP(J3112,ORDEN_ESF!A:C,2,0),"")</f>
        <v>Total de patrimonio y pasivos</v>
      </c>
      <c r="L3112">
        <f>IFERROR(VLOOKUP(J3112,ORDEN_ESF!A:C,3,0),0)</f>
        <v>0</v>
      </c>
      <c r="M3112">
        <v>83437983</v>
      </c>
    </row>
    <row r="3113" spans="1:13" x14ac:dyDescent="0.25">
      <c r="A3113">
        <v>830124992</v>
      </c>
      <c r="B3113" t="s">
        <v>357</v>
      </c>
      <c r="C3113" t="s">
        <v>230</v>
      </c>
      <c r="D3113" t="s">
        <v>228</v>
      </c>
      <c r="E3113" t="s">
        <v>358</v>
      </c>
      <c r="F3113" t="s">
        <v>225</v>
      </c>
      <c r="G3113" s="16">
        <v>42369</v>
      </c>
      <c r="H3113">
        <v>20160429</v>
      </c>
      <c r="I3113">
        <v>0</v>
      </c>
      <c r="J3113" t="s">
        <v>289</v>
      </c>
      <c r="K3113" t="str">
        <f>IFERROR(VLOOKUP(J3113,ORDEN_ESF!A:C,2,0),"")</f>
        <v>Total de patrimonio y pasivos</v>
      </c>
      <c r="L3113">
        <f>IFERROR(VLOOKUP(J3113,ORDEN_ESF!A:C,3,0),0)</f>
        <v>0</v>
      </c>
      <c r="M3113">
        <v>10802913</v>
      </c>
    </row>
    <row r="3114" spans="1:13" x14ac:dyDescent="0.25">
      <c r="A3114">
        <v>860000656</v>
      </c>
      <c r="B3114" t="s">
        <v>221</v>
      </c>
      <c r="C3114" t="s">
        <v>222</v>
      </c>
      <c r="D3114" t="s">
        <v>223</v>
      </c>
      <c r="E3114" t="s">
        <v>224</v>
      </c>
      <c r="F3114" t="s">
        <v>225</v>
      </c>
      <c r="G3114" s="16">
        <v>42369</v>
      </c>
      <c r="H3114">
        <v>20160426</v>
      </c>
      <c r="I3114">
        <v>0</v>
      </c>
      <c r="J3114" t="s">
        <v>289</v>
      </c>
      <c r="K3114" t="str">
        <f>IFERROR(VLOOKUP(J3114,ORDEN_ESF!A:C,2,0),"")</f>
        <v>Total de patrimonio y pasivos</v>
      </c>
      <c r="L3114">
        <f>IFERROR(VLOOKUP(J3114,ORDEN_ESF!A:C,3,0),0)</f>
        <v>0</v>
      </c>
      <c r="M3114">
        <v>173425544</v>
      </c>
    </row>
    <row r="3115" spans="1:13" x14ac:dyDescent="0.25">
      <c r="A3115">
        <v>860002837</v>
      </c>
      <c r="B3115" t="s">
        <v>227</v>
      </c>
      <c r="C3115" t="s">
        <v>222</v>
      </c>
      <c r="D3115" t="s">
        <v>228</v>
      </c>
      <c r="E3115" t="s">
        <v>224</v>
      </c>
      <c r="F3115" t="s">
        <v>225</v>
      </c>
      <c r="G3115" s="16">
        <v>42369</v>
      </c>
      <c r="H3115">
        <v>20160426</v>
      </c>
      <c r="I3115">
        <v>0</v>
      </c>
      <c r="J3115" t="s">
        <v>289</v>
      </c>
      <c r="K3115" t="str">
        <f>IFERROR(VLOOKUP(J3115,ORDEN_ESF!A:C,2,0),"")</f>
        <v>Total de patrimonio y pasivos</v>
      </c>
      <c r="L3115">
        <f>IFERROR(VLOOKUP(J3115,ORDEN_ESF!A:C,3,0),0)</f>
        <v>0</v>
      </c>
      <c r="M3115">
        <v>234672224</v>
      </c>
    </row>
    <row r="3116" spans="1:13" x14ac:dyDescent="0.25">
      <c r="A3116">
        <v>860035996</v>
      </c>
      <c r="B3116" t="s">
        <v>229</v>
      </c>
      <c r="C3116" t="s">
        <v>230</v>
      </c>
      <c r="D3116" t="s">
        <v>228</v>
      </c>
      <c r="E3116" t="s">
        <v>224</v>
      </c>
      <c r="F3116" t="s">
        <v>225</v>
      </c>
      <c r="G3116" s="16">
        <v>42369</v>
      </c>
      <c r="H3116">
        <v>20160428</v>
      </c>
      <c r="I3116">
        <v>0</v>
      </c>
      <c r="J3116" t="s">
        <v>289</v>
      </c>
      <c r="K3116" t="str">
        <f>IFERROR(VLOOKUP(J3116,ORDEN_ESF!A:C,2,0),"")</f>
        <v>Total de patrimonio y pasivos</v>
      </c>
      <c r="L3116">
        <f>IFERROR(VLOOKUP(J3116,ORDEN_ESF!A:C,3,0),0)</f>
        <v>0</v>
      </c>
      <c r="M3116">
        <v>65824825</v>
      </c>
    </row>
    <row r="3117" spans="1:13" x14ac:dyDescent="0.25">
      <c r="A3117">
        <v>860058070</v>
      </c>
      <c r="B3117" t="s">
        <v>364</v>
      </c>
      <c r="C3117" t="s">
        <v>222</v>
      </c>
      <c r="D3117" t="s">
        <v>228</v>
      </c>
      <c r="E3117" t="s">
        <v>335</v>
      </c>
      <c r="F3117" t="s">
        <v>225</v>
      </c>
      <c r="G3117" s="16">
        <v>42369</v>
      </c>
      <c r="H3117">
        <v>20160427</v>
      </c>
      <c r="I3117">
        <v>0</v>
      </c>
      <c r="J3117" t="s">
        <v>289</v>
      </c>
      <c r="K3117" t="str">
        <f>IFERROR(VLOOKUP(J3117,ORDEN_ESF!A:C,2,0),"")</f>
        <v>Total de patrimonio y pasivos</v>
      </c>
      <c r="L3117">
        <f>IFERROR(VLOOKUP(J3117,ORDEN_ESF!A:C,3,0),0)</f>
        <v>0</v>
      </c>
      <c r="M3117">
        <v>1245309439</v>
      </c>
    </row>
    <row r="3118" spans="1:13" x14ac:dyDescent="0.25">
      <c r="A3118">
        <v>860059851</v>
      </c>
      <c r="B3118" t="s">
        <v>365</v>
      </c>
      <c r="C3118" t="s">
        <v>222</v>
      </c>
      <c r="D3118" t="s">
        <v>228</v>
      </c>
      <c r="E3118" t="s">
        <v>224</v>
      </c>
      <c r="F3118" t="s">
        <v>225</v>
      </c>
      <c r="G3118" s="16">
        <v>42369</v>
      </c>
      <c r="H3118">
        <v>20160729</v>
      </c>
      <c r="I3118">
        <v>-1</v>
      </c>
      <c r="J3118" t="s">
        <v>289</v>
      </c>
      <c r="K3118" t="str">
        <f>IFERROR(VLOOKUP(J3118,ORDEN_ESF!A:C,2,0),"")</f>
        <v>Total de patrimonio y pasivos</v>
      </c>
      <c r="L3118">
        <f>IFERROR(VLOOKUP(J3118,ORDEN_ESF!A:C,3,0),0)</f>
        <v>0</v>
      </c>
      <c r="M3118">
        <v>53396571</v>
      </c>
    </row>
    <row r="3119" spans="1:13" x14ac:dyDescent="0.25">
      <c r="A3119">
        <v>860510628</v>
      </c>
      <c r="B3119" t="s">
        <v>373</v>
      </c>
      <c r="C3119" t="s">
        <v>230</v>
      </c>
      <c r="D3119" t="s">
        <v>228</v>
      </c>
      <c r="E3119" t="s">
        <v>353</v>
      </c>
      <c r="F3119" t="s">
        <v>225</v>
      </c>
      <c r="G3119" s="16">
        <v>42369</v>
      </c>
      <c r="H3119">
        <v>20160729</v>
      </c>
      <c r="I3119">
        <v>-1</v>
      </c>
      <c r="J3119" t="s">
        <v>289</v>
      </c>
      <c r="K3119" t="str">
        <f>IFERROR(VLOOKUP(J3119,ORDEN_ESF!A:C,2,0),"")</f>
        <v>Total de patrimonio y pasivos</v>
      </c>
      <c r="L3119">
        <f>IFERROR(VLOOKUP(J3119,ORDEN_ESF!A:C,3,0),0)</f>
        <v>0</v>
      </c>
      <c r="M3119">
        <v>80613129</v>
      </c>
    </row>
    <row r="3120" spans="1:13" x14ac:dyDescent="0.25">
      <c r="A3120">
        <v>860515523</v>
      </c>
      <c r="B3120" t="s">
        <v>231</v>
      </c>
      <c r="C3120" t="s">
        <v>230</v>
      </c>
      <c r="D3120" t="s">
        <v>228</v>
      </c>
      <c r="E3120" t="s">
        <v>224</v>
      </c>
      <c r="F3120" t="s">
        <v>225</v>
      </c>
      <c r="G3120" s="16">
        <v>42369</v>
      </c>
      <c r="H3120">
        <v>20160429</v>
      </c>
      <c r="I3120">
        <v>0</v>
      </c>
      <c r="J3120" t="s">
        <v>289</v>
      </c>
      <c r="K3120" t="str">
        <f>IFERROR(VLOOKUP(J3120,ORDEN_ESF!A:C,2,0),"")</f>
        <v>Total de patrimonio y pasivos</v>
      </c>
      <c r="L3120">
        <f>IFERROR(VLOOKUP(J3120,ORDEN_ESF!A:C,3,0),0)</f>
        <v>0</v>
      </c>
      <c r="M3120">
        <v>59271699</v>
      </c>
    </row>
    <row r="3121" spans="1:13" x14ac:dyDescent="0.25">
      <c r="A3121">
        <v>890903035</v>
      </c>
      <c r="B3121" t="s">
        <v>369</v>
      </c>
      <c r="C3121" t="s">
        <v>230</v>
      </c>
      <c r="D3121" t="s">
        <v>228</v>
      </c>
      <c r="E3121" t="s">
        <v>339</v>
      </c>
      <c r="F3121" t="s">
        <v>225</v>
      </c>
      <c r="G3121" s="16">
        <v>42369</v>
      </c>
      <c r="H3121">
        <v>20160426</v>
      </c>
      <c r="I3121">
        <v>0</v>
      </c>
      <c r="J3121" t="s">
        <v>289</v>
      </c>
      <c r="K3121" t="str">
        <f>IFERROR(VLOOKUP(J3121,ORDEN_ESF!A:C,2,0),"")</f>
        <v>Total de patrimonio y pasivos</v>
      </c>
      <c r="L3121">
        <f>IFERROR(VLOOKUP(J3121,ORDEN_ESF!A:C,3,0),0)</f>
        <v>0</v>
      </c>
      <c r="M3121">
        <v>522525731</v>
      </c>
    </row>
    <row r="3122" spans="1:13" x14ac:dyDescent="0.25">
      <c r="A3122">
        <v>890903055</v>
      </c>
      <c r="B3122" t="s">
        <v>232</v>
      </c>
      <c r="C3122" t="s">
        <v>222</v>
      </c>
      <c r="D3122" t="s">
        <v>223</v>
      </c>
      <c r="E3122" t="s">
        <v>224</v>
      </c>
      <c r="F3122" t="s">
        <v>225</v>
      </c>
      <c r="G3122" s="16">
        <v>42369</v>
      </c>
      <c r="H3122">
        <v>20160729</v>
      </c>
      <c r="I3122">
        <v>-1</v>
      </c>
      <c r="J3122" t="s">
        <v>289</v>
      </c>
      <c r="K3122" t="str">
        <f>IFERROR(VLOOKUP(J3122,ORDEN_ESF!A:C,2,0),"")</f>
        <v>Total de patrimonio y pasivos</v>
      </c>
      <c r="L3122">
        <f>IFERROR(VLOOKUP(J3122,ORDEN_ESF!A:C,3,0),0)</f>
        <v>0</v>
      </c>
      <c r="M3122">
        <v>211109900</v>
      </c>
    </row>
    <row r="3123" spans="1:13" x14ac:dyDescent="0.25">
      <c r="A3123">
        <v>890905022</v>
      </c>
      <c r="B3123" t="s">
        <v>370</v>
      </c>
      <c r="C3123" t="s">
        <v>230</v>
      </c>
      <c r="D3123" t="s">
        <v>223</v>
      </c>
      <c r="E3123" t="s">
        <v>360</v>
      </c>
      <c r="F3123" t="s">
        <v>225</v>
      </c>
      <c r="G3123" s="16">
        <v>42369</v>
      </c>
      <c r="H3123">
        <v>20160802</v>
      </c>
      <c r="I3123">
        <v>0</v>
      </c>
      <c r="J3123" t="s">
        <v>289</v>
      </c>
      <c r="K3123" t="str">
        <f>IFERROR(VLOOKUP(J3123,ORDEN_ESF!A:C,2,0),"")</f>
        <v>Total de patrimonio y pasivos</v>
      </c>
      <c r="L3123">
        <f>IFERROR(VLOOKUP(J3123,ORDEN_ESF!A:C,3,0),0)</f>
        <v>0</v>
      </c>
      <c r="M3123">
        <v>69706145</v>
      </c>
    </row>
    <row r="3124" spans="1:13" x14ac:dyDescent="0.25">
      <c r="A3124">
        <v>890908901</v>
      </c>
      <c r="B3124" t="s">
        <v>372</v>
      </c>
      <c r="C3124" t="s">
        <v>222</v>
      </c>
      <c r="D3124" t="s">
        <v>223</v>
      </c>
      <c r="E3124" t="s">
        <v>339</v>
      </c>
      <c r="F3124" t="s">
        <v>225</v>
      </c>
      <c r="G3124" s="16">
        <v>42369</v>
      </c>
      <c r="H3124">
        <v>20160426</v>
      </c>
      <c r="I3124">
        <v>0</v>
      </c>
      <c r="J3124" t="s">
        <v>289</v>
      </c>
      <c r="K3124" t="str">
        <f>IFERROR(VLOOKUP(J3124,ORDEN_ESF!A:C,2,0),"")</f>
        <v>Total de patrimonio y pasivos</v>
      </c>
      <c r="L3124">
        <f>IFERROR(VLOOKUP(J3124,ORDEN_ESF!A:C,3,0),0)</f>
        <v>0</v>
      </c>
      <c r="M3124">
        <v>168571917</v>
      </c>
    </row>
    <row r="3125" spans="1:13" x14ac:dyDescent="0.25">
      <c r="A3125">
        <v>890939355</v>
      </c>
      <c r="B3125" t="s">
        <v>35</v>
      </c>
      <c r="C3125" t="s">
        <v>222</v>
      </c>
      <c r="D3125" t="s">
        <v>223</v>
      </c>
      <c r="E3125" t="s">
        <v>335</v>
      </c>
      <c r="F3125" t="s">
        <v>225</v>
      </c>
      <c r="G3125" s="16">
        <v>42369</v>
      </c>
      <c r="H3125">
        <v>20160427</v>
      </c>
      <c r="I3125">
        <v>0</v>
      </c>
      <c r="J3125" t="s">
        <v>289</v>
      </c>
      <c r="K3125" t="str">
        <f>IFERROR(VLOOKUP(J3125,ORDEN_ESF!A:C,2,0),"")</f>
        <v>Total de patrimonio y pasivos</v>
      </c>
      <c r="L3125">
        <f>IFERROR(VLOOKUP(J3125,ORDEN_ESF!A:C,3,0),0)</f>
        <v>0</v>
      </c>
      <c r="M3125">
        <v>37244517</v>
      </c>
    </row>
    <row r="3126" spans="1:13" x14ac:dyDescent="0.25">
      <c r="A3126">
        <v>900018975</v>
      </c>
      <c r="B3126" t="s">
        <v>376</v>
      </c>
      <c r="C3126" t="s">
        <v>230</v>
      </c>
      <c r="D3126" t="s">
        <v>299</v>
      </c>
      <c r="E3126" t="s">
        <v>333</v>
      </c>
      <c r="F3126" t="s">
        <v>225</v>
      </c>
      <c r="G3126" s="16">
        <v>42369</v>
      </c>
      <c r="H3126">
        <v>20160428</v>
      </c>
      <c r="I3126">
        <v>0</v>
      </c>
      <c r="J3126" t="s">
        <v>289</v>
      </c>
      <c r="K3126" t="str">
        <f>IFERROR(VLOOKUP(J3126,ORDEN_ESF!A:C,2,0),"")</f>
        <v>Total de patrimonio y pasivos</v>
      </c>
      <c r="L3126">
        <f>IFERROR(VLOOKUP(J3126,ORDEN_ESF!A:C,3,0),0)</f>
        <v>0</v>
      </c>
      <c r="M3126">
        <v>406576449</v>
      </c>
    </row>
    <row r="3127" spans="1:13" x14ac:dyDescent="0.25">
      <c r="A3127">
        <v>900190385</v>
      </c>
      <c r="B3127" t="s">
        <v>380</v>
      </c>
      <c r="C3127" t="s">
        <v>230</v>
      </c>
      <c r="D3127" t="s">
        <v>351</v>
      </c>
      <c r="E3127" t="s">
        <v>339</v>
      </c>
      <c r="F3127" t="s">
        <v>225</v>
      </c>
      <c r="G3127" s="16">
        <v>42369</v>
      </c>
      <c r="H3127">
        <v>20160429</v>
      </c>
      <c r="I3127">
        <v>0</v>
      </c>
      <c r="J3127" t="s">
        <v>289</v>
      </c>
      <c r="K3127" t="str">
        <f>IFERROR(VLOOKUP(J3127,ORDEN_ESF!A:C,2,0),"")</f>
        <v>Total de patrimonio y pasivos</v>
      </c>
      <c r="L3127">
        <f>IFERROR(VLOOKUP(J3127,ORDEN_ESF!A:C,3,0),0)</f>
        <v>0</v>
      </c>
      <c r="M3127">
        <v>367921841</v>
      </c>
    </row>
    <row r="3128" spans="1:13" x14ac:dyDescent="0.25">
      <c r="A3128">
        <v>900192242</v>
      </c>
      <c r="B3128" t="s">
        <v>381</v>
      </c>
      <c r="C3128" t="s">
        <v>222</v>
      </c>
      <c r="D3128" t="s">
        <v>228</v>
      </c>
      <c r="E3128" t="s">
        <v>333</v>
      </c>
      <c r="F3128" t="s">
        <v>225</v>
      </c>
      <c r="G3128" s="16">
        <v>42369</v>
      </c>
      <c r="H3128">
        <v>20160427</v>
      </c>
      <c r="I3128">
        <v>0</v>
      </c>
      <c r="J3128" t="s">
        <v>289</v>
      </c>
      <c r="K3128" t="str">
        <f>IFERROR(VLOOKUP(J3128,ORDEN_ESF!A:C,2,0),"")</f>
        <v>Total de patrimonio y pasivos</v>
      </c>
      <c r="L3128">
        <f>IFERROR(VLOOKUP(J3128,ORDEN_ESF!A:C,3,0),0)</f>
        <v>0</v>
      </c>
      <c r="M3128">
        <v>630896540</v>
      </c>
    </row>
    <row r="3129" spans="1:13" x14ac:dyDescent="0.25">
      <c r="A3129">
        <v>900192242</v>
      </c>
      <c r="B3129" t="s">
        <v>381</v>
      </c>
      <c r="C3129" t="s">
        <v>222</v>
      </c>
      <c r="D3129" t="s">
        <v>228</v>
      </c>
      <c r="E3129" t="s">
        <v>333</v>
      </c>
      <c r="F3129" t="s">
        <v>391</v>
      </c>
      <c r="G3129" s="16">
        <v>42185</v>
      </c>
      <c r="H3129">
        <v>20160428</v>
      </c>
      <c r="I3129">
        <v>0</v>
      </c>
      <c r="J3129" t="s">
        <v>289</v>
      </c>
      <c r="K3129" t="str">
        <f>IFERROR(VLOOKUP(J3129,ORDEN_ESF!A:C,2,0),"")</f>
        <v>Total de patrimonio y pasivos</v>
      </c>
      <c r="L3129">
        <f>IFERROR(VLOOKUP(J3129,ORDEN_ESF!A:C,3,0),0)</f>
        <v>0</v>
      </c>
      <c r="M3129">
        <v>486282068</v>
      </c>
    </row>
    <row r="3130" spans="1:13" x14ac:dyDescent="0.25">
      <c r="A3130">
        <v>900205547</v>
      </c>
      <c r="B3130" t="s">
        <v>233</v>
      </c>
      <c r="C3130" t="s">
        <v>230</v>
      </c>
      <c r="D3130" t="s">
        <v>228</v>
      </c>
      <c r="E3130" t="s">
        <v>224</v>
      </c>
      <c r="F3130" t="s">
        <v>225</v>
      </c>
      <c r="G3130" s="16">
        <v>42369</v>
      </c>
      <c r="H3130">
        <v>20160710</v>
      </c>
      <c r="I3130">
        <v>0</v>
      </c>
      <c r="J3130" t="s">
        <v>289</v>
      </c>
      <c r="K3130" t="str">
        <f>IFERROR(VLOOKUP(J3130,ORDEN_ESF!A:C,2,0),"")</f>
        <v>Total de patrimonio y pasivos</v>
      </c>
      <c r="L3130">
        <f>IFERROR(VLOOKUP(J3130,ORDEN_ESF!A:C,3,0),0)</f>
        <v>0</v>
      </c>
      <c r="M3130">
        <v>4170952</v>
      </c>
    </row>
    <row r="3131" spans="1:13" x14ac:dyDescent="0.25">
      <c r="A3131">
        <v>900378893</v>
      </c>
      <c r="B3131" t="s">
        <v>386</v>
      </c>
      <c r="C3131" t="s">
        <v>230</v>
      </c>
      <c r="D3131" t="s">
        <v>228</v>
      </c>
      <c r="E3131" t="s">
        <v>335</v>
      </c>
      <c r="F3131" t="s">
        <v>225</v>
      </c>
      <c r="G3131" s="16">
        <v>42369</v>
      </c>
      <c r="H3131">
        <v>20160729</v>
      </c>
      <c r="I3131">
        <v>-1</v>
      </c>
      <c r="J3131" t="s">
        <v>289</v>
      </c>
      <c r="K3131" t="str">
        <f>IFERROR(VLOOKUP(J3131,ORDEN_ESF!A:C,2,0),"")</f>
        <v>Total de patrimonio y pasivos</v>
      </c>
      <c r="L3131">
        <f>IFERROR(VLOOKUP(J3131,ORDEN_ESF!A:C,3,0),0)</f>
        <v>0</v>
      </c>
      <c r="M3131">
        <v>457001367</v>
      </c>
    </row>
    <row r="3132" spans="1:13" x14ac:dyDescent="0.25">
      <c r="A3132">
        <v>900390238</v>
      </c>
      <c r="B3132" t="s">
        <v>177</v>
      </c>
      <c r="C3132" t="s">
        <v>230</v>
      </c>
      <c r="D3132" t="s">
        <v>228</v>
      </c>
      <c r="E3132" t="s">
        <v>333</v>
      </c>
      <c r="F3132" t="s">
        <v>225</v>
      </c>
      <c r="G3132" s="16">
        <v>42369</v>
      </c>
      <c r="H3132">
        <v>20160421</v>
      </c>
      <c r="I3132">
        <v>0</v>
      </c>
      <c r="J3132" t="s">
        <v>289</v>
      </c>
      <c r="K3132" t="str">
        <f>IFERROR(VLOOKUP(J3132,ORDEN_ESF!A:C,2,0),"")</f>
        <v>Total de patrimonio y pasivos</v>
      </c>
      <c r="L3132">
        <f>IFERROR(VLOOKUP(J3132,ORDEN_ESF!A:C,3,0),0)</f>
        <v>0</v>
      </c>
      <c r="M3132">
        <v>107836408</v>
      </c>
    </row>
    <row r="3133" spans="1:13" x14ac:dyDescent="0.25">
      <c r="A3133">
        <v>900390238</v>
      </c>
      <c r="B3133" t="s">
        <v>177</v>
      </c>
      <c r="C3133" t="s">
        <v>230</v>
      </c>
      <c r="D3133" t="s">
        <v>228</v>
      </c>
      <c r="E3133" t="s">
        <v>333</v>
      </c>
      <c r="F3133" t="s">
        <v>391</v>
      </c>
      <c r="G3133" s="16">
        <v>42185</v>
      </c>
      <c r="H3133">
        <v>20160421</v>
      </c>
      <c r="I3133">
        <v>0</v>
      </c>
      <c r="J3133" t="s">
        <v>289</v>
      </c>
      <c r="K3133" t="str">
        <f>IFERROR(VLOOKUP(J3133,ORDEN_ESF!A:C,2,0),"")</f>
        <v>Total de patrimonio y pasivos</v>
      </c>
      <c r="L3133">
        <f>IFERROR(VLOOKUP(J3133,ORDEN_ESF!A:C,3,0),0)</f>
        <v>0</v>
      </c>
      <c r="M3133">
        <v>112951580</v>
      </c>
    </row>
    <row r="3134" spans="1:13" x14ac:dyDescent="0.25">
      <c r="A3134">
        <v>900797732</v>
      </c>
      <c r="B3134" t="s">
        <v>181</v>
      </c>
      <c r="C3134" t="s">
        <v>230</v>
      </c>
      <c r="D3134" t="s">
        <v>228</v>
      </c>
      <c r="E3134" t="s">
        <v>360</v>
      </c>
      <c r="F3134" t="s">
        <v>225</v>
      </c>
      <c r="G3134" s="16">
        <v>42369</v>
      </c>
      <c r="H3134">
        <v>20160710</v>
      </c>
      <c r="I3134">
        <v>-1</v>
      </c>
      <c r="J3134" t="s">
        <v>289</v>
      </c>
      <c r="K3134" t="str">
        <f>IFERROR(VLOOKUP(J3134,ORDEN_ESF!A:C,2,0),"")</f>
        <v>Total de patrimonio y pasivos</v>
      </c>
      <c r="L3134">
        <f>IFERROR(VLOOKUP(J3134,ORDEN_ESF!A:C,3,0),0)</f>
        <v>0</v>
      </c>
      <c r="M3134">
        <v>96759336</v>
      </c>
    </row>
    <row r="3135" spans="1:13" x14ac:dyDescent="0.25">
      <c r="A3135">
        <v>830023542</v>
      </c>
      <c r="B3135" t="s">
        <v>146</v>
      </c>
      <c r="C3135" t="s">
        <v>230</v>
      </c>
      <c r="D3135" t="s">
        <v>223</v>
      </c>
      <c r="E3135" t="s">
        <v>339</v>
      </c>
      <c r="F3135" t="s">
        <v>292</v>
      </c>
      <c r="G3135" s="16">
        <v>43100</v>
      </c>
      <c r="J3135" t="s">
        <v>226</v>
      </c>
      <c r="K3135" t="str">
        <f>IFERROR(VLOOKUP(J3135,ORDEN_ESF!A:C,2,0),"")</f>
        <v>Efectivo y equivalentes al efectivo</v>
      </c>
      <c r="L3135">
        <f>IFERROR(VLOOKUP(J3135,ORDEN_ESF!A:C,3,0),0)</f>
        <v>0</v>
      </c>
      <c r="M3135">
        <v>37233423</v>
      </c>
    </row>
    <row r="3136" spans="1:13" x14ac:dyDescent="0.25">
      <c r="A3136">
        <v>830023542</v>
      </c>
      <c r="B3136" t="s">
        <v>146</v>
      </c>
      <c r="C3136" t="s">
        <v>230</v>
      </c>
      <c r="D3136" t="s">
        <v>223</v>
      </c>
      <c r="E3136" t="s">
        <v>339</v>
      </c>
      <c r="F3136" t="s">
        <v>314</v>
      </c>
      <c r="G3136" s="16">
        <v>43100</v>
      </c>
      <c r="J3136" t="s">
        <v>226</v>
      </c>
      <c r="K3136" t="str">
        <f>IFERROR(VLOOKUP(J3136,ORDEN_ESF!A:C,2,0),"")</f>
        <v>Efectivo y equivalentes al efectivo</v>
      </c>
      <c r="L3136">
        <f>IFERROR(VLOOKUP(J3136,ORDEN_ESF!A:C,3,0),0)</f>
        <v>0</v>
      </c>
      <c r="M3136">
        <v>50965591</v>
      </c>
    </row>
    <row r="3137" spans="1:13" x14ac:dyDescent="0.25">
      <c r="A3137">
        <v>890806999</v>
      </c>
      <c r="B3137" t="s">
        <v>366</v>
      </c>
      <c r="C3137" t="s">
        <v>230</v>
      </c>
      <c r="D3137" t="s">
        <v>367</v>
      </c>
      <c r="E3137" t="s">
        <v>368</v>
      </c>
      <c r="F3137" t="s">
        <v>292</v>
      </c>
      <c r="G3137" s="16">
        <v>43100</v>
      </c>
      <c r="J3137" t="s">
        <v>226</v>
      </c>
      <c r="K3137" t="str">
        <f>IFERROR(VLOOKUP(J3137,ORDEN_ESF!A:C,2,0),"")</f>
        <v>Efectivo y equivalentes al efectivo</v>
      </c>
      <c r="L3137">
        <f>IFERROR(VLOOKUP(J3137,ORDEN_ESF!A:C,3,0),0)</f>
        <v>0</v>
      </c>
      <c r="M3137">
        <v>1618174</v>
      </c>
    </row>
    <row r="3138" spans="1:13" x14ac:dyDescent="0.25">
      <c r="A3138">
        <v>890806999</v>
      </c>
      <c r="B3138" t="s">
        <v>366</v>
      </c>
      <c r="C3138" t="s">
        <v>230</v>
      </c>
      <c r="D3138" t="s">
        <v>367</v>
      </c>
      <c r="E3138" t="s">
        <v>368</v>
      </c>
      <c r="F3138" t="s">
        <v>314</v>
      </c>
      <c r="G3138" s="16">
        <v>43100</v>
      </c>
      <c r="J3138" t="s">
        <v>226</v>
      </c>
      <c r="K3138" t="str">
        <f>IFERROR(VLOOKUP(J3138,ORDEN_ESF!A:C,2,0),"")</f>
        <v>Efectivo y equivalentes al efectivo</v>
      </c>
      <c r="L3138">
        <f>IFERROR(VLOOKUP(J3138,ORDEN_ESF!A:C,3,0),0)</f>
        <v>0</v>
      </c>
      <c r="M3138">
        <v>1741839</v>
      </c>
    </row>
    <row r="3139" spans="1:13" x14ac:dyDescent="0.25">
      <c r="A3139">
        <v>900378893</v>
      </c>
      <c r="B3139" t="s">
        <v>386</v>
      </c>
      <c r="C3139" t="s">
        <v>230</v>
      </c>
      <c r="D3139" t="s">
        <v>228</v>
      </c>
      <c r="E3139" t="s">
        <v>335</v>
      </c>
      <c r="F3139" t="s">
        <v>292</v>
      </c>
      <c r="G3139" s="16">
        <v>43100</v>
      </c>
      <c r="J3139" t="s">
        <v>226</v>
      </c>
      <c r="K3139" t="str">
        <f>IFERROR(VLOOKUP(J3139,ORDEN_ESF!A:C,2,0),"")</f>
        <v>Efectivo y equivalentes al efectivo</v>
      </c>
      <c r="L3139">
        <f>IFERROR(VLOOKUP(J3139,ORDEN_ESF!A:C,3,0),0)</f>
        <v>0</v>
      </c>
      <c r="M3139">
        <v>39816516</v>
      </c>
    </row>
    <row r="3140" spans="1:13" x14ac:dyDescent="0.25">
      <c r="A3140">
        <v>900378893</v>
      </c>
      <c r="B3140" t="s">
        <v>386</v>
      </c>
      <c r="C3140" t="s">
        <v>230</v>
      </c>
      <c r="D3140" t="s">
        <v>228</v>
      </c>
      <c r="E3140" t="s">
        <v>335</v>
      </c>
      <c r="F3140" t="s">
        <v>314</v>
      </c>
      <c r="G3140" s="16">
        <v>43100</v>
      </c>
      <c r="J3140" t="s">
        <v>226</v>
      </c>
      <c r="K3140" t="str">
        <f>IFERROR(VLOOKUP(J3140,ORDEN_ESF!A:C,2,0),"")</f>
        <v>Efectivo y equivalentes al efectivo</v>
      </c>
      <c r="L3140">
        <f>IFERROR(VLOOKUP(J3140,ORDEN_ESF!A:C,3,0),0)</f>
        <v>0</v>
      </c>
      <c r="M3140">
        <v>36894978</v>
      </c>
    </row>
    <row r="3141" spans="1:13" x14ac:dyDescent="0.25">
      <c r="A3141">
        <v>800200598</v>
      </c>
      <c r="B3141" t="s">
        <v>345</v>
      </c>
      <c r="C3141" t="s">
        <v>230</v>
      </c>
      <c r="D3141" t="s">
        <v>228</v>
      </c>
      <c r="E3141" t="s">
        <v>335</v>
      </c>
      <c r="F3141" t="s">
        <v>292</v>
      </c>
      <c r="G3141" s="16">
        <v>43100</v>
      </c>
      <c r="J3141" t="s">
        <v>226</v>
      </c>
      <c r="K3141" t="str">
        <f>IFERROR(VLOOKUP(J3141,ORDEN_ESF!A:C,2,0),"")</f>
        <v>Efectivo y equivalentes al efectivo</v>
      </c>
      <c r="L3141">
        <f>IFERROR(VLOOKUP(J3141,ORDEN_ESF!A:C,3,0),0)</f>
        <v>0</v>
      </c>
      <c r="M3141">
        <v>18736620</v>
      </c>
    </row>
    <row r="3142" spans="1:13" x14ac:dyDescent="0.25">
      <c r="A3142">
        <v>800200598</v>
      </c>
      <c r="B3142" t="s">
        <v>345</v>
      </c>
      <c r="C3142" t="s">
        <v>230</v>
      </c>
      <c r="D3142" t="s">
        <v>228</v>
      </c>
      <c r="E3142" t="s">
        <v>335</v>
      </c>
      <c r="F3142" t="s">
        <v>314</v>
      </c>
      <c r="G3142" s="16">
        <v>43100</v>
      </c>
      <c r="J3142" t="s">
        <v>226</v>
      </c>
      <c r="K3142" t="str">
        <f>IFERROR(VLOOKUP(J3142,ORDEN_ESF!A:C,2,0),"")</f>
        <v>Efectivo y equivalentes al efectivo</v>
      </c>
      <c r="L3142">
        <f>IFERROR(VLOOKUP(J3142,ORDEN_ESF!A:C,3,0),0)</f>
        <v>0</v>
      </c>
      <c r="M3142">
        <v>19308146</v>
      </c>
    </row>
    <row r="3143" spans="1:13" x14ac:dyDescent="0.25">
      <c r="A3143">
        <v>900190385</v>
      </c>
      <c r="B3143" t="s">
        <v>380</v>
      </c>
      <c r="C3143" t="s">
        <v>230</v>
      </c>
      <c r="D3143" t="s">
        <v>351</v>
      </c>
      <c r="E3143" t="s">
        <v>339</v>
      </c>
      <c r="F3143" t="s">
        <v>292</v>
      </c>
      <c r="G3143" s="16">
        <v>43100</v>
      </c>
      <c r="J3143" t="s">
        <v>226</v>
      </c>
      <c r="K3143" t="str">
        <f>IFERROR(VLOOKUP(J3143,ORDEN_ESF!A:C,2,0),"")</f>
        <v>Efectivo y equivalentes al efectivo</v>
      </c>
      <c r="L3143">
        <f>IFERROR(VLOOKUP(J3143,ORDEN_ESF!A:C,3,0),0)</f>
        <v>0</v>
      </c>
      <c r="M3143">
        <v>1975504</v>
      </c>
    </row>
    <row r="3144" spans="1:13" x14ac:dyDescent="0.25">
      <c r="A3144">
        <v>900190385</v>
      </c>
      <c r="B3144" t="s">
        <v>380</v>
      </c>
      <c r="C3144" t="s">
        <v>230</v>
      </c>
      <c r="D3144" t="s">
        <v>351</v>
      </c>
      <c r="E3144" t="s">
        <v>339</v>
      </c>
      <c r="F3144" t="s">
        <v>314</v>
      </c>
      <c r="G3144" s="16">
        <v>43100</v>
      </c>
      <c r="J3144" t="s">
        <v>226</v>
      </c>
      <c r="K3144" t="str">
        <f>IFERROR(VLOOKUP(J3144,ORDEN_ESF!A:C,2,0),"")</f>
        <v>Efectivo y equivalentes al efectivo</v>
      </c>
      <c r="L3144">
        <f>IFERROR(VLOOKUP(J3144,ORDEN_ESF!A:C,3,0),0)</f>
        <v>0</v>
      </c>
      <c r="M3144">
        <v>1513463</v>
      </c>
    </row>
    <row r="3145" spans="1:13" x14ac:dyDescent="0.25">
      <c r="A3145">
        <v>900390238</v>
      </c>
      <c r="B3145" t="s">
        <v>177</v>
      </c>
      <c r="C3145" t="s">
        <v>230</v>
      </c>
      <c r="D3145" t="s">
        <v>228</v>
      </c>
      <c r="E3145" t="s">
        <v>333</v>
      </c>
      <c r="F3145" t="s">
        <v>292</v>
      </c>
      <c r="G3145" s="16">
        <v>43100</v>
      </c>
      <c r="J3145" t="s">
        <v>226</v>
      </c>
      <c r="K3145" t="str">
        <f>IFERROR(VLOOKUP(J3145,ORDEN_ESF!A:C,2,0),"")</f>
        <v>Efectivo y equivalentes al efectivo</v>
      </c>
      <c r="L3145">
        <f>IFERROR(VLOOKUP(J3145,ORDEN_ESF!A:C,3,0),0)</f>
        <v>0</v>
      </c>
      <c r="M3145">
        <v>165362</v>
      </c>
    </row>
    <row r="3146" spans="1:13" x14ac:dyDescent="0.25">
      <c r="A3146">
        <v>900390238</v>
      </c>
      <c r="B3146" t="s">
        <v>177</v>
      </c>
      <c r="C3146" t="s">
        <v>230</v>
      </c>
      <c r="D3146" t="s">
        <v>228</v>
      </c>
      <c r="E3146" t="s">
        <v>333</v>
      </c>
      <c r="F3146" t="s">
        <v>314</v>
      </c>
      <c r="G3146" s="16">
        <v>43100</v>
      </c>
      <c r="J3146" t="s">
        <v>226</v>
      </c>
      <c r="K3146" t="str">
        <f>IFERROR(VLOOKUP(J3146,ORDEN_ESF!A:C,2,0),"")</f>
        <v>Efectivo y equivalentes al efectivo</v>
      </c>
      <c r="L3146">
        <f>IFERROR(VLOOKUP(J3146,ORDEN_ESF!A:C,3,0),0)</f>
        <v>0</v>
      </c>
      <c r="M3146">
        <v>2576311</v>
      </c>
    </row>
    <row r="3147" spans="1:13" x14ac:dyDescent="0.25">
      <c r="A3147">
        <v>900018975</v>
      </c>
      <c r="B3147" t="s">
        <v>376</v>
      </c>
      <c r="C3147" t="s">
        <v>230</v>
      </c>
      <c r="D3147" t="s">
        <v>299</v>
      </c>
      <c r="E3147" t="s">
        <v>333</v>
      </c>
      <c r="F3147" t="s">
        <v>292</v>
      </c>
      <c r="G3147" s="16">
        <v>43100</v>
      </c>
      <c r="J3147" t="s">
        <v>226</v>
      </c>
      <c r="K3147" t="str">
        <f>IFERROR(VLOOKUP(J3147,ORDEN_ESF!A:C,2,0),"")</f>
        <v>Efectivo y equivalentes al efectivo</v>
      </c>
      <c r="L3147">
        <f>IFERROR(VLOOKUP(J3147,ORDEN_ESF!A:C,3,0),0)</f>
        <v>0</v>
      </c>
      <c r="M3147">
        <v>151180491</v>
      </c>
    </row>
    <row r="3148" spans="1:13" x14ac:dyDescent="0.25">
      <c r="A3148">
        <v>900018975</v>
      </c>
      <c r="B3148" t="s">
        <v>376</v>
      </c>
      <c r="C3148" t="s">
        <v>230</v>
      </c>
      <c r="D3148" t="s">
        <v>299</v>
      </c>
      <c r="E3148" t="s">
        <v>333</v>
      </c>
      <c r="F3148" t="s">
        <v>314</v>
      </c>
      <c r="G3148" s="16">
        <v>43100</v>
      </c>
      <c r="J3148" t="s">
        <v>226</v>
      </c>
      <c r="K3148" t="str">
        <f>IFERROR(VLOOKUP(J3148,ORDEN_ESF!A:C,2,0),"")</f>
        <v>Efectivo y equivalentes al efectivo</v>
      </c>
      <c r="L3148">
        <f>IFERROR(VLOOKUP(J3148,ORDEN_ESF!A:C,3,0),0)</f>
        <v>0</v>
      </c>
      <c r="M3148">
        <v>187479234</v>
      </c>
    </row>
    <row r="3149" spans="1:13" x14ac:dyDescent="0.25">
      <c r="A3149">
        <v>900749166</v>
      </c>
      <c r="B3149" t="s">
        <v>182</v>
      </c>
      <c r="C3149" t="s">
        <v>230</v>
      </c>
      <c r="D3149" t="s">
        <v>228</v>
      </c>
      <c r="E3149" t="s">
        <v>333</v>
      </c>
      <c r="F3149" t="s">
        <v>292</v>
      </c>
      <c r="G3149" s="16">
        <v>43100</v>
      </c>
      <c r="J3149" t="s">
        <v>226</v>
      </c>
      <c r="K3149" t="str">
        <f>IFERROR(VLOOKUP(J3149,ORDEN_ESF!A:C,2,0),"")</f>
        <v>Efectivo y equivalentes al efectivo</v>
      </c>
      <c r="L3149">
        <f>IFERROR(VLOOKUP(J3149,ORDEN_ESF!A:C,3,0),0)</f>
        <v>0</v>
      </c>
      <c r="M3149">
        <v>71477565</v>
      </c>
    </row>
    <row r="3150" spans="1:13" x14ac:dyDescent="0.25">
      <c r="A3150">
        <v>900749166</v>
      </c>
      <c r="B3150" t="s">
        <v>182</v>
      </c>
      <c r="C3150" t="s">
        <v>230</v>
      </c>
      <c r="D3150" t="s">
        <v>228</v>
      </c>
      <c r="E3150" t="s">
        <v>333</v>
      </c>
      <c r="F3150" t="s">
        <v>314</v>
      </c>
      <c r="G3150" s="16">
        <v>43100</v>
      </c>
      <c r="J3150" t="s">
        <v>226</v>
      </c>
      <c r="K3150" t="str">
        <f>IFERROR(VLOOKUP(J3150,ORDEN_ESF!A:C,2,0),"")</f>
        <v>Efectivo y equivalentes al efectivo</v>
      </c>
      <c r="L3150">
        <f>IFERROR(VLOOKUP(J3150,ORDEN_ESF!A:C,3,0),0)</f>
        <v>0</v>
      </c>
      <c r="M3150">
        <v>28657120</v>
      </c>
    </row>
    <row r="3151" spans="1:13" x14ac:dyDescent="0.25">
      <c r="A3151">
        <v>900797732</v>
      </c>
      <c r="B3151" t="s">
        <v>181</v>
      </c>
      <c r="C3151" t="s">
        <v>230</v>
      </c>
      <c r="D3151" t="s">
        <v>228</v>
      </c>
      <c r="E3151" t="s">
        <v>360</v>
      </c>
      <c r="F3151" t="s">
        <v>292</v>
      </c>
      <c r="G3151" s="16">
        <v>43100</v>
      </c>
      <c r="J3151" t="s">
        <v>226</v>
      </c>
      <c r="K3151" t="str">
        <f>IFERROR(VLOOKUP(J3151,ORDEN_ESF!A:C,2,0),"")</f>
        <v>Efectivo y equivalentes al efectivo</v>
      </c>
      <c r="L3151">
        <f>IFERROR(VLOOKUP(J3151,ORDEN_ESF!A:C,3,0),0)</f>
        <v>0</v>
      </c>
      <c r="M3151">
        <v>11606626</v>
      </c>
    </row>
    <row r="3152" spans="1:13" x14ac:dyDescent="0.25">
      <c r="A3152">
        <v>900797732</v>
      </c>
      <c r="B3152" t="s">
        <v>181</v>
      </c>
      <c r="C3152" t="s">
        <v>230</v>
      </c>
      <c r="D3152" t="s">
        <v>228</v>
      </c>
      <c r="E3152" t="s">
        <v>360</v>
      </c>
      <c r="F3152" t="s">
        <v>314</v>
      </c>
      <c r="G3152" s="16">
        <v>43100</v>
      </c>
      <c r="J3152" t="s">
        <v>226</v>
      </c>
      <c r="K3152" t="str">
        <f>IFERROR(VLOOKUP(J3152,ORDEN_ESF!A:C,2,0),"")</f>
        <v>Efectivo y equivalentes al efectivo</v>
      </c>
      <c r="L3152">
        <f>IFERROR(VLOOKUP(J3152,ORDEN_ESF!A:C,3,0),0)</f>
        <v>0</v>
      </c>
      <c r="M3152">
        <v>172773</v>
      </c>
    </row>
    <row r="3153" spans="1:13" x14ac:dyDescent="0.25">
      <c r="A3153">
        <v>900205547</v>
      </c>
      <c r="B3153" t="s">
        <v>233</v>
      </c>
      <c r="C3153" t="s">
        <v>230</v>
      </c>
      <c r="D3153" t="s">
        <v>228</v>
      </c>
      <c r="E3153" t="s">
        <v>224</v>
      </c>
      <c r="F3153" t="s">
        <v>292</v>
      </c>
      <c r="G3153" s="16">
        <v>43100</v>
      </c>
      <c r="J3153" t="s">
        <v>226</v>
      </c>
      <c r="K3153" t="str">
        <f>IFERROR(VLOOKUP(J3153,ORDEN_ESF!A:C,2,0),"")</f>
        <v>Efectivo y equivalentes al efectivo</v>
      </c>
      <c r="L3153">
        <f>IFERROR(VLOOKUP(J3153,ORDEN_ESF!A:C,3,0),0)</f>
        <v>0</v>
      </c>
      <c r="M3153">
        <v>376808</v>
      </c>
    </row>
    <row r="3154" spans="1:13" x14ac:dyDescent="0.25">
      <c r="A3154">
        <v>900205547</v>
      </c>
      <c r="B3154" t="s">
        <v>233</v>
      </c>
      <c r="C3154" t="s">
        <v>230</v>
      </c>
      <c r="D3154" t="s">
        <v>228</v>
      </c>
      <c r="E3154" t="s">
        <v>224</v>
      </c>
      <c r="F3154" t="s">
        <v>314</v>
      </c>
      <c r="G3154" s="16">
        <v>43100</v>
      </c>
      <c r="J3154" t="s">
        <v>226</v>
      </c>
      <c r="K3154" t="str">
        <f>IFERROR(VLOOKUP(J3154,ORDEN_ESF!A:C,2,0),"")</f>
        <v>Efectivo y equivalentes al efectivo</v>
      </c>
      <c r="L3154">
        <f>IFERROR(VLOOKUP(J3154,ORDEN_ESF!A:C,3,0),0)</f>
        <v>0</v>
      </c>
      <c r="M3154">
        <v>547686</v>
      </c>
    </row>
    <row r="3155" spans="1:13" x14ac:dyDescent="0.25">
      <c r="A3155">
        <v>900818642</v>
      </c>
      <c r="B3155" t="s">
        <v>169</v>
      </c>
      <c r="C3155" t="s">
        <v>230</v>
      </c>
      <c r="D3155" t="s">
        <v>228</v>
      </c>
      <c r="E3155" t="s">
        <v>333</v>
      </c>
      <c r="F3155" t="s">
        <v>292</v>
      </c>
      <c r="G3155" s="16">
        <v>43100</v>
      </c>
      <c r="J3155" t="s">
        <v>226</v>
      </c>
      <c r="K3155" t="str">
        <f>IFERROR(VLOOKUP(J3155,ORDEN_ESF!A:C,2,0),"")</f>
        <v>Efectivo y equivalentes al efectivo</v>
      </c>
      <c r="L3155">
        <f>IFERROR(VLOOKUP(J3155,ORDEN_ESF!A:C,3,0),0)</f>
        <v>0</v>
      </c>
      <c r="M3155">
        <v>6745013</v>
      </c>
    </row>
    <row r="3156" spans="1:13" x14ac:dyDescent="0.25">
      <c r="A3156">
        <v>900818642</v>
      </c>
      <c r="B3156" t="s">
        <v>169</v>
      </c>
      <c r="C3156" t="s">
        <v>230</v>
      </c>
      <c r="D3156" t="s">
        <v>228</v>
      </c>
      <c r="E3156" t="s">
        <v>333</v>
      </c>
      <c r="F3156" t="s">
        <v>314</v>
      </c>
      <c r="G3156" s="16">
        <v>43100</v>
      </c>
      <c r="J3156" t="s">
        <v>226</v>
      </c>
      <c r="K3156" t="str">
        <f>IFERROR(VLOOKUP(J3156,ORDEN_ESF!A:C,2,0),"")</f>
        <v>Efectivo y equivalentes al efectivo</v>
      </c>
      <c r="L3156">
        <f>IFERROR(VLOOKUP(J3156,ORDEN_ESF!A:C,3,0),0)</f>
        <v>0</v>
      </c>
      <c r="M3156">
        <v>11582407</v>
      </c>
    </row>
    <row r="3157" spans="1:13" x14ac:dyDescent="0.25">
      <c r="A3157">
        <v>860510628</v>
      </c>
      <c r="B3157" t="s">
        <v>373</v>
      </c>
      <c r="C3157" t="s">
        <v>230</v>
      </c>
      <c r="D3157" t="s">
        <v>228</v>
      </c>
      <c r="E3157" t="s">
        <v>353</v>
      </c>
      <c r="F3157" t="s">
        <v>292</v>
      </c>
      <c r="G3157" s="16">
        <v>43100</v>
      </c>
      <c r="J3157" t="s">
        <v>226</v>
      </c>
      <c r="K3157" t="str">
        <f>IFERROR(VLOOKUP(J3157,ORDEN_ESF!A:C,2,0),"")</f>
        <v>Efectivo y equivalentes al efectivo</v>
      </c>
      <c r="L3157">
        <f>IFERROR(VLOOKUP(J3157,ORDEN_ESF!A:C,3,0),0)</f>
        <v>0</v>
      </c>
      <c r="M3157">
        <v>8874256</v>
      </c>
    </row>
    <row r="3158" spans="1:13" x14ac:dyDescent="0.25">
      <c r="A3158">
        <v>860510628</v>
      </c>
      <c r="B3158" t="s">
        <v>373</v>
      </c>
      <c r="C3158" t="s">
        <v>230</v>
      </c>
      <c r="D3158" t="s">
        <v>228</v>
      </c>
      <c r="E3158" t="s">
        <v>353</v>
      </c>
      <c r="F3158" t="s">
        <v>314</v>
      </c>
      <c r="G3158" s="16">
        <v>43100</v>
      </c>
      <c r="J3158" t="s">
        <v>226</v>
      </c>
      <c r="K3158" t="str">
        <f>IFERROR(VLOOKUP(J3158,ORDEN_ESF!A:C,2,0),"")</f>
        <v>Efectivo y equivalentes al efectivo</v>
      </c>
      <c r="L3158">
        <f>IFERROR(VLOOKUP(J3158,ORDEN_ESF!A:C,3,0),0)</f>
        <v>0</v>
      </c>
      <c r="M3158">
        <v>59107741</v>
      </c>
    </row>
    <row r="3159" spans="1:13" x14ac:dyDescent="0.25">
      <c r="A3159">
        <v>800240724</v>
      </c>
      <c r="B3159" t="s">
        <v>348</v>
      </c>
      <c r="C3159" t="s">
        <v>230</v>
      </c>
      <c r="D3159" t="s">
        <v>228</v>
      </c>
      <c r="E3159" t="s">
        <v>335</v>
      </c>
      <c r="F3159" t="s">
        <v>292</v>
      </c>
      <c r="G3159" s="16">
        <v>43100</v>
      </c>
      <c r="J3159" t="s">
        <v>226</v>
      </c>
      <c r="K3159" t="str">
        <f>IFERROR(VLOOKUP(J3159,ORDEN_ESF!A:C,2,0),"")</f>
        <v>Efectivo y equivalentes al efectivo</v>
      </c>
      <c r="L3159">
        <f>IFERROR(VLOOKUP(J3159,ORDEN_ESF!A:C,3,0),0)</f>
        <v>0</v>
      </c>
      <c r="M3159">
        <v>17497072</v>
      </c>
    </row>
    <row r="3160" spans="1:13" x14ac:dyDescent="0.25">
      <c r="A3160">
        <v>800240724</v>
      </c>
      <c r="B3160" t="s">
        <v>348</v>
      </c>
      <c r="C3160" t="s">
        <v>230</v>
      </c>
      <c r="D3160" t="s">
        <v>228</v>
      </c>
      <c r="E3160" t="s">
        <v>335</v>
      </c>
      <c r="F3160" t="s">
        <v>314</v>
      </c>
      <c r="G3160" s="16">
        <v>43100</v>
      </c>
      <c r="J3160" t="s">
        <v>226</v>
      </c>
      <c r="K3160" t="str">
        <f>IFERROR(VLOOKUP(J3160,ORDEN_ESF!A:C,2,0),"")</f>
        <v>Efectivo y equivalentes al efectivo</v>
      </c>
      <c r="L3160">
        <f>IFERROR(VLOOKUP(J3160,ORDEN_ESF!A:C,3,0),0)</f>
        <v>0</v>
      </c>
      <c r="M3160">
        <v>34843076</v>
      </c>
    </row>
    <row r="3161" spans="1:13" x14ac:dyDescent="0.25">
      <c r="A3161">
        <v>890905022</v>
      </c>
      <c r="B3161" t="s">
        <v>370</v>
      </c>
      <c r="C3161" t="s">
        <v>230</v>
      </c>
      <c r="D3161" t="s">
        <v>223</v>
      </c>
      <c r="E3161" t="s">
        <v>360</v>
      </c>
      <c r="F3161" t="s">
        <v>292</v>
      </c>
      <c r="G3161" s="16">
        <v>43100</v>
      </c>
      <c r="J3161" t="s">
        <v>226</v>
      </c>
      <c r="K3161" t="str">
        <f>IFERROR(VLOOKUP(J3161,ORDEN_ESF!A:C,2,0),"")</f>
        <v>Efectivo y equivalentes al efectivo</v>
      </c>
      <c r="L3161">
        <f>IFERROR(VLOOKUP(J3161,ORDEN_ESF!A:C,3,0),0)</f>
        <v>0</v>
      </c>
      <c r="M3161">
        <v>2513667</v>
      </c>
    </row>
    <row r="3162" spans="1:13" x14ac:dyDescent="0.25">
      <c r="A3162">
        <v>890905022</v>
      </c>
      <c r="B3162" t="s">
        <v>370</v>
      </c>
      <c r="C3162" t="s">
        <v>230</v>
      </c>
      <c r="D3162" t="s">
        <v>223</v>
      </c>
      <c r="E3162" t="s">
        <v>360</v>
      </c>
      <c r="F3162" t="s">
        <v>314</v>
      </c>
      <c r="G3162" s="16">
        <v>43100</v>
      </c>
      <c r="J3162" t="s">
        <v>226</v>
      </c>
      <c r="K3162" t="str">
        <f>IFERROR(VLOOKUP(J3162,ORDEN_ESF!A:C,2,0),"")</f>
        <v>Efectivo y equivalentes al efectivo</v>
      </c>
      <c r="L3162">
        <f>IFERROR(VLOOKUP(J3162,ORDEN_ESF!A:C,3,0),0)</f>
        <v>0</v>
      </c>
      <c r="M3162">
        <v>5682313</v>
      </c>
    </row>
    <row r="3163" spans="1:13" x14ac:dyDescent="0.25">
      <c r="A3163">
        <v>830023542</v>
      </c>
      <c r="B3163" t="s">
        <v>146</v>
      </c>
      <c r="C3163" t="s">
        <v>230</v>
      </c>
      <c r="D3163" t="s">
        <v>223</v>
      </c>
      <c r="E3163" t="s">
        <v>339</v>
      </c>
      <c r="F3163" t="s">
        <v>292</v>
      </c>
      <c r="G3163" s="16">
        <v>43100</v>
      </c>
      <c r="J3163" t="s">
        <v>234</v>
      </c>
      <c r="K3163" t="str">
        <f>IFERROR(VLOOKUP(J3163,ORDEN_ESF!A:C,2,0),"")</f>
        <v>Cuentas comerciales por cobrar y otras cuentas por cobrar corrientes</v>
      </c>
      <c r="L3163">
        <f>IFERROR(VLOOKUP(J3163,ORDEN_ESF!A:C,3,0),0)</f>
        <v>0</v>
      </c>
      <c r="M3163">
        <v>67271762</v>
      </c>
    </row>
    <row r="3164" spans="1:13" x14ac:dyDescent="0.25">
      <c r="A3164">
        <v>830023542</v>
      </c>
      <c r="B3164" t="s">
        <v>146</v>
      </c>
      <c r="C3164" t="s">
        <v>230</v>
      </c>
      <c r="D3164" t="s">
        <v>223</v>
      </c>
      <c r="E3164" t="s">
        <v>339</v>
      </c>
      <c r="F3164" t="s">
        <v>314</v>
      </c>
      <c r="G3164" s="16">
        <v>43100</v>
      </c>
      <c r="J3164" t="s">
        <v>234</v>
      </c>
      <c r="K3164" t="str">
        <f>IFERROR(VLOOKUP(J3164,ORDEN_ESF!A:C,2,0),"")</f>
        <v>Cuentas comerciales por cobrar y otras cuentas por cobrar corrientes</v>
      </c>
      <c r="L3164">
        <f>IFERROR(VLOOKUP(J3164,ORDEN_ESF!A:C,3,0),0)</f>
        <v>0</v>
      </c>
      <c r="M3164">
        <v>89192883</v>
      </c>
    </row>
    <row r="3165" spans="1:13" x14ac:dyDescent="0.25">
      <c r="A3165">
        <v>890806999</v>
      </c>
      <c r="B3165" t="s">
        <v>366</v>
      </c>
      <c r="C3165" t="s">
        <v>230</v>
      </c>
      <c r="D3165" t="s">
        <v>367</v>
      </c>
      <c r="E3165" t="s">
        <v>368</v>
      </c>
      <c r="F3165" t="s">
        <v>292</v>
      </c>
      <c r="G3165" s="16">
        <v>43100</v>
      </c>
      <c r="J3165" t="s">
        <v>234</v>
      </c>
      <c r="K3165" t="str">
        <f>IFERROR(VLOOKUP(J3165,ORDEN_ESF!A:C,2,0),"")</f>
        <v>Cuentas comerciales por cobrar y otras cuentas por cobrar corrientes</v>
      </c>
      <c r="L3165">
        <f>IFERROR(VLOOKUP(J3165,ORDEN_ESF!A:C,3,0),0)</f>
        <v>0</v>
      </c>
      <c r="M3165">
        <v>21084364</v>
      </c>
    </row>
    <row r="3166" spans="1:13" x14ac:dyDescent="0.25">
      <c r="A3166">
        <v>890806999</v>
      </c>
      <c r="B3166" t="s">
        <v>366</v>
      </c>
      <c r="C3166" t="s">
        <v>230</v>
      </c>
      <c r="D3166" t="s">
        <v>367</v>
      </c>
      <c r="E3166" t="s">
        <v>368</v>
      </c>
      <c r="F3166" t="s">
        <v>314</v>
      </c>
      <c r="G3166" s="16">
        <v>43100</v>
      </c>
      <c r="J3166" t="s">
        <v>234</v>
      </c>
      <c r="K3166" t="str">
        <f>IFERROR(VLOOKUP(J3166,ORDEN_ESF!A:C,2,0),"")</f>
        <v>Cuentas comerciales por cobrar y otras cuentas por cobrar corrientes</v>
      </c>
      <c r="L3166">
        <f>IFERROR(VLOOKUP(J3166,ORDEN_ESF!A:C,3,0),0)</f>
        <v>0</v>
      </c>
      <c r="M3166">
        <v>21044620</v>
      </c>
    </row>
    <row r="3167" spans="1:13" x14ac:dyDescent="0.25">
      <c r="A3167">
        <v>900378893</v>
      </c>
      <c r="B3167" t="s">
        <v>386</v>
      </c>
      <c r="C3167" t="s">
        <v>230</v>
      </c>
      <c r="D3167" t="s">
        <v>228</v>
      </c>
      <c r="E3167" t="s">
        <v>335</v>
      </c>
      <c r="F3167" t="s">
        <v>292</v>
      </c>
      <c r="G3167" s="16">
        <v>43100</v>
      </c>
      <c r="J3167" t="s">
        <v>234</v>
      </c>
      <c r="K3167" t="str">
        <f>IFERROR(VLOOKUP(J3167,ORDEN_ESF!A:C,2,0),"")</f>
        <v>Cuentas comerciales por cobrar y otras cuentas por cobrar corrientes</v>
      </c>
      <c r="L3167">
        <f>IFERROR(VLOOKUP(J3167,ORDEN_ESF!A:C,3,0),0)</f>
        <v>0</v>
      </c>
      <c r="M3167">
        <v>43808894</v>
      </c>
    </row>
    <row r="3168" spans="1:13" x14ac:dyDescent="0.25">
      <c r="A3168">
        <v>900378893</v>
      </c>
      <c r="B3168" t="s">
        <v>386</v>
      </c>
      <c r="C3168" t="s">
        <v>230</v>
      </c>
      <c r="D3168" t="s">
        <v>228</v>
      </c>
      <c r="E3168" t="s">
        <v>335</v>
      </c>
      <c r="F3168" t="s">
        <v>314</v>
      </c>
      <c r="G3168" s="16">
        <v>43100</v>
      </c>
      <c r="J3168" t="s">
        <v>234</v>
      </c>
      <c r="K3168" t="str">
        <f>IFERROR(VLOOKUP(J3168,ORDEN_ESF!A:C,2,0),"")</f>
        <v>Cuentas comerciales por cobrar y otras cuentas por cobrar corrientes</v>
      </c>
      <c r="L3168">
        <f>IFERROR(VLOOKUP(J3168,ORDEN_ESF!A:C,3,0),0)</f>
        <v>0</v>
      </c>
      <c r="M3168">
        <v>28582950</v>
      </c>
    </row>
    <row r="3169" spans="1:13" x14ac:dyDescent="0.25">
      <c r="A3169">
        <v>800200598</v>
      </c>
      <c r="B3169" t="s">
        <v>345</v>
      </c>
      <c r="C3169" t="s">
        <v>230</v>
      </c>
      <c r="D3169" t="s">
        <v>228</v>
      </c>
      <c r="E3169" t="s">
        <v>335</v>
      </c>
      <c r="F3169" t="s">
        <v>292</v>
      </c>
      <c r="G3169" s="16">
        <v>43100</v>
      </c>
      <c r="J3169" t="s">
        <v>234</v>
      </c>
      <c r="K3169" t="str">
        <f>IFERROR(VLOOKUP(J3169,ORDEN_ESF!A:C,2,0),"")</f>
        <v>Cuentas comerciales por cobrar y otras cuentas por cobrar corrientes</v>
      </c>
      <c r="L3169">
        <f>IFERROR(VLOOKUP(J3169,ORDEN_ESF!A:C,3,0),0)</f>
        <v>0</v>
      </c>
      <c r="M3169">
        <v>49663396</v>
      </c>
    </row>
    <row r="3170" spans="1:13" x14ac:dyDescent="0.25">
      <c r="A3170">
        <v>800200598</v>
      </c>
      <c r="B3170" t="s">
        <v>345</v>
      </c>
      <c r="C3170" t="s">
        <v>230</v>
      </c>
      <c r="D3170" t="s">
        <v>228</v>
      </c>
      <c r="E3170" t="s">
        <v>335</v>
      </c>
      <c r="F3170" t="s">
        <v>314</v>
      </c>
      <c r="G3170" s="16">
        <v>43100</v>
      </c>
      <c r="J3170" t="s">
        <v>234</v>
      </c>
      <c r="K3170" t="str">
        <f>IFERROR(VLOOKUP(J3170,ORDEN_ESF!A:C,2,0),"")</f>
        <v>Cuentas comerciales por cobrar y otras cuentas por cobrar corrientes</v>
      </c>
      <c r="L3170">
        <f>IFERROR(VLOOKUP(J3170,ORDEN_ESF!A:C,3,0),0)</f>
        <v>0</v>
      </c>
      <c r="M3170">
        <v>63046458</v>
      </c>
    </row>
    <row r="3171" spans="1:13" x14ac:dyDescent="0.25">
      <c r="A3171">
        <v>900190385</v>
      </c>
      <c r="B3171" t="s">
        <v>380</v>
      </c>
      <c r="C3171" t="s">
        <v>230</v>
      </c>
      <c r="D3171" t="s">
        <v>351</v>
      </c>
      <c r="E3171" t="s">
        <v>339</v>
      </c>
      <c r="F3171" t="s">
        <v>292</v>
      </c>
      <c r="G3171" s="16">
        <v>43100</v>
      </c>
      <c r="J3171" t="s">
        <v>234</v>
      </c>
      <c r="K3171" t="str">
        <f>IFERROR(VLOOKUP(J3171,ORDEN_ESF!A:C,2,0),"")</f>
        <v>Cuentas comerciales por cobrar y otras cuentas por cobrar corrientes</v>
      </c>
      <c r="L3171">
        <f>IFERROR(VLOOKUP(J3171,ORDEN_ESF!A:C,3,0),0)</f>
        <v>0</v>
      </c>
      <c r="M3171">
        <v>296846409</v>
      </c>
    </row>
    <row r="3172" spans="1:13" x14ac:dyDescent="0.25">
      <c r="A3172">
        <v>900190385</v>
      </c>
      <c r="B3172" t="s">
        <v>380</v>
      </c>
      <c r="C3172" t="s">
        <v>230</v>
      </c>
      <c r="D3172" t="s">
        <v>351</v>
      </c>
      <c r="E3172" t="s">
        <v>339</v>
      </c>
      <c r="F3172" t="s">
        <v>314</v>
      </c>
      <c r="G3172" s="16">
        <v>43100</v>
      </c>
      <c r="J3172" t="s">
        <v>234</v>
      </c>
      <c r="K3172" t="str">
        <f>IFERROR(VLOOKUP(J3172,ORDEN_ESF!A:C,2,0),"")</f>
        <v>Cuentas comerciales por cobrar y otras cuentas por cobrar corrientes</v>
      </c>
      <c r="L3172">
        <f>IFERROR(VLOOKUP(J3172,ORDEN_ESF!A:C,3,0),0)</f>
        <v>0</v>
      </c>
      <c r="M3172">
        <v>323670561</v>
      </c>
    </row>
    <row r="3173" spans="1:13" x14ac:dyDescent="0.25">
      <c r="A3173">
        <v>900390238</v>
      </c>
      <c r="B3173" t="s">
        <v>177</v>
      </c>
      <c r="C3173" t="s">
        <v>230</v>
      </c>
      <c r="D3173" t="s">
        <v>228</v>
      </c>
      <c r="E3173" t="s">
        <v>333</v>
      </c>
      <c r="F3173" t="s">
        <v>292</v>
      </c>
      <c r="G3173" s="16">
        <v>43100</v>
      </c>
      <c r="J3173" t="s">
        <v>234</v>
      </c>
      <c r="K3173" t="str">
        <f>IFERROR(VLOOKUP(J3173,ORDEN_ESF!A:C,2,0),"")</f>
        <v>Cuentas comerciales por cobrar y otras cuentas por cobrar corrientes</v>
      </c>
      <c r="L3173">
        <f>IFERROR(VLOOKUP(J3173,ORDEN_ESF!A:C,3,0),0)</f>
        <v>0</v>
      </c>
      <c r="M3173">
        <v>126505403</v>
      </c>
    </row>
    <row r="3174" spans="1:13" x14ac:dyDescent="0.25">
      <c r="A3174">
        <v>900390238</v>
      </c>
      <c r="B3174" t="s">
        <v>177</v>
      </c>
      <c r="C3174" t="s">
        <v>230</v>
      </c>
      <c r="D3174" t="s">
        <v>228</v>
      </c>
      <c r="E3174" t="s">
        <v>333</v>
      </c>
      <c r="F3174" t="s">
        <v>314</v>
      </c>
      <c r="G3174" s="16">
        <v>43100</v>
      </c>
      <c r="J3174" t="s">
        <v>234</v>
      </c>
      <c r="K3174" t="str">
        <f>IFERROR(VLOOKUP(J3174,ORDEN_ESF!A:C,2,0),"")</f>
        <v>Cuentas comerciales por cobrar y otras cuentas por cobrar corrientes</v>
      </c>
      <c r="L3174">
        <f>IFERROR(VLOOKUP(J3174,ORDEN_ESF!A:C,3,0),0)</f>
        <v>0</v>
      </c>
      <c r="M3174">
        <v>108871035</v>
      </c>
    </row>
    <row r="3175" spans="1:13" x14ac:dyDescent="0.25">
      <c r="A3175">
        <v>900018975</v>
      </c>
      <c r="B3175" t="s">
        <v>376</v>
      </c>
      <c r="C3175" t="s">
        <v>230</v>
      </c>
      <c r="D3175" t="s">
        <v>299</v>
      </c>
      <c r="E3175" t="s">
        <v>333</v>
      </c>
      <c r="F3175" t="s">
        <v>292</v>
      </c>
      <c r="G3175" s="16">
        <v>43100</v>
      </c>
      <c r="J3175" t="s">
        <v>234</v>
      </c>
      <c r="K3175" t="str">
        <f>IFERROR(VLOOKUP(J3175,ORDEN_ESF!A:C,2,0),"")</f>
        <v>Cuentas comerciales por cobrar y otras cuentas por cobrar corrientes</v>
      </c>
      <c r="L3175">
        <f>IFERROR(VLOOKUP(J3175,ORDEN_ESF!A:C,3,0),0)</f>
        <v>0</v>
      </c>
      <c r="M3175">
        <v>126750404</v>
      </c>
    </row>
    <row r="3176" spans="1:13" x14ac:dyDescent="0.25">
      <c r="A3176">
        <v>900018975</v>
      </c>
      <c r="B3176" t="s">
        <v>376</v>
      </c>
      <c r="C3176" t="s">
        <v>230</v>
      </c>
      <c r="D3176" t="s">
        <v>299</v>
      </c>
      <c r="E3176" t="s">
        <v>333</v>
      </c>
      <c r="F3176" t="s">
        <v>314</v>
      </c>
      <c r="G3176" s="16">
        <v>43100</v>
      </c>
      <c r="J3176" t="s">
        <v>234</v>
      </c>
      <c r="K3176" t="str">
        <f>IFERROR(VLOOKUP(J3176,ORDEN_ESF!A:C,2,0),"")</f>
        <v>Cuentas comerciales por cobrar y otras cuentas por cobrar corrientes</v>
      </c>
      <c r="L3176">
        <f>IFERROR(VLOOKUP(J3176,ORDEN_ESF!A:C,3,0),0)</f>
        <v>0</v>
      </c>
      <c r="M3176">
        <v>122693662</v>
      </c>
    </row>
    <row r="3177" spans="1:13" x14ac:dyDescent="0.25">
      <c r="A3177">
        <v>900749166</v>
      </c>
      <c r="B3177" t="s">
        <v>182</v>
      </c>
      <c r="C3177" t="s">
        <v>230</v>
      </c>
      <c r="D3177" t="s">
        <v>228</v>
      </c>
      <c r="E3177" t="s">
        <v>333</v>
      </c>
      <c r="F3177" t="s">
        <v>292</v>
      </c>
      <c r="G3177" s="16">
        <v>43100</v>
      </c>
      <c r="J3177" t="s">
        <v>234</v>
      </c>
      <c r="K3177" t="str">
        <f>IFERROR(VLOOKUP(J3177,ORDEN_ESF!A:C,2,0),"")</f>
        <v>Cuentas comerciales por cobrar y otras cuentas por cobrar corrientes</v>
      </c>
      <c r="L3177">
        <f>IFERROR(VLOOKUP(J3177,ORDEN_ESF!A:C,3,0),0)</f>
        <v>0</v>
      </c>
      <c r="M3177">
        <v>96289163</v>
      </c>
    </row>
    <row r="3178" spans="1:13" x14ac:dyDescent="0.25">
      <c r="A3178">
        <v>900749166</v>
      </c>
      <c r="B3178" t="s">
        <v>182</v>
      </c>
      <c r="C3178" t="s">
        <v>230</v>
      </c>
      <c r="D3178" t="s">
        <v>228</v>
      </c>
      <c r="E3178" t="s">
        <v>333</v>
      </c>
      <c r="F3178" t="s">
        <v>314</v>
      </c>
      <c r="G3178" s="16">
        <v>43100</v>
      </c>
      <c r="J3178" t="s">
        <v>234</v>
      </c>
      <c r="K3178" t="str">
        <f>IFERROR(VLOOKUP(J3178,ORDEN_ESF!A:C,2,0),"")</f>
        <v>Cuentas comerciales por cobrar y otras cuentas por cobrar corrientes</v>
      </c>
      <c r="L3178">
        <f>IFERROR(VLOOKUP(J3178,ORDEN_ESF!A:C,3,0),0)</f>
        <v>0</v>
      </c>
      <c r="M3178">
        <v>95222026</v>
      </c>
    </row>
    <row r="3179" spans="1:13" x14ac:dyDescent="0.25">
      <c r="A3179">
        <v>900797732</v>
      </c>
      <c r="B3179" t="s">
        <v>181</v>
      </c>
      <c r="C3179" t="s">
        <v>230</v>
      </c>
      <c r="D3179" t="s">
        <v>228</v>
      </c>
      <c r="E3179" t="s">
        <v>360</v>
      </c>
      <c r="F3179" t="s">
        <v>292</v>
      </c>
      <c r="G3179" s="16">
        <v>43100</v>
      </c>
      <c r="J3179" t="s">
        <v>234</v>
      </c>
      <c r="K3179" t="str">
        <f>IFERROR(VLOOKUP(J3179,ORDEN_ESF!A:C,2,0),"")</f>
        <v>Cuentas comerciales por cobrar y otras cuentas por cobrar corrientes</v>
      </c>
      <c r="L3179">
        <f>IFERROR(VLOOKUP(J3179,ORDEN_ESF!A:C,3,0),0)</f>
        <v>0</v>
      </c>
      <c r="M3179">
        <v>52323064</v>
      </c>
    </row>
    <row r="3180" spans="1:13" x14ac:dyDescent="0.25">
      <c r="A3180">
        <v>900797732</v>
      </c>
      <c r="B3180" t="s">
        <v>181</v>
      </c>
      <c r="C3180" t="s">
        <v>230</v>
      </c>
      <c r="D3180" t="s">
        <v>228</v>
      </c>
      <c r="E3180" t="s">
        <v>360</v>
      </c>
      <c r="F3180" t="s">
        <v>314</v>
      </c>
      <c r="G3180" s="16">
        <v>43100</v>
      </c>
      <c r="J3180" t="s">
        <v>234</v>
      </c>
      <c r="K3180" t="str">
        <f>IFERROR(VLOOKUP(J3180,ORDEN_ESF!A:C,2,0),"")</f>
        <v>Cuentas comerciales por cobrar y otras cuentas por cobrar corrientes</v>
      </c>
      <c r="L3180">
        <f>IFERROR(VLOOKUP(J3180,ORDEN_ESF!A:C,3,0),0)</f>
        <v>0</v>
      </c>
      <c r="M3180">
        <v>91964143</v>
      </c>
    </row>
    <row r="3181" spans="1:13" x14ac:dyDescent="0.25">
      <c r="A3181">
        <v>900205547</v>
      </c>
      <c r="B3181" t="s">
        <v>233</v>
      </c>
      <c r="C3181" t="s">
        <v>230</v>
      </c>
      <c r="D3181" t="s">
        <v>228</v>
      </c>
      <c r="E3181" t="s">
        <v>224</v>
      </c>
      <c r="F3181" t="s">
        <v>292</v>
      </c>
      <c r="G3181" s="16">
        <v>43100</v>
      </c>
      <c r="J3181" t="s">
        <v>234</v>
      </c>
      <c r="K3181" t="str">
        <f>IFERROR(VLOOKUP(J3181,ORDEN_ESF!A:C,2,0),"")</f>
        <v>Cuentas comerciales por cobrar y otras cuentas por cobrar corrientes</v>
      </c>
      <c r="L3181">
        <f>IFERROR(VLOOKUP(J3181,ORDEN_ESF!A:C,3,0),0)</f>
        <v>0</v>
      </c>
      <c r="M3181">
        <v>2224569</v>
      </c>
    </row>
    <row r="3182" spans="1:13" x14ac:dyDescent="0.25">
      <c r="A3182">
        <v>900205547</v>
      </c>
      <c r="B3182" t="s">
        <v>233</v>
      </c>
      <c r="C3182" t="s">
        <v>230</v>
      </c>
      <c r="D3182" t="s">
        <v>228</v>
      </c>
      <c r="E3182" t="s">
        <v>224</v>
      </c>
      <c r="F3182" t="s">
        <v>314</v>
      </c>
      <c r="G3182" s="16">
        <v>43100</v>
      </c>
      <c r="J3182" t="s">
        <v>234</v>
      </c>
      <c r="K3182" t="str">
        <f>IFERROR(VLOOKUP(J3182,ORDEN_ESF!A:C,2,0),"")</f>
        <v>Cuentas comerciales por cobrar y otras cuentas por cobrar corrientes</v>
      </c>
      <c r="L3182">
        <f>IFERROR(VLOOKUP(J3182,ORDEN_ESF!A:C,3,0),0)</f>
        <v>0</v>
      </c>
      <c r="M3182">
        <v>2195302</v>
      </c>
    </row>
    <row r="3183" spans="1:13" x14ac:dyDescent="0.25">
      <c r="A3183">
        <v>900818642</v>
      </c>
      <c r="B3183" t="s">
        <v>169</v>
      </c>
      <c r="C3183" t="s">
        <v>230</v>
      </c>
      <c r="D3183" t="s">
        <v>228</v>
      </c>
      <c r="E3183" t="s">
        <v>333</v>
      </c>
      <c r="F3183" t="s">
        <v>292</v>
      </c>
      <c r="G3183" s="16">
        <v>43100</v>
      </c>
      <c r="J3183" t="s">
        <v>234</v>
      </c>
      <c r="K3183" t="str">
        <f>IFERROR(VLOOKUP(J3183,ORDEN_ESF!A:C,2,0),"")</f>
        <v>Cuentas comerciales por cobrar y otras cuentas por cobrar corrientes</v>
      </c>
      <c r="L3183">
        <f>IFERROR(VLOOKUP(J3183,ORDEN_ESF!A:C,3,0),0)</f>
        <v>0</v>
      </c>
      <c r="M3183">
        <v>47259576</v>
      </c>
    </row>
    <row r="3184" spans="1:13" x14ac:dyDescent="0.25">
      <c r="A3184">
        <v>900818642</v>
      </c>
      <c r="B3184" t="s">
        <v>169</v>
      </c>
      <c r="C3184" t="s">
        <v>230</v>
      </c>
      <c r="D3184" t="s">
        <v>228</v>
      </c>
      <c r="E3184" t="s">
        <v>333</v>
      </c>
      <c r="F3184" t="s">
        <v>314</v>
      </c>
      <c r="G3184" s="16">
        <v>43100</v>
      </c>
      <c r="J3184" t="s">
        <v>234</v>
      </c>
      <c r="K3184" t="str">
        <f>IFERROR(VLOOKUP(J3184,ORDEN_ESF!A:C,2,0),"")</f>
        <v>Cuentas comerciales por cobrar y otras cuentas por cobrar corrientes</v>
      </c>
      <c r="L3184">
        <f>IFERROR(VLOOKUP(J3184,ORDEN_ESF!A:C,3,0),0)</f>
        <v>0</v>
      </c>
      <c r="M3184">
        <v>97889197</v>
      </c>
    </row>
    <row r="3185" spans="1:13" x14ac:dyDescent="0.25">
      <c r="A3185">
        <v>860510628</v>
      </c>
      <c r="B3185" t="s">
        <v>373</v>
      </c>
      <c r="C3185" t="s">
        <v>230</v>
      </c>
      <c r="D3185" t="s">
        <v>228</v>
      </c>
      <c r="E3185" t="s">
        <v>353</v>
      </c>
      <c r="F3185" t="s">
        <v>292</v>
      </c>
      <c r="G3185" s="16">
        <v>43100</v>
      </c>
      <c r="J3185" t="s">
        <v>234</v>
      </c>
      <c r="K3185" t="str">
        <f>IFERROR(VLOOKUP(J3185,ORDEN_ESF!A:C,2,0),"")</f>
        <v>Cuentas comerciales por cobrar y otras cuentas por cobrar corrientes</v>
      </c>
      <c r="L3185">
        <f>IFERROR(VLOOKUP(J3185,ORDEN_ESF!A:C,3,0),0)</f>
        <v>0</v>
      </c>
      <c r="M3185">
        <v>50437573</v>
      </c>
    </row>
    <row r="3186" spans="1:13" x14ac:dyDescent="0.25">
      <c r="A3186">
        <v>860510628</v>
      </c>
      <c r="B3186" t="s">
        <v>373</v>
      </c>
      <c r="C3186" t="s">
        <v>230</v>
      </c>
      <c r="D3186" t="s">
        <v>228</v>
      </c>
      <c r="E3186" t="s">
        <v>353</v>
      </c>
      <c r="F3186" t="s">
        <v>314</v>
      </c>
      <c r="G3186" s="16">
        <v>43100</v>
      </c>
      <c r="J3186" t="s">
        <v>234</v>
      </c>
      <c r="K3186" t="str">
        <f>IFERROR(VLOOKUP(J3186,ORDEN_ESF!A:C,2,0),"")</f>
        <v>Cuentas comerciales por cobrar y otras cuentas por cobrar corrientes</v>
      </c>
      <c r="L3186">
        <f>IFERROR(VLOOKUP(J3186,ORDEN_ESF!A:C,3,0),0)</f>
        <v>0</v>
      </c>
      <c r="M3186">
        <v>52135407</v>
      </c>
    </row>
    <row r="3187" spans="1:13" x14ac:dyDescent="0.25">
      <c r="A3187">
        <v>800240724</v>
      </c>
      <c r="B3187" t="s">
        <v>348</v>
      </c>
      <c r="C3187" t="s">
        <v>230</v>
      </c>
      <c r="D3187" t="s">
        <v>228</v>
      </c>
      <c r="E3187" t="s">
        <v>335</v>
      </c>
      <c r="F3187" t="s">
        <v>292</v>
      </c>
      <c r="G3187" s="16">
        <v>43100</v>
      </c>
      <c r="J3187" t="s">
        <v>234</v>
      </c>
      <c r="K3187" t="str">
        <f>IFERROR(VLOOKUP(J3187,ORDEN_ESF!A:C,2,0),"")</f>
        <v>Cuentas comerciales por cobrar y otras cuentas por cobrar corrientes</v>
      </c>
      <c r="L3187">
        <f>IFERROR(VLOOKUP(J3187,ORDEN_ESF!A:C,3,0),0)</f>
        <v>0</v>
      </c>
      <c r="M3187">
        <v>98241923</v>
      </c>
    </row>
    <row r="3188" spans="1:13" x14ac:dyDescent="0.25">
      <c r="A3188">
        <v>800240724</v>
      </c>
      <c r="B3188" t="s">
        <v>348</v>
      </c>
      <c r="C3188" t="s">
        <v>230</v>
      </c>
      <c r="D3188" t="s">
        <v>228</v>
      </c>
      <c r="E3188" t="s">
        <v>335</v>
      </c>
      <c r="F3188" t="s">
        <v>314</v>
      </c>
      <c r="G3188" s="16">
        <v>43100</v>
      </c>
      <c r="J3188" t="s">
        <v>234</v>
      </c>
      <c r="K3188" t="str">
        <f>IFERROR(VLOOKUP(J3188,ORDEN_ESF!A:C,2,0),"")</f>
        <v>Cuentas comerciales por cobrar y otras cuentas por cobrar corrientes</v>
      </c>
      <c r="L3188">
        <f>IFERROR(VLOOKUP(J3188,ORDEN_ESF!A:C,3,0),0)</f>
        <v>0</v>
      </c>
      <c r="M3188">
        <v>68926200</v>
      </c>
    </row>
    <row r="3189" spans="1:13" x14ac:dyDescent="0.25">
      <c r="A3189">
        <v>890905022</v>
      </c>
      <c r="B3189" t="s">
        <v>370</v>
      </c>
      <c r="C3189" t="s">
        <v>230</v>
      </c>
      <c r="D3189" t="s">
        <v>223</v>
      </c>
      <c r="E3189" t="s">
        <v>360</v>
      </c>
      <c r="F3189" t="s">
        <v>292</v>
      </c>
      <c r="G3189" s="16">
        <v>43100</v>
      </c>
      <c r="J3189" t="s">
        <v>234</v>
      </c>
      <c r="K3189" t="str">
        <f>IFERROR(VLOOKUP(J3189,ORDEN_ESF!A:C,2,0),"")</f>
        <v>Cuentas comerciales por cobrar y otras cuentas por cobrar corrientes</v>
      </c>
      <c r="L3189">
        <f>IFERROR(VLOOKUP(J3189,ORDEN_ESF!A:C,3,0),0)</f>
        <v>0</v>
      </c>
      <c r="M3189">
        <v>36101943</v>
      </c>
    </row>
    <row r="3190" spans="1:13" x14ac:dyDescent="0.25">
      <c r="A3190">
        <v>890905022</v>
      </c>
      <c r="B3190" t="s">
        <v>370</v>
      </c>
      <c r="C3190" t="s">
        <v>230</v>
      </c>
      <c r="D3190" t="s">
        <v>223</v>
      </c>
      <c r="E3190" t="s">
        <v>360</v>
      </c>
      <c r="F3190" t="s">
        <v>314</v>
      </c>
      <c r="G3190" s="16">
        <v>43100</v>
      </c>
      <c r="J3190" t="s">
        <v>234</v>
      </c>
      <c r="K3190" t="str">
        <f>IFERROR(VLOOKUP(J3190,ORDEN_ESF!A:C,2,0),"")</f>
        <v>Cuentas comerciales por cobrar y otras cuentas por cobrar corrientes</v>
      </c>
      <c r="L3190">
        <f>IFERROR(VLOOKUP(J3190,ORDEN_ESF!A:C,3,0),0)</f>
        <v>0</v>
      </c>
      <c r="M3190">
        <v>38287049</v>
      </c>
    </row>
    <row r="3191" spans="1:13" x14ac:dyDescent="0.25">
      <c r="A3191">
        <v>830023542</v>
      </c>
      <c r="B3191" t="s">
        <v>146</v>
      </c>
      <c r="C3191" t="s">
        <v>230</v>
      </c>
      <c r="D3191" t="s">
        <v>223</v>
      </c>
      <c r="E3191" t="s">
        <v>339</v>
      </c>
      <c r="F3191" t="s">
        <v>292</v>
      </c>
      <c r="G3191" s="16">
        <v>43100</v>
      </c>
      <c r="J3191" t="s">
        <v>235</v>
      </c>
      <c r="K3191" t="str">
        <f>IFERROR(VLOOKUP(J3191,ORDEN_ESF!A:C,2,0),"")</f>
        <v>Inventarios corrientes</v>
      </c>
      <c r="L3191">
        <f>IFERROR(VLOOKUP(J3191,ORDEN_ESF!A:C,3,0),0)</f>
        <v>8</v>
      </c>
      <c r="M3191">
        <v>22766333</v>
      </c>
    </row>
    <row r="3192" spans="1:13" x14ac:dyDescent="0.25">
      <c r="A3192">
        <v>830023542</v>
      </c>
      <c r="B3192" t="s">
        <v>146</v>
      </c>
      <c r="C3192" t="s">
        <v>230</v>
      </c>
      <c r="D3192" t="s">
        <v>223</v>
      </c>
      <c r="E3192" t="s">
        <v>339</v>
      </c>
      <c r="F3192" t="s">
        <v>314</v>
      </c>
      <c r="G3192" s="16">
        <v>43100</v>
      </c>
      <c r="J3192" t="s">
        <v>235</v>
      </c>
      <c r="K3192" t="str">
        <f>IFERROR(VLOOKUP(J3192,ORDEN_ESF!A:C,2,0),"")</f>
        <v>Inventarios corrientes</v>
      </c>
      <c r="L3192">
        <f>IFERROR(VLOOKUP(J3192,ORDEN_ESF!A:C,3,0),0)</f>
        <v>8</v>
      </c>
      <c r="M3192">
        <v>16817789</v>
      </c>
    </row>
    <row r="3193" spans="1:13" x14ac:dyDescent="0.25">
      <c r="A3193">
        <v>890806999</v>
      </c>
      <c r="B3193" t="s">
        <v>366</v>
      </c>
      <c r="C3193" t="s">
        <v>230</v>
      </c>
      <c r="D3193" t="s">
        <v>367</v>
      </c>
      <c r="E3193" t="s">
        <v>368</v>
      </c>
      <c r="F3193" t="s">
        <v>292</v>
      </c>
      <c r="G3193" s="16">
        <v>43100</v>
      </c>
      <c r="J3193" t="s">
        <v>235</v>
      </c>
      <c r="K3193" t="str">
        <f>IFERROR(VLOOKUP(J3193,ORDEN_ESF!A:C,2,0),"")</f>
        <v>Inventarios corrientes</v>
      </c>
      <c r="L3193">
        <f>IFERROR(VLOOKUP(J3193,ORDEN_ESF!A:C,3,0),0)</f>
        <v>8</v>
      </c>
      <c r="M3193">
        <v>20539016</v>
      </c>
    </row>
    <row r="3194" spans="1:13" x14ac:dyDescent="0.25">
      <c r="A3194">
        <v>890806999</v>
      </c>
      <c r="B3194" t="s">
        <v>366</v>
      </c>
      <c r="C3194" t="s">
        <v>230</v>
      </c>
      <c r="D3194" t="s">
        <v>367</v>
      </c>
      <c r="E3194" t="s">
        <v>368</v>
      </c>
      <c r="F3194" t="s">
        <v>314</v>
      </c>
      <c r="G3194" s="16">
        <v>43100</v>
      </c>
      <c r="J3194" t="s">
        <v>235</v>
      </c>
      <c r="K3194" t="str">
        <f>IFERROR(VLOOKUP(J3194,ORDEN_ESF!A:C,2,0),"")</f>
        <v>Inventarios corrientes</v>
      </c>
      <c r="L3194">
        <f>IFERROR(VLOOKUP(J3194,ORDEN_ESF!A:C,3,0),0)</f>
        <v>8</v>
      </c>
      <c r="M3194">
        <v>21251238</v>
      </c>
    </row>
    <row r="3195" spans="1:13" x14ac:dyDescent="0.25">
      <c r="A3195">
        <v>900378893</v>
      </c>
      <c r="B3195" t="s">
        <v>386</v>
      </c>
      <c r="C3195" t="s">
        <v>230</v>
      </c>
      <c r="D3195" t="s">
        <v>228</v>
      </c>
      <c r="E3195" t="s">
        <v>335</v>
      </c>
      <c r="F3195" t="s">
        <v>292</v>
      </c>
      <c r="G3195" s="16">
        <v>43100</v>
      </c>
      <c r="J3195" t="s">
        <v>235</v>
      </c>
      <c r="K3195" t="str">
        <f>IFERROR(VLOOKUP(J3195,ORDEN_ESF!A:C,2,0),"")</f>
        <v>Inventarios corrientes</v>
      </c>
      <c r="L3195">
        <f>IFERROR(VLOOKUP(J3195,ORDEN_ESF!A:C,3,0),0)</f>
        <v>8</v>
      </c>
      <c r="M3195">
        <v>73690391</v>
      </c>
    </row>
    <row r="3196" spans="1:13" x14ac:dyDescent="0.25">
      <c r="A3196">
        <v>900378893</v>
      </c>
      <c r="B3196" t="s">
        <v>386</v>
      </c>
      <c r="C3196" t="s">
        <v>230</v>
      </c>
      <c r="D3196" t="s">
        <v>228</v>
      </c>
      <c r="E3196" t="s">
        <v>335</v>
      </c>
      <c r="F3196" t="s">
        <v>314</v>
      </c>
      <c r="G3196" s="16">
        <v>43100</v>
      </c>
      <c r="J3196" t="s">
        <v>235</v>
      </c>
      <c r="K3196" t="str">
        <f>IFERROR(VLOOKUP(J3196,ORDEN_ESF!A:C,2,0),"")</f>
        <v>Inventarios corrientes</v>
      </c>
      <c r="L3196">
        <f>IFERROR(VLOOKUP(J3196,ORDEN_ESF!A:C,3,0),0)</f>
        <v>8</v>
      </c>
      <c r="M3196">
        <v>76458441</v>
      </c>
    </row>
    <row r="3197" spans="1:13" x14ac:dyDescent="0.25">
      <c r="A3197">
        <v>800200598</v>
      </c>
      <c r="B3197" t="s">
        <v>345</v>
      </c>
      <c r="C3197" t="s">
        <v>230</v>
      </c>
      <c r="D3197" t="s">
        <v>228</v>
      </c>
      <c r="E3197" t="s">
        <v>335</v>
      </c>
      <c r="F3197" t="s">
        <v>292</v>
      </c>
      <c r="G3197" s="16">
        <v>43100</v>
      </c>
      <c r="J3197" t="s">
        <v>235</v>
      </c>
      <c r="K3197" t="str">
        <f>IFERROR(VLOOKUP(J3197,ORDEN_ESF!A:C,2,0),"")</f>
        <v>Inventarios corrientes</v>
      </c>
      <c r="L3197">
        <f>IFERROR(VLOOKUP(J3197,ORDEN_ESF!A:C,3,0),0)</f>
        <v>8</v>
      </c>
      <c r="M3197">
        <v>213121500</v>
      </c>
    </row>
    <row r="3198" spans="1:13" x14ac:dyDescent="0.25">
      <c r="A3198">
        <v>800200598</v>
      </c>
      <c r="B3198" t="s">
        <v>345</v>
      </c>
      <c r="C3198" t="s">
        <v>230</v>
      </c>
      <c r="D3198" t="s">
        <v>228</v>
      </c>
      <c r="E3198" t="s">
        <v>335</v>
      </c>
      <c r="F3198" t="s">
        <v>314</v>
      </c>
      <c r="G3198" s="16">
        <v>43100</v>
      </c>
      <c r="J3198" t="s">
        <v>235</v>
      </c>
      <c r="K3198" t="str">
        <f>IFERROR(VLOOKUP(J3198,ORDEN_ESF!A:C,2,0),"")</f>
        <v>Inventarios corrientes</v>
      </c>
      <c r="L3198">
        <f>IFERROR(VLOOKUP(J3198,ORDEN_ESF!A:C,3,0),0)</f>
        <v>8</v>
      </c>
      <c r="M3198">
        <v>151450719</v>
      </c>
    </row>
    <row r="3199" spans="1:13" x14ac:dyDescent="0.25">
      <c r="A3199">
        <v>900390238</v>
      </c>
      <c r="B3199" t="s">
        <v>177</v>
      </c>
      <c r="C3199" t="s">
        <v>230</v>
      </c>
      <c r="D3199" t="s">
        <v>228</v>
      </c>
      <c r="E3199" t="s">
        <v>333</v>
      </c>
      <c r="F3199" t="s">
        <v>292</v>
      </c>
      <c r="G3199" s="16">
        <v>43100</v>
      </c>
      <c r="J3199" t="s">
        <v>235</v>
      </c>
      <c r="K3199" t="str">
        <f>IFERROR(VLOOKUP(J3199,ORDEN_ESF!A:C,2,0),"")</f>
        <v>Inventarios corrientes</v>
      </c>
      <c r="L3199">
        <f>IFERROR(VLOOKUP(J3199,ORDEN_ESF!A:C,3,0),0)</f>
        <v>8</v>
      </c>
      <c r="M3199">
        <v>770826</v>
      </c>
    </row>
    <row r="3200" spans="1:13" x14ac:dyDescent="0.25">
      <c r="A3200">
        <v>900390238</v>
      </c>
      <c r="B3200" t="s">
        <v>177</v>
      </c>
      <c r="C3200" t="s">
        <v>230</v>
      </c>
      <c r="D3200" t="s">
        <v>228</v>
      </c>
      <c r="E3200" t="s">
        <v>333</v>
      </c>
      <c r="F3200" t="s">
        <v>314</v>
      </c>
      <c r="G3200" s="16">
        <v>43100</v>
      </c>
      <c r="J3200" t="s">
        <v>235</v>
      </c>
      <c r="K3200" t="str">
        <f>IFERROR(VLOOKUP(J3200,ORDEN_ESF!A:C,2,0),"")</f>
        <v>Inventarios corrientes</v>
      </c>
      <c r="L3200">
        <f>IFERROR(VLOOKUP(J3200,ORDEN_ESF!A:C,3,0),0)</f>
        <v>8</v>
      </c>
      <c r="M3200">
        <v>13666</v>
      </c>
    </row>
    <row r="3201" spans="1:13" x14ac:dyDescent="0.25">
      <c r="A3201">
        <v>900018975</v>
      </c>
      <c r="B3201" t="s">
        <v>376</v>
      </c>
      <c r="C3201" t="s">
        <v>230</v>
      </c>
      <c r="D3201" t="s">
        <v>299</v>
      </c>
      <c r="E3201" t="s">
        <v>333</v>
      </c>
      <c r="F3201" t="s">
        <v>292</v>
      </c>
      <c r="G3201" s="16">
        <v>43100</v>
      </c>
      <c r="J3201" t="s">
        <v>235</v>
      </c>
      <c r="K3201" t="str">
        <f>IFERROR(VLOOKUP(J3201,ORDEN_ESF!A:C,2,0),"")</f>
        <v>Inventarios corrientes</v>
      </c>
      <c r="L3201">
        <f>IFERROR(VLOOKUP(J3201,ORDEN_ESF!A:C,3,0),0)</f>
        <v>8</v>
      </c>
      <c r="M3201">
        <v>41604395</v>
      </c>
    </row>
    <row r="3202" spans="1:13" x14ac:dyDescent="0.25">
      <c r="A3202">
        <v>900018975</v>
      </c>
      <c r="B3202" t="s">
        <v>376</v>
      </c>
      <c r="C3202" t="s">
        <v>230</v>
      </c>
      <c r="D3202" t="s">
        <v>299</v>
      </c>
      <c r="E3202" t="s">
        <v>333</v>
      </c>
      <c r="F3202" t="s">
        <v>314</v>
      </c>
      <c r="G3202" s="16">
        <v>43100</v>
      </c>
      <c r="J3202" t="s">
        <v>235</v>
      </c>
      <c r="K3202" t="str">
        <f>IFERROR(VLOOKUP(J3202,ORDEN_ESF!A:C,2,0),"")</f>
        <v>Inventarios corrientes</v>
      </c>
      <c r="L3202">
        <f>IFERROR(VLOOKUP(J3202,ORDEN_ESF!A:C,3,0),0)</f>
        <v>8</v>
      </c>
      <c r="M3202">
        <v>48409700</v>
      </c>
    </row>
    <row r="3203" spans="1:13" x14ac:dyDescent="0.25">
      <c r="A3203">
        <v>900749166</v>
      </c>
      <c r="B3203" t="s">
        <v>182</v>
      </c>
      <c r="C3203" t="s">
        <v>230</v>
      </c>
      <c r="D3203" t="s">
        <v>228</v>
      </c>
      <c r="E3203" t="s">
        <v>333</v>
      </c>
      <c r="F3203" t="s">
        <v>292</v>
      </c>
      <c r="G3203" s="16">
        <v>43100</v>
      </c>
      <c r="J3203" t="s">
        <v>235</v>
      </c>
      <c r="K3203" t="str">
        <f>IFERROR(VLOOKUP(J3203,ORDEN_ESF!A:C,2,0),"")</f>
        <v>Inventarios corrientes</v>
      </c>
      <c r="L3203">
        <f>IFERROR(VLOOKUP(J3203,ORDEN_ESF!A:C,3,0),0)</f>
        <v>8</v>
      </c>
      <c r="M3203">
        <v>6502254</v>
      </c>
    </row>
    <row r="3204" spans="1:13" x14ac:dyDescent="0.25">
      <c r="A3204">
        <v>900749166</v>
      </c>
      <c r="B3204" t="s">
        <v>182</v>
      </c>
      <c r="C3204" t="s">
        <v>230</v>
      </c>
      <c r="D3204" t="s">
        <v>228</v>
      </c>
      <c r="E3204" t="s">
        <v>333</v>
      </c>
      <c r="F3204" t="s">
        <v>314</v>
      </c>
      <c r="G3204" s="16">
        <v>43100</v>
      </c>
      <c r="J3204" t="s">
        <v>235</v>
      </c>
      <c r="K3204" t="str">
        <f>IFERROR(VLOOKUP(J3204,ORDEN_ESF!A:C,2,0),"")</f>
        <v>Inventarios corrientes</v>
      </c>
      <c r="L3204">
        <f>IFERROR(VLOOKUP(J3204,ORDEN_ESF!A:C,3,0),0)</f>
        <v>8</v>
      </c>
      <c r="M3204">
        <v>13830169</v>
      </c>
    </row>
    <row r="3205" spans="1:13" x14ac:dyDescent="0.25">
      <c r="A3205">
        <v>900797732</v>
      </c>
      <c r="B3205" t="s">
        <v>181</v>
      </c>
      <c r="C3205" t="s">
        <v>230</v>
      </c>
      <c r="D3205" t="s">
        <v>228</v>
      </c>
      <c r="E3205" t="s">
        <v>360</v>
      </c>
      <c r="F3205" t="s">
        <v>292</v>
      </c>
      <c r="G3205" s="16">
        <v>43100</v>
      </c>
      <c r="J3205" t="s">
        <v>235</v>
      </c>
      <c r="K3205" t="str">
        <f>IFERROR(VLOOKUP(J3205,ORDEN_ESF!A:C,2,0),"")</f>
        <v>Inventarios corrientes</v>
      </c>
      <c r="L3205">
        <f>IFERROR(VLOOKUP(J3205,ORDEN_ESF!A:C,3,0),0)</f>
        <v>8</v>
      </c>
      <c r="M3205">
        <v>3366193</v>
      </c>
    </row>
    <row r="3206" spans="1:13" x14ac:dyDescent="0.25">
      <c r="A3206">
        <v>900797732</v>
      </c>
      <c r="B3206" t="s">
        <v>181</v>
      </c>
      <c r="C3206" t="s">
        <v>230</v>
      </c>
      <c r="D3206" t="s">
        <v>228</v>
      </c>
      <c r="E3206" t="s">
        <v>360</v>
      </c>
      <c r="F3206" t="s">
        <v>314</v>
      </c>
      <c r="G3206" s="16">
        <v>43100</v>
      </c>
      <c r="J3206" t="s">
        <v>235</v>
      </c>
      <c r="K3206" t="str">
        <f>IFERROR(VLOOKUP(J3206,ORDEN_ESF!A:C,2,0),"")</f>
        <v>Inventarios corrientes</v>
      </c>
      <c r="L3206">
        <f>IFERROR(VLOOKUP(J3206,ORDEN_ESF!A:C,3,0),0)</f>
        <v>8</v>
      </c>
      <c r="M3206">
        <v>3503675</v>
      </c>
    </row>
    <row r="3207" spans="1:13" x14ac:dyDescent="0.25">
      <c r="A3207">
        <v>900818642</v>
      </c>
      <c r="B3207" t="s">
        <v>169</v>
      </c>
      <c r="C3207" t="s">
        <v>230</v>
      </c>
      <c r="D3207" t="s">
        <v>228</v>
      </c>
      <c r="E3207" t="s">
        <v>333</v>
      </c>
      <c r="F3207" t="s">
        <v>292</v>
      </c>
      <c r="G3207" s="16">
        <v>43100</v>
      </c>
      <c r="J3207" t="s">
        <v>235</v>
      </c>
      <c r="K3207" t="str">
        <f>IFERROR(VLOOKUP(J3207,ORDEN_ESF!A:C,2,0),"")</f>
        <v>Inventarios corrientes</v>
      </c>
      <c r="L3207">
        <f>IFERROR(VLOOKUP(J3207,ORDEN_ESF!A:C,3,0),0)</f>
        <v>8</v>
      </c>
      <c r="M3207">
        <v>3414625</v>
      </c>
    </row>
    <row r="3208" spans="1:13" x14ac:dyDescent="0.25">
      <c r="A3208">
        <v>900818642</v>
      </c>
      <c r="B3208" t="s">
        <v>169</v>
      </c>
      <c r="C3208" t="s">
        <v>230</v>
      </c>
      <c r="D3208" t="s">
        <v>228</v>
      </c>
      <c r="E3208" t="s">
        <v>333</v>
      </c>
      <c r="F3208" t="s">
        <v>314</v>
      </c>
      <c r="G3208" s="16">
        <v>43100</v>
      </c>
      <c r="J3208" t="s">
        <v>235</v>
      </c>
      <c r="K3208" t="str">
        <f>IFERROR(VLOOKUP(J3208,ORDEN_ESF!A:C,2,0),"")</f>
        <v>Inventarios corrientes</v>
      </c>
      <c r="L3208">
        <f>IFERROR(VLOOKUP(J3208,ORDEN_ESF!A:C,3,0),0)</f>
        <v>8</v>
      </c>
      <c r="M3208">
        <v>9528092</v>
      </c>
    </row>
    <row r="3209" spans="1:13" x14ac:dyDescent="0.25">
      <c r="A3209">
        <v>860510628</v>
      </c>
      <c r="B3209" t="s">
        <v>373</v>
      </c>
      <c r="C3209" t="s">
        <v>230</v>
      </c>
      <c r="D3209" t="s">
        <v>228</v>
      </c>
      <c r="E3209" t="s">
        <v>353</v>
      </c>
      <c r="F3209" t="s">
        <v>292</v>
      </c>
      <c r="G3209" s="16">
        <v>43100</v>
      </c>
      <c r="J3209" t="s">
        <v>235</v>
      </c>
      <c r="K3209" t="str">
        <f>IFERROR(VLOOKUP(J3209,ORDEN_ESF!A:C,2,0),"")</f>
        <v>Inventarios corrientes</v>
      </c>
      <c r="L3209">
        <f>IFERROR(VLOOKUP(J3209,ORDEN_ESF!A:C,3,0),0)</f>
        <v>8</v>
      </c>
      <c r="M3209">
        <v>157820</v>
      </c>
    </row>
    <row r="3210" spans="1:13" x14ac:dyDescent="0.25">
      <c r="A3210">
        <v>800240724</v>
      </c>
      <c r="B3210" t="s">
        <v>348</v>
      </c>
      <c r="C3210" t="s">
        <v>230</v>
      </c>
      <c r="D3210" t="s">
        <v>228</v>
      </c>
      <c r="E3210" t="s">
        <v>335</v>
      </c>
      <c r="F3210" t="s">
        <v>292</v>
      </c>
      <c r="G3210" s="16">
        <v>43100</v>
      </c>
      <c r="J3210" t="s">
        <v>235</v>
      </c>
      <c r="K3210" t="str">
        <f>IFERROR(VLOOKUP(J3210,ORDEN_ESF!A:C,2,0),"")</f>
        <v>Inventarios corrientes</v>
      </c>
      <c r="L3210">
        <f>IFERROR(VLOOKUP(J3210,ORDEN_ESF!A:C,3,0),0)</f>
        <v>8</v>
      </c>
      <c r="M3210">
        <v>273450338</v>
      </c>
    </row>
    <row r="3211" spans="1:13" x14ac:dyDescent="0.25">
      <c r="A3211">
        <v>800240724</v>
      </c>
      <c r="B3211" t="s">
        <v>348</v>
      </c>
      <c r="C3211" t="s">
        <v>230</v>
      </c>
      <c r="D3211" t="s">
        <v>228</v>
      </c>
      <c r="E3211" t="s">
        <v>335</v>
      </c>
      <c r="F3211" t="s">
        <v>314</v>
      </c>
      <c r="G3211" s="16">
        <v>43100</v>
      </c>
      <c r="J3211" t="s">
        <v>235</v>
      </c>
      <c r="K3211" t="str">
        <f>IFERROR(VLOOKUP(J3211,ORDEN_ESF!A:C,2,0),"")</f>
        <v>Inventarios corrientes</v>
      </c>
      <c r="L3211">
        <f>IFERROR(VLOOKUP(J3211,ORDEN_ESF!A:C,3,0),0)</f>
        <v>8</v>
      </c>
      <c r="M3211">
        <v>254511176</v>
      </c>
    </row>
    <row r="3212" spans="1:13" x14ac:dyDescent="0.25">
      <c r="A3212">
        <v>890905022</v>
      </c>
      <c r="B3212" t="s">
        <v>370</v>
      </c>
      <c r="C3212" t="s">
        <v>230</v>
      </c>
      <c r="D3212" t="s">
        <v>223</v>
      </c>
      <c r="E3212" t="s">
        <v>360</v>
      </c>
      <c r="F3212" t="s">
        <v>292</v>
      </c>
      <c r="G3212" s="16">
        <v>43100</v>
      </c>
      <c r="J3212" t="s">
        <v>235</v>
      </c>
      <c r="K3212" t="str">
        <f>IFERROR(VLOOKUP(J3212,ORDEN_ESF!A:C,2,0),"")</f>
        <v>Inventarios corrientes</v>
      </c>
      <c r="L3212">
        <f>IFERROR(VLOOKUP(J3212,ORDEN_ESF!A:C,3,0),0)</f>
        <v>8</v>
      </c>
      <c r="M3212">
        <v>8772542</v>
      </c>
    </row>
    <row r="3213" spans="1:13" x14ac:dyDescent="0.25">
      <c r="A3213">
        <v>890905022</v>
      </c>
      <c r="B3213" t="s">
        <v>370</v>
      </c>
      <c r="C3213" t="s">
        <v>230</v>
      </c>
      <c r="D3213" t="s">
        <v>223</v>
      </c>
      <c r="E3213" t="s">
        <v>360</v>
      </c>
      <c r="F3213" t="s">
        <v>314</v>
      </c>
      <c r="G3213" s="16">
        <v>43100</v>
      </c>
      <c r="J3213" t="s">
        <v>235</v>
      </c>
      <c r="K3213" t="str">
        <f>IFERROR(VLOOKUP(J3213,ORDEN_ESF!A:C,2,0),"")</f>
        <v>Inventarios corrientes</v>
      </c>
      <c r="L3213">
        <f>IFERROR(VLOOKUP(J3213,ORDEN_ESF!A:C,3,0),0)</f>
        <v>8</v>
      </c>
      <c r="M3213">
        <v>10590561</v>
      </c>
    </row>
    <row r="3214" spans="1:13" x14ac:dyDescent="0.25">
      <c r="A3214">
        <v>830023542</v>
      </c>
      <c r="B3214" t="s">
        <v>146</v>
      </c>
      <c r="C3214" t="s">
        <v>230</v>
      </c>
      <c r="D3214" t="s">
        <v>223</v>
      </c>
      <c r="E3214" t="s">
        <v>339</v>
      </c>
      <c r="F3214" t="s">
        <v>292</v>
      </c>
      <c r="G3214" s="16">
        <v>43100</v>
      </c>
      <c r="J3214" t="s">
        <v>236</v>
      </c>
      <c r="K3214" t="str">
        <f>IFERROR(VLOOKUP(J3214,ORDEN_ESF!A:C,2,0),"")</f>
        <v>Activos por impuestos corrientes, corriente</v>
      </c>
      <c r="L3214">
        <f>IFERROR(VLOOKUP(J3214,ORDEN_ESF!A:C,3,0),0)</f>
        <v>0</v>
      </c>
      <c r="M3214">
        <v>385974</v>
      </c>
    </row>
    <row r="3215" spans="1:13" x14ac:dyDescent="0.25">
      <c r="A3215">
        <v>830023542</v>
      </c>
      <c r="B3215" t="s">
        <v>146</v>
      </c>
      <c r="C3215" t="s">
        <v>230</v>
      </c>
      <c r="D3215" t="s">
        <v>223</v>
      </c>
      <c r="E3215" t="s">
        <v>339</v>
      </c>
      <c r="F3215" t="s">
        <v>314</v>
      </c>
      <c r="G3215" s="16">
        <v>43100</v>
      </c>
      <c r="J3215" t="s">
        <v>236</v>
      </c>
      <c r="K3215" t="str">
        <f>IFERROR(VLOOKUP(J3215,ORDEN_ESF!A:C,2,0),"")</f>
        <v>Activos por impuestos corrientes, corriente</v>
      </c>
      <c r="L3215">
        <f>IFERROR(VLOOKUP(J3215,ORDEN_ESF!A:C,3,0),0)</f>
        <v>0</v>
      </c>
      <c r="M3215">
        <v>934067</v>
      </c>
    </row>
    <row r="3216" spans="1:13" x14ac:dyDescent="0.25">
      <c r="A3216">
        <v>900378893</v>
      </c>
      <c r="B3216" t="s">
        <v>386</v>
      </c>
      <c r="C3216" t="s">
        <v>230</v>
      </c>
      <c r="D3216" t="s">
        <v>228</v>
      </c>
      <c r="E3216" t="s">
        <v>335</v>
      </c>
      <c r="F3216" t="s">
        <v>292</v>
      </c>
      <c r="G3216" s="16">
        <v>43100</v>
      </c>
      <c r="J3216" t="s">
        <v>236</v>
      </c>
      <c r="K3216" t="str">
        <f>IFERROR(VLOOKUP(J3216,ORDEN_ESF!A:C,2,0),"")</f>
        <v>Activos por impuestos corrientes, corriente</v>
      </c>
      <c r="L3216">
        <f>IFERROR(VLOOKUP(J3216,ORDEN_ESF!A:C,3,0),0)</f>
        <v>0</v>
      </c>
      <c r="M3216">
        <v>9244416</v>
      </c>
    </row>
    <row r="3217" spans="1:13" x14ac:dyDescent="0.25">
      <c r="A3217">
        <v>900378893</v>
      </c>
      <c r="B3217" t="s">
        <v>386</v>
      </c>
      <c r="C3217" t="s">
        <v>230</v>
      </c>
      <c r="D3217" t="s">
        <v>228</v>
      </c>
      <c r="E3217" t="s">
        <v>335</v>
      </c>
      <c r="F3217" t="s">
        <v>314</v>
      </c>
      <c r="G3217" s="16">
        <v>43100</v>
      </c>
      <c r="J3217" t="s">
        <v>236</v>
      </c>
      <c r="K3217" t="str">
        <f>IFERROR(VLOOKUP(J3217,ORDEN_ESF!A:C,2,0),"")</f>
        <v>Activos por impuestos corrientes, corriente</v>
      </c>
      <c r="L3217">
        <f>IFERROR(VLOOKUP(J3217,ORDEN_ESF!A:C,3,0),0)</f>
        <v>0</v>
      </c>
      <c r="M3217">
        <v>11499729</v>
      </c>
    </row>
    <row r="3218" spans="1:13" x14ac:dyDescent="0.25">
      <c r="A3218">
        <v>800200598</v>
      </c>
      <c r="B3218" t="s">
        <v>345</v>
      </c>
      <c r="C3218" t="s">
        <v>230</v>
      </c>
      <c r="D3218" t="s">
        <v>228</v>
      </c>
      <c r="E3218" t="s">
        <v>335</v>
      </c>
      <c r="F3218" t="s">
        <v>292</v>
      </c>
      <c r="G3218" s="16">
        <v>43100</v>
      </c>
      <c r="J3218" t="s">
        <v>236</v>
      </c>
      <c r="K3218" t="str">
        <f>IFERROR(VLOOKUP(J3218,ORDEN_ESF!A:C,2,0),"")</f>
        <v>Activos por impuestos corrientes, corriente</v>
      </c>
      <c r="L3218">
        <f>IFERROR(VLOOKUP(J3218,ORDEN_ESF!A:C,3,0),0)</f>
        <v>0</v>
      </c>
      <c r="M3218">
        <v>3229453</v>
      </c>
    </row>
    <row r="3219" spans="1:13" x14ac:dyDescent="0.25">
      <c r="A3219">
        <v>800200598</v>
      </c>
      <c r="B3219" t="s">
        <v>345</v>
      </c>
      <c r="C3219" t="s">
        <v>230</v>
      </c>
      <c r="D3219" t="s">
        <v>228</v>
      </c>
      <c r="E3219" t="s">
        <v>335</v>
      </c>
      <c r="F3219" t="s">
        <v>314</v>
      </c>
      <c r="G3219" s="16">
        <v>43100</v>
      </c>
      <c r="J3219" t="s">
        <v>236</v>
      </c>
      <c r="K3219" t="str">
        <f>IFERROR(VLOOKUP(J3219,ORDEN_ESF!A:C,2,0),"")</f>
        <v>Activos por impuestos corrientes, corriente</v>
      </c>
      <c r="L3219">
        <f>IFERROR(VLOOKUP(J3219,ORDEN_ESF!A:C,3,0),0)</f>
        <v>0</v>
      </c>
      <c r="M3219">
        <v>4022860</v>
      </c>
    </row>
    <row r="3220" spans="1:13" x14ac:dyDescent="0.25">
      <c r="A3220">
        <v>900390238</v>
      </c>
      <c r="B3220" t="s">
        <v>177</v>
      </c>
      <c r="C3220" t="s">
        <v>230</v>
      </c>
      <c r="D3220" t="s">
        <v>228</v>
      </c>
      <c r="E3220" t="s">
        <v>333</v>
      </c>
      <c r="F3220" t="s">
        <v>314</v>
      </c>
      <c r="G3220" s="16">
        <v>43100</v>
      </c>
      <c r="J3220" t="s">
        <v>236</v>
      </c>
      <c r="K3220" t="str">
        <f>IFERROR(VLOOKUP(J3220,ORDEN_ESF!A:C,2,0),"")</f>
        <v>Activos por impuestos corrientes, corriente</v>
      </c>
      <c r="L3220">
        <f>IFERROR(VLOOKUP(J3220,ORDEN_ESF!A:C,3,0),0)</f>
        <v>0</v>
      </c>
      <c r="M3220">
        <v>13637776</v>
      </c>
    </row>
    <row r="3221" spans="1:13" x14ac:dyDescent="0.25">
      <c r="A3221">
        <v>900018975</v>
      </c>
      <c r="B3221" t="s">
        <v>376</v>
      </c>
      <c r="C3221" t="s">
        <v>230</v>
      </c>
      <c r="D3221" t="s">
        <v>299</v>
      </c>
      <c r="E3221" t="s">
        <v>333</v>
      </c>
      <c r="F3221" t="s">
        <v>292</v>
      </c>
      <c r="G3221" s="16">
        <v>43100</v>
      </c>
      <c r="J3221" t="s">
        <v>236</v>
      </c>
      <c r="K3221" t="str">
        <f>IFERROR(VLOOKUP(J3221,ORDEN_ESF!A:C,2,0),"")</f>
        <v>Activos por impuestos corrientes, corriente</v>
      </c>
      <c r="L3221">
        <f>IFERROR(VLOOKUP(J3221,ORDEN_ESF!A:C,3,0),0)</f>
        <v>0</v>
      </c>
      <c r="M3221">
        <v>6876615</v>
      </c>
    </row>
    <row r="3222" spans="1:13" x14ac:dyDescent="0.25">
      <c r="A3222">
        <v>900018975</v>
      </c>
      <c r="B3222" t="s">
        <v>376</v>
      </c>
      <c r="C3222" t="s">
        <v>230</v>
      </c>
      <c r="D3222" t="s">
        <v>299</v>
      </c>
      <c r="E3222" t="s">
        <v>333</v>
      </c>
      <c r="F3222" t="s">
        <v>314</v>
      </c>
      <c r="G3222" s="16">
        <v>43100</v>
      </c>
      <c r="J3222" t="s">
        <v>236</v>
      </c>
      <c r="K3222" t="str">
        <f>IFERROR(VLOOKUP(J3222,ORDEN_ESF!A:C,2,0),"")</f>
        <v>Activos por impuestos corrientes, corriente</v>
      </c>
      <c r="L3222">
        <f>IFERROR(VLOOKUP(J3222,ORDEN_ESF!A:C,3,0),0)</f>
        <v>0</v>
      </c>
      <c r="M3222">
        <v>9488790</v>
      </c>
    </row>
    <row r="3223" spans="1:13" x14ac:dyDescent="0.25">
      <c r="A3223">
        <v>900749166</v>
      </c>
      <c r="B3223" t="s">
        <v>182</v>
      </c>
      <c r="C3223" t="s">
        <v>230</v>
      </c>
      <c r="D3223" t="s">
        <v>228</v>
      </c>
      <c r="E3223" t="s">
        <v>333</v>
      </c>
      <c r="F3223" t="s">
        <v>292</v>
      </c>
      <c r="G3223" s="16">
        <v>43100</v>
      </c>
      <c r="J3223" t="s">
        <v>236</v>
      </c>
      <c r="K3223" t="str">
        <f>IFERROR(VLOOKUP(J3223,ORDEN_ESF!A:C,2,0),"")</f>
        <v>Activos por impuestos corrientes, corriente</v>
      </c>
      <c r="L3223">
        <f>IFERROR(VLOOKUP(J3223,ORDEN_ESF!A:C,3,0),0)</f>
        <v>0</v>
      </c>
      <c r="M3223">
        <v>8305732</v>
      </c>
    </row>
    <row r="3224" spans="1:13" x14ac:dyDescent="0.25">
      <c r="A3224">
        <v>900749166</v>
      </c>
      <c r="B3224" t="s">
        <v>182</v>
      </c>
      <c r="C3224" t="s">
        <v>230</v>
      </c>
      <c r="D3224" t="s">
        <v>228</v>
      </c>
      <c r="E3224" t="s">
        <v>333</v>
      </c>
      <c r="F3224" t="s">
        <v>314</v>
      </c>
      <c r="G3224" s="16">
        <v>43100</v>
      </c>
      <c r="J3224" t="s">
        <v>236</v>
      </c>
      <c r="K3224" t="str">
        <f>IFERROR(VLOOKUP(J3224,ORDEN_ESF!A:C,2,0),"")</f>
        <v>Activos por impuestos corrientes, corriente</v>
      </c>
      <c r="L3224">
        <f>IFERROR(VLOOKUP(J3224,ORDEN_ESF!A:C,3,0),0)</f>
        <v>0</v>
      </c>
      <c r="M3224">
        <v>14592998</v>
      </c>
    </row>
    <row r="3225" spans="1:13" x14ac:dyDescent="0.25">
      <c r="A3225">
        <v>900205547</v>
      </c>
      <c r="B3225" t="s">
        <v>233</v>
      </c>
      <c r="C3225" t="s">
        <v>230</v>
      </c>
      <c r="D3225" t="s">
        <v>228</v>
      </c>
      <c r="E3225" t="s">
        <v>224</v>
      </c>
      <c r="F3225" t="s">
        <v>292</v>
      </c>
      <c r="G3225" s="16">
        <v>43100</v>
      </c>
      <c r="J3225" t="s">
        <v>236</v>
      </c>
      <c r="K3225" t="str">
        <f>IFERROR(VLOOKUP(J3225,ORDEN_ESF!A:C,2,0),"")</f>
        <v>Activos por impuestos corrientes, corriente</v>
      </c>
      <c r="L3225">
        <f>IFERROR(VLOOKUP(J3225,ORDEN_ESF!A:C,3,0),0)</f>
        <v>0</v>
      </c>
      <c r="M3225">
        <v>1375114</v>
      </c>
    </row>
    <row r="3226" spans="1:13" x14ac:dyDescent="0.25">
      <c r="A3226">
        <v>900205547</v>
      </c>
      <c r="B3226" t="s">
        <v>233</v>
      </c>
      <c r="C3226" t="s">
        <v>230</v>
      </c>
      <c r="D3226" t="s">
        <v>228</v>
      </c>
      <c r="E3226" t="s">
        <v>224</v>
      </c>
      <c r="F3226" t="s">
        <v>314</v>
      </c>
      <c r="G3226" s="16">
        <v>43100</v>
      </c>
      <c r="J3226" t="s">
        <v>236</v>
      </c>
      <c r="K3226" t="str">
        <f>IFERROR(VLOOKUP(J3226,ORDEN_ESF!A:C,2,0),"")</f>
        <v>Activos por impuestos corrientes, corriente</v>
      </c>
      <c r="L3226">
        <f>IFERROR(VLOOKUP(J3226,ORDEN_ESF!A:C,3,0),0)</f>
        <v>0</v>
      </c>
      <c r="M3226">
        <v>1916947</v>
      </c>
    </row>
    <row r="3227" spans="1:13" x14ac:dyDescent="0.25">
      <c r="A3227">
        <v>900818642</v>
      </c>
      <c r="B3227" t="s">
        <v>169</v>
      </c>
      <c r="C3227" t="s">
        <v>230</v>
      </c>
      <c r="D3227" t="s">
        <v>228</v>
      </c>
      <c r="E3227" t="s">
        <v>333</v>
      </c>
      <c r="F3227" t="s">
        <v>292</v>
      </c>
      <c r="G3227" s="16">
        <v>43100</v>
      </c>
      <c r="J3227" t="s">
        <v>236</v>
      </c>
      <c r="K3227" t="str">
        <f>IFERROR(VLOOKUP(J3227,ORDEN_ESF!A:C,2,0),"")</f>
        <v>Activos por impuestos corrientes, corriente</v>
      </c>
      <c r="L3227">
        <f>IFERROR(VLOOKUP(J3227,ORDEN_ESF!A:C,3,0),0)</f>
        <v>0</v>
      </c>
      <c r="M3227">
        <v>2008009</v>
      </c>
    </row>
    <row r="3228" spans="1:13" x14ac:dyDescent="0.25">
      <c r="A3228">
        <v>900818642</v>
      </c>
      <c r="B3228" t="s">
        <v>169</v>
      </c>
      <c r="C3228" t="s">
        <v>230</v>
      </c>
      <c r="D3228" t="s">
        <v>228</v>
      </c>
      <c r="E3228" t="s">
        <v>333</v>
      </c>
      <c r="F3228" t="s">
        <v>314</v>
      </c>
      <c r="G3228" s="16">
        <v>43100</v>
      </c>
      <c r="J3228" t="s">
        <v>236</v>
      </c>
      <c r="K3228" t="str">
        <f>IFERROR(VLOOKUP(J3228,ORDEN_ESF!A:C,2,0),"")</f>
        <v>Activos por impuestos corrientes, corriente</v>
      </c>
      <c r="L3228">
        <f>IFERROR(VLOOKUP(J3228,ORDEN_ESF!A:C,3,0),0)</f>
        <v>0</v>
      </c>
      <c r="M3228">
        <v>5283397</v>
      </c>
    </row>
    <row r="3229" spans="1:13" x14ac:dyDescent="0.25">
      <c r="A3229">
        <v>860510628</v>
      </c>
      <c r="B3229" t="s">
        <v>373</v>
      </c>
      <c r="C3229" t="s">
        <v>230</v>
      </c>
      <c r="D3229" t="s">
        <v>228</v>
      </c>
      <c r="E3229" t="s">
        <v>353</v>
      </c>
      <c r="F3229" t="s">
        <v>314</v>
      </c>
      <c r="G3229" s="16">
        <v>43100</v>
      </c>
      <c r="J3229" t="s">
        <v>236</v>
      </c>
      <c r="K3229" t="str">
        <f>IFERROR(VLOOKUP(J3229,ORDEN_ESF!A:C,2,0),"")</f>
        <v>Activos por impuestos corrientes, corriente</v>
      </c>
      <c r="L3229">
        <f>IFERROR(VLOOKUP(J3229,ORDEN_ESF!A:C,3,0),0)</f>
        <v>0</v>
      </c>
      <c r="M3229">
        <v>1909869</v>
      </c>
    </row>
    <row r="3230" spans="1:13" x14ac:dyDescent="0.25">
      <c r="A3230">
        <v>800240724</v>
      </c>
      <c r="B3230" t="s">
        <v>348</v>
      </c>
      <c r="C3230" t="s">
        <v>230</v>
      </c>
      <c r="D3230" t="s">
        <v>228</v>
      </c>
      <c r="E3230" t="s">
        <v>335</v>
      </c>
      <c r="F3230" t="s">
        <v>292</v>
      </c>
      <c r="G3230" s="16">
        <v>43100</v>
      </c>
      <c r="J3230" t="s">
        <v>236</v>
      </c>
      <c r="K3230" t="str">
        <f>IFERROR(VLOOKUP(J3230,ORDEN_ESF!A:C,2,0),"")</f>
        <v>Activos por impuestos corrientes, corriente</v>
      </c>
      <c r="L3230">
        <f>IFERROR(VLOOKUP(J3230,ORDEN_ESF!A:C,3,0),0)</f>
        <v>0</v>
      </c>
      <c r="M3230">
        <v>9012205</v>
      </c>
    </row>
    <row r="3231" spans="1:13" x14ac:dyDescent="0.25">
      <c r="A3231">
        <v>800240724</v>
      </c>
      <c r="B3231" t="s">
        <v>348</v>
      </c>
      <c r="C3231" t="s">
        <v>230</v>
      </c>
      <c r="D3231" t="s">
        <v>228</v>
      </c>
      <c r="E3231" t="s">
        <v>335</v>
      </c>
      <c r="F3231" t="s">
        <v>314</v>
      </c>
      <c r="G3231" s="16">
        <v>43100</v>
      </c>
      <c r="J3231" t="s">
        <v>236</v>
      </c>
      <c r="K3231" t="str">
        <f>IFERROR(VLOOKUP(J3231,ORDEN_ESF!A:C,2,0),"")</f>
        <v>Activos por impuestos corrientes, corriente</v>
      </c>
      <c r="L3231">
        <f>IFERROR(VLOOKUP(J3231,ORDEN_ESF!A:C,3,0),0)</f>
        <v>0</v>
      </c>
      <c r="M3231">
        <v>13084334</v>
      </c>
    </row>
    <row r="3232" spans="1:13" x14ac:dyDescent="0.25">
      <c r="A3232">
        <v>800200598</v>
      </c>
      <c r="B3232" t="s">
        <v>345</v>
      </c>
      <c r="C3232" t="s">
        <v>230</v>
      </c>
      <c r="D3232" t="s">
        <v>228</v>
      </c>
      <c r="E3232" t="s">
        <v>335</v>
      </c>
      <c r="F3232" t="s">
        <v>292</v>
      </c>
      <c r="G3232" s="16">
        <v>43100</v>
      </c>
      <c r="J3232" t="s">
        <v>238</v>
      </c>
      <c r="K3232" t="str">
        <f>IFERROR(VLOOKUP(J3232,ORDEN_ESF!A:C,2,0),"")</f>
        <v>Otros activos financieros corrientes</v>
      </c>
      <c r="L3232">
        <f>IFERROR(VLOOKUP(J3232,ORDEN_ESF!A:C,3,0),0)</f>
        <v>0</v>
      </c>
      <c r="M3232">
        <v>3244750</v>
      </c>
    </row>
    <row r="3233" spans="1:13" x14ac:dyDescent="0.25">
      <c r="A3233">
        <v>800200598</v>
      </c>
      <c r="B3233" t="s">
        <v>345</v>
      </c>
      <c r="C3233" t="s">
        <v>230</v>
      </c>
      <c r="D3233" t="s">
        <v>228</v>
      </c>
      <c r="E3233" t="s">
        <v>335</v>
      </c>
      <c r="F3233" t="s">
        <v>314</v>
      </c>
      <c r="G3233" s="16">
        <v>43100</v>
      </c>
      <c r="J3233" t="s">
        <v>238</v>
      </c>
      <c r="K3233" t="str">
        <f>IFERROR(VLOOKUP(J3233,ORDEN_ESF!A:C,2,0),"")</f>
        <v>Otros activos financieros corrientes</v>
      </c>
      <c r="L3233">
        <f>IFERROR(VLOOKUP(J3233,ORDEN_ESF!A:C,3,0),0)</f>
        <v>0</v>
      </c>
      <c r="M3233">
        <v>3464143</v>
      </c>
    </row>
    <row r="3234" spans="1:13" x14ac:dyDescent="0.25">
      <c r="A3234">
        <v>900018975</v>
      </c>
      <c r="B3234" t="s">
        <v>376</v>
      </c>
      <c r="C3234" t="s">
        <v>230</v>
      </c>
      <c r="D3234" t="s">
        <v>299</v>
      </c>
      <c r="E3234" t="s">
        <v>333</v>
      </c>
      <c r="F3234" t="s">
        <v>292</v>
      </c>
      <c r="G3234" s="16">
        <v>43100</v>
      </c>
      <c r="J3234" t="s">
        <v>238</v>
      </c>
      <c r="K3234" t="str">
        <f>IFERROR(VLOOKUP(J3234,ORDEN_ESF!A:C,2,0),"")</f>
        <v>Otros activos financieros corrientes</v>
      </c>
      <c r="L3234">
        <f>IFERROR(VLOOKUP(J3234,ORDEN_ESF!A:C,3,0),0)</f>
        <v>0</v>
      </c>
      <c r="M3234">
        <v>4005118</v>
      </c>
    </row>
    <row r="3235" spans="1:13" x14ac:dyDescent="0.25">
      <c r="A3235">
        <v>900018975</v>
      </c>
      <c r="B3235" t="s">
        <v>376</v>
      </c>
      <c r="C3235" t="s">
        <v>230</v>
      </c>
      <c r="D3235" t="s">
        <v>299</v>
      </c>
      <c r="E3235" t="s">
        <v>333</v>
      </c>
      <c r="F3235" t="s">
        <v>314</v>
      </c>
      <c r="G3235" s="16">
        <v>43100</v>
      </c>
      <c r="J3235" t="s">
        <v>238</v>
      </c>
      <c r="K3235" t="str">
        <f>IFERROR(VLOOKUP(J3235,ORDEN_ESF!A:C,2,0),"")</f>
        <v>Otros activos financieros corrientes</v>
      </c>
      <c r="L3235">
        <f>IFERROR(VLOOKUP(J3235,ORDEN_ESF!A:C,3,0),0)</f>
        <v>0</v>
      </c>
      <c r="M3235">
        <v>570285</v>
      </c>
    </row>
    <row r="3236" spans="1:13" x14ac:dyDescent="0.25">
      <c r="A3236">
        <v>900749166</v>
      </c>
      <c r="B3236" t="s">
        <v>182</v>
      </c>
      <c r="C3236" t="s">
        <v>230</v>
      </c>
      <c r="D3236" t="s">
        <v>228</v>
      </c>
      <c r="E3236" t="s">
        <v>333</v>
      </c>
      <c r="F3236" t="s">
        <v>314</v>
      </c>
      <c r="G3236" s="16">
        <v>43100</v>
      </c>
      <c r="J3236" t="s">
        <v>238</v>
      </c>
      <c r="K3236" t="str">
        <f>IFERROR(VLOOKUP(J3236,ORDEN_ESF!A:C,2,0),"")</f>
        <v>Otros activos financieros corrientes</v>
      </c>
      <c r="L3236">
        <f>IFERROR(VLOOKUP(J3236,ORDEN_ESF!A:C,3,0),0)</f>
        <v>0</v>
      </c>
      <c r="M3236">
        <v>72114568</v>
      </c>
    </row>
    <row r="3237" spans="1:13" x14ac:dyDescent="0.25">
      <c r="A3237">
        <v>900205547</v>
      </c>
      <c r="B3237" t="s">
        <v>233</v>
      </c>
      <c r="C3237" t="s">
        <v>230</v>
      </c>
      <c r="D3237" t="s">
        <v>228</v>
      </c>
      <c r="E3237" t="s">
        <v>224</v>
      </c>
      <c r="F3237" t="s">
        <v>292</v>
      </c>
      <c r="G3237" s="16">
        <v>43100</v>
      </c>
      <c r="J3237" t="s">
        <v>238</v>
      </c>
      <c r="K3237" t="str">
        <f>IFERROR(VLOOKUP(J3237,ORDEN_ESF!A:C,2,0),"")</f>
        <v>Otros activos financieros corrientes</v>
      </c>
      <c r="L3237">
        <f>IFERROR(VLOOKUP(J3237,ORDEN_ESF!A:C,3,0),0)</f>
        <v>0</v>
      </c>
      <c r="M3237">
        <v>3548</v>
      </c>
    </row>
    <row r="3238" spans="1:13" x14ac:dyDescent="0.25">
      <c r="A3238">
        <v>900205547</v>
      </c>
      <c r="B3238" t="s">
        <v>233</v>
      </c>
      <c r="C3238" t="s">
        <v>230</v>
      </c>
      <c r="D3238" t="s">
        <v>228</v>
      </c>
      <c r="E3238" t="s">
        <v>224</v>
      </c>
      <c r="F3238" t="s">
        <v>314</v>
      </c>
      <c r="G3238" s="16">
        <v>43100</v>
      </c>
      <c r="J3238" t="s">
        <v>238</v>
      </c>
      <c r="K3238" t="str">
        <f>IFERROR(VLOOKUP(J3238,ORDEN_ESF!A:C,2,0),"")</f>
        <v>Otros activos financieros corrientes</v>
      </c>
      <c r="L3238">
        <f>IFERROR(VLOOKUP(J3238,ORDEN_ESF!A:C,3,0),0)</f>
        <v>0</v>
      </c>
      <c r="M3238">
        <v>12083</v>
      </c>
    </row>
    <row r="3239" spans="1:13" x14ac:dyDescent="0.25">
      <c r="A3239">
        <v>890905022</v>
      </c>
      <c r="B3239" t="s">
        <v>370</v>
      </c>
      <c r="C3239" t="s">
        <v>230</v>
      </c>
      <c r="D3239" t="s">
        <v>223</v>
      </c>
      <c r="E3239" t="s">
        <v>360</v>
      </c>
      <c r="F3239" t="s">
        <v>292</v>
      </c>
      <c r="G3239" s="16">
        <v>43100</v>
      </c>
      <c r="J3239" t="s">
        <v>238</v>
      </c>
      <c r="K3239" t="str">
        <f>IFERROR(VLOOKUP(J3239,ORDEN_ESF!A:C,2,0),"")</f>
        <v>Otros activos financieros corrientes</v>
      </c>
      <c r="L3239">
        <f>IFERROR(VLOOKUP(J3239,ORDEN_ESF!A:C,3,0),0)</f>
        <v>0</v>
      </c>
      <c r="M3239">
        <v>7625562</v>
      </c>
    </row>
    <row r="3240" spans="1:13" x14ac:dyDescent="0.25">
      <c r="A3240">
        <v>890905022</v>
      </c>
      <c r="B3240" t="s">
        <v>370</v>
      </c>
      <c r="C3240" t="s">
        <v>230</v>
      </c>
      <c r="D3240" t="s">
        <v>223</v>
      </c>
      <c r="E3240" t="s">
        <v>360</v>
      </c>
      <c r="F3240" t="s">
        <v>314</v>
      </c>
      <c r="G3240" s="16">
        <v>43100</v>
      </c>
      <c r="J3240" t="s">
        <v>238</v>
      </c>
      <c r="K3240" t="str">
        <f>IFERROR(VLOOKUP(J3240,ORDEN_ESF!A:C,2,0),"")</f>
        <v>Otros activos financieros corrientes</v>
      </c>
      <c r="L3240">
        <f>IFERROR(VLOOKUP(J3240,ORDEN_ESF!A:C,3,0),0)</f>
        <v>0</v>
      </c>
      <c r="M3240">
        <v>5369029</v>
      </c>
    </row>
    <row r="3241" spans="1:13" x14ac:dyDescent="0.25">
      <c r="A3241">
        <v>900378893</v>
      </c>
      <c r="B3241" t="s">
        <v>386</v>
      </c>
      <c r="C3241" t="s">
        <v>230</v>
      </c>
      <c r="D3241" t="s">
        <v>228</v>
      </c>
      <c r="E3241" t="s">
        <v>335</v>
      </c>
      <c r="F3241" t="s">
        <v>292</v>
      </c>
      <c r="G3241" s="16">
        <v>43100</v>
      </c>
      <c r="J3241" t="s">
        <v>239</v>
      </c>
      <c r="K3241" t="str">
        <f>IFERROR(VLOOKUP(J3241,ORDEN_ESF!A:C,2,0),"")</f>
        <v>Otros activos no financieros corrientes</v>
      </c>
      <c r="L3241">
        <f>IFERROR(VLOOKUP(J3241,ORDEN_ESF!A:C,3,0),0)</f>
        <v>0</v>
      </c>
      <c r="M3241">
        <v>19107121</v>
      </c>
    </row>
    <row r="3242" spans="1:13" x14ac:dyDescent="0.25">
      <c r="A3242">
        <v>900378893</v>
      </c>
      <c r="B3242" t="s">
        <v>386</v>
      </c>
      <c r="C3242" t="s">
        <v>230</v>
      </c>
      <c r="D3242" t="s">
        <v>228</v>
      </c>
      <c r="E3242" t="s">
        <v>335</v>
      </c>
      <c r="F3242" t="s">
        <v>314</v>
      </c>
      <c r="G3242" s="16">
        <v>43100</v>
      </c>
      <c r="J3242" t="s">
        <v>239</v>
      </c>
      <c r="K3242" t="str">
        <f>IFERROR(VLOOKUP(J3242,ORDEN_ESF!A:C,2,0),"")</f>
        <v>Otros activos no financieros corrientes</v>
      </c>
      <c r="L3242">
        <f>IFERROR(VLOOKUP(J3242,ORDEN_ESF!A:C,3,0),0)</f>
        <v>0</v>
      </c>
      <c r="M3242">
        <v>18697963</v>
      </c>
    </row>
    <row r="3243" spans="1:13" x14ac:dyDescent="0.25">
      <c r="A3243">
        <v>800200598</v>
      </c>
      <c r="B3243" t="s">
        <v>345</v>
      </c>
      <c r="C3243" t="s">
        <v>230</v>
      </c>
      <c r="D3243" t="s">
        <v>228</v>
      </c>
      <c r="E3243" t="s">
        <v>335</v>
      </c>
      <c r="F3243" t="s">
        <v>292</v>
      </c>
      <c r="G3243" s="16">
        <v>43100</v>
      </c>
      <c r="J3243" t="s">
        <v>239</v>
      </c>
      <c r="K3243" t="str">
        <f>IFERROR(VLOOKUP(J3243,ORDEN_ESF!A:C,2,0),"")</f>
        <v>Otros activos no financieros corrientes</v>
      </c>
      <c r="L3243">
        <f>IFERROR(VLOOKUP(J3243,ORDEN_ESF!A:C,3,0),0)</f>
        <v>0</v>
      </c>
      <c r="M3243">
        <v>17635129</v>
      </c>
    </row>
    <row r="3244" spans="1:13" x14ac:dyDescent="0.25">
      <c r="A3244">
        <v>800200598</v>
      </c>
      <c r="B3244" t="s">
        <v>345</v>
      </c>
      <c r="C3244" t="s">
        <v>230</v>
      </c>
      <c r="D3244" t="s">
        <v>228</v>
      </c>
      <c r="E3244" t="s">
        <v>335</v>
      </c>
      <c r="F3244" t="s">
        <v>314</v>
      </c>
      <c r="G3244" s="16">
        <v>43100</v>
      </c>
      <c r="J3244" t="s">
        <v>239</v>
      </c>
      <c r="K3244" t="str">
        <f>IFERROR(VLOOKUP(J3244,ORDEN_ESF!A:C,2,0),"")</f>
        <v>Otros activos no financieros corrientes</v>
      </c>
      <c r="L3244">
        <f>IFERROR(VLOOKUP(J3244,ORDEN_ESF!A:C,3,0),0)</f>
        <v>0</v>
      </c>
      <c r="M3244">
        <v>44299176</v>
      </c>
    </row>
    <row r="3245" spans="1:13" x14ac:dyDescent="0.25">
      <c r="A3245">
        <v>900390238</v>
      </c>
      <c r="B3245" t="s">
        <v>177</v>
      </c>
      <c r="C3245" t="s">
        <v>230</v>
      </c>
      <c r="D3245" t="s">
        <v>228</v>
      </c>
      <c r="E3245" t="s">
        <v>333</v>
      </c>
      <c r="F3245" t="s">
        <v>292</v>
      </c>
      <c r="G3245" s="16">
        <v>43100</v>
      </c>
      <c r="J3245" t="s">
        <v>239</v>
      </c>
      <c r="K3245" t="str">
        <f>IFERROR(VLOOKUP(J3245,ORDEN_ESF!A:C,2,0),"")</f>
        <v>Otros activos no financieros corrientes</v>
      </c>
      <c r="L3245">
        <f>IFERROR(VLOOKUP(J3245,ORDEN_ESF!A:C,3,0),0)</f>
        <v>0</v>
      </c>
      <c r="M3245">
        <v>4011361</v>
      </c>
    </row>
    <row r="3246" spans="1:13" x14ac:dyDescent="0.25">
      <c r="A3246">
        <v>900390238</v>
      </c>
      <c r="B3246" t="s">
        <v>177</v>
      </c>
      <c r="C3246" t="s">
        <v>230</v>
      </c>
      <c r="D3246" t="s">
        <v>228</v>
      </c>
      <c r="E3246" t="s">
        <v>333</v>
      </c>
      <c r="F3246" t="s">
        <v>314</v>
      </c>
      <c r="G3246" s="16">
        <v>43100</v>
      </c>
      <c r="J3246" t="s">
        <v>239</v>
      </c>
      <c r="K3246" t="str">
        <f>IFERROR(VLOOKUP(J3246,ORDEN_ESF!A:C,2,0),"")</f>
        <v>Otros activos no financieros corrientes</v>
      </c>
      <c r="L3246">
        <f>IFERROR(VLOOKUP(J3246,ORDEN_ESF!A:C,3,0),0)</f>
        <v>0</v>
      </c>
      <c r="M3246">
        <v>267020</v>
      </c>
    </row>
    <row r="3247" spans="1:13" x14ac:dyDescent="0.25">
      <c r="A3247">
        <v>900018975</v>
      </c>
      <c r="B3247" t="s">
        <v>376</v>
      </c>
      <c r="C3247" t="s">
        <v>230</v>
      </c>
      <c r="D3247" t="s">
        <v>299</v>
      </c>
      <c r="E3247" t="s">
        <v>333</v>
      </c>
      <c r="F3247" t="s">
        <v>292</v>
      </c>
      <c r="G3247" s="16">
        <v>43100</v>
      </c>
      <c r="J3247" t="s">
        <v>239</v>
      </c>
      <c r="K3247" t="str">
        <f>IFERROR(VLOOKUP(J3247,ORDEN_ESF!A:C,2,0),"")</f>
        <v>Otros activos no financieros corrientes</v>
      </c>
      <c r="L3247">
        <f>IFERROR(VLOOKUP(J3247,ORDEN_ESF!A:C,3,0),0)</f>
        <v>0</v>
      </c>
      <c r="M3247">
        <v>81296614</v>
      </c>
    </row>
    <row r="3248" spans="1:13" x14ac:dyDescent="0.25">
      <c r="A3248">
        <v>900018975</v>
      </c>
      <c r="B3248" t="s">
        <v>376</v>
      </c>
      <c r="C3248" t="s">
        <v>230</v>
      </c>
      <c r="D3248" t="s">
        <v>299</v>
      </c>
      <c r="E3248" t="s">
        <v>333</v>
      </c>
      <c r="F3248" t="s">
        <v>314</v>
      </c>
      <c r="G3248" s="16">
        <v>43100</v>
      </c>
      <c r="J3248" t="s">
        <v>239</v>
      </c>
      <c r="K3248" t="str">
        <f>IFERROR(VLOOKUP(J3248,ORDEN_ESF!A:C,2,0),"")</f>
        <v>Otros activos no financieros corrientes</v>
      </c>
      <c r="L3248">
        <f>IFERROR(VLOOKUP(J3248,ORDEN_ESF!A:C,3,0),0)</f>
        <v>0</v>
      </c>
      <c r="M3248">
        <v>65782368</v>
      </c>
    </row>
    <row r="3249" spans="1:13" x14ac:dyDescent="0.25">
      <c r="A3249">
        <v>900749166</v>
      </c>
      <c r="B3249" t="s">
        <v>182</v>
      </c>
      <c r="C3249" t="s">
        <v>230</v>
      </c>
      <c r="D3249" t="s">
        <v>228</v>
      </c>
      <c r="E3249" t="s">
        <v>333</v>
      </c>
      <c r="F3249" t="s">
        <v>292</v>
      </c>
      <c r="G3249" s="16">
        <v>43100</v>
      </c>
      <c r="J3249" t="s">
        <v>239</v>
      </c>
      <c r="K3249" t="str">
        <f>IFERROR(VLOOKUP(J3249,ORDEN_ESF!A:C,2,0),"")</f>
        <v>Otros activos no financieros corrientes</v>
      </c>
      <c r="L3249">
        <f>IFERROR(VLOOKUP(J3249,ORDEN_ESF!A:C,3,0),0)</f>
        <v>0</v>
      </c>
      <c r="M3249">
        <v>14430133</v>
      </c>
    </row>
    <row r="3250" spans="1:13" x14ac:dyDescent="0.25">
      <c r="A3250">
        <v>900749166</v>
      </c>
      <c r="B3250" t="s">
        <v>182</v>
      </c>
      <c r="C3250" t="s">
        <v>230</v>
      </c>
      <c r="D3250" t="s">
        <v>228</v>
      </c>
      <c r="E3250" t="s">
        <v>333</v>
      </c>
      <c r="F3250" t="s">
        <v>314</v>
      </c>
      <c r="G3250" s="16">
        <v>43100</v>
      </c>
      <c r="J3250" t="s">
        <v>239</v>
      </c>
      <c r="K3250" t="str">
        <f>IFERROR(VLOOKUP(J3250,ORDEN_ESF!A:C,2,0),"")</f>
        <v>Otros activos no financieros corrientes</v>
      </c>
      <c r="L3250">
        <f>IFERROR(VLOOKUP(J3250,ORDEN_ESF!A:C,3,0),0)</f>
        <v>0</v>
      </c>
      <c r="M3250">
        <v>18876921</v>
      </c>
    </row>
    <row r="3251" spans="1:13" x14ac:dyDescent="0.25">
      <c r="A3251">
        <v>860510628</v>
      </c>
      <c r="B3251" t="s">
        <v>373</v>
      </c>
      <c r="C3251" t="s">
        <v>230</v>
      </c>
      <c r="D3251" t="s">
        <v>228</v>
      </c>
      <c r="E3251" t="s">
        <v>353</v>
      </c>
      <c r="F3251" t="s">
        <v>314</v>
      </c>
      <c r="G3251" s="16">
        <v>43100</v>
      </c>
      <c r="J3251" t="s">
        <v>239</v>
      </c>
      <c r="K3251" t="str">
        <f>IFERROR(VLOOKUP(J3251,ORDEN_ESF!A:C,2,0),"")</f>
        <v>Otros activos no financieros corrientes</v>
      </c>
      <c r="L3251">
        <f>IFERROR(VLOOKUP(J3251,ORDEN_ESF!A:C,3,0),0)</f>
        <v>0</v>
      </c>
      <c r="M3251">
        <v>17783</v>
      </c>
    </row>
    <row r="3252" spans="1:13" x14ac:dyDescent="0.25">
      <c r="A3252">
        <v>800240724</v>
      </c>
      <c r="B3252" t="s">
        <v>348</v>
      </c>
      <c r="C3252" t="s">
        <v>230</v>
      </c>
      <c r="D3252" t="s">
        <v>228</v>
      </c>
      <c r="E3252" t="s">
        <v>335</v>
      </c>
      <c r="F3252" t="s">
        <v>292</v>
      </c>
      <c r="G3252" s="16">
        <v>43100</v>
      </c>
      <c r="J3252" t="s">
        <v>239</v>
      </c>
      <c r="K3252" t="str">
        <f>IFERROR(VLOOKUP(J3252,ORDEN_ESF!A:C,2,0),"")</f>
        <v>Otros activos no financieros corrientes</v>
      </c>
      <c r="L3252">
        <f>IFERROR(VLOOKUP(J3252,ORDEN_ESF!A:C,3,0),0)</f>
        <v>0</v>
      </c>
      <c r="M3252">
        <v>60904</v>
      </c>
    </row>
    <row r="3253" spans="1:13" x14ac:dyDescent="0.25">
      <c r="A3253">
        <v>800240724</v>
      </c>
      <c r="B3253" t="s">
        <v>348</v>
      </c>
      <c r="C3253" t="s">
        <v>230</v>
      </c>
      <c r="D3253" t="s">
        <v>228</v>
      </c>
      <c r="E3253" t="s">
        <v>335</v>
      </c>
      <c r="F3253" t="s">
        <v>314</v>
      </c>
      <c r="G3253" s="16">
        <v>43100</v>
      </c>
      <c r="J3253" t="s">
        <v>239</v>
      </c>
      <c r="K3253" t="str">
        <f>IFERROR(VLOOKUP(J3253,ORDEN_ESF!A:C,2,0),"")</f>
        <v>Otros activos no financieros corrientes</v>
      </c>
      <c r="L3253">
        <f>IFERROR(VLOOKUP(J3253,ORDEN_ESF!A:C,3,0),0)</f>
        <v>0</v>
      </c>
      <c r="M3253">
        <v>43154</v>
      </c>
    </row>
    <row r="3254" spans="1:13" x14ac:dyDescent="0.25">
      <c r="A3254">
        <v>830023542</v>
      </c>
      <c r="B3254" t="s">
        <v>146</v>
      </c>
      <c r="C3254" t="s">
        <v>230</v>
      </c>
      <c r="D3254" t="s">
        <v>223</v>
      </c>
      <c r="E3254" t="s">
        <v>339</v>
      </c>
      <c r="F3254" t="s">
        <v>292</v>
      </c>
      <c r="G3254" s="16">
        <v>43100</v>
      </c>
      <c r="J3254" t="s">
        <v>315</v>
      </c>
      <c r="K3254" t="str">
        <f>IFERROR(VLOOKUP(J3254,ORDEN_ESF!A:C,2,0),"")</f>
        <v>Activos corrientes distintos de los activos no corrientes o grupo de activos para su disposición clasificados como mantenidos para la venta o como mantenidos para distribuir a los propietarios</v>
      </c>
      <c r="L3254">
        <f>IFERROR(VLOOKUP(J3254,ORDEN_ESF!A:C,3,0),0)</f>
        <v>0</v>
      </c>
      <c r="M3254">
        <v>127657492</v>
      </c>
    </row>
    <row r="3255" spans="1:13" x14ac:dyDescent="0.25">
      <c r="A3255">
        <v>830023542</v>
      </c>
      <c r="B3255" t="s">
        <v>146</v>
      </c>
      <c r="C3255" t="s">
        <v>230</v>
      </c>
      <c r="D3255" t="s">
        <v>223</v>
      </c>
      <c r="E3255" t="s">
        <v>339</v>
      </c>
      <c r="F3255" t="s">
        <v>314</v>
      </c>
      <c r="G3255" s="16">
        <v>43100</v>
      </c>
      <c r="J3255" t="s">
        <v>315</v>
      </c>
      <c r="K3255" t="str">
        <f>IFERROR(VLOOKUP(J3255,ORDEN_ESF!A:C,2,0),"")</f>
        <v>Activos corrientes distintos de los activos no corrientes o grupo de activos para su disposición clasificados como mantenidos para la venta o como mantenidos para distribuir a los propietarios</v>
      </c>
      <c r="L3255">
        <f>IFERROR(VLOOKUP(J3255,ORDEN_ESF!A:C,3,0),0)</f>
        <v>0</v>
      </c>
      <c r="M3255">
        <v>157910330</v>
      </c>
    </row>
    <row r="3256" spans="1:13" x14ac:dyDescent="0.25">
      <c r="A3256">
        <v>890806999</v>
      </c>
      <c r="B3256" t="s">
        <v>366</v>
      </c>
      <c r="C3256" t="s">
        <v>230</v>
      </c>
      <c r="D3256" t="s">
        <v>367</v>
      </c>
      <c r="E3256" t="s">
        <v>368</v>
      </c>
      <c r="F3256" t="s">
        <v>292</v>
      </c>
      <c r="G3256" s="16">
        <v>43100</v>
      </c>
      <c r="J3256" t="s">
        <v>315</v>
      </c>
      <c r="K3256" t="str">
        <f>IFERROR(VLOOKUP(J3256,ORDEN_ESF!A:C,2,0),"")</f>
        <v>Activos corrientes distintos de los activos no corrientes o grupo de activos para su disposición clasificados como mantenidos para la venta o como mantenidos para distribuir a los propietarios</v>
      </c>
      <c r="L3256">
        <f>IFERROR(VLOOKUP(J3256,ORDEN_ESF!A:C,3,0),0)</f>
        <v>0</v>
      </c>
      <c r="M3256">
        <v>43241554</v>
      </c>
    </row>
    <row r="3257" spans="1:13" x14ac:dyDescent="0.25">
      <c r="A3257">
        <v>890806999</v>
      </c>
      <c r="B3257" t="s">
        <v>366</v>
      </c>
      <c r="C3257" t="s">
        <v>230</v>
      </c>
      <c r="D3257" t="s">
        <v>367</v>
      </c>
      <c r="E3257" t="s">
        <v>368</v>
      </c>
      <c r="F3257" t="s">
        <v>314</v>
      </c>
      <c r="G3257" s="16">
        <v>43100</v>
      </c>
      <c r="J3257" t="s">
        <v>315</v>
      </c>
      <c r="K3257" t="str">
        <f>IFERROR(VLOOKUP(J3257,ORDEN_ESF!A:C,2,0),"")</f>
        <v>Activos corrientes distintos de los activos no corrientes o grupo de activos para su disposición clasificados como mantenidos para la venta o como mantenidos para distribuir a los propietarios</v>
      </c>
      <c r="L3257">
        <f>IFERROR(VLOOKUP(J3257,ORDEN_ESF!A:C,3,0),0)</f>
        <v>0</v>
      </c>
      <c r="M3257">
        <v>44037697</v>
      </c>
    </row>
    <row r="3258" spans="1:13" x14ac:dyDescent="0.25">
      <c r="A3258">
        <v>900378893</v>
      </c>
      <c r="B3258" t="s">
        <v>386</v>
      </c>
      <c r="C3258" t="s">
        <v>230</v>
      </c>
      <c r="D3258" t="s">
        <v>228</v>
      </c>
      <c r="E3258" t="s">
        <v>335</v>
      </c>
      <c r="F3258" t="s">
        <v>292</v>
      </c>
      <c r="G3258" s="16">
        <v>43100</v>
      </c>
      <c r="J3258" t="s">
        <v>315</v>
      </c>
      <c r="K3258" t="str">
        <f>IFERROR(VLOOKUP(J3258,ORDEN_ESF!A:C,2,0),"")</f>
        <v>Activos corrientes distintos de los activos no corrientes o grupo de activos para su disposición clasificados como mantenidos para la venta o como mantenidos para distribuir a los propietarios</v>
      </c>
      <c r="L3258">
        <f>IFERROR(VLOOKUP(J3258,ORDEN_ESF!A:C,3,0),0)</f>
        <v>0</v>
      </c>
      <c r="M3258">
        <v>185667338</v>
      </c>
    </row>
    <row r="3259" spans="1:13" x14ac:dyDescent="0.25">
      <c r="A3259">
        <v>900378893</v>
      </c>
      <c r="B3259" t="s">
        <v>386</v>
      </c>
      <c r="C3259" t="s">
        <v>230</v>
      </c>
      <c r="D3259" t="s">
        <v>228</v>
      </c>
      <c r="E3259" t="s">
        <v>335</v>
      </c>
      <c r="F3259" t="s">
        <v>314</v>
      </c>
      <c r="G3259" s="16">
        <v>43100</v>
      </c>
      <c r="J3259" t="s">
        <v>315</v>
      </c>
      <c r="K3259" t="str">
        <f>IFERROR(VLOOKUP(J3259,ORDEN_ESF!A:C,2,0),"")</f>
        <v>Activos corrientes distintos de los activos no corrientes o grupo de activos para su disposición clasificados como mantenidos para la venta o como mantenidos para distribuir a los propietarios</v>
      </c>
      <c r="L3259">
        <f>IFERROR(VLOOKUP(J3259,ORDEN_ESF!A:C,3,0),0)</f>
        <v>0</v>
      </c>
      <c r="M3259">
        <v>172134061</v>
      </c>
    </row>
    <row r="3260" spans="1:13" x14ac:dyDescent="0.25">
      <c r="A3260">
        <v>800200598</v>
      </c>
      <c r="B3260" t="s">
        <v>345</v>
      </c>
      <c r="C3260" t="s">
        <v>230</v>
      </c>
      <c r="D3260" t="s">
        <v>228</v>
      </c>
      <c r="E3260" t="s">
        <v>335</v>
      </c>
      <c r="F3260" t="s">
        <v>292</v>
      </c>
      <c r="G3260" s="16">
        <v>43100</v>
      </c>
      <c r="J3260" t="s">
        <v>315</v>
      </c>
      <c r="K3260" t="str">
        <f>IFERROR(VLOOKUP(J3260,ORDEN_ESF!A:C,2,0),"")</f>
        <v>Activos corrientes distintos de los activos no corrientes o grupo de activos para su disposición clasificados como mantenidos para la venta o como mantenidos para distribuir a los propietarios</v>
      </c>
      <c r="L3260">
        <f>IFERROR(VLOOKUP(J3260,ORDEN_ESF!A:C,3,0),0)</f>
        <v>0</v>
      </c>
      <c r="M3260">
        <v>305630848</v>
      </c>
    </row>
    <row r="3261" spans="1:13" x14ac:dyDescent="0.25">
      <c r="A3261">
        <v>800200598</v>
      </c>
      <c r="B3261" t="s">
        <v>345</v>
      </c>
      <c r="C3261" t="s">
        <v>230</v>
      </c>
      <c r="D3261" t="s">
        <v>228</v>
      </c>
      <c r="E3261" t="s">
        <v>335</v>
      </c>
      <c r="F3261" t="s">
        <v>314</v>
      </c>
      <c r="G3261" s="16">
        <v>43100</v>
      </c>
      <c r="J3261" t="s">
        <v>315</v>
      </c>
      <c r="K3261" t="str">
        <f>IFERROR(VLOOKUP(J3261,ORDEN_ESF!A:C,2,0),"")</f>
        <v>Activos corrientes distintos de los activos no corrientes o grupo de activos para su disposición clasificados como mantenidos para la venta o como mantenidos para distribuir a los propietarios</v>
      </c>
      <c r="L3261">
        <f>IFERROR(VLOOKUP(J3261,ORDEN_ESF!A:C,3,0),0)</f>
        <v>0</v>
      </c>
      <c r="M3261">
        <v>285591502</v>
      </c>
    </row>
    <row r="3262" spans="1:13" x14ac:dyDescent="0.25">
      <c r="A3262">
        <v>900190385</v>
      </c>
      <c r="B3262" t="s">
        <v>380</v>
      </c>
      <c r="C3262" t="s">
        <v>230</v>
      </c>
      <c r="D3262" t="s">
        <v>351</v>
      </c>
      <c r="E3262" t="s">
        <v>339</v>
      </c>
      <c r="F3262" t="s">
        <v>292</v>
      </c>
      <c r="G3262" s="16">
        <v>43100</v>
      </c>
      <c r="J3262" t="s">
        <v>315</v>
      </c>
      <c r="K3262" t="str">
        <f>IFERROR(VLOOKUP(J3262,ORDEN_ESF!A:C,2,0),"")</f>
        <v>Activos corrientes distintos de los activos no corrientes o grupo de activos para su disposición clasificados como mantenidos para la venta o como mantenidos para distribuir a los propietarios</v>
      </c>
      <c r="L3262">
        <f>IFERROR(VLOOKUP(J3262,ORDEN_ESF!A:C,3,0),0)</f>
        <v>0</v>
      </c>
      <c r="M3262">
        <v>298821913</v>
      </c>
    </row>
    <row r="3263" spans="1:13" x14ac:dyDescent="0.25">
      <c r="A3263">
        <v>900190385</v>
      </c>
      <c r="B3263" t="s">
        <v>380</v>
      </c>
      <c r="C3263" t="s">
        <v>230</v>
      </c>
      <c r="D3263" t="s">
        <v>351</v>
      </c>
      <c r="E3263" t="s">
        <v>339</v>
      </c>
      <c r="F3263" t="s">
        <v>314</v>
      </c>
      <c r="G3263" s="16">
        <v>43100</v>
      </c>
      <c r="J3263" t="s">
        <v>315</v>
      </c>
      <c r="K3263" t="str">
        <f>IFERROR(VLOOKUP(J3263,ORDEN_ESF!A:C,2,0),"")</f>
        <v>Activos corrientes distintos de los activos no corrientes o grupo de activos para su disposición clasificados como mantenidos para la venta o como mantenidos para distribuir a los propietarios</v>
      </c>
      <c r="L3263">
        <f>IFERROR(VLOOKUP(J3263,ORDEN_ESF!A:C,3,0),0)</f>
        <v>0</v>
      </c>
      <c r="M3263">
        <v>325184024</v>
      </c>
    </row>
    <row r="3264" spans="1:13" x14ac:dyDescent="0.25">
      <c r="A3264">
        <v>900390238</v>
      </c>
      <c r="B3264" t="s">
        <v>177</v>
      </c>
      <c r="C3264" t="s">
        <v>230</v>
      </c>
      <c r="D3264" t="s">
        <v>228</v>
      </c>
      <c r="E3264" t="s">
        <v>333</v>
      </c>
      <c r="F3264" t="s">
        <v>292</v>
      </c>
      <c r="G3264" s="16">
        <v>43100</v>
      </c>
      <c r="J3264" t="s">
        <v>315</v>
      </c>
      <c r="K3264" t="str">
        <f>IFERROR(VLOOKUP(J3264,ORDEN_ESF!A:C,2,0),"")</f>
        <v>Activos corrientes distintos de los activos no corrientes o grupo de activos para su disposición clasificados como mantenidos para la venta o como mantenidos para distribuir a los propietarios</v>
      </c>
      <c r="L3264">
        <f>IFERROR(VLOOKUP(J3264,ORDEN_ESF!A:C,3,0),0)</f>
        <v>0</v>
      </c>
      <c r="M3264">
        <v>131452952</v>
      </c>
    </row>
    <row r="3265" spans="1:13" x14ac:dyDescent="0.25">
      <c r="A3265">
        <v>900390238</v>
      </c>
      <c r="B3265" t="s">
        <v>177</v>
      </c>
      <c r="C3265" t="s">
        <v>230</v>
      </c>
      <c r="D3265" t="s">
        <v>228</v>
      </c>
      <c r="E3265" t="s">
        <v>333</v>
      </c>
      <c r="F3265" t="s">
        <v>314</v>
      </c>
      <c r="G3265" s="16">
        <v>43100</v>
      </c>
      <c r="J3265" t="s">
        <v>315</v>
      </c>
      <c r="K3265" t="str">
        <f>IFERROR(VLOOKUP(J3265,ORDEN_ESF!A:C,2,0),"")</f>
        <v>Activos corrientes distintos de los activos no corrientes o grupo de activos para su disposición clasificados como mantenidos para la venta o como mantenidos para distribuir a los propietarios</v>
      </c>
      <c r="L3265">
        <f>IFERROR(VLOOKUP(J3265,ORDEN_ESF!A:C,3,0),0)</f>
        <v>0</v>
      </c>
      <c r="M3265">
        <v>125365808</v>
      </c>
    </row>
    <row r="3266" spans="1:13" x14ac:dyDescent="0.25">
      <c r="A3266">
        <v>900018975</v>
      </c>
      <c r="B3266" t="s">
        <v>376</v>
      </c>
      <c r="C3266" t="s">
        <v>230</v>
      </c>
      <c r="D3266" t="s">
        <v>299</v>
      </c>
      <c r="E3266" t="s">
        <v>333</v>
      </c>
      <c r="F3266" t="s">
        <v>292</v>
      </c>
      <c r="G3266" s="16">
        <v>43100</v>
      </c>
      <c r="J3266" t="s">
        <v>315</v>
      </c>
      <c r="K3266" t="str">
        <f>IFERROR(VLOOKUP(J3266,ORDEN_ESF!A:C,2,0),"")</f>
        <v>Activos corrientes distintos de los activos no corrientes o grupo de activos para su disposición clasificados como mantenidos para la venta o como mantenidos para distribuir a los propietarios</v>
      </c>
      <c r="L3266">
        <f>IFERROR(VLOOKUP(J3266,ORDEN_ESF!A:C,3,0),0)</f>
        <v>0</v>
      </c>
      <c r="M3266">
        <v>411713637</v>
      </c>
    </row>
    <row r="3267" spans="1:13" x14ac:dyDescent="0.25">
      <c r="A3267">
        <v>900018975</v>
      </c>
      <c r="B3267" t="s">
        <v>376</v>
      </c>
      <c r="C3267" t="s">
        <v>230</v>
      </c>
      <c r="D3267" t="s">
        <v>299</v>
      </c>
      <c r="E3267" t="s">
        <v>333</v>
      </c>
      <c r="F3267" t="s">
        <v>314</v>
      </c>
      <c r="G3267" s="16">
        <v>43100</v>
      </c>
      <c r="J3267" t="s">
        <v>315</v>
      </c>
      <c r="K3267" t="str">
        <f>IFERROR(VLOOKUP(J3267,ORDEN_ESF!A:C,2,0),"")</f>
        <v>Activos corrientes distintos de los activos no corrientes o grupo de activos para su disposición clasificados como mantenidos para la venta o como mantenidos para distribuir a los propietarios</v>
      </c>
      <c r="L3267">
        <f>IFERROR(VLOOKUP(J3267,ORDEN_ESF!A:C,3,0),0)</f>
        <v>0</v>
      </c>
      <c r="M3267">
        <v>434424039</v>
      </c>
    </row>
    <row r="3268" spans="1:13" x14ac:dyDescent="0.25">
      <c r="A3268">
        <v>900749166</v>
      </c>
      <c r="B3268" t="s">
        <v>182</v>
      </c>
      <c r="C3268" t="s">
        <v>230</v>
      </c>
      <c r="D3268" t="s">
        <v>228</v>
      </c>
      <c r="E3268" t="s">
        <v>333</v>
      </c>
      <c r="F3268" t="s">
        <v>292</v>
      </c>
      <c r="G3268" s="16">
        <v>43100</v>
      </c>
      <c r="J3268" t="s">
        <v>315</v>
      </c>
      <c r="K3268" t="str">
        <f>IFERROR(VLOOKUP(J3268,ORDEN_ESF!A:C,2,0),"")</f>
        <v>Activos corrientes distintos de los activos no corrientes o grupo de activos para su disposición clasificados como mantenidos para la venta o como mantenidos para distribuir a los propietarios</v>
      </c>
      <c r="L3268">
        <f>IFERROR(VLOOKUP(J3268,ORDEN_ESF!A:C,3,0),0)</f>
        <v>0</v>
      </c>
      <c r="M3268">
        <v>197004847</v>
      </c>
    </row>
    <row r="3269" spans="1:13" x14ac:dyDescent="0.25">
      <c r="A3269">
        <v>900749166</v>
      </c>
      <c r="B3269" t="s">
        <v>182</v>
      </c>
      <c r="C3269" t="s">
        <v>230</v>
      </c>
      <c r="D3269" t="s">
        <v>228</v>
      </c>
      <c r="E3269" t="s">
        <v>333</v>
      </c>
      <c r="F3269" t="s">
        <v>314</v>
      </c>
      <c r="G3269" s="16">
        <v>43100</v>
      </c>
      <c r="J3269" t="s">
        <v>315</v>
      </c>
      <c r="K3269" t="str">
        <f>IFERROR(VLOOKUP(J3269,ORDEN_ESF!A:C,2,0),"")</f>
        <v>Activos corrientes distintos de los activos no corrientes o grupo de activos para su disposición clasificados como mantenidos para la venta o como mantenidos para distribuir a los propietarios</v>
      </c>
      <c r="L3269">
        <f>IFERROR(VLOOKUP(J3269,ORDEN_ESF!A:C,3,0),0)</f>
        <v>0</v>
      </c>
      <c r="M3269">
        <v>243293802</v>
      </c>
    </row>
    <row r="3270" spans="1:13" x14ac:dyDescent="0.25">
      <c r="A3270">
        <v>900797732</v>
      </c>
      <c r="B3270" t="s">
        <v>181</v>
      </c>
      <c r="C3270" t="s">
        <v>230</v>
      </c>
      <c r="D3270" t="s">
        <v>228</v>
      </c>
      <c r="E3270" t="s">
        <v>360</v>
      </c>
      <c r="F3270" t="s">
        <v>292</v>
      </c>
      <c r="G3270" s="16">
        <v>43100</v>
      </c>
      <c r="J3270" t="s">
        <v>315</v>
      </c>
      <c r="K3270" t="str">
        <f>IFERROR(VLOOKUP(J3270,ORDEN_ESF!A:C,2,0),"")</f>
        <v>Activos corrientes distintos de los activos no corrientes o grupo de activos para su disposición clasificados como mantenidos para la venta o como mantenidos para distribuir a los propietarios</v>
      </c>
      <c r="L3270">
        <f>IFERROR(VLOOKUP(J3270,ORDEN_ESF!A:C,3,0),0)</f>
        <v>0</v>
      </c>
      <c r="M3270">
        <v>67295883</v>
      </c>
    </row>
    <row r="3271" spans="1:13" x14ac:dyDescent="0.25">
      <c r="A3271">
        <v>900797732</v>
      </c>
      <c r="B3271" t="s">
        <v>181</v>
      </c>
      <c r="C3271" t="s">
        <v>230</v>
      </c>
      <c r="D3271" t="s">
        <v>228</v>
      </c>
      <c r="E3271" t="s">
        <v>360</v>
      </c>
      <c r="F3271" t="s">
        <v>314</v>
      </c>
      <c r="G3271" s="16">
        <v>43100</v>
      </c>
      <c r="J3271" t="s">
        <v>315</v>
      </c>
      <c r="K3271" t="str">
        <f>IFERROR(VLOOKUP(J3271,ORDEN_ESF!A:C,2,0),"")</f>
        <v>Activos corrientes distintos de los activos no corrientes o grupo de activos para su disposición clasificados como mantenidos para la venta o como mantenidos para distribuir a los propietarios</v>
      </c>
      <c r="L3271">
        <f>IFERROR(VLOOKUP(J3271,ORDEN_ESF!A:C,3,0),0)</f>
        <v>0</v>
      </c>
      <c r="M3271">
        <v>95640591</v>
      </c>
    </row>
    <row r="3272" spans="1:13" x14ac:dyDescent="0.25">
      <c r="A3272">
        <v>900205547</v>
      </c>
      <c r="B3272" t="s">
        <v>233</v>
      </c>
      <c r="C3272" t="s">
        <v>230</v>
      </c>
      <c r="D3272" t="s">
        <v>228</v>
      </c>
      <c r="E3272" t="s">
        <v>224</v>
      </c>
      <c r="F3272" t="s">
        <v>292</v>
      </c>
      <c r="G3272" s="16">
        <v>43100</v>
      </c>
      <c r="J3272" t="s">
        <v>315</v>
      </c>
      <c r="K3272" t="str">
        <f>IFERROR(VLOOKUP(J3272,ORDEN_ESF!A:C,2,0),"")</f>
        <v>Activos corrientes distintos de los activos no corrientes o grupo de activos para su disposición clasificados como mantenidos para la venta o como mantenidos para distribuir a los propietarios</v>
      </c>
      <c r="L3272">
        <f>IFERROR(VLOOKUP(J3272,ORDEN_ESF!A:C,3,0),0)</f>
        <v>0</v>
      </c>
      <c r="M3272">
        <v>3980039</v>
      </c>
    </row>
    <row r="3273" spans="1:13" x14ac:dyDescent="0.25">
      <c r="A3273">
        <v>900205547</v>
      </c>
      <c r="B3273" t="s">
        <v>233</v>
      </c>
      <c r="C3273" t="s">
        <v>230</v>
      </c>
      <c r="D3273" t="s">
        <v>228</v>
      </c>
      <c r="E3273" t="s">
        <v>224</v>
      </c>
      <c r="F3273" t="s">
        <v>314</v>
      </c>
      <c r="G3273" s="16">
        <v>43100</v>
      </c>
      <c r="J3273" t="s">
        <v>315</v>
      </c>
      <c r="K3273" t="str">
        <f>IFERROR(VLOOKUP(J3273,ORDEN_ESF!A:C,2,0),"")</f>
        <v>Activos corrientes distintos de los activos no corrientes o grupo de activos para su disposición clasificados como mantenidos para la venta o como mantenidos para distribuir a los propietarios</v>
      </c>
      <c r="L3273">
        <f>IFERROR(VLOOKUP(J3273,ORDEN_ESF!A:C,3,0),0)</f>
        <v>0</v>
      </c>
      <c r="M3273">
        <v>4672018</v>
      </c>
    </row>
    <row r="3274" spans="1:13" x14ac:dyDescent="0.25">
      <c r="A3274">
        <v>900818642</v>
      </c>
      <c r="B3274" t="s">
        <v>169</v>
      </c>
      <c r="C3274" t="s">
        <v>230</v>
      </c>
      <c r="D3274" t="s">
        <v>228</v>
      </c>
      <c r="E3274" t="s">
        <v>333</v>
      </c>
      <c r="F3274" t="s">
        <v>292</v>
      </c>
      <c r="G3274" s="16">
        <v>43100</v>
      </c>
      <c r="J3274" t="s">
        <v>315</v>
      </c>
      <c r="K3274" t="str">
        <f>IFERROR(VLOOKUP(J3274,ORDEN_ESF!A:C,2,0),"")</f>
        <v>Activos corrientes distintos de los activos no corrientes o grupo de activos para su disposición clasificados como mantenidos para la venta o como mantenidos para distribuir a los propietarios</v>
      </c>
      <c r="L3274">
        <f>IFERROR(VLOOKUP(J3274,ORDEN_ESF!A:C,3,0),0)</f>
        <v>0</v>
      </c>
      <c r="M3274">
        <v>59427223</v>
      </c>
    </row>
    <row r="3275" spans="1:13" x14ac:dyDescent="0.25">
      <c r="A3275">
        <v>900818642</v>
      </c>
      <c r="B3275" t="s">
        <v>169</v>
      </c>
      <c r="C3275" t="s">
        <v>230</v>
      </c>
      <c r="D3275" t="s">
        <v>228</v>
      </c>
      <c r="E3275" t="s">
        <v>333</v>
      </c>
      <c r="F3275" t="s">
        <v>314</v>
      </c>
      <c r="G3275" s="16">
        <v>43100</v>
      </c>
      <c r="J3275" t="s">
        <v>315</v>
      </c>
      <c r="K3275" t="str">
        <f>IFERROR(VLOOKUP(J3275,ORDEN_ESF!A:C,2,0),"")</f>
        <v>Activos corrientes distintos de los activos no corrientes o grupo de activos para su disposición clasificados como mantenidos para la venta o como mantenidos para distribuir a los propietarios</v>
      </c>
      <c r="L3275">
        <f>IFERROR(VLOOKUP(J3275,ORDEN_ESF!A:C,3,0),0)</f>
        <v>0</v>
      </c>
      <c r="M3275">
        <v>124283093</v>
      </c>
    </row>
    <row r="3276" spans="1:13" x14ac:dyDescent="0.25">
      <c r="A3276">
        <v>860510628</v>
      </c>
      <c r="B3276" t="s">
        <v>373</v>
      </c>
      <c r="C3276" t="s">
        <v>230</v>
      </c>
      <c r="D3276" t="s">
        <v>228</v>
      </c>
      <c r="E3276" t="s">
        <v>353</v>
      </c>
      <c r="F3276" t="s">
        <v>292</v>
      </c>
      <c r="G3276" s="16">
        <v>43100</v>
      </c>
      <c r="J3276" t="s">
        <v>315</v>
      </c>
      <c r="K3276" t="str">
        <f>IFERROR(VLOOKUP(J3276,ORDEN_ESF!A:C,2,0),"")</f>
        <v>Activos corrientes distintos de los activos no corrientes o grupo de activos para su disposición clasificados como mantenidos para la venta o como mantenidos para distribuir a los propietarios</v>
      </c>
      <c r="L3276">
        <f>IFERROR(VLOOKUP(J3276,ORDEN_ESF!A:C,3,0),0)</f>
        <v>0</v>
      </c>
      <c r="M3276">
        <v>59469649</v>
      </c>
    </row>
    <row r="3277" spans="1:13" x14ac:dyDescent="0.25">
      <c r="A3277">
        <v>860510628</v>
      </c>
      <c r="B3277" t="s">
        <v>373</v>
      </c>
      <c r="C3277" t="s">
        <v>230</v>
      </c>
      <c r="D3277" t="s">
        <v>228</v>
      </c>
      <c r="E3277" t="s">
        <v>353</v>
      </c>
      <c r="F3277" t="s">
        <v>314</v>
      </c>
      <c r="G3277" s="16">
        <v>43100</v>
      </c>
      <c r="J3277" t="s">
        <v>315</v>
      </c>
      <c r="K3277" t="str">
        <f>IFERROR(VLOOKUP(J3277,ORDEN_ESF!A:C,2,0),"")</f>
        <v>Activos corrientes distintos de los activos no corrientes o grupo de activos para su disposición clasificados como mantenidos para la venta o como mantenidos para distribuir a los propietarios</v>
      </c>
      <c r="L3277">
        <f>IFERROR(VLOOKUP(J3277,ORDEN_ESF!A:C,3,0),0)</f>
        <v>0</v>
      </c>
      <c r="M3277">
        <v>113170800</v>
      </c>
    </row>
    <row r="3278" spans="1:13" x14ac:dyDescent="0.25">
      <c r="A3278">
        <v>800240724</v>
      </c>
      <c r="B3278" t="s">
        <v>348</v>
      </c>
      <c r="C3278" t="s">
        <v>230</v>
      </c>
      <c r="D3278" t="s">
        <v>228</v>
      </c>
      <c r="E3278" t="s">
        <v>335</v>
      </c>
      <c r="F3278" t="s">
        <v>292</v>
      </c>
      <c r="G3278" s="16">
        <v>43100</v>
      </c>
      <c r="J3278" t="s">
        <v>315</v>
      </c>
      <c r="K3278" t="str">
        <f>IFERROR(VLOOKUP(J3278,ORDEN_ESF!A:C,2,0),"")</f>
        <v>Activos corrientes distintos de los activos no corrientes o grupo de activos para su disposición clasificados como mantenidos para la venta o como mantenidos para distribuir a los propietarios</v>
      </c>
      <c r="L3278">
        <f>IFERROR(VLOOKUP(J3278,ORDEN_ESF!A:C,3,0),0)</f>
        <v>0</v>
      </c>
      <c r="M3278">
        <v>398262442</v>
      </c>
    </row>
    <row r="3279" spans="1:13" x14ac:dyDescent="0.25">
      <c r="A3279">
        <v>800240724</v>
      </c>
      <c r="B3279" t="s">
        <v>348</v>
      </c>
      <c r="C3279" t="s">
        <v>230</v>
      </c>
      <c r="D3279" t="s">
        <v>228</v>
      </c>
      <c r="E3279" t="s">
        <v>335</v>
      </c>
      <c r="F3279" t="s">
        <v>314</v>
      </c>
      <c r="G3279" s="16">
        <v>43100</v>
      </c>
      <c r="J3279" t="s">
        <v>315</v>
      </c>
      <c r="K3279" t="str">
        <f>IFERROR(VLOOKUP(J3279,ORDEN_ESF!A:C,2,0),"")</f>
        <v>Activos corrientes distintos de los activos no corrientes o grupo de activos para su disposición clasificados como mantenidos para la venta o como mantenidos para distribuir a los propietarios</v>
      </c>
      <c r="L3279">
        <f>IFERROR(VLOOKUP(J3279,ORDEN_ESF!A:C,3,0),0)</f>
        <v>0</v>
      </c>
      <c r="M3279">
        <v>371407940</v>
      </c>
    </row>
    <row r="3280" spans="1:13" x14ac:dyDescent="0.25">
      <c r="A3280">
        <v>890905022</v>
      </c>
      <c r="B3280" t="s">
        <v>370</v>
      </c>
      <c r="C3280" t="s">
        <v>230</v>
      </c>
      <c r="D3280" t="s">
        <v>223</v>
      </c>
      <c r="E3280" t="s">
        <v>360</v>
      </c>
      <c r="F3280" t="s">
        <v>292</v>
      </c>
      <c r="G3280" s="16">
        <v>43100</v>
      </c>
      <c r="J3280" t="s">
        <v>315</v>
      </c>
      <c r="K3280" t="str">
        <f>IFERROR(VLOOKUP(J3280,ORDEN_ESF!A:C,2,0),"")</f>
        <v>Activos corrientes distintos de los activos no corrientes o grupo de activos para su disposición clasificados como mantenidos para la venta o como mantenidos para distribuir a los propietarios</v>
      </c>
      <c r="L3280">
        <f>IFERROR(VLOOKUP(J3280,ORDEN_ESF!A:C,3,0),0)</f>
        <v>0</v>
      </c>
      <c r="M3280">
        <v>55013714</v>
      </c>
    </row>
    <row r="3281" spans="1:13" x14ac:dyDescent="0.25">
      <c r="A3281">
        <v>890905022</v>
      </c>
      <c r="B3281" t="s">
        <v>370</v>
      </c>
      <c r="C3281" t="s">
        <v>230</v>
      </c>
      <c r="D3281" t="s">
        <v>223</v>
      </c>
      <c r="E3281" t="s">
        <v>360</v>
      </c>
      <c r="F3281" t="s">
        <v>314</v>
      </c>
      <c r="G3281" s="16">
        <v>43100</v>
      </c>
      <c r="J3281" t="s">
        <v>315</v>
      </c>
      <c r="K3281" t="str">
        <f>IFERROR(VLOOKUP(J3281,ORDEN_ESF!A:C,2,0),"")</f>
        <v>Activos corrientes distintos de los activos no corrientes o grupo de activos para su disposición clasificados como mantenidos para la venta o como mantenidos para distribuir a los propietarios</v>
      </c>
      <c r="L3281">
        <f>IFERROR(VLOOKUP(J3281,ORDEN_ESF!A:C,3,0),0)</f>
        <v>0</v>
      </c>
      <c r="M3281">
        <v>59928952</v>
      </c>
    </row>
    <row r="3282" spans="1:13" x14ac:dyDescent="0.25">
      <c r="A3282">
        <v>860510628</v>
      </c>
      <c r="B3282" t="s">
        <v>373</v>
      </c>
      <c r="C3282" t="s">
        <v>230</v>
      </c>
      <c r="D3282" t="s">
        <v>228</v>
      </c>
      <c r="E3282" t="s">
        <v>353</v>
      </c>
      <c r="F3282" t="s">
        <v>292</v>
      </c>
      <c r="G3282" s="16">
        <v>43100</v>
      </c>
      <c r="J3282" t="s">
        <v>329</v>
      </c>
      <c r="K3282" t="str">
        <f>IFERROR(VLOOKUP(J3282,ORDEN_ESF!A:C,2,0),"")</f>
        <v>Activos no corrientes o grupos de activos para su disposición clasificados como mantenidos para la venta o como mantenidos para distribuir a los propietarios</v>
      </c>
      <c r="L3282">
        <f>IFERROR(VLOOKUP(J3282,ORDEN_ESF!A:C,3,0),0)</f>
        <v>0</v>
      </c>
      <c r="M3282">
        <v>8789257</v>
      </c>
    </row>
    <row r="3283" spans="1:13" x14ac:dyDescent="0.25">
      <c r="A3283">
        <v>830023542</v>
      </c>
      <c r="B3283" t="s">
        <v>146</v>
      </c>
      <c r="C3283" t="s">
        <v>230</v>
      </c>
      <c r="D3283" t="s">
        <v>223</v>
      </c>
      <c r="E3283" t="s">
        <v>339</v>
      </c>
      <c r="F3283" t="s">
        <v>292</v>
      </c>
      <c r="G3283" s="16">
        <v>43100</v>
      </c>
      <c r="J3283" t="s">
        <v>316</v>
      </c>
      <c r="K3283" t="str">
        <f>IFERROR(VLOOKUP(J3283,ORDEN_ESF!A:C,2,0),"")</f>
        <v>Activos corrientes</v>
      </c>
      <c r="L3283">
        <f>IFERROR(VLOOKUP(J3283,ORDEN_ESF!A:C,3,0),0)</f>
        <v>1</v>
      </c>
      <c r="M3283">
        <v>127657492</v>
      </c>
    </row>
    <row r="3284" spans="1:13" x14ac:dyDescent="0.25">
      <c r="A3284">
        <v>830023542</v>
      </c>
      <c r="B3284" t="s">
        <v>146</v>
      </c>
      <c r="C3284" t="s">
        <v>230</v>
      </c>
      <c r="D3284" t="s">
        <v>223</v>
      </c>
      <c r="E3284" t="s">
        <v>339</v>
      </c>
      <c r="F3284" t="s">
        <v>314</v>
      </c>
      <c r="G3284" s="16">
        <v>43100</v>
      </c>
      <c r="J3284" t="s">
        <v>316</v>
      </c>
      <c r="K3284" t="str">
        <f>IFERROR(VLOOKUP(J3284,ORDEN_ESF!A:C,2,0),"")</f>
        <v>Activos corrientes</v>
      </c>
      <c r="L3284">
        <f>IFERROR(VLOOKUP(J3284,ORDEN_ESF!A:C,3,0),0)</f>
        <v>1</v>
      </c>
      <c r="M3284">
        <v>157910330</v>
      </c>
    </row>
    <row r="3285" spans="1:13" x14ac:dyDescent="0.25">
      <c r="A3285">
        <v>890806999</v>
      </c>
      <c r="B3285" t="s">
        <v>366</v>
      </c>
      <c r="C3285" t="s">
        <v>230</v>
      </c>
      <c r="D3285" t="s">
        <v>367</v>
      </c>
      <c r="E3285" t="s">
        <v>368</v>
      </c>
      <c r="F3285" t="s">
        <v>292</v>
      </c>
      <c r="G3285" s="16">
        <v>43100</v>
      </c>
      <c r="J3285" t="s">
        <v>316</v>
      </c>
      <c r="K3285" t="str">
        <f>IFERROR(VLOOKUP(J3285,ORDEN_ESF!A:C,2,0),"")</f>
        <v>Activos corrientes</v>
      </c>
      <c r="L3285">
        <f>IFERROR(VLOOKUP(J3285,ORDEN_ESF!A:C,3,0),0)</f>
        <v>1</v>
      </c>
      <c r="M3285">
        <v>43241554</v>
      </c>
    </row>
    <row r="3286" spans="1:13" x14ac:dyDescent="0.25">
      <c r="A3286">
        <v>890806999</v>
      </c>
      <c r="B3286" t="s">
        <v>366</v>
      </c>
      <c r="C3286" t="s">
        <v>230</v>
      </c>
      <c r="D3286" t="s">
        <v>367</v>
      </c>
      <c r="E3286" t="s">
        <v>368</v>
      </c>
      <c r="F3286" t="s">
        <v>314</v>
      </c>
      <c r="G3286" s="16">
        <v>43100</v>
      </c>
      <c r="J3286" t="s">
        <v>316</v>
      </c>
      <c r="K3286" t="str">
        <f>IFERROR(VLOOKUP(J3286,ORDEN_ESF!A:C,2,0),"")</f>
        <v>Activos corrientes</v>
      </c>
      <c r="L3286">
        <f>IFERROR(VLOOKUP(J3286,ORDEN_ESF!A:C,3,0),0)</f>
        <v>1</v>
      </c>
      <c r="M3286">
        <v>44037697</v>
      </c>
    </row>
    <row r="3287" spans="1:13" x14ac:dyDescent="0.25">
      <c r="A3287">
        <v>900378893</v>
      </c>
      <c r="B3287" t="s">
        <v>386</v>
      </c>
      <c r="C3287" t="s">
        <v>230</v>
      </c>
      <c r="D3287" t="s">
        <v>228</v>
      </c>
      <c r="E3287" t="s">
        <v>335</v>
      </c>
      <c r="F3287" t="s">
        <v>292</v>
      </c>
      <c r="G3287" s="16">
        <v>43100</v>
      </c>
      <c r="J3287" t="s">
        <v>316</v>
      </c>
      <c r="K3287" t="str">
        <f>IFERROR(VLOOKUP(J3287,ORDEN_ESF!A:C,2,0),"")</f>
        <v>Activos corrientes</v>
      </c>
      <c r="L3287">
        <f>IFERROR(VLOOKUP(J3287,ORDEN_ESF!A:C,3,0),0)</f>
        <v>1</v>
      </c>
      <c r="M3287">
        <v>185667338</v>
      </c>
    </row>
    <row r="3288" spans="1:13" x14ac:dyDescent="0.25">
      <c r="A3288">
        <v>900378893</v>
      </c>
      <c r="B3288" t="s">
        <v>386</v>
      </c>
      <c r="C3288" t="s">
        <v>230</v>
      </c>
      <c r="D3288" t="s">
        <v>228</v>
      </c>
      <c r="E3288" t="s">
        <v>335</v>
      </c>
      <c r="F3288" t="s">
        <v>314</v>
      </c>
      <c r="G3288" s="16">
        <v>43100</v>
      </c>
      <c r="J3288" t="s">
        <v>316</v>
      </c>
      <c r="K3288" t="str">
        <f>IFERROR(VLOOKUP(J3288,ORDEN_ESF!A:C,2,0),"")</f>
        <v>Activos corrientes</v>
      </c>
      <c r="L3288">
        <f>IFERROR(VLOOKUP(J3288,ORDEN_ESF!A:C,3,0),0)</f>
        <v>1</v>
      </c>
      <c r="M3288">
        <v>172134061</v>
      </c>
    </row>
    <row r="3289" spans="1:13" x14ac:dyDescent="0.25">
      <c r="A3289">
        <v>800200598</v>
      </c>
      <c r="B3289" t="s">
        <v>345</v>
      </c>
      <c r="C3289" t="s">
        <v>230</v>
      </c>
      <c r="D3289" t="s">
        <v>228</v>
      </c>
      <c r="E3289" t="s">
        <v>335</v>
      </c>
      <c r="F3289" t="s">
        <v>292</v>
      </c>
      <c r="G3289" s="16">
        <v>43100</v>
      </c>
      <c r="J3289" t="s">
        <v>316</v>
      </c>
      <c r="K3289" t="str">
        <f>IFERROR(VLOOKUP(J3289,ORDEN_ESF!A:C,2,0),"")</f>
        <v>Activos corrientes</v>
      </c>
      <c r="L3289">
        <f>IFERROR(VLOOKUP(J3289,ORDEN_ESF!A:C,3,0),0)</f>
        <v>1</v>
      </c>
      <c r="M3289">
        <v>305630848</v>
      </c>
    </row>
    <row r="3290" spans="1:13" x14ac:dyDescent="0.25">
      <c r="A3290">
        <v>800200598</v>
      </c>
      <c r="B3290" t="s">
        <v>345</v>
      </c>
      <c r="C3290" t="s">
        <v>230</v>
      </c>
      <c r="D3290" t="s">
        <v>228</v>
      </c>
      <c r="E3290" t="s">
        <v>335</v>
      </c>
      <c r="F3290" t="s">
        <v>314</v>
      </c>
      <c r="G3290" s="16">
        <v>43100</v>
      </c>
      <c r="J3290" t="s">
        <v>316</v>
      </c>
      <c r="K3290" t="str">
        <f>IFERROR(VLOOKUP(J3290,ORDEN_ESF!A:C,2,0),"")</f>
        <v>Activos corrientes</v>
      </c>
      <c r="L3290">
        <f>IFERROR(VLOOKUP(J3290,ORDEN_ESF!A:C,3,0),0)</f>
        <v>1</v>
      </c>
      <c r="M3290">
        <v>285591502</v>
      </c>
    </row>
    <row r="3291" spans="1:13" x14ac:dyDescent="0.25">
      <c r="A3291">
        <v>900190385</v>
      </c>
      <c r="B3291" t="s">
        <v>380</v>
      </c>
      <c r="C3291" t="s">
        <v>230</v>
      </c>
      <c r="D3291" t="s">
        <v>351</v>
      </c>
      <c r="E3291" t="s">
        <v>339</v>
      </c>
      <c r="F3291" t="s">
        <v>292</v>
      </c>
      <c r="G3291" s="16">
        <v>43100</v>
      </c>
      <c r="J3291" t="s">
        <v>316</v>
      </c>
      <c r="K3291" t="str">
        <f>IFERROR(VLOOKUP(J3291,ORDEN_ESF!A:C,2,0),"")</f>
        <v>Activos corrientes</v>
      </c>
      <c r="L3291">
        <f>IFERROR(VLOOKUP(J3291,ORDEN_ESF!A:C,3,0),0)</f>
        <v>1</v>
      </c>
      <c r="M3291">
        <v>298821913</v>
      </c>
    </row>
    <row r="3292" spans="1:13" x14ac:dyDescent="0.25">
      <c r="A3292">
        <v>900190385</v>
      </c>
      <c r="B3292" t="s">
        <v>380</v>
      </c>
      <c r="C3292" t="s">
        <v>230</v>
      </c>
      <c r="D3292" t="s">
        <v>351</v>
      </c>
      <c r="E3292" t="s">
        <v>339</v>
      </c>
      <c r="F3292" t="s">
        <v>314</v>
      </c>
      <c r="G3292" s="16">
        <v>43100</v>
      </c>
      <c r="J3292" t="s">
        <v>316</v>
      </c>
      <c r="K3292" t="str">
        <f>IFERROR(VLOOKUP(J3292,ORDEN_ESF!A:C,2,0),"")</f>
        <v>Activos corrientes</v>
      </c>
      <c r="L3292">
        <f>IFERROR(VLOOKUP(J3292,ORDEN_ESF!A:C,3,0),0)</f>
        <v>1</v>
      </c>
      <c r="M3292">
        <v>325184024</v>
      </c>
    </row>
    <row r="3293" spans="1:13" x14ac:dyDescent="0.25">
      <c r="A3293">
        <v>900390238</v>
      </c>
      <c r="B3293" t="s">
        <v>177</v>
      </c>
      <c r="C3293" t="s">
        <v>230</v>
      </c>
      <c r="D3293" t="s">
        <v>228</v>
      </c>
      <c r="E3293" t="s">
        <v>333</v>
      </c>
      <c r="F3293" t="s">
        <v>292</v>
      </c>
      <c r="G3293" s="16">
        <v>43100</v>
      </c>
      <c r="J3293" t="s">
        <v>316</v>
      </c>
      <c r="K3293" t="str">
        <f>IFERROR(VLOOKUP(J3293,ORDEN_ESF!A:C,2,0),"")</f>
        <v>Activos corrientes</v>
      </c>
      <c r="L3293">
        <f>IFERROR(VLOOKUP(J3293,ORDEN_ESF!A:C,3,0),0)</f>
        <v>1</v>
      </c>
      <c r="M3293">
        <v>131452952</v>
      </c>
    </row>
    <row r="3294" spans="1:13" x14ac:dyDescent="0.25">
      <c r="A3294">
        <v>900390238</v>
      </c>
      <c r="B3294" t="s">
        <v>177</v>
      </c>
      <c r="C3294" t="s">
        <v>230</v>
      </c>
      <c r="D3294" t="s">
        <v>228</v>
      </c>
      <c r="E3294" t="s">
        <v>333</v>
      </c>
      <c r="F3294" t="s">
        <v>314</v>
      </c>
      <c r="G3294" s="16">
        <v>43100</v>
      </c>
      <c r="J3294" t="s">
        <v>316</v>
      </c>
      <c r="K3294" t="str">
        <f>IFERROR(VLOOKUP(J3294,ORDEN_ESF!A:C,2,0),"")</f>
        <v>Activos corrientes</v>
      </c>
      <c r="L3294">
        <f>IFERROR(VLOOKUP(J3294,ORDEN_ESF!A:C,3,0),0)</f>
        <v>1</v>
      </c>
      <c r="M3294">
        <v>125365808</v>
      </c>
    </row>
    <row r="3295" spans="1:13" x14ac:dyDescent="0.25">
      <c r="A3295">
        <v>900018975</v>
      </c>
      <c r="B3295" t="s">
        <v>376</v>
      </c>
      <c r="C3295" t="s">
        <v>230</v>
      </c>
      <c r="D3295" t="s">
        <v>299</v>
      </c>
      <c r="E3295" t="s">
        <v>333</v>
      </c>
      <c r="F3295" t="s">
        <v>292</v>
      </c>
      <c r="G3295" s="16">
        <v>43100</v>
      </c>
      <c r="J3295" t="s">
        <v>316</v>
      </c>
      <c r="K3295" t="str">
        <f>IFERROR(VLOOKUP(J3295,ORDEN_ESF!A:C,2,0),"")</f>
        <v>Activos corrientes</v>
      </c>
      <c r="L3295">
        <f>IFERROR(VLOOKUP(J3295,ORDEN_ESF!A:C,3,0),0)</f>
        <v>1</v>
      </c>
      <c r="M3295">
        <v>411713637</v>
      </c>
    </row>
    <row r="3296" spans="1:13" x14ac:dyDescent="0.25">
      <c r="A3296">
        <v>900018975</v>
      </c>
      <c r="B3296" t="s">
        <v>376</v>
      </c>
      <c r="C3296" t="s">
        <v>230</v>
      </c>
      <c r="D3296" t="s">
        <v>299</v>
      </c>
      <c r="E3296" t="s">
        <v>333</v>
      </c>
      <c r="F3296" t="s">
        <v>314</v>
      </c>
      <c r="G3296" s="16">
        <v>43100</v>
      </c>
      <c r="J3296" t="s">
        <v>316</v>
      </c>
      <c r="K3296" t="str">
        <f>IFERROR(VLOOKUP(J3296,ORDEN_ESF!A:C,2,0),"")</f>
        <v>Activos corrientes</v>
      </c>
      <c r="L3296">
        <f>IFERROR(VLOOKUP(J3296,ORDEN_ESF!A:C,3,0),0)</f>
        <v>1</v>
      </c>
      <c r="M3296">
        <v>434424039</v>
      </c>
    </row>
    <row r="3297" spans="1:13" x14ac:dyDescent="0.25">
      <c r="A3297">
        <v>900749166</v>
      </c>
      <c r="B3297" t="s">
        <v>182</v>
      </c>
      <c r="C3297" t="s">
        <v>230</v>
      </c>
      <c r="D3297" t="s">
        <v>228</v>
      </c>
      <c r="E3297" t="s">
        <v>333</v>
      </c>
      <c r="F3297" t="s">
        <v>292</v>
      </c>
      <c r="G3297" s="16">
        <v>43100</v>
      </c>
      <c r="J3297" t="s">
        <v>316</v>
      </c>
      <c r="K3297" t="str">
        <f>IFERROR(VLOOKUP(J3297,ORDEN_ESF!A:C,2,0),"")</f>
        <v>Activos corrientes</v>
      </c>
      <c r="L3297">
        <f>IFERROR(VLOOKUP(J3297,ORDEN_ESF!A:C,3,0),0)</f>
        <v>1</v>
      </c>
      <c r="M3297">
        <v>197004847</v>
      </c>
    </row>
    <row r="3298" spans="1:13" x14ac:dyDescent="0.25">
      <c r="A3298">
        <v>900749166</v>
      </c>
      <c r="B3298" t="s">
        <v>182</v>
      </c>
      <c r="C3298" t="s">
        <v>230</v>
      </c>
      <c r="D3298" t="s">
        <v>228</v>
      </c>
      <c r="E3298" t="s">
        <v>333</v>
      </c>
      <c r="F3298" t="s">
        <v>314</v>
      </c>
      <c r="G3298" s="16">
        <v>43100</v>
      </c>
      <c r="J3298" t="s">
        <v>316</v>
      </c>
      <c r="K3298" t="str">
        <f>IFERROR(VLOOKUP(J3298,ORDEN_ESF!A:C,2,0),"")</f>
        <v>Activos corrientes</v>
      </c>
      <c r="L3298">
        <f>IFERROR(VLOOKUP(J3298,ORDEN_ESF!A:C,3,0),0)</f>
        <v>1</v>
      </c>
      <c r="M3298">
        <v>243293802</v>
      </c>
    </row>
    <row r="3299" spans="1:13" x14ac:dyDescent="0.25">
      <c r="A3299">
        <v>900797732</v>
      </c>
      <c r="B3299" t="s">
        <v>181</v>
      </c>
      <c r="C3299" t="s">
        <v>230</v>
      </c>
      <c r="D3299" t="s">
        <v>228</v>
      </c>
      <c r="E3299" t="s">
        <v>360</v>
      </c>
      <c r="F3299" t="s">
        <v>292</v>
      </c>
      <c r="G3299" s="16">
        <v>43100</v>
      </c>
      <c r="J3299" t="s">
        <v>316</v>
      </c>
      <c r="K3299" t="str">
        <f>IFERROR(VLOOKUP(J3299,ORDEN_ESF!A:C,2,0),"")</f>
        <v>Activos corrientes</v>
      </c>
      <c r="L3299">
        <f>IFERROR(VLOOKUP(J3299,ORDEN_ESF!A:C,3,0),0)</f>
        <v>1</v>
      </c>
      <c r="M3299">
        <v>67295883</v>
      </c>
    </row>
    <row r="3300" spans="1:13" x14ac:dyDescent="0.25">
      <c r="A3300">
        <v>900797732</v>
      </c>
      <c r="B3300" t="s">
        <v>181</v>
      </c>
      <c r="C3300" t="s">
        <v>230</v>
      </c>
      <c r="D3300" t="s">
        <v>228</v>
      </c>
      <c r="E3300" t="s">
        <v>360</v>
      </c>
      <c r="F3300" t="s">
        <v>314</v>
      </c>
      <c r="G3300" s="16">
        <v>43100</v>
      </c>
      <c r="J3300" t="s">
        <v>316</v>
      </c>
      <c r="K3300" t="str">
        <f>IFERROR(VLOOKUP(J3300,ORDEN_ESF!A:C,2,0),"")</f>
        <v>Activos corrientes</v>
      </c>
      <c r="L3300">
        <f>IFERROR(VLOOKUP(J3300,ORDEN_ESF!A:C,3,0),0)</f>
        <v>1</v>
      </c>
      <c r="M3300">
        <v>95640591</v>
      </c>
    </row>
    <row r="3301" spans="1:13" x14ac:dyDescent="0.25">
      <c r="A3301">
        <v>900205547</v>
      </c>
      <c r="B3301" t="s">
        <v>233</v>
      </c>
      <c r="C3301" t="s">
        <v>230</v>
      </c>
      <c r="D3301" t="s">
        <v>228</v>
      </c>
      <c r="E3301" t="s">
        <v>224</v>
      </c>
      <c r="F3301" t="s">
        <v>292</v>
      </c>
      <c r="G3301" s="16">
        <v>43100</v>
      </c>
      <c r="J3301" t="s">
        <v>316</v>
      </c>
      <c r="K3301" t="str">
        <f>IFERROR(VLOOKUP(J3301,ORDEN_ESF!A:C,2,0),"")</f>
        <v>Activos corrientes</v>
      </c>
      <c r="L3301">
        <f>IFERROR(VLOOKUP(J3301,ORDEN_ESF!A:C,3,0),0)</f>
        <v>1</v>
      </c>
      <c r="M3301">
        <v>3980039</v>
      </c>
    </row>
    <row r="3302" spans="1:13" x14ac:dyDescent="0.25">
      <c r="A3302">
        <v>900205547</v>
      </c>
      <c r="B3302" t="s">
        <v>233</v>
      </c>
      <c r="C3302" t="s">
        <v>230</v>
      </c>
      <c r="D3302" t="s">
        <v>228</v>
      </c>
      <c r="E3302" t="s">
        <v>224</v>
      </c>
      <c r="F3302" t="s">
        <v>314</v>
      </c>
      <c r="G3302" s="16">
        <v>43100</v>
      </c>
      <c r="J3302" t="s">
        <v>316</v>
      </c>
      <c r="K3302" t="str">
        <f>IFERROR(VLOOKUP(J3302,ORDEN_ESF!A:C,2,0),"")</f>
        <v>Activos corrientes</v>
      </c>
      <c r="L3302">
        <f>IFERROR(VLOOKUP(J3302,ORDEN_ESF!A:C,3,0),0)</f>
        <v>1</v>
      </c>
      <c r="M3302">
        <v>4672018</v>
      </c>
    </row>
    <row r="3303" spans="1:13" x14ac:dyDescent="0.25">
      <c r="A3303">
        <v>900818642</v>
      </c>
      <c r="B3303" t="s">
        <v>169</v>
      </c>
      <c r="C3303" t="s">
        <v>230</v>
      </c>
      <c r="D3303" t="s">
        <v>228</v>
      </c>
      <c r="E3303" t="s">
        <v>333</v>
      </c>
      <c r="F3303" t="s">
        <v>292</v>
      </c>
      <c r="G3303" s="16">
        <v>43100</v>
      </c>
      <c r="J3303" t="s">
        <v>316</v>
      </c>
      <c r="K3303" t="str">
        <f>IFERROR(VLOOKUP(J3303,ORDEN_ESF!A:C,2,0),"")</f>
        <v>Activos corrientes</v>
      </c>
      <c r="L3303">
        <f>IFERROR(VLOOKUP(J3303,ORDEN_ESF!A:C,3,0),0)</f>
        <v>1</v>
      </c>
      <c r="M3303">
        <v>59427223</v>
      </c>
    </row>
    <row r="3304" spans="1:13" x14ac:dyDescent="0.25">
      <c r="A3304">
        <v>900818642</v>
      </c>
      <c r="B3304" t="s">
        <v>169</v>
      </c>
      <c r="C3304" t="s">
        <v>230</v>
      </c>
      <c r="D3304" t="s">
        <v>228</v>
      </c>
      <c r="E3304" t="s">
        <v>333</v>
      </c>
      <c r="F3304" t="s">
        <v>314</v>
      </c>
      <c r="G3304" s="16">
        <v>43100</v>
      </c>
      <c r="J3304" t="s">
        <v>316</v>
      </c>
      <c r="K3304" t="str">
        <f>IFERROR(VLOOKUP(J3304,ORDEN_ESF!A:C,2,0),"")</f>
        <v>Activos corrientes</v>
      </c>
      <c r="L3304">
        <f>IFERROR(VLOOKUP(J3304,ORDEN_ESF!A:C,3,0),0)</f>
        <v>1</v>
      </c>
      <c r="M3304">
        <v>124283093</v>
      </c>
    </row>
    <row r="3305" spans="1:13" x14ac:dyDescent="0.25">
      <c r="A3305">
        <v>860510628</v>
      </c>
      <c r="B3305" t="s">
        <v>373</v>
      </c>
      <c r="C3305" t="s">
        <v>230</v>
      </c>
      <c r="D3305" t="s">
        <v>228</v>
      </c>
      <c r="E3305" t="s">
        <v>353</v>
      </c>
      <c r="F3305" t="s">
        <v>292</v>
      </c>
      <c r="G3305" s="16">
        <v>43100</v>
      </c>
      <c r="J3305" t="s">
        <v>316</v>
      </c>
      <c r="K3305" t="str">
        <f>IFERROR(VLOOKUP(J3305,ORDEN_ESF!A:C,2,0),"")</f>
        <v>Activos corrientes</v>
      </c>
      <c r="L3305">
        <f>IFERROR(VLOOKUP(J3305,ORDEN_ESF!A:C,3,0),0)</f>
        <v>1</v>
      </c>
      <c r="M3305">
        <v>68258906</v>
      </c>
    </row>
    <row r="3306" spans="1:13" x14ac:dyDescent="0.25">
      <c r="A3306">
        <v>860510628</v>
      </c>
      <c r="B3306" t="s">
        <v>373</v>
      </c>
      <c r="C3306" t="s">
        <v>230</v>
      </c>
      <c r="D3306" t="s">
        <v>228</v>
      </c>
      <c r="E3306" t="s">
        <v>353</v>
      </c>
      <c r="F3306" t="s">
        <v>314</v>
      </c>
      <c r="G3306" s="16">
        <v>43100</v>
      </c>
      <c r="J3306" t="s">
        <v>316</v>
      </c>
      <c r="K3306" t="str">
        <f>IFERROR(VLOOKUP(J3306,ORDEN_ESF!A:C,2,0),"")</f>
        <v>Activos corrientes</v>
      </c>
      <c r="L3306">
        <f>IFERROR(VLOOKUP(J3306,ORDEN_ESF!A:C,3,0),0)</f>
        <v>1</v>
      </c>
      <c r="M3306">
        <v>113170800</v>
      </c>
    </row>
    <row r="3307" spans="1:13" x14ac:dyDescent="0.25">
      <c r="A3307">
        <v>800240724</v>
      </c>
      <c r="B3307" t="s">
        <v>348</v>
      </c>
      <c r="C3307" t="s">
        <v>230</v>
      </c>
      <c r="D3307" t="s">
        <v>228</v>
      </c>
      <c r="E3307" t="s">
        <v>335</v>
      </c>
      <c r="F3307" t="s">
        <v>292</v>
      </c>
      <c r="G3307" s="16">
        <v>43100</v>
      </c>
      <c r="J3307" t="s">
        <v>316</v>
      </c>
      <c r="K3307" t="str">
        <f>IFERROR(VLOOKUP(J3307,ORDEN_ESF!A:C,2,0),"")</f>
        <v>Activos corrientes</v>
      </c>
      <c r="L3307">
        <f>IFERROR(VLOOKUP(J3307,ORDEN_ESF!A:C,3,0),0)</f>
        <v>1</v>
      </c>
      <c r="M3307">
        <v>398262442</v>
      </c>
    </row>
    <row r="3308" spans="1:13" x14ac:dyDescent="0.25">
      <c r="A3308">
        <v>800240724</v>
      </c>
      <c r="B3308" t="s">
        <v>348</v>
      </c>
      <c r="C3308" t="s">
        <v>230</v>
      </c>
      <c r="D3308" t="s">
        <v>228</v>
      </c>
      <c r="E3308" t="s">
        <v>335</v>
      </c>
      <c r="F3308" t="s">
        <v>314</v>
      </c>
      <c r="G3308" s="16">
        <v>43100</v>
      </c>
      <c r="J3308" t="s">
        <v>316</v>
      </c>
      <c r="K3308" t="str">
        <f>IFERROR(VLOOKUP(J3308,ORDEN_ESF!A:C,2,0),"")</f>
        <v>Activos corrientes</v>
      </c>
      <c r="L3308">
        <f>IFERROR(VLOOKUP(J3308,ORDEN_ESF!A:C,3,0),0)</f>
        <v>1</v>
      </c>
      <c r="M3308">
        <v>371407940</v>
      </c>
    </row>
    <row r="3309" spans="1:13" x14ac:dyDescent="0.25">
      <c r="A3309">
        <v>890905022</v>
      </c>
      <c r="B3309" t="s">
        <v>370</v>
      </c>
      <c r="C3309" t="s">
        <v>230</v>
      </c>
      <c r="D3309" t="s">
        <v>223</v>
      </c>
      <c r="E3309" t="s">
        <v>360</v>
      </c>
      <c r="F3309" t="s">
        <v>292</v>
      </c>
      <c r="G3309" s="16">
        <v>43100</v>
      </c>
      <c r="J3309" t="s">
        <v>316</v>
      </c>
      <c r="K3309" t="str">
        <f>IFERROR(VLOOKUP(J3309,ORDEN_ESF!A:C,2,0),"")</f>
        <v>Activos corrientes</v>
      </c>
      <c r="L3309">
        <f>IFERROR(VLOOKUP(J3309,ORDEN_ESF!A:C,3,0),0)</f>
        <v>1</v>
      </c>
      <c r="M3309">
        <v>55013714</v>
      </c>
    </row>
    <row r="3310" spans="1:13" x14ac:dyDescent="0.25">
      <c r="A3310">
        <v>890905022</v>
      </c>
      <c r="B3310" t="s">
        <v>370</v>
      </c>
      <c r="C3310" t="s">
        <v>230</v>
      </c>
      <c r="D3310" t="s">
        <v>223</v>
      </c>
      <c r="E3310" t="s">
        <v>360</v>
      </c>
      <c r="F3310" t="s">
        <v>314</v>
      </c>
      <c r="G3310" s="16">
        <v>43100</v>
      </c>
      <c r="J3310" t="s">
        <v>316</v>
      </c>
      <c r="K3310" t="str">
        <f>IFERROR(VLOOKUP(J3310,ORDEN_ESF!A:C,2,0),"")</f>
        <v>Activos corrientes</v>
      </c>
      <c r="L3310">
        <f>IFERROR(VLOOKUP(J3310,ORDEN_ESF!A:C,3,0),0)</f>
        <v>1</v>
      </c>
      <c r="M3310">
        <v>59928952</v>
      </c>
    </row>
    <row r="3311" spans="1:13" x14ac:dyDescent="0.25">
      <c r="A3311">
        <v>900018975</v>
      </c>
      <c r="B3311" t="s">
        <v>376</v>
      </c>
      <c r="C3311" t="s">
        <v>230</v>
      </c>
      <c r="D3311" t="s">
        <v>299</v>
      </c>
      <c r="E3311" t="s">
        <v>333</v>
      </c>
      <c r="F3311" t="s">
        <v>292</v>
      </c>
      <c r="G3311" s="16">
        <v>43100</v>
      </c>
      <c r="J3311" t="s">
        <v>244</v>
      </c>
      <c r="K3311" t="str">
        <f>IFERROR(VLOOKUP(J3311,ORDEN_ESF!A:C,2,0),"")</f>
        <v>Propiedad de inversión</v>
      </c>
      <c r="L3311">
        <f>IFERROR(VLOOKUP(J3311,ORDEN_ESF!A:C,3,0),0)</f>
        <v>0</v>
      </c>
      <c r="M3311">
        <v>5653168</v>
      </c>
    </row>
    <row r="3312" spans="1:13" x14ac:dyDescent="0.25">
      <c r="A3312">
        <v>900018975</v>
      </c>
      <c r="B3312" t="s">
        <v>376</v>
      </c>
      <c r="C3312" t="s">
        <v>230</v>
      </c>
      <c r="D3312" t="s">
        <v>299</v>
      </c>
      <c r="E3312" t="s">
        <v>333</v>
      </c>
      <c r="F3312" t="s">
        <v>314</v>
      </c>
      <c r="G3312" s="16">
        <v>43100</v>
      </c>
      <c r="J3312" t="s">
        <v>244</v>
      </c>
      <c r="K3312" t="str">
        <f>IFERROR(VLOOKUP(J3312,ORDEN_ESF!A:C,2,0),"")</f>
        <v>Propiedad de inversión</v>
      </c>
      <c r="L3312">
        <f>IFERROR(VLOOKUP(J3312,ORDEN_ESF!A:C,3,0),0)</f>
        <v>0</v>
      </c>
      <c r="M3312">
        <v>25095345</v>
      </c>
    </row>
    <row r="3313" spans="1:13" x14ac:dyDescent="0.25">
      <c r="A3313">
        <v>800240724</v>
      </c>
      <c r="B3313" t="s">
        <v>348</v>
      </c>
      <c r="C3313" t="s">
        <v>230</v>
      </c>
      <c r="D3313" t="s">
        <v>228</v>
      </c>
      <c r="E3313" t="s">
        <v>335</v>
      </c>
      <c r="F3313" t="s">
        <v>292</v>
      </c>
      <c r="G3313" s="16">
        <v>43100</v>
      </c>
      <c r="J3313" t="s">
        <v>244</v>
      </c>
      <c r="K3313" t="str">
        <f>IFERROR(VLOOKUP(J3313,ORDEN_ESF!A:C,2,0),"")</f>
        <v>Propiedad de inversión</v>
      </c>
      <c r="L3313">
        <f>IFERROR(VLOOKUP(J3313,ORDEN_ESF!A:C,3,0),0)</f>
        <v>0</v>
      </c>
      <c r="M3313">
        <v>2766449</v>
      </c>
    </row>
    <row r="3314" spans="1:13" x14ac:dyDescent="0.25">
      <c r="A3314">
        <v>800240724</v>
      </c>
      <c r="B3314" t="s">
        <v>348</v>
      </c>
      <c r="C3314" t="s">
        <v>230</v>
      </c>
      <c r="D3314" t="s">
        <v>228</v>
      </c>
      <c r="E3314" t="s">
        <v>335</v>
      </c>
      <c r="F3314" t="s">
        <v>314</v>
      </c>
      <c r="G3314" s="16">
        <v>43100</v>
      </c>
      <c r="J3314" t="s">
        <v>244</v>
      </c>
      <c r="K3314" t="str">
        <f>IFERROR(VLOOKUP(J3314,ORDEN_ESF!A:C,2,0),"")</f>
        <v>Propiedad de inversión</v>
      </c>
      <c r="L3314">
        <f>IFERROR(VLOOKUP(J3314,ORDEN_ESF!A:C,3,0),0)</f>
        <v>0</v>
      </c>
      <c r="M3314">
        <v>2794002</v>
      </c>
    </row>
    <row r="3315" spans="1:13" x14ac:dyDescent="0.25">
      <c r="A3315">
        <v>890905022</v>
      </c>
      <c r="B3315" t="s">
        <v>370</v>
      </c>
      <c r="C3315" t="s">
        <v>230</v>
      </c>
      <c r="D3315" t="s">
        <v>223</v>
      </c>
      <c r="E3315" t="s">
        <v>360</v>
      </c>
      <c r="F3315" t="s">
        <v>292</v>
      </c>
      <c r="G3315" s="16">
        <v>43100</v>
      </c>
      <c r="J3315" t="s">
        <v>244</v>
      </c>
      <c r="K3315" t="str">
        <f>IFERROR(VLOOKUP(J3315,ORDEN_ESF!A:C,2,0),"")</f>
        <v>Propiedad de inversión</v>
      </c>
      <c r="L3315">
        <f>IFERROR(VLOOKUP(J3315,ORDEN_ESF!A:C,3,0),0)</f>
        <v>0</v>
      </c>
      <c r="M3315">
        <v>2732112</v>
      </c>
    </row>
    <row r="3316" spans="1:13" x14ac:dyDescent="0.25">
      <c r="A3316">
        <v>890905022</v>
      </c>
      <c r="B3316" t="s">
        <v>370</v>
      </c>
      <c r="C3316" t="s">
        <v>230</v>
      </c>
      <c r="D3316" t="s">
        <v>223</v>
      </c>
      <c r="E3316" t="s">
        <v>360</v>
      </c>
      <c r="F3316" t="s">
        <v>314</v>
      </c>
      <c r="G3316" s="16">
        <v>43100</v>
      </c>
      <c r="J3316" t="s">
        <v>244</v>
      </c>
      <c r="K3316" t="str">
        <f>IFERROR(VLOOKUP(J3316,ORDEN_ESF!A:C,2,0),"")</f>
        <v>Propiedad de inversión</v>
      </c>
      <c r="L3316">
        <f>IFERROR(VLOOKUP(J3316,ORDEN_ESF!A:C,3,0),0)</f>
        <v>0</v>
      </c>
      <c r="M3316">
        <v>1285481</v>
      </c>
    </row>
    <row r="3317" spans="1:13" x14ac:dyDescent="0.25">
      <c r="A3317">
        <v>830023542</v>
      </c>
      <c r="B3317" t="s">
        <v>146</v>
      </c>
      <c r="C3317" t="s">
        <v>230</v>
      </c>
      <c r="D3317" t="s">
        <v>223</v>
      </c>
      <c r="E3317" t="s">
        <v>339</v>
      </c>
      <c r="F3317" t="s">
        <v>292</v>
      </c>
      <c r="G3317" s="16">
        <v>43100</v>
      </c>
      <c r="J3317" t="s">
        <v>245</v>
      </c>
      <c r="K3317" t="str">
        <f>IFERROR(VLOOKUP(J3317,ORDEN_ESF!A:C,2,0),"")</f>
        <v>Propiedades, planta y equipo</v>
      </c>
      <c r="L3317">
        <f>IFERROR(VLOOKUP(J3317,ORDEN_ESF!A:C,3,0),0)</f>
        <v>0</v>
      </c>
      <c r="M3317">
        <v>63683913</v>
      </c>
    </row>
    <row r="3318" spans="1:13" x14ac:dyDescent="0.25">
      <c r="A3318">
        <v>830023542</v>
      </c>
      <c r="B3318" t="s">
        <v>146</v>
      </c>
      <c r="C3318" t="s">
        <v>230</v>
      </c>
      <c r="D3318" t="s">
        <v>223</v>
      </c>
      <c r="E3318" t="s">
        <v>339</v>
      </c>
      <c r="F3318" t="s">
        <v>314</v>
      </c>
      <c r="G3318" s="16">
        <v>43100</v>
      </c>
      <c r="J3318" t="s">
        <v>245</v>
      </c>
      <c r="K3318" t="str">
        <f>IFERROR(VLOOKUP(J3318,ORDEN_ESF!A:C,2,0),"")</f>
        <v>Propiedades, planta y equipo</v>
      </c>
      <c r="L3318">
        <f>IFERROR(VLOOKUP(J3318,ORDEN_ESF!A:C,3,0),0)</f>
        <v>0</v>
      </c>
      <c r="M3318">
        <v>47420165</v>
      </c>
    </row>
    <row r="3319" spans="1:13" x14ac:dyDescent="0.25">
      <c r="A3319">
        <v>890806999</v>
      </c>
      <c r="B3319" t="s">
        <v>366</v>
      </c>
      <c r="C3319" t="s">
        <v>230</v>
      </c>
      <c r="D3319" t="s">
        <v>367</v>
      </c>
      <c r="E3319" t="s">
        <v>368</v>
      </c>
      <c r="F3319" t="s">
        <v>292</v>
      </c>
      <c r="G3319" s="16">
        <v>43100</v>
      </c>
      <c r="J3319" t="s">
        <v>245</v>
      </c>
      <c r="K3319" t="str">
        <f>IFERROR(VLOOKUP(J3319,ORDEN_ESF!A:C,2,0),"")</f>
        <v>Propiedades, planta y equipo</v>
      </c>
      <c r="L3319">
        <f>IFERROR(VLOOKUP(J3319,ORDEN_ESF!A:C,3,0),0)</f>
        <v>0</v>
      </c>
      <c r="M3319">
        <v>11852226</v>
      </c>
    </row>
    <row r="3320" spans="1:13" x14ac:dyDescent="0.25">
      <c r="A3320">
        <v>890806999</v>
      </c>
      <c r="B3320" t="s">
        <v>366</v>
      </c>
      <c r="C3320" t="s">
        <v>230</v>
      </c>
      <c r="D3320" t="s">
        <v>367</v>
      </c>
      <c r="E3320" t="s">
        <v>368</v>
      </c>
      <c r="F3320" t="s">
        <v>314</v>
      </c>
      <c r="G3320" s="16">
        <v>43100</v>
      </c>
      <c r="J3320" t="s">
        <v>245</v>
      </c>
      <c r="K3320" t="str">
        <f>IFERROR(VLOOKUP(J3320,ORDEN_ESF!A:C,2,0),"")</f>
        <v>Propiedades, planta y equipo</v>
      </c>
      <c r="L3320">
        <f>IFERROR(VLOOKUP(J3320,ORDEN_ESF!A:C,3,0),0)</f>
        <v>0</v>
      </c>
      <c r="M3320">
        <v>11637906</v>
      </c>
    </row>
    <row r="3321" spans="1:13" x14ac:dyDescent="0.25">
      <c r="A3321">
        <v>900378893</v>
      </c>
      <c r="B3321" t="s">
        <v>386</v>
      </c>
      <c r="C3321" t="s">
        <v>230</v>
      </c>
      <c r="D3321" t="s">
        <v>228</v>
      </c>
      <c r="E3321" t="s">
        <v>335</v>
      </c>
      <c r="F3321" t="s">
        <v>292</v>
      </c>
      <c r="G3321" s="16">
        <v>43100</v>
      </c>
      <c r="J3321" t="s">
        <v>245</v>
      </c>
      <c r="K3321" t="str">
        <f>IFERROR(VLOOKUP(J3321,ORDEN_ESF!A:C,2,0),"")</f>
        <v>Propiedades, planta y equipo</v>
      </c>
      <c r="L3321">
        <f>IFERROR(VLOOKUP(J3321,ORDEN_ESF!A:C,3,0),0)</f>
        <v>0</v>
      </c>
      <c r="M3321">
        <v>2103765</v>
      </c>
    </row>
    <row r="3322" spans="1:13" x14ac:dyDescent="0.25">
      <c r="A3322">
        <v>900378893</v>
      </c>
      <c r="B3322" t="s">
        <v>386</v>
      </c>
      <c r="C3322" t="s">
        <v>230</v>
      </c>
      <c r="D3322" t="s">
        <v>228</v>
      </c>
      <c r="E3322" t="s">
        <v>335</v>
      </c>
      <c r="F3322" t="s">
        <v>314</v>
      </c>
      <c r="G3322" s="16">
        <v>43100</v>
      </c>
      <c r="J3322" t="s">
        <v>245</v>
      </c>
      <c r="K3322" t="str">
        <f>IFERROR(VLOOKUP(J3322,ORDEN_ESF!A:C,2,0),"")</f>
        <v>Propiedades, planta y equipo</v>
      </c>
      <c r="L3322">
        <f>IFERROR(VLOOKUP(J3322,ORDEN_ESF!A:C,3,0),0)</f>
        <v>0</v>
      </c>
      <c r="M3322">
        <v>1813089</v>
      </c>
    </row>
    <row r="3323" spans="1:13" x14ac:dyDescent="0.25">
      <c r="A3323">
        <v>800200598</v>
      </c>
      <c r="B3323" t="s">
        <v>345</v>
      </c>
      <c r="C3323" t="s">
        <v>230</v>
      </c>
      <c r="D3323" t="s">
        <v>228</v>
      </c>
      <c r="E3323" t="s">
        <v>335</v>
      </c>
      <c r="F3323" t="s">
        <v>292</v>
      </c>
      <c r="G3323" s="16">
        <v>43100</v>
      </c>
      <c r="J3323" t="s">
        <v>245</v>
      </c>
      <c r="K3323" t="str">
        <f>IFERROR(VLOOKUP(J3323,ORDEN_ESF!A:C,2,0),"")</f>
        <v>Propiedades, planta y equipo</v>
      </c>
      <c r="L3323">
        <f>IFERROR(VLOOKUP(J3323,ORDEN_ESF!A:C,3,0),0)</f>
        <v>0</v>
      </c>
      <c r="M3323">
        <v>1982684</v>
      </c>
    </row>
    <row r="3324" spans="1:13" x14ac:dyDescent="0.25">
      <c r="A3324">
        <v>800200598</v>
      </c>
      <c r="B3324" t="s">
        <v>345</v>
      </c>
      <c r="C3324" t="s">
        <v>230</v>
      </c>
      <c r="D3324" t="s">
        <v>228</v>
      </c>
      <c r="E3324" t="s">
        <v>335</v>
      </c>
      <c r="F3324" t="s">
        <v>314</v>
      </c>
      <c r="G3324" s="16">
        <v>43100</v>
      </c>
      <c r="J3324" t="s">
        <v>245</v>
      </c>
      <c r="K3324" t="str">
        <f>IFERROR(VLOOKUP(J3324,ORDEN_ESF!A:C,2,0),"")</f>
        <v>Propiedades, planta y equipo</v>
      </c>
      <c r="L3324">
        <f>IFERROR(VLOOKUP(J3324,ORDEN_ESF!A:C,3,0),0)</f>
        <v>0</v>
      </c>
      <c r="M3324">
        <v>1427959</v>
      </c>
    </row>
    <row r="3325" spans="1:13" x14ac:dyDescent="0.25">
      <c r="A3325">
        <v>900190385</v>
      </c>
      <c r="B3325" t="s">
        <v>380</v>
      </c>
      <c r="C3325" t="s">
        <v>230</v>
      </c>
      <c r="D3325" t="s">
        <v>351</v>
      </c>
      <c r="E3325" t="s">
        <v>339</v>
      </c>
      <c r="F3325" t="s">
        <v>292</v>
      </c>
      <c r="G3325" s="16">
        <v>43100</v>
      </c>
      <c r="J3325" t="s">
        <v>245</v>
      </c>
      <c r="K3325" t="str">
        <f>IFERROR(VLOOKUP(J3325,ORDEN_ESF!A:C,2,0),"")</f>
        <v>Propiedades, planta y equipo</v>
      </c>
      <c r="L3325">
        <f>IFERROR(VLOOKUP(J3325,ORDEN_ESF!A:C,3,0),0)</f>
        <v>0</v>
      </c>
      <c r="M3325">
        <v>1085</v>
      </c>
    </row>
    <row r="3326" spans="1:13" x14ac:dyDescent="0.25">
      <c r="A3326">
        <v>900390238</v>
      </c>
      <c r="B3326" t="s">
        <v>177</v>
      </c>
      <c r="C3326" t="s">
        <v>230</v>
      </c>
      <c r="D3326" t="s">
        <v>228</v>
      </c>
      <c r="E3326" t="s">
        <v>333</v>
      </c>
      <c r="F3326" t="s">
        <v>292</v>
      </c>
      <c r="G3326" s="16">
        <v>43100</v>
      </c>
      <c r="J3326" t="s">
        <v>245</v>
      </c>
      <c r="K3326" t="str">
        <f>IFERROR(VLOOKUP(J3326,ORDEN_ESF!A:C,2,0),"")</f>
        <v>Propiedades, planta y equipo</v>
      </c>
      <c r="L3326">
        <f>IFERROR(VLOOKUP(J3326,ORDEN_ESF!A:C,3,0),0)</f>
        <v>0</v>
      </c>
      <c r="M3326">
        <v>5066460</v>
      </c>
    </row>
    <row r="3327" spans="1:13" x14ac:dyDescent="0.25">
      <c r="A3327">
        <v>900390238</v>
      </c>
      <c r="B3327" t="s">
        <v>177</v>
      </c>
      <c r="C3327" t="s">
        <v>230</v>
      </c>
      <c r="D3327" t="s">
        <v>228</v>
      </c>
      <c r="E3327" t="s">
        <v>333</v>
      </c>
      <c r="F3327" t="s">
        <v>314</v>
      </c>
      <c r="G3327" s="16">
        <v>43100</v>
      </c>
      <c r="J3327" t="s">
        <v>245</v>
      </c>
      <c r="K3327" t="str">
        <f>IFERROR(VLOOKUP(J3327,ORDEN_ESF!A:C,2,0),"")</f>
        <v>Propiedades, planta y equipo</v>
      </c>
      <c r="L3327">
        <f>IFERROR(VLOOKUP(J3327,ORDEN_ESF!A:C,3,0),0)</f>
        <v>0</v>
      </c>
      <c r="M3327">
        <v>1278645</v>
      </c>
    </row>
    <row r="3328" spans="1:13" x14ac:dyDescent="0.25">
      <c r="A3328">
        <v>900018975</v>
      </c>
      <c r="B3328" t="s">
        <v>376</v>
      </c>
      <c r="C3328" t="s">
        <v>230</v>
      </c>
      <c r="D3328" t="s">
        <v>299</v>
      </c>
      <c r="E3328" t="s">
        <v>333</v>
      </c>
      <c r="F3328" t="s">
        <v>292</v>
      </c>
      <c r="G3328" s="16">
        <v>43100</v>
      </c>
      <c r="J3328" t="s">
        <v>245</v>
      </c>
      <c r="K3328" t="str">
        <f>IFERROR(VLOOKUP(J3328,ORDEN_ESF!A:C,2,0),"")</f>
        <v>Propiedades, planta y equipo</v>
      </c>
      <c r="L3328">
        <f>IFERROR(VLOOKUP(J3328,ORDEN_ESF!A:C,3,0),0)</f>
        <v>0</v>
      </c>
      <c r="M3328">
        <v>119934286</v>
      </c>
    </row>
    <row r="3329" spans="1:13" x14ac:dyDescent="0.25">
      <c r="A3329">
        <v>900018975</v>
      </c>
      <c r="B3329" t="s">
        <v>376</v>
      </c>
      <c r="C3329" t="s">
        <v>230</v>
      </c>
      <c r="D3329" t="s">
        <v>299</v>
      </c>
      <c r="E3329" t="s">
        <v>333</v>
      </c>
      <c r="F3329" t="s">
        <v>314</v>
      </c>
      <c r="G3329" s="16">
        <v>43100</v>
      </c>
      <c r="J3329" t="s">
        <v>245</v>
      </c>
      <c r="K3329" t="str">
        <f>IFERROR(VLOOKUP(J3329,ORDEN_ESF!A:C,2,0),"")</f>
        <v>Propiedades, planta y equipo</v>
      </c>
      <c r="L3329">
        <f>IFERROR(VLOOKUP(J3329,ORDEN_ESF!A:C,3,0),0)</f>
        <v>0</v>
      </c>
      <c r="M3329">
        <v>141016416</v>
      </c>
    </row>
    <row r="3330" spans="1:13" x14ac:dyDescent="0.25">
      <c r="A3330">
        <v>900749166</v>
      </c>
      <c r="B3330" t="s">
        <v>182</v>
      </c>
      <c r="C3330" t="s">
        <v>230</v>
      </c>
      <c r="D3330" t="s">
        <v>228</v>
      </c>
      <c r="E3330" t="s">
        <v>333</v>
      </c>
      <c r="F3330" t="s">
        <v>292</v>
      </c>
      <c r="G3330" s="16">
        <v>43100</v>
      </c>
      <c r="J3330" t="s">
        <v>245</v>
      </c>
      <c r="K3330" t="str">
        <f>IFERROR(VLOOKUP(J3330,ORDEN_ESF!A:C,2,0),"")</f>
        <v>Propiedades, planta y equipo</v>
      </c>
      <c r="L3330">
        <f>IFERROR(VLOOKUP(J3330,ORDEN_ESF!A:C,3,0),0)</f>
        <v>0</v>
      </c>
      <c r="M3330">
        <v>76348594</v>
      </c>
    </row>
    <row r="3331" spans="1:13" x14ac:dyDescent="0.25">
      <c r="A3331">
        <v>900749166</v>
      </c>
      <c r="B3331" t="s">
        <v>182</v>
      </c>
      <c r="C3331" t="s">
        <v>230</v>
      </c>
      <c r="D3331" t="s">
        <v>228</v>
      </c>
      <c r="E3331" t="s">
        <v>333</v>
      </c>
      <c r="F3331" t="s">
        <v>314</v>
      </c>
      <c r="G3331" s="16">
        <v>43100</v>
      </c>
      <c r="J3331" t="s">
        <v>245</v>
      </c>
      <c r="K3331" t="str">
        <f>IFERROR(VLOOKUP(J3331,ORDEN_ESF!A:C,2,0),"")</f>
        <v>Propiedades, planta y equipo</v>
      </c>
      <c r="L3331">
        <f>IFERROR(VLOOKUP(J3331,ORDEN_ESF!A:C,3,0),0)</f>
        <v>0</v>
      </c>
      <c r="M3331">
        <v>72574279</v>
      </c>
    </row>
    <row r="3332" spans="1:13" x14ac:dyDescent="0.25">
      <c r="A3332">
        <v>900797732</v>
      </c>
      <c r="B3332" t="s">
        <v>181</v>
      </c>
      <c r="C3332" t="s">
        <v>230</v>
      </c>
      <c r="D3332" t="s">
        <v>228</v>
      </c>
      <c r="E3332" t="s">
        <v>360</v>
      </c>
      <c r="F3332" t="s">
        <v>292</v>
      </c>
      <c r="G3332" s="16">
        <v>43100</v>
      </c>
      <c r="J3332" t="s">
        <v>245</v>
      </c>
      <c r="K3332" t="str">
        <f>IFERROR(VLOOKUP(J3332,ORDEN_ESF!A:C,2,0),"")</f>
        <v>Propiedades, planta y equipo</v>
      </c>
      <c r="L3332">
        <f>IFERROR(VLOOKUP(J3332,ORDEN_ESF!A:C,3,0),0)</f>
        <v>0</v>
      </c>
      <c r="M3332">
        <v>95839489</v>
      </c>
    </row>
    <row r="3333" spans="1:13" x14ac:dyDescent="0.25">
      <c r="A3333">
        <v>900797732</v>
      </c>
      <c r="B3333" t="s">
        <v>181</v>
      </c>
      <c r="C3333" t="s">
        <v>230</v>
      </c>
      <c r="D3333" t="s">
        <v>228</v>
      </c>
      <c r="E3333" t="s">
        <v>360</v>
      </c>
      <c r="F3333" t="s">
        <v>314</v>
      </c>
      <c r="G3333" s="16">
        <v>43100</v>
      </c>
      <c r="J3333" t="s">
        <v>245</v>
      </c>
      <c r="K3333" t="str">
        <f>IFERROR(VLOOKUP(J3333,ORDEN_ESF!A:C,2,0),"")</f>
        <v>Propiedades, planta y equipo</v>
      </c>
      <c r="L3333">
        <f>IFERROR(VLOOKUP(J3333,ORDEN_ESF!A:C,3,0),0)</f>
        <v>0</v>
      </c>
      <c r="M3333">
        <v>84993164</v>
      </c>
    </row>
    <row r="3334" spans="1:13" x14ac:dyDescent="0.25">
      <c r="A3334">
        <v>900205547</v>
      </c>
      <c r="B3334" t="s">
        <v>233</v>
      </c>
      <c r="C3334" t="s">
        <v>230</v>
      </c>
      <c r="D3334" t="s">
        <v>228</v>
      </c>
      <c r="E3334" t="s">
        <v>224</v>
      </c>
      <c r="F3334" t="s">
        <v>292</v>
      </c>
      <c r="G3334" s="16">
        <v>43100</v>
      </c>
      <c r="J3334" t="s">
        <v>245</v>
      </c>
      <c r="K3334" t="str">
        <f>IFERROR(VLOOKUP(J3334,ORDEN_ESF!A:C,2,0),"")</f>
        <v>Propiedades, planta y equipo</v>
      </c>
      <c r="L3334">
        <f>IFERROR(VLOOKUP(J3334,ORDEN_ESF!A:C,3,0),0)</f>
        <v>0</v>
      </c>
      <c r="M3334">
        <v>177989</v>
      </c>
    </row>
    <row r="3335" spans="1:13" x14ac:dyDescent="0.25">
      <c r="A3335">
        <v>900205547</v>
      </c>
      <c r="B3335" t="s">
        <v>233</v>
      </c>
      <c r="C3335" t="s">
        <v>230</v>
      </c>
      <c r="D3335" t="s">
        <v>228</v>
      </c>
      <c r="E3335" t="s">
        <v>224</v>
      </c>
      <c r="F3335" t="s">
        <v>314</v>
      </c>
      <c r="G3335" s="16">
        <v>43100</v>
      </c>
      <c r="J3335" t="s">
        <v>245</v>
      </c>
      <c r="K3335" t="str">
        <f>IFERROR(VLOOKUP(J3335,ORDEN_ESF!A:C,2,0),"")</f>
        <v>Propiedades, planta y equipo</v>
      </c>
      <c r="L3335">
        <f>IFERROR(VLOOKUP(J3335,ORDEN_ESF!A:C,3,0),0)</f>
        <v>0</v>
      </c>
      <c r="M3335">
        <v>217786</v>
      </c>
    </row>
    <row r="3336" spans="1:13" x14ac:dyDescent="0.25">
      <c r="A3336">
        <v>900818642</v>
      </c>
      <c r="B3336" t="s">
        <v>169</v>
      </c>
      <c r="C3336" t="s">
        <v>230</v>
      </c>
      <c r="D3336" t="s">
        <v>228</v>
      </c>
      <c r="E3336" t="s">
        <v>333</v>
      </c>
      <c r="F3336" t="s">
        <v>292</v>
      </c>
      <c r="G3336" s="16">
        <v>43100</v>
      </c>
      <c r="J3336" t="s">
        <v>245</v>
      </c>
      <c r="K3336" t="str">
        <f>IFERROR(VLOOKUP(J3336,ORDEN_ESF!A:C,2,0),"")</f>
        <v>Propiedades, planta y equipo</v>
      </c>
      <c r="L3336">
        <f>IFERROR(VLOOKUP(J3336,ORDEN_ESF!A:C,3,0),0)</f>
        <v>0</v>
      </c>
      <c r="M3336">
        <v>5034727</v>
      </c>
    </row>
    <row r="3337" spans="1:13" x14ac:dyDescent="0.25">
      <c r="A3337">
        <v>900818642</v>
      </c>
      <c r="B3337" t="s">
        <v>169</v>
      </c>
      <c r="C3337" t="s">
        <v>230</v>
      </c>
      <c r="D3337" t="s">
        <v>228</v>
      </c>
      <c r="E3337" t="s">
        <v>333</v>
      </c>
      <c r="F3337" t="s">
        <v>314</v>
      </c>
      <c r="G3337" s="16">
        <v>43100</v>
      </c>
      <c r="J3337" t="s">
        <v>245</v>
      </c>
      <c r="K3337" t="str">
        <f>IFERROR(VLOOKUP(J3337,ORDEN_ESF!A:C,2,0),"")</f>
        <v>Propiedades, planta y equipo</v>
      </c>
      <c r="L3337">
        <f>IFERROR(VLOOKUP(J3337,ORDEN_ESF!A:C,3,0),0)</f>
        <v>0</v>
      </c>
      <c r="M3337">
        <v>6850958</v>
      </c>
    </row>
    <row r="3338" spans="1:13" x14ac:dyDescent="0.25">
      <c r="A3338">
        <v>860510628</v>
      </c>
      <c r="B3338" t="s">
        <v>373</v>
      </c>
      <c r="C3338" t="s">
        <v>230</v>
      </c>
      <c r="D3338" t="s">
        <v>228</v>
      </c>
      <c r="E3338" t="s">
        <v>353</v>
      </c>
      <c r="F3338" t="s">
        <v>292</v>
      </c>
      <c r="G3338" s="16">
        <v>43100</v>
      </c>
      <c r="J3338" t="s">
        <v>245</v>
      </c>
      <c r="K3338" t="str">
        <f>IFERROR(VLOOKUP(J3338,ORDEN_ESF!A:C,2,0),"")</f>
        <v>Propiedades, planta y equipo</v>
      </c>
      <c r="L3338">
        <f>IFERROR(VLOOKUP(J3338,ORDEN_ESF!A:C,3,0),0)</f>
        <v>0</v>
      </c>
      <c r="M3338">
        <v>712863</v>
      </c>
    </row>
    <row r="3339" spans="1:13" x14ac:dyDescent="0.25">
      <c r="A3339">
        <v>860510628</v>
      </c>
      <c r="B3339" t="s">
        <v>373</v>
      </c>
      <c r="C3339" t="s">
        <v>230</v>
      </c>
      <c r="D3339" t="s">
        <v>228</v>
      </c>
      <c r="E3339" t="s">
        <v>353</v>
      </c>
      <c r="F3339" t="s">
        <v>314</v>
      </c>
      <c r="G3339" s="16">
        <v>43100</v>
      </c>
      <c r="J3339" t="s">
        <v>245</v>
      </c>
      <c r="K3339" t="str">
        <f>IFERROR(VLOOKUP(J3339,ORDEN_ESF!A:C,2,0),"")</f>
        <v>Propiedades, planta y equipo</v>
      </c>
      <c r="L3339">
        <f>IFERROR(VLOOKUP(J3339,ORDEN_ESF!A:C,3,0),0)</f>
        <v>0</v>
      </c>
      <c r="M3339">
        <v>195670</v>
      </c>
    </row>
    <row r="3340" spans="1:13" x14ac:dyDescent="0.25">
      <c r="A3340">
        <v>800240724</v>
      </c>
      <c r="B3340" t="s">
        <v>348</v>
      </c>
      <c r="C3340" t="s">
        <v>230</v>
      </c>
      <c r="D3340" t="s">
        <v>228</v>
      </c>
      <c r="E3340" t="s">
        <v>335</v>
      </c>
      <c r="F3340" t="s">
        <v>292</v>
      </c>
      <c r="G3340" s="16">
        <v>43100</v>
      </c>
      <c r="J3340" t="s">
        <v>245</v>
      </c>
      <c r="K3340" t="str">
        <f>IFERROR(VLOOKUP(J3340,ORDEN_ESF!A:C,2,0),"")</f>
        <v>Propiedades, planta y equipo</v>
      </c>
      <c r="L3340">
        <f>IFERROR(VLOOKUP(J3340,ORDEN_ESF!A:C,3,0),0)</f>
        <v>0</v>
      </c>
      <c r="M3340">
        <v>14792597</v>
      </c>
    </row>
    <row r="3341" spans="1:13" x14ac:dyDescent="0.25">
      <c r="A3341">
        <v>800240724</v>
      </c>
      <c r="B3341" t="s">
        <v>348</v>
      </c>
      <c r="C3341" t="s">
        <v>230</v>
      </c>
      <c r="D3341" t="s">
        <v>228</v>
      </c>
      <c r="E3341" t="s">
        <v>335</v>
      </c>
      <c r="F3341" t="s">
        <v>314</v>
      </c>
      <c r="G3341" s="16">
        <v>43100</v>
      </c>
      <c r="J3341" t="s">
        <v>245</v>
      </c>
      <c r="K3341" t="str">
        <f>IFERROR(VLOOKUP(J3341,ORDEN_ESF!A:C,2,0),"")</f>
        <v>Propiedades, planta y equipo</v>
      </c>
      <c r="L3341">
        <f>IFERROR(VLOOKUP(J3341,ORDEN_ESF!A:C,3,0),0)</f>
        <v>0</v>
      </c>
      <c r="M3341">
        <v>14416387</v>
      </c>
    </row>
    <row r="3342" spans="1:13" x14ac:dyDescent="0.25">
      <c r="A3342">
        <v>890905022</v>
      </c>
      <c r="B3342" t="s">
        <v>370</v>
      </c>
      <c r="C3342" t="s">
        <v>230</v>
      </c>
      <c r="D3342" t="s">
        <v>223</v>
      </c>
      <c r="E3342" t="s">
        <v>360</v>
      </c>
      <c r="F3342" t="s">
        <v>292</v>
      </c>
      <c r="G3342" s="16">
        <v>43100</v>
      </c>
      <c r="J3342" t="s">
        <v>245</v>
      </c>
      <c r="K3342" t="str">
        <f>IFERROR(VLOOKUP(J3342,ORDEN_ESF!A:C,2,0),"")</f>
        <v>Propiedades, planta y equipo</v>
      </c>
      <c r="L3342">
        <f>IFERROR(VLOOKUP(J3342,ORDEN_ESF!A:C,3,0),0)</f>
        <v>0</v>
      </c>
      <c r="M3342">
        <v>2701386</v>
      </c>
    </row>
    <row r="3343" spans="1:13" x14ac:dyDescent="0.25">
      <c r="A3343">
        <v>890905022</v>
      </c>
      <c r="B3343" t="s">
        <v>370</v>
      </c>
      <c r="C3343" t="s">
        <v>230</v>
      </c>
      <c r="D3343" t="s">
        <v>223</v>
      </c>
      <c r="E3343" t="s">
        <v>360</v>
      </c>
      <c r="F3343" t="s">
        <v>314</v>
      </c>
      <c r="G3343" s="16">
        <v>43100</v>
      </c>
      <c r="J3343" t="s">
        <v>245</v>
      </c>
      <c r="K3343" t="str">
        <f>IFERROR(VLOOKUP(J3343,ORDEN_ESF!A:C,2,0),"")</f>
        <v>Propiedades, planta y equipo</v>
      </c>
      <c r="L3343">
        <f>IFERROR(VLOOKUP(J3343,ORDEN_ESF!A:C,3,0),0)</f>
        <v>0</v>
      </c>
      <c r="M3343">
        <v>3005762</v>
      </c>
    </row>
    <row r="3344" spans="1:13" x14ac:dyDescent="0.25">
      <c r="A3344">
        <v>900018975</v>
      </c>
      <c r="B3344" t="s">
        <v>376</v>
      </c>
      <c r="C3344" t="s">
        <v>230</v>
      </c>
      <c r="D3344" t="s">
        <v>299</v>
      </c>
      <c r="E3344" t="s">
        <v>333</v>
      </c>
      <c r="F3344" t="s">
        <v>292</v>
      </c>
      <c r="G3344" s="16">
        <v>43100</v>
      </c>
      <c r="J3344" t="s">
        <v>246</v>
      </c>
      <c r="K3344" t="str">
        <f>IFERROR(VLOOKUP(J3344,ORDEN_ESF!A:C,2,0),"")</f>
        <v>Plusvalía</v>
      </c>
      <c r="L3344">
        <f>IFERROR(VLOOKUP(J3344,ORDEN_ESF!A:C,3,0),0)</f>
        <v>0</v>
      </c>
      <c r="M3344">
        <v>2890182</v>
      </c>
    </row>
    <row r="3345" spans="1:13" x14ac:dyDescent="0.25">
      <c r="A3345">
        <v>900018975</v>
      </c>
      <c r="B3345" t="s">
        <v>376</v>
      </c>
      <c r="C3345" t="s">
        <v>230</v>
      </c>
      <c r="D3345" t="s">
        <v>299</v>
      </c>
      <c r="E3345" t="s">
        <v>333</v>
      </c>
      <c r="F3345" t="s">
        <v>314</v>
      </c>
      <c r="G3345" s="16">
        <v>43100</v>
      </c>
      <c r="J3345" t="s">
        <v>246</v>
      </c>
      <c r="K3345" t="str">
        <f>IFERROR(VLOOKUP(J3345,ORDEN_ESF!A:C,2,0),"")</f>
        <v>Plusvalía</v>
      </c>
      <c r="L3345">
        <f>IFERROR(VLOOKUP(J3345,ORDEN_ESF!A:C,3,0),0)</f>
        <v>0</v>
      </c>
      <c r="M3345">
        <v>2890182</v>
      </c>
    </row>
    <row r="3346" spans="1:13" x14ac:dyDescent="0.25">
      <c r="A3346">
        <v>830023542</v>
      </c>
      <c r="B3346" t="s">
        <v>146</v>
      </c>
      <c r="C3346" t="s">
        <v>230</v>
      </c>
      <c r="D3346" t="s">
        <v>223</v>
      </c>
      <c r="E3346" t="s">
        <v>339</v>
      </c>
      <c r="F3346" t="s">
        <v>292</v>
      </c>
      <c r="G3346" s="16">
        <v>43100</v>
      </c>
      <c r="J3346" t="s">
        <v>247</v>
      </c>
      <c r="K3346" t="str">
        <f>IFERROR(VLOOKUP(J3346,ORDEN_ESF!A:C,2,0),"")</f>
        <v>Activos intangibles distintos de la plusvalía</v>
      </c>
      <c r="L3346">
        <f>IFERROR(VLOOKUP(J3346,ORDEN_ESF!A:C,3,0),0)</f>
        <v>0</v>
      </c>
      <c r="M3346">
        <v>26271</v>
      </c>
    </row>
    <row r="3347" spans="1:13" x14ac:dyDescent="0.25">
      <c r="A3347">
        <v>830023542</v>
      </c>
      <c r="B3347" t="s">
        <v>146</v>
      </c>
      <c r="C3347" t="s">
        <v>230</v>
      </c>
      <c r="D3347" t="s">
        <v>223</v>
      </c>
      <c r="E3347" t="s">
        <v>339</v>
      </c>
      <c r="F3347" t="s">
        <v>314</v>
      </c>
      <c r="G3347" s="16">
        <v>43100</v>
      </c>
      <c r="J3347" t="s">
        <v>247</v>
      </c>
      <c r="K3347" t="str">
        <f>IFERROR(VLOOKUP(J3347,ORDEN_ESF!A:C,2,0),"")</f>
        <v>Activos intangibles distintos de la plusvalía</v>
      </c>
      <c r="L3347">
        <f>IFERROR(VLOOKUP(J3347,ORDEN_ESF!A:C,3,0),0)</f>
        <v>0</v>
      </c>
      <c r="M3347">
        <v>6892</v>
      </c>
    </row>
    <row r="3348" spans="1:13" x14ac:dyDescent="0.25">
      <c r="A3348">
        <v>890806999</v>
      </c>
      <c r="B3348" t="s">
        <v>366</v>
      </c>
      <c r="C3348" t="s">
        <v>230</v>
      </c>
      <c r="D3348" t="s">
        <v>367</v>
      </c>
      <c r="E3348" t="s">
        <v>368</v>
      </c>
      <c r="F3348" t="s">
        <v>292</v>
      </c>
      <c r="G3348" s="16">
        <v>43100</v>
      </c>
      <c r="J3348" t="s">
        <v>247</v>
      </c>
      <c r="K3348" t="str">
        <f>IFERROR(VLOOKUP(J3348,ORDEN_ESF!A:C,2,0),"")</f>
        <v>Activos intangibles distintos de la plusvalía</v>
      </c>
      <c r="L3348">
        <f>IFERROR(VLOOKUP(J3348,ORDEN_ESF!A:C,3,0),0)</f>
        <v>0</v>
      </c>
      <c r="M3348">
        <v>305816</v>
      </c>
    </row>
    <row r="3349" spans="1:13" x14ac:dyDescent="0.25">
      <c r="A3349">
        <v>890806999</v>
      </c>
      <c r="B3349" t="s">
        <v>366</v>
      </c>
      <c r="C3349" t="s">
        <v>230</v>
      </c>
      <c r="D3349" t="s">
        <v>367</v>
      </c>
      <c r="E3349" t="s">
        <v>368</v>
      </c>
      <c r="F3349" t="s">
        <v>314</v>
      </c>
      <c r="G3349" s="16">
        <v>43100</v>
      </c>
      <c r="J3349" t="s">
        <v>247</v>
      </c>
      <c r="K3349" t="str">
        <f>IFERROR(VLOOKUP(J3349,ORDEN_ESF!A:C,2,0),"")</f>
        <v>Activos intangibles distintos de la plusvalía</v>
      </c>
      <c r="L3349">
        <f>IFERROR(VLOOKUP(J3349,ORDEN_ESF!A:C,3,0),0)</f>
        <v>0</v>
      </c>
      <c r="M3349">
        <v>305816</v>
      </c>
    </row>
    <row r="3350" spans="1:13" x14ac:dyDescent="0.25">
      <c r="A3350">
        <v>900390238</v>
      </c>
      <c r="B3350" t="s">
        <v>177</v>
      </c>
      <c r="C3350" t="s">
        <v>230</v>
      </c>
      <c r="D3350" t="s">
        <v>228</v>
      </c>
      <c r="E3350" t="s">
        <v>333</v>
      </c>
      <c r="F3350" t="s">
        <v>292</v>
      </c>
      <c r="G3350" s="16">
        <v>43100</v>
      </c>
      <c r="J3350" t="s">
        <v>247</v>
      </c>
      <c r="K3350" t="str">
        <f>IFERROR(VLOOKUP(J3350,ORDEN_ESF!A:C,2,0),"")</f>
        <v>Activos intangibles distintos de la plusvalía</v>
      </c>
      <c r="L3350">
        <f>IFERROR(VLOOKUP(J3350,ORDEN_ESF!A:C,3,0),0)</f>
        <v>0</v>
      </c>
      <c r="M3350">
        <v>454</v>
      </c>
    </row>
    <row r="3351" spans="1:13" x14ac:dyDescent="0.25">
      <c r="A3351">
        <v>900018975</v>
      </c>
      <c r="B3351" t="s">
        <v>376</v>
      </c>
      <c r="C3351" t="s">
        <v>230</v>
      </c>
      <c r="D3351" t="s">
        <v>299</v>
      </c>
      <c r="E3351" t="s">
        <v>333</v>
      </c>
      <c r="F3351" t="s">
        <v>292</v>
      </c>
      <c r="G3351" s="16">
        <v>43100</v>
      </c>
      <c r="J3351" t="s">
        <v>247</v>
      </c>
      <c r="K3351" t="str">
        <f>IFERROR(VLOOKUP(J3351,ORDEN_ESF!A:C,2,0),"")</f>
        <v>Activos intangibles distintos de la plusvalía</v>
      </c>
      <c r="L3351">
        <f>IFERROR(VLOOKUP(J3351,ORDEN_ESF!A:C,3,0),0)</f>
        <v>0</v>
      </c>
      <c r="M3351">
        <v>4635091</v>
      </c>
    </row>
    <row r="3352" spans="1:13" x14ac:dyDescent="0.25">
      <c r="A3352">
        <v>900018975</v>
      </c>
      <c r="B3352" t="s">
        <v>376</v>
      </c>
      <c r="C3352" t="s">
        <v>230</v>
      </c>
      <c r="D3352" t="s">
        <v>299</v>
      </c>
      <c r="E3352" t="s">
        <v>333</v>
      </c>
      <c r="F3352" t="s">
        <v>314</v>
      </c>
      <c r="G3352" s="16">
        <v>43100</v>
      </c>
      <c r="J3352" t="s">
        <v>247</v>
      </c>
      <c r="K3352" t="str">
        <f>IFERROR(VLOOKUP(J3352,ORDEN_ESF!A:C,2,0),"")</f>
        <v>Activos intangibles distintos de la plusvalía</v>
      </c>
      <c r="L3352">
        <f>IFERROR(VLOOKUP(J3352,ORDEN_ESF!A:C,3,0),0)</f>
        <v>0</v>
      </c>
      <c r="M3352">
        <v>24456351</v>
      </c>
    </row>
    <row r="3353" spans="1:13" x14ac:dyDescent="0.25">
      <c r="A3353">
        <v>900797732</v>
      </c>
      <c r="B3353" t="s">
        <v>181</v>
      </c>
      <c r="C3353" t="s">
        <v>230</v>
      </c>
      <c r="D3353" t="s">
        <v>228</v>
      </c>
      <c r="E3353" t="s">
        <v>360</v>
      </c>
      <c r="F3353" t="s">
        <v>292</v>
      </c>
      <c r="G3353" s="16">
        <v>43100</v>
      </c>
      <c r="J3353" t="s">
        <v>247</v>
      </c>
      <c r="K3353" t="str">
        <f>IFERROR(VLOOKUP(J3353,ORDEN_ESF!A:C,2,0),"")</f>
        <v>Activos intangibles distintos de la plusvalía</v>
      </c>
      <c r="L3353">
        <f>IFERROR(VLOOKUP(J3353,ORDEN_ESF!A:C,3,0),0)</f>
        <v>0</v>
      </c>
      <c r="M3353">
        <v>129294</v>
      </c>
    </row>
    <row r="3354" spans="1:13" x14ac:dyDescent="0.25">
      <c r="A3354">
        <v>900797732</v>
      </c>
      <c r="B3354" t="s">
        <v>181</v>
      </c>
      <c r="C3354" t="s">
        <v>230</v>
      </c>
      <c r="D3354" t="s">
        <v>228</v>
      </c>
      <c r="E3354" t="s">
        <v>360</v>
      </c>
      <c r="F3354" t="s">
        <v>314</v>
      </c>
      <c r="G3354" s="16">
        <v>43100</v>
      </c>
      <c r="J3354" t="s">
        <v>247</v>
      </c>
      <c r="K3354" t="str">
        <f>IFERROR(VLOOKUP(J3354,ORDEN_ESF!A:C,2,0),"")</f>
        <v>Activos intangibles distintos de la plusvalía</v>
      </c>
      <c r="L3354">
        <f>IFERROR(VLOOKUP(J3354,ORDEN_ESF!A:C,3,0),0)</f>
        <v>0</v>
      </c>
      <c r="M3354">
        <v>96244</v>
      </c>
    </row>
    <row r="3355" spans="1:13" x14ac:dyDescent="0.25">
      <c r="A3355">
        <v>900205547</v>
      </c>
      <c r="B3355" t="s">
        <v>233</v>
      </c>
      <c r="C3355" t="s">
        <v>230</v>
      </c>
      <c r="D3355" t="s">
        <v>228</v>
      </c>
      <c r="E3355" t="s">
        <v>224</v>
      </c>
      <c r="F3355" t="s">
        <v>292</v>
      </c>
      <c r="G3355" s="16">
        <v>43100</v>
      </c>
      <c r="J3355" t="s">
        <v>247</v>
      </c>
      <c r="K3355" t="str">
        <f>IFERROR(VLOOKUP(J3355,ORDEN_ESF!A:C,2,0),"")</f>
        <v>Activos intangibles distintos de la plusvalía</v>
      </c>
      <c r="L3355">
        <f>IFERROR(VLOOKUP(J3355,ORDEN_ESF!A:C,3,0),0)</f>
        <v>0</v>
      </c>
      <c r="M3355">
        <v>129506</v>
      </c>
    </row>
    <row r="3356" spans="1:13" x14ac:dyDescent="0.25">
      <c r="A3356">
        <v>900205547</v>
      </c>
      <c r="B3356" t="s">
        <v>233</v>
      </c>
      <c r="C3356" t="s">
        <v>230</v>
      </c>
      <c r="D3356" t="s">
        <v>228</v>
      </c>
      <c r="E3356" t="s">
        <v>224</v>
      </c>
      <c r="F3356" t="s">
        <v>314</v>
      </c>
      <c r="G3356" s="16">
        <v>43100</v>
      </c>
      <c r="J3356" t="s">
        <v>247</v>
      </c>
      <c r="K3356" t="str">
        <f>IFERROR(VLOOKUP(J3356,ORDEN_ESF!A:C,2,0),"")</f>
        <v>Activos intangibles distintos de la plusvalía</v>
      </c>
      <c r="L3356">
        <f>IFERROR(VLOOKUP(J3356,ORDEN_ESF!A:C,3,0),0)</f>
        <v>0</v>
      </c>
      <c r="M3356">
        <v>212682</v>
      </c>
    </row>
    <row r="3357" spans="1:13" x14ac:dyDescent="0.25">
      <c r="A3357">
        <v>900818642</v>
      </c>
      <c r="B3357" t="s">
        <v>169</v>
      </c>
      <c r="C3357" t="s">
        <v>230</v>
      </c>
      <c r="D3357" t="s">
        <v>228</v>
      </c>
      <c r="E3357" t="s">
        <v>333</v>
      </c>
      <c r="F3357" t="s">
        <v>292</v>
      </c>
      <c r="G3357" s="16">
        <v>43100</v>
      </c>
      <c r="J3357" t="s">
        <v>247</v>
      </c>
      <c r="K3357" t="str">
        <f>IFERROR(VLOOKUP(J3357,ORDEN_ESF!A:C,2,0),"")</f>
        <v>Activos intangibles distintos de la plusvalía</v>
      </c>
      <c r="L3357">
        <f>IFERROR(VLOOKUP(J3357,ORDEN_ESF!A:C,3,0),0)</f>
        <v>0</v>
      </c>
      <c r="M3357">
        <v>1886884</v>
      </c>
    </row>
    <row r="3358" spans="1:13" x14ac:dyDescent="0.25">
      <c r="A3358">
        <v>900818642</v>
      </c>
      <c r="B3358" t="s">
        <v>169</v>
      </c>
      <c r="C3358" t="s">
        <v>230</v>
      </c>
      <c r="D3358" t="s">
        <v>228</v>
      </c>
      <c r="E3358" t="s">
        <v>333</v>
      </c>
      <c r="F3358" t="s">
        <v>314</v>
      </c>
      <c r="G3358" s="16">
        <v>43100</v>
      </c>
      <c r="J3358" t="s">
        <v>247</v>
      </c>
      <c r="K3358" t="str">
        <f>IFERROR(VLOOKUP(J3358,ORDEN_ESF!A:C,2,0),"")</f>
        <v>Activos intangibles distintos de la plusvalía</v>
      </c>
      <c r="L3358">
        <f>IFERROR(VLOOKUP(J3358,ORDEN_ESF!A:C,3,0),0)</f>
        <v>0</v>
      </c>
      <c r="M3358">
        <v>14432117</v>
      </c>
    </row>
    <row r="3359" spans="1:13" x14ac:dyDescent="0.25">
      <c r="A3359">
        <v>830023542</v>
      </c>
      <c r="B3359" t="s">
        <v>146</v>
      </c>
      <c r="C3359" t="s">
        <v>230</v>
      </c>
      <c r="D3359" t="s">
        <v>223</v>
      </c>
      <c r="E3359" t="s">
        <v>339</v>
      </c>
      <c r="F3359" t="s">
        <v>292</v>
      </c>
      <c r="G3359" s="16">
        <v>43100</v>
      </c>
      <c r="J3359" t="s">
        <v>251</v>
      </c>
      <c r="K3359" t="str">
        <f>IFERROR(VLOOKUP(J3359,ORDEN_ESF!A:C,2,0),"")</f>
        <v>Cuentas comerciales por cobrar y otras cuentas por cobrar no corrientes</v>
      </c>
      <c r="L3359">
        <f>IFERROR(VLOOKUP(J3359,ORDEN_ESF!A:C,3,0),0)</f>
        <v>0</v>
      </c>
      <c r="M3359">
        <v>31002439</v>
      </c>
    </row>
    <row r="3360" spans="1:13" x14ac:dyDescent="0.25">
      <c r="A3360">
        <v>900378893</v>
      </c>
      <c r="B3360" t="s">
        <v>386</v>
      </c>
      <c r="C3360" t="s">
        <v>230</v>
      </c>
      <c r="D3360" t="s">
        <v>228</v>
      </c>
      <c r="E3360" t="s">
        <v>335</v>
      </c>
      <c r="F3360" t="s">
        <v>292</v>
      </c>
      <c r="G3360" s="16">
        <v>43100</v>
      </c>
      <c r="J3360" t="s">
        <v>251</v>
      </c>
      <c r="K3360" t="str">
        <f>IFERROR(VLOOKUP(J3360,ORDEN_ESF!A:C,2,0),"")</f>
        <v>Cuentas comerciales por cobrar y otras cuentas por cobrar no corrientes</v>
      </c>
      <c r="L3360">
        <f>IFERROR(VLOOKUP(J3360,ORDEN_ESF!A:C,3,0),0)</f>
        <v>0</v>
      </c>
      <c r="M3360">
        <v>24780616</v>
      </c>
    </row>
    <row r="3361" spans="1:13" x14ac:dyDescent="0.25">
      <c r="A3361">
        <v>900378893</v>
      </c>
      <c r="B3361" t="s">
        <v>386</v>
      </c>
      <c r="C3361" t="s">
        <v>230</v>
      </c>
      <c r="D3361" t="s">
        <v>228</v>
      </c>
      <c r="E3361" t="s">
        <v>335</v>
      </c>
      <c r="F3361" t="s">
        <v>314</v>
      </c>
      <c r="G3361" s="16">
        <v>43100</v>
      </c>
      <c r="J3361" t="s">
        <v>251</v>
      </c>
      <c r="K3361" t="str">
        <f>IFERROR(VLOOKUP(J3361,ORDEN_ESF!A:C,2,0),"")</f>
        <v>Cuentas comerciales por cobrar y otras cuentas por cobrar no corrientes</v>
      </c>
      <c r="L3361">
        <f>IFERROR(VLOOKUP(J3361,ORDEN_ESF!A:C,3,0),0)</f>
        <v>0</v>
      </c>
      <c r="M3361">
        <v>6382</v>
      </c>
    </row>
    <row r="3362" spans="1:13" x14ac:dyDescent="0.25">
      <c r="A3362">
        <v>800200598</v>
      </c>
      <c r="B3362" t="s">
        <v>345</v>
      </c>
      <c r="C3362" t="s">
        <v>230</v>
      </c>
      <c r="D3362" t="s">
        <v>228</v>
      </c>
      <c r="E3362" t="s">
        <v>335</v>
      </c>
      <c r="F3362" t="s">
        <v>292</v>
      </c>
      <c r="G3362" s="16">
        <v>43100</v>
      </c>
      <c r="J3362" t="s">
        <v>251</v>
      </c>
      <c r="K3362" t="str">
        <f>IFERROR(VLOOKUP(J3362,ORDEN_ESF!A:C,2,0),"")</f>
        <v>Cuentas comerciales por cobrar y otras cuentas por cobrar no corrientes</v>
      </c>
      <c r="L3362">
        <f>IFERROR(VLOOKUP(J3362,ORDEN_ESF!A:C,3,0),0)</f>
        <v>0</v>
      </c>
      <c r="M3362">
        <v>522124</v>
      </c>
    </row>
    <row r="3363" spans="1:13" x14ac:dyDescent="0.25">
      <c r="A3363">
        <v>800200598</v>
      </c>
      <c r="B3363" t="s">
        <v>345</v>
      </c>
      <c r="C3363" t="s">
        <v>230</v>
      </c>
      <c r="D3363" t="s">
        <v>228</v>
      </c>
      <c r="E3363" t="s">
        <v>335</v>
      </c>
      <c r="F3363" t="s">
        <v>314</v>
      </c>
      <c r="G3363" s="16">
        <v>43100</v>
      </c>
      <c r="J3363" t="s">
        <v>251</v>
      </c>
      <c r="K3363" t="str">
        <f>IFERROR(VLOOKUP(J3363,ORDEN_ESF!A:C,2,0),"")</f>
        <v>Cuentas comerciales por cobrar y otras cuentas por cobrar no corrientes</v>
      </c>
      <c r="L3363">
        <f>IFERROR(VLOOKUP(J3363,ORDEN_ESF!A:C,3,0),0)</f>
        <v>0</v>
      </c>
      <c r="M3363">
        <v>801359</v>
      </c>
    </row>
    <row r="3364" spans="1:13" x14ac:dyDescent="0.25">
      <c r="A3364">
        <v>900018975</v>
      </c>
      <c r="B3364" t="s">
        <v>376</v>
      </c>
      <c r="C3364" t="s">
        <v>230</v>
      </c>
      <c r="D3364" t="s">
        <v>299</v>
      </c>
      <c r="E3364" t="s">
        <v>333</v>
      </c>
      <c r="F3364" t="s">
        <v>292</v>
      </c>
      <c r="G3364" s="16">
        <v>43100</v>
      </c>
      <c r="J3364" t="s">
        <v>251</v>
      </c>
      <c r="K3364" t="str">
        <f>IFERROR(VLOOKUP(J3364,ORDEN_ESF!A:C,2,0),"")</f>
        <v>Cuentas comerciales por cobrar y otras cuentas por cobrar no corrientes</v>
      </c>
      <c r="L3364">
        <f>IFERROR(VLOOKUP(J3364,ORDEN_ESF!A:C,3,0),0)</f>
        <v>0</v>
      </c>
      <c r="M3364">
        <v>43370881</v>
      </c>
    </row>
    <row r="3365" spans="1:13" x14ac:dyDescent="0.25">
      <c r="A3365">
        <v>900018975</v>
      </c>
      <c r="B3365" t="s">
        <v>376</v>
      </c>
      <c r="C3365" t="s">
        <v>230</v>
      </c>
      <c r="D3365" t="s">
        <v>299</v>
      </c>
      <c r="E3365" t="s">
        <v>333</v>
      </c>
      <c r="F3365" t="s">
        <v>314</v>
      </c>
      <c r="G3365" s="16">
        <v>43100</v>
      </c>
      <c r="J3365" t="s">
        <v>251</v>
      </c>
      <c r="K3365" t="str">
        <f>IFERROR(VLOOKUP(J3365,ORDEN_ESF!A:C,2,0),"")</f>
        <v>Cuentas comerciales por cobrar y otras cuentas por cobrar no corrientes</v>
      </c>
      <c r="L3365">
        <f>IFERROR(VLOOKUP(J3365,ORDEN_ESF!A:C,3,0),0)</f>
        <v>0</v>
      </c>
      <c r="M3365">
        <v>200453973</v>
      </c>
    </row>
    <row r="3366" spans="1:13" x14ac:dyDescent="0.25">
      <c r="A3366">
        <v>800200598</v>
      </c>
      <c r="B3366" t="s">
        <v>345</v>
      </c>
      <c r="C3366" t="s">
        <v>230</v>
      </c>
      <c r="D3366" t="s">
        <v>228</v>
      </c>
      <c r="E3366" t="s">
        <v>335</v>
      </c>
      <c r="F3366" t="s">
        <v>292</v>
      </c>
      <c r="G3366" s="16">
        <v>43100</v>
      </c>
      <c r="J3366" t="s">
        <v>252</v>
      </c>
      <c r="K3366" t="str">
        <f>IFERROR(VLOOKUP(J3366,ORDEN_ESF!A:C,2,0),"")</f>
        <v>Inventarios no corrientes</v>
      </c>
      <c r="L3366">
        <f>IFERROR(VLOOKUP(J3366,ORDEN_ESF!A:C,3,0),0)</f>
        <v>0</v>
      </c>
      <c r="M3366">
        <v>116623974</v>
      </c>
    </row>
    <row r="3367" spans="1:13" x14ac:dyDescent="0.25">
      <c r="A3367">
        <v>800200598</v>
      </c>
      <c r="B3367" t="s">
        <v>345</v>
      </c>
      <c r="C3367" t="s">
        <v>230</v>
      </c>
      <c r="D3367" t="s">
        <v>228</v>
      </c>
      <c r="E3367" t="s">
        <v>335</v>
      </c>
      <c r="F3367" t="s">
        <v>314</v>
      </c>
      <c r="G3367" s="16">
        <v>43100</v>
      </c>
      <c r="J3367" t="s">
        <v>252</v>
      </c>
      <c r="K3367" t="str">
        <f>IFERROR(VLOOKUP(J3367,ORDEN_ESF!A:C,2,0),"")</f>
        <v>Inventarios no corrientes</v>
      </c>
      <c r="L3367">
        <f>IFERROR(VLOOKUP(J3367,ORDEN_ESF!A:C,3,0),0)</f>
        <v>0</v>
      </c>
      <c r="M3367">
        <v>225664220</v>
      </c>
    </row>
    <row r="3368" spans="1:13" x14ac:dyDescent="0.25">
      <c r="A3368">
        <v>830023542</v>
      </c>
      <c r="B3368" t="s">
        <v>146</v>
      </c>
      <c r="C3368" t="s">
        <v>230</v>
      </c>
      <c r="D3368" t="s">
        <v>223</v>
      </c>
      <c r="E3368" t="s">
        <v>339</v>
      </c>
      <c r="F3368" t="s">
        <v>292</v>
      </c>
      <c r="G3368" s="16">
        <v>43100</v>
      </c>
      <c r="J3368" t="s">
        <v>253</v>
      </c>
      <c r="K3368" t="str">
        <f>IFERROR(VLOOKUP(J3368,ORDEN_ESF!A:C,2,0),"")</f>
        <v>Activos por impuestos diferidos</v>
      </c>
      <c r="L3368">
        <f>IFERROR(VLOOKUP(J3368,ORDEN_ESF!A:C,3,0),0)</f>
        <v>0</v>
      </c>
      <c r="M3368">
        <v>1541239</v>
      </c>
    </row>
    <row r="3369" spans="1:13" x14ac:dyDescent="0.25">
      <c r="A3369">
        <v>830023542</v>
      </c>
      <c r="B3369" t="s">
        <v>146</v>
      </c>
      <c r="C3369" t="s">
        <v>230</v>
      </c>
      <c r="D3369" t="s">
        <v>223</v>
      </c>
      <c r="E3369" t="s">
        <v>339</v>
      </c>
      <c r="F3369" t="s">
        <v>314</v>
      </c>
      <c r="G3369" s="16">
        <v>43100</v>
      </c>
      <c r="J3369" t="s">
        <v>253</v>
      </c>
      <c r="K3369" t="str">
        <f>IFERROR(VLOOKUP(J3369,ORDEN_ESF!A:C,2,0),"")</f>
        <v>Activos por impuestos diferidos</v>
      </c>
      <c r="L3369">
        <f>IFERROR(VLOOKUP(J3369,ORDEN_ESF!A:C,3,0),0)</f>
        <v>0</v>
      </c>
      <c r="M3369">
        <v>1639538</v>
      </c>
    </row>
    <row r="3370" spans="1:13" x14ac:dyDescent="0.25">
      <c r="A3370">
        <v>900378893</v>
      </c>
      <c r="B3370" t="s">
        <v>386</v>
      </c>
      <c r="C3370" t="s">
        <v>230</v>
      </c>
      <c r="D3370" t="s">
        <v>228</v>
      </c>
      <c r="E3370" t="s">
        <v>335</v>
      </c>
      <c r="F3370" t="s">
        <v>292</v>
      </c>
      <c r="G3370" s="16">
        <v>43100</v>
      </c>
      <c r="J3370" t="s">
        <v>253</v>
      </c>
      <c r="K3370" t="str">
        <f>IFERROR(VLOOKUP(J3370,ORDEN_ESF!A:C,2,0),"")</f>
        <v>Activos por impuestos diferidos</v>
      </c>
      <c r="L3370">
        <f>IFERROR(VLOOKUP(J3370,ORDEN_ESF!A:C,3,0),0)</f>
        <v>0</v>
      </c>
      <c r="M3370">
        <v>136240</v>
      </c>
    </row>
    <row r="3371" spans="1:13" x14ac:dyDescent="0.25">
      <c r="A3371">
        <v>900378893</v>
      </c>
      <c r="B3371" t="s">
        <v>386</v>
      </c>
      <c r="C3371" t="s">
        <v>230</v>
      </c>
      <c r="D3371" t="s">
        <v>228</v>
      </c>
      <c r="E3371" t="s">
        <v>335</v>
      </c>
      <c r="F3371" t="s">
        <v>314</v>
      </c>
      <c r="G3371" s="16">
        <v>43100</v>
      </c>
      <c r="J3371" t="s">
        <v>253</v>
      </c>
      <c r="K3371" t="str">
        <f>IFERROR(VLOOKUP(J3371,ORDEN_ESF!A:C,2,0),"")</f>
        <v>Activos por impuestos diferidos</v>
      </c>
      <c r="L3371">
        <f>IFERROR(VLOOKUP(J3371,ORDEN_ESF!A:C,3,0),0)</f>
        <v>0</v>
      </c>
      <c r="M3371">
        <v>46044</v>
      </c>
    </row>
    <row r="3372" spans="1:13" x14ac:dyDescent="0.25">
      <c r="A3372">
        <v>800200598</v>
      </c>
      <c r="B3372" t="s">
        <v>345</v>
      </c>
      <c r="C3372" t="s">
        <v>230</v>
      </c>
      <c r="D3372" t="s">
        <v>228</v>
      </c>
      <c r="E3372" t="s">
        <v>335</v>
      </c>
      <c r="F3372" t="s">
        <v>314</v>
      </c>
      <c r="G3372" s="16">
        <v>43100</v>
      </c>
      <c r="J3372" t="s">
        <v>253</v>
      </c>
      <c r="K3372" t="str">
        <f>IFERROR(VLOOKUP(J3372,ORDEN_ESF!A:C,2,0),"")</f>
        <v>Activos por impuestos diferidos</v>
      </c>
      <c r="L3372">
        <f>IFERROR(VLOOKUP(J3372,ORDEN_ESF!A:C,3,0),0)</f>
        <v>0</v>
      </c>
      <c r="M3372">
        <v>407551</v>
      </c>
    </row>
    <row r="3373" spans="1:13" x14ac:dyDescent="0.25">
      <c r="A3373">
        <v>900390238</v>
      </c>
      <c r="B3373" t="s">
        <v>177</v>
      </c>
      <c r="C3373" t="s">
        <v>230</v>
      </c>
      <c r="D3373" t="s">
        <v>228</v>
      </c>
      <c r="E3373" t="s">
        <v>333</v>
      </c>
      <c r="F3373" t="s">
        <v>292</v>
      </c>
      <c r="G3373" s="16">
        <v>43100</v>
      </c>
      <c r="J3373" t="s">
        <v>253</v>
      </c>
      <c r="K3373" t="str">
        <f>IFERROR(VLOOKUP(J3373,ORDEN_ESF!A:C,2,0),"")</f>
        <v>Activos por impuestos diferidos</v>
      </c>
      <c r="L3373">
        <f>IFERROR(VLOOKUP(J3373,ORDEN_ESF!A:C,3,0),0)</f>
        <v>0</v>
      </c>
      <c r="M3373">
        <v>974226</v>
      </c>
    </row>
    <row r="3374" spans="1:13" x14ac:dyDescent="0.25">
      <c r="A3374">
        <v>900018975</v>
      </c>
      <c r="B3374" t="s">
        <v>376</v>
      </c>
      <c r="C3374" t="s">
        <v>230</v>
      </c>
      <c r="D3374" t="s">
        <v>299</v>
      </c>
      <c r="E3374" t="s">
        <v>333</v>
      </c>
      <c r="F3374" t="s">
        <v>292</v>
      </c>
      <c r="G3374" s="16">
        <v>43100</v>
      </c>
      <c r="J3374" t="s">
        <v>253</v>
      </c>
      <c r="K3374" t="str">
        <f>IFERROR(VLOOKUP(J3374,ORDEN_ESF!A:C,2,0),"")</f>
        <v>Activos por impuestos diferidos</v>
      </c>
      <c r="L3374">
        <f>IFERROR(VLOOKUP(J3374,ORDEN_ESF!A:C,3,0),0)</f>
        <v>0</v>
      </c>
      <c r="M3374">
        <v>7109856</v>
      </c>
    </row>
    <row r="3375" spans="1:13" x14ac:dyDescent="0.25">
      <c r="A3375">
        <v>900018975</v>
      </c>
      <c r="B3375" t="s">
        <v>376</v>
      </c>
      <c r="C3375" t="s">
        <v>230</v>
      </c>
      <c r="D3375" t="s">
        <v>299</v>
      </c>
      <c r="E3375" t="s">
        <v>333</v>
      </c>
      <c r="F3375" t="s">
        <v>314</v>
      </c>
      <c r="G3375" s="16">
        <v>43100</v>
      </c>
      <c r="J3375" t="s">
        <v>253</v>
      </c>
      <c r="K3375" t="str">
        <f>IFERROR(VLOOKUP(J3375,ORDEN_ESF!A:C,2,0),"")</f>
        <v>Activos por impuestos diferidos</v>
      </c>
      <c r="L3375">
        <f>IFERROR(VLOOKUP(J3375,ORDEN_ESF!A:C,3,0),0)</f>
        <v>0</v>
      </c>
      <c r="M3375">
        <v>6566290</v>
      </c>
    </row>
    <row r="3376" spans="1:13" x14ac:dyDescent="0.25">
      <c r="A3376">
        <v>900749166</v>
      </c>
      <c r="B3376" t="s">
        <v>182</v>
      </c>
      <c r="C3376" t="s">
        <v>230</v>
      </c>
      <c r="D3376" t="s">
        <v>228</v>
      </c>
      <c r="E3376" t="s">
        <v>333</v>
      </c>
      <c r="F3376" t="s">
        <v>314</v>
      </c>
      <c r="G3376" s="16">
        <v>43100</v>
      </c>
      <c r="J3376" t="s">
        <v>253</v>
      </c>
      <c r="K3376" t="str">
        <f>IFERROR(VLOOKUP(J3376,ORDEN_ESF!A:C,2,0),"")</f>
        <v>Activos por impuestos diferidos</v>
      </c>
      <c r="L3376">
        <f>IFERROR(VLOOKUP(J3376,ORDEN_ESF!A:C,3,0),0)</f>
        <v>0</v>
      </c>
      <c r="M3376">
        <v>8968963</v>
      </c>
    </row>
    <row r="3377" spans="1:13" x14ac:dyDescent="0.25">
      <c r="A3377">
        <v>900797732</v>
      </c>
      <c r="B3377" t="s">
        <v>181</v>
      </c>
      <c r="C3377" t="s">
        <v>230</v>
      </c>
      <c r="D3377" t="s">
        <v>228</v>
      </c>
      <c r="E3377" t="s">
        <v>360</v>
      </c>
      <c r="F3377" t="s">
        <v>292</v>
      </c>
      <c r="G3377" s="16">
        <v>43100</v>
      </c>
      <c r="J3377" t="s">
        <v>253</v>
      </c>
      <c r="K3377" t="str">
        <f>IFERROR(VLOOKUP(J3377,ORDEN_ESF!A:C,2,0),"")</f>
        <v>Activos por impuestos diferidos</v>
      </c>
      <c r="L3377">
        <f>IFERROR(VLOOKUP(J3377,ORDEN_ESF!A:C,3,0),0)</f>
        <v>0</v>
      </c>
      <c r="M3377">
        <v>1013612</v>
      </c>
    </row>
    <row r="3378" spans="1:13" x14ac:dyDescent="0.25">
      <c r="A3378">
        <v>900797732</v>
      </c>
      <c r="B3378" t="s">
        <v>181</v>
      </c>
      <c r="C3378" t="s">
        <v>230</v>
      </c>
      <c r="D3378" t="s">
        <v>228</v>
      </c>
      <c r="E3378" t="s">
        <v>360</v>
      </c>
      <c r="F3378" t="s">
        <v>314</v>
      </c>
      <c r="G3378" s="16">
        <v>43100</v>
      </c>
      <c r="J3378" t="s">
        <v>253</v>
      </c>
      <c r="K3378" t="str">
        <f>IFERROR(VLOOKUP(J3378,ORDEN_ESF!A:C,2,0),"")</f>
        <v>Activos por impuestos diferidos</v>
      </c>
      <c r="L3378">
        <f>IFERROR(VLOOKUP(J3378,ORDEN_ESF!A:C,3,0),0)</f>
        <v>0</v>
      </c>
      <c r="M3378">
        <v>3616689</v>
      </c>
    </row>
    <row r="3379" spans="1:13" x14ac:dyDescent="0.25">
      <c r="A3379">
        <v>900205547</v>
      </c>
      <c r="B3379" t="s">
        <v>233</v>
      </c>
      <c r="C3379" t="s">
        <v>230</v>
      </c>
      <c r="D3379" t="s">
        <v>228</v>
      </c>
      <c r="E3379" t="s">
        <v>224</v>
      </c>
      <c r="F3379" t="s">
        <v>314</v>
      </c>
      <c r="G3379" s="16">
        <v>43100</v>
      </c>
      <c r="J3379" t="s">
        <v>253</v>
      </c>
      <c r="K3379" t="str">
        <f>IFERROR(VLOOKUP(J3379,ORDEN_ESF!A:C,2,0),"")</f>
        <v>Activos por impuestos diferidos</v>
      </c>
      <c r="L3379">
        <f>IFERROR(VLOOKUP(J3379,ORDEN_ESF!A:C,3,0),0)</f>
        <v>0</v>
      </c>
      <c r="M3379">
        <v>351903</v>
      </c>
    </row>
    <row r="3380" spans="1:13" x14ac:dyDescent="0.25">
      <c r="A3380">
        <v>860510628</v>
      </c>
      <c r="B3380" t="s">
        <v>373</v>
      </c>
      <c r="C3380" t="s">
        <v>230</v>
      </c>
      <c r="D3380" t="s">
        <v>228</v>
      </c>
      <c r="E3380" t="s">
        <v>353</v>
      </c>
      <c r="F3380" t="s">
        <v>292</v>
      </c>
      <c r="G3380" s="16">
        <v>43100</v>
      </c>
      <c r="J3380" t="s">
        <v>253</v>
      </c>
      <c r="K3380" t="str">
        <f>IFERROR(VLOOKUP(J3380,ORDEN_ESF!A:C,2,0),"")</f>
        <v>Activos por impuestos diferidos</v>
      </c>
      <c r="L3380">
        <f>IFERROR(VLOOKUP(J3380,ORDEN_ESF!A:C,3,0),0)</f>
        <v>0</v>
      </c>
      <c r="M3380">
        <v>4175581</v>
      </c>
    </row>
    <row r="3381" spans="1:13" x14ac:dyDescent="0.25">
      <c r="A3381">
        <v>860510628</v>
      </c>
      <c r="B3381" t="s">
        <v>373</v>
      </c>
      <c r="C3381" t="s">
        <v>230</v>
      </c>
      <c r="D3381" t="s">
        <v>228</v>
      </c>
      <c r="E3381" t="s">
        <v>353</v>
      </c>
      <c r="F3381" t="s">
        <v>314</v>
      </c>
      <c r="G3381" s="16">
        <v>43100</v>
      </c>
      <c r="J3381" t="s">
        <v>253</v>
      </c>
      <c r="K3381" t="str">
        <f>IFERROR(VLOOKUP(J3381,ORDEN_ESF!A:C,2,0),"")</f>
        <v>Activos por impuestos diferidos</v>
      </c>
      <c r="L3381">
        <f>IFERROR(VLOOKUP(J3381,ORDEN_ESF!A:C,3,0),0)</f>
        <v>0</v>
      </c>
      <c r="M3381">
        <v>45384</v>
      </c>
    </row>
    <row r="3382" spans="1:13" x14ac:dyDescent="0.25">
      <c r="A3382">
        <v>890905022</v>
      </c>
      <c r="B3382" t="s">
        <v>370</v>
      </c>
      <c r="C3382" t="s">
        <v>230</v>
      </c>
      <c r="D3382" t="s">
        <v>223</v>
      </c>
      <c r="E3382" t="s">
        <v>360</v>
      </c>
      <c r="F3382" t="s">
        <v>292</v>
      </c>
      <c r="G3382" s="16">
        <v>43100</v>
      </c>
      <c r="J3382" t="s">
        <v>253</v>
      </c>
      <c r="K3382" t="str">
        <f>IFERROR(VLOOKUP(J3382,ORDEN_ESF!A:C,2,0),"")</f>
        <v>Activos por impuestos diferidos</v>
      </c>
      <c r="L3382">
        <f>IFERROR(VLOOKUP(J3382,ORDEN_ESF!A:C,3,0),0)</f>
        <v>0</v>
      </c>
      <c r="M3382">
        <v>245865</v>
      </c>
    </row>
    <row r="3383" spans="1:13" x14ac:dyDescent="0.25">
      <c r="A3383">
        <v>890905022</v>
      </c>
      <c r="B3383" t="s">
        <v>370</v>
      </c>
      <c r="C3383" t="s">
        <v>230</v>
      </c>
      <c r="D3383" t="s">
        <v>223</v>
      </c>
      <c r="E3383" t="s">
        <v>360</v>
      </c>
      <c r="F3383" t="s">
        <v>314</v>
      </c>
      <c r="G3383" s="16">
        <v>43100</v>
      </c>
      <c r="J3383" t="s">
        <v>253</v>
      </c>
      <c r="K3383" t="str">
        <f>IFERROR(VLOOKUP(J3383,ORDEN_ESF!A:C,2,0),"")</f>
        <v>Activos por impuestos diferidos</v>
      </c>
      <c r="L3383">
        <f>IFERROR(VLOOKUP(J3383,ORDEN_ESF!A:C,3,0),0)</f>
        <v>0</v>
      </c>
      <c r="M3383">
        <v>4261722</v>
      </c>
    </row>
    <row r="3384" spans="1:13" x14ac:dyDescent="0.25">
      <c r="A3384">
        <v>900190385</v>
      </c>
      <c r="B3384" t="s">
        <v>380</v>
      </c>
      <c r="C3384" t="s">
        <v>230</v>
      </c>
      <c r="D3384" t="s">
        <v>351</v>
      </c>
      <c r="E3384" t="s">
        <v>339</v>
      </c>
      <c r="F3384" t="s">
        <v>292</v>
      </c>
      <c r="G3384" s="16">
        <v>43100</v>
      </c>
      <c r="J3384" t="s">
        <v>254</v>
      </c>
      <c r="K3384" t="str">
        <f>IFERROR(VLOOKUP(J3384,ORDEN_ESF!A:C,2,0),"")</f>
        <v>Activos por impuestos corrientes, no corriente</v>
      </c>
      <c r="L3384">
        <f>IFERROR(VLOOKUP(J3384,ORDEN_ESF!A:C,3,0),0)</f>
        <v>0</v>
      </c>
      <c r="M3384">
        <v>60355411</v>
      </c>
    </row>
    <row r="3385" spans="1:13" x14ac:dyDescent="0.25">
      <c r="A3385">
        <v>900190385</v>
      </c>
      <c r="B3385" t="s">
        <v>380</v>
      </c>
      <c r="C3385" t="s">
        <v>230</v>
      </c>
      <c r="D3385" t="s">
        <v>351</v>
      </c>
      <c r="E3385" t="s">
        <v>339</v>
      </c>
      <c r="F3385" t="s">
        <v>314</v>
      </c>
      <c r="G3385" s="16">
        <v>43100</v>
      </c>
      <c r="J3385" t="s">
        <v>254</v>
      </c>
      <c r="K3385" t="str">
        <f>IFERROR(VLOOKUP(J3385,ORDEN_ESF!A:C,2,0),"")</f>
        <v>Activos por impuestos corrientes, no corriente</v>
      </c>
      <c r="L3385">
        <f>IFERROR(VLOOKUP(J3385,ORDEN_ESF!A:C,3,0),0)</f>
        <v>0</v>
      </c>
      <c r="M3385">
        <v>60594115</v>
      </c>
    </row>
    <row r="3386" spans="1:13" x14ac:dyDescent="0.25">
      <c r="A3386">
        <v>800240724</v>
      </c>
      <c r="B3386" t="s">
        <v>348</v>
      </c>
      <c r="C3386" t="s">
        <v>230</v>
      </c>
      <c r="D3386" t="s">
        <v>228</v>
      </c>
      <c r="E3386" t="s">
        <v>335</v>
      </c>
      <c r="F3386" t="s">
        <v>292</v>
      </c>
      <c r="G3386" s="16">
        <v>43100</v>
      </c>
      <c r="J3386" t="s">
        <v>254</v>
      </c>
      <c r="K3386" t="str">
        <f>IFERROR(VLOOKUP(J3386,ORDEN_ESF!A:C,2,0),"")</f>
        <v>Activos por impuestos corrientes, no corriente</v>
      </c>
      <c r="L3386">
        <f>IFERROR(VLOOKUP(J3386,ORDEN_ESF!A:C,3,0),0)</f>
        <v>0</v>
      </c>
      <c r="M3386">
        <v>520799</v>
      </c>
    </row>
    <row r="3387" spans="1:13" x14ac:dyDescent="0.25">
      <c r="A3387">
        <v>800240724</v>
      </c>
      <c r="B3387" t="s">
        <v>348</v>
      </c>
      <c r="C3387" t="s">
        <v>230</v>
      </c>
      <c r="D3387" t="s">
        <v>228</v>
      </c>
      <c r="E3387" t="s">
        <v>335</v>
      </c>
      <c r="F3387" t="s">
        <v>314</v>
      </c>
      <c r="G3387" s="16">
        <v>43100</v>
      </c>
      <c r="J3387" t="s">
        <v>254</v>
      </c>
      <c r="K3387" t="str">
        <f>IFERROR(VLOOKUP(J3387,ORDEN_ESF!A:C,2,0),"")</f>
        <v>Activos por impuestos corrientes, no corriente</v>
      </c>
      <c r="L3387">
        <f>IFERROR(VLOOKUP(J3387,ORDEN_ESF!A:C,3,0),0)</f>
        <v>0</v>
      </c>
      <c r="M3387">
        <v>396697</v>
      </c>
    </row>
    <row r="3388" spans="1:13" x14ac:dyDescent="0.25">
      <c r="A3388">
        <v>800200598</v>
      </c>
      <c r="B3388" t="s">
        <v>345</v>
      </c>
      <c r="C3388" t="s">
        <v>230</v>
      </c>
      <c r="D3388" t="s">
        <v>228</v>
      </c>
      <c r="E3388" t="s">
        <v>335</v>
      </c>
      <c r="F3388" t="s">
        <v>292</v>
      </c>
      <c r="G3388" s="16">
        <v>43100</v>
      </c>
      <c r="J3388" t="s">
        <v>255</v>
      </c>
      <c r="K3388" t="str">
        <f>IFERROR(VLOOKUP(J3388,ORDEN_ESF!A:C,2,0),"")</f>
        <v>Otros activos financieros no corrientes</v>
      </c>
      <c r="L3388">
        <f>IFERROR(VLOOKUP(J3388,ORDEN_ESF!A:C,3,0),0)</f>
        <v>0</v>
      </c>
      <c r="M3388">
        <v>22044871</v>
      </c>
    </row>
    <row r="3389" spans="1:13" x14ac:dyDescent="0.25">
      <c r="A3389">
        <v>800200598</v>
      </c>
      <c r="B3389" t="s">
        <v>345</v>
      </c>
      <c r="C3389" t="s">
        <v>230</v>
      </c>
      <c r="D3389" t="s">
        <v>228</v>
      </c>
      <c r="E3389" t="s">
        <v>335</v>
      </c>
      <c r="F3389" t="s">
        <v>314</v>
      </c>
      <c r="G3389" s="16">
        <v>43100</v>
      </c>
      <c r="J3389" t="s">
        <v>255</v>
      </c>
      <c r="K3389" t="str">
        <f>IFERROR(VLOOKUP(J3389,ORDEN_ESF!A:C,2,0),"")</f>
        <v>Otros activos financieros no corrientes</v>
      </c>
      <c r="L3389">
        <f>IFERROR(VLOOKUP(J3389,ORDEN_ESF!A:C,3,0),0)</f>
        <v>0</v>
      </c>
      <c r="M3389">
        <v>23531232</v>
      </c>
    </row>
    <row r="3390" spans="1:13" x14ac:dyDescent="0.25">
      <c r="A3390">
        <v>900018975</v>
      </c>
      <c r="B3390" t="s">
        <v>376</v>
      </c>
      <c r="C3390" t="s">
        <v>230</v>
      </c>
      <c r="D3390" t="s">
        <v>299</v>
      </c>
      <c r="E3390" t="s">
        <v>333</v>
      </c>
      <c r="F3390" t="s">
        <v>292</v>
      </c>
      <c r="G3390" s="16">
        <v>43100</v>
      </c>
      <c r="J3390" t="s">
        <v>255</v>
      </c>
      <c r="K3390" t="str">
        <f>IFERROR(VLOOKUP(J3390,ORDEN_ESF!A:C,2,0),"")</f>
        <v>Otros activos financieros no corrientes</v>
      </c>
      <c r="L3390">
        <f>IFERROR(VLOOKUP(J3390,ORDEN_ESF!A:C,3,0),0)</f>
        <v>0</v>
      </c>
      <c r="M3390">
        <v>13584985</v>
      </c>
    </row>
    <row r="3391" spans="1:13" x14ac:dyDescent="0.25">
      <c r="A3391">
        <v>900018975</v>
      </c>
      <c r="B3391" t="s">
        <v>376</v>
      </c>
      <c r="C3391" t="s">
        <v>230</v>
      </c>
      <c r="D3391" t="s">
        <v>299</v>
      </c>
      <c r="E3391" t="s">
        <v>333</v>
      </c>
      <c r="F3391" t="s">
        <v>314</v>
      </c>
      <c r="G3391" s="16">
        <v>43100</v>
      </c>
      <c r="J3391" t="s">
        <v>255</v>
      </c>
      <c r="K3391" t="str">
        <f>IFERROR(VLOOKUP(J3391,ORDEN_ESF!A:C,2,0),"")</f>
        <v>Otros activos financieros no corrientes</v>
      </c>
      <c r="L3391">
        <f>IFERROR(VLOOKUP(J3391,ORDEN_ESF!A:C,3,0),0)</f>
        <v>0</v>
      </c>
      <c r="M3391">
        <v>8051752</v>
      </c>
    </row>
    <row r="3392" spans="1:13" x14ac:dyDescent="0.25">
      <c r="A3392">
        <v>890905022</v>
      </c>
      <c r="B3392" t="s">
        <v>370</v>
      </c>
      <c r="C3392" t="s">
        <v>230</v>
      </c>
      <c r="D3392" t="s">
        <v>223</v>
      </c>
      <c r="E3392" t="s">
        <v>360</v>
      </c>
      <c r="F3392" t="s">
        <v>292</v>
      </c>
      <c r="G3392" s="16">
        <v>43100</v>
      </c>
      <c r="J3392" t="s">
        <v>255</v>
      </c>
      <c r="K3392" t="str">
        <f>IFERROR(VLOOKUP(J3392,ORDEN_ESF!A:C,2,0),"")</f>
        <v>Otros activos financieros no corrientes</v>
      </c>
      <c r="L3392">
        <f>IFERROR(VLOOKUP(J3392,ORDEN_ESF!A:C,3,0),0)</f>
        <v>0</v>
      </c>
      <c r="M3392">
        <v>6254439</v>
      </c>
    </row>
    <row r="3393" spans="1:13" x14ac:dyDescent="0.25">
      <c r="A3393">
        <v>890905022</v>
      </c>
      <c r="B3393" t="s">
        <v>370</v>
      </c>
      <c r="C3393" t="s">
        <v>230</v>
      </c>
      <c r="D3393" t="s">
        <v>223</v>
      </c>
      <c r="E3393" t="s">
        <v>360</v>
      </c>
      <c r="F3393" t="s">
        <v>314</v>
      </c>
      <c r="G3393" s="16">
        <v>43100</v>
      </c>
      <c r="J3393" t="s">
        <v>255</v>
      </c>
      <c r="K3393" t="str">
        <f>IFERROR(VLOOKUP(J3393,ORDEN_ESF!A:C,2,0),"")</f>
        <v>Otros activos financieros no corrientes</v>
      </c>
      <c r="L3393">
        <f>IFERROR(VLOOKUP(J3393,ORDEN_ESF!A:C,3,0),0)</f>
        <v>0</v>
      </c>
      <c r="M3393">
        <v>7067652</v>
      </c>
    </row>
    <row r="3394" spans="1:13" x14ac:dyDescent="0.25">
      <c r="A3394">
        <v>830023542</v>
      </c>
      <c r="B3394" t="s">
        <v>146</v>
      </c>
      <c r="C3394" t="s">
        <v>230</v>
      </c>
      <c r="D3394" t="s">
        <v>223</v>
      </c>
      <c r="E3394" t="s">
        <v>339</v>
      </c>
      <c r="F3394" t="s">
        <v>292</v>
      </c>
      <c r="G3394" s="16">
        <v>43100</v>
      </c>
      <c r="J3394" t="s">
        <v>256</v>
      </c>
      <c r="K3394" t="str">
        <f>IFERROR(VLOOKUP(J3394,ORDEN_ESF!A:C,2,0),"")</f>
        <v>Otros activos no financieros no corrientes</v>
      </c>
      <c r="L3394">
        <f>IFERROR(VLOOKUP(J3394,ORDEN_ESF!A:C,3,0),0)</f>
        <v>0</v>
      </c>
      <c r="M3394">
        <v>773760</v>
      </c>
    </row>
    <row r="3395" spans="1:13" x14ac:dyDescent="0.25">
      <c r="A3395">
        <v>830023542</v>
      </c>
      <c r="B3395" t="s">
        <v>146</v>
      </c>
      <c r="C3395" t="s">
        <v>230</v>
      </c>
      <c r="D3395" t="s">
        <v>223</v>
      </c>
      <c r="E3395" t="s">
        <v>339</v>
      </c>
      <c r="F3395" t="s">
        <v>314</v>
      </c>
      <c r="G3395" s="16">
        <v>43100</v>
      </c>
      <c r="J3395" t="s">
        <v>256</v>
      </c>
      <c r="K3395" t="str">
        <f>IFERROR(VLOOKUP(J3395,ORDEN_ESF!A:C,2,0),"")</f>
        <v>Otros activos no financieros no corrientes</v>
      </c>
      <c r="L3395">
        <f>IFERROR(VLOOKUP(J3395,ORDEN_ESF!A:C,3,0),0)</f>
        <v>0</v>
      </c>
      <c r="M3395">
        <v>1106350</v>
      </c>
    </row>
    <row r="3396" spans="1:13" x14ac:dyDescent="0.25">
      <c r="A3396">
        <v>900378893</v>
      </c>
      <c r="B3396" t="s">
        <v>386</v>
      </c>
      <c r="C3396" t="s">
        <v>230</v>
      </c>
      <c r="D3396" t="s">
        <v>228</v>
      </c>
      <c r="E3396" t="s">
        <v>335</v>
      </c>
      <c r="F3396" t="s">
        <v>292</v>
      </c>
      <c r="G3396" s="16">
        <v>43100</v>
      </c>
      <c r="J3396" t="s">
        <v>256</v>
      </c>
      <c r="K3396" t="str">
        <f>IFERROR(VLOOKUP(J3396,ORDEN_ESF!A:C,2,0),"")</f>
        <v>Otros activos no financieros no corrientes</v>
      </c>
      <c r="L3396">
        <f>IFERROR(VLOOKUP(J3396,ORDEN_ESF!A:C,3,0),0)</f>
        <v>0</v>
      </c>
      <c r="M3396">
        <v>35531691</v>
      </c>
    </row>
    <row r="3397" spans="1:13" x14ac:dyDescent="0.25">
      <c r="A3397">
        <v>900378893</v>
      </c>
      <c r="B3397" t="s">
        <v>386</v>
      </c>
      <c r="C3397" t="s">
        <v>230</v>
      </c>
      <c r="D3397" t="s">
        <v>228</v>
      </c>
      <c r="E3397" t="s">
        <v>335</v>
      </c>
      <c r="F3397" t="s">
        <v>314</v>
      </c>
      <c r="G3397" s="16">
        <v>43100</v>
      </c>
      <c r="J3397" t="s">
        <v>256</v>
      </c>
      <c r="K3397" t="str">
        <f>IFERROR(VLOOKUP(J3397,ORDEN_ESF!A:C,2,0),"")</f>
        <v>Otros activos no financieros no corrientes</v>
      </c>
      <c r="L3397">
        <f>IFERROR(VLOOKUP(J3397,ORDEN_ESF!A:C,3,0),0)</f>
        <v>0</v>
      </c>
      <c r="M3397">
        <v>79527717</v>
      </c>
    </row>
    <row r="3398" spans="1:13" x14ac:dyDescent="0.25">
      <c r="A3398">
        <v>900018975</v>
      </c>
      <c r="B3398" t="s">
        <v>376</v>
      </c>
      <c r="C3398" t="s">
        <v>230</v>
      </c>
      <c r="D3398" t="s">
        <v>299</v>
      </c>
      <c r="E3398" t="s">
        <v>333</v>
      </c>
      <c r="F3398" t="s">
        <v>314</v>
      </c>
      <c r="G3398" s="16">
        <v>43100</v>
      </c>
      <c r="J3398" t="s">
        <v>256</v>
      </c>
      <c r="K3398" t="str">
        <f>IFERROR(VLOOKUP(J3398,ORDEN_ESF!A:C,2,0),"")</f>
        <v>Otros activos no financieros no corrientes</v>
      </c>
      <c r="L3398">
        <f>IFERROR(VLOOKUP(J3398,ORDEN_ESF!A:C,3,0),0)</f>
        <v>0</v>
      </c>
      <c r="M3398">
        <v>1031755</v>
      </c>
    </row>
    <row r="3399" spans="1:13" x14ac:dyDescent="0.25">
      <c r="A3399">
        <v>860510628</v>
      </c>
      <c r="B3399" t="s">
        <v>373</v>
      </c>
      <c r="C3399" t="s">
        <v>230</v>
      </c>
      <c r="D3399" t="s">
        <v>228</v>
      </c>
      <c r="E3399" t="s">
        <v>353</v>
      </c>
      <c r="F3399" t="s">
        <v>292</v>
      </c>
      <c r="G3399" s="16">
        <v>43100</v>
      </c>
      <c r="J3399" t="s">
        <v>256</v>
      </c>
      <c r="K3399" t="str">
        <f>IFERROR(VLOOKUP(J3399,ORDEN_ESF!A:C,2,0),"")</f>
        <v>Otros activos no financieros no corrientes</v>
      </c>
      <c r="L3399">
        <f>IFERROR(VLOOKUP(J3399,ORDEN_ESF!A:C,3,0),0)</f>
        <v>0</v>
      </c>
      <c r="M3399">
        <v>1174618</v>
      </c>
    </row>
    <row r="3400" spans="1:13" x14ac:dyDescent="0.25">
      <c r="A3400">
        <v>860510628</v>
      </c>
      <c r="B3400" t="s">
        <v>373</v>
      </c>
      <c r="C3400" t="s">
        <v>230</v>
      </c>
      <c r="D3400" t="s">
        <v>228</v>
      </c>
      <c r="E3400" t="s">
        <v>353</v>
      </c>
      <c r="F3400" t="s">
        <v>314</v>
      </c>
      <c r="G3400" s="16">
        <v>43100</v>
      </c>
      <c r="J3400" t="s">
        <v>256</v>
      </c>
      <c r="K3400" t="str">
        <f>IFERROR(VLOOKUP(J3400,ORDEN_ESF!A:C,2,0),"")</f>
        <v>Otros activos no financieros no corrientes</v>
      </c>
      <c r="L3400">
        <f>IFERROR(VLOOKUP(J3400,ORDEN_ESF!A:C,3,0),0)</f>
        <v>0</v>
      </c>
      <c r="M3400">
        <v>1266911</v>
      </c>
    </row>
    <row r="3401" spans="1:13" x14ac:dyDescent="0.25">
      <c r="A3401">
        <v>800240724</v>
      </c>
      <c r="B3401" t="s">
        <v>348</v>
      </c>
      <c r="C3401" t="s">
        <v>230</v>
      </c>
      <c r="D3401" t="s">
        <v>228</v>
      </c>
      <c r="E3401" t="s">
        <v>335</v>
      </c>
      <c r="F3401" t="s">
        <v>292</v>
      </c>
      <c r="G3401" s="16">
        <v>43100</v>
      </c>
      <c r="J3401" t="s">
        <v>392</v>
      </c>
      <c r="K3401" t="str">
        <f>IFERROR(VLOOKUP(J3401,ORDEN_ESF!A:C,2,0),"")</f>
        <v>Activos no corrientes distintos al efectivo pignorados como garantía colateral para las que el receptor de transferencias tiene derecho por contrato o costumbre a vender o pignorar de nuevo la garantía colateral</v>
      </c>
      <c r="L3401">
        <f>IFERROR(VLOOKUP(J3401,ORDEN_ESF!A:C,3,0),0)</f>
        <v>0</v>
      </c>
      <c r="M3401">
        <v>1734</v>
      </c>
    </row>
    <row r="3402" spans="1:13" x14ac:dyDescent="0.25">
      <c r="A3402">
        <v>800240724</v>
      </c>
      <c r="B3402" t="s">
        <v>348</v>
      </c>
      <c r="C3402" t="s">
        <v>230</v>
      </c>
      <c r="D3402" t="s">
        <v>228</v>
      </c>
      <c r="E3402" t="s">
        <v>335</v>
      </c>
      <c r="F3402" t="s">
        <v>314</v>
      </c>
      <c r="G3402" s="16">
        <v>43100</v>
      </c>
      <c r="J3402" t="s">
        <v>392</v>
      </c>
      <c r="K3402" t="str">
        <f>IFERROR(VLOOKUP(J3402,ORDEN_ESF!A:C,2,0),"")</f>
        <v>Activos no corrientes distintos al efectivo pignorados como garantía colateral para las que el receptor de transferencias tiene derecho por contrato o costumbre a vender o pignorar de nuevo la garantía colateral</v>
      </c>
      <c r="L3402">
        <f>IFERROR(VLOOKUP(J3402,ORDEN_ESF!A:C,3,0),0)</f>
        <v>0</v>
      </c>
      <c r="M3402">
        <v>1733</v>
      </c>
    </row>
    <row r="3403" spans="1:13" x14ac:dyDescent="0.25">
      <c r="A3403">
        <v>830023542</v>
      </c>
      <c r="B3403" t="s">
        <v>146</v>
      </c>
      <c r="C3403" t="s">
        <v>230</v>
      </c>
      <c r="D3403" t="s">
        <v>223</v>
      </c>
      <c r="E3403" t="s">
        <v>339</v>
      </c>
      <c r="F3403" t="s">
        <v>292</v>
      </c>
      <c r="G3403" s="16">
        <v>43100</v>
      </c>
      <c r="J3403" t="s">
        <v>317</v>
      </c>
      <c r="K3403" t="str">
        <f>IFERROR(VLOOKUP(J3403,ORDEN_ESF!A:C,2,0),"")</f>
        <v>Activos no corrientes</v>
      </c>
      <c r="L3403">
        <f>IFERROR(VLOOKUP(J3403,ORDEN_ESF!A:C,3,0),0)</f>
        <v>2</v>
      </c>
      <c r="M3403">
        <v>97027622</v>
      </c>
    </row>
    <row r="3404" spans="1:13" x14ac:dyDescent="0.25">
      <c r="A3404">
        <v>830023542</v>
      </c>
      <c r="B3404" t="s">
        <v>146</v>
      </c>
      <c r="C3404" t="s">
        <v>230</v>
      </c>
      <c r="D3404" t="s">
        <v>223</v>
      </c>
      <c r="E3404" t="s">
        <v>339</v>
      </c>
      <c r="F3404" t="s">
        <v>314</v>
      </c>
      <c r="G3404" s="16">
        <v>43100</v>
      </c>
      <c r="J3404" t="s">
        <v>317</v>
      </c>
      <c r="K3404" t="str">
        <f>IFERROR(VLOOKUP(J3404,ORDEN_ESF!A:C,2,0),"")</f>
        <v>Activos no corrientes</v>
      </c>
      <c r="L3404">
        <f>IFERROR(VLOOKUP(J3404,ORDEN_ESF!A:C,3,0),0)</f>
        <v>2</v>
      </c>
      <c r="M3404">
        <v>50172945</v>
      </c>
    </row>
    <row r="3405" spans="1:13" x14ac:dyDescent="0.25">
      <c r="A3405">
        <v>890806999</v>
      </c>
      <c r="B3405" t="s">
        <v>366</v>
      </c>
      <c r="C3405" t="s">
        <v>230</v>
      </c>
      <c r="D3405" t="s">
        <v>367</v>
      </c>
      <c r="E3405" t="s">
        <v>368</v>
      </c>
      <c r="F3405" t="s">
        <v>292</v>
      </c>
      <c r="G3405" s="16">
        <v>43100</v>
      </c>
      <c r="J3405" t="s">
        <v>317</v>
      </c>
      <c r="K3405" t="str">
        <f>IFERROR(VLOOKUP(J3405,ORDEN_ESF!A:C,2,0),"")</f>
        <v>Activos no corrientes</v>
      </c>
      <c r="L3405">
        <f>IFERROR(VLOOKUP(J3405,ORDEN_ESF!A:C,3,0),0)</f>
        <v>2</v>
      </c>
      <c r="M3405">
        <v>12158042</v>
      </c>
    </row>
    <row r="3406" spans="1:13" x14ac:dyDescent="0.25">
      <c r="A3406">
        <v>890806999</v>
      </c>
      <c r="B3406" t="s">
        <v>366</v>
      </c>
      <c r="C3406" t="s">
        <v>230</v>
      </c>
      <c r="D3406" t="s">
        <v>367</v>
      </c>
      <c r="E3406" t="s">
        <v>368</v>
      </c>
      <c r="F3406" t="s">
        <v>314</v>
      </c>
      <c r="G3406" s="16">
        <v>43100</v>
      </c>
      <c r="J3406" t="s">
        <v>317</v>
      </c>
      <c r="K3406" t="str">
        <f>IFERROR(VLOOKUP(J3406,ORDEN_ESF!A:C,2,0),"")</f>
        <v>Activos no corrientes</v>
      </c>
      <c r="L3406">
        <f>IFERROR(VLOOKUP(J3406,ORDEN_ESF!A:C,3,0),0)</f>
        <v>2</v>
      </c>
      <c r="M3406">
        <v>11943722</v>
      </c>
    </row>
    <row r="3407" spans="1:13" x14ac:dyDescent="0.25">
      <c r="A3407">
        <v>900378893</v>
      </c>
      <c r="B3407" t="s">
        <v>386</v>
      </c>
      <c r="C3407" t="s">
        <v>230</v>
      </c>
      <c r="D3407" t="s">
        <v>228</v>
      </c>
      <c r="E3407" t="s">
        <v>335</v>
      </c>
      <c r="F3407" t="s">
        <v>292</v>
      </c>
      <c r="G3407" s="16">
        <v>43100</v>
      </c>
      <c r="J3407" t="s">
        <v>317</v>
      </c>
      <c r="K3407" t="str">
        <f>IFERROR(VLOOKUP(J3407,ORDEN_ESF!A:C,2,0),"")</f>
        <v>Activos no corrientes</v>
      </c>
      <c r="L3407">
        <f>IFERROR(VLOOKUP(J3407,ORDEN_ESF!A:C,3,0),0)</f>
        <v>2</v>
      </c>
      <c r="M3407">
        <v>62552312</v>
      </c>
    </row>
    <row r="3408" spans="1:13" x14ac:dyDescent="0.25">
      <c r="A3408">
        <v>900378893</v>
      </c>
      <c r="B3408" t="s">
        <v>386</v>
      </c>
      <c r="C3408" t="s">
        <v>230</v>
      </c>
      <c r="D3408" t="s">
        <v>228</v>
      </c>
      <c r="E3408" t="s">
        <v>335</v>
      </c>
      <c r="F3408" t="s">
        <v>314</v>
      </c>
      <c r="G3408" s="16">
        <v>43100</v>
      </c>
      <c r="J3408" t="s">
        <v>317</v>
      </c>
      <c r="K3408" t="str">
        <f>IFERROR(VLOOKUP(J3408,ORDEN_ESF!A:C,2,0),"")</f>
        <v>Activos no corrientes</v>
      </c>
      <c r="L3408">
        <f>IFERROR(VLOOKUP(J3408,ORDEN_ESF!A:C,3,0),0)</f>
        <v>2</v>
      </c>
      <c r="M3408">
        <v>81393232</v>
      </c>
    </row>
    <row r="3409" spans="1:13" x14ac:dyDescent="0.25">
      <c r="A3409">
        <v>800200598</v>
      </c>
      <c r="B3409" t="s">
        <v>345</v>
      </c>
      <c r="C3409" t="s">
        <v>230</v>
      </c>
      <c r="D3409" t="s">
        <v>228</v>
      </c>
      <c r="E3409" t="s">
        <v>335</v>
      </c>
      <c r="F3409" t="s">
        <v>292</v>
      </c>
      <c r="G3409" s="16">
        <v>43100</v>
      </c>
      <c r="J3409" t="s">
        <v>317</v>
      </c>
      <c r="K3409" t="str">
        <f>IFERROR(VLOOKUP(J3409,ORDEN_ESF!A:C,2,0),"")</f>
        <v>Activos no corrientes</v>
      </c>
      <c r="L3409">
        <f>IFERROR(VLOOKUP(J3409,ORDEN_ESF!A:C,3,0),0)</f>
        <v>2</v>
      </c>
      <c r="M3409">
        <v>141173653</v>
      </c>
    </row>
    <row r="3410" spans="1:13" x14ac:dyDescent="0.25">
      <c r="A3410">
        <v>800200598</v>
      </c>
      <c r="B3410" t="s">
        <v>345</v>
      </c>
      <c r="C3410" t="s">
        <v>230</v>
      </c>
      <c r="D3410" t="s">
        <v>228</v>
      </c>
      <c r="E3410" t="s">
        <v>335</v>
      </c>
      <c r="F3410" t="s">
        <v>314</v>
      </c>
      <c r="G3410" s="16">
        <v>43100</v>
      </c>
      <c r="J3410" t="s">
        <v>317</v>
      </c>
      <c r="K3410" t="str">
        <f>IFERROR(VLOOKUP(J3410,ORDEN_ESF!A:C,2,0),"")</f>
        <v>Activos no corrientes</v>
      </c>
      <c r="L3410">
        <f>IFERROR(VLOOKUP(J3410,ORDEN_ESF!A:C,3,0),0)</f>
        <v>2</v>
      </c>
      <c r="M3410">
        <v>251832321</v>
      </c>
    </row>
    <row r="3411" spans="1:13" x14ac:dyDescent="0.25">
      <c r="A3411">
        <v>900190385</v>
      </c>
      <c r="B3411" t="s">
        <v>380</v>
      </c>
      <c r="C3411" t="s">
        <v>230</v>
      </c>
      <c r="D3411" t="s">
        <v>351</v>
      </c>
      <c r="E3411" t="s">
        <v>339</v>
      </c>
      <c r="F3411" t="s">
        <v>292</v>
      </c>
      <c r="G3411" s="16">
        <v>43100</v>
      </c>
      <c r="J3411" t="s">
        <v>317</v>
      </c>
      <c r="K3411" t="str">
        <f>IFERROR(VLOOKUP(J3411,ORDEN_ESF!A:C,2,0),"")</f>
        <v>Activos no corrientes</v>
      </c>
      <c r="L3411">
        <f>IFERROR(VLOOKUP(J3411,ORDEN_ESF!A:C,3,0),0)</f>
        <v>2</v>
      </c>
      <c r="M3411">
        <v>60356496</v>
      </c>
    </row>
    <row r="3412" spans="1:13" x14ac:dyDescent="0.25">
      <c r="A3412">
        <v>900190385</v>
      </c>
      <c r="B3412" t="s">
        <v>380</v>
      </c>
      <c r="C3412" t="s">
        <v>230</v>
      </c>
      <c r="D3412" t="s">
        <v>351</v>
      </c>
      <c r="E3412" t="s">
        <v>339</v>
      </c>
      <c r="F3412" t="s">
        <v>314</v>
      </c>
      <c r="G3412" s="16">
        <v>43100</v>
      </c>
      <c r="J3412" t="s">
        <v>317</v>
      </c>
      <c r="K3412" t="str">
        <f>IFERROR(VLOOKUP(J3412,ORDEN_ESF!A:C,2,0),"")</f>
        <v>Activos no corrientes</v>
      </c>
      <c r="L3412">
        <f>IFERROR(VLOOKUP(J3412,ORDEN_ESF!A:C,3,0),0)</f>
        <v>2</v>
      </c>
      <c r="M3412">
        <v>60594115</v>
      </c>
    </row>
    <row r="3413" spans="1:13" x14ac:dyDescent="0.25">
      <c r="A3413">
        <v>900390238</v>
      </c>
      <c r="B3413" t="s">
        <v>177</v>
      </c>
      <c r="C3413" t="s">
        <v>230</v>
      </c>
      <c r="D3413" t="s">
        <v>228</v>
      </c>
      <c r="E3413" t="s">
        <v>333</v>
      </c>
      <c r="F3413" t="s">
        <v>292</v>
      </c>
      <c r="G3413" s="16">
        <v>43100</v>
      </c>
      <c r="J3413" t="s">
        <v>317</v>
      </c>
      <c r="K3413" t="str">
        <f>IFERROR(VLOOKUP(J3413,ORDEN_ESF!A:C,2,0),"")</f>
        <v>Activos no corrientes</v>
      </c>
      <c r="L3413">
        <f>IFERROR(VLOOKUP(J3413,ORDEN_ESF!A:C,3,0),0)</f>
        <v>2</v>
      </c>
      <c r="M3413">
        <v>6041140</v>
      </c>
    </row>
    <row r="3414" spans="1:13" x14ac:dyDescent="0.25">
      <c r="A3414">
        <v>900390238</v>
      </c>
      <c r="B3414" t="s">
        <v>177</v>
      </c>
      <c r="C3414" t="s">
        <v>230</v>
      </c>
      <c r="D3414" t="s">
        <v>228</v>
      </c>
      <c r="E3414" t="s">
        <v>333</v>
      </c>
      <c r="F3414" t="s">
        <v>314</v>
      </c>
      <c r="G3414" s="16">
        <v>43100</v>
      </c>
      <c r="J3414" t="s">
        <v>317</v>
      </c>
      <c r="K3414" t="str">
        <f>IFERROR(VLOOKUP(J3414,ORDEN_ESF!A:C,2,0),"")</f>
        <v>Activos no corrientes</v>
      </c>
      <c r="L3414">
        <f>IFERROR(VLOOKUP(J3414,ORDEN_ESF!A:C,3,0),0)</f>
        <v>2</v>
      </c>
      <c r="M3414">
        <v>1278645</v>
      </c>
    </row>
    <row r="3415" spans="1:13" x14ac:dyDescent="0.25">
      <c r="A3415">
        <v>900018975</v>
      </c>
      <c r="B3415" t="s">
        <v>376</v>
      </c>
      <c r="C3415" t="s">
        <v>230</v>
      </c>
      <c r="D3415" t="s">
        <v>299</v>
      </c>
      <c r="E3415" t="s">
        <v>333</v>
      </c>
      <c r="F3415" t="s">
        <v>292</v>
      </c>
      <c r="G3415" s="16">
        <v>43100</v>
      </c>
      <c r="J3415" t="s">
        <v>317</v>
      </c>
      <c r="K3415" t="str">
        <f>IFERROR(VLOOKUP(J3415,ORDEN_ESF!A:C,2,0),"")</f>
        <v>Activos no corrientes</v>
      </c>
      <c r="L3415">
        <f>IFERROR(VLOOKUP(J3415,ORDEN_ESF!A:C,3,0),0)</f>
        <v>2</v>
      </c>
      <c r="M3415">
        <v>197178449</v>
      </c>
    </row>
    <row r="3416" spans="1:13" x14ac:dyDescent="0.25">
      <c r="A3416">
        <v>900018975</v>
      </c>
      <c r="B3416" t="s">
        <v>376</v>
      </c>
      <c r="C3416" t="s">
        <v>230</v>
      </c>
      <c r="D3416" t="s">
        <v>299</v>
      </c>
      <c r="E3416" t="s">
        <v>333</v>
      </c>
      <c r="F3416" t="s">
        <v>314</v>
      </c>
      <c r="G3416" s="16">
        <v>43100</v>
      </c>
      <c r="J3416" t="s">
        <v>317</v>
      </c>
      <c r="K3416" t="str">
        <f>IFERROR(VLOOKUP(J3416,ORDEN_ESF!A:C,2,0),"")</f>
        <v>Activos no corrientes</v>
      </c>
      <c r="L3416">
        <f>IFERROR(VLOOKUP(J3416,ORDEN_ESF!A:C,3,0),0)</f>
        <v>2</v>
      </c>
      <c r="M3416">
        <v>409562064</v>
      </c>
    </row>
    <row r="3417" spans="1:13" x14ac:dyDescent="0.25">
      <c r="A3417">
        <v>900749166</v>
      </c>
      <c r="B3417" t="s">
        <v>182</v>
      </c>
      <c r="C3417" t="s">
        <v>230</v>
      </c>
      <c r="D3417" t="s">
        <v>228</v>
      </c>
      <c r="E3417" t="s">
        <v>333</v>
      </c>
      <c r="F3417" t="s">
        <v>292</v>
      </c>
      <c r="G3417" s="16">
        <v>43100</v>
      </c>
      <c r="J3417" t="s">
        <v>317</v>
      </c>
      <c r="K3417" t="str">
        <f>IFERROR(VLOOKUP(J3417,ORDEN_ESF!A:C,2,0),"")</f>
        <v>Activos no corrientes</v>
      </c>
      <c r="L3417">
        <f>IFERROR(VLOOKUP(J3417,ORDEN_ESF!A:C,3,0),0)</f>
        <v>2</v>
      </c>
      <c r="M3417">
        <v>76348594</v>
      </c>
    </row>
    <row r="3418" spans="1:13" x14ac:dyDescent="0.25">
      <c r="A3418">
        <v>900749166</v>
      </c>
      <c r="B3418" t="s">
        <v>182</v>
      </c>
      <c r="C3418" t="s">
        <v>230</v>
      </c>
      <c r="D3418" t="s">
        <v>228</v>
      </c>
      <c r="E3418" t="s">
        <v>333</v>
      </c>
      <c r="F3418" t="s">
        <v>314</v>
      </c>
      <c r="G3418" s="16">
        <v>43100</v>
      </c>
      <c r="J3418" t="s">
        <v>317</v>
      </c>
      <c r="K3418" t="str">
        <f>IFERROR(VLOOKUP(J3418,ORDEN_ESF!A:C,2,0),"")</f>
        <v>Activos no corrientes</v>
      </c>
      <c r="L3418">
        <f>IFERROR(VLOOKUP(J3418,ORDEN_ESF!A:C,3,0),0)</f>
        <v>2</v>
      </c>
      <c r="M3418">
        <v>81543242</v>
      </c>
    </row>
    <row r="3419" spans="1:13" x14ac:dyDescent="0.25">
      <c r="A3419">
        <v>900797732</v>
      </c>
      <c r="B3419" t="s">
        <v>181</v>
      </c>
      <c r="C3419" t="s">
        <v>230</v>
      </c>
      <c r="D3419" t="s">
        <v>228</v>
      </c>
      <c r="E3419" t="s">
        <v>360</v>
      </c>
      <c r="F3419" t="s">
        <v>292</v>
      </c>
      <c r="G3419" s="16">
        <v>43100</v>
      </c>
      <c r="J3419" t="s">
        <v>317</v>
      </c>
      <c r="K3419" t="str">
        <f>IFERROR(VLOOKUP(J3419,ORDEN_ESF!A:C,2,0),"")</f>
        <v>Activos no corrientes</v>
      </c>
      <c r="L3419">
        <f>IFERROR(VLOOKUP(J3419,ORDEN_ESF!A:C,3,0),0)</f>
        <v>2</v>
      </c>
      <c r="M3419">
        <v>96982395</v>
      </c>
    </row>
    <row r="3420" spans="1:13" x14ac:dyDescent="0.25">
      <c r="A3420">
        <v>900797732</v>
      </c>
      <c r="B3420" t="s">
        <v>181</v>
      </c>
      <c r="C3420" t="s">
        <v>230</v>
      </c>
      <c r="D3420" t="s">
        <v>228</v>
      </c>
      <c r="E3420" t="s">
        <v>360</v>
      </c>
      <c r="F3420" t="s">
        <v>314</v>
      </c>
      <c r="G3420" s="16">
        <v>43100</v>
      </c>
      <c r="J3420" t="s">
        <v>317</v>
      </c>
      <c r="K3420" t="str">
        <f>IFERROR(VLOOKUP(J3420,ORDEN_ESF!A:C,2,0),"")</f>
        <v>Activos no corrientes</v>
      </c>
      <c r="L3420">
        <f>IFERROR(VLOOKUP(J3420,ORDEN_ESF!A:C,3,0),0)</f>
        <v>2</v>
      </c>
      <c r="M3420">
        <v>88706097</v>
      </c>
    </row>
    <row r="3421" spans="1:13" x14ac:dyDescent="0.25">
      <c r="A3421">
        <v>900205547</v>
      </c>
      <c r="B3421" t="s">
        <v>233</v>
      </c>
      <c r="C3421" t="s">
        <v>230</v>
      </c>
      <c r="D3421" t="s">
        <v>228</v>
      </c>
      <c r="E3421" t="s">
        <v>224</v>
      </c>
      <c r="F3421" t="s">
        <v>292</v>
      </c>
      <c r="G3421" s="16">
        <v>43100</v>
      </c>
      <c r="J3421" t="s">
        <v>317</v>
      </c>
      <c r="K3421" t="str">
        <f>IFERROR(VLOOKUP(J3421,ORDEN_ESF!A:C,2,0),"")</f>
        <v>Activos no corrientes</v>
      </c>
      <c r="L3421">
        <f>IFERROR(VLOOKUP(J3421,ORDEN_ESF!A:C,3,0),0)</f>
        <v>2</v>
      </c>
      <c r="M3421">
        <v>307495</v>
      </c>
    </row>
    <row r="3422" spans="1:13" x14ac:dyDescent="0.25">
      <c r="A3422">
        <v>900205547</v>
      </c>
      <c r="B3422" t="s">
        <v>233</v>
      </c>
      <c r="C3422" t="s">
        <v>230</v>
      </c>
      <c r="D3422" t="s">
        <v>228</v>
      </c>
      <c r="E3422" t="s">
        <v>224</v>
      </c>
      <c r="F3422" t="s">
        <v>314</v>
      </c>
      <c r="G3422" s="16">
        <v>43100</v>
      </c>
      <c r="J3422" t="s">
        <v>317</v>
      </c>
      <c r="K3422" t="str">
        <f>IFERROR(VLOOKUP(J3422,ORDEN_ESF!A:C,2,0),"")</f>
        <v>Activos no corrientes</v>
      </c>
      <c r="L3422">
        <f>IFERROR(VLOOKUP(J3422,ORDEN_ESF!A:C,3,0),0)</f>
        <v>2</v>
      </c>
      <c r="M3422">
        <v>782371</v>
      </c>
    </row>
    <row r="3423" spans="1:13" x14ac:dyDescent="0.25">
      <c r="A3423">
        <v>900818642</v>
      </c>
      <c r="B3423" t="s">
        <v>169</v>
      </c>
      <c r="C3423" t="s">
        <v>230</v>
      </c>
      <c r="D3423" t="s">
        <v>228</v>
      </c>
      <c r="E3423" t="s">
        <v>333</v>
      </c>
      <c r="F3423" t="s">
        <v>292</v>
      </c>
      <c r="G3423" s="16">
        <v>43100</v>
      </c>
      <c r="J3423" t="s">
        <v>317</v>
      </c>
      <c r="K3423" t="str">
        <f>IFERROR(VLOOKUP(J3423,ORDEN_ESF!A:C,2,0),"")</f>
        <v>Activos no corrientes</v>
      </c>
      <c r="L3423">
        <f>IFERROR(VLOOKUP(J3423,ORDEN_ESF!A:C,3,0),0)</f>
        <v>2</v>
      </c>
      <c r="M3423">
        <v>6921611</v>
      </c>
    </row>
    <row r="3424" spans="1:13" x14ac:dyDescent="0.25">
      <c r="A3424">
        <v>900818642</v>
      </c>
      <c r="B3424" t="s">
        <v>169</v>
      </c>
      <c r="C3424" t="s">
        <v>230</v>
      </c>
      <c r="D3424" t="s">
        <v>228</v>
      </c>
      <c r="E3424" t="s">
        <v>333</v>
      </c>
      <c r="F3424" t="s">
        <v>314</v>
      </c>
      <c r="G3424" s="16">
        <v>43100</v>
      </c>
      <c r="J3424" t="s">
        <v>317</v>
      </c>
      <c r="K3424" t="str">
        <f>IFERROR(VLOOKUP(J3424,ORDEN_ESF!A:C,2,0),"")</f>
        <v>Activos no corrientes</v>
      </c>
      <c r="L3424">
        <f>IFERROR(VLOOKUP(J3424,ORDEN_ESF!A:C,3,0),0)</f>
        <v>2</v>
      </c>
      <c r="M3424">
        <v>21283075</v>
      </c>
    </row>
    <row r="3425" spans="1:13" x14ac:dyDescent="0.25">
      <c r="A3425">
        <v>860510628</v>
      </c>
      <c r="B3425" t="s">
        <v>373</v>
      </c>
      <c r="C3425" t="s">
        <v>230</v>
      </c>
      <c r="D3425" t="s">
        <v>228</v>
      </c>
      <c r="E3425" t="s">
        <v>353</v>
      </c>
      <c r="F3425" t="s">
        <v>292</v>
      </c>
      <c r="G3425" s="16">
        <v>43100</v>
      </c>
      <c r="J3425" t="s">
        <v>317</v>
      </c>
      <c r="K3425" t="str">
        <f>IFERROR(VLOOKUP(J3425,ORDEN_ESF!A:C,2,0),"")</f>
        <v>Activos no corrientes</v>
      </c>
      <c r="L3425">
        <f>IFERROR(VLOOKUP(J3425,ORDEN_ESF!A:C,3,0),0)</f>
        <v>2</v>
      </c>
      <c r="M3425">
        <v>6063062</v>
      </c>
    </row>
    <row r="3426" spans="1:13" x14ac:dyDescent="0.25">
      <c r="A3426">
        <v>860510628</v>
      </c>
      <c r="B3426" t="s">
        <v>373</v>
      </c>
      <c r="C3426" t="s">
        <v>230</v>
      </c>
      <c r="D3426" t="s">
        <v>228</v>
      </c>
      <c r="E3426" t="s">
        <v>353</v>
      </c>
      <c r="F3426" t="s">
        <v>314</v>
      </c>
      <c r="G3426" s="16">
        <v>43100</v>
      </c>
      <c r="J3426" t="s">
        <v>317</v>
      </c>
      <c r="K3426" t="str">
        <f>IFERROR(VLOOKUP(J3426,ORDEN_ESF!A:C,2,0),"")</f>
        <v>Activos no corrientes</v>
      </c>
      <c r="L3426">
        <f>IFERROR(VLOOKUP(J3426,ORDEN_ESF!A:C,3,0),0)</f>
        <v>2</v>
      </c>
      <c r="M3426">
        <v>1507965</v>
      </c>
    </row>
    <row r="3427" spans="1:13" x14ac:dyDescent="0.25">
      <c r="A3427">
        <v>800240724</v>
      </c>
      <c r="B3427" t="s">
        <v>348</v>
      </c>
      <c r="C3427" t="s">
        <v>230</v>
      </c>
      <c r="D3427" t="s">
        <v>228</v>
      </c>
      <c r="E3427" t="s">
        <v>335</v>
      </c>
      <c r="F3427" t="s">
        <v>292</v>
      </c>
      <c r="G3427" s="16">
        <v>43100</v>
      </c>
      <c r="J3427" t="s">
        <v>317</v>
      </c>
      <c r="K3427" t="str">
        <f>IFERROR(VLOOKUP(J3427,ORDEN_ESF!A:C,2,0),"")</f>
        <v>Activos no corrientes</v>
      </c>
      <c r="L3427">
        <f>IFERROR(VLOOKUP(J3427,ORDEN_ESF!A:C,3,0),0)</f>
        <v>2</v>
      </c>
      <c r="M3427">
        <v>18081579</v>
      </c>
    </row>
    <row r="3428" spans="1:13" x14ac:dyDescent="0.25">
      <c r="A3428">
        <v>800240724</v>
      </c>
      <c r="B3428" t="s">
        <v>348</v>
      </c>
      <c r="C3428" t="s">
        <v>230</v>
      </c>
      <c r="D3428" t="s">
        <v>228</v>
      </c>
      <c r="E3428" t="s">
        <v>335</v>
      </c>
      <c r="F3428" t="s">
        <v>314</v>
      </c>
      <c r="G3428" s="16">
        <v>43100</v>
      </c>
      <c r="J3428" t="s">
        <v>317</v>
      </c>
      <c r="K3428" t="str">
        <f>IFERROR(VLOOKUP(J3428,ORDEN_ESF!A:C,2,0),"")</f>
        <v>Activos no corrientes</v>
      </c>
      <c r="L3428">
        <f>IFERROR(VLOOKUP(J3428,ORDEN_ESF!A:C,3,0),0)</f>
        <v>2</v>
      </c>
      <c r="M3428">
        <v>17608819</v>
      </c>
    </row>
    <row r="3429" spans="1:13" x14ac:dyDescent="0.25">
      <c r="A3429">
        <v>890905022</v>
      </c>
      <c r="B3429" t="s">
        <v>370</v>
      </c>
      <c r="C3429" t="s">
        <v>230</v>
      </c>
      <c r="D3429" t="s">
        <v>223</v>
      </c>
      <c r="E3429" t="s">
        <v>360</v>
      </c>
      <c r="F3429" t="s">
        <v>292</v>
      </c>
      <c r="G3429" s="16">
        <v>43100</v>
      </c>
      <c r="J3429" t="s">
        <v>317</v>
      </c>
      <c r="K3429" t="str">
        <f>IFERROR(VLOOKUP(J3429,ORDEN_ESF!A:C,2,0),"")</f>
        <v>Activos no corrientes</v>
      </c>
      <c r="L3429">
        <f>IFERROR(VLOOKUP(J3429,ORDEN_ESF!A:C,3,0),0)</f>
        <v>2</v>
      </c>
      <c r="M3429">
        <v>11933802</v>
      </c>
    </row>
    <row r="3430" spans="1:13" x14ac:dyDescent="0.25">
      <c r="A3430">
        <v>890905022</v>
      </c>
      <c r="B3430" t="s">
        <v>370</v>
      </c>
      <c r="C3430" t="s">
        <v>230</v>
      </c>
      <c r="D3430" t="s">
        <v>223</v>
      </c>
      <c r="E3430" t="s">
        <v>360</v>
      </c>
      <c r="F3430" t="s">
        <v>314</v>
      </c>
      <c r="G3430" s="16">
        <v>43100</v>
      </c>
      <c r="J3430" t="s">
        <v>317</v>
      </c>
      <c r="K3430" t="str">
        <f>IFERROR(VLOOKUP(J3430,ORDEN_ESF!A:C,2,0),"")</f>
        <v>Activos no corrientes</v>
      </c>
      <c r="L3430">
        <f>IFERROR(VLOOKUP(J3430,ORDEN_ESF!A:C,3,0),0)</f>
        <v>2</v>
      </c>
      <c r="M3430">
        <v>15620617</v>
      </c>
    </row>
    <row r="3431" spans="1:13" x14ac:dyDescent="0.25">
      <c r="A3431">
        <v>830023542</v>
      </c>
      <c r="B3431" t="s">
        <v>146</v>
      </c>
      <c r="C3431" t="s">
        <v>230</v>
      </c>
      <c r="D3431" t="s">
        <v>223</v>
      </c>
      <c r="E3431" t="s">
        <v>339</v>
      </c>
      <c r="F3431" t="s">
        <v>292</v>
      </c>
      <c r="G3431" s="16">
        <v>43100</v>
      </c>
      <c r="J3431" t="s">
        <v>318</v>
      </c>
      <c r="K3431" t="str">
        <f>IFERROR(VLOOKUP(J3431,ORDEN_ESF!A:C,2,0),"")</f>
        <v>Activos</v>
      </c>
      <c r="L3431">
        <f>IFERROR(VLOOKUP(J3431,ORDEN_ESF!A:C,3,0),0)</f>
        <v>3</v>
      </c>
      <c r="M3431">
        <v>224685114</v>
      </c>
    </row>
    <row r="3432" spans="1:13" x14ac:dyDescent="0.25">
      <c r="A3432">
        <v>830023542</v>
      </c>
      <c r="B3432" t="s">
        <v>146</v>
      </c>
      <c r="C3432" t="s">
        <v>230</v>
      </c>
      <c r="D3432" t="s">
        <v>223</v>
      </c>
      <c r="E3432" t="s">
        <v>339</v>
      </c>
      <c r="F3432" t="s">
        <v>314</v>
      </c>
      <c r="G3432" s="16">
        <v>43100</v>
      </c>
      <c r="J3432" t="s">
        <v>318</v>
      </c>
      <c r="K3432" t="str">
        <f>IFERROR(VLOOKUP(J3432,ORDEN_ESF!A:C,2,0),"")</f>
        <v>Activos</v>
      </c>
      <c r="L3432">
        <f>IFERROR(VLOOKUP(J3432,ORDEN_ESF!A:C,3,0),0)</f>
        <v>3</v>
      </c>
      <c r="M3432">
        <v>208083275</v>
      </c>
    </row>
    <row r="3433" spans="1:13" x14ac:dyDescent="0.25">
      <c r="A3433">
        <v>890806999</v>
      </c>
      <c r="B3433" t="s">
        <v>366</v>
      </c>
      <c r="C3433" t="s">
        <v>230</v>
      </c>
      <c r="D3433" t="s">
        <v>367</v>
      </c>
      <c r="E3433" t="s">
        <v>368</v>
      </c>
      <c r="F3433" t="s">
        <v>292</v>
      </c>
      <c r="G3433" s="16">
        <v>43100</v>
      </c>
      <c r="J3433" t="s">
        <v>318</v>
      </c>
      <c r="K3433" t="str">
        <f>IFERROR(VLOOKUP(J3433,ORDEN_ESF!A:C,2,0),"")</f>
        <v>Activos</v>
      </c>
      <c r="L3433">
        <f>IFERROR(VLOOKUP(J3433,ORDEN_ESF!A:C,3,0),0)</f>
        <v>3</v>
      </c>
      <c r="M3433">
        <v>55399596</v>
      </c>
    </row>
    <row r="3434" spans="1:13" x14ac:dyDescent="0.25">
      <c r="A3434">
        <v>890806999</v>
      </c>
      <c r="B3434" t="s">
        <v>366</v>
      </c>
      <c r="C3434" t="s">
        <v>230</v>
      </c>
      <c r="D3434" t="s">
        <v>367</v>
      </c>
      <c r="E3434" t="s">
        <v>368</v>
      </c>
      <c r="F3434" t="s">
        <v>314</v>
      </c>
      <c r="G3434" s="16">
        <v>43100</v>
      </c>
      <c r="J3434" t="s">
        <v>318</v>
      </c>
      <c r="K3434" t="str">
        <f>IFERROR(VLOOKUP(J3434,ORDEN_ESF!A:C,2,0),"")</f>
        <v>Activos</v>
      </c>
      <c r="L3434">
        <f>IFERROR(VLOOKUP(J3434,ORDEN_ESF!A:C,3,0),0)</f>
        <v>3</v>
      </c>
      <c r="M3434">
        <v>55981419</v>
      </c>
    </row>
    <row r="3435" spans="1:13" x14ac:dyDescent="0.25">
      <c r="A3435">
        <v>900378893</v>
      </c>
      <c r="B3435" t="s">
        <v>386</v>
      </c>
      <c r="C3435" t="s">
        <v>230</v>
      </c>
      <c r="D3435" t="s">
        <v>228</v>
      </c>
      <c r="E3435" t="s">
        <v>335</v>
      </c>
      <c r="F3435" t="s">
        <v>292</v>
      </c>
      <c r="G3435" s="16">
        <v>43100</v>
      </c>
      <c r="J3435" t="s">
        <v>318</v>
      </c>
      <c r="K3435" t="str">
        <f>IFERROR(VLOOKUP(J3435,ORDEN_ESF!A:C,2,0),"")</f>
        <v>Activos</v>
      </c>
      <c r="L3435">
        <f>IFERROR(VLOOKUP(J3435,ORDEN_ESF!A:C,3,0),0)</f>
        <v>3</v>
      </c>
      <c r="M3435">
        <v>248219650</v>
      </c>
    </row>
    <row r="3436" spans="1:13" x14ac:dyDescent="0.25">
      <c r="A3436">
        <v>900378893</v>
      </c>
      <c r="B3436" t="s">
        <v>386</v>
      </c>
      <c r="C3436" t="s">
        <v>230</v>
      </c>
      <c r="D3436" t="s">
        <v>228</v>
      </c>
      <c r="E3436" t="s">
        <v>335</v>
      </c>
      <c r="F3436" t="s">
        <v>314</v>
      </c>
      <c r="G3436" s="16">
        <v>43100</v>
      </c>
      <c r="J3436" t="s">
        <v>318</v>
      </c>
      <c r="K3436" t="str">
        <f>IFERROR(VLOOKUP(J3436,ORDEN_ESF!A:C,2,0),"")</f>
        <v>Activos</v>
      </c>
      <c r="L3436">
        <f>IFERROR(VLOOKUP(J3436,ORDEN_ESF!A:C,3,0),0)</f>
        <v>3</v>
      </c>
      <c r="M3436">
        <v>253527293</v>
      </c>
    </row>
    <row r="3437" spans="1:13" x14ac:dyDescent="0.25">
      <c r="A3437">
        <v>800200598</v>
      </c>
      <c r="B3437" t="s">
        <v>345</v>
      </c>
      <c r="C3437" t="s">
        <v>230</v>
      </c>
      <c r="D3437" t="s">
        <v>228</v>
      </c>
      <c r="E3437" t="s">
        <v>335</v>
      </c>
      <c r="F3437" t="s">
        <v>292</v>
      </c>
      <c r="G3437" s="16">
        <v>43100</v>
      </c>
      <c r="J3437" t="s">
        <v>318</v>
      </c>
      <c r="K3437" t="str">
        <f>IFERROR(VLOOKUP(J3437,ORDEN_ESF!A:C,2,0),"")</f>
        <v>Activos</v>
      </c>
      <c r="L3437">
        <f>IFERROR(VLOOKUP(J3437,ORDEN_ESF!A:C,3,0),0)</f>
        <v>3</v>
      </c>
      <c r="M3437">
        <v>446804501</v>
      </c>
    </row>
    <row r="3438" spans="1:13" x14ac:dyDescent="0.25">
      <c r="A3438">
        <v>800200598</v>
      </c>
      <c r="B3438" t="s">
        <v>345</v>
      </c>
      <c r="C3438" t="s">
        <v>230</v>
      </c>
      <c r="D3438" t="s">
        <v>228</v>
      </c>
      <c r="E3438" t="s">
        <v>335</v>
      </c>
      <c r="F3438" t="s">
        <v>314</v>
      </c>
      <c r="G3438" s="16">
        <v>43100</v>
      </c>
      <c r="J3438" t="s">
        <v>318</v>
      </c>
      <c r="K3438" t="str">
        <f>IFERROR(VLOOKUP(J3438,ORDEN_ESF!A:C,2,0),"")</f>
        <v>Activos</v>
      </c>
      <c r="L3438">
        <f>IFERROR(VLOOKUP(J3438,ORDEN_ESF!A:C,3,0),0)</f>
        <v>3</v>
      </c>
      <c r="M3438">
        <v>537423823</v>
      </c>
    </row>
    <row r="3439" spans="1:13" x14ac:dyDescent="0.25">
      <c r="A3439">
        <v>900190385</v>
      </c>
      <c r="B3439" t="s">
        <v>380</v>
      </c>
      <c r="C3439" t="s">
        <v>230</v>
      </c>
      <c r="D3439" t="s">
        <v>351</v>
      </c>
      <c r="E3439" t="s">
        <v>339</v>
      </c>
      <c r="F3439" t="s">
        <v>292</v>
      </c>
      <c r="G3439" s="16">
        <v>43100</v>
      </c>
      <c r="J3439" t="s">
        <v>318</v>
      </c>
      <c r="K3439" t="str">
        <f>IFERROR(VLOOKUP(J3439,ORDEN_ESF!A:C,2,0),"")</f>
        <v>Activos</v>
      </c>
      <c r="L3439">
        <f>IFERROR(VLOOKUP(J3439,ORDEN_ESF!A:C,3,0),0)</f>
        <v>3</v>
      </c>
      <c r="M3439">
        <v>359178409</v>
      </c>
    </row>
    <row r="3440" spans="1:13" x14ac:dyDescent="0.25">
      <c r="A3440">
        <v>900190385</v>
      </c>
      <c r="B3440" t="s">
        <v>380</v>
      </c>
      <c r="C3440" t="s">
        <v>230</v>
      </c>
      <c r="D3440" t="s">
        <v>351</v>
      </c>
      <c r="E3440" t="s">
        <v>339</v>
      </c>
      <c r="F3440" t="s">
        <v>314</v>
      </c>
      <c r="G3440" s="16">
        <v>43100</v>
      </c>
      <c r="J3440" t="s">
        <v>318</v>
      </c>
      <c r="K3440" t="str">
        <f>IFERROR(VLOOKUP(J3440,ORDEN_ESF!A:C,2,0),"")</f>
        <v>Activos</v>
      </c>
      <c r="L3440">
        <f>IFERROR(VLOOKUP(J3440,ORDEN_ESF!A:C,3,0),0)</f>
        <v>3</v>
      </c>
      <c r="M3440">
        <v>385778139</v>
      </c>
    </row>
    <row r="3441" spans="1:13" x14ac:dyDescent="0.25">
      <c r="A3441">
        <v>900390238</v>
      </c>
      <c r="B3441" t="s">
        <v>177</v>
      </c>
      <c r="C3441" t="s">
        <v>230</v>
      </c>
      <c r="D3441" t="s">
        <v>228</v>
      </c>
      <c r="E3441" t="s">
        <v>333</v>
      </c>
      <c r="F3441" t="s">
        <v>292</v>
      </c>
      <c r="G3441" s="16">
        <v>43100</v>
      </c>
      <c r="J3441" t="s">
        <v>318</v>
      </c>
      <c r="K3441" t="str">
        <f>IFERROR(VLOOKUP(J3441,ORDEN_ESF!A:C,2,0),"")</f>
        <v>Activos</v>
      </c>
      <c r="L3441">
        <f>IFERROR(VLOOKUP(J3441,ORDEN_ESF!A:C,3,0),0)</f>
        <v>3</v>
      </c>
      <c r="M3441">
        <v>137494092</v>
      </c>
    </row>
    <row r="3442" spans="1:13" x14ac:dyDescent="0.25">
      <c r="A3442">
        <v>900390238</v>
      </c>
      <c r="B3442" t="s">
        <v>177</v>
      </c>
      <c r="C3442" t="s">
        <v>230</v>
      </c>
      <c r="D3442" t="s">
        <v>228</v>
      </c>
      <c r="E3442" t="s">
        <v>333</v>
      </c>
      <c r="F3442" t="s">
        <v>314</v>
      </c>
      <c r="G3442" s="16">
        <v>43100</v>
      </c>
      <c r="J3442" t="s">
        <v>318</v>
      </c>
      <c r="K3442" t="str">
        <f>IFERROR(VLOOKUP(J3442,ORDEN_ESF!A:C,2,0),"")</f>
        <v>Activos</v>
      </c>
      <c r="L3442">
        <f>IFERROR(VLOOKUP(J3442,ORDEN_ESF!A:C,3,0),0)</f>
        <v>3</v>
      </c>
      <c r="M3442">
        <v>126644453</v>
      </c>
    </row>
    <row r="3443" spans="1:13" x14ac:dyDescent="0.25">
      <c r="A3443">
        <v>900018975</v>
      </c>
      <c r="B3443" t="s">
        <v>376</v>
      </c>
      <c r="C3443" t="s">
        <v>230</v>
      </c>
      <c r="D3443" t="s">
        <v>299</v>
      </c>
      <c r="E3443" t="s">
        <v>333</v>
      </c>
      <c r="F3443" t="s">
        <v>292</v>
      </c>
      <c r="G3443" s="16">
        <v>43100</v>
      </c>
      <c r="J3443" t="s">
        <v>318</v>
      </c>
      <c r="K3443" t="str">
        <f>IFERROR(VLOOKUP(J3443,ORDEN_ESF!A:C,2,0),"")</f>
        <v>Activos</v>
      </c>
      <c r="L3443">
        <f>IFERROR(VLOOKUP(J3443,ORDEN_ESF!A:C,3,0),0)</f>
        <v>3</v>
      </c>
      <c r="M3443">
        <v>608892086</v>
      </c>
    </row>
    <row r="3444" spans="1:13" x14ac:dyDescent="0.25">
      <c r="A3444">
        <v>900018975</v>
      </c>
      <c r="B3444" t="s">
        <v>376</v>
      </c>
      <c r="C3444" t="s">
        <v>230</v>
      </c>
      <c r="D3444" t="s">
        <v>299</v>
      </c>
      <c r="E3444" t="s">
        <v>333</v>
      </c>
      <c r="F3444" t="s">
        <v>314</v>
      </c>
      <c r="G3444" s="16">
        <v>43100</v>
      </c>
      <c r="J3444" t="s">
        <v>318</v>
      </c>
      <c r="K3444" t="str">
        <f>IFERROR(VLOOKUP(J3444,ORDEN_ESF!A:C,2,0),"")</f>
        <v>Activos</v>
      </c>
      <c r="L3444">
        <f>IFERROR(VLOOKUP(J3444,ORDEN_ESF!A:C,3,0),0)</f>
        <v>3</v>
      </c>
      <c r="M3444">
        <v>843986103</v>
      </c>
    </row>
    <row r="3445" spans="1:13" x14ac:dyDescent="0.25">
      <c r="A3445">
        <v>900749166</v>
      </c>
      <c r="B3445" t="s">
        <v>182</v>
      </c>
      <c r="C3445" t="s">
        <v>230</v>
      </c>
      <c r="D3445" t="s">
        <v>228</v>
      </c>
      <c r="E3445" t="s">
        <v>333</v>
      </c>
      <c r="F3445" t="s">
        <v>292</v>
      </c>
      <c r="G3445" s="16">
        <v>43100</v>
      </c>
      <c r="J3445" t="s">
        <v>318</v>
      </c>
      <c r="K3445" t="str">
        <f>IFERROR(VLOOKUP(J3445,ORDEN_ESF!A:C,2,0),"")</f>
        <v>Activos</v>
      </c>
      <c r="L3445">
        <f>IFERROR(VLOOKUP(J3445,ORDEN_ESF!A:C,3,0),0)</f>
        <v>3</v>
      </c>
      <c r="M3445">
        <v>273353441</v>
      </c>
    </row>
    <row r="3446" spans="1:13" x14ac:dyDescent="0.25">
      <c r="A3446">
        <v>900749166</v>
      </c>
      <c r="B3446" t="s">
        <v>182</v>
      </c>
      <c r="C3446" t="s">
        <v>230</v>
      </c>
      <c r="D3446" t="s">
        <v>228</v>
      </c>
      <c r="E3446" t="s">
        <v>333</v>
      </c>
      <c r="F3446" t="s">
        <v>314</v>
      </c>
      <c r="G3446" s="16">
        <v>43100</v>
      </c>
      <c r="J3446" t="s">
        <v>318</v>
      </c>
      <c r="K3446" t="str">
        <f>IFERROR(VLOOKUP(J3446,ORDEN_ESF!A:C,2,0),"")</f>
        <v>Activos</v>
      </c>
      <c r="L3446">
        <f>IFERROR(VLOOKUP(J3446,ORDEN_ESF!A:C,3,0),0)</f>
        <v>3</v>
      </c>
      <c r="M3446">
        <v>324837044</v>
      </c>
    </row>
    <row r="3447" spans="1:13" x14ac:dyDescent="0.25">
      <c r="A3447">
        <v>900797732</v>
      </c>
      <c r="B3447" t="s">
        <v>181</v>
      </c>
      <c r="C3447" t="s">
        <v>230</v>
      </c>
      <c r="D3447" t="s">
        <v>228</v>
      </c>
      <c r="E3447" t="s">
        <v>360</v>
      </c>
      <c r="F3447" t="s">
        <v>292</v>
      </c>
      <c r="G3447" s="16">
        <v>43100</v>
      </c>
      <c r="J3447" t="s">
        <v>318</v>
      </c>
      <c r="K3447" t="str">
        <f>IFERROR(VLOOKUP(J3447,ORDEN_ESF!A:C,2,0),"")</f>
        <v>Activos</v>
      </c>
      <c r="L3447">
        <f>IFERROR(VLOOKUP(J3447,ORDEN_ESF!A:C,3,0),0)</f>
        <v>3</v>
      </c>
      <c r="M3447">
        <v>164278278</v>
      </c>
    </row>
    <row r="3448" spans="1:13" x14ac:dyDescent="0.25">
      <c r="A3448">
        <v>900797732</v>
      </c>
      <c r="B3448" t="s">
        <v>181</v>
      </c>
      <c r="C3448" t="s">
        <v>230</v>
      </c>
      <c r="D3448" t="s">
        <v>228</v>
      </c>
      <c r="E3448" t="s">
        <v>360</v>
      </c>
      <c r="F3448" t="s">
        <v>314</v>
      </c>
      <c r="G3448" s="16">
        <v>43100</v>
      </c>
      <c r="J3448" t="s">
        <v>318</v>
      </c>
      <c r="K3448" t="str">
        <f>IFERROR(VLOOKUP(J3448,ORDEN_ESF!A:C,2,0),"")</f>
        <v>Activos</v>
      </c>
      <c r="L3448">
        <f>IFERROR(VLOOKUP(J3448,ORDEN_ESF!A:C,3,0),0)</f>
        <v>3</v>
      </c>
      <c r="M3448">
        <v>184346688</v>
      </c>
    </row>
    <row r="3449" spans="1:13" x14ac:dyDescent="0.25">
      <c r="A3449">
        <v>900205547</v>
      </c>
      <c r="B3449" t="s">
        <v>233</v>
      </c>
      <c r="C3449" t="s">
        <v>230</v>
      </c>
      <c r="D3449" t="s">
        <v>228</v>
      </c>
      <c r="E3449" t="s">
        <v>224</v>
      </c>
      <c r="F3449" t="s">
        <v>292</v>
      </c>
      <c r="G3449" s="16">
        <v>43100</v>
      </c>
      <c r="J3449" t="s">
        <v>318</v>
      </c>
      <c r="K3449" t="str">
        <f>IFERROR(VLOOKUP(J3449,ORDEN_ESF!A:C,2,0),"")</f>
        <v>Activos</v>
      </c>
      <c r="L3449">
        <f>IFERROR(VLOOKUP(J3449,ORDEN_ESF!A:C,3,0),0)</f>
        <v>3</v>
      </c>
      <c r="M3449">
        <v>4287534</v>
      </c>
    </row>
    <row r="3450" spans="1:13" x14ac:dyDescent="0.25">
      <c r="A3450">
        <v>900205547</v>
      </c>
      <c r="B3450" t="s">
        <v>233</v>
      </c>
      <c r="C3450" t="s">
        <v>230</v>
      </c>
      <c r="D3450" t="s">
        <v>228</v>
      </c>
      <c r="E3450" t="s">
        <v>224</v>
      </c>
      <c r="F3450" t="s">
        <v>314</v>
      </c>
      <c r="G3450" s="16">
        <v>43100</v>
      </c>
      <c r="J3450" t="s">
        <v>318</v>
      </c>
      <c r="K3450" t="str">
        <f>IFERROR(VLOOKUP(J3450,ORDEN_ESF!A:C,2,0),"")</f>
        <v>Activos</v>
      </c>
      <c r="L3450">
        <f>IFERROR(VLOOKUP(J3450,ORDEN_ESF!A:C,3,0),0)</f>
        <v>3</v>
      </c>
      <c r="M3450">
        <v>5454389</v>
      </c>
    </row>
    <row r="3451" spans="1:13" x14ac:dyDescent="0.25">
      <c r="A3451">
        <v>900818642</v>
      </c>
      <c r="B3451" t="s">
        <v>169</v>
      </c>
      <c r="C3451" t="s">
        <v>230</v>
      </c>
      <c r="D3451" t="s">
        <v>228</v>
      </c>
      <c r="E3451" t="s">
        <v>333</v>
      </c>
      <c r="F3451" t="s">
        <v>292</v>
      </c>
      <c r="G3451" s="16">
        <v>43100</v>
      </c>
      <c r="J3451" t="s">
        <v>318</v>
      </c>
      <c r="K3451" t="str">
        <f>IFERROR(VLOOKUP(J3451,ORDEN_ESF!A:C,2,0),"")</f>
        <v>Activos</v>
      </c>
      <c r="L3451">
        <f>IFERROR(VLOOKUP(J3451,ORDEN_ESF!A:C,3,0),0)</f>
        <v>3</v>
      </c>
      <c r="M3451">
        <v>66348834</v>
      </c>
    </row>
    <row r="3452" spans="1:13" x14ac:dyDescent="0.25">
      <c r="A3452">
        <v>900818642</v>
      </c>
      <c r="B3452" t="s">
        <v>169</v>
      </c>
      <c r="C3452" t="s">
        <v>230</v>
      </c>
      <c r="D3452" t="s">
        <v>228</v>
      </c>
      <c r="E3452" t="s">
        <v>333</v>
      </c>
      <c r="F3452" t="s">
        <v>314</v>
      </c>
      <c r="G3452" s="16">
        <v>43100</v>
      </c>
      <c r="J3452" t="s">
        <v>318</v>
      </c>
      <c r="K3452" t="str">
        <f>IFERROR(VLOOKUP(J3452,ORDEN_ESF!A:C,2,0),"")</f>
        <v>Activos</v>
      </c>
      <c r="L3452">
        <f>IFERROR(VLOOKUP(J3452,ORDEN_ESF!A:C,3,0),0)</f>
        <v>3</v>
      </c>
      <c r="M3452">
        <v>145566168</v>
      </c>
    </row>
    <row r="3453" spans="1:13" x14ac:dyDescent="0.25">
      <c r="A3453">
        <v>860510628</v>
      </c>
      <c r="B3453" t="s">
        <v>373</v>
      </c>
      <c r="C3453" t="s">
        <v>230</v>
      </c>
      <c r="D3453" t="s">
        <v>228</v>
      </c>
      <c r="E3453" t="s">
        <v>353</v>
      </c>
      <c r="F3453" t="s">
        <v>292</v>
      </c>
      <c r="G3453" s="16">
        <v>43100</v>
      </c>
      <c r="J3453" t="s">
        <v>318</v>
      </c>
      <c r="K3453" t="str">
        <f>IFERROR(VLOOKUP(J3453,ORDEN_ESF!A:C,2,0),"")</f>
        <v>Activos</v>
      </c>
      <c r="L3453">
        <f>IFERROR(VLOOKUP(J3453,ORDEN_ESF!A:C,3,0),0)</f>
        <v>3</v>
      </c>
      <c r="M3453">
        <v>74321968</v>
      </c>
    </row>
    <row r="3454" spans="1:13" x14ac:dyDescent="0.25">
      <c r="A3454">
        <v>860510628</v>
      </c>
      <c r="B3454" t="s">
        <v>373</v>
      </c>
      <c r="C3454" t="s">
        <v>230</v>
      </c>
      <c r="D3454" t="s">
        <v>228</v>
      </c>
      <c r="E3454" t="s">
        <v>353</v>
      </c>
      <c r="F3454" t="s">
        <v>314</v>
      </c>
      <c r="G3454" s="16">
        <v>43100</v>
      </c>
      <c r="J3454" t="s">
        <v>318</v>
      </c>
      <c r="K3454" t="str">
        <f>IFERROR(VLOOKUP(J3454,ORDEN_ESF!A:C,2,0),"")</f>
        <v>Activos</v>
      </c>
      <c r="L3454">
        <f>IFERROR(VLOOKUP(J3454,ORDEN_ESF!A:C,3,0),0)</f>
        <v>3</v>
      </c>
      <c r="M3454">
        <v>114678765</v>
      </c>
    </row>
    <row r="3455" spans="1:13" x14ac:dyDescent="0.25">
      <c r="A3455">
        <v>800240724</v>
      </c>
      <c r="B3455" t="s">
        <v>348</v>
      </c>
      <c r="C3455" t="s">
        <v>230</v>
      </c>
      <c r="D3455" t="s">
        <v>228</v>
      </c>
      <c r="E3455" t="s">
        <v>335</v>
      </c>
      <c r="F3455" t="s">
        <v>292</v>
      </c>
      <c r="G3455" s="16">
        <v>43100</v>
      </c>
      <c r="J3455" t="s">
        <v>318</v>
      </c>
      <c r="K3455" t="str">
        <f>IFERROR(VLOOKUP(J3455,ORDEN_ESF!A:C,2,0),"")</f>
        <v>Activos</v>
      </c>
      <c r="L3455">
        <f>IFERROR(VLOOKUP(J3455,ORDEN_ESF!A:C,3,0),0)</f>
        <v>3</v>
      </c>
      <c r="M3455">
        <v>416344021</v>
      </c>
    </row>
    <row r="3456" spans="1:13" x14ac:dyDescent="0.25">
      <c r="A3456">
        <v>800240724</v>
      </c>
      <c r="B3456" t="s">
        <v>348</v>
      </c>
      <c r="C3456" t="s">
        <v>230</v>
      </c>
      <c r="D3456" t="s">
        <v>228</v>
      </c>
      <c r="E3456" t="s">
        <v>335</v>
      </c>
      <c r="F3456" t="s">
        <v>314</v>
      </c>
      <c r="G3456" s="16">
        <v>43100</v>
      </c>
      <c r="J3456" t="s">
        <v>318</v>
      </c>
      <c r="K3456" t="str">
        <f>IFERROR(VLOOKUP(J3456,ORDEN_ESF!A:C,2,0),"")</f>
        <v>Activos</v>
      </c>
      <c r="L3456">
        <f>IFERROR(VLOOKUP(J3456,ORDEN_ESF!A:C,3,0),0)</f>
        <v>3</v>
      </c>
      <c r="M3456">
        <v>389016759</v>
      </c>
    </row>
    <row r="3457" spans="1:13" x14ac:dyDescent="0.25">
      <c r="A3457">
        <v>890905022</v>
      </c>
      <c r="B3457" t="s">
        <v>370</v>
      </c>
      <c r="C3457" t="s">
        <v>230</v>
      </c>
      <c r="D3457" t="s">
        <v>223</v>
      </c>
      <c r="E3457" t="s">
        <v>360</v>
      </c>
      <c r="F3457" t="s">
        <v>292</v>
      </c>
      <c r="G3457" s="16">
        <v>43100</v>
      </c>
      <c r="J3457" t="s">
        <v>318</v>
      </c>
      <c r="K3457" t="str">
        <f>IFERROR(VLOOKUP(J3457,ORDEN_ESF!A:C,2,0),"")</f>
        <v>Activos</v>
      </c>
      <c r="L3457">
        <f>IFERROR(VLOOKUP(J3457,ORDEN_ESF!A:C,3,0),0)</f>
        <v>3</v>
      </c>
      <c r="M3457">
        <v>66947516</v>
      </c>
    </row>
    <row r="3458" spans="1:13" x14ac:dyDescent="0.25">
      <c r="A3458">
        <v>890905022</v>
      </c>
      <c r="B3458" t="s">
        <v>370</v>
      </c>
      <c r="C3458" t="s">
        <v>230</v>
      </c>
      <c r="D3458" t="s">
        <v>223</v>
      </c>
      <c r="E3458" t="s">
        <v>360</v>
      </c>
      <c r="F3458" t="s">
        <v>314</v>
      </c>
      <c r="G3458" s="16">
        <v>43100</v>
      </c>
      <c r="J3458" t="s">
        <v>318</v>
      </c>
      <c r="K3458" t="str">
        <f>IFERROR(VLOOKUP(J3458,ORDEN_ESF!A:C,2,0),"")</f>
        <v>Activos</v>
      </c>
      <c r="L3458">
        <f>IFERROR(VLOOKUP(J3458,ORDEN_ESF!A:C,3,0),0)</f>
        <v>3</v>
      </c>
      <c r="M3458">
        <v>75549569</v>
      </c>
    </row>
    <row r="3459" spans="1:13" x14ac:dyDescent="0.25">
      <c r="A3459">
        <v>830023542</v>
      </c>
      <c r="B3459" t="s">
        <v>146</v>
      </c>
      <c r="C3459" t="s">
        <v>230</v>
      </c>
      <c r="D3459" t="s">
        <v>223</v>
      </c>
      <c r="E3459" t="s">
        <v>339</v>
      </c>
      <c r="F3459" t="s">
        <v>292</v>
      </c>
      <c r="G3459" s="16">
        <v>43100</v>
      </c>
      <c r="J3459" t="s">
        <v>260</v>
      </c>
      <c r="K3459" t="str">
        <f>IFERROR(VLOOKUP(J3459,ORDEN_ESF!A:C,2,0),"")</f>
        <v>Provisiones corrientes por beneficios a los empleados</v>
      </c>
      <c r="L3459">
        <f>IFERROR(VLOOKUP(J3459,ORDEN_ESF!A:C,3,0),0)</f>
        <v>0</v>
      </c>
      <c r="M3459">
        <v>14027089</v>
      </c>
    </row>
    <row r="3460" spans="1:13" x14ac:dyDescent="0.25">
      <c r="A3460">
        <v>830023542</v>
      </c>
      <c r="B3460" t="s">
        <v>146</v>
      </c>
      <c r="C3460" t="s">
        <v>230</v>
      </c>
      <c r="D3460" t="s">
        <v>223</v>
      </c>
      <c r="E3460" t="s">
        <v>339</v>
      </c>
      <c r="F3460" t="s">
        <v>314</v>
      </c>
      <c r="G3460" s="16">
        <v>43100</v>
      </c>
      <c r="J3460" t="s">
        <v>260</v>
      </c>
      <c r="K3460" t="str">
        <f>IFERROR(VLOOKUP(J3460,ORDEN_ESF!A:C,2,0),"")</f>
        <v>Provisiones corrientes por beneficios a los empleados</v>
      </c>
      <c r="L3460">
        <f>IFERROR(VLOOKUP(J3460,ORDEN_ESF!A:C,3,0),0)</f>
        <v>0</v>
      </c>
      <c r="M3460">
        <v>18638633</v>
      </c>
    </row>
    <row r="3461" spans="1:13" x14ac:dyDescent="0.25">
      <c r="A3461">
        <v>800200598</v>
      </c>
      <c r="B3461" t="s">
        <v>345</v>
      </c>
      <c r="C3461" t="s">
        <v>230</v>
      </c>
      <c r="D3461" t="s">
        <v>228</v>
      </c>
      <c r="E3461" t="s">
        <v>335</v>
      </c>
      <c r="F3461" t="s">
        <v>292</v>
      </c>
      <c r="G3461" s="16">
        <v>43100</v>
      </c>
      <c r="J3461" t="s">
        <v>260</v>
      </c>
      <c r="K3461" t="str">
        <f>IFERROR(VLOOKUP(J3461,ORDEN_ESF!A:C,2,0),"")</f>
        <v>Provisiones corrientes por beneficios a los empleados</v>
      </c>
      <c r="L3461">
        <f>IFERROR(VLOOKUP(J3461,ORDEN_ESF!A:C,3,0),0)</f>
        <v>0</v>
      </c>
      <c r="M3461">
        <v>786736</v>
      </c>
    </row>
    <row r="3462" spans="1:13" x14ac:dyDescent="0.25">
      <c r="A3462">
        <v>800200598</v>
      </c>
      <c r="B3462" t="s">
        <v>345</v>
      </c>
      <c r="C3462" t="s">
        <v>230</v>
      </c>
      <c r="D3462" t="s">
        <v>228</v>
      </c>
      <c r="E3462" t="s">
        <v>335</v>
      </c>
      <c r="F3462" t="s">
        <v>314</v>
      </c>
      <c r="G3462" s="16">
        <v>43100</v>
      </c>
      <c r="J3462" t="s">
        <v>260</v>
      </c>
      <c r="K3462" t="str">
        <f>IFERROR(VLOOKUP(J3462,ORDEN_ESF!A:C,2,0),"")</f>
        <v>Provisiones corrientes por beneficios a los empleados</v>
      </c>
      <c r="L3462">
        <f>IFERROR(VLOOKUP(J3462,ORDEN_ESF!A:C,3,0),0)</f>
        <v>0</v>
      </c>
      <c r="M3462">
        <v>750758</v>
      </c>
    </row>
    <row r="3463" spans="1:13" x14ac:dyDescent="0.25">
      <c r="A3463">
        <v>900190385</v>
      </c>
      <c r="B3463" t="s">
        <v>380</v>
      </c>
      <c r="C3463" t="s">
        <v>230</v>
      </c>
      <c r="D3463" t="s">
        <v>351</v>
      </c>
      <c r="E3463" t="s">
        <v>339</v>
      </c>
      <c r="F3463" t="s">
        <v>292</v>
      </c>
      <c r="G3463" s="16">
        <v>43100</v>
      </c>
      <c r="J3463" t="s">
        <v>260</v>
      </c>
      <c r="K3463" t="str">
        <f>IFERROR(VLOOKUP(J3463,ORDEN_ESF!A:C,2,0),"")</f>
        <v>Provisiones corrientes por beneficios a los empleados</v>
      </c>
      <c r="L3463">
        <f>IFERROR(VLOOKUP(J3463,ORDEN_ESF!A:C,3,0),0)</f>
        <v>0</v>
      </c>
      <c r="M3463">
        <v>5948118</v>
      </c>
    </row>
    <row r="3464" spans="1:13" x14ac:dyDescent="0.25">
      <c r="A3464">
        <v>900749166</v>
      </c>
      <c r="B3464" t="s">
        <v>182</v>
      </c>
      <c r="C3464" t="s">
        <v>230</v>
      </c>
      <c r="D3464" t="s">
        <v>228</v>
      </c>
      <c r="E3464" t="s">
        <v>333</v>
      </c>
      <c r="F3464" t="s">
        <v>292</v>
      </c>
      <c r="G3464" s="16">
        <v>43100</v>
      </c>
      <c r="J3464" t="s">
        <v>260</v>
      </c>
      <c r="K3464" t="str">
        <f>IFERROR(VLOOKUP(J3464,ORDEN_ESF!A:C,2,0),"")</f>
        <v>Provisiones corrientes por beneficios a los empleados</v>
      </c>
      <c r="L3464">
        <f>IFERROR(VLOOKUP(J3464,ORDEN_ESF!A:C,3,0),0)</f>
        <v>0</v>
      </c>
      <c r="M3464">
        <v>3146753</v>
      </c>
    </row>
    <row r="3465" spans="1:13" x14ac:dyDescent="0.25">
      <c r="A3465">
        <v>900749166</v>
      </c>
      <c r="B3465" t="s">
        <v>182</v>
      </c>
      <c r="C3465" t="s">
        <v>230</v>
      </c>
      <c r="D3465" t="s">
        <v>228</v>
      </c>
      <c r="E3465" t="s">
        <v>333</v>
      </c>
      <c r="F3465" t="s">
        <v>314</v>
      </c>
      <c r="G3465" s="16">
        <v>43100</v>
      </c>
      <c r="J3465" t="s">
        <v>260</v>
      </c>
      <c r="K3465" t="str">
        <f>IFERROR(VLOOKUP(J3465,ORDEN_ESF!A:C,2,0),"")</f>
        <v>Provisiones corrientes por beneficios a los empleados</v>
      </c>
      <c r="L3465">
        <f>IFERROR(VLOOKUP(J3465,ORDEN_ESF!A:C,3,0),0)</f>
        <v>0</v>
      </c>
      <c r="M3465">
        <v>3876428</v>
      </c>
    </row>
    <row r="3466" spans="1:13" x14ac:dyDescent="0.25">
      <c r="A3466">
        <v>900818642</v>
      </c>
      <c r="B3466" t="s">
        <v>169</v>
      </c>
      <c r="C3466" t="s">
        <v>230</v>
      </c>
      <c r="D3466" t="s">
        <v>228</v>
      </c>
      <c r="E3466" t="s">
        <v>333</v>
      </c>
      <c r="F3466" t="s">
        <v>292</v>
      </c>
      <c r="G3466" s="16">
        <v>43100</v>
      </c>
      <c r="J3466" t="s">
        <v>260</v>
      </c>
      <c r="K3466" t="str">
        <f>IFERROR(VLOOKUP(J3466,ORDEN_ESF!A:C,2,0),"")</f>
        <v>Provisiones corrientes por beneficios a los empleados</v>
      </c>
      <c r="L3466">
        <f>IFERROR(VLOOKUP(J3466,ORDEN_ESF!A:C,3,0),0)</f>
        <v>0</v>
      </c>
      <c r="M3466">
        <v>496362</v>
      </c>
    </row>
    <row r="3467" spans="1:13" x14ac:dyDescent="0.25">
      <c r="A3467">
        <v>900818642</v>
      </c>
      <c r="B3467" t="s">
        <v>169</v>
      </c>
      <c r="C3467" t="s">
        <v>230</v>
      </c>
      <c r="D3467" t="s">
        <v>228</v>
      </c>
      <c r="E3467" t="s">
        <v>333</v>
      </c>
      <c r="F3467" t="s">
        <v>314</v>
      </c>
      <c r="G3467" s="16">
        <v>43100</v>
      </c>
      <c r="J3467" t="s">
        <v>260</v>
      </c>
      <c r="K3467" t="str">
        <f>IFERROR(VLOOKUP(J3467,ORDEN_ESF!A:C,2,0),"")</f>
        <v>Provisiones corrientes por beneficios a los empleados</v>
      </c>
      <c r="L3467">
        <f>IFERROR(VLOOKUP(J3467,ORDEN_ESF!A:C,3,0),0)</f>
        <v>0</v>
      </c>
      <c r="M3467">
        <v>1914379</v>
      </c>
    </row>
    <row r="3468" spans="1:13" x14ac:dyDescent="0.25">
      <c r="A3468">
        <v>860510628</v>
      </c>
      <c r="B3468" t="s">
        <v>373</v>
      </c>
      <c r="C3468" t="s">
        <v>230</v>
      </c>
      <c r="D3468" t="s">
        <v>228</v>
      </c>
      <c r="E3468" t="s">
        <v>353</v>
      </c>
      <c r="F3468" t="s">
        <v>292</v>
      </c>
      <c r="G3468" s="16">
        <v>43100</v>
      </c>
      <c r="J3468" t="s">
        <v>260</v>
      </c>
      <c r="K3468" t="str">
        <f>IFERROR(VLOOKUP(J3468,ORDEN_ESF!A:C,2,0),"")</f>
        <v>Provisiones corrientes por beneficios a los empleados</v>
      </c>
      <c r="L3468">
        <f>IFERROR(VLOOKUP(J3468,ORDEN_ESF!A:C,3,0),0)</f>
        <v>0</v>
      </c>
      <c r="M3468">
        <v>153998</v>
      </c>
    </row>
    <row r="3469" spans="1:13" x14ac:dyDescent="0.25">
      <c r="A3469">
        <v>860510628</v>
      </c>
      <c r="B3469" t="s">
        <v>373</v>
      </c>
      <c r="C3469" t="s">
        <v>230</v>
      </c>
      <c r="D3469" t="s">
        <v>228</v>
      </c>
      <c r="E3469" t="s">
        <v>353</v>
      </c>
      <c r="F3469" t="s">
        <v>314</v>
      </c>
      <c r="G3469" s="16">
        <v>43100</v>
      </c>
      <c r="J3469" t="s">
        <v>260</v>
      </c>
      <c r="K3469" t="str">
        <f>IFERROR(VLOOKUP(J3469,ORDEN_ESF!A:C,2,0),"")</f>
        <v>Provisiones corrientes por beneficios a los empleados</v>
      </c>
      <c r="L3469">
        <f>IFERROR(VLOOKUP(J3469,ORDEN_ESF!A:C,3,0),0)</f>
        <v>0</v>
      </c>
      <c r="M3469">
        <v>73543</v>
      </c>
    </row>
    <row r="3470" spans="1:13" x14ac:dyDescent="0.25">
      <c r="A3470">
        <v>800240724</v>
      </c>
      <c r="B3470" t="s">
        <v>348</v>
      </c>
      <c r="C3470" t="s">
        <v>230</v>
      </c>
      <c r="D3470" t="s">
        <v>228</v>
      </c>
      <c r="E3470" t="s">
        <v>335</v>
      </c>
      <c r="F3470" t="s">
        <v>292</v>
      </c>
      <c r="G3470" s="16">
        <v>43100</v>
      </c>
      <c r="J3470" t="s">
        <v>260</v>
      </c>
      <c r="K3470" t="str">
        <f>IFERROR(VLOOKUP(J3470,ORDEN_ESF!A:C,2,0),"")</f>
        <v>Provisiones corrientes por beneficios a los empleados</v>
      </c>
      <c r="L3470">
        <f>IFERROR(VLOOKUP(J3470,ORDEN_ESF!A:C,3,0),0)</f>
        <v>0</v>
      </c>
      <c r="M3470">
        <v>1843423</v>
      </c>
    </row>
    <row r="3471" spans="1:13" x14ac:dyDescent="0.25">
      <c r="A3471">
        <v>800240724</v>
      </c>
      <c r="B3471" t="s">
        <v>348</v>
      </c>
      <c r="C3471" t="s">
        <v>230</v>
      </c>
      <c r="D3471" t="s">
        <v>228</v>
      </c>
      <c r="E3471" t="s">
        <v>335</v>
      </c>
      <c r="F3471" t="s">
        <v>314</v>
      </c>
      <c r="G3471" s="16">
        <v>43100</v>
      </c>
      <c r="J3471" t="s">
        <v>260</v>
      </c>
      <c r="K3471" t="str">
        <f>IFERROR(VLOOKUP(J3471,ORDEN_ESF!A:C,2,0),"")</f>
        <v>Provisiones corrientes por beneficios a los empleados</v>
      </c>
      <c r="L3471">
        <f>IFERROR(VLOOKUP(J3471,ORDEN_ESF!A:C,3,0),0)</f>
        <v>0</v>
      </c>
      <c r="M3471">
        <v>1760650</v>
      </c>
    </row>
    <row r="3472" spans="1:13" x14ac:dyDescent="0.25">
      <c r="A3472">
        <v>890905022</v>
      </c>
      <c r="B3472" t="s">
        <v>370</v>
      </c>
      <c r="C3472" t="s">
        <v>230</v>
      </c>
      <c r="D3472" t="s">
        <v>223</v>
      </c>
      <c r="E3472" t="s">
        <v>360</v>
      </c>
      <c r="F3472" t="s">
        <v>292</v>
      </c>
      <c r="G3472" s="16">
        <v>43100</v>
      </c>
      <c r="J3472" t="s">
        <v>260</v>
      </c>
      <c r="K3472" t="str">
        <f>IFERROR(VLOOKUP(J3472,ORDEN_ESF!A:C,2,0),"")</f>
        <v>Provisiones corrientes por beneficios a los empleados</v>
      </c>
      <c r="L3472">
        <f>IFERROR(VLOOKUP(J3472,ORDEN_ESF!A:C,3,0),0)</f>
        <v>0</v>
      </c>
      <c r="M3472">
        <v>1121394</v>
      </c>
    </row>
    <row r="3473" spans="1:13" x14ac:dyDescent="0.25">
      <c r="A3473">
        <v>890905022</v>
      </c>
      <c r="B3473" t="s">
        <v>370</v>
      </c>
      <c r="C3473" t="s">
        <v>230</v>
      </c>
      <c r="D3473" t="s">
        <v>223</v>
      </c>
      <c r="E3473" t="s">
        <v>360</v>
      </c>
      <c r="F3473" t="s">
        <v>314</v>
      </c>
      <c r="G3473" s="16">
        <v>43100</v>
      </c>
      <c r="J3473" t="s">
        <v>260</v>
      </c>
      <c r="K3473" t="str">
        <f>IFERROR(VLOOKUP(J3473,ORDEN_ESF!A:C,2,0),"")</f>
        <v>Provisiones corrientes por beneficios a los empleados</v>
      </c>
      <c r="L3473">
        <f>IFERROR(VLOOKUP(J3473,ORDEN_ESF!A:C,3,0),0)</f>
        <v>0</v>
      </c>
      <c r="M3473">
        <v>1001521</v>
      </c>
    </row>
    <row r="3474" spans="1:13" x14ac:dyDescent="0.25">
      <c r="A3474">
        <v>830023542</v>
      </c>
      <c r="B3474" t="s">
        <v>146</v>
      </c>
      <c r="C3474" t="s">
        <v>230</v>
      </c>
      <c r="D3474" t="s">
        <v>223</v>
      </c>
      <c r="E3474" t="s">
        <v>339</v>
      </c>
      <c r="F3474" t="s">
        <v>292</v>
      </c>
      <c r="G3474" s="16">
        <v>43100</v>
      </c>
      <c r="J3474" t="s">
        <v>261</v>
      </c>
      <c r="K3474" t="str">
        <f>IFERROR(VLOOKUP(J3474,ORDEN_ESF!A:C,2,0),"")</f>
        <v>Otras provisiones corrientes</v>
      </c>
      <c r="L3474">
        <f>IFERROR(VLOOKUP(J3474,ORDEN_ESF!A:C,3,0),0)</f>
        <v>0</v>
      </c>
      <c r="M3474">
        <v>2771527</v>
      </c>
    </row>
    <row r="3475" spans="1:13" x14ac:dyDescent="0.25">
      <c r="A3475">
        <v>830023542</v>
      </c>
      <c r="B3475" t="s">
        <v>146</v>
      </c>
      <c r="C3475" t="s">
        <v>230</v>
      </c>
      <c r="D3475" t="s">
        <v>223</v>
      </c>
      <c r="E3475" t="s">
        <v>339</v>
      </c>
      <c r="F3475" t="s">
        <v>314</v>
      </c>
      <c r="G3475" s="16">
        <v>43100</v>
      </c>
      <c r="J3475" t="s">
        <v>261</v>
      </c>
      <c r="K3475" t="str">
        <f>IFERROR(VLOOKUP(J3475,ORDEN_ESF!A:C,2,0),"")</f>
        <v>Otras provisiones corrientes</v>
      </c>
      <c r="L3475">
        <f>IFERROR(VLOOKUP(J3475,ORDEN_ESF!A:C,3,0),0)</f>
        <v>0</v>
      </c>
      <c r="M3475">
        <v>2670420</v>
      </c>
    </row>
    <row r="3476" spans="1:13" x14ac:dyDescent="0.25">
      <c r="A3476">
        <v>900190385</v>
      </c>
      <c r="B3476" t="s">
        <v>380</v>
      </c>
      <c r="C3476" t="s">
        <v>230</v>
      </c>
      <c r="D3476" t="s">
        <v>351</v>
      </c>
      <c r="E3476" t="s">
        <v>339</v>
      </c>
      <c r="F3476" t="s">
        <v>292</v>
      </c>
      <c r="G3476" s="16">
        <v>43100</v>
      </c>
      <c r="J3476" t="s">
        <v>261</v>
      </c>
      <c r="K3476" t="str">
        <f>IFERROR(VLOOKUP(J3476,ORDEN_ESF!A:C,2,0),"")</f>
        <v>Otras provisiones corrientes</v>
      </c>
      <c r="L3476">
        <f>IFERROR(VLOOKUP(J3476,ORDEN_ESF!A:C,3,0),0)</f>
        <v>0</v>
      </c>
      <c r="M3476">
        <v>10650111</v>
      </c>
    </row>
    <row r="3477" spans="1:13" x14ac:dyDescent="0.25">
      <c r="A3477">
        <v>900190385</v>
      </c>
      <c r="B3477" t="s">
        <v>380</v>
      </c>
      <c r="C3477" t="s">
        <v>230</v>
      </c>
      <c r="D3477" t="s">
        <v>351</v>
      </c>
      <c r="E3477" t="s">
        <v>339</v>
      </c>
      <c r="F3477" t="s">
        <v>314</v>
      </c>
      <c r="G3477" s="16">
        <v>43100</v>
      </c>
      <c r="J3477" t="s">
        <v>261</v>
      </c>
      <c r="K3477" t="str">
        <f>IFERROR(VLOOKUP(J3477,ORDEN_ESF!A:C,2,0),"")</f>
        <v>Otras provisiones corrientes</v>
      </c>
      <c r="L3477">
        <f>IFERROR(VLOOKUP(J3477,ORDEN_ESF!A:C,3,0),0)</f>
        <v>0</v>
      </c>
      <c r="M3477">
        <v>10650111</v>
      </c>
    </row>
    <row r="3478" spans="1:13" x14ac:dyDescent="0.25">
      <c r="A3478">
        <v>900749166</v>
      </c>
      <c r="B3478" t="s">
        <v>182</v>
      </c>
      <c r="C3478" t="s">
        <v>230</v>
      </c>
      <c r="D3478" t="s">
        <v>228</v>
      </c>
      <c r="E3478" t="s">
        <v>333</v>
      </c>
      <c r="F3478" t="s">
        <v>292</v>
      </c>
      <c r="G3478" s="16">
        <v>43100</v>
      </c>
      <c r="J3478" t="s">
        <v>261</v>
      </c>
      <c r="K3478" t="str">
        <f>IFERROR(VLOOKUP(J3478,ORDEN_ESF!A:C,2,0),"")</f>
        <v>Otras provisiones corrientes</v>
      </c>
      <c r="L3478">
        <f>IFERROR(VLOOKUP(J3478,ORDEN_ESF!A:C,3,0),0)</f>
        <v>0</v>
      </c>
      <c r="M3478">
        <v>18883802</v>
      </c>
    </row>
    <row r="3479" spans="1:13" x14ac:dyDescent="0.25">
      <c r="A3479">
        <v>900749166</v>
      </c>
      <c r="B3479" t="s">
        <v>182</v>
      </c>
      <c r="C3479" t="s">
        <v>230</v>
      </c>
      <c r="D3479" t="s">
        <v>228</v>
      </c>
      <c r="E3479" t="s">
        <v>333</v>
      </c>
      <c r="F3479" t="s">
        <v>314</v>
      </c>
      <c r="G3479" s="16">
        <v>43100</v>
      </c>
      <c r="J3479" t="s">
        <v>261</v>
      </c>
      <c r="K3479" t="str">
        <f>IFERROR(VLOOKUP(J3479,ORDEN_ESF!A:C,2,0),"")</f>
        <v>Otras provisiones corrientes</v>
      </c>
      <c r="L3479">
        <f>IFERROR(VLOOKUP(J3479,ORDEN_ESF!A:C,3,0),0)</f>
        <v>0</v>
      </c>
      <c r="M3479">
        <v>18125076</v>
      </c>
    </row>
    <row r="3480" spans="1:13" x14ac:dyDescent="0.25">
      <c r="A3480">
        <v>900818642</v>
      </c>
      <c r="B3480" t="s">
        <v>169</v>
      </c>
      <c r="C3480" t="s">
        <v>230</v>
      </c>
      <c r="D3480" t="s">
        <v>228</v>
      </c>
      <c r="E3480" t="s">
        <v>333</v>
      </c>
      <c r="F3480" t="s">
        <v>314</v>
      </c>
      <c r="G3480" s="16">
        <v>43100</v>
      </c>
      <c r="J3480" t="s">
        <v>261</v>
      </c>
      <c r="K3480" t="str">
        <f>IFERROR(VLOOKUP(J3480,ORDEN_ESF!A:C,2,0),"")</f>
        <v>Otras provisiones corrientes</v>
      </c>
      <c r="L3480">
        <f>IFERROR(VLOOKUP(J3480,ORDEN_ESF!A:C,3,0),0)</f>
        <v>0</v>
      </c>
      <c r="M3480">
        <v>301102</v>
      </c>
    </row>
    <row r="3481" spans="1:13" x14ac:dyDescent="0.25">
      <c r="A3481">
        <v>860510628</v>
      </c>
      <c r="B3481" t="s">
        <v>373</v>
      </c>
      <c r="C3481" t="s">
        <v>230</v>
      </c>
      <c r="D3481" t="s">
        <v>228</v>
      </c>
      <c r="E3481" t="s">
        <v>353</v>
      </c>
      <c r="F3481" t="s">
        <v>292</v>
      </c>
      <c r="G3481" s="16">
        <v>43100</v>
      </c>
      <c r="J3481" t="s">
        <v>261</v>
      </c>
      <c r="K3481" t="str">
        <f>IFERROR(VLOOKUP(J3481,ORDEN_ESF!A:C,2,0),"")</f>
        <v>Otras provisiones corrientes</v>
      </c>
      <c r="L3481">
        <f>IFERROR(VLOOKUP(J3481,ORDEN_ESF!A:C,3,0),0)</f>
        <v>0</v>
      </c>
      <c r="M3481">
        <v>73852</v>
      </c>
    </row>
    <row r="3482" spans="1:13" x14ac:dyDescent="0.25">
      <c r="A3482">
        <v>830023542</v>
      </c>
      <c r="B3482" t="s">
        <v>146</v>
      </c>
      <c r="C3482" t="s">
        <v>230</v>
      </c>
      <c r="D3482" t="s">
        <v>223</v>
      </c>
      <c r="E3482" t="s">
        <v>339</v>
      </c>
      <c r="F3482" t="s">
        <v>292</v>
      </c>
      <c r="G3482" s="16">
        <v>43100</v>
      </c>
      <c r="J3482" t="s">
        <v>325</v>
      </c>
      <c r="K3482" t="str">
        <f>IFERROR(VLOOKUP(J3482,ORDEN_ESF!A:C,2,0),"")</f>
        <v>Disposiciones actuales</v>
      </c>
      <c r="L3482">
        <f>IFERROR(VLOOKUP(J3482,ORDEN_ESF!A:C,3,0),0)</f>
        <v>0</v>
      </c>
      <c r="M3482">
        <v>16798616</v>
      </c>
    </row>
    <row r="3483" spans="1:13" x14ac:dyDescent="0.25">
      <c r="A3483">
        <v>830023542</v>
      </c>
      <c r="B3483" t="s">
        <v>146</v>
      </c>
      <c r="C3483" t="s">
        <v>230</v>
      </c>
      <c r="D3483" t="s">
        <v>223</v>
      </c>
      <c r="E3483" t="s">
        <v>339</v>
      </c>
      <c r="F3483" t="s">
        <v>314</v>
      </c>
      <c r="G3483" s="16">
        <v>43100</v>
      </c>
      <c r="J3483" t="s">
        <v>325</v>
      </c>
      <c r="K3483" t="str">
        <f>IFERROR(VLOOKUP(J3483,ORDEN_ESF!A:C,2,0),"")</f>
        <v>Disposiciones actuales</v>
      </c>
      <c r="L3483">
        <f>IFERROR(VLOOKUP(J3483,ORDEN_ESF!A:C,3,0),0)</f>
        <v>0</v>
      </c>
      <c r="M3483">
        <v>21309053</v>
      </c>
    </row>
    <row r="3484" spans="1:13" x14ac:dyDescent="0.25">
      <c r="A3484">
        <v>800200598</v>
      </c>
      <c r="B3484" t="s">
        <v>345</v>
      </c>
      <c r="C3484" t="s">
        <v>230</v>
      </c>
      <c r="D3484" t="s">
        <v>228</v>
      </c>
      <c r="E3484" t="s">
        <v>335</v>
      </c>
      <c r="F3484" t="s">
        <v>292</v>
      </c>
      <c r="G3484" s="16">
        <v>43100</v>
      </c>
      <c r="J3484" t="s">
        <v>325</v>
      </c>
      <c r="K3484" t="str">
        <f>IFERROR(VLOOKUP(J3484,ORDEN_ESF!A:C,2,0),"")</f>
        <v>Disposiciones actuales</v>
      </c>
      <c r="L3484">
        <f>IFERROR(VLOOKUP(J3484,ORDEN_ESF!A:C,3,0),0)</f>
        <v>0</v>
      </c>
      <c r="M3484">
        <v>786736</v>
      </c>
    </row>
    <row r="3485" spans="1:13" x14ac:dyDescent="0.25">
      <c r="A3485">
        <v>800200598</v>
      </c>
      <c r="B3485" t="s">
        <v>345</v>
      </c>
      <c r="C3485" t="s">
        <v>230</v>
      </c>
      <c r="D3485" t="s">
        <v>228</v>
      </c>
      <c r="E3485" t="s">
        <v>335</v>
      </c>
      <c r="F3485" t="s">
        <v>314</v>
      </c>
      <c r="G3485" s="16">
        <v>43100</v>
      </c>
      <c r="J3485" t="s">
        <v>325</v>
      </c>
      <c r="K3485" t="str">
        <f>IFERROR(VLOOKUP(J3485,ORDEN_ESF!A:C,2,0),"")</f>
        <v>Disposiciones actuales</v>
      </c>
      <c r="L3485">
        <f>IFERROR(VLOOKUP(J3485,ORDEN_ESF!A:C,3,0),0)</f>
        <v>0</v>
      </c>
      <c r="M3485">
        <v>750758</v>
      </c>
    </row>
    <row r="3486" spans="1:13" x14ac:dyDescent="0.25">
      <c r="A3486">
        <v>900190385</v>
      </c>
      <c r="B3486" t="s">
        <v>380</v>
      </c>
      <c r="C3486" t="s">
        <v>230</v>
      </c>
      <c r="D3486" t="s">
        <v>351</v>
      </c>
      <c r="E3486" t="s">
        <v>339</v>
      </c>
      <c r="F3486" t="s">
        <v>292</v>
      </c>
      <c r="G3486" s="16">
        <v>43100</v>
      </c>
      <c r="J3486" t="s">
        <v>325</v>
      </c>
      <c r="K3486" t="str">
        <f>IFERROR(VLOOKUP(J3486,ORDEN_ESF!A:C,2,0),"")</f>
        <v>Disposiciones actuales</v>
      </c>
      <c r="L3486">
        <f>IFERROR(VLOOKUP(J3486,ORDEN_ESF!A:C,3,0),0)</f>
        <v>0</v>
      </c>
      <c r="M3486">
        <v>16598229</v>
      </c>
    </row>
    <row r="3487" spans="1:13" x14ac:dyDescent="0.25">
      <c r="A3487">
        <v>900190385</v>
      </c>
      <c r="B3487" t="s">
        <v>380</v>
      </c>
      <c r="C3487" t="s">
        <v>230</v>
      </c>
      <c r="D3487" t="s">
        <v>351</v>
      </c>
      <c r="E3487" t="s">
        <v>339</v>
      </c>
      <c r="F3487" t="s">
        <v>314</v>
      </c>
      <c r="G3487" s="16">
        <v>43100</v>
      </c>
      <c r="J3487" t="s">
        <v>325</v>
      </c>
      <c r="K3487" t="str">
        <f>IFERROR(VLOOKUP(J3487,ORDEN_ESF!A:C,2,0),"")</f>
        <v>Disposiciones actuales</v>
      </c>
      <c r="L3487">
        <f>IFERROR(VLOOKUP(J3487,ORDEN_ESF!A:C,3,0),0)</f>
        <v>0</v>
      </c>
      <c r="M3487">
        <v>10650111</v>
      </c>
    </row>
    <row r="3488" spans="1:13" x14ac:dyDescent="0.25">
      <c r="A3488">
        <v>900749166</v>
      </c>
      <c r="B3488" t="s">
        <v>182</v>
      </c>
      <c r="C3488" t="s">
        <v>230</v>
      </c>
      <c r="D3488" t="s">
        <v>228</v>
      </c>
      <c r="E3488" t="s">
        <v>333</v>
      </c>
      <c r="F3488" t="s">
        <v>292</v>
      </c>
      <c r="G3488" s="16">
        <v>43100</v>
      </c>
      <c r="J3488" t="s">
        <v>325</v>
      </c>
      <c r="K3488" t="str">
        <f>IFERROR(VLOOKUP(J3488,ORDEN_ESF!A:C,2,0),"")</f>
        <v>Disposiciones actuales</v>
      </c>
      <c r="L3488">
        <f>IFERROR(VLOOKUP(J3488,ORDEN_ESF!A:C,3,0),0)</f>
        <v>0</v>
      </c>
      <c r="M3488">
        <v>22030555</v>
      </c>
    </row>
    <row r="3489" spans="1:13" x14ac:dyDescent="0.25">
      <c r="A3489">
        <v>900749166</v>
      </c>
      <c r="B3489" t="s">
        <v>182</v>
      </c>
      <c r="C3489" t="s">
        <v>230</v>
      </c>
      <c r="D3489" t="s">
        <v>228</v>
      </c>
      <c r="E3489" t="s">
        <v>333</v>
      </c>
      <c r="F3489" t="s">
        <v>314</v>
      </c>
      <c r="G3489" s="16">
        <v>43100</v>
      </c>
      <c r="J3489" t="s">
        <v>325</v>
      </c>
      <c r="K3489" t="str">
        <f>IFERROR(VLOOKUP(J3489,ORDEN_ESF!A:C,2,0),"")</f>
        <v>Disposiciones actuales</v>
      </c>
      <c r="L3489">
        <f>IFERROR(VLOOKUP(J3489,ORDEN_ESF!A:C,3,0),0)</f>
        <v>0</v>
      </c>
      <c r="M3489">
        <v>22001504</v>
      </c>
    </row>
    <row r="3490" spans="1:13" x14ac:dyDescent="0.25">
      <c r="A3490">
        <v>900818642</v>
      </c>
      <c r="B3490" t="s">
        <v>169</v>
      </c>
      <c r="C3490" t="s">
        <v>230</v>
      </c>
      <c r="D3490" t="s">
        <v>228</v>
      </c>
      <c r="E3490" t="s">
        <v>333</v>
      </c>
      <c r="F3490" t="s">
        <v>292</v>
      </c>
      <c r="G3490" s="16">
        <v>43100</v>
      </c>
      <c r="J3490" t="s">
        <v>325</v>
      </c>
      <c r="K3490" t="str">
        <f>IFERROR(VLOOKUP(J3490,ORDEN_ESF!A:C,2,0),"")</f>
        <v>Disposiciones actuales</v>
      </c>
      <c r="L3490">
        <f>IFERROR(VLOOKUP(J3490,ORDEN_ESF!A:C,3,0),0)</f>
        <v>0</v>
      </c>
      <c r="M3490">
        <v>496362</v>
      </c>
    </row>
    <row r="3491" spans="1:13" x14ac:dyDescent="0.25">
      <c r="A3491">
        <v>900818642</v>
      </c>
      <c r="B3491" t="s">
        <v>169</v>
      </c>
      <c r="C3491" t="s">
        <v>230</v>
      </c>
      <c r="D3491" t="s">
        <v>228</v>
      </c>
      <c r="E3491" t="s">
        <v>333</v>
      </c>
      <c r="F3491" t="s">
        <v>314</v>
      </c>
      <c r="G3491" s="16">
        <v>43100</v>
      </c>
      <c r="J3491" t="s">
        <v>325</v>
      </c>
      <c r="K3491" t="str">
        <f>IFERROR(VLOOKUP(J3491,ORDEN_ESF!A:C,2,0),"")</f>
        <v>Disposiciones actuales</v>
      </c>
      <c r="L3491">
        <f>IFERROR(VLOOKUP(J3491,ORDEN_ESF!A:C,3,0),0)</f>
        <v>0</v>
      </c>
      <c r="M3491">
        <v>2215481</v>
      </c>
    </row>
    <row r="3492" spans="1:13" x14ac:dyDescent="0.25">
      <c r="A3492">
        <v>860510628</v>
      </c>
      <c r="B3492" t="s">
        <v>373</v>
      </c>
      <c r="C3492" t="s">
        <v>230</v>
      </c>
      <c r="D3492" t="s">
        <v>228</v>
      </c>
      <c r="E3492" t="s">
        <v>353</v>
      </c>
      <c r="F3492" t="s">
        <v>292</v>
      </c>
      <c r="G3492" s="16">
        <v>43100</v>
      </c>
      <c r="J3492" t="s">
        <v>325</v>
      </c>
      <c r="K3492" t="str">
        <f>IFERROR(VLOOKUP(J3492,ORDEN_ESF!A:C,2,0),"")</f>
        <v>Disposiciones actuales</v>
      </c>
      <c r="L3492">
        <f>IFERROR(VLOOKUP(J3492,ORDEN_ESF!A:C,3,0),0)</f>
        <v>0</v>
      </c>
      <c r="M3492">
        <v>227850</v>
      </c>
    </row>
    <row r="3493" spans="1:13" x14ac:dyDescent="0.25">
      <c r="A3493">
        <v>860510628</v>
      </c>
      <c r="B3493" t="s">
        <v>373</v>
      </c>
      <c r="C3493" t="s">
        <v>230</v>
      </c>
      <c r="D3493" t="s">
        <v>228</v>
      </c>
      <c r="E3493" t="s">
        <v>353</v>
      </c>
      <c r="F3493" t="s">
        <v>314</v>
      </c>
      <c r="G3493" s="16">
        <v>43100</v>
      </c>
      <c r="J3493" t="s">
        <v>325</v>
      </c>
      <c r="K3493" t="str">
        <f>IFERROR(VLOOKUP(J3493,ORDEN_ESF!A:C,2,0),"")</f>
        <v>Disposiciones actuales</v>
      </c>
      <c r="L3493">
        <f>IFERROR(VLOOKUP(J3493,ORDEN_ESF!A:C,3,0),0)</f>
        <v>0</v>
      </c>
      <c r="M3493">
        <v>73543</v>
      </c>
    </row>
    <row r="3494" spans="1:13" x14ac:dyDescent="0.25">
      <c r="A3494">
        <v>800240724</v>
      </c>
      <c r="B3494" t="s">
        <v>348</v>
      </c>
      <c r="C3494" t="s">
        <v>230</v>
      </c>
      <c r="D3494" t="s">
        <v>228</v>
      </c>
      <c r="E3494" t="s">
        <v>335</v>
      </c>
      <c r="F3494" t="s">
        <v>292</v>
      </c>
      <c r="G3494" s="16">
        <v>43100</v>
      </c>
      <c r="J3494" t="s">
        <v>325</v>
      </c>
      <c r="K3494" t="str">
        <f>IFERROR(VLOOKUP(J3494,ORDEN_ESF!A:C,2,0),"")</f>
        <v>Disposiciones actuales</v>
      </c>
      <c r="L3494">
        <f>IFERROR(VLOOKUP(J3494,ORDEN_ESF!A:C,3,0),0)</f>
        <v>0</v>
      </c>
      <c r="M3494">
        <v>1843423</v>
      </c>
    </row>
    <row r="3495" spans="1:13" x14ac:dyDescent="0.25">
      <c r="A3495">
        <v>800240724</v>
      </c>
      <c r="B3495" t="s">
        <v>348</v>
      </c>
      <c r="C3495" t="s">
        <v>230</v>
      </c>
      <c r="D3495" t="s">
        <v>228</v>
      </c>
      <c r="E3495" t="s">
        <v>335</v>
      </c>
      <c r="F3495" t="s">
        <v>314</v>
      </c>
      <c r="G3495" s="16">
        <v>43100</v>
      </c>
      <c r="J3495" t="s">
        <v>325</v>
      </c>
      <c r="K3495" t="str">
        <f>IFERROR(VLOOKUP(J3495,ORDEN_ESF!A:C,2,0),"")</f>
        <v>Disposiciones actuales</v>
      </c>
      <c r="L3495">
        <f>IFERROR(VLOOKUP(J3495,ORDEN_ESF!A:C,3,0),0)</f>
        <v>0</v>
      </c>
      <c r="M3495">
        <v>1760650</v>
      </c>
    </row>
    <row r="3496" spans="1:13" x14ac:dyDescent="0.25">
      <c r="A3496">
        <v>890905022</v>
      </c>
      <c r="B3496" t="s">
        <v>370</v>
      </c>
      <c r="C3496" t="s">
        <v>230</v>
      </c>
      <c r="D3496" t="s">
        <v>223</v>
      </c>
      <c r="E3496" t="s">
        <v>360</v>
      </c>
      <c r="F3496" t="s">
        <v>292</v>
      </c>
      <c r="G3496" s="16">
        <v>43100</v>
      </c>
      <c r="J3496" t="s">
        <v>325</v>
      </c>
      <c r="K3496" t="str">
        <f>IFERROR(VLOOKUP(J3496,ORDEN_ESF!A:C,2,0),"")</f>
        <v>Disposiciones actuales</v>
      </c>
      <c r="L3496">
        <f>IFERROR(VLOOKUP(J3496,ORDEN_ESF!A:C,3,0),0)</f>
        <v>0</v>
      </c>
      <c r="M3496">
        <v>1121394</v>
      </c>
    </row>
    <row r="3497" spans="1:13" x14ac:dyDescent="0.25">
      <c r="A3497">
        <v>890905022</v>
      </c>
      <c r="B3497" t="s">
        <v>370</v>
      </c>
      <c r="C3497" t="s">
        <v>230</v>
      </c>
      <c r="D3497" t="s">
        <v>223</v>
      </c>
      <c r="E3497" t="s">
        <v>360</v>
      </c>
      <c r="F3497" t="s">
        <v>314</v>
      </c>
      <c r="G3497" s="16">
        <v>43100</v>
      </c>
      <c r="J3497" t="s">
        <v>325</v>
      </c>
      <c r="K3497" t="str">
        <f>IFERROR(VLOOKUP(J3497,ORDEN_ESF!A:C,2,0),"")</f>
        <v>Disposiciones actuales</v>
      </c>
      <c r="L3497">
        <f>IFERROR(VLOOKUP(J3497,ORDEN_ESF!A:C,3,0),0)</f>
        <v>0</v>
      </c>
      <c r="M3497">
        <v>1001521</v>
      </c>
    </row>
    <row r="3498" spans="1:13" x14ac:dyDescent="0.25">
      <c r="A3498">
        <v>890806999</v>
      </c>
      <c r="B3498" t="s">
        <v>366</v>
      </c>
      <c r="C3498" t="s">
        <v>230</v>
      </c>
      <c r="D3498" t="s">
        <v>367</v>
      </c>
      <c r="E3498" t="s">
        <v>368</v>
      </c>
      <c r="F3498" t="s">
        <v>292</v>
      </c>
      <c r="G3498" s="16">
        <v>43100</v>
      </c>
      <c r="J3498" t="s">
        <v>263</v>
      </c>
      <c r="K3498" t="str">
        <f>IFERROR(VLOOKUP(J3498,ORDEN_ESF!A:C,2,0),"")</f>
        <v>Cuentas por pagar comerciales y otras cuentas por pagar</v>
      </c>
      <c r="L3498">
        <f>IFERROR(VLOOKUP(J3498,ORDEN_ESF!A:C,3,0),0)</f>
        <v>0</v>
      </c>
      <c r="M3498">
        <v>12208178</v>
      </c>
    </row>
    <row r="3499" spans="1:13" x14ac:dyDescent="0.25">
      <c r="A3499">
        <v>890806999</v>
      </c>
      <c r="B3499" t="s">
        <v>366</v>
      </c>
      <c r="C3499" t="s">
        <v>230</v>
      </c>
      <c r="D3499" t="s">
        <v>367</v>
      </c>
      <c r="E3499" t="s">
        <v>368</v>
      </c>
      <c r="F3499" t="s">
        <v>314</v>
      </c>
      <c r="G3499" s="16">
        <v>43100</v>
      </c>
      <c r="J3499" t="s">
        <v>263</v>
      </c>
      <c r="K3499" t="str">
        <f>IFERROR(VLOOKUP(J3499,ORDEN_ESF!A:C,2,0),"")</f>
        <v>Cuentas por pagar comerciales y otras cuentas por pagar</v>
      </c>
      <c r="L3499">
        <f>IFERROR(VLOOKUP(J3499,ORDEN_ESF!A:C,3,0),0)</f>
        <v>0</v>
      </c>
      <c r="M3499">
        <v>14800488</v>
      </c>
    </row>
    <row r="3500" spans="1:13" x14ac:dyDescent="0.25">
      <c r="A3500">
        <v>900378893</v>
      </c>
      <c r="B3500" t="s">
        <v>386</v>
      </c>
      <c r="C3500" t="s">
        <v>230</v>
      </c>
      <c r="D3500" t="s">
        <v>228</v>
      </c>
      <c r="E3500" t="s">
        <v>335</v>
      </c>
      <c r="F3500" t="s">
        <v>292</v>
      </c>
      <c r="G3500" s="16">
        <v>43100</v>
      </c>
      <c r="J3500" t="s">
        <v>263</v>
      </c>
      <c r="K3500" t="str">
        <f>IFERROR(VLOOKUP(J3500,ORDEN_ESF!A:C,2,0),"")</f>
        <v>Cuentas por pagar comerciales y otras cuentas por pagar</v>
      </c>
      <c r="L3500">
        <f>IFERROR(VLOOKUP(J3500,ORDEN_ESF!A:C,3,0),0)</f>
        <v>0</v>
      </c>
      <c r="M3500">
        <v>16068606</v>
      </c>
    </row>
    <row r="3501" spans="1:13" x14ac:dyDescent="0.25">
      <c r="A3501">
        <v>900378893</v>
      </c>
      <c r="B3501" t="s">
        <v>386</v>
      </c>
      <c r="C3501" t="s">
        <v>230</v>
      </c>
      <c r="D3501" t="s">
        <v>228</v>
      </c>
      <c r="E3501" t="s">
        <v>335</v>
      </c>
      <c r="F3501" t="s">
        <v>314</v>
      </c>
      <c r="G3501" s="16">
        <v>43100</v>
      </c>
      <c r="J3501" t="s">
        <v>263</v>
      </c>
      <c r="K3501" t="str">
        <f>IFERROR(VLOOKUP(J3501,ORDEN_ESF!A:C,2,0),"")</f>
        <v>Cuentas por pagar comerciales y otras cuentas por pagar</v>
      </c>
      <c r="L3501">
        <f>IFERROR(VLOOKUP(J3501,ORDEN_ESF!A:C,3,0),0)</f>
        <v>0</v>
      </c>
      <c r="M3501">
        <v>14551933</v>
      </c>
    </row>
    <row r="3502" spans="1:13" x14ac:dyDescent="0.25">
      <c r="A3502">
        <v>800200598</v>
      </c>
      <c r="B3502" t="s">
        <v>345</v>
      </c>
      <c r="C3502" t="s">
        <v>230</v>
      </c>
      <c r="D3502" t="s">
        <v>228</v>
      </c>
      <c r="E3502" t="s">
        <v>335</v>
      </c>
      <c r="F3502" t="s">
        <v>292</v>
      </c>
      <c r="G3502" s="16">
        <v>43100</v>
      </c>
      <c r="J3502" t="s">
        <v>263</v>
      </c>
      <c r="K3502" t="str">
        <f>IFERROR(VLOOKUP(J3502,ORDEN_ESF!A:C,2,0),"")</f>
        <v>Cuentas por pagar comerciales y otras cuentas por pagar</v>
      </c>
      <c r="L3502">
        <f>IFERROR(VLOOKUP(J3502,ORDEN_ESF!A:C,3,0),0)</f>
        <v>0</v>
      </c>
      <c r="M3502">
        <v>54685868</v>
      </c>
    </row>
    <row r="3503" spans="1:13" x14ac:dyDescent="0.25">
      <c r="A3503">
        <v>800200598</v>
      </c>
      <c r="B3503" t="s">
        <v>345</v>
      </c>
      <c r="C3503" t="s">
        <v>230</v>
      </c>
      <c r="D3503" t="s">
        <v>228</v>
      </c>
      <c r="E3503" t="s">
        <v>335</v>
      </c>
      <c r="F3503" t="s">
        <v>314</v>
      </c>
      <c r="G3503" s="16">
        <v>43100</v>
      </c>
      <c r="J3503" t="s">
        <v>263</v>
      </c>
      <c r="K3503" t="str">
        <f>IFERROR(VLOOKUP(J3503,ORDEN_ESF!A:C,2,0),"")</f>
        <v>Cuentas por pagar comerciales y otras cuentas por pagar</v>
      </c>
      <c r="L3503">
        <f>IFERROR(VLOOKUP(J3503,ORDEN_ESF!A:C,3,0),0)</f>
        <v>0</v>
      </c>
      <c r="M3503">
        <v>46023289</v>
      </c>
    </row>
    <row r="3504" spans="1:13" x14ac:dyDescent="0.25">
      <c r="A3504">
        <v>900190385</v>
      </c>
      <c r="B3504" t="s">
        <v>380</v>
      </c>
      <c r="C3504" t="s">
        <v>230</v>
      </c>
      <c r="D3504" t="s">
        <v>351</v>
      </c>
      <c r="E3504" t="s">
        <v>339</v>
      </c>
      <c r="F3504" t="s">
        <v>292</v>
      </c>
      <c r="G3504" s="16">
        <v>43100</v>
      </c>
      <c r="J3504" t="s">
        <v>263</v>
      </c>
      <c r="K3504" t="str">
        <f>IFERROR(VLOOKUP(J3504,ORDEN_ESF!A:C,2,0),"")</f>
        <v>Cuentas por pagar comerciales y otras cuentas por pagar</v>
      </c>
      <c r="L3504">
        <f>IFERROR(VLOOKUP(J3504,ORDEN_ESF!A:C,3,0),0)</f>
        <v>0</v>
      </c>
      <c r="M3504">
        <v>60152386</v>
      </c>
    </row>
    <row r="3505" spans="1:13" x14ac:dyDescent="0.25">
      <c r="A3505">
        <v>900190385</v>
      </c>
      <c r="B3505" t="s">
        <v>380</v>
      </c>
      <c r="C3505" t="s">
        <v>230</v>
      </c>
      <c r="D3505" t="s">
        <v>351</v>
      </c>
      <c r="E3505" t="s">
        <v>339</v>
      </c>
      <c r="F3505" t="s">
        <v>314</v>
      </c>
      <c r="G3505" s="16">
        <v>43100</v>
      </c>
      <c r="J3505" t="s">
        <v>263</v>
      </c>
      <c r="K3505" t="str">
        <f>IFERROR(VLOOKUP(J3505,ORDEN_ESF!A:C,2,0),"")</f>
        <v>Cuentas por pagar comerciales y otras cuentas por pagar</v>
      </c>
      <c r="L3505">
        <f>IFERROR(VLOOKUP(J3505,ORDEN_ESF!A:C,3,0),0)</f>
        <v>0</v>
      </c>
      <c r="M3505">
        <v>389667124</v>
      </c>
    </row>
    <row r="3506" spans="1:13" x14ac:dyDescent="0.25">
      <c r="A3506">
        <v>900390238</v>
      </c>
      <c r="B3506" t="s">
        <v>177</v>
      </c>
      <c r="C3506" t="s">
        <v>230</v>
      </c>
      <c r="D3506" t="s">
        <v>228</v>
      </c>
      <c r="E3506" t="s">
        <v>333</v>
      </c>
      <c r="F3506" t="s">
        <v>292</v>
      </c>
      <c r="G3506" s="16">
        <v>43100</v>
      </c>
      <c r="J3506" t="s">
        <v>263</v>
      </c>
      <c r="K3506" t="str">
        <f>IFERROR(VLOOKUP(J3506,ORDEN_ESF!A:C,2,0),"")</f>
        <v>Cuentas por pagar comerciales y otras cuentas por pagar</v>
      </c>
      <c r="L3506">
        <f>IFERROR(VLOOKUP(J3506,ORDEN_ESF!A:C,3,0),0)</f>
        <v>0</v>
      </c>
      <c r="M3506">
        <v>37191362</v>
      </c>
    </row>
    <row r="3507" spans="1:13" x14ac:dyDescent="0.25">
      <c r="A3507">
        <v>900390238</v>
      </c>
      <c r="B3507" t="s">
        <v>177</v>
      </c>
      <c r="C3507" t="s">
        <v>230</v>
      </c>
      <c r="D3507" t="s">
        <v>228</v>
      </c>
      <c r="E3507" t="s">
        <v>333</v>
      </c>
      <c r="F3507" t="s">
        <v>314</v>
      </c>
      <c r="G3507" s="16">
        <v>43100</v>
      </c>
      <c r="J3507" t="s">
        <v>263</v>
      </c>
      <c r="K3507" t="str">
        <f>IFERROR(VLOOKUP(J3507,ORDEN_ESF!A:C,2,0),"")</f>
        <v>Cuentas por pagar comerciales y otras cuentas por pagar</v>
      </c>
      <c r="L3507">
        <f>IFERROR(VLOOKUP(J3507,ORDEN_ESF!A:C,3,0),0)</f>
        <v>0</v>
      </c>
      <c r="M3507">
        <v>29552912</v>
      </c>
    </row>
    <row r="3508" spans="1:13" x14ac:dyDescent="0.25">
      <c r="A3508">
        <v>900018975</v>
      </c>
      <c r="B3508" t="s">
        <v>376</v>
      </c>
      <c r="C3508" t="s">
        <v>230</v>
      </c>
      <c r="D3508" t="s">
        <v>299</v>
      </c>
      <c r="E3508" t="s">
        <v>333</v>
      </c>
      <c r="F3508" t="s">
        <v>292</v>
      </c>
      <c r="G3508" s="16">
        <v>43100</v>
      </c>
      <c r="J3508" t="s">
        <v>263</v>
      </c>
      <c r="K3508" t="str">
        <f>IFERROR(VLOOKUP(J3508,ORDEN_ESF!A:C,2,0),"")</f>
        <v>Cuentas por pagar comerciales y otras cuentas por pagar</v>
      </c>
      <c r="L3508">
        <f>IFERROR(VLOOKUP(J3508,ORDEN_ESF!A:C,3,0),0)</f>
        <v>0</v>
      </c>
      <c r="M3508">
        <v>71820147</v>
      </c>
    </row>
    <row r="3509" spans="1:13" x14ac:dyDescent="0.25">
      <c r="A3509">
        <v>900018975</v>
      </c>
      <c r="B3509" t="s">
        <v>376</v>
      </c>
      <c r="C3509" t="s">
        <v>230</v>
      </c>
      <c r="D3509" t="s">
        <v>299</v>
      </c>
      <c r="E3509" t="s">
        <v>333</v>
      </c>
      <c r="F3509" t="s">
        <v>314</v>
      </c>
      <c r="G3509" s="16">
        <v>43100</v>
      </c>
      <c r="J3509" t="s">
        <v>263</v>
      </c>
      <c r="K3509" t="str">
        <f>IFERROR(VLOOKUP(J3509,ORDEN_ESF!A:C,2,0),"")</f>
        <v>Cuentas por pagar comerciales y otras cuentas por pagar</v>
      </c>
      <c r="L3509">
        <f>IFERROR(VLOOKUP(J3509,ORDEN_ESF!A:C,3,0),0)</f>
        <v>0</v>
      </c>
      <c r="M3509">
        <v>85370971</v>
      </c>
    </row>
    <row r="3510" spans="1:13" x14ac:dyDescent="0.25">
      <c r="A3510">
        <v>900749166</v>
      </c>
      <c r="B3510" t="s">
        <v>182</v>
      </c>
      <c r="C3510" t="s">
        <v>230</v>
      </c>
      <c r="D3510" t="s">
        <v>228</v>
      </c>
      <c r="E3510" t="s">
        <v>333</v>
      </c>
      <c r="F3510" t="s">
        <v>292</v>
      </c>
      <c r="G3510" s="16">
        <v>43100</v>
      </c>
      <c r="J3510" t="s">
        <v>263</v>
      </c>
      <c r="K3510" t="str">
        <f>IFERROR(VLOOKUP(J3510,ORDEN_ESF!A:C,2,0),"")</f>
        <v>Cuentas por pagar comerciales y otras cuentas por pagar</v>
      </c>
      <c r="L3510">
        <f>IFERROR(VLOOKUP(J3510,ORDEN_ESF!A:C,3,0),0)</f>
        <v>0</v>
      </c>
      <c r="M3510">
        <v>33523934</v>
      </c>
    </row>
    <row r="3511" spans="1:13" x14ac:dyDescent="0.25">
      <c r="A3511">
        <v>900749166</v>
      </c>
      <c r="B3511" t="s">
        <v>182</v>
      </c>
      <c r="C3511" t="s">
        <v>230</v>
      </c>
      <c r="D3511" t="s">
        <v>228</v>
      </c>
      <c r="E3511" t="s">
        <v>333</v>
      </c>
      <c r="F3511" t="s">
        <v>314</v>
      </c>
      <c r="G3511" s="16">
        <v>43100</v>
      </c>
      <c r="J3511" t="s">
        <v>263</v>
      </c>
      <c r="K3511" t="str">
        <f>IFERROR(VLOOKUP(J3511,ORDEN_ESF!A:C,2,0),"")</f>
        <v>Cuentas por pagar comerciales y otras cuentas por pagar</v>
      </c>
      <c r="L3511">
        <f>IFERROR(VLOOKUP(J3511,ORDEN_ESF!A:C,3,0),0)</f>
        <v>0</v>
      </c>
      <c r="M3511">
        <v>19483753</v>
      </c>
    </row>
    <row r="3512" spans="1:13" x14ac:dyDescent="0.25">
      <c r="A3512">
        <v>900797732</v>
      </c>
      <c r="B3512" t="s">
        <v>181</v>
      </c>
      <c r="C3512" t="s">
        <v>230</v>
      </c>
      <c r="D3512" t="s">
        <v>228</v>
      </c>
      <c r="E3512" t="s">
        <v>360</v>
      </c>
      <c r="F3512" t="s">
        <v>292</v>
      </c>
      <c r="G3512" s="16">
        <v>43100</v>
      </c>
      <c r="J3512" t="s">
        <v>263</v>
      </c>
      <c r="K3512" t="str">
        <f>IFERROR(VLOOKUP(J3512,ORDEN_ESF!A:C,2,0),"")</f>
        <v>Cuentas por pagar comerciales y otras cuentas por pagar</v>
      </c>
      <c r="L3512">
        <f>IFERROR(VLOOKUP(J3512,ORDEN_ESF!A:C,3,0),0)</f>
        <v>0</v>
      </c>
      <c r="M3512">
        <v>157109428</v>
      </c>
    </row>
    <row r="3513" spans="1:13" x14ac:dyDescent="0.25">
      <c r="A3513">
        <v>900797732</v>
      </c>
      <c r="B3513" t="s">
        <v>181</v>
      </c>
      <c r="C3513" t="s">
        <v>230</v>
      </c>
      <c r="D3513" t="s">
        <v>228</v>
      </c>
      <c r="E3513" t="s">
        <v>360</v>
      </c>
      <c r="F3513" t="s">
        <v>314</v>
      </c>
      <c r="G3513" s="16">
        <v>43100</v>
      </c>
      <c r="J3513" t="s">
        <v>263</v>
      </c>
      <c r="K3513" t="str">
        <f>IFERROR(VLOOKUP(J3513,ORDEN_ESF!A:C,2,0),"")</f>
        <v>Cuentas por pagar comerciales y otras cuentas por pagar</v>
      </c>
      <c r="L3513">
        <f>IFERROR(VLOOKUP(J3513,ORDEN_ESF!A:C,3,0),0)</f>
        <v>0</v>
      </c>
      <c r="M3513">
        <v>189381476</v>
      </c>
    </row>
    <row r="3514" spans="1:13" x14ac:dyDescent="0.25">
      <c r="A3514">
        <v>900205547</v>
      </c>
      <c r="B3514" t="s">
        <v>233</v>
      </c>
      <c r="C3514" t="s">
        <v>230</v>
      </c>
      <c r="D3514" t="s">
        <v>228</v>
      </c>
      <c r="E3514" t="s">
        <v>224</v>
      </c>
      <c r="F3514" t="s">
        <v>292</v>
      </c>
      <c r="G3514" s="16">
        <v>43100</v>
      </c>
      <c r="J3514" t="s">
        <v>263</v>
      </c>
      <c r="K3514" t="str">
        <f>IFERROR(VLOOKUP(J3514,ORDEN_ESF!A:C,2,0),"")</f>
        <v>Cuentas por pagar comerciales y otras cuentas por pagar</v>
      </c>
      <c r="L3514">
        <f>IFERROR(VLOOKUP(J3514,ORDEN_ESF!A:C,3,0),0)</f>
        <v>0</v>
      </c>
      <c r="M3514">
        <v>2585014</v>
      </c>
    </row>
    <row r="3515" spans="1:13" x14ac:dyDescent="0.25">
      <c r="A3515">
        <v>900205547</v>
      </c>
      <c r="B3515" t="s">
        <v>233</v>
      </c>
      <c r="C3515" t="s">
        <v>230</v>
      </c>
      <c r="D3515" t="s">
        <v>228</v>
      </c>
      <c r="E3515" t="s">
        <v>224</v>
      </c>
      <c r="F3515" t="s">
        <v>314</v>
      </c>
      <c r="G3515" s="16">
        <v>43100</v>
      </c>
      <c r="J3515" t="s">
        <v>263</v>
      </c>
      <c r="K3515" t="str">
        <f>IFERROR(VLOOKUP(J3515,ORDEN_ESF!A:C,2,0),"")</f>
        <v>Cuentas por pagar comerciales y otras cuentas por pagar</v>
      </c>
      <c r="L3515">
        <f>IFERROR(VLOOKUP(J3515,ORDEN_ESF!A:C,3,0),0)</f>
        <v>0</v>
      </c>
      <c r="M3515">
        <v>3891327</v>
      </c>
    </row>
    <row r="3516" spans="1:13" x14ac:dyDescent="0.25">
      <c r="A3516">
        <v>900818642</v>
      </c>
      <c r="B3516" t="s">
        <v>169</v>
      </c>
      <c r="C3516" t="s">
        <v>230</v>
      </c>
      <c r="D3516" t="s">
        <v>228</v>
      </c>
      <c r="E3516" t="s">
        <v>333</v>
      </c>
      <c r="F3516" t="s">
        <v>292</v>
      </c>
      <c r="G3516" s="16">
        <v>43100</v>
      </c>
      <c r="J3516" t="s">
        <v>263</v>
      </c>
      <c r="K3516" t="str">
        <f>IFERROR(VLOOKUP(J3516,ORDEN_ESF!A:C,2,0),"")</f>
        <v>Cuentas por pagar comerciales y otras cuentas por pagar</v>
      </c>
      <c r="L3516">
        <f>IFERROR(VLOOKUP(J3516,ORDEN_ESF!A:C,3,0),0)</f>
        <v>0</v>
      </c>
      <c r="M3516">
        <v>39695068</v>
      </c>
    </row>
    <row r="3517" spans="1:13" x14ac:dyDescent="0.25">
      <c r="A3517">
        <v>900818642</v>
      </c>
      <c r="B3517" t="s">
        <v>169</v>
      </c>
      <c r="C3517" t="s">
        <v>230</v>
      </c>
      <c r="D3517" t="s">
        <v>228</v>
      </c>
      <c r="E3517" t="s">
        <v>333</v>
      </c>
      <c r="F3517" t="s">
        <v>314</v>
      </c>
      <c r="G3517" s="16">
        <v>43100</v>
      </c>
      <c r="J3517" t="s">
        <v>263</v>
      </c>
      <c r="K3517" t="str">
        <f>IFERROR(VLOOKUP(J3517,ORDEN_ESF!A:C,2,0),"")</f>
        <v>Cuentas por pagar comerciales y otras cuentas por pagar</v>
      </c>
      <c r="L3517">
        <f>IFERROR(VLOOKUP(J3517,ORDEN_ESF!A:C,3,0),0)</f>
        <v>0</v>
      </c>
      <c r="M3517">
        <v>29112753</v>
      </c>
    </row>
    <row r="3518" spans="1:13" x14ac:dyDescent="0.25">
      <c r="A3518">
        <v>860510628</v>
      </c>
      <c r="B3518" t="s">
        <v>373</v>
      </c>
      <c r="C3518" t="s">
        <v>230</v>
      </c>
      <c r="D3518" t="s">
        <v>228</v>
      </c>
      <c r="E3518" t="s">
        <v>353</v>
      </c>
      <c r="F3518" t="s">
        <v>292</v>
      </c>
      <c r="G3518" s="16">
        <v>43100</v>
      </c>
      <c r="J3518" t="s">
        <v>263</v>
      </c>
      <c r="K3518" t="str">
        <f>IFERROR(VLOOKUP(J3518,ORDEN_ESF!A:C,2,0),"")</f>
        <v>Cuentas por pagar comerciales y otras cuentas por pagar</v>
      </c>
      <c r="L3518">
        <f>IFERROR(VLOOKUP(J3518,ORDEN_ESF!A:C,3,0),0)</f>
        <v>0</v>
      </c>
      <c r="M3518">
        <v>3349151</v>
      </c>
    </row>
    <row r="3519" spans="1:13" x14ac:dyDescent="0.25">
      <c r="A3519">
        <v>860510628</v>
      </c>
      <c r="B3519" t="s">
        <v>373</v>
      </c>
      <c r="C3519" t="s">
        <v>230</v>
      </c>
      <c r="D3519" t="s">
        <v>228</v>
      </c>
      <c r="E3519" t="s">
        <v>353</v>
      </c>
      <c r="F3519" t="s">
        <v>314</v>
      </c>
      <c r="G3519" s="16">
        <v>43100</v>
      </c>
      <c r="J3519" t="s">
        <v>263</v>
      </c>
      <c r="K3519" t="str">
        <f>IFERROR(VLOOKUP(J3519,ORDEN_ESF!A:C,2,0),"")</f>
        <v>Cuentas por pagar comerciales y otras cuentas por pagar</v>
      </c>
      <c r="L3519">
        <f>IFERROR(VLOOKUP(J3519,ORDEN_ESF!A:C,3,0),0)</f>
        <v>0</v>
      </c>
      <c r="M3519">
        <v>56419581</v>
      </c>
    </row>
    <row r="3520" spans="1:13" x14ac:dyDescent="0.25">
      <c r="A3520">
        <v>800240724</v>
      </c>
      <c r="B3520" t="s">
        <v>348</v>
      </c>
      <c r="C3520" t="s">
        <v>230</v>
      </c>
      <c r="D3520" t="s">
        <v>228</v>
      </c>
      <c r="E3520" t="s">
        <v>335</v>
      </c>
      <c r="F3520" t="s">
        <v>292</v>
      </c>
      <c r="G3520" s="16">
        <v>43100</v>
      </c>
      <c r="J3520" t="s">
        <v>263</v>
      </c>
      <c r="K3520" t="str">
        <f>IFERROR(VLOOKUP(J3520,ORDEN_ESF!A:C,2,0),"")</f>
        <v>Cuentas por pagar comerciales y otras cuentas por pagar</v>
      </c>
      <c r="L3520">
        <f>IFERROR(VLOOKUP(J3520,ORDEN_ESF!A:C,3,0),0)</f>
        <v>0</v>
      </c>
      <c r="M3520">
        <v>13292473</v>
      </c>
    </row>
    <row r="3521" spans="1:13" x14ac:dyDescent="0.25">
      <c r="A3521">
        <v>800240724</v>
      </c>
      <c r="B3521" t="s">
        <v>348</v>
      </c>
      <c r="C3521" t="s">
        <v>230</v>
      </c>
      <c r="D3521" t="s">
        <v>228</v>
      </c>
      <c r="E3521" t="s">
        <v>335</v>
      </c>
      <c r="F3521" t="s">
        <v>314</v>
      </c>
      <c r="G3521" s="16">
        <v>43100</v>
      </c>
      <c r="J3521" t="s">
        <v>263</v>
      </c>
      <c r="K3521" t="str">
        <f>IFERROR(VLOOKUP(J3521,ORDEN_ESF!A:C,2,0),"")</f>
        <v>Cuentas por pagar comerciales y otras cuentas por pagar</v>
      </c>
      <c r="L3521">
        <f>IFERROR(VLOOKUP(J3521,ORDEN_ESF!A:C,3,0),0)</f>
        <v>0</v>
      </c>
      <c r="M3521">
        <v>13027852</v>
      </c>
    </row>
    <row r="3522" spans="1:13" x14ac:dyDescent="0.25">
      <c r="A3522">
        <v>890905022</v>
      </c>
      <c r="B3522" t="s">
        <v>370</v>
      </c>
      <c r="C3522" t="s">
        <v>230</v>
      </c>
      <c r="D3522" t="s">
        <v>223</v>
      </c>
      <c r="E3522" t="s">
        <v>360</v>
      </c>
      <c r="F3522" t="s">
        <v>292</v>
      </c>
      <c r="G3522" s="16">
        <v>43100</v>
      </c>
      <c r="J3522" t="s">
        <v>263</v>
      </c>
      <c r="K3522" t="str">
        <f>IFERROR(VLOOKUP(J3522,ORDEN_ESF!A:C,2,0),"")</f>
        <v>Cuentas por pagar comerciales y otras cuentas por pagar</v>
      </c>
      <c r="L3522">
        <f>IFERROR(VLOOKUP(J3522,ORDEN_ESF!A:C,3,0),0)</f>
        <v>0</v>
      </c>
      <c r="M3522">
        <v>14976329</v>
      </c>
    </row>
    <row r="3523" spans="1:13" x14ac:dyDescent="0.25">
      <c r="A3523">
        <v>890905022</v>
      </c>
      <c r="B3523" t="s">
        <v>370</v>
      </c>
      <c r="C3523" t="s">
        <v>230</v>
      </c>
      <c r="D3523" t="s">
        <v>223</v>
      </c>
      <c r="E3523" t="s">
        <v>360</v>
      </c>
      <c r="F3523" t="s">
        <v>314</v>
      </c>
      <c r="G3523" s="16">
        <v>43100</v>
      </c>
      <c r="J3523" t="s">
        <v>263</v>
      </c>
      <c r="K3523" t="str">
        <f>IFERROR(VLOOKUP(J3523,ORDEN_ESF!A:C,2,0),"")</f>
        <v>Cuentas por pagar comerciales y otras cuentas por pagar</v>
      </c>
      <c r="L3523">
        <f>IFERROR(VLOOKUP(J3523,ORDEN_ESF!A:C,3,0),0)</f>
        <v>0</v>
      </c>
      <c r="M3523">
        <v>13103865</v>
      </c>
    </row>
    <row r="3524" spans="1:13" x14ac:dyDescent="0.25">
      <c r="A3524">
        <v>830023542</v>
      </c>
      <c r="B3524" t="s">
        <v>146</v>
      </c>
      <c r="C3524" t="s">
        <v>230</v>
      </c>
      <c r="D3524" t="s">
        <v>223</v>
      </c>
      <c r="E3524" t="s">
        <v>339</v>
      </c>
      <c r="F3524" t="s">
        <v>292</v>
      </c>
      <c r="G3524" s="16">
        <v>43100</v>
      </c>
      <c r="J3524" t="s">
        <v>264</v>
      </c>
      <c r="K3524" t="str">
        <f>IFERROR(VLOOKUP(J3524,ORDEN_ESF!A:C,2,0),"")</f>
        <v>Pasivos por impuestos corrientes, corriente</v>
      </c>
      <c r="L3524">
        <f>IFERROR(VLOOKUP(J3524,ORDEN_ESF!A:C,3,0),0)</f>
        <v>0</v>
      </c>
      <c r="M3524">
        <v>386778</v>
      </c>
    </row>
    <row r="3525" spans="1:13" x14ac:dyDescent="0.25">
      <c r="A3525">
        <v>830023542</v>
      </c>
      <c r="B3525" t="s">
        <v>146</v>
      </c>
      <c r="C3525" t="s">
        <v>230</v>
      </c>
      <c r="D3525" t="s">
        <v>223</v>
      </c>
      <c r="E3525" t="s">
        <v>339</v>
      </c>
      <c r="F3525" t="s">
        <v>314</v>
      </c>
      <c r="G3525" s="16">
        <v>43100</v>
      </c>
      <c r="J3525" t="s">
        <v>264</v>
      </c>
      <c r="K3525" t="str">
        <f>IFERROR(VLOOKUP(J3525,ORDEN_ESF!A:C,2,0),"")</f>
        <v>Pasivos por impuestos corrientes, corriente</v>
      </c>
      <c r="L3525">
        <f>IFERROR(VLOOKUP(J3525,ORDEN_ESF!A:C,3,0),0)</f>
        <v>0</v>
      </c>
      <c r="M3525">
        <v>281279</v>
      </c>
    </row>
    <row r="3526" spans="1:13" x14ac:dyDescent="0.25">
      <c r="A3526">
        <v>890806999</v>
      </c>
      <c r="B3526" t="s">
        <v>366</v>
      </c>
      <c r="C3526" t="s">
        <v>230</v>
      </c>
      <c r="D3526" t="s">
        <v>367</v>
      </c>
      <c r="E3526" t="s">
        <v>368</v>
      </c>
      <c r="F3526" t="s">
        <v>292</v>
      </c>
      <c r="G3526" s="16">
        <v>43100</v>
      </c>
      <c r="J3526" t="s">
        <v>264</v>
      </c>
      <c r="K3526" t="str">
        <f>IFERROR(VLOOKUP(J3526,ORDEN_ESF!A:C,2,0),"")</f>
        <v>Pasivos por impuestos corrientes, corriente</v>
      </c>
      <c r="L3526">
        <f>IFERROR(VLOOKUP(J3526,ORDEN_ESF!A:C,3,0),0)</f>
        <v>0</v>
      </c>
      <c r="M3526">
        <v>1015475</v>
      </c>
    </row>
    <row r="3527" spans="1:13" x14ac:dyDescent="0.25">
      <c r="A3527">
        <v>900378893</v>
      </c>
      <c r="B3527" t="s">
        <v>386</v>
      </c>
      <c r="C3527" t="s">
        <v>230</v>
      </c>
      <c r="D3527" t="s">
        <v>228</v>
      </c>
      <c r="E3527" t="s">
        <v>335</v>
      </c>
      <c r="F3527" t="s">
        <v>292</v>
      </c>
      <c r="G3527" s="16">
        <v>43100</v>
      </c>
      <c r="J3527" t="s">
        <v>264</v>
      </c>
      <c r="K3527" t="str">
        <f>IFERROR(VLOOKUP(J3527,ORDEN_ESF!A:C,2,0),"")</f>
        <v>Pasivos por impuestos corrientes, corriente</v>
      </c>
      <c r="L3527">
        <f>IFERROR(VLOOKUP(J3527,ORDEN_ESF!A:C,3,0),0)</f>
        <v>0</v>
      </c>
      <c r="M3527">
        <v>6252440</v>
      </c>
    </row>
    <row r="3528" spans="1:13" x14ac:dyDescent="0.25">
      <c r="A3528">
        <v>900378893</v>
      </c>
      <c r="B3528" t="s">
        <v>386</v>
      </c>
      <c r="C3528" t="s">
        <v>230</v>
      </c>
      <c r="D3528" t="s">
        <v>228</v>
      </c>
      <c r="E3528" t="s">
        <v>335</v>
      </c>
      <c r="F3528" t="s">
        <v>314</v>
      </c>
      <c r="G3528" s="16">
        <v>43100</v>
      </c>
      <c r="J3528" t="s">
        <v>264</v>
      </c>
      <c r="K3528" t="str">
        <f>IFERROR(VLOOKUP(J3528,ORDEN_ESF!A:C,2,0),"")</f>
        <v>Pasivos por impuestos corrientes, corriente</v>
      </c>
      <c r="L3528">
        <f>IFERROR(VLOOKUP(J3528,ORDEN_ESF!A:C,3,0),0)</f>
        <v>0</v>
      </c>
      <c r="M3528">
        <v>4040482</v>
      </c>
    </row>
    <row r="3529" spans="1:13" x14ac:dyDescent="0.25">
      <c r="A3529">
        <v>900190385</v>
      </c>
      <c r="B3529" t="s">
        <v>380</v>
      </c>
      <c r="C3529" t="s">
        <v>230</v>
      </c>
      <c r="D3529" t="s">
        <v>351</v>
      </c>
      <c r="E3529" t="s">
        <v>339</v>
      </c>
      <c r="F3529" t="s">
        <v>292</v>
      </c>
      <c r="G3529" s="16">
        <v>43100</v>
      </c>
      <c r="J3529" t="s">
        <v>264</v>
      </c>
      <c r="K3529" t="str">
        <f>IFERROR(VLOOKUP(J3529,ORDEN_ESF!A:C,2,0),"")</f>
        <v>Pasivos por impuestos corrientes, corriente</v>
      </c>
      <c r="L3529">
        <f>IFERROR(VLOOKUP(J3529,ORDEN_ESF!A:C,3,0),0)</f>
        <v>0</v>
      </c>
      <c r="M3529">
        <v>2452</v>
      </c>
    </row>
    <row r="3530" spans="1:13" x14ac:dyDescent="0.25">
      <c r="A3530">
        <v>900190385</v>
      </c>
      <c r="B3530" t="s">
        <v>380</v>
      </c>
      <c r="C3530" t="s">
        <v>230</v>
      </c>
      <c r="D3530" t="s">
        <v>351</v>
      </c>
      <c r="E3530" t="s">
        <v>339</v>
      </c>
      <c r="F3530" t="s">
        <v>314</v>
      </c>
      <c r="G3530" s="16">
        <v>43100</v>
      </c>
      <c r="J3530" t="s">
        <v>264</v>
      </c>
      <c r="K3530" t="str">
        <f>IFERROR(VLOOKUP(J3530,ORDEN_ESF!A:C,2,0),"")</f>
        <v>Pasivos por impuestos corrientes, corriente</v>
      </c>
      <c r="L3530">
        <f>IFERROR(VLOOKUP(J3530,ORDEN_ESF!A:C,3,0),0)</f>
        <v>0</v>
      </c>
      <c r="M3530">
        <v>909</v>
      </c>
    </row>
    <row r="3531" spans="1:13" x14ac:dyDescent="0.25">
      <c r="A3531">
        <v>900390238</v>
      </c>
      <c r="B3531" t="s">
        <v>177</v>
      </c>
      <c r="C3531" t="s">
        <v>230</v>
      </c>
      <c r="D3531" t="s">
        <v>228</v>
      </c>
      <c r="E3531" t="s">
        <v>333</v>
      </c>
      <c r="F3531" t="s">
        <v>292</v>
      </c>
      <c r="G3531" s="16">
        <v>43100</v>
      </c>
      <c r="J3531" t="s">
        <v>264</v>
      </c>
      <c r="K3531" t="str">
        <f>IFERROR(VLOOKUP(J3531,ORDEN_ESF!A:C,2,0),"")</f>
        <v>Pasivos por impuestos corrientes, corriente</v>
      </c>
      <c r="L3531">
        <f>IFERROR(VLOOKUP(J3531,ORDEN_ESF!A:C,3,0),0)</f>
        <v>0</v>
      </c>
      <c r="M3531">
        <v>9191550</v>
      </c>
    </row>
    <row r="3532" spans="1:13" x14ac:dyDescent="0.25">
      <c r="A3532">
        <v>900390238</v>
      </c>
      <c r="B3532" t="s">
        <v>177</v>
      </c>
      <c r="C3532" t="s">
        <v>230</v>
      </c>
      <c r="D3532" t="s">
        <v>228</v>
      </c>
      <c r="E3532" t="s">
        <v>333</v>
      </c>
      <c r="F3532" t="s">
        <v>314</v>
      </c>
      <c r="G3532" s="16">
        <v>43100</v>
      </c>
      <c r="J3532" t="s">
        <v>264</v>
      </c>
      <c r="K3532" t="str">
        <f>IFERROR(VLOOKUP(J3532,ORDEN_ESF!A:C,2,0),"")</f>
        <v>Pasivos por impuestos corrientes, corriente</v>
      </c>
      <c r="L3532">
        <f>IFERROR(VLOOKUP(J3532,ORDEN_ESF!A:C,3,0),0)</f>
        <v>0</v>
      </c>
      <c r="M3532">
        <v>1085669</v>
      </c>
    </row>
    <row r="3533" spans="1:13" x14ac:dyDescent="0.25">
      <c r="A3533">
        <v>900018975</v>
      </c>
      <c r="B3533" t="s">
        <v>376</v>
      </c>
      <c r="C3533" t="s">
        <v>230</v>
      </c>
      <c r="D3533" t="s">
        <v>299</v>
      </c>
      <c r="E3533" t="s">
        <v>333</v>
      </c>
      <c r="F3533" t="s">
        <v>292</v>
      </c>
      <c r="G3533" s="16">
        <v>43100</v>
      </c>
      <c r="J3533" t="s">
        <v>264</v>
      </c>
      <c r="K3533" t="str">
        <f>IFERROR(VLOOKUP(J3533,ORDEN_ESF!A:C,2,0),"")</f>
        <v>Pasivos por impuestos corrientes, corriente</v>
      </c>
      <c r="L3533">
        <f>IFERROR(VLOOKUP(J3533,ORDEN_ESF!A:C,3,0),0)</f>
        <v>0</v>
      </c>
      <c r="M3533">
        <v>4094513</v>
      </c>
    </row>
    <row r="3534" spans="1:13" x14ac:dyDescent="0.25">
      <c r="A3534">
        <v>900018975</v>
      </c>
      <c r="B3534" t="s">
        <v>376</v>
      </c>
      <c r="C3534" t="s">
        <v>230</v>
      </c>
      <c r="D3534" t="s">
        <v>299</v>
      </c>
      <c r="E3534" t="s">
        <v>333</v>
      </c>
      <c r="F3534" t="s">
        <v>314</v>
      </c>
      <c r="G3534" s="16">
        <v>43100</v>
      </c>
      <c r="J3534" t="s">
        <v>264</v>
      </c>
      <c r="K3534" t="str">
        <f>IFERROR(VLOOKUP(J3534,ORDEN_ESF!A:C,2,0),"")</f>
        <v>Pasivos por impuestos corrientes, corriente</v>
      </c>
      <c r="L3534">
        <f>IFERROR(VLOOKUP(J3534,ORDEN_ESF!A:C,3,0),0)</f>
        <v>0</v>
      </c>
      <c r="M3534">
        <v>6009180</v>
      </c>
    </row>
    <row r="3535" spans="1:13" x14ac:dyDescent="0.25">
      <c r="A3535">
        <v>900749166</v>
      </c>
      <c r="B3535" t="s">
        <v>182</v>
      </c>
      <c r="C3535" t="s">
        <v>230</v>
      </c>
      <c r="D3535" t="s">
        <v>228</v>
      </c>
      <c r="E3535" t="s">
        <v>333</v>
      </c>
      <c r="F3535" t="s">
        <v>292</v>
      </c>
      <c r="G3535" s="16">
        <v>43100</v>
      </c>
      <c r="J3535" t="s">
        <v>264</v>
      </c>
      <c r="K3535" t="str">
        <f>IFERROR(VLOOKUP(J3535,ORDEN_ESF!A:C,2,0),"")</f>
        <v>Pasivos por impuestos corrientes, corriente</v>
      </c>
      <c r="L3535">
        <f>IFERROR(VLOOKUP(J3535,ORDEN_ESF!A:C,3,0),0)</f>
        <v>0</v>
      </c>
      <c r="M3535">
        <v>2585516</v>
      </c>
    </row>
    <row r="3536" spans="1:13" x14ac:dyDescent="0.25">
      <c r="A3536">
        <v>900749166</v>
      </c>
      <c r="B3536" t="s">
        <v>182</v>
      </c>
      <c r="C3536" t="s">
        <v>230</v>
      </c>
      <c r="D3536" t="s">
        <v>228</v>
      </c>
      <c r="E3536" t="s">
        <v>333</v>
      </c>
      <c r="F3536" t="s">
        <v>314</v>
      </c>
      <c r="G3536" s="16">
        <v>43100</v>
      </c>
      <c r="J3536" t="s">
        <v>264</v>
      </c>
      <c r="K3536" t="str">
        <f>IFERROR(VLOOKUP(J3536,ORDEN_ESF!A:C,2,0),"")</f>
        <v>Pasivos por impuestos corrientes, corriente</v>
      </c>
      <c r="L3536">
        <f>IFERROR(VLOOKUP(J3536,ORDEN_ESF!A:C,3,0),0)</f>
        <v>0</v>
      </c>
      <c r="M3536">
        <v>11485571</v>
      </c>
    </row>
    <row r="3537" spans="1:13" x14ac:dyDescent="0.25">
      <c r="A3537">
        <v>900797732</v>
      </c>
      <c r="B3537" t="s">
        <v>181</v>
      </c>
      <c r="C3537" t="s">
        <v>230</v>
      </c>
      <c r="D3537" t="s">
        <v>228</v>
      </c>
      <c r="E3537" t="s">
        <v>360</v>
      </c>
      <c r="F3537" t="s">
        <v>292</v>
      </c>
      <c r="G3537" s="16">
        <v>43100</v>
      </c>
      <c r="J3537" t="s">
        <v>264</v>
      </c>
      <c r="K3537" t="str">
        <f>IFERROR(VLOOKUP(J3537,ORDEN_ESF!A:C,2,0),"")</f>
        <v>Pasivos por impuestos corrientes, corriente</v>
      </c>
      <c r="L3537">
        <f>IFERROR(VLOOKUP(J3537,ORDEN_ESF!A:C,3,0),0)</f>
        <v>0</v>
      </c>
      <c r="M3537">
        <v>631645</v>
      </c>
    </row>
    <row r="3538" spans="1:13" x14ac:dyDescent="0.25">
      <c r="A3538">
        <v>900797732</v>
      </c>
      <c r="B3538" t="s">
        <v>181</v>
      </c>
      <c r="C3538" t="s">
        <v>230</v>
      </c>
      <c r="D3538" t="s">
        <v>228</v>
      </c>
      <c r="E3538" t="s">
        <v>360</v>
      </c>
      <c r="F3538" t="s">
        <v>314</v>
      </c>
      <c r="G3538" s="16">
        <v>43100</v>
      </c>
      <c r="J3538" t="s">
        <v>264</v>
      </c>
      <c r="K3538" t="str">
        <f>IFERROR(VLOOKUP(J3538,ORDEN_ESF!A:C,2,0),"")</f>
        <v>Pasivos por impuestos corrientes, corriente</v>
      </c>
      <c r="L3538">
        <f>IFERROR(VLOOKUP(J3538,ORDEN_ESF!A:C,3,0),0)</f>
        <v>0</v>
      </c>
      <c r="M3538">
        <v>1200700</v>
      </c>
    </row>
    <row r="3539" spans="1:13" x14ac:dyDescent="0.25">
      <c r="A3539">
        <v>900205547</v>
      </c>
      <c r="B3539" t="s">
        <v>233</v>
      </c>
      <c r="C3539" t="s">
        <v>230</v>
      </c>
      <c r="D3539" t="s">
        <v>228</v>
      </c>
      <c r="E3539" t="s">
        <v>224</v>
      </c>
      <c r="F3539" t="s">
        <v>292</v>
      </c>
      <c r="G3539" s="16">
        <v>43100</v>
      </c>
      <c r="J3539" t="s">
        <v>264</v>
      </c>
      <c r="K3539" t="str">
        <f>IFERROR(VLOOKUP(J3539,ORDEN_ESF!A:C,2,0),"")</f>
        <v>Pasivos por impuestos corrientes, corriente</v>
      </c>
      <c r="L3539">
        <f>IFERROR(VLOOKUP(J3539,ORDEN_ESF!A:C,3,0),0)</f>
        <v>0</v>
      </c>
      <c r="M3539">
        <v>82132</v>
      </c>
    </row>
    <row r="3540" spans="1:13" x14ac:dyDescent="0.25">
      <c r="A3540">
        <v>900205547</v>
      </c>
      <c r="B3540" t="s">
        <v>233</v>
      </c>
      <c r="C3540" t="s">
        <v>230</v>
      </c>
      <c r="D3540" t="s">
        <v>228</v>
      </c>
      <c r="E3540" t="s">
        <v>224</v>
      </c>
      <c r="F3540" t="s">
        <v>314</v>
      </c>
      <c r="G3540" s="16">
        <v>43100</v>
      </c>
      <c r="J3540" t="s">
        <v>264</v>
      </c>
      <c r="K3540" t="str">
        <f>IFERROR(VLOOKUP(J3540,ORDEN_ESF!A:C,2,0),"")</f>
        <v>Pasivos por impuestos corrientes, corriente</v>
      </c>
      <c r="L3540">
        <f>IFERROR(VLOOKUP(J3540,ORDEN_ESF!A:C,3,0),0)</f>
        <v>0</v>
      </c>
      <c r="M3540">
        <v>163160</v>
      </c>
    </row>
    <row r="3541" spans="1:13" x14ac:dyDescent="0.25">
      <c r="A3541">
        <v>900818642</v>
      </c>
      <c r="B3541" t="s">
        <v>169</v>
      </c>
      <c r="C3541" t="s">
        <v>230</v>
      </c>
      <c r="D3541" t="s">
        <v>228</v>
      </c>
      <c r="E3541" t="s">
        <v>333</v>
      </c>
      <c r="F3541" t="s">
        <v>292</v>
      </c>
      <c r="G3541" s="16">
        <v>43100</v>
      </c>
      <c r="J3541" t="s">
        <v>264</v>
      </c>
      <c r="K3541" t="str">
        <f>IFERROR(VLOOKUP(J3541,ORDEN_ESF!A:C,2,0),"")</f>
        <v>Pasivos por impuestos corrientes, corriente</v>
      </c>
      <c r="L3541">
        <f>IFERROR(VLOOKUP(J3541,ORDEN_ESF!A:C,3,0),0)</f>
        <v>0</v>
      </c>
      <c r="M3541">
        <v>695977</v>
      </c>
    </row>
    <row r="3542" spans="1:13" x14ac:dyDescent="0.25">
      <c r="A3542">
        <v>900818642</v>
      </c>
      <c r="B3542" t="s">
        <v>169</v>
      </c>
      <c r="C3542" t="s">
        <v>230</v>
      </c>
      <c r="D3542" t="s">
        <v>228</v>
      </c>
      <c r="E3542" t="s">
        <v>333</v>
      </c>
      <c r="F3542" t="s">
        <v>314</v>
      </c>
      <c r="G3542" s="16">
        <v>43100</v>
      </c>
      <c r="J3542" t="s">
        <v>264</v>
      </c>
      <c r="K3542" t="str">
        <f>IFERROR(VLOOKUP(J3542,ORDEN_ESF!A:C,2,0),"")</f>
        <v>Pasivos por impuestos corrientes, corriente</v>
      </c>
      <c r="L3542">
        <f>IFERROR(VLOOKUP(J3542,ORDEN_ESF!A:C,3,0),0)</f>
        <v>0</v>
      </c>
      <c r="M3542">
        <v>6878558</v>
      </c>
    </row>
    <row r="3543" spans="1:13" x14ac:dyDescent="0.25">
      <c r="A3543">
        <v>860510628</v>
      </c>
      <c r="B3543" t="s">
        <v>373</v>
      </c>
      <c r="C3543" t="s">
        <v>230</v>
      </c>
      <c r="D3543" t="s">
        <v>228</v>
      </c>
      <c r="E3543" t="s">
        <v>353</v>
      </c>
      <c r="F3543" t="s">
        <v>292</v>
      </c>
      <c r="G3543" s="16">
        <v>43100</v>
      </c>
      <c r="J3543" t="s">
        <v>264</v>
      </c>
      <c r="K3543" t="str">
        <f>IFERROR(VLOOKUP(J3543,ORDEN_ESF!A:C,2,0),"")</f>
        <v>Pasivos por impuestos corrientes, corriente</v>
      </c>
      <c r="L3543">
        <f>IFERROR(VLOOKUP(J3543,ORDEN_ESF!A:C,3,0),0)</f>
        <v>0</v>
      </c>
      <c r="M3543">
        <v>2161909</v>
      </c>
    </row>
    <row r="3544" spans="1:13" x14ac:dyDescent="0.25">
      <c r="A3544">
        <v>860510628</v>
      </c>
      <c r="B3544" t="s">
        <v>373</v>
      </c>
      <c r="C3544" t="s">
        <v>230</v>
      </c>
      <c r="D3544" t="s">
        <v>228</v>
      </c>
      <c r="E3544" t="s">
        <v>353</v>
      </c>
      <c r="F3544" t="s">
        <v>314</v>
      </c>
      <c r="G3544" s="16">
        <v>43100</v>
      </c>
      <c r="J3544" t="s">
        <v>264</v>
      </c>
      <c r="K3544" t="str">
        <f>IFERROR(VLOOKUP(J3544,ORDEN_ESF!A:C,2,0),"")</f>
        <v>Pasivos por impuestos corrientes, corriente</v>
      </c>
      <c r="L3544">
        <f>IFERROR(VLOOKUP(J3544,ORDEN_ESF!A:C,3,0),0)</f>
        <v>0</v>
      </c>
      <c r="M3544">
        <v>10311</v>
      </c>
    </row>
    <row r="3545" spans="1:13" x14ac:dyDescent="0.25">
      <c r="A3545">
        <v>800240724</v>
      </c>
      <c r="B3545" t="s">
        <v>348</v>
      </c>
      <c r="C3545" t="s">
        <v>230</v>
      </c>
      <c r="D3545" t="s">
        <v>228</v>
      </c>
      <c r="E3545" t="s">
        <v>335</v>
      </c>
      <c r="F3545" t="s">
        <v>292</v>
      </c>
      <c r="G3545" s="16">
        <v>43100</v>
      </c>
      <c r="J3545" t="s">
        <v>264</v>
      </c>
      <c r="K3545" t="str">
        <f>IFERROR(VLOOKUP(J3545,ORDEN_ESF!A:C,2,0),"")</f>
        <v>Pasivos por impuestos corrientes, corriente</v>
      </c>
      <c r="L3545">
        <f>IFERROR(VLOOKUP(J3545,ORDEN_ESF!A:C,3,0),0)</f>
        <v>0</v>
      </c>
      <c r="M3545">
        <v>2859530</v>
      </c>
    </row>
    <row r="3546" spans="1:13" x14ac:dyDescent="0.25">
      <c r="A3546">
        <v>800240724</v>
      </c>
      <c r="B3546" t="s">
        <v>348</v>
      </c>
      <c r="C3546" t="s">
        <v>230</v>
      </c>
      <c r="D3546" t="s">
        <v>228</v>
      </c>
      <c r="E3546" t="s">
        <v>335</v>
      </c>
      <c r="F3546" t="s">
        <v>314</v>
      </c>
      <c r="G3546" s="16">
        <v>43100</v>
      </c>
      <c r="J3546" t="s">
        <v>264</v>
      </c>
      <c r="K3546" t="str">
        <f>IFERROR(VLOOKUP(J3546,ORDEN_ESF!A:C,2,0),"")</f>
        <v>Pasivos por impuestos corrientes, corriente</v>
      </c>
      <c r="L3546">
        <f>IFERROR(VLOOKUP(J3546,ORDEN_ESF!A:C,3,0),0)</f>
        <v>0</v>
      </c>
      <c r="M3546">
        <v>3027201</v>
      </c>
    </row>
    <row r="3547" spans="1:13" x14ac:dyDescent="0.25">
      <c r="A3547">
        <v>890905022</v>
      </c>
      <c r="B3547" t="s">
        <v>370</v>
      </c>
      <c r="C3547" t="s">
        <v>230</v>
      </c>
      <c r="D3547" t="s">
        <v>223</v>
      </c>
      <c r="E3547" t="s">
        <v>360</v>
      </c>
      <c r="F3547" t="s">
        <v>292</v>
      </c>
      <c r="G3547" s="16">
        <v>43100</v>
      </c>
      <c r="J3547" t="s">
        <v>264</v>
      </c>
      <c r="K3547" t="str">
        <f>IFERROR(VLOOKUP(J3547,ORDEN_ESF!A:C,2,0),"")</f>
        <v>Pasivos por impuestos corrientes, corriente</v>
      </c>
      <c r="L3547">
        <f>IFERROR(VLOOKUP(J3547,ORDEN_ESF!A:C,3,0),0)</f>
        <v>0</v>
      </c>
      <c r="M3547">
        <v>304185</v>
      </c>
    </row>
    <row r="3548" spans="1:13" x14ac:dyDescent="0.25">
      <c r="A3548">
        <v>890905022</v>
      </c>
      <c r="B3548" t="s">
        <v>370</v>
      </c>
      <c r="C3548" t="s">
        <v>230</v>
      </c>
      <c r="D3548" t="s">
        <v>223</v>
      </c>
      <c r="E3548" t="s">
        <v>360</v>
      </c>
      <c r="F3548" t="s">
        <v>314</v>
      </c>
      <c r="G3548" s="16">
        <v>43100</v>
      </c>
      <c r="J3548" t="s">
        <v>264</v>
      </c>
      <c r="K3548" t="str">
        <f>IFERROR(VLOOKUP(J3548,ORDEN_ESF!A:C,2,0),"")</f>
        <v>Pasivos por impuestos corrientes, corriente</v>
      </c>
      <c r="L3548">
        <f>IFERROR(VLOOKUP(J3548,ORDEN_ESF!A:C,3,0),0)</f>
        <v>0</v>
      </c>
      <c r="M3548">
        <v>2013218</v>
      </c>
    </row>
    <row r="3549" spans="1:13" x14ac:dyDescent="0.25">
      <c r="A3549">
        <v>830023542</v>
      </c>
      <c r="B3549" t="s">
        <v>146</v>
      </c>
      <c r="C3549" t="s">
        <v>230</v>
      </c>
      <c r="D3549" t="s">
        <v>223</v>
      </c>
      <c r="E3549" t="s">
        <v>339</v>
      </c>
      <c r="F3549" t="s">
        <v>292</v>
      </c>
      <c r="G3549" s="16">
        <v>43100</v>
      </c>
      <c r="J3549" t="s">
        <v>265</v>
      </c>
      <c r="K3549" t="str">
        <f>IFERROR(VLOOKUP(J3549,ORDEN_ESF!A:C,2,0),"")</f>
        <v>Otros pasivos financieros corrientes</v>
      </c>
      <c r="L3549">
        <f>IFERROR(VLOOKUP(J3549,ORDEN_ESF!A:C,3,0),0)</f>
        <v>0</v>
      </c>
      <c r="M3549">
        <v>39582009</v>
      </c>
    </row>
    <row r="3550" spans="1:13" x14ac:dyDescent="0.25">
      <c r="A3550">
        <v>830023542</v>
      </c>
      <c r="B3550" t="s">
        <v>146</v>
      </c>
      <c r="C3550" t="s">
        <v>230</v>
      </c>
      <c r="D3550" t="s">
        <v>223</v>
      </c>
      <c r="E3550" t="s">
        <v>339</v>
      </c>
      <c r="F3550" t="s">
        <v>314</v>
      </c>
      <c r="G3550" s="16">
        <v>43100</v>
      </c>
      <c r="J3550" t="s">
        <v>265</v>
      </c>
      <c r="K3550" t="str">
        <f>IFERROR(VLOOKUP(J3550,ORDEN_ESF!A:C,2,0),"")</f>
        <v>Otros pasivos financieros corrientes</v>
      </c>
      <c r="L3550">
        <f>IFERROR(VLOOKUP(J3550,ORDEN_ESF!A:C,3,0),0)</f>
        <v>0</v>
      </c>
      <c r="M3550">
        <v>34356342</v>
      </c>
    </row>
    <row r="3551" spans="1:13" x14ac:dyDescent="0.25">
      <c r="A3551">
        <v>890806999</v>
      </c>
      <c r="B3551" t="s">
        <v>366</v>
      </c>
      <c r="C3551" t="s">
        <v>230</v>
      </c>
      <c r="D3551" t="s">
        <v>367</v>
      </c>
      <c r="E3551" t="s">
        <v>368</v>
      </c>
      <c r="F3551" t="s">
        <v>292</v>
      </c>
      <c r="G3551" s="16">
        <v>43100</v>
      </c>
      <c r="J3551" t="s">
        <v>265</v>
      </c>
      <c r="K3551" t="str">
        <f>IFERROR(VLOOKUP(J3551,ORDEN_ESF!A:C,2,0),"")</f>
        <v>Otros pasivos financieros corrientes</v>
      </c>
      <c r="L3551">
        <f>IFERROR(VLOOKUP(J3551,ORDEN_ESF!A:C,3,0),0)</f>
        <v>0</v>
      </c>
      <c r="M3551">
        <v>25269402</v>
      </c>
    </row>
    <row r="3552" spans="1:13" x14ac:dyDescent="0.25">
      <c r="A3552">
        <v>890806999</v>
      </c>
      <c r="B3552" t="s">
        <v>366</v>
      </c>
      <c r="C3552" t="s">
        <v>230</v>
      </c>
      <c r="D3552" t="s">
        <v>367</v>
      </c>
      <c r="E3552" t="s">
        <v>368</v>
      </c>
      <c r="F3552" t="s">
        <v>314</v>
      </c>
      <c r="G3552" s="16">
        <v>43100</v>
      </c>
      <c r="J3552" t="s">
        <v>265</v>
      </c>
      <c r="K3552" t="str">
        <f>IFERROR(VLOOKUP(J3552,ORDEN_ESF!A:C,2,0),"")</f>
        <v>Otros pasivos financieros corrientes</v>
      </c>
      <c r="L3552">
        <f>IFERROR(VLOOKUP(J3552,ORDEN_ESF!A:C,3,0),0)</f>
        <v>0</v>
      </c>
      <c r="M3552">
        <v>24853582</v>
      </c>
    </row>
    <row r="3553" spans="1:13" x14ac:dyDescent="0.25">
      <c r="A3553">
        <v>900378893</v>
      </c>
      <c r="B3553" t="s">
        <v>386</v>
      </c>
      <c r="C3553" t="s">
        <v>230</v>
      </c>
      <c r="D3553" t="s">
        <v>228</v>
      </c>
      <c r="E3553" t="s">
        <v>335</v>
      </c>
      <c r="F3553" t="s">
        <v>292</v>
      </c>
      <c r="G3553" s="16">
        <v>43100</v>
      </c>
      <c r="J3553" t="s">
        <v>265</v>
      </c>
      <c r="K3553" t="str">
        <f>IFERROR(VLOOKUP(J3553,ORDEN_ESF!A:C,2,0),"")</f>
        <v>Otros pasivos financieros corrientes</v>
      </c>
      <c r="L3553">
        <f>IFERROR(VLOOKUP(J3553,ORDEN_ESF!A:C,3,0),0)</f>
        <v>0</v>
      </c>
      <c r="M3553">
        <v>10936817</v>
      </c>
    </row>
    <row r="3554" spans="1:13" x14ac:dyDescent="0.25">
      <c r="A3554">
        <v>900378893</v>
      </c>
      <c r="B3554" t="s">
        <v>386</v>
      </c>
      <c r="C3554" t="s">
        <v>230</v>
      </c>
      <c r="D3554" t="s">
        <v>228</v>
      </c>
      <c r="E3554" t="s">
        <v>335</v>
      </c>
      <c r="F3554" t="s">
        <v>314</v>
      </c>
      <c r="G3554" s="16">
        <v>43100</v>
      </c>
      <c r="J3554" t="s">
        <v>265</v>
      </c>
      <c r="K3554" t="str">
        <f>IFERROR(VLOOKUP(J3554,ORDEN_ESF!A:C,2,0),"")</f>
        <v>Otros pasivos financieros corrientes</v>
      </c>
      <c r="L3554">
        <f>IFERROR(VLOOKUP(J3554,ORDEN_ESF!A:C,3,0),0)</f>
        <v>0</v>
      </c>
      <c r="M3554">
        <v>184215</v>
      </c>
    </row>
    <row r="3555" spans="1:13" x14ac:dyDescent="0.25">
      <c r="A3555">
        <v>800200598</v>
      </c>
      <c r="B3555" t="s">
        <v>345</v>
      </c>
      <c r="C3555" t="s">
        <v>230</v>
      </c>
      <c r="D3555" t="s">
        <v>228</v>
      </c>
      <c r="E3555" t="s">
        <v>335</v>
      </c>
      <c r="F3555" t="s">
        <v>292</v>
      </c>
      <c r="G3555" s="16">
        <v>43100</v>
      </c>
      <c r="J3555" t="s">
        <v>265</v>
      </c>
      <c r="K3555" t="str">
        <f>IFERROR(VLOOKUP(J3555,ORDEN_ESF!A:C,2,0),"")</f>
        <v>Otros pasivos financieros corrientes</v>
      </c>
      <c r="L3555">
        <f>IFERROR(VLOOKUP(J3555,ORDEN_ESF!A:C,3,0),0)</f>
        <v>0</v>
      </c>
      <c r="M3555">
        <v>1055524</v>
      </c>
    </row>
    <row r="3556" spans="1:13" x14ac:dyDescent="0.25">
      <c r="A3556">
        <v>800200598</v>
      </c>
      <c r="B3556" t="s">
        <v>345</v>
      </c>
      <c r="C3556" t="s">
        <v>230</v>
      </c>
      <c r="D3556" t="s">
        <v>228</v>
      </c>
      <c r="E3556" t="s">
        <v>335</v>
      </c>
      <c r="F3556" t="s">
        <v>314</v>
      </c>
      <c r="G3556" s="16">
        <v>43100</v>
      </c>
      <c r="J3556" t="s">
        <v>265</v>
      </c>
      <c r="K3556" t="str">
        <f>IFERROR(VLOOKUP(J3556,ORDEN_ESF!A:C,2,0),"")</f>
        <v>Otros pasivos financieros corrientes</v>
      </c>
      <c r="L3556">
        <f>IFERROR(VLOOKUP(J3556,ORDEN_ESF!A:C,3,0),0)</f>
        <v>0</v>
      </c>
      <c r="M3556">
        <v>121617443</v>
      </c>
    </row>
    <row r="3557" spans="1:13" x14ac:dyDescent="0.25">
      <c r="A3557">
        <v>900190385</v>
      </c>
      <c r="B3557" t="s">
        <v>380</v>
      </c>
      <c r="C3557" t="s">
        <v>230</v>
      </c>
      <c r="D3557" t="s">
        <v>351</v>
      </c>
      <c r="E3557" t="s">
        <v>339</v>
      </c>
      <c r="F3557" t="s">
        <v>292</v>
      </c>
      <c r="G3557" s="16">
        <v>43100</v>
      </c>
      <c r="J3557" t="s">
        <v>265</v>
      </c>
      <c r="K3557" t="str">
        <f>IFERROR(VLOOKUP(J3557,ORDEN_ESF!A:C,2,0),"")</f>
        <v>Otros pasivos financieros corrientes</v>
      </c>
      <c r="L3557">
        <f>IFERROR(VLOOKUP(J3557,ORDEN_ESF!A:C,3,0),0)</f>
        <v>0</v>
      </c>
      <c r="M3557">
        <v>309430536</v>
      </c>
    </row>
    <row r="3558" spans="1:13" x14ac:dyDescent="0.25">
      <c r="A3558">
        <v>900190385</v>
      </c>
      <c r="B3558" t="s">
        <v>380</v>
      </c>
      <c r="C3558" t="s">
        <v>230</v>
      </c>
      <c r="D3558" t="s">
        <v>351</v>
      </c>
      <c r="E3558" t="s">
        <v>339</v>
      </c>
      <c r="F3558" t="s">
        <v>314</v>
      </c>
      <c r="G3558" s="16">
        <v>43100</v>
      </c>
      <c r="J3558" t="s">
        <v>265</v>
      </c>
      <c r="K3558" t="str">
        <f>IFERROR(VLOOKUP(J3558,ORDEN_ESF!A:C,2,0),"")</f>
        <v>Otros pasivos financieros corrientes</v>
      </c>
      <c r="L3558">
        <f>IFERROR(VLOOKUP(J3558,ORDEN_ESF!A:C,3,0),0)</f>
        <v>0</v>
      </c>
      <c r="M3558">
        <v>5077785</v>
      </c>
    </row>
    <row r="3559" spans="1:13" x14ac:dyDescent="0.25">
      <c r="A3559">
        <v>900018975</v>
      </c>
      <c r="B3559" t="s">
        <v>376</v>
      </c>
      <c r="C3559" t="s">
        <v>230</v>
      </c>
      <c r="D3559" t="s">
        <v>299</v>
      </c>
      <c r="E3559" t="s">
        <v>333</v>
      </c>
      <c r="F3559" t="s">
        <v>292</v>
      </c>
      <c r="G3559" s="16">
        <v>43100</v>
      </c>
      <c r="J3559" t="s">
        <v>265</v>
      </c>
      <c r="K3559" t="str">
        <f>IFERROR(VLOOKUP(J3559,ORDEN_ESF!A:C,2,0),"")</f>
        <v>Otros pasivos financieros corrientes</v>
      </c>
      <c r="L3559">
        <f>IFERROR(VLOOKUP(J3559,ORDEN_ESF!A:C,3,0),0)</f>
        <v>0</v>
      </c>
      <c r="M3559">
        <v>161669863</v>
      </c>
    </row>
    <row r="3560" spans="1:13" x14ac:dyDescent="0.25">
      <c r="A3560">
        <v>900018975</v>
      </c>
      <c r="B3560" t="s">
        <v>376</v>
      </c>
      <c r="C3560" t="s">
        <v>230</v>
      </c>
      <c r="D3560" t="s">
        <v>299</v>
      </c>
      <c r="E3560" t="s">
        <v>333</v>
      </c>
      <c r="F3560" t="s">
        <v>314</v>
      </c>
      <c r="G3560" s="16">
        <v>43100</v>
      </c>
      <c r="J3560" t="s">
        <v>265</v>
      </c>
      <c r="K3560" t="str">
        <f>IFERROR(VLOOKUP(J3560,ORDEN_ESF!A:C,2,0),"")</f>
        <v>Otros pasivos financieros corrientes</v>
      </c>
      <c r="L3560">
        <f>IFERROR(VLOOKUP(J3560,ORDEN_ESF!A:C,3,0),0)</f>
        <v>0</v>
      </c>
      <c r="M3560">
        <v>126760167</v>
      </c>
    </row>
    <row r="3561" spans="1:13" x14ac:dyDescent="0.25">
      <c r="A3561">
        <v>900749166</v>
      </c>
      <c r="B3561" t="s">
        <v>182</v>
      </c>
      <c r="C3561" t="s">
        <v>230</v>
      </c>
      <c r="D3561" t="s">
        <v>228</v>
      </c>
      <c r="E3561" t="s">
        <v>333</v>
      </c>
      <c r="F3561" t="s">
        <v>292</v>
      </c>
      <c r="G3561" s="16">
        <v>43100</v>
      </c>
      <c r="J3561" t="s">
        <v>265</v>
      </c>
      <c r="K3561" t="str">
        <f>IFERROR(VLOOKUP(J3561,ORDEN_ESF!A:C,2,0),"")</f>
        <v>Otros pasivos financieros corrientes</v>
      </c>
      <c r="L3561">
        <f>IFERROR(VLOOKUP(J3561,ORDEN_ESF!A:C,3,0),0)</f>
        <v>0</v>
      </c>
      <c r="M3561">
        <v>20326810</v>
      </c>
    </row>
    <row r="3562" spans="1:13" x14ac:dyDescent="0.25">
      <c r="A3562">
        <v>900749166</v>
      </c>
      <c r="B3562" t="s">
        <v>182</v>
      </c>
      <c r="C3562" t="s">
        <v>230</v>
      </c>
      <c r="D3562" t="s">
        <v>228</v>
      </c>
      <c r="E3562" t="s">
        <v>333</v>
      </c>
      <c r="F3562" t="s">
        <v>314</v>
      </c>
      <c r="G3562" s="16">
        <v>43100</v>
      </c>
      <c r="J3562" t="s">
        <v>265</v>
      </c>
      <c r="K3562" t="str">
        <f>IFERROR(VLOOKUP(J3562,ORDEN_ESF!A:C,2,0),"")</f>
        <v>Otros pasivos financieros corrientes</v>
      </c>
      <c r="L3562">
        <f>IFERROR(VLOOKUP(J3562,ORDEN_ESF!A:C,3,0),0)</f>
        <v>0</v>
      </c>
      <c r="M3562">
        <v>60570765</v>
      </c>
    </row>
    <row r="3563" spans="1:13" x14ac:dyDescent="0.25">
      <c r="A3563">
        <v>900797732</v>
      </c>
      <c r="B3563" t="s">
        <v>181</v>
      </c>
      <c r="C3563" t="s">
        <v>230</v>
      </c>
      <c r="D3563" t="s">
        <v>228</v>
      </c>
      <c r="E3563" t="s">
        <v>360</v>
      </c>
      <c r="F3563" t="s">
        <v>292</v>
      </c>
      <c r="G3563" s="16">
        <v>43100</v>
      </c>
      <c r="J3563" t="s">
        <v>265</v>
      </c>
      <c r="K3563" t="str">
        <f>IFERROR(VLOOKUP(J3563,ORDEN_ESF!A:C,2,0),"")</f>
        <v>Otros pasivos financieros corrientes</v>
      </c>
      <c r="L3563">
        <f>IFERROR(VLOOKUP(J3563,ORDEN_ESF!A:C,3,0),0)</f>
        <v>0</v>
      </c>
      <c r="M3563">
        <v>16392</v>
      </c>
    </row>
    <row r="3564" spans="1:13" x14ac:dyDescent="0.25">
      <c r="A3564">
        <v>900797732</v>
      </c>
      <c r="B3564" t="s">
        <v>181</v>
      </c>
      <c r="C3564" t="s">
        <v>230</v>
      </c>
      <c r="D3564" t="s">
        <v>228</v>
      </c>
      <c r="E3564" t="s">
        <v>360</v>
      </c>
      <c r="F3564" t="s">
        <v>314</v>
      </c>
      <c r="G3564" s="16">
        <v>43100</v>
      </c>
      <c r="J3564" t="s">
        <v>265</v>
      </c>
      <c r="K3564" t="str">
        <f>IFERROR(VLOOKUP(J3564,ORDEN_ESF!A:C,2,0),"")</f>
        <v>Otros pasivos financieros corrientes</v>
      </c>
      <c r="L3564">
        <f>IFERROR(VLOOKUP(J3564,ORDEN_ESF!A:C,3,0),0)</f>
        <v>0</v>
      </c>
      <c r="M3564">
        <v>958802</v>
      </c>
    </row>
    <row r="3565" spans="1:13" x14ac:dyDescent="0.25">
      <c r="A3565">
        <v>900205547</v>
      </c>
      <c r="B3565" t="s">
        <v>233</v>
      </c>
      <c r="C3565" t="s">
        <v>230</v>
      </c>
      <c r="D3565" t="s">
        <v>228</v>
      </c>
      <c r="E3565" t="s">
        <v>224</v>
      </c>
      <c r="F3565" t="s">
        <v>292</v>
      </c>
      <c r="G3565" s="16">
        <v>43100</v>
      </c>
      <c r="J3565" t="s">
        <v>265</v>
      </c>
      <c r="K3565" t="str">
        <f>IFERROR(VLOOKUP(J3565,ORDEN_ESF!A:C,2,0),"")</f>
        <v>Otros pasivos financieros corrientes</v>
      </c>
      <c r="L3565">
        <f>IFERROR(VLOOKUP(J3565,ORDEN_ESF!A:C,3,0),0)</f>
        <v>0</v>
      </c>
      <c r="M3565">
        <v>466282</v>
      </c>
    </row>
    <row r="3566" spans="1:13" x14ac:dyDescent="0.25">
      <c r="A3566">
        <v>900205547</v>
      </c>
      <c r="B3566" t="s">
        <v>233</v>
      </c>
      <c r="C3566" t="s">
        <v>230</v>
      </c>
      <c r="D3566" t="s">
        <v>228</v>
      </c>
      <c r="E3566" t="s">
        <v>224</v>
      </c>
      <c r="F3566" t="s">
        <v>314</v>
      </c>
      <c r="G3566" s="16">
        <v>43100</v>
      </c>
      <c r="J3566" t="s">
        <v>265</v>
      </c>
      <c r="K3566" t="str">
        <f>IFERROR(VLOOKUP(J3566,ORDEN_ESF!A:C,2,0),"")</f>
        <v>Otros pasivos financieros corrientes</v>
      </c>
      <c r="L3566">
        <f>IFERROR(VLOOKUP(J3566,ORDEN_ESF!A:C,3,0),0)</f>
        <v>0</v>
      </c>
      <c r="M3566">
        <v>1049022</v>
      </c>
    </row>
    <row r="3567" spans="1:13" x14ac:dyDescent="0.25">
      <c r="A3567">
        <v>800240724</v>
      </c>
      <c r="B3567" t="s">
        <v>348</v>
      </c>
      <c r="C3567" t="s">
        <v>230</v>
      </c>
      <c r="D3567" t="s">
        <v>228</v>
      </c>
      <c r="E3567" t="s">
        <v>335</v>
      </c>
      <c r="F3567" t="s">
        <v>292</v>
      </c>
      <c r="G3567" s="16">
        <v>43100</v>
      </c>
      <c r="J3567" t="s">
        <v>265</v>
      </c>
      <c r="K3567" t="str">
        <f>IFERROR(VLOOKUP(J3567,ORDEN_ESF!A:C,2,0),"")</f>
        <v>Otros pasivos financieros corrientes</v>
      </c>
      <c r="L3567">
        <f>IFERROR(VLOOKUP(J3567,ORDEN_ESF!A:C,3,0),0)</f>
        <v>0</v>
      </c>
      <c r="M3567">
        <v>149963637</v>
      </c>
    </row>
    <row r="3568" spans="1:13" x14ac:dyDescent="0.25">
      <c r="A3568">
        <v>800240724</v>
      </c>
      <c r="B3568" t="s">
        <v>348</v>
      </c>
      <c r="C3568" t="s">
        <v>230</v>
      </c>
      <c r="D3568" t="s">
        <v>228</v>
      </c>
      <c r="E3568" t="s">
        <v>335</v>
      </c>
      <c r="F3568" t="s">
        <v>314</v>
      </c>
      <c r="G3568" s="16">
        <v>43100</v>
      </c>
      <c r="J3568" t="s">
        <v>265</v>
      </c>
      <c r="K3568" t="str">
        <f>IFERROR(VLOOKUP(J3568,ORDEN_ESF!A:C,2,0),"")</f>
        <v>Otros pasivos financieros corrientes</v>
      </c>
      <c r="L3568">
        <f>IFERROR(VLOOKUP(J3568,ORDEN_ESF!A:C,3,0),0)</f>
        <v>0</v>
      </c>
      <c r="M3568">
        <v>113496115</v>
      </c>
    </row>
    <row r="3569" spans="1:13" x14ac:dyDescent="0.25">
      <c r="A3569">
        <v>890905022</v>
      </c>
      <c r="B3569" t="s">
        <v>370</v>
      </c>
      <c r="C3569" t="s">
        <v>230</v>
      </c>
      <c r="D3569" t="s">
        <v>223</v>
      </c>
      <c r="E3569" t="s">
        <v>360</v>
      </c>
      <c r="F3569" t="s">
        <v>292</v>
      </c>
      <c r="G3569" s="16">
        <v>43100</v>
      </c>
      <c r="J3569" t="s">
        <v>265</v>
      </c>
      <c r="K3569" t="str">
        <f>IFERROR(VLOOKUP(J3569,ORDEN_ESF!A:C,2,0),"")</f>
        <v>Otros pasivos financieros corrientes</v>
      </c>
      <c r="L3569">
        <f>IFERROR(VLOOKUP(J3569,ORDEN_ESF!A:C,3,0),0)</f>
        <v>0</v>
      </c>
      <c r="M3569">
        <v>16967</v>
      </c>
    </row>
    <row r="3570" spans="1:13" x14ac:dyDescent="0.25">
      <c r="A3570">
        <v>890905022</v>
      </c>
      <c r="B3570" t="s">
        <v>370</v>
      </c>
      <c r="C3570" t="s">
        <v>230</v>
      </c>
      <c r="D3570" t="s">
        <v>223</v>
      </c>
      <c r="E3570" t="s">
        <v>360</v>
      </c>
      <c r="F3570" t="s">
        <v>314</v>
      </c>
      <c r="G3570" s="16">
        <v>43100</v>
      </c>
      <c r="J3570" t="s">
        <v>265</v>
      </c>
      <c r="K3570" t="str">
        <f>IFERROR(VLOOKUP(J3570,ORDEN_ESF!A:C,2,0),"")</f>
        <v>Otros pasivos financieros corrientes</v>
      </c>
      <c r="L3570">
        <f>IFERROR(VLOOKUP(J3570,ORDEN_ESF!A:C,3,0),0)</f>
        <v>0</v>
      </c>
      <c r="M3570">
        <v>5445560</v>
      </c>
    </row>
    <row r="3571" spans="1:13" x14ac:dyDescent="0.25">
      <c r="A3571">
        <v>830023542</v>
      </c>
      <c r="B3571" t="s">
        <v>146</v>
      </c>
      <c r="C3571" t="s">
        <v>230</v>
      </c>
      <c r="D3571" t="s">
        <v>223</v>
      </c>
      <c r="E3571" t="s">
        <v>339</v>
      </c>
      <c r="F3571" t="s">
        <v>292</v>
      </c>
      <c r="G3571" s="16">
        <v>43100</v>
      </c>
      <c r="J3571" t="s">
        <v>266</v>
      </c>
      <c r="K3571" t="str">
        <f>IFERROR(VLOOKUP(J3571,ORDEN_ESF!A:C,2,0),"")</f>
        <v>Otros pasivos no financieros corrientes</v>
      </c>
      <c r="L3571">
        <f>IFERROR(VLOOKUP(J3571,ORDEN_ESF!A:C,3,0),0)</f>
        <v>0</v>
      </c>
      <c r="M3571">
        <v>34986774</v>
      </c>
    </row>
    <row r="3572" spans="1:13" x14ac:dyDescent="0.25">
      <c r="A3572">
        <v>830023542</v>
      </c>
      <c r="B3572" t="s">
        <v>146</v>
      </c>
      <c r="C3572" t="s">
        <v>230</v>
      </c>
      <c r="D3572" t="s">
        <v>223</v>
      </c>
      <c r="E3572" t="s">
        <v>339</v>
      </c>
      <c r="F3572" t="s">
        <v>314</v>
      </c>
      <c r="G3572" s="16">
        <v>43100</v>
      </c>
      <c r="J3572" t="s">
        <v>266</v>
      </c>
      <c r="K3572" t="str">
        <f>IFERROR(VLOOKUP(J3572,ORDEN_ESF!A:C,2,0),"")</f>
        <v>Otros pasivos no financieros corrientes</v>
      </c>
      <c r="L3572">
        <f>IFERROR(VLOOKUP(J3572,ORDEN_ESF!A:C,3,0),0)</f>
        <v>0</v>
      </c>
      <c r="M3572">
        <v>40386249</v>
      </c>
    </row>
    <row r="3573" spans="1:13" x14ac:dyDescent="0.25">
      <c r="A3573">
        <v>800200598</v>
      </c>
      <c r="B3573" t="s">
        <v>345</v>
      </c>
      <c r="C3573" t="s">
        <v>230</v>
      </c>
      <c r="D3573" t="s">
        <v>228</v>
      </c>
      <c r="E3573" t="s">
        <v>335</v>
      </c>
      <c r="F3573" t="s">
        <v>292</v>
      </c>
      <c r="G3573" s="16">
        <v>43100</v>
      </c>
      <c r="J3573" t="s">
        <v>266</v>
      </c>
      <c r="K3573" t="str">
        <f>IFERROR(VLOOKUP(J3573,ORDEN_ESF!A:C,2,0),"")</f>
        <v>Otros pasivos no financieros corrientes</v>
      </c>
      <c r="L3573">
        <f>IFERROR(VLOOKUP(J3573,ORDEN_ESF!A:C,3,0),0)</f>
        <v>0</v>
      </c>
      <c r="M3573">
        <v>29198765</v>
      </c>
    </row>
    <row r="3574" spans="1:13" x14ac:dyDescent="0.25">
      <c r="A3574">
        <v>900018975</v>
      </c>
      <c r="B3574" t="s">
        <v>376</v>
      </c>
      <c r="C3574" t="s">
        <v>230</v>
      </c>
      <c r="D3574" t="s">
        <v>299</v>
      </c>
      <c r="E3574" t="s">
        <v>333</v>
      </c>
      <c r="F3574" t="s">
        <v>292</v>
      </c>
      <c r="G3574" s="16">
        <v>43100</v>
      </c>
      <c r="J3574" t="s">
        <v>266</v>
      </c>
      <c r="K3574" t="str">
        <f>IFERROR(VLOOKUP(J3574,ORDEN_ESF!A:C,2,0),"")</f>
        <v>Otros pasivos no financieros corrientes</v>
      </c>
      <c r="L3574">
        <f>IFERROR(VLOOKUP(J3574,ORDEN_ESF!A:C,3,0),0)</f>
        <v>0</v>
      </c>
      <c r="M3574">
        <v>26788363</v>
      </c>
    </row>
    <row r="3575" spans="1:13" x14ac:dyDescent="0.25">
      <c r="A3575">
        <v>900018975</v>
      </c>
      <c r="B3575" t="s">
        <v>376</v>
      </c>
      <c r="C3575" t="s">
        <v>230</v>
      </c>
      <c r="D3575" t="s">
        <v>299</v>
      </c>
      <c r="E3575" t="s">
        <v>333</v>
      </c>
      <c r="F3575" t="s">
        <v>314</v>
      </c>
      <c r="G3575" s="16">
        <v>43100</v>
      </c>
      <c r="J3575" t="s">
        <v>266</v>
      </c>
      <c r="K3575" t="str">
        <f>IFERROR(VLOOKUP(J3575,ORDEN_ESF!A:C,2,0),"")</f>
        <v>Otros pasivos no financieros corrientes</v>
      </c>
      <c r="L3575">
        <f>IFERROR(VLOOKUP(J3575,ORDEN_ESF!A:C,3,0),0)</f>
        <v>0</v>
      </c>
      <c r="M3575">
        <v>7547746</v>
      </c>
    </row>
    <row r="3576" spans="1:13" x14ac:dyDescent="0.25">
      <c r="A3576">
        <v>900749166</v>
      </c>
      <c r="B3576" t="s">
        <v>182</v>
      </c>
      <c r="C3576" t="s">
        <v>230</v>
      </c>
      <c r="D3576" t="s">
        <v>228</v>
      </c>
      <c r="E3576" t="s">
        <v>333</v>
      </c>
      <c r="F3576" t="s">
        <v>292</v>
      </c>
      <c r="G3576" s="16">
        <v>43100</v>
      </c>
      <c r="J3576" t="s">
        <v>266</v>
      </c>
      <c r="K3576" t="str">
        <f>IFERROR(VLOOKUP(J3576,ORDEN_ESF!A:C,2,0),"")</f>
        <v>Otros pasivos no financieros corrientes</v>
      </c>
      <c r="L3576">
        <f>IFERROR(VLOOKUP(J3576,ORDEN_ESF!A:C,3,0),0)</f>
        <v>0</v>
      </c>
      <c r="M3576">
        <v>39736357</v>
      </c>
    </row>
    <row r="3577" spans="1:13" x14ac:dyDescent="0.25">
      <c r="A3577">
        <v>900749166</v>
      </c>
      <c r="B3577" t="s">
        <v>182</v>
      </c>
      <c r="C3577" t="s">
        <v>230</v>
      </c>
      <c r="D3577" t="s">
        <v>228</v>
      </c>
      <c r="E3577" t="s">
        <v>333</v>
      </c>
      <c r="F3577" t="s">
        <v>314</v>
      </c>
      <c r="G3577" s="16">
        <v>43100</v>
      </c>
      <c r="J3577" t="s">
        <v>266</v>
      </c>
      <c r="K3577" t="str">
        <f>IFERROR(VLOOKUP(J3577,ORDEN_ESF!A:C,2,0),"")</f>
        <v>Otros pasivos no financieros corrientes</v>
      </c>
      <c r="L3577">
        <f>IFERROR(VLOOKUP(J3577,ORDEN_ESF!A:C,3,0),0)</f>
        <v>0</v>
      </c>
      <c r="M3577">
        <v>35390592</v>
      </c>
    </row>
    <row r="3578" spans="1:13" x14ac:dyDescent="0.25">
      <c r="A3578">
        <v>860510628</v>
      </c>
      <c r="B3578" t="s">
        <v>373</v>
      </c>
      <c r="C3578" t="s">
        <v>230</v>
      </c>
      <c r="D3578" t="s">
        <v>228</v>
      </c>
      <c r="E3578" t="s">
        <v>353</v>
      </c>
      <c r="F3578" t="s">
        <v>292</v>
      </c>
      <c r="G3578" s="16">
        <v>43100</v>
      </c>
      <c r="J3578" t="s">
        <v>266</v>
      </c>
      <c r="K3578" t="str">
        <f>IFERROR(VLOOKUP(J3578,ORDEN_ESF!A:C,2,0),"")</f>
        <v>Otros pasivos no financieros corrientes</v>
      </c>
      <c r="L3578">
        <f>IFERROR(VLOOKUP(J3578,ORDEN_ESF!A:C,3,0),0)</f>
        <v>0</v>
      </c>
      <c r="M3578">
        <v>5325</v>
      </c>
    </row>
    <row r="3579" spans="1:13" x14ac:dyDescent="0.25">
      <c r="A3579">
        <v>860510628</v>
      </c>
      <c r="B3579" t="s">
        <v>373</v>
      </c>
      <c r="C3579" t="s">
        <v>230</v>
      </c>
      <c r="D3579" t="s">
        <v>228</v>
      </c>
      <c r="E3579" t="s">
        <v>353</v>
      </c>
      <c r="F3579" t="s">
        <v>314</v>
      </c>
      <c r="G3579" s="16">
        <v>43100</v>
      </c>
      <c r="J3579" t="s">
        <v>266</v>
      </c>
      <c r="K3579" t="str">
        <f>IFERROR(VLOOKUP(J3579,ORDEN_ESF!A:C,2,0),"")</f>
        <v>Otros pasivos no financieros corrientes</v>
      </c>
      <c r="L3579">
        <f>IFERROR(VLOOKUP(J3579,ORDEN_ESF!A:C,3,0),0)</f>
        <v>0</v>
      </c>
      <c r="M3579">
        <v>152334</v>
      </c>
    </row>
    <row r="3580" spans="1:13" x14ac:dyDescent="0.25">
      <c r="A3580">
        <v>800240724</v>
      </c>
      <c r="B3580" t="s">
        <v>348</v>
      </c>
      <c r="C3580" t="s">
        <v>230</v>
      </c>
      <c r="D3580" t="s">
        <v>228</v>
      </c>
      <c r="E3580" t="s">
        <v>335</v>
      </c>
      <c r="F3580" t="s">
        <v>292</v>
      </c>
      <c r="G3580" s="16">
        <v>43100</v>
      </c>
      <c r="J3580" t="s">
        <v>266</v>
      </c>
      <c r="K3580" t="str">
        <f>IFERROR(VLOOKUP(J3580,ORDEN_ESF!A:C,2,0),"")</f>
        <v>Otros pasivos no financieros corrientes</v>
      </c>
      <c r="L3580">
        <f>IFERROR(VLOOKUP(J3580,ORDEN_ESF!A:C,3,0),0)</f>
        <v>0</v>
      </c>
      <c r="M3580">
        <v>129340376</v>
      </c>
    </row>
    <row r="3581" spans="1:13" x14ac:dyDescent="0.25">
      <c r="A3581">
        <v>800240724</v>
      </c>
      <c r="B3581" t="s">
        <v>348</v>
      </c>
      <c r="C3581" t="s">
        <v>230</v>
      </c>
      <c r="D3581" t="s">
        <v>228</v>
      </c>
      <c r="E3581" t="s">
        <v>335</v>
      </c>
      <c r="F3581" t="s">
        <v>314</v>
      </c>
      <c r="G3581" s="16">
        <v>43100</v>
      </c>
      <c r="J3581" t="s">
        <v>266</v>
      </c>
      <c r="K3581" t="str">
        <f>IFERROR(VLOOKUP(J3581,ORDEN_ESF!A:C,2,0),"")</f>
        <v>Otros pasivos no financieros corrientes</v>
      </c>
      <c r="L3581">
        <f>IFERROR(VLOOKUP(J3581,ORDEN_ESF!A:C,3,0),0)</f>
        <v>0</v>
      </c>
      <c r="M3581">
        <v>51090749</v>
      </c>
    </row>
    <row r="3582" spans="1:13" x14ac:dyDescent="0.25">
      <c r="A3582">
        <v>890905022</v>
      </c>
      <c r="B3582" t="s">
        <v>370</v>
      </c>
      <c r="C3582" t="s">
        <v>230</v>
      </c>
      <c r="D3582" t="s">
        <v>223</v>
      </c>
      <c r="E3582" t="s">
        <v>360</v>
      </c>
      <c r="F3582" t="s">
        <v>292</v>
      </c>
      <c r="G3582" s="16">
        <v>43100</v>
      </c>
      <c r="J3582" t="s">
        <v>266</v>
      </c>
      <c r="K3582" t="str">
        <f>IFERROR(VLOOKUP(J3582,ORDEN_ESF!A:C,2,0),"")</f>
        <v>Otros pasivos no financieros corrientes</v>
      </c>
      <c r="L3582">
        <f>IFERROR(VLOOKUP(J3582,ORDEN_ESF!A:C,3,0),0)</f>
        <v>0</v>
      </c>
      <c r="M3582">
        <v>13963926</v>
      </c>
    </row>
    <row r="3583" spans="1:13" x14ac:dyDescent="0.25">
      <c r="A3583">
        <v>890905022</v>
      </c>
      <c r="B3583" t="s">
        <v>370</v>
      </c>
      <c r="C3583" t="s">
        <v>230</v>
      </c>
      <c r="D3583" t="s">
        <v>223</v>
      </c>
      <c r="E3583" t="s">
        <v>360</v>
      </c>
      <c r="F3583" t="s">
        <v>314</v>
      </c>
      <c r="G3583" s="16">
        <v>43100</v>
      </c>
      <c r="J3583" t="s">
        <v>266</v>
      </c>
      <c r="K3583" t="str">
        <f>IFERROR(VLOOKUP(J3583,ORDEN_ESF!A:C,2,0),"")</f>
        <v>Otros pasivos no financieros corrientes</v>
      </c>
      <c r="L3583">
        <f>IFERROR(VLOOKUP(J3583,ORDEN_ESF!A:C,3,0),0)</f>
        <v>0</v>
      </c>
      <c r="M3583">
        <v>10651906</v>
      </c>
    </row>
    <row r="3584" spans="1:13" x14ac:dyDescent="0.25">
      <c r="A3584">
        <v>830023542</v>
      </c>
      <c r="B3584" t="s">
        <v>146</v>
      </c>
      <c r="C3584" t="s">
        <v>230</v>
      </c>
      <c r="D3584" t="s">
        <v>223</v>
      </c>
      <c r="E3584" t="s">
        <v>339</v>
      </c>
      <c r="F3584" t="s">
        <v>292</v>
      </c>
      <c r="G3584" s="16">
        <v>43100</v>
      </c>
      <c r="J3584" t="s">
        <v>319</v>
      </c>
      <c r="K3584" t="str">
        <f>IFERROR(VLOOKUP(J3584,ORDEN_ESF!A:C,2,0),"")</f>
        <v>Pasivos corrientes distintos de los pasivos incluidos en grupos de activos para su disposición clasificados como mantenidos para la venta</v>
      </c>
      <c r="L3584">
        <f>IFERROR(VLOOKUP(J3584,ORDEN_ESF!A:C,3,0),0)</f>
        <v>0</v>
      </c>
      <c r="M3584">
        <v>91754177</v>
      </c>
    </row>
    <row r="3585" spans="1:13" x14ac:dyDescent="0.25">
      <c r="A3585">
        <v>830023542</v>
      </c>
      <c r="B3585" t="s">
        <v>146</v>
      </c>
      <c r="C3585" t="s">
        <v>230</v>
      </c>
      <c r="D3585" t="s">
        <v>223</v>
      </c>
      <c r="E3585" t="s">
        <v>339</v>
      </c>
      <c r="F3585" t="s">
        <v>314</v>
      </c>
      <c r="G3585" s="16">
        <v>43100</v>
      </c>
      <c r="J3585" t="s">
        <v>319</v>
      </c>
      <c r="K3585" t="str">
        <f>IFERROR(VLOOKUP(J3585,ORDEN_ESF!A:C,2,0),"")</f>
        <v>Pasivos corrientes distintos de los pasivos incluidos en grupos de activos para su disposición clasificados como mantenidos para la venta</v>
      </c>
      <c r="L3585">
        <f>IFERROR(VLOOKUP(J3585,ORDEN_ESF!A:C,3,0),0)</f>
        <v>0</v>
      </c>
      <c r="M3585">
        <v>96332923</v>
      </c>
    </row>
    <row r="3586" spans="1:13" x14ac:dyDescent="0.25">
      <c r="A3586">
        <v>890806999</v>
      </c>
      <c r="B3586" t="s">
        <v>366</v>
      </c>
      <c r="C3586" t="s">
        <v>230</v>
      </c>
      <c r="D3586" t="s">
        <v>367</v>
      </c>
      <c r="E3586" t="s">
        <v>368</v>
      </c>
      <c r="F3586" t="s">
        <v>292</v>
      </c>
      <c r="G3586" s="16">
        <v>43100</v>
      </c>
      <c r="J3586" t="s">
        <v>319</v>
      </c>
      <c r="K3586" t="str">
        <f>IFERROR(VLOOKUP(J3586,ORDEN_ESF!A:C,2,0),"")</f>
        <v>Pasivos corrientes distintos de los pasivos incluidos en grupos de activos para su disposición clasificados como mantenidos para la venta</v>
      </c>
      <c r="L3586">
        <f>IFERROR(VLOOKUP(J3586,ORDEN_ESF!A:C,3,0),0)</f>
        <v>0</v>
      </c>
      <c r="M3586">
        <v>38493055</v>
      </c>
    </row>
    <row r="3587" spans="1:13" x14ac:dyDescent="0.25">
      <c r="A3587">
        <v>890806999</v>
      </c>
      <c r="B3587" t="s">
        <v>366</v>
      </c>
      <c r="C3587" t="s">
        <v>230</v>
      </c>
      <c r="D3587" t="s">
        <v>367</v>
      </c>
      <c r="E3587" t="s">
        <v>368</v>
      </c>
      <c r="F3587" t="s">
        <v>314</v>
      </c>
      <c r="G3587" s="16">
        <v>43100</v>
      </c>
      <c r="J3587" t="s">
        <v>319</v>
      </c>
      <c r="K3587" t="str">
        <f>IFERROR(VLOOKUP(J3587,ORDEN_ESF!A:C,2,0),"")</f>
        <v>Pasivos corrientes distintos de los pasivos incluidos en grupos de activos para su disposición clasificados como mantenidos para la venta</v>
      </c>
      <c r="L3587">
        <f>IFERROR(VLOOKUP(J3587,ORDEN_ESF!A:C,3,0),0)</f>
        <v>0</v>
      </c>
      <c r="M3587">
        <v>39654070</v>
      </c>
    </row>
    <row r="3588" spans="1:13" x14ac:dyDescent="0.25">
      <c r="A3588">
        <v>900378893</v>
      </c>
      <c r="B3588" t="s">
        <v>386</v>
      </c>
      <c r="C3588" t="s">
        <v>230</v>
      </c>
      <c r="D3588" t="s">
        <v>228</v>
      </c>
      <c r="E3588" t="s">
        <v>335</v>
      </c>
      <c r="F3588" t="s">
        <v>292</v>
      </c>
      <c r="G3588" s="16">
        <v>43100</v>
      </c>
      <c r="J3588" t="s">
        <v>319</v>
      </c>
      <c r="K3588" t="str">
        <f>IFERROR(VLOOKUP(J3588,ORDEN_ESF!A:C,2,0),"")</f>
        <v>Pasivos corrientes distintos de los pasivos incluidos en grupos de activos para su disposición clasificados como mantenidos para la venta</v>
      </c>
      <c r="L3588">
        <f>IFERROR(VLOOKUP(J3588,ORDEN_ESF!A:C,3,0),0)</f>
        <v>0</v>
      </c>
      <c r="M3588">
        <v>33257863</v>
      </c>
    </row>
    <row r="3589" spans="1:13" x14ac:dyDescent="0.25">
      <c r="A3589">
        <v>900378893</v>
      </c>
      <c r="B3589" t="s">
        <v>386</v>
      </c>
      <c r="C3589" t="s">
        <v>230</v>
      </c>
      <c r="D3589" t="s">
        <v>228</v>
      </c>
      <c r="E3589" t="s">
        <v>335</v>
      </c>
      <c r="F3589" t="s">
        <v>314</v>
      </c>
      <c r="G3589" s="16">
        <v>43100</v>
      </c>
      <c r="J3589" t="s">
        <v>319</v>
      </c>
      <c r="K3589" t="str">
        <f>IFERROR(VLOOKUP(J3589,ORDEN_ESF!A:C,2,0),"")</f>
        <v>Pasivos corrientes distintos de los pasivos incluidos en grupos de activos para su disposición clasificados como mantenidos para la venta</v>
      </c>
      <c r="L3589">
        <f>IFERROR(VLOOKUP(J3589,ORDEN_ESF!A:C,3,0),0)</f>
        <v>0</v>
      </c>
      <c r="M3589">
        <v>18776630</v>
      </c>
    </row>
    <row r="3590" spans="1:13" x14ac:dyDescent="0.25">
      <c r="A3590">
        <v>800200598</v>
      </c>
      <c r="B3590" t="s">
        <v>345</v>
      </c>
      <c r="C3590" t="s">
        <v>230</v>
      </c>
      <c r="D3590" t="s">
        <v>228</v>
      </c>
      <c r="E3590" t="s">
        <v>335</v>
      </c>
      <c r="F3590" t="s">
        <v>292</v>
      </c>
      <c r="G3590" s="16">
        <v>43100</v>
      </c>
      <c r="J3590" t="s">
        <v>319</v>
      </c>
      <c r="K3590" t="str">
        <f>IFERROR(VLOOKUP(J3590,ORDEN_ESF!A:C,2,0),"")</f>
        <v>Pasivos corrientes distintos de los pasivos incluidos en grupos de activos para su disposición clasificados como mantenidos para la venta</v>
      </c>
      <c r="L3590">
        <f>IFERROR(VLOOKUP(J3590,ORDEN_ESF!A:C,3,0),0)</f>
        <v>0</v>
      </c>
      <c r="M3590">
        <v>85726893</v>
      </c>
    </row>
    <row r="3591" spans="1:13" x14ac:dyDescent="0.25">
      <c r="A3591">
        <v>800200598</v>
      </c>
      <c r="B3591" t="s">
        <v>345</v>
      </c>
      <c r="C3591" t="s">
        <v>230</v>
      </c>
      <c r="D3591" t="s">
        <v>228</v>
      </c>
      <c r="E3591" t="s">
        <v>335</v>
      </c>
      <c r="F3591" t="s">
        <v>314</v>
      </c>
      <c r="G3591" s="16">
        <v>43100</v>
      </c>
      <c r="J3591" t="s">
        <v>319</v>
      </c>
      <c r="K3591" t="str">
        <f>IFERROR(VLOOKUP(J3591,ORDEN_ESF!A:C,2,0),"")</f>
        <v>Pasivos corrientes distintos de los pasivos incluidos en grupos de activos para su disposición clasificados como mantenidos para la venta</v>
      </c>
      <c r="L3591">
        <f>IFERROR(VLOOKUP(J3591,ORDEN_ESF!A:C,3,0),0)</f>
        <v>0</v>
      </c>
      <c r="M3591">
        <v>168391490</v>
      </c>
    </row>
    <row r="3592" spans="1:13" x14ac:dyDescent="0.25">
      <c r="A3592">
        <v>900190385</v>
      </c>
      <c r="B3592" t="s">
        <v>380</v>
      </c>
      <c r="C3592" t="s">
        <v>230</v>
      </c>
      <c r="D3592" t="s">
        <v>351</v>
      </c>
      <c r="E3592" t="s">
        <v>339</v>
      </c>
      <c r="F3592" t="s">
        <v>292</v>
      </c>
      <c r="G3592" s="16">
        <v>43100</v>
      </c>
      <c r="J3592" t="s">
        <v>319</v>
      </c>
      <c r="K3592" t="str">
        <f>IFERROR(VLOOKUP(J3592,ORDEN_ESF!A:C,2,0),"")</f>
        <v>Pasivos corrientes distintos de los pasivos incluidos en grupos de activos para su disposición clasificados como mantenidos para la venta</v>
      </c>
      <c r="L3592">
        <f>IFERROR(VLOOKUP(J3592,ORDEN_ESF!A:C,3,0),0)</f>
        <v>0</v>
      </c>
      <c r="M3592">
        <v>386183603</v>
      </c>
    </row>
    <row r="3593" spans="1:13" x14ac:dyDescent="0.25">
      <c r="A3593">
        <v>900190385</v>
      </c>
      <c r="B3593" t="s">
        <v>380</v>
      </c>
      <c r="C3593" t="s">
        <v>230</v>
      </c>
      <c r="D3593" t="s">
        <v>351</v>
      </c>
      <c r="E3593" t="s">
        <v>339</v>
      </c>
      <c r="F3593" t="s">
        <v>314</v>
      </c>
      <c r="G3593" s="16">
        <v>43100</v>
      </c>
      <c r="J3593" t="s">
        <v>319</v>
      </c>
      <c r="K3593" t="str">
        <f>IFERROR(VLOOKUP(J3593,ORDEN_ESF!A:C,2,0),"")</f>
        <v>Pasivos corrientes distintos de los pasivos incluidos en grupos de activos para su disposición clasificados como mantenidos para la venta</v>
      </c>
      <c r="L3593">
        <f>IFERROR(VLOOKUP(J3593,ORDEN_ESF!A:C,3,0),0)</f>
        <v>0</v>
      </c>
      <c r="M3593">
        <v>405395929</v>
      </c>
    </row>
    <row r="3594" spans="1:13" x14ac:dyDescent="0.25">
      <c r="A3594">
        <v>900390238</v>
      </c>
      <c r="B3594" t="s">
        <v>177</v>
      </c>
      <c r="C3594" t="s">
        <v>230</v>
      </c>
      <c r="D3594" t="s">
        <v>228</v>
      </c>
      <c r="E3594" t="s">
        <v>333</v>
      </c>
      <c r="F3594" t="s">
        <v>292</v>
      </c>
      <c r="G3594" s="16">
        <v>43100</v>
      </c>
      <c r="J3594" t="s">
        <v>319</v>
      </c>
      <c r="K3594" t="str">
        <f>IFERROR(VLOOKUP(J3594,ORDEN_ESF!A:C,2,0),"")</f>
        <v>Pasivos corrientes distintos de los pasivos incluidos en grupos de activos para su disposición clasificados como mantenidos para la venta</v>
      </c>
      <c r="L3594">
        <f>IFERROR(VLOOKUP(J3594,ORDEN_ESF!A:C,3,0),0)</f>
        <v>0</v>
      </c>
      <c r="M3594">
        <v>46382912</v>
      </c>
    </row>
    <row r="3595" spans="1:13" x14ac:dyDescent="0.25">
      <c r="A3595">
        <v>900390238</v>
      </c>
      <c r="B3595" t="s">
        <v>177</v>
      </c>
      <c r="C3595" t="s">
        <v>230</v>
      </c>
      <c r="D3595" t="s">
        <v>228</v>
      </c>
      <c r="E3595" t="s">
        <v>333</v>
      </c>
      <c r="F3595" t="s">
        <v>314</v>
      </c>
      <c r="G3595" s="16">
        <v>43100</v>
      </c>
      <c r="J3595" t="s">
        <v>319</v>
      </c>
      <c r="K3595" t="str">
        <f>IFERROR(VLOOKUP(J3595,ORDEN_ESF!A:C,2,0),"")</f>
        <v>Pasivos corrientes distintos de los pasivos incluidos en grupos de activos para su disposición clasificados como mantenidos para la venta</v>
      </c>
      <c r="L3595">
        <f>IFERROR(VLOOKUP(J3595,ORDEN_ESF!A:C,3,0),0)</f>
        <v>0</v>
      </c>
      <c r="M3595">
        <v>30638581</v>
      </c>
    </row>
    <row r="3596" spans="1:13" x14ac:dyDescent="0.25">
      <c r="A3596">
        <v>900018975</v>
      </c>
      <c r="B3596" t="s">
        <v>376</v>
      </c>
      <c r="C3596" t="s">
        <v>230</v>
      </c>
      <c r="D3596" t="s">
        <v>299</v>
      </c>
      <c r="E3596" t="s">
        <v>333</v>
      </c>
      <c r="F3596" t="s">
        <v>292</v>
      </c>
      <c r="G3596" s="16">
        <v>43100</v>
      </c>
      <c r="J3596" t="s">
        <v>319</v>
      </c>
      <c r="K3596" t="str">
        <f>IFERROR(VLOOKUP(J3596,ORDEN_ESF!A:C,2,0),"")</f>
        <v>Pasivos corrientes distintos de los pasivos incluidos en grupos de activos para su disposición clasificados como mantenidos para la venta</v>
      </c>
      <c r="L3596">
        <f>IFERROR(VLOOKUP(J3596,ORDEN_ESF!A:C,3,0),0)</f>
        <v>0</v>
      </c>
      <c r="M3596">
        <v>264372886</v>
      </c>
    </row>
    <row r="3597" spans="1:13" x14ac:dyDescent="0.25">
      <c r="A3597">
        <v>900018975</v>
      </c>
      <c r="B3597" t="s">
        <v>376</v>
      </c>
      <c r="C3597" t="s">
        <v>230</v>
      </c>
      <c r="D3597" t="s">
        <v>299</v>
      </c>
      <c r="E3597" t="s">
        <v>333</v>
      </c>
      <c r="F3597" t="s">
        <v>314</v>
      </c>
      <c r="G3597" s="16">
        <v>43100</v>
      </c>
      <c r="J3597" t="s">
        <v>319</v>
      </c>
      <c r="K3597" t="str">
        <f>IFERROR(VLOOKUP(J3597,ORDEN_ESF!A:C,2,0),"")</f>
        <v>Pasivos corrientes distintos de los pasivos incluidos en grupos de activos para su disposición clasificados como mantenidos para la venta</v>
      </c>
      <c r="L3597">
        <f>IFERROR(VLOOKUP(J3597,ORDEN_ESF!A:C,3,0),0)</f>
        <v>0</v>
      </c>
      <c r="M3597">
        <v>225688064</v>
      </c>
    </row>
    <row r="3598" spans="1:13" x14ac:dyDescent="0.25">
      <c r="A3598">
        <v>900749166</v>
      </c>
      <c r="B3598" t="s">
        <v>182</v>
      </c>
      <c r="C3598" t="s">
        <v>230</v>
      </c>
      <c r="D3598" t="s">
        <v>228</v>
      </c>
      <c r="E3598" t="s">
        <v>333</v>
      </c>
      <c r="F3598" t="s">
        <v>292</v>
      </c>
      <c r="G3598" s="16">
        <v>43100</v>
      </c>
      <c r="J3598" t="s">
        <v>319</v>
      </c>
      <c r="K3598" t="str">
        <f>IFERROR(VLOOKUP(J3598,ORDEN_ESF!A:C,2,0),"")</f>
        <v>Pasivos corrientes distintos de los pasivos incluidos en grupos de activos para su disposición clasificados como mantenidos para la venta</v>
      </c>
      <c r="L3598">
        <f>IFERROR(VLOOKUP(J3598,ORDEN_ESF!A:C,3,0),0)</f>
        <v>0</v>
      </c>
      <c r="M3598">
        <v>118203172</v>
      </c>
    </row>
    <row r="3599" spans="1:13" x14ac:dyDescent="0.25">
      <c r="A3599">
        <v>900749166</v>
      </c>
      <c r="B3599" t="s">
        <v>182</v>
      </c>
      <c r="C3599" t="s">
        <v>230</v>
      </c>
      <c r="D3599" t="s">
        <v>228</v>
      </c>
      <c r="E3599" t="s">
        <v>333</v>
      </c>
      <c r="F3599" t="s">
        <v>314</v>
      </c>
      <c r="G3599" s="16">
        <v>43100</v>
      </c>
      <c r="J3599" t="s">
        <v>319</v>
      </c>
      <c r="K3599" t="str">
        <f>IFERROR(VLOOKUP(J3599,ORDEN_ESF!A:C,2,0),"")</f>
        <v>Pasivos corrientes distintos de los pasivos incluidos en grupos de activos para su disposición clasificados como mantenidos para la venta</v>
      </c>
      <c r="L3599">
        <f>IFERROR(VLOOKUP(J3599,ORDEN_ESF!A:C,3,0),0)</f>
        <v>0</v>
      </c>
      <c r="M3599">
        <v>148932185</v>
      </c>
    </row>
    <row r="3600" spans="1:13" x14ac:dyDescent="0.25">
      <c r="A3600">
        <v>900797732</v>
      </c>
      <c r="B3600" t="s">
        <v>181</v>
      </c>
      <c r="C3600" t="s">
        <v>230</v>
      </c>
      <c r="D3600" t="s">
        <v>228</v>
      </c>
      <c r="E3600" t="s">
        <v>360</v>
      </c>
      <c r="F3600" t="s">
        <v>292</v>
      </c>
      <c r="G3600" s="16">
        <v>43100</v>
      </c>
      <c r="J3600" t="s">
        <v>319</v>
      </c>
      <c r="K3600" t="str">
        <f>IFERROR(VLOOKUP(J3600,ORDEN_ESF!A:C,2,0),"")</f>
        <v>Pasivos corrientes distintos de los pasivos incluidos en grupos de activos para su disposición clasificados como mantenidos para la venta</v>
      </c>
      <c r="L3600">
        <f>IFERROR(VLOOKUP(J3600,ORDEN_ESF!A:C,3,0),0)</f>
        <v>0</v>
      </c>
      <c r="M3600">
        <v>157757465</v>
      </c>
    </row>
    <row r="3601" spans="1:13" x14ac:dyDescent="0.25">
      <c r="A3601">
        <v>900797732</v>
      </c>
      <c r="B3601" t="s">
        <v>181</v>
      </c>
      <c r="C3601" t="s">
        <v>230</v>
      </c>
      <c r="D3601" t="s">
        <v>228</v>
      </c>
      <c r="E3601" t="s">
        <v>360</v>
      </c>
      <c r="F3601" t="s">
        <v>314</v>
      </c>
      <c r="G3601" s="16">
        <v>43100</v>
      </c>
      <c r="J3601" t="s">
        <v>319</v>
      </c>
      <c r="K3601" t="str">
        <f>IFERROR(VLOOKUP(J3601,ORDEN_ESF!A:C,2,0),"")</f>
        <v>Pasivos corrientes distintos de los pasivos incluidos en grupos de activos para su disposición clasificados como mantenidos para la venta</v>
      </c>
      <c r="L3601">
        <f>IFERROR(VLOOKUP(J3601,ORDEN_ESF!A:C,3,0),0)</f>
        <v>0</v>
      </c>
      <c r="M3601">
        <v>191540978</v>
      </c>
    </row>
    <row r="3602" spans="1:13" x14ac:dyDescent="0.25">
      <c r="A3602">
        <v>900205547</v>
      </c>
      <c r="B3602" t="s">
        <v>233</v>
      </c>
      <c r="C3602" t="s">
        <v>230</v>
      </c>
      <c r="D3602" t="s">
        <v>228</v>
      </c>
      <c r="E3602" t="s">
        <v>224</v>
      </c>
      <c r="F3602" t="s">
        <v>292</v>
      </c>
      <c r="G3602" s="16">
        <v>43100</v>
      </c>
      <c r="J3602" t="s">
        <v>319</v>
      </c>
      <c r="K3602" t="str">
        <f>IFERROR(VLOOKUP(J3602,ORDEN_ESF!A:C,2,0),"")</f>
        <v>Pasivos corrientes distintos de los pasivos incluidos en grupos de activos para su disposición clasificados como mantenidos para la venta</v>
      </c>
      <c r="L3602">
        <f>IFERROR(VLOOKUP(J3602,ORDEN_ESF!A:C,3,0),0)</f>
        <v>0</v>
      </c>
      <c r="M3602">
        <v>3133428</v>
      </c>
    </row>
    <row r="3603" spans="1:13" x14ac:dyDescent="0.25">
      <c r="A3603">
        <v>900205547</v>
      </c>
      <c r="B3603" t="s">
        <v>233</v>
      </c>
      <c r="C3603" t="s">
        <v>230</v>
      </c>
      <c r="D3603" t="s">
        <v>228</v>
      </c>
      <c r="E3603" t="s">
        <v>224</v>
      </c>
      <c r="F3603" t="s">
        <v>314</v>
      </c>
      <c r="G3603" s="16">
        <v>43100</v>
      </c>
      <c r="J3603" t="s">
        <v>319</v>
      </c>
      <c r="K3603" t="str">
        <f>IFERROR(VLOOKUP(J3603,ORDEN_ESF!A:C,2,0),"")</f>
        <v>Pasivos corrientes distintos de los pasivos incluidos en grupos de activos para su disposición clasificados como mantenidos para la venta</v>
      </c>
      <c r="L3603">
        <f>IFERROR(VLOOKUP(J3603,ORDEN_ESF!A:C,3,0),0)</f>
        <v>0</v>
      </c>
      <c r="M3603">
        <v>5103509</v>
      </c>
    </row>
    <row r="3604" spans="1:13" x14ac:dyDescent="0.25">
      <c r="A3604">
        <v>900818642</v>
      </c>
      <c r="B3604" t="s">
        <v>169</v>
      </c>
      <c r="C3604" t="s">
        <v>230</v>
      </c>
      <c r="D3604" t="s">
        <v>228</v>
      </c>
      <c r="E3604" t="s">
        <v>333</v>
      </c>
      <c r="F3604" t="s">
        <v>292</v>
      </c>
      <c r="G3604" s="16">
        <v>43100</v>
      </c>
      <c r="J3604" t="s">
        <v>319</v>
      </c>
      <c r="K3604" t="str">
        <f>IFERROR(VLOOKUP(J3604,ORDEN_ESF!A:C,2,0),"")</f>
        <v>Pasivos corrientes distintos de los pasivos incluidos en grupos de activos para su disposición clasificados como mantenidos para la venta</v>
      </c>
      <c r="L3604">
        <f>IFERROR(VLOOKUP(J3604,ORDEN_ESF!A:C,3,0),0)</f>
        <v>0</v>
      </c>
      <c r="M3604">
        <v>40887407</v>
      </c>
    </row>
    <row r="3605" spans="1:13" x14ac:dyDescent="0.25">
      <c r="A3605">
        <v>900818642</v>
      </c>
      <c r="B3605" t="s">
        <v>169</v>
      </c>
      <c r="C3605" t="s">
        <v>230</v>
      </c>
      <c r="D3605" t="s">
        <v>228</v>
      </c>
      <c r="E3605" t="s">
        <v>333</v>
      </c>
      <c r="F3605" t="s">
        <v>314</v>
      </c>
      <c r="G3605" s="16">
        <v>43100</v>
      </c>
      <c r="J3605" t="s">
        <v>319</v>
      </c>
      <c r="K3605" t="str">
        <f>IFERROR(VLOOKUP(J3605,ORDEN_ESF!A:C,2,0),"")</f>
        <v>Pasivos corrientes distintos de los pasivos incluidos en grupos de activos para su disposición clasificados como mantenidos para la venta</v>
      </c>
      <c r="L3605">
        <f>IFERROR(VLOOKUP(J3605,ORDEN_ESF!A:C,3,0),0)</f>
        <v>0</v>
      </c>
      <c r="M3605">
        <v>38206792</v>
      </c>
    </row>
    <row r="3606" spans="1:13" x14ac:dyDescent="0.25">
      <c r="A3606">
        <v>860510628</v>
      </c>
      <c r="B3606" t="s">
        <v>373</v>
      </c>
      <c r="C3606" t="s">
        <v>230</v>
      </c>
      <c r="D3606" t="s">
        <v>228</v>
      </c>
      <c r="E3606" t="s">
        <v>353</v>
      </c>
      <c r="F3606" t="s">
        <v>292</v>
      </c>
      <c r="G3606" s="16">
        <v>43100</v>
      </c>
      <c r="J3606" t="s">
        <v>319</v>
      </c>
      <c r="K3606" t="str">
        <f>IFERROR(VLOOKUP(J3606,ORDEN_ESF!A:C,2,0),"")</f>
        <v>Pasivos corrientes distintos de los pasivos incluidos en grupos de activos para su disposición clasificados como mantenidos para la venta</v>
      </c>
      <c r="L3606">
        <f>IFERROR(VLOOKUP(J3606,ORDEN_ESF!A:C,3,0),0)</f>
        <v>0</v>
      </c>
      <c r="M3606">
        <v>5744235</v>
      </c>
    </row>
    <row r="3607" spans="1:13" x14ac:dyDescent="0.25">
      <c r="A3607">
        <v>860510628</v>
      </c>
      <c r="B3607" t="s">
        <v>373</v>
      </c>
      <c r="C3607" t="s">
        <v>230</v>
      </c>
      <c r="D3607" t="s">
        <v>228</v>
      </c>
      <c r="E3607" t="s">
        <v>353</v>
      </c>
      <c r="F3607" t="s">
        <v>314</v>
      </c>
      <c r="G3607" s="16">
        <v>43100</v>
      </c>
      <c r="J3607" t="s">
        <v>319</v>
      </c>
      <c r="K3607" t="str">
        <f>IFERROR(VLOOKUP(J3607,ORDEN_ESF!A:C,2,0),"")</f>
        <v>Pasivos corrientes distintos de los pasivos incluidos en grupos de activos para su disposición clasificados como mantenidos para la venta</v>
      </c>
      <c r="L3607">
        <f>IFERROR(VLOOKUP(J3607,ORDEN_ESF!A:C,3,0),0)</f>
        <v>0</v>
      </c>
      <c r="M3607">
        <v>56655769</v>
      </c>
    </row>
    <row r="3608" spans="1:13" x14ac:dyDescent="0.25">
      <c r="A3608">
        <v>800240724</v>
      </c>
      <c r="B3608" t="s">
        <v>348</v>
      </c>
      <c r="C3608" t="s">
        <v>230</v>
      </c>
      <c r="D3608" t="s">
        <v>228</v>
      </c>
      <c r="E3608" t="s">
        <v>335</v>
      </c>
      <c r="F3608" t="s">
        <v>292</v>
      </c>
      <c r="G3608" s="16">
        <v>43100</v>
      </c>
      <c r="J3608" t="s">
        <v>319</v>
      </c>
      <c r="K3608" t="str">
        <f>IFERROR(VLOOKUP(J3608,ORDEN_ESF!A:C,2,0),"")</f>
        <v>Pasivos corrientes distintos de los pasivos incluidos en grupos de activos para su disposición clasificados como mantenidos para la venta</v>
      </c>
      <c r="L3608">
        <f>IFERROR(VLOOKUP(J3608,ORDEN_ESF!A:C,3,0),0)</f>
        <v>0</v>
      </c>
      <c r="M3608">
        <v>297299439</v>
      </c>
    </row>
    <row r="3609" spans="1:13" x14ac:dyDescent="0.25">
      <c r="A3609">
        <v>800240724</v>
      </c>
      <c r="B3609" t="s">
        <v>348</v>
      </c>
      <c r="C3609" t="s">
        <v>230</v>
      </c>
      <c r="D3609" t="s">
        <v>228</v>
      </c>
      <c r="E3609" t="s">
        <v>335</v>
      </c>
      <c r="F3609" t="s">
        <v>314</v>
      </c>
      <c r="G3609" s="16">
        <v>43100</v>
      </c>
      <c r="J3609" t="s">
        <v>319</v>
      </c>
      <c r="K3609" t="str">
        <f>IFERROR(VLOOKUP(J3609,ORDEN_ESF!A:C,2,0),"")</f>
        <v>Pasivos corrientes distintos de los pasivos incluidos en grupos de activos para su disposición clasificados como mantenidos para la venta</v>
      </c>
      <c r="L3609">
        <f>IFERROR(VLOOKUP(J3609,ORDEN_ESF!A:C,3,0),0)</f>
        <v>0</v>
      </c>
      <c r="M3609">
        <v>182402567</v>
      </c>
    </row>
    <row r="3610" spans="1:13" x14ac:dyDescent="0.25">
      <c r="A3610">
        <v>890905022</v>
      </c>
      <c r="B3610" t="s">
        <v>370</v>
      </c>
      <c r="C3610" t="s">
        <v>230</v>
      </c>
      <c r="D3610" t="s">
        <v>223</v>
      </c>
      <c r="E3610" t="s">
        <v>360</v>
      </c>
      <c r="F3610" t="s">
        <v>292</v>
      </c>
      <c r="G3610" s="16">
        <v>43100</v>
      </c>
      <c r="J3610" t="s">
        <v>319</v>
      </c>
      <c r="K3610" t="str">
        <f>IFERROR(VLOOKUP(J3610,ORDEN_ESF!A:C,2,0),"")</f>
        <v>Pasivos corrientes distintos de los pasivos incluidos en grupos de activos para su disposición clasificados como mantenidos para la venta</v>
      </c>
      <c r="L3610">
        <f>IFERROR(VLOOKUP(J3610,ORDEN_ESF!A:C,3,0),0)</f>
        <v>0</v>
      </c>
      <c r="M3610">
        <v>30382801</v>
      </c>
    </row>
    <row r="3611" spans="1:13" x14ac:dyDescent="0.25">
      <c r="A3611">
        <v>890905022</v>
      </c>
      <c r="B3611" t="s">
        <v>370</v>
      </c>
      <c r="C3611" t="s">
        <v>230</v>
      </c>
      <c r="D3611" t="s">
        <v>223</v>
      </c>
      <c r="E3611" t="s">
        <v>360</v>
      </c>
      <c r="F3611" t="s">
        <v>314</v>
      </c>
      <c r="G3611" s="16">
        <v>43100</v>
      </c>
      <c r="J3611" t="s">
        <v>319</v>
      </c>
      <c r="K3611" t="str">
        <f>IFERROR(VLOOKUP(J3611,ORDEN_ESF!A:C,2,0),"")</f>
        <v>Pasivos corrientes distintos de los pasivos incluidos en grupos de activos para su disposición clasificados como mantenidos para la venta</v>
      </c>
      <c r="L3611">
        <f>IFERROR(VLOOKUP(J3611,ORDEN_ESF!A:C,3,0),0)</f>
        <v>0</v>
      </c>
      <c r="M3611">
        <v>32216070</v>
      </c>
    </row>
    <row r="3612" spans="1:13" x14ac:dyDescent="0.25">
      <c r="A3612">
        <v>860510628</v>
      </c>
      <c r="B3612" t="s">
        <v>373</v>
      </c>
      <c r="C3612" t="s">
        <v>230</v>
      </c>
      <c r="D3612" t="s">
        <v>228</v>
      </c>
      <c r="E3612" t="s">
        <v>353</v>
      </c>
      <c r="F3612" t="s">
        <v>292</v>
      </c>
      <c r="G3612" s="16">
        <v>43100</v>
      </c>
      <c r="J3612" t="s">
        <v>268</v>
      </c>
      <c r="K3612" t="str">
        <f>IFERROR(VLOOKUP(J3612,ORDEN_ESF!A:C,2,0),"")</f>
        <v>Pasivos incluidos en grupos de activos para su disposición clasificados como mantenidos para la venta</v>
      </c>
      <c r="L3612">
        <f>IFERROR(VLOOKUP(J3612,ORDEN_ESF!A:C,3,0),0)</f>
        <v>0</v>
      </c>
      <c r="M3612">
        <v>8305481</v>
      </c>
    </row>
    <row r="3613" spans="1:13" x14ac:dyDescent="0.25">
      <c r="A3613">
        <v>830023542</v>
      </c>
      <c r="B3613" t="s">
        <v>146</v>
      </c>
      <c r="C3613" t="s">
        <v>230</v>
      </c>
      <c r="D3613" t="s">
        <v>223</v>
      </c>
      <c r="E3613" t="s">
        <v>339</v>
      </c>
      <c r="F3613" t="s">
        <v>292</v>
      </c>
      <c r="G3613" s="16">
        <v>43100</v>
      </c>
      <c r="J3613" t="s">
        <v>320</v>
      </c>
      <c r="K3613" t="str">
        <f>IFERROR(VLOOKUP(J3613,ORDEN_ESF!A:C,2,0),"")</f>
        <v>Pasivos corrientes</v>
      </c>
      <c r="L3613">
        <f>IFERROR(VLOOKUP(J3613,ORDEN_ESF!A:C,3,0),0)</f>
        <v>4</v>
      </c>
      <c r="M3613">
        <v>91754177</v>
      </c>
    </row>
    <row r="3614" spans="1:13" x14ac:dyDescent="0.25">
      <c r="A3614">
        <v>830023542</v>
      </c>
      <c r="B3614" t="s">
        <v>146</v>
      </c>
      <c r="C3614" t="s">
        <v>230</v>
      </c>
      <c r="D3614" t="s">
        <v>223</v>
      </c>
      <c r="E3614" t="s">
        <v>339</v>
      </c>
      <c r="F3614" t="s">
        <v>314</v>
      </c>
      <c r="G3614" s="16">
        <v>43100</v>
      </c>
      <c r="J3614" t="s">
        <v>320</v>
      </c>
      <c r="K3614" t="str">
        <f>IFERROR(VLOOKUP(J3614,ORDEN_ESF!A:C,2,0),"")</f>
        <v>Pasivos corrientes</v>
      </c>
      <c r="L3614">
        <f>IFERROR(VLOOKUP(J3614,ORDEN_ESF!A:C,3,0),0)</f>
        <v>4</v>
      </c>
      <c r="M3614">
        <v>96332923</v>
      </c>
    </row>
    <row r="3615" spans="1:13" x14ac:dyDescent="0.25">
      <c r="A3615">
        <v>890806999</v>
      </c>
      <c r="B3615" t="s">
        <v>366</v>
      </c>
      <c r="C3615" t="s">
        <v>230</v>
      </c>
      <c r="D3615" t="s">
        <v>367</v>
      </c>
      <c r="E3615" t="s">
        <v>368</v>
      </c>
      <c r="F3615" t="s">
        <v>292</v>
      </c>
      <c r="G3615" s="16">
        <v>43100</v>
      </c>
      <c r="J3615" t="s">
        <v>320</v>
      </c>
      <c r="K3615" t="str">
        <f>IFERROR(VLOOKUP(J3615,ORDEN_ESF!A:C,2,0),"")</f>
        <v>Pasivos corrientes</v>
      </c>
      <c r="L3615">
        <f>IFERROR(VLOOKUP(J3615,ORDEN_ESF!A:C,3,0),0)</f>
        <v>4</v>
      </c>
      <c r="M3615">
        <v>38493055</v>
      </c>
    </row>
    <row r="3616" spans="1:13" x14ac:dyDescent="0.25">
      <c r="A3616">
        <v>890806999</v>
      </c>
      <c r="B3616" t="s">
        <v>366</v>
      </c>
      <c r="C3616" t="s">
        <v>230</v>
      </c>
      <c r="D3616" t="s">
        <v>367</v>
      </c>
      <c r="E3616" t="s">
        <v>368</v>
      </c>
      <c r="F3616" t="s">
        <v>314</v>
      </c>
      <c r="G3616" s="16">
        <v>43100</v>
      </c>
      <c r="J3616" t="s">
        <v>320</v>
      </c>
      <c r="K3616" t="str">
        <f>IFERROR(VLOOKUP(J3616,ORDEN_ESF!A:C,2,0),"")</f>
        <v>Pasivos corrientes</v>
      </c>
      <c r="L3616">
        <f>IFERROR(VLOOKUP(J3616,ORDEN_ESF!A:C,3,0),0)</f>
        <v>4</v>
      </c>
      <c r="M3616">
        <v>39654070</v>
      </c>
    </row>
    <row r="3617" spans="1:13" x14ac:dyDescent="0.25">
      <c r="A3617">
        <v>900378893</v>
      </c>
      <c r="B3617" t="s">
        <v>386</v>
      </c>
      <c r="C3617" t="s">
        <v>230</v>
      </c>
      <c r="D3617" t="s">
        <v>228</v>
      </c>
      <c r="E3617" t="s">
        <v>335</v>
      </c>
      <c r="F3617" t="s">
        <v>292</v>
      </c>
      <c r="G3617" s="16">
        <v>43100</v>
      </c>
      <c r="J3617" t="s">
        <v>320</v>
      </c>
      <c r="K3617" t="str">
        <f>IFERROR(VLOOKUP(J3617,ORDEN_ESF!A:C,2,0),"")</f>
        <v>Pasivos corrientes</v>
      </c>
      <c r="L3617">
        <f>IFERROR(VLOOKUP(J3617,ORDEN_ESF!A:C,3,0),0)</f>
        <v>4</v>
      </c>
      <c r="M3617">
        <v>33257863</v>
      </c>
    </row>
    <row r="3618" spans="1:13" x14ac:dyDescent="0.25">
      <c r="A3618">
        <v>900378893</v>
      </c>
      <c r="B3618" t="s">
        <v>386</v>
      </c>
      <c r="C3618" t="s">
        <v>230</v>
      </c>
      <c r="D3618" t="s">
        <v>228</v>
      </c>
      <c r="E3618" t="s">
        <v>335</v>
      </c>
      <c r="F3618" t="s">
        <v>314</v>
      </c>
      <c r="G3618" s="16">
        <v>43100</v>
      </c>
      <c r="J3618" t="s">
        <v>320</v>
      </c>
      <c r="K3618" t="str">
        <f>IFERROR(VLOOKUP(J3618,ORDEN_ESF!A:C,2,0),"")</f>
        <v>Pasivos corrientes</v>
      </c>
      <c r="L3618">
        <f>IFERROR(VLOOKUP(J3618,ORDEN_ESF!A:C,3,0),0)</f>
        <v>4</v>
      </c>
      <c r="M3618">
        <v>18776630</v>
      </c>
    </row>
    <row r="3619" spans="1:13" x14ac:dyDescent="0.25">
      <c r="A3619">
        <v>800200598</v>
      </c>
      <c r="B3619" t="s">
        <v>345</v>
      </c>
      <c r="C3619" t="s">
        <v>230</v>
      </c>
      <c r="D3619" t="s">
        <v>228</v>
      </c>
      <c r="E3619" t="s">
        <v>335</v>
      </c>
      <c r="F3619" t="s">
        <v>292</v>
      </c>
      <c r="G3619" s="16">
        <v>43100</v>
      </c>
      <c r="J3619" t="s">
        <v>320</v>
      </c>
      <c r="K3619" t="str">
        <f>IFERROR(VLOOKUP(J3619,ORDEN_ESF!A:C,2,0),"")</f>
        <v>Pasivos corrientes</v>
      </c>
      <c r="L3619">
        <f>IFERROR(VLOOKUP(J3619,ORDEN_ESF!A:C,3,0),0)</f>
        <v>4</v>
      </c>
      <c r="M3619">
        <v>85726893</v>
      </c>
    </row>
    <row r="3620" spans="1:13" x14ac:dyDescent="0.25">
      <c r="A3620">
        <v>800200598</v>
      </c>
      <c r="B3620" t="s">
        <v>345</v>
      </c>
      <c r="C3620" t="s">
        <v>230</v>
      </c>
      <c r="D3620" t="s">
        <v>228</v>
      </c>
      <c r="E3620" t="s">
        <v>335</v>
      </c>
      <c r="F3620" t="s">
        <v>314</v>
      </c>
      <c r="G3620" s="16">
        <v>43100</v>
      </c>
      <c r="J3620" t="s">
        <v>320</v>
      </c>
      <c r="K3620" t="str">
        <f>IFERROR(VLOOKUP(J3620,ORDEN_ESF!A:C,2,0),"")</f>
        <v>Pasivos corrientes</v>
      </c>
      <c r="L3620">
        <f>IFERROR(VLOOKUP(J3620,ORDEN_ESF!A:C,3,0),0)</f>
        <v>4</v>
      </c>
      <c r="M3620">
        <v>168391490</v>
      </c>
    </row>
    <row r="3621" spans="1:13" x14ac:dyDescent="0.25">
      <c r="A3621">
        <v>900190385</v>
      </c>
      <c r="B3621" t="s">
        <v>380</v>
      </c>
      <c r="C3621" t="s">
        <v>230</v>
      </c>
      <c r="D3621" t="s">
        <v>351</v>
      </c>
      <c r="E3621" t="s">
        <v>339</v>
      </c>
      <c r="F3621" t="s">
        <v>292</v>
      </c>
      <c r="G3621" s="16">
        <v>43100</v>
      </c>
      <c r="J3621" t="s">
        <v>320</v>
      </c>
      <c r="K3621" t="str">
        <f>IFERROR(VLOOKUP(J3621,ORDEN_ESF!A:C,2,0),"")</f>
        <v>Pasivos corrientes</v>
      </c>
      <c r="L3621">
        <f>IFERROR(VLOOKUP(J3621,ORDEN_ESF!A:C,3,0),0)</f>
        <v>4</v>
      </c>
      <c r="M3621">
        <v>386183603</v>
      </c>
    </row>
    <row r="3622" spans="1:13" x14ac:dyDescent="0.25">
      <c r="A3622">
        <v>900190385</v>
      </c>
      <c r="B3622" t="s">
        <v>380</v>
      </c>
      <c r="C3622" t="s">
        <v>230</v>
      </c>
      <c r="D3622" t="s">
        <v>351</v>
      </c>
      <c r="E3622" t="s">
        <v>339</v>
      </c>
      <c r="F3622" t="s">
        <v>314</v>
      </c>
      <c r="G3622" s="16">
        <v>43100</v>
      </c>
      <c r="J3622" t="s">
        <v>320</v>
      </c>
      <c r="K3622" t="str">
        <f>IFERROR(VLOOKUP(J3622,ORDEN_ESF!A:C,2,0),"")</f>
        <v>Pasivos corrientes</v>
      </c>
      <c r="L3622">
        <f>IFERROR(VLOOKUP(J3622,ORDEN_ESF!A:C,3,0),0)</f>
        <v>4</v>
      </c>
      <c r="M3622">
        <v>405395929</v>
      </c>
    </row>
    <row r="3623" spans="1:13" x14ac:dyDescent="0.25">
      <c r="A3623">
        <v>900390238</v>
      </c>
      <c r="B3623" t="s">
        <v>177</v>
      </c>
      <c r="C3623" t="s">
        <v>230</v>
      </c>
      <c r="D3623" t="s">
        <v>228</v>
      </c>
      <c r="E3623" t="s">
        <v>333</v>
      </c>
      <c r="F3623" t="s">
        <v>292</v>
      </c>
      <c r="G3623" s="16">
        <v>43100</v>
      </c>
      <c r="J3623" t="s">
        <v>320</v>
      </c>
      <c r="K3623" t="str">
        <f>IFERROR(VLOOKUP(J3623,ORDEN_ESF!A:C,2,0),"")</f>
        <v>Pasivos corrientes</v>
      </c>
      <c r="L3623">
        <f>IFERROR(VLOOKUP(J3623,ORDEN_ESF!A:C,3,0),0)</f>
        <v>4</v>
      </c>
      <c r="M3623">
        <v>46382912</v>
      </c>
    </row>
    <row r="3624" spans="1:13" x14ac:dyDescent="0.25">
      <c r="A3624">
        <v>900390238</v>
      </c>
      <c r="B3624" t="s">
        <v>177</v>
      </c>
      <c r="C3624" t="s">
        <v>230</v>
      </c>
      <c r="D3624" t="s">
        <v>228</v>
      </c>
      <c r="E3624" t="s">
        <v>333</v>
      </c>
      <c r="F3624" t="s">
        <v>314</v>
      </c>
      <c r="G3624" s="16">
        <v>43100</v>
      </c>
      <c r="J3624" t="s">
        <v>320</v>
      </c>
      <c r="K3624" t="str">
        <f>IFERROR(VLOOKUP(J3624,ORDEN_ESF!A:C,2,0),"")</f>
        <v>Pasivos corrientes</v>
      </c>
      <c r="L3624">
        <f>IFERROR(VLOOKUP(J3624,ORDEN_ESF!A:C,3,0),0)</f>
        <v>4</v>
      </c>
      <c r="M3624">
        <v>30638581</v>
      </c>
    </row>
    <row r="3625" spans="1:13" x14ac:dyDescent="0.25">
      <c r="A3625">
        <v>900018975</v>
      </c>
      <c r="B3625" t="s">
        <v>376</v>
      </c>
      <c r="C3625" t="s">
        <v>230</v>
      </c>
      <c r="D3625" t="s">
        <v>299</v>
      </c>
      <c r="E3625" t="s">
        <v>333</v>
      </c>
      <c r="F3625" t="s">
        <v>292</v>
      </c>
      <c r="G3625" s="16">
        <v>43100</v>
      </c>
      <c r="J3625" t="s">
        <v>320</v>
      </c>
      <c r="K3625" t="str">
        <f>IFERROR(VLOOKUP(J3625,ORDEN_ESF!A:C,2,0),"")</f>
        <v>Pasivos corrientes</v>
      </c>
      <c r="L3625">
        <f>IFERROR(VLOOKUP(J3625,ORDEN_ESF!A:C,3,0),0)</f>
        <v>4</v>
      </c>
      <c r="M3625">
        <v>264372886</v>
      </c>
    </row>
    <row r="3626" spans="1:13" x14ac:dyDescent="0.25">
      <c r="A3626">
        <v>900018975</v>
      </c>
      <c r="B3626" t="s">
        <v>376</v>
      </c>
      <c r="C3626" t="s">
        <v>230</v>
      </c>
      <c r="D3626" t="s">
        <v>299</v>
      </c>
      <c r="E3626" t="s">
        <v>333</v>
      </c>
      <c r="F3626" t="s">
        <v>314</v>
      </c>
      <c r="G3626" s="16">
        <v>43100</v>
      </c>
      <c r="J3626" t="s">
        <v>320</v>
      </c>
      <c r="K3626" t="str">
        <f>IFERROR(VLOOKUP(J3626,ORDEN_ESF!A:C,2,0),"")</f>
        <v>Pasivos corrientes</v>
      </c>
      <c r="L3626">
        <f>IFERROR(VLOOKUP(J3626,ORDEN_ESF!A:C,3,0),0)</f>
        <v>4</v>
      </c>
      <c r="M3626">
        <v>225688064</v>
      </c>
    </row>
    <row r="3627" spans="1:13" x14ac:dyDescent="0.25">
      <c r="A3627">
        <v>900749166</v>
      </c>
      <c r="B3627" t="s">
        <v>182</v>
      </c>
      <c r="C3627" t="s">
        <v>230</v>
      </c>
      <c r="D3627" t="s">
        <v>228</v>
      </c>
      <c r="E3627" t="s">
        <v>333</v>
      </c>
      <c r="F3627" t="s">
        <v>292</v>
      </c>
      <c r="G3627" s="16">
        <v>43100</v>
      </c>
      <c r="J3627" t="s">
        <v>320</v>
      </c>
      <c r="K3627" t="str">
        <f>IFERROR(VLOOKUP(J3627,ORDEN_ESF!A:C,2,0),"")</f>
        <v>Pasivos corrientes</v>
      </c>
      <c r="L3627">
        <f>IFERROR(VLOOKUP(J3627,ORDEN_ESF!A:C,3,0),0)</f>
        <v>4</v>
      </c>
      <c r="M3627">
        <v>118203172</v>
      </c>
    </row>
    <row r="3628" spans="1:13" x14ac:dyDescent="0.25">
      <c r="A3628">
        <v>900749166</v>
      </c>
      <c r="B3628" t="s">
        <v>182</v>
      </c>
      <c r="C3628" t="s">
        <v>230</v>
      </c>
      <c r="D3628" t="s">
        <v>228</v>
      </c>
      <c r="E3628" t="s">
        <v>333</v>
      </c>
      <c r="F3628" t="s">
        <v>314</v>
      </c>
      <c r="G3628" s="16">
        <v>43100</v>
      </c>
      <c r="J3628" t="s">
        <v>320</v>
      </c>
      <c r="K3628" t="str">
        <f>IFERROR(VLOOKUP(J3628,ORDEN_ESF!A:C,2,0),"")</f>
        <v>Pasivos corrientes</v>
      </c>
      <c r="L3628">
        <f>IFERROR(VLOOKUP(J3628,ORDEN_ESF!A:C,3,0),0)</f>
        <v>4</v>
      </c>
      <c r="M3628">
        <v>148932185</v>
      </c>
    </row>
    <row r="3629" spans="1:13" x14ac:dyDescent="0.25">
      <c r="A3629">
        <v>900797732</v>
      </c>
      <c r="B3629" t="s">
        <v>181</v>
      </c>
      <c r="C3629" t="s">
        <v>230</v>
      </c>
      <c r="D3629" t="s">
        <v>228</v>
      </c>
      <c r="E3629" t="s">
        <v>360</v>
      </c>
      <c r="F3629" t="s">
        <v>292</v>
      </c>
      <c r="G3629" s="16">
        <v>43100</v>
      </c>
      <c r="J3629" t="s">
        <v>320</v>
      </c>
      <c r="K3629" t="str">
        <f>IFERROR(VLOOKUP(J3629,ORDEN_ESF!A:C,2,0),"")</f>
        <v>Pasivos corrientes</v>
      </c>
      <c r="L3629">
        <f>IFERROR(VLOOKUP(J3629,ORDEN_ESF!A:C,3,0),0)</f>
        <v>4</v>
      </c>
      <c r="M3629">
        <v>157757465</v>
      </c>
    </row>
    <row r="3630" spans="1:13" x14ac:dyDescent="0.25">
      <c r="A3630">
        <v>900797732</v>
      </c>
      <c r="B3630" t="s">
        <v>181</v>
      </c>
      <c r="C3630" t="s">
        <v>230</v>
      </c>
      <c r="D3630" t="s">
        <v>228</v>
      </c>
      <c r="E3630" t="s">
        <v>360</v>
      </c>
      <c r="F3630" t="s">
        <v>314</v>
      </c>
      <c r="G3630" s="16">
        <v>43100</v>
      </c>
      <c r="J3630" t="s">
        <v>320</v>
      </c>
      <c r="K3630" t="str">
        <f>IFERROR(VLOOKUP(J3630,ORDEN_ESF!A:C,2,0),"")</f>
        <v>Pasivos corrientes</v>
      </c>
      <c r="L3630">
        <f>IFERROR(VLOOKUP(J3630,ORDEN_ESF!A:C,3,0),0)</f>
        <v>4</v>
      </c>
      <c r="M3630">
        <v>191540978</v>
      </c>
    </row>
    <row r="3631" spans="1:13" x14ac:dyDescent="0.25">
      <c r="A3631">
        <v>900205547</v>
      </c>
      <c r="B3631" t="s">
        <v>233</v>
      </c>
      <c r="C3631" t="s">
        <v>230</v>
      </c>
      <c r="D3631" t="s">
        <v>228</v>
      </c>
      <c r="E3631" t="s">
        <v>224</v>
      </c>
      <c r="F3631" t="s">
        <v>292</v>
      </c>
      <c r="G3631" s="16">
        <v>43100</v>
      </c>
      <c r="J3631" t="s">
        <v>320</v>
      </c>
      <c r="K3631" t="str">
        <f>IFERROR(VLOOKUP(J3631,ORDEN_ESF!A:C,2,0),"")</f>
        <v>Pasivos corrientes</v>
      </c>
      <c r="L3631">
        <f>IFERROR(VLOOKUP(J3631,ORDEN_ESF!A:C,3,0),0)</f>
        <v>4</v>
      </c>
      <c r="M3631">
        <v>3133428</v>
      </c>
    </row>
    <row r="3632" spans="1:13" x14ac:dyDescent="0.25">
      <c r="A3632">
        <v>900205547</v>
      </c>
      <c r="B3632" t="s">
        <v>233</v>
      </c>
      <c r="C3632" t="s">
        <v>230</v>
      </c>
      <c r="D3632" t="s">
        <v>228</v>
      </c>
      <c r="E3632" t="s">
        <v>224</v>
      </c>
      <c r="F3632" t="s">
        <v>314</v>
      </c>
      <c r="G3632" s="16">
        <v>43100</v>
      </c>
      <c r="J3632" t="s">
        <v>320</v>
      </c>
      <c r="K3632" t="str">
        <f>IFERROR(VLOOKUP(J3632,ORDEN_ESF!A:C,2,0),"")</f>
        <v>Pasivos corrientes</v>
      </c>
      <c r="L3632">
        <f>IFERROR(VLOOKUP(J3632,ORDEN_ESF!A:C,3,0),0)</f>
        <v>4</v>
      </c>
      <c r="M3632">
        <v>5103509</v>
      </c>
    </row>
    <row r="3633" spans="1:13" x14ac:dyDescent="0.25">
      <c r="A3633">
        <v>900818642</v>
      </c>
      <c r="B3633" t="s">
        <v>169</v>
      </c>
      <c r="C3633" t="s">
        <v>230</v>
      </c>
      <c r="D3633" t="s">
        <v>228</v>
      </c>
      <c r="E3633" t="s">
        <v>333</v>
      </c>
      <c r="F3633" t="s">
        <v>292</v>
      </c>
      <c r="G3633" s="16">
        <v>43100</v>
      </c>
      <c r="J3633" t="s">
        <v>320</v>
      </c>
      <c r="K3633" t="str">
        <f>IFERROR(VLOOKUP(J3633,ORDEN_ESF!A:C,2,0),"")</f>
        <v>Pasivos corrientes</v>
      </c>
      <c r="L3633">
        <f>IFERROR(VLOOKUP(J3633,ORDEN_ESF!A:C,3,0),0)</f>
        <v>4</v>
      </c>
      <c r="M3633">
        <v>40887407</v>
      </c>
    </row>
    <row r="3634" spans="1:13" x14ac:dyDescent="0.25">
      <c r="A3634">
        <v>900818642</v>
      </c>
      <c r="B3634" t="s">
        <v>169</v>
      </c>
      <c r="C3634" t="s">
        <v>230</v>
      </c>
      <c r="D3634" t="s">
        <v>228</v>
      </c>
      <c r="E3634" t="s">
        <v>333</v>
      </c>
      <c r="F3634" t="s">
        <v>314</v>
      </c>
      <c r="G3634" s="16">
        <v>43100</v>
      </c>
      <c r="J3634" t="s">
        <v>320</v>
      </c>
      <c r="K3634" t="str">
        <f>IFERROR(VLOOKUP(J3634,ORDEN_ESF!A:C,2,0),"")</f>
        <v>Pasivos corrientes</v>
      </c>
      <c r="L3634">
        <f>IFERROR(VLOOKUP(J3634,ORDEN_ESF!A:C,3,0),0)</f>
        <v>4</v>
      </c>
      <c r="M3634">
        <v>38206792</v>
      </c>
    </row>
    <row r="3635" spans="1:13" x14ac:dyDescent="0.25">
      <c r="A3635">
        <v>860510628</v>
      </c>
      <c r="B3635" t="s">
        <v>373</v>
      </c>
      <c r="C3635" t="s">
        <v>230</v>
      </c>
      <c r="D3635" t="s">
        <v>228</v>
      </c>
      <c r="E3635" t="s">
        <v>353</v>
      </c>
      <c r="F3635" t="s">
        <v>292</v>
      </c>
      <c r="G3635" s="16">
        <v>43100</v>
      </c>
      <c r="J3635" t="s">
        <v>320</v>
      </c>
      <c r="K3635" t="str">
        <f>IFERROR(VLOOKUP(J3635,ORDEN_ESF!A:C,2,0),"")</f>
        <v>Pasivos corrientes</v>
      </c>
      <c r="L3635">
        <f>IFERROR(VLOOKUP(J3635,ORDEN_ESF!A:C,3,0),0)</f>
        <v>4</v>
      </c>
      <c r="M3635">
        <v>14049716</v>
      </c>
    </row>
    <row r="3636" spans="1:13" x14ac:dyDescent="0.25">
      <c r="A3636">
        <v>860510628</v>
      </c>
      <c r="B3636" t="s">
        <v>373</v>
      </c>
      <c r="C3636" t="s">
        <v>230</v>
      </c>
      <c r="D3636" t="s">
        <v>228</v>
      </c>
      <c r="E3636" t="s">
        <v>353</v>
      </c>
      <c r="F3636" t="s">
        <v>314</v>
      </c>
      <c r="G3636" s="16">
        <v>43100</v>
      </c>
      <c r="J3636" t="s">
        <v>320</v>
      </c>
      <c r="K3636" t="str">
        <f>IFERROR(VLOOKUP(J3636,ORDEN_ESF!A:C,2,0),"")</f>
        <v>Pasivos corrientes</v>
      </c>
      <c r="L3636">
        <f>IFERROR(VLOOKUP(J3636,ORDEN_ESF!A:C,3,0),0)</f>
        <v>4</v>
      </c>
      <c r="M3636">
        <v>56655769</v>
      </c>
    </row>
    <row r="3637" spans="1:13" x14ac:dyDescent="0.25">
      <c r="A3637">
        <v>800240724</v>
      </c>
      <c r="B3637" t="s">
        <v>348</v>
      </c>
      <c r="C3637" t="s">
        <v>230</v>
      </c>
      <c r="D3637" t="s">
        <v>228</v>
      </c>
      <c r="E3637" t="s">
        <v>335</v>
      </c>
      <c r="F3637" t="s">
        <v>292</v>
      </c>
      <c r="G3637" s="16">
        <v>43100</v>
      </c>
      <c r="J3637" t="s">
        <v>320</v>
      </c>
      <c r="K3637" t="str">
        <f>IFERROR(VLOOKUP(J3637,ORDEN_ESF!A:C,2,0),"")</f>
        <v>Pasivos corrientes</v>
      </c>
      <c r="L3637">
        <f>IFERROR(VLOOKUP(J3637,ORDEN_ESF!A:C,3,0),0)</f>
        <v>4</v>
      </c>
      <c r="M3637">
        <v>297299439</v>
      </c>
    </row>
    <row r="3638" spans="1:13" x14ac:dyDescent="0.25">
      <c r="A3638">
        <v>800240724</v>
      </c>
      <c r="B3638" t="s">
        <v>348</v>
      </c>
      <c r="C3638" t="s">
        <v>230</v>
      </c>
      <c r="D3638" t="s">
        <v>228</v>
      </c>
      <c r="E3638" t="s">
        <v>335</v>
      </c>
      <c r="F3638" t="s">
        <v>314</v>
      </c>
      <c r="G3638" s="16">
        <v>43100</v>
      </c>
      <c r="J3638" t="s">
        <v>320</v>
      </c>
      <c r="K3638" t="str">
        <f>IFERROR(VLOOKUP(J3638,ORDEN_ESF!A:C,2,0),"")</f>
        <v>Pasivos corrientes</v>
      </c>
      <c r="L3638">
        <f>IFERROR(VLOOKUP(J3638,ORDEN_ESF!A:C,3,0),0)</f>
        <v>4</v>
      </c>
      <c r="M3638">
        <v>182402567</v>
      </c>
    </row>
    <row r="3639" spans="1:13" x14ac:dyDescent="0.25">
      <c r="A3639">
        <v>890905022</v>
      </c>
      <c r="B3639" t="s">
        <v>370</v>
      </c>
      <c r="C3639" t="s">
        <v>230</v>
      </c>
      <c r="D3639" t="s">
        <v>223</v>
      </c>
      <c r="E3639" t="s">
        <v>360</v>
      </c>
      <c r="F3639" t="s">
        <v>292</v>
      </c>
      <c r="G3639" s="16">
        <v>43100</v>
      </c>
      <c r="J3639" t="s">
        <v>320</v>
      </c>
      <c r="K3639" t="str">
        <f>IFERROR(VLOOKUP(J3639,ORDEN_ESF!A:C,2,0),"")</f>
        <v>Pasivos corrientes</v>
      </c>
      <c r="L3639">
        <f>IFERROR(VLOOKUP(J3639,ORDEN_ESF!A:C,3,0),0)</f>
        <v>4</v>
      </c>
      <c r="M3639">
        <v>30382801</v>
      </c>
    </row>
    <row r="3640" spans="1:13" x14ac:dyDescent="0.25">
      <c r="A3640">
        <v>890905022</v>
      </c>
      <c r="B3640" t="s">
        <v>370</v>
      </c>
      <c r="C3640" t="s">
        <v>230</v>
      </c>
      <c r="D3640" t="s">
        <v>223</v>
      </c>
      <c r="E3640" t="s">
        <v>360</v>
      </c>
      <c r="F3640" t="s">
        <v>314</v>
      </c>
      <c r="G3640" s="16">
        <v>43100</v>
      </c>
      <c r="J3640" t="s">
        <v>320</v>
      </c>
      <c r="K3640" t="str">
        <f>IFERROR(VLOOKUP(J3640,ORDEN_ESF!A:C,2,0),"")</f>
        <v>Pasivos corrientes</v>
      </c>
      <c r="L3640">
        <f>IFERROR(VLOOKUP(J3640,ORDEN_ESF!A:C,3,0),0)</f>
        <v>4</v>
      </c>
      <c r="M3640">
        <v>32216070</v>
      </c>
    </row>
    <row r="3641" spans="1:13" x14ac:dyDescent="0.25">
      <c r="A3641">
        <v>900378893</v>
      </c>
      <c r="B3641" t="s">
        <v>386</v>
      </c>
      <c r="C3641" t="s">
        <v>230</v>
      </c>
      <c r="D3641" t="s">
        <v>228</v>
      </c>
      <c r="E3641" t="s">
        <v>335</v>
      </c>
      <c r="F3641" t="s">
        <v>292</v>
      </c>
      <c r="G3641" s="16">
        <v>43100</v>
      </c>
      <c r="J3641" t="s">
        <v>270</v>
      </c>
      <c r="K3641" t="str">
        <f>IFERROR(VLOOKUP(J3641,ORDEN_ESF!A:C,2,0),"")</f>
        <v>Provisiones no corrientes por beneficios a los empleados</v>
      </c>
      <c r="L3641">
        <f>IFERROR(VLOOKUP(J3641,ORDEN_ESF!A:C,3,0),0)</f>
        <v>0</v>
      </c>
      <c r="M3641">
        <v>234021</v>
      </c>
    </row>
    <row r="3642" spans="1:13" x14ac:dyDescent="0.25">
      <c r="A3642">
        <v>900378893</v>
      </c>
      <c r="B3642" t="s">
        <v>386</v>
      </c>
      <c r="C3642" t="s">
        <v>230</v>
      </c>
      <c r="D3642" t="s">
        <v>228</v>
      </c>
      <c r="E3642" t="s">
        <v>335</v>
      </c>
      <c r="F3642" t="s">
        <v>314</v>
      </c>
      <c r="G3642" s="16">
        <v>43100</v>
      </c>
      <c r="J3642" t="s">
        <v>270</v>
      </c>
      <c r="K3642" t="str">
        <f>IFERROR(VLOOKUP(J3642,ORDEN_ESF!A:C,2,0),"")</f>
        <v>Provisiones no corrientes por beneficios a los empleados</v>
      </c>
      <c r="L3642">
        <f>IFERROR(VLOOKUP(J3642,ORDEN_ESF!A:C,3,0),0)</f>
        <v>0</v>
      </c>
      <c r="M3642">
        <v>65000</v>
      </c>
    </row>
    <row r="3643" spans="1:13" x14ac:dyDescent="0.25">
      <c r="A3643">
        <v>890905022</v>
      </c>
      <c r="B3643" t="s">
        <v>370</v>
      </c>
      <c r="C3643" t="s">
        <v>230</v>
      </c>
      <c r="D3643" t="s">
        <v>223</v>
      </c>
      <c r="E3643" t="s">
        <v>360</v>
      </c>
      <c r="F3643" t="s">
        <v>292</v>
      </c>
      <c r="G3643" s="16">
        <v>43100</v>
      </c>
      <c r="J3643" t="s">
        <v>270</v>
      </c>
      <c r="K3643" t="str">
        <f>IFERROR(VLOOKUP(J3643,ORDEN_ESF!A:C,2,0),"")</f>
        <v>Provisiones no corrientes por beneficios a los empleados</v>
      </c>
      <c r="L3643">
        <f>IFERROR(VLOOKUP(J3643,ORDEN_ESF!A:C,3,0),0)</f>
        <v>0</v>
      </c>
      <c r="M3643">
        <v>74003</v>
      </c>
    </row>
    <row r="3644" spans="1:13" x14ac:dyDescent="0.25">
      <c r="A3644">
        <v>890905022</v>
      </c>
      <c r="B3644" t="s">
        <v>370</v>
      </c>
      <c r="C3644" t="s">
        <v>230</v>
      </c>
      <c r="D3644" t="s">
        <v>223</v>
      </c>
      <c r="E3644" t="s">
        <v>360</v>
      </c>
      <c r="F3644" t="s">
        <v>314</v>
      </c>
      <c r="G3644" s="16">
        <v>43100</v>
      </c>
      <c r="J3644" t="s">
        <v>270</v>
      </c>
      <c r="K3644" t="str">
        <f>IFERROR(VLOOKUP(J3644,ORDEN_ESF!A:C,2,0),"")</f>
        <v>Provisiones no corrientes por beneficios a los empleados</v>
      </c>
      <c r="L3644">
        <f>IFERROR(VLOOKUP(J3644,ORDEN_ESF!A:C,3,0),0)</f>
        <v>0</v>
      </c>
      <c r="M3644">
        <v>86100</v>
      </c>
    </row>
    <row r="3645" spans="1:13" x14ac:dyDescent="0.25">
      <c r="A3645">
        <v>900378893</v>
      </c>
      <c r="B3645" t="s">
        <v>386</v>
      </c>
      <c r="C3645" t="s">
        <v>230</v>
      </c>
      <c r="D3645" t="s">
        <v>228</v>
      </c>
      <c r="E3645" t="s">
        <v>335</v>
      </c>
      <c r="F3645" t="s">
        <v>292</v>
      </c>
      <c r="G3645" s="16">
        <v>43100</v>
      </c>
      <c r="J3645" t="s">
        <v>271</v>
      </c>
      <c r="K3645" t="str">
        <f>IFERROR(VLOOKUP(J3645,ORDEN_ESF!A:C,2,0),"")</f>
        <v>Otras provisiones no corrientes</v>
      </c>
      <c r="L3645">
        <f>IFERROR(VLOOKUP(J3645,ORDEN_ESF!A:C,3,0),0)</f>
        <v>0</v>
      </c>
      <c r="M3645">
        <v>5581945</v>
      </c>
    </row>
    <row r="3646" spans="1:13" x14ac:dyDescent="0.25">
      <c r="A3646">
        <v>900378893</v>
      </c>
      <c r="B3646" t="s">
        <v>386</v>
      </c>
      <c r="C3646" t="s">
        <v>230</v>
      </c>
      <c r="D3646" t="s">
        <v>228</v>
      </c>
      <c r="E3646" t="s">
        <v>335</v>
      </c>
      <c r="F3646" t="s">
        <v>314</v>
      </c>
      <c r="G3646" s="16">
        <v>43100</v>
      </c>
      <c r="J3646" t="s">
        <v>271</v>
      </c>
      <c r="K3646" t="str">
        <f>IFERROR(VLOOKUP(J3646,ORDEN_ESF!A:C,2,0),"")</f>
        <v>Otras provisiones no corrientes</v>
      </c>
      <c r="L3646">
        <f>IFERROR(VLOOKUP(J3646,ORDEN_ESF!A:C,3,0),0)</f>
        <v>0</v>
      </c>
      <c r="M3646">
        <v>27276304</v>
      </c>
    </row>
    <row r="3647" spans="1:13" x14ac:dyDescent="0.25">
      <c r="A3647">
        <v>800200598</v>
      </c>
      <c r="B3647" t="s">
        <v>345</v>
      </c>
      <c r="C3647" t="s">
        <v>230</v>
      </c>
      <c r="D3647" t="s">
        <v>228</v>
      </c>
      <c r="E3647" t="s">
        <v>335</v>
      </c>
      <c r="F3647" t="s">
        <v>292</v>
      </c>
      <c r="G3647" s="16">
        <v>43100</v>
      </c>
      <c r="J3647" t="s">
        <v>271</v>
      </c>
      <c r="K3647" t="str">
        <f>IFERROR(VLOOKUP(J3647,ORDEN_ESF!A:C,2,0),"")</f>
        <v>Otras provisiones no corrientes</v>
      </c>
      <c r="L3647">
        <f>IFERROR(VLOOKUP(J3647,ORDEN_ESF!A:C,3,0),0)</f>
        <v>0</v>
      </c>
      <c r="M3647">
        <v>45308090</v>
      </c>
    </row>
    <row r="3648" spans="1:13" x14ac:dyDescent="0.25">
      <c r="A3648">
        <v>800200598</v>
      </c>
      <c r="B3648" t="s">
        <v>345</v>
      </c>
      <c r="C3648" t="s">
        <v>230</v>
      </c>
      <c r="D3648" t="s">
        <v>228</v>
      </c>
      <c r="E3648" t="s">
        <v>335</v>
      </c>
      <c r="F3648" t="s">
        <v>314</v>
      </c>
      <c r="G3648" s="16">
        <v>43100</v>
      </c>
      <c r="J3648" t="s">
        <v>271</v>
      </c>
      <c r="K3648" t="str">
        <f>IFERROR(VLOOKUP(J3648,ORDEN_ESF!A:C,2,0),"")</f>
        <v>Otras provisiones no corrientes</v>
      </c>
      <c r="L3648">
        <f>IFERROR(VLOOKUP(J3648,ORDEN_ESF!A:C,3,0),0)</f>
        <v>0</v>
      </c>
      <c r="M3648">
        <v>47878133</v>
      </c>
    </row>
    <row r="3649" spans="1:13" x14ac:dyDescent="0.25">
      <c r="A3649">
        <v>900378893</v>
      </c>
      <c r="B3649" t="s">
        <v>386</v>
      </c>
      <c r="C3649" t="s">
        <v>230</v>
      </c>
      <c r="D3649" t="s">
        <v>228</v>
      </c>
      <c r="E3649" t="s">
        <v>335</v>
      </c>
      <c r="F3649" t="s">
        <v>292</v>
      </c>
      <c r="G3649" s="16">
        <v>43100</v>
      </c>
      <c r="J3649" t="s">
        <v>326</v>
      </c>
      <c r="K3649" t="str">
        <f>IFERROR(VLOOKUP(J3649,ORDEN_ESF!A:C,2,0),"")</f>
        <v>Provisiones no corrientes</v>
      </c>
      <c r="L3649">
        <f>IFERROR(VLOOKUP(J3649,ORDEN_ESF!A:C,3,0),0)</f>
        <v>0</v>
      </c>
      <c r="M3649">
        <v>5815966</v>
      </c>
    </row>
    <row r="3650" spans="1:13" x14ac:dyDescent="0.25">
      <c r="A3650">
        <v>900378893</v>
      </c>
      <c r="B3650" t="s">
        <v>386</v>
      </c>
      <c r="C3650" t="s">
        <v>230</v>
      </c>
      <c r="D3650" t="s">
        <v>228</v>
      </c>
      <c r="E3650" t="s">
        <v>335</v>
      </c>
      <c r="F3650" t="s">
        <v>314</v>
      </c>
      <c r="G3650" s="16">
        <v>43100</v>
      </c>
      <c r="J3650" t="s">
        <v>326</v>
      </c>
      <c r="K3650" t="str">
        <f>IFERROR(VLOOKUP(J3650,ORDEN_ESF!A:C,2,0),"")</f>
        <v>Provisiones no corrientes</v>
      </c>
      <c r="L3650">
        <f>IFERROR(VLOOKUP(J3650,ORDEN_ESF!A:C,3,0),0)</f>
        <v>0</v>
      </c>
      <c r="M3650">
        <v>27341304</v>
      </c>
    </row>
    <row r="3651" spans="1:13" x14ac:dyDescent="0.25">
      <c r="A3651">
        <v>800200598</v>
      </c>
      <c r="B3651" t="s">
        <v>345</v>
      </c>
      <c r="C3651" t="s">
        <v>230</v>
      </c>
      <c r="D3651" t="s">
        <v>228</v>
      </c>
      <c r="E3651" t="s">
        <v>335</v>
      </c>
      <c r="F3651" t="s">
        <v>292</v>
      </c>
      <c r="G3651" s="16">
        <v>43100</v>
      </c>
      <c r="J3651" t="s">
        <v>326</v>
      </c>
      <c r="K3651" t="str">
        <f>IFERROR(VLOOKUP(J3651,ORDEN_ESF!A:C,2,0),"")</f>
        <v>Provisiones no corrientes</v>
      </c>
      <c r="L3651">
        <f>IFERROR(VLOOKUP(J3651,ORDEN_ESF!A:C,3,0),0)</f>
        <v>0</v>
      </c>
      <c r="M3651">
        <v>45308090</v>
      </c>
    </row>
    <row r="3652" spans="1:13" x14ac:dyDescent="0.25">
      <c r="A3652">
        <v>800200598</v>
      </c>
      <c r="B3652" t="s">
        <v>345</v>
      </c>
      <c r="C3652" t="s">
        <v>230</v>
      </c>
      <c r="D3652" t="s">
        <v>228</v>
      </c>
      <c r="E3652" t="s">
        <v>335</v>
      </c>
      <c r="F3652" t="s">
        <v>314</v>
      </c>
      <c r="G3652" s="16">
        <v>43100</v>
      </c>
      <c r="J3652" t="s">
        <v>326</v>
      </c>
      <c r="K3652" t="str">
        <f>IFERROR(VLOOKUP(J3652,ORDEN_ESF!A:C,2,0),"")</f>
        <v>Provisiones no corrientes</v>
      </c>
      <c r="L3652">
        <f>IFERROR(VLOOKUP(J3652,ORDEN_ESF!A:C,3,0),0)</f>
        <v>0</v>
      </c>
      <c r="M3652">
        <v>47878133</v>
      </c>
    </row>
    <row r="3653" spans="1:13" x14ac:dyDescent="0.25">
      <c r="A3653">
        <v>890905022</v>
      </c>
      <c r="B3653" t="s">
        <v>370</v>
      </c>
      <c r="C3653" t="s">
        <v>230</v>
      </c>
      <c r="D3653" t="s">
        <v>223</v>
      </c>
      <c r="E3653" t="s">
        <v>360</v>
      </c>
      <c r="F3653" t="s">
        <v>292</v>
      </c>
      <c r="G3653" s="16">
        <v>43100</v>
      </c>
      <c r="J3653" t="s">
        <v>326</v>
      </c>
      <c r="K3653" t="str">
        <f>IFERROR(VLOOKUP(J3653,ORDEN_ESF!A:C,2,0),"")</f>
        <v>Provisiones no corrientes</v>
      </c>
      <c r="L3653">
        <f>IFERROR(VLOOKUP(J3653,ORDEN_ESF!A:C,3,0),0)</f>
        <v>0</v>
      </c>
      <c r="M3653">
        <v>74003</v>
      </c>
    </row>
    <row r="3654" spans="1:13" x14ac:dyDescent="0.25">
      <c r="A3654">
        <v>890905022</v>
      </c>
      <c r="B3654" t="s">
        <v>370</v>
      </c>
      <c r="C3654" t="s">
        <v>230</v>
      </c>
      <c r="D3654" t="s">
        <v>223</v>
      </c>
      <c r="E3654" t="s">
        <v>360</v>
      </c>
      <c r="F3654" t="s">
        <v>314</v>
      </c>
      <c r="G3654" s="16">
        <v>43100</v>
      </c>
      <c r="J3654" t="s">
        <v>326</v>
      </c>
      <c r="K3654" t="str">
        <f>IFERROR(VLOOKUP(J3654,ORDEN_ESF!A:C,2,0),"")</f>
        <v>Provisiones no corrientes</v>
      </c>
      <c r="L3654">
        <f>IFERROR(VLOOKUP(J3654,ORDEN_ESF!A:C,3,0),0)</f>
        <v>0</v>
      </c>
      <c r="M3654">
        <v>86100</v>
      </c>
    </row>
    <row r="3655" spans="1:13" x14ac:dyDescent="0.25">
      <c r="A3655">
        <v>800200598</v>
      </c>
      <c r="B3655" t="s">
        <v>345</v>
      </c>
      <c r="C3655" t="s">
        <v>230</v>
      </c>
      <c r="D3655" t="s">
        <v>228</v>
      </c>
      <c r="E3655" t="s">
        <v>335</v>
      </c>
      <c r="F3655" t="s">
        <v>292</v>
      </c>
      <c r="G3655" s="16">
        <v>43100</v>
      </c>
      <c r="J3655" t="s">
        <v>273</v>
      </c>
      <c r="K3655" t="str">
        <f>IFERROR(VLOOKUP(J3655,ORDEN_ESF!A:C,2,0),"")</f>
        <v>Cuentas comerciales por pagar y otras cuentas por pagar no corrientes</v>
      </c>
      <c r="L3655">
        <f>IFERROR(VLOOKUP(J3655,ORDEN_ESF!A:C,3,0),0)</f>
        <v>0</v>
      </c>
      <c r="M3655">
        <v>26736807</v>
      </c>
    </row>
    <row r="3656" spans="1:13" x14ac:dyDescent="0.25">
      <c r="A3656">
        <v>800200598</v>
      </c>
      <c r="B3656" t="s">
        <v>345</v>
      </c>
      <c r="C3656" t="s">
        <v>230</v>
      </c>
      <c r="D3656" t="s">
        <v>228</v>
      </c>
      <c r="E3656" t="s">
        <v>335</v>
      </c>
      <c r="F3656" t="s">
        <v>314</v>
      </c>
      <c r="G3656" s="16">
        <v>43100</v>
      </c>
      <c r="J3656" t="s">
        <v>273</v>
      </c>
      <c r="K3656" t="str">
        <f>IFERROR(VLOOKUP(J3656,ORDEN_ESF!A:C,2,0),"")</f>
        <v>Cuentas comerciales por pagar y otras cuentas por pagar no corrientes</v>
      </c>
      <c r="L3656">
        <f>IFERROR(VLOOKUP(J3656,ORDEN_ESF!A:C,3,0),0)</f>
        <v>0</v>
      </c>
      <c r="M3656">
        <v>37648891</v>
      </c>
    </row>
    <row r="3657" spans="1:13" x14ac:dyDescent="0.25">
      <c r="A3657">
        <v>900018975</v>
      </c>
      <c r="B3657" t="s">
        <v>376</v>
      </c>
      <c r="C3657" t="s">
        <v>230</v>
      </c>
      <c r="D3657" t="s">
        <v>299</v>
      </c>
      <c r="E3657" t="s">
        <v>333</v>
      </c>
      <c r="F3657" t="s">
        <v>292</v>
      </c>
      <c r="G3657" s="16">
        <v>43100</v>
      </c>
      <c r="J3657" t="s">
        <v>273</v>
      </c>
      <c r="K3657" t="str">
        <f>IFERROR(VLOOKUP(J3657,ORDEN_ESF!A:C,2,0),"")</f>
        <v>Cuentas comerciales por pagar y otras cuentas por pagar no corrientes</v>
      </c>
      <c r="L3657">
        <f>IFERROR(VLOOKUP(J3657,ORDEN_ESF!A:C,3,0),0)</f>
        <v>0</v>
      </c>
      <c r="M3657">
        <v>35568322</v>
      </c>
    </row>
    <row r="3658" spans="1:13" x14ac:dyDescent="0.25">
      <c r="A3658">
        <v>900018975</v>
      </c>
      <c r="B3658" t="s">
        <v>376</v>
      </c>
      <c r="C3658" t="s">
        <v>230</v>
      </c>
      <c r="D3658" t="s">
        <v>299</v>
      </c>
      <c r="E3658" t="s">
        <v>333</v>
      </c>
      <c r="F3658" t="s">
        <v>314</v>
      </c>
      <c r="G3658" s="16">
        <v>43100</v>
      </c>
      <c r="J3658" t="s">
        <v>273</v>
      </c>
      <c r="K3658" t="str">
        <f>IFERROR(VLOOKUP(J3658,ORDEN_ESF!A:C,2,0),"")</f>
        <v>Cuentas comerciales por pagar y otras cuentas por pagar no corrientes</v>
      </c>
      <c r="L3658">
        <f>IFERROR(VLOOKUP(J3658,ORDEN_ESF!A:C,3,0),0)</f>
        <v>0</v>
      </c>
      <c r="M3658">
        <v>157255289</v>
      </c>
    </row>
    <row r="3659" spans="1:13" x14ac:dyDescent="0.25">
      <c r="A3659">
        <v>900749166</v>
      </c>
      <c r="B3659" t="s">
        <v>182</v>
      </c>
      <c r="C3659" t="s">
        <v>230</v>
      </c>
      <c r="D3659" t="s">
        <v>228</v>
      </c>
      <c r="E3659" t="s">
        <v>333</v>
      </c>
      <c r="F3659" t="s">
        <v>292</v>
      </c>
      <c r="G3659" s="16">
        <v>43100</v>
      </c>
      <c r="J3659" t="s">
        <v>273</v>
      </c>
      <c r="K3659" t="str">
        <f>IFERROR(VLOOKUP(J3659,ORDEN_ESF!A:C,2,0),"")</f>
        <v>Cuentas comerciales por pagar y otras cuentas por pagar no corrientes</v>
      </c>
      <c r="L3659">
        <f>IFERROR(VLOOKUP(J3659,ORDEN_ESF!A:C,3,0),0)</f>
        <v>0</v>
      </c>
      <c r="M3659">
        <v>32898980</v>
      </c>
    </row>
    <row r="3660" spans="1:13" x14ac:dyDescent="0.25">
      <c r="A3660">
        <v>900749166</v>
      </c>
      <c r="B3660" t="s">
        <v>182</v>
      </c>
      <c r="C3660" t="s">
        <v>230</v>
      </c>
      <c r="D3660" t="s">
        <v>228</v>
      </c>
      <c r="E3660" t="s">
        <v>333</v>
      </c>
      <c r="F3660" t="s">
        <v>314</v>
      </c>
      <c r="G3660" s="16">
        <v>43100</v>
      </c>
      <c r="J3660" t="s">
        <v>273</v>
      </c>
      <c r="K3660" t="str">
        <f>IFERROR(VLOOKUP(J3660,ORDEN_ESF!A:C,2,0),"")</f>
        <v>Cuentas comerciales por pagar y otras cuentas por pagar no corrientes</v>
      </c>
      <c r="L3660">
        <f>IFERROR(VLOOKUP(J3660,ORDEN_ESF!A:C,3,0),0)</f>
        <v>0</v>
      </c>
      <c r="M3660">
        <v>51671381</v>
      </c>
    </row>
    <row r="3661" spans="1:13" x14ac:dyDescent="0.25">
      <c r="A3661">
        <v>900818642</v>
      </c>
      <c r="B3661" t="s">
        <v>169</v>
      </c>
      <c r="C3661" t="s">
        <v>230</v>
      </c>
      <c r="D3661" t="s">
        <v>228</v>
      </c>
      <c r="E3661" t="s">
        <v>333</v>
      </c>
      <c r="F3661" t="s">
        <v>292</v>
      </c>
      <c r="G3661" s="16">
        <v>43100</v>
      </c>
      <c r="J3661" t="s">
        <v>273</v>
      </c>
      <c r="K3661" t="str">
        <f>IFERROR(VLOOKUP(J3661,ORDEN_ESF!A:C,2,0),"")</f>
        <v>Cuentas comerciales por pagar y otras cuentas por pagar no corrientes</v>
      </c>
      <c r="L3661">
        <f>IFERROR(VLOOKUP(J3661,ORDEN_ESF!A:C,3,0),0)</f>
        <v>0</v>
      </c>
      <c r="M3661">
        <v>18284673</v>
      </c>
    </row>
    <row r="3662" spans="1:13" x14ac:dyDescent="0.25">
      <c r="A3662">
        <v>900818642</v>
      </c>
      <c r="B3662" t="s">
        <v>169</v>
      </c>
      <c r="C3662" t="s">
        <v>230</v>
      </c>
      <c r="D3662" t="s">
        <v>228</v>
      </c>
      <c r="E3662" t="s">
        <v>333</v>
      </c>
      <c r="F3662" t="s">
        <v>314</v>
      </c>
      <c r="G3662" s="16">
        <v>43100</v>
      </c>
      <c r="J3662" t="s">
        <v>273</v>
      </c>
      <c r="K3662" t="str">
        <f>IFERROR(VLOOKUP(J3662,ORDEN_ESF!A:C,2,0),"")</f>
        <v>Cuentas comerciales por pagar y otras cuentas por pagar no corrientes</v>
      </c>
      <c r="L3662">
        <f>IFERROR(VLOOKUP(J3662,ORDEN_ESF!A:C,3,0),0)</f>
        <v>0</v>
      </c>
      <c r="M3662">
        <v>85530825</v>
      </c>
    </row>
    <row r="3663" spans="1:13" x14ac:dyDescent="0.25">
      <c r="A3663">
        <v>890806999</v>
      </c>
      <c r="B3663" t="s">
        <v>366</v>
      </c>
      <c r="C3663" t="s">
        <v>230</v>
      </c>
      <c r="D3663" t="s">
        <v>367</v>
      </c>
      <c r="E3663" t="s">
        <v>368</v>
      </c>
      <c r="F3663" t="s">
        <v>292</v>
      </c>
      <c r="G3663" s="16">
        <v>43100</v>
      </c>
      <c r="J3663" t="s">
        <v>274</v>
      </c>
      <c r="K3663" t="str">
        <f>IFERROR(VLOOKUP(J3663,ORDEN_ESF!A:C,2,0),"")</f>
        <v>Pasivo por impuestos diferidos</v>
      </c>
      <c r="L3663">
        <f>IFERROR(VLOOKUP(J3663,ORDEN_ESF!A:C,3,0),0)</f>
        <v>0</v>
      </c>
      <c r="M3663">
        <v>1218353</v>
      </c>
    </row>
    <row r="3664" spans="1:13" x14ac:dyDescent="0.25">
      <c r="A3664">
        <v>890806999</v>
      </c>
      <c r="B3664" t="s">
        <v>366</v>
      </c>
      <c r="C3664" t="s">
        <v>230</v>
      </c>
      <c r="D3664" t="s">
        <v>367</v>
      </c>
      <c r="E3664" t="s">
        <v>368</v>
      </c>
      <c r="F3664" t="s">
        <v>314</v>
      </c>
      <c r="G3664" s="16">
        <v>43100</v>
      </c>
      <c r="J3664" t="s">
        <v>274</v>
      </c>
      <c r="K3664" t="str">
        <f>IFERROR(VLOOKUP(J3664,ORDEN_ESF!A:C,2,0),"")</f>
        <v>Pasivo por impuestos diferidos</v>
      </c>
      <c r="L3664">
        <f>IFERROR(VLOOKUP(J3664,ORDEN_ESF!A:C,3,0),0)</f>
        <v>0</v>
      </c>
      <c r="M3664">
        <v>1203156</v>
      </c>
    </row>
    <row r="3665" spans="1:13" x14ac:dyDescent="0.25">
      <c r="A3665">
        <v>900378893</v>
      </c>
      <c r="B3665" t="s">
        <v>386</v>
      </c>
      <c r="C3665" t="s">
        <v>230</v>
      </c>
      <c r="D3665" t="s">
        <v>228</v>
      </c>
      <c r="E3665" t="s">
        <v>335</v>
      </c>
      <c r="F3665" t="s">
        <v>292</v>
      </c>
      <c r="G3665" s="16">
        <v>43100</v>
      </c>
      <c r="J3665" t="s">
        <v>274</v>
      </c>
      <c r="K3665" t="str">
        <f>IFERROR(VLOOKUP(J3665,ORDEN_ESF!A:C,2,0),"")</f>
        <v>Pasivo por impuestos diferidos</v>
      </c>
      <c r="L3665">
        <f>IFERROR(VLOOKUP(J3665,ORDEN_ESF!A:C,3,0),0)</f>
        <v>0</v>
      </c>
      <c r="M3665">
        <v>52684</v>
      </c>
    </row>
    <row r="3666" spans="1:13" x14ac:dyDescent="0.25">
      <c r="A3666">
        <v>900378893</v>
      </c>
      <c r="B3666" t="s">
        <v>386</v>
      </c>
      <c r="C3666" t="s">
        <v>230</v>
      </c>
      <c r="D3666" t="s">
        <v>228</v>
      </c>
      <c r="E3666" t="s">
        <v>335</v>
      </c>
      <c r="F3666" t="s">
        <v>314</v>
      </c>
      <c r="G3666" s="16">
        <v>43100</v>
      </c>
      <c r="J3666" t="s">
        <v>274</v>
      </c>
      <c r="K3666" t="str">
        <f>IFERROR(VLOOKUP(J3666,ORDEN_ESF!A:C,2,0),"")</f>
        <v>Pasivo por impuestos diferidos</v>
      </c>
      <c r="L3666">
        <f>IFERROR(VLOOKUP(J3666,ORDEN_ESF!A:C,3,0),0)</f>
        <v>0</v>
      </c>
      <c r="M3666">
        <v>85322298</v>
      </c>
    </row>
    <row r="3667" spans="1:13" x14ac:dyDescent="0.25">
      <c r="A3667">
        <v>900390238</v>
      </c>
      <c r="B3667" t="s">
        <v>177</v>
      </c>
      <c r="C3667" t="s">
        <v>230</v>
      </c>
      <c r="D3667" t="s">
        <v>228</v>
      </c>
      <c r="E3667" t="s">
        <v>333</v>
      </c>
      <c r="F3667" t="s">
        <v>314</v>
      </c>
      <c r="G3667" s="16">
        <v>43100</v>
      </c>
      <c r="J3667" t="s">
        <v>274</v>
      </c>
      <c r="K3667" t="str">
        <f>IFERROR(VLOOKUP(J3667,ORDEN_ESF!A:C,2,0),"")</f>
        <v>Pasivo por impuestos diferidos</v>
      </c>
      <c r="L3667">
        <f>IFERROR(VLOOKUP(J3667,ORDEN_ESF!A:C,3,0),0)</f>
        <v>0</v>
      </c>
      <c r="M3667">
        <v>2526</v>
      </c>
    </row>
    <row r="3668" spans="1:13" x14ac:dyDescent="0.25">
      <c r="A3668">
        <v>900018975</v>
      </c>
      <c r="B3668" t="s">
        <v>376</v>
      </c>
      <c r="C3668" t="s">
        <v>230</v>
      </c>
      <c r="D3668" t="s">
        <v>299</v>
      </c>
      <c r="E3668" t="s">
        <v>333</v>
      </c>
      <c r="F3668" t="s">
        <v>292</v>
      </c>
      <c r="G3668" s="16">
        <v>43100</v>
      </c>
      <c r="J3668" t="s">
        <v>274</v>
      </c>
      <c r="K3668" t="str">
        <f>IFERROR(VLOOKUP(J3668,ORDEN_ESF!A:C,2,0),"")</f>
        <v>Pasivo por impuestos diferidos</v>
      </c>
      <c r="L3668">
        <f>IFERROR(VLOOKUP(J3668,ORDEN_ESF!A:C,3,0),0)</f>
        <v>0</v>
      </c>
      <c r="M3668">
        <v>18459758</v>
      </c>
    </row>
    <row r="3669" spans="1:13" x14ac:dyDescent="0.25">
      <c r="A3669">
        <v>900018975</v>
      </c>
      <c r="B3669" t="s">
        <v>376</v>
      </c>
      <c r="C3669" t="s">
        <v>230</v>
      </c>
      <c r="D3669" t="s">
        <v>299</v>
      </c>
      <c r="E3669" t="s">
        <v>333</v>
      </c>
      <c r="F3669" t="s">
        <v>314</v>
      </c>
      <c r="G3669" s="16">
        <v>43100</v>
      </c>
      <c r="J3669" t="s">
        <v>274</v>
      </c>
      <c r="K3669" t="str">
        <f>IFERROR(VLOOKUP(J3669,ORDEN_ESF!A:C,2,0),"")</f>
        <v>Pasivo por impuestos diferidos</v>
      </c>
      <c r="L3669">
        <f>IFERROR(VLOOKUP(J3669,ORDEN_ESF!A:C,3,0),0)</f>
        <v>0</v>
      </c>
      <c r="M3669">
        <v>52714159</v>
      </c>
    </row>
    <row r="3670" spans="1:13" x14ac:dyDescent="0.25">
      <c r="A3670">
        <v>900749166</v>
      </c>
      <c r="B3670" t="s">
        <v>182</v>
      </c>
      <c r="C3670" t="s">
        <v>230</v>
      </c>
      <c r="D3670" t="s">
        <v>228</v>
      </c>
      <c r="E3670" t="s">
        <v>333</v>
      </c>
      <c r="F3670" t="s">
        <v>292</v>
      </c>
      <c r="G3670" s="16">
        <v>43100</v>
      </c>
      <c r="J3670" t="s">
        <v>274</v>
      </c>
      <c r="K3670" t="str">
        <f>IFERROR(VLOOKUP(J3670,ORDEN_ESF!A:C,2,0),"")</f>
        <v>Pasivo por impuestos diferidos</v>
      </c>
      <c r="L3670">
        <f>IFERROR(VLOOKUP(J3670,ORDEN_ESF!A:C,3,0),0)</f>
        <v>0</v>
      </c>
      <c r="M3670">
        <v>8530126</v>
      </c>
    </row>
    <row r="3671" spans="1:13" x14ac:dyDescent="0.25">
      <c r="A3671">
        <v>900749166</v>
      </c>
      <c r="B3671" t="s">
        <v>182</v>
      </c>
      <c r="C3671" t="s">
        <v>230</v>
      </c>
      <c r="D3671" t="s">
        <v>228</v>
      </c>
      <c r="E3671" t="s">
        <v>333</v>
      </c>
      <c r="F3671" t="s">
        <v>314</v>
      </c>
      <c r="G3671" s="16">
        <v>43100</v>
      </c>
      <c r="J3671" t="s">
        <v>274</v>
      </c>
      <c r="K3671" t="str">
        <f>IFERROR(VLOOKUP(J3671,ORDEN_ESF!A:C,2,0),"")</f>
        <v>Pasivo por impuestos diferidos</v>
      </c>
      <c r="L3671">
        <f>IFERROR(VLOOKUP(J3671,ORDEN_ESF!A:C,3,0),0)</f>
        <v>0</v>
      </c>
      <c r="M3671">
        <v>8956064</v>
      </c>
    </row>
    <row r="3672" spans="1:13" x14ac:dyDescent="0.25">
      <c r="A3672">
        <v>900797732</v>
      </c>
      <c r="B3672" t="s">
        <v>181</v>
      </c>
      <c r="C3672" t="s">
        <v>230</v>
      </c>
      <c r="D3672" t="s">
        <v>228</v>
      </c>
      <c r="E3672" t="s">
        <v>360</v>
      </c>
      <c r="F3672" t="s">
        <v>292</v>
      </c>
      <c r="G3672" s="16">
        <v>43100</v>
      </c>
      <c r="J3672" t="s">
        <v>274</v>
      </c>
      <c r="K3672" t="str">
        <f>IFERROR(VLOOKUP(J3672,ORDEN_ESF!A:C,2,0),"")</f>
        <v>Pasivo por impuestos diferidos</v>
      </c>
      <c r="L3672">
        <f>IFERROR(VLOOKUP(J3672,ORDEN_ESF!A:C,3,0),0)</f>
        <v>0</v>
      </c>
      <c r="M3672">
        <v>2551947</v>
      </c>
    </row>
    <row r="3673" spans="1:13" x14ac:dyDescent="0.25">
      <c r="A3673">
        <v>900797732</v>
      </c>
      <c r="B3673" t="s">
        <v>181</v>
      </c>
      <c r="C3673" t="s">
        <v>230</v>
      </c>
      <c r="D3673" t="s">
        <v>228</v>
      </c>
      <c r="E3673" t="s">
        <v>360</v>
      </c>
      <c r="F3673" t="s">
        <v>314</v>
      </c>
      <c r="G3673" s="16">
        <v>43100</v>
      </c>
      <c r="J3673" t="s">
        <v>274</v>
      </c>
      <c r="K3673" t="str">
        <f>IFERROR(VLOOKUP(J3673,ORDEN_ESF!A:C,2,0),"")</f>
        <v>Pasivo por impuestos diferidos</v>
      </c>
      <c r="L3673">
        <f>IFERROR(VLOOKUP(J3673,ORDEN_ESF!A:C,3,0),0)</f>
        <v>0</v>
      </c>
      <c r="M3673">
        <v>165064</v>
      </c>
    </row>
    <row r="3674" spans="1:13" x14ac:dyDescent="0.25">
      <c r="A3674">
        <v>900205547</v>
      </c>
      <c r="B3674" t="s">
        <v>233</v>
      </c>
      <c r="C3674" t="s">
        <v>230</v>
      </c>
      <c r="D3674" t="s">
        <v>228</v>
      </c>
      <c r="E3674" t="s">
        <v>224</v>
      </c>
      <c r="F3674" t="s">
        <v>292</v>
      </c>
      <c r="G3674" s="16">
        <v>43100</v>
      </c>
      <c r="J3674" t="s">
        <v>274</v>
      </c>
      <c r="K3674" t="str">
        <f>IFERROR(VLOOKUP(J3674,ORDEN_ESF!A:C,2,0),"")</f>
        <v>Pasivo por impuestos diferidos</v>
      </c>
      <c r="L3674">
        <f>IFERROR(VLOOKUP(J3674,ORDEN_ESF!A:C,3,0),0)</f>
        <v>0</v>
      </c>
      <c r="M3674">
        <v>196106</v>
      </c>
    </row>
    <row r="3675" spans="1:13" x14ac:dyDescent="0.25">
      <c r="A3675">
        <v>900818642</v>
      </c>
      <c r="B3675" t="s">
        <v>169</v>
      </c>
      <c r="C3675" t="s">
        <v>230</v>
      </c>
      <c r="D3675" t="s">
        <v>228</v>
      </c>
      <c r="E3675" t="s">
        <v>333</v>
      </c>
      <c r="F3675" t="s">
        <v>314</v>
      </c>
      <c r="G3675" s="16">
        <v>43100</v>
      </c>
      <c r="J3675" t="s">
        <v>274</v>
      </c>
      <c r="K3675" t="str">
        <f>IFERROR(VLOOKUP(J3675,ORDEN_ESF!A:C,2,0),"")</f>
        <v>Pasivo por impuestos diferidos</v>
      </c>
      <c r="L3675">
        <f>IFERROR(VLOOKUP(J3675,ORDEN_ESF!A:C,3,0),0)</f>
        <v>0</v>
      </c>
      <c r="M3675">
        <v>476852</v>
      </c>
    </row>
    <row r="3676" spans="1:13" x14ac:dyDescent="0.25">
      <c r="A3676">
        <v>860510628</v>
      </c>
      <c r="B3676" t="s">
        <v>373</v>
      </c>
      <c r="C3676" t="s">
        <v>230</v>
      </c>
      <c r="D3676" t="s">
        <v>228</v>
      </c>
      <c r="E3676" t="s">
        <v>353</v>
      </c>
      <c r="F3676" t="s">
        <v>292</v>
      </c>
      <c r="G3676" s="16">
        <v>43100</v>
      </c>
      <c r="J3676" t="s">
        <v>274</v>
      </c>
      <c r="K3676" t="str">
        <f>IFERROR(VLOOKUP(J3676,ORDEN_ESF!A:C,2,0),"")</f>
        <v>Pasivo por impuestos diferidos</v>
      </c>
      <c r="L3676">
        <f>IFERROR(VLOOKUP(J3676,ORDEN_ESF!A:C,3,0),0)</f>
        <v>0</v>
      </c>
      <c r="M3676">
        <v>3029086</v>
      </c>
    </row>
    <row r="3677" spans="1:13" x14ac:dyDescent="0.25">
      <c r="A3677">
        <v>860510628</v>
      </c>
      <c r="B3677" t="s">
        <v>373</v>
      </c>
      <c r="C3677" t="s">
        <v>230</v>
      </c>
      <c r="D3677" t="s">
        <v>228</v>
      </c>
      <c r="E3677" t="s">
        <v>353</v>
      </c>
      <c r="F3677" t="s">
        <v>314</v>
      </c>
      <c r="G3677" s="16">
        <v>43100</v>
      </c>
      <c r="J3677" t="s">
        <v>274</v>
      </c>
      <c r="K3677" t="str">
        <f>IFERROR(VLOOKUP(J3677,ORDEN_ESF!A:C,2,0),"")</f>
        <v>Pasivo por impuestos diferidos</v>
      </c>
      <c r="L3677">
        <f>IFERROR(VLOOKUP(J3677,ORDEN_ESF!A:C,3,0),0)</f>
        <v>0</v>
      </c>
      <c r="M3677">
        <v>64590</v>
      </c>
    </row>
    <row r="3678" spans="1:13" x14ac:dyDescent="0.25">
      <c r="A3678">
        <v>800240724</v>
      </c>
      <c r="B3678" t="s">
        <v>348</v>
      </c>
      <c r="C3678" t="s">
        <v>230</v>
      </c>
      <c r="D3678" t="s">
        <v>228</v>
      </c>
      <c r="E3678" t="s">
        <v>335</v>
      </c>
      <c r="F3678" t="s">
        <v>292</v>
      </c>
      <c r="G3678" s="16">
        <v>43100</v>
      </c>
      <c r="J3678" t="s">
        <v>274</v>
      </c>
      <c r="K3678" t="str">
        <f>IFERROR(VLOOKUP(J3678,ORDEN_ESF!A:C,2,0),"")</f>
        <v>Pasivo por impuestos diferidos</v>
      </c>
      <c r="L3678">
        <f>IFERROR(VLOOKUP(J3678,ORDEN_ESF!A:C,3,0),0)</f>
        <v>0</v>
      </c>
      <c r="M3678">
        <v>2143009</v>
      </c>
    </row>
    <row r="3679" spans="1:13" x14ac:dyDescent="0.25">
      <c r="A3679">
        <v>800240724</v>
      </c>
      <c r="B3679" t="s">
        <v>348</v>
      </c>
      <c r="C3679" t="s">
        <v>230</v>
      </c>
      <c r="D3679" t="s">
        <v>228</v>
      </c>
      <c r="E3679" t="s">
        <v>335</v>
      </c>
      <c r="F3679" t="s">
        <v>314</v>
      </c>
      <c r="G3679" s="16">
        <v>43100</v>
      </c>
      <c r="J3679" t="s">
        <v>274</v>
      </c>
      <c r="K3679" t="str">
        <f>IFERROR(VLOOKUP(J3679,ORDEN_ESF!A:C,2,0),"")</f>
        <v>Pasivo por impuestos diferidos</v>
      </c>
      <c r="L3679">
        <f>IFERROR(VLOOKUP(J3679,ORDEN_ESF!A:C,3,0),0)</f>
        <v>0</v>
      </c>
      <c r="M3679">
        <v>1835378</v>
      </c>
    </row>
    <row r="3680" spans="1:13" x14ac:dyDescent="0.25">
      <c r="A3680">
        <v>890905022</v>
      </c>
      <c r="B3680" t="s">
        <v>370</v>
      </c>
      <c r="C3680" t="s">
        <v>230</v>
      </c>
      <c r="D3680" t="s">
        <v>223</v>
      </c>
      <c r="E3680" t="s">
        <v>360</v>
      </c>
      <c r="F3680" t="s">
        <v>292</v>
      </c>
      <c r="G3680" s="16">
        <v>43100</v>
      </c>
      <c r="J3680" t="s">
        <v>274</v>
      </c>
      <c r="K3680" t="str">
        <f>IFERROR(VLOOKUP(J3680,ORDEN_ESF!A:C,2,0),"")</f>
        <v>Pasivo por impuestos diferidos</v>
      </c>
      <c r="L3680">
        <f>IFERROR(VLOOKUP(J3680,ORDEN_ESF!A:C,3,0),0)</f>
        <v>0</v>
      </c>
      <c r="M3680">
        <v>1729025</v>
      </c>
    </row>
    <row r="3681" spans="1:13" x14ac:dyDescent="0.25">
      <c r="A3681">
        <v>890905022</v>
      </c>
      <c r="B3681" t="s">
        <v>370</v>
      </c>
      <c r="C3681" t="s">
        <v>230</v>
      </c>
      <c r="D3681" t="s">
        <v>223</v>
      </c>
      <c r="E3681" t="s">
        <v>360</v>
      </c>
      <c r="F3681" t="s">
        <v>314</v>
      </c>
      <c r="G3681" s="16">
        <v>43100</v>
      </c>
      <c r="J3681" t="s">
        <v>274</v>
      </c>
      <c r="K3681" t="str">
        <f>IFERROR(VLOOKUP(J3681,ORDEN_ESF!A:C,2,0),"")</f>
        <v>Pasivo por impuestos diferidos</v>
      </c>
      <c r="L3681">
        <f>IFERROR(VLOOKUP(J3681,ORDEN_ESF!A:C,3,0),0)</f>
        <v>0</v>
      </c>
      <c r="M3681">
        <v>4536568</v>
      </c>
    </row>
    <row r="3682" spans="1:13" x14ac:dyDescent="0.25">
      <c r="A3682">
        <v>830023542</v>
      </c>
      <c r="B3682" t="s">
        <v>146</v>
      </c>
      <c r="C3682" t="s">
        <v>230</v>
      </c>
      <c r="D3682" t="s">
        <v>223</v>
      </c>
      <c r="E3682" t="s">
        <v>339</v>
      </c>
      <c r="F3682" t="s">
        <v>292</v>
      </c>
      <c r="G3682" s="16">
        <v>43100</v>
      </c>
      <c r="J3682" t="s">
        <v>276</v>
      </c>
      <c r="K3682" t="str">
        <f>IFERROR(VLOOKUP(J3682,ORDEN_ESF!A:C,2,0),"")</f>
        <v>Otros pasivos financieros no corrientes</v>
      </c>
      <c r="L3682">
        <f>IFERROR(VLOOKUP(J3682,ORDEN_ESF!A:C,3,0),0)</f>
        <v>0</v>
      </c>
      <c r="M3682">
        <v>74667667</v>
      </c>
    </row>
    <row r="3683" spans="1:13" x14ac:dyDescent="0.25">
      <c r="A3683">
        <v>830023542</v>
      </c>
      <c r="B3683" t="s">
        <v>146</v>
      </c>
      <c r="C3683" t="s">
        <v>230</v>
      </c>
      <c r="D3683" t="s">
        <v>223</v>
      </c>
      <c r="E3683" t="s">
        <v>339</v>
      </c>
      <c r="F3683" t="s">
        <v>314</v>
      </c>
      <c r="G3683" s="16">
        <v>43100</v>
      </c>
      <c r="J3683" t="s">
        <v>276</v>
      </c>
      <c r="K3683" t="str">
        <f>IFERROR(VLOOKUP(J3683,ORDEN_ESF!A:C,2,0),"")</f>
        <v>Otros pasivos financieros no corrientes</v>
      </c>
      <c r="L3683">
        <f>IFERROR(VLOOKUP(J3683,ORDEN_ESF!A:C,3,0),0)</f>
        <v>0</v>
      </c>
      <c r="M3683">
        <v>32279998</v>
      </c>
    </row>
    <row r="3684" spans="1:13" x14ac:dyDescent="0.25">
      <c r="A3684">
        <v>900378893</v>
      </c>
      <c r="B3684" t="s">
        <v>386</v>
      </c>
      <c r="C3684" t="s">
        <v>230</v>
      </c>
      <c r="D3684" t="s">
        <v>228</v>
      </c>
      <c r="E3684" t="s">
        <v>335</v>
      </c>
      <c r="F3684" t="s">
        <v>292</v>
      </c>
      <c r="G3684" s="16">
        <v>43100</v>
      </c>
      <c r="J3684" t="s">
        <v>276</v>
      </c>
      <c r="K3684" t="str">
        <f>IFERROR(VLOOKUP(J3684,ORDEN_ESF!A:C,2,0),"")</f>
        <v>Otros pasivos financieros no corrientes</v>
      </c>
      <c r="L3684">
        <f>IFERROR(VLOOKUP(J3684,ORDEN_ESF!A:C,3,0),0)</f>
        <v>0</v>
      </c>
      <c r="M3684">
        <v>19567645</v>
      </c>
    </row>
    <row r="3685" spans="1:13" x14ac:dyDescent="0.25">
      <c r="A3685">
        <v>900378893</v>
      </c>
      <c r="B3685" t="s">
        <v>386</v>
      </c>
      <c r="C3685" t="s">
        <v>230</v>
      </c>
      <c r="D3685" t="s">
        <v>228</v>
      </c>
      <c r="E3685" t="s">
        <v>335</v>
      </c>
      <c r="F3685" t="s">
        <v>314</v>
      </c>
      <c r="G3685" s="16">
        <v>43100</v>
      </c>
      <c r="J3685" t="s">
        <v>276</v>
      </c>
      <c r="K3685" t="str">
        <f>IFERROR(VLOOKUP(J3685,ORDEN_ESF!A:C,2,0),"")</f>
        <v>Otros pasivos financieros no corrientes</v>
      </c>
      <c r="L3685">
        <f>IFERROR(VLOOKUP(J3685,ORDEN_ESF!A:C,3,0),0)</f>
        <v>0</v>
      </c>
      <c r="M3685">
        <v>58293347</v>
      </c>
    </row>
    <row r="3686" spans="1:13" x14ac:dyDescent="0.25">
      <c r="A3686">
        <v>800200598</v>
      </c>
      <c r="B3686" t="s">
        <v>345</v>
      </c>
      <c r="C3686" t="s">
        <v>230</v>
      </c>
      <c r="D3686" t="s">
        <v>228</v>
      </c>
      <c r="E3686" t="s">
        <v>335</v>
      </c>
      <c r="F3686" t="s">
        <v>292</v>
      </c>
      <c r="G3686" s="16">
        <v>43100</v>
      </c>
      <c r="J3686" t="s">
        <v>276</v>
      </c>
      <c r="K3686" t="str">
        <f>IFERROR(VLOOKUP(J3686,ORDEN_ESF!A:C,2,0),"")</f>
        <v>Otros pasivos financieros no corrientes</v>
      </c>
      <c r="L3686">
        <f>IFERROR(VLOOKUP(J3686,ORDEN_ESF!A:C,3,0),0)</f>
        <v>0</v>
      </c>
      <c r="M3686">
        <v>115187610</v>
      </c>
    </row>
    <row r="3687" spans="1:13" x14ac:dyDescent="0.25">
      <c r="A3687">
        <v>800200598</v>
      </c>
      <c r="B3687" t="s">
        <v>345</v>
      </c>
      <c r="C3687" t="s">
        <v>230</v>
      </c>
      <c r="D3687" t="s">
        <v>228</v>
      </c>
      <c r="E3687" t="s">
        <v>335</v>
      </c>
      <c r="F3687" t="s">
        <v>314</v>
      </c>
      <c r="G3687" s="16">
        <v>43100</v>
      </c>
      <c r="J3687" t="s">
        <v>276</v>
      </c>
      <c r="K3687" t="str">
        <f>IFERROR(VLOOKUP(J3687,ORDEN_ESF!A:C,2,0),"")</f>
        <v>Otros pasivos financieros no corrientes</v>
      </c>
      <c r="L3687">
        <f>IFERROR(VLOOKUP(J3687,ORDEN_ESF!A:C,3,0),0)</f>
        <v>0</v>
      </c>
      <c r="M3687">
        <v>79965658</v>
      </c>
    </row>
    <row r="3688" spans="1:13" x14ac:dyDescent="0.25">
      <c r="A3688">
        <v>900018975</v>
      </c>
      <c r="B3688" t="s">
        <v>376</v>
      </c>
      <c r="C3688" t="s">
        <v>230</v>
      </c>
      <c r="D3688" t="s">
        <v>299</v>
      </c>
      <c r="E3688" t="s">
        <v>333</v>
      </c>
      <c r="F3688" t="s">
        <v>292</v>
      </c>
      <c r="G3688" s="16">
        <v>43100</v>
      </c>
      <c r="J3688" t="s">
        <v>276</v>
      </c>
      <c r="K3688" t="str">
        <f>IFERROR(VLOOKUP(J3688,ORDEN_ESF!A:C,2,0),"")</f>
        <v>Otros pasivos financieros no corrientes</v>
      </c>
      <c r="L3688">
        <f>IFERROR(VLOOKUP(J3688,ORDEN_ESF!A:C,3,0),0)</f>
        <v>0</v>
      </c>
      <c r="M3688">
        <v>38400104</v>
      </c>
    </row>
    <row r="3689" spans="1:13" x14ac:dyDescent="0.25">
      <c r="A3689">
        <v>900018975</v>
      </c>
      <c r="B3689" t="s">
        <v>376</v>
      </c>
      <c r="C3689" t="s">
        <v>230</v>
      </c>
      <c r="D3689" t="s">
        <v>299</v>
      </c>
      <c r="E3689" t="s">
        <v>333</v>
      </c>
      <c r="F3689" t="s">
        <v>314</v>
      </c>
      <c r="G3689" s="16">
        <v>43100</v>
      </c>
      <c r="J3689" t="s">
        <v>276</v>
      </c>
      <c r="K3689" t="str">
        <f>IFERROR(VLOOKUP(J3689,ORDEN_ESF!A:C,2,0),"")</f>
        <v>Otros pasivos financieros no corrientes</v>
      </c>
      <c r="L3689">
        <f>IFERROR(VLOOKUP(J3689,ORDEN_ESF!A:C,3,0),0)</f>
        <v>0</v>
      </c>
      <c r="M3689">
        <v>112682455</v>
      </c>
    </row>
    <row r="3690" spans="1:13" x14ac:dyDescent="0.25">
      <c r="A3690">
        <v>900749166</v>
      </c>
      <c r="B3690" t="s">
        <v>182</v>
      </c>
      <c r="C3690" t="s">
        <v>230</v>
      </c>
      <c r="D3690" t="s">
        <v>228</v>
      </c>
      <c r="E3690" t="s">
        <v>333</v>
      </c>
      <c r="F3690" t="s">
        <v>292</v>
      </c>
      <c r="G3690" s="16">
        <v>43100</v>
      </c>
      <c r="J3690" t="s">
        <v>276</v>
      </c>
      <c r="K3690" t="str">
        <f>IFERROR(VLOOKUP(J3690,ORDEN_ESF!A:C,2,0),"")</f>
        <v>Otros pasivos financieros no corrientes</v>
      </c>
      <c r="L3690">
        <f>IFERROR(VLOOKUP(J3690,ORDEN_ESF!A:C,3,0),0)</f>
        <v>0</v>
      </c>
      <c r="M3690">
        <v>24121875</v>
      </c>
    </row>
    <row r="3691" spans="1:13" x14ac:dyDescent="0.25">
      <c r="A3691">
        <v>900749166</v>
      </c>
      <c r="B3691" t="s">
        <v>182</v>
      </c>
      <c r="C3691" t="s">
        <v>230</v>
      </c>
      <c r="D3691" t="s">
        <v>228</v>
      </c>
      <c r="E3691" t="s">
        <v>333</v>
      </c>
      <c r="F3691" t="s">
        <v>314</v>
      </c>
      <c r="G3691" s="16">
        <v>43100</v>
      </c>
      <c r="J3691" t="s">
        <v>276</v>
      </c>
      <c r="K3691" t="str">
        <f>IFERROR(VLOOKUP(J3691,ORDEN_ESF!A:C,2,0),"")</f>
        <v>Otros pasivos financieros no corrientes</v>
      </c>
      <c r="L3691">
        <f>IFERROR(VLOOKUP(J3691,ORDEN_ESF!A:C,3,0),0)</f>
        <v>0</v>
      </c>
      <c r="M3691">
        <v>26477919</v>
      </c>
    </row>
    <row r="3692" spans="1:13" x14ac:dyDescent="0.25">
      <c r="A3692">
        <v>900797732</v>
      </c>
      <c r="B3692" t="s">
        <v>181</v>
      </c>
      <c r="C3692" t="s">
        <v>230</v>
      </c>
      <c r="D3692" t="s">
        <v>228</v>
      </c>
      <c r="E3692" t="s">
        <v>360</v>
      </c>
      <c r="F3692" t="s">
        <v>292</v>
      </c>
      <c r="G3692" s="16">
        <v>43100</v>
      </c>
      <c r="J3692" t="s">
        <v>276</v>
      </c>
      <c r="K3692" t="str">
        <f>IFERROR(VLOOKUP(J3692,ORDEN_ESF!A:C,2,0),"")</f>
        <v>Otros pasivos financieros no corrientes</v>
      </c>
      <c r="L3692">
        <f>IFERROR(VLOOKUP(J3692,ORDEN_ESF!A:C,3,0),0)</f>
        <v>0</v>
      </c>
      <c r="M3692">
        <v>23221</v>
      </c>
    </row>
    <row r="3693" spans="1:13" x14ac:dyDescent="0.25">
      <c r="A3693">
        <v>900205547</v>
      </c>
      <c r="B3693" t="s">
        <v>233</v>
      </c>
      <c r="C3693" t="s">
        <v>230</v>
      </c>
      <c r="D3693" t="s">
        <v>228</v>
      </c>
      <c r="E3693" t="s">
        <v>224</v>
      </c>
      <c r="F3693" t="s">
        <v>292</v>
      </c>
      <c r="G3693" s="16">
        <v>43100</v>
      </c>
      <c r="J3693" t="s">
        <v>276</v>
      </c>
      <c r="K3693" t="str">
        <f>IFERROR(VLOOKUP(J3693,ORDEN_ESF!A:C,2,0),"")</f>
        <v>Otros pasivos financieros no corrientes</v>
      </c>
      <c r="L3693">
        <f>IFERROR(VLOOKUP(J3693,ORDEN_ESF!A:C,3,0),0)</f>
        <v>0</v>
      </c>
      <c r="M3693">
        <v>256784</v>
      </c>
    </row>
    <row r="3694" spans="1:13" x14ac:dyDescent="0.25">
      <c r="A3694">
        <v>900205547</v>
      </c>
      <c r="B3694" t="s">
        <v>233</v>
      </c>
      <c r="C3694" t="s">
        <v>230</v>
      </c>
      <c r="D3694" t="s">
        <v>228</v>
      </c>
      <c r="E3694" t="s">
        <v>224</v>
      </c>
      <c r="F3694" t="s">
        <v>314</v>
      </c>
      <c r="G3694" s="16">
        <v>43100</v>
      </c>
      <c r="J3694" t="s">
        <v>276</v>
      </c>
      <c r="K3694" t="str">
        <f>IFERROR(VLOOKUP(J3694,ORDEN_ESF!A:C,2,0),"")</f>
        <v>Otros pasivos financieros no corrientes</v>
      </c>
      <c r="L3694">
        <f>IFERROR(VLOOKUP(J3694,ORDEN_ESF!A:C,3,0),0)</f>
        <v>0</v>
      </c>
      <c r="M3694">
        <v>5556</v>
      </c>
    </row>
    <row r="3695" spans="1:13" x14ac:dyDescent="0.25">
      <c r="A3695">
        <v>800240724</v>
      </c>
      <c r="B3695" t="s">
        <v>348</v>
      </c>
      <c r="C3695" t="s">
        <v>230</v>
      </c>
      <c r="D3695" t="s">
        <v>228</v>
      </c>
      <c r="E3695" t="s">
        <v>335</v>
      </c>
      <c r="F3695" t="s">
        <v>292</v>
      </c>
      <c r="G3695" s="16">
        <v>43100</v>
      </c>
      <c r="J3695" t="s">
        <v>276</v>
      </c>
      <c r="K3695" t="str">
        <f>IFERROR(VLOOKUP(J3695,ORDEN_ESF!A:C,2,0),"")</f>
        <v>Otros pasivos financieros no corrientes</v>
      </c>
      <c r="L3695">
        <f>IFERROR(VLOOKUP(J3695,ORDEN_ESF!A:C,3,0),0)</f>
        <v>0</v>
      </c>
      <c r="M3695">
        <v>73187405</v>
      </c>
    </row>
    <row r="3696" spans="1:13" x14ac:dyDescent="0.25">
      <c r="A3696">
        <v>800240724</v>
      </c>
      <c r="B3696" t="s">
        <v>348</v>
      </c>
      <c r="C3696" t="s">
        <v>230</v>
      </c>
      <c r="D3696" t="s">
        <v>228</v>
      </c>
      <c r="E3696" t="s">
        <v>335</v>
      </c>
      <c r="F3696" t="s">
        <v>314</v>
      </c>
      <c r="G3696" s="16">
        <v>43100</v>
      </c>
      <c r="J3696" t="s">
        <v>276</v>
      </c>
      <c r="K3696" t="str">
        <f>IFERROR(VLOOKUP(J3696,ORDEN_ESF!A:C,2,0),"")</f>
        <v>Otros pasivos financieros no corrientes</v>
      </c>
      <c r="L3696">
        <f>IFERROR(VLOOKUP(J3696,ORDEN_ESF!A:C,3,0),0)</f>
        <v>0</v>
      </c>
      <c r="M3696">
        <v>152148638</v>
      </c>
    </row>
    <row r="3697" spans="1:13" x14ac:dyDescent="0.25">
      <c r="A3697">
        <v>900378893</v>
      </c>
      <c r="B3697" t="s">
        <v>386</v>
      </c>
      <c r="C3697" t="s">
        <v>230</v>
      </c>
      <c r="D3697" t="s">
        <v>228</v>
      </c>
      <c r="E3697" t="s">
        <v>335</v>
      </c>
      <c r="F3697" t="s">
        <v>292</v>
      </c>
      <c r="G3697" s="16">
        <v>43100</v>
      </c>
      <c r="J3697" t="s">
        <v>277</v>
      </c>
      <c r="K3697" t="str">
        <f>IFERROR(VLOOKUP(J3697,ORDEN_ESF!A:C,2,0),"")</f>
        <v>Otros pasivos no financieros no corrientes</v>
      </c>
      <c r="L3697">
        <f>IFERROR(VLOOKUP(J3697,ORDEN_ESF!A:C,3,0),0)</f>
        <v>0</v>
      </c>
      <c r="M3697">
        <v>137804853</v>
      </c>
    </row>
    <row r="3698" spans="1:13" x14ac:dyDescent="0.25">
      <c r="A3698">
        <v>900378893</v>
      </c>
      <c r="B3698" t="s">
        <v>386</v>
      </c>
      <c r="C3698" t="s">
        <v>230</v>
      </c>
      <c r="D3698" t="s">
        <v>228</v>
      </c>
      <c r="E3698" t="s">
        <v>335</v>
      </c>
      <c r="F3698" t="s">
        <v>314</v>
      </c>
      <c r="G3698" s="16">
        <v>43100</v>
      </c>
      <c r="J3698" t="s">
        <v>277</v>
      </c>
      <c r="K3698" t="str">
        <f>IFERROR(VLOOKUP(J3698,ORDEN_ESF!A:C,2,0),"")</f>
        <v>Otros pasivos no financieros no corrientes</v>
      </c>
      <c r="L3698">
        <f>IFERROR(VLOOKUP(J3698,ORDEN_ESF!A:C,3,0),0)</f>
        <v>0</v>
      </c>
      <c r="M3698">
        <v>43359</v>
      </c>
    </row>
    <row r="3699" spans="1:13" x14ac:dyDescent="0.25">
      <c r="A3699">
        <v>800200598</v>
      </c>
      <c r="B3699" t="s">
        <v>345</v>
      </c>
      <c r="C3699" t="s">
        <v>230</v>
      </c>
      <c r="D3699" t="s">
        <v>228</v>
      </c>
      <c r="E3699" t="s">
        <v>335</v>
      </c>
      <c r="F3699" t="s">
        <v>292</v>
      </c>
      <c r="G3699" s="16">
        <v>43100</v>
      </c>
      <c r="J3699" t="s">
        <v>277</v>
      </c>
      <c r="K3699" t="str">
        <f>IFERROR(VLOOKUP(J3699,ORDEN_ESF!A:C,2,0),"")</f>
        <v>Otros pasivos no financieros no corrientes</v>
      </c>
      <c r="L3699">
        <f>IFERROR(VLOOKUP(J3699,ORDEN_ESF!A:C,3,0),0)</f>
        <v>0</v>
      </c>
      <c r="M3699">
        <v>91179854</v>
      </c>
    </row>
    <row r="3700" spans="1:13" x14ac:dyDescent="0.25">
      <c r="A3700">
        <v>800200598</v>
      </c>
      <c r="B3700" t="s">
        <v>345</v>
      </c>
      <c r="C3700" t="s">
        <v>230</v>
      </c>
      <c r="D3700" t="s">
        <v>228</v>
      </c>
      <c r="E3700" t="s">
        <v>335</v>
      </c>
      <c r="F3700" t="s">
        <v>314</v>
      </c>
      <c r="G3700" s="16">
        <v>43100</v>
      </c>
      <c r="J3700" t="s">
        <v>277</v>
      </c>
      <c r="K3700" t="str">
        <f>IFERROR(VLOOKUP(J3700,ORDEN_ESF!A:C,2,0),"")</f>
        <v>Otros pasivos no financieros no corrientes</v>
      </c>
      <c r="L3700">
        <f>IFERROR(VLOOKUP(J3700,ORDEN_ESF!A:C,3,0),0)</f>
        <v>0</v>
      </c>
      <c r="M3700">
        <v>114567617</v>
      </c>
    </row>
    <row r="3701" spans="1:13" x14ac:dyDescent="0.25">
      <c r="A3701">
        <v>900018975</v>
      </c>
      <c r="B3701" t="s">
        <v>376</v>
      </c>
      <c r="C3701" t="s">
        <v>230</v>
      </c>
      <c r="D3701" t="s">
        <v>299</v>
      </c>
      <c r="E3701" t="s">
        <v>333</v>
      </c>
      <c r="F3701" t="s">
        <v>292</v>
      </c>
      <c r="G3701" s="16">
        <v>43100</v>
      </c>
      <c r="J3701" t="s">
        <v>277</v>
      </c>
      <c r="K3701" t="str">
        <f>IFERROR(VLOOKUP(J3701,ORDEN_ESF!A:C,2,0),"")</f>
        <v>Otros pasivos no financieros no corrientes</v>
      </c>
      <c r="L3701">
        <f>IFERROR(VLOOKUP(J3701,ORDEN_ESF!A:C,3,0),0)</f>
        <v>0</v>
      </c>
      <c r="M3701">
        <v>66444484</v>
      </c>
    </row>
    <row r="3702" spans="1:13" x14ac:dyDescent="0.25">
      <c r="A3702">
        <v>900018975</v>
      </c>
      <c r="B3702" t="s">
        <v>376</v>
      </c>
      <c r="C3702" t="s">
        <v>230</v>
      </c>
      <c r="D3702" t="s">
        <v>299</v>
      </c>
      <c r="E3702" t="s">
        <v>333</v>
      </c>
      <c r="F3702" t="s">
        <v>314</v>
      </c>
      <c r="G3702" s="16">
        <v>43100</v>
      </c>
      <c r="J3702" t="s">
        <v>277</v>
      </c>
      <c r="K3702" t="str">
        <f>IFERROR(VLOOKUP(J3702,ORDEN_ESF!A:C,2,0),"")</f>
        <v>Otros pasivos no financieros no corrientes</v>
      </c>
      <c r="L3702">
        <f>IFERROR(VLOOKUP(J3702,ORDEN_ESF!A:C,3,0),0)</f>
        <v>0</v>
      </c>
      <c r="M3702">
        <v>100669002</v>
      </c>
    </row>
    <row r="3703" spans="1:13" x14ac:dyDescent="0.25">
      <c r="A3703">
        <v>860510628</v>
      </c>
      <c r="B3703" t="s">
        <v>373</v>
      </c>
      <c r="C3703" t="s">
        <v>230</v>
      </c>
      <c r="D3703" t="s">
        <v>228</v>
      </c>
      <c r="E3703" t="s">
        <v>353</v>
      </c>
      <c r="F3703" t="s">
        <v>292</v>
      </c>
      <c r="G3703" s="16">
        <v>43100</v>
      </c>
      <c r="J3703" t="s">
        <v>277</v>
      </c>
      <c r="K3703" t="str">
        <f>IFERROR(VLOOKUP(J3703,ORDEN_ESF!A:C,2,0),"")</f>
        <v>Otros pasivos no financieros no corrientes</v>
      </c>
      <c r="L3703">
        <f>IFERROR(VLOOKUP(J3703,ORDEN_ESF!A:C,3,0),0)</f>
        <v>0</v>
      </c>
      <c r="M3703">
        <v>29757</v>
      </c>
    </row>
    <row r="3704" spans="1:13" x14ac:dyDescent="0.25">
      <c r="A3704">
        <v>830023542</v>
      </c>
      <c r="B3704" t="s">
        <v>146</v>
      </c>
      <c r="C3704" t="s">
        <v>230</v>
      </c>
      <c r="D3704" t="s">
        <v>223</v>
      </c>
      <c r="E3704" t="s">
        <v>339</v>
      </c>
      <c r="F3704" t="s">
        <v>292</v>
      </c>
      <c r="G3704" s="16">
        <v>43100</v>
      </c>
      <c r="J3704" t="s">
        <v>321</v>
      </c>
      <c r="K3704" t="str">
        <f>IFERROR(VLOOKUP(J3704,ORDEN_ESF!A:C,2,0),"")</f>
        <v>Pasivos no corrientes</v>
      </c>
      <c r="L3704">
        <f>IFERROR(VLOOKUP(J3704,ORDEN_ESF!A:C,3,0),0)</f>
        <v>5</v>
      </c>
      <c r="M3704">
        <v>74667667</v>
      </c>
    </row>
    <row r="3705" spans="1:13" x14ac:dyDescent="0.25">
      <c r="A3705">
        <v>830023542</v>
      </c>
      <c r="B3705" t="s">
        <v>146</v>
      </c>
      <c r="C3705" t="s">
        <v>230</v>
      </c>
      <c r="D3705" t="s">
        <v>223</v>
      </c>
      <c r="E3705" t="s">
        <v>339</v>
      </c>
      <c r="F3705" t="s">
        <v>314</v>
      </c>
      <c r="G3705" s="16">
        <v>43100</v>
      </c>
      <c r="J3705" t="s">
        <v>321</v>
      </c>
      <c r="K3705" t="str">
        <f>IFERROR(VLOOKUP(J3705,ORDEN_ESF!A:C,2,0),"")</f>
        <v>Pasivos no corrientes</v>
      </c>
      <c r="L3705">
        <f>IFERROR(VLOOKUP(J3705,ORDEN_ESF!A:C,3,0),0)</f>
        <v>5</v>
      </c>
      <c r="M3705">
        <v>32279998</v>
      </c>
    </row>
    <row r="3706" spans="1:13" x14ac:dyDescent="0.25">
      <c r="A3706">
        <v>890806999</v>
      </c>
      <c r="B3706" t="s">
        <v>366</v>
      </c>
      <c r="C3706" t="s">
        <v>230</v>
      </c>
      <c r="D3706" t="s">
        <v>367</v>
      </c>
      <c r="E3706" t="s">
        <v>368</v>
      </c>
      <c r="F3706" t="s">
        <v>292</v>
      </c>
      <c r="G3706" s="16">
        <v>43100</v>
      </c>
      <c r="J3706" t="s">
        <v>321</v>
      </c>
      <c r="K3706" t="str">
        <f>IFERROR(VLOOKUP(J3706,ORDEN_ESF!A:C,2,0),"")</f>
        <v>Pasivos no corrientes</v>
      </c>
      <c r="L3706">
        <f>IFERROR(VLOOKUP(J3706,ORDEN_ESF!A:C,3,0),0)</f>
        <v>5</v>
      </c>
      <c r="M3706">
        <v>1218353</v>
      </c>
    </row>
    <row r="3707" spans="1:13" x14ac:dyDescent="0.25">
      <c r="A3707">
        <v>890806999</v>
      </c>
      <c r="B3707" t="s">
        <v>366</v>
      </c>
      <c r="C3707" t="s">
        <v>230</v>
      </c>
      <c r="D3707" t="s">
        <v>367</v>
      </c>
      <c r="E3707" t="s">
        <v>368</v>
      </c>
      <c r="F3707" t="s">
        <v>314</v>
      </c>
      <c r="G3707" s="16">
        <v>43100</v>
      </c>
      <c r="J3707" t="s">
        <v>321</v>
      </c>
      <c r="K3707" t="str">
        <f>IFERROR(VLOOKUP(J3707,ORDEN_ESF!A:C,2,0),"")</f>
        <v>Pasivos no corrientes</v>
      </c>
      <c r="L3707">
        <f>IFERROR(VLOOKUP(J3707,ORDEN_ESF!A:C,3,0),0)</f>
        <v>5</v>
      </c>
      <c r="M3707">
        <v>1203156</v>
      </c>
    </row>
    <row r="3708" spans="1:13" x14ac:dyDescent="0.25">
      <c r="A3708">
        <v>900378893</v>
      </c>
      <c r="B3708" t="s">
        <v>386</v>
      </c>
      <c r="C3708" t="s">
        <v>230</v>
      </c>
      <c r="D3708" t="s">
        <v>228</v>
      </c>
      <c r="E3708" t="s">
        <v>335</v>
      </c>
      <c r="F3708" t="s">
        <v>292</v>
      </c>
      <c r="G3708" s="16">
        <v>43100</v>
      </c>
      <c r="J3708" t="s">
        <v>321</v>
      </c>
      <c r="K3708" t="str">
        <f>IFERROR(VLOOKUP(J3708,ORDEN_ESF!A:C,2,0),"")</f>
        <v>Pasivos no corrientes</v>
      </c>
      <c r="L3708">
        <f>IFERROR(VLOOKUP(J3708,ORDEN_ESF!A:C,3,0),0)</f>
        <v>5</v>
      </c>
      <c r="M3708">
        <v>163241148</v>
      </c>
    </row>
    <row r="3709" spans="1:13" x14ac:dyDescent="0.25">
      <c r="A3709">
        <v>900378893</v>
      </c>
      <c r="B3709" t="s">
        <v>386</v>
      </c>
      <c r="C3709" t="s">
        <v>230</v>
      </c>
      <c r="D3709" t="s">
        <v>228</v>
      </c>
      <c r="E3709" t="s">
        <v>335</v>
      </c>
      <c r="F3709" t="s">
        <v>314</v>
      </c>
      <c r="G3709" s="16">
        <v>43100</v>
      </c>
      <c r="J3709" t="s">
        <v>321</v>
      </c>
      <c r="K3709" t="str">
        <f>IFERROR(VLOOKUP(J3709,ORDEN_ESF!A:C,2,0),"")</f>
        <v>Pasivos no corrientes</v>
      </c>
      <c r="L3709">
        <f>IFERROR(VLOOKUP(J3709,ORDEN_ESF!A:C,3,0),0)</f>
        <v>5</v>
      </c>
      <c r="M3709">
        <v>171000308</v>
      </c>
    </row>
    <row r="3710" spans="1:13" x14ac:dyDescent="0.25">
      <c r="A3710">
        <v>800200598</v>
      </c>
      <c r="B3710" t="s">
        <v>345</v>
      </c>
      <c r="C3710" t="s">
        <v>230</v>
      </c>
      <c r="D3710" t="s">
        <v>228</v>
      </c>
      <c r="E3710" t="s">
        <v>335</v>
      </c>
      <c r="F3710" t="s">
        <v>292</v>
      </c>
      <c r="G3710" s="16">
        <v>43100</v>
      </c>
      <c r="J3710" t="s">
        <v>321</v>
      </c>
      <c r="K3710" t="str">
        <f>IFERROR(VLOOKUP(J3710,ORDEN_ESF!A:C,2,0),"")</f>
        <v>Pasivos no corrientes</v>
      </c>
      <c r="L3710">
        <f>IFERROR(VLOOKUP(J3710,ORDEN_ESF!A:C,3,0),0)</f>
        <v>5</v>
      </c>
      <c r="M3710">
        <v>278412361</v>
      </c>
    </row>
    <row r="3711" spans="1:13" x14ac:dyDescent="0.25">
      <c r="A3711">
        <v>800200598</v>
      </c>
      <c r="B3711" t="s">
        <v>345</v>
      </c>
      <c r="C3711" t="s">
        <v>230</v>
      </c>
      <c r="D3711" t="s">
        <v>228</v>
      </c>
      <c r="E3711" t="s">
        <v>335</v>
      </c>
      <c r="F3711" t="s">
        <v>314</v>
      </c>
      <c r="G3711" s="16">
        <v>43100</v>
      </c>
      <c r="J3711" t="s">
        <v>321</v>
      </c>
      <c r="K3711" t="str">
        <f>IFERROR(VLOOKUP(J3711,ORDEN_ESF!A:C,2,0),"")</f>
        <v>Pasivos no corrientes</v>
      </c>
      <c r="L3711">
        <f>IFERROR(VLOOKUP(J3711,ORDEN_ESF!A:C,3,0),0)</f>
        <v>5</v>
      </c>
      <c r="M3711">
        <v>280060299</v>
      </c>
    </row>
    <row r="3712" spans="1:13" x14ac:dyDescent="0.25">
      <c r="A3712">
        <v>900390238</v>
      </c>
      <c r="B3712" t="s">
        <v>177</v>
      </c>
      <c r="C3712" t="s">
        <v>230</v>
      </c>
      <c r="D3712" t="s">
        <v>228</v>
      </c>
      <c r="E3712" t="s">
        <v>333</v>
      </c>
      <c r="F3712" t="s">
        <v>314</v>
      </c>
      <c r="G3712" s="16">
        <v>43100</v>
      </c>
      <c r="J3712" t="s">
        <v>321</v>
      </c>
      <c r="K3712" t="str">
        <f>IFERROR(VLOOKUP(J3712,ORDEN_ESF!A:C,2,0),"")</f>
        <v>Pasivos no corrientes</v>
      </c>
      <c r="L3712">
        <f>IFERROR(VLOOKUP(J3712,ORDEN_ESF!A:C,3,0),0)</f>
        <v>5</v>
      </c>
      <c r="M3712">
        <v>2526</v>
      </c>
    </row>
    <row r="3713" spans="1:13" x14ac:dyDescent="0.25">
      <c r="A3713">
        <v>900018975</v>
      </c>
      <c r="B3713" t="s">
        <v>376</v>
      </c>
      <c r="C3713" t="s">
        <v>230</v>
      </c>
      <c r="D3713" t="s">
        <v>299</v>
      </c>
      <c r="E3713" t="s">
        <v>333</v>
      </c>
      <c r="F3713" t="s">
        <v>292</v>
      </c>
      <c r="G3713" s="16">
        <v>43100</v>
      </c>
      <c r="J3713" t="s">
        <v>321</v>
      </c>
      <c r="K3713" t="str">
        <f>IFERROR(VLOOKUP(J3713,ORDEN_ESF!A:C,2,0),"")</f>
        <v>Pasivos no corrientes</v>
      </c>
      <c r="L3713">
        <f>IFERROR(VLOOKUP(J3713,ORDEN_ESF!A:C,3,0),0)</f>
        <v>5</v>
      </c>
      <c r="M3713">
        <v>158872668</v>
      </c>
    </row>
    <row r="3714" spans="1:13" x14ac:dyDescent="0.25">
      <c r="A3714">
        <v>900018975</v>
      </c>
      <c r="B3714" t="s">
        <v>376</v>
      </c>
      <c r="C3714" t="s">
        <v>230</v>
      </c>
      <c r="D3714" t="s">
        <v>299</v>
      </c>
      <c r="E3714" t="s">
        <v>333</v>
      </c>
      <c r="F3714" t="s">
        <v>314</v>
      </c>
      <c r="G3714" s="16">
        <v>43100</v>
      </c>
      <c r="J3714" t="s">
        <v>321</v>
      </c>
      <c r="K3714" t="str">
        <f>IFERROR(VLOOKUP(J3714,ORDEN_ESF!A:C,2,0),"")</f>
        <v>Pasivos no corrientes</v>
      </c>
      <c r="L3714">
        <f>IFERROR(VLOOKUP(J3714,ORDEN_ESF!A:C,3,0),0)</f>
        <v>5</v>
      </c>
      <c r="M3714">
        <v>423320905</v>
      </c>
    </row>
    <row r="3715" spans="1:13" x14ac:dyDescent="0.25">
      <c r="A3715">
        <v>900749166</v>
      </c>
      <c r="B3715" t="s">
        <v>182</v>
      </c>
      <c r="C3715" t="s">
        <v>230</v>
      </c>
      <c r="D3715" t="s">
        <v>228</v>
      </c>
      <c r="E3715" t="s">
        <v>333</v>
      </c>
      <c r="F3715" t="s">
        <v>292</v>
      </c>
      <c r="G3715" s="16">
        <v>43100</v>
      </c>
      <c r="J3715" t="s">
        <v>321</v>
      </c>
      <c r="K3715" t="str">
        <f>IFERROR(VLOOKUP(J3715,ORDEN_ESF!A:C,2,0),"")</f>
        <v>Pasivos no corrientes</v>
      </c>
      <c r="L3715">
        <f>IFERROR(VLOOKUP(J3715,ORDEN_ESF!A:C,3,0),0)</f>
        <v>5</v>
      </c>
      <c r="M3715">
        <v>65550981</v>
      </c>
    </row>
    <row r="3716" spans="1:13" x14ac:dyDescent="0.25">
      <c r="A3716">
        <v>900749166</v>
      </c>
      <c r="B3716" t="s">
        <v>182</v>
      </c>
      <c r="C3716" t="s">
        <v>230</v>
      </c>
      <c r="D3716" t="s">
        <v>228</v>
      </c>
      <c r="E3716" t="s">
        <v>333</v>
      </c>
      <c r="F3716" t="s">
        <v>314</v>
      </c>
      <c r="G3716" s="16">
        <v>43100</v>
      </c>
      <c r="J3716" t="s">
        <v>321</v>
      </c>
      <c r="K3716" t="str">
        <f>IFERROR(VLOOKUP(J3716,ORDEN_ESF!A:C,2,0),"")</f>
        <v>Pasivos no corrientes</v>
      </c>
      <c r="L3716">
        <f>IFERROR(VLOOKUP(J3716,ORDEN_ESF!A:C,3,0),0)</f>
        <v>5</v>
      </c>
      <c r="M3716">
        <v>87105364</v>
      </c>
    </row>
    <row r="3717" spans="1:13" x14ac:dyDescent="0.25">
      <c r="A3717">
        <v>900797732</v>
      </c>
      <c r="B3717" t="s">
        <v>181</v>
      </c>
      <c r="C3717" t="s">
        <v>230</v>
      </c>
      <c r="D3717" t="s">
        <v>228</v>
      </c>
      <c r="E3717" t="s">
        <v>360</v>
      </c>
      <c r="F3717" t="s">
        <v>292</v>
      </c>
      <c r="G3717" s="16">
        <v>43100</v>
      </c>
      <c r="J3717" t="s">
        <v>321</v>
      </c>
      <c r="K3717" t="str">
        <f>IFERROR(VLOOKUP(J3717,ORDEN_ESF!A:C,2,0),"")</f>
        <v>Pasivos no corrientes</v>
      </c>
      <c r="L3717">
        <f>IFERROR(VLOOKUP(J3717,ORDEN_ESF!A:C,3,0),0)</f>
        <v>5</v>
      </c>
      <c r="M3717">
        <v>2575168</v>
      </c>
    </row>
    <row r="3718" spans="1:13" x14ac:dyDescent="0.25">
      <c r="A3718">
        <v>900797732</v>
      </c>
      <c r="B3718" t="s">
        <v>181</v>
      </c>
      <c r="C3718" t="s">
        <v>230</v>
      </c>
      <c r="D3718" t="s">
        <v>228</v>
      </c>
      <c r="E3718" t="s">
        <v>360</v>
      </c>
      <c r="F3718" t="s">
        <v>314</v>
      </c>
      <c r="G3718" s="16">
        <v>43100</v>
      </c>
      <c r="J3718" t="s">
        <v>321</v>
      </c>
      <c r="K3718" t="str">
        <f>IFERROR(VLOOKUP(J3718,ORDEN_ESF!A:C,2,0),"")</f>
        <v>Pasivos no corrientes</v>
      </c>
      <c r="L3718">
        <f>IFERROR(VLOOKUP(J3718,ORDEN_ESF!A:C,3,0),0)</f>
        <v>5</v>
      </c>
      <c r="M3718">
        <v>165064</v>
      </c>
    </row>
    <row r="3719" spans="1:13" x14ac:dyDescent="0.25">
      <c r="A3719">
        <v>900205547</v>
      </c>
      <c r="B3719" t="s">
        <v>233</v>
      </c>
      <c r="C3719" t="s">
        <v>230</v>
      </c>
      <c r="D3719" t="s">
        <v>228</v>
      </c>
      <c r="E3719" t="s">
        <v>224</v>
      </c>
      <c r="F3719" t="s">
        <v>292</v>
      </c>
      <c r="G3719" s="16">
        <v>43100</v>
      </c>
      <c r="J3719" t="s">
        <v>321</v>
      </c>
      <c r="K3719" t="str">
        <f>IFERROR(VLOOKUP(J3719,ORDEN_ESF!A:C,2,0),"")</f>
        <v>Pasivos no corrientes</v>
      </c>
      <c r="L3719">
        <f>IFERROR(VLOOKUP(J3719,ORDEN_ESF!A:C,3,0),0)</f>
        <v>5</v>
      </c>
      <c r="M3719">
        <v>452890</v>
      </c>
    </row>
    <row r="3720" spans="1:13" x14ac:dyDescent="0.25">
      <c r="A3720">
        <v>900205547</v>
      </c>
      <c r="B3720" t="s">
        <v>233</v>
      </c>
      <c r="C3720" t="s">
        <v>230</v>
      </c>
      <c r="D3720" t="s">
        <v>228</v>
      </c>
      <c r="E3720" t="s">
        <v>224</v>
      </c>
      <c r="F3720" t="s">
        <v>314</v>
      </c>
      <c r="G3720" s="16">
        <v>43100</v>
      </c>
      <c r="J3720" t="s">
        <v>321</v>
      </c>
      <c r="K3720" t="str">
        <f>IFERROR(VLOOKUP(J3720,ORDEN_ESF!A:C,2,0),"")</f>
        <v>Pasivos no corrientes</v>
      </c>
      <c r="L3720">
        <f>IFERROR(VLOOKUP(J3720,ORDEN_ESF!A:C,3,0),0)</f>
        <v>5</v>
      </c>
      <c r="M3720">
        <v>5556</v>
      </c>
    </row>
    <row r="3721" spans="1:13" x14ac:dyDescent="0.25">
      <c r="A3721">
        <v>900818642</v>
      </c>
      <c r="B3721" t="s">
        <v>169</v>
      </c>
      <c r="C3721" t="s">
        <v>230</v>
      </c>
      <c r="D3721" t="s">
        <v>228</v>
      </c>
      <c r="E3721" t="s">
        <v>333</v>
      </c>
      <c r="F3721" t="s">
        <v>292</v>
      </c>
      <c r="G3721" s="16">
        <v>43100</v>
      </c>
      <c r="J3721" t="s">
        <v>321</v>
      </c>
      <c r="K3721" t="str">
        <f>IFERROR(VLOOKUP(J3721,ORDEN_ESF!A:C,2,0),"")</f>
        <v>Pasivos no corrientes</v>
      </c>
      <c r="L3721">
        <f>IFERROR(VLOOKUP(J3721,ORDEN_ESF!A:C,3,0),0)</f>
        <v>5</v>
      </c>
      <c r="M3721">
        <v>18284673</v>
      </c>
    </row>
    <row r="3722" spans="1:13" x14ac:dyDescent="0.25">
      <c r="A3722">
        <v>900818642</v>
      </c>
      <c r="B3722" t="s">
        <v>169</v>
      </c>
      <c r="C3722" t="s">
        <v>230</v>
      </c>
      <c r="D3722" t="s">
        <v>228</v>
      </c>
      <c r="E3722" t="s">
        <v>333</v>
      </c>
      <c r="F3722" t="s">
        <v>314</v>
      </c>
      <c r="G3722" s="16">
        <v>43100</v>
      </c>
      <c r="J3722" t="s">
        <v>321</v>
      </c>
      <c r="K3722" t="str">
        <f>IFERROR(VLOOKUP(J3722,ORDEN_ESF!A:C,2,0),"")</f>
        <v>Pasivos no corrientes</v>
      </c>
      <c r="L3722">
        <f>IFERROR(VLOOKUP(J3722,ORDEN_ESF!A:C,3,0),0)</f>
        <v>5</v>
      </c>
      <c r="M3722">
        <v>86007677</v>
      </c>
    </row>
    <row r="3723" spans="1:13" x14ac:dyDescent="0.25">
      <c r="A3723">
        <v>860510628</v>
      </c>
      <c r="B3723" t="s">
        <v>373</v>
      </c>
      <c r="C3723" t="s">
        <v>230</v>
      </c>
      <c r="D3723" t="s">
        <v>228</v>
      </c>
      <c r="E3723" t="s">
        <v>353</v>
      </c>
      <c r="F3723" t="s">
        <v>292</v>
      </c>
      <c r="G3723" s="16">
        <v>43100</v>
      </c>
      <c r="J3723" t="s">
        <v>321</v>
      </c>
      <c r="K3723" t="str">
        <f>IFERROR(VLOOKUP(J3723,ORDEN_ESF!A:C,2,0),"")</f>
        <v>Pasivos no corrientes</v>
      </c>
      <c r="L3723">
        <f>IFERROR(VLOOKUP(J3723,ORDEN_ESF!A:C,3,0),0)</f>
        <v>5</v>
      </c>
      <c r="M3723">
        <v>3058843</v>
      </c>
    </row>
    <row r="3724" spans="1:13" x14ac:dyDescent="0.25">
      <c r="A3724">
        <v>860510628</v>
      </c>
      <c r="B3724" t="s">
        <v>373</v>
      </c>
      <c r="C3724" t="s">
        <v>230</v>
      </c>
      <c r="D3724" t="s">
        <v>228</v>
      </c>
      <c r="E3724" t="s">
        <v>353</v>
      </c>
      <c r="F3724" t="s">
        <v>314</v>
      </c>
      <c r="G3724" s="16">
        <v>43100</v>
      </c>
      <c r="J3724" t="s">
        <v>321</v>
      </c>
      <c r="K3724" t="str">
        <f>IFERROR(VLOOKUP(J3724,ORDEN_ESF!A:C,2,0),"")</f>
        <v>Pasivos no corrientes</v>
      </c>
      <c r="L3724">
        <f>IFERROR(VLOOKUP(J3724,ORDEN_ESF!A:C,3,0),0)</f>
        <v>5</v>
      </c>
      <c r="M3724">
        <v>64590</v>
      </c>
    </row>
    <row r="3725" spans="1:13" x14ac:dyDescent="0.25">
      <c r="A3725">
        <v>800240724</v>
      </c>
      <c r="B3725" t="s">
        <v>348</v>
      </c>
      <c r="C3725" t="s">
        <v>230</v>
      </c>
      <c r="D3725" t="s">
        <v>228</v>
      </c>
      <c r="E3725" t="s">
        <v>335</v>
      </c>
      <c r="F3725" t="s">
        <v>292</v>
      </c>
      <c r="G3725" s="16">
        <v>43100</v>
      </c>
      <c r="J3725" t="s">
        <v>321</v>
      </c>
      <c r="K3725" t="str">
        <f>IFERROR(VLOOKUP(J3725,ORDEN_ESF!A:C,2,0),"")</f>
        <v>Pasivos no corrientes</v>
      </c>
      <c r="L3725">
        <f>IFERROR(VLOOKUP(J3725,ORDEN_ESF!A:C,3,0),0)</f>
        <v>5</v>
      </c>
      <c r="M3725">
        <v>75330414</v>
      </c>
    </row>
    <row r="3726" spans="1:13" x14ac:dyDescent="0.25">
      <c r="A3726">
        <v>800240724</v>
      </c>
      <c r="B3726" t="s">
        <v>348</v>
      </c>
      <c r="C3726" t="s">
        <v>230</v>
      </c>
      <c r="D3726" t="s">
        <v>228</v>
      </c>
      <c r="E3726" t="s">
        <v>335</v>
      </c>
      <c r="F3726" t="s">
        <v>314</v>
      </c>
      <c r="G3726" s="16">
        <v>43100</v>
      </c>
      <c r="J3726" t="s">
        <v>321</v>
      </c>
      <c r="K3726" t="str">
        <f>IFERROR(VLOOKUP(J3726,ORDEN_ESF!A:C,2,0),"")</f>
        <v>Pasivos no corrientes</v>
      </c>
      <c r="L3726">
        <f>IFERROR(VLOOKUP(J3726,ORDEN_ESF!A:C,3,0),0)</f>
        <v>5</v>
      </c>
      <c r="M3726">
        <v>153984016</v>
      </c>
    </row>
    <row r="3727" spans="1:13" x14ac:dyDescent="0.25">
      <c r="A3727">
        <v>890905022</v>
      </c>
      <c r="B3727" t="s">
        <v>370</v>
      </c>
      <c r="C3727" t="s">
        <v>230</v>
      </c>
      <c r="D3727" t="s">
        <v>223</v>
      </c>
      <c r="E3727" t="s">
        <v>360</v>
      </c>
      <c r="F3727" t="s">
        <v>292</v>
      </c>
      <c r="G3727" s="16">
        <v>43100</v>
      </c>
      <c r="J3727" t="s">
        <v>321</v>
      </c>
      <c r="K3727" t="str">
        <f>IFERROR(VLOOKUP(J3727,ORDEN_ESF!A:C,2,0),"")</f>
        <v>Pasivos no corrientes</v>
      </c>
      <c r="L3727">
        <f>IFERROR(VLOOKUP(J3727,ORDEN_ESF!A:C,3,0),0)</f>
        <v>5</v>
      </c>
      <c r="M3727">
        <v>1803028</v>
      </c>
    </row>
    <row r="3728" spans="1:13" x14ac:dyDescent="0.25">
      <c r="A3728">
        <v>890905022</v>
      </c>
      <c r="B3728" t="s">
        <v>370</v>
      </c>
      <c r="C3728" t="s">
        <v>230</v>
      </c>
      <c r="D3728" t="s">
        <v>223</v>
      </c>
      <c r="E3728" t="s">
        <v>360</v>
      </c>
      <c r="F3728" t="s">
        <v>314</v>
      </c>
      <c r="G3728" s="16">
        <v>43100</v>
      </c>
      <c r="J3728" t="s">
        <v>321</v>
      </c>
      <c r="K3728" t="str">
        <f>IFERROR(VLOOKUP(J3728,ORDEN_ESF!A:C,2,0),"")</f>
        <v>Pasivos no corrientes</v>
      </c>
      <c r="L3728">
        <f>IFERROR(VLOOKUP(J3728,ORDEN_ESF!A:C,3,0),0)</f>
        <v>5</v>
      </c>
      <c r="M3728">
        <v>4622668</v>
      </c>
    </row>
    <row r="3729" spans="1:13" x14ac:dyDescent="0.25">
      <c r="A3729">
        <v>830023542</v>
      </c>
      <c r="B3729" t="s">
        <v>146</v>
      </c>
      <c r="C3729" t="s">
        <v>230</v>
      </c>
      <c r="D3729" t="s">
        <v>223</v>
      </c>
      <c r="E3729" t="s">
        <v>339</v>
      </c>
      <c r="F3729" t="s">
        <v>292</v>
      </c>
      <c r="G3729" s="16">
        <v>43100</v>
      </c>
      <c r="J3729" t="s">
        <v>322</v>
      </c>
      <c r="K3729" t="str">
        <f>IFERROR(VLOOKUP(J3729,ORDEN_ESF!A:C,2,0),"")</f>
        <v>Pasivos</v>
      </c>
      <c r="L3729">
        <f>IFERROR(VLOOKUP(J3729,ORDEN_ESF!A:C,3,0),0)</f>
        <v>6</v>
      </c>
      <c r="M3729">
        <v>166421844</v>
      </c>
    </row>
    <row r="3730" spans="1:13" x14ac:dyDescent="0.25">
      <c r="A3730">
        <v>830023542</v>
      </c>
      <c r="B3730" t="s">
        <v>146</v>
      </c>
      <c r="C3730" t="s">
        <v>230</v>
      </c>
      <c r="D3730" t="s">
        <v>223</v>
      </c>
      <c r="E3730" t="s">
        <v>339</v>
      </c>
      <c r="F3730" t="s">
        <v>314</v>
      </c>
      <c r="G3730" s="16">
        <v>43100</v>
      </c>
      <c r="J3730" t="s">
        <v>322</v>
      </c>
      <c r="K3730" t="str">
        <f>IFERROR(VLOOKUP(J3730,ORDEN_ESF!A:C,2,0),"")</f>
        <v>Pasivos</v>
      </c>
      <c r="L3730">
        <f>IFERROR(VLOOKUP(J3730,ORDEN_ESF!A:C,3,0),0)</f>
        <v>6</v>
      </c>
      <c r="M3730">
        <v>128612921</v>
      </c>
    </row>
    <row r="3731" spans="1:13" x14ac:dyDescent="0.25">
      <c r="A3731">
        <v>890806999</v>
      </c>
      <c r="B3731" t="s">
        <v>366</v>
      </c>
      <c r="C3731" t="s">
        <v>230</v>
      </c>
      <c r="D3731" t="s">
        <v>367</v>
      </c>
      <c r="E3731" t="s">
        <v>368</v>
      </c>
      <c r="F3731" t="s">
        <v>292</v>
      </c>
      <c r="G3731" s="16">
        <v>43100</v>
      </c>
      <c r="J3731" t="s">
        <v>322</v>
      </c>
      <c r="K3731" t="str">
        <f>IFERROR(VLOOKUP(J3731,ORDEN_ESF!A:C,2,0),"")</f>
        <v>Pasivos</v>
      </c>
      <c r="L3731">
        <f>IFERROR(VLOOKUP(J3731,ORDEN_ESF!A:C,3,0),0)</f>
        <v>6</v>
      </c>
      <c r="M3731">
        <v>39711408</v>
      </c>
    </row>
    <row r="3732" spans="1:13" x14ac:dyDescent="0.25">
      <c r="A3732">
        <v>890806999</v>
      </c>
      <c r="B3732" t="s">
        <v>366</v>
      </c>
      <c r="C3732" t="s">
        <v>230</v>
      </c>
      <c r="D3732" t="s">
        <v>367</v>
      </c>
      <c r="E3732" t="s">
        <v>368</v>
      </c>
      <c r="F3732" t="s">
        <v>314</v>
      </c>
      <c r="G3732" s="16">
        <v>43100</v>
      </c>
      <c r="J3732" t="s">
        <v>322</v>
      </c>
      <c r="K3732" t="str">
        <f>IFERROR(VLOOKUP(J3732,ORDEN_ESF!A:C,2,0),"")</f>
        <v>Pasivos</v>
      </c>
      <c r="L3732">
        <f>IFERROR(VLOOKUP(J3732,ORDEN_ESF!A:C,3,0),0)</f>
        <v>6</v>
      </c>
      <c r="M3732">
        <v>40857226</v>
      </c>
    </row>
    <row r="3733" spans="1:13" x14ac:dyDescent="0.25">
      <c r="A3733">
        <v>900378893</v>
      </c>
      <c r="B3733" t="s">
        <v>386</v>
      </c>
      <c r="C3733" t="s">
        <v>230</v>
      </c>
      <c r="D3733" t="s">
        <v>228</v>
      </c>
      <c r="E3733" t="s">
        <v>335</v>
      </c>
      <c r="F3733" t="s">
        <v>292</v>
      </c>
      <c r="G3733" s="16">
        <v>43100</v>
      </c>
      <c r="J3733" t="s">
        <v>322</v>
      </c>
      <c r="K3733" t="str">
        <f>IFERROR(VLOOKUP(J3733,ORDEN_ESF!A:C,2,0),"")</f>
        <v>Pasivos</v>
      </c>
      <c r="L3733">
        <f>IFERROR(VLOOKUP(J3733,ORDEN_ESF!A:C,3,0),0)</f>
        <v>6</v>
      </c>
      <c r="M3733">
        <v>196499011</v>
      </c>
    </row>
    <row r="3734" spans="1:13" x14ac:dyDescent="0.25">
      <c r="A3734">
        <v>900378893</v>
      </c>
      <c r="B3734" t="s">
        <v>386</v>
      </c>
      <c r="C3734" t="s">
        <v>230</v>
      </c>
      <c r="D3734" t="s">
        <v>228</v>
      </c>
      <c r="E3734" t="s">
        <v>335</v>
      </c>
      <c r="F3734" t="s">
        <v>314</v>
      </c>
      <c r="G3734" s="16">
        <v>43100</v>
      </c>
      <c r="J3734" t="s">
        <v>322</v>
      </c>
      <c r="K3734" t="str">
        <f>IFERROR(VLOOKUP(J3734,ORDEN_ESF!A:C,2,0),"")</f>
        <v>Pasivos</v>
      </c>
      <c r="L3734">
        <f>IFERROR(VLOOKUP(J3734,ORDEN_ESF!A:C,3,0),0)</f>
        <v>6</v>
      </c>
      <c r="M3734">
        <v>189776938</v>
      </c>
    </row>
    <row r="3735" spans="1:13" x14ac:dyDescent="0.25">
      <c r="A3735">
        <v>800200598</v>
      </c>
      <c r="B3735" t="s">
        <v>345</v>
      </c>
      <c r="C3735" t="s">
        <v>230</v>
      </c>
      <c r="D3735" t="s">
        <v>228</v>
      </c>
      <c r="E3735" t="s">
        <v>335</v>
      </c>
      <c r="F3735" t="s">
        <v>292</v>
      </c>
      <c r="G3735" s="16">
        <v>43100</v>
      </c>
      <c r="J3735" t="s">
        <v>322</v>
      </c>
      <c r="K3735" t="str">
        <f>IFERROR(VLOOKUP(J3735,ORDEN_ESF!A:C,2,0),"")</f>
        <v>Pasivos</v>
      </c>
      <c r="L3735">
        <f>IFERROR(VLOOKUP(J3735,ORDEN_ESF!A:C,3,0),0)</f>
        <v>6</v>
      </c>
      <c r="M3735">
        <v>364139254</v>
      </c>
    </row>
    <row r="3736" spans="1:13" x14ac:dyDescent="0.25">
      <c r="A3736">
        <v>800200598</v>
      </c>
      <c r="B3736" t="s">
        <v>345</v>
      </c>
      <c r="C3736" t="s">
        <v>230</v>
      </c>
      <c r="D3736" t="s">
        <v>228</v>
      </c>
      <c r="E3736" t="s">
        <v>335</v>
      </c>
      <c r="F3736" t="s">
        <v>314</v>
      </c>
      <c r="G3736" s="16">
        <v>43100</v>
      </c>
      <c r="J3736" t="s">
        <v>322</v>
      </c>
      <c r="K3736" t="str">
        <f>IFERROR(VLOOKUP(J3736,ORDEN_ESF!A:C,2,0),"")</f>
        <v>Pasivos</v>
      </c>
      <c r="L3736">
        <f>IFERROR(VLOOKUP(J3736,ORDEN_ESF!A:C,3,0),0)</f>
        <v>6</v>
      </c>
      <c r="M3736">
        <v>448451789</v>
      </c>
    </row>
    <row r="3737" spans="1:13" x14ac:dyDescent="0.25">
      <c r="A3737">
        <v>900190385</v>
      </c>
      <c r="B3737" t="s">
        <v>380</v>
      </c>
      <c r="C3737" t="s">
        <v>230</v>
      </c>
      <c r="D3737" t="s">
        <v>351</v>
      </c>
      <c r="E3737" t="s">
        <v>339</v>
      </c>
      <c r="F3737" t="s">
        <v>292</v>
      </c>
      <c r="G3737" s="16">
        <v>43100</v>
      </c>
      <c r="J3737" t="s">
        <v>322</v>
      </c>
      <c r="K3737" t="str">
        <f>IFERROR(VLOOKUP(J3737,ORDEN_ESF!A:C,2,0),"")</f>
        <v>Pasivos</v>
      </c>
      <c r="L3737">
        <f>IFERROR(VLOOKUP(J3737,ORDEN_ESF!A:C,3,0),0)</f>
        <v>6</v>
      </c>
      <c r="M3737">
        <v>386183603</v>
      </c>
    </row>
    <row r="3738" spans="1:13" x14ac:dyDescent="0.25">
      <c r="A3738">
        <v>900190385</v>
      </c>
      <c r="B3738" t="s">
        <v>380</v>
      </c>
      <c r="C3738" t="s">
        <v>230</v>
      </c>
      <c r="D3738" t="s">
        <v>351</v>
      </c>
      <c r="E3738" t="s">
        <v>339</v>
      </c>
      <c r="F3738" t="s">
        <v>314</v>
      </c>
      <c r="G3738" s="16">
        <v>43100</v>
      </c>
      <c r="J3738" t="s">
        <v>322</v>
      </c>
      <c r="K3738" t="str">
        <f>IFERROR(VLOOKUP(J3738,ORDEN_ESF!A:C,2,0),"")</f>
        <v>Pasivos</v>
      </c>
      <c r="L3738">
        <f>IFERROR(VLOOKUP(J3738,ORDEN_ESF!A:C,3,0),0)</f>
        <v>6</v>
      </c>
      <c r="M3738">
        <v>405395929</v>
      </c>
    </row>
    <row r="3739" spans="1:13" x14ac:dyDescent="0.25">
      <c r="A3739">
        <v>900390238</v>
      </c>
      <c r="B3739" t="s">
        <v>177</v>
      </c>
      <c r="C3739" t="s">
        <v>230</v>
      </c>
      <c r="D3739" t="s">
        <v>228</v>
      </c>
      <c r="E3739" t="s">
        <v>333</v>
      </c>
      <c r="F3739" t="s">
        <v>292</v>
      </c>
      <c r="G3739" s="16">
        <v>43100</v>
      </c>
      <c r="J3739" t="s">
        <v>322</v>
      </c>
      <c r="K3739" t="str">
        <f>IFERROR(VLOOKUP(J3739,ORDEN_ESF!A:C,2,0),"")</f>
        <v>Pasivos</v>
      </c>
      <c r="L3739">
        <f>IFERROR(VLOOKUP(J3739,ORDEN_ESF!A:C,3,0),0)</f>
        <v>6</v>
      </c>
      <c r="M3739">
        <v>46382912</v>
      </c>
    </row>
    <row r="3740" spans="1:13" x14ac:dyDescent="0.25">
      <c r="A3740">
        <v>900390238</v>
      </c>
      <c r="B3740" t="s">
        <v>177</v>
      </c>
      <c r="C3740" t="s">
        <v>230</v>
      </c>
      <c r="D3740" t="s">
        <v>228</v>
      </c>
      <c r="E3740" t="s">
        <v>333</v>
      </c>
      <c r="F3740" t="s">
        <v>314</v>
      </c>
      <c r="G3740" s="16">
        <v>43100</v>
      </c>
      <c r="J3740" t="s">
        <v>322</v>
      </c>
      <c r="K3740" t="str">
        <f>IFERROR(VLOOKUP(J3740,ORDEN_ESF!A:C,2,0),"")</f>
        <v>Pasivos</v>
      </c>
      <c r="L3740">
        <f>IFERROR(VLOOKUP(J3740,ORDEN_ESF!A:C,3,0),0)</f>
        <v>6</v>
      </c>
      <c r="M3740">
        <v>30641107</v>
      </c>
    </row>
    <row r="3741" spans="1:13" x14ac:dyDescent="0.25">
      <c r="A3741">
        <v>900018975</v>
      </c>
      <c r="B3741" t="s">
        <v>376</v>
      </c>
      <c r="C3741" t="s">
        <v>230</v>
      </c>
      <c r="D3741" t="s">
        <v>299</v>
      </c>
      <c r="E3741" t="s">
        <v>333</v>
      </c>
      <c r="F3741" t="s">
        <v>292</v>
      </c>
      <c r="G3741" s="16">
        <v>43100</v>
      </c>
      <c r="J3741" t="s">
        <v>322</v>
      </c>
      <c r="K3741" t="str">
        <f>IFERROR(VLOOKUP(J3741,ORDEN_ESF!A:C,2,0),"")</f>
        <v>Pasivos</v>
      </c>
      <c r="L3741">
        <f>IFERROR(VLOOKUP(J3741,ORDEN_ESF!A:C,3,0),0)</f>
        <v>6</v>
      </c>
      <c r="M3741">
        <v>423245554</v>
      </c>
    </row>
    <row r="3742" spans="1:13" x14ac:dyDescent="0.25">
      <c r="A3742">
        <v>900018975</v>
      </c>
      <c r="B3742" t="s">
        <v>376</v>
      </c>
      <c r="C3742" t="s">
        <v>230</v>
      </c>
      <c r="D3742" t="s">
        <v>299</v>
      </c>
      <c r="E3742" t="s">
        <v>333</v>
      </c>
      <c r="F3742" t="s">
        <v>314</v>
      </c>
      <c r="G3742" s="16">
        <v>43100</v>
      </c>
      <c r="J3742" t="s">
        <v>322</v>
      </c>
      <c r="K3742" t="str">
        <f>IFERROR(VLOOKUP(J3742,ORDEN_ESF!A:C,2,0),"")</f>
        <v>Pasivos</v>
      </c>
      <c r="L3742">
        <f>IFERROR(VLOOKUP(J3742,ORDEN_ESF!A:C,3,0),0)</f>
        <v>6</v>
      </c>
      <c r="M3742">
        <v>649008969</v>
      </c>
    </row>
    <row r="3743" spans="1:13" x14ac:dyDescent="0.25">
      <c r="A3743">
        <v>900749166</v>
      </c>
      <c r="B3743" t="s">
        <v>182</v>
      </c>
      <c r="C3743" t="s">
        <v>230</v>
      </c>
      <c r="D3743" t="s">
        <v>228</v>
      </c>
      <c r="E3743" t="s">
        <v>333</v>
      </c>
      <c r="F3743" t="s">
        <v>292</v>
      </c>
      <c r="G3743" s="16">
        <v>43100</v>
      </c>
      <c r="J3743" t="s">
        <v>322</v>
      </c>
      <c r="K3743" t="str">
        <f>IFERROR(VLOOKUP(J3743,ORDEN_ESF!A:C,2,0),"")</f>
        <v>Pasivos</v>
      </c>
      <c r="L3743">
        <f>IFERROR(VLOOKUP(J3743,ORDEN_ESF!A:C,3,0),0)</f>
        <v>6</v>
      </c>
      <c r="M3743">
        <v>183754153</v>
      </c>
    </row>
    <row r="3744" spans="1:13" x14ac:dyDescent="0.25">
      <c r="A3744">
        <v>900749166</v>
      </c>
      <c r="B3744" t="s">
        <v>182</v>
      </c>
      <c r="C3744" t="s">
        <v>230</v>
      </c>
      <c r="D3744" t="s">
        <v>228</v>
      </c>
      <c r="E3744" t="s">
        <v>333</v>
      </c>
      <c r="F3744" t="s">
        <v>314</v>
      </c>
      <c r="G3744" s="16">
        <v>43100</v>
      </c>
      <c r="J3744" t="s">
        <v>322</v>
      </c>
      <c r="K3744" t="str">
        <f>IFERROR(VLOOKUP(J3744,ORDEN_ESF!A:C,2,0),"")</f>
        <v>Pasivos</v>
      </c>
      <c r="L3744">
        <f>IFERROR(VLOOKUP(J3744,ORDEN_ESF!A:C,3,0),0)</f>
        <v>6</v>
      </c>
      <c r="M3744">
        <v>236037549</v>
      </c>
    </row>
    <row r="3745" spans="1:13" x14ac:dyDescent="0.25">
      <c r="A3745">
        <v>900797732</v>
      </c>
      <c r="B3745" t="s">
        <v>181</v>
      </c>
      <c r="C3745" t="s">
        <v>230</v>
      </c>
      <c r="D3745" t="s">
        <v>228</v>
      </c>
      <c r="E3745" t="s">
        <v>360</v>
      </c>
      <c r="F3745" t="s">
        <v>292</v>
      </c>
      <c r="G3745" s="16">
        <v>43100</v>
      </c>
      <c r="J3745" t="s">
        <v>322</v>
      </c>
      <c r="K3745" t="str">
        <f>IFERROR(VLOOKUP(J3745,ORDEN_ESF!A:C,2,0),"")</f>
        <v>Pasivos</v>
      </c>
      <c r="L3745">
        <f>IFERROR(VLOOKUP(J3745,ORDEN_ESF!A:C,3,0),0)</f>
        <v>6</v>
      </c>
      <c r="M3745">
        <v>160332633</v>
      </c>
    </row>
    <row r="3746" spans="1:13" x14ac:dyDescent="0.25">
      <c r="A3746">
        <v>900797732</v>
      </c>
      <c r="B3746" t="s">
        <v>181</v>
      </c>
      <c r="C3746" t="s">
        <v>230</v>
      </c>
      <c r="D3746" t="s">
        <v>228</v>
      </c>
      <c r="E3746" t="s">
        <v>360</v>
      </c>
      <c r="F3746" t="s">
        <v>314</v>
      </c>
      <c r="G3746" s="16">
        <v>43100</v>
      </c>
      <c r="J3746" t="s">
        <v>322</v>
      </c>
      <c r="K3746" t="str">
        <f>IFERROR(VLOOKUP(J3746,ORDEN_ESF!A:C,2,0),"")</f>
        <v>Pasivos</v>
      </c>
      <c r="L3746">
        <f>IFERROR(VLOOKUP(J3746,ORDEN_ESF!A:C,3,0),0)</f>
        <v>6</v>
      </c>
      <c r="M3746">
        <v>191706042</v>
      </c>
    </row>
    <row r="3747" spans="1:13" x14ac:dyDescent="0.25">
      <c r="A3747">
        <v>900205547</v>
      </c>
      <c r="B3747" t="s">
        <v>233</v>
      </c>
      <c r="C3747" t="s">
        <v>230</v>
      </c>
      <c r="D3747" t="s">
        <v>228</v>
      </c>
      <c r="E3747" t="s">
        <v>224</v>
      </c>
      <c r="F3747" t="s">
        <v>292</v>
      </c>
      <c r="G3747" s="16">
        <v>43100</v>
      </c>
      <c r="J3747" t="s">
        <v>322</v>
      </c>
      <c r="K3747" t="str">
        <f>IFERROR(VLOOKUP(J3747,ORDEN_ESF!A:C,2,0),"")</f>
        <v>Pasivos</v>
      </c>
      <c r="L3747">
        <f>IFERROR(VLOOKUP(J3747,ORDEN_ESF!A:C,3,0),0)</f>
        <v>6</v>
      </c>
      <c r="M3747">
        <v>3586318</v>
      </c>
    </row>
    <row r="3748" spans="1:13" x14ac:dyDescent="0.25">
      <c r="A3748">
        <v>900205547</v>
      </c>
      <c r="B3748" t="s">
        <v>233</v>
      </c>
      <c r="C3748" t="s">
        <v>230</v>
      </c>
      <c r="D3748" t="s">
        <v>228</v>
      </c>
      <c r="E3748" t="s">
        <v>224</v>
      </c>
      <c r="F3748" t="s">
        <v>314</v>
      </c>
      <c r="G3748" s="16">
        <v>43100</v>
      </c>
      <c r="J3748" t="s">
        <v>322</v>
      </c>
      <c r="K3748" t="str">
        <f>IFERROR(VLOOKUP(J3748,ORDEN_ESF!A:C,2,0),"")</f>
        <v>Pasivos</v>
      </c>
      <c r="L3748">
        <f>IFERROR(VLOOKUP(J3748,ORDEN_ESF!A:C,3,0),0)</f>
        <v>6</v>
      </c>
      <c r="M3748">
        <v>5109065</v>
      </c>
    </row>
    <row r="3749" spans="1:13" x14ac:dyDescent="0.25">
      <c r="A3749">
        <v>900818642</v>
      </c>
      <c r="B3749" t="s">
        <v>169</v>
      </c>
      <c r="C3749" t="s">
        <v>230</v>
      </c>
      <c r="D3749" t="s">
        <v>228</v>
      </c>
      <c r="E3749" t="s">
        <v>333</v>
      </c>
      <c r="F3749" t="s">
        <v>292</v>
      </c>
      <c r="G3749" s="16">
        <v>43100</v>
      </c>
      <c r="J3749" t="s">
        <v>322</v>
      </c>
      <c r="K3749" t="str">
        <f>IFERROR(VLOOKUP(J3749,ORDEN_ESF!A:C,2,0),"")</f>
        <v>Pasivos</v>
      </c>
      <c r="L3749">
        <f>IFERROR(VLOOKUP(J3749,ORDEN_ESF!A:C,3,0),0)</f>
        <v>6</v>
      </c>
      <c r="M3749">
        <v>59172080</v>
      </c>
    </row>
    <row r="3750" spans="1:13" x14ac:dyDescent="0.25">
      <c r="A3750">
        <v>900818642</v>
      </c>
      <c r="B3750" t="s">
        <v>169</v>
      </c>
      <c r="C3750" t="s">
        <v>230</v>
      </c>
      <c r="D3750" t="s">
        <v>228</v>
      </c>
      <c r="E3750" t="s">
        <v>333</v>
      </c>
      <c r="F3750" t="s">
        <v>314</v>
      </c>
      <c r="G3750" s="16">
        <v>43100</v>
      </c>
      <c r="J3750" t="s">
        <v>322</v>
      </c>
      <c r="K3750" t="str">
        <f>IFERROR(VLOOKUP(J3750,ORDEN_ESF!A:C,2,0),"")</f>
        <v>Pasivos</v>
      </c>
      <c r="L3750">
        <f>IFERROR(VLOOKUP(J3750,ORDEN_ESF!A:C,3,0),0)</f>
        <v>6</v>
      </c>
      <c r="M3750">
        <v>124214469</v>
      </c>
    </row>
    <row r="3751" spans="1:13" x14ac:dyDescent="0.25">
      <c r="A3751">
        <v>860510628</v>
      </c>
      <c r="B3751" t="s">
        <v>373</v>
      </c>
      <c r="C3751" t="s">
        <v>230</v>
      </c>
      <c r="D3751" t="s">
        <v>228</v>
      </c>
      <c r="E3751" t="s">
        <v>353</v>
      </c>
      <c r="F3751" t="s">
        <v>292</v>
      </c>
      <c r="G3751" s="16">
        <v>43100</v>
      </c>
      <c r="J3751" t="s">
        <v>322</v>
      </c>
      <c r="K3751" t="str">
        <f>IFERROR(VLOOKUP(J3751,ORDEN_ESF!A:C,2,0),"")</f>
        <v>Pasivos</v>
      </c>
      <c r="L3751">
        <f>IFERROR(VLOOKUP(J3751,ORDEN_ESF!A:C,3,0),0)</f>
        <v>6</v>
      </c>
      <c r="M3751">
        <v>17108559</v>
      </c>
    </row>
    <row r="3752" spans="1:13" x14ac:dyDescent="0.25">
      <c r="A3752">
        <v>860510628</v>
      </c>
      <c r="B3752" t="s">
        <v>373</v>
      </c>
      <c r="C3752" t="s">
        <v>230</v>
      </c>
      <c r="D3752" t="s">
        <v>228</v>
      </c>
      <c r="E3752" t="s">
        <v>353</v>
      </c>
      <c r="F3752" t="s">
        <v>314</v>
      </c>
      <c r="G3752" s="16">
        <v>43100</v>
      </c>
      <c r="J3752" t="s">
        <v>322</v>
      </c>
      <c r="K3752" t="str">
        <f>IFERROR(VLOOKUP(J3752,ORDEN_ESF!A:C,2,0),"")</f>
        <v>Pasivos</v>
      </c>
      <c r="L3752">
        <f>IFERROR(VLOOKUP(J3752,ORDEN_ESF!A:C,3,0),0)</f>
        <v>6</v>
      </c>
      <c r="M3752">
        <v>56720359</v>
      </c>
    </row>
    <row r="3753" spans="1:13" x14ac:dyDescent="0.25">
      <c r="A3753">
        <v>800240724</v>
      </c>
      <c r="B3753" t="s">
        <v>348</v>
      </c>
      <c r="C3753" t="s">
        <v>230</v>
      </c>
      <c r="D3753" t="s">
        <v>228</v>
      </c>
      <c r="E3753" t="s">
        <v>335</v>
      </c>
      <c r="F3753" t="s">
        <v>292</v>
      </c>
      <c r="G3753" s="16">
        <v>43100</v>
      </c>
      <c r="J3753" t="s">
        <v>322</v>
      </c>
      <c r="K3753" t="str">
        <f>IFERROR(VLOOKUP(J3753,ORDEN_ESF!A:C,2,0),"")</f>
        <v>Pasivos</v>
      </c>
      <c r="L3753">
        <f>IFERROR(VLOOKUP(J3753,ORDEN_ESF!A:C,3,0),0)</f>
        <v>6</v>
      </c>
      <c r="M3753">
        <v>372629853</v>
      </c>
    </row>
    <row r="3754" spans="1:13" x14ac:dyDescent="0.25">
      <c r="A3754">
        <v>800240724</v>
      </c>
      <c r="B3754" t="s">
        <v>348</v>
      </c>
      <c r="C3754" t="s">
        <v>230</v>
      </c>
      <c r="D3754" t="s">
        <v>228</v>
      </c>
      <c r="E3754" t="s">
        <v>335</v>
      </c>
      <c r="F3754" t="s">
        <v>314</v>
      </c>
      <c r="G3754" s="16">
        <v>43100</v>
      </c>
      <c r="J3754" t="s">
        <v>322</v>
      </c>
      <c r="K3754" t="str">
        <f>IFERROR(VLOOKUP(J3754,ORDEN_ESF!A:C,2,0),"")</f>
        <v>Pasivos</v>
      </c>
      <c r="L3754">
        <f>IFERROR(VLOOKUP(J3754,ORDEN_ESF!A:C,3,0),0)</f>
        <v>6</v>
      </c>
      <c r="M3754">
        <v>336386583</v>
      </c>
    </row>
    <row r="3755" spans="1:13" x14ac:dyDescent="0.25">
      <c r="A3755">
        <v>890905022</v>
      </c>
      <c r="B3755" t="s">
        <v>370</v>
      </c>
      <c r="C3755" t="s">
        <v>230</v>
      </c>
      <c r="D3755" t="s">
        <v>223</v>
      </c>
      <c r="E3755" t="s">
        <v>360</v>
      </c>
      <c r="F3755" t="s">
        <v>292</v>
      </c>
      <c r="G3755" s="16">
        <v>43100</v>
      </c>
      <c r="J3755" t="s">
        <v>322</v>
      </c>
      <c r="K3755" t="str">
        <f>IFERROR(VLOOKUP(J3755,ORDEN_ESF!A:C,2,0),"")</f>
        <v>Pasivos</v>
      </c>
      <c r="L3755">
        <f>IFERROR(VLOOKUP(J3755,ORDEN_ESF!A:C,3,0),0)</f>
        <v>6</v>
      </c>
      <c r="M3755">
        <v>32185829</v>
      </c>
    </row>
    <row r="3756" spans="1:13" x14ac:dyDescent="0.25">
      <c r="A3756">
        <v>890905022</v>
      </c>
      <c r="B3756" t="s">
        <v>370</v>
      </c>
      <c r="C3756" t="s">
        <v>230</v>
      </c>
      <c r="D3756" t="s">
        <v>223</v>
      </c>
      <c r="E3756" t="s">
        <v>360</v>
      </c>
      <c r="F3756" t="s">
        <v>314</v>
      </c>
      <c r="G3756" s="16">
        <v>43100</v>
      </c>
      <c r="J3756" t="s">
        <v>322</v>
      </c>
      <c r="K3756" t="str">
        <f>IFERROR(VLOOKUP(J3756,ORDEN_ESF!A:C,2,0),"")</f>
        <v>Pasivos</v>
      </c>
      <c r="L3756">
        <f>IFERROR(VLOOKUP(J3756,ORDEN_ESF!A:C,3,0),0)</f>
        <v>6</v>
      </c>
      <c r="M3756">
        <v>36838738</v>
      </c>
    </row>
    <row r="3757" spans="1:13" x14ac:dyDescent="0.25">
      <c r="A3757">
        <v>830023542</v>
      </c>
      <c r="B3757" t="s">
        <v>146</v>
      </c>
      <c r="C3757" t="s">
        <v>230</v>
      </c>
      <c r="D3757" t="s">
        <v>223</v>
      </c>
      <c r="E3757" t="s">
        <v>339</v>
      </c>
      <c r="F3757" t="s">
        <v>292</v>
      </c>
      <c r="G3757" s="16">
        <v>43100</v>
      </c>
      <c r="J3757" t="s">
        <v>280</v>
      </c>
      <c r="K3757" t="str">
        <f>IFERROR(VLOOKUP(J3757,ORDEN_ESF!A:C,2,0),"")</f>
        <v>Capital emitido</v>
      </c>
      <c r="L3757">
        <f>IFERROR(VLOOKUP(J3757,ORDEN_ESF!A:C,3,0),0)</f>
        <v>0</v>
      </c>
      <c r="M3757">
        <v>11103666</v>
      </c>
    </row>
    <row r="3758" spans="1:13" x14ac:dyDescent="0.25">
      <c r="A3758">
        <v>830023542</v>
      </c>
      <c r="B3758" t="s">
        <v>146</v>
      </c>
      <c r="C3758" t="s">
        <v>230</v>
      </c>
      <c r="D3758" t="s">
        <v>223</v>
      </c>
      <c r="E3758" t="s">
        <v>339</v>
      </c>
      <c r="F3758" t="s">
        <v>314</v>
      </c>
      <c r="G3758" s="16">
        <v>43100</v>
      </c>
      <c r="J3758" t="s">
        <v>280</v>
      </c>
      <c r="K3758" t="str">
        <f>IFERROR(VLOOKUP(J3758,ORDEN_ESF!A:C,2,0),"")</f>
        <v>Capital emitido</v>
      </c>
      <c r="L3758">
        <f>IFERROR(VLOOKUP(J3758,ORDEN_ESF!A:C,3,0),0)</f>
        <v>0</v>
      </c>
      <c r="M3758">
        <v>11103666</v>
      </c>
    </row>
    <row r="3759" spans="1:13" x14ac:dyDescent="0.25">
      <c r="A3759">
        <v>890806999</v>
      </c>
      <c r="B3759" t="s">
        <v>366</v>
      </c>
      <c r="C3759" t="s">
        <v>230</v>
      </c>
      <c r="D3759" t="s">
        <v>367</v>
      </c>
      <c r="E3759" t="s">
        <v>368</v>
      </c>
      <c r="F3759" t="s">
        <v>292</v>
      </c>
      <c r="G3759" s="16">
        <v>43100</v>
      </c>
      <c r="J3759" t="s">
        <v>280</v>
      </c>
      <c r="K3759" t="str">
        <f>IFERROR(VLOOKUP(J3759,ORDEN_ESF!A:C,2,0),"")</f>
        <v>Capital emitido</v>
      </c>
      <c r="L3759">
        <f>IFERROR(VLOOKUP(J3759,ORDEN_ESF!A:C,3,0),0)</f>
        <v>0</v>
      </c>
      <c r="M3759">
        <v>1850000</v>
      </c>
    </row>
    <row r="3760" spans="1:13" x14ac:dyDescent="0.25">
      <c r="A3760">
        <v>890806999</v>
      </c>
      <c r="B3760" t="s">
        <v>366</v>
      </c>
      <c r="C3760" t="s">
        <v>230</v>
      </c>
      <c r="D3760" t="s">
        <v>367</v>
      </c>
      <c r="E3760" t="s">
        <v>368</v>
      </c>
      <c r="F3760" t="s">
        <v>314</v>
      </c>
      <c r="G3760" s="16">
        <v>43100</v>
      </c>
      <c r="J3760" t="s">
        <v>280</v>
      </c>
      <c r="K3760" t="str">
        <f>IFERROR(VLOOKUP(J3760,ORDEN_ESF!A:C,2,0),"")</f>
        <v>Capital emitido</v>
      </c>
      <c r="L3760">
        <f>IFERROR(VLOOKUP(J3760,ORDEN_ESF!A:C,3,0),0)</f>
        <v>0</v>
      </c>
      <c r="M3760">
        <v>1850000</v>
      </c>
    </row>
    <row r="3761" spans="1:13" x14ac:dyDescent="0.25">
      <c r="A3761">
        <v>900378893</v>
      </c>
      <c r="B3761" t="s">
        <v>386</v>
      </c>
      <c r="C3761" t="s">
        <v>230</v>
      </c>
      <c r="D3761" t="s">
        <v>228</v>
      </c>
      <c r="E3761" t="s">
        <v>335</v>
      </c>
      <c r="F3761" t="s">
        <v>292</v>
      </c>
      <c r="G3761" s="16">
        <v>43100</v>
      </c>
      <c r="J3761" t="s">
        <v>280</v>
      </c>
      <c r="K3761" t="str">
        <f>IFERROR(VLOOKUP(J3761,ORDEN_ESF!A:C,2,0),"")</f>
        <v>Capital emitido</v>
      </c>
      <c r="L3761">
        <f>IFERROR(VLOOKUP(J3761,ORDEN_ESF!A:C,3,0),0)</f>
        <v>0</v>
      </c>
      <c r="M3761">
        <v>12000000</v>
      </c>
    </row>
    <row r="3762" spans="1:13" x14ac:dyDescent="0.25">
      <c r="A3762">
        <v>900378893</v>
      </c>
      <c r="B3762" t="s">
        <v>386</v>
      </c>
      <c r="C3762" t="s">
        <v>230</v>
      </c>
      <c r="D3762" t="s">
        <v>228</v>
      </c>
      <c r="E3762" t="s">
        <v>335</v>
      </c>
      <c r="F3762" t="s">
        <v>314</v>
      </c>
      <c r="G3762" s="16">
        <v>43100</v>
      </c>
      <c r="J3762" t="s">
        <v>280</v>
      </c>
      <c r="K3762" t="str">
        <f>IFERROR(VLOOKUP(J3762,ORDEN_ESF!A:C,2,0),"")</f>
        <v>Capital emitido</v>
      </c>
      <c r="L3762">
        <f>IFERROR(VLOOKUP(J3762,ORDEN_ESF!A:C,3,0),0)</f>
        <v>0</v>
      </c>
      <c r="M3762">
        <v>12000000</v>
      </c>
    </row>
    <row r="3763" spans="1:13" x14ac:dyDescent="0.25">
      <c r="A3763">
        <v>800200598</v>
      </c>
      <c r="B3763" t="s">
        <v>345</v>
      </c>
      <c r="C3763" t="s">
        <v>230</v>
      </c>
      <c r="D3763" t="s">
        <v>228</v>
      </c>
      <c r="E3763" t="s">
        <v>335</v>
      </c>
      <c r="F3763" t="s">
        <v>292</v>
      </c>
      <c r="G3763" s="16">
        <v>43100</v>
      </c>
      <c r="J3763" t="s">
        <v>280</v>
      </c>
      <c r="K3763" t="str">
        <f>IFERROR(VLOOKUP(J3763,ORDEN_ESF!A:C,2,0),"")</f>
        <v>Capital emitido</v>
      </c>
      <c r="L3763">
        <f>IFERROR(VLOOKUP(J3763,ORDEN_ESF!A:C,3,0),0)</f>
        <v>0</v>
      </c>
      <c r="M3763">
        <v>18994316</v>
      </c>
    </row>
    <row r="3764" spans="1:13" x14ac:dyDescent="0.25">
      <c r="A3764">
        <v>800200598</v>
      </c>
      <c r="B3764" t="s">
        <v>345</v>
      </c>
      <c r="C3764" t="s">
        <v>230</v>
      </c>
      <c r="D3764" t="s">
        <v>228</v>
      </c>
      <c r="E3764" t="s">
        <v>335</v>
      </c>
      <c r="F3764" t="s">
        <v>314</v>
      </c>
      <c r="G3764" s="16">
        <v>43100</v>
      </c>
      <c r="J3764" t="s">
        <v>280</v>
      </c>
      <c r="K3764" t="str">
        <f>IFERROR(VLOOKUP(J3764,ORDEN_ESF!A:C,2,0),"")</f>
        <v>Capital emitido</v>
      </c>
      <c r="L3764">
        <f>IFERROR(VLOOKUP(J3764,ORDEN_ESF!A:C,3,0),0)</f>
        <v>0</v>
      </c>
      <c r="M3764">
        <v>18994316</v>
      </c>
    </row>
    <row r="3765" spans="1:13" x14ac:dyDescent="0.25">
      <c r="A3765">
        <v>900190385</v>
      </c>
      <c r="B3765" t="s">
        <v>380</v>
      </c>
      <c r="C3765" t="s">
        <v>230</v>
      </c>
      <c r="D3765" t="s">
        <v>351</v>
      </c>
      <c r="E3765" t="s">
        <v>339</v>
      </c>
      <c r="F3765" t="s">
        <v>292</v>
      </c>
      <c r="G3765" s="16">
        <v>43100</v>
      </c>
      <c r="J3765" t="s">
        <v>280</v>
      </c>
      <c r="K3765" t="str">
        <f>IFERROR(VLOOKUP(J3765,ORDEN_ESF!A:C,2,0),"")</f>
        <v>Capital emitido</v>
      </c>
      <c r="L3765">
        <f>IFERROR(VLOOKUP(J3765,ORDEN_ESF!A:C,3,0),0)</f>
        <v>0</v>
      </c>
      <c r="M3765">
        <v>229927</v>
      </c>
    </row>
    <row r="3766" spans="1:13" x14ac:dyDescent="0.25">
      <c r="A3766">
        <v>900190385</v>
      </c>
      <c r="B3766" t="s">
        <v>380</v>
      </c>
      <c r="C3766" t="s">
        <v>230</v>
      </c>
      <c r="D3766" t="s">
        <v>351</v>
      </c>
      <c r="E3766" t="s">
        <v>339</v>
      </c>
      <c r="F3766" t="s">
        <v>314</v>
      </c>
      <c r="G3766" s="16">
        <v>43100</v>
      </c>
      <c r="J3766" t="s">
        <v>280</v>
      </c>
      <c r="K3766" t="str">
        <f>IFERROR(VLOOKUP(J3766,ORDEN_ESF!A:C,2,0),"")</f>
        <v>Capital emitido</v>
      </c>
      <c r="L3766">
        <f>IFERROR(VLOOKUP(J3766,ORDEN_ESF!A:C,3,0),0)</f>
        <v>0</v>
      </c>
      <c r="M3766">
        <v>229927</v>
      </c>
    </row>
    <row r="3767" spans="1:13" x14ac:dyDescent="0.25">
      <c r="A3767">
        <v>900390238</v>
      </c>
      <c r="B3767" t="s">
        <v>177</v>
      </c>
      <c r="C3767" t="s">
        <v>230</v>
      </c>
      <c r="D3767" t="s">
        <v>228</v>
      </c>
      <c r="E3767" t="s">
        <v>333</v>
      </c>
      <c r="F3767" t="s">
        <v>292</v>
      </c>
      <c r="G3767" s="16">
        <v>43100</v>
      </c>
      <c r="J3767" t="s">
        <v>280</v>
      </c>
      <c r="K3767" t="str">
        <f>IFERROR(VLOOKUP(J3767,ORDEN_ESF!A:C,2,0),"")</f>
        <v>Capital emitido</v>
      </c>
      <c r="L3767">
        <f>IFERROR(VLOOKUP(J3767,ORDEN_ESF!A:C,3,0),0)</f>
        <v>0</v>
      </c>
      <c r="M3767">
        <v>50000</v>
      </c>
    </row>
    <row r="3768" spans="1:13" x14ac:dyDescent="0.25">
      <c r="A3768">
        <v>900390238</v>
      </c>
      <c r="B3768" t="s">
        <v>177</v>
      </c>
      <c r="C3768" t="s">
        <v>230</v>
      </c>
      <c r="D3768" t="s">
        <v>228</v>
      </c>
      <c r="E3768" t="s">
        <v>333</v>
      </c>
      <c r="F3768" t="s">
        <v>314</v>
      </c>
      <c r="G3768" s="16">
        <v>43100</v>
      </c>
      <c r="J3768" t="s">
        <v>280</v>
      </c>
      <c r="K3768" t="str">
        <f>IFERROR(VLOOKUP(J3768,ORDEN_ESF!A:C,2,0),"")</f>
        <v>Capital emitido</v>
      </c>
      <c r="L3768">
        <f>IFERROR(VLOOKUP(J3768,ORDEN_ESF!A:C,3,0),0)</f>
        <v>0</v>
      </c>
      <c r="M3768">
        <v>50000</v>
      </c>
    </row>
    <row r="3769" spans="1:13" x14ac:dyDescent="0.25">
      <c r="A3769">
        <v>900018975</v>
      </c>
      <c r="B3769" t="s">
        <v>376</v>
      </c>
      <c r="C3769" t="s">
        <v>230</v>
      </c>
      <c r="D3769" t="s">
        <v>299</v>
      </c>
      <c r="E3769" t="s">
        <v>333</v>
      </c>
      <c r="F3769" t="s">
        <v>292</v>
      </c>
      <c r="G3769" s="16">
        <v>43100</v>
      </c>
      <c r="J3769" t="s">
        <v>280</v>
      </c>
      <c r="K3769" t="str">
        <f>IFERROR(VLOOKUP(J3769,ORDEN_ESF!A:C,2,0),"")</f>
        <v>Capital emitido</v>
      </c>
      <c r="L3769">
        <f>IFERROR(VLOOKUP(J3769,ORDEN_ESF!A:C,3,0),0)</f>
        <v>0</v>
      </c>
      <c r="M3769">
        <v>60110000</v>
      </c>
    </row>
    <row r="3770" spans="1:13" x14ac:dyDescent="0.25">
      <c r="A3770">
        <v>900018975</v>
      </c>
      <c r="B3770" t="s">
        <v>376</v>
      </c>
      <c r="C3770" t="s">
        <v>230</v>
      </c>
      <c r="D3770" t="s">
        <v>299</v>
      </c>
      <c r="E3770" t="s">
        <v>333</v>
      </c>
      <c r="F3770" t="s">
        <v>314</v>
      </c>
      <c r="G3770" s="16">
        <v>43100</v>
      </c>
      <c r="J3770" t="s">
        <v>280</v>
      </c>
      <c r="K3770" t="str">
        <f>IFERROR(VLOOKUP(J3770,ORDEN_ESF!A:C,2,0),"")</f>
        <v>Capital emitido</v>
      </c>
      <c r="L3770">
        <f>IFERROR(VLOOKUP(J3770,ORDEN_ESF!A:C,3,0),0)</f>
        <v>0</v>
      </c>
      <c r="M3770">
        <v>60110000</v>
      </c>
    </row>
    <row r="3771" spans="1:13" x14ac:dyDescent="0.25">
      <c r="A3771">
        <v>900749166</v>
      </c>
      <c r="B3771" t="s">
        <v>182</v>
      </c>
      <c r="C3771" t="s">
        <v>230</v>
      </c>
      <c r="D3771" t="s">
        <v>228</v>
      </c>
      <c r="E3771" t="s">
        <v>333</v>
      </c>
      <c r="F3771" t="s">
        <v>292</v>
      </c>
      <c r="G3771" s="16">
        <v>43100</v>
      </c>
      <c r="J3771" t="s">
        <v>280</v>
      </c>
      <c r="K3771" t="str">
        <f>IFERROR(VLOOKUP(J3771,ORDEN_ESF!A:C,2,0),"")</f>
        <v>Capital emitido</v>
      </c>
      <c r="L3771">
        <f>IFERROR(VLOOKUP(J3771,ORDEN_ESF!A:C,3,0),0)</f>
        <v>0</v>
      </c>
      <c r="M3771">
        <v>11871400</v>
      </c>
    </row>
    <row r="3772" spans="1:13" x14ac:dyDescent="0.25">
      <c r="A3772">
        <v>900749166</v>
      </c>
      <c r="B3772" t="s">
        <v>182</v>
      </c>
      <c r="C3772" t="s">
        <v>230</v>
      </c>
      <c r="D3772" t="s">
        <v>228</v>
      </c>
      <c r="E3772" t="s">
        <v>333</v>
      </c>
      <c r="F3772" t="s">
        <v>314</v>
      </c>
      <c r="G3772" s="16">
        <v>43100</v>
      </c>
      <c r="J3772" t="s">
        <v>280</v>
      </c>
      <c r="K3772" t="str">
        <f>IFERROR(VLOOKUP(J3772,ORDEN_ESF!A:C,2,0),"")</f>
        <v>Capital emitido</v>
      </c>
      <c r="L3772">
        <f>IFERROR(VLOOKUP(J3772,ORDEN_ESF!A:C,3,0),0)</f>
        <v>0</v>
      </c>
      <c r="M3772">
        <v>11871400</v>
      </c>
    </row>
    <row r="3773" spans="1:13" x14ac:dyDescent="0.25">
      <c r="A3773">
        <v>900797732</v>
      </c>
      <c r="B3773" t="s">
        <v>181</v>
      </c>
      <c r="C3773" t="s">
        <v>230</v>
      </c>
      <c r="D3773" t="s">
        <v>228</v>
      </c>
      <c r="E3773" t="s">
        <v>360</v>
      </c>
      <c r="F3773" t="s">
        <v>292</v>
      </c>
      <c r="G3773" s="16">
        <v>43100</v>
      </c>
      <c r="J3773" t="s">
        <v>280</v>
      </c>
      <c r="K3773" t="str">
        <f>IFERROR(VLOOKUP(J3773,ORDEN_ESF!A:C,2,0),"")</f>
        <v>Capital emitido</v>
      </c>
      <c r="L3773">
        <f>IFERROR(VLOOKUP(J3773,ORDEN_ESF!A:C,3,0),0)</f>
        <v>0</v>
      </c>
      <c r="M3773">
        <v>50000</v>
      </c>
    </row>
    <row r="3774" spans="1:13" x14ac:dyDescent="0.25">
      <c r="A3774">
        <v>900797732</v>
      </c>
      <c r="B3774" t="s">
        <v>181</v>
      </c>
      <c r="C3774" t="s">
        <v>230</v>
      </c>
      <c r="D3774" t="s">
        <v>228</v>
      </c>
      <c r="E3774" t="s">
        <v>360</v>
      </c>
      <c r="F3774" t="s">
        <v>314</v>
      </c>
      <c r="G3774" s="16">
        <v>43100</v>
      </c>
      <c r="J3774" t="s">
        <v>280</v>
      </c>
      <c r="K3774" t="str">
        <f>IFERROR(VLOOKUP(J3774,ORDEN_ESF!A:C,2,0),"")</f>
        <v>Capital emitido</v>
      </c>
      <c r="L3774">
        <f>IFERROR(VLOOKUP(J3774,ORDEN_ESF!A:C,3,0),0)</f>
        <v>0</v>
      </c>
      <c r="M3774">
        <v>50000</v>
      </c>
    </row>
    <row r="3775" spans="1:13" x14ac:dyDescent="0.25">
      <c r="A3775">
        <v>900205547</v>
      </c>
      <c r="B3775" t="s">
        <v>233</v>
      </c>
      <c r="C3775" t="s">
        <v>230</v>
      </c>
      <c r="D3775" t="s">
        <v>228</v>
      </c>
      <c r="E3775" t="s">
        <v>224</v>
      </c>
      <c r="F3775" t="s">
        <v>292</v>
      </c>
      <c r="G3775" s="16">
        <v>43100</v>
      </c>
      <c r="J3775" t="s">
        <v>280</v>
      </c>
      <c r="K3775" t="str">
        <f>IFERROR(VLOOKUP(J3775,ORDEN_ESF!A:C,2,0),"")</f>
        <v>Capital emitido</v>
      </c>
      <c r="L3775">
        <f>IFERROR(VLOOKUP(J3775,ORDEN_ESF!A:C,3,0),0)</f>
        <v>0</v>
      </c>
      <c r="M3775">
        <v>499191</v>
      </c>
    </row>
    <row r="3776" spans="1:13" x14ac:dyDescent="0.25">
      <c r="A3776">
        <v>900205547</v>
      </c>
      <c r="B3776" t="s">
        <v>233</v>
      </c>
      <c r="C3776" t="s">
        <v>230</v>
      </c>
      <c r="D3776" t="s">
        <v>228</v>
      </c>
      <c r="E3776" t="s">
        <v>224</v>
      </c>
      <c r="F3776" t="s">
        <v>314</v>
      </c>
      <c r="G3776" s="16">
        <v>43100</v>
      </c>
      <c r="J3776" t="s">
        <v>280</v>
      </c>
      <c r="K3776" t="str">
        <f>IFERROR(VLOOKUP(J3776,ORDEN_ESF!A:C,2,0),"")</f>
        <v>Capital emitido</v>
      </c>
      <c r="L3776">
        <f>IFERROR(VLOOKUP(J3776,ORDEN_ESF!A:C,3,0),0)</f>
        <v>0</v>
      </c>
      <c r="M3776">
        <v>499191</v>
      </c>
    </row>
    <row r="3777" spans="1:13" x14ac:dyDescent="0.25">
      <c r="A3777">
        <v>900818642</v>
      </c>
      <c r="B3777" t="s">
        <v>169</v>
      </c>
      <c r="C3777" t="s">
        <v>230</v>
      </c>
      <c r="D3777" t="s">
        <v>228</v>
      </c>
      <c r="E3777" t="s">
        <v>333</v>
      </c>
      <c r="F3777" t="s">
        <v>292</v>
      </c>
      <c r="G3777" s="16">
        <v>43100</v>
      </c>
      <c r="J3777" t="s">
        <v>280</v>
      </c>
      <c r="K3777" t="str">
        <f>IFERROR(VLOOKUP(J3777,ORDEN_ESF!A:C,2,0),"")</f>
        <v>Capital emitido</v>
      </c>
      <c r="L3777">
        <f>IFERROR(VLOOKUP(J3777,ORDEN_ESF!A:C,3,0),0)</f>
        <v>0</v>
      </c>
      <c r="M3777">
        <v>280000</v>
      </c>
    </row>
    <row r="3778" spans="1:13" x14ac:dyDescent="0.25">
      <c r="A3778">
        <v>900818642</v>
      </c>
      <c r="B3778" t="s">
        <v>169</v>
      </c>
      <c r="C3778" t="s">
        <v>230</v>
      </c>
      <c r="D3778" t="s">
        <v>228</v>
      </c>
      <c r="E3778" t="s">
        <v>333</v>
      </c>
      <c r="F3778" t="s">
        <v>314</v>
      </c>
      <c r="G3778" s="16">
        <v>43100</v>
      </c>
      <c r="J3778" t="s">
        <v>280</v>
      </c>
      <c r="K3778" t="str">
        <f>IFERROR(VLOOKUP(J3778,ORDEN_ESF!A:C,2,0),"")</f>
        <v>Capital emitido</v>
      </c>
      <c r="L3778">
        <f>IFERROR(VLOOKUP(J3778,ORDEN_ESF!A:C,3,0),0)</f>
        <v>0</v>
      </c>
      <c r="M3778">
        <v>280000</v>
      </c>
    </row>
    <row r="3779" spans="1:13" x14ac:dyDescent="0.25">
      <c r="A3779">
        <v>860510628</v>
      </c>
      <c r="B3779" t="s">
        <v>373</v>
      </c>
      <c r="C3779" t="s">
        <v>230</v>
      </c>
      <c r="D3779" t="s">
        <v>228</v>
      </c>
      <c r="E3779" t="s">
        <v>353</v>
      </c>
      <c r="F3779" t="s">
        <v>292</v>
      </c>
      <c r="G3779" s="16">
        <v>43100</v>
      </c>
      <c r="J3779" t="s">
        <v>280</v>
      </c>
      <c r="K3779" t="str">
        <f>IFERROR(VLOOKUP(J3779,ORDEN_ESF!A:C,2,0),"")</f>
        <v>Capital emitido</v>
      </c>
      <c r="L3779">
        <f>IFERROR(VLOOKUP(J3779,ORDEN_ESF!A:C,3,0),0)</f>
        <v>0</v>
      </c>
      <c r="M3779">
        <v>410233</v>
      </c>
    </row>
    <row r="3780" spans="1:13" x14ac:dyDescent="0.25">
      <c r="A3780">
        <v>860510628</v>
      </c>
      <c r="B3780" t="s">
        <v>373</v>
      </c>
      <c r="C3780" t="s">
        <v>230</v>
      </c>
      <c r="D3780" t="s">
        <v>228</v>
      </c>
      <c r="E3780" t="s">
        <v>353</v>
      </c>
      <c r="F3780" t="s">
        <v>314</v>
      </c>
      <c r="G3780" s="16">
        <v>43100</v>
      </c>
      <c r="J3780" t="s">
        <v>280</v>
      </c>
      <c r="K3780" t="str">
        <f>IFERROR(VLOOKUP(J3780,ORDEN_ESF!A:C,2,0),"")</f>
        <v>Capital emitido</v>
      </c>
      <c r="L3780">
        <f>IFERROR(VLOOKUP(J3780,ORDEN_ESF!A:C,3,0),0)</f>
        <v>0</v>
      </c>
      <c r="M3780">
        <v>410233</v>
      </c>
    </row>
    <row r="3781" spans="1:13" x14ac:dyDescent="0.25">
      <c r="A3781">
        <v>800240724</v>
      </c>
      <c r="B3781" t="s">
        <v>348</v>
      </c>
      <c r="C3781" t="s">
        <v>230</v>
      </c>
      <c r="D3781" t="s">
        <v>228</v>
      </c>
      <c r="E3781" t="s">
        <v>335</v>
      </c>
      <c r="F3781" t="s">
        <v>292</v>
      </c>
      <c r="G3781" s="16">
        <v>43100</v>
      </c>
      <c r="J3781" t="s">
        <v>280</v>
      </c>
      <c r="K3781" t="str">
        <f>IFERROR(VLOOKUP(J3781,ORDEN_ESF!A:C,2,0),"")</f>
        <v>Capital emitido</v>
      </c>
      <c r="L3781">
        <f>IFERROR(VLOOKUP(J3781,ORDEN_ESF!A:C,3,0),0)</f>
        <v>0</v>
      </c>
      <c r="M3781">
        <v>2084100</v>
      </c>
    </row>
    <row r="3782" spans="1:13" x14ac:dyDescent="0.25">
      <c r="A3782">
        <v>800240724</v>
      </c>
      <c r="B3782" t="s">
        <v>348</v>
      </c>
      <c r="C3782" t="s">
        <v>230</v>
      </c>
      <c r="D3782" t="s">
        <v>228</v>
      </c>
      <c r="E3782" t="s">
        <v>335</v>
      </c>
      <c r="F3782" t="s">
        <v>314</v>
      </c>
      <c r="G3782" s="16">
        <v>43100</v>
      </c>
      <c r="J3782" t="s">
        <v>280</v>
      </c>
      <c r="K3782" t="str">
        <f>IFERROR(VLOOKUP(J3782,ORDEN_ESF!A:C,2,0),"")</f>
        <v>Capital emitido</v>
      </c>
      <c r="L3782">
        <f>IFERROR(VLOOKUP(J3782,ORDEN_ESF!A:C,3,0),0)</f>
        <v>0</v>
      </c>
      <c r="M3782">
        <v>2084100</v>
      </c>
    </row>
    <row r="3783" spans="1:13" x14ac:dyDescent="0.25">
      <c r="A3783">
        <v>890905022</v>
      </c>
      <c r="B3783" t="s">
        <v>370</v>
      </c>
      <c r="C3783" t="s">
        <v>230</v>
      </c>
      <c r="D3783" t="s">
        <v>223</v>
      </c>
      <c r="E3783" t="s">
        <v>360</v>
      </c>
      <c r="F3783" t="s">
        <v>292</v>
      </c>
      <c r="G3783" s="16">
        <v>43100</v>
      </c>
      <c r="J3783" t="s">
        <v>280</v>
      </c>
      <c r="K3783" t="str">
        <f>IFERROR(VLOOKUP(J3783,ORDEN_ESF!A:C,2,0),"")</f>
        <v>Capital emitido</v>
      </c>
      <c r="L3783">
        <f>IFERROR(VLOOKUP(J3783,ORDEN_ESF!A:C,3,0),0)</f>
        <v>0</v>
      </c>
      <c r="M3783">
        <v>101000</v>
      </c>
    </row>
    <row r="3784" spans="1:13" x14ac:dyDescent="0.25">
      <c r="A3784">
        <v>890905022</v>
      </c>
      <c r="B3784" t="s">
        <v>370</v>
      </c>
      <c r="C3784" t="s">
        <v>230</v>
      </c>
      <c r="D3784" t="s">
        <v>223</v>
      </c>
      <c r="E3784" t="s">
        <v>360</v>
      </c>
      <c r="F3784" t="s">
        <v>314</v>
      </c>
      <c r="G3784" s="16">
        <v>43100</v>
      </c>
      <c r="J3784" t="s">
        <v>280</v>
      </c>
      <c r="K3784" t="str">
        <f>IFERROR(VLOOKUP(J3784,ORDEN_ESF!A:C,2,0),"")</f>
        <v>Capital emitido</v>
      </c>
      <c r="L3784">
        <f>IFERROR(VLOOKUP(J3784,ORDEN_ESF!A:C,3,0),0)</f>
        <v>0</v>
      </c>
      <c r="M3784">
        <v>101000</v>
      </c>
    </row>
    <row r="3785" spans="1:13" x14ac:dyDescent="0.25">
      <c r="A3785">
        <v>890806999</v>
      </c>
      <c r="B3785" t="s">
        <v>366</v>
      </c>
      <c r="C3785" t="s">
        <v>230</v>
      </c>
      <c r="D3785" t="s">
        <v>367</v>
      </c>
      <c r="E3785" t="s">
        <v>368</v>
      </c>
      <c r="F3785" t="s">
        <v>292</v>
      </c>
      <c r="G3785" s="16">
        <v>43100</v>
      </c>
      <c r="J3785" t="s">
        <v>281</v>
      </c>
      <c r="K3785" t="str">
        <f>IFERROR(VLOOKUP(J3785,ORDEN_ESF!A:C,2,0),"")</f>
        <v>Prima de emisión</v>
      </c>
      <c r="L3785">
        <f>IFERROR(VLOOKUP(J3785,ORDEN_ESF!A:C,3,0),0)</f>
        <v>0</v>
      </c>
      <c r="M3785">
        <v>1126155</v>
      </c>
    </row>
    <row r="3786" spans="1:13" x14ac:dyDescent="0.25">
      <c r="A3786">
        <v>890806999</v>
      </c>
      <c r="B3786" t="s">
        <v>366</v>
      </c>
      <c r="C3786" t="s">
        <v>230</v>
      </c>
      <c r="D3786" t="s">
        <v>367</v>
      </c>
      <c r="E3786" t="s">
        <v>368</v>
      </c>
      <c r="F3786" t="s">
        <v>314</v>
      </c>
      <c r="G3786" s="16">
        <v>43100</v>
      </c>
      <c r="J3786" t="s">
        <v>281</v>
      </c>
      <c r="K3786" t="str">
        <f>IFERROR(VLOOKUP(J3786,ORDEN_ESF!A:C,2,0),"")</f>
        <v>Prima de emisión</v>
      </c>
      <c r="L3786">
        <f>IFERROR(VLOOKUP(J3786,ORDEN_ESF!A:C,3,0),0)</f>
        <v>0</v>
      </c>
      <c r="M3786">
        <v>1126155</v>
      </c>
    </row>
    <row r="3787" spans="1:13" x14ac:dyDescent="0.25">
      <c r="A3787">
        <v>900378893</v>
      </c>
      <c r="B3787" t="s">
        <v>386</v>
      </c>
      <c r="C3787" t="s">
        <v>230</v>
      </c>
      <c r="D3787" t="s">
        <v>228</v>
      </c>
      <c r="E3787" t="s">
        <v>335</v>
      </c>
      <c r="F3787" t="s">
        <v>292</v>
      </c>
      <c r="G3787" s="16">
        <v>43100</v>
      </c>
      <c r="J3787" t="s">
        <v>281</v>
      </c>
      <c r="K3787" t="str">
        <f>IFERROR(VLOOKUP(J3787,ORDEN_ESF!A:C,2,0),"")</f>
        <v>Prima de emisión</v>
      </c>
      <c r="L3787">
        <f>IFERROR(VLOOKUP(J3787,ORDEN_ESF!A:C,3,0),0)</f>
        <v>0</v>
      </c>
      <c r="M3787">
        <v>28984821</v>
      </c>
    </row>
    <row r="3788" spans="1:13" x14ac:dyDescent="0.25">
      <c r="A3788">
        <v>900378893</v>
      </c>
      <c r="B3788" t="s">
        <v>386</v>
      </c>
      <c r="C3788" t="s">
        <v>230</v>
      </c>
      <c r="D3788" t="s">
        <v>228</v>
      </c>
      <c r="E3788" t="s">
        <v>335</v>
      </c>
      <c r="F3788" t="s">
        <v>314</v>
      </c>
      <c r="G3788" s="16">
        <v>43100</v>
      </c>
      <c r="J3788" t="s">
        <v>281</v>
      </c>
      <c r="K3788" t="str">
        <f>IFERROR(VLOOKUP(J3788,ORDEN_ESF!A:C,2,0),"")</f>
        <v>Prima de emisión</v>
      </c>
      <c r="L3788">
        <f>IFERROR(VLOOKUP(J3788,ORDEN_ESF!A:C,3,0),0)</f>
        <v>0</v>
      </c>
      <c r="M3788">
        <v>28984821</v>
      </c>
    </row>
    <row r="3789" spans="1:13" x14ac:dyDescent="0.25">
      <c r="A3789">
        <v>900190385</v>
      </c>
      <c r="B3789" t="s">
        <v>380</v>
      </c>
      <c r="C3789" t="s">
        <v>230</v>
      </c>
      <c r="D3789" t="s">
        <v>351</v>
      </c>
      <c r="E3789" t="s">
        <v>339</v>
      </c>
      <c r="F3789" t="s">
        <v>292</v>
      </c>
      <c r="G3789" s="16">
        <v>43100</v>
      </c>
      <c r="J3789" t="s">
        <v>281</v>
      </c>
      <c r="K3789" t="str">
        <f>IFERROR(VLOOKUP(J3789,ORDEN_ESF!A:C,2,0),"")</f>
        <v>Prima de emisión</v>
      </c>
      <c r="L3789">
        <f>IFERROR(VLOOKUP(J3789,ORDEN_ESF!A:C,3,0),0)</f>
        <v>0</v>
      </c>
      <c r="M3789">
        <v>115238250</v>
      </c>
    </row>
    <row r="3790" spans="1:13" x14ac:dyDescent="0.25">
      <c r="A3790">
        <v>900190385</v>
      </c>
      <c r="B3790" t="s">
        <v>380</v>
      </c>
      <c r="C3790" t="s">
        <v>230</v>
      </c>
      <c r="D3790" t="s">
        <v>351</v>
      </c>
      <c r="E3790" t="s">
        <v>339</v>
      </c>
      <c r="F3790" t="s">
        <v>314</v>
      </c>
      <c r="G3790" s="16">
        <v>43100</v>
      </c>
      <c r="J3790" t="s">
        <v>281</v>
      </c>
      <c r="K3790" t="str">
        <f>IFERROR(VLOOKUP(J3790,ORDEN_ESF!A:C,2,0),"")</f>
        <v>Prima de emisión</v>
      </c>
      <c r="L3790">
        <f>IFERROR(VLOOKUP(J3790,ORDEN_ESF!A:C,3,0),0)</f>
        <v>0</v>
      </c>
      <c r="M3790">
        <v>144210450</v>
      </c>
    </row>
    <row r="3791" spans="1:13" x14ac:dyDescent="0.25">
      <c r="A3791">
        <v>900018975</v>
      </c>
      <c r="B3791" t="s">
        <v>376</v>
      </c>
      <c r="C3791" t="s">
        <v>230</v>
      </c>
      <c r="D3791" t="s">
        <v>299</v>
      </c>
      <c r="E3791" t="s">
        <v>333</v>
      </c>
      <c r="F3791" t="s">
        <v>292</v>
      </c>
      <c r="G3791" s="16">
        <v>43100</v>
      </c>
      <c r="J3791" t="s">
        <v>281</v>
      </c>
      <c r="K3791" t="str">
        <f>IFERROR(VLOOKUP(J3791,ORDEN_ESF!A:C,2,0),"")</f>
        <v>Prima de emisión</v>
      </c>
      <c r="L3791">
        <f>IFERROR(VLOOKUP(J3791,ORDEN_ESF!A:C,3,0),0)</f>
        <v>0</v>
      </c>
      <c r="M3791">
        <v>3990000</v>
      </c>
    </row>
    <row r="3792" spans="1:13" x14ac:dyDescent="0.25">
      <c r="A3792">
        <v>900018975</v>
      </c>
      <c r="B3792" t="s">
        <v>376</v>
      </c>
      <c r="C3792" t="s">
        <v>230</v>
      </c>
      <c r="D3792" t="s">
        <v>299</v>
      </c>
      <c r="E3792" t="s">
        <v>333</v>
      </c>
      <c r="F3792" t="s">
        <v>314</v>
      </c>
      <c r="G3792" s="16">
        <v>43100</v>
      </c>
      <c r="J3792" t="s">
        <v>281</v>
      </c>
      <c r="K3792" t="str">
        <f>IFERROR(VLOOKUP(J3792,ORDEN_ESF!A:C,2,0),"")</f>
        <v>Prima de emisión</v>
      </c>
      <c r="L3792">
        <f>IFERROR(VLOOKUP(J3792,ORDEN_ESF!A:C,3,0),0)</f>
        <v>0</v>
      </c>
      <c r="M3792">
        <v>3990000</v>
      </c>
    </row>
    <row r="3793" spans="1:13" x14ac:dyDescent="0.25">
      <c r="A3793">
        <v>900749166</v>
      </c>
      <c r="B3793" t="s">
        <v>182</v>
      </c>
      <c r="C3793" t="s">
        <v>230</v>
      </c>
      <c r="D3793" t="s">
        <v>228</v>
      </c>
      <c r="E3793" t="s">
        <v>333</v>
      </c>
      <c r="F3793" t="s">
        <v>292</v>
      </c>
      <c r="G3793" s="16">
        <v>43100</v>
      </c>
      <c r="J3793" t="s">
        <v>281</v>
      </c>
      <c r="K3793" t="str">
        <f>IFERROR(VLOOKUP(J3793,ORDEN_ESF!A:C,2,0),"")</f>
        <v>Prima de emisión</v>
      </c>
      <c r="L3793">
        <f>IFERROR(VLOOKUP(J3793,ORDEN_ESF!A:C,3,0),0)</f>
        <v>0</v>
      </c>
      <c r="M3793">
        <v>60916792</v>
      </c>
    </row>
    <row r="3794" spans="1:13" x14ac:dyDescent="0.25">
      <c r="A3794">
        <v>900749166</v>
      </c>
      <c r="B3794" t="s">
        <v>182</v>
      </c>
      <c r="C3794" t="s">
        <v>230</v>
      </c>
      <c r="D3794" t="s">
        <v>228</v>
      </c>
      <c r="E3794" t="s">
        <v>333</v>
      </c>
      <c r="F3794" t="s">
        <v>314</v>
      </c>
      <c r="G3794" s="16">
        <v>43100</v>
      </c>
      <c r="J3794" t="s">
        <v>281</v>
      </c>
      <c r="K3794" t="str">
        <f>IFERROR(VLOOKUP(J3794,ORDEN_ESF!A:C,2,0),"")</f>
        <v>Prima de emisión</v>
      </c>
      <c r="L3794">
        <f>IFERROR(VLOOKUP(J3794,ORDEN_ESF!A:C,3,0),0)</f>
        <v>0</v>
      </c>
      <c r="M3794">
        <v>60916792</v>
      </c>
    </row>
    <row r="3795" spans="1:13" x14ac:dyDescent="0.25">
      <c r="A3795">
        <v>900205547</v>
      </c>
      <c r="B3795" t="s">
        <v>233</v>
      </c>
      <c r="C3795" t="s">
        <v>230</v>
      </c>
      <c r="D3795" t="s">
        <v>228</v>
      </c>
      <c r="E3795" t="s">
        <v>224</v>
      </c>
      <c r="F3795" t="s">
        <v>292</v>
      </c>
      <c r="G3795" s="16">
        <v>43100</v>
      </c>
      <c r="J3795" t="s">
        <v>281</v>
      </c>
      <c r="K3795" t="str">
        <f>IFERROR(VLOOKUP(J3795,ORDEN_ESF!A:C,2,0),"")</f>
        <v>Prima de emisión</v>
      </c>
      <c r="L3795">
        <f>IFERROR(VLOOKUP(J3795,ORDEN_ESF!A:C,3,0),0)</f>
        <v>0</v>
      </c>
      <c r="M3795">
        <v>90000</v>
      </c>
    </row>
    <row r="3796" spans="1:13" x14ac:dyDescent="0.25">
      <c r="A3796">
        <v>900205547</v>
      </c>
      <c r="B3796" t="s">
        <v>233</v>
      </c>
      <c r="C3796" t="s">
        <v>230</v>
      </c>
      <c r="D3796" t="s">
        <v>228</v>
      </c>
      <c r="E3796" t="s">
        <v>224</v>
      </c>
      <c r="F3796" t="s">
        <v>314</v>
      </c>
      <c r="G3796" s="16">
        <v>43100</v>
      </c>
      <c r="J3796" t="s">
        <v>281</v>
      </c>
      <c r="K3796" t="str">
        <f>IFERROR(VLOOKUP(J3796,ORDEN_ESF!A:C,2,0),"")</f>
        <v>Prima de emisión</v>
      </c>
      <c r="L3796">
        <f>IFERROR(VLOOKUP(J3796,ORDEN_ESF!A:C,3,0),0)</f>
        <v>0</v>
      </c>
      <c r="M3796">
        <v>90000</v>
      </c>
    </row>
    <row r="3797" spans="1:13" x14ac:dyDescent="0.25">
      <c r="A3797">
        <v>860510628</v>
      </c>
      <c r="B3797" t="s">
        <v>373</v>
      </c>
      <c r="C3797" t="s">
        <v>230</v>
      </c>
      <c r="D3797" t="s">
        <v>228</v>
      </c>
      <c r="E3797" t="s">
        <v>353</v>
      </c>
      <c r="F3797" t="s">
        <v>292</v>
      </c>
      <c r="G3797" s="16">
        <v>43100</v>
      </c>
      <c r="J3797" t="s">
        <v>281</v>
      </c>
      <c r="K3797" t="str">
        <f>IFERROR(VLOOKUP(J3797,ORDEN_ESF!A:C,2,0),"")</f>
        <v>Prima de emisión</v>
      </c>
      <c r="L3797">
        <f>IFERROR(VLOOKUP(J3797,ORDEN_ESF!A:C,3,0),0)</f>
        <v>0</v>
      </c>
      <c r="M3797">
        <v>8618242</v>
      </c>
    </row>
    <row r="3798" spans="1:13" x14ac:dyDescent="0.25">
      <c r="A3798">
        <v>860510628</v>
      </c>
      <c r="B3798" t="s">
        <v>373</v>
      </c>
      <c r="C3798" t="s">
        <v>230</v>
      </c>
      <c r="D3798" t="s">
        <v>228</v>
      </c>
      <c r="E3798" t="s">
        <v>353</v>
      </c>
      <c r="F3798" t="s">
        <v>314</v>
      </c>
      <c r="G3798" s="16">
        <v>43100</v>
      </c>
      <c r="J3798" t="s">
        <v>281</v>
      </c>
      <c r="K3798" t="str">
        <f>IFERROR(VLOOKUP(J3798,ORDEN_ESF!A:C,2,0),"")</f>
        <v>Prima de emisión</v>
      </c>
      <c r="L3798">
        <f>IFERROR(VLOOKUP(J3798,ORDEN_ESF!A:C,3,0),0)</f>
        <v>0</v>
      </c>
      <c r="M3798">
        <v>8618242</v>
      </c>
    </row>
    <row r="3799" spans="1:13" x14ac:dyDescent="0.25">
      <c r="A3799">
        <v>890905022</v>
      </c>
      <c r="B3799" t="s">
        <v>370</v>
      </c>
      <c r="C3799" t="s">
        <v>230</v>
      </c>
      <c r="D3799" t="s">
        <v>223</v>
      </c>
      <c r="E3799" t="s">
        <v>360</v>
      </c>
      <c r="F3799" t="s">
        <v>292</v>
      </c>
      <c r="G3799" s="16">
        <v>43100</v>
      </c>
      <c r="J3799" t="s">
        <v>281</v>
      </c>
      <c r="K3799" t="str">
        <f>IFERROR(VLOOKUP(J3799,ORDEN_ESF!A:C,2,0),"")</f>
        <v>Prima de emisión</v>
      </c>
      <c r="L3799">
        <f>IFERROR(VLOOKUP(J3799,ORDEN_ESF!A:C,3,0),0)</f>
        <v>0</v>
      </c>
      <c r="M3799">
        <v>2698937</v>
      </c>
    </row>
    <row r="3800" spans="1:13" x14ac:dyDescent="0.25">
      <c r="A3800">
        <v>890905022</v>
      </c>
      <c r="B3800" t="s">
        <v>370</v>
      </c>
      <c r="C3800" t="s">
        <v>230</v>
      </c>
      <c r="D3800" t="s">
        <v>223</v>
      </c>
      <c r="E3800" t="s">
        <v>360</v>
      </c>
      <c r="F3800" t="s">
        <v>314</v>
      </c>
      <c r="G3800" s="16">
        <v>43100</v>
      </c>
      <c r="J3800" t="s">
        <v>281</v>
      </c>
      <c r="K3800" t="str">
        <f>IFERROR(VLOOKUP(J3800,ORDEN_ESF!A:C,2,0),"")</f>
        <v>Prima de emisión</v>
      </c>
      <c r="L3800">
        <f>IFERROR(VLOOKUP(J3800,ORDEN_ESF!A:C,3,0),0)</f>
        <v>0</v>
      </c>
      <c r="M3800">
        <v>2698937</v>
      </c>
    </row>
    <row r="3801" spans="1:13" x14ac:dyDescent="0.25">
      <c r="A3801">
        <v>830023542</v>
      </c>
      <c r="B3801" t="s">
        <v>146</v>
      </c>
      <c r="C3801" t="s">
        <v>230</v>
      </c>
      <c r="D3801" t="s">
        <v>223</v>
      </c>
      <c r="E3801" t="s">
        <v>339</v>
      </c>
      <c r="F3801" t="s">
        <v>292</v>
      </c>
      <c r="G3801" s="16">
        <v>43100</v>
      </c>
      <c r="J3801" t="s">
        <v>283</v>
      </c>
      <c r="K3801" t="str">
        <f>IFERROR(VLOOKUP(J3801,ORDEN_ESF!A:C,2,0),"")</f>
        <v>Inversión suplementaria al capital asignado</v>
      </c>
      <c r="L3801">
        <f>IFERROR(VLOOKUP(J3801,ORDEN_ESF!A:C,3,0),0)</f>
        <v>0</v>
      </c>
      <c r="M3801">
        <v>1701695</v>
      </c>
    </row>
    <row r="3802" spans="1:13" x14ac:dyDescent="0.25">
      <c r="A3802">
        <v>830023542</v>
      </c>
      <c r="B3802" t="s">
        <v>146</v>
      </c>
      <c r="C3802" t="s">
        <v>230</v>
      </c>
      <c r="D3802" t="s">
        <v>223</v>
      </c>
      <c r="E3802" t="s">
        <v>339</v>
      </c>
      <c r="F3802" t="s">
        <v>314</v>
      </c>
      <c r="G3802" s="16">
        <v>43100</v>
      </c>
      <c r="J3802" t="s">
        <v>283</v>
      </c>
      <c r="K3802" t="str">
        <f>IFERROR(VLOOKUP(J3802,ORDEN_ESF!A:C,2,0),"")</f>
        <v>Inversión suplementaria al capital asignado</v>
      </c>
      <c r="L3802">
        <f>IFERROR(VLOOKUP(J3802,ORDEN_ESF!A:C,3,0),0)</f>
        <v>0</v>
      </c>
      <c r="M3802">
        <v>1701695</v>
      </c>
    </row>
    <row r="3803" spans="1:13" x14ac:dyDescent="0.25">
      <c r="A3803">
        <v>900378893</v>
      </c>
      <c r="B3803" t="s">
        <v>386</v>
      </c>
      <c r="C3803" t="s">
        <v>230</v>
      </c>
      <c r="D3803" t="s">
        <v>228</v>
      </c>
      <c r="E3803" t="s">
        <v>335</v>
      </c>
      <c r="F3803" t="s">
        <v>292</v>
      </c>
      <c r="G3803" s="16">
        <v>43100</v>
      </c>
      <c r="J3803" t="s">
        <v>284</v>
      </c>
      <c r="K3803" t="str">
        <f>IFERROR(VLOOKUP(J3803,ORDEN_ESF!A:C,2,0),"")</f>
        <v>Otras participaciones en el patrimonio</v>
      </c>
      <c r="L3803">
        <f>IFERROR(VLOOKUP(J3803,ORDEN_ESF!A:C,3,0),0)</f>
        <v>0</v>
      </c>
      <c r="M3803">
        <v>8110709</v>
      </c>
    </row>
    <row r="3804" spans="1:13" x14ac:dyDescent="0.25">
      <c r="A3804">
        <v>900378893</v>
      </c>
      <c r="B3804" t="s">
        <v>386</v>
      </c>
      <c r="C3804" t="s">
        <v>230</v>
      </c>
      <c r="D3804" t="s">
        <v>228</v>
      </c>
      <c r="E3804" t="s">
        <v>335</v>
      </c>
      <c r="F3804" t="s">
        <v>314</v>
      </c>
      <c r="G3804" s="16">
        <v>43100</v>
      </c>
      <c r="J3804" t="s">
        <v>284</v>
      </c>
      <c r="K3804" t="str">
        <f>IFERROR(VLOOKUP(J3804,ORDEN_ESF!A:C,2,0),"")</f>
        <v>Otras participaciones en el patrimonio</v>
      </c>
      <c r="L3804">
        <f>IFERROR(VLOOKUP(J3804,ORDEN_ESF!A:C,3,0),0)</f>
        <v>0</v>
      </c>
      <c r="M3804">
        <v>8110709</v>
      </c>
    </row>
    <row r="3805" spans="1:13" x14ac:dyDescent="0.25">
      <c r="A3805">
        <v>860510628</v>
      </c>
      <c r="B3805" t="s">
        <v>373</v>
      </c>
      <c r="C3805" t="s">
        <v>230</v>
      </c>
      <c r="D3805" t="s">
        <v>228</v>
      </c>
      <c r="E3805" t="s">
        <v>353</v>
      </c>
      <c r="F3805" t="s">
        <v>292</v>
      </c>
      <c r="G3805" s="16">
        <v>43100</v>
      </c>
      <c r="J3805" t="s">
        <v>284</v>
      </c>
      <c r="K3805" t="str">
        <f>IFERROR(VLOOKUP(J3805,ORDEN_ESF!A:C,2,0),"")</f>
        <v>Otras participaciones en el patrimonio</v>
      </c>
      <c r="L3805">
        <f>IFERROR(VLOOKUP(J3805,ORDEN_ESF!A:C,3,0),0)</f>
        <v>0</v>
      </c>
      <c r="M3805">
        <v>7207913</v>
      </c>
    </row>
    <row r="3806" spans="1:13" x14ac:dyDescent="0.25">
      <c r="A3806">
        <v>890905022</v>
      </c>
      <c r="B3806" t="s">
        <v>370</v>
      </c>
      <c r="C3806" t="s">
        <v>230</v>
      </c>
      <c r="D3806" t="s">
        <v>223</v>
      </c>
      <c r="E3806" t="s">
        <v>360</v>
      </c>
      <c r="F3806" t="s">
        <v>292</v>
      </c>
      <c r="G3806" s="16">
        <v>43100</v>
      </c>
      <c r="J3806" t="s">
        <v>284</v>
      </c>
      <c r="K3806" t="str">
        <f>IFERROR(VLOOKUP(J3806,ORDEN_ESF!A:C,2,0),"")</f>
        <v>Otras participaciones en el patrimonio</v>
      </c>
      <c r="L3806">
        <f>IFERROR(VLOOKUP(J3806,ORDEN_ESF!A:C,3,0),0)</f>
        <v>0</v>
      </c>
      <c r="M3806">
        <v>4358260</v>
      </c>
    </row>
    <row r="3807" spans="1:13" x14ac:dyDescent="0.25">
      <c r="A3807">
        <v>890905022</v>
      </c>
      <c r="B3807" t="s">
        <v>370</v>
      </c>
      <c r="C3807" t="s">
        <v>230</v>
      </c>
      <c r="D3807" t="s">
        <v>223</v>
      </c>
      <c r="E3807" t="s">
        <v>360</v>
      </c>
      <c r="F3807" t="s">
        <v>314</v>
      </c>
      <c r="G3807" s="16">
        <v>43100</v>
      </c>
      <c r="J3807" t="s">
        <v>284</v>
      </c>
      <c r="K3807" t="str">
        <f>IFERROR(VLOOKUP(J3807,ORDEN_ESF!A:C,2,0),"")</f>
        <v>Otras participaciones en el patrimonio</v>
      </c>
      <c r="L3807">
        <f>IFERROR(VLOOKUP(J3807,ORDEN_ESF!A:C,3,0),0)</f>
        <v>0</v>
      </c>
      <c r="M3807">
        <v>4358260</v>
      </c>
    </row>
    <row r="3808" spans="1:13" x14ac:dyDescent="0.25">
      <c r="A3808">
        <v>890806999</v>
      </c>
      <c r="B3808" t="s">
        <v>366</v>
      </c>
      <c r="C3808" t="s">
        <v>230</v>
      </c>
      <c r="D3808" t="s">
        <v>367</v>
      </c>
      <c r="E3808" t="s">
        <v>368</v>
      </c>
      <c r="F3808" t="s">
        <v>292</v>
      </c>
      <c r="G3808" s="16">
        <v>43100</v>
      </c>
      <c r="J3808" t="s">
        <v>285</v>
      </c>
      <c r="K3808" t="str">
        <f>IFERROR(VLOOKUP(J3808,ORDEN_ESF!A:C,2,0),"")</f>
        <v>Superavit por revaluación</v>
      </c>
      <c r="L3808">
        <f>IFERROR(VLOOKUP(J3808,ORDEN_ESF!A:C,3,0),0)</f>
        <v>0</v>
      </c>
      <c r="M3808">
        <v>580538</v>
      </c>
    </row>
    <row r="3809" spans="1:13" x14ac:dyDescent="0.25">
      <c r="A3809">
        <v>890806999</v>
      </c>
      <c r="B3809" t="s">
        <v>366</v>
      </c>
      <c r="C3809" t="s">
        <v>230</v>
      </c>
      <c r="D3809" t="s">
        <v>367</v>
      </c>
      <c r="E3809" t="s">
        <v>368</v>
      </c>
      <c r="F3809" t="s">
        <v>314</v>
      </c>
      <c r="G3809" s="16">
        <v>43100</v>
      </c>
      <c r="J3809" t="s">
        <v>285</v>
      </c>
      <c r="K3809" t="str">
        <f>IFERROR(VLOOKUP(J3809,ORDEN_ESF!A:C,2,0),"")</f>
        <v>Superavit por revaluación</v>
      </c>
      <c r="L3809">
        <f>IFERROR(VLOOKUP(J3809,ORDEN_ESF!A:C,3,0),0)</f>
        <v>0</v>
      </c>
      <c r="M3809">
        <v>580538</v>
      </c>
    </row>
    <row r="3810" spans="1:13" x14ac:dyDescent="0.25">
      <c r="A3810">
        <v>800200598</v>
      </c>
      <c r="B3810" t="s">
        <v>345</v>
      </c>
      <c r="C3810" t="s">
        <v>230</v>
      </c>
      <c r="D3810" t="s">
        <v>228</v>
      </c>
      <c r="E3810" t="s">
        <v>335</v>
      </c>
      <c r="F3810" t="s">
        <v>292</v>
      </c>
      <c r="G3810" s="16">
        <v>43100</v>
      </c>
      <c r="J3810" t="s">
        <v>285</v>
      </c>
      <c r="K3810" t="str">
        <f>IFERROR(VLOOKUP(J3810,ORDEN_ESF!A:C,2,0),"")</f>
        <v>Superavit por revaluación</v>
      </c>
      <c r="L3810">
        <f>IFERROR(VLOOKUP(J3810,ORDEN_ESF!A:C,3,0),0)</f>
        <v>0</v>
      </c>
      <c r="M3810">
        <v>3455984</v>
      </c>
    </row>
    <row r="3811" spans="1:13" x14ac:dyDescent="0.25">
      <c r="A3811">
        <v>800200598</v>
      </c>
      <c r="B3811" t="s">
        <v>345</v>
      </c>
      <c r="C3811" t="s">
        <v>230</v>
      </c>
      <c r="D3811" t="s">
        <v>228</v>
      </c>
      <c r="E3811" t="s">
        <v>335</v>
      </c>
      <c r="F3811" t="s">
        <v>314</v>
      </c>
      <c r="G3811" s="16">
        <v>43100</v>
      </c>
      <c r="J3811" t="s">
        <v>285</v>
      </c>
      <c r="K3811" t="str">
        <f>IFERROR(VLOOKUP(J3811,ORDEN_ESF!A:C,2,0),"")</f>
        <v>Superavit por revaluación</v>
      </c>
      <c r="L3811">
        <f>IFERROR(VLOOKUP(J3811,ORDEN_ESF!A:C,3,0),0)</f>
        <v>0</v>
      </c>
      <c r="M3811">
        <v>3169461</v>
      </c>
    </row>
    <row r="3812" spans="1:13" x14ac:dyDescent="0.25">
      <c r="A3812">
        <v>900018975</v>
      </c>
      <c r="B3812" t="s">
        <v>376</v>
      </c>
      <c r="C3812" t="s">
        <v>230</v>
      </c>
      <c r="D3812" t="s">
        <v>299</v>
      </c>
      <c r="E3812" t="s">
        <v>333</v>
      </c>
      <c r="F3812" t="s">
        <v>314</v>
      </c>
      <c r="G3812" s="16">
        <v>43100</v>
      </c>
      <c r="J3812" t="s">
        <v>285</v>
      </c>
      <c r="K3812" t="str">
        <f>IFERROR(VLOOKUP(J3812,ORDEN_ESF!A:C,2,0),"")</f>
        <v>Superavit por revaluación</v>
      </c>
      <c r="L3812">
        <f>IFERROR(VLOOKUP(J3812,ORDEN_ESF!A:C,3,0),0)</f>
        <v>0</v>
      </c>
      <c r="M3812">
        <v>6634635</v>
      </c>
    </row>
    <row r="3813" spans="1:13" x14ac:dyDescent="0.25">
      <c r="A3813">
        <v>890905022</v>
      </c>
      <c r="B3813" t="s">
        <v>370</v>
      </c>
      <c r="C3813" t="s">
        <v>230</v>
      </c>
      <c r="D3813" t="s">
        <v>223</v>
      </c>
      <c r="E3813" t="s">
        <v>360</v>
      </c>
      <c r="F3813" t="s">
        <v>292</v>
      </c>
      <c r="G3813" s="16">
        <v>43100</v>
      </c>
      <c r="J3813" t="s">
        <v>285</v>
      </c>
      <c r="K3813" t="str">
        <f>IFERROR(VLOOKUP(J3813,ORDEN_ESF!A:C,2,0),"")</f>
        <v>Superavit por revaluación</v>
      </c>
      <c r="L3813">
        <f>IFERROR(VLOOKUP(J3813,ORDEN_ESF!A:C,3,0),0)</f>
        <v>0</v>
      </c>
      <c r="M3813">
        <v>2628005</v>
      </c>
    </row>
    <row r="3814" spans="1:13" x14ac:dyDescent="0.25">
      <c r="A3814">
        <v>890905022</v>
      </c>
      <c r="B3814" t="s">
        <v>370</v>
      </c>
      <c r="C3814" t="s">
        <v>230</v>
      </c>
      <c r="D3814" t="s">
        <v>223</v>
      </c>
      <c r="E3814" t="s">
        <v>360</v>
      </c>
      <c r="F3814" t="s">
        <v>314</v>
      </c>
      <c r="G3814" s="16">
        <v>43100</v>
      </c>
      <c r="J3814" t="s">
        <v>285</v>
      </c>
      <c r="K3814" t="str">
        <f>IFERROR(VLOOKUP(J3814,ORDEN_ESF!A:C,2,0),"")</f>
        <v>Superavit por revaluación</v>
      </c>
      <c r="L3814">
        <f>IFERROR(VLOOKUP(J3814,ORDEN_ESF!A:C,3,0),0)</f>
        <v>0</v>
      </c>
      <c r="M3814">
        <v>2628005</v>
      </c>
    </row>
    <row r="3815" spans="1:13" x14ac:dyDescent="0.25">
      <c r="A3815">
        <v>830023542</v>
      </c>
      <c r="B3815" t="s">
        <v>146</v>
      </c>
      <c r="C3815" t="s">
        <v>230</v>
      </c>
      <c r="D3815" t="s">
        <v>223</v>
      </c>
      <c r="E3815" t="s">
        <v>339</v>
      </c>
      <c r="F3815" t="s">
        <v>292</v>
      </c>
      <c r="G3815" s="16">
        <v>43100</v>
      </c>
      <c r="J3815" t="s">
        <v>286</v>
      </c>
      <c r="K3815" t="str">
        <f>IFERROR(VLOOKUP(J3815,ORDEN_ESF!A:C,2,0),"")</f>
        <v>Otras reservas</v>
      </c>
      <c r="L3815">
        <f>IFERROR(VLOOKUP(J3815,ORDEN_ESF!A:C,3,0),0)</f>
        <v>0</v>
      </c>
      <c r="M3815">
        <v>6407681</v>
      </c>
    </row>
    <row r="3816" spans="1:13" x14ac:dyDescent="0.25">
      <c r="A3816">
        <v>830023542</v>
      </c>
      <c r="B3816" t="s">
        <v>146</v>
      </c>
      <c r="C3816" t="s">
        <v>230</v>
      </c>
      <c r="D3816" t="s">
        <v>223</v>
      </c>
      <c r="E3816" t="s">
        <v>339</v>
      </c>
      <c r="F3816" t="s">
        <v>314</v>
      </c>
      <c r="G3816" s="16">
        <v>43100</v>
      </c>
      <c r="J3816" t="s">
        <v>286</v>
      </c>
      <c r="K3816" t="str">
        <f>IFERROR(VLOOKUP(J3816,ORDEN_ESF!A:C,2,0),"")</f>
        <v>Otras reservas</v>
      </c>
      <c r="L3816">
        <f>IFERROR(VLOOKUP(J3816,ORDEN_ESF!A:C,3,0),0)</f>
        <v>0</v>
      </c>
      <c r="M3816">
        <v>6407681</v>
      </c>
    </row>
    <row r="3817" spans="1:13" x14ac:dyDescent="0.25">
      <c r="A3817">
        <v>890806999</v>
      </c>
      <c r="B3817" t="s">
        <v>366</v>
      </c>
      <c r="C3817" t="s">
        <v>230</v>
      </c>
      <c r="D3817" t="s">
        <v>367</v>
      </c>
      <c r="E3817" t="s">
        <v>368</v>
      </c>
      <c r="F3817" t="s">
        <v>292</v>
      </c>
      <c r="G3817" s="16">
        <v>43100</v>
      </c>
      <c r="J3817" t="s">
        <v>286</v>
      </c>
      <c r="K3817" t="str">
        <f>IFERROR(VLOOKUP(J3817,ORDEN_ESF!A:C,2,0),"")</f>
        <v>Otras reservas</v>
      </c>
      <c r="L3817">
        <f>IFERROR(VLOOKUP(J3817,ORDEN_ESF!A:C,3,0),0)</f>
        <v>0</v>
      </c>
      <c r="M3817">
        <v>1103623</v>
      </c>
    </row>
    <row r="3818" spans="1:13" x14ac:dyDescent="0.25">
      <c r="A3818">
        <v>890806999</v>
      </c>
      <c r="B3818" t="s">
        <v>366</v>
      </c>
      <c r="C3818" t="s">
        <v>230</v>
      </c>
      <c r="D3818" t="s">
        <v>367</v>
      </c>
      <c r="E3818" t="s">
        <v>368</v>
      </c>
      <c r="F3818" t="s">
        <v>314</v>
      </c>
      <c r="G3818" s="16">
        <v>43100</v>
      </c>
      <c r="J3818" t="s">
        <v>286</v>
      </c>
      <c r="K3818" t="str">
        <f>IFERROR(VLOOKUP(J3818,ORDEN_ESF!A:C,2,0),"")</f>
        <v>Otras reservas</v>
      </c>
      <c r="L3818">
        <f>IFERROR(VLOOKUP(J3818,ORDEN_ESF!A:C,3,0),0)</f>
        <v>0</v>
      </c>
      <c r="M3818">
        <v>1103623</v>
      </c>
    </row>
    <row r="3819" spans="1:13" x14ac:dyDescent="0.25">
      <c r="A3819">
        <v>900378893</v>
      </c>
      <c r="B3819" t="s">
        <v>386</v>
      </c>
      <c r="C3819" t="s">
        <v>230</v>
      </c>
      <c r="D3819" t="s">
        <v>228</v>
      </c>
      <c r="E3819" t="s">
        <v>335</v>
      </c>
      <c r="F3819" t="s">
        <v>292</v>
      </c>
      <c r="G3819" s="16">
        <v>43100</v>
      </c>
      <c r="J3819" t="s">
        <v>286</v>
      </c>
      <c r="K3819" t="str">
        <f>IFERROR(VLOOKUP(J3819,ORDEN_ESF!A:C,2,0),"")</f>
        <v>Otras reservas</v>
      </c>
      <c r="L3819">
        <f>IFERROR(VLOOKUP(J3819,ORDEN_ESF!A:C,3,0),0)</f>
        <v>0</v>
      </c>
      <c r="M3819">
        <v>1793387</v>
      </c>
    </row>
    <row r="3820" spans="1:13" x14ac:dyDescent="0.25">
      <c r="A3820">
        <v>900378893</v>
      </c>
      <c r="B3820" t="s">
        <v>386</v>
      </c>
      <c r="C3820" t="s">
        <v>230</v>
      </c>
      <c r="D3820" t="s">
        <v>228</v>
      </c>
      <c r="E3820" t="s">
        <v>335</v>
      </c>
      <c r="F3820" t="s">
        <v>314</v>
      </c>
      <c r="G3820" s="16">
        <v>43100</v>
      </c>
      <c r="J3820" t="s">
        <v>286</v>
      </c>
      <c r="K3820" t="str">
        <f>IFERROR(VLOOKUP(J3820,ORDEN_ESF!A:C,2,0),"")</f>
        <v>Otras reservas</v>
      </c>
      <c r="L3820">
        <f>IFERROR(VLOOKUP(J3820,ORDEN_ESF!A:C,3,0),0)</f>
        <v>0</v>
      </c>
      <c r="M3820">
        <v>1793387</v>
      </c>
    </row>
    <row r="3821" spans="1:13" x14ac:dyDescent="0.25">
      <c r="A3821">
        <v>800200598</v>
      </c>
      <c r="B3821" t="s">
        <v>345</v>
      </c>
      <c r="C3821" t="s">
        <v>230</v>
      </c>
      <c r="D3821" t="s">
        <v>228</v>
      </c>
      <c r="E3821" t="s">
        <v>335</v>
      </c>
      <c r="F3821" t="s">
        <v>292</v>
      </c>
      <c r="G3821" s="16">
        <v>43100</v>
      </c>
      <c r="J3821" t="s">
        <v>286</v>
      </c>
      <c r="K3821" t="str">
        <f>IFERROR(VLOOKUP(J3821,ORDEN_ESF!A:C,2,0),"")</f>
        <v>Otras reservas</v>
      </c>
      <c r="L3821">
        <f>IFERROR(VLOOKUP(J3821,ORDEN_ESF!A:C,3,0),0)</f>
        <v>0</v>
      </c>
      <c r="M3821">
        <v>47657002</v>
      </c>
    </row>
    <row r="3822" spans="1:13" x14ac:dyDescent="0.25">
      <c r="A3822">
        <v>800200598</v>
      </c>
      <c r="B3822" t="s">
        <v>345</v>
      </c>
      <c r="C3822" t="s">
        <v>230</v>
      </c>
      <c r="D3822" t="s">
        <v>228</v>
      </c>
      <c r="E3822" t="s">
        <v>335</v>
      </c>
      <c r="F3822" t="s">
        <v>314</v>
      </c>
      <c r="G3822" s="16">
        <v>43100</v>
      </c>
      <c r="J3822" t="s">
        <v>286</v>
      </c>
      <c r="K3822" t="str">
        <f>IFERROR(VLOOKUP(J3822,ORDEN_ESF!A:C,2,0),"")</f>
        <v>Otras reservas</v>
      </c>
      <c r="L3822">
        <f>IFERROR(VLOOKUP(J3822,ORDEN_ESF!A:C,3,0),0)</f>
        <v>0</v>
      </c>
      <c r="M3822">
        <v>48203823</v>
      </c>
    </row>
    <row r="3823" spans="1:13" x14ac:dyDescent="0.25">
      <c r="A3823">
        <v>900190385</v>
      </c>
      <c r="B3823" t="s">
        <v>380</v>
      </c>
      <c r="C3823" t="s">
        <v>230</v>
      </c>
      <c r="D3823" t="s">
        <v>351</v>
      </c>
      <c r="E3823" t="s">
        <v>339</v>
      </c>
      <c r="F3823" t="s">
        <v>292</v>
      </c>
      <c r="G3823" s="16">
        <v>43100</v>
      </c>
      <c r="J3823" t="s">
        <v>286</v>
      </c>
      <c r="K3823" t="str">
        <f>IFERROR(VLOOKUP(J3823,ORDEN_ESF!A:C,2,0),"")</f>
        <v>Otras reservas</v>
      </c>
      <c r="L3823">
        <f>IFERROR(VLOOKUP(J3823,ORDEN_ESF!A:C,3,0),0)</f>
        <v>0</v>
      </c>
      <c r="M3823">
        <v>114967</v>
      </c>
    </row>
    <row r="3824" spans="1:13" x14ac:dyDescent="0.25">
      <c r="A3824">
        <v>900190385</v>
      </c>
      <c r="B3824" t="s">
        <v>380</v>
      </c>
      <c r="C3824" t="s">
        <v>230</v>
      </c>
      <c r="D3824" t="s">
        <v>351</v>
      </c>
      <c r="E3824" t="s">
        <v>339</v>
      </c>
      <c r="F3824" t="s">
        <v>314</v>
      </c>
      <c r="G3824" s="16">
        <v>43100</v>
      </c>
      <c r="J3824" t="s">
        <v>286</v>
      </c>
      <c r="K3824" t="str">
        <f>IFERROR(VLOOKUP(J3824,ORDEN_ESF!A:C,2,0),"")</f>
        <v>Otras reservas</v>
      </c>
      <c r="L3824">
        <f>IFERROR(VLOOKUP(J3824,ORDEN_ESF!A:C,3,0),0)</f>
        <v>0</v>
      </c>
      <c r="M3824">
        <v>114967</v>
      </c>
    </row>
    <row r="3825" spans="1:13" x14ac:dyDescent="0.25">
      <c r="A3825">
        <v>900390238</v>
      </c>
      <c r="B3825" t="s">
        <v>177</v>
      </c>
      <c r="C3825" t="s">
        <v>230</v>
      </c>
      <c r="D3825" t="s">
        <v>228</v>
      </c>
      <c r="E3825" t="s">
        <v>333</v>
      </c>
      <c r="F3825" t="s">
        <v>292</v>
      </c>
      <c r="G3825" s="16">
        <v>43100</v>
      </c>
      <c r="J3825" t="s">
        <v>286</v>
      </c>
      <c r="K3825" t="str">
        <f>IFERROR(VLOOKUP(J3825,ORDEN_ESF!A:C,2,0),"")</f>
        <v>Otras reservas</v>
      </c>
      <c r="L3825">
        <f>IFERROR(VLOOKUP(J3825,ORDEN_ESF!A:C,3,0),0)</f>
        <v>0</v>
      </c>
      <c r="M3825">
        <v>57217955</v>
      </c>
    </row>
    <row r="3826" spans="1:13" x14ac:dyDescent="0.25">
      <c r="A3826">
        <v>900390238</v>
      </c>
      <c r="B3826" t="s">
        <v>177</v>
      </c>
      <c r="C3826" t="s">
        <v>230</v>
      </c>
      <c r="D3826" t="s">
        <v>228</v>
      </c>
      <c r="E3826" t="s">
        <v>333</v>
      </c>
      <c r="F3826" t="s">
        <v>314</v>
      </c>
      <c r="G3826" s="16">
        <v>43100</v>
      </c>
      <c r="J3826" t="s">
        <v>286</v>
      </c>
      <c r="K3826" t="str">
        <f>IFERROR(VLOOKUP(J3826,ORDEN_ESF!A:C,2,0),"")</f>
        <v>Otras reservas</v>
      </c>
      <c r="L3826">
        <f>IFERROR(VLOOKUP(J3826,ORDEN_ESF!A:C,3,0),0)</f>
        <v>0</v>
      </c>
      <c r="M3826">
        <v>90564557</v>
      </c>
    </row>
    <row r="3827" spans="1:13" x14ac:dyDescent="0.25">
      <c r="A3827">
        <v>900018975</v>
      </c>
      <c r="B3827" t="s">
        <v>376</v>
      </c>
      <c r="C3827" t="s">
        <v>230</v>
      </c>
      <c r="D3827" t="s">
        <v>299</v>
      </c>
      <c r="E3827" t="s">
        <v>333</v>
      </c>
      <c r="F3827" t="s">
        <v>292</v>
      </c>
      <c r="G3827" s="16">
        <v>43100</v>
      </c>
      <c r="J3827" t="s">
        <v>286</v>
      </c>
      <c r="K3827" t="str">
        <f>IFERROR(VLOOKUP(J3827,ORDEN_ESF!A:C,2,0),"")</f>
        <v>Otras reservas</v>
      </c>
      <c r="L3827">
        <f>IFERROR(VLOOKUP(J3827,ORDEN_ESF!A:C,3,0),0)</f>
        <v>0</v>
      </c>
      <c r="M3827">
        <v>37965808</v>
      </c>
    </row>
    <row r="3828" spans="1:13" x14ac:dyDescent="0.25">
      <c r="A3828">
        <v>900018975</v>
      </c>
      <c r="B3828" t="s">
        <v>376</v>
      </c>
      <c r="C3828" t="s">
        <v>230</v>
      </c>
      <c r="D3828" t="s">
        <v>299</v>
      </c>
      <c r="E3828" t="s">
        <v>333</v>
      </c>
      <c r="F3828" t="s">
        <v>314</v>
      </c>
      <c r="G3828" s="16">
        <v>43100</v>
      </c>
      <c r="J3828" t="s">
        <v>286</v>
      </c>
      <c r="K3828" t="str">
        <f>IFERROR(VLOOKUP(J3828,ORDEN_ESF!A:C,2,0),"")</f>
        <v>Otras reservas</v>
      </c>
      <c r="L3828">
        <f>IFERROR(VLOOKUP(J3828,ORDEN_ESF!A:C,3,0),0)</f>
        <v>0</v>
      </c>
      <c r="M3828">
        <v>34466819</v>
      </c>
    </row>
    <row r="3829" spans="1:13" x14ac:dyDescent="0.25">
      <c r="A3829">
        <v>900205547</v>
      </c>
      <c r="B3829" t="s">
        <v>233</v>
      </c>
      <c r="C3829" t="s">
        <v>230</v>
      </c>
      <c r="D3829" t="s">
        <v>228</v>
      </c>
      <c r="E3829" t="s">
        <v>224</v>
      </c>
      <c r="F3829" t="s">
        <v>292</v>
      </c>
      <c r="G3829" s="16">
        <v>43100</v>
      </c>
      <c r="J3829" t="s">
        <v>286</v>
      </c>
      <c r="K3829" t="str">
        <f>IFERROR(VLOOKUP(J3829,ORDEN_ESF!A:C,2,0),"")</f>
        <v>Otras reservas</v>
      </c>
      <c r="L3829">
        <f>IFERROR(VLOOKUP(J3829,ORDEN_ESF!A:C,3,0),0)</f>
        <v>0</v>
      </c>
      <c r="M3829">
        <v>22999</v>
      </c>
    </row>
    <row r="3830" spans="1:13" x14ac:dyDescent="0.25">
      <c r="A3830">
        <v>900205547</v>
      </c>
      <c r="B3830" t="s">
        <v>233</v>
      </c>
      <c r="C3830" t="s">
        <v>230</v>
      </c>
      <c r="D3830" t="s">
        <v>228</v>
      </c>
      <c r="E3830" t="s">
        <v>224</v>
      </c>
      <c r="F3830" t="s">
        <v>314</v>
      </c>
      <c r="G3830" s="16">
        <v>43100</v>
      </c>
      <c r="J3830" t="s">
        <v>286</v>
      </c>
      <c r="K3830" t="str">
        <f>IFERROR(VLOOKUP(J3830,ORDEN_ESF!A:C,2,0),"")</f>
        <v>Otras reservas</v>
      </c>
      <c r="L3830">
        <f>IFERROR(VLOOKUP(J3830,ORDEN_ESF!A:C,3,0),0)</f>
        <v>0</v>
      </c>
      <c r="M3830">
        <v>22999</v>
      </c>
    </row>
    <row r="3831" spans="1:13" x14ac:dyDescent="0.25">
      <c r="A3831">
        <v>860510628</v>
      </c>
      <c r="B3831" t="s">
        <v>373</v>
      </c>
      <c r="C3831" t="s">
        <v>230</v>
      </c>
      <c r="D3831" t="s">
        <v>228</v>
      </c>
      <c r="E3831" t="s">
        <v>353</v>
      </c>
      <c r="F3831" t="s">
        <v>292</v>
      </c>
      <c r="G3831" s="16">
        <v>43100</v>
      </c>
      <c r="J3831" t="s">
        <v>286</v>
      </c>
      <c r="K3831" t="str">
        <f>IFERROR(VLOOKUP(J3831,ORDEN_ESF!A:C,2,0),"")</f>
        <v>Otras reservas</v>
      </c>
      <c r="L3831">
        <f>IFERROR(VLOOKUP(J3831,ORDEN_ESF!A:C,3,0),0)</f>
        <v>0</v>
      </c>
      <c r="M3831">
        <v>18139727</v>
      </c>
    </row>
    <row r="3832" spans="1:13" x14ac:dyDescent="0.25">
      <c r="A3832">
        <v>860510628</v>
      </c>
      <c r="B3832" t="s">
        <v>373</v>
      </c>
      <c r="C3832" t="s">
        <v>230</v>
      </c>
      <c r="D3832" t="s">
        <v>228</v>
      </c>
      <c r="E3832" t="s">
        <v>353</v>
      </c>
      <c r="F3832" t="s">
        <v>314</v>
      </c>
      <c r="G3832" s="16">
        <v>43100</v>
      </c>
      <c r="J3832" t="s">
        <v>286</v>
      </c>
      <c r="K3832" t="str">
        <f>IFERROR(VLOOKUP(J3832,ORDEN_ESF!A:C,2,0),"")</f>
        <v>Otras reservas</v>
      </c>
      <c r="L3832">
        <f>IFERROR(VLOOKUP(J3832,ORDEN_ESF!A:C,3,0),0)</f>
        <v>0</v>
      </c>
      <c r="M3832">
        <v>17800854</v>
      </c>
    </row>
    <row r="3833" spans="1:13" x14ac:dyDescent="0.25">
      <c r="A3833">
        <v>800240724</v>
      </c>
      <c r="B3833" t="s">
        <v>348</v>
      </c>
      <c r="C3833" t="s">
        <v>230</v>
      </c>
      <c r="D3833" t="s">
        <v>228</v>
      </c>
      <c r="E3833" t="s">
        <v>335</v>
      </c>
      <c r="F3833" t="s">
        <v>292</v>
      </c>
      <c r="G3833" s="16">
        <v>43100</v>
      </c>
      <c r="J3833" t="s">
        <v>286</v>
      </c>
      <c r="K3833" t="str">
        <f>IFERROR(VLOOKUP(J3833,ORDEN_ESF!A:C,2,0),"")</f>
        <v>Otras reservas</v>
      </c>
      <c r="L3833">
        <f>IFERROR(VLOOKUP(J3833,ORDEN_ESF!A:C,3,0),0)</f>
        <v>0</v>
      </c>
      <c r="M3833">
        <v>24716539</v>
      </c>
    </row>
    <row r="3834" spans="1:13" x14ac:dyDescent="0.25">
      <c r="A3834">
        <v>800240724</v>
      </c>
      <c r="B3834" t="s">
        <v>348</v>
      </c>
      <c r="C3834" t="s">
        <v>230</v>
      </c>
      <c r="D3834" t="s">
        <v>228</v>
      </c>
      <c r="E3834" t="s">
        <v>335</v>
      </c>
      <c r="F3834" t="s">
        <v>314</v>
      </c>
      <c r="G3834" s="16">
        <v>43100</v>
      </c>
      <c r="J3834" t="s">
        <v>286</v>
      </c>
      <c r="K3834" t="str">
        <f>IFERROR(VLOOKUP(J3834,ORDEN_ESF!A:C,2,0),"")</f>
        <v>Otras reservas</v>
      </c>
      <c r="L3834">
        <f>IFERROR(VLOOKUP(J3834,ORDEN_ESF!A:C,3,0),0)</f>
        <v>0</v>
      </c>
      <c r="M3834">
        <v>24716539</v>
      </c>
    </row>
    <row r="3835" spans="1:13" x14ac:dyDescent="0.25">
      <c r="A3835">
        <v>890905022</v>
      </c>
      <c r="B3835" t="s">
        <v>370</v>
      </c>
      <c r="C3835" t="s">
        <v>230</v>
      </c>
      <c r="D3835" t="s">
        <v>223</v>
      </c>
      <c r="E3835" t="s">
        <v>360</v>
      </c>
      <c r="F3835" t="s">
        <v>292</v>
      </c>
      <c r="G3835" s="16">
        <v>43100</v>
      </c>
      <c r="J3835" t="s">
        <v>286</v>
      </c>
      <c r="K3835" t="str">
        <f>IFERROR(VLOOKUP(J3835,ORDEN_ESF!A:C,2,0),"")</f>
        <v>Otras reservas</v>
      </c>
      <c r="L3835">
        <f>IFERROR(VLOOKUP(J3835,ORDEN_ESF!A:C,3,0),0)</f>
        <v>0</v>
      </c>
      <c r="M3835">
        <v>15135424</v>
      </c>
    </row>
    <row r="3836" spans="1:13" x14ac:dyDescent="0.25">
      <c r="A3836">
        <v>890905022</v>
      </c>
      <c r="B3836" t="s">
        <v>370</v>
      </c>
      <c r="C3836" t="s">
        <v>230</v>
      </c>
      <c r="D3836" t="s">
        <v>223</v>
      </c>
      <c r="E3836" t="s">
        <v>360</v>
      </c>
      <c r="F3836" t="s">
        <v>314</v>
      </c>
      <c r="G3836" s="16">
        <v>43100</v>
      </c>
      <c r="J3836" t="s">
        <v>286</v>
      </c>
      <c r="K3836" t="str">
        <f>IFERROR(VLOOKUP(J3836,ORDEN_ESF!A:C,2,0),"")</f>
        <v>Otras reservas</v>
      </c>
      <c r="L3836">
        <f>IFERROR(VLOOKUP(J3836,ORDEN_ESF!A:C,3,0),0)</f>
        <v>0</v>
      </c>
      <c r="M3836">
        <v>23534164</v>
      </c>
    </row>
    <row r="3837" spans="1:13" x14ac:dyDescent="0.25">
      <c r="A3837">
        <v>830023542</v>
      </c>
      <c r="B3837" t="s">
        <v>146</v>
      </c>
      <c r="C3837" t="s">
        <v>230</v>
      </c>
      <c r="D3837" t="s">
        <v>223</v>
      </c>
      <c r="E3837" t="s">
        <v>339</v>
      </c>
      <c r="F3837" t="s">
        <v>292</v>
      </c>
      <c r="G3837" s="16">
        <v>43100</v>
      </c>
      <c r="J3837" t="s">
        <v>287</v>
      </c>
      <c r="K3837" t="str">
        <f>IFERROR(VLOOKUP(J3837,ORDEN_ESF!A:C,2,0),"")</f>
        <v>Ganancias acumuladas</v>
      </c>
      <c r="L3837">
        <f>IFERROR(VLOOKUP(J3837,ORDEN_ESF!A:C,3,0),0)</f>
        <v>0</v>
      </c>
      <c r="M3837">
        <v>39050228</v>
      </c>
    </row>
    <row r="3838" spans="1:13" x14ac:dyDescent="0.25">
      <c r="A3838">
        <v>830023542</v>
      </c>
      <c r="B3838" t="s">
        <v>146</v>
      </c>
      <c r="C3838" t="s">
        <v>230</v>
      </c>
      <c r="D3838" t="s">
        <v>223</v>
      </c>
      <c r="E3838" t="s">
        <v>339</v>
      </c>
      <c r="F3838" t="s">
        <v>314</v>
      </c>
      <c r="G3838" s="16">
        <v>43100</v>
      </c>
      <c r="J3838" t="s">
        <v>287</v>
      </c>
      <c r="K3838" t="str">
        <f>IFERROR(VLOOKUP(J3838,ORDEN_ESF!A:C,2,0),"")</f>
        <v>Ganancias acumuladas</v>
      </c>
      <c r="L3838">
        <f>IFERROR(VLOOKUP(J3838,ORDEN_ESF!A:C,3,0),0)</f>
        <v>0</v>
      </c>
      <c r="M3838">
        <v>60257312</v>
      </c>
    </row>
    <row r="3839" spans="1:13" x14ac:dyDescent="0.25">
      <c r="A3839">
        <v>890806999</v>
      </c>
      <c r="B3839" t="s">
        <v>366</v>
      </c>
      <c r="C3839" t="s">
        <v>230</v>
      </c>
      <c r="D3839" t="s">
        <v>367</v>
      </c>
      <c r="E3839" t="s">
        <v>368</v>
      </c>
      <c r="F3839" t="s">
        <v>292</v>
      </c>
      <c r="G3839" s="16">
        <v>43100</v>
      </c>
      <c r="J3839" t="s">
        <v>287</v>
      </c>
      <c r="K3839" t="str">
        <f>IFERROR(VLOOKUP(J3839,ORDEN_ESF!A:C,2,0),"")</f>
        <v>Ganancias acumuladas</v>
      </c>
      <c r="L3839">
        <f>IFERROR(VLOOKUP(J3839,ORDEN_ESF!A:C,3,0),0)</f>
        <v>0</v>
      </c>
      <c r="M3839">
        <v>11027872</v>
      </c>
    </row>
    <row r="3840" spans="1:13" x14ac:dyDescent="0.25">
      <c r="A3840">
        <v>890806999</v>
      </c>
      <c r="B3840" t="s">
        <v>366</v>
      </c>
      <c r="C3840" t="s">
        <v>230</v>
      </c>
      <c r="D3840" t="s">
        <v>367</v>
      </c>
      <c r="E3840" t="s">
        <v>368</v>
      </c>
      <c r="F3840" t="s">
        <v>314</v>
      </c>
      <c r="G3840" s="16">
        <v>43100</v>
      </c>
      <c r="J3840" t="s">
        <v>287</v>
      </c>
      <c r="K3840" t="str">
        <f>IFERROR(VLOOKUP(J3840,ORDEN_ESF!A:C,2,0),"")</f>
        <v>Ganancias acumuladas</v>
      </c>
      <c r="L3840">
        <f>IFERROR(VLOOKUP(J3840,ORDEN_ESF!A:C,3,0),0)</f>
        <v>0</v>
      </c>
      <c r="M3840">
        <v>10463877</v>
      </c>
    </row>
    <row r="3841" spans="1:13" x14ac:dyDescent="0.25">
      <c r="A3841">
        <v>900378893</v>
      </c>
      <c r="B3841" t="s">
        <v>386</v>
      </c>
      <c r="C3841" t="s">
        <v>230</v>
      </c>
      <c r="D3841" t="s">
        <v>228</v>
      </c>
      <c r="E3841" t="s">
        <v>335</v>
      </c>
      <c r="F3841" t="s">
        <v>292</v>
      </c>
      <c r="G3841" s="16">
        <v>43100</v>
      </c>
      <c r="J3841" t="s">
        <v>287</v>
      </c>
      <c r="K3841" t="str">
        <f>IFERROR(VLOOKUP(J3841,ORDEN_ESF!A:C,2,0),"")</f>
        <v>Ganancias acumuladas</v>
      </c>
      <c r="L3841">
        <f>IFERROR(VLOOKUP(J3841,ORDEN_ESF!A:C,3,0),0)</f>
        <v>0</v>
      </c>
      <c r="M3841">
        <v>831722</v>
      </c>
    </row>
    <row r="3842" spans="1:13" x14ac:dyDescent="0.25">
      <c r="A3842">
        <v>900378893</v>
      </c>
      <c r="B3842" t="s">
        <v>386</v>
      </c>
      <c r="C3842" t="s">
        <v>230</v>
      </c>
      <c r="D3842" t="s">
        <v>228</v>
      </c>
      <c r="E3842" t="s">
        <v>335</v>
      </c>
      <c r="F3842" t="s">
        <v>314</v>
      </c>
      <c r="G3842" s="16">
        <v>43100</v>
      </c>
      <c r="J3842" t="s">
        <v>287</v>
      </c>
      <c r="K3842" t="str">
        <f>IFERROR(VLOOKUP(J3842,ORDEN_ESF!A:C,2,0),"")</f>
        <v>Ganancias acumuladas</v>
      </c>
      <c r="L3842">
        <f>IFERROR(VLOOKUP(J3842,ORDEN_ESF!A:C,3,0),0)</f>
        <v>0</v>
      </c>
      <c r="M3842">
        <v>12861438</v>
      </c>
    </row>
    <row r="3843" spans="1:13" x14ac:dyDescent="0.25">
      <c r="A3843">
        <v>800200598</v>
      </c>
      <c r="B3843" t="s">
        <v>345</v>
      </c>
      <c r="C3843" t="s">
        <v>230</v>
      </c>
      <c r="D3843" t="s">
        <v>228</v>
      </c>
      <c r="E3843" t="s">
        <v>335</v>
      </c>
      <c r="F3843" t="s">
        <v>292</v>
      </c>
      <c r="G3843" s="16">
        <v>43100</v>
      </c>
      <c r="J3843" t="s">
        <v>287</v>
      </c>
      <c r="K3843" t="str">
        <f>IFERROR(VLOOKUP(J3843,ORDEN_ESF!A:C,2,0),"")</f>
        <v>Ganancias acumuladas</v>
      </c>
      <c r="L3843">
        <f>IFERROR(VLOOKUP(J3843,ORDEN_ESF!A:C,3,0),0)</f>
        <v>0</v>
      </c>
      <c r="M3843">
        <v>12557945</v>
      </c>
    </row>
    <row r="3844" spans="1:13" x14ac:dyDescent="0.25">
      <c r="A3844">
        <v>800200598</v>
      </c>
      <c r="B3844" t="s">
        <v>345</v>
      </c>
      <c r="C3844" t="s">
        <v>230</v>
      </c>
      <c r="D3844" t="s">
        <v>228</v>
      </c>
      <c r="E3844" t="s">
        <v>335</v>
      </c>
      <c r="F3844" t="s">
        <v>314</v>
      </c>
      <c r="G3844" s="16">
        <v>43100</v>
      </c>
      <c r="J3844" t="s">
        <v>287</v>
      </c>
      <c r="K3844" t="str">
        <f>IFERROR(VLOOKUP(J3844,ORDEN_ESF!A:C,2,0),"")</f>
        <v>Ganancias acumuladas</v>
      </c>
      <c r="L3844">
        <f>IFERROR(VLOOKUP(J3844,ORDEN_ESF!A:C,3,0),0)</f>
        <v>0</v>
      </c>
      <c r="M3844">
        <v>18604434</v>
      </c>
    </row>
    <row r="3845" spans="1:13" x14ac:dyDescent="0.25">
      <c r="A3845">
        <v>900190385</v>
      </c>
      <c r="B3845" t="s">
        <v>380</v>
      </c>
      <c r="C3845" t="s">
        <v>230</v>
      </c>
      <c r="D3845" t="s">
        <v>351</v>
      </c>
      <c r="E3845" t="s">
        <v>339</v>
      </c>
      <c r="F3845" t="s">
        <v>292</v>
      </c>
      <c r="G3845" s="16">
        <v>43100</v>
      </c>
      <c r="J3845" t="s">
        <v>287</v>
      </c>
      <c r="K3845" t="str">
        <f>IFERROR(VLOOKUP(J3845,ORDEN_ESF!A:C,2,0),"")</f>
        <v>Ganancias acumuladas</v>
      </c>
      <c r="L3845">
        <f>IFERROR(VLOOKUP(J3845,ORDEN_ESF!A:C,3,0),0)</f>
        <v>0</v>
      </c>
      <c r="M3845">
        <v>-142588338</v>
      </c>
    </row>
    <row r="3846" spans="1:13" x14ac:dyDescent="0.25">
      <c r="A3846">
        <v>900190385</v>
      </c>
      <c r="B3846" t="s">
        <v>380</v>
      </c>
      <c r="C3846" t="s">
        <v>230</v>
      </c>
      <c r="D3846" t="s">
        <v>351</v>
      </c>
      <c r="E3846" t="s">
        <v>339</v>
      </c>
      <c r="F3846" t="s">
        <v>314</v>
      </c>
      <c r="G3846" s="16">
        <v>43100</v>
      </c>
      <c r="J3846" t="s">
        <v>287</v>
      </c>
      <c r="K3846" t="str">
        <f>IFERROR(VLOOKUP(J3846,ORDEN_ESF!A:C,2,0),"")</f>
        <v>Ganancias acumuladas</v>
      </c>
      <c r="L3846">
        <f>IFERROR(VLOOKUP(J3846,ORDEN_ESF!A:C,3,0),0)</f>
        <v>0</v>
      </c>
      <c r="M3846">
        <v>-164173134</v>
      </c>
    </row>
    <row r="3847" spans="1:13" x14ac:dyDescent="0.25">
      <c r="A3847">
        <v>900390238</v>
      </c>
      <c r="B3847" t="s">
        <v>177</v>
      </c>
      <c r="C3847" t="s">
        <v>230</v>
      </c>
      <c r="D3847" t="s">
        <v>228</v>
      </c>
      <c r="E3847" t="s">
        <v>333</v>
      </c>
      <c r="F3847" t="s">
        <v>292</v>
      </c>
      <c r="G3847" s="16">
        <v>43100</v>
      </c>
      <c r="J3847" t="s">
        <v>287</v>
      </c>
      <c r="K3847" t="str">
        <f>IFERROR(VLOOKUP(J3847,ORDEN_ESF!A:C,2,0),"")</f>
        <v>Ganancias acumuladas</v>
      </c>
      <c r="L3847">
        <f>IFERROR(VLOOKUP(J3847,ORDEN_ESF!A:C,3,0),0)</f>
        <v>0</v>
      </c>
      <c r="M3847">
        <v>33843225</v>
      </c>
    </row>
    <row r="3848" spans="1:13" x14ac:dyDescent="0.25">
      <c r="A3848">
        <v>900390238</v>
      </c>
      <c r="B3848" t="s">
        <v>177</v>
      </c>
      <c r="C3848" t="s">
        <v>230</v>
      </c>
      <c r="D3848" t="s">
        <v>228</v>
      </c>
      <c r="E3848" t="s">
        <v>333</v>
      </c>
      <c r="F3848" t="s">
        <v>314</v>
      </c>
      <c r="G3848" s="16">
        <v>43100</v>
      </c>
      <c r="J3848" t="s">
        <v>287</v>
      </c>
      <c r="K3848" t="str">
        <f>IFERROR(VLOOKUP(J3848,ORDEN_ESF!A:C,2,0),"")</f>
        <v>Ganancias acumuladas</v>
      </c>
      <c r="L3848">
        <f>IFERROR(VLOOKUP(J3848,ORDEN_ESF!A:C,3,0),0)</f>
        <v>0</v>
      </c>
      <c r="M3848">
        <v>5388789</v>
      </c>
    </row>
    <row r="3849" spans="1:13" x14ac:dyDescent="0.25">
      <c r="A3849">
        <v>900018975</v>
      </c>
      <c r="B3849" t="s">
        <v>376</v>
      </c>
      <c r="C3849" t="s">
        <v>230</v>
      </c>
      <c r="D3849" t="s">
        <v>299</v>
      </c>
      <c r="E3849" t="s">
        <v>333</v>
      </c>
      <c r="F3849" t="s">
        <v>292</v>
      </c>
      <c r="G3849" s="16">
        <v>43100</v>
      </c>
      <c r="J3849" t="s">
        <v>287</v>
      </c>
      <c r="K3849" t="str">
        <f>IFERROR(VLOOKUP(J3849,ORDEN_ESF!A:C,2,0),"")</f>
        <v>Ganancias acumuladas</v>
      </c>
      <c r="L3849">
        <f>IFERROR(VLOOKUP(J3849,ORDEN_ESF!A:C,3,0),0)</f>
        <v>0</v>
      </c>
      <c r="M3849">
        <v>83580724</v>
      </c>
    </row>
    <row r="3850" spans="1:13" x14ac:dyDescent="0.25">
      <c r="A3850">
        <v>900018975</v>
      </c>
      <c r="B3850" t="s">
        <v>376</v>
      </c>
      <c r="C3850" t="s">
        <v>230</v>
      </c>
      <c r="D3850" t="s">
        <v>299</v>
      </c>
      <c r="E3850" t="s">
        <v>333</v>
      </c>
      <c r="F3850" t="s">
        <v>314</v>
      </c>
      <c r="G3850" s="16">
        <v>43100</v>
      </c>
      <c r="J3850" t="s">
        <v>287</v>
      </c>
      <c r="K3850" t="str">
        <f>IFERROR(VLOOKUP(J3850,ORDEN_ESF!A:C,2,0),"")</f>
        <v>Ganancias acumuladas</v>
      </c>
      <c r="L3850">
        <f>IFERROR(VLOOKUP(J3850,ORDEN_ESF!A:C,3,0),0)</f>
        <v>0</v>
      </c>
      <c r="M3850">
        <v>89775680</v>
      </c>
    </row>
    <row r="3851" spans="1:13" x14ac:dyDescent="0.25">
      <c r="A3851">
        <v>900749166</v>
      </c>
      <c r="B3851" t="s">
        <v>182</v>
      </c>
      <c r="C3851" t="s">
        <v>230</v>
      </c>
      <c r="D3851" t="s">
        <v>228</v>
      </c>
      <c r="E3851" t="s">
        <v>333</v>
      </c>
      <c r="F3851" t="s">
        <v>292</v>
      </c>
      <c r="G3851" s="16">
        <v>43100</v>
      </c>
      <c r="J3851" t="s">
        <v>287</v>
      </c>
      <c r="K3851" t="str">
        <f>IFERROR(VLOOKUP(J3851,ORDEN_ESF!A:C,2,0),"")</f>
        <v>Ganancias acumuladas</v>
      </c>
      <c r="L3851">
        <f>IFERROR(VLOOKUP(J3851,ORDEN_ESF!A:C,3,0),0)</f>
        <v>0</v>
      </c>
      <c r="M3851">
        <v>16811096</v>
      </c>
    </row>
    <row r="3852" spans="1:13" x14ac:dyDescent="0.25">
      <c r="A3852">
        <v>900749166</v>
      </c>
      <c r="B3852" t="s">
        <v>182</v>
      </c>
      <c r="C3852" t="s">
        <v>230</v>
      </c>
      <c r="D3852" t="s">
        <v>228</v>
      </c>
      <c r="E3852" t="s">
        <v>333</v>
      </c>
      <c r="F3852" t="s">
        <v>314</v>
      </c>
      <c r="G3852" s="16">
        <v>43100</v>
      </c>
      <c r="J3852" t="s">
        <v>287</v>
      </c>
      <c r="K3852" t="str">
        <f>IFERROR(VLOOKUP(J3852,ORDEN_ESF!A:C,2,0),"")</f>
        <v>Ganancias acumuladas</v>
      </c>
      <c r="L3852">
        <f>IFERROR(VLOOKUP(J3852,ORDEN_ESF!A:C,3,0),0)</f>
        <v>0</v>
      </c>
      <c r="M3852">
        <v>16011303</v>
      </c>
    </row>
    <row r="3853" spans="1:13" x14ac:dyDescent="0.25">
      <c r="A3853">
        <v>900797732</v>
      </c>
      <c r="B3853" t="s">
        <v>181</v>
      </c>
      <c r="C3853" t="s">
        <v>230</v>
      </c>
      <c r="D3853" t="s">
        <v>228</v>
      </c>
      <c r="E3853" t="s">
        <v>360</v>
      </c>
      <c r="F3853" t="s">
        <v>292</v>
      </c>
      <c r="G3853" s="16">
        <v>43100</v>
      </c>
      <c r="J3853" t="s">
        <v>287</v>
      </c>
      <c r="K3853" t="str">
        <f>IFERROR(VLOOKUP(J3853,ORDEN_ESF!A:C,2,0),"")</f>
        <v>Ganancias acumuladas</v>
      </c>
      <c r="L3853">
        <f>IFERROR(VLOOKUP(J3853,ORDEN_ESF!A:C,3,0),0)</f>
        <v>0</v>
      </c>
      <c r="M3853">
        <v>3895645</v>
      </c>
    </row>
    <row r="3854" spans="1:13" x14ac:dyDescent="0.25">
      <c r="A3854">
        <v>900797732</v>
      </c>
      <c r="B3854" t="s">
        <v>181</v>
      </c>
      <c r="C3854" t="s">
        <v>230</v>
      </c>
      <c r="D3854" t="s">
        <v>228</v>
      </c>
      <c r="E3854" t="s">
        <v>360</v>
      </c>
      <c r="F3854" t="s">
        <v>314</v>
      </c>
      <c r="G3854" s="16">
        <v>43100</v>
      </c>
      <c r="J3854" t="s">
        <v>287</v>
      </c>
      <c r="K3854" t="str">
        <f>IFERROR(VLOOKUP(J3854,ORDEN_ESF!A:C,2,0),"")</f>
        <v>Ganancias acumuladas</v>
      </c>
      <c r="L3854">
        <f>IFERROR(VLOOKUP(J3854,ORDEN_ESF!A:C,3,0),0)</f>
        <v>0</v>
      </c>
      <c r="M3854">
        <v>-7409354</v>
      </c>
    </row>
    <row r="3855" spans="1:13" x14ac:dyDescent="0.25">
      <c r="A3855">
        <v>900205547</v>
      </c>
      <c r="B3855" t="s">
        <v>233</v>
      </c>
      <c r="C3855" t="s">
        <v>230</v>
      </c>
      <c r="D3855" t="s">
        <v>228</v>
      </c>
      <c r="E3855" t="s">
        <v>224</v>
      </c>
      <c r="F3855" t="s">
        <v>292</v>
      </c>
      <c r="G3855" s="16">
        <v>43100</v>
      </c>
      <c r="J3855" t="s">
        <v>287</v>
      </c>
      <c r="K3855" t="str">
        <f>IFERROR(VLOOKUP(J3855,ORDEN_ESF!A:C,2,0),"")</f>
        <v>Ganancias acumuladas</v>
      </c>
      <c r="L3855">
        <f>IFERROR(VLOOKUP(J3855,ORDEN_ESF!A:C,3,0),0)</f>
        <v>0</v>
      </c>
      <c r="M3855">
        <v>89026</v>
      </c>
    </row>
    <row r="3856" spans="1:13" x14ac:dyDescent="0.25">
      <c r="A3856">
        <v>900205547</v>
      </c>
      <c r="B3856" t="s">
        <v>233</v>
      </c>
      <c r="C3856" t="s">
        <v>230</v>
      </c>
      <c r="D3856" t="s">
        <v>228</v>
      </c>
      <c r="E3856" t="s">
        <v>224</v>
      </c>
      <c r="F3856" t="s">
        <v>314</v>
      </c>
      <c r="G3856" s="16">
        <v>43100</v>
      </c>
      <c r="J3856" t="s">
        <v>287</v>
      </c>
      <c r="K3856" t="str">
        <f>IFERROR(VLOOKUP(J3856,ORDEN_ESF!A:C,2,0),"")</f>
        <v>Ganancias acumuladas</v>
      </c>
      <c r="L3856">
        <f>IFERROR(VLOOKUP(J3856,ORDEN_ESF!A:C,3,0),0)</f>
        <v>0</v>
      </c>
      <c r="M3856">
        <v>-266866</v>
      </c>
    </row>
    <row r="3857" spans="1:13" x14ac:dyDescent="0.25">
      <c r="A3857">
        <v>900818642</v>
      </c>
      <c r="B3857" t="s">
        <v>169</v>
      </c>
      <c r="C3857" t="s">
        <v>230</v>
      </c>
      <c r="D3857" t="s">
        <v>228</v>
      </c>
      <c r="E3857" t="s">
        <v>333</v>
      </c>
      <c r="F3857" t="s">
        <v>292</v>
      </c>
      <c r="G3857" s="16">
        <v>43100</v>
      </c>
      <c r="J3857" t="s">
        <v>287</v>
      </c>
      <c r="K3857" t="str">
        <f>IFERROR(VLOOKUP(J3857,ORDEN_ESF!A:C,2,0),"")</f>
        <v>Ganancias acumuladas</v>
      </c>
      <c r="L3857">
        <f>IFERROR(VLOOKUP(J3857,ORDEN_ESF!A:C,3,0),0)</f>
        <v>0</v>
      </c>
      <c r="M3857">
        <v>6896754</v>
      </c>
    </row>
    <row r="3858" spans="1:13" x14ac:dyDescent="0.25">
      <c r="A3858">
        <v>900818642</v>
      </c>
      <c r="B3858" t="s">
        <v>169</v>
      </c>
      <c r="C3858" t="s">
        <v>230</v>
      </c>
      <c r="D3858" t="s">
        <v>228</v>
      </c>
      <c r="E3858" t="s">
        <v>333</v>
      </c>
      <c r="F3858" t="s">
        <v>314</v>
      </c>
      <c r="G3858" s="16">
        <v>43100</v>
      </c>
      <c r="J3858" t="s">
        <v>287</v>
      </c>
      <c r="K3858" t="str">
        <f>IFERROR(VLOOKUP(J3858,ORDEN_ESF!A:C,2,0),"")</f>
        <v>Ganancias acumuladas</v>
      </c>
      <c r="L3858">
        <f>IFERROR(VLOOKUP(J3858,ORDEN_ESF!A:C,3,0),0)</f>
        <v>0</v>
      </c>
      <c r="M3858">
        <v>21071699</v>
      </c>
    </row>
    <row r="3859" spans="1:13" x14ac:dyDescent="0.25">
      <c r="A3859">
        <v>860510628</v>
      </c>
      <c r="B3859" t="s">
        <v>373</v>
      </c>
      <c r="C3859" t="s">
        <v>230</v>
      </c>
      <c r="D3859" t="s">
        <v>228</v>
      </c>
      <c r="E3859" t="s">
        <v>353</v>
      </c>
      <c r="F3859" t="s">
        <v>292</v>
      </c>
      <c r="G3859" s="16">
        <v>43100</v>
      </c>
      <c r="J3859" t="s">
        <v>287</v>
      </c>
      <c r="K3859" t="str">
        <f>IFERROR(VLOOKUP(J3859,ORDEN_ESF!A:C,2,0),"")</f>
        <v>Ganancias acumuladas</v>
      </c>
      <c r="L3859">
        <f>IFERROR(VLOOKUP(J3859,ORDEN_ESF!A:C,3,0),0)</f>
        <v>0</v>
      </c>
      <c r="M3859">
        <v>22837294</v>
      </c>
    </row>
    <row r="3860" spans="1:13" x14ac:dyDescent="0.25">
      <c r="A3860">
        <v>860510628</v>
      </c>
      <c r="B3860" t="s">
        <v>373</v>
      </c>
      <c r="C3860" t="s">
        <v>230</v>
      </c>
      <c r="D3860" t="s">
        <v>228</v>
      </c>
      <c r="E3860" t="s">
        <v>353</v>
      </c>
      <c r="F3860" t="s">
        <v>314</v>
      </c>
      <c r="G3860" s="16">
        <v>43100</v>
      </c>
      <c r="J3860" t="s">
        <v>287</v>
      </c>
      <c r="K3860" t="str">
        <f>IFERROR(VLOOKUP(J3860,ORDEN_ESF!A:C,2,0),"")</f>
        <v>Ganancias acumuladas</v>
      </c>
      <c r="L3860">
        <f>IFERROR(VLOOKUP(J3860,ORDEN_ESF!A:C,3,0),0)</f>
        <v>0</v>
      </c>
      <c r="M3860">
        <v>31129077</v>
      </c>
    </row>
    <row r="3861" spans="1:13" x14ac:dyDescent="0.25">
      <c r="A3861">
        <v>800240724</v>
      </c>
      <c r="B3861" t="s">
        <v>348</v>
      </c>
      <c r="C3861" t="s">
        <v>230</v>
      </c>
      <c r="D3861" t="s">
        <v>228</v>
      </c>
      <c r="E3861" t="s">
        <v>335</v>
      </c>
      <c r="F3861" t="s">
        <v>292</v>
      </c>
      <c r="G3861" s="16">
        <v>43100</v>
      </c>
      <c r="J3861" t="s">
        <v>287</v>
      </c>
      <c r="K3861" t="str">
        <f>IFERROR(VLOOKUP(J3861,ORDEN_ESF!A:C,2,0),"")</f>
        <v>Ganancias acumuladas</v>
      </c>
      <c r="L3861">
        <f>IFERROR(VLOOKUP(J3861,ORDEN_ESF!A:C,3,0),0)</f>
        <v>0</v>
      </c>
      <c r="M3861">
        <v>16913529</v>
      </c>
    </row>
    <row r="3862" spans="1:13" x14ac:dyDescent="0.25">
      <c r="A3862">
        <v>800240724</v>
      </c>
      <c r="B3862" t="s">
        <v>348</v>
      </c>
      <c r="C3862" t="s">
        <v>230</v>
      </c>
      <c r="D3862" t="s">
        <v>228</v>
      </c>
      <c r="E3862" t="s">
        <v>335</v>
      </c>
      <c r="F3862" t="s">
        <v>314</v>
      </c>
      <c r="G3862" s="16">
        <v>43100</v>
      </c>
      <c r="J3862" t="s">
        <v>287</v>
      </c>
      <c r="K3862" t="str">
        <f>IFERROR(VLOOKUP(J3862,ORDEN_ESF!A:C,2,0),"")</f>
        <v>Ganancias acumuladas</v>
      </c>
      <c r="L3862">
        <f>IFERROR(VLOOKUP(J3862,ORDEN_ESF!A:C,3,0),0)</f>
        <v>0</v>
      </c>
      <c r="M3862">
        <v>25829537</v>
      </c>
    </row>
    <row r="3863" spans="1:13" x14ac:dyDescent="0.25">
      <c r="A3863">
        <v>890905022</v>
      </c>
      <c r="B3863" t="s">
        <v>370</v>
      </c>
      <c r="C3863" t="s">
        <v>230</v>
      </c>
      <c r="D3863" t="s">
        <v>223</v>
      </c>
      <c r="E3863" t="s">
        <v>360</v>
      </c>
      <c r="F3863" t="s">
        <v>292</v>
      </c>
      <c r="G3863" s="16">
        <v>43100</v>
      </c>
      <c r="J3863" t="s">
        <v>287</v>
      </c>
      <c r="K3863" t="str">
        <f>IFERROR(VLOOKUP(J3863,ORDEN_ESF!A:C,2,0),"")</f>
        <v>Ganancias acumuladas</v>
      </c>
      <c r="L3863">
        <f>IFERROR(VLOOKUP(J3863,ORDEN_ESF!A:C,3,0),0)</f>
        <v>0</v>
      </c>
      <c r="M3863">
        <v>9840061</v>
      </c>
    </row>
    <row r="3864" spans="1:13" x14ac:dyDescent="0.25">
      <c r="A3864">
        <v>890905022</v>
      </c>
      <c r="B3864" t="s">
        <v>370</v>
      </c>
      <c r="C3864" t="s">
        <v>230</v>
      </c>
      <c r="D3864" t="s">
        <v>223</v>
      </c>
      <c r="E3864" t="s">
        <v>360</v>
      </c>
      <c r="F3864" t="s">
        <v>314</v>
      </c>
      <c r="G3864" s="16">
        <v>43100</v>
      </c>
      <c r="J3864" t="s">
        <v>287</v>
      </c>
      <c r="K3864" t="str">
        <f>IFERROR(VLOOKUP(J3864,ORDEN_ESF!A:C,2,0),"")</f>
        <v>Ganancias acumuladas</v>
      </c>
      <c r="L3864">
        <f>IFERROR(VLOOKUP(J3864,ORDEN_ESF!A:C,3,0),0)</f>
        <v>0</v>
      </c>
      <c r="M3864">
        <v>5390465</v>
      </c>
    </row>
    <row r="3865" spans="1:13" x14ac:dyDescent="0.25">
      <c r="A3865">
        <v>830023542</v>
      </c>
      <c r="B3865" t="s">
        <v>146</v>
      </c>
      <c r="C3865" t="s">
        <v>230</v>
      </c>
      <c r="D3865" t="s">
        <v>223</v>
      </c>
      <c r="E3865" t="s">
        <v>339</v>
      </c>
      <c r="F3865" t="s">
        <v>292</v>
      </c>
      <c r="G3865" s="16">
        <v>43100</v>
      </c>
      <c r="J3865" t="s">
        <v>323</v>
      </c>
      <c r="K3865" t="str">
        <f>IFERROR(VLOOKUP(J3865,ORDEN_ESF!A:C,2,0),"")</f>
        <v>Patrimonio</v>
      </c>
      <c r="L3865">
        <f>IFERROR(VLOOKUP(J3865,ORDEN_ESF!A:C,3,0),0)</f>
        <v>7</v>
      </c>
      <c r="M3865">
        <v>58263270</v>
      </c>
    </row>
    <row r="3866" spans="1:13" x14ac:dyDescent="0.25">
      <c r="A3866">
        <v>830023542</v>
      </c>
      <c r="B3866" t="s">
        <v>146</v>
      </c>
      <c r="C3866" t="s">
        <v>230</v>
      </c>
      <c r="D3866" t="s">
        <v>223</v>
      </c>
      <c r="E3866" t="s">
        <v>339</v>
      </c>
      <c r="F3866" t="s">
        <v>314</v>
      </c>
      <c r="G3866" s="16">
        <v>43100</v>
      </c>
      <c r="J3866" t="s">
        <v>323</v>
      </c>
      <c r="K3866" t="str">
        <f>IFERROR(VLOOKUP(J3866,ORDEN_ESF!A:C,2,0),"")</f>
        <v>Patrimonio</v>
      </c>
      <c r="L3866">
        <f>IFERROR(VLOOKUP(J3866,ORDEN_ESF!A:C,3,0),0)</f>
        <v>7</v>
      </c>
      <c r="M3866">
        <v>79470354</v>
      </c>
    </row>
    <row r="3867" spans="1:13" x14ac:dyDescent="0.25">
      <c r="A3867">
        <v>890806999</v>
      </c>
      <c r="B3867" t="s">
        <v>366</v>
      </c>
      <c r="C3867" t="s">
        <v>230</v>
      </c>
      <c r="D3867" t="s">
        <v>367</v>
      </c>
      <c r="E3867" t="s">
        <v>368</v>
      </c>
      <c r="F3867" t="s">
        <v>292</v>
      </c>
      <c r="G3867" s="16">
        <v>43100</v>
      </c>
      <c r="J3867" t="s">
        <v>323</v>
      </c>
      <c r="K3867" t="str">
        <f>IFERROR(VLOOKUP(J3867,ORDEN_ESF!A:C,2,0),"")</f>
        <v>Patrimonio</v>
      </c>
      <c r="L3867">
        <f>IFERROR(VLOOKUP(J3867,ORDEN_ESF!A:C,3,0),0)</f>
        <v>7</v>
      </c>
      <c r="M3867">
        <v>15688188</v>
      </c>
    </row>
    <row r="3868" spans="1:13" x14ac:dyDescent="0.25">
      <c r="A3868">
        <v>890806999</v>
      </c>
      <c r="B3868" t="s">
        <v>366</v>
      </c>
      <c r="C3868" t="s">
        <v>230</v>
      </c>
      <c r="D3868" t="s">
        <v>367</v>
      </c>
      <c r="E3868" t="s">
        <v>368</v>
      </c>
      <c r="F3868" t="s">
        <v>314</v>
      </c>
      <c r="G3868" s="16">
        <v>43100</v>
      </c>
      <c r="J3868" t="s">
        <v>323</v>
      </c>
      <c r="K3868" t="str">
        <f>IFERROR(VLOOKUP(J3868,ORDEN_ESF!A:C,2,0),"")</f>
        <v>Patrimonio</v>
      </c>
      <c r="L3868">
        <f>IFERROR(VLOOKUP(J3868,ORDEN_ESF!A:C,3,0),0)</f>
        <v>7</v>
      </c>
      <c r="M3868">
        <v>15124193</v>
      </c>
    </row>
    <row r="3869" spans="1:13" x14ac:dyDescent="0.25">
      <c r="A3869">
        <v>900378893</v>
      </c>
      <c r="B3869" t="s">
        <v>386</v>
      </c>
      <c r="C3869" t="s">
        <v>230</v>
      </c>
      <c r="D3869" t="s">
        <v>228</v>
      </c>
      <c r="E3869" t="s">
        <v>335</v>
      </c>
      <c r="F3869" t="s">
        <v>292</v>
      </c>
      <c r="G3869" s="16">
        <v>43100</v>
      </c>
      <c r="J3869" t="s">
        <v>323</v>
      </c>
      <c r="K3869" t="str">
        <f>IFERROR(VLOOKUP(J3869,ORDEN_ESF!A:C,2,0),"")</f>
        <v>Patrimonio</v>
      </c>
      <c r="L3869">
        <f>IFERROR(VLOOKUP(J3869,ORDEN_ESF!A:C,3,0),0)</f>
        <v>7</v>
      </c>
      <c r="M3869">
        <v>51720639</v>
      </c>
    </row>
    <row r="3870" spans="1:13" x14ac:dyDescent="0.25">
      <c r="A3870">
        <v>900378893</v>
      </c>
      <c r="B3870" t="s">
        <v>386</v>
      </c>
      <c r="C3870" t="s">
        <v>230</v>
      </c>
      <c r="D3870" t="s">
        <v>228</v>
      </c>
      <c r="E3870" t="s">
        <v>335</v>
      </c>
      <c r="F3870" t="s">
        <v>314</v>
      </c>
      <c r="G3870" s="16">
        <v>43100</v>
      </c>
      <c r="J3870" t="s">
        <v>323</v>
      </c>
      <c r="K3870" t="str">
        <f>IFERROR(VLOOKUP(J3870,ORDEN_ESF!A:C,2,0),"")</f>
        <v>Patrimonio</v>
      </c>
      <c r="L3870">
        <f>IFERROR(VLOOKUP(J3870,ORDEN_ESF!A:C,3,0),0)</f>
        <v>7</v>
      </c>
      <c r="M3870">
        <v>63750355</v>
      </c>
    </row>
    <row r="3871" spans="1:13" x14ac:dyDescent="0.25">
      <c r="A3871">
        <v>800200598</v>
      </c>
      <c r="B3871" t="s">
        <v>345</v>
      </c>
      <c r="C3871" t="s">
        <v>230</v>
      </c>
      <c r="D3871" t="s">
        <v>228</v>
      </c>
      <c r="E3871" t="s">
        <v>335</v>
      </c>
      <c r="F3871" t="s">
        <v>292</v>
      </c>
      <c r="G3871" s="16">
        <v>43100</v>
      </c>
      <c r="J3871" t="s">
        <v>323</v>
      </c>
      <c r="K3871" t="str">
        <f>IFERROR(VLOOKUP(J3871,ORDEN_ESF!A:C,2,0),"")</f>
        <v>Patrimonio</v>
      </c>
      <c r="L3871">
        <f>IFERROR(VLOOKUP(J3871,ORDEN_ESF!A:C,3,0),0)</f>
        <v>7</v>
      </c>
      <c r="M3871">
        <v>82665247</v>
      </c>
    </row>
    <row r="3872" spans="1:13" x14ac:dyDescent="0.25">
      <c r="A3872">
        <v>800200598</v>
      </c>
      <c r="B3872" t="s">
        <v>345</v>
      </c>
      <c r="C3872" t="s">
        <v>230</v>
      </c>
      <c r="D3872" t="s">
        <v>228</v>
      </c>
      <c r="E3872" t="s">
        <v>335</v>
      </c>
      <c r="F3872" t="s">
        <v>314</v>
      </c>
      <c r="G3872" s="16">
        <v>43100</v>
      </c>
      <c r="J3872" t="s">
        <v>323</v>
      </c>
      <c r="K3872" t="str">
        <f>IFERROR(VLOOKUP(J3872,ORDEN_ESF!A:C,2,0),"")</f>
        <v>Patrimonio</v>
      </c>
      <c r="L3872">
        <f>IFERROR(VLOOKUP(J3872,ORDEN_ESF!A:C,3,0),0)</f>
        <v>7</v>
      </c>
      <c r="M3872">
        <v>88972034</v>
      </c>
    </row>
    <row r="3873" spans="1:13" x14ac:dyDescent="0.25">
      <c r="A3873">
        <v>900190385</v>
      </c>
      <c r="B3873" t="s">
        <v>380</v>
      </c>
      <c r="C3873" t="s">
        <v>230</v>
      </c>
      <c r="D3873" t="s">
        <v>351</v>
      </c>
      <c r="E3873" t="s">
        <v>339</v>
      </c>
      <c r="F3873" t="s">
        <v>292</v>
      </c>
      <c r="G3873" s="16">
        <v>43100</v>
      </c>
      <c r="J3873" t="s">
        <v>323</v>
      </c>
      <c r="K3873" t="str">
        <f>IFERROR(VLOOKUP(J3873,ORDEN_ESF!A:C,2,0),"")</f>
        <v>Patrimonio</v>
      </c>
      <c r="L3873">
        <f>IFERROR(VLOOKUP(J3873,ORDEN_ESF!A:C,3,0),0)</f>
        <v>7</v>
      </c>
      <c r="M3873">
        <v>-27005194</v>
      </c>
    </row>
    <row r="3874" spans="1:13" x14ac:dyDescent="0.25">
      <c r="A3874">
        <v>900190385</v>
      </c>
      <c r="B3874" t="s">
        <v>380</v>
      </c>
      <c r="C3874" t="s">
        <v>230</v>
      </c>
      <c r="D3874" t="s">
        <v>351</v>
      </c>
      <c r="E3874" t="s">
        <v>339</v>
      </c>
      <c r="F3874" t="s">
        <v>314</v>
      </c>
      <c r="G3874" s="16">
        <v>43100</v>
      </c>
      <c r="J3874" t="s">
        <v>323</v>
      </c>
      <c r="K3874" t="str">
        <f>IFERROR(VLOOKUP(J3874,ORDEN_ESF!A:C,2,0),"")</f>
        <v>Patrimonio</v>
      </c>
      <c r="L3874">
        <f>IFERROR(VLOOKUP(J3874,ORDEN_ESF!A:C,3,0),0)</f>
        <v>7</v>
      </c>
      <c r="M3874">
        <v>-19617790</v>
      </c>
    </row>
    <row r="3875" spans="1:13" x14ac:dyDescent="0.25">
      <c r="A3875">
        <v>900390238</v>
      </c>
      <c r="B3875" t="s">
        <v>177</v>
      </c>
      <c r="C3875" t="s">
        <v>230</v>
      </c>
      <c r="D3875" t="s">
        <v>228</v>
      </c>
      <c r="E3875" t="s">
        <v>333</v>
      </c>
      <c r="F3875" t="s">
        <v>292</v>
      </c>
      <c r="G3875" s="16">
        <v>43100</v>
      </c>
      <c r="J3875" t="s">
        <v>323</v>
      </c>
      <c r="K3875" t="str">
        <f>IFERROR(VLOOKUP(J3875,ORDEN_ESF!A:C,2,0),"")</f>
        <v>Patrimonio</v>
      </c>
      <c r="L3875">
        <f>IFERROR(VLOOKUP(J3875,ORDEN_ESF!A:C,3,0),0)</f>
        <v>7</v>
      </c>
      <c r="M3875">
        <v>91111180</v>
      </c>
    </row>
    <row r="3876" spans="1:13" x14ac:dyDescent="0.25">
      <c r="A3876">
        <v>900390238</v>
      </c>
      <c r="B3876" t="s">
        <v>177</v>
      </c>
      <c r="C3876" t="s">
        <v>230</v>
      </c>
      <c r="D3876" t="s">
        <v>228</v>
      </c>
      <c r="E3876" t="s">
        <v>333</v>
      </c>
      <c r="F3876" t="s">
        <v>314</v>
      </c>
      <c r="G3876" s="16">
        <v>43100</v>
      </c>
      <c r="J3876" t="s">
        <v>323</v>
      </c>
      <c r="K3876" t="str">
        <f>IFERROR(VLOOKUP(J3876,ORDEN_ESF!A:C,2,0),"")</f>
        <v>Patrimonio</v>
      </c>
      <c r="L3876">
        <f>IFERROR(VLOOKUP(J3876,ORDEN_ESF!A:C,3,0),0)</f>
        <v>7</v>
      </c>
      <c r="M3876">
        <v>96003346</v>
      </c>
    </row>
    <row r="3877" spans="1:13" x14ac:dyDescent="0.25">
      <c r="A3877">
        <v>900018975</v>
      </c>
      <c r="B3877" t="s">
        <v>376</v>
      </c>
      <c r="C3877" t="s">
        <v>230</v>
      </c>
      <c r="D3877" t="s">
        <v>299</v>
      </c>
      <c r="E3877" t="s">
        <v>333</v>
      </c>
      <c r="F3877" t="s">
        <v>292</v>
      </c>
      <c r="G3877" s="16">
        <v>43100</v>
      </c>
      <c r="J3877" t="s">
        <v>323</v>
      </c>
      <c r="K3877" t="str">
        <f>IFERROR(VLOOKUP(J3877,ORDEN_ESF!A:C,2,0),"")</f>
        <v>Patrimonio</v>
      </c>
      <c r="L3877">
        <f>IFERROR(VLOOKUP(J3877,ORDEN_ESF!A:C,3,0),0)</f>
        <v>7</v>
      </c>
      <c r="M3877">
        <v>185646532</v>
      </c>
    </row>
    <row r="3878" spans="1:13" x14ac:dyDescent="0.25">
      <c r="A3878">
        <v>900018975</v>
      </c>
      <c r="B3878" t="s">
        <v>376</v>
      </c>
      <c r="C3878" t="s">
        <v>230</v>
      </c>
      <c r="D3878" t="s">
        <v>299</v>
      </c>
      <c r="E3878" t="s">
        <v>333</v>
      </c>
      <c r="F3878" t="s">
        <v>314</v>
      </c>
      <c r="G3878" s="16">
        <v>43100</v>
      </c>
      <c r="J3878" t="s">
        <v>323</v>
      </c>
      <c r="K3878" t="str">
        <f>IFERROR(VLOOKUP(J3878,ORDEN_ESF!A:C,2,0),"")</f>
        <v>Patrimonio</v>
      </c>
      <c r="L3878">
        <f>IFERROR(VLOOKUP(J3878,ORDEN_ESF!A:C,3,0),0)</f>
        <v>7</v>
      </c>
      <c r="M3878">
        <v>194977134</v>
      </c>
    </row>
    <row r="3879" spans="1:13" x14ac:dyDescent="0.25">
      <c r="A3879">
        <v>900749166</v>
      </c>
      <c r="B3879" t="s">
        <v>182</v>
      </c>
      <c r="C3879" t="s">
        <v>230</v>
      </c>
      <c r="D3879" t="s">
        <v>228</v>
      </c>
      <c r="E3879" t="s">
        <v>333</v>
      </c>
      <c r="F3879" t="s">
        <v>292</v>
      </c>
      <c r="G3879" s="16">
        <v>43100</v>
      </c>
      <c r="J3879" t="s">
        <v>323</v>
      </c>
      <c r="K3879" t="str">
        <f>IFERROR(VLOOKUP(J3879,ORDEN_ESF!A:C,2,0),"")</f>
        <v>Patrimonio</v>
      </c>
      <c r="L3879">
        <f>IFERROR(VLOOKUP(J3879,ORDEN_ESF!A:C,3,0),0)</f>
        <v>7</v>
      </c>
      <c r="M3879">
        <v>89599288</v>
      </c>
    </row>
    <row r="3880" spans="1:13" x14ac:dyDescent="0.25">
      <c r="A3880">
        <v>900749166</v>
      </c>
      <c r="B3880" t="s">
        <v>182</v>
      </c>
      <c r="C3880" t="s">
        <v>230</v>
      </c>
      <c r="D3880" t="s">
        <v>228</v>
      </c>
      <c r="E3880" t="s">
        <v>333</v>
      </c>
      <c r="F3880" t="s">
        <v>314</v>
      </c>
      <c r="G3880" s="16">
        <v>43100</v>
      </c>
      <c r="J3880" t="s">
        <v>323</v>
      </c>
      <c r="K3880" t="str">
        <f>IFERROR(VLOOKUP(J3880,ORDEN_ESF!A:C,2,0),"")</f>
        <v>Patrimonio</v>
      </c>
      <c r="L3880">
        <f>IFERROR(VLOOKUP(J3880,ORDEN_ESF!A:C,3,0),0)</f>
        <v>7</v>
      </c>
      <c r="M3880">
        <v>88799495</v>
      </c>
    </row>
    <row r="3881" spans="1:13" x14ac:dyDescent="0.25">
      <c r="A3881">
        <v>900797732</v>
      </c>
      <c r="B3881" t="s">
        <v>181</v>
      </c>
      <c r="C3881" t="s">
        <v>230</v>
      </c>
      <c r="D3881" t="s">
        <v>228</v>
      </c>
      <c r="E3881" t="s">
        <v>360</v>
      </c>
      <c r="F3881" t="s">
        <v>292</v>
      </c>
      <c r="G3881" s="16">
        <v>43100</v>
      </c>
      <c r="J3881" t="s">
        <v>323</v>
      </c>
      <c r="K3881" t="str">
        <f>IFERROR(VLOOKUP(J3881,ORDEN_ESF!A:C,2,0),"")</f>
        <v>Patrimonio</v>
      </c>
      <c r="L3881">
        <f>IFERROR(VLOOKUP(J3881,ORDEN_ESF!A:C,3,0),0)</f>
        <v>7</v>
      </c>
      <c r="M3881">
        <v>3945645</v>
      </c>
    </row>
    <row r="3882" spans="1:13" x14ac:dyDescent="0.25">
      <c r="A3882">
        <v>900797732</v>
      </c>
      <c r="B3882" t="s">
        <v>181</v>
      </c>
      <c r="C3882" t="s">
        <v>230</v>
      </c>
      <c r="D3882" t="s">
        <v>228</v>
      </c>
      <c r="E3882" t="s">
        <v>360</v>
      </c>
      <c r="F3882" t="s">
        <v>314</v>
      </c>
      <c r="G3882" s="16">
        <v>43100</v>
      </c>
      <c r="J3882" t="s">
        <v>323</v>
      </c>
      <c r="K3882" t="str">
        <f>IFERROR(VLOOKUP(J3882,ORDEN_ESF!A:C,2,0),"")</f>
        <v>Patrimonio</v>
      </c>
      <c r="L3882">
        <f>IFERROR(VLOOKUP(J3882,ORDEN_ESF!A:C,3,0),0)</f>
        <v>7</v>
      </c>
      <c r="M3882">
        <v>-7359354</v>
      </c>
    </row>
    <row r="3883" spans="1:13" x14ac:dyDescent="0.25">
      <c r="A3883">
        <v>900205547</v>
      </c>
      <c r="B3883" t="s">
        <v>233</v>
      </c>
      <c r="C3883" t="s">
        <v>230</v>
      </c>
      <c r="D3883" t="s">
        <v>228</v>
      </c>
      <c r="E3883" t="s">
        <v>224</v>
      </c>
      <c r="F3883" t="s">
        <v>292</v>
      </c>
      <c r="G3883" s="16">
        <v>43100</v>
      </c>
      <c r="J3883" t="s">
        <v>323</v>
      </c>
      <c r="K3883" t="str">
        <f>IFERROR(VLOOKUP(J3883,ORDEN_ESF!A:C,2,0),"")</f>
        <v>Patrimonio</v>
      </c>
      <c r="L3883">
        <f>IFERROR(VLOOKUP(J3883,ORDEN_ESF!A:C,3,0),0)</f>
        <v>7</v>
      </c>
      <c r="M3883">
        <v>701216</v>
      </c>
    </row>
    <row r="3884" spans="1:13" x14ac:dyDescent="0.25">
      <c r="A3884">
        <v>900205547</v>
      </c>
      <c r="B3884" t="s">
        <v>233</v>
      </c>
      <c r="C3884" t="s">
        <v>230</v>
      </c>
      <c r="D3884" t="s">
        <v>228</v>
      </c>
      <c r="E3884" t="s">
        <v>224</v>
      </c>
      <c r="F3884" t="s">
        <v>314</v>
      </c>
      <c r="G3884" s="16">
        <v>43100</v>
      </c>
      <c r="J3884" t="s">
        <v>323</v>
      </c>
      <c r="K3884" t="str">
        <f>IFERROR(VLOOKUP(J3884,ORDEN_ESF!A:C,2,0),"")</f>
        <v>Patrimonio</v>
      </c>
      <c r="L3884">
        <f>IFERROR(VLOOKUP(J3884,ORDEN_ESF!A:C,3,0),0)</f>
        <v>7</v>
      </c>
      <c r="M3884">
        <v>345324</v>
      </c>
    </row>
    <row r="3885" spans="1:13" x14ac:dyDescent="0.25">
      <c r="A3885">
        <v>900818642</v>
      </c>
      <c r="B3885" t="s">
        <v>169</v>
      </c>
      <c r="C3885" t="s">
        <v>230</v>
      </c>
      <c r="D3885" t="s">
        <v>228</v>
      </c>
      <c r="E3885" t="s">
        <v>333</v>
      </c>
      <c r="F3885" t="s">
        <v>292</v>
      </c>
      <c r="G3885" s="16">
        <v>43100</v>
      </c>
      <c r="J3885" t="s">
        <v>323</v>
      </c>
      <c r="K3885" t="str">
        <f>IFERROR(VLOOKUP(J3885,ORDEN_ESF!A:C,2,0),"")</f>
        <v>Patrimonio</v>
      </c>
      <c r="L3885">
        <f>IFERROR(VLOOKUP(J3885,ORDEN_ESF!A:C,3,0),0)</f>
        <v>7</v>
      </c>
      <c r="M3885">
        <v>7176754</v>
      </c>
    </row>
    <row r="3886" spans="1:13" x14ac:dyDescent="0.25">
      <c r="A3886">
        <v>900818642</v>
      </c>
      <c r="B3886" t="s">
        <v>169</v>
      </c>
      <c r="C3886" t="s">
        <v>230</v>
      </c>
      <c r="D3886" t="s">
        <v>228</v>
      </c>
      <c r="E3886" t="s">
        <v>333</v>
      </c>
      <c r="F3886" t="s">
        <v>314</v>
      </c>
      <c r="G3886" s="16">
        <v>43100</v>
      </c>
      <c r="J3886" t="s">
        <v>323</v>
      </c>
      <c r="K3886" t="str">
        <f>IFERROR(VLOOKUP(J3886,ORDEN_ESF!A:C,2,0),"")</f>
        <v>Patrimonio</v>
      </c>
      <c r="L3886">
        <f>IFERROR(VLOOKUP(J3886,ORDEN_ESF!A:C,3,0),0)</f>
        <v>7</v>
      </c>
      <c r="M3886">
        <v>21351699</v>
      </c>
    </row>
    <row r="3887" spans="1:13" x14ac:dyDescent="0.25">
      <c r="A3887">
        <v>860510628</v>
      </c>
      <c r="B3887" t="s">
        <v>373</v>
      </c>
      <c r="C3887" t="s">
        <v>230</v>
      </c>
      <c r="D3887" t="s">
        <v>228</v>
      </c>
      <c r="E3887" t="s">
        <v>353</v>
      </c>
      <c r="F3887" t="s">
        <v>292</v>
      </c>
      <c r="G3887" s="16">
        <v>43100</v>
      </c>
      <c r="J3887" t="s">
        <v>323</v>
      </c>
      <c r="K3887" t="str">
        <f>IFERROR(VLOOKUP(J3887,ORDEN_ESF!A:C,2,0),"")</f>
        <v>Patrimonio</v>
      </c>
      <c r="L3887">
        <f>IFERROR(VLOOKUP(J3887,ORDEN_ESF!A:C,3,0),0)</f>
        <v>7</v>
      </c>
      <c r="M3887">
        <v>57213409</v>
      </c>
    </row>
    <row r="3888" spans="1:13" x14ac:dyDescent="0.25">
      <c r="A3888">
        <v>860510628</v>
      </c>
      <c r="B3888" t="s">
        <v>373</v>
      </c>
      <c r="C3888" t="s">
        <v>230</v>
      </c>
      <c r="D3888" t="s">
        <v>228</v>
      </c>
      <c r="E3888" t="s">
        <v>353</v>
      </c>
      <c r="F3888" t="s">
        <v>314</v>
      </c>
      <c r="G3888" s="16">
        <v>43100</v>
      </c>
      <c r="J3888" t="s">
        <v>323</v>
      </c>
      <c r="K3888" t="str">
        <f>IFERROR(VLOOKUP(J3888,ORDEN_ESF!A:C,2,0),"")</f>
        <v>Patrimonio</v>
      </c>
      <c r="L3888">
        <f>IFERROR(VLOOKUP(J3888,ORDEN_ESF!A:C,3,0),0)</f>
        <v>7</v>
      </c>
      <c r="M3888">
        <v>57958406</v>
      </c>
    </row>
    <row r="3889" spans="1:13" x14ac:dyDescent="0.25">
      <c r="A3889">
        <v>800240724</v>
      </c>
      <c r="B3889" t="s">
        <v>348</v>
      </c>
      <c r="C3889" t="s">
        <v>230</v>
      </c>
      <c r="D3889" t="s">
        <v>228</v>
      </c>
      <c r="E3889" t="s">
        <v>335</v>
      </c>
      <c r="F3889" t="s">
        <v>292</v>
      </c>
      <c r="G3889" s="16">
        <v>43100</v>
      </c>
      <c r="J3889" t="s">
        <v>323</v>
      </c>
      <c r="K3889" t="str">
        <f>IFERROR(VLOOKUP(J3889,ORDEN_ESF!A:C,2,0),"")</f>
        <v>Patrimonio</v>
      </c>
      <c r="L3889">
        <f>IFERROR(VLOOKUP(J3889,ORDEN_ESF!A:C,3,0),0)</f>
        <v>7</v>
      </c>
      <c r="M3889">
        <v>43714168</v>
      </c>
    </row>
    <row r="3890" spans="1:13" x14ac:dyDescent="0.25">
      <c r="A3890">
        <v>800240724</v>
      </c>
      <c r="B3890" t="s">
        <v>348</v>
      </c>
      <c r="C3890" t="s">
        <v>230</v>
      </c>
      <c r="D3890" t="s">
        <v>228</v>
      </c>
      <c r="E3890" t="s">
        <v>335</v>
      </c>
      <c r="F3890" t="s">
        <v>314</v>
      </c>
      <c r="G3890" s="16">
        <v>43100</v>
      </c>
      <c r="J3890" t="s">
        <v>323</v>
      </c>
      <c r="K3890" t="str">
        <f>IFERROR(VLOOKUP(J3890,ORDEN_ESF!A:C,2,0),"")</f>
        <v>Patrimonio</v>
      </c>
      <c r="L3890">
        <f>IFERROR(VLOOKUP(J3890,ORDEN_ESF!A:C,3,0),0)</f>
        <v>7</v>
      </c>
      <c r="M3890">
        <v>52630176</v>
      </c>
    </row>
    <row r="3891" spans="1:13" x14ac:dyDescent="0.25">
      <c r="A3891">
        <v>890905022</v>
      </c>
      <c r="B3891" t="s">
        <v>370</v>
      </c>
      <c r="C3891" t="s">
        <v>230</v>
      </c>
      <c r="D3891" t="s">
        <v>223</v>
      </c>
      <c r="E3891" t="s">
        <v>360</v>
      </c>
      <c r="F3891" t="s">
        <v>292</v>
      </c>
      <c r="G3891" s="16">
        <v>43100</v>
      </c>
      <c r="J3891" t="s">
        <v>323</v>
      </c>
      <c r="K3891" t="str">
        <f>IFERROR(VLOOKUP(J3891,ORDEN_ESF!A:C,2,0),"")</f>
        <v>Patrimonio</v>
      </c>
      <c r="L3891">
        <f>IFERROR(VLOOKUP(J3891,ORDEN_ESF!A:C,3,0),0)</f>
        <v>7</v>
      </c>
      <c r="M3891">
        <v>34761687</v>
      </c>
    </row>
    <row r="3892" spans="1:13" x14ac:dyDescent="0.25">
      <c r="A3892">
        <v>890905022</v>
      </c>
      <c r="B3892" t="s">
        <v>370</v>
      </c>
      <c r="C3892" t="s">
        <v>230</v>
      </c>
      <c r="D3892" t="s">
        <v>223</v>
      </c>
      <c r="E3892" t="s">
        <v>360</v>
      </c>
      <c r="F3892" t="s">
        <v>314</v>
      </c>
      <c r="G3892" s="16">
        <v>43100</v>
      </c>
      <c r="J3892" t="s">
        <v>323</v>
      </c>
      <c r="K3892" t="str">
        <f>IFERROR(VLOOKUP(J3892,ORDEN_ESF!A:C,2,0),"")</f>
        <v>Patrimonio</v>
      </c>
      <c r="L3892">
        <f>IFERROR(VLOOKUP(J3892,ORDEN_ESF!A:C,3,0),0)</f>
        <v>7</v>
      </c>
      <c r="M3892">
        <v>38710831</v>
      </c>
    </row>
    <row r="3893" spans="1:13" x14ac:dyDescent="0.25">
      <c r="A3893">
        <v>830023542</v>
      </c>
      <c r="B3893" t="s">
        <v>146</v>
      </c>
      <c r="C3893" t="s">
        <v>230</v>
      </c>
      <c r="D3893" t="s">
        <v>223</v>
      </c>
      <c r="E3893" t="s">
        <v>339</v>
      </c>
      <c r="F3893" t="s">
        <v>292</v>
      </c>
      <c r="G3893" s="16">
        <v>43100</v>
      </c>
      <c r="J3893" t="s">
        <v>324</v>
      </c>
      <c r="K3893" t="str">
        <f>IFERROR(VLOOKUP(J3893,ORDEN_ESF!A:C,2,0),"")</f>
        <v>Patrimonio y pasivos</v>
      </c>
      <c r="L3893">
        <f>IFERROR(VLOOKUP(J3893,ORDEN_ESF!A:C,3,0),0)</f>
        <v>0</v>
      </c>
      <c r="M3893">
        <v>224685114</v>
      </c>
    </row>
    <row r="3894" spans="1:13" x14ac:dyDescent="0.25">
      <c r="A3894">
        <v>830023542</v>
      </c>
      <c r="B3894" t="s">
        <v>146</v>
      </c>
      <c r="C3894" t="s">
        <v>230</v>
      </c>
      <c r="D3894" t="s">
        <v>223</v>
      </c>
      <c r="E3894" t="s">
        <v>339</v>
      </c>
      <c r="F3894" t="s">
        <v>314</v>
      </c>
      <c r="G3894" s="16">
        <v>43100</v>
      </c>
      <c r="J3894" t="s">
        <v>324</v>
      </c>
      <c r="K3894" t="str">
        <f>IFERROR(VLOOKUP(J3894,ORDEN_ESF!A:C,2,0),"")</f>
        <v>Patrimonio y pasivos</v>
      </c>
      <c r="L3894">
        <f>IFERROR(VLOOKUP(J3894,ORDEN_ESF!A:C,3,0),0)</f>
        <v>0</v>
      </c>
      <c r="M3894">
        <v>208083275</v>
      </c>
    </row>
    <row r="3895" spans="1:13" x14ac:dyDescent="0.25">
      <c r="A3895">
        <v>890806999</v>
      </c>
      <c r="B3895" t="s">
        <v>366</v>
      </c>
      <c r="C3895" t="s">
        <v>230</v>
      </c>
      <c r="D3895" t="s">
        <v>367</v>
      </c>
      <c r="E3895" t="s">
        <v>368</v>
      </c>
      <c r="F3895" t="s">
        <v>292</v>
      </c>
      <c r="G3895" s="16">
        <v>43100</v>
      </c>
      <c r="J3895" t="s">
        <v>324</v>
      </c>
      <c r="K3895" t="str">
        <f>IFERROR(VLOOKUP(J3895,ORDEN_ESF!A:C,2,0),"")</f>
        <v>Patrimonio y pasivos</v>
      </c>
      <c r="L3895">
        <f>IFERROR(VLOOKUP(J3895,ORDEN_ESF!A:C,3,0),0)</f>
        <v>0</v>
      </c>
      <c r="M3895">
        <v>55399596</v>
      </c>
    </row>
    <row r="3896" spans="1:13" x14ac:dyDescent="0.25">
      <c r="A3896">
        <v>890806999</v>
      </c>
      <c r="B3896" t="s">
        <v>366</v>
      </c>
      <c r="C3896" t="s">
        <v>230</v>
      </c>
      <c r="D3896" t="s">
        <v>367</v>
      </c>
      <c r="E3896" t="s">
        <v>368</v>
      </c>
      <c r="F3896" t="s">
        <v>314</v>
      </c>
      <c r="G3896" s="16">
        <v>43100</v>
      </c>
      <c r="J3896" t="s">
        <v>324</v>
      </c>
      <c r="K3896" t="str">
        <f>IFERROR(VLOOKUP(J3896,ORDEN_ESF!A:C,2,0),"")</f>
        <v>Patrimonio y pasivos</v>
      </c>
      <c r="L3896">
        <f>IFERROR(VLOOKUP(J3896,ORDEN_ESF!A:C,3,0),0)</f>
        <v>0</v>
      </c>
      <c r="M3896">
        <v>55981419</v>
      </c>
    </row>
    <row r="3897" spans="1:13" x14ac:dyDescent="0.25">
      <c r="A3897">
        <v>900378893</v>
      </c>
      <c r="B3897" t="s">
        <v>386</v>
      </c>
      <c r="C3897" t="s">
        <v>230</v>
      </c>
      <c r="D3897" t="s">
        <v>228</v>
      </c>
      <c r="E3897" t="s">
        <v>335</v>
      </c>
      <c r="F3897" t="s">
        <v>292</v>
      </c>
      <c r="G3897" s="16">
        <v>43100</v>
      </c>
      <c r="J3897" t="s">
        <v>324</v>
      </c>
      <c r="K3897" t="str">
        <f>IFERROR(VLOOKUP(J3897,ORDEN_ESF!A:C,2,0),"")</f>
        <v>Patrimonio y pasivos</v>
      </c>
      <c r="L3897">
        <f>IFERROR(VLOOKUP(J3897,ORDEN_ESF!A:C,3,0),0)</f>
        <v>0</v>
      </c>
      <c r="M3897">
        <v>248219650</v>
      </c>
    </row>
    <row r="3898" spans="1:13" x14ac:dyDescent="0.25">
      <c r="A3898">
        <v>900378893</v>
      </c>
      <c r="B3898" t="s">
        <v>386</v>
      </c>
      <c r="C3898" t="s">
        <v>230</v>
      </c>
      <c r="D3898" t="s">
        <v>228</v>
      </c>
      <c r="E3898" t="s">
        <v>335</v>
      </c>
      <c r="F3898" t="s">
        <v>314</v>
      </c>
      <c r="G3898" s="16">
        <v>43100</v>
      </c>
      <c r="J3898" t="s">
        <v>324</v>
      </c>
      <c r="K3898" t="str">
        <f>IFERROR(VLOOKUP(J3898,ORDEN_ESF!A:C,2,0),"")</f>
        <v>Patrimonio y pasivos</v>
      </c>
      <c r="L3898">
        <f>IFERROR(VLOOKUP(J3898,ORDEN_ESF!A:C,3,0),0)</f>
        <v>0</v>
      </c>
      <c r="M3898">
        <v>253527293</v>
      </c>
    </row>
    <row r="3899" spans="1:13" x14ac:dyDescent="0.25">
      <c r="A3899">
        <v>800200598</v>
      </c>
      <c r="B3899" t="s">
        <v>345</v>
      </c>
      <c r="C3899" t="s">
        <v>230</v>
      </c>
      <c r="D3899" t="s">
        <v>228</v>
      </c>
      <c r="E3899" t="s">
        <v>335</v>
      </c>
      <c r="F3899" t="s">
        <v>292</v>
      </c>
      <c r="G3899" s="16">
        <v>43100</v>
      </c>
      <c r="J3899" t="s">
        <v>324</v>
      </c>
      <c r="K3899" t="str">
        <f>IFERROR(VLOOKUP(J3899,ORDEN_ESF!A:C,2,0),"")</f>
        <v>Patrimonio y pasivos</v>
      </c>
      <c r="L3899">
        <f>IFERROR(VLOOKUP(J3899,ORDEN_ESF!A:C,3,0),0)</f>
        <v>0</v>
      </c>
      <c r="M3899">
        <v>446804501</v>
      </c>
    </row>
    <row r="3900" spans="1:13" x14ac:dyDescent="0.25">
      <c r="A3900">
        <v>800200598</v>
      </c>
      <c r="B3900" t="s">
        <v>345</v>
      </c>
      <c r="C3900" t="s">
        <v>230</v>
      </c>
      <c r="D3900" t="s">
        <v>228</v>
      </c>
      <c r="E3900" t="s">
        <v>335</v>
      </c>
      <c r="F3900" t="s">
        <v>314</v>
      </c>
      <c r="G3900" s="16">
        <v>43100</v>
      </c>
      <c r="J3900" t="s">
        <v>324</v>
      </c>
      <c r="K3900" t="str">
        <f>IFERROR(VLOOKUP(J3900,ORDEN_ESF!A:C,2,0),"")</f>
        <v>Patrimonio y pasivos</v>
      </c>
      <c r="L3900">
        <f>IFERROR(VLOOKUP(J3900,ORDEN_ESF!A:C,3,0),0)</f>
        <v>0</v>
      </c>
      <c r="M3900">
        <v>537423823</v>
      </c>
    </row>
    <row r="3901" spans="1:13" x14ac:dyDescent="0.25">
      <c r="A3901">
        <v>900190385</v>
      </c>
      <c r="B3901" t="s">
        <v>380</v>
      </c>
      <c r="C3901" t="s">
        <v>230</v>
      </c>
      <c r="D3901" t="s">
        <v>351</v>
      </c>
      <c r="E3901" t="s">
        <v>339</v>
      </c>
      <c r="F3901" t="s">
        <v>292</v>
      </c>
      <c r="G3901" s="16">
        <v>43100</v>
      </c>
      <c r="J3901" t="s">
        <v>324</v>
      </c>
      <c r="K3901" t="str">
        <f>IFERROR(VLOOKUP(J3901,ORDEN_ESF!A:C,2,0),"")</f>
        <v>Patrimonio y pasivos</v>
      </c>
      <c r="L3901">
        <f>IFERROR(VLOOKUP(J3901,ORDEN_ESF!A:C,3,0),0)</f>
        <v>0</v>
      </c>
      <c r="M3901">
        <v>359178409</v>
      </c>
    </row>
    <row r="3902" spans="1:13" x14ac:dyDescent="0.25">
      <c r="A3902">
        <v>900190385</v>
      </c>
      <c r="B3902" t="s">
        <v>380</v>
      </c>
      <c r="C3902" t="s">
        <v>230</v>
      </c>
      <c r="D3902" t="s">
        <v>351</v>
      </c>
      <c r="E3902" t="s">
        <v>339</v>
      </c>
      <c r="F3902" t="s">
        <v>314</v>
      </c>
      <c r="G3902" s="16">
        <v>43100</v>
      </c>
      <c r="J3902" t="s">
        <v>324</v>
      </c>
      <c r="K3902" t="str">
        <f>IFERROR(VLOOKUP(J3902,ORDEN_ESF!A:C,2,0),"")</f>
        <v>Patrimonio y pasivos</v>
      </c>
      <c r="L3902">
        <f>IFERROR(VLOOKUP(J3902,ORDEN_ESF!A:C,3,0),0)</f>
        <v>0</v>
      </c>
      <c r="M3902">
        <v>385778139</v>
      </c>
    </row>
    <row r="3903" spans="1:13" x14ac:dyDescent="0.25">
      <c r="A3903">
        <v>900390238</v>
      </c>
      <c r="B3903" t="s">
        <v>177</v>
      </c>
      <c r="C3903" t="s">
        <v>230</v>
      </c>
      <c r="D3903" t="s">
        <v>228</v>
      </c>
      <c r="E3903" t="s">
        <v>333</v>
      </c>
      <c r="F3903" t="s">
        <v>292</v>
      </c>
      <c r="G3903" s="16">
        <v>43100</v>
      </c>
      <c r="J3903" t="s">
        <v>324</v>
      </c>
      <c r="K3903" t="str">
        <f>IFERROR(VLOOKUP(J3903,ORDEN_ESF!A:C,2,0),"")</f>
        <v>Patrimonio y pasivos</v>
      </c>
      <c r="L3903">
        <f>IFERROR(VLOOKUP(J3903,ORDEN_ESF!A:C,3,0),0)</f>
        <v>0</v>
      </c>
      <c r="M3903">
        <v>137494092</v>
      </c>
    </row>
    <row r="3904" spans="1:13" x14ac:dyDescent="0.25">
      <c r="A3904">
        <v>900390238</v>
      </c>
      <c r="B3904" t="s">
        <v>177</v>
      </c>
      <c r="C3904" t="s">
        <v>230</v>
      </c>
      <c r="D3904" t="s">
        <v>228</v>
      </c>
      <c r="E3904" t="s">
        <v>333</v>
      </c>
      <c r="F3904" t="s">
        <v>314</v>
      </c>
      <c r="G3904" s="16">
        <v>43100</v>
      </c>
      <c r="J3904" t="s">
        <v>324</v>
      </c>
      <c r="K3904" t="str">
        <f>IFERROR(VLOOKUP(J3904,ORDEN_ESF!A:C,2,0),"")</f>
        <v>Patrimonio y pasivos</v>
      </c>
      <c r="L3904">
        <f>IFERROR(VLOOKUP(J3904,ORDEN_ESF!A:C,3,0),0)</f>
        <v>0</v>
      </c>
      <c r="M3904">
        <v>126644453</v>
      </c>
    </row>
    <row r="3905" spans="1:13" x14ac:dyDescent="0.25">
      <c r="A3905">
        <v>900018975</v>
      </c>
      <c r="B3905" t="s">
        <v>376</v>
      </c>
      <c r="C3905" t="s">
        <v>230</v>
      </c>
      <c r="D3905" t="s">
        <v>299</v>
      </c>
      <c r="E3905" t="s">
        <v>333</v>
      </c>
      <c r="F3905" t="s">
        <v>292</v>
      </c>
      <c r="G3905" s="16">
        <v>43100</v>
      </c>
      <c r="J3905" t="s">
        <v>324</v>
      </c>
      <c r="K3905" t="str">
        <f>IFERROR(VLOOKUP(J3905,ORDEN_ESF!A:C,2,0),"")</f>
        <v>Patrimonio y pasivos</v>
      </c>
      <c r="L3905">
        <f>IFERROR(VLOOKUP(J3905,ORDEN_ESF!A:C,3,0),0)</f>
        <v>0</v>
      </c>
      <c r="M3905">
        <v>608892086</v>
      </c>
    </row>
    <row r="3906" spans="1:13" x14ac:dyDescent="0.25">
      <c r="A3906">
        <v>900018975</v>
      </c>
      <c r="B3906" t="s">
        <v>376</v>
      </c>
      <c r="C3906" t="s">
        <v>230</v>
      </c>
      <c r="D3906" t="s">
        <v>299</v>
      </c>
      <c r="E3906" t="s">
        <v>333</v>
      </c>
      <c r="F3906" t="s">
        <v>314</v>
      </c>
      <c r="G3906" s="16">
        <v>43100</v>
      </c>
      <c r="J3906" t="s">
        <v>324</v>
      </c>
      <c r="K3906" t="str">
        <f>IFERROR(VLOOKUP(J3906,ORDEN_ESF!A:C,2,0),"")</f>
        <v>Patrimonio y pasivos</v>
      </c>
      <c r="L3906">
        <f>IFERROR(VLOOKUP(J3906,ORDEN_ESF!A:C,3,0),0)</f>
        <v>0</v>
      </c>
      <c r="M3906">
        <v>843986103</v>
      </c>
    </row>
    <row r="3907" spans="1:13" x14ac:dyDescent="0.25">
      <c r="A3907">
        <v>900749166</v>
      </c>
      <c r="B3907" t="s">
        <v>182</v>
      </c>
      <c r="C3907" t="s">
        <v>230</v>
      </c>
      <c r="D3907" t="s">
        <v>228</v>
      </c>
      <c r="E3907" t="s">
        <v>333</v>
      </c>
      <c r="F3907" t="s">
        <v>292</v>
      </c>
      <c r="G3907" s="16">
        <v>43100</v>
      </c>
      <c r="J3907" t="s">
        <v>324</v>
      </c>
      <c r="K3907" t="str">
        <f>IFERROR(VLOOKUP(J3907,ORDEN_ESF!A:C,2,0),"")</f>
        <v>Patrimonio y pasivos</v>
      </c>
      <c r="L3907">
        <f>IFERROR(VLOOKUP(J3907,ORDEN_ESF!A:C,3,0),0)</f>
        <v>0</v>
      </c>
      <c r="M3907">
        <v>273353441</v>
      </c>
    </row>
    <row r="3908" spans="1:13" x14ac:dyDescent="0.25">
      <c r="A3908">
        <v>900749166</v>
      </c>
      <c r="B3908" t="s">
        <v>182</v>
      </c>
      <c r="C3908" t="s">
        <v>230</v>
      </c>
      <c r="D3908" t="s">
        <v>228</v>
      </c>
      <c r="E3908" t="s">
        <v>333</v>
      </c>
      <c r="F3908" t="s">
        <v>314</v>
      </c>
      <c r="G3908" s="16">
        <v>43100</v>
      </c>
      <c r="J3908" t="s">
        <v>324</v>
      </c>
      <c r="K3908" t="str">
        <f>IFERROR(VLOOKUP(J3908,ORDEN_ESF!A:C,2,0),"")</f>
        <v>Patrimonio y pasivos</v>
      </c>
      <c r="L3908">
        <f>IFERROR(VLOOKUP(J3908,ORDEN_ESF!A:C,3,0),0)</f>
        <v>0</v>
      </c>
      <c r="M3908">
        <v>324837044</v>
      </c>
    </row>
    <row r="3909" spans="1:13" x14ac:dyDescent="0.25">
      <c r="A3909">
        <v>900797732</v>
      </c>
      <c r="B3909" t="s">
        <v>181</v>
      </c>
      <c r="C3909" t="s">
        <v>230</v>
      </c>
      <c r="D3909" t="s">
        <v>228</v>
      </c>
      <c r="E3909" t="s">
        <v>360</v>
      </c>
      <c r="F3909" t="s">
        <v>292</v>
      </c>
      <c r="G3909" s="16">
        <v>43100</v>
      </c>
      <c r="J3909" t="s">
        <v>324</v>
      </c>
      <c r="K3909" t="str">
        <f>IFERROR(VLOOKUP(J3909,ORDEN_ESF!A:C,2,0),"")</f>
        <v>Patrimonio y pasivos</v>
      </c>
      <c r="L3909">
        <f>IFERROR(VLOOKUP(J3909,ORDEN_ESF!A:C,3,0),0)</f>
        <v>0</v>
      </c>
      <c r="M3909">
        <v>164278278</v>
      </c>
    </row>
    <row r="3910" spans="1:13" x14ac:dyDescent="0.25">
      <c r="A3910">
        <v>900797732</v>
      </c>
      <c r="B3910" t="s">
        <v>181</v>
      </c>
      <c r="C3910" t="s">
        <v>230</v>
      </c>
      <c r="D3910" t="s">
        <v>228</v>
      </c>
      <c r="E3910" t="s">
        <v>360</v>
      </c>
      <c r="F3910" t="s">
        <v>314</v>
      </c>
      <c r="G3910" s="16">
        <v>43100</v>
      </c>
      <c r="J3910" t="s">
        <v>324</v>
      </c>
      <c r="K3910" t="str">
        <f>IFERROR(VLOOKUP(J3910,ORDEN_ESF!A:C,2,0),"")</f>
        <v>Patrimonio y pasivos</v>
      </c>
      <c r="L3910">
        <f>IFERROR(VLOOKUP(J3910,ORDEN_ESF!A:C,3,0),0)</f>
        <v>0</v>
      </c>
      <c r="M3910">
        <v>184346688</v>
      </c>
    </row>
    <row r="3911" spans="1:13" x14ac:dyDescent="0.25">
      <c r="A3911">
        <v>900205547</v>
      </c>
      <c r="B3911" t="s">
        <v>233</v>
      </c>
      <c r="C3911" t="s">
        <v>230</v>
      </c>
      <c r="D3911" t="s">
        <v>228</v>
      </c>
      <c r="E3911" t="s">
        <v>224</v>
      </c>
      <c r="F3911" t="s">
        <v>292</v>
      </c>
      <c r="G3911" s="16">
        <v>43100</v>
      </c>
      <c r="J3911" t="s">
        <v>324</v>
      </c>
      <c r="K3911" t="str">
        <f>IFERROR(VLOOKUP(J3911,ORDEN_ESF!A:C,2,0),"")</f>
        <v>Patrimonio y pasivos</v>
      </c>
      <c r="L3911">
        <f>IFERROR(VLOOKUP(J3911,ORDEN_ESF!A:C,3,0),0)</f>
        <v>0</v>
      </c>
      <c r="M3911">
        <v>4287534</v>
      </c>
    </row>
    <row r="3912" spans="1:13" x14ac:dyDescent="0.25">
      <c r="A3912">
        <v>900205547</v>
      </c>
      <c r="B3912" t="s">
        <v>233</v>
      </c>
      <c r="C3912" t="s">
        <v>230</v>
      </c>
      <c r="D3912" t="s">
        <v>228</v>
      </c>
      <c r="E3912" t="s">
        <v>224</v>
      </c>
      <c r="F3912" t="s">
        <v>314</v>
      </c>
      <c r="G3912" s="16">
        <v>43100</v>
      </c>
      <c r="J3912" t="s">
        <v>324</v>
      </c>
      <c r="K3912" t="str">
        <f>IFERROR(VLOOKUP(J3912,ORDEN_ESF!A:C,2,0),"")</f>
        <v>Patrimonio y pasivos</v>
      </c>
      <c r="L3912">
        <f>IFERROR(VLOOKUP(J3912,ORDEN_ESF!A:C,3,0),0)</f>
        <v>0</v>
      </c>
      <c r="M3912">
        <v>5454389</v>
      </c>
    </row>
    <row r="3913" spans="1:13" x14ac:dyDescent="0.25">
      <c r="A3913">
        <v>900818642</v>
      </c>
      <c r="B3913" t="s">
        <v>169</v>
      </c>
      <c r="C3913" t="s">
        <v>230</v>
      </c>
      <c r="D3913" t="s">
        <v>228</v>
      </c>
      <c r="E3913" t="s">
        <v>333</v>
      </c>
      <c r="F3913" t="s">
        <v>292</v>
      </c>
      <c r="G3913" s="16">
        <v>43100</v>
      </c>
      <c r="J3913" t="s">
        <v>324</v>
      </c>
      <c r="K3913" t="str">
        <f>IFERROR(VLOOKUP(J3913,ORDEN_ESF!A:C,2,0),"")</f>
        <v>Patrimonio y pasivos</v>
      </c>
      <c r="L3913">
        <f>IFERROR(VLOOKUP(J3913,ORDEN_ESF!A:C,3,0),0)</f>
        <v>0</v>
      </c>
      <c r="M3913">
        <v>66348834</v>
      </c>
    </row>
    <row r="3914" spans="1:13" x14ac:dyDescent="0.25">
      <c r="A3914">
        <v>900818642</v>
      </c>
      <c r="B3914" t="s">
        <v>169</v>
      </c>
      <c r="C3914" t="s">
        <v>230</v>
      </c>
      <c r="D3914" t="s">
        <v>228</v>
      </c>
      <c r="E3914" t="s">
        <v>333</v>
      </c>
      <c r="F3914" t="s">
        <v>314</v>
      </c>
      <c r="G3914" s="16">
        <v>43100</v>
      </c>
      <c r="J3914" t="s">
        <v>324</v>
      </c>
      <c r="K3914" t="str">
        <f>IFERROR(VLOOKUP(J3914,ORDEN_ESF!A:C,2,0),"")</f>
        <v>Patrimonio y pasivos</v>
      </c>
      <c r="L3914">
        <f>IFERROR(VLOOKUP(J3914,ORDEN_ESF!A:C,3,0),0)</f>
        <v>0</v>
      </c>
      <c r="M3914">
        <v>145566168</v>
      </c>
    </row>
    <row r="3915" spans="1:13" x14ac:dyDescent="0.25">
      <c r="A3915">
        <v>860510628</v>
      </c>
      <c r="B3915" t="s">
        <v>373</v>
      </c>
      <c r="C3915" t="s">
        <v>230</v>
      </c>
      <c r="D3915" t="s">
        <v>228</v>
      </c>
      <c r="E3915" t="s">
        <v>353</v>
      </c>
      <c r="F3915" t="s">
        <v>292</v>
      </c>
      <c r="G3915" s="16">
        <v>43100</v>
      </c>
      <c r="J3915" t="s">
        <v>324</v>
      </c>
      <c r="K3915" t="str">
        <f>IFERROR(VLOOKUP(J3915,ORDEN_ESF!A:C,2,0),"")</f>
        <v>Patrimonio y pasivos</v>
      </c>
      <c r="L3915">
        <f>IFERROR(VLOOKUP(J3915,ORDEN_ESF!A:C,3,0),0)</f>
        <v>0</v>
      </c>
      <c r="M3915">
        <v>74321968</v>
      </c>
    </row>
    <row r="3916" spans="1:13" x14ac:dyDescent="0.25">
      <c r="A3916">
        <v>860510628</v>
      </c>
      <c r="B3916" t="s">
        <v>373</v>
      </c>
      <c r="C3916" t="s">
        <v>230</v>
      </c>
      <c r="D3916" t="s">
        <v>228</v>
      </c>
      <c r="E3916" t="s">
        <v>353</v>
      </c>
      <c r="F3916" t="s">
        <v>314</v>
      </c>
      <c r="G3916" s="16">
        <v>43100</v>
      </c>
      <c r="J3916" t="s">
        <v>324</v>
      </c>
      <c r="K3916" t="str">
        <f>IFERROR(VLOOKUP(J3916,ORDEN_ESF!A:C,2,0),"")</f>
        <v>Patrimonio y pasivos</v>
      </c>
      <c r="L3916">
        <f>IFERROR(VLOOKUP(J3916,ORDEN_ESF!A:C,3,0),0)</f>
        <v>0</v>
      </c>
      <c r="M3916">
        <v>114678765</v>
      </c>
    </row>
    <row r="3917" spans="1:13" x14ac:dyDescent="0.25">
      <c r="A3917">
        <v>800240724</v>
      </c>
      <c r="B3917" t="s">
        <v>348</v>
      </c>
      <c r="C3917" t="s">
        <v>230</v>
      </c>
      <c r="D3917" t="s">
        <v>228</v>
      </c>
      <c r="E3917" t="s">
        <v>335</v>
      </c>
      <c r="F3917" t="s">
        <v>292</v>
      </c>
      <c r="G3917" s="16">
        <v>43100</v>
      </c>
      <c r="J3917" t="s">
        <v>324</v>
      </c>
      <c r="K3917" t="str">
        <f>IFERROR(VLOOKUP(J3917,ORDEN_ESF!A:C,2,0),"")</f>
        <v>Patrimonio y pasivos</v>
      </c>
      <c r="L3917">
        <f>IFERROR(VLOOKUP(J3917,ORDEN_ESF!A:C,3,0),0)</f>
        <v>0</v>
      </c>
      <c r="M3917">
        <v>416344021</v>
      </c>
    </row>
    <row r="3918" spans="1:13" x14ac:dyDescent="0.25">
      <c r="A3918">
        <v>800240724</v>
      </c>
      <c r="B3918" t="s">
        <v>348</v>
      </c>
      <c r="C3918" t="s">
        <v>230</v>
      </c>
      <c r="D3918" t="s">
        <v>228</v>
      </c>
      <c r="E3918" t="s">
        <v>335</v>
      </c>
      <c r="F3918" t="s">
        <v>314</v>
      </c>
      <c r="G3918" s="16">
        <v>43100</v>
      </c>
      <c r="J3918" t="s">
        <v>324</v>
      </c>
      <c r="K3918" t="str">
        <f>IFERROR(VLOOKUP(J3918,ORDEN_ESF!A:C,2,0),"")</f>
        <v>Patrimonio y pasivos</v>
      </c>
      <c r="L3918">
        <f>IFERROR(VLOOKUP(J3918,ORDEN_ESF!A:C,3,0),0)</f>
        <v>0</v>
      </c>
      <c r="M3918">
        <v>389016759</v>
      </c>
    </row>
    <row r="3919" spans="1:13" x14ac:dyDescent="0.25">
      <c r="A3919">
        <v>890905022</v>
      </c>
      <c r="B3919" t="s">
        <v>370</v>
      </c>
      <c r="C3919" t="s">
        <v>230</v>
      </c>
      <c r="D3919" t="s">
        <v>223</v>
      </c>
      <c r="E3919" t="s">
        <v>360</v>
      </c>
      <c r="F3919" t="s">
        <v>292</v>
      </c>
      <c r="G3919" s="16">
        <v>43100</v>
      </c>
      <c r="J3919" t="s">
        <v>324</v>
      </c>
      <c r="K3919" t="str">
        <f>IFERROR(VLOOKUP(J3919,ORDEN_ESF!A:C,2,0),"")</f>
        <v>Patrimonio y pasivos</v>
      </c>
      <c r="L3919">
        <f>IFERROR(VLOOKUP(J3919,ORDEN_ESF!A:C,3,0),0)</f>
        <v>0</v>
      </c>
      <c r="M3919">
        <v>66947516</v>
      </c>
    </row>
    <row r="3920" spans="1:13" x14ac:dyDescent="0.25">
      <c r="A3920">
        <v>890905022</v>
      </c>
      <c r="B3920" t="s">
        <v>370</v>
      </c>
      <c r="C3920" t="s">
        <v>230</v>
      </c>
      <c r="D3920" t="s">
        <v>223</v>
      </c>
      <c r="E3920" t="s">
        <v>360</v>
      </c>
      <c r="F3920" t="s">
        <v>314</v>
      </c>
      <c r="G3920" s="16">
        <v>43100</v>
      </c>
      <c r="J3920" t="s">
        <v>324</v>
      </c>
      <c r="K3920" t="str">
        <f>IFERROR(VLOOKUP(J3920,ORDEN_ESF!A:C,2,0),"")</f>
        <v>Patrimonio y pasivos</v>
      </c>
      <c r="L3920">
        <f>IFERROR(VLOOKUP(J3920,ORDEN_ESF!A:C,3,0),0)</f>
        <v>0</v>
      </c>
      <c r="M3920">
        <v>75549569</v>
      </c>
    </row>
    <row r="3921" spans="1:13" x14ac:dyDescent="0.25">
      <c r="A3921">
        <v>890911431</v>
      </c>
      <c r="B3921" t="s">
        <v>378</v>
      </c>
      <c r="C3921" t="s">
        <v>222</v>
      </c>
      <c r="D3921" t="s">
        <v>223</v>
      </c>
      <c r="E3921" t="s">
        <v>339</v>
      </c>
      <c r="F3921" t="s">
        <v>292</v>
      </c>
      <c r="G3921" s="16">
        <v>43100</v>
      </c>
      <c r="J3921" t="s">
        <v>226</v>
      </c>
      <c r="K3921" t="str">
        <f>IFERROR(VLOOKUP(J3921,ORDEN_ESF!A:C,2,0),"")</f>
        <v>Efectivo y equivalentes al efectivo</v>
      </c>
      <c r="L3921">
        <f>IFERROR(VLOOKUP(J3921,ORDEN_ESF!A:C,3,0),0)</f>
        <v>0</v>
      </c>
      <c r="M3921">
        <v>18480399</v>
      </c>
    </row>
    <row r="3922" spans="1:13" x14ac:dyDescent="0.25">
      <c r="A3922">
        <v>890911431</v>
      </c>
      <c r="B3922" t="s">
        <v>378</v>
      </c>
      <c r="C3922" t="s">
        <v>222</v>
      </c>
      <c r="D3922" t="s">
        <v>223</v>
      </c>
      <c r="E3922" t="s">
        <v>339</v>
      </c>
      <c r="F3922" t="s">
        <v>314</v>
      </c>
      <c r="G3922" s="16">
        <v>43100</v>
      </c>
      <c r="J3922" t="s">
        <v>226</v>
      </c>
      <c r="K3922" t="str">
        <f>IFERROR(VLOOKUP(J3922,ORDEN_ESF!A:C,2,0),"")</f>
        <v>Efectivo y equivalentes al efectivo</v>
      </c>
      <c r="L3922">
        <f>IFERROR(VLOOKUP(J3922,ORDEN_ESF!A:C,3,0),0)</f>
        <v>0</v>
      </c>
      <c r="M3922">
        <v>29645761</v>
      </c>
    </row>
    <row r="3923" spans="1:13" x14ac:dyDescent="0.25">
      <c r="A3923">
        <v>860527800</v>
      </c>
      <c r="B3923" t="s">
        <v>296</v>
      </c>
      <c r="C3923" t="s">
        <v>222</v>
      </c>
      <c r="D3923" t="s">
        <v>228</v>
      </c>
      <c r="E3923" t="s">
        <v>224</v>
      </c>
      <c r="F3923" t="s">
        <v>292</v>
      </c>
      <c r="G3923" s="16">
        <v>43100</v>
      </c>
      <c r="J3923" t="s">
        <v>226</v>
      </c>
      <c r="K3923" t="str">
        <f>IFERROR(VLOOKUP(J3923,ORDEN_ESF!A:C,2,0),"")</f>
        <v>Efectivo y equivalentes al efectivo</v>
      </c>
      <c r="L3923">
        <f>IFERROR(VLOOKUP(J3923,ORDEN_ESF!A:C,3,0),0)</f>
        <v>0</v>
      </c>
      <c r="M3923">
        <v>9008232</v>
      </c>
    </row>
    <row r="3924" spans="1:13" x14ac:dyDescent="0.25">
      <c r="A3924">
        <v>860527800</v>
      </c>
      <c r="B3924" t="s">
        <v>296</v>
      </c>
      <c r="C3924" t="s">
        <v>222</v>
      </c>
      <c r="D3924" t="s">
        <v>228</v>
      </c>
      <c r="E3924" t="s">
        <v>224</v>
      </c>
      <c r="F3924" t="s">
        <v>314</v>
      </c>
      <c r="G3924" s="16">
        <v>43100</v>
      </c>
      <c r="J3924" t="s">
        <v>226</v>
      </c>
      <c r="K3924" t="str">
        <f>IFERROR(VLOOKUP(J3924,ORDEN_ESF!A:C,2,0),"")</f>
        <v>Efectivo y equivalentes al efectivo</v>
      </c>
      <c r="L3924">
        <f>IFERROR(VLOOKUP(J3924,ORDEN_ESF!A:C,3,0),0)</f>
        <v>0</v>
      </c>
      <c r="M3924">
        <v>24606419</v>
      </c>
    </row>
    <row r="3925" spans="1:13" x14ac:dyDescent="0.25">
      <c r="A3925">
        <v>811032292</v>
      </c>
      <c r="B3925" t="s">
        <v>349</v>
      </c>
      <c r="C3925" t="s">
        <v>222</v>
      </c>
      <c r="D3925" t="s">
        <v>223</v>
      </c>
      <c r="E3925" t="s">
        <v>335</v>
      </c>
      <c r="F3925" t="s">
        <v>292</v>
      </c>
      <c r="G3925" s="16">
        <v>43100</v>
      </c>
      <c r="J3925" t="s">
        <v>226</v>
      </c>
      <c r="K3925" t="str">
        <f>IFERROR(VLOOKUP(J3925,ORDEN_ESF!A:C,2,0),"")</f>
        <v>Efectivo y equivalentes al efectivo</v>
      </c>
      <c r="L3925">
        <f>IFERROR(VLOOKUP(J3925,ORDEN_ESF!A:C,3,0),0)</f>
        <v>0</v>
      </c>
      <c r="M3925">
        <v>9168888</v>
      </c>
    </row>
    <row r="3926" spans="1:13" x14ac:dyDescent="0.25">
      <c r="A3926">
        <v>811032292</v>
      </c>
      <c r="B3926" t="s">
        <v>349</v>
      </c>
      <c r="C3926" t="s">
        <v>222</v>
      </c>
      <c r="D3926" t="s">
        <v>223</v>
      </c>
      <c r="E3926" t="s">
        <v>335</v>
      </c>
      <c r="F3926" t="s">
        <v>314</v>
      </c>
      <c r="G3926" s="16">
        <v>43100</v>
      </c>
      <c r="J3926" t="s">
        <v>226</v>
      </c>
      <c r="K3926" t="str">
        <f>IFERROR(VLOOKUP(J3926,ORDEN_ESF!A:C,2,0),"")</f>
        <v>Efectivo y equivalentes al efectivo</v>
      </c>
      <c r="L3926">
        <f>IFERROR(VLOOKUP(J3926,ORDEN_ESF!A:C,3,0),0)</f>
        <v>0</v>
      </c>
      <c r="M3926">
        <v>9364124</v>
      </c>
    </row>
    <row r="3927" spans="1:13" x14ac:dyDescent="0.25">
      <c r="A3927">
        <v>860035996</v>
      </c>
      <c r="B3927" t="s">
        <v>229</v>
      </c>
      <c r="C3927" t="s">
        <v>222</v>
      </c>
      <c r="D3927" t="s">
        <v>228</v>
      </c>
      <c r="E3927" t="s">
        <v>224</v>
      </c>
      <c r="F3927" t="s">
        <v>292</v>
      </c>
      <c r="G3927" s="16">
        <v>43100</v>
      </c>
      <c r="J3927" t="s">
        <v>226</v>
      </c>
      <c r="K3927" t="str">
        <f>IFERROR(VLOOKUP(J3927,ORDEN_ESF!A:C,2,0),"")</f>
        <v>Efectivo y equivalentes al efectivo</v>
      </c>
      <c r="L3927">
        <f>IFERROR(VLOOKUP(J3927,ORDEN_ESF!A:C,3,0),0)</f>
        <v>0</v>
      </c>
      <c r="M3927">
        <v>6907253</v>
      </c>
    </row>
    <row r="3928" spans="1:13" x14ac:dyDescent="0.25">
      <c r="A3928">
        <v>860035996</v>
      </c>
      <c r="B3928" t="s">
        <v>229</v>
      </c>
      <c r="C3928" t="s">
        <v>222</v>
      </c>
      <c r="D3928" t="s">
        <v>228</v>
      </c>
      <c r="E3928" t="s">
        <v>224</v>
      </c>
      <c r="F3928" t="s">
        <v>314</v>
      </c>
      <c r="G3928" s="16">
        <v>43100</v>
      </c>
      <c r="J3928" t="s">
        <v>226</v>
      </c>
      <c r="K3928" t="str">
        <f>IFERROR(VLOOKUP(J3928,ORDEN_ESF!A:C,2,0),"")</f>
        <v>Efectivo y equivalentes al efectivo</v>
      </c>
      <c r="L3928">
        <f>IFERROR(VLOOKUP(J3928,ORDEN_ESF!A:C,3,0),0)</f>
        <v>0</v>
      </c>
      <c r="M3928">
        <v>3272909</v>
      </c>
    </row>
    <row r="3929" spans="1:13" x14ac:dyDescent="0.25">
      <c r="A3929">
        <v>830124992</v>
      </c>
      <c r="B3929" t="s">
        <v>357</v>
      </c>
      <c r="C3929" t="s">
        <v>222</v>
      </c>
      <c r="D3929" t="s">
        <v>228</v>
      </c>
      <c r="E3929" t="s">
        <v>358</v>
      </c>
      <c r="F3929" t="s">
        <v>292</v>
      </c>
      <c r="G3929" s="16">
        <v>43100</v>
      </c>
      <c r="J3929" t="s">
        <v>226</v>
      </c>
      <c r="K3929" t="str">
        <f>IFERROR(VLOOKUP(J3929,ORDEN_ESF!A:C,2,0),"")</f>
        <v>Efectivo y equivalentes al efectivo</v>
      </c>
      <c r="L3929">
        <f>IFERROR(VLOOKUP(J3929,ORDEN_ESF!A:C,3,0),0)</f>
        <v>0</v>
      </c>
      <c r="M3929">
        <v>1853722</v>
      </c>
    </row>
    <row r="3930" spans="1:13" x14ac:dyDescent="0.25">
      <c r="A3930">
        <v>830124992</v>
      </c>
      <c r="B3930" t="s">
        <v>357</v>
      </c>
      <c r="C3930" t="s">
        <v>222</v>
      </c>
      <c r="D3930" t="s">
        <v>228</v>
      </c>
      <c r="E3930" t="s">
        <v>358</v>
      </c>
      <c r="F3930" t="s">
        <v>314</v>
      </c>
      <c r="G3930" s="16">
        <v>43100</v>
      </c>
      <c r="J3930" t="s">
        <v>226</v>
      </c>
      <c r="K3930" t="str">
        <f>IFERROR(VLOOKUP(J3930,ORDEN_ESF!A:C,2,0),"")</f>
        <v>Efectivo y equivalentes al efectivo</v>
      </c>
      <c r="L3930">
        <f>IFERROR(VLOOKUP(J3930,ORDEN_ESF!A:C,3,0),0)</f>
        <v>0</v>
      </c>
      <c r="M3930">
        <v>325170</v>
      </c>
    </row>
    <row r="3931" spans="1:13" x14ac:dyDescent="0.25">
      <c r="A3931">
        <v>800185295</v>
      </c>
      <c r="B3931" t="s">
        <v>344</v>
      </c>
      <c r="C3931" t="s">
        <v>222</v>
      </c>
      <c r="D3931" t="s">
        <v>228</v>
      </c>
      <c r="E3931" t="s">
        <v>335</v>
      </c>
      <c r="F3931" t="s">
        <v>292</v>
      </c>
      <c r="G3931" s="16">
        <v>43100</v>
      </c>
      <c r="J3931" t="s">
        <v>226</v>
      </c>
      <c r="K3931" t="str">
        <f>IFERROR(VLOOKUP(J3931,ORDEN_ESF!A:C,2,0),"")</f>
        <v>Efectivo y equivalentes al efectivo</v>
      </c>
      <c r="L3931">
        <f>IFERROR(VLOOKUP(J3931,ORDEN_ESF!A:C,3,0),0)</f>
        <v>0</v>
      </c>
      <c r="M3931">
        <v>134846147</v>
      </c>
    </row>
    <row r="3932" spans="1:13" x14ac:dyDescent="0.25">
      <c r="A3932">
        <v>800185295</v>
      </c>
      <c r="B3932" t="s">
        <v>344</v>
      </c>
      <c r="C3932" t="s">
        <v>222</v>
      </c>
      <c r="D3932" t="s">
        <v>228</v>
      </c>
      <c r="E3932" t="s">
        <v>335</v>
      </c>
      <c r="F3932" t="s">
        <v>314</v>
      </c>
      <c r="G3932" s="16">
        <v>43100</v>
      </c>
      <c r="J3932" t="s">
        <v>226</v>
      </c>
      <c r="K3932" t="str">
        <f>IFERROR(VLOOKUP(J3932,ORDEN_ESF!A:C,2,0),"")</f>
        <v>Efectivo y equivalentes al efectivo</v>
      </c>
      <c r="L3932">
        <f>IFERROR(VLOOKUP(J3932,ORDEN_ESF!A:C,3,0),0)</f>
        <v>0</v>
      </c>
      <c r="M3932">
        <v>159359427</v>
      </c>
    </row>
    <row r="3933" spans="1:13" x14ac:dyDescent="0.25">
      <c r="A3933">
        <v>800233881</v>
      </c>
      <c r="B3933" t="s">
        <v>161</v>
      </c>
      <c r="C3933" t="s">
        <v>222</v>
      </c>
      <c r="D3933" t="s">
        <v>223</v>
      </c>
      <c r="E3933" t="s">
        <v>333</v>
      </c>
      <c r="F3933" t="s">
        <v>292</v>
      </c>
      <c r="G3933" s="16">
        <v>43100</v>
      </c>
      <c r="J3933" t="s">
        <v>226</v>
      </c>
      <c r="K3933" t="str">
        <f>IFERROR(VLOOKUP(J3933,ORDEN_ESF!A:C,2,0),"")</f>
        <v>Efectivo y equivalentes al efectivo</v>
      </c>
      <c r="L3933">
        <f>IFERROR(VLOOKUP(J3933,ORDEN_ESF!A:C,3,0),0)</f>
        <v>0</v>
      </c>
      <c r="M3933">
        <v>6057893</v>
      </c>
    </row>
    <row r="3934" spans="1:13" x14ac:dyDescent="0.25">
      <c r="A3934">
        <v>800233881</v>
      </c>
      <c r="B3934" t="s">
        <v>161</v>
      </c>
      <c r="C3934" t="s">
        <v>222</v>
      </c>
      <c r="D3934" t="s">
        <v>223</v>
      </c>
      <c r="E3934" t="s">
        <v>333</v>
      </c>
      <c r="F3934" t="s">
        <v>314</v>
      </c>
      <c r="G3934" s="16">
        <v>43100</v>
      </c>
      <c r="J3934" t="s">
        <v>226</v>
      </c>
      <c r="K3934" t="str">
        <f>IFERROR(VLOOKUP(J3934,ORDEN_ESF!A:C,2,0),"")</f>
        <v>Efectivo y equivalentes al efectivo</v>
      </c>
      <c r="L3934">
        <f>IFERROR(VLOOKUP(J3934,ORDEN_ESF!A:C,3,0),0)</f>
        <v>0</v>
      </c>
      <c r="M3934">
        <v>13779734</v>
      </c>
    </row>
    <row r="3935" spans="1:13" x14ac:dyDescent="0.25">
      <c r="A3935">
        <v>800173155</v>
      </c>
      <c r="B3935" t="s">
        <v>341</v>
      </c>
      <c r="C3935" t="s">
        <v>222</v>
      </c>
      <c r="D3935" t="s">
        <v>228</v>
      </c>
      <c r="E3935" t="s">
        <v>335</v>
      </c>
      <c r="F3935" t="s">
        <v>292</v>
      </c>
      <c r="G3935" s="16">
        <v>43100</v>
      </c>
      <c r="J3935" t="s">
        <v>226</v>
      </c>
      <c r="K3935" t="str">
        <f>IFERROR(VLOOKUP(J3935,ORDEN_ESF!A:C,2,0),"")</f>
        <v>Efectivo y equivalentes al efectivo</v>
      </c>
      <c r="L3935">
        <f>IFERROR(VLOOKUP(J3935,ORDEN_ESF!A:C,3,0),0)</f>
        <v>0</v>
      </c>
      <c r="M3935">
        <v>6893930</v>
      </c>
    </row>
    <row r="3936" spans="1:13" x14ac:dyDescent="0.25">
      <c r="A3936">
        <v>800173155</v>
      </c>
      <c r="B3936" t="s">
        <v>341</v>
      </c>
      <c r="C3936" t="s">
        <v>222</v>
      </c>
      <c r="D3936" t="s">
        <v>228</v>
      </c>
      <c r="E3936" t="s">
        <v>335</v>
      </c>
      <c r="F3936" t="s">
        <v>314</v>
      </c>
      <c r="G3936" s="16">
        <v>43100</v>
      </c>
      <c r="J3936" t="s">
        <v>226</v>
      </c>
      <c r="K3936" t="str">
        <f>IFERROR(VLOOKUP(J3936,ORDEN_ESF!A:C,2,0),"")</f>
        <v>Efectivo y equivalentes al efectivo</v>
      </c>
      <c r="L3936">
        <f>IFERROR(VLOOKUP(J3936,ORDEN_ESF!A:C,3,0),0)</f>
        <v>0</v>
      </c>
      <c r="M3936">
        <v>7031343</v>
      </c>
    </row>
    <row r="3937" spans="1:13" x14ac:dyDescent="0.25">
      <c r="A3937">
        <v>890205645</v>
      </c>
      <c r="B3937" t="s">
        <v>166</v>
      </c>
      <c r="C3937" t="s">
        <v>222</v>
      </c>
      <c r="D3937" t="s">
        <v>375</v>
      </c>
      <c r="E3937" t="s">
        <v>335</v>
      </c>
      <c r="F3937" t="s">
        <v>292</v>
      </c>
      <c r="G3937" s="16">
        <v>43100</v>
      </c>
      <c r="J3937" t="s">
        <v>226</v>
      </c>
      <c r="K3937" t="str">
        <f>IFERROR(VLOOKUP(J3937,ORDEN_ESF!A:C,2,0),"")</f>
        <v>Efectivo y equivalentes al efectivo</v>
      </c>
      <c r="L3937">
        <f>IFERROR(VLOOKUP(J3937,ORDEN_ESF!A:C,3,0),0)</f>
        <v>0</v>
      </c>
      <c r="M3937">
        <v>90563905</v>
      </c>
    </row>
    <row r="3938" spans="1:13" x14ac:dyDescent="0.25">
      <c r="A3938">
        <v>890205645</v>
      </c>
      <c r="B3938" t="s">
        <v>166</v>
      </c>
      <c r="C3938" t="s">
        <v>222</v>
      </c>
      <c r="D3938" t="s">
        <v>375</v>
      </c>
      <c r="E3938" t="s">
        <v>335</v>
      </c>
      <c r="F3938" t="s">
        <v>314</v>
      </c>
      <c r="G3938" s="16">
        <v>43100</v>
      </c>
      <c r="J3938" t="s">
        <v>226</v>
      </c>
      <c r="K3938" t="str">
        <f>IFERROR(VLOOKUP(J3938,ORDEN_ESF!A:C,2,0),"")</f>
        <v>Efectivo y equivalentes al efectivo</v>
      </c>
      <c r="L3938">
        <f>IFERROR(VLOOKUP(J3938,ORDEN_ESF!A:C,3,0),0)</f>
        <v>0</v>
      </c>
      <c r="M3938">
        <v>32031113</v>
      </c>
    </row>
    <row r="3939" spans="1:13" x14ac:dyDescent="0.25">
      <c r="A3939">
        <v>900087151</v>
      </c>
      <c r="B3939" t="s">
        <v>383</v>
      </c>
      <c r="C3939" t="s">
        <v>222</v>
      </c>
      <c r="D3939" t="s">
        <v>351</v>
      </c>
      <c r="E3939" t="s">
        <v>384</v>
      </c>
      <c r="F3939" t="s">
        <v>292</v>
      </c>
      <c r="G3939" s="16">
        <v>43100</v>
      </c>
      <c r="J3939" t="s">
        <v>226</v>
      </c>
      <c r="K3939" t="str">
        <f>IFERROR(VLOOKUP(J3939,ORDEN_ESF!A:C,2,0),"")</f>
        <v>Efectivo y equivalentes al efectivo</v>
      </c>
      <c r="L3939">
        <f>IFERROR(VLOOKUP(J3939,ORDEN_ESF!A:C,3,0),0)</f>
        <v>0</v>
      </c>
      <c r="M3939">
        <v>969715</v>
      </c>
    </row>
    <row r="3940" spans="1:13" x14ac:dyDescent="0.25">
      <c r="A3940">
        <v>900087151</v>
      </c>
      <c r="B3940" t="s">
        <v>383</v>
      </c>
      <c r="C3940" t="s">
        <v>222</v>
      </c>
      <c r="D3940" t="s">
        <v>351</v>
      </c>
      <c r="E3940" t="s">
        <v>384</v>
      </c>
      <c r="F3940" t="s">
        <v>314</v>
      </c>
      <c r="G3940" s="16">
        <v>43100</v>
      </c>
      <c r="J3940" t="s">
        <v>226</v>
      </c>
      <c r="K3940" t="str">
        <f>IFERROR(VLOOKUP(J3940,ORDEN_ESF!A:C,2,0),"")</f>
        <v>Efectivo y equivalentes al efectivo</v>
      </c>
      <c r="L3940">
        <f>IFERROR(VLOOKUP(J3940,ORDEN_ESF!A:C,3,0),0)</f>
        <v>0</v>
      </c>
      <c r="M3940">
        <v>1473184</v>
      </c>
    </row>
    <row r="3941" spans="1:13" x14ac:dyDescent="0.25">
      <c r="A3941">
        <v>800094968</v>
      </c>
      <c r="B3941" t="s">
        <v>336</v>
      </c>
      <c r="C3941" t="s">
        <v>222</v>
      </c>
      <c r="D3941" t="s">
        <v>337</v>
      </c>
      <c r="E3941" t="s">
        <v>335</v>
      </c>
      <c r="F3941" t="s">
        <v>292</v>
      </c>
      <c r="G3941" s="16">
        <v>43100</v>
      </c>
      <c r="J3941" t="s">
        <v>226</v>
      </c>
      <c r="K3941" t="str">
        <f>IFERROR(VLOOKUP(J3941,ORDEN_ESF!A:C,2,0),"")</f>
        <v>Efectivo y equivalentes al efectivo</v>
      </c>
      <c r="L3941">
        <f>IFERROR(VLOOKUP(J3941,ORDEN_ESF!A:C,3,0),0)</f>
        <v>0</v>
      </c>
      <c r="M3941">
        <v>6170705</v>
      </c>
    </row>
    <row r="3942" spans="1:13" x14ac:dyDescent="0.25">
      <c r="A3942">
        <v>800094968</v>
      </c>
      <c r="B3942" t="s">
        <v>336</v>
      </c>
      <c r="C3942" t="s">
        <v>222</v>
      </c>
      <c r="D3942" t="s">
        <v>337</v>
      </c>
      <c r="E3942" t="s">
        <v>335</v>
      </c>
      <c r="F3942" t="s">
        <v>314</v>
      </c>
      <c r="G3942" s="16">
        <v>43100</v>
      </c>
      <c r="J3942" t="s">
        <v>226</v>
      </c>
      <c r="K3942" t="str">
        <f>IFERROR(VLOOKUP(J3942,ORDEN_ESF!A:C,2,0),"")</f>
        <v>Efectivo y equivalentes al efectivo</v>
      </c>
      <c r="L3942">
        <f>IFERROR(VLOOKUP(J3942,ORDEN_ESF!A:C,3,0),0)</f>
        <v>0</v>
      </c>
      <c r="M3942">
        <v>8289367</v>
      </c>
    </row>
    <row r="3943" spans="1:13" x14ac:dyDescent="0.25">
      <c r="A3943">
        <v>890939355</v>
      </c>
      <c r="B3943" t="s">
        <v>35</v>
      </c>
      <c r="C3943" t="s">
        <v>222</v>
      </c>
      <c r="D3943" t="s">
        <v>223</v>
      </c>
      <c r="E3943" t="s">
        <v>335</v>
      </c>
      <c r="F3943" t="s">
        <v>292</v>
      </c>
      <c r="G3943" s="16">
        <v>43100</v>
      </c>
      <c r="J3943" t="s">
        <v>226</v>
      </c>
      <c r="K3943" t="str">
        <f>IFERROR(VLOOKUP(J3943,ORDEN_ESF!A:C,2,0),"")</f>
        <v>Efectivo y equivalentes al efectivo</v>
      </c>
      <c r="L3943">
        <f>IFERROR(VLOOKUP(J3943,ORDEN_ESF!A:C,3,0),0)</f>
        <v>0</v>
      </c>
      <c r="M3943">
        <v>1797027</v>
      </c>
    </row>
    <row r="3944" spans="1:13" x14ac:dyDescent="0.25">
      <c r="A3944">
        <v>890939355</v>
      </c>
      <c r="B3944" t="s">
        <v>35</v>
      </c>
      <c r="C3944" t="s">
        <v>222</v>
      </c>
      <c r="D3944" t="s">
        <v>223</v>
      </c>
      <c r="E3944" t="s">
        <v>335</v>
      </c>
      <c r="F3944" t="s">
        <v>314</v>
      </c>
      <c r="G3944" s="16">
        <v>43100</v>
      </c>
      <c r="J3944" t="s">
        <v>226</v>
      </c>
      <c r="K3944" t="str">
        <f>IFERROR(VLOOKUP(J3944,ORDEN_ESF!A:C,2,0),"")</f>
        <v>Efectivo y equivalentes al efectivo</v>
      </c>
      <c r="L3944">
        <f>IFERROR(VLOOKUP(J3944,ORDEN_ESF!A:C,3,0),0)</f>
        <v>0</v>
      </c>
      <c r="M3944">
        <v>1239109</v>
      </c>
    </row>
    <row r="3945" spans="1:13" x14ac:dyDescent="0.25">
      <c r="A3945">
        <v>830058272</v>
      </c>
      <c r="B3945" t="s">
        <v>352</v>
      </c>
      <c r="C3945" t="s">
        <v>222</v>
      </c>
      <c r="D3945" t="s">
        <v>228</v>
      </c>
      <c r="E3945" t="s">
        <v>353</v>
      </c>
      <c r="F3945" t="s">
        <v>292</v>
      </c>
      <c r="G3945" s="16">
        <v>43100</v>
      </c>
      <c r="J3945" t="s">
        <v>226</v>
      </c>
      <c r="K3945" t="str">
        <f>IFERROR(VLOOKUP(J3945,ORDEN_ESF!A:C,2,0),"")</f>
        <v>Efectivo y equivalentes al efectivo</v>
      </c>
      <c r="L3945">
        <f>IFERROR(VLOOKUP(J3945,ORDEN_ESF!A:C,3,0),0)</f>
        <v>0</v>
      </c>
      <c r="M3945">
        <v>1306057</v>
      </c>
    </row>
    <row r="3946" spans="1:13" x14ac:dyDescent="0.25">
      <c r="A3946">
        <v>830058272</v>
      </c>
      <c r="B3946" t="s">
        <v>352</v>
      </c>
      <c r="C3946" t="s">
        <v>222</v>
      </c>
      <c r="D3946" t="s">
        <v>228</v>
      </c>
      <c r="E3946" t="s">
        <v>353</v>
      </c>
      <c r="F3946" t="s">
        <v>314</v>
      </c>
      <c r="G3946" s="16">
        <v>43100</v>
      </c>
      <c r="J3946" t="s">
        <v>226</v>
      </c>
      <c r="K3946" t="str">
        <f>IFERROR(VLOOKUP(J3946,ORDEN_ESF!A:C,2,0),"")</f>
        <v>Efectivo y equivalentes al efectivo</v>
      </c>
      <c r="L3946">
        <f>IFERROR(VLOOKUP(J3946,ORDEN_ESF!A:C,3,0),0)</f>
        <v>0</v>
      </c>
      <c r="M3946">
        <v>6334042</v>
      </c>
    </row>
    <row r="3947" spans="1:13" x14ac:dyDescent="0.25">
      <c r="A3947">
        <v>860058070</v>
      </c>
      <c r="B3947" t="s">
        <v>364</v>
      </c>
      <c r="C3947" t="s">
        <v>222</v>
      </c>
      <c r="D3947" t="s">
        <v>228</v>
      </c>
      <c r="E3947" t="s">
        <v>335</v>
      </c>
      <c r="F3947" t="s">
        <v>292</v>
      </c>
      <c r="G3947" s="16">
        <v>43100</v>
      </c>
      <c r="J3947" t="s">
        <v>226</v>
      </c>
      <c r="K3947" t="str">
        <f>IFERROR(VLOOKUP(J3947,ORDEN_ESF!A:C,2,0),"")</f>
        <v>Efectivo y equivalentes al efectivo</v>
      </c>
      <c r="L3947">
        <f>IFERROR(VLOOKUP(J3947,ORDEN_ESF!A:C,3,0),0)</f>
        <v>0</v>
      </c>
      <c r="M3947">
        <v>98166073</v>
      </c>
    </row>
    <row r="3948" spans="1:13" x14ac:dyDescent="0.25">
      <c r="A3948">
        <v>860058070</v>
      </c>
      <c r="B3948" t="s">
        <v>364</v>
      </c>
      <c r="C3948" t="s">
        <v>222</v>
      </c>
      <c r="D3948" t="s">
        <v>228</v>
      </c>
      <c r="E3948" t="s">
        <v>335</v>
      </c>
      <c r="F3948" t="s">
        <v>314</v>
      </c>
      <c r="G3948" s="16">
        <v>43100</v>
      </c>
      <c r="J3948" t="s">
        <v>226</v>
      </c>
      <c r="K3948" t="str">
        <f>IFERROR(VLOOKUP(J3948,ORDEN_ESF!A:C,2,0),"")</f>
        <v>Efectivo y equivalentes al efectivo</v>
      </c>
      <c r="L3948">
        <f>IFERROR(VLOOKUP(J3948,ORDEN_ESF!A:C,3,0),0)</f>
        <v>0</v>
      </c>
      <c r="M3948">
        <v>59649904</v>
      </c>
    </row>
    <row r="3949" spans="1:13" x14ac:dyDescent="0.25">
      <c r="A3949">
        <v>890903055</v>
      </c>
      <c r="B3949" t="s">
        <v>232</v>
      </c>
      <c r="C3949" t="s">
        <v>222</v>
      </c>
      <c r="D3949" t="s">
        <v>223</v>
      </c>
      <c r="E3949" t="s">
        <v>224</v>
      </c>
      <c r="F3949" t="s">
        <v>292</v>
      </c>
      <c r="G3949" s="16">
        <v>43100</v>
      </c>
      <c r="J3949" t="s">
        <v>226</v>
      </c>
      <c r="K3949" t="str">
        <f>IFERROR(VLOOKUP(J3949,ORDEN_ESF!A:C,2,0),"")</f>
        <v>Efectivo y equivalentes al efectivo</v>
      </c>
      <c r="L3949">
        <f>IFERROR(VLOOKUP(J3949,ORDEN_ESF!A:C,3,0),0)</f>
        <v>0</v>
      </c>
      <c r="M3949">
        <v>13600387</v>
      </c>
    </row>
    <row r="3950" spans="1:13" x14ac:dyDescent="0.25">
      <c r="A3950">
        <v>890903055</v>
      </c>
      <c r="B3950" t="s">
        <v>232</v>
      </c>
      <c r="C3950" t="s">
        <v>222</v>
      </c>
      <c r="D3950" t="s">
        <v>223</v>
      </c>
      <c r="E3950" t="s">
        <v>224</v>
      </c>
      <c r="F3950" t="s">
        <v>314</v>
      </c>
      <c r="G3950" s="16">
        <v>43100</v>
      </c>
      <c r="J3950" t="s">
        <v>226</v>
      </c>
      <c r="K3950" t="str">
        <f>IFERROR(VLOOKUP(J3950,ORDEN_ESF!A:C,2,0),"")</f>
        <v>Efectivo y equivalentes al efectivo</v>
      </c>
      <c r="L3950">
        <f>IFERROR(VLOOKUP(J3950,ORDEN_ESF!A:C,3,0),0)</f>
        <v>0</v>
      </c>
      <c r="M3950">
        <v>12333719</v>
      </c>
    </row>
    <row r="3951" spans="1:13" x14ac:dyDescent="0.25">
      <c r="A3951">
        <v>860031361</v>
      </c>
      <c r="B3951" t="s">
        <v>297</v>
      </c>
      <c r="C3951" t="s">
        <v>222</v>
      </c>
      <c r="D3951" t="s">
        <v>228</v>
      </c>
      <c r="E3951" t="s">
        <v>224</v>
      </c>
      <c r="F3951" t="s">
        <v>292</v>
      </c>
      <c r="G3951" s="16">
        <v>43100</v>
      </c>
      <c r="J3951" t="s">
        <v>226</v>
      </c>
      <c r="K3951" t="str">
        <f>IFERROR(VLOOKUP(J3951,ORDEN_ESF!A:C,2,0),"")</f>
        <v>Efectivo y equivalentes al efectivo</v>
      </c>
      <c r="L3951">
        <f>IFERROR(VLOOKUP(J3951,ORDEN_ESF!A:C,3,0),0)</f>
        <v>0</v>
      </c>
      <c r="M3951">
        <v>321772</v>
      </c>
    </row>
    <row r="3952" spans="1:13" x14ac:dyDescent="0.25">
      <c r="A3952">
        <v>860031361</v>
      </c>
      <c r="B3952" t="s">
        <v>297</v>
      </c>
      <c r="C3952" t="s">
        <v>222</v>
      </c>
      <c r="D3952" t="s">
        <v>228</v>
      </c>
      <c r="E3952" t="s">
        <v>224</v>
      </c>
      <c r="F3952" t="s">
        <v>314</v>
      </c>
      <c r="G3952" s="16">
        <v>43100</v>
      </c>
      <c r="J3952" t="s">
        <v>226</v>
      </c>
      <c r="K3952" t="str">
        <f>IFERROR(VLOOKUP(J3952,ORDEN_ESF!A:C,2,0),"")</f>
        <v>Efectivo y equivalentes al efectivo</v>
      </c>
      <c r="L3952">
        <f>IFERROR(VLOOKUP(J3952,ORDEN_ESF!A:C,3,0),0)</f>
        <v>0</v>
      </c>
      <c r="M3952">
        <v>2324804</v>
      </c>
    </row>
    <row r="3953" spans="1:13" x14ac:dyDescent="0.25">
      <c r="A3953">
        <v>890312765</v>
      </c>
      <c r="B3953" t="s">
        <v>363</v>
      </c>
      <c r="C3953" t="s">
        <v>222</v>
      </c>
      <c r="D3953" t="s">
        <v>228</v>
      </c>
      <c r="E3953" t="s">
        <v>339</v>
      </c>
      <c r="F3953" t="s">
        <v>292</v>
      </c>
      <c r="G3953" s="16">
        <v>43100</v>
      </c>
      <c r="J3953" t="s">
        <v>226</v>
      </c>
      <c r="K3953" t="str">
        <f>IFERROR(VLOOKUP(J3953,ORDEN_ESF!A:C,2,0),"")</f>
        <v>Efectivo y equivalentes al efectivo</v>
      </c>
      <c r="L3953">
        <f>IFERROR(VLOOKUP(J3953,ORDEN_ESF!A:C,3,0),0)</f>
        <v>0</v>
      </c>
      <c r="M3953">
        <v>3374762</v>
      </c>
    </row>
    <row r="3954" spans="1:13" x14ac:dyDescent="0.25">
      <c r="A3954">
        <v>890312765</v>
      </c>
      <c r="B3954" t="s">
        <v>363</v>
      </c>
      <c r="C3954" t="s">
        <v>222</v>
      </c>
      <c r="D3954" t="s">
        <v>228</v>
      </c>
      <c r="E3954" t="s">
        <v>339</v>
      </c>
      <c r="F3954" t="s">
        <v>314</v>
      </c>
      <c r="G3954" s="16">
        <v>43100</v>
      </c>
      <c r="J3954" t="s">
        <v>226</v>
      </c>
      <c r="K3954" t="str">
        <f>IFERROR(VLOOKUP(J3954,ORDEN_ESF!A:C,2,0),"")</f>
        <v>Efectivo y equivalentes al efectivo</v>
      </c>
      <c r="L3954">
        <f>IFERROR(VLOOKUP(J3954,ORDEN_ESF!A:C,3,0),0)</f>
        <v>0</v>
      </c>
      <c r="M3954">
        <v>23580316</v>
      </c>
    </row>
    <row r="3955" spans="1:13" x14ac:dyDescent="0.25">
      <c r="A3955">
        <v>860000656</v>
      </c>
      <c r="B3955" t="s">
        <v>221</v>
      </c>
      <c r="C3955" t="s">
        <v>222</v>
      </c>
      <c r="D3955" t="s">
        <v>223</v>
      </c>
      <c r="E3955" t="s">
        <v>224</v>
      </c>
      <c r="F3955" t="s">
        <v>292</v>
      </c>
      <c r="G3955" s="16">
        <v>43100</v>
      </c>
      <c r="J3955" t="s">
        <v>226</v>
      </c>
      <c r="K3955" t="str">
        <f>IFERROR(VLOOKUP(J3955,ORDEN_ESF!A:C,2,0),"")</f>
        <v>Efectivo y equivalentes al efectivo</v>
      </c>
      <c r="L3955">
        <f>IFERROR(VLOOKUP(J3955,ORDEN_ESF!A:C,3,0),0)</f>
        <v>0</v>
      </c>
      <c r="M3955">
        <v>7554439</v>
      </c>
    </row>
    <row r="3956" spans="1:13" x14ac:dyDescent="0.25">
      <c r="A3956">
        <v>860000656</v>
      </c>
      <c r="B3956" t="s">
        <v>221</v>
      </c>
      <c r="C3956" t="s">
        <v>222</v>
      </c>
      <c r="D3956" t="s">
        <v>223</v>
      </c>
      <c r="E3956" t="s">
        <v>224</v>
      </c>
      <c r="F3956" t="s">
        <v>314</v>
      </c>
      <c r="G3956" s="16">
        <v>43100</v>
      </c>
      <c r="J3956" t="s">
        <v>226</v>
      </c>
      <c r="K3956" t="str">
        <f>IFERROR(VLOOKUP(J3956,ORDEN_ESF!A:C,2,0),"")</f>
        <v>Efectivo y equivalentes al efectivo</v>
      </c>
      <c r="L3956">
        <f>IFERROR(VLOOKUP(J3956,ORDEN_ESF!A:C,3,0),0)</f>
        <v>0</v>
      </c>
      <c r="M3956">
        <v>3466135</v>
      </c>
    </row>
    <row r="3957" spans="1:13" x14ac:dyDescent="0.25">
      <c r="A3957">
        <v>860059851</v>
      </c>
      <c r="B3957" t="s">
        <v>365</v>
      </c>
      <c r="C3957" t="s">
        <v>222</v>
      </c>
      <c r="D3957" t="s">
        <v>228</v>
      </c>
      <c r="E3957" t="s">
        <v>224</v>
      </c>
      <c r="F3957" t="s">
        <v>292</v>
      </c>
      <c r="G3957" s="16">
        <v>43100</v>
      </c>
      <c r="J3957" t="s">
        <v>226</v>
      </c>
      <c r="K3957" t="str">
        <f>IFERROR(VLOOKUP(J3957,ORDEN_ESF!A:C,2,0),"")</f>
        <v>Efectivo y equivalentes al efectivo</v>
      </c>
      <c r="L3957">
        <f>IFERROR(VLOOKUP(J3957,ORDEN_ESF!A:C,3,0),0)</f>
        <v>0</v>
      </c>
      <c r="M3957">
        <v>7723470</v>
      </c>
    </row>
    <row r="3958" spans="1:13" x14ac:dyDescent="0.25">
      <c r="A3958">
        <v>860059851</v>
      </c>
      <c r="B3958" t="s">
        <v>365</v>
      </c>
      <c r="C3958" t="s">
        <v>222</v>
      </c>
      <c r="D3958" t="s">
        <v>228</v>
      </c>
      <c r="E3958" t="s">
        <v>224</v>
      </c>
      <c r="F3958" t="s">
        <v>314</v>
      </c>
      <c r="G3958" s="16">
        <v>43100</v>
      </c>
      <c r="J3958" t="s">
        <v>226</v>
      </c>
      <c r="K3958" t="str">
        <f>IFERROR(VLOOKUP(J3958,ORDEN_ESF!A:C,2,0),"")</f>
        <v>Efectivo y equivalentes al efectivo</v>
      </c>
      <c r="L3958">
        <f>IFERROR(VLOOKUP(J3958,ORDEN_ESF!A:C,3,0),0)</f>
        <v>0</v>
      </c>
      <c r="M3958">
        <v>8614181</v>
      </c>
    </row>
    <row r="3959" spans="1:13" x14ac:dyDescent="0.25">
      <c r="A3959">
        <v>890910447</v>
      </c>
      <c r="B3959" t="s">
        <v>300</v>
      </c>
      <c r="C3959" t="s">
        <v>222</v>
      </c>
      <c r="D3959" t="s">
        <v>223</v>
      </c>
      <c r="E3959" t="s">
        <v>224</v>
      </c>
      <c r="F3959" t="s">
        <v>292</v>
      </c>
      <c r="G3959" s="16">
        <v>43100</v>
      </c>
      <c r="J3959" t="s">
        <v>226</v>
      </c>
      <c r="K3959" t="str">
        <f>IFERROR(VLOOKUP(J3959,ORDEN_ESF!A:C,2,0),"")</f>
        <v>Efectivo y equivalentes al efectivo</v>
      </c>
      <c r="L3959">
        <f>IFERROR(VLOOKUP(J3959,ORDEN_ESF!A:C,3,0),0)</f>
        <v>0</v>
      </c>
      <c r="M3959">
        <v>491282</v>
      </c>
    </row>
    <row r="3960" spans="1:13" x14ac:dyDescent="0.25">
      <c r="A3960">
        <v>890910447</v>
      </c>
      <c r="B3960" t="s">
        <v>300</v>
      </c>
      <c r="C3960" t="s">
        <v>222</v>
      </c>
      <c r="D3960" t="s">
        <v>223</v>
      </c>
      <c r="E3960" t="s">
        <v>224</v>
      </c>
      <c r="F3960" t="s">
        <v>314</v>
      </c>
      <c r="G3960" s="16">
        <v>43100</v>
      </c>
      <c r="J3960" t="s">
        <v>226</v>
      </c>
      <c r="K3960" t="str">
        <f>IFERROR(VLOOKUP(J3960,ORDEN_ESF!A:C,2,0),"")</f>
        <v>Efectivo y equivalentes al efectivo</v>
      </c>
      <c r="L3960">
        <f>IFERROR(VLOOKUP(J3960,ORDEN_ESF!A:C,3,0),0)</f>
        <v>0</v>
      </c>
      <c r="M3960">
        <v>77641</v>
      </c>
    </row>
    <row r="3961" spans="1:13" x14ac:dyDescent="0.25">
      <c r="A3961">
        <v>900192242</v>
      </c>
      <c r="B3961" t="s">
        <v>381</v>
      </c>
      <c r="C3961" t="s">
        <v>222</v>
      </c>
      <c r="D3961" t="s">
        <v>228</v>
      </c>
      <c r="E3961" t="s">
        <v>333</v>
      </c>
      <c r="F3961" t="s">
        <v>292</v>
      </c>
      <c r="G3961" s="16">
        <v>43100</v>
      </c>
      <c r="J3961" t="s">
        <v>226</v>
      </c>
      <c r="K3961" t="str">
        <f>IFERROR(VLOOKUP(J3961,ORDEN_ESF!A:C,2,0),"")</f>
        <v>Efectivo y equivalentes al efectivo</v>
      </c>
      <c r="L3961">
        <f>IFERROR(VLOOKUP(J3961,ORDEN_ESF!A:C,3,0),0)</f>
        <v>0</v>
      </c>
      <c r="M3961">
        <v>211920735</v>
      </c>
    </row>
    <row r="3962" spans="1:13" x14ac:dyDescent="0.25">
      <c r="A3962">
        <v>900192242</v>
      </c>
      <c r="B3962" t="s">
        <v>381</v>
      </c>
      <c r="C3962" t="s">
        <v>222</v>
      </c>
      <c r="D3962" t="s">
        <v>228</v>
      </c>
      <c r="E3962" t="s">
        <v>333</v>
      </c>
      <c r="F3962" t="s">
        <v>314</v>
      </c>
      <c r="G3962" s="16">
        <v>43100</v>
      </c>
      <c r="J3962" t="s">
        <v>226</v>
      </c>
      <c r="K3962" t="str">
        <f>IFERROR(VLOOKUP(J3962,ORDEN_ESF!A:C,2,0),"")</f>
        <v>Efectivo y equivalentes al efectivo</v>
      </c>
      <c r="L3962">
        <f>IFERROR(VLOOKUP(J3962,ORDEN_ESF!A:C,3,0),0)</f>
        <v>0</v>
      </c>
      <c r="M3962">
        <v>10662661</v>
      </c>
    </row>
    <row r="3963" spans="1:13" x14ac:dyDescent="0.25">
      <c r="A3963">
        <v>890903035</v>
      </c>
      <c r="B3963" t="s">
        <v>369</v>
      </c>
      <c r="C3963" t="s">
        <v>222</v>
      </c>
      <c r="D3963" t="s">
        <v>228</v>
      </c>
      <c r="E3963" t="s">
        <v>339</v>
      </c>
      <c r="F3963" t="s">
        <v>292</v>
      </c>
      <c r="G3963" s="16">
        <v>43100</v>
      </c>
      <c r="J3963" t="s">
        <v>226</v>
      </c>
      <c r="K3963" t="str">
        <f>IFERROR(VLOOKUP(J3963,ORDEN_ESF!A:C,2,0),"")</f>
        <v>Efectivo y equivalentes al efectivo</v>
      </c>
      <c r="L3963">
        <f>IFERROR(VLOOKUP(J3963,ORDEN_ESF!A:C,3,0),0)</f>
        <v>0</v>
      </c>
      <c r="M3963">
        <v>22583389</v>
      </c>
    </row>
    <row r="3964" spans="1:13" x14ac:dyDescent="0.25">
      <c r="A3964">
        <v>890903035</v>
      </c>
      <c r="B3964" t="s">
        <v>369</v>
      </c>
      <c r="C3964" t="s">
        <v>222</v>
      </c>
      <c r="D3964" t="s">
        <v>228</v>
      </c>
      <c r="E3964" t="s">
        <v>339</v>
      </c>
      <c r="F3964" t="s">
        <v>314</v>
      </c>
      <c r="G3964" s="16">
        <v>43100</v>
      </c>
      <c r="J3964" t="s">
        <v>226</v>
      </c>
      <c r="K3964" t="str">
        <f>IFERROR(VLOOKUP(J3964,ORDEN_ESF!A:C,2,0),"")</f>
        <v>Efectivo y equivalentes al efectivo</v>
      </c>
      <c r="L3964">
        <f>IFERROR(VLOOKUP(J3964,ORDEN_ESF!A:C,3,0),0)</f>
        <v>0</v>
      </c>
      <c r="M3964">
        <v>28526744</v>
      </c>
    </row>
    <row r="3965" spans="1:13" x14ac:dyDescent="0.25">
      <c r="A3965">
        <v>860002837</v>
      </c>
      <c r="B3965" t="s">
        <v>227</v>
      </c>
      <c r="C3965" t="s">
        <v>222</v>
      </c>
      <c r="D3965" t="s">
        <v>228</v>
      </c>
      <c r="E3965" t="s">
        <v>224</v>
      </c>
      <c r="F3965" t="s">
        <v>292</v>
      </c>
      <c r="G3965" s="16">
        <v>43100</v>
      </c>
      <c r="J3965" t="s">
        <v>226</v>
      </c>
      <c r="K3965" t="str">
        <f>IFERROR(VLOOKUP(J3965,ORDEN_ESF!A:C,2,0),"")</f>
        <v>Efectivo y equivalentes al efectivo</v>
      </c>
      <c r="L3965">
        <f>IFERROR(VLOOKUP(J3965,ORDEN_ESF!A:C,3,0),0)</f>
        <v>0</v>
      </c>
      <c r="M3965">
        <v>22192419</v>
      </c>
    </row>
    <row r="3966" spans="1:13" x14ac:dyDescent="0.25">
      <c r="A3966">
        <v>860002837</v>
      </c>
      <c r="B3966" t="s">
        <v>227</v>
      </c>
      <c r="C3966" t="s">
        <v>222</v>
      </c>
      <c r="D3966" t="s">
        <v>228</v>
      </c>
      <c r="E3966" t="s">
        <v>224</v>
      </c>
      <c r="F3966" t="s">
        <v>314</v>
      </c>
      <c r="G3966" s="16">
        <v>43100</v>
      </c>
      <c r="J3966" t="s">
        <v>226</v>
      </c>
      <c r="K3966" t="str">
        <f>IFERROR(VLOOKUP(J3966,ORDEN_ESF!A:C,2,0),"")</f>
        <v>Efectivo y equivalentes al efectivo</v>
      </c>
      <c r="L3966">
        <f>IFERROR(VLOOKUP(J3966,ORDEN_ESF!A:C,3,0),0)</f>
        <v>0</v>
      </c>
      <c r="M3966">
        <v>9552446</v>
      </c>
    </row>
    <row r="3967" spans="1:13" x14ac:dyDescent="0.25">
      <c r="A3967">
        <v>860515523</v>
      </c>
      <c r="B3967" t="s">
        <v>231</v>
      </c>
      <c r="C3967" t="s">
        <v>222</v>
      </c>
      <c r="D3967" t="s">
        <v>228</v>
      </c>
      <c r="E3967" t="s">
        <v>224</v>
      </c>
      <c r="F3967" t="s">
        <v>292</v>
      </c>
      <c r="G3967" s="16">
        <v>43100</v>
      </c>
      <c r="J3967" t="s">
        <v>226</v>
      </c>
      <c r="K3967" t="str">
        <f>IFERROR(VLOOKUP(J3967,ORDEN_ESF!A:C,2,0),"")</f>
        <v>Efectivo y equivalentes al efectivo</v>
      </c>
      <c r="L3967">
        <f>IFERROR(VLOOKUP(J3967,ORDEN_ESF!A:C,3,0),0)</f>
        <v>0</v>
      </c>
      <c r="M3967">
        <v>481123</v>
      </c>
    </row>
    <row r="3968" spans="1:13" x14ac:dyDescent="0.25">
      <c r="A3968">
        <v>860515523</v>
      </c>
      <c r="B3968" t="s">
        <v>231</v>
      </c>
      <c r="C3968" t="s">
        <v>222</v>
      </c>
      <c r="D3968" t="s">
        <v>228</v>
      </c>
      <c r="E3968" t="s">
        <v>224</v>
      </c>
      <c r="F3968" t="s">
        <v>314</v>
      </c>
      <c r="G3968" s="16">
        <v>43100</v>
      </c>
      <c r="J3968" t="s">
        <v>226</v>
      </c>
      <c r="K3968" t="str">
        <f>IFERROR(VLOOKUP(J3968,ORDEN_ESF!A:C,2,0),"")</f>
        <v>Efectivo y equivalentes al efectivo</v>
      </c>
      <c r="L3968">
        <f>IFERROR(VLOOKUP(J3968,ORDEN_ESF!A:C,3,0),0)</f>
        <v>0</v>
      </c>
      <c r="M3968">
        <v>2630745</v>
      </c>
    </row>
    <row r="3969" spans="1:13" x14ac:dyDescent="0.25">
      <c r="A3969">
        <v>890932424</v>
      </c>
      <c r="B3969" t="s">
        <v>379</v>
      </c>
      <c r="C3969" t="s">
        <v>222</v>
      </c>
      <c r="D3969" t="s">
        <v>223</v>
      </c>
      <c r="E3969" t="s">
        <v>333</v>
      </c>
      <c r="F3969" t="s">
        <v>292</v>
      </c>
      <c r="G3969" s="16">
        <v>43100</v>
      </c>
      <c r="J3969" t="s">
        <v>226</v>
      </c>
      <c r="K3969" t="str">
        <f>IFERROR(VLOOKUP(J3969,ORDEN_ESF!A:C,2,0),"")</f>
        <v>Efectivo y equivalentes al efectivo</v>
      </c>
      <c r="L3969">
        <f>IFERROR(VLOOKUP(J3969,ORDEN_ESF!A:C,3,0),0)</f>
        <v>0</v>
      </c>
      <c r="M3969">
        <v>22247597</v>
      </c>
    </row>
    <row r="3970" spans="1:13" x14ac:dyDescent="0.25">
      <c r="A3970">
        <v>890932424</v>
      </c>
      <c r="B3970" t="s">
        <v>379</v>
      </c>
      <c r="C3970" t="s">
        <v>222</v>
      </c>
      <c r="D3970" t="s">
        <v>223</v>
      </c>
      <c r="E3970" t="s">
        <v>333</v>
      </c>
      <c r="F3970" t="s">
        <v>314</v>
      </c>
      <c r="G3970" s="16">
        <v>43100</v>
      </c>
      <c r="J3970" t="s">
        <v>226</v>
      </c>
      <c r="K3970" t="str">
        <f>IFERROR(VLOOKUP(J3970,ORDEN_ESF!A:C,2,0),"")</f>
        <v>Efectivo y equivalentes al efectivo</v>
      </c>
      <c r="L3970">
        <f>IFERROR(VLOOKUP(J3970,ORDEN_ESF!A:C,3,0),0)</f>
        <v>0</v>
      </c>
      <c r="M3970">
        <v>13212690</v>
      </c>
    </row>
    <row r="3971" spans="1:13" x14ac:dyDescent="0.25">
      <c r="A3971">
        <v>830094920</v>
      </c>
      <c r="B3971" t="s">
        <v>350</v>
      </c>
      <c r="C3971" t="s">
        <v>222</v>
      </c>
      <c r="D3971" t="s">
        <v>351</v>
      </c>
      <c r="E3971" t="s">
        <v>339</v>
      </c>
      <c r="F3971" t="s">
        <v>292</v>
      </c>
      <c r="G3971" s="16">
        <v>43100</v>
      </c>
      <c r="J3971" t="s">
        <v>226</v>
      </c>
      <c r="K3971" t="str">
        <f>IFERROR(VLOOKUP(J3971,ORDEN_ESF!A:C,2,0),"")</f>
        <v>Efectivo y equivalentes al efectivo</v>
      </c>
      <c r="L3971">
        <f>IFERROR(VLOOKUP(J3971,ORDEN_ESF!A:C,3,0),0)</f>
        <v>0</v>
      </c>
      <c r="M3971">
        <v>110049619</v>
      </c>
    </row>
    <row r="3972" spans="1:13" x14ac:dyDescent="0.25">
      <c r="A3972">
        <v>830094920</v>
      </c>
      <c r="B3972" t="s">
        <v>350</v>
      </c>
      <c r="C3972" t="s">
        <v>222</v>
      </c>
      <c r="D3972" t="s">
        <v>351</v>
      </c>
      <c r="E3972" t="s">
        <v>339</v>
      </c>
      <c r="F3972" t="s">
        <v>314</v>
      </c>
      <c r="G3972" s="16">
        <v>43100</v>
      </c>
      <c r="J3972" t="s">
        <v>226</v>
      </c>
      <c r="K3972" t="str">
        <f>IFERROR(VLOOKUP(J3972,ORDEN_ESF!A:C,2,0),"")</f>
        <v>Efectivo y equivalentes al efectivo</v>
      </c>
      <c r="L3972">
        <f>IFERROR(VLOOKUP(J3972,ORDEN_ESF!A:C,3,0),0)</f>
        <v>0</v>
      </c>
      <c r="M3972">
        <v>100949048</v>
      </c>
    </row>
    <row r="3973" spans="1:13" x14ac:dyDescent="0.25">
      <c r="A3973">
        <v>800093117</v>
      </c>
      <c r="B3973" t="s">
        <v>334</v>
      </c>
      <c r="C3973" t="s">
        <v>222</v>
      </c>
      <c r="D3973" t="s">
        <v>223</v>
      </c>
      <c r="E3973" t="s">
        <v>335</v>
      </c>
      <c r="F3973" t="s">
        <v>292</v>
      </c>
      <c r="G3973" s="16">
        <v>43100</v>
      </c>
      <c r="J3973" t="s">
        <v>226</v>
      </c>
      <c r="K3973" t="str">
        <f>IFERROR(VLOOKUP(J3973,ORDEN_ESF!A:C,2,0),"")</f>
        <v>Efectivo y equivalentes al efectivo</v>
      </c>
      <c r="L3973">
        <f>IFERROR(VLOOKUP(J3973,ORDEN_ESF!A:C,3,0),0)</f>
        <v>0</v>
      </c>
      <c r="M3973">
        <v>88093872</v>
      </c>
    </row>
    <row r="3974" spans="1:13" x14ac:dyDescent="0.25">
      <c r="A3974">
        <v>800093117</v>
      </c>
      <c r="B3974" t="s">
        <v>334</v>
      </c>
      <c r="C3974" t="s">
        <v>222</v>
      </c>
      <c r="D3974" t="s">
        <v>223</v>
      </c>
      <c r="E3974" t="s">
        <v>335</v>
      </c>
      <c r="F3974" t="s">
        <v>314</v>
      </c>
      <c r="G3974" s="16">
        <v>43100</v>
      </c>
      <c r="J3974" t="s">
        <v>226</v>
      </c>
      <c r="K3974" t="str">
        <f>IFERROR(VLOOKUP(J3974,ORDEN_ESF!A:C,2,0),"")</f>
        <v>Efectivo y equivalentes al efectivo</v>
      </c>
      <c r="L3974">
        <f>IFERROR(VLOOKUP(J3974,ORDEN_ESF!A:C,3,0),0)</f>
        <v>0</v>
      </c>
      <c r="M3974">
        <v>71984604</v>
      </c>
    </row>
    <row r="3975" spans="1:13" x14ac:dyDescent="0.25">
      <c r="A3975">
        <v>890908901</v>
      </c>
      <c r="B3975" t="s">
        <v>372</v>
      </c>
      <c r="C3975" t="s">
        <v>222</v>
      </c>
      <c r="D3975" t="s">
        <v>223</v>
      </c>
      <c r="E3975" t="s">
        <v>339</v>
      </c>
      <c r="F3975" t="s">
        <v>292</v>
      </c>
      <c r="G3975" s="16">
        <v>43100</v>
      </c>
      <c r="J3975" t="s">
        <v>226</v>
      </c>
      <c r="K3975" t="str">
        <f>IFERROR(VLOOKUP(J3975,ORDEN_ESF!A:C,2,0),"")</f>
        <v>Efectivo y equivalentes al efectivo</v>
      </c>
      <c r="L3975">
        <f>IFERROR(VLOOKUP(J3975,ORDEN_ESF!A:C,3,0),0)</f>
        <v>0</v>
      </c>
      <c r="M3975">
        <v>5373816</v>
      </c>
    </row>
    <row r="3976" spans="1:13" x14ac:dyDescent="0.25">
      <c r="A3976">
        <v>890908901</v>
      </c>
      <c r="B3976" t="s">
        <v>372</v>
      </c>
      <c r="C3976" t="s">
        <v>222</v>
      </c>
      <c r="D3976" t="s">
        <v>223</v>
      </c>
      <c r="E3976" t="s">
        <v>339</v>
      </c>
      <c r="F3976" t="s">
        <v>314</v>
      </c>
      <c r="G3976" s="16">
        <v>43100</v>
      </c>
      <c r="J3976" t="s">
        <v>226</v>
      </c>
      <c r="K3976" t="str">
        <f>IFERROR(VLOOKUP(J3976,ORDEN_ESF!A:C,2,0),"")</f>
        <v>Efectivo y equivalentes al efectivo</v>
      </c>
      <c r="L3976">
        <f>IFERROR(VLOOKUP(J3976,ORDEN_ESF!A:C,3,0),0)</f>
        <v>0</v>
      </c>
      <c r="M3976">
        <v>1660825</v>
      </c>
    </row>
    <row r="3977" spans="1:13" x14ac:dyDescent="0.25">
      <c r="A3977">
        <v>890911431</v>
      </c>
      <c r="B3977" t="s">
        <v>378</v>
      </c>
      <c r="C3977" t="s">
        <v>222</v>
      </c>
      <c r="D3977" t="s">
        <v>223</v>
      </c>
      <c r="E3977" t="s">
        <v>339</v>
      </c>
      <c r="F3977" t="s">
        <v>292</v>
      </c>
      <c r="G3977" s="16">
        <v>43100</v>
      </c>
      <c r="J3977" t="s">
        <v>234</v>
      </c>
      <c r="K3977" t="str">
        <f>IFERROR(VLOOKUP(J3977,ORDEN_ESF!A:C,2,0),"")</f>
        <v>Cuentas comerciales por cobrar y otras cuentas por cobrar corrientes</v>
      </c>
      <c r="L3977">
        <f>IFERROR(VLOOKUP(J3977,ORDEN_ESF!A:C,3,0),0)</f>
        <v>0</v>
      </c>
      <c r="M3977">
        <v>146170303</v>
      </c>
    </row>
    <row r="3978" spans="1:13" x14ac:dyDescent="0.25">
      <c r="A3978">
        <v>890911431</v>
      </c>
      <c r="B3978" t="s">
        <v>378</v>
      </c>
      <c r="C3978" t="s">
        <v>222</v>
      </c>
      <c r="D3978" t="s">
        <v>223</v>
      </c>
      <c r="E3978" t="s">
        <v>339</v>
      </c>
      <c r="F3978" t="s">
        <v>314</v>
      </c>
      <c r="G3978" s="16">
        <v>43100</v>
      </c>
      <c r="J3978" t="s">
        <v>234</v>
      </c>
      <c r="K3978" t="str">
        <f>IFERROR(VLOOKUP(J3978,ORDEN_ESF!A:C,2,0),"")</f>
        <v>Cuentas comerciales por cobrar y otras cuentas por cobrar corrientes</v>
      </c>
      <c r="L3978">
        <f>IFERROR(VLOOKUP(J3978,ORDEN_ESF!A:C,3,0),0)</f>
        <v>0</v>
      </c>
      <c r="M3978">
        <v>105201952</v>
      </c>
    </row>
    <row r="3979" spans="1:13" x14ac:dyDescent="0.25">
      <c r="A3979">
        <v>860527800</v>
      </c>
      <c r="B3979" t="s">
        <v>296</v>
      </c>
      <c r="C3979" t="s">
        <v>222</v>
      </c>
      <c r="D3979" t="s">
        <v>228</v>
      </c>
      <c r="E3979" t="s">
        <v>224</v>
      </c>
      <c r="F3979" t="s">
        <v>292</v>
      </c>
      <c r="G3979" s="16">
        <v>43100</v>
      </c>
      <c r="J3979" t="s">
        <v>234</v>
      </c>
      <c r="K3979" t="str">
        <f>IFERROR(VLOOKUP(J3979,ORDEN_ESF!A:C,2,0),"")</f>
        <v>Cuentas comerciales por cobrar y otras cuentas por cobrar corrientes</v>
      </c>
      <c r="L3979">
        <f>IFERROR(VLOOKUP(J3979,ORDEN_ESF!A:C,3,0),0)</f>
        <v>0</v>
      </c>
      <c r="M3979">
        <v>18737094</v>
      </c>
    </row>
    <row r="3980" spans="1:13" x14ac:dyDescent="0.25">
      <c r="A3980">
        <v>860527800</v>
      </c>
      <c r="B3980" t="s">
        <v>296</v>
      </c>
      <c r="C3980" t="s">
        <v>222</v>
      </c>
      <c r="D3980" t="s">
        <v>228</v>
      </c>
      <c r="E3980" t="s">
        <v>224</v>
      </c>
      <c r="F3980" t="s">
        <v>314</v>
      </c>
      <c r="G3980" s="16">
        <v>43100</v>
      </c>
      <c r="J3980" t="s">
        <v>234</v>
      </c>
      <c r="K3980" t="str">
        <f>IFERROR(VLOOKUP(J3980,ORDEN_ESF!A:C,2,0),"")</f>
        <v>Cuentas comerciales por cobrar y otras cuentas por cobrar corrientes</v>
      </c>
      <c r="L3980">
        <f>IFERROR(VLOOKUP(J3980,ORDEN_ESF!A:C,3,0),0)</f>
        <v>0</v>
      </c>
      <c r="M3980">
        <v>28570369</v>
      </c>
    </row>
    <row r="3981" spans="1:13" x14ac:dyDescent="0.25">
      <c r="A3981">
        <v>811032292</v>
      </c>
      <c r="B3981" t="s">
        <v>349</v>
      </c>
      <c r="C3981" t="s">
        <v>222</v>
      </c>
      <c r="D3981" t="s">
        <v>223</v>
      </c>
      <c r="E3981" t="s">
        <v>335</v>
      </c>
      <c r="F3981" t="s">
        <v>292</v>
      </c>
      <c r="G3981" s="16">
        <v>43100</v>
      </c>
      <c r="J3981" t="s">
        <v>234</v>
      </c>
      <c r="K3981" t="str">
        <f>IFERROR(VLOOKUP(J3981,ORDEN_ESF!A:C,2,0),"")</f>
        <v>Cuentas comerciales por cobrar y otras cuentas por cobrar corrientes</v>
      </c>
      <c r="L3981">
        <f>IFERROR(VLOOKUP(J3981,ORDEN_ESF!A:C,3,0),0)</f>
        <v>0</v>
      </c>
      <c r="M3981">
        <v>67037100</v>
      </c>
    </row>
    <row r="3982" spans="1:13" x14ac:dyDescent="0.25">
      <c r="A3982">
        <v>811032292</v>
      </c>
      <c r="B3982" t="s">
        <v>349</v>
      </c>
      <c r="C3982" t="s">
        <v>222</v>
      </c>
      <c r="D3982" t="s">
        <v>223</v>
      </c>
      <c r="E3982" t="s">
        <v>335</v>
      </c>
      <c r="F3982" t="s">
        <v>314</v>
      </c>
      <c r="G3982" s="16">
        <v>43100</v>
      </c>
      <c r="J3982" t="s">
        <v>234</v>
      </c>
      <c r="K3982" t="str">
        <f>IFERROR(VLOOKUP(J3982,ORDEN_ESF!A:C,2,0),"")</f>
        <v>Cuentas comerciales por cobrar y otras cuentas por cobrar corrientes</v>
      </c>
      <c r="L3982">
        <f>IFERROR(VLOOKUP(J3982,ORDEN_ESF!A:C,3,0),0)</f>
        <v>0</v>
      </c>
      <c r="M3982">
        <v>57514443</v>
      </c>
    </row>
    <row r="3983" spans="1:13" x14ac:dyDescent="0.25">
      <c r="A3983">
        <v>860035996</v>
      </c>
      <c r="B3983" t="s">
        <v>229</v>
      </c>
      <c r="C3983" t="s">
        <v>222</v>
      </c>
      <c r="D3983" t="s">
        <v>228</v>
      </c>
      <c r="E3983" t="s">
        <v>224</v>
      </c>
      <c r="F3983" t="s">
        <v>292</v>
      </c>
      <c r="G3983" s="16">
        <v>43100</v>
      </c>
      <c r="J3983" t="s">
        <v>234</v>
      </c>
      <c r="K3983" t="str">
        <f>IFERROR(VLOOKUP(J3983,ORDEN_ESF!A:C,2,0),"")</f>
        <v>Cuentas comerciales por cobrar y otras cuentas por cobrar corrientes</v>
      </c>
      <c r="L3983">
        <f>IFERROR(VLOOKUP(J3983,ORDEN_ESF!A:C,3,0),0)</f>
        <v>0</v>
      </c>
      <c r="M3983">
        <v>26890059</v>
      </c>
    </row>
    <row r="3984" spans="1:13" x14ac:dyDescent="0.25">
      <c r="A3984">
        <v>860035996</v>
      </c>
      <c r="B3984" t="s">
        <v>229</v>
      </c>
      <c r="C3984" t="s">
        <v>222</v>
      </c>
      <c r="D3984" t="s">
        <v>228</v>
      </c>
      <c r="E3984" t="s">
        <v>224</v>
      </c>
      <c r="F3984" t="s">
        <v>314</v>
      </c>
      <c r="G3984" s="16">
        <v>43100</v>
      </c>
      <c r="J3984" t="s">
        <v>234</v>
      </c>
      <c r="K3984" t="str">
        <f>IFERROR(VLOOKUP(J3984,ORDEN_ESF!A:C,2,0),"")</f>
        <v>Cuentas comerciales por cobrar y otras cuentas por cobrar corrientes</v>
      </c>
      <c r="L3984">
        <f>IFERROR(VLOOKUP(J3984,ORDEN_ESF!A:C,3,0),0)</f>
        <v>0</v>
      </c>
      <c r="M3984">
        <v>39982703</v>
      </c>
    </row>
    <row r="3985" spans="1:13" x14ac:dyDescent="0.25">
      <c r="A3985">
        <v>830124992</v>
      </c>
      <c r="B3985" t="s">
        <v>357</v>
      </c>
      <c r="C3985" t="s">
        <v>222</v>
      </c>
      <c r="D3985" t="s">
        <v>228</v>
      </c>
      <c r="E3985" t="s">
        <v>358</v>
      </c>
      <c r="F3985" t="s">
        <v>292</v>
      </c>
      <c r="G3985" s="16">
        <v>43100</v>
      </c>
      <c r="J3985" t="s">
        <v>234</v>
      </c>
      <c r="K3985" t="str">
        <f>IFERROR(VLOOKUP(J3985,ORDEN_ESF!A:C,2,0),"")</f>
        <v>Cuentas comerciales por cobrar y otras cuentas por cobrar corrientes</v>
      </c>
      <c r="L3985">
        <f>IFERROR(VLOOKUP(J3985,ORDEN_ESF!A:C,3,0),0)</f>
        <v>0</v>
      </c>
      <c r="M3985">
        <v>303852</v>
      </c>
    </row>
    <row r="3986" spans="1:13" x14ac:dyDescent="0.25">
      <c r="A3986">
        <v>830124992</v>
      </c>
      <c r="B3986" t="s">
        <v>357</v>
      </c>
      <c r="C3986" t="s">
        <v>222</v>
      </c>
      <c r="D3986" t="s">
        <v>228</v>
      </c>
      <c r="E3986" t="s">
        <v>358</v>
      </c>
      <c r="F3986" t="s">
        <v>314</v>
      </c>
      <c r="G3986" s="16">
        <v>43100</v>
      </c>
      <c r="J3986" t="s">
        <v>234</v>
      </c>
      <c r="K3986" t="str">
        <f>IFERROR(VLOOKUP(J3986,ORDEN_ESF!A:C,2,0),"")</f>
        <v>Cuentas comerciales por cobrar y otras cuentas por cobrar corrientes</v>
      </c>
      <c r="L3986">
        <f>IFERROR(VLOOKUP(J3986,ORDEN_ESF!A:C,3,0),0)</f>
        <v>0</v>
      </c>
      <c r="M3986">
        <v>1619729</v>
      </c>
    </row>
    <row r="3987" spans="1:13" x14ac:dyDescent="0.25">
      <c r="A3987">
        <v>800185295</v>
      </c>
      <c r="B3987" t="s">
        <v>344</v>
      </c>
      <c r="C3987" t="s">
        <v>222</v>
      </c>
      <c r="D3987" t="s">
        <v>228</v>
      </c>
      <c r="E3987" t="s">
        <v>335</v>
      </c>
      <c r="F3987" t="s">
        <v>292</v>
      </c>
      <c r="G3987" s="16">
        <v>43100</v>
      </c>
      <c r="J3987" t="s">
        <v>234</v>
      </c>
      <c r="K3987" t="str">
        <f>IFERROR(VLOOKUP(J3987,ORDEN_ESF!A:C,2,0),"")</f>
        <v>Cuentas comerciales por cobrar y otras cuentas por cobrar corrientes</v>
      </c>
      <c r="L3987">
        <f>IFERROR(VLOOKUP(J3987,ORDEN_ESF!A:C,3,0),0)</f>
        <v>0</v>
      </c>
      <c r="M3987">
        <v>195376770</v>
      </c>
    </row>
    <row r="3988" spans="1:13" x14ac:dyDescent="0.25">
      <c r="A3988">
        <v>800185295</v>
      </c>
      <c r="B3988" t="s">
        <v>344</v>
      </c>
      <c r="C3988" t="s">
        <v>222</v>
      </c>
      <c r="D3988" t="s">
        <v>228</v>
      </c>
      <c r="E3988" t="s">
        <v>335</v>
      </c>
      <c r="F3988" t="s">
        <v>314</v>
      </c>
      <c r="G3988" s="16">
        <v>43100</v>
      </c>
      <c r="J3988" t="s">
        <v>234</v>
      </c>
      <c r="K3988" t="str">
        <f>IFERROR(VLOOKUP(J3988,ORDEN_ESF!A:C,2,0),"")</f>
        <v>Cuentas comerciales por cobrar y otras cuentas por cobrar corrientes</v>
      </c>
      <c r="L3988">
        <f>IFERROR(VLOOKUP(J3988,ORDEN_ESF!A:C,3,0),0)</f>
        <v>0</v>
      </c>
      <c r="M3988">
        <v>159329090</v>
      </c>
    </row>
    <row r="3989" spans="1:13" x14ac:dyDescent="0.25">
      <c r="A3989">
        <v>800233881</v>
      </c>
      <c r="B3989" t="s">
        <v>161</v>
      </c>
      <c r="C3989" t="s">
        <v>222</v>
      </c>
      <c r="D3989" t="s">
        <v>223</v>
      </c>
      <c r="E3989" t="s">
        <v>333</v>
      </c>
      <c r="F3989" t="s">
        <v>292</v>
      </c>
      <c r="G3989" s="16">
        <v>43100</v>
      </c>
      <c r="J3989" t="s">
        <v>234</v>
      </c>
      <c r="K3989" t="str">
        <f>IFERROR(VLOOKUP(J3989,ORDEN_ESF!A:C,2,0),"")</f>
        <v>Cuentas comerciales por cobrar y otras cuentas por cobrar corrientes</v>
      </c>
      <c r="L3989">
        <f>IFERROR(VLOOKUP(J3989,ORDEN_ESF!A:C,3,0),0)</f>
        <v>0</v>
      </c>
      <c r="M3989">
        <v>208239962</v>
      </c>
    </row>
    <row r="3990" spans="1:13" x14ac:dyDescent="0.25">
      <c r="A3990">
        <v>800233881</v>
      </c>
      <c r="B3990" t="s">
        <v>161</v>
      </c>
      <c r="C3990" t="s">
        <v>222</v>
      </c>
      <c r="D3990" t="s">
        <v>223</v>
      </c>
      <c r="E3990" t="s">
        <v>333</v>
      </c>
      <c r="F3990" t="s">
        <v>314</v>
      </c>
      <c r="G3990" s="16">
        <v>43100</v>
      </c>
      <c r="J3990" t="s">
        <v>234</v>
      </c>
      <c r="K3990" t="str">
        <f>IFERROR(VLOOKUP(J3990,ORDEN_ESF!A:C,2,0),"")</f>
        <v>Cuentas comerciales por cobrar y otras cuentas por cobrar corrientes</v>
      </c>
      <c r="L3990">
        <f>IFERROR(VLOOKUP(J3990,ORDEN_ESF!A:C,3,0),0)</f>
        <v>0</v>
      </c>
      <c r="M3990">
        <v>81922263</v>
      </c>
    </row>
    <row r="3991" spans="1:13" x14ac:dyDescent="0.25">
      <c r="A3991">
        <v>800173155</v>
      </c>
      <c r="B3991" t="s">
        <v>341</v>
      </c>
      <c r="C3991" t="s">
        <v>222</v>
      </c>
      <c r="D3991" t="s">
        <v>228</v>
      </c>
      <c r="E3991" t="s">
        <v>335</v>
      </c>
      <c r="F3991" t="s">
        <v>292</v>
      </c>
      <c r="G3991" s="16">
        <v>43100</v>
      </c>
      <c r="J3991" t="s">
        <v>234</v>
      </c>
      <c r="K3991" t="str">
        <f>IFERROR(VLOOKUP(J3991,ORDEN_ESF!A:C,2,0),"")</f>
        <v>Cuentas comerciales por cobrar y otras cuentas por cobrar corrientes</v>
      </c>
      <c r="L3991">
        <f>IFERROR(VLOOKUP(J3991,ORDEN_ESF!A:C,3,0),0)</f>
        <v>0</v>
      </c>
      <c r="M3991">
        <v>78397467</v>
      </c>
    </row>
    <row r="3992" spans="1:13" x14ac:dyDescent="0.25">
      <c r="A3992">
        <v>800173155</v>
      </c>
      <c r="B3992" t="s">
        <v>341</v>
      </c>
      <c r="C3992" t="s">
        <v>222</v>
      </c>
      <c r="D3992" t="s">
        <v>228</v>
      </c>
      <c r="E3992" t="s">
        <v>335</v>
      </c>
      <c r="F3992" t="s">
        <v>314</v>
      </c>
      <c r="G3992" s="16">
        <v>43100</v>
      </c>
      <c r="J3992" t="s">
        <v>234</v>
      </c>
      <c r="K3992" t="str">
        <f>IFERROR(VLOOKUP(J3992,ORDEN_ESF!A:C,2,0),"")</f>
        <v>Cuentas comerciales por cobrar y otras cuentas por cobrar corrientes</v>
      </c>
      <c r="L3992">
        <f>IFERROR(VLOOKUP(J3992,ORDEN_ESF!A:C,3,0),0)</f>
        <v>0</v>
      </c>
      <c r="M3992">
        <v>116765652</v>
      </c>
    </row>
    <row r="3993" spans="1:13" x14ac:dyDescent="0.25">
      <c r="A3993">
        <v>890205645</v>
      </c>
      <c r="B3993" t="s">
        <v>166</v>
      </c>
      <c r="C3993" t="s">
        <v>222</v>
      </c>
      <c r="D3993" t="s">
        <v>375</v>
      </c>
      <c r="E3993" t="s">
        <v>335</v>
      </c>
      <c r="F3993" t="s">
        <v>292</v>
      </c>
      <c r="G3993" s="16">
        <v>43100</v>
      </c>
      <c r="J3993" t="s">
        <v>234</v>
      </c>
      <c r="K3993" t="str">
        <f>IFERROR(VLOOKUP(J3993,ORDEN_ESF!A:C,2,0),"")</f>
        <v>Cuentas comerciales por cobrar y otras cuentas por cobrar corrientes</v>
      </c>
      <c r="L3993">
        <f>IFERROR(VLOOKUP(J3993,ORDEN_ESF!A:C,3,0),0)</f>
        <v>0</v>
      </c>
      <c r="M3993">
        <v>178869411</v>
      </c>
    </row>
    <row r="3994" spans="1:13" x14ac:dyDescent="0.25">
      <c r="A3994">
        <v>890205645</v>
      </c>
      <c r="B3994" t="s">
        <v>166</v>
      </c>
      <c r="C3994" t="s">
        <v>222</v>
      </c>
      <c r="D3994" t="s">
        <v>375</v>
      </c>
      <c r="E3994" t="s">
        <v>335</v>
      </c>
      <c r="F3994" t="s">
        <v>314</v>
      </c>
      <c r="G3994" s="16">
        <v>43100</v>
      </c>
      <c r="J3994" t="s">
        <v>234</v>
      </c>
      <c r="K3994" t="str">
        <f>IFERROR(VLOOKUP(J3994,ORDEN_ESF!A:C,2,0),"")</f>
        <v>Cuentas comerciales por cobrar y otras cuentas por cobrar corrientes</v>
      </c>
      <c r="L3994">
        <f>IFERROR(VLOOKUP(J3994,ORDEN_ESF!A:C,3,0),0)</f>
        <v>0</v>
      </c>
      <c r="M3994">
        <v>9898664</v>
      </c>
    </row>
    <row r="3995" spans="1:13" x14ac:dyDescent="0.25">
      <c r="A3995">
        <v>900087151</v>
      </c>
      <c r="B3995" t="s">
        <v>383</v>
      </c>
      <c r="C3995" t="s">
        <v>222</v>
      </c>
      <c r="D3995" t="s">
        <v>351</v>
      </c>
      <c r="E3995" t="s">
        <v>384</v>
      </c>
      <c r="F3995" t="s">
        <v>292</v>
      </c>
      <c r="G3995" s="16">
        <v>43100</v>
      </c>
      <c r="J3995" t="s">
        <v>234</v>
      </c>
      <c r="K3995" t="str">
        <f>IFERROR(VLOOKUP(J3995,ORDEN_ESF!A:C,2,0),"")</f>
        <v>Cuentas comerciales por cobrar y otras cuentas por cobrar corrientes</v>
      </c>
      <c r="L3995">
        <f>IFERROR(VLOOKUP(J3995,ORDEN_ESF!A:C,3,0),0)</f>
        <v>0</v>
      </c>
      <c r="M3995">
        <v>43412</v>
      </c>
    </row>
    <row r="3996" spans="1:13" x14ac:dyDescent="0.25">
      <c r="A3996">
        <v>900087151</v>
      </c>
      <c r="B3996" t="s">
        <v>383</v>
      </c>
      <c r="C3996" t="s">
        <v>222</v>
      </c>
      <c r="D3996" t="s">
        <v>351</v>
      </c>
      <c r="E3996" t="s">
        <v>384</v>
      </c>
      <c r="F3996" t="s">
        <v>314</v>
      </c>
      <c r="G3996" s="16">
        <v>43100</v>
      </c>
      <c r="J3996" t="s">
        <v>234</v>
      </c>
      <c r="K3996" t="str">
        <f>IFERROR(VLOOKUP(J3996,ORDEN_ESF!A:C,2,0),"")</f>
        <v>Cuentas comerciales por cobrar y otras cuentas por cobrar corrientes</v>
      </c>
      <c r="L3996">
        <f>IFERROR(VLOOKUP(J3996,ORDEN_ESF!A:C,3,0),0)</f>
        <v>0</v>
      </c>
      <c r="M3996">
        <v>78380</v>
      </c>
    </row>
    <row r="3997" spans="1:13" x14ac:dyDescent="0.25">
      <c r="A3997">
        <v>800094968</v>
      </c>
      <c r="B3997" t="s">
        <v>336</v>
      </c>
      <c r="C3997" t="s">
        <v>222</v>
      </c>
      <c r="D3997" t="s">
        <v>337</v>
      </c>
      <c r="E3997" t="s">
        <v>335</v>
      </c>
      <c r="F3997" t="s">
        <v>292</v>
      </c>
      <c r="G3997" s="16">
        <v>43100</v>
      </c>
      <c r="J3997" t="s">
        <v>234</v>
      </c>
      <c r="K3997" t="str">
        <f>IFERROR(VLOOKUP(J3997,ORDEN_ESF!A:C,2,0),"")</f>
        <v>Cuentas comerciales por cobrar y otras cuentas por cobrar corrientes</v>
      </c>
      <c r="L3997">
        <f>IFERROR(VLOOKUP(J3997,ORDEN_ESF!A:C,3,0),0)</f>
        <v>0</v>
      </c>
      <c r="M3997">
        <v>43673805</v>
      </c>
    </row>
    <row r="3998" spans="1:13" x14ac:dyDescent="0.25">
      <c r="A3998">
        <v>800094968</v>
      </c>
      <c r="B3998" t="s">
        <v>336</v>
      </c>
      <c r="C3998" t="s">
        <v>222</v>
      </c>
      <c r="D3998" t="s">
        <v>337</v>
      </c>
      <c r="E3998" t="s">
        <v>335</v>
      </c>
      <c r="F3998" t="s">
        <v>314</v>
      </c>
      <c r="G3998" s="16">
        <v>43100</v>
      </c>
      <c r="J3998" t="s">
        <v>234</v>
      </c>
      <c r="K3998" t="str">
        <f>IFERROR(VLOOKUP(J3998,ORDEN_ESF!A:C,2,0),"")</f>
        <v>Cuentas comerciales por cobrar y otras cuentas por cobrar corrientes</v>
      </c>
      <c r="L3998">
        <f>IFERROR(VLOOKUP(J3998,ORDEN_ESF!A:C,3,0),0)</f>
        <v>0</v>
      </c>
      <c r="M3998">
        <v>43969546</v>
      </c>
    </row>
    <row r="3999" spans="1:13" x14ac:dyDescent="0.25">
      <c r="A3999">
        <v>890939355</v>
      </c>
      <c r="B3999" t="s">
        <v>35</v>
      </c>
      <c r="C3999" t="s">
        <v>222</v>
      </c>
      <c r="D3999" t="s">
        <v>223</v>
      </c>
      <c r="E3999" t="s">
        <v>335</v>
      </c>
      <c r="F3999" t="s">
        <v>292</v>
      </c>
      <c r="G3999" s="16">
        <v>43100</v>
      </c>
      <c r="J3999" t="s">
        <v>234</v>
      </c>
      <c r="K3999" t="str">
        <f>IFERROR(VLOOKUP(J3999,ORDEN_ESF!A:C,2,0),"")</f>
        <v>Cuentas comerciales por cobrar y otras cuentas por cobrar corrientes</v>
      </c>
      <c r="L3999">
        <f>IFERROR(VLOOKUP(J3999,ORDEN_ESF!A:C,3,0),0)</f>
        <v>0</v>
      </c>
      <c r="M3999">
        <v>6450277</v>
      </c>
    </row>
    <row r="4000" spans="1:13" x14ac:dyDescent="0.25">
      <c r="A4000">
        <v>890939355</v>
      </c>
      <c r="B4000" t="s">
        <v>35</v>
      </c>
      <c r="C4000" t="s">
        <v>222</v>
      </c>
      <c r="D4000" t="s">
        <v>223</v>
      </c>
      <c r="E4000" t="s">
        <v>335</v>
      </c>
      <c r="F4000" t="s">
        <v>314</v>
      </c>
      <c r="G4000" s="16">
        <v>43100</v>
      </c>
      <c r="J4000" t="s">
        <v>234</v>
      </c>
      <c r="K4000" t="str">
        <f>IFERROR(VLOOKUP(J4000,ORDEN_ESF!A:C,2,0),"")</f>
        <v>Cuentas comerciales por cobrar y otras cuentas por cobrar corrientes</v>
      </c>
      <c r="L4000">
        <f>IFERROR(VLOOKUP(J4000,ORDEN_ESF!A:C,3,0),0)</f>
        <v>0</v>
      </c>
      <c r="M4000">
        <v>5450809</v>
      </c>
    </row>
    <row r="4001" spans="1:13" x14ac:dyDescent="0.25">
      <c r="A4001">
        <v>830058272</v>
      </c>
      <c r="B4001" t="s">
        <v>352</v>
      </c>
      <c r="C4001" t="s">
        <v>222</v>
      </c>
      <c r="D4001" t="s">
        <v>228</v>
      </c>
      <c r="E4001" t="s">
        <v>353</v>
      </c>
      <c r="F4001" t="s">
        <v>292</v>
      </c>
      <c r="G4001" s="16">
        <v>43100</v>
      </c>
      <c r="J4001" t="s">
        <v>234</v>
      </c>
      <c r="K4001" t="str">
        <f>IFERROR(VLOOKUP(J4001,ORDEN_ESF!A:C,2,0),"")</f>
        <v>Cuentas comerciales por cobrar y otras cuentas por cobrar corrientes</v>
      </c>
      <c r="L4001">
        <f>IFERROR(VLOOKUP(J4001,ORDEN_ESF!A:C,3,0),0)</f>
        <v>0</v>
      </c>
      <c r="M4001">
        <v>53398359</v>
      </c>
    </row>
    <row r="4002" spans="1:13" x14ac:dyDescent="0.25">
      <c r="A4002">
        <v>830058272</v>
      </c>
      <c r="B4002" t="s">
        <v>352</v>
      </c>
      <c r="C4002" t="s">
        <v>222</v>
      </c>
      <c r="D4002" t="s">
        <v>228</v>
      </c>
      <c r="E4002" t="s">
        <v>353</v>
      </c>
      <c r="F4002" t="s">
        <v>314</v>
      </c>
      <c r="G4002" s="16">
        <v>43100</v>
      </c>
      <c r="J4002" t="s">
        <v>234</v>
      </c>
      <c r="K4002" t="str">
        <f>IFERROR(VLOOKUP(J4002,ORDEN_ESF!A:C,2,0),"")</f>
        <v>Cuentas comerciales por cobrar y otras cuentas por cobrar corrientes</v>
      </c>
      <c r="L4002">
        <f>IFERROR(VLOOKUP(J4002,ORDEN_ESF!A:C,3,0),0)</f>
        <v>0</v>
      </c>
      <c r="M4002">
        <v>53383578</v>
      </c>
    </row>
    <row r="4003" spans="1:13" x14ac:dyDescent="0.25">
      <c r="A4003">
        <v>860058070</v>
      </c>
      <c r="B4003" t="s">
        <v>364</v>
      </c>
      <c r="C4003" t="s">
        <v>222</v>
      </c>
      <c r="D4003" t="s">
        <v>228</v>
      </c>
      <c r="E4003" t="s">
        <v>335</v>
      </c>
      <c r="F4003" t="s">
        <v>292</v>
      </c>
      <c r="G4003" s="16">
        <v>43100</v>
      </c>
      <c r="J4003" t="s">
        <v>234</v>
      </c>
      <c r="K4003" t="str">
        <f>IFERROR(VLOOKUP(J4003,ORDEN_ESF!A:C,2,0),"")</f>
        <v>Cuentas comerciales por cobrar y otras cuentas por cobrar corrientes</v>
      </c>
      <c r="L4003">
        <f>IFERROR(VLOOKUP(J4003,ORDEN_ESF!A:C,3,0),0)</f>
        <v>0</v>
      </c>
      <c r="M4003">
        <v>405520723</v>
      </c>
    </row>
    <row r="4004" spans="1:13" x14ac:dyDescent="0.25">
      <c r="A4004">
        <v>860058070</v>
      </c>
      <c r="B4004" t="s">
        <v>364</v>
      </c>
      <c r="C4004" t="s">
        <v>222</v>
      </c>
      <c r="D4004" t="s">
        <v>228</v>
      </c>
      <c r="E4004" t="s">
        <v>335</v>
      </c>
      <c r="F4004" t="s">
        <v>314</v>
      </c>
      <c r="G4004" s="16">
        <v>43100</v>
      </c>
      <c r="J4004" t="s">
        <v>234</v>
      </c>
      <c r="K4004" t="str">
        <f>IFERROR(VLOOKUP(J4004,ORDEN_ESF!A:C,2,0),"")</f>
        <v>Cuentas comerciales por cobrar y otras cuentas por cobrar corrientes</v>
      </c>
      <c r="L4004">
        <f>IFERROR(VLOOKUP(J4004,ORDEN_ESF!A:C,3,0),0)</f>
        <v>0</v>
      </c>
      <c r="M4004">
        <v>621700604</v>
      </c>
    </row>
    <row r="4005" spans="1:13" x14ac:dyDescent="0.25">
      <c r="A4005">
        <v>890903055</v>
      </c>
      <c r="B4005" t="s">
        <v>232</v>
      </c>
      <c r="C4005" t="s">
        <v>222</v>
      </c>
      <c r="D4005" t="s">
        <v>223</v>
      </c>
      <c r="E4005" t="s">
        <v>224</v>
      </c>
      <c r="F4005" t="s">
        <v>292</v>
      </c>
      <c r="G4005" s="16">
        <v>43100</v>
      </c>
      <c r="J4005" t="s">
        <v>234</v>
      </c>
      <c r="K4005" t="str">
        <f>IFERROR(VLOOKUP(J4005,ORDEN_ESF!A:C,2,0),"")</f>
        <v>Cuentas comerciales por cobrar y otras cuentas por cobrar corrientes</v>
      </c>
      <c r="L4005">
        <f>IFERROR(VLOOKUP(J4005,ORDEN_ESF!A:C,3,0),0)</f>
        <v>0</v>
      </c>
      <c r="M4005">
        <v>38412680</v>
      </c>
    </row>
    <row r="4006" spans="1:13" x14ac:dyDescent="0.25">
      <c r="A4006">
        <v>890903055</v>
      </c>
      <c r="B4006" t="s">
        <v>232</v>
      </c>
      <c r="C4006" t="s">
        <v>222</v>
      </c>
      <c r="D4006" t="s">
        <v>223</v>
      </c>
      <c r="E4006" t="s">
        <v>224</v>
      </c>
      <c r="F4006" t="s">
        <v>314</v>
      </c>
      <c r="G4006" s="16">
        <v>43100</v>
      </c>
      <c r="J4006" t="s">
        <v>234</v>
      </c>
      <c r="K4006" t="str">
        <f>IFERROR(VLOOKUP(J4006,ORDEN_ESF!A:C,2,0),"")</f>
        <v>Cuentas comerciales por cobrar y otras cuentas por cobrar corrientes</v>
      </c>
      <c r="L4006">
        <f>IFERROR(VLOOKUP(J4006,ORDEN_ESF!A:C,3,0),0)</f>
        <v>0</v>
      </c>
      <c r="M4006">
        <v>38758262</v>
      </c>
    </row>
    <row r="4007" spans="1:13" x14ac:dyDescent="0.25">
      <c r="A4007">
        <v>860031361</v>
      </c>
      <c r="B4007" t="s">
        <v>297</v>
      </c>
      <c r="C4007" t="s">
        <v>222</v>
      </c>
      <c r="D4007" t="s">
        <v>228</v>
      </c>
      <c r="E4007" t="s">
        <v>224</v>
      </c>
      <c r="F4007" t="s">
        <v>292</v>
      </c>
      <c r="G4007" s="16">
        <v>43100</v>
      </c>
      <c r="J4007" t="s">
        <v>234</v>
      </c>
      <c r="K4007" t="str">
        <f>IFERROR(VLOOKUP(J4007,ORDEN_ESF!A:C,2,0),"")</f>
        <v>Cuentas comerciales por cobrar y otras cuentas por cobrar corrientes</v>
      </c>
      <c r="L4007">
        <f>IFERROR(VLOOKUP(J4007,ORDEN_ESF!A:C,3,0),0)</f>
        <v>0</v>
      </c>
      <c r="M4007">
        <v>6849597</v>
      </c>
    </row>
    <row r="4008" spans="1:13" x14ac:dyDescent="0.25">
      <c r="A4008">
        <v>860031361</v>
      </c>
      <c r="B4008" t="s">
        <v>297</v>
      </c>
      <c r="C4008" t="s">
        <v>222</v>
      </c>
      <c r="D4008" t="s">
        <v>228</v>
      </c>
      <c r="E4008" t="s">
        <v>224</v>
      </c>
      <c r="F4008" t="s">
        <v>314</v>
      </c>
      <c r="G4008" s="16">
        <v>43100</v>
      </c>
      <c r="J4008" t="s">
        <v>234</v>
      </c>
      <c r="K4008" t="str">
        <f>IFERROR(VLOOKUP(J4008,ORDEN_ESF!A:C,2,0),"")</f>
        <v>Cuentas comerciales por cobrar y otras cuentas por cobrar corrientes</v>
      </c>
      <c r="L4008">
        <f>IFERROR(VLOOKUP(J4008,ORDEN_ESF!A:C,3,0),0)</f>
        <v>0</v>
      </c>
      <c r="M4008">
        <v>50160130</v>
      </c>
    </row>
    <row r="4009" spans="1:13" x14ac:dyDescent="0.25">
      <c r="A4009">
        <v>890312765</v>
      </c>
      <c r="B4009" t="s">
        <v>363</v>
      </c>
      <c r="C4009" t="s">
        <v>222</v>
      </c>
      <c r="D4009" t="s">
        <v>228</v>
      </c>
      <c r="E4009" t="s">
        <v>339</v>
      </c>
      <c r="F4009" t="s">
        <v>292</v>
      </c>
      <c r="G4009" s="16">
        <v>43100</v>
      </c>
      <c r="J4009" t="s">
        <v>234</v>
      </c>
      <c r="K4009" t="str">
        <f>IFERROR(VLOOKUP(J4009,ORDEN_ESF!A:C,2,0),"")</f>
        <v>Cuentas comerciales por cobrar y otras cuentas por cobrar corrientes</v>
      </c>
      <c r="L4009">
        <f>IFERROR(VLOOKUP(J4009,ORDEN_ESF!A:C,3,0),0)</f>
        <v>0</v>
      </c>
      <c r="M4009">
        <v>90446833</v>
      </c>
    </row>
    <row r="4010" spans="1:13" x14ac:dyDescent="0.25">
      <c r="A4010">
        <v>890312765</v>
      </c>
      <c r="B4010" t="s">
        <v>363</v>
      </c>
      <c r="C4010" t="s">
        <v>222</v>
      </c>
      <c r="D4010" t="s">
        <v>228</v>
      </c>
      <c r="E4010" t="s">
        <v>339</v>
      </c>
      <c r="F4010" t="s">
        <v>314</v>
      </c>
      <c r="G4010" s="16">
        <v>43100</v>
      </c>
      <c r="J4010" t="s">
        <v>234</v>
      </c>
      <c r="K4010" t="str">
        <f>IFERROR(VLOOKUP(J4010,ORDEN_ESF!A:C,2,0),"")</f>
        <v>Cuentas comerciales por cobrar y otras cuentas por cobrar corrientes</v>
      </c>
      <c r="L4010">
        <f>IFERROR(VLOOKUP(J4010,ORDEN_ESF!A:C,3,0),0)</f>
        <v>0</v>
      </c>
      <c r="M4010">
        <v>79172702</v>
      </c>
    </row>
    <row r="4011" spans="1:13" x14ac:dyDescent="0.25">
      <c r="A4011">
        <v>860000656</v>
      </c>
      <c r="B4011" t="s">
        <v>221</v>
      </c>
      <c r="C4011" t="s">
        <v>222</v>
      </c>
      <c r="D4011" t="s">
        <v>223</v>
      </c>
      <c r="E4011" t="s">
        <v>224</v>
      </c>
      <c r="F4011" t="s">
        <v>292</v>
      </c>
      <c r="G4011" s="16">
        <v>43100</v>
      </c>
      <c r="J4011" t="s">
        <v>234</v>
      </c>
      <c r="K4011" t="str">
        <f>IFERROR(VLOOKUP(J4011,ORDEN_ESF!A:C,2,0),"")</f>
        <v>Cuentas comerciales por cobrar y otras cuentas por cobrar corrientes</v>
      </c>
      <c r="L4011">
        <f>IFERROR(VLOOKUP(J4011,ORDEN_ESF!A:C,3,0),0)</f>
        <v>0</v>
      </c>
      <c r="M4011">
        <v>45334152</v>
      </c>
    </row>
    <row r="4012" spans="1:13" x14ac:dyDescent="0.25">
      <c r="A4012">
        <v>860000656</v>
      </c>
      <c r="B4012" t="s">
        <v>221</v>
      </c>
      <c r="C4012" t="s">
        <v>222</v>
      </c>
      <c r="D4012" t="s">
        <v>223</v>
      </c>
      <c r="E4012" t="s">
        <v>224</v>
      </c>
      <c r="F4012" t="s">
        <v>314</v>
      </c>
      <c r="G4012" s="16">
        <v>43100</v>
      </c>
      <c r="J4012" t="s">
        <v>234</v>
      </c>
      <c r="K4012" t="str">
        <f>IFERROR(VLOOKUP(J4012,ORDEN_ESF!A:C,2,0),"")</f>
        <v>Cuentas comerciales por cobrar y otras cuentas por cobrar corrientes</v>
      </c>
      <c r="L4012">
        <f>IFERROR(VLOOKUP(J4012,ORDEN_ESF!A:C,3,0),0)</f>
        <v>0</v>
      </c>
      <c r="M4012">
        <v>99135208</v>
      </c>
    </row>
    <row r="4013" spans="1:13" x14ac:dyDescent="0.25">
      <c r="A4013">
        <v>860059851</v>
      </c>
      <c r="B4013" t="s">
        <v>365</v>
      </c>
      <c r="C4013" t="s">
        <v>222</v>
      </c>
      <c r="D4013" t="s">
        <v>228</v>
      </c>
      <c r="E4013" t="s">
        <v>224</v>
      </c>
      <c r="F4013" t="s">
        <v>292</v>
      </c>
      <c r="G4013" s="16">
        <v>43100</v>
      </c>
      <c r="J4013" t="s">
        <v>234</v>
      </c>
      <c r="K4013" t="str">
        <f>IFERROR(VLOOKUP(J4013,ORDEN_ESF!A:C,2,0),"")</f>
        <v>Cuentas comerciales por cobrar y otras cuentas por cobrar corrientes</v>
      </c>
      <c r="L4013">
        <f>IFERROR(VLOOKUP(J4013,ORDEN_ESF!A:C,3,0),0)</f>
        <v>0</v>
      </c>
      <c r="M4013">
        <v>21635990</v>
      </c>
    </row>
    <row r="4014" spans="1:13" x14ac:dyDescent="0.25">
      <c r="A4014">
        <v>860059851</v>
      </c>
      <c r="B4014" t="s">
        <v>365</v>
      </c>
      <c r="C4014" t="s">
        <v>222</v>
      </c>
      <c r="D4014" t="s">
        <v>228</v>
      </c>
      <c r="E4014" t="s">
        <v>224</v>
      </c>
      <c r="F4014" t="s">
        <v>314</v>
      </c>
      <c r="G4014" s="16">
        <v>43100</v>
      </c>
      <c r="J4014" t="s">
        <v>234</v>
      </c>
      <c r="K4014" t="str">
        <f>IFERROR(VLOOKUP(J4014,ORDEN_ESF!A:C,2,0),"")</f>
        <v>Cuentas comerciales por cobrar y otras cuentas por cobrar corrientes</v>
      </c>
      <c r="L4014">
        <f>IFERROR(VLOOKUP(J4014,ORDEN_ESF!A:C,3,0),0)</f>
        <v>0</v>
      </c>
      <c r="M4014">
        <v>16188282</v>
      </c>
    </row>
    <row r="4015" spans="1:13" x14ac:dyDescent="0.25">
      <c r="A4015">
        <v>890910447</v>
      </c>
      <c r="B4015" t="s">
        <v>300</v>
      </c>
      <c r="C4015" t="s">
        <v>222</v>
      </c>
      <c r="D4015" t="s">
        <v>223</v>
      </c>
      <c r="E4015" t="s">
        <v>224</v>
      </c>
      <c r="F4015" t="s">
        <v>292</v>
      </c>
      <c r="G4015" s="16">
        <v>43100</v>
      </c>
      <c r="J4015" t="s">
        <v>234</v>
      </c>
      <c r="K4015" t="str">
        <f>IFERROR(VLOOKUP(J4015,ORDEN_ESF!A:C,2,0),"")</f>
        <v>Cuentas comerciales por cobrar y otras cuentas por cobrar corrientes</v>
      </c>
      <c r="L4015">
        <f>IFERROR(VLOOKUP(J4015,ORDEN_ESF!A:C,3,0),0)</f>
        <v>0</v>
      </c>
      <c r="M4015">
        <v>9691308</v>
      </c>
    </row>
    <row r="4016" spans="1:13" x14ac:dyDescent="0.25">
      <c r="A4016">
        <v>890910447</v>
      </c>
      <c r="B4016" t="s">
        <v>300</v>
      </c>
      <c r="C4016" t="s">
        <v>222</v>
      </c>
      <c r="D4016" t="s">
        <v>223</v>
      </c>
      <c r="E4016" t="s">
        <v>224</v>
      </c>
      <c r="F4016" t="s">
        <v>314</v>
      </c>
      <c r="G4016" s="16">
        <v>43100</v>
      </c>
      <c r="J4016" t="s">
        <v>234</v>
      </c>
      <c r="K4016" t="str">
        <f>IFERROR(VLOOKUP(J4016,ORDEN_ESF!A:C,2,0),"")</f>
        <v>Cuentas comerciales por cobrar y otras cuentas por cobrar corrientes</v>
      </c>
      <c r="L4016">
        <f>IFERROR(VLOOKUP(J4016,ORDEN_ESF!A:C,3,0),0)</f>
        <v>0</v>
      </c>
      <c r="M4016">
        <v>13060737</v>
      </c>
    </row>
    <row r="4017" spans="1:13" x14ac:dyDescent="0.25">
      <c r="A4017">
        <v>900192242</v>
      </c>
      <c r="B4017" t="s">
        <v>381</v>
      </c>
      <c r="C4017" t="s">
        <v>222</v>
      </c>
      <c r="D4017" t="s">
        <v>228</v>
      </c>
      <c r="E4017" t="s">
        <v>333</v>
      </c>
      <c r="F4017" t="s">
        <v>292</v>
      </c>
      <c r="G4017" s="16">
        <v>43100</v>
      </c>
      <c r="J4017" t="s">
        <v>234</v>
      </c>
      <c r="K4017" t="str">
        <f>IFERROR(VLOOKUP(J4017,ORDEN_ESF!A:C,2,0),"")</f>
        <v>Cuentas comerciales por cobrar y otras cuentas por cobrar corrientes</v>
      </c>
      <c r="L4017">
        <f>IFERROR(VLOOKUP(J4017,ORDEN_ESF!A:C,3,0),0)</f>
        <v>0</v>
      </c>
      <c r="M4017">
        <v>37470460</v>
      </c>
    </row>
    <row r="4018" spans="1:13" x14ac:dyDescent="0.25">
      <c r="A4018">
        <v>900192242</v>
      </c>
      <c r="B4018" t="s">
        <v>381</v>
      </c>
      <c r="C4018" t="s">
        <v>222</v>
      </c>
      <c r="D4018" t="s">
        <v>228</v>
      </c>
      <c r="E4018" t="s">
        <v>333</v>
      </c>
      <c r="F4018" t="s">
        <v>314</v>
      </c>
      <c r="G4018" s="16">
        <v>43100</v>
      </c>
      <c r="J4018" t="s">
        <v>234</v>
      </c>
      <c r="K4018" t="str">
        <f>IFERROR(VLOOKUP(J4018,ORDEN_ESF!A:C,2,0),"")</f>
        <v>Cuentas comerciales por cobrar y otras cuentas por cobrar corrientes</v>
      </c>
      <c r="L4018">
        <f>IFERROR(VLOOKUP(J4018,ORDEN_ESF!A:C,3,0),0)</f>
        <v>0</v>
      </c>
      <c r="M4018">
        <v>112436515</v>
      </c>
    </row>
    <row r="4019" spans="1:13" x14ac:dyDescent="0.25">
      <c r="A4019">
        <v>890903035</v>
      </c>
      <c r="B4019" t="s">
        <v>369</v>
      </c>
      <c r="C4019" t="s">
        <v>222</v>
      </c>
      <c r="D4019" t="s">
        <v>228</v>
      </c>
      <c r="E4019" t="s">
        <v>339</v>
      </c>
      <c r="F4019" t="s">
        <v>292</v>
      </c>
      <c r="G4019" s="16">
        <v>43100</v>
      </c>
      <c r="J4019" t="s">
        <v>234</v>
      </c>
      <c r="K4019" t="str">
        <f>IFERROR(VLOOKUP(J4019,ORDEN_ESF!A:C,2,0),"")</f>
        <v>Cuentas comerciales por cobrar y otras cuentas por cobrar corrientes</v>
      </c>
      <c r="L4019">
        <f>IFERROR(VLOOKUP(J4019,ORDEN_ESF!A:C,3,0),0)</f>
        <v>0</v>
      </c>
      <c r="M4019">
        <v>300210314</v>
      </c>
    </row>
    <row r="4020" spans="1:13" x14ac:dyDescent="0.25">
      <c r="A4020">
        <v>890903035</v>
      </c>
      <c r="B4020" t="s">
        <v>369</v>
      </c>
      <c r="C4020" t="s">
        <v>222</v>
      </c>
      <c r="D4020" t="s">
        <v>228</v>
      </c>
      <c r="E4020" t="s">
        <v>339</v>
      </c>
      <c r="F4020" t="s">
        <v>314</v>
      </c>
      <c r="G4020" s="16">
        <v>43100</v>
      </c>
      <c r="J4020" t="s">
        <v>234</v>
      </c>
      <c r="K4020" t="str">
        <f>IFERROR(VLOOKUP(J4020,ORDEN_ESF!A:C,2,0),"")</f>
        <v>Cuentas comerciales por cobrar y otras cuentas por cobrar corrientes</v>
      </c>
      <c r="L4020">
        <f>IFERROR(VLOOKUP(J4020,ORDEN_ESF!A:C,3,0),0)</f>
        <v>0</v>
      </c>
      <c r="M4020">
        <v>387479382</v>
      </c>
    </row>
    <row r="4021" spans="1:13" x14ac:dyDescent="0.25">
      <c r="A4021">
        <v>860002837</v>
      </c>
      <c r="B4021" t="s">
        <v>227</v>
      </c>
      <c r="C4021" t="s">
        <v>222</v>
      </c>
      <c r="D4021" t="s">
        <v>228</v>
      </c>
      <c r="E4021" t="s">
        <v>224</v>
      </c>
      <c r="F4021" t="s">
        <v>292</v>
      </c>
      <c r="G4021" s="16">
        <v>43100</v>
      </c>
      <c r="J4021" t="s">
        <v>234</v>
      </c>
      <c r="K4021" t="str">
        <f>IFERROR(VLOOKUP(J4021,ORDEN_ESF!A:C,2,0),"")</f>
        <v>Cuentas comerciales por cobrar y otras cuentas por cobrar corrientes</v>
      </c>
      <c r="L4021">
        <f>IFERROR(VLOOKUP(J4021,ORDEN_ESF!A:C,3,0),0)</f>
        <v>0</v>
      </c>
      <c r="M4021">
        <v>60377295</v>
      </c>
    </row>
    <row r="4022" spans="1:13" x14ac:dyDescent="0.25">
      <c r="A4022">
        <v>860002837</v>
      </c>
      <c r="B4022" t="s">
        <v>227</v>
      </c>
      <c r="C4022" t="s">
        <v>222</v>
      </c>
      <c r="D4022" t="s">
        <v>228</v>
      </c>
      <c r="E4022" t="s">
        <v>224</v>
      </c>
      <c r="F4022" t="s">
        <v>314</v>
      </c>
      <c r="G4022" s="16">
        <v>43100</v>
      </c>
      <c r="J4022" t="s">
        <v>234</v>
      </c>
      <c r="K4022" t="str">
        <f>IFERROR(VLOOKUP(J4022,ORDEN_ESF!A:C,2,0),"")</f>
        <v>Cuentas comerciales por cobrar y otras cuentas por cobrar corrientes</v>
      </c>
      <c r="L4022">
        <f>IFERROR(VLOOKUP(J4022,ORDEN_ESF!A:C,3,0),0)</f>
        <v>0</v>
      </c>
      <c r="M4022">
        <v>53035757</v>
      </c>
    </row>
    <row r="4023" spans="1:13" x14ac:dyDescent="0.25">
      <c r="A4023">
        <v>860515523</v>
      </c>
      <c r="B4023" t="s">
        <v>231</v>
      </c>
      <c r="C4023" t="s">
        <v>222</v>
      </c>
      <c r="D4023" t="s">
        <v>228</v>
      </c>
      <c r="E4023" t="s">
        <v>224</v>
      </c>
      <c r="F4023" t="s">
        <v>292</v>
      </c>
      <c r="G4023" s="16">
        <v>43100</v>
      </c>
      <c r="J4023" t="s">
        <v>234</v>
      </c>
      <c r="K4023" t="str">
        <f>IFERROR(VLOOKUP(J4023,ORDEN_ESF!A:C,2,0),"")</f>
        <v>Cuentas comerciales por cobrar y otras cuentas por cobrar corrientes</v>
      </c>
      <c r="L4023">
        <f>IFERROR(VLOOKUP(J4023,ORDEN_ESF!A:C,3,0),0)</f>
        <v>0</v>
      </c>
      <c r="M4023">
        <v>24215790</v>
      </c>
    </row>
    <row r="4024" spans="1:13" x14ac:dyDescent="0.25">
      <c r="A4024">
        <v>860515523</v>
      </c>
      <c r="B4024" t="s">
        <v>231</v>
      </c>
      <c r="C4024" t="s">
        <v>222</v>
      </c>
      <c r="D4024" t="s">
        <v>228</v>
      </c>
      <c r="E4024" t="s">
        <v>224</v>
      </c>
      <c r="F4024" t="s">
        <v>314</v>
      </c>
      <c r="G4024" s="16">
        <v>43100</v>
      </c>
      <c r="J4024" t="s">
        <v>234</v>
      </c>
      <c r="K4024" t="str">
        <f>IFERROR(VLOOKUP(J4024,ORDEN_ESF!A:C,2,0),"")</f>
        <v>Cuentas comerciales por cobrar y otras cuentas por cobrar corrientes</v>
      </c>
      <c r="L4024">
        <f>IFERROR(VLOOKUP(J4024,ORDEN_ESF!A:C,3,0),0)</f>
        <v>0</v>
      </c>
      <c r="M4024">
        <v>3436580</v>
      </c>
    </row>
    <row r="4025" spans="1:13" x14ac:dyDescent="0.25">
      <c r="A4025">
        <v>890932424</v>
      </c>
      <c r="B4025" t="s">
        <v>379</v>
      </c>
      <c r="C4025" t="s">
        <v>222</v>
      </c>
      <c r="D4025" t="s">
        <v>223</v>
      </c>
      <c r="E4025" t="s">
        <v>333</v>
      </c>
      <c r="F4025" t="s">
        <v>292</v>
      </c>
      <c r="G4025" s="16">
        <v>43100</v>
      </c>
      <c r="J4025" t="s">
        <v>234</v>
      </c>
      <c r="K4025" t="str">
        <f>IFERROR(VLOOKUP(J4025,ORDEN_ESF!A:C,2,0),"")</f>
        <v>Cuentas comerciales por cobrar y otras cuentas por cobrar corrientes</v>
      </c>
      <c r="L4025">
        <f>IFERROR(VLOOKUP(J4025,ORDEN_ESF!A:C,3,0),0)</f>
        <v>0</v>
      </c>
      <c r="M4025">
        <v>43219859</v>
      </c>
    </row>
    <row r="4026" spans="1:13" x14ac:dyDescent="0.25">
      <c r="A4026">
        <v>890932424</v>
      </c>
      <c r="B4026" t="s">
        <v>379</v>
      </c>
      <c r="C4026" t="s">
        <v>222</v>
      </c>
      <c r="D4026" t="s">
        <v>223</v>
      </c>
      <c r="E4026" t="s">
        <v>333</v>
      </c>
      <c r="F4026" t="s">
        <v>314</v>
      </c>
      <c r="G4026" s="16">
        <v>43100</v>
      </c>
      <c r="J4026" t="s">
        <v>234</v>
      </c>
      <c r="K4026" t="str">
        <f>IFERROR(VLOOKUP(J4026,ORDEN_ESF!A:C,2,0),"")</f>
        <v>Cuentas comerciales por cobrar y otras cuentas por cobrar corrientes</v>
      </c>
      <c r="L4026">
        <f>IFERROR(VLOOKUP(J4026,ORDEN_ESF!A:C,3,0),0)</f>
        <v>0</v>
      </c>
      <c r="M4026">
        <v>53198947</v>
      </c>
    </row>
    <row r="4027" spans="1:13" x14ac:dyDescent="0.25">
      <c r="A4027">
        <v>830094920</v>
      </c>
      <c r="B4027" t="s">
        <v>350</v>
      </c>
      <c r="C4027" t="s">
        <v>222</v>
      </c>
      <c r="D4027" t="s">
        <v>351</v>
      </c>
      <c r="E4027" t="s">
        <v>339</v>
      </c>
      <c r="F4027" t="s">
        <v>292</v>
      </c>
      <c r="G4027" s="16">
        <v>43100</v>
      </c>
      <c r="J4027" t="s">
        <v>234</v>
      </c>
      <c r="K4027" t="str">
        <f>IFERROR(VLOOKUP(J4027,ORDEN_ESF!A:C,2,0),"")</f>
        <v>Cuentas comerciales por cobrar y otras cuentas por cobrar corrientes</v>
      </c>
      <c r="L4027">
        <f>IFERROR(VLOOKUP(J4027,ORDEN_ESF!A:C,3,0),0)</f>
        <v>0</v>
      </c>
      <c r="M4027">
        <v>66664846</v>
      </c>
    </row>
    <row r="4028" spans="1:13" x14ac:dyDescent="0.25">
      <c r="A4028">
        <v>830094920</v>
      </c>
      <c r="B4028" t="s">
        <v>350</v>
      </c>
      <c r="C4028" t="s">
        <v>222</v>
      </c>
      <c r="D4028" t="s">
        <v>351</v>
      </c>
      <c r="E4028" t="s">
        <v>339</v>
      </c>
      <c r="F4028" t="s">
        <v>314</v>
      </c>
      <c r="G4028" s="16">
        <v>43100</v>
      </c>
      <c r="J4028" t="s">
        <v>234</v>
      </c>
      <c r="K4028" t="str">
        <f>IFERROR(VLOOKUP(J4028,ORDEN_ESF!A:C,2,0),"")</f>
        <v>Cuentas comerciales por cobrar y otras cuentas por cobrar corrientes</v>
      </c>
      <c r="L4028">
        <f>IFERROR(VLOOKUP(J4028,ORDEN_ESF!A:C,3,0),0)</f>
        <v>0</v>
      </c>
      <c r="M4028">
        <v>88715320</v>
      </c>
    </row>
    <row r="4029" spans="1:13" x14ac:dyDescent="0.25">
      <c r="A4029">
        <v>800093117</v>
      </c>
      <c r="B4029" t="s">
        <v>334</v>
      </c>
      <c r="C4029" t="s">
        <v>222</v>
      </c>
      <c r="D4029" t="s">
        <v>223</v>
      </c>
      <c r="E4029" t="s">
        <v>335</v>
      </c>
      <c r="F4029" t="s">
        <v>292</v>
      </c>
      <c r="G4029" s="16">
        <v>43100</v>
      </c>
      <c r="J4029" t="s">
        <v>234</v>
      </c>
      <c r="K4029" t="str">
        <f>IFERROR(VLOOKUP(J4029,ORDEN_ESF!A:C,2,0),"")</f>
        <v>Cuentas comerciales por cobrar y otras cuentas por cobrar corrientes</v>
      </c>
      <c r="L4029">
        <f>IFERROR(VLOOKUP(J4029,ORDEN_ESF!A:C,3,0),0)</f>
        <v>0</v>
      </c>
      <c r="M4029">
        <v>121407363</v>
      </c>
    </row>
    <row r="4030" spans="1:13" x14ac:dyDescent="0.25">
      <c r="A4030">
        <v>800093117</v>
      </c>
      <c r="B4030" t="s">
        <v>334</v>
      </c>
      <c r="C4030" t="s">
        <v>222</v>
      </c>
      <c r="D4030" t="s">
        <v>223</v>
      </c>
      <c r="E4030" t="s">
        <v>335</v>
      </c>
      <c r="F4030" t="s">
        <v>314</v>
      </c>
      <c r="G4030" s="16">
        <v>43100</v>
      </c>
      <c r="J4030" t="s">
        <v>234</v>
      </c>
      <c r="K4030" t="str">
        <f>IFERROR(VLOOKUP(J4030,ORDEN_ESF!A:C,2,0),"")</f>
        <v>Cuentas comerciales por cobrar y otras cuentas por cobrar corrientes</v>
      </c>
      <c r="L4030">
        <f>IFERROR(VLOOKUP(J4030,ORDEN_ESF!A:C,3,0),0)</f>
        <v>0</v>
      </c>
      <c r="M4030">
        <v>159382528</v>
      </c>
    </row>
    <row r="4031" spans="1:13" x14ac:dyDescent="0.25">
      <c r="A4031">
        <v>890908901</v>
      </c>
      <c r="B4031" t="s">
        <v>372</v>
      </c>
      <c r="C4031" t="s">
        <v>222</v>
      </c>
      <c r="D4031" t="s">
        <v>223</v>
      </c>
      <c r="E4031" t="s">
        <v>339</v>
      </c>
      <c r="F4031" t="s">
        <v>292</v>
      </c>
      <c r="G4031" s="16">
        <v>43100</v>
      </c>
      <c r="J4031" t="s">
        <v>234</v>
      </c>
      <c r="K4031" t="str">
        <f>IFERROR(VLOOKUP(J4031,ORDEN_ESF!A:C,2,0),"")</f>
        <v>Cuentas comerciales por cobrar y otras cuentas por cobrar corrientes</v>
      </c>
      <c r="L4031">
        <f>IFERROR(VLOOKUP(J4031,ORDEN_ESF!A:C,3,0),0)</f>
        <v>0</v>
      </c>
      <c r="M4031">
        <v>20173035</v>
      </c>
    </row>
    <row r="4032" spans="1:13" x14ac:dyDescent="0.25">
      <c r="A4032">
        <v>890908901</v>
      </c>
      <c r="B4032" t="s">
        <v>372</v>
      </c>
      <c r="C4032" t="s">
        <v>222</v>
      </c>
      <c r="D4032" t="s">
        <v>223</v>
      </c>
      <c r="E4032" t="s">
        <v>339</v>
      </c>
      <c r="F4032" t="s">
        <v>314</v>
      </c>
      <c r="G4032" s="16">
        <v>43100</v>
      </c>
      <c r="J4032" t="s">
        <v>234</v>
      </c>
      <c r="K4032" t="str">
        <f>IFERROR(VLOOKUP(J4032,ORDEN_ESF!A:C,2,0),"")</f>
        <v>Cuentas comerciales por cobrar y otras cuentas por cobrar corrientes</v>
      </c>
      <c r="L4032">
        <f>IFERROR(VLOOKUP(J4032,ORDEN_ESF!A:C,3,0),0)</f>
        <v>0</v>
      </c>
      <c r="M4032">
        <v>16157687</v>
      </c>
    </row>
    <row r="4033" spans="1:13" x14ac:dyDescent="0.25">
      <c r="A4033">
        <v>890911431</v>
      </c>
      <c r="B4033" t="s">
        <v>378</v>
      </c>
      <c r="C4033" t="s">
        <v>222</v>
      </c>
      <c r="D4033" t="s">
        <v>223</v>
      </c>
      <c r="E4033" t="s">
        <v>339</v>
      </c>
      <c r="F4033" t="s">
        <v>292</v>
      </c>
      <c r="G4033" s="16">
        <v>43100</v>
      </c>
      <c r="J4033" t="s">
        <v>235</v>
      </c>
      <c r="K4033" t="str">
        <f>IFERROR(VLOOKUP(J4033,ORDEN_ESF!A:C,2,0),"")</f>
        <v>Inventarios corrientes</v>
      </c>
      <c r="L4033">
        <f>IFERROR(VLOOKUP(J4033,ORDEN_ESF!A:C,3,0),0)</f>
        <v>8</v>
      </c>
      <c r="M4033">
        <v>29748201</v>
      </c>
    </row>
    <row r="4034" spans="1:13" x14ac:dyDescent="0.25">
      <c r="A4034">
        <v>890911431</v>
      </c>
      <c r="B4034" t="s">
        <v>378</v>
      </c>
      <c r="C4034" t="s">
        <v>222</v>
      </c>
      <c r="D4034" t="s">
        <v>223</v>
      </c>
      <c r="E4034" t="s">
        <v>339</v>
      </c>
      <c r="F4034" t="s">
        <v>314</v>
      </c>
      <c r="G4034" s="16">
        <v>43100</v>
      </c>
      <c r="J4034" t="s">
        <v>235</v>
      </c>
      <c r="K4034" t="str">
        <f>IFERROR(VLOOKUP(J4034,ORDEN_ESF!A:C,2,0),"")</f>
        <v>Inventarios corrientes</v>
      </c>
      <c r="L4034">
        <f>IFERROR(VLOOKUP(J4034,ORDEN_ESF!A:C,3,0),0)</f>
        <v>8</v>
      </c>
      <c r="M4034">
        <v>28016114</v>
      </c>
    </row>
    <row r="4035" spans="1:13" x14ac:dyDescent="0.25">
      <c r="A4035">
        <v>860527800</v>
      </c>
      <c r="B4035" t="s">
        <v>296</v>
      </c>
      <c r="C4035" t="s">
        <v>222</v>
      </c>
      <c r="D4035" t="s">
        <v>228</v>
      </c>
      <c r="E4035" t="s">
        <v>224</v>
      </c>
      <c r="F4035" t="s">
        <v>292</v>
      </c>
      <c r="G4035" s="16">
        <v>43100</v>
      </c>
      <c r="J4035" t="s">
        <v>235</v>
      </c>
      <c r="K4035" t="str">
        <f>IFERROR(VLOOKUP(J4035,ORDEN_ESF!A:C,2,0),"")</f>
        <v>Inventarios corrientes</v>
      </c>
      <c r="L4035">
        <f>IFERROR(VLOOKUP(J4035,ORDEN_ESF!A:C,3,0),0)</f>
        <v>8</v>
      </c>
      <c r="M4035">
        <v>52546006</v>
      </c>
    </row>
    <row r="4036" spans="1:13" x14ac:dyDescent="0.25">
      <c r="A4036">
        <v>860527800</v>
      </c>
      <c r="B4036" t="s">
        <v>296</v>
      </c>
      <c r="C4036" t="s">
        <v>222</v>
      </c>
      <c r="D4036" t="s">
        <v>228</v>
      </c>
      <c r="E4036" t="s">
        <v>224</v>
      </c>
      <c r="F4036" t="s">
        <v>314</v>
      </c>
      <c r="G4036" s="16">
        <v>43100</v>
      </c>
      <c r="J4036" t="s">
        <v>235</v>
      </c>
      <c r="K4036" t="str">
        <f>IFERROR(VLOOKUP(J4036,ORDEN_ESF!A:C,2,0),"")</f>
        <v>Inventarios corrientes</v>
      </c>
      <c r="L4036">
        <f>IFERROR(VLOOKUP(J4036,ORDEN_ESF!A:C,3,0),0)</f>
        <v>8</v>
      </c>
      <c r="M4036">
        <v>35405052</v>
      </c>
    </row>
    <row r="4037" spans="1:13" x14ac:dyDescent="0.25">
      <c r="A4037">
        <v>811032292</v>
      </c>
      <c r="B4037" t="s">
        <v>349</v>
      </c>
      <c r="C4037" t="s">
        <v>222</v>
      </c>
      <c r="D4037" t="s">
        <v>223</v>
      </c>
      <c r="E4037" t="s">
        <v>335</v>
      </c>
      <c r="F4037" t="s">
        <v>292</v>
      </c>
      <c r="G4037" s="16">
        <v>43100</v>
      </c>
      <c r="J4037" t="s">
        <v>235</v>
      </c>
      <c r="K4037" t="str">
        <f>IFERROR(VLOOKUP(J4037,ORDEN_ESF!A:C,2,0),"")</f>
        <v>Inventarios corrientes</v>
      </c>
      <c r="L4037">
        <f>IFERROR(VLOOKUP(J4037,ORDEN_ESF!A:C,3,0),0)</f>
        <v>8</v>
      </c>
      <c r="M4037">
        <v>414148476</v>
      </c>
    </row>
    <row r="4038" spans="1:13" x14ac:dyDescent="0.25">
      <c r="A4038">
        <v>811032292</v>
      </c>
      <c r="B4038" t="s">
        <v>349</v>
      </c>
      <c r="C4038" t="s">
        <v>222</v>
      </c>
      <c r="D4038" t="s">
        <v>223</v>
      </c>
      <c r="E4038" t="s">
        <v>335</v>
      </c>
      <c r="F4038" t="s">
        <v>314</v>
      </c>
      <c r="G4038" s="16">
        <v>43100</v>
      </c>
      <c r="J4038" t="s">
        <v>235</v>
      </c>
      <c r="K4038" t="str">
        <f>IFERROR(VLOOKUP(J4038,ORDEN_ESF!A:C,2,0),"")</f>
        <v>Inventarios corrientes</v>
      </c>
      <c r="L4038">
        <f>IFERROR(VLOOKUP(J4038,ORDEN_ESF!A:C,3,0),0)</f>
        <v>8</v>
      </c>
      <c r="M4038">
        <v>537279339</v>
      </c>
    </row>
    <row r="4039" spans="1:13" x14ac:dyDescent="0.25">
      <c r="A4039">
        <v>830124992</v>
      </c>
      <c r="B4039" t="s">
        <v>357</v>
      </c>
      <c r="C4039" t="s">
        <v>222</v>
      </c>
      <c r="D4039" t="s">
        <v>228</v>
      </c>
      <c r="E4039" t="s">
        <v>358</v>
      </c>
      <c r="F4039" t="s">
        <v>292</v>
      </c>
      <c r="G4039" s="16">
        <v>43100</v>
      </c>
      <c r="J4039" t="s">
        <v>235</v>
      </c>
      <c r="K4039" t="str">
        <f>IFERROR(VLOOKUP(J4039,ORDEN_ESF!A:C,2,0),"")</f>
        <v>Inventarios corrientes</v>
      </c>
      <c r="L4039">
        <f>IFERROR(VLOOKUP(J4039,ORDEN_ESF!A:C,3,0),0)</f>
        <v>8</v>
      </c>
      <c r="M4039">
        <v>12267</v>
      </c>
    </row>
    <row r="4040" spans="1:13" x14ac:dyDescent="0.25">
      <c r="A4040">
        <v>800185295</v>
      </c>
      <c r="B4040" t="s">
        <v>344</v>
      </c>
      <c r="C4040" t="s">
        <v>222</v>
      </c>
      <c r="D4040" t="s">
        <v>228</v>
      </c>
      <c r="E4040" t="s">
        <v>335</v>
      </c>
      <c r="F4040" t="s">
        <v>292</v>
      </c>
      <c r="G4040" s="16">
        <v>43100</v>
      </c>
      <c r="J4040" t="s">
        <v>235</v>
      </c>
      <c r="K4040" t="str">
        <f>IFERROR(VLOOKUP(J4040,ORDEN_ESF!A:C,2,0),"")</f>
        <v>Inventarios corrientes</v>
      </c>
      <c r="L4040">
        <f>IFERROR(VLOOKUP(J4040,ORDEN_ESF!A:C,3,0),0)</f>
        <v>8</v>
      </c>
      <c r="M4040">
        <v>1290731128</v>
      </c>
    </row>
    <row r="4041" spans="1:13" x14ac:dyDescent="0.25">
      <c r="A4041">
        <v>800185295</v>
      </c>
      <c r="B4041" t="s">
        <v>344</v>
      </c>
      <c r="C4041" t="s">
        <v>222</v>
      </c>
      <c r="D4041" t="s">
        <v>228</v>
      </c>
      <c r="E4041" t="s">
        <v>335</v>
      </c>
      <c r="F4041" t="s">
        <v>314</v>
      </c>
      <c r="G4041" s="16">
        <v>43100</v>
      </c>
      <c r="J4041" t="s">
        <v>235</v>
      </c>
      <c r="K4041" t="str">
        <f>IFERROR(VLOOKUP(J4041,ORDEN_ESF!A:C,2,0),"")</f>
        <v>Inventarios corrientes</v>
      </c>
      <c r="L4041">
        <f>IFERROR(VLOOKUP(J4041,ORDEN_ESF!A:C,3,0),0)</f>
        <v>8</v>
      </c>
      <c r="M4041">
        <v>1497922619</v>
      </c>
    </row>
    <row r="4042" spans="1:13" x14ac:dyDescent="0.25">
      <c r="A4042">
        <v>800233881</v>
      </c>
      <c r="B4042" t="s">
        <v>161</v>
      </c>
      <c r="C4042" t="s">
        <v>222</v>
      </c>
      <c r="D4042" t="s">
        <v>223</v>
      </c>
      <c r="E4042" t="s">
        <v>333</v>
      </c>
      <c r="F4042" t="s">
        <v>292</v>
      </c>
      <c r="G4042" s="16">
        <v>43100</v>
      </c>
      <c r="J4042" t="s">
        <v>235</v>
      </c>
      <c r="K4042" t="str">
        <f>IFERROR(VLOOKUP(J4042,ORDEN_ESF!A:C,2,0),"")</f>
        <v>Inventarios corrientes</v>
      </c>
      <c r="L4042">
        <f>IFERROR(VLOOKUP(J4042,ORDEN_ESF!A:C,3,0),0)</f>
        <v>8</v>
      </c>
      <c r="M4042">
        <v>25984799</v>
      </c>
    </row>
    <row r="4043" spans="1:13" x14ac:dyDescent="0.25">
      <c r="A4043">
        <v>800233881</v>
      </c>
      <c r="B4043" t="s">
        <v>161</v>
      </c>
      <c r="C4043" t="s">
        <v>222</v>
      </c>
      <c r="D4043" t="s">
        <v>223</v>
      </c>
      <c r="E4043" t="s">
        <v>333</v>
      </c>
      <c r="F4043" t="s">
        <v>314</v>
      </c>
      <c r="G4043" s="16">
        <v>43100</v>
      </c>
      <c r="J4043" t="s">
        <v>235</v>
      </c>
      <c r="K4043" t="str">
        <f>IFERROR(VLOOKUP(J4043,ORDEN_ESF!A:C,2,0),"")</f>
        <v>Inventarios corrientes</v>
      </c>
      <c r="L4043">
        <f>IFERROR(VLOOKUP(J4043,ORDEN_ESF!A:C,3,0),0)</f>
        <v>8</v>
      </c>
      <c r="M4043">
        <v>22346434</v>
      </c>
    </row>
    <row r="4044" spans="1:13" x14ac:dyDescent="0.25">
      <c r="A4044">
        <v>800173155</v>
      </c>
      <c r="B4044" t="s">
        <v>341</v>
      </c>
      <c r="C4044" t="s">
        <v>222</v>
      </c>
      <c r="D4044" t="s">
        <v>228</v>
      </c>
      <c r="E4044" t="s">
        <v>335</v>
      </c>
      <c r="F4044" t="s">
        <v>292</v>
      </c>
      <c r="G4044" s="16">
        <v>43100</v>
      </c>
      <c r="J4044" t="s">
        <v>235</v>
      </c>
      <c r="K4044" t="str">
        <f>IFERROR(VLOOKUP(J4044,ORDEN_ESF!A:C,2,0),"")</f>
        <v>Inventarios corrientes</v>
      </c>
      <c r="L4044">
        <f>IFERROR(VLOOKUP(J4044,ORDEN_ESF!A:C,3,0),0)</f>
        <v>8</v>
      </c>
      <c r="M4044">
        <v>90477073</v>
      </c>
    </row>
    <row r="4045" spans="1:13" x14ac:dyDescent="0.25">
      <c r="A4045">
        <v>800173155</v>
      </c>
      <c r="B4045" t="s">
        <v>341</v>
      </c>
      <c r="C4045" t="s">
        <v>222</v>
      </c>
      <c r="D4045" t="s">
        <v>228</v>
      </c>
      <c r="E4045" t="s">
        <v>335</v>
      </c>
      <c r="F4045" t="s">
        <v>314</v>
      </c>
      <c r="G4045" s="16">
        <v>43100</v>
      </c>
      <c r="J4045" t="s">
        <v>235</v>
      </c>
      <c r="K4045" t="str">
        <f>IFERROR(VLOOKUP(J4045,ORDEN_ESF!A:C,2,0),"")</f>
        <v>Inventarios corrientes</v>
      </c>
      <c r="L4045">
        <f>IFERROR(VLOOKUP(J4045,ORDEN_ESF!A:C,3,0),0)</f>
        <v>8</v>
      </c>
      <c r="M4045">
        <v>301457073</v>
      </c>
    </row>
    <row r="4046" spans="1:13" x14ac:dyDescent="0.25">
      <c r="A4046">
        <v>890205645</v>
      </c>
      <c r="B4046" t="s">
        <v>166</v>
      </c>
      <c r="C4046" t="s">
        <v>222</v>
      </c>
      <c r="D4046" t="s">
        <v>375</v>
      </c>
      <c r="E4046" t="s">
        <v>335</v>
      </c>
      <c r="F4046" t="s">
        <v>292</v>
      </c>
      <c r="G4046" s="16">
        <v>43100</v>
      </c>
      <c r="J4046" t="s">
        <v>235</v>
      </c>
      <c r="K4046" t="str">
        <f>IFERROR(VLOOKUP(J4046,ORDEN_ESF!A:C,2,0),"")</f>
        <v>Inventarios corrientes</v>
      </c>
      <c r="L4046">
        <f>IFERROR(VLOOKUP(J4046,ORDEN_ESF!A:C,3,0),0)</f>
        <v>8</v>
      </c>
      <c r="M4046">
        <v>297709091</v>
      </c>
    </row>
    <row r="4047" spans="1:13" x14ac:dyDescent="0.25">
      <c r="A4047">
        <v>890205645</v>
      </c>
      <c r="B4047" t="s">
        <v>166</v>
      </c>
      <c r="C4047" t="s">
        <v>222</v>
      </c>
      <c r="D4047" t="s">
        <v>375</v>
      </c>
      <c r="E4047" t="s">
        <v>335</v>
      </c>
      <c r="F4047" t="s">
        <v>314</v>
      </c>
      <c r="G4047" s="16">
        <v>43100</v>
      </c>
      <c r="J4047" t="s">
        <v>235</v>
      </c>
      <c r="K4047" t="str">
        <f>IFERROR(VLOOKUP(J4047,ORDEN_ESF!A:C,2,0),"")</f>
        <v>Inventarios corrientes</v>
      </c>
      <c r="L4047">
        <f>IFERROR(VLOOKUP(J4047,ORDEN_ESF!A:C,3,0),0)</f>
        <v>8</v>
      </c>
      <c r="M4047">
        <v>440158795</v>
      </c>
    </row>
    <row r="4048" spans="1:13" x14ac:dyDescent="0.25">
      <c r="A4048">
        <v>800094968</v>
      </c>
      <c r="B4048" t="s">
        <v>336</v>
      </c>
      <c r="C4048" t="s">
        <v>222</v>
      </c>
      <c r="D4048" t="s">
        <v>337</v>
      </c>
      <c r="E4048" t="s">
        <v>335</v>
      </c>
      <c r="F4048" t="s">
        <v>292</v>
      </c>
      <c r="G4048" s="16">
        <v>43100</v>
      </c>
      <c r="J4048" t="s">
        <v>235</v>
      </c>
      <c r="K4048" t="str">
        <f>IFERROR(VLOOKUP(J4048,ORDEN_ESF!A:C,2,0),"")</f>
        <v>Inventarios corrientes</v>
      </c>
      <c r="L4048">
        <f>IFERROR(VLOOKUP(J4048,ORDEN_ESF!A:C,3,0),0)</f>
        <v>8</v>
      </c>
      <c r="M4048">
        <v>167034896</v>
      </c>
    </row>
    <row r="4049" spans="1:13" x14ac:dyDescent="0.25">
      <c r="A4049">
        <v>800094968</v>
      </c>
      <c r="B4049" t="s">
        <v>336</v>
      </c>
      <c r="C4049" t="s">
        <v>222</v>
      </c>
      <c r="D4049" t="s">
        <v>337</v>
      </c>
      <c r="E4049" t="s">
        <v>335</v>
      </c>
      <c r="F4049" t="s">
        <v>314</v>
      </c>
      <c r="G4049" s="16">
        <v>43100</v>
      </c>
      <c r="J4049" t="s">
        <v>235</v>
      </c>
      <c r="K4049" t="str">
        <f>IFERROR(VLOOKUP(J4049,ORDEN_ESF!A:C,2,0),"")</f>
        <v>Inventarios corrientes</v>
      </c>
      <c r="L4049">
        <f>IFERROR(VLOOKUP(J4049,ORDEN_ESF!A:C,3,0),0)</f>
        <v>8</v>
      </c>
      <c r="M4049">
        <v>188621165</v>
      </c>
    </row>
    <row r="4050" spans="1:13" x14ac:dyDescent="0.25">
      <c r="A4050">
        <v>890939355</v>
      </c>
      <c r="B4050" t="s">
        <v>35</v>
      </c>
      <c r="C4050" t="s">
        <v>222</v>
      </c>
      <c r="D4050" t="s">
        <v>223</v>
      </c>
      <c r="E4050" t="s">
        <v>335</v>
      </c>
      <c r="F4050" t="s">
        <v>292</v>
      </c>
      <c r="G4050" s="16">
        <v>43100</v>
      </c>
      <c r="J4050" t="s">
        <v>235</v>
      </c>
      <c r="K4050" t="str">
        <f>IFERROR(VLOOKUP(J4050,ORDEN_ESF!A:C,2,0),"")</f>
        <v>Inventarios corrientes</v>
      </c>
      <c r="L4050">
        <f>IFERROR(VLOOKUP(J4050,ORDEN_ESF!A:C,3,0),0)</f>
        <v>8</v>
      </c>
      <c r="M4050">
        <v>2130616</v>
      </c>
    </row>
    <row r="4051" spans="1:13" x14ac:dyDescent="0.25">
      <c r="A4051">
        <v>890939355</v>
      </c>
      <c r="B4051" t="s">
        <v>35</v>
      </c>
      <c r="C4051" t="s">
        <v>222</v>
      </c>
      <c r="D4051" t="s">
        <v>223</v>
      </c>
      <c r="E4051" t="s">
        <v>335</v>
      </c>
      <c r="F4051" t="s">
        <v>314</v>
      </c>
      <c r="G4051" s="16">
        <v>43100</v>
      </c>
      <c r="J4051" t="s">
        <v>235</v>
      </c>
      <c r="K4051" t="str">
        <f>IFERROR(VLOOKUP(J4051,ORDEN_ESF!A:C,2,0),"")</f>
        <v>Inventarios corrientes</v>
      </c>
      <c r="L4051">
        <f>IFERROR(VLOOKUP(J4051,ORDEN_ESF!A:C,3,0),0)</f>
        <v>8</v>
      </c>
      <c r="M4051">
        <v>362830</v>
      </c>
    </row>
    <row r="4052" spans="1:13" x14ac:dyDescent="0.25">
      <c r="A4052">
        <v>830058272</v>
      </c>
      <c r="B4052" t="s">
        <v>352</v>
      </c>
      <c r="C4052" t="s">
        <v>222</v>
      </c>
      <c r="D4052" t="s">
        <v>228</v>
      </c>
      <c r="E4052" t="s">
        <v>353</v>
      </c>
      <c r="F4052" t="s">
        <v>292</v>
      </c>
      <c r="G4052" s="16">
        <v>43100</v>
      </c>
      <c r="J4052" t="s">
        <v>235</v>
      </c>
      <c r="K4052" t="str">
        <f>IFERROR(VLOOKUP(J4052,ORDEN_ESF!A:C,2,0),"")</f>
        <v>Inventarios corrientes</v>
      </c>
      <c r="L4052">
        <f>IFERROR(VLOOKUP(J4052,ORDEN_ESF!A:C,3,0),0)</f>
        <v>8</v>
      </c>
      <c r="M4052">
        <v>18564237</v>
      </c>
    </row>
    <row r="4053" spans="1:13" x14ac:dyDescent="0.25">
      <c r="A4053">
        <v>830058272</v>
      </c>
      <c r="B4053" t="s">
        <v>352</v>
      </c>
      <c r="C4053" t="s">
        <v>222</v>
      </c>
      <c r="D4053" t="s">
        <v>228</v>
      </c>
      <c r="E4053" t="s">
        <v>353</v>
      </c>
      <c r="F4053" t="s">
        <v>314</v>
      </c>
      <c r="G4053" s="16">
        <v>43100</v>
      </c>
      <c r="J4053" t="s">
        <v>235</v>
      </c>
      <c r="K4053" t="str">
        <f>IFERROR(VLOOKUP(J4053,ORDEN_ESF!A:C,2,0),"")</f>
        <v>Inventarios corrientes</v>
      </c>
      <c r="L4053">
        <f>IFERROR(VLOOKUP(J4053,ORDEN_ESF!A:C,3,0),0)</f>
        <v>8</v>
      </c>
      <c r="M4053">
        <v>16974776</v>
      </c>
    </row>
    <row r="4054" spans="1:13" x14ac:dyDescent="0.25">
      <c r="A4054">
        <v>860058070</v>
      </c>
      <c r="B4054" t="s">
        <v>364</v>
      </c>
      <c r="C4054" t="s">
        <v>222</v>
      </c>
      <c r="D4054" t="s">
        <v>228</v>
      </c>
      <c r="E4054" t="s">
        <v>335</v>
      </c>
      <c r="F4054" t="s">
        <v>292</v>
      </c>
      <c r="G4054" s="16">
        <v>43100</v>
      </c>
      <c r="J4054" t="s">
        <v>235</v>
      </c>
      <c r="K4054" t="str">
        <f>IFERROR(VLOOKUP(J4054,ORDEN_ESF!A:C,2,0),"")</f>
        <v>Inventarios corrientes</v>
      </c>
      <c r="L4054">
        <f>IFERROR(VLOOKUP(J4054,ORDEN_ESF!A:C,3,0),0)</f>
        <v>8</v>
      </c>
      <c r="M4054">
        <v>540974203</v>
      </c>
    </row>
    <row r="4055" spans="1:13" x14ac:dyDescent="0.25">
      <c r="A4055">
        <v>860058070</v>
      </c>
      <c r="B4055" t="s">
        <v>364</v>
      </c>
      <c r="C4055" t="s">
        <v>222</v>
      </c>
      <c r="D4055" t="s">
        <v>228</v>
      </c>
      <c r="E4055" t="s">
        <v>335</v>
      </c>
      <c r="F4055" t="s">
        <v>314</v>
      </c>
      <c r="G4055" s="16">
        <v>43100</v>
      </c>
      <c r="J4055" t="s">
        <v>235</v>
      </c>
      <c r="K4055" t="str">
        <f>IFERROR(VLOOKUP(J4055,ORDEN_ESF!A:C,2,0),"")</f>
        <v>Inventarios corrientes</v>
      </c>
      <c r="L4055">
        <f>IFERROR(VLOOKUP(J4055,ORDEN_ESF!A:C,3,0),0)</f>
        <v>8</v>
      </c>
      <c r="M4055">
        <v>605035479</v>
      </c>
    </row>
    <row r="4056" spans="1:13" x14ac:dyDescent="0.25">
      <c r="A4056">
        <v>890903055</v>
      </c>
      <c r="B4056" t="s">
        <v>232</v>
      </c>
      <c r="C4056" t="s">
        <v>222</v>
      </c>
      <c r="D4056" t="s">
        <v>223</v>
      </c>
      <c r="E4056" t="s">
        <v>224</v>
      </c>
      <c r="F4056" t="s">
        <v>292</v>
      </c>
      <c r="G4056" s="16">
        <v>43100</v>
      </c>
      <c r="J4056" t="s">
        <v>235</v>
      </c>
      <c r="K4056" t="str">
        <f>IFERROR(VLOOKUP(J4056,ORDEN_ESF!A:C,2,0),"")</f>
        <v>Inventarios corrientes</v>
      </c>
      <c r="L4056">
        <f>IFERROR(VLOOKUP(J4056,ORDEN_ESF!A:C,3,0),0)</f>
        <v>8</v>
      </c>
      <c r="M4056">
        <v>44028</v>
      </c>
    </row>
    <row r="4057" spans="1:13" x14ac:dyDescent="0.25">
      <c r="A4057">
        <v>890903055</v>
      </c>
      <c r="B4057" t="s">
        <v>232</v>
      </c>
      <c r="C4057" t="s">
        <v>222</v>
      </c>
      <c r="D4057" t="s">
        <v>223</v>
      </c>
      <c r="E4057" t="s">
        <v>224</v>
      </c>
      <c r="F4057" t="s">
        <v>314</v>
      </c>
      <c r="G4057" s="16">
        <v>43100</v>
      </c>
      <c r="J4057" t="s">
        <v>235</v>
      </c>
      <c r="K4057" t="str">
        <f>IFERROR(VLOOKUP(J4057,ORDEN_ESF!A:C,2,0),"")</f>
        <v>Inventarios corrientes</v>
      </c>
      <c r="L4057">
        <f>IFERROR(VLOOKUP(J4057,ORDEN_ESF!A:C,3,0),0)</f>
        <v>8</v>
      </c>
      <c r="M4057">
        <v>41371</v>
      </c>
    </row>
    <row r="4058" spans="1:13" x14ac:dyDescent="0.25">
      <c r="A4058">
        <v>860031361</v>
      </c>
      <c r="B4058" t="s">
        <v>297</v>
      </c>
      <c r="C4058" t="s">
        <v>222</v>
      </c>
      <c r="D4058" t="s">
        <v>228</v>
      </c>
      <c r="E4058" t="s">
        <v>224</v>
      </c>
      <c r="F4058" t="s">
        <v>292</v>
      </c>
      <c r="G4058" s="16">
        <v>43100</v>
      </c>
      <c r="J4058" t="s">
        <v>235</v>
      </c>
      <c r="K4058" t="str">
        <f>IFERROR(VLOOKUP(J4058,ORDEN_ESF!A:C,2,0),"")</f>
        <v>Inventarios corrientes</v>
      </c>
      <c r="L4058">
        <f>IFERROR(VLOOKUP(J4058,ORDEN_ESF!A:C,3,0),0)</f>
        <v>8</v>
      </c>
      <c r="M4058">
        <v>170534</v>
      </c>
    </row>
    <row r="4059" spans="1:13" x14ac:dyDescent="0.25">
      <c r="A4059">
        <v>860031361</v>
      </c>
      <c r="B4059" t="s">
        <v>297</v>
      </c>
      <c r="C4059" t="s">
        <v>222</v>
      </c>
      <c r="D4059" t="s">
        <v>228</v>
      </c>
      <c r="E4059" t="s">
        <v>224</v>
      </c>
      <c r="F4059" t="s">
        <v>314</v>
      </c>
      <c r="G4059" s="16">
        <v>43100</v>
      </c>
      <c r="J4059" t="s">
        <v>235</v>
      </c>
      <c r="K4059" t="str">
        <f>IFERROR(VLOOKUP(J4059,ORDEN_ESF!A:C,2,0),"")</f>
        <v>Inventarios corrientes</v>
      </c>
      <c r="L4059">
        <f>IFERROR(VLOOKUP(J4059,ORDEN_ESF!A:C,3,0),0)</f>
        <v>8</v>
      </c>
      <c r="M4059">
        <v>1089077</v>
      </c>
    </row>
    <row r="4060" spans="1:13" x14ac:dyDescent="0.25">
      <c r="A4060">
        <v>890312765</v>
      </c>
      <c r="B4060" t="s">
        <v>363</v>
      </c>
      <c r="C4060" t="s">
        <v>222</v>
      </c>
      <c r="D4060" t="s">
        <v>228</v>
      </c>
      <c r="E4060" t="s">
        <v>339</v>
      </c>
      <c r="F4060" t="s">
        <v>292</v>
      </c>
      <c r="G4060" s="16">
        <v>43100</v>
      </c>
      <c r="J4060" t="s">
        <v>235</v>
      </c>
      <c r="K4060" t="str">
        <f>IFERROR(VLOOKUP(J4060,ORDEN_ESF!A:C,2,0),"")</f>
        <v>Inventarios corrientes</v>
      </c>
      <c r="L4060">
        <f>IFERROR(VLOOKUP(J4060,ORDEN_ESF!A:C,3,0),0)</f>
        <v>8</v>
      </c>
      <c r="M4060">
        <v>7662839</v>
      </c>
    </row>
    <row r="4061" spans="1:13" x14ac:dyDescent="0.25">
      <c r="A4061">
        <v>890312765</v>
      </c>
      <c r="B4061" t="s">
        <v>363</v>
      </c>
      <c r="C4061" t="s">
        <v>222</v>
      </c>
      <c r="D4061" t="s">
        <v>228</v>
      </c>
      <c r="E4061" t="s">
        <v>339</v>
      </c>
      <c r="F4061" t="s">
        <v>314</v>
      </c>
      <c r="G4061" s="16">
        <v>43100</v>
      </c>
      <c r="J4061" t="s">
        <v>235</v>
      </c>
      <c r="K4061" t="str">
        <f>IFERROR(VLOOKUP(J4061,ORDEN_ESF!A:C,2,0),"")</f>
        <v>Inventarios corrientes</v>
      </c>
      <c r="L4061">
        <f>IFERROR(VLOOKUP(J4061,ORDEN_ESF!A:C,3,0),0)</f>
        <v>8</v>
      </c>
      <c r="M4061">
        <v>5409015</v>
      </c>
    </row>
    <row r="4062" spans="1:13" x14ac:dyDescent="0.25">
      <c r="A4062">
        <v>860000656</v>
      </c>
      <c r="B4062" t="s">
        <v>221</v>
      </c>
      <c r="C4062" t="s">
        <v>222</v>
      </c>
      <c r="D4062" t="s">
        <v>223</v>
      </c>
      <c r="E4062" t="s">
        <v>224</v>
      </c>
      <c r="F4062" t="s">
        <v>292</v>
      </c>
      <c r="G4062" s="16">
        <v>43100</v>
      </c>
      <c r="J4062" t="s">
        <v>235</v>
      </c>
      <c r="K4062" t="str">
        <f>IFERROR(VLOOKUP(J4062,ORDEN_ESF!A:C,2,0),"")</f>
        <v>Inventarios corrientes</v>
      </c>
      <c r="L4062">
        <f>IFERROR(VLOOKUP(J4062,ORDEN_ESF!A:C,3,0),0)</f>
        <v>8</v>
      </c>
      <c r="M4062">
        <v>13965205</v>
      </c>
    </row>
    <row r="4063" spans="1:13" x14ac:dyDescent="0.25">
      <c r="A4063">
        <v>860000656</v>
      </c>
      <c r="B4063" t="s">
        <v>221</v>
      </c>
      <c r="C4063" t="s">
        <v>222</v>
      </c>
      <c r="D4063" t="s">
        <v>223</v>
      </c>
      <c r="E4063" t="s">
        <v>224</v>
      </c>
      <c r="F4063" t="s">
        <v>314</v>
      </c>
      <c r="G4063" s="16">
        <v>43100</v>
      </c>
      <c r="J4063" t="s">
        <v>235</v>
      </c>
      <c r="K4063" t="str">
        <f>IFERROR(VLOOKUP(J4063,ORDEN_ESF!A:C,2,0),"")</f>
        <v>Inventarios corrientes</v>
      </c>
      <c r="L4063">
        <f>IFERROR(VLOOKUP(J4063,ORDEN_ESF!A:C,3,0),0)</f>
        <v>8</v>
      </c>
      <c r="M4063">
        <v>9136362</v>
      </c>
    </row>
    <row r="4064" spans="1:13" x14ac:dyDescent="0.25">
      <c r="A4064">
        <v>900192242</v>
      </c>
      <c r="B4064" t="s">
        <v>381</v>
      </c>
      <c r="C4064" t="s">
        <v>222</v>
      </c>
      <c r="D4064" t="s">
        <v>228</v>
      </c>
      <c r="E4064" t="s">
        <v>333</v>
      </c>
      <c r="F4064" t="s">
        <v>292</v>
      </c>
      <c r="G4064" s="16">
        <v>43100</v>
      </c>
      <c r="J4064" t="s">
        <v>235</v>
      </c>
      <c r="K4064" t="str">
        <f>IFERROR(VLOOKUP(J4064,ORDEN_ESF!A:C,2,0),"")</f>
        <v>Inventarios corrientes</v>
      </c>
      <c r="L4064">
        <f>IFERROR(VLOOKUP(J4064,ORDEN_ESF!A:C,3,0),0)</f>
        <v>8</v>
      </c>
      <c r="M4064">
        <v>9297458</v>
      </c>
    </row>
    <row r="4065" spans="1:13" x14ac:dyDescent="0.25">
      <c r="A4065">
        <v>900192242</v>
      </c>
      <c r="B4065" t="s">
        <v>381</v>
      </c>
      <c r="C4065" t="s">
        <v>222</v>
      </c>
      <c r="D4065" t="s">
        <v>228</v>
      </c>
      <c r="E4065" t="s">
        <v>333</v>
      </c>
      <c r="F4065" t="s">
        <v>314</v>
      </c>
      <c r="G4065" s="16">
        <v>43100</v>
      </c>
      <c r="J4065" t="s">
        <v>235</v>
      </c>
      <c r="K4065" t="str">
        <f>IFERROR(VLOOKUP(J4065,ORDEN_ESF!A:C,2,0),"")</f>
        <v>Inventarios corrientes</v>
      </c>
      <c r="L4065">
        <f>IFERROR(VLOOKUP(J4065,ORDEN_ESF!A:C,3,0),0)</f>
        <v>8</v>
      </c>
      <c r="M4065">
        <v>5827254</v>
      </c>
    </row>
    <row r="4066" spans="1:13" x14ac:dyDescent="0.25">
      <c r="A4066">
        <v>890903035</v>
      </c>
      <c r="B4066" t="s">
        <v>369</v>
      </c>
      <c r="C4066" t="s">
        <v>222</v>
      </c>
      <c r="D4066" t="s">
        <v>228</v>
      </c>
      <c r="E4066" t="s">
        <v>339</v>
      </c>
      <c r="F4066" t="s">
        <v>292</v>
      </c>
      <c r="G4066" s="16">
        <v>43100</v>
      </c>
      <c r="J4066" t="s">
        <v>235</v>
      </c>
      <c r="K4066" t="str">
        <f>IFERROR(VLOOKUP(J4066,ORDEN_ESF!A:C,2,0),"")</f>
        <v>Inventarios corrientes</v>
      </c>
      <c r="L4066">
        <f>IFERROR(VLOOKUP(J4066,ORDEN_ESF!A:C,3,0),0)</f>
        <v>8</v>
      </c>
      <c r="M4066">
        <v>11858328</v>
      </c>
    </row>
    <row r="4067" spans="1:13" x14ac:dyDescent="0.25">
      <c r="A4067">
        <v>890903035</v>
      </c>
      <c r="B4067" t="s">
        <v>369</v>
      </c>
      <c r="C4067" t="s">
        <v>222</v>
      </c>
      <c r="D4067" t="s">
        <v>228</v>
      </c>
      <c r="E4067" t="s">
        <v>339</v>
      </c>
      <c r="F4067" t="s">
        <v>314</v>
      </c>
      <c r="G4067" s="16">
        <v>43100</v>
      </c>
      <c r="J4067" t="s">
        <v>235</v>
      </c>
      <c r="K4067" t="str">
        <f>IFERROR(VLOOKUP(J4067,ORDEN_ESF!A:C,2,0),"")</f>
        <v>Inventarios corrientes</v>
      </c>
      <c r="L4067">
        <f>IFERROR(VLOOKUP(J4067,ORDEN_ESF!A:C,3,0),0)</f>
        <v>8</v>
      </c>
      <c r="M4067">
        <v>10557572</v>
      </c>
    </row>
    <row r="4068" spans="1:13" x14ac:dyDescent="0.25">
      <c r="A4068">
        <v>860002837</v>
      </c>
      <c r="B4068" t="s">
        <v>227</v>
      </c>
      <c r="C4068" t="s">
        <v>222</v>
      </c>
      <c r="D4068" t="s">
        <v>228</v>
      </c>
      <c r="E4068" t="s">
        <v>224</v>
      </c>
      <c r="F4068" t="s">
        <v>292</v>
      </c>
      <c r="G4068" s="16">
        <v>43100</v>
      </c>
      <c r="J4068" t="s">
        <v>235</v>
      </c>
      <c r="K4068" t="str">
        <f>IFERROR(VLOOKUP(J4068,ORDEN_ESF!A:C,2,0),"")</f>
        <v>Inventarios corrientes</v>
      </c>
      <c r="L4068">
        <f>IFERROR(VLOOKUP(J4068,ORDEN_ESF!A:C,3,0),0)</f>
        <v>8</v>
      </c>
      <c r="M4068">
        <v>89353998</v>
      </c>
    </row>
    <row r="4069" spans="1:13" x14ac:dyDescent="0.25">
      <c r="A4069">
        <v>860002837</v>
      </c>
      <c r="B4069" t="s">
        <v>227</v>
      </c>
      <c r="C4069" t="s">
        <v>222</v>
      </c>
      <c r="D4069" t="s">
        <v>228</v>
      </c>
      <c r="E4069" t="s">
        <v>224</v>
      </c>
      <c r="F4069" t="s">
        <v>314</v>
      </c>
      <c r="G4069" s="16">
        <v>43100</v>
      </c>
      <c r="J4069" t="s">
        <v>235</v>
      </c>
      <c r="K4069" t="str">
        <f>IFERROR(VLOOKUP(J4069,ORDEN_ESF!A:C,2,0),"")</f>
        <v>Inventarios corrientes</v>
      </c>
      <c r="L4069">
        <f>IFERROR(VLOOKUP(J4069,ORDEN_ESF!A:C,3,0),0)</f>
        <v>8</v>
      </c>
      <c r="M4069">
        <v>115284217</v>
      </c>
    </row>
    <row r="4070" spans="1:13" x14ac:dyDescent="0.25">
      <c r="A4070">
        <v>860515523</v>
      </c>
      <c r="B4070" t="s">
        <v>231</v>
      </c>
      <c r="C4070" t="s">
        <v>222</v>
      </c>
      <c r="D4070" t="s">
        <v>228</v>
      </c>
      <c r="E4070" t="s">
        <v>224</v>
      </c>
      <c r="F4070" t="s">
        <v>292</v>
      </c>
      <c r="G4070" s="16">
        <v>43100</v>
      </c>
      <c r="J4070" t="s">
        <v>235</v>
      </c>
      <c r="K4070" t="str">
        <f>IFERROR(VLOOKUP(J4070,ORDEN_ESF!A:C,2,0),"")</f>
        <v>Inventarios corrientes</v>
      </c>
      <c r="L4070">
        <f>IFERROR(VLOOKUP(J4070,ORDEN_ESF!A:C,3,0),0)</f>
        <v>8</v>
      </c>
      <c r="M4070">
        <v>1109857</v>
      </c>
    </row>
    <row r="4071" spans="1:13" x14ac:dyDescent="0.25">
      <c r="A4071">
        <v>860515523</v>
      </c>
      <c r="B4071" t="s">
        <v>231</v>
      </c>
      <c r="C4071" t="s">
        <v>222</v>
      </c>
      <c r="D4071" t="s">
        <v>228</v>
      </c>
      <c r="E4071" t="s">
        <v>224</v>
      </c>
      <c r="F4071" t="s">
        <v>314</v>
      </c>
      <c r="G4071" s="16">
        <v>43100</v>
      </c>
      <c r="J4071" t="s">
        <v>235</v>
      </c>
      <c r="K4071" t="str">
        <f>IFERROR(VLOOKUP(J4071,ORDEN_ESF!A:C,2,0),"")</f>
        <v>Inventarios corrientes</v>
      </c>
      <c r="L4071">
        <f>IFERROR(VLOOKUP(J4071,ORDEN_ESF!A:C,3,0),0)</f>
        <v>8</v>
      </c>
      <c r="M4071">
        <v>4876504</v>
      </c>
    </row>
    <row r="4072" spans="1:13" x14ac:dyDescent="0.25">
      <c r="A4072">
        <v>890932424</v>
      </c>
      <c r="B4072" t="s">
        <v>379</v>
      </c>
      <c r="C4072" t="s">
        <v>222</v>
      </c>
      <c r="D4072" t="s">
        <v>223</v>
      </c>
      <c r="E4072" t="s">
        <v>333</v>
      </c>
      <c r="F4072" t="s">
        <v>292</v>
      </c>
      <c r="G4072" s="16">
        <v>43100</v>
      </c>
      <c r="J4072" t="s">
        <v>235</v>
      </c>
      <c r="K4072" t="str">
        <f>IFERROR(VLOOKUP(J4072,ORDEN_ESF!A:C,2,0),"")</f>
        <v>Inventarios corrientes</v>
      </c>
      <c r="L4072">
        <f>IFERROR(VLOOKUP(J4072,ORDEN_ESF!A:C,3,0),0)</f>
        <v>8</v>
      </c>
      <c r="M4072">
        <v>26373635</v>
      </c>
    </row>
    <row r="4073" spans="1:13" x14ac:dyDescent="0.25">
      <c r="A4073">
        <v>890932424</v>
      </c>
      <c r="B4073" t="s">
        <v>379</v>
      </c>
      <c r="C4073" t="s">
        <v>222</v>
      </c>
      <c r="D4073" t="s">
        <v>223</v>
      </c>
      <c r="E4073" t="s">
        <v>333</v>
      </c>
      <c r="F4073" t="s">
        <v>314</v>
      </c>
      <c r="G4073" s="16">
        <v>43100</v>
      </c>
      <c r="J4073" t="s">
        <v>235</v>
      </c>
      <c r="K4073" t="str">
        <f>IFERROR(VLOOKUP(J4073,ORDEN_ESF!A:C,2,0),"")</f>
        <v>Inventarios corrientes</v>
      </c>
      <c r="L4073">
        <f>IFERROR(VLOOKUP(J4073,ORDEN_ESF!A:C,3,0),0)</f>
        <v>8</v>
      </c>
      <c r="M4073">
        <v>11323319</v>
      </c>
    </row>
    <row r="4074" spans="1:13" x14ac:dyDescent="0.25">
      <c r="A4074">
        <v>830094920</v>
      </c>
      <c r="B4074" t="s">
        <v>350</v>
      </c>
      <c r="C4074" t="s">
        <v>222</v>
      </c>
      <c r="D4074" t="s">
        <v>351</v>
      </c>
      <c r="E4074" t="s">
        <v>339</v>
      </c>
      <c r="F4074" t="s">
        <v>292</v>
      </c>
      <c r="G4074" s="16">
        <v>43100</v>
      </c>
      <c r="J4074" t="s">
        <v>235</v>
      </c>
      <c r="K4074" t="str">
        <f>IFERROR(VLOOKUP(J4074,ORDEN_ESF!A:C,2,0),"")</f>
        <v>Inventarios corrientes</v>
      </c>
      <c r="L4074">
        <f>IFERROR(VLOOKUP(J4074,ORDEN_ESF!A:C,3,0),0)</f>
        <v>8</v>
      </c>
      <c r="M4074">
        <v>1052809</v>
      </c>
    </row>
    <row r="4075" spans="1:13" x14ac:dyDescent="0.25">
      <c r="A4075">
        <v>830094920</v>
      </c>
      <c r="B4075" t="s">
        <v>350</v>
      </c>
      <c r="C4075" t="s">
        <v>222</v>
      </c>
      <c r="D4075" t="s">
        <v>351</v>
      </c>
      <c r="E4075" t="s">
        <v>339</v>
      </c>
      <c r="F4075" t="s">
        <v>314</v>
      </c>
      <c r="G4075" s="16">
        <v>43100</v>
      </c>
      <c r="J4075" t="s">
        <v>235</v>
      </c>
      <c r="K4075" t="str">
        <f>IFERROR(VLOOKUP(J4075,ORDEN_ESF!A:C,2,0),"")</f>
        <v>Inventarios corrientes</v>
      </c>
      <c r="L4075">
        <f>IFERROR(VLOOKUP(J4075,ORDEN_ESF!A:C,3,0),0)</f>
        <v>8</v>
      </c>
      <c r="M4075">
        <v>5606646</v>
      </c>
    </row>
    <row r="4076" spans="1:13" x14ac:dyDescent="0.25">
      <c r="A4076">
        <v>800093117</v>
      </c>
      <c r="B4076" t="s">
        <v>334</v>
      </c>
      <c r="C4076" t="s">
        <v>222</v>
      </c>
      <c r="D4076" t="s">
        <v>223</v>
      </c>
      <c r="E4076" t="s">
        <v>335</v>
      </c>
      <c r="F4076" t="s">
        <v>292</v>
      </c>
      <c r="G4076" s="16">
        <v>43100</v>
      </c>
      <c r="J4076" t="s">
        <v>235</v>
      </c>
      <c r="K4076" t="str">
        <f>IFERROR(VLOOKUP(J4076,ORDEN_ESF!A:C,2,0),"")</f>
        <v>Inventarios corrientes</v>
      </c>
      <c r="L4076">
        <f>IFERROR(VLOOKUP(J4076,ORDEN_ESF!A:C,3,0),0)</f>
        <v>8</v>
      </c>
      <c r="M4076">
        <v>625078732</v>
      </c>
    </row>
    <row r="4077" spans="1:13" x14ac:dyDescent="0.25">
      <c r="A4077">
        <v>800093117</v>
      </c>
      <c r="B4077" t="s">
        <v>334</v>
      </c>
      <c r="C4077" t="s">
        <v>222</v>
      </c>
      <c r="D4077" t="s">
        <v>223</v>
      </c>
      <c r="E4077" t="s">
        <v>335</v>
      </c>
      <c r="F4077" t="s">
        <v>314</v>
      </c>
      <c r="G4077" s="16">
        <v>43100</v>
      </c>
      <c r="J4077" t="s">
        <v>235</v>
      </c>
      <c r="K4077" t="str">
        <f>IFERROR(VLOOKUP(J4077,ORDEN_ESF!A:C,2,0),"")</f>
        <v>Inventarios corrientes</v>
      </c>
      <c r="L4077">
        <f>IFERROR(VLOOKUP(J4077,ORDEN_ESF!A:C,3,0),0)</f>
        <v>8</v>
      </c>
      <c r="M4077">
        <v>576355708</v>
      </c>
    </row>
    <row r="4078" spans="1:13" x14ac:dyDescent="0.25">
      <c r="A4078">
        <v>890908901</v>
      </c>
      <c r="B4078" t="s">
        <v>372</v>
      </c>
      <c r="C4078" t="s">
        <v>222</v>
      </c>
      <c r="D4078" t="s">
        <v>223</v>
      </c>
      <c r="E4078" t="s">
        <v>339</v>
      </c>
      <c r="F4078" t="s">
        <v>292</v>
      </c>
      <c r="G4078" s="16">
        <v>43100</v>
      </c>
      <c r="J4078" t="s">
        <v>235</v>
      </c>
      <c r="K4078" t="str">
        <f>IFERROR(VLOOKUP(J4078,ORDEN_ESF!A:C,2,0),"")</f>
        <v>Inventarios corrientes</v>
      </c>
      <c r="L4078">
        <f>IFERROR(VLOOKUP(J4078,ORDEN_ESF!A:C,3,0),0)</f>
        <v>8</v>
      </c>
      <c r="M4078">
        <v>5854293</v>
      </c>
    </row>
    <row r="4079" spans="1:13" x14ac:dyDescent="0.25">
      <c r="A4079">
        <v>890908901</v>
      </c>
      <c r="B4079" t="s">
        <v>372</v>
      </c>
      <c r="C4079" t="s">
        <v>222</v>
      </c>
      <c r="D4079" t="s">
        <v>223</v>
      </c>
      <c r="E4079" t="s">
        <v>339</v>
      </c>
      <c r="F4079" t="s">
        <v>314</v>
      </c>
      <c r="G4079" s="16">
        <v>43100</v>
      </c>
      <c r="J4079" t="s">
        <v>235</v>
      </c>
      <c r="K4079" t="str">
        <f>IFERROR(VLOOKUP(J4079,ORDEN_ESF!A:C,2,0),"")</f>
        <v>Inventarios corrientes</v>
      </c>
      <c r="L4079">
        <f>IFERROR(VLOOKUP(J4079,ORDEN_ESF!A:C,3,0),0)</f>
        <v>8</v>
      </c>
      <c r="M4079">
        <v>5379991</v>
      </c>
    </row>
    <row r="4080" spans="1:13" x14ac:dyDescent="0.25">
      <c r="A4080">
        <v>860527800</v>
      </c>
      <c r="B4080" t="s">
        <v>296</v>
      </c>
      <c r="C4080" t="s">
        <v>222</v>
      </c>
      <c r="D4080" t="s">
        <v>228</v>
      </c>
      <c r="E4080" t="s">
        <v>224</v>
      </c>
      <c r="F4080" t="s">
        <v>292</v>
      </c>
      <c r="G4080" s="16">
        <v>43100</v>
      </c>
      <c r="J4080" t="s">
        <v>236</v>
      </c>
      <c r="K4080" t="str">
        <f>IFERROR(VLOOKUP(J4080,ORDEN_ESF!A:C,2,0),"")</f>
        <v>Activos por impuestos corrientes, corriente</v>
      </c>
      <c r="L4080">
        <f>IFERROR(VLOOKUP(J4080,ORDEN_ESF!A:C,3,0),0)</f>
        <v>0</v>
      </c>
      <c r="M4080">
        <v>268748</v>
      </c>
    </row>
    <row r="4081" spans="1:13" x14ac:dyDescent="0.25">
      <c r="A4081">
        <v>860527800</v>
      </c>
      <c r="B4081" t="s">
        <v>296</v>
      </c>
      <c r="C4081" t="s">
        <v>222</v>
      </c>
      <c r="D4081" t="s">
        <v>228</v>
      </c>
      <c r="E4081" t="s">
        <v>224</v>
      </c>
      <c r="F4081" t="s">
        <v>314</v>
      </c>
      <c r="G4081" s="16">
        <v>43100</v>
      </c>
      <c r="J4081" t="s">
        <v>236</v>
      </c>
      <c r="K4081" t="str">
        <f>IFERROR(VLOOKUP(J4081,ORDEN_ESF!A:C,2,0),"")</f>
        <v>Activos por impuestos corrientes, corriente</v>
      </c>
      <c r="L4081">
        <f>IFERROR(VLOOKUP(J4081,ORDEN_ESF!A:C,3,0),0)</f>
        <v>0</v>
      </c>
      <c r="M4081">
        <v>10353691</v>
      </c>
    </row>
    <row r="4082" spans="1:13" x14ac:dyDescent="0.25">
      <c r="A4082">
        <v>860035996</v>
      </c>
      <c r="B4082" t="s">
        <v>229</v>
      </c>
      <c r="C4082" t="s">
        <v>222</v>
      </c>
      <c r="D4082" t="s">
        <v>228</v>
      </c>
      <c r="E4082" t="s">
        <v>224</v>
      </c>
      <c r="F4082" t="s">
        <v>292</v>
      </c>
      <c r="G4082" s="16">
        <v>43100</v>
      </c>
      <c r="J4082" t="s">
        <v>236</v>
      </c>
      <c r="K4082" t="str">
        <f>IFERROR(VLOOKUP(J4082,ORDEN_ESF!A:C,2,0),"")</f>
        <v>Activos por impuestos corrientes, corriente</v>
      </c>
      <c r="L4082">
        <f>IFERROR(VLOOKUP(J4082,ORDEN_ESF!A:C,3,0),0)</f>
        <v>0</v>
      </c>
      <c r="M4082">
        <v>6701283</v>
      </c>
    </row>
    <row r="4083" spans="1:13" x14ac:dyDescent="0.25">
      <c r="A4083">
        <v>860035996</v>
      </c>
      <c r="B4083" t="s">
        <v>229</v>
      </c>
      <c r="C4083" t="s">
        <v>222</v>
      </c>
      <c r="D4083" t="s">
        <v>228</v>
      </c>
      <c r="E4083" t="s">
        <v>224</v>
      </c>
      <c r="F4083" t="s">
        <v>314</v>
      </c>
      <c r="G4083" s="16">
        <v>43100</v>
      </c>
      <c r="J4083" t="s">
        <v>236</v>
      </c>
      <c r="K4083" t="str">
        <f>IFERROR(VLOOKUP(J4083,ORDEN_ESF!A:C,2,0),"")</f>
        <v>Activos por impuestos corrientes, corriente</v>
      </c>
      <c r="L4083">
        <f>IFERROR(VLOOKUP(J4083,ORDEN_ESF!A:C,3,0),0)</f>
        <v>0</v>
      </c>
      <c r="M4083">
        <v>7526083</v>
      </c>
    </row>
    <row r="4084" spans="1:13" x14ac:dyDescent="0.25">
      <c r="A4084">
        <v>830124992</v>
      </c>
      <c r="B4084" t="s">
        <v>357</v>
      </c>
      <c r="C4084" t="s">
        <v>222</v>
      </c>
      <c r="D4084" t="s">
        <v>228</v>
      </c>
      <c r="E4084" t="s">
        <v>358</v>
      </c>
      <c r="F4084" t="s">
        <v>292</v>
      </c>
      <c r="G4084" s="16">
        <v>43100</v>
      </c>
      <c r="J4084" t="s">
        <v>236</v>
      </c>
      <c r="K4084" t="str">
        <f>IFERROR(VLOOKUP(J4084,ORDEN_ESF!A:C,2,0),"")</f>
        <v>Activos por impuestos corrientes, corriente</v>
      </c>
      <c r="L4084">
        <f>IFERROR(VLOOKUP(J4084,ORDEN_ESF!A:C,3,0),0)</f>
        <v>0</v>
      </c>
      <c r="M4084">
        <v>421612</v>
      </c>
    </row>
    <row r="4085" spans="1:13" x14ac:dyDescent="0.25">
      <c r="A4085">
        <v>830124992</v>
      </c>
      <c r="B4085" t="s">
        <v>357</v>
      </c>
      <c r="C4085" t="s">
        <v>222</v>
      </c>
      <c r="D4085" t="s">
        <v>228</v>
      </c>
      <c r="E4085" t="s">
        <v>358</v>
      </c>
      <c r="F4085" t="s">
        <v>314</v>
      </c>
      <c r="G4085" s="16">
        <v>43100</v>
      </c>
      <c r="J4085" t="s">
        <v>236</v>
      </c>
      <c r="K4085" t="str">
        <f>IFERROR(VLOOKUP(J4085,ORDEN_ESF!A:C,2,0),"")</f>
        <v>Activos por impuestos corrientes, corriente</v>
      </c>
      <c r="L4085">
        <f>IFERROR(VLOOKUP(J4085,ORDEN_ESF!A:C,3,0),0)</f>
        <v>0</v>
      </c>
      <c r="M4085">
        <v>309075</v>
      </c>
    </row>
    <row r="4086" spans="1:13" x14ac:dyDescent="0.25">
      <c r="A4086">
        <v>800185295</v>
      </c>
      <c r="B4086" t="s">
        <v>344</v>
      </c>
      <c r="C4086" t="s">
        <v>222</v>
      </c>
      <c r="D4086" t="s">
        <v>228</v>
      </c>
      <c r="E4086" t="s">
        <v>335</v>
      </c>
      <c r="F4086" t="s">
        <v>292</v>
      </c>
      <c r="G4086" s="16">
        <v>43100</v>
      </c>
      <c r="J4086" t="s">
        <v>236</v>
      </c>
      <c r="K4086" t="str">
        <f>IFERROR(VLOOKUP(J4086,ORDEN_ESF!A:C,2,0),"")</f>
        <v>Activos por impuestos corrientes, corriente</v>
      </c>
      <c r="L4086">
        <f>IFERROR(VLOOKUP(J4086,ORDEN_ESF!A:C,3,0),0)</f>
        <v>0</v>
      </c>
      <c r="M4086">
        <v>21835599</v>
      </c>
    </row>
    <row r="4087" spans="1:13" x14ac:dyDescent="0.25">
      <c r="A4087">
        <v>800185295</v>
      </c>
      <c r="B4087" t="s">
        <v>344</v>
      </c>
      <c r="C4087" t="s">
        <v>222</v>
      </c>
      <c r="D4087" t="s">
        <v>228</v>
      </c>
      <c r="E4087" t="s">
        <v>335</v>
      </c>
      <c r="F4087" t="s">
        <v>314</v>
      </c>
      <c r="G4087" s="16">
        <v>43100</v>
      </c>
      <c r="J4087" t="s">
        <v>236</v>
      </c>
      <c r="K4087" t="str">
        <f>IFERROR(VLOOKUP(J4087,ORDEN_ESF!A:C,2,0),"")</f>
        <v>Activos por impuestos corrientes, corriente</v>
      </c>
      <c r="L4087">
        <f>IFERROR(VLOOKUP(J4087,ORDEN_ESF!A:C,3,0),0)</f>
        <v>0</v>
      </c>
      <c r="M4087">
        <v>40136297</v>
      </c>
    </row>
    <row r="4088" spans="1:13" x14ac:dyDescent="0.25">
      <c r="A4088">
        <v>800233881</v>
      </c>
      <c r="B4088" t="s">
        <v>161</v>
      </c>
      <c r="C4088" t="s">
        <v>222</v>
      </c>
      <c r="D4088" t="s">
        <v>223</v>
      </c>
      <c r="E4088" t="s">
        <v>333</v>
      </c>
      <c r="F4088" t="s">
        <v>292</v>
      </c>
      <c r="G4088" s="16">
        <v>43100</v>
      </c>
      <c r="J4088" t="s">
        <v>236</v>
      </c>
      <c r="K4088" t="str">
        <f>IFERROR(VLOOKUP(J4088,ORDEN_ESF!A:C,2,0),"")</f>
        <v>Activos por impuestos corrientes, corriente</v>
      </c>
      <c r="L4088">
        <f>IFERROR(VLOOKUP(J4088,ORDEN_ESF!A:C,3,0),0)</f>
        <v>0</v>
      </c>
      <c r="M4088">
        <v>7312210</v>
      </c>
    </row>
    <row r="4089" spans="1:13" x14ac:dyDescent="0.25">
      <c r="A4089">
        <v>800233881</v>
      </c>
      <c r="B4089" t="s">
        <v>161</v>
      </c>
      <c r="C4089" t="s">
        <v>222</v>
      </c>
      <c r="D4089" t="s">
        <v>223</v>
      </c>
      <c r="E4089" t="s">
        <v>333</v>
      </c>
      <c r="F4089" t="s">
        <v>314</v>
      </c>
      <c r="G4089" s="16">
        <v>43100</v>
      </c>
      <c r="J4089" t="s">
        <v>236</v>
      </c>
      <c r="K4089" t="str">
        <f>IFERROR(VLOOKUP(J4089,ORDEN_ESF!A:C,2,0),"")</f>
        <v>Activos por impuestos corrientes, corriente</v>
      </c>
      <c r="L4089">
        <f>IFERROR(VLOOKUP(J4089,ORDEN_ESF!A:C,3,0),0)</f>
        <v>0</v>
      </c>
      <c r="M4089">
        <v>13583652</v>
      </c>
    </row>
    <row r="4090" spans="1:13" x14ac:dyDescent="0.25">
      <c r="A4090">
        <v>800173155</v>
      </c>
      <c r="B4090" t="s">
        <v>341</v>
      </c>
      <c r="C4090" t="s">
        <v>222</v>
      </c>
      <c r="D4090" t="s">
        <v>228</v>
      </c>
      <c r="E4090" t="s">
        <v>335</v>
      </c>
      <c r="F4090" t="s">
        <v>292</v>
      </c>
      <c r="G4090" s="16">
        <v>43100</v>
      </c>
      <c r="J4090" t="s">
        <v>236</v>
      </c>
      <c r="K4090" t="str">
        <f>IFERROR(VLOOKUP(J4090,ORDEN_ESF!A:C,2,0),"")</f>
        <v>Activos por impuestos corrientes, corriente</v>
      </c>
      <c r="L4090">
        <f>IFERROR(VLOOKUP(J4090,ORDEN_ESF!A:C,3,0),0)</f>
        <v>0</v>
      </c>
      <c r="M4090">
        <v>7313820</v>
      </c>
    </row>
    <row r="4091" spans="1:13" x14ac:dyDescent="0.25">
      <c r="A4091">
        <v>800173155</v>
      </c>
      <c r="B4091" t="s">
        <v>341</v>
      </c>
      <c r="C4091" t="s">
        <v>222</v>
      </c>
      <c r="D4091" t="s">
        <v>228</v>
      </c>
      <c r="E4091" t="s">
        <v>335</v>
      </c>
      <c r="F4091" t="s">
        <v>314</v>
      </c>
      <c r="G4091" s="16">
        <v>43100</v>
      </c>
      <c r="J4091" t="s">
        <v>236</v>
      </c>
      <c r="K4091" t="str">
        <f>IFERROR(VLOOKUP(J4091,ORDEN_ESF!A:C,2,0),"")</f>
        <v>Activos por impuestos corrientes, corriente</v>
      </c>
      <c r="L4091">
        <f>IFERROR(VLOOKUP(J4091,ORDEN_ESF!A:C,3,0),0)</f>
        <v>0</v>
      </c>
      <c r="M4091">
        <v>9619751</v>
      </c>
    </row>
    <row r="4092" spans="1:13" x14ac:dyDescent="0.25">
      <c r="A4092">
        <v>890205645</v>
      </c>
      <c r="B4092" t="s">
        <v>166</v>
      </c>
      <c r="C4092" t="s">
        <v>222</v>
      </c>
      <c r="D4092" t="s">
        <v>375</v>
      </c>
      <c r="E4092" t="s">
        <v>335</v>
      </c>
      <c r="F4092" t="s">
        <v>292</v>
      </c>
      <c r="G4092" s="16">
        <v>43100</v>
      </c>
      <c r="J4092" t="s">
        <v>236</v>
      </c>
      <c r="K4092" t="str">
        <f>IFERROR(VLOOKUP(J4092,ORDEN_ESF!A:C,2,0),"")</f>
        <v>Activos por impuestos corrientes, corriente</v>
      </c>
      <c r="L4092">
        <f>IFERROR(VLOOKUP(J4092,ORDEN_ESF!A:C,3,0),0)</f>
        <v>0</v>
      </c>
      <c r="M4092">
        <v>545783</v>
      </c>
    </row>
    <row r="4093" spans="1:13" x14ac:dyDescent="0.25">
      <c r="A4093">
        <v>800094968</v>
      </c>
      <c r="B4093" t="s">
        <v>336</v>
      </c>
      <c r="C4093" t="s">
        <v>222</v>
      </c>
      <c r="D4093" t="s">
        <v>337</v>
      </c>
      <c r="E4093" t="s">
        <v>335</v>
      </c>
      <c r="F4093" t="s">
        <v>292</v>
      </c>
      <c r="G4093" s="16">
        <v>43100</v>
      </c>
      <c r="J4093" t="s">
        <v>236</v>
      </c>
      <c r="K4093" t="str">
        <f>IFERROR(VLOOKUP(J4093,ORDEN_ESF!A:C,2,0),"")</f>
        <v>Activos por impuestos corrientes, corriente</v>
      </c>
      <c r="L4093">
        <f>IFERROR(VLOOKUP(J4093,ORDEN_ESF!A:C,3,0),0)</f>
        <v>0</v>
      </c>
      <c r="M4093">
        <v>3083514</v>
      </c>
    </row>
    <row r="4094" spans="1:13" x14ac:dyDescent="0.25">
      <c r="A4094">
        <v>800094968</v>
      </c>
      <c r="B4094" t="s">
        <v>336</v>
      </c>
      <c r="C4094" t="s">
        <v>222</v>
      </c>
      <c r="D4094" t="s">
        <v>337</v>
      </c>
      <c r="E4094" t="s">
        <v>335</v>
      </c>
      <c r="F4094" t="s">
        <v>314</v>
      </c>
      <c r="G4094" s="16">
        <v>43100</v>
      </c>
      <c r="J4094" t="s">
        <v>236</v>
      </c>
      <c r="K4094" t="str">
        <f>IFERROR(VLOOKUP(J4094,ORDEN_ESF!A:C,2,0),"")</f>
        <v>Activos por impuestos corrientes, corriente</v>
      </c>
      <c r="L4094">
        <f>IFERROR(VLOOKUP(J4094,ORDEN_ESF!A:C,3,0),0)</f>
        <v>0</v>
      </c>
      <c r="M4094">
        <v>4626140</v>
      </c>
    </row>
    <row r="4095" spans="1:13" x14ac:dyDescent="0.25">
      <c r="A4095">
        <v>890939355</v>
      </c>
      <c r="B4095" t="s">
        <v>35</v>
      </c>
      <c r="C4095" t="s">
        <v>222</v>
      </c>
      <c r="D4095" t="s">
        <v>223</v>
      </c>
      <c r="E4095" t="s">
        <v>335</v>
      </c>
      <c r="F4095" t="s">
        <v>314</v>
      </c>
      <c r="G4095" s="16">
        <v>43100</v>
      </c>
      <c r="J4095" t="s">
        <v>236</v>
      </c>
      <c r="K4095" t="str">
        <f>IFERROR(VLOOKUP(J4095,ORDEN_ESF!A:C,2,0),"")</f>
        <v>Activos por impuestos corrientes, corriente</v>
      </c>
      <c r="L4095">
        <f>IFERROR(VLOOKUP(J4095,ORDEN_ESF!A:C,3,0),0)</f>
        <v>0</v>
      </c>
      <c r="M4095">
        <v>110901</v>
      </c>
    </row>
    <row r="4096" spans="1:13" x14ac:dyDescent="0.25">
      <c r="A4096">
        <v>830058272</v>
      </c>
      <c r="B4096" t="s">
        <v>352</v>
      </c>
      <c r="C4096" t="s">
        <v>222</v>
      </c>
      <c r="D4096" t="s">
        <v>228</v>
      </c>
      <c r="E4096" t="s">
        <v>353</v>
      </c>
      <c r="F4096" t="s">
        <v>292</v>
      </c>
      <c r="G4096" s="16">
        <v>43100</v>
      </c>
      <c r="J4096" t="s">
        <v>236</v>
      </c>
      <c r="K4096" t="str">
        <f>IFERROR(VLOOKUP(J4096,ORDEN_ESF!A:C,2,0),"")</f>
        <v>Activos por impuestos corrientes, corriente</v>
      </c>
      <c r="L4096">
        <f>IFERROR(VLOOKUP(J4096,ORDEN_ESF!A:C,3,0),0)</f>
        <v>0</v>
      </c>
      <c r="M4096">
        <v>8307647</v>
      </c>
    </row>
    <row r="4097" spans="1:13" x14ac:dyDescent="0.25">
      <c r="A4097">
        <v>830058272</v>
      </c>
      <c r="B4097" t="s">
        <v>352</v>
      </c>
      <c r="C4097" t="s">
        <v>222</v>
      </c>
      <c r="D4097" t="s">
        <v>228</v>
      </c>
      <c r="E4097" t="s">
        <v>353</v>
      </c>
      <c r="F4097" t="s">
        <v>314</v>
      </c>
      <c r="G4097" s="16">
        <v>43100</v>
      </c>
      <c r="J4097" t="s">
        <v>236</v>
      </c>
      <c r="K4097" t="str">
        <f>IFERROR(VLOOKUP(J4097,ORDEN_ESF!A:C,2,0),"")</f>
        <v>Activos por impuestos corrientes, corriente</v>
      </c>
      <c r="L4097">
        <f>IFERROR(VLOOKUP(J4097,ORDEN_ESF!A:C,3,0),0)</f>
        <v>0</v>
      </c>
      <c r="M4097">
        <v>9138350</v>
      </c>
    </row>
    <row r="4098" spans="1:13" x14ac:dyDescent="0.25">
      <c r="A4098">
        <v>860058070</v>
      </c>
      <c r="B4098" t="s">
        <v>364</v>
      </c>
      <c r="C4098" t="s">
        <v>222</v>
      </c>
      <c r="D4098" t="s">
        <v>228</v>
      </c>
      <c r="E4098" t="s">
        <v>335</v>
      </c>
      <c r="F4098" t="s">
        <v>292</v>
      </c>
      <c r="G4098" s="16">
        <v>43100</v>
      </c>
      <c r="J4098" t="s">
        <v>236</v>
      </c>
      <c r="K4098" t="str">
        <f>IFERROR(VLOOKUP(J4098,ORDEN_ESF!A:C,2,0),"")</f>
        <v>Activos por impuestos corrientes, corriente</v>
      </c>
      <c r="L4098">
        <f>IFERROR(VLOOKUP(J4098,ORDEN_ESF!A:C,3,0),0)</f>
        <v>0</v>
      </c>
      <c r="M4098">
        <v>3998546</v>
      </c>
    </row>
    <row r="4099" spans="1:13" x14ac:dyDescent="0.25">
      <c r="A4099">
        <v>860058070</v>
      </c>
      <c r="B4099" t="s">
        <v>364</v>
      </c>
      <c r="C4099" t="s">
        <v>222</v>
      </c>
      <c r="D4099" t="s">
        <v>228</v>
      </c>
      <c r="E4099" t="s">
        <v>335</v>
      </c>
      <c r="F4099" t="s">
        <v>314</v>
      </c>
      <c r="G4099" s="16">
        <v>43100</v>
      </c>
      <c r="J4099" t="s">
        <v>236</v>
      </c>
      <c r="K4099" t="str">
        <f>IFERROR(VLOOKUP(J4099,ORDEN_ESF!A:C,2,0),"")</f>
        <v>Activos por impuestos corrientes, corriente</v>
      </c>
      <c r="L4099">
        <f>IFERROR(VLOOKUP(J4099,ORDEN_ESF!A:C,3,0),0)</f>
        <v>0</v>
      </c>
      <c r="M4099">
        <v>9682941</v>
      </c>
    </row>
    <row r="4100" spans="1:13" x14ac:dyDescent="0.25">
      <c r="A4100">
        <v>890903055</v>
      </c>
      <c r="B4100" t="s">
        <v>232</v>
      </c>
      <c r="C4100" t="s">
        <v>222</v>
      </c>
      <c r="D4100" t="s">
        <v>223</v>
      </c>
      <c r="E4100" t="s">
        <v>224</v>
      </c>
      <c r="F4100" t="s">
        <v>292</v>
      </c>
      <c r="G4100" s="16">
        <v>43100</v>
      </c>
      <c r="J4100" t="s">
        <v>236</v>
      </c>
      <c r="K4100" t="str">
        <f>IFERROR(VLOOKUP(J4100,ORDEN_ESF!A:C,2,0),"")</f>
        <v>Activos por impuestos corrientes, corriente</v>
      </c>
      <c r="L4100">
        <f>IFERROR(VLOOKUP(J4100,ORDEN_ESF!A:C,3,0),0)</f>
        <v>0</v>
      </c>
      <c r="M4100">
        <v>8063773</v>
      </c>
    </row>
    <row r="4101" spans="1:13" x14ac:dyDescent="0.25">
      <c r="A4101">
        <v>890903055</v>
      </c>
      <c r="B4101" t="s">
        <v>232</v>
      </c>
      <c r="C4101" t="s">
        <v>222</v>
      </c>
      <c r="D4101" t="s">
        <v>223</v>
      </c>
      <c r="E4101" t="s">
        <v>224</v>
      </c>
      <c r="F4101" t="s">
        <v>314</v>
      </c>
      <c r="G4101" s="16">
        <v>43100</v>
      </c>
      <c r="J4101" t="s">
        <v>236</v>
      </c>
      <c r="K4101" t="str">
        <f>IFERROR(VLOOKUP(J4101,ORDEN_ESF!A:C,2,0),"")</f>
        <v>Activos por impuestos corrientes, corriente</v>
      </c>
      <c r="L4101">
        <f>IFERROR(VLOOKUP(J4101,ORDEN_ESF!A:C,3,0),0)</f>
        <v>0</v>
      </c>
      <c r="M4101">
        <v>3338508</v>
      </c>
    </row>
    <row r="4102" spans="1:13" x14ac:dyDescent="0.25">
      <c r="A4102">
        <v>860031361</v>
      </c>
      <c r="B4102" t="s">
        <v>297</v>
      </c>
      <c r="C4102" t="s">
        <v>222</v>
      </c>
      <c r="D4102" t="s">
        <v>228</v>
      </c>
      <c r="E4102" t="s">
        <v>224</v>
      </c>
      <c r="F4102" t="s">
        <v>292</v>
      </c>
      <c r="G4102" s="16">
        <v>43100</v>
      </c>
      <c r="J4102" t="s">
        <v>236</v>
      </c>
      <c r="K4102" t="str">
        <f>IFERROR(VLOOKUP(J4102,ORDEN_ESF!A:C,2,0),"")</f>
        <v>Activos por impuestos corrientes, corriente</v>
      </c>
      <c r="L4102">
        <f>IFERROR(VLOOKUP(J4102,ORDEN_ESF!A:C,3,0),0)</f>
        <v>0</v>
      </c>
      <c r="M4102">
        <v>5886787</v>
      </c>
    </row>
    <row r="4103" spans="1:13" x14ac:dyDescent="0.25">
      <c r="A4103">
        <v>860031361</v>
      </c>
      <c r="B4103" t="s">
        <v>297</v>
      </c>
      <c r="C4103" t="s">
        <v>222</v>
      </c>
      <c r="D4103" t="s">
        <v>228</v>
      </c>
      <c r="E4103" t="s">
        <v>224</v>
      </c>
      <c r="F4103" t="s">
        <v>314</v>
      </c>
      <c r="G4103" s="16">
        <v>43100</v>
      </c>
      <c r="J4103" t="s">
        <v>236</v>
      </c>
      <c r="K4103" t="str">
        <f>IFERROR(VLOOKUP(J4103,ORDEN_ESF!A:C,2,0),"")</f>
        <v>Activos por impuestos corrientes, corriente</v>
      </c>
      <c r="L4103">
        <f>IFERROR(VLOOKUP(J4103,ORDEN_ESF!A:C,3,0),0)</f>
        <v>0</v>
      </c>
      <c r="M4103">
        <v>5613230</v>
      </c>
    </row>
    <row r="4104" spans="1:13" x14ac:dyDescent="0.25">
      <c r="A4104">
        <v>890312765</v>
      </c>
      <c r="B4104" t="s">
        <v>363</v>
      </c>
      <c r="C4104" t="s">
        <v>222</v>
      </c>
      <c r="D4104" t="s">
        <v>228</v>
      </c>
      <c r="E4104" t="s">
        <v>339</v>
      </c>
      <c r="F4104" t="s">
        <v>292</v>
      </c>
      <c r="G4104" s="16">
        <v>43100</v>
      </c>
      <c r="J4104" t="s">
        <v>236</v>
      </c>
      <c r="K4104" t="str">
        <f>IFERROR(VLOOKUP(J4104,ORDEN_ESF!A:C,2,0),"")</f>
        <v>Activos por impuestos corrientes, corriente</v>
      </c>
      <c r="L4104">
        <f>IFERROR(VLOOKUP(J4104,ORDEN_ESF!A:C,3,0),0)</f>
        <v>0</v>
      </c>
      <c r="M4104">
        <v>35497160</v>
      </c>
    </row>
    <row r="4105" spans="1:13" x14ac:dyDescent="0.25">
      <c r="A4105">
        <v>890312765</v>
      </c>
      <c r="B4105" t="s">
        <v>363</v>
      </c>
      <c r="C4105" t="s">
        <v>222</v>
      </c>
      <c r="D4105" t="s">
        <v>228</v>
      </c>
      <c r="E4105" t="s">
        <v>339</v>
      </c>
      <c r="F4105" t="s">
        <v>314</v>
      </c>
      <c r="G4105" s="16">
        <v>43100</v>
      </c>
      <c r="J4105" t="s">
        <v>236</v>
      </c>
      <c r="K4105" t="str">
        <f>IFERROR(VLOOKUP(J4105,ORDEN_ESF!A:C,2,0),"")</f>
        <v>Activos por impuestos corrientes, corriente</v>
      </c>
      <c r="L4105">
        <f>IFERROR(VLOOKUP(J4105,ORDEN_ESF!A:C,3,0),0)</f>
        <v>0</v>
      </c>
      <c r="M4105">
        <v>11937855</v>
      </c>
    </row>
    <row r="4106" spans="1:13" x14ac:dyDescent="0.25">
      <c r="A4106">
        <v>860000656</v>
      </c>
      <c r="B4106" t="s">
        <v>221</v>
      </c>
      <c r="C4106" t="s">
        <v>222</v>
      </c>
      <c r="D4106" t="s">
        <v>223</v>
      </c>
      <c r="E4106" t="s">
        <v>224</v>
      </c>
      <c r="F4106" t="s">
        <v>292</v>
      </c>
      <c r="G4106" s="16">
        <v>43100</v>
      </c>
      <c r="J4106" t="s">
        <v>236</v>
      </c>
      <c r="K4106" t="str">
        <f>IFERROR(VLOOKUP(J4106,ORDEN_ESF!A:C,2,0),"")</f>
        <v>Activos por impuestos corrientes, corriente</v>
      </c>
      <c r="L4106">
        <f>IFERROR(VLOOKUP(J4106,ORDEN_ESF!A:C,3,0),0)</f>
        <v>0</v>
      </c>
      <c r="M4106">
        <v>12568278</v>
      </c>
    </row>
    <row r="4107" spans="1:13" x14ac:dyDescent="0.25">
      <c r="A4107">
        <v>860000656</v>
      </c>
      <c r="B4107" t="s">
        <v>221</v>
      </c>
      <c r="C4107" t="s">
        <v>222</v>
      </c>
      <c r="D4107" t="s">
        <v>223</v>
      </c>
      <c r="E4107" t="s">
        <v>224</v>
      </c>
      <c r="F4107" t="s">
        <v>314</v>
      </c>
      <c r="G4107" s="16">
        <v>43100</v>
      </c>
      <c r="J4107" t="s">
        <v>236</v>
      </c>
      <c r="K4107" t="str">
        <f>IFERROR(VLOOKUP(J4107,ORDEN_ESF!A:C,2,0),"")</f>
        <v>Activos por impuestos corrientes, corriente</v>
      </c>
      <c r="L4107">
        <f>IFERROR(VLOOKUP(J4107,ORDEN_ESF!A:C,3,0),0)</f>
        <v>0</v>
      </c>
      <c r="M4107">
        <v>12776698</v>
      </c>
    </row>
    <row r="4108" spans="1:13" x14ac:dyDescent="0.25">
      <c r="A4108">
        <v>860059851</v>
      </c>
      <c r="B4108" t="s">
        <v>365</v>
      </c>
      <c r="C4108" t="s">
        <v>222</v>
      </c>
      <c r="D4108" t="s">
        <v>228</v>
      </c>
      <c r="E4108" t="s">
        <v>224</v>
      </c>
      <c r="F4108" t="s">
        <v>292</v>
      </c>
      <c r="G4108" s="16">
        <v>43100</v>
      </c>
      <c r="J4108" t="s">
        <v>236</v>
      </c>
      <c r="K4108" t="str">
        <f>IFERROR(VLOOKUP(J4108,ORDEN_ESF!A:C,2,0),"")</f>
        <v>Activos por impuestos corrientes, corriente</v>
      </c>
      <c r="L4108">
        <f>IFERROR(VLOOKUP(J4108,ORDEN_ESF!A:C,3,0),0)</f>
        <v>0</v>
      </c>
      <c r="M4108">
        <v>2692100</v>
      </c>
    </row>
    <row r="4109" spans="1:13" x14ac:dyDescent="0.25">
      <c r="A4109">
        <v>860059851</v>
      </c>
      <c r="B4109" t="s">
        <v>365</v>
      </c>
      <c r="C4109" t="s">
        <v>222</v>
      </c>
      <c r="D4109" t="s">
        <v>228</v>
      </c>
      <c r="E4109" t="s">
        <v>224</v>
      </c>
      <c r="F4109" t="s">
        <v>314</v>
      </c>
      <c r="G4109" s="16">
        <v>43100</v>
      </c>
      <c r="J4109" t="s">
        <v>236</v>
      </c>
      <c r="K4109" t="str">
        <f>IFERROR(VLOOKUP(J4109,ORDEN_ESF!A:C,2,0),"")</f>
        <v>Activos por impuestos corrientes, corriente</v>
      </c>
      <c r="L4109">
        <f>IFERROR(VLOOKUP(J4109,ORDEN_ESF!A:C,3,0),0)</f>
        <v>0</v>
      </c>
      <c r="M4109">
        <v>1991272</v>
      </c>
    </row>
    <row r="4110" spans="1:13" x14ac:dyDescent="0.25">
      <c r="A4110">
        <v>900192242</v>
      </c>
      <c r="B4110" t="s">
        <v>381</v>
      </c>
      <c r="C4110" t="s">
        <v>222</v>
      </c>
      <c r="D4110" t="s">
        <v>228</v>
      </c>
      <c r="E4110" t="s">
        <v>333</v>
      </c>
      <c r="F4110" t="s">
        <v>292</v>
      </c>
      <c r="G4110" s="16">
        <v>43100</v>
      </c>
      <c r="J4110" t="s">
        <v>236</v>
      </c>
      <c r="K4110" t="str">
        <f>IFERROR(VLOOKUP(J4110,ORDEN_ESF!A:C,2,0),"")</f>
        <v>Activos por impuestos corrientes, corriente</v>
      </c>
      <c r="L4110">
        <f>IFERROR(VLOOKUP(J4110,ORDEN_ESF!A:C,3,0),0)</f>
        <v>0</v>
      </c>
      <c r="M4110">
        <v>1188347</v>
      </c>
    </row>
    <row r="4111" spans="1:13" x14ac:dyDescent="0.25">
      <c r="A4111">
        <v>890903035</v>
      </c>
      <c r="B4111" t="s">
        <v>369</v>
      </c>
      <c r="C4111" t="s">
        <v>222</v>
      </c>
      <c r="D4111" t="s">
        <v>228</v>
      </c>
      <c r="E4111" t="s">
        <v>339</v>
      </c>
      <c r="F4111" t="s">
        <v>292</v>
      </c>
      <c r="G4111" s="16">
        <v>43100</v>
      </c>
      <c r="J4111" t="s">
        <v>236</v>
      </c>
      <c r="K4111" t="str">
        <f>IFERROR(VLOOKUP(J4111,ORDEN_ESF!A:C,2,0),"")</f>
        <v>Activos por impuestos corrientes, corriente</v>
      </c>
      <c r="L4111">
        <f>IFERROR(VLOOKUP(J4111,ORDEN_ESF!A:C,3,0),0)</f>
        <v>0</v>
      </c>
      <c r="M4111">
        <v>10856159</v>
      </c>
    </row>
    <row r="4112" spans="1:13" x14ac:dyDescent="0.25">
      <c r="A4112">
        <v>890903035</v>
      </c>
      <c r="B4112" t="s">
        <v>369</v>
      </c>
      <c r="C4112" t="s">
        <v>222</v>
      </c>
      <c r="D4112" t="s">
        <v>228</v>
      </c>
      <c r="E4112" t="s">
        <v>339</v>
      </c>
      <c r="F4112" t="s">
        <v>314</v>
      </c>
      <c r="G4112" s="16">
        <v>43100</v>
      </c>
      <c r="J4112" t="s">
        <v>236</v>
      </c>
      <c r="K4112" t="str">
        <f>IFERROR(VLOOKUP(J4112,ORDEN_ESF!A:C,2,0),"")</f>
        <v>Activos por impuestos corrientes, corriente</v>
      </c>
      <c r="L4112">
        <f>IFERROR(VLOOKUP(J4112,ORDEN_ESF!A:C,3,0),0)</f>
        <v>0</v>
      </c>
      <c r="M4112">
        <v>8854653</v>
      </c>
    </row>
    <row r="4113" spans="1:13" x14ac:dyDescent="0.25">
      <c r="A4113">
        <v>860002837</v>
      </c>
      <c r="B4113" t="s">
        <v>227</v>
      </c>
      <c r="C4113" t="s">
        <v>222</v>
      </c>
      <c r="D4113" t="s">
        <v>228</v>
      </c>
      <c r="E4113" t="s">
        <v>224</v>
      </c>
      <c r="F4113" t="s">
        <v>292</v>
      </c>
      <c r="G4113" s="16">
        <v>43100</v>
      </c>
      <c r="J4113" t="s">
        <v>236</v>
      </c>
      <c r="K4113" t="str">
        <f>IFERROR(VLOOKUP(J4113,ORDEN_ESF!A:C,2,0),"")</f>
        <v>Activos por impuestos corrientes, corriente</v>
      </c>
      <c r="L4113">
        <f>IFERROR(VLOOKUP(J4113,ORDEN_ESF!A:C,3,0),0)</f>
        <v>0</v>
      </c>
      <c r="M4113">
        <v>6923721</v>
      </c>
    </row>
    <row r="4114" spans="1:13" x14ac:dyDescent="0.25">
      <c r="A4114">
        <v>860002837</v>
      </c>
      <c r="B4114" t="s">
        <v>227</v>
      </c>
      <c r="C4114" t="s">
        <v>222</v>
      </c>
      <c r="D4114" t="s">
        <v>228</v>
      </c>
      <c r="E4114" t="s">
        <v>224</v>
      </c>
      <c r="F4114" t="s">
        <v>314</v>
      </c>
      <c r="G4114" s="16">
        <v>43100</v>
      </c>
      <c r="J4114" t="s">
        <v>236</v>
      </c>
      <c r="K4114" t="str">
        <f>IFERROR(VLOOKUP(J4114,ORDEN_ESF!A:C,2,0),"")</f>
        <v>Activos por impuestos corrientes, corriente</v>
      </c>
      <c r="L4114">
        <f>IFERROR(VLOOKUP(J4114,ORDEN_ESF!A:C,3,0),0)</f>
        <v>0</v>
      </c>
      <c r="M4114">
        <v>7951188</v>
      </c>
    </row>
    <row r="4115" spans="1:13" x14ac:dyDescent="0.25">
      <c r="A4115">
        <v>860515523</v>
      </c>
      <c r="B4115" t="s">
        <v>231</v>
      </c>
      <c r="C4115" t="s">
        <v>222</v>
      </c>
      <c r="D4115" t="s">
        <v>228</v>
      </c>
      <c r="E4115" t="s">
        <v>224</v>
      </c>
      <c r="F4115" t="s">
        <v>292</v>
      </c>
      <c r="G4115" s="16">
        <v>43100</v>
      </c>
      <c r="J4115" t="s">
        <v>236</v>
      </c>
      <c r="K4115" t="str">
        <f>IFERROR(VLOOKUP(J4115,ORDEN_ESF!A:C,2,0),"")</f>
        <v>Activos por impuestos corrientes, corriente</v>
      </c>
      <c r="L4115">
        <f>IFERROR(VLOOKUP(J4115,ORDEN_ESF!A:C,3,0),0)</f>
        <v>0</v>
      </c>
      <c r="M4115">
        <v>165332</v>
      </c>
    </row>
    <row r="4116" spans="1:13" x14ac:dyDescent="0.25">
      <c r="A4116">
        <v>890932424</v>
      </c>
      <c r="B4116" t="s">
        <v>379</v>
      </c>
      <c r="C4116" t="s">
        <v>222</v>
      </c>
      <c r="D4116" t="s">
        <v>223</v>
      </c>
      <c r="E4116" t="s">
        <v>333</v>
      </c>
      <c r="F4116" t="s">
        <v>292</v>
      </c>
      <c r="G4116" s="16">
        <v>43100</v>
      </c>
      <c r="J4116" t="s">
        <v>236</v>
      </c>
      <c r="K4116" t="str">
        <f>IFERROR(VLOOKUP(J4116,ORDEN_ESF!A:C,2,0),"")</f>
        <v>Activos por impuestos corrientes, corriente</v>
      </c>
      <c r="L4116">
        <f>IFERROR(VLOOKUP(J4116,ORDEN_ESF!A:C,3,0),0)</f>
        <v>0</v>
      </c>
      <c r="M4116">
        <v>2831176</v>
      </c>
    </row>
    <row r="4117" spans="1:13" x14ac:dyDescent="0.25">
      <c r="A4117">
        <v>890932424</v>
      </c>
      <c r="B4117" t="s">
        <v>379</v>
      </c>
      <c r="C4117" t="s">
        <v>222</v>
      </c>
      <c r="D4117" t="s">
        <v>223</v>
      </c>
      <c r="E4117" t="s">
        <v>333</v>
      </c>
      <c r="F4117" t="s">
        <v>314</v>
      </c>
      <c r="G4117" s="16">
        <v>43100</v>
      </c>
      <c r="J4117" t="s">
        <v>236</v>
      </c>
      <c r="K4117" t="str">
        <f>IFERROR(VLOOKUP(J4117,ORDEN_ESF!A:C,2,0),"")</f>
        <v>Activos por impuestos corrientes, corriente</v>
      </c>
      <c r="L4117">
        <f>IFERROR(VLOOKUP(J4117,ORDEN_ESF!A:C,3,0),0)</f>
        <v>0</v>
      </c>
      <c r="M4117">
        <v>3168344</v>
      </c>
    </row>
    <row r="4118" spans="1:13" x14ac:dyDescent="0.25">
      <c r="A4118">
        <v>830094920</v>
      </c>
      <c r="B4118" t="s">
        <v>350</v>
      </c>
      <c r="C4118" t="s">
        <v>222</v>
      </c>
      <c r="D4118" t="s">
        <v>351</v>
      </c>
      <c r="E4118" t="s">
        <v>339</v>
      </c>
      <c r="F4118" t="s">
        <v>292</v>
      </c>
      <c r="G4118" s="16">
        <v>43100</v>
      </c>
      <c r="J4118" t="s">
        <v>236</v>
      </c>
      <c r="K4118" t="str">
        <f>IFERROR(VLOOKUP(J4118,ORDEN_ESF!A:C,2,0),"")</f>
        <v>Activos por impuestos corrientes, corriente</v>
      </c>
      <c r="L4118">
        <f>IFERROR(VLOOKUP(J4118,ORDEN_ESF!A:C,3,0),0)</f>
        <v>0</v>
      </c>
      <c r="M4118">
        <v>6437914</v>
      </c>
    </row>
    <row r="4119" spans="1:13" x14ac:dyDescent="0.25">
      <c r="A4119">
        <v>830094920</v>
      </c>
      <c r="B4119" t="s">
        <v>350</v>
      </c>
      <c r="C4119" t="s">
        <v>222</v>
      </c>
      <c r="D4119" t="s">
        <v>351</v>
      </c>
      <c r="E4119" t="s">
        <v>339</v>
      </c>
      <c r="F4119" t="s">
        <v>314</v>
      </c>
      <c r="G4119" s="16">
        <v>43100</v>
      </c>
      <c r="J4119" t="s">
        <v>236</v>
      </c>
      <c r="K4119" t="str">
        <f>IFERROR(VLOOKUP(J4119,ORDEN_ESF!A:C,2,0),"")</f>
        <v>Activos por impuestos corrientes, corriente</v>
      </c>
      <c r="L4119">
        <f>IFERROR(VLOOKUP(J4119,ORDEN_ESF!A:C,3,0),0)</f>
        <v>0</v>
      </c>
      <c r="M4119">
        <v>1806087</v>
      </c>
    </row>
    <row r="4120" spans="1:13" x14ac:dyDescent="0.25">
      <c r="A4120">
        <v>800093117</v>
      </c>
      <c r="B4120" t="s">
        <v>334</v>
      </c>
      <c r="C4120" t="s">
        <v>222</v>
      </c>
      <c r="D4120" t="s">
        <v>223</v>
      </c>
      <c r="E4120" t="s">
        <v>335</v>
      </c>
      <c r="F4120" t="s">
        <v>292</v>
      </c>
      <c r="G4120" s="16">
        <v>43100</v>
      </c>
      <c r="J4120" t="s">
        <v>236</v>
      </c>
      <c r="K4120" t="str">
        <f>IFERROR(VLOOKUP(J4120,ORDEN_ESF!A:C,2,0),"")</f>
        <v>Activos por impuestos corrientes, corriente</v>
      </c>
      <c r="L4120">
        <f>IFERROR(VLOOKUP(J4120,ORDEN_ESF!A:C,3,0),0)</f>
        <v>0</v>
      </c>
      <c r="M4120">
        <v>25470445</v>
      </c>
    </row>
    <row r="4121" spans="1:13" x14ac:dyDescent="0.25">
      <c r="A4121">
        <v>800093117</v>
      </c>
      <c r="B4121" t="s">
        <v>334</v>
      </c>
      <c r="C4121" t="s">
        <v>222</v>
      </c>
      <c r="D4121" t="s">
        <v>223</v>
      </c>
      <c r="E4121" t="s">
        <v>335</v>
      </c>
      <c r="F4121" t="s">
        <v>314</v>
      </c>
      <c r="G4121" s="16">
        <v>43100</v>
      </c>
      <c r="J4121" t="s">
        <v>236</v>
      </c>
      <c r="K4121" t="str">
        <f>IFERROR(VLOOKUP(J4121,ORDEN_ESF!A:C,2,0),"")</f>
        <v>Activos por impuestos corrientes, corriente</v>
      </c>
      <c r="L4121">
        <f>IFERROR(VLOOKUP(J4121,ORDEN_ESF!A:C,3,0),0)</f>
        <v>0</v>
      </c>
      <c r="M4121">
        <v>18357326</v>
      </c>
    </row>
    <row r="4122" spans="1:13" x14ac:dyDescent="0.25">
      <c r="A4122">
        <v>890908901</v>
      </c>
      <c r="B4122" t="s">
        <v>372</v>
      </c>
      <c r="C4122" t="s">
        <v>222</v>
      </c>
      <c r="D4122" t="s">
        <v>223</v>
      </c>
      <c r="E4122" t="s">
        <v>339</v>
      </c>
      <c r="F4122" t="s">
        <v>292</v>
      </c>
      <c r="G4122" s="16">
        <v>43100</v>
      </c>
      <c r="J4122" t="s">
        <v>236</v>
      </c>
      <c r="K4122" t="str">
        <f>IFERROR(VLOOKUP(J4122,ORDEN_ESF!A:C,2,0),"")</f>
        <v>Activos por impuestos corrientes, corriente</v>
      </c>
      <c r="L4122">
        <f>IFERROR(VLOOKUP(J4122,ORDEN_ESF!A:C,3,0),0)</f>
        <v>0</v>
      </c>
      <c r="M4122">
        <v>3697512</v>
      </c>
    </row>
    <row r="4123" spans="1:13" x14ac:dyDescent="0.25">
      <c r="A4123">
        <v>890908901</v>
      </c>
      <c r="B4123" t="s">
        <v>372</v>
      </c>
      <c r="C4123" t="s">
        <v>222</v>
      </c>
      <c r="D4123" t="s">
        <v>223</v>
      </c>
      <c r="E4123" t="s">
        <v>339</v>
      </c>
      <c r="F4123" t="s">
        <v>314</v>
      </c>
      <c r="G4123" s="16">
        <v>43100</v>
      </c>
      <c r="J4123" t="s">
        <v>236</v>
      </c>
      <c r="K4123" t="str">
        <f>IFERROR(VLOOKUP(J4123,ORDEN_ESF!A:C,2,0),"")</f>
        <v>Activos por impuestos corrientes, corriente</v>
      </c>
      <c r="L4123">
        <f>IFERROR(VLOOKUP(J4123,ORDEN_ESF!A:C,3,0),0)</f>
        <v>0</v>
      </c>
      <c r="M4123">
        <v>3518803</v>
      </c>
    </row>
    <row r="4124" spans="1:13" x14ac:dyDescent="0.25">
      <c r="A4124">
        <v>890911431</v>
      </c>
      <c r="B4124" t="s">
        <v>378</v>
      </c>
      <c r="C4124" t="s">
        <v>222</v>
      </c>
      <c r="D4124" t="s">
        <v>223</v>
      </c>
      <c r="E4124" t="s">
        <v>339</v>
      </c>
      <c r="F4124" t="s">
        <v>292</v>
      </c>
      <c r="G4124" s="16">
        <v>43100</v>
      </c>
      <c r="J4124" t="s">
        <v>238</v>
      </c>
      <c r="K4124" t="str">
        <f>IFERROR(VLOOKUP(J4124,ORDEN_ESF!A:C,2,0),"")</f>
        <v>Otros activos financieros corrientes</v>
      </c>
      <c r="L4124">
        <f>IFERROR(VLOOKUP(J4124,ORDEN_ESF!A:C,3,0),0)</f>
        <v>0</v>
      </c>
      <c r="M4124">
        <v>162665161</v>
      </c>
    </row>
    <row r="4125" spans="1:13" x14ac:dyDescent="0.25">
      <c r="A4125">
        <v>890911431</v>
      </c>
      <c r="B4125" t="s">
        <v>378</v>
      </c>
      <c r="C4125" t="s">
        <v>222</v>
      </c>
      <c r="D4125" t="s">
        <v>223</v>
      </c>
      <c r="E4125" t="s">
        <v>339</v>
      </c>
      <c r="F4125" t="s">
        <v>314</v>
      </c>
      <c r="G4125" s="16">
        <v>43100</v>
      </c>
      <c r="J4125" t="s">
        <v>238</v>
      </c>
      <c r="K4125" t="str">
        <f>IFERROR(VLOOKUP(J4125,ORDEN_ESF!A:C,2,0),"")</f>
        <v>Otros activos financieros corrientes</v>
      </c>
      <c r="L4125">
        <f>IFERROR(VLOOKUP(J4125,ORDEN_ESF!A:C,3,0),0)</f>
        <v>0</v>
      </c>
      <c r="M4125">
        <v>156376841</v>
      </c>
    </row>
    <row r="4126" spans="1:13" x14ac:dyDescent="0.25">
      <c r="A4126">
        <v>860527800</v>
      </c>
      <c r="B4126" t="s">
        <v>296</v>
      </c>
      <c r="C4126" t="s">
        <v>222</v>
      </c>
      <c r="D4126" t="s">
        <v>228</v>
      </c>
      <c r="E4126" t="s">
        <v>224</v>
      </c>
      <c r="F4126" t="s">
        <v>292</v>
      </c>
      <c r="G4126" s="16">
        <v>43100</v>
      </c>
      <c r="J4126" t="s">
        <v>238</v>
      </c>
      <c r="K4126" t="str">
        <f>IFERROR(VLOOKUP(J4126,ORDEN_ESF!A:C,2,0),"")</f>
        <v>Otros activos financieros corrientes</v>
      </c>
      <c r="L4126">
        <f>IFERROR(VLOOKUP(J4126,ORDEN_ESF!A:C,3,0),0)</f>
        <v>0</v>
      </c>
      <c r="M4126">
        <v>4313824</v>
      </c>
    </row>
    <row r="4127" spans="1:13" x14ac:dyDescent="0.25">
      <c r="A4127">
        <v>860527800</v>
      </c>
      <c r="B4127" t="s">
        <v>296</v>
      </c>
      <c r="C4127" t="s">
        <v>222</v>
      </c>
      <c r="D4127" t="s">
        <v>228</v>
      </c>
      <c r="E4127" t="s">
        <v>224</v>
      </c>
      <c r="F4127" t="s">
        <v>314</v>
      </c>
      <c r="G4127" s="16">
        <v>43100</v>
      </c>
      <c r="J4127" t="s">
        <v>238</v>
      </c>
      <c r="K4127" t="str">
        <f>IFERROR(VLOOKUP(J4127,ORDEN_ESF!A:C,2,0),"")</f>
        <v>Otros activos financieros corrientes</v>
      </c>
      <c r="L4127">
        <f>IFERROR(VLOOKUP(J4127,ORDEN_ESF!A:C,3,0),0)</f>
        <v>0</v>
      </c>
      <c r="M4127">
        <v>2436876</v>
      </c>
    </row>
    <row r="4128" spans="1:13" x14ac:dyDescent="0.25">
      <c r="A4128">
        <v>811032292</v>
      </c>
      <c r="B4128" t="s">
        <v>349</v>
      </c>
      <c r="C4128" t="s">
        <v>222</v>
      </c>
      <c r="D4128" t="s">
        <v>223</v>
      </c>
      <c r="E4128" t="s">
        <v>335</v>
      </c>
      <c r="F4128" t="s">
        <v>292</v>
      </c>
      <c r="G4128" s="16">
        <v>43100</v>
      </c>
      <c r="J4128" t="s">
        <v>238</v>
      </c>
      <c r="K4128" t="str">
        <f>IFERROR(VLOOKUP(J4128,ORDEN_ESF!A:C,2,0),"")</f>
        <v>Otros activos financieros corrientes</v>
      </c>
      <c r="L4128">
        <f>IFERROR(VLOOKUP(J4128,ORDEN_ESF!A:C,3,0),0)</f>
        <v>0</v>
      </c>
      <c r="M4128">
        <v>17562793</v>
      </c>
    </row>
    <row r="4129" spans="1:13" x14ac:dyDescent="0.25">
      <c r="A4129">
        <v>811032292</v>
      </c>
      <c r="B4129" t="s">
        <v>349</v>
      </c>
      <c r="C4129" t="s">
        <v>222</v>
      </c>
      <c r="D4129" t="s">
        <v>223</v>
      </c>
      <c r="E4129" t="s">
        <v>335</v>
      </c>
      <c r="F4129" t="s">
        <v>314</v>
      </c>
      <c r="G4129" s="16">
        <v>43100</v>
      </c>
      <c r="J4129" t="s">
        <v>238</v>
      </c>
      <c r="K4129" t="str">
        <f>IFERROR(VLOOKUP(J4129,ORDEN_ESF!A:C,2,0),"")</f>
        <v>Otros activos financieros corrientes</v>
      </c>
      <c r="L4129">
        <f>IFERROR(VLOOKUP(J4129,ORDEN_ESF!A:C,3,0),0)</f>
        <v>0</v>
      </c>
      <c r="M4129">
        <v>22932161</v>
      </c>
    </row>
    <row r="4130" spans="1:13" x14ac:dyDescent="0.25">
      <c r="A4130">
        <v>800233881</v>
      </c>
      <c r="B4130" t="s">
        <v>161</v>
      </c>
      <c r="C4130" t="s">
        <v>222</v>
      </c>
      <c r="D4130" t="s">
        <v>223</v>
      </c>
      <c r="E4130" t="s">
        <v>333</v>
      </c>
      <c r="F4130" t="s">
        <v>314</v>
      </c>
      <c r="G4130" s="16">
        <v>43100</v>
      </c>
      <c r="J4130" t="s">
        <v>238</v>
      </c>
      <c r="K4130" t="str">
        <f>IFERROR(VLOOKUP(J4130,ORDEN_ESF!A:C,2,0),"")</f>
        <v>Otros activos financieros corrientes</v>
      </c>
      <c r="L4130">
        <f>IFERROR(VLOOKUP(J4130,ORDEN_ESF!A:C,3,0),0)</f>
        <v>0</v>
      </c>
      <c r="M4130">
        <v>39960</v>
      </c>
    </row>
    <row r="4131" spans="1:13" x14ac:dyDescent="0.25">
      <c r="A4131">
        <v>800094968</v>
      </c>
      <c r="B4131" t="s">
        <v>336</v>
      </c>
      <c r="C4131" t="s">
        <v>222</v>
      </c>
      <c r="D4131" t="s">
        <v>337</v>
      </c>
      <c r="E4131" t="s">
        <v>335</v>
      </c>
      <c r="F4131" t="s">
        <v>292</v>
      </c>
      <c r="G4131" s="16">
        <v>43100</v>
      </c>
      <c r="J4131" t="s">
        <v>238</v>
      </c>
      <c r="K4131" t="str">
        <f>IFERROR(VLOOKUP(J4131,ORDEN_ESF!A:C,2,0),"")</f>
        <v>Otros activos financieros corrientes</v>
      </c>
      <c r="L4131">
        <f>IFERROR(VLOOKUP(J4131,ORDEN_ESF!A:C,3,0),0)</f>
        <v>0</v>
      </c>
      <c r="M4131">
        <v>94245</v>
      </c>
    </row>
    <row r="4132" spans="1:13" x14ac:dyDescent="0.25">
      <c r="A4132">
        <v>860058070</v>
      </c>
      <c r="B4132" t="s">
        <v>364</v>
      </c>
      <c r="C4132" t="s">
        <v>222</v>
      </c>
      <c r="D4132" t="s">
        <v>228</v>
      </c>
      <c r="E4132" t="s">
        <v>335</v>
      </c>
      <c r="F4132" t="s">
        <v>292</v>
      </c>
      <c r="G4132" s="16">
        <v>43100</v>
      </c>
      <c r="J4132" t="s">
        <v>238</v>
      </c>
      <c r="K4132" t="str">
        <f>IFERROR(VLOOKUP(J4132,ORDEN_ESF!A:C,2,0),"")</f>
        <v>Otros activos financieros corrientes</v>
      </c>
      <c r="L4132">
        <f>IFERROR(VLOOKUP(J4132,ORDEN_ESF!A:C,3,0),0)</f>
        <v>0</v>
      </c>
      <c r="M4132">
        <v>1373250</v>
      </c>
    </row>
    <row r="4133" spans="1:13" x14ac:dyDescent="0.25">
      <c r="A4133">
        <v>860058070</v>
      </c>
      <c r="B4133" t="s">
        <v>364</v>
      </c>
      <c r="C4133" t="s">
        <v>222</v>
      </c>
      <c r="D4133" t="s">
        <v>228</v>
      </c>
      <c r="E4133" t="s">
        <v>335</v>
      </c>
      <c r="F4133" t="s">
        <v>314</v>
      </c>
      <c r="G4133" s="16">
        <v>43100</v>
      </c>
      <c r="J4133" t="s">
        <v>238</v>
      </c>
      <c r="K4133" t="str">
        <f>IFERROR(VLOOKUP(J4133,ORDEN_ESF!A:C,2,0),"")</f>
        <v>Otros activos financieros corrientes</v>
      </c>
      <c r="L4133">
        <f>IFERROR(VLOOKUP(J4133,ORDEN_ESF!A:C,3,0),0)</f>
        <v>0</v>
      </c>
      <c r="M4133">
        <v>192</v>
      </c>
    </row>
    <row r="4134" spans="1:13" x14ac:dyDescent="0.25">
      <c r="A4134">
        <v>890903055</v>
      </c>
      <c r="B4134" t="s">
        <v>232</v>
      </c>
      <c r="C4134" t="s">
        <v>222</v>
      </c>
      <c r="D4134" t="s">
        <v>223</v>
      </c>
      <c r="E4134" t="s">
        <v>224</v>
      </c>
      <c r="F4134" t="s">
        <v>292</v>
      </c>
      <c r="G4134" s="16">
        <v>43100</v>
      </c>
      <c r="J4134" t="s">
        <v>238</v>
      </c>
      <c r="K4134" t="str">
        <f>IFERROR(VLOOKUP(J4134,ORDEN_ESF!A:C,2,0),"")</f>
        <v>Otros activos financieros corrientes</v>
      </c>
      <c r="L4134">
        <f>IFERROR(VLOOKUP(J4134,ORDEN_ESF!A:C,3,0),0)</f>
        <v>0</v>
      </c>
      <c r="M4134">
        <v>2211593</v>
      </c>
    </row>
    <row r="4135" spans="1:13" x14ac:dyDescent="0.25">
      <c r="A4135">
        <v>890903055</v>
      </c>
      <c r="B4135" t="s">
        <v>232</v>
      </c>
      <c r="C4135" t="s">
        <v>222</v>
      </c>
      <c r="D4135" t="s">
        <v>223</v>
      </c>
      <c r="E4135" t="s">
        <v>224</v>
      </c>
      <c r="F4135" t="s">
        <v>314</v>
      </c>
      <c r="G4135" s="16">
        <v>43100</v>
      </c>
      <c r="J4135" t="s">
        <v>238</v>
      </c>
      <c r="K4135" t="str">
        <f>IFERROR(VLOOKUP(J4135,ORDEN_ESF!A:C,2,0),"")</f>
        <v>Otros activos financieros corrientes</v>
      </c>
      <c r="L4135">
        <f>IFERROR(VLOOKUP(J4135,ORDEN_ESF!A:C,3,0),0)</f>
        <v>0</v>
      </c>
      <c r="M4135">
        <v>2356751</v>
      </c>
    </row>
    <row r="4136" spans="1:13" x14ac:dyDescent="0.25">
      <c r="A4136">
        <v>890312765</v>
      </c>
      <c r="B4136" t="s">
        <v>363</v>
      </c>
      <c r="C4136" t="s">
        <v>222</v>
      </c>
      <c r="D4136" t="s">
        <v>228</v>
      </c>
      <c r="E4136" t="s">
        <v>339</v>
      </c>
      <c r="F4136" t="s">
        <v>292</v>
      </c>
      <c r="G4136" s="16">
        <v>43100</v>
      </c>
      <c r="J4136" t="s">
        <v>238</v>
      </c>
      <c r="K4136" t="str">
        <f>IFERROR(VLOOKUP(J4136,ORDEN_ESF!A:C,2,0),"")</f>
        <v>Otros activos financieros corrientes</v>
      </c>
      <c r="L4136">
        <f>IFERROR(VLOOKUP(J4136,ORDEN_ESF!A:C,3,0),0)</f>
        <v>0</v>
      </c>
      <c r="M4136">
        <v>314111</v>
      </c>
    </row>
    <row r="4137" spans="1:13" x14ac:dyDescent="0.25">
      <c r="A4137">
        <v>890312765</v>
      </c>
      <c r="B4137" t="s">
        <v>363</v>
      </c>
      <c r="C4137" t="s">
        <v>222</v>
      </c>
      <c r="D4137" t="s">
        <v>228</v>
      </c>
      <c r="E4137" t="s">
        <v>339</v>
      </c>
      <c r="F4137" t="s">
        <v>314</v>
      </c>
      <c r="G4137" s="16">
        <v>43100</v>
      </c>
      <c r="J4137" t="s">
        <v>238</v>
      </c>
      <c r="K4137" t="str">
        <f>IFERROR(VLOOKUP(J4137,ORDEN_ESF!A:C,2,0),"")</f>
        <v>Otros activos financieros corrientes</v>
      </c>
      <c r="L4137">
        <f>IFERROR(VLOOKUP(J4137,ORDEN_ESF!A:C,3,0),0)</f>
        <v>0</v>
      </c>
      <c r="M4137">
        <v>166181</v>
      </c>
    </row>
    <row r="4138" spans="1:13" x14ac:dyDescent="0.25">
      <c r="A4138">
        <v>860000656</v>
      </c>
      <c r="B4138" t="s">
        <v>221</v>
      </c>
      <c r="C4138" t="s">
        <v>222</v>
      </c>
      <c r="D4138" t="s">
        <v>223</v>
      </c>
      <c r="E4138" t="s">
        <v>224</v>
      </c>
      <c r="F4138" t="s">
        <v>292</v>
      </c>
      <c r="G4138" s="16">
        <v>43100</v>
      </c>
      <c r="J4138" t="s">
        <v>238</v>
      </c>
      <c r="K4138" t="str">
        <f>IFERROR(VLOOKUP(J4138,ORDEN_ESF!A:C,2,0),"")</f>
        <v>Otros activos financieros corrientes</v>
      </c>
      <c r="L4138">
        <f>IFERROR(VLOOKUP(J4138,ORDEN_ESF!A:C,3,0),0)</f>
        <v>0</v>
      </c>
      <c r="M4138">
        <v>864</v>
      </c>
    </row>
    <row r="4139" spans="1:13" x14ac:dyDescent="0.25">
      <c r="A4139">
        <v>860000656</v>
      </c>
      <c r="B4139" t="s">
        <v>221</v>
      </c>
      <c r="C4139" t="s">
        <v>222</v>
      </c>
      <c r="D4139" t="s">
        <v>223</v>
      </c>
      <c r="E4139" t="s">
        <v>224</v>
      </c>
      <c r="F4139" t="s">
        <v>314</v>
      </c>
      <c r="G4139" s="16">
        <v>43100</v>
      </c>
      <c r="J4139" t="s">
        <v>238</v>
      </c>
      <c r="K4139" t="str">
        <f>IFERROR(VLOOKUP(J4139,ORDEN_ESF!A:C,2,0),"")</f>
        <v>Otros activos financieros corrientes</v>
      </c>
      <c r="L4139">
        <f>IFERROR(VLOOKUP(J4139,ORDEN_ESF!A:C,3,0),0)</f>
        <v>0</v>
      </c>
      <c r="M4139">
        <v>864</v>
      </c>
    </row>
    <row r="4140" spans="1:13" x14ac:dyDescent="0.25">
      <c r="A4140">
        <v>860059851</v>
      </c>
      <c r="B4140" t="s">
        <v>365</v>
      </c>
      <c r="C4140" t="s">
        <v>222</v>
      </c>
      <c r="D4140" t="s">
        <v>228</v>
      </c>
      <c r="E4140" t="s">
        <v>224</v>
      </c>
      <c r="F4140" t="s">
        <v>292</v>
      </c>
      <c r="G4140" s="16">
        <v>43100</v>
      </c>
      <c r="J4140" t="s">
        <v>238</v>
      </c>
      <c r="K4140" t="str">
        <f>IFERROR(VLOOKUP(J4140,ORDEN_ESF!A:C,2,0),"")</f>
        <v>Otros activos financieros corrientes</v>
      </c>
      <c r="L4140">
        <f>IFERROR(VLOOKUP(J4140,ORDEN_ESF!A:C,3,0),0)</f>
        <v>0</v>
      </c>
      <c r="M4140">
        <v>1009001</v>
      </c>
    </row>
    <row r="4141" spans="1:13" x14ac:dyDescent="0.25">
      <c r="A4141">
        <v>860059851</v>
      </c>
      <c r="B4141" t="s">
        <v>365</v>
      </c>
      <c r="C4141" t="s">
        <v>222</v>
      </c>
      <c r="D4141" t="s">
        <v>228</v>
      </c>
      <c r="E4141" t="s">
        <v>224</v>
      </c>
      <c r="F4141" t="s">
        <v>314</v>
      </c>
      <c r="G4141" s="16">
        <v>43100</v>
      </c>
      <c r="J4141" t="s">
        <v>238</v>
      </c>
      <c r="K4141" t="str">
        <f>IFERROR(VLOOKUP(J4141,ORDEN_ESF!A:C,2,0),"")</f>
        <v>Otros activos financieros corrientes</v>
      </c>
      <c r="L4141">
        <f>IFERROR(VLOOKUP(J4141,ORDEN_ESF!A:C,3,0),0)</f>
        <v>0</v>
      </c>
      <c r="M4141">
        <v>130920</v>
      </c>
    </row>
    <row r="4142" spans="1:13" x14ac:dyDescent="0.25">
      <c r="A4142">
        <v>900192242</v>
      </c>
      <c r="B4142" t="s">
        <v>381</v>
      </c>
      <c r="C4142" t="s">
        <v>222</v>
      </c>
      <c r="D4142" t="s">
        <v>228</v>
      </c>
      <c r="E4142" t="s">
        <v>333</v>
      </c>
      <c r="F4142" t="s">
        <v>292</v>
      </c>
      <c r="G4142" s="16">
        <v>43100</v>
      </c>
      <c r="J4142" t="s">
        <v>238</v>
      </c>
      <c r="K4142" t="str">
        <f>IFERROR(VLOOKUP(J4142,ORDEN_ESF!A:C,2,0),"")</f>
        <v>Otros activos financieros corrientes</v>
      </c>
      <c r="L4142">
        <f>IFERROR(VLOOKUP(J4142,ORDEN_ESF!A:C,3,0),0)</f>
        <v>0</v>
      </c>
      <c r="M4142">
        <v>338768</v>
      </c>
    </row>
    <row r="4143" spans="1:13" x14ac:dyDescent="0.25">
      <c r="A4143">
        <v>900192242</v>
      </c>
      <c r="B4143" t="s">
        <v>381</v>
      </c>
      <c r="C4143" t="s">
        <v>222</v>
      </c>
      <c r="D4143" t="s">
        <v>228</v>
      </c>
      <c r="E4143" t="s">
        <v>333</v>
      </c>
      <c r="F4143" t="s">
        <v>314</v>
      </c>
      <c r="G4143" s="16">
        <v>43100</v>
      </c>
      <c r="J4143" t="s">
        <v>238</v>
      </c>
      <c r="K4143" t="str">
        <f>IFERROR(VLOOKUP(J4143,ORDEN_ESF!A:C,2,0),"")</f>
        <v>Otros activos financieros corrientes</v>
      </c>
      <c r="L4143">
        <f>IFERROR(VLOOKUP(J4143,ORDEN_ESF!A:C,3,0),0)</f>
        <v>0</v>
      </c>
      <c r="M4143">
        <v>28375</v>
      </c>
    </row>
    <row r="4144" spans="1:13" x14ac:dyDescent="0.25">
      <c r="A4144">
        <v>890903035</v>
      </c>
      <c r="B4144" t="s">
        <v>369</v>
      </c>
      <c r="C4144" t="s">
        <v>222</v>
      </c>
      <c r="D4144" t="s">
        <v>228</v>
      </c>
      <c r="E4144" t="s">
        <v>339</v>
      </c>
      <c r="F4144" t="s">
        <v>292</v>
      </c>
      <c r="G4144" s="16">
        <v>43100</v>
      </c>
      <c r="J4144" t="s">
        <v>238</v>
      </c>
      <c r="K4144" t="str">
        <f>IFERROR(VLOOKUP(J4144,ORDEN_ESF!A:C,2,0),"")</f>
        <v>Otros activos financieros corrientes</v>
      </c>
      <c r="L4144">
        <f>IFERROR(VLOOKUP(J4144,ORDEN_ESF!A:C,3,0),0)</f>
        <v>0</v>
      </c>
      <c r="M4144">
        <v>68462765</v>
      </c>
    </row>
    <row r="4145" spans="1:13" x14ac:dyDescent="0.25">
      <c r="A4145">
        <v>890903035</v>
      </c>
      <c r="B4145" t="s">
        <v>369</v>
      </c>
      <c r="C4145" t="s">
        <v>222</v>
      </c>
      <c r="D4145" t="s">
        <v>228</v>
      </c>
      <c r="E4145" t="s">
        <v>339</v>
      </c>
      <c r="F4145" t="s">
        <v>314</v>
      </c>
      <c r="G4145" s="16">
        <v>43100</v>
      </c>
      <c r="J4145" t="s">
        <v>238</v>
      </c>
      <c r="K4145" t="str">
        <f>IFERROR(VLOOKUP(J4145,ORDEN_ESF!A:C,2,0),"")</f>
        <v>Otros activos financieros corrientes</v>
      </c>
      <c r="L4145">
        <f>IFERROR(VLOOKUP(J4145,ORDEN_ESF!A:C,3,0),0)</f>
        <v>0</v>
      </c>
      <c r="M4145">
        <v>55406623</v>
      </c>
    </row>
    <row r="4146" spans="1:13" x14ac:dyDescent="0.25">
      <c r="A4146">
        <v>860515523</v>
      </c>
      <c r="B4146" t="s">
        <v>231</v>
      </c>
      <c r="C4146" t="s">
        <v>222</v>
      </c>
      <c r="D4146" t="s">
        <v>228</v>
      </c>
      <c r="E4146" t="s">
        <v>224</v>
      </c>
      <c r="F4146" t="s">
        <v>292</v>
      </c>
      <c r="G4146" s="16">
        <v>43100</v>
      </c>
      <c r="J4146" t="s">
        <v>238</v>
      </c>
      <c r="K4146" t="str">
        <f>IFERROR(VLOOKUP(J4146,ORDEN_ESF!A:C,2,0),"")</f>
        <v>Otros activos financieros corrientes</v>
      </c>
      <c r="L4146">
        <f>IFERROR(VLOOKUP(J4146,ORDEN_ESF!A:C,3,0),0)</f>
        <v>0</v>
      </c>
      <c r="M4146">
        <v>116407</v>
      </c>
    </row>
    <row r="4147" spans="1:13" x14ac:dyDescent="0.25">
      <c r="A4147">
        <v>800093117</v>
      </c>
      <c r="B4147" t="s">
        <v>334</v>
      </c>
      <c r="C4147" t="s">
        <v>222</v>
      </c>
      <c r="D4147" t="s">
        <v>223</v>
      </c>
      <c r="E4147" t="s">
        <v>335</v>
      </c>
      <c r="F4147" t="s">
        <v>292</v>
      </c>
      <c r="G4147" s="16">
        <v>43100</v>
      </c>
      <c r="J4147" t="s">
        <v>238</v>
      </c>
      <c r="K4147" t="str">
        <f>IFERROR(VLOOKUP(J4147,ORDEN_ESF!A:C,2,0),"")</f>
        <v>Otros activos financieros corrientes</v>
      </c>
      <c r="L4147">
        <f>IFERROR(VLOOKUP(J4147,ORDEN_ESF!A:C,3,0),0)</f>
        <v>0</v>
      </c>
      <c r="M4147">
        <v>19843163</v>
      </c>
    </row>
    <row r="4148" spans="1:13" x14ac:dyDescent="0.25">
      <c r="A4148">
        <v>800093117</v>
      </c>
      <c r="B4148" t="s">
        <v>334</v>
      </c>
      <c r="C4148" t="s">
        <v>222</v>
      </c>
      <c r="D4148" t="s">
        <v>223</v>
      </c>
      <c r="E4148" t="s">
        <v>335</v>
      </c>
      <c r="F4148" t="s">
        <v>314</v>
      </c>
      <c r="G4148" s="16">
        <v>43100</v>
      </c>
      <c r="J4148" t="s">
        <v>238</v>
      </c>
      <c r="K4148" t="str">
        <f>IFERROR(VLOOKUP(J4148,ORDEN_ESF!A:C,2,0),"")</f>
        <v>Otros activos financieros corrientes</v>
      </c>
      <c r="L4148">
        <f>IFERROR(VLOOKUP(J4148,ORDEN_ESF!A:C,3,0),0)</f>
        <v>0</v>
      </c>
      <c r="M4148">
        <v>13803835</v>
      </c>
    </row>
    <row r="4149" spans="1:13" x14ac:dyDescent="0.25">
      <c r="A4149">
        <v>890911431</v>
      </c>
      <c r="B4149" t="s">
        <v>378</v>
      </c>
      <c r="C4149" t="s">
        <v>222</v>
      </c>
      <c r="D4149" t="s">
        <v>223</v>
      </c>
      <c r="E4149" t="s">
        <v>339</v>
      </c>
      <c r="F4149" t="s">
        <v>292</v>
      </c>
      <c r="G4149" s="16">
        <v>43100</v>
      </c>
      <c r="J4149" t="s">
        <v>239</v>
      </c>
      <c r="K4149" t="str">
        <f>IFERROR(VLOOKUP(J4149,ORDEN_ESF!A:C,2,0),"")</f>
        <v>Otros activos no financieros corrientes</v>
      </c>
      <c r="L4149">
        <f>IFERROR(VLOOKUP(J4149,ORDEN_ESF!A:C,3,0),0)</f>
        <v>0</v>
      </c>
      <c r="M4149">
        <v>367784</v>
      </c>
    </row>
    <row r="4150" spans="1:13" x14ac:dyDescent="0.25">
      <c r="A4150">
        <v>890911431</v>
      </c>
      <c r="B4150" t="s">
        <v>378</v>
      </c>
      <c r="C4150" t="s">
        <v>222</v>
      </c>
      <c r="D4150" t="s">
        <v>223</v>
      </c>
      <c r="E4150" t="s">
        <v>339</v>
      </c>
      <c r="F4150" t="s">
        <v>314</v>
      </c>
      <c r="G4150" s="16">
        <v>43100</v>
      </c>
      <c r="J4150" t="s">
        <v>239</v>
      </c>
      <c r="K4150" t="str">
        <f>IFERROR(VLOOKUP(J4150,ORDEN_ESF!A:C,2,0),"")</f>
        <v>Otros activos no financieros corrientes</v>
      </c>
      <c r="L4150">
        <f>IFERROR(VLOOKUP(J4150,ORDEN_ESF!A:C,3,0),0)</f>
        <v>0</v>
      </c>
      <c r="M4150">
        <v>471024</v>
      </c>
    </row>
    <row r="4151" spans="1:13" x14ac:dyDescent="0.25">
      <c r="A4151">
        <v>860527800</v>
      </c>
      <c r="B4151" t="s">
        <v>296</v>
      </c>
      <c r="C4151" t="s">
        <v>222</v>
      </c>
      <c r="D4151" t="s">
        <v>228</v>
      </c>
      <c r="E4151" t="s">
        <v>224</v>
      </c>
      <c r="F4151" t="s">
        <v>292</v>
      </c>
      <c r="G4151" s="16">
        <v>43100</v>
      </c>
      <c r="J4151" t="s">
        <v>239</v>
      </c>
      <c r="K4151" t="str">
        <f>IFERROR(VLOOKUP(J4151,ORDEN_ESF!A:C,2,0),"")</f>
        <v>Otros activos no financieros corrientes</v>
      </c>
      <c r="L4151">
        <f>IFERROR(VLOOKUP(J4151,ORDEN_ESF!A:C,3,0),0)</f>
        <v>0</v>
      </c>
      <c r="M4151">
        <v>49687</v>
      </c>
    </row>
    <row r="4152" spans="1:13" x14ac:dyDescent="0.25">
      <c r="A4152">
        <v>860527800</v>
      </c>
      <c r="B4152" t="s">
        <v>296</v>
      </c>
      <c r="C4152" t="s">
        <v>222</v>
      </c>
      <c r="D4152" t="s">
        <v>228</v>
      </c>
      <c r="E4152" t="s">
        <v>224</v>
      </c>
      <c r="F4152" t="s">
        <v>314</v>
      </c>
      <c r="G4152" s="16">
        <v>43100</v>
      </c>
      <c r="J4152" t="s">
        <v>239</v>
      </c>
      <c r="K4152" t="str">
        <f>IFERROR(VLOOKUP(J4152,ORDEN_ESF!A:C,2,0),"")</f>
        <v>Otros activos no financieros corrientes</v>
      </c>
      <c r="L4152">
        <f>IFERROR(VLOOKUP(J4152,ORDEN_ESF!A:C,3,0),0)</f>
        <v>0</v>
      </c>
      <c r="M4152">
        <v>69688</v>
      </c>
    </row>
    <row r="4153" spans="1:13" x14ac:dyDescent="0.25">
      <c r="A4153">
        <v>830124992</v>
      </c>
      <c r="B4153" t="s">
        <v>357</v>
      </c>
      <c r="C4153" t="s">
        <v>222</v>
      </c>
      <c r="D4153" t="s">
        <v>228</v>
      </c>
      <c r="E4153" t="s">
        <v>358</v>
      </c>
      <c r="F4153" t="s">
        <v>314</v>
      </c>
      <c r="G4153" s="16">
        <v>43100</v>
      </c>
      <c r="J4153" t="s">
        <v>239</v>
      </c>
      <c r="K4153" t="str">
        <f>IFERROR(VLOOKUP(J4153,ORDEN_ESF!A:C,2,0),"")</f>
        <v>Otros activos no financieros corrientes</v>
      </c>
      <c r="L4153">
        <f>IFERROR(VLOOKUP(J4153,ORDEN_ESF!A:C,3,0),0)</f>
        <v>0</v>
      </c>
      <c r="M4153">
        <v>6190</v>
      </c>
    </row>
    <row r="4154" spans="1:13" x14ac:dyDescent="0.25">
      <c r="A4154">
        <v>800233881</v>
      </c>
      <c r="B4154" t="s">
        <v>161</v>
      </c>
      <c r="C4154" t="s">
        <v>222</v>
      </c>
      <c r="D4154" t="s">
        <v>223</v>
      </c>
      <c r="E4154" t="s">
        <v>333</v>
      </c>
      <c r="F4154" t="s">
        <v>292</v>
      </c>
      <c r="G4154" s="16">
        <v>43100</v>
      </c>
      <c r="J4154" t="s">
        <v>239</v>
      </c>
      <c r="K4154" t="str">
        <f>IFERROR(VLOOKUP(J4154,ORDEN_ESF!A:C,2,0),"")</f>
        <v>Otros activos no financieros corrientes</v>
      </c>
      <c r="L4154">
        <f>IFERROR(VLOOKUP(J4154,ORDEN_ESF!A:C,3,0),0)</f>
        <v>0</v>
      </c>
      <c r="M4154">
        <v>2178395</v>
      </c>
    </row>
    <row r="4155" spans="1:13" x14ac:dyDescent="0.25">
      <c r="A4155">
        <v>800233881</v>
      </c>
      <c r="B4155" t="s">
        <v>161</v>
      </c>
      <c r="C4155" t="s">
        <v>222</v>
      </c>
      <c r="D4155" t="s">
        <v>223</v>
      </c>
      <c r="E4155" t="s">
        <v>333</v>
      </c>
      <c r="F4155" t="s">
        <v>314</v>
      </c>
      <c r="G4155" s="16">
        <v>43100</v>
      </c>
      <c r="J4155" t="s">
        <v>239</v>
      </c>
      <c r="K4155" t="str">
        <f>IFERROR(VLOOKUP(J4155,ORDEN_ESF!A:C,2,0),"")</f>
        <v>Otros activos no financieros corrientes</v>
      </c>
      <c r="L4155">
        <f>IFERROR(VLOOKUP(J4155,ORDEN_ESF!A:C,3,0),0)</f>
        <v>0</v>
      </c>
      <c r="M4155">
        <v>2755611</v>
      </c>
    </row>
    <row r="4156" spans="1:13" x14ac:dyDescent="0.25">
      <c r="A4156">
        <v>800173155</v>
      </c>
      <c r="B4156" t="s">
        <v>341</v>
      </c>
      <c r="C4156" t="s">
        <v>222</v>
      </c>
      <c r="D4156" t="s">
        <v>228</v>
      </c>
      <c r="E4156" t="s">
        <v>335</v>
      </c>
      <c r="F4156" t="s">
        <v>292</v>
      </c>
      <c r="G4156" s="16">
        <v>43100</v>
      </c>
      <c r="J4156" t="s">
        <v>239</v>
      </c>
      <c r="K4156" t="str">
        <f>IFERROR(VLOOKUP(J4156,ORDEN_ESF!A:C,2,0),"")</f>
        <v>Otros activos no financieros corrientes</v>
      </c>
      <c r="L4156">
        <f>IFERROR(VLOOKUP(J4156,ORDEN_ESF!A:C,3,0),0)</f>
        <v>0</v>
      </c>
      <c r="M4156">
        <v>15202597</v>
      </c>
    </row>
    <row r="4157" spans="1:13" x14ac:dyDescent="0.25">
      <c r="A4157">
        <v>800173155</v>
      </c>
      <c r="B4157" t="s">
        <v>341</v>
      </c>
      <c r="C4157" t="s">
        <v>222</v>
      </c>
      <c r="D4157" t="s">
        <v>228</v>
      </c>
      <c r="E4157" t="s">
        <v>335</v>
      </c>
      <c r="F4157" t="s">
        <v>314</v>
      </c>
      <c r="G4157" s="16">
        <v>43100</v>
      </c>
      <c r="J4157" t="s">
        <v>239</v>
      </c>
      <c r="K4157" t="str">
        <f>IFERROR(VLOOKUP(J4157,ORDEN_ESF!A:C,2,0),"")</f>
        <v>Otros activos no financieros corrientes</v>
      </c>
      <c r="L4157">
        <f>IFERROR(VLOOKUP(J4157,ORDEN_ESF!A:C,3,0),0)</f>
        <v>0</v>
      </c>
      <c r="M4157">
        <v>16058539</v>
      </c>
    </row>
    <row r="4158" spans="1:13" x14ac:dyDescent="0.25">
      <c r="A4158">
        <v>890205645</v>
      </c>
      <c r="B4158" t="s">
        <v>166</v>
      </c>
      <c r="C4158" t="s">
        <v>222</v>
      </c>
      <c r="D4158" t="s">
        <v>375</v>
      </c>
      <c r="E4158" t="s">
        <v>335</v>
      </c>
      <c r="F4158" t="s">
        <v>292</v>
      </c>
      <c r="G4158" s="16">
        <v>43100</v>
      </c>
      <c r="J4158" t="s">
        <v>239</v>
      </c>
      <c r="K4158" t="str">
        <f>IFERROR(VLOOKUP(J4158,ORDEN_ESF!A:C,2,0),"")</f>
        <v>Otros activos no financieros corrientes</v>
      </c>
      <c r="L4158">
        <f>IFERROR(VLOOKUP(J4158,ORDEN_ESF!A:C,3,0),0)</f>
        <v>0</v>
      </c>
      <c r="M4158">
        <v>24983247</v>
      </c>
    </row>
    <row r="4159" spans="1:13" x14ac:dyDescent="0.25">
      <c r="A4159">
        <v>890205645</v>
      </c>
      <c r="B4159" t="s">
        <v>166</v>
      </c>
      <c r="C4159" t="s">
        <v>222</v>
      </c>
      <c r="D4159" t="s">
        <v>375</v>
      </c>
      <c r="E4159" t="s">
        <v>335</v>
      </c>
      <c r="F4159" t="s">
        <v>314</v>
      </c>
      <c r="G4159" s="16">
        <v>43100</v>
      </c>
      <c r="J4159" t="s">
        <v>239</v>
      </c>
      <c r="K4159" t="str">
        <f>IFERROR(VLOOKUP(J4159,ORDEN_ESF!A:C,2,0),"")</f>
        <v>Otros activos no financieros corrientes</v>
      </c>
      <c r="L4159">
        <f>IFERROR(VLOOKUP(J4159,ORDEN_ESF!A:C,3,0),0)</f>
        <v>0</v>
      </c>
      <c r="M4159">
        <v>28888968</v>
      </c>
    </row>
    <row r="4160" spans="1:13" x14ac:dyDescent="0.25">
      <c r="A4160">
        <v>900087151</v>
      </c>
      <c r="B4160" t="s">
        <v>383</v>
      </c>
      <c r="C4160" t="s">
        <v>222</v>
      </c>
      <c r="D4160" t="s">
        <v>351</v>
      </c>
      <c r="E4160" t="s">
        <v>384</v>
      </c>
      <c r="F4160" t="s">
        <v>314</v>
      </c>
      <c r="G4160" s="16">
        <v>43100</v>
      </c>
      <c r="J4160" t="s">
        <v>239</v>
      </c>
      <c r="K4160" t="str">
        <f>IFERROR(VLOOKUP(J4160,ORDEN_ESF!A:C,2,0),"")</f>
        <v>Otros activos no financieros corrientes</v>
      </c>
      <c r="L4160">
        <f>IFERROR(VLOOKUP(J4160,ORDEN_ESF!A:C,3,0),0)</f>
        <v>0</v>
      </c>
      <c r="M4160">
        <v>5106</v>
      </c>
    </row>
    <row r="4161" spans="1:13" x14ac:dyDescent="0.25">
      <c r="A4161">
        <v>830058272</v>
      </c>
      <c r="B4161" t="s">
        <v>352</v>
      </c>
      <c r="C4161" t="s">
        <v>222</v>
      </c>
      <c r="D4161" t="s">
        <v>228</v>
      </c>
      <c r="E4161" t="s">
        <v>353</v>
      </c>
      <c r="F4161" t="s">
        <v>292</v>
      </c>
      <c r="G4161" s="16">
        <v>43100</v>
      </c>
      <c r="J4161" t="s">
        <v>239</v>
      </c>
      <c r="K4161" t="str">
        <f>IFERROR(VLOOKUP(J4161,ORDEN_ESF!A:C,2,0),"")</f>
        <v>Otros activos no financieros corrientes</v>
      </c>
      <c r="L4161">
        <f>IFERROR(VLOOKUP(J4161,ORDEN_ESF!A:C,3,0),0)</f>
        <v>0</v>
      </c>
      <c r="M4161">
        <v>1119366</v>
      </c>
    </row>
    <row r="4162" spans="1:13" x14ac:dyDescent="0.25">
      <c r="A4162">
        <v>830058272</v>
      </c>
      <c r="B4162" t="s">
        <v>352</v>
      </c>
      <c r="C4162" t="s">
        <v>222</v>
      </c>
      <c r="D4162" t="s">
        <v>228</v>
      </c>
      <c r="E4162" t="s">
        <v>353</v>
      </c>
      <c r="F4162" t="s">
        <v>314</v>
      </c>
      <c r="G4162" s="16">
        <v>43100</v>
      </c>
      <c r="J4162" t="s">
        <v>239</v>
      </c>
      <c r="K4162" t="str">
        <f>IFERROR(VLOOKUP(J4162,ORDEN_ESF!A:C,2,0),"")</f>
        <v>Otros activos no financieros corrientes</v>
      </c>
      <c r="L4162">
        <f>IFERROR(VLOOKUP(J4162,ORDEN_ESF!A:C,3,0),0)</f>
        <v>0</v>
      </c>
      <c r="M4162">
        <v>911850</v>
      </c>
    </row>
    <row r="4163" spans="1:13" x14ac:dyDescent="0.25">
      <c r="A4163">
        <v>890903055</v>
      </c>
      <c r="B4163" t="s">
        <v>232</v>
      </c>
      <c r="C4163" t="s">
        <v>222</v>
      </c>
      <c r="D4163" t="s">
        <v>223</v>
      </c>
      <c r="E4163" t="s">
        <v>224</v>
      </c>
      <c r="F4163" t="s">
        <v>292</v>
      </c>
      <c r="G4163" s="16">
        <v>43100</v>
      </c>
      <c r="J4163" t="s">
        <v>239</v>
      </c>
      <c r="K4163" t="str">
        <f>IFERROR(VLOOKUP(J4163,ORDEN_ESF!A:C,2,0),"")</f>
        <v>Otros activos no financieros corrientes</v>
      </c>
      <c r="L4163">
        <f>IFERROR(VLOOKUP(J4163,ORDEN_ESF!A:C,3,0),0)</f>
        <v>0</v>
      </c>
      <c r="M4163">
        <v>7585</v>
      </c>
    </row>
    <row r="4164" spans="1:13" x14ac:dyDescent="0.25">
      <c r="A4164">
        <v>890903055</v>
      </c>
      <c r="B4164" t="s">
        <v>232</v>
      </c>
      <c r="C4164" t="s">
        <v>222</v>
      </c>
      <c r="D4164" t="s">
        <v>223</v>
      </c>
      <c r="E4164" t="s">
        <v>224</v>
      </c>
      <c r="F4164" t="s">
        <v>314</v>
      </c>
      <c r="G4164" s="16">
        <v>43100</v>
      </c>
      <c r="J4164" t="s">
        <v>239</v>
      </c>
      <c r="K4164" t="str">
        <f>IFERROR(VLOOKUP(J4164,ORDEN_ESF!A:C,2,0),"")</f>
        <v>Otros activos no financieros corrientes</v>
      </c>
      <c r="L4164">
        <f>IFERROR(VLOOKUP(J4164,ORDEN_ESF!A:C,3,0),0)</f>
        <v>0</v>
      </c>
      <c r="M4164">
        <v>3422</v>
      </c>
    </row>
    <row r="4165" spans="1:13" x14ac:dyDescent="0.25">
      <c r="A4165">
        <v>860031361</v>
      </c>
      <c r="B4165" t="s">
        <v>297</v>
      </c>
      <c r="C4165" t="s">
        <v>222</v>
      </c>
      <c r="D4165" t="s">
        <v>228</v>
      </c>
      <c r="E4165" t="s">
        <v>224</v>
      </c>
      <c r="F4165" t="s">
        <v>292</v>
      </c>
      <c r="G4165" s="16">
        <v>43100</v>
      </c>
      <c r="J4165" t="s">
        <v>239</v>
      </c>
      <c r="K4165" t="str">
        <f>IFERROR(VLOOKUP(J4165,ORDEN_ESF!A:C,2,0),"")</f>
        <v>Otros activos no financieros corrientes</v>
      </c>
      <c r="L4165">
        <f>IFERROR(VLOOKUP(J4165,ORDEN_ESF!A:C,3,0),0)</f>
        <v>0</v>
      </c>
      <c r="M4165">
        <v>54497017</v>
      </c>
    </row>
    <row r="4166" spans="1:13" x14ac:dyDescent="0.25">
      <c r="A4166">
        <v>860031361</v>
      </c>
      <c r="B4166" t="s">
        <v>297</v>
      </c>
      <c r="C4166" t="s">
        <v>222</v>
      </c>
      <c r="D4166" t="s">
        <v>228</v>
      </c>
      <c r="E4166" t="s">
        <v>224</v>
      </c>
      <c r="F4166" t="s">
        <v>314</v>
      </c>
      <c r="G4166" s="16">
        <v>43100</v>
      </c>
      <c r="J4166" t="s">
        <v>239</v>
      </c>
      <c r="K4166" t="str">
        <f>IFERROR(VLOOKUP(J4166,ORDEN_ESF!A:C,2,0),"")</f>
        <v>Otros activos no financieros corrientes</v>
      </c>
      <c r="L4166">
        <f>IFERROR(VLOOKUP(J4166,ORDEN_ESF!A:C,3,0),0)</f>
        <v>0</v>
      </c>
      <c r="M4166">
        <v>25543246</v>
      </c>
    </row>
    <row r="4167" spans="1:13" x14ac:dyDescent="0.25">
      <c r="A4167">
        <v>890312765</v>
      </c>
      <c r="B4167" t="s">
        <v>363</v>
      </c>
      <c r="C4167" t="s">
        <v>222</v>
      </c>
      <c r="D4167" t="s">
        <v>228</v>
      </c>
      <c r="E4167" t="s">
        <v>339</v>
      </c>
      <c r="F4167" t="s">
        <v>292</v>
      </c>
      <c r="G4167" s="16">
        <v>43100</v>
      </c>
      <c r="J4167" t="s">
        <v>239</v>
      </c>
      <c r="K4167" t="str">
        <f>IFERROR(VLOOKUP(J4167,ORDEN_ESF!A:C,2,0),"")</f>
        <v>Otros activos no financieros corrientes</v>
      </c>
      <c r="L4167">
        <f>IFERROR(VLOOKUP(J4167,ORDEN_ESF!A:C,3,0),0)</f>
        <v>0</v>
      </c>
      <c r="M4167">
        <v>79119279</v>
      </c>
    </row>
    <row r="4168" spans="1:13" x14ac:dyDescent="0.25">
      <c r="A4168">
        <v>890312765</v>
      </c>
      <c r="B4168" t="s">
        <v>363</v>
      </c>
      <c r="C4168" t="s">
        <v>222</v>
      </c>
      <c r="D4168" t="s">
        <v>228</v>
      </c>
      <c r="E4168" t="s">
        <v>339</v>
      </c>
      <c r="F4168" t="s">
        <v>314</v>
      </c>
      <c r="G4168" s="16">
        <v>43100</v>
      </c>
      <c r="J4168" t="s">
        <v>239</v>
      </c>
      <c r="K4168" t="str">
        <f>IFERROR(VLOOKUP(J4168,ORDEN_ESF!A:C,2,0),"")</f>
        <v>Otros activos no financieros corrientes</v>
      </c>
      <c r="L4168">
        <f>IFERROR(VLOOKUP(J4168,ORDEN_ESF!A:C,3,0),0)</f>
        <v>0</v>
      </c>
      <c r="M4168">
        <v>41056519</v>
      </c>
    </row>
    <row r="4169" spans="1:13" x14ac:dyDescent="0.25">
      <c r="A4169">
        <v>860000656</v>
      </c>
      <c r="B4169" t="s">
        <v>221</v>
      </c>
      <c r="C4169" t="s">
        <v>222</v>
      </c>
      <c r="D4169" t="s">
        <v>223</v>
      </c>
      <c r="E4169" t="s">
        <v>224</v>
      </c>
      <c r="F4169" t="s">
        <v>292</v>
      </c>
      <c r="G4169" s="16">
        <v>43100</v>
      </c>
      <c r="J4169" t="s">
        <v>239</v>
      </c>
      <c r="K4169" t="str">
        <f>IFERROR(VLOOKUP(J4169,ORDEN_ESF!A:C,2,0),"")</f>
        <v>Otros activos no financieros corrientes</v>
      </c>
      <c r="L4169">
        <f>IFERROR(VLOOKUP(J4169,ORDEN_ESF!A:C,3,0),0)</f>
        <v>0</v>
      </c>
      <c r="M4169">
        <v>724769</v>
      </c>
    </row>
    <row r="4170" spans="1:13" x14ac:dyDescent="0.25">
      <c r="A4170">
        <v>860000656</v>
      </c>
      <c r="B4170" t="s">
        <v>221</v>
      </c>
      <c r="C4170" t="s">
        <v>222</v>
      </c>
      <c r="D4170" t="s">
        <v>223</v>
      </c>
      <c r="E4170" t="s">
        <v>224</v>
      </c>
      <c r="F4170" t="s">
        <v>314</v>
      </c>
      <c r="G4170" s="16">
        <v>43100</v>
      </c>
      <c r="J4170" t="s">
        <v>239</v>
      </c>
      <c r="K4170" t="str">
        <f>IFERROR(VLOOKUP(J4170,ORDEN_ESF!A:C,2,0),"")</f>
        <v>Otros activos no financieros corrientes</v>
      </c>
      <c r="L4170">
        <f>IFERROR(VLOOKUP(J4170,ORDEN_ESF!A:C,3,0),0)</f>
        <v>0</v>
      </c>
      <c r="M4170">
        <v>603929</v>
      </c>
    </row>
    <row r="4171" spans="1:13" x14ac:dyDescent="0.25">
      <c r="A4171">
        <v>860059851</v>
      </c>
      <c r="B4171" t="s">
        <v>365</v>
      </c>
      <c r="C4171" t="s">
        <v>222</v>
      </c>
      <c r="D4171" t="s">
        <v>228</v>
      </c>
      <c r="E4171" t="s">
        <v>224</v>
      </c>
      <c r="F4171" t="s">
        <v>292</v>
      </c>
      <c r="G4171" s="16">
        <v>43100</v>
      </c>
      <c r="J4171" t="s">
        <v>239</v>
      </c>
      <c r="K4171" t="str">
        <f>IFERROR(VLOOKUP(J4171,ORDEN_ESF!A:C,2,0),"")</f>
        <v>Otros activos no financieros corrientes</v>
      </c>
      <c r="L4171">
        <f>IFERROR(VLOOKUP(J4171,ORDEN_ESF!A:C,3,0),0)</f>
        <v>0</v>
      </c>
      <c r="M4171">
        <v>1638441</v>
      </c>
    </row>
    <row r="4172" spans="1:13" x14ac:dyDescent="0.25">
      <c r="A4172">
        <v>860059851</v>
      </c>
      <c r="B4172" t="s">
        <v>365</v>
      </c>
      <c r="C4172" t="s">
        <v>222</v>
      </c>
      <c r="D4172" t="s">
        <v>228</v>
      </c>
      <c r="E4172" t="s">
        <v>224</v>
      </c>
      <c r="F4172" t="s">
        <v>314</v>
      </c>
      <c r="G4172" s="16">
        <v>43100</v>
      </c>
      <c r="J4172" t="s">
        <v>239</v>
      </c>
      <c r="K4172" t="str">
        <f>IFERROR(VLOOKUP(J4172,ORDEN_ESF!A:C,2,0),"")</f>
        <v>Otros activos no financieros corrientes</v>
      </c>
      <c r="L4172">
        <f>IFERROR(VLOOKUP(J4172,ORDEN_ESF!A:C,3,0),0)</f>
        <v>0</v>
      </c>
      <c r="M4172">
        <v>600337</v>
      </c>
    </row>
    <row r="4173" spans="1:13" x14ac:dyDescent="0.25">
      <c r="A4173">
        <v>890903035</v>
      </c>
      <c r="B4173" t="s">
        <v>369</v>
      </c>
      <c r="C4173" t="s">
        <v>222</v>
      </c>
      <c r="D4173" t="s">
        <v>228</v>
      </c>
      <c r="E4173" t="s">
        <v>339</v>
      </c>
      <c r="F4173" t="s">
        <v>292</v>
      </c>
      <c r="G4173" s="16">
        <v>43100</v>
      </c>
      <c r="J4173" t="s">
        <v>239</v>
      </c>
      <c r="K4173" t="str">
        <f>IFERROR(VLOOKUP(J4173,ORDEN_ESF!A:C,2,0),"")</f>
        <v>Otros activos no financieros corrientes</v>
      </c>
      <c r="L4173">
        <f>IFERROR(VLOOKUP(J4173,ORDEN_ESF!A:C,3,0),0)</f>
        <v>0</v>
      </c>
      <c r="M4173">
        <v>2872601</v>
      </c>
    </row>
    <row r="4174" spans="1:13" x14ac:dyDescent="0.25">
      <c r="A4174">
        <v>890903035</v>
      </c>
      <c r="B4174" t="s">
        <v>369</v>
      </c>
      <c r="C4174" t="s">
        <v>222</v>
      </c>
      <c r="D4174" t="s">
        <v>228</v>
      </c>
      <c r="E4174" t="s">
        <v>339</v>
      </c>
      <c r="F4174" t="s">
        <v>314</v>
      </c>
      <c r="G4174" s="16">
        <v>43100</v>
      </c>
      <c r="J4174" t="s">
        <v>239</v>
      </c>
      <c r="K4174" t="str">
        <f>IFERROR(VLOOKUP(J4174,ORDEN_ESF!A:C,2,0),"")</f>
        <v>Otros activos no financieros corrientes</v>
      </c>
      <c r="L4174">
        <f>IFERROR(VLOOKUP(J4174,ORDEN_ESF!A:C,3,0),0)</f>
        <v>0</v>
      </c>
      <c r="M4174">
        <v>4513884</v>
      </c>
    </row>
    <row r="4175" spans="1:13" x14ac:dyDescent="0.25">
      <c r="A4175">
        <v>860002837</v>
      </c>
      <c r="B4175" t="s">
        <v>227</v>
      </c>
      <c r="C4175" t="s">
        <v>222</v>
      </c>
      <c r="D4175" t="s">
        <v>228</v>
      </c>
      <c r="E4175" t="s">
        <v>224</v>
      </c>
      <c r="F4175" t="s">
        <v>292</v>
      </c>
      <c r="G4175" s="16">
        <v>43100</v>
      </c>
      <c r="J4175" t="s">
        <v>239</v>
      </c>
      <c r="K4175" t="str">
        <f>IFERROR(VLOOKUP(J4175,ORDEN_ESF!A:C,2,0),"")</f>
        <v>Otros activos no financieros corrientes</v>
      </c>
      <c r="L4175">
        <f>IFERROR(VLOOKUP(J4175,ORDEN_ESF!A:C,3,0),0)</f>
        <v>0</v>
      </c>
      <c r="M4175">
        <v>17002643</v>
      </c>
    </row>
    <row r="4176" spans="1:13" x14ac:dyDescent="0.25">
      <c r="A4176">
        <v>860002837</v>
      </c>
      <c r="B4176" t="s">
        <v>227</v>
      </c>
      <c r="C4176" t="s">
        <v>222</v>
      </c>
      <c r="D4176" t="s">
        <v>228</v>
      </c>
      <c r="E4176" t="s">
        <v>224</v>
      </c>
      <c r="F4176" t="s">
        <v>314</v>
      </c>
      <c r="G4176" s="16">
        <v>43100</v>
      </c>
      <c r="J4176" t="s">
        <v>239</v>
      </c>
      <c r="K4176" t="str">
        <f>IFERROR(VLOOKUP(J4176,ORDEN_ESF!A:C,2,0),"")</f>
        <v>Otros activos no financieros corrientes</v>
      </c>
      <c r="L4176">
        <f>IFERROR(VLOOKUP(J4176,ORDEN_ESF!A:C,3,0),0)</f>
        <v>0</v>
      </c>
      <c r="M4176">
        <v>5996450</v>
      </c>
    </row>
    <row r="4177" spans="1:13" x14ac:dyDescent="0.25">
      <c r="A4177">
        <v>890932424</v>
      </c>
      <c r="B4177" t="s">
        <v>379</v>
      </c>
      <c r="C4177" t="s">
        <v>222</v>
      </c>
      <c r="D4177" t="s">
        <v>223</v>
      </c>
      <c r="E4177" t="s">
        <v>333</v>
      </c>
      <c r="F4177" t="s">
        <v>292</v>
      </c>
      <c r="G4177" s="16">
        <v>43100</v>
      </c>
      <c r="J4177" t="s">
        <v>239</v>
      </c>
      <c r="K4177" t="str">
        <f>IFERROR(VLOOKUP(J4177,ORDEN_ESF!A:C,2,0),"")</f>
        <v>Otros activos no financieros corrientes</v>
      </c>
      <c r="L4177">
        <f>IFERROR(VLOOKUP(J4177,ORDEN_ESF!A:C,3,0),0)</f>
        <v>0</v>
      </c>
      <c r="M4177">
        <v>590617</v>
      </c>
    </row>
    <row r="4178" spans="1:13" x14ac:dyDescent="0.25">
      <c r="A4178">
        <v>890932424</v>
      </c>
      <c r="B4178" t="s">
        <v>379</v>
      </c>
      <c r="C4178" t="s">
        <v>222</v>
      </c>
      <c r="D4178" t="s">
        <v>223</v>
      </c>
      <c r="E4178" t="s">
        <v>333</v>
      </c>
      <c r="F4178" t="s">
        <v>314</v>
      </c>
      <c r="G4178" s="16">
        <v>43100</v>
      </c>
      <c r="J4178" t="s">
        <v>239</v>
      </c>
      <c r="K4178" t="str">
        <f>IFERROR(VLOOKUP(J4178,ORDEN_ESF!A:C,2,0),"")</f>
        <v>Otros activos no financieros corrientes</v>
      </c>
      <c r="L4178">
        <f>IFERROR(VLOOKUP(J4178,ORDEN_ESF!A:C,3,0),0)</f>
        <v>0</v>
      </c>
      <c r="M4178">
        <v>363686</v>
      </c>
    </row>
    <row r="4179" spans="1:13" x14ac:dyDescent="0.25">
      <c r="A4179">
        <v>830094920</v>
      </c>
      <c r="B4179" t="s">
        <v>350</v>
      </c>
      <c r="C4179" t="s">
        <v>222</v>
      </c>
      <c r="D4179" t="s">
        <v>351</v>
      </c>
      <c r="E4179" t="s">
        <v>339</v>
      </c>
      <c r="F4179" t="s">
        <v>292</v>
      </c>
      <c r="G4179" s="16">
        <v>43100</v>
      </c>
      <c r="J4179" t="s">
        <v>239</v>
      </c>
      <c r="K4179" t="str">
        <f>IFERROR(VLOOKUP(J4179,ORDEN_ESF!A:C,2,0),"")</f>
        <v>Otros activos no financieros corrientes</v>
      </c>
      <c r="L4179">
        <f>IFERROR(VLOOKUP(J4179,ORDEN_ESF!A:C,3,0),0)</f>
        <v>0</v>
      </c>
      <c r="M4179">
        <v>209595</v>
      </c>
    </row>
    <row r="4180" spans="1:13" x14ac:dyDescent="0.25">
      <c r="A4180">
        <v>830094920</v>
      </c>
      <c r="B4180" t="s">
        <v>350</v>
      </c>
      <c r="C4180" t="s">
        <v>222</v>
      </c>
      <c r="D4180" t="s">
        <v>351</v>
      </c>
      <c r="E4180" t="s">
        <v>339</v>
      </c>
      <c r="F4180" t="s">
        <v>314</v>
      </c>
      <c r="G4180" s="16">
        <v>43100</v>
      </c>
      <c r="J4180" t="s">
        <v>239</v>
      </c>
      <c r="K4180" t="str">
        <f>IFERROR(VLOOKUP(J4180,ORDEN_ESF!A:C,2,0),"")</f>
        <v>Otros activos no financieros corrientes</v>
      </c>
      <c r="L4180">
        <f>IFERROR(VLOOKUP(J4180,ORDEN_ESF!A:C,3,0),0)</f>
        <v>0</v>
      </c>
      <c r="M4180">
        <v>1670273</v>
      </c>
    </row>
    <row r="4181" spans="1:13" x14ac:dyDescent="0.25">
      <c r="A4181">
        <v>890908901</v>
      </c>
      <c r="B4181" t="s">
        <v>372</v>
      </c>
      <c r="C4181" t="s">
        <v>222</v>
      </c>
      <c r="D4181" t="s">
        <v>223</v>
      </c>
      <c r="E4181" t="s">
        <v>339</v>
      </c>
      <c r="F4181" t="s">
        <v>292</v>
      </c>
      <c r="G4181" s="16">
        <v>43100</v>
      </c>
      <c r="J4181" t="s">
        <v>239</v>
      </c>
      <c r="K4181" t="str">
        <f>IFERROR(VLOOKUP(J4181,ORDEN_ESF!A:C,2,0),"")</f>
        <v>Otros activos no financieros corrientes</v>
      </c>
      <c r="L4181">
        <f>IFERROR(VLOOKUP(J4181,ORDEN_ESF!A:C,3,0),0)</f>
        <v>0</v>
      </c>
      <c r="M4181">
        <v>63118</v>
      </c>
    </row>
    <row r="4182" spans="1:13" x14ac:dyDescent="0.25">
      <c r="A4182">
        <v>890908901</v>
      </c>
      <c r="B4182" t="s">
        <v>372</v>
      </c>
      <c r="C4182" t="s">
        <v>222</v>
      </c>
      <c r="D4182" t="s">
        <v>223</v>
      </c>
      <c r="E4182" t="s">
        <v>339</v>
      </c>
      <c r="F4182" t="s">
        <v>314</v>
      </c>
      <c r="G4182" s="16">
        <v>43100</v>
      </c>
      <c r="J4182" t="s">
        <v>239</v>
      </c>
      <c r="K4182" t="str">
        <f>IFERROR(VLOOKUP(J4182,ORDEN_ESF!A:C,2,0),"")</f>
        <v>Otros activos no financieros corrientes</v>
      </c>
      <c r="L4182">
        <f>IFERROR(VLOOKUP(J4182,ORDEN_ESF!A:C,3,0),0)</f>
        <v>0</v>
      </c>
      <c r="M4182">
        <v>8991026</v>
      </c>
    </row>
    <row r="4183" spans="1:13" x14ac:dyDescent="0.25">
      <c r="A4183">
        <v>890911431</v>
      </c>
      <c r="B4183" t="s">
        <v>378</v>
      </c>
      <c r="C4183" t="s">
        <v>222</v>
      </c>
      <c r="D4183" t="s">
        <v>223</v>
      </c>
      <c r="E4183" t="s">
        <v>339</v>
      </c>
      <c r="F4183" t="s">
        <v>292</v>
      </c>
      <c r="G4183" s="16">
        <v>43100</v>
      </c>
      <c r="J4183" t="s">
        <v>315</v>
      </c>
      <c r="K4183" t="str">
        <f>IFERROR(VLOOKUP(J4183,ORDEN_ESF!A:C,2,0),"")</f>
        <v>Activos corrientes distintos de los activos no corrientes o grupo de activos para su disposición clasificados como mantenidos para la venta o como mantenidos para distribuir a los propietarios</v>
      </c>
      <c r="L4183">
        <f>IFERROR(VLOOKUP(J4183,ORDEN_ESF!A:C,3,0),0)</f>
        <v>0</v>
      </c>
      <c r="M4183">
        <v>357431848</v>
      </c>
    </row>
    <row r="4184" spans="1:13" x14ac:dyDescent="0.25">
      <c r="A4184">
        <v>890911431</v>
      </c>
      <c r="B4184" t="s">
        <v>378</v>
      </c>
      <c r="C4184" t="s">
        <v>222</v>
      </c>
      <c r="D4184" t="s">
        <v>223</v>
      </c>
      <c r="E4184" t="s">
        <v>339</v>
      </c>
      <c r="F4184" t="s">
        <v>314</v>
      </c>
      <c r="G4184" s="16">
        <v>43100</v>
      </c>
      <c r="J4184" t="s">
        <v>315</v>
      </c>
      <c r="K4184" t="str">
        <f>IFERROR(VLOOKUP(J4184,ORDEN_ESF!A:C,2,0),"")</f>
        <v>Activos corrientes distintos de los activos no corrientes o grupo de activos para su disposición clasificados como mantenidos para la venta o como mantenidos para distribuir a los propietarios</v>
      </c>
      <c r="L4184">
        <f>IFERROR(VLOOKUP(J4184,ORDEN_ESF!A:C,3,0),0)</f>
        <v>0</v>
      </c>
      <c r="M4184">
        <v>319711692</v>
      </c>
    </row>
    <row r="4185" spans="1:13" x14ac:dyDescent="0.25">
      <c r="A4185">
        <v>860527800</v>
      </c>
      <c r="B4185" t="s">
        <v>296</v>
      </c>
      <c r="C4185" t="s">
        <v>222</v>
      </c>
      <c r="D4185" t="s">
        <v>228</v>
      </c>
      <c r="E4185" t="s">
        <v>224</v>
      </c>
      <c r="F4185" t="s">
        <v>292</v>
      </c>
      <c r="G4185" s="16">
        <v>43100</v>
      </c>
      <c r="J4185" t="s">
        <v>315</v>
      </c>
      <c r="K4185" t="str">
        <f>IFERROR(VLOOKUP(J4185,ORDEN_ESF!A:C,2,0),"")</f>
        <v>Activos corrientes distintos de los activos no corrientes o grupo de activos para su disposición clasificados como mantenidos para la venta o como mantenidos para distribuir a los propietarios</v>
      </c>
      <c r="L4185">
        <f>IFERROR(VLOOKUP(J4185,ORDEN_ESF!A:C,3,0),0)</f>
        <v>0</v>
      </c>
      <c r="M4185">
        <v>84923591</v>
      </c>
    </row>
    <row r="4186" spans="1:13" x14ac:dyDescent="0.25">
      <c r="A4186">
        <v>860527800</v>
      </c>
      <c r="B4186" t="s">
        <v>296</v>
      </c>
      <c r="C4186" t="s">
        <v>222</v>
      </c>
      <c r="D4186" t="s">
        <v>228</v>
      </c>
      <c r="E4186" t="s">
        <v>224</v>
      </c>
      <c r="F4186" t="s">
        <v>314</v>
      </c>
      <c r="G4186" s="16">
        <v>43100</v>
      </c>
      <c r="J4186" t="s">
        <v>315</v>
      </c>
      <c r="K4186" t="str">
        <f>IFERROR(VLOOKUP(J4186,ORDEN_ESF!A:C,2,0),"")</f>
        <v>Activos corrientes distintos de los activos no corrientes o grupo de activos para su disposición clasificados como mantenidos para la venta o como mantenidos para distribuir a los propietarios</v>
      </c>
      <c r="L4186">
        <f>IFERROR(VLOOKUP(J4186,ORDEN_ESF!A:C,3,0),0)</f>
        <v>0</v>
      </c>
      <c r="M4186">
        <v>101442095</v>
      </c>
    </row>
    <row r="4187" spans="1:13" x14ac:dyDescent="0.25">
      <c r="A4187">
        <v>811032292</v>
      </c>
      <c r="B4187" t="s">
        <v>349</v>
      </c>
      <c r="C4187" t="s">
        <v>222</v>
      </c>
      <c r="D4187" t="s">
        <v>223</v>
      </c>
      <c r="E4187" t="s">
        <v>335</v>
      </c>
      <c r="F4187" t="s">
        <v>292</v>
      </c>
      <c r="G4187" s="16">
        <v>43100</v>
      </c>
      <c r="J4187" t="s">
        <v>315</v>
      </c>
      <c r="K4187" t="str">
        <f>IFERROR(VLOOKUP(J4187,ORDEN_ESF!A:C,2,0),"")</f>
        <v>Activos corrientes distintos de los activos no corrientes o grupo de activos para su disposición clasificados como mantenidos para la venta o como mantenidos para distribuir a los propietarios</v>
      </c>
      <c r="L4187">
        <f>IFERROR(VLOOKUP(J4187,ORDEN_ESF!A:C,3,0),0)</f>
        <v>0</v>
      </c>
      <c r="M4187">
        <v>507917257</v>
      </c>
    </row>
    <row r="4188" spans="1:13" x14ac:dyDescent="0.25">
      <c r="A4188">
        <v>811032292</v>
      </c>
      <c r="B4188" t="s">
        <v>349</v>
      </c>
      <c r="C4188" t="s">
        <v>222</v>
      </c>
      <c r="D4188" t="s">
        <v>223</v>
      </c>
      <c r="E4188" t="s">
        <v>335</v>
      </c>
      <c r="F4188" t="s">
        <v>314</v>
      </c>
      <c r="G4188" s="16">
        <v>43100</v>
      </c>
      <c r="J4188" t="s">
        <v>315</v>
      </c>
      <c r="K4188" t="str">
        <f>IFERROR(VLOOKUP(J4188,ORDEN_ESF!A:C,2,0),"")</f>
        <v>Activos corrientes distintos de los activos no corrientes o grupo de activos para su disposición clasificados como mantenidos para la venta o como mantenidos para distribuir a los propietarios</v>
      </c>
      <c r="L4188">
        <f>IFERROR(VLOOKUP(J4188,ORDEN_ESF!A:C,3,0),0)</f>
        <v>0</v>
      </c>
      <c r="M4188">
        <v>627090067</v>
      </c>
    </row>
    <row r="4189" spans="1:13" x14ac:dyDescent="0.25">
      <c r="A4189">
        <v>860035996</v>
      </c>
      <c r="B4189" t="s">
        <v>229</v>
      </c>
      <c r="C4189" t="s">
        <v>222</v>
      </c>
      <c r="D4189" t="s">
        <v>228</v>
      </c>
      <c r="E4189" t="s">
        <v>224</v>
      </c>
      <c r="F4189" t="s">
        <v>292</v>
      </c>
      <c r="G4189" s="16">
        <v>43100</v>
      </c>
      <c r="J4189" t="s">
        <v>315</v>
      </c>
      <c r="K4189" t="str">
        <f>IFERROR(VLOOKUP(J4189,ORDEN_ESF!A:C,2,0),"")</f>
        <v>Activos corrientes distintos de los activos no corrientes o grupo de activos para su disposición clasificados como mantenidos para la venta o como mantenidos para distribuir a los propietarios</v>
      </c>
      <c r="L4189">
        <f>IFERROR(VLOOKUP(J4189,ORDEN_ESF!A:C,3,0),0)</f>
        <v>0</v>
      </c>
      <c r="M4189">
        <v>40498595</v>
      </c>
    </row>
    <row r="4190" spans="1:13" x14ac:dyDescent="0.25">
      <c r="A4190">
        <v>860035996</v>
      </c>
      <c r="B4190" t="s">
        <v>229</v>
      </c>
      <c r="C4190" t="s">
        <v>222</v>
      </c>
      <c r="D4190" t="s">
        <v>228</v>
      </c>
      <c r="E4190" t="s">
        <v>224</v>
      </c>
      <c r="F4190" t="s">
        <v>314</v>
      </c>
      <c r="G4190" s="16">
        <v>43100</v>
      </c>
      <c r="J4190" t="s">
        <v>315</v>
      </c>
      <c r="K4190" t="str">
        <f>IFERROR(VLOOKUP(J4190,ORDEN_ESF!A:C,2,0),"")</f>
        <v>Activos corrientes distintos de los activos no corrientes o grupo de activos para su disposición clasificados como mantenidos para la venta o como mantenidos para distribuir a los propietarios</v>
      </c>
      <c r="L4190">
        <f>IFERROR(VLOOKUP(J4190,ORDEN_ESF!A:C,3,0),0)</f>
        <v>0</v>
      </c>
      <c r="M4190">
        <v>50781695</v>
      </c>
    </row>
    <row r="4191" spans="1:13" x14ac:dyDescent="0.25">
      <c r="A4191">
        <v>830124992</v>
      </c>
      <c r="B4191" t="s">
        <v>357</v>
      </c>
      <c r="C4191" t="s">
        <v>222</v>
      </c>
      <c r="D4191" t="s">
        <v>228</v>
      </c>
      <c r="E4191" t="s">
        <v>358</v>
      </c>
      <c r="F4191" t="s">
        <v>292</v>
      </c>
      <c r="G4191" s="16">
        <v>43100</v>
      </c>
      <c r="J4191" t="s">
        <v>315</v>
      </c>
      <c r="K4191" t="str">
        <f>IFERROR(VLOOKUP(J4191,ORDEN_ESF!A:C,2,0),"")</f>
        <v>Activos corrientes distintos de los activos no corrientes o grupo de activos para su disposición clasificados como mantenidos para la venta o como mantenidos para distribuir a los propietarios</v>
      </c>
      <c r="L4191">
        <f>IFERROR(VLOOKUP(J4191,ORDEN_ESF!A:C,3,0),0)</f>
        <v>0</v>
      </c>
      <c r="M4191">
        <v>2591453</v>
      </c>
    </row>
    <row r="4192" spans="1:13" x14ac:dyDescent="0.25">
      <c r="A4192">
        <v>830124992</v>
      </c>
      <c r="B4192" t="s">
        <v>357</v>
      </c>
      <c r="C4192" t="s">
        <v>222</v>
      </c>
      <c r="D4192" t="s">
        <v>228</v>
      </c>
      <c r="E4192" t="s">
        <v>358</v>
      </c>
      <c r="F4192" t="s">
        <v>314</v>
      </c>
      <c r="G4192" s="16">
        <v>43100</v>
      </c>
      <c r="J4192" t="s">
        <v>315</v>
      </c>
      <c r="K4192" t="str">
        <f>IFERROR(VLOOKUP(J4192,ORDEN_ESF!A:C,2,0),"")</f>
        <v>Activos corrientes distintos de los activos no corrientes o grupo de activos para su disposición clasificados como mantenidos para la venta o como mantenidos para distribuir a los propietarios</v>
      </c>
      <c r="L4192">
        <f>IFERROR(VLOOKUP(J4192,ORDEN_ESF!A:C,3,0),0)</f>
        <v>0</v>
      </c>
      <c r="M4192">
        <v>2260164</v>
      </c>
    </row>
    <row r="4193" spans="1:13" x14ac:dyDescent="0.25">
      <c r="A4193">
        <v>800185295</v>
      </c>
      <c r="B4193" t="s">
        <v>344</v>
      </c>
      <c r="C4193" t="s">
        <v>222</v>
      </c>
      <c r="D4193" t="s">
        <v>228</v>
      </c>
      <c r="E4193" t="s">
        <v>335</v>
      </c>
      <c r="F4193" t="s">
        <v>292</v>
      </c>
      <c r="G4193" s="16">
        <v>43100</v>
      </c>
      <c r="J4193" t="s">
        <v>315</v>
      </c>
      <c r="K4193" t="str">
        <f>IFERROR(VLOOKUP(J4193,ORDEN_ESF!A:C,2,0),"")</f>
        <v>Activos corrientes distintos de los activos no corrientes o grupo de activos para su disposición clasificados como mantenidos para la venta o como mantenidos para distribuir a los propietarios</v>
      </c>
      <c r="L4193">
        <f>IFERROR(VLOOKUP(J4193,ORDEN_ESF!A:C,3,0),0)</f>
        <v>0</v>
      </c>
      <c r="M4193">
        <v>1642789644</v>
      </c>
    </row>
    <row r="4194" spans="1:13" x14ac:dyDescent="0.25">
      <c r="A4194">
        <v>800185295</v>
      </c>
      <c r="B4194" t="s">
        <v>344</v>
      </c>
      <c r="C4194" t="s">
        <v>222</v>
      </c>
      <c r="D4194" t="s">
        <v>228</v>
      </c>
      <c r="E4194" t="s">
        <v>335</v>
      </c>
      <c r="F4194" t="s">
        <v>314</v>
      </c>
      <c r="G4194" s="16">
        <v>43100</v>
      </c>
      <c r="J4194" t="s">
        <v>315</v>
      </c>
      <c r="K4194" t="str">
        <f>IFERROR(VLOOKUP(J4194,ORDEN_ESF!A:C,2,0),"")</f>
        <v>Activos corrientes distintos de los activos no corrientes o grupo de activos para su disposición clasificados como mantenidos para la venta o como mantenidos para distribuir a los propietarios</v>
      </c>
      <c r="L4194">
        <f>IFERROR(VLOOKUP(J4194,ORDEN_ESF!A:C,3,0),0)</f>
        <v>0</v>
      </c>
      <c r="M4194">
        <v>1856747433</v>
      </c>
    </row>
    <row r="4195" spans="1:13" x14ac:dyDescent="0.25">
      <c r="A4195">
        <v>800233881</v>
      </c>
      <c r="B4195" t="s">
        <v>161</v>
      </c>
      <c r="C4195" t="s">
        <v>222</v>
      </c>
      <c r="D4195" t="s">
        <v>223</v>
      </c>
      <c r="E4195" t="s">
        <v>333</v>
      </c>
      <c r="F4195" t="s">
        <v>292</v>
      </c>
      <c r="G4195" s="16">
        <v>43100</v>
      </c>
      <c r="J4195" t="s">
        <v>315</v>
      </c>
      <c r="K4195" t="str">
        <f>IFERROR(VLOOKUP(J4195,ORDEN_ESF!A:C,2,0),"")</f>
        <v>Activos corrientes distintos de los activos no corrientes o grupo de activos para su disposición clasificados como mantenidos para la venta o como mantenidos para distribuir a los propietarios</v>
      </c>
      <c r="L4195">
        <f>IFERROR(VLOOKUP(J4195,ORDEN_ESF!A:C,3,0),0)</f>
        <v>0</v>
      </c>
      <c r="M4195">
        <v>249773259</v>
      </c>
    </row>
    <row r="4196" spans="1:13" x14ac:dyDescent="0.25">
      <c r="A4196">
        <v>800233881</v>
      </c>
      <c r="B4196" t="s">
        <v>161</v>
      </c>
      <c r="C4196" t="s">
        <v>222</v>
      </c>
      <c r="D4196" t="s">
        <v>223</v>
      </c>
      <c r="E4196" t="s">
        <v>333</v>
      </c>
      <c r="F4196" t="s">
        <v>314</v>
      </c>
      <c r="G4196" s="16">
        <v>43100</v>
      </c>
      <c r="J4196" t="s">
        <v>315</v>
      </c>
      <c r="K4196" t="str">
        <f>IFERROR(VLOOKUP(J4196,ORDEN_ESF!A:C,2,0),"")</f>
        <v>Activos corrientes distintos de los activos no corrientes o grupo de activos para su disposición clasificados como mantenidos para la venta o como mantenidos para distribuir a los propietarios</v>
      </c>
      <c r="L4196">
        <f>IFERROR(VLOOKUP(J4196,ORDEN_ESF!A:C,3,0),0)</f>
        <v>0</v>
      </c>
      <c r="M4196">
        <v>134427654</v>
      </c>
    </row>
    <row r="4197" spans="1:13" x14ac:dyDescent="0.25">
      <c r="A4197">
        <v>800173155</v>
      </c>
      <c r="B4197" t="s">
        <v>341</v>
      </c>
      <c r="C4197" t="s">
        <v>222</v>
      </c>
      <c r="D4197" t="s">
        <v>228</v>
      </c>
      <c r="E4197" t="s">
        <v>335</v>
      </c>
      <c r="F4197" t="s">
        <v>292</v>
      </c>
      <c r="G4197" s="16">
        <v>43100</v>
      </c>
      <c r="J4197" t="s">
        <v>315</v>
      </c>
      <c r="K4197" t="str">
        <f>IFERROR(VLOOKUP(J4197,ORDEN_ESF!A:C,2,0),"")</f>
        <v>Activos corrientes distintos de los activos no corrientes o grupo de activos para su disposición clasificados como mantenidos para la venta o como mantenidos para distribuir a los propietarios</v>
      </c>
      <c r="L4197">
        <f>IFERROR(VLOOKUP(J4197,ORDEN_ESF!A:C,3,0),0)</f>
        <v>0</v>
      </c>
      <c r="M4197">
        <v>198284887</v>
      </c>
    </row>
    <row r="4198" spans="1:13" x14ac:dyDescent="0.25">
      <c r="A4198">
        <v>800173155</v>
      </c>
      <c r="B4198" t="s">
        <v>341</v>
      </c>
      <c r="C4198" t="s">
        <v>222</v>
      </c>
      <c r="D4198" t="s">
        <v>228</v>
      </c>
      <c r="E4198" t="s">
        <v>335</v>
      </c>
      <c r="F4198" t="s">
        <v>314</v>
      </c>
      <c r="G4198" s="16">
        <v>43100</v>
      </c>
      <c r="J4198" t="s">
        <v>315</v>
      </c>
      <c r="K4198" t="str">
        <f>IFERROR(VLOOKUP(J4198,ORDEN_ESF!A:C,2,0),"")</f>
        <v>Activos corrientes distintos de los activos no corrientes o grupo de activos para su disposición clasificados como mantenidos para la venta o como mantenidos para distribuir a los propietarios</v>
      </c>
      <c r="L4198">
        <f>IFERROR(VLOOKUP(J4198,ORDEN_ESF!A:C,3,0),0)</f>
        <v>0</v>
      </c>
      <c r="M4198">
        <v>450932358</v>
      </c>
    </row>
    <row r="4199" spans="1:13" x14ac:dyDescent="0.25">
      <c r="A4199">
        <v>890205645</v>
      </c>
      <c r="B4199" t="s">
        <v>166</v>
      </c>
      <c r="C4199" t="s">
        <v>222</v>
      </c>
      <c r="D4199" t="s">
        <v>375</v>
      </c>
      <c r="E4199" t="s">
        <v>335</v>
      </c>
      <c r="F4199" t="s">
        <v>292</v>
      </c>
      <c r="G4199" s="16">
        <v>43100</v>
      </c>
      <c r="J4199" t="s">
        <v>315</v>
      </c>
      <c r="K4199" t="str">
        <f>IFERROR(VLOOKUP(J4199,ORDEN_ESF!A:C,2,0),"")</f>
        <v>Activos corrientes distintos de los activos no corrientes o grupo de activos para su disposición clasificados como mantenidos para la venta o como mantenidos para distribuir a los propietarios</v>
      </c>
      <c r="L4199">
        <f>IFERROR(VLOOKUP(J4199,ORDEN_ESF!A:C,3,0),0)</f>
        <v>0</v>
      </c>
      <c r="M4199">
        <v>592671437</v>
      </c>
    </row>
    <row r="4200" spans="1:13" x14ac:dyDescent="0.25">
      <c r="A4200">
        <v>890205645</v>
      </c>
      <c r="B4200" t="s">
        <v>166</v>
      </c>
      <c r="C4200" t="s">
        <v>222</v>
      </c>
      <c r="D4200" t="s">
        <v>375</v>
      </c>
      <c r="E4200" t="s">
        <v>335</v>
      </c>
      <c r="F4200" t="s">
        <v>314</v>
      </c>
      <c r="G4200" s="16">
        <v>43100</v>
      </c>
      <c r="J4200" t="s">
        <v>315</v>
      </c>
      <c r="K4200" t="str">
        <f>IFERROR(VLOOKUP(J4200,ORDEN_ESF!A:C,2,0),"")</f>
        <v>Activos corrientes distintos de los activos no corrientes o grupo de activos para su disposición clasificados como mantenidos para la venta o como mantenidos para distribuir a los propietarios</v>
      </c>
      <c r="L4200">
        <f>IFERROR(VLOOKUP(J4200,ORDEN_ESF!A:C,3,0),0)</f>
        <v>0</v>
      </c>
      <c r="M4200">
        <v>510977540</v>
      </c>
    </row>
    <row r="4201" spans="1:13" x14ac:dyDescent="0.25">
      <c r="A4201">
        <v>900087151</v>
      </c>
      <c r="B4201" t="s">
        <v>383</v>
      </c>
      <c r="C4201" t="s">
        <v>222</v>
      </c>
      <c r="D4201" t="s">
        <v>351</v>
      </c>
      <c r="E4201" t="s">
        <v>384</v>
      </c>
      <c r="F4201" t="s">
        <v>292</v>
      </c>
      <c r="G4201" s="16">
        <v>43100</v>
      </c>
      <c r="J4201" t="s">
        <v>315</v>
      </c>
      <c r="K4201" t="str">
        <f>IFERROR(VLOOKUP(J4201,ORDEN_ESF!A:C,2,0),"")</f>
        <v>Activos corrientes distintos de los activos no corrientes o grupo de activos para su disposición clasificados como mantenidos para la venta o como mantenidos para distribuir a los propietarios</v>
      </c>
      <c r="L4201">
        <f>IFERROR(VLOOKUP(J4201,ORDEN_ESF!A:C,3,0),0)</f>
        <v>0</v>
      </c>
      <c r="M4201">
        <v>1013127</v>
      </c>
    </row>
    <row r="4202" spans="1:13" x14ac:dyDescent="0.25">
      <c r="A4202">
        <v>900087151</v>
      </c>
      <c r="B4202" t="s">
        <v>383</v>
      </c>
      <c r="C4202" t="s">
        <v>222</v>
      </c>
      <c r="D4202" t="s">
        <v>351</v>
      </c>
      <c r="E4202" t="s">
        <v>384</v>
      </c>
      <c r="F4202" t="s">
        <v>314</v>
      </c>
      <c r="G4202" s="16">
        <v>43100</v>
      </c>
      <c r="J4202" t="s">
        <v>315</v>
      </c>
      <c r="K4202" t="str">
        <f>IFERROR(VLOOKUP(J4202,ORDEN_ESF!A:C,2,0),"")</f>
        <v>Activos corrientes distintos de los activos no corrientes o grupo de activos para su disposición clasificados como mantenidos para la venta o como mantenidos para distribuir a los propietarios</v>
      </c>
      <c r="L4202">
        <f>IFERROR(VLOOKUP(J4202,ORDEN_ESF!A:C,3,0),0)</f>
        <v>0</v>
      </c>
      <c r="M4202">
        <v>1556670</v>
      </c>
    </row>
    <row r="4203" spans="1:13" x14ac:dyDescent="0.25">
      <c r="A4203">
        <v>800094968</v>
      </c>
      <c r="B4203" t="s">
        <v>336</v>
      </c>
      <c r="C4203" t="s">
        <v>222</v>
      </c>
      <c r="D4203" t="s">
        <v>337</v>
      </c>
      <c r="E4203" t="s">
        <v>335</v>
      </c>
      <c r="F4203" t="s">
        <v>292</v>
      </c>
      <c r="G4203" s="16">
        <v>43100</v>
      </c>
      <c r="J4203" t="s">
        <v>315</v>
      </c>
      <c r="K4203" t="str">
        <f>IFERROR(VLOOKUP(J4203,ORDEN_ESF!A:C,2,0),"")</f>
        <v>Activos corrientes distintos de los activos no corrientes o grupo de activos para su disposición clasificados como mantenidos para la venta o como mantenidos para distribuir a los propietarios</v>
      </c>
      <c r="L4203">
        <f>IFERROR(VLOOKUP(J4203,ORDEN_ESF!A:C,3,0),0)</f>
        <v>0</v>
      </c>
      <c r="M4203">
        <v>220057165</v>
      </c>
    </row>
    <row r="4204" spans="1:13" x14ac:dyDescent="0.25">
      <c r="A4204">
        <v>800094968</v>
      </c>
      <c r="B4204" t="s">
        <v>336</v>
      </c>
      <c r="C4204" t="s">
        <v>222</v>
      </c>
      <c r="D4204" t="s">
        <v>337</v>
      </c>
      <c r="E4204" t="s">
        <v>335</v>
      </c>
      <c r="F4204" t="s">
        <v>314</v>
      </c>
      <c r="G4204" s="16">
        <v>43100</v>
      </c>
      <c r="J4204" t="s">
        <v>315</v>
      </c>
      <c r="K4204" t="str">
        <f>IFERROR(VLOOKUP(J4204,ORDEN_ESF!A:C,2,0),"")</f>
        <v>Activos corrientes distintos de los activos no corrientes o grupo de activos para su disposición clasificados como mantenidos para la venta o como mantenidos para distribuir a los propietarios</v>
      </c>
      <c r="L4204">
        <f>IFERROR(VLOOKUP(J4204,ORDEN_ESF!A:C,3,0),0)</f>
        <v>0</v>
      </c>
      <c r="M4204">
        <v>245506218</v>
      </c>
    </row>
    <row r="4205" spans="1:13" x14ac:dyDescent="0.25">
      <c r="A4205">
        <v>890939355</v>
      </c>
      <c r="B4205" t="s">
        <v>35</v>
      </c>
      <c r="C4205" t="s">
        <v>222</v>
      </c>
      <c r="D4205" t="s">
        <v>223</v>
      </c>
      <c r="E4205" t="s">
        <v>335</v>
      </c>
      <c r="F4205" t="s">
        <v>292</v>
      </c>
      <c r="G4205" s="16">
        <v>43100</v>
      </c>
      <c r="J4205" t="s">
        <v>315</v>
      </c>
      <c r="K4205" t="str">
        <f>IFERROR(VLOOKUP(J4205,ORDEN_ESF!A:C,2,0),"")</f>
        <v>Activos corrientes distintos de los activos no corrientes o grupo de activos para su disposición clasificados como mantenidos para la venta o como mantenidos para distribuir a los propietarios</v>
      </c>
      <c r="L4205">
        <f>IFERROR(VLOOKUP(J4205,ORDEN_ESF!A:C,3,0),0)</f>
        <v>0</v>
      </c>
      <c r="M4205">
        <v>10377920</v>
      </c>
    </row>
    <row r="4206" spans="1:13" x14ac:dyDescent="0.25">
      <c r="A4206">
        <v>890939355</v>
      </c>
      <c r="B4206" t="s">
        <v>35</v>
      </c>
      <c r="C4206" t="s">
        <v>222</v>
      </c>
      <c r="D4206" t="s">
        <v>223</v>
      </c>
      <c r="E4206" t="s">
        <v>335</v>
      </c>
      <c r="F4206" t="s">
        <v>314</v>
      </c>
      <c r="G4206" s="16">
        <v>43100</v>
      </c>
      <c r="J4206" t="s">
        <v>315</v>
      </c>
      <c r="K4206" t="str">
        <f>IFERROR(VLOOKUP(J4206,ORDEN_ESF!A:C,2,0),"")</f>
        <v>Activos corrientes distintos de los activos no corrientes o grupo de activos para su disposición clasificados como mantenidos para la venta o como mantenidos para distribuir a los propietarios</v>
      </c>
      <c r="L4206">
        <f>IFERROR(VLOOKUP(J4206,ORDEN_ESF!A:C,3,0),0)</f>
        <v>0</v>
      </c>
      <c r="M4206">
        <v>7163649</v>
      </c>
    </row>
    <row r="4207" spans="1:13" x14ac:dyDescent="0.25">
      <c r="A4207">
        <v>830058272</v>
      </c>
      <c r="B4207" t="s">
        <v>352</v>
      </c>
      <c r="C4207" t="s">
        <v>222</v>
      </c>
      <c r="D4207" t="s">
        <v>228</v>
      </c>
      <c r="E4207" t="s">
        <v>353</v>
      </c>
      <c r="F4207" t="s">
        <v>292</v>
      </c>
      <c r="G4207" s="16">
        <v>43100</v>
      </c>
      <c r="J4207" t="s">
        <v>315</v>
      </c>
      <c r="K4207" t="str">
        <f>IFERROR(VLOOKUP(J4207,ORDEN_ESF!A:C,2,0),"")</f>
        <v>Activos corrientes distintos de los activos no corrientes o grupo de activos para su disposición clasificados como mantenidos para la venta o como mantenidos para distribuir a los propietarios</v>
      </c>
      <c r="L4207">
        <f>IFERROR(VLOOKUP(J4207,ORDEN_ESF!A:C,3,0),0)</f>
        <v>0</v>
      </c>
      <c r="M4207">
        <v>82695666</v>
      </c>
    </row>
    <row r="4208" spans="1:13" x14ac:dyDescent="0.25">
      <c r="A4208">
        <v>830058272</v>
      </c>
      <c r="B4208" t="s">
        <v>352</v>
      </c>
      <c r="C4208" t="s">
        <v>222</v>
      </c>
      <c r="D4208" t="s">
        <v>228</v>
      </c>
      <c r="E4208" t="s">
        <v>353</v>
      </c>
      <c r="F4208" t="s">
        <v>314</v>
      </c>
      <c r="G4208" s="16">
        <v>43100</v>
      </c>
      <c r="J4208" t="s">
        <v>315</v>
      </c>
      <c r="K4208" t="str">
        <f>IFERROR(VLOOKUP(J4208,ORDEN_ESF!A:C,2,0),"")</f>
        <v>Activos corrientes distintos de los activos no corrientes o grupo de activos para su disposición clasificados como mantenidos para la venta o como mantenidos para distribuir a los propietarios</v>
      </c>
      <c r="L4208">
        <f>IFERROR(VLOOKUP(J4208,ORDEN_ESF!A:C,3,0),0)</f>
        <v>0</v>
      </c>
      <c r="M4208">
        <v>86742596</v>
      </c>
    </row>
    <row r="4209" spans="1:13" x14ac:dyDescent="0.25">
      <c r="A4209">
        <v>860058070</v>
      </c>
      <c r="B4209" t="s">
        <v>364</v>
      </c>
      <c r="C4209" t="s">
        <v>222</v>
      </c>
      <c r="D4209" t="s">
        <v>228</v>
      </c>
      <c r="E4209" t="s">
        <v>335</v>
      </c>
      <c r="F4209" t="s">
        <v>292</v>
      </c>
      <c r="G4209" s="16">
        <v>43100</v>
      </c>
      <c r="J4209" t="s">
        <v>315</v>
      </c>
      <c r="K4209" t="str">
        <f>IFERROR(VLOOKUP(J4209,ORDEN_ESF!A:C,2,0),"")</f>
        <v>Activos corrientes distintos de los activos no corrientes o grupo de activos para su disposición clasificados como mantenidos para la venta o como mantenidos para distribuir a los propietarios</v>
      </c>
      <c r="L4209">
        <f>IFERROR(VLOOKUP(J4209,ORDEN_ESF!A:C,3,0),0)</f>
        <v>0</v>
      </c>
      <c r="M4209">
        <v>1050032795</v>
      </c>
    </row>
    <row r="4210" spans="1:13" x14ac:dyDescent="0.25">
      <c r="A4210">
        <v>860058070</v>
      </c>
      <c r="B4210" t="s">
        <v>364</v>
      </c>
      <c r="C4210" t="s">
        <v>222</v>
      </c>
      <c r="D4210" t="s">
        <v>228</v>
      </c>
      <c r="E4210" t="s">
        <v>335</v>
      </c>
      <c r="F4210" t="s">
        <v>314</v>
      </c>
      <c r="G4210" s="16">
        <v>43100</v>
      </c>
      <c r="J4210" t="s">
        <v>315</v>
      </c>
      <c r="K4210" t="str">
        <f>IFERROR(VLOOKUP(J4210,ORDEN_ESF!A:C,2,0),"")</f>
        <v>Activos corrientes distintos de los activos no corrientes o grupo de activos para su disposición clasificados como mantenidos para la venta o como mantenidos para distribuir a los propietarios</v>
      </c>
      <c r="L4210">
        <f>IFERROR(VLOOKUP(J4210,ORDEN_ESF!A:C,3,0),0)</f>
        <v>0</v>
      </c>
      <c r="M4210">
        <v>1296069120</v>
      </c>
    </row>
    <row r="4211" spans="1:13" x14ac:dyDescent="0.25">
      <c r="A4211">
        <v>890903055</v>
      </c>
      <c r="B4211" t="s">
        <v>232</v>
      </c>
      <c r="C4211" t="s">
        <v>222</v>
      </c>
      <c r="D4211" t="s">
        <v>223</v>
      </c>
      <c r="E4211" t="s">
        <v>224</v>
      </c>
      <c r="F4211" t="s">
        <v>292</v>
      </c>
      <c r="G4211" s="16">
        <v>43100</v>
      </c>
      <c r="J4211" t="s">
        <v>315</v>
      </c>
      <c r="K4211" t="str">
        <f>IFERROR(VLOOKUP(J4211,ORDEN_ESF!A:C,2,0),"")</f>
        <v>Activos corrientes distintos de los activos no corrientes o grupo de activos para su disposición clasificados como mantenidos para la venta o como mantenidos para distribuir a los propietarios</v>
      </c>
      <c r="L4211">
        <f>IFERROR(VLOOKUP(J4211,ORDEN_ESF!A:C,3,0),0)</f>
        <v>0</v>
      </c>
      <c r="M4211">
        <v>62340046</v>
      </c>
    </row>
    <row r="4212" spans="1:13" x14ac:dyDescent="0.25">
      <c r="A4212">
        <v>890903055</v>
      </c>
      <c r="B4212" t="s">
        <v>232</v>
      </c>
      <c r="C4212" t="s">
        <v>222</v>
      </c>
      <c r="D4212" t="s">
        <v>223</v>
      </c>
      <c r="E4212" t="s">
        <v>224</v>
      </c>
      <c r="F4212" t="s">
        <v>314</v>
      </c>
      <c r="G4212" s="16">
        <v>43100</v>
      </c>
      <c r="J4212" t="s">
        <v>315</v>
      </c>
      <c r="K4212" t="str">
        <f>IFERROR(VLOOKUP(J4212,ORDEN_ESF!A:C,2,0),"")</f>
        <v>Activos corrientes distintos de los activos no corrientes o grupo de activos para su disposición clasificados como mantenidos para la venta o como mantenidos para distribuir a los propietarios</v>
      </c>
      <c r="L4212">
        <f>IFERROR(VLOOKUP(J4212,ORDEN_ESF!A:C,3,0),0)</f>
        <v>0</v>
      </c>
      <c r="M4212">
        <v>56832033</v>
      </c>
    </row>
    <row r="4213" spans="1:13" x14ac:dyDescent="0.25">
      <c r="A4213">
        <v>860031361</v>
      </c>
      <c r="B4213" t="s">
        <v>297</v>
      </c>
      <c r="C4213" t="s">
        <v>222</v>
      </c>
      <c r="D4213" t="s">
        <v>228</v>
      </c>
      <c r="E4213" t="s">
        <v>224</v>
      </c>
      <c r="F4213" t="s">
        <v>292</v>
      </c>
      <c r="G4213" s="16">
        <v>43100</v>
      </c>
      <c r="J4213" t="s">
        <v>315</v>
      </c>
      <c r="K4213" t="str">
        <f>IFERROR(VLOOKUP(J4213,ORDEN_ESF!A:C,2,0),"")</f>
        <v>Activos corrientes distintos de los activos no corrientes o grupo de activos para su disposición clasificados como mantenidos para la venta o como mantenidos para distribuir a los propietarios</v>
      </c>
      <c r="L4213">
        <f>IFERROR(VLOOKUP(J4213,ORDEN_ESF!A:C,3,0),0)</f>
        <v>0</v>
      </c>
      <c r="M4213">
        <v>67725707</v>
      </c>
    </row>
    <row r="4214" spans="1:13" x14ac:dyDescent="0.25">
      <c r="A4214">
        <v>860031361</v>
      </c>
      <c r="B4214" t="s">
        <v>297</v>
      </c>
      <c r="C4214" t="s">
        <v>222</v>
      </c>
      <c r="D4214" t="s">
        <v>228</v>
      </c>
      <c r="E4214" t="s">
        <v>224</v>
      </c>
      <c r="F4214" t="s">
        <v>314</v>
      </c>
      <c r="G4214" s="16">
        <v>43100</v>
      </c>
      <c r="J4214" t="s">
        <v>315</v>
      </c>
      <c r="K4214" t="str">
        <f>IFERROR(VLOOKUP(J4214,ORDEN_ESF!A:C,2,0),"")</f>
        <v>Activos corrientes distintos de los activos no corrientes o grupo de activos para su disposición clasificados como mantenidos para la venta o como mantenidos para distribuir a los propietarios</v>
      </c>
      <c r="L4214">
        <f>IFERROR(VLOOKUP(J4214,ORDEN_ESF!A:C,3,0),0)</f>
        <v>0</v>
      </c>
      <c r="M4214">
        <v>84730487</v>
      </c>
    </row>
    <row r="4215" spans="1:13" x14ac:dyDescent="0.25">
      <c r="A4215">
        <v>890312765</v>
      </c>
      <c r="B4215" t="s">
        <v>363</v>
      </c>
      <c r="C4215" t="s">
        <v>222</v>
      </c>
      <c r="D4215" t="s">
        <v>228</v>
      </c>
      <c r="E4215" t="s">
        <v>339</v>
      </c>
      <c r="F4215" t="s">
        <v>292</v>
      </c>
      <c r="G4215" s="16">
        <v>43100</v>
      </c>
      <c r="J4215" t="s">
        <v>315</v>
      </c>
      <c r="K4215" t="str">
        <f>IFERROR(VLOOKUP(J4215,ORDEN_ESF!A:C,2,0),"")</f>
        <v>Activos corrientes distintos de los activos no corrientes o grupo de activos para su disposición clasificados como mantenidos para la venta o como mantenidos para distribuir a los propietarios</v>
      </c>
      <c r="L4215">
        <f>IFERROR(VLOOKUP(J4215,ORDEN_ESF!A:C,3,0),0)</f>
        <v>0</v>
      </c>
      <c r="M4215">
        <v>216414984</v>
      </c>
    </row>
    <row r="4216" spans="1:13" x14ac:dyDescent="0.25">
      <c r="A4216">
        <v>890312765</v>
      </c>
      <c r="B4216" t="s">
        <v>363</v>
      </c>
      <c r="C4216" t="s">
        <v>222</v>
      </c>
      <c r="D4216" t="s">
        <v>228</v>
      </c>
      <c r="E4216" t="s">
        <v>339</v>
      </c>
      <c r="F4216" t="s">
        <v>314</v>
      </c>
      <c r="G4216" s="16">
        <v>43100</v>
      </c>
      <c r="J4216" t="s">
        <v>315</v>
      </c>
      <c r="K4216" t="str">
        <f>IFERROR(VLOOKUP(J4216,ORDEN_ESF!A:C,2,0),"")</f>
        <v>Activos corrientes distintos de los activos no corrientes o grupo de activos para su disposición clasificados como mantenidos para la venta o como mantenidos para distribuir a los propietarios</v>
      </c>
      <c r="L4216">
        <f>IFERROR(VLOOKUP(J4216,ORDEN_ESF!A:C,3,0),0)</f>
        <v>0</v>
      </c>
      <c r="M4216">
        <v>161322588</v>
      </c>
    </row>
    <row r="4217" spans="1:13" x14ac:dyDescent="0.25">
      <c r="A4217">
        <v>860000656</v>
      </c>
      <c r="B4217" t="s">
        <v>221</v>
      </c>
      <c r="C4217" t="s">
        <v>222</v>
      </c>
      <c r="D4217" t="s">
        <v>223</v>
      </c>
      <c r="E4217" t="s">
        <v>224</v>
      </c>
      <c r="F4217" t="s">
        <v>292</v>
      </c>
      <c r="G4217" s="16">
        <v>43100</v>
      </c>
      <c r="J4217" t="s">
        <v>315</v>
      </c>
      <c r="K4217" t="str">
        <f>IFERROR(VLOOKUP(J4217,ORDEN_ESF!A:C,2,0),"")</f>
        <v>Activos corrientes distintos de los activos no corrientes o grupo de activos para su disposición clasificados como mantenidos para la venta o como mantenidos para distribuir a los propietarios</v>
      </c>
      <c r="L4217">
        <f>IFERROR(VLOOKUP(J4217,ORDEN_ESF!A:C,3,0),0)</f>
        <v>0</v>
      </c>
      <c r="M4217">
        <v>80147707</v>
      </c>
    </row>
    <row r="4218" spans="1:13" x14ac:dyDescent="0.25">
      <c r="A4218">
        <v>860000656</v>
      </c>
      <c r="B4218" t="s">
        <v>221</v>
      </c>
      <c r="C4218" t="s">
        <v>222</v>
      </c>
      <c r="D4218" t="s">
        <v>223</v>
      </c>
      <c r="E4218" t="s">
        <v>224</v>
      </c>
      <c r="F4218" t="s">
        <v>314</v>
      </c>
      <c r="G4218" s="16">
        <v>43100</v>
      </c>
      <c r="J4218" t="s">
        <v>315</v>
      </c>
      <c r="K4218" t="str">
        <f>IFERROR(VLOOKUP(J4218,ORDEN_ESF!A:C,2,0),"")</f>
        <v>Activos corrientes distintos de los activos no corrientes o grupo de activos para su disposición clasificados como mantenidos para la venta o como mantenidos para distribuir a los propietarios</v>
      </c>
      <c r="L4218">
        <f>IFERROR(VLOOKUP(J4218,ORDEN_ESF!A:C,3,0),0)</f>
        <v>0</v>
      </c>
      <c r="M4218">
        <v>125119196</v>
      </c>
    </row>
    <row r="4219" spans="1:13" x14ac:dyDescent="0.25">
      <c r="A4219">
        <v>860059851</v>
      </c>
      <c r="B4219" t="s">
        <v>365</v>
      </c>
      <c r="C4219" t="s">
        <v>222</v>
      </c>
      <c r="D4219" t="s">
        <v>228</v>
      </c>
      <c r="E4219" t="s">
        <v>224</v>
      </c>
      <c r="F4219" t="s">
        <v>292</v>
      </c>
      <c r="G4219" s="16">
        <v>43100</v>
      </c>
      <c r="J4219" t="s">
        <v>315</v>
      </c>
      <c r="K4219" t="str">
        <f>IFERROR(VLOOKUP(J4219,ORDEN_ESF!A:C,2,0),"")</f>
        <v>Activos corrientes distintos de los activos no corrientes o grupo de activos para su disposición clasificados como mantenidos para la venta o como mantenidos para distribuir a los propietarios</v>
      </c>
      <c r="L4219">
        <f>IFERROR(VLOOKUP(J4219,ORDEN_ESF!A:C,3,0),0)</f>
        <v>0</v>
      </c>
      <c r="M4219">
        <v>34699002</v>
      </c>
    </row>
    <row r="4220" spans="1:13" x14ac:dyDescent="0.25">
      <c r="A4220">
        <v>860059851</v>
      </c>
      <c r="B4220" t="s">
        <v>365</v>
      </c>
      <c r="C4220" t="s">
        <v>222</v>
      </c>
      <c r="D4220" t="s">
        <v>228</v>
      </c>
      <c r="E4220" t="s">
        <v>224</v>
      </c>
      <c r="F4220" t="s">
        <v>314</v>
      </c>
      <c r="G4220" s="16">
        <v>43100</v>
      </c>
      <c r="J4220" t="s">
        <v>315</v>
      </c>
      <c r="K4220" t="str">
        <f>IFERROR(VLOOKUP(J4220,ORDEN_ESF!A:C,2,0),"")</f>
        <v>Activos corrientes distintos de los activos no corrientes o grupo de activos para su disposición clasificados como mantenidos para la venta o como mantenidos para distribuir a los propietarios</v>
      </c>
      <c r="L4220">
        <f>IFERROR(VLOOKUP(J4220,ORDEN_ESF!A:C,3,0),0)</f>
        <v>0</v>
      </c>
      <c r="M4220">
        <v>27524992</v>
      </c>
    </row>
    <row r="4221" spans="1:13" x14ac:dyDescent="0.25">
      <c r="A4221">
        <v>890910447</v>
      </c>
      <c r="B4221" t="s">
        <v>300</v>
      </c>
      <c r="C4221" t="s">
        <v>222</v>
      </c>
      <c r="D4221" t="s">
        <v>223</v>
      </c>
      <c r="E4221" t="s">
        <v>224</v>
      </c>
      <c r="F4221" t="s">
        <v>292</v>
      </c>
      <c r="G4221" s="16">
        <v>43100</v>
      </c>
      <c r="J4221" t="s">
        <v>315</v>
      </c>
      <c r="K4221" t="str">
        <f>IFERROR(VLOOKUP(J4221,ORDEN_ESF!A:C,2,0),"")</f>
        <v>Activos corrientes distintos de los activos no corrientes o grupo de activos para su disposición clasificados como mantenidos para la venta o como mantenidos para distribuir a los propietarios</v>
      </c>
      <c r="L4221">
        <f>IFERROR(VLOOKUP(J4221,ORDEN_ESF!A:C,3,0),0)</f>
        <v>0</v>
      </c>
      <c r="M4221">
        <v>10182590</v>
      </c>
    </row>
    <row r="4222" spans="1:13" x14ac:dyDescent="0.25">
      <c r="A4222">
        <v>890910447</v>
      </c>
      <c r="B4222" t="s">
        <v>300</v>
      </c>
      <c r="C4222" t="s">
        <v>222</v>
      </c>
      <c r="D4222" t="s">
        <v>223</v>
      </c>
      <c r="E4222" t="s">
        <v>224</v>
      </c>
      <c r="F4222" t="s">
        <v>314</v>
      </c>
      <c r="G4222" s="16">
        <v>43100</v>
      </c>
      <c r="J4222" t="s">
        <v>315</v>
      </c>
      <c r="K4222" t="str">
        <f>IFERROR(VLOOKUP(J4222,ORDEN_ESF!A:C,2,0),"")</f>
        <v>Activos corrientes distintos de los activos no corrientes o grupo de activos para su disposición clasificados como mantenidos para la venta o como mantenidos para distribuir a los propietarios</v>
      </c>
      <c r="L4222">
        <f>IFERROR(VLOOKUP(J4222,ORDEN_ESF!A:C,3,0),0)</f>
        <v>0</v>
      </c>
      <c r="M4222">
        <v>13138378</v>
      </c>
    </row>
    <row r="4223" spans="1:13" x14ac:dyDescent="0.25">
      <c r="A4223">
        <v>900192242</v>
      </c>
      <c r="B4223" t="s">
        <v>381</v>
      </c>
      <c r="C4223" t="s">
        <v>222</v>
      </c>
      <c r="D4223" t="s">
        <v>228</v>
      </c>
      <c r="E4223" t="s">
        <v>333</v>
      </c>
      <c r="F4223" t="s">
        <v>292</v>
      </c>
      <c r="G4223" s="16">
        <v>43100</v>
      </c>
      <c r="J4223" t="s">
        <v>315</v>
      </c>
      <c r="K4223" t="str">
        <f>IFERROR(VLOOKUP(J4223,ORDEN_ESF!A:C,2,0),"")</f>
        <v>Activos corrientes distintos de los activos no corrientes o grupo de activos para su disposición clasificados como mantenidos para la venta o como mantenidos para distribuir a los propietarios</v>
      </c>
      <c r="L4223">
        <f>IFERROR(VLOOKUP(J4223,ORDEN_ESF!A:C,3,0),0)</f>
        <v>0</v>
      </c>
      <c r="M4223">
        <v>260215768</v>
      </c>
    </row>
    <row r="4224" spans="1:13" x14ac:dyDescent="0.25">
      <c r="A4224">
        <v>900192242</v>
      </c>
      <c r="B4224" t="s">
        <v>381</v>
      </c>
      <c r="C4224" t="s">
        <v>222</v>
      </c>
      <c r="D4224" t="s">
        <v>228</v>
      </c>
      <c r="E4224" t="s">
        <v>333</v>
      </c>
      <c r="F4224" t="s">
        <v>314</v>
      </c>
      <c r="G4224" s="16">
        <v>43100</v>
      </c>
      <c r="J4224" t="s">
        <v>315</v>
      </c>
      <c r="K4224" t="str">
        <f>IFERROR(VLOOKUP(J4224,ORDEN_ESF!A:C,2,0),"")</f>
        <v>Activos corrientes distintos de los activos no corrientes o grupo de activos para su disposición clasificados como mantenidos para la venta o como mantenidos para distribuir a los propietarios</v>
      </c>
      <c r="L4224">
        <f>IFERROR(VLOOKUP(J4224,ORDEN_ESF!A:C,3,0),0)</f>
        <v>0</v>
      </c>
      <c r="M4224">
        <v>128954805</v>
      </c>
    </row>
    <row r="4225" spans="1:13" x14ac:dyDescent="0.25">
      <c r="A4225">
        <v>890903035</v>
      </c>
      <c r="B4225" t="s">
        <v>369</v>
      </c>
      <c r="C4225" t="s">
        <v>222</v>
      </c>
      <c r="D4225" t="s">
        <v>228</v>
      </c>
      <c r="E4225" t="s">
        <v>339</v>
      </c>
      <c r="F4225" t="s">
        <v>292</v>
      </c>
      <c r="G4225" s="16">
        <v>43100</v>
      </c>
      <c r="J4225" t="s">
        <v>315</v>
      </c>
      <c r="K4225" t="str">
        <f>IFERROR(VLOOKUP(J4225,ORDEN_ESF!A:C,2,0),"")</f>
        <v>Activos corrientes distintos de los activos no corrientes o grupo de activos para su disposición clasificados como mantenidos para la venta o como mantenidos para distribuir a los propietarios</v>
      </c>
      <c r="L4225">
        <f>IFERROR(VLOOKUP(J4225,ORDEN_ESF!A:C,3,0),0)</f>
        <v>0</v>
      </c>
      <c r="M4225">
        <v>416843556</v>
      </c>
    </row>
    <row r="4226" spans="1:13" x14ac:dyDescent="0.25">
      <c r="A4226">
        <v>890903035</v>
      </c>
      <c r="B4226" t="s">
        <v>369</v>
      </c>
      <c r="C4226" t="s">
        <v>222</v>
      </c>
      <c r="D4226" t="s">
        <v>228</v>
      </c>
      <c r="E4226" t="s">
        <v>339</v>
      </c>
      <c r="F4226" t="s">
        <v>314</v>
      </c>
      <c r="G4226" s="16">
        <v>43100</v>
      </c>
      <c r="J4226" t="s">
        <v>315</v>
      </c>
      <c r="K4226" t="str">
        <f>IFERROR(VLOOKUP(J4226,ORDEN_ESF!A:C,2,0),"")</f>
        <v>Activos corrientes distintos de los activos no corrientes o grupo de activos para su disposición clasificados como mantenidos para la venta o como mantenidos para distribuir a los propietarios</v>
      </c>
      <c r="L4226">
        <f>IFERROR(VLOOKUP(J4226,ORDEN_ESF!A:C,3,0),0)</f>
        <v>0</v>
      </c>
      <c r="M4226">
        <v>495338858</v>
      </c>
    </row>
    <row r="4227" spans="1:13" x14ac:dyDescent="0.25">
      <c r="A4227">
        <v>860002837</v>
      </c>
      <c r="B4227" t="s">
        <v>227</v>
      </c>
      <c r="C4227" t="s">
        <v>222</v>
      </c>
      <c r="D4227" t="s">
        <v>228</v>
      </c>
      <c r="E4227" t="s">
        <v>224</v>
      </c>
      <c r="F4227" t="s">
        <v>292</v>
      </c>
      <c r="G4227" s="16">
        <v>43100</v>
      </c>
      <c r="J4227" t="s">
        <v>315</v>
      </c>
      <c r="K4227" t="str">
        <f>IFERROR(VLOOKUP(J4227,ORDEN_ESF!A:C,2,0),"")</f>
        <v>Activos corrientes distintos de los activos no corrientes o grupo de activos para su disposición clasificados como mantenidos para la venta o como mantenidos para distribuir a los propietarios</v>
      </c>
      <c r="L4227">
        <f>IFERROR(VLOOKUP(J4227,ORDEN_ESF!A:C,3,0),0)</f>
        <v>0</v>
      </c>
      <c r="M4227">
        <v>195850076</v>
      </c>
    </row>
    <row r="4228" spans="1:13" x14ac:dyDescent="0.25">
      <c r="A4228">
        <v>860002837</v>
      </c>
      <c r="B4228" t="s">
        <v>227</v>
      </c>
      <c r="C4228" t="s">
        <v>222</v>
      </c>
      <c r="D4228" t="s">
        <v>228</v>
      </c>
      <c r="E4228" t="s">
        <v>224</v>
      </c>
      <c r="F4228" t="s">
        <v>314</v>
      </c>
      <c r="G4228" s="16">
        <v>43100</v>
      </c>
      <c r="J4228" t="s">
        <v>315</v>
      </c>
      <c r="K4228" t="str">
        <f>IFERROR(VLOOKUP(J4228,ORDEN_ESF!A:C,2,0),"")</f>
        <v>Activos corrientes distintos de los activos no corrientes o grupo de activos para su disposición clasificados como mantenidos para la venta o como mantenidos para distribuir a los propietarios</v>
      </c>
      <c r="L4228">
        <f>IFERROR(VLOOKUP(J4228,ORDEN_ESF!A:C,3,0),0)</f>
        <v>0</v>
      </c>
      <c r="M4228">
        <v>191820058</v>
      </c>
    </row>
    <row r="4229" spans="1:13" x14ac:dyDescent="0.25">
      <c r="A4229">
        <v>860515523</v>
      </c>
      <c r="B4229" t="s">
        <v>231</v>
      </c>
      <c r="C4229" t="s">
        <v>222</v>
      </c>
      <c r="D4229" t="s">
        <v>228</v>
      </c>
      <c r="E4229" t="s">
        <v>224</v>
      </c>
      <c r="F4229" t="s">
        <v>292</v>
      </c>
      <c r="G4229" s="16">
        <v>43100</v>
      </c>
      <c r="J4229" t="s">
        <v>315</v>
      </c>
      <c r="K4229" t="str">
        <f>IFERROR(VLOOKUP(J4229,ORDEN_ESF!A:C,2,0),"")</f>
        <v>Activos corrientes distintos de los activos no corrientes o grupo de activos para su disposición clasificados como mantenidos para la venta o como mantenidos para distribuir a los propietarios</v>
      </c>
      <c r="L4229">
        <f>IFERROR(VLOOKUP(J4229,ORDEN_ESF!A:C,3,0),0)</f>
        <v>0</v>
      </c>
      <c r="M4229">
        <v>26088509</v>
      </c>
    </row>
    <row r="4230" spans="1:13" x14ac:dyDescent="0.25">
      <c r="A4230">
        <v>860515523</v>
      </c>
      <c r="B4230" t="s">
        <v>231</v>
      </c>
      <c r="C4230" t="s">
        <v>222</v>
      </c>
      <c r="D4230" t="s">
        <v>228</v>
      </c>
      <c r="E4230" t="s">
        <v>224</v>
      </c>
      <c r="F4230" t="s">
        <v>314</v>
      </c>
      <c r="G4230" s="16">
        <v>43100</v>
      </c>
      <c r="J4230" t="s">
        <v>315</v>
      </c>
      <c r="K4230" t="str">
        <f>IFERROR(VLOOKUP(J4230,ORDEN_ESF!A:C,2,0),"")</f>
        <v>Activos corrientes distintos de los activos no corrientes o grupo de activos para su disposición clasificados como mantenidos para la venta o como mantenidos para distribuir a los propietarios</v>
      </c>
      <c r="L4230">
        <f>IFERROR(VLOOKUP(J4230,ORDEN_ESF!A:C,3,0),0)</f>
        <v>0</v>
      </c>
      <c r="M4230">
        <v>10943829</v>
      </c>
    </row>
    <row r="4231" spans="1:13" x14ac:dyDescent="0.25">
      <c r="A4231">
        <v>890932424</v>
      </c>
      <c r="B4231" t="s">
        <v>379</v>
      </c>
      <c r="C4231" t="s">
        <v>222</v>
      </c>
      <c r="D4231" t="s">
        <v>223</v>
      </c>
      <c r="E4231" t="s">
        <v>333</v>
      </c>
      <c r="F4231" t="s">
        <v>292</v>
      </c>
      <c r="G4231" s="16">
        <v>43100</v>
      </c>
      <c r="J4231" t="s">
        <v>315</v>
      </c>
      <c r="K4231" t="str">
        <f>IFERROR(VLOOKUP(J4231,ORDEN_ESF!A:C,2,0),"")</f>
        <v>Activos corrientes distintos de los activos no corrientes o grupo de activos para su disposición clasificados como mantenidos para la venta o como mantenidos para distribuir a los propietarios</v>
      </c>
      <c r="L4231">
        <f>IFERROR(VLOOKUP(J4231,ORDEN_ESF!A:C,3,0),0)</f>
        <v>0</v>
      </c>
      <c r="M4231">
        <v>95262884</v>
      </c>
    </row>
    <row r="4232" spans="1:13" x14ac:dyDescent="0.25">
      <c r="A4232">
        <v>890932424</v>
      </c>
      <c r="B4232" t="s">
        <v>379</v>
      </c>
      <c r="C4232" t="s">
        <v>222</v>
      </c>
      <c r="D4232" t="s">
        <v>223</v>
      </c>
      <c r="E4232" t="s">
        <v>333</v>
      </c>
      <c r="F4232" t="s">
        <v>314</v>
      </c>
      <c r="G4232" s="16">
        <v>43100</v>
      </c>
      <c r="J4232" t="s">
        <v>315</v>
      </c>
      <c r="K4232" t="str">
        <f>IFERROR(VLOOKUP(J4232,ORDEN_ESF!A:C,2,0),"")</f>
        <v>Activos corrientes distintos de los activos no corrientes o grupo de activos para su disposición clasificados como mantenidos para la venta o como mantenidos para distribuir a los propietarios</v>
      </c>
      <c r="L4232">
        <f>IFERROR(VLOOKUP(J4232,ORDEN_ESF!A:C,3,0),0)</f>
        <v>0</v>
      </c>
      <c r="M4232">
        <v>81266986</v>
      </c>
    </row>
    <row r="4233" spans="1:13" x14ac:dyDescent="0.25">
      <c r="A4233">
        <v>830094920</v>
      </c>
      <c r="B4233" t="s">
        <v>350</v>
      </c>
      <c r="C4233" t="s">
        <v>222</v>
      </c>
      <c r="D4233" t="s">
        <v>351</v>
      </c>
      <c r="E4233" t="s">
        <v>339</v>
      </c>
      <c r="F4233" t="s">
        <v>292</v>
      </c>
      <c r="G4233" s="16">
        <v>43100</v>
      </c>
      <c r="J4233" t="s">
        <v>315</v>
      </c>
      <c r="K4233" t="str">
        <f>IFERROR(VLOOKUP(J4233,ORDEN_ESF!A:C,2,0),"")</f>
        <v>Activos corrientes distintos de los activos no corrientes o grupo de activos para su disposición clasificados como mantenidos para la venta o como mantenidos para distribuir a los propietarios</v>
      </c>
      <c r="L4233">
        <f>IFERROR(VLOOKUP(J4233,ORDEN_ESF!A:C,3,0),0)</f>
        <v>0</v>
      </c>
      <c r="M4233">
        <v>184414783</v>
      </c>
    </row>
    <row r="4234" spans="1:13" x14ac:dyDescent="0.25">
      <c r="A4234">
        <v>830094920</v>
      </c>
      <c r="B4234" t="s">
        <v>350</v>
      </c>
      <c r="C4234" t="s">
        <v>222</v>
      </c>
      <c r="D4234" t="s">
        <v>351</v>
      </c>
      <c r="E4234" t="s">
        <v>339</v>
      </c>
      <c r="F4234" t="s">
        <v>314</v>
      </c>
      <c r="G4234" s="16">
        <v>43100</v>
      </c>
      <c r="J4234" t="s">
        <v>315</v>
      </c>
      <c r="K4234" t="str">
        <f>IFERROR(VLOOKUP(J4234,ORDEN_ESF!A:C,2,0),"")</f>
        <v>Activos corrientes distintos de los activos no corrientes o grupo de activos para su disposición clasificados como mantenidos para la venta o como mantenidos para distribuir a los propietarios</v>
      </c>
      <c r="L4234">
        <f>IFERROR(VLOOKUP(J4234,ORDEN_ESF!A:C,3,0),0)</f>
        <v>0</v>
      </c>
      <c r="M4234">
        <v>198747374</v>
      </c>
    </row>
    <row r="4235" spans="1:13" x14ac:dyDescent="0.25">
      <c r="A4235">
        <v>800093117</v>
      </c>
      <c r="B4235" t="s">
        <v>334</v>
      </c>
      <c r="C4235" t="s">
        <v>222</v>
      </c>
      <c r="D4235" t="s">
        <v>223</v>
      </c>
      <c r="E4235" t="s">
        <v>335</v>
      </c>
      <c r="F4235" t="s">
        <v>292</v>
      </c>
      <c r="G4235" s="16">
        <v>43100</v>
      </c>
      <c r="J4235" t="s">
        <v>315</v>
      </c>
      <c r="K4235" t="str">
        <f>IFERROR(VLOOKUP(J4235,ORDEN_ESF!A:C,2,0),"")</f>
        <v>Activos corrientes distintos de los activos no corrientes o grupo de activos para su disposición clasificados como mantenidos para la venta o como mantenidos para distribuir a los propietarios</v>
      </c>
      <c r="L4235">
        <f>IFERROR(VLOOKUP(J4235,ORDEN_ESF!A:C,3,0),0)</f>
        <v>0</v>
      </c>
      <c r="M4235">
        <v>879893575</v>
      </c>
    </row>
    <row r="4236" spans="1:13" x14ac:dyDescent="0.25">
      <c r="A4236">
        <v>800093117</v>
      </c>
      <c r="B4236" t="s">
        <v>334</v>
      </c>
      <c r="C4236" t="s">
        <v>222</v>
      </c>
      <c r="D4236" t="s">
        <v>223</v>
      </c>
      <c r="E4236" t="s">
        <v>335</v>
      </c>
      <c r="F4236" t="s">
        <v>314</v>
      </c>
      <c r="G4236" s="16">
        <v>43100</v>
      </c>
      <c r="J4236" t="s">
        <v>315</v>
      </c>
      <c r="K4236" t="str">
        <f>IFERROR(VLOOKUP(J4236,ORDEN_ESF!A:C,2,0),"")</f>
        <v>Activos corrientes distintos de los activos no corrientes o grupo de activos para su disposición clasificados como mantenidos para la venta o como mantenidos para distribuir a los propietarios</v>
      </c>
      <c r="L4236">
        <f>IFERROR(VLOOKUP(J4236,ORDEN_ESF!A:C,3,0),0)</f>
        <v>0</v>
      </c>
      <c r="M4236">
        <v>839884001</v>
      </c>
    </row>
    <row r="4237" spans="1:13" x14ac:dyDescent="0.25">
      <c r="A4237">
        <v>890908901</v>
      </c>
      <c r="B4237" t="s">
        <v>372</v>
      </c>
      <c r="C4237" t="s">
        <v>222</v>
      </c>
      <c r="D4237" t="s">
        <v>223</v>
      </c>
      <c r="E4237" t="s">
        <v>339</v>
      </c>
      <c r="F4237" t="s">
        <v>292</v>
      </c>
      <c r="G4237" s="16">
        <v>43100</v>
      </c>
      <c r="J4237" t="s">
        <v>315</v>
      </c>
      <c r="K4237" t="str">
        <f>IFERROR(VLOOKUP(J4237,ORDEN_ESF!A:C,2,0),"")</f>
        <v>Activos corrientes distintos de los activos no corrientes o grupo de activos para su disposición clasificados como mantenidos para la venta o como mantenidos para distribuir a los propietarios</v>
      </c>
      <c r="L4237">
        <f>IFERROR(VLOOKUP(J4237,ORDEN_ESF!A:C,3,0),0)</f>
        <v>0</v>
      </c>
      <c r="M4237">
        <v>35161774</v>
      </c>
    </row>
    <row r="4238" spans="1:13" x14ac:dyDescent="0.25">
      <c r="A4238">
        <v>890908901</v>
      </c>
      <c r="B4238" t="s">
        <v>372</v>
      </c>
      <c r="C4238" t="s">
        <v>222</v>
      </c>
      <c r="D4238" t="s">
        <v>223</v>
      </c>
      <c r="E4238" t="s">
        <v>339</v>
      </c>
      <c r="F4238" t="s">
        <v>314</v>
      </c>
      <c r="G4238" s="16">
        <v>43100</v>
      </c>
      <c r="J4238" t="s">
        <v>315</v>
      </c>
      <c r="K4238" t="str">
        <f>IFERROR(VLOOKUP(J4238,ORDEN_ESF!A:C,2,0),"")</f>
        <v>Activos corrientes distintos de los activos no corrientes o grupo de activos para su disposición clasificados como mantenidos para la venta o como mantenidos para distribuir a los propietarios</v>
      </c>
      <c r="L4238">
        <f>IFERROR(VLOOKUP(J4238,ORDEN_ESF!A:C,3,0),0)</f>
        <v>0</v>
      </c>
      <c r="M4238">
        <v>35708332</v>
      </c>
    </row>
    <row r="4239" spans="1:13" x14ac:dyDescent="0.25">
      <c r="A4239">
        <v>800233881</v>
      </c>
      <c r="B4239" t="s">
        <v>161</v>
      </c>
      <c r="C4239" t="s">
        <v>222</v>
      </c>
      <c r="D4239" t="s">
        <v>223</v>
      </c>
      <c r="E4239" t="s">
        <v>333</v>
      </c>
      <c r="F4239" t="s">
        <v>292</v>
      </c>
      <c r="G4239" s="16">
        <v>43100</v>
      </c>
      <c r="J4239" t="s">
        <v>329</v>
      </c>
      <c r="K4239" t="str">
        <f>IFERROR(VLOOKUP(J4239,ORDEN_ESF!A:C,2,0),"")</f>
        <v>Activos no corrientes o grupos de activos para su disposición clasificados como mantenidos para la venta o como mantenidos para distribuir a los propietarios</v>
      </c>
      <c r="L4239">
        <f>IFERROR(VLOOKUP(J4239,ORDEN_ESF!A:C,3,0),0)</f>
        <v>0</v>
      </c>
      <c r="M4239">
        <v>2151852</v>
      </c>
    </row>
    <row r="4240" spans="1:13" x14ac:dyDescent="0.25">
      <c r="A4240">
        <v>800233881</v>
      </c>
      <c r="B4240" t="s">
        <v>161</v>
      </c>
      <c r="C4240" t="s">
        <v>222</v>
      </c>
      <c r="D4240" t="s">
        <v>223</v>
      </c>
      <c r="E4240" t="s">
        <v>333</v>
      </c>
      <c r="F4240" t="s">
        <v>314</v>
      </c>
      <c r="G4240" s="16">
        <v>43100</v>
      </c>
      <c r="J4240" t="s">
        <v>329</v>
      </c>
      <c r="K4240" t="str">
        <f>IFERROR(VLOOKUP(J4240,ORDEN_ESF!A:C,2,0),"")</f>
        <v>Activos no corrientes o grupos de activos para su disposición clasificados como mantenidos para la venta o como mantenidos para distribuir a los propietarios</v>
      </c>
      <c r="L4240">
        <f>IFERROR(VLOOKUP(J4240,ORDEN_ESF!A:C,3,0),0)</f>
        <v>0</v>
      </c>
      <c r="M4240">
        <v>2543410</v>
      </c>
    </row>
    <row r="4241" spans="1:13" x14ac:dyDescent="0.25">
      <c r="A4241">
        <v>890939355</v>
      </c>
      <c r="B4241" t="s">
        <v>35</v>
      </c>
      <c r="C4241" t="s">
        <v>222</v>
      </c>
      <c r="D4241" t="s">
        <v>223</v>
      </c>
      <c r="E4241" t="s">
        <v>335</v>
      </c>
      <c r="F4241" t="s">
        <v>314</v>
      </c>
      <c r="G4241" s="16">
        <v>43100</v>
      </c>
      <c r="J4241" t="s">
        <v>329</v>
      </c>
      <c r="K4241" t="str">
        <f>IFERROR(VLOOKUP(J4241,ORDEN_ESF!A:C,2,0),"")</f>
        <v>Activos no corrientes o grupos de activos para su disposición clasificados como mantenidos para la venta o como mantenidos para distribuir a los propietarios</v>
      </c>
      <c r="L4241">
        <f>IFERROR(VLOOKUP(J4241,ORDEN_ESF!A:C,3,0),0)</f>
        <v>0</v>
      </c>
      <c r="M4241">
        <v>730261</v>
      </c>
    </row>
    <row r="4242" spans="1:13" x14ac:dyDescent="0.25">
      <c r="A4242">
        <v>860059851</v>
      </c>
      <c r="B4242" t="s">
        <v>365</v>
      </c>
      <c r="C4242" t="s">
        <v>222</v>
      </c>
      <c r="D4242" t="s">
        <v>228</v>
      </c>
      <c r="E4242" t="s">
        <v>224</v>
      </c>
      <c r="F4242" t="s">
        <v>292</v>
      </c>
      <c r="G4242" s="16">
        <v>43100</v>
      </c>
      <c r="J4242" t="s">
        <v>329</v>
      </c>
      <c r="K4242" t="str">
        <f>IFERROR(VLOOKUP(J4242,ORDEN_ESF!A:C,2,0),"")</f>
        <v>Activos no corrientes o grupos de activos para su disposición clasificados como mantenidos para la venta o como mantenidos para distribuir a los propietarios</v>
      </c>
      <c r="L4242">
        <f>IFERROR(VLOOKUP(J4242,ORDEN_ESF!A:C,3,0),0)</f>
        <v>0</v>
      </c>
      <c r="M4242">
        <v>658000</v>
      </c>
    </row>
    <row r="4243" spans="1:13" x14ac:dyDescent="0.25">
      <c r="A4243">
        <v>890932424</v>
      </c>
      <c r="B4243" t="s">
        <v>379</v>
      </c>
      <c r="C4243" t="s">
        <v>222</v>
      </c>
      <c r="D4243" t="s">
        <v>223</v>
      </c>
      <c r="E4243" t="s">
        <v>333</v>
      </c>
      <c r="F4243" t="s">
        <v>292</v>
      </c>
      <c r="G4243" s="16">
        <v>43100</v>
      </c>
      <c r="J4243" t="s">
        <v>329</v>
      </c>
      <c r="K4243" t="str">
        <f>IFERROR(VLOOKUP(J4243,ORDEN_ESF!A:C,2,0),"")</f>
        <v>Activos no corrientes o grupos de activos para su disposición clasificados como mantenidos para la venta o como mantenidos para distribuir a los propietarios</v>
      </c>
      <c r="L4243">
        <f>IFERROR(VLOOKUP(J4243,ORDEN_ESF!A:C,3,0),0)</f>
        <v>0</v>
      </c>
      <c r="M4243">
        <v>25318</v>
      </c>
    </row>
    <row r="4244" spans="1:13" x14ac:dyDescent="0.25">
      <c r="A4244">
        <v>890932424</v>
      </c>
      <c r="B4244" t="s">
        <v>379</v>
      </c>
      <c r="C4244" t="s">
        <v>222</v>
      </c>
      <c r="D4244" t="s">
        <v>223</v>
      </c>
      <c r="E4244" t="s">
        <v>333</v>
      </c>
      <c r="F4244" t="s">
        <v>314</v>
      </c>
      <c r="G4244" s="16">
        <v>43100</v>
      </c>
      <c r="J4244" t="s">
        <v>329</v>
      </c>
      <c r="K4244" t="str">
        <f>IFERROR(VLOOKUP(J4244,ORDEN_ESF!A:C,2,0),"")</f>
        <v>Activos no corrientes o grupos de activos para su disposición clasificados como mantenidos para la venta o como mantenidos para distribuir a los propietarios</v>
      </c>
      <c r="L4244">
        <f>IFERROR(VLOOKUP(J4244,ORDEN_ESF!A:C,3,0),0)</f>
        <v>0</v>
      </c>
      <c r="M4244">
        <v>25317</v>
      </c>
    </row>
    <row r="4245" spans="1:13" x14ac:dyDescent="0.25">
      <c r="A4245">
        <v>830094920</v>
      </c>
      <c r="B4245" t="s">
        <v>350</v>
      </c>
      <c r="C4245" t="s">
        <v>222</v>
      </c>
      <c r="D4245" t="s">
        <v>351</v>
      </c>
      <c r="E4245" t="s">
        <v>339</v>
      </c>
      <c r="F4245" t="s">
        <v>314</v>
      </c>
      <c r="G4245" s="16">
        <v>43100</v>
      </c>
      <c r="J4245" t="s">
        <v>329</v>
      </c>
      <c r="K4245" t="str">
        <f>IFERROR(VLOOKUP(J4245,ORDEN_ESF!A:C,2,0),"")</f>
        <v>Activos no corrientes o grupos de activos para su disposición clasificados como mantenidos para la venta o como mantenidos para distribuir a los propietarios</v>
      </c>
      <c r="L4245">
        <f>IFERROR(VLOOKUP(J4245,ORDEN_ESF!A:C,3,0),0)</f>
        <v>0</v>
      </c>
      <c r="M4245">
        <v>5197516</v>
      </c>
    </row>
    <row r="4246" spans="1:13" x14ac:dyDescent="0.25">
      <c r="A4246">
        <v>800093117</v>
      </c>
      <c r="B4246" t="s">
        <v>334</v>
      </c>
      <c r="C4246" t="s">
        <v>222</v>
      </c>
      <c r="D4246" t="s">
        <v>223</v>
      </c>
      <c r="E4246" t="s">
        <v>335</v>
      </c>
      <c r="F4246" t="s">
        <v>292</v>
      </c>
      <c r="G4246" s="16">
        <v>43100</v>
      </c>
      <c r="J4246" t="s">
        <v>329</v>
      </c>
      <c r="K4246" t="str">
        <f>IFERROR(VLOOKUP(J4246,ORDEN_ESF!A:C,2,0),"")</f>
        <v>Activos no corrientes o grupos de activos para su disposición clasificados como mantenidos para la venta o como mantenidos para distribuir a los propietarios</v>
      </c>
      <c r="L4246">
        <f>IFERROR(VLOOKUP(J4246,ORDEN_ESF!A:C,3,0),0)</f>
        <v>0</v>
      </c>
      <c r="M4246">
        <v>255000</v>
      </c>
    </row>
    <row r="4247" spans="1:13" x14ac:dyDescent="0.25">
      <c r="A4247">
        <v>800093117</v>
      </c>
      <c r="B4247" t="s">
        <v>334</v>
      </c>
      <c r="C4247" t="s">
        <v>222</v>
      </c>
      <c r="D4247" t="s">
        <v>223</v>
      </c>
      <c r="E4247" t="s">
        <v>335</v>
      </c>
      <c r="F4247" t="s">
        <v>314</v>
      </c>
      <c r="G4247" s="16">
        <v>43100</v>
      </c>
      <c r="J4247" t="s">
        <v>329</v>
      </c>
      <c r="K4247" t="str">
        <f>IFERROR(VLOOKUP(J4247,ORDEN_ESF!A:C,2,0),"")</f>
        <v>Activos no corrientes o grupos de activos para su disposición clasificados como mantenidos para la venta o como mantenidos para distribuir a los propietarios</v>
      </c>
      <c r="L4247">
        <f>IFERROR(VLOOKUP(J4247,ORDEN_ESF!A:C,3,0),0)</f>
        <v>0</v>
      </c>
      <c r="M4247">
        <v>3237140</v>
      </c>
    </row>
    <row r="4248" spans="1:13" x14ac:dyDescent="0.25">
      <c r="A4248">
        <v>890908901</v>
      </c>
      <c r="B4248" t="s">
        <v>372</v>
      </c>
      <c r="C4248" t="s">
        <v>222</v>
      </c>
      <c r="D4248" t="s">
        <v>223</v>
      </c>
      <c r="E4248" t="s">
        <v>339</v>
      </c>
      <c r="F4248" t="s">
        <v>292</v>
      </c>
      <c r="G4248" s="16">
        <v>43100</v>
      </c>
      <c r="J4248" t="s">
        <v>329</v>
      </c>
      <c r="K4248" t="str">
        <f>IFERROR(VLOOKUP(J4248,ORDEN_ESF!A:C,2,0),"")</f>
        <v>Activos no corrientes o grupos de activos para su disposición clasificados como mantenidos para la venta o como mantenidos para distribuir a los propietarios</v>
      </c>
      <c r="L4248">
        <f>IFERROR(VLOOKUP(J4248,ORDEN_ESF!A:C,3,0),0)</f>
        <v>0</v>
      </c>
      <c r="M4248">
        <v>691659</v>
      </c>
    </row>
    <row r="4249" spans="1:13" x14ac:dyDescent="0.25">
      <c r="A4249">
        <v>890908901</v>
      </c>
      <c r="B4249" t="s">
        <v>372</v>
      </c>
      <c r="C4249" t="s">
        <v>222</v>
      </c>
      <c r="D4249" t="s">
        <v>223</v>
      </c>
      <c r="E4249" t="s">
        <v>339</v>
      </c>
      <c r="F4249" t="s">
        <v>314</v>
      </c>
      <c r="G4249" s="16">
        <v>43100</v>
      </c>
      <c r="J4249" t="s">
        <v>329</v>
      </c>
      <c r="K4249" t="str">
        <f>IFERROR(VLOOKUP(J4249,ORDEN_ESF!A:C,2,0),"")</f>
        <v>Activos no corrientes o grupos de activos para su disposición clasificados como mantenidos para la venta o como mantenidos para distribuir a los propietarios</v>
      </c>
      <c r="L4249">
        <f>IFERROR(VLOOKUP(J4249,ORDEN_ESF!A:C,3,0),0)</f>
        <v>0</v>
      </c>
      <c r="M4249">
        <v>1616659</v>
      </c>
    </row>
    <row r="4250" spans="1:13" x14ac:dyDescent="0.25">
      <c r="A4250">
        <v>890911431</v>
      </c>
      <c r="B4250" t="s">
        <v>378</v>
      </c>
      <c r="C4250" t="s">
        <v>222</v>
      </c>
      <c r="D4250" t="s">
        <v>223</v>
      </c>
      <c r="E4250" t="s">
        <v>339</v>
      </c>
      <c r="F4250" t="s">
        <v>292</v>
      </c>
      <c r="G4250" s="16">
        <v>43100</v>
      </c>
      <c r="J4250" t="s">
        <v>316</v>
      </c>
      <c r="K4250" t="str">
        <f>IFERROR(VLOOKUP(J4250,ORDEN_ESF!A:C,2,0),"")</f>
        <v>Activos corrientes</v>
      </c>
      <c r="L4250">
        <f>IFERROR(VLOOKUP(J4250,ORDEN_ESF!A:C,3,0),0)</f>
        <v>1</v>
      </c>
      <c r="M4250">
        <v>357431848</v>
      </c>
    </row>
    <row r="4251" spans="1:13" x14ac:dyDescent="0.25">
      <c r="A4251">
        <v>890911431</v>
      </c>
      <c r="B4251" t="s">
        <v>378</v>
      </c>
      <c r="C4251" t="s">
        <v>222</v>
      </c>
      <c r="D4251" t="s">
        <v>223</v>
      </c>
      <c r="E4251" t="s">
        <v>339</v>
      </c>
      <c r="F4251" t="s">
        <v>314</v>
      </c>
      <c r="G4251" s="16">
        <v>43100</v>
      </c>
      <c r="J4251" t="s">
        <v>316</v>
      </c>
      <c r="K4251" t="str">
        <f>IFERROR(VLOOKUP(J4251,ORDEN_ESF!A:C,2,0),"")</f>
        <v>Activos corrientes</v>
      </c>
      <c r="L4251">
        <f>IFERROR(VLOOKUP(J4251,ORDEN_ESF!A:C,3,0),0)</f>
        <v>1</v>
      </c>
      <c r="M4251">
        <v>319711692</v>
      </c>
    </row>
    <row r="4252" spans="1:13" x14ac:dyDescent="0.25">
      <c r="A4252">
        <v>860527800</v>
      </c>
      <c r="B4252" t="s">
        <v>296</v>
      </c>
      <c r="C4252" t="s">
        <v>222</v>
      </c>
      <c r="D4252" t="s">
        <v>228</v>
      </c>
      <c r="E4252" t="s">
        <v>224</v>
      </c>
      <c r="F4252" t="s">
        <v>292</v>
      </c>
      <c r="G4252" s="16">
        <v>43100</v>
      </c>
      <c r="J4252" t="s">
        <v>316</v>
      </c>
      <c r="K4252" t="str">
        <f>IFERROR(VLOOKUP(J4252,ORDEN_ESF!A:C,2,0),"")</f>
        <v>Activos corrientes</v>
      </c>
      <c r="L4252">
        <f>IFERROR(VLOOKUP(J4252,ORDEN_ESF!A:C,3,0),0)</f>
        <v>1</v>
      </c>
      <c r="M4252">
        <v>84923591</v>
      </c>
    </row>
    <row r="4253" spans="1:13" x14ac:dyDescent="0.25">
      <c r="A4253">
        <v>860527800</v>
      </c>
      <c r="B4253" t="s">
        <v>296</v>
      </c>
      <c r="C4253" t="s">
        <v>222</v>
      </c>
      <c r="D4253" t="s">
        <v>228</v>
      </c>
      <c r="E4253" t="s">
        <v>224</v>
      </c>
      <c r="F4253" t="s">
        <v>314</v>
      </c>
      <c r="G4253" s="16">
        <v>43100</v>
      </c>
      <c r="J4253" t="s">
        <v>316</v>
      </c>
      <c r="K4253" t="str">
        <f>IFERROR(VLOOKUP(J4253,ORDEN_ESF!A:C,2,0),"")</f>
        <v>Activos corrientes</v>
      </c>
      <c r="L4253">
        <f>IFERROR(VLOOKUP(J4253,ORDEN_ESF!A:C,3,0),0)</f>
        <v>1</v>
      </c>
      <c r="M4253">
        <v>101442095</v>
      </c>
    </row>
    <row r="4254" spans="1:13" x14ac:dyDescent="0.25">
      <c r="A4254">
        <v>811032292</v>
      </c>
      <c r="B4254" t="s">
        <v>349</v>
      </c>
      <c r="C4254" t="s">
        <v>222</v>
      </c>
      <c r="D4254" t="s">
        <v>223</v>
      </c>
      <c r="E4254" t="s">
        <v>335</v>
      </c>
      <c r="F4254" t="s">
        <v>292</v>
      </c>
      <c r="G4254" s="16">
        <v>43100</v>
      </c>
      <c r="J4254" t="s">
        <v>316</v>
      </c>
      <c r="K4254" t="str">
        <f>IFERROR(VLOOKUP(J4254,ORDEN_ESF!A:C,2,0),"")</f>
        <v>Activos corrientes</v>
      </c>
      <c r="L4254">
        <f>IFERROR(VLOOKUP(J4254,ORDEN_ESF!A:C,3,0),0)</f>
        <v>1</v>
      </c>
      <c r="M4254">
        <v>507917257</v>
      </c>
    </row>
    <row r="4255" spans="1:13" x14ac:dyDescent="0.25">
      <c r="A4255">
        <v>811032292</v>
      </c>
      <c r="B4255" t="s">
        <v>349</v>
      </c>
      <c r="C4255" t="s">
        <v>222</v>
      </c>
      <c r="D4255" t="s">
        <v>223</v>
      </c>
      <c r="E4255" t="s">
        <v>335</v>
      </c>
      <c r="F4255" t="s">
        <v>314</v>
      </c>
      <c r="G4255" s="16">
        <v>43100</v>
      </c>
      <c r="J4255" t="s">
        <v>316</v>
      </c>
      <c r="K4255" t="str">
        <f>IFERROR(VLOOKUP(J4255,ORDEN_ESF!A:C,2,0),"")</f>
        <v>Activos corrientes</v>
      </c>
      <c r="L4255">
        <f>IFERROR(VLOOKUP(J4255,ORDEN_ESF!A:C,3,0),0)</f>
        <v>1</v>
      </c>
      <c r="M4255">
        <v>627090067</v>
      </c>
    </row>
    <row r="4256" spans="1:13" x14ac:dyDescent="0.25">
      <c r="A4256">
        <v>860035996</v>
      </c>
      <c r="B4256" t="s">
        <v>229</v>
      </c>
      <c r="C4256" t="s">
        <v>222</v>
      </c>
      <c r="D4256" t="s">
        <v>228</v>
      </c>
      <c r="E4256" t="s">
        <v>224</v>
      </c>
      <c r="F4256" t="s">
        <v>292</v>
      </c>
      <c r="G4256" s="16">
        <v>43100</v>
      </c>
      <c r="J4256" t="s">
        <v>316</v>
      </c>
      <c r="K4256" t="str">
        <f>IFERROR(VLOOKUP(J4256,ORDEN_ESF!A:C,2,0),"")</f>
        <v>Activos corrientes</v>
      </c>
      <c r="L4256">
        <f>IFERROR(VLOOKUP(J4256,ORDEN_ESF!A:C,3,0),0)</f>
        <v>1</v>
      </c>
      <c r="M4256">
        <v>40498595</v>
      </c>
    </row>
    <row r="4257" spans="1:13" x14ac:dyDescent="0.25">
      <c r="A4257">
        <v>860035996</v>
      </c>
      <c r="B4257" t="s">
        <v>229</v>
      </c>
      <c r="C4257" t="s">
        <v>222</v>
      </c>
      <c r="D4257" t="s">
        <v>228</v>
      </c>
      <c r="E4257" t="s">
        <v>224</v>
      </c>
      <c r="F4257" t="s">
        <v>314</v>
      </c>
      <c r="G4257" s="16">
        <v>43100</v>
      </c>
      <c r="J4257" t="s">
        <v>316</v>
      </c>
      <c r="K4257" t="str">
        <f>IFERROR(VLOOKUP(J4257,ORDEN_ESF!A:C,2,0),"")</f>
        <v>Activos corrientes</v>
      </c>
      <c r="L4257">
        <f>IFERROR(VLOOKUP(J4257,ORDEN_ESF!A:C,3,0),0)</f>
        <v>1</v>
      </c>
      <c r="M4257">
        <v>50781695</v>
      </c>
    </row>
    <row r="4258" spans="1:13" x14ac:dyDescent="0.25">
      <c r="A4258">
        <v>830124992</v>
      </c>
      <c r="B4258" t="s">
        <v>357</v>
      </c>
      <c r="C4258" t="s">
        <v>222</v>
      </c>
      <c r="D4258" t="s">
        <v>228</v>
      </c>
      <c r="E4258" t="s">
        <v>358</v>
      </c>
      <c r="F4258" t="s">
        <v>292</v>
      </c>
      <c r="G4258" s="16">
        <v>43100</v>
      </c>
      <c r="J4258" t="s">
        <v>316</v>
      </c>
      <c r="K4258" t="str">
        <f>IFERROR(VLOOKUP(J4258,ORDEN_ESF!A:C,2,0),"")</f>
        <v>Activos corrientes</v>
      </c>
      <c r="L4258">
        <f>IFERROR(VLOOKUP(J4258,ORDEN_ESF!A:C,3,0),0)</f>
        <v>1</v>
      </c>
      <c r="M4258">
        <v>2591453</v>
      </c>
    </row>
    <row r="4259" spans="1:13" x14ac:dyDescent="0.25">
      <c r="A4259">
        <v>830124992</v>
      </c>
      <c r="B4259" t="s">
        <v>357</v>
      </c>
      <c r="C4259" t="s">
        <v>222</v>
      </c>
      <c r="D4259" t="s">
        <v>228</v>
      </c>
      <c r="E4259" t="s">
        <v>358</v>
      </c>
      <c r="F4259" t="s">
        <v>314</v>
      </c>
      <c r="G4259" s="16">
        <v>43100</v>
      </c>
      <c r="J4259" t="s">
        <v>316</v>
      </c>
      <c r="K4259" t="str">
        <f>IFERROR(VLOOKUP(J4259,ORDEN_ESF!A:C,2,0),"")</f>
        <v>Activos corrientes</v>
      </c>
      <c r="L4259">
        <f>IFERROR(VLOOKUP(J4259,ORDEN_ESF!A:C,3,0),0)</f>
        <v>1</v>
      </c>
      <c r="M4259">
        <v>2260164</v>
      </c>
    </row>
    <row r="4260" spans="1:13" x14ac:dyDescent="0.25">
      <c r="A4260">
        <v>800185295</v>
      </c>
      <c r="B4260" t="s">
        <v>344</v>
      </c>
      <c r="C4260" t="s">
        <v>222</v>
      </c>
      <c r="D4260" t="s">
        <v>228</v>
      </c>
      <c r="E4260" t="s">
        <v>335</v>
      </c>
      <c r="F4260" t="s">
        <v>292</v>
      </c>
      <c r="G4260" s="16">
        <v>43100</v>
      </c>
      <c r="J4260" t="s">
        <v>316</v>
      </c>
      <c r="K4260" t="str">
        <f>IFERROR(VLOOKUP(J4260,ORDEN_ESF!A:C,2,0),"")</f>
        <v>Activos corrientes</v>
      </c>
      <c r="L4260">
        <f>IFERROR(VLOOKUP(J4260,ORDEN_ESF!A:C,3,0),0)</f>
        <v>1</v>
      </c>
      <c r="M4260">
        <v>1642789644</v>
      </c>
    </row>
    <row r="4261" spans="1:13" x14ac:dyDescent="0.25">
      <c r="A4261">
        <v>800185295</v>
      </c>
      <c r="B4261" t="s">
        <v>344</v>
      </c>
      <c r="C4261" t="s">
        <v>222</v>
      </c>
      <c r="D4261" t="s">
        <v>228</v>
      </c>
      <c r="E4261" t="s">
        <v>335</v>
      </c>
      <c r="F4261" t="s">
        <v>314</v>
      </c>
      <c r="G4261" s="16">
        <v>43100</v>
      </c>
      <c r="J4261" t="s">
        <v>316</v>
      </c>
      <c r="K4261" t="str">
        <f>IFERROR(VLOOKUP(J4261,ORDEN_ESF!A:C,2,0),"")</f>
        <v>Activos corrientes</v>
      </c>
      <c r="L4261">
        <f>IFERROR(VLOOKUP(J4261,ORDEN_ESF!A:C,3,0),0)</f>
        <v>1</v>
      </c>
      <c r="M4261">
        <v>1856747433</v>
      </c>
    </row>
    <row r="4262" spans="1:13" x14ac:dyDescent="0.25">
      <c r="A4262">
        <v>800233881</v>
      </c>
      <c r="B4262" t="s">
        <v>161</v>
      </c>
      <c r="C4262" t="s">
        <v>222</v>
      </c>
      <c r="D4262" t="s">
        <v>223</v>
      </c>
      <c r="E4262" t="s">
        <v>333</v>
      </c>
      <c r="F4262" t="s">
        <v>292</v>
      </c>
      <c r="G4262" s="16">
        <v>43100</v>
      </c>
      <c r="J4262" t="s">
        <v>316</v>
      </c>
      <c r="K4262" t="str">
        <f>IFERROR(VLOOKUP(J4262,ORDEN_ESF!A:C,2,0),"")</f>
        <v>Activos corrientes</v>
      </c>
      <c r="L4262">
        <f>IFERROR(VLOOKUP(J4262,ORDEN_ESF!A:C,3,0),0)</f>
        <v>1</v>
      </c>
      <c r="M4262">
        <v>251925111</v>
      </c>
    </row>
    <row r="4263" spans="1:13" x14ac:dyDescent="0.25">
      <c r="A4263">
        <v>800233881</v>
      </c>
      <c r="B4263" t="s">
        <v>161</v>
      </c>
      <c r="C4263" t="s">
        <v>222</v>
      </c>
      <c r="D4263" t="s">
        <v>223</v>
      </c>
      <c r="E4263" t="s">
        <v>333</v>
      </c>
      <c r="F4263" t="s">
        <v>314</v>
      </c>
      <c r="G4263" s="16">
        <v>43100</v>
      </c>
      <c r="J4263" t="s">
        <v>316</v>
      </c>
      <c r="K4263" t="str">
        <f>IFERROR(VLOOKUP(J4263,ORDEN_ESF!A:C,2,0),"")</f>
        <v>Activos corrientes</v>
      </c>
      <c r="L4263">
        <f>IFERROR(VLOOKUP(J4263,ORDEN_ESF!A:C,3,0),0)</f>
        <v>1</v>
      </c>
      <c r="M4263">
        <v>136971064</v>
      </c>
    </row>
    <row r="4264" spans="1:13" x14ac:dyDescent="0.25">
      <c r="A4264">
        <v>800173155</v>
      </c>
      <c r="B4264" t="s">
        <v>341</v>
      </c>
      <c r="C4264" t="s">
        <v>222</v>
      </c>
      <c r="D4264" t="s">
        <v>228</v>
      </c>
      <c r="E4264" t="s">
        <v>335</v>
      </c>
      <c r="F4264" t="s">
        <v>292</v>
      </c>
      <c r="G4264" s="16">
        <v>43100</v>
      </c>
      <c r="J4264" t="s">
        <v>316</v>
      </c>
      <c r="K4264" t="str">
        <f>IFERROR(VLOOKUP(J4264,ORDEN_ESF!A:C,2,0),"")</f>
        <v>Activos corrientes</v>
      </c>
      <c r="L4264">
        <f>IFERROR(VLOOKUP(J4264,ORDEN_ESF!A:C,3,0),0)</f>
        <v>1</v>
      </c>
      <c r="M4264">
        <v>198284887</v>
      </c>
    </row>
    <row r="4265" spans="1:13" x14ac:dyDescent="0.25">
      <c r="A4265">
        <v>800173155</v>
      </c>
      <c r="B4265" t="s">
        <v>341</v>
      </c>
      <c r="C4265" t="s">
        <v>222</v>
      </c>
      <c r="D4265" t="s">
        <v>228</v>
      </c>
      <c r="E4265" t="s">
        <v>335</v>
      </c>
      <c r="F4265" t="s">
        <v>314</v>
      </c>
      <c r="G4265" s="16">
        <v>43100</v>
      </c>
      <c r="J4265" t="s">
        <v>316</v>
      </c>
      <c r="K4265" t="str">
        <f>IFERROR(VLOOKUP(J4265,ORDEN_ESF!A:C,2,0),"")</f>
        <v>Activos corrientes</v>
      </c>
      <c r="L4265">
        <f>IFERROR(VLOOKUP(J4265,ORDEN_ESF!A:C,3,0),0)</f>
        <v>1</v>
      </c>
      <c r="M4265">
        <v>450932358</v>
      </c>
    </row>
    <row r="4266" spans="1:13" x14ac:dyDescent="0.25">
      <c r="A4266">
        <v>890205645</v>
      </c>
      <c r="B4266" t="s">
        <v>166</v>
      </c>
      <c r="C4266" t="s">
        <v>222</v>
      </c>
      <c r="D4266" t="s">
        <v>375</v>
      </c>
      <c r="E4266" t="s">
        <v>335</v>
      </c>
      <c r="F4266" t="s">
        <v>292</v>
      </c>
      <c r="G4266" s="16">
        <v>43100</v>
      </c>
      <c r="J4266" t="s">
        <v>316</v>
      </c>
      <c r="K4266" t="str">
        <f>IFERROR(VLOOKUP(J4266,ORDEN_ESF!A:C,2,0),"")</f>
        <v>Activos corrientes</v>
      </c>
      <c r="L4266">
        <f>IFERROR(VLOOKUP(J4266,ORDEN_ESF!A:C,3,0),0)</f>
        <v>1</v>
      </c>
      <c r="M4266">
        <v>592671437</v>
      </c>
    </row>
    <row r="4267" spans="1:13" x14ac:dyDescent="0.25">
      <c r="A4267">
        <v>890205645</v>
      </c>
      <c r="B4267" t="s">
        <v>166</v>
      </c>
      <c r="C4267" t="s">
        <v>222</v>
      </c>
      <c r="D4267" t="s">
        <v>375</v>
      </c>
      <c r="E4267" t="s">
        <v>335</v>
      </c>
      <c r="F4267" t="s">
        <v>314</v>
      </c>
      <c r="G4267" s="16">
        <v>43100</v>
      </c>
      <c r="J4267" t="s">
        <v>316</v>
      </c>
      <c r="K4267" t="str">
        <f>IFERROR(VLOOKUP(J4267,ORDEN_ESF!A:C,2,0),"")</f>
        <v>Activos corrientes</v>
      </c>
      <c r="L4267">
        <f>IFERROR(VLOOKUP(J4267,ORDEN_ESF!A:C,3,0),0)</f>
        <v>1</v>
      </c>
      <c r="M4267">
        <v>510977540</v>
      </c>
    </row>
    <row r="4268" spans="1:13" x14ac:dyDescent="0.25">
      <c r="A4268">
        <v>900087151</v>
      </c>
      <c r="B4268" t="s">
        <v>383</v>
      </c>
      <c r="C4268" t="s">
        <v>222</v>
      </c>
      <c r="D4268" t="s">
        <v>351</v>
      </c>
      <c r="E4268" t="s">
        <v>384</v>
      </c>
      <c r="F4268" t="s">
        <v>292</v>
      </c>
      <c r="G4268" s="16">
        <v>43100</v>
      </c>
      <c r="J4268" t="s">
        <v>316</v>
      </c>
      <c r="K4268" t="str">
        <f>IFERROR(VLOOKUP(J4268,ORDEN_ESF!A:C,2,0),"")</f>
        <v>Activos corrientes</v>
      </c>
      <c r="L4268">
        <f>IFERROR(VLOOKUP(J4268,ORDEN_ESF!A:C,3,0),0)</f>
        <v>1</v>
      </c>
      <c r="M4268">
        <v>1013127</v>
      </c>
    </row>
    <row r="4269" spans="1:13" x14ac:dyDescent="0.25">
      <c r="A4269">
        <v>900087151</v>
      </c>
      <c r="B4269" t="s">
        <v>383</v>
      </c>
      <c r="C4269" t="s">
        <v>222</v>
      </c>
      <c r="D4269" t="s">
        <v>351</v>
      </c>
      <c r="E4269" t="s">
        <v>384</v>
      </c>
      <c r="F4269" t="s">
        <v>314</v>
      </c>
      <c r="G4269" s="16">
        <v>43100</v>
      </c>
      <c r="J4269" t="s">
        <v>316</v>
      </c>
      <c r="K4269" t="str">
        <f>IFERROR(VLOOKUP(J4269,ORDEN_ESF!A:C,2,0),"")</f>
        <v>Activos corrientes</v>
      </c>
      <c r="L4269">
        <f>IFERROR(VLOOKUP(J4269,ORDEN_ESF!A:C,3,0),0)</f>
        <v>1</v>
      </c>
      <c r="M4269">
        <v>1556670</v>
      </c>
    </row>
    <row r="4270" spans="1:13" x14ac:dyDescent="0.25">
      <c r="A4270">
        <v>800094968</v>
      </c>
      <c r="B4270" t="s">
        <v>336</v>
      </c>
      <c r="C4270" t="s">
        <v>222</v>
      </c>
      <c r="D4270" t="s">
        <v>337</v>
      </c>
      <c r="E4270" t="s">
        <v>335</v>
      </c>
      <c r="F4270" t="s">
        <v>292</v>
      </c>
      <c r="G4270" s="16">
        <v>43100</v>
      </c>
      <c r="J4270" t="s">
        <v>316</v>
      </c>
      <c r="K4270" t="str">
        <f>IFERROR(VLOOKUP(J4270,ORDEN_ESF!A:C,2,0),"")</f>
        <v>Activos corrientes</v>
      </c>
      <c r="L4270">
        <f>IFERROR(VLOOKUP(J4270,ORDEN_ESF!A:C,3,0),0)</f>
        <v>1</v>
      </c>
      <c r="M4270">
        <v>220057165</v>
      </c>
    </row>
    <row r="4271" spans="1:13" x14ac:dyDescent="0.25">
      <c r="A4271">
        <v>800094968</v>
      </c>
      <c r="B4271" t="s">
        <v>336</v>
      </c>
      <c r="C4271" t="s">
        <v>222</v>
      </c>
      <c r="D4271" t="s">
        <v>337</v>
      </c>
      <c r="E4271" t="s">
        <v>335</v>
      </c>
      <c r="F4271" t="s">
        <v>314</v>
      </c>
      <c r="G4271" s="16">
        <v>43100</v>
      </c>
      <c r="J4271" t="s">
        <v>316</v>
      </c>
      <c r="K4271" t="str">
        <f>IFERROR(VLOOKUP(J4271,ORDEN_ESF!A:C,2,0),"")</f>
        <v>Activos corrientes</v>
      </c>
      <c r="L4271">
        <f>IFERROR(VLOOKUP(J4271,ORDEN_ESF!A:C,3,0),0)</f>
        <v>1</v>
      </c>
      <c r="M4271">
        <v>245506218</v>
      </c>
    </row>
    <row r="4272" spans="1:13" x14ac:dyDescent="0.25">
      <c r="A4272">
        <v>890939355</v>
      </c>
      <c r="B4272" t="s">
        <v>35</v>
      </c>
      <c r="C4272" t="s">
        <v>222</v>
      </c>
      <c r="D4272" t="s">
        <v>223</v>
      </c>
      <c r="E4272" t="s">
        <v>335</v>
      </c>
      <c r="F4272" t="s">
        <v>292</v>
      </c>
      <c r="G4272" s="16">
        <v>43100</v>
      </c>
      <c r="J4272" t="s">
        <v>316</v>
      </c>
      <c r="K4272" t="str">
        <f>IFERROR(VLOOKUP(J4272,ORDEN_ESF!A:C,2,0),"")</f>
        <v>Activos corrientes</v>
      </c>
      <c r="L4272">
        <f>IFERROR(VLOOKUP(J4272,ORDEN_ESF!A:C,3,0),0)</f>
        <v>1</v>
      </c>
      <c r="M4272">
        <v>10377920</v>
      </c>
    </row>
    <row r="4273" spans="1:13" x14ac:dyDescent="0.25">
      <c r="A4273">
        <v>890939355</v>
      </c>
      <c r="B4273" t="s">
        <v>35</v>
      </c>
      <c r="C4273" t="s">
        <v>222</v>
      </c>
      <c r="D4273" t="s">
        <v>223</v>
      </c>
      <c r="E4273" t="s">
        <v>335</v>
      </c>
      <c r="F4273" t="s">
        <v>314</v>
      </c>
      <c r="G4273" s="16">
        <v>43100</v>
      </c>
      <c r="J4273" t="s">
        <v>316</v>
      </c>
      <c r="K4273" t="str">
        <f>IFERROR(VLOOKUP(J4273,ORDEN_ESF!A:C,2,0),"")</f>
        <v>Activos corrientes</v>
      </c>
      <c r="L4273">
        <f>IFERROR(VLOOKUP(J4273,ORDEN_ESF!A:C,3,0),0)</f>
        <v>1</v>
      </c>
      <c r="M4273">
        <v>7893910</v>
      </c>
    </row>
    <row r="4274" spans="1:13" x14ac:dyDescent="0.25">
      <c r="A4274">
        <v>830058272</v>
      </c>
      <c r="B4274" t="s">
        <v>352</v>
      </c>
      <c r="C4274" t="s">
        <v>222</v>
      </c>
      <c r="D4274" t="s">
        <v>228</v>
      </c>
      <c r="E4274" t="s">
        <v>353</v>
      </c>
      <c r="F4274" t="s">
        <v>292</v>
      </c>
      <c r="G4274" s="16">
        <v>43100</v>
      </c>
      <c r="J4274" t="s">
        <v>316</v>
      </c>
      <c r="K4274" t="str">
        <f>IFERROR(VLOOKUP(J4274,ORDEN_ESF!A:C,2,0),"")</f>
        <v>Activos corrientes</v>
      </c>
      <c r="L4274">
        <f>IFERROR(VLOOKUP(J4274,ORDEN_ESF!A:C,3,0),0)</f>
        <v>1</v>
      </c>
      <c r="M4274">
        <v>82695666</v>
      </c>
    </row>
    <row r="4275" spans="1:13" x14ac:dyDescent="0.25">
      <c r="A4275">
        <v>830058272</v>
      </c>
      <c r="B4275" t="s">
        <v>352</v>
      </c>
      <c r="C4275" t="s">
        <v>222</v>
      </c>
      <c r="D4275" t="s">
        <v>228</v>
      </c>
      <c r="E4275" t="s">
        <v>353</v>
      </c>
      <c r="F4275" t="s">
        <v>314</v>
      </c>
      <c r="G4275" s="16">
        <v>43100</v>
      </c>
      <c r="J4275" t="s">
        <v>316</v>
      </c>
      <c r="K4275" t="str">
        <f>IFERROR(VLOOKUP(J4275,ORDEN_ESF!A:C,2,0),"")</f>
        <v>Activos corrientes</v>
      </c>
      <c r="L4275">
        <f>IFERROR(VLOOKUP(J4275,ORDEN_ESF!A:C,3,0),0)</f>
        <v>1</v>
      </c>
      <c r="M4275">
        <v>86742596</v>
      </c>
    </row>
    <row r="4276" spans="1:13" x14ac:dyDescent="0.25">
      <c r="A4276">
        <v>860058070</v>
      </c>
      <c r="B4276" t="s">
        <v>364</v>
      </c>
      <c r="C4276" t="s">
        <v>222</v>
      </c>
      <c r="D4276" t="s">
        <v>228</v>
      </c>
      <c r="E4276" t="s">
        <v>335</v>
      </c>
      <c r="F4276" t="s">
        <v>292</v>
      </c>
      <c r="G4276" s="16">
        <v>43100</v>
      </c>
      <c r="J4276" t="s">
        <v>316</v>
      </c>
      <c r="K4276" t="str">
        <f>IFERROR(VLOOKUP(J4276,ORDEN_ESF!A:C,2,0),"")</f>
        <v>Activos corrientes</v>
      </c>
      <c r="L4276">
        <f>IFERROR(VLOOKUP(J4276,ORDEN_ESF!A:C,3,0),0)</f>
        <v>1</v>
      </c>
      <c r="M4276">
        <v>1050032795</v>
      </c>
    </row>
    <row r="4277" spans="1:13" x14ac:dyDescent="0.25">
      <c r="A4277">
        <v>860058070</v>
      </c>
      <c r="B4277" t="s">
        <v>364</v>
      </c>
      <c r="C4277" t="s">
        <v>222</v>
      </c>
      <c r="D4277" t="s">
        <v>228</v>
      </c>
      <c r="E4277" t="s">
        <v>335</v>
      </c>
      <c r="F4277" t="s">
        <v>314</v>
      </c>
      <c r="G4277" s="16">
        <v>43100</v>
      </c>
      <c r="J4277" t="s">
        <v>316</v>
      </c>
      <c r="K4277" t="str">
        <f>IFERROR(VLOOKUP(J4277,ORDEN_ESF!A:C,2,0),"")</f>
        <v>Activos corrientes</v>
      </c>
      <c r="L4277">
        <f>IFERROR(VLOOKUP(J4277,ORDEN_ESF!A:C,3,0),0)</f>
        <v>1</v>
      </c>
      <c r="M4277">
        <v>1296069120</v>
      </c>
    </row>
    <row r="4278" spans="1:13" x14ac:dyDescent="0.25">
      <c r="A4278">
        <v>890903055</v>
      </c>
      <c r="B4278" t="s">
        <v>232</v>
      </c>
      <c r="C4278" t="s">
        <v>222</v>
      </c>
      <c r="D4278" t="s">
        <v>223</v>
      </c>
      <c r="E4278" t="s">
        <v>224</v>
      </c>
      <c r="F4278" t="s">
        <v>292</v>
      </c>
      <c r="G4278" s="16">
        <v>43100</v>
      </c>
      <c r="J4278" t="s">
        <v>316</v>
      </c>
      <c r="K4278" t="str">
        <f>IFERROR(VLOOKUP(J4278,ORDEN_ESF!A:C,2,0),"")</f>
        <v>Activos corrientes</v>
      </c>
      <c r="L4278">
        <f>IFERROR(VLOOKUP(J4278,ORDEN_ESF!A:C,3,0),0)</f>
        <v>1</v>
      </c>
      <c r="M4278">
        <v>62340046</v>
      </c>
    </row>
    <row r="4279" spans="1:13" x14ac:dyDescent="0.25">
      <c r="A4279">
        <v>890903055</v>
      </c>
      <c r="B4279" t="s">
        <v>232</v>
      </c>
      <c r="C4279" t="s">
        <v>222</v>
      </c>
      <c r="D4279" t="s">
        <v>223</v>
      </c>
      <c r="E4279" t="s">
        <v>224</v>
      </c>
      <c r="F4279" t="s">
        <v>314</v>
      </c>
      <c r="G4279" s="16">
        <v>43100</v>
      </c>
      <c r="J4279" t="s">
        <v>316</v>
      </c>
      <c r="K4279" t="str">
        <f>IFERROR(VLOOKUP(J4279,ORDEN_ESF!A:C,2,0),"")</f>
        <v>Activos corrientes</v>
      </c>
      <c r="L4279">
        <f>IFERROR(VLOOKUP(J4279,ORDEN_ESF!A:C,3,0),0)</f>
        <v>1</v>
      </c>
      <c r="M4279">
        <v>56832033</v>
      </c>
    </row>
    <row r="4280" spans="1:13" x14ac:dyDescent="0.25">
      <c r="A4280">
        <v>860031361</v>
      </c>
      <c r="B4280" t="s">
        <v>297</v>
      </c>
      <c r="C4280" t="s">
        <v>222</v>
      </c>
      <c r="D4280" t="s">
        <v>228</v>
      </c>
      <c r="E4280" t="s">
        <v>224</v>
      </c>
      <c r="F4280" t="s">
        <v>292</v>
      </c>
      <c r="G4280" s="16">
        <v>43100</v>
      </c>
      <c r="J4280" t="s">
        <v>316</v>
      </c>
      <c r="K4280" t="str">
        <f>IFERROR(VLOOKUP(J4280,ORDEN_ESF!A:C,2,0),"")</f>
        <v>Activos corrientes</v>
      </c>
      <c r="L4280">
        <f>IFERROR(VLOOKUP(J4280,ORDEN_ESF!A:C,3,0),0)</f>
        <v>1</v>
      </c>
      <c r="M4280">
        <v>67725707</v>
      </c>
    </row>
    <row r="4281" spans="1:13" x14ac:dyDescent="0.25">
      <c r="A4281">
        <v>860031361</v>
      </c>
      <c r="B4281" t="s">
        <v>297</v>
      </c>
      <c r="C4281" t="s">
        <v>222</v>
      </c>
      <c r="D4281" t="s">
        <v>228</v>
      </c>
      <c r="E4281" t="s">
        <v>224</v>
      </c>
      <c r="F4281" t="s">
        <v>314</v>
      </c>
      <c r="G4281" s="16">
        <v>43100</v>
      </c>
      <c r="J4281" t="s">
        <v>316</v>
      </c>
      <c r="K4281" t="str">
        <f>IFERROR(VLOOKUP(J4281,ORDEN_ESF!A:C,2,0),"")</f>
        <v>Activos corrientes</v>
      </c>
      <c r="L4281">
        <f>IFERROR(VLOOKUP(J4281,ORDEN_ESF!A:C,3,0),0)</f>
        <v>1</v>
      </c>
      <c r="M4281">
        <v>84730487</v>
      </c>
    </row>
    <row r="4282" spans="1:13" x14ac:dyDescent="0.25">
      <c r="A4282">
        <v>890312765</v>
      </c>
      <c r="B4282" t="s">
        <v>363</v>
      </c>
      <c r="C4282" t="s">
        <v>222</v>
      </c>
      <c r="D4282" t="s">
        <v>228</v>
      </c>
      <c r="E4282" t="s">
        <v>339</v>
      </c>
      <c r="F4282" t="s">
        <v>292</v>
      </c>
      <c r="G4282" s="16">
        <v>43100</v>
      </c>
      <c r="J4282" t="s">
        <v>316</v>
      </c>
      <c r="K4282" t="str">
        <f>IFERROR(VLOOKUP(J4282,ORDEN_ESF!A:C,2,0),"")</f>
        <v>Activos corrientes</v>
      </c>
      <c r="L4282">
        <f>IFERROR(VLOOKUP(J4282,ORDEN_ESF!A:C,3,0),0)</f>
        <v>1</v>
      </c>
      <c r="M4282">
        <v>216414984</v>
      </c>
    </row>
    <row r="4283" spans="1:13" x14ac:dyDescent="0.25">
      <c r="A4283">
        <v>890312765</v>
      </c>
      <c r="B4283" t="s">
        <v>363</v>
      </c>
      <c r="C4283" t="s">
        <v>222</v>
      </c>
      <c r="D4283" t="s">
        <v>228</v>
      </c>
      <c r="E4283" t="s">
        <v>339</v>
      </c>
      <c r="F4283" t="s">
        <v>314</v>
      </c>
      <c r="G4283" s="16">
        <v>43100</v>
      </c>
      <c r="J4283" t="s">
        <v>316</v>
      </c>
      <c r="K4283" t="str">
        <f>IFERROR(VLOOKUP(J4283,ORDEN_ESF!A:C,2,0),"")</f>
        <v>Activos corrientes</v>
      </c>
      <c r="L4283">
        <f>IFERROR(VLOOKUP(J4283,ORDEN_ESF!A:C,3,0),0)</f>
        <v>1</v>
      </c>
      <c r="M4283">
        <v>161322588</v>
      </c>
    </row>
    <row r="4284" spans="1:13" x14ac:dyDescent="0.25">
      <c r="A4284">
        <v>860000656</v>
      </c>
      <c r="B4284" t="s">
        <v>221</v>
      </c>
      <c r="C4284" t="s">
        <v>222</v>
      </c>
      <c r="D4284" t="s">
        <v>223</v>
      </c>
      <c r="E4284" t="s">
        <v>224</v>
      </c>
      <c r="F4284" t="s">
        <v>292</v>
      </c>
      <c r="G4284" s="16">
        <v>43100</v>
      </c>
      <c r="J4284" t="s">
        <v>316</v>
      </c>
      <c r="K4284" t="str">
        <f>IFERROR(VLOOKUP(J4284,ORDEN_ESF!A:C,2,0),"")</f>
        <v>Activos corrientes</v>
      </c>
      <c r="L4284">
        <f>IFERROR(VLOOKUP(J4284,ORDEN_ESF!A:C,3,0),0)</f>
        <v>1</v>
      </c>
      <c r="M4284">
        <v>80147707</v>
      </c>
    </row>
    <row r="4285" spans="1:13" x14ac:dyDescent="0.25">
      <c r="A4285">
        <v>860000656</v>
      </c>
      <c r="B4285" t="s">
        <v>221</v>
      </c>
      <c r="C4285" t="s">
        <v>222</v>
      </c>
      <c r="D4285" t="s">
        <v>223</v>
      </c>
      <c r="E4285" t="s">
        <v>224</v>
      </c>
      <c r="F4285" t="s">
        <v>314</v>
      </c>
      <c r="G4285" s="16">
        <v>43100</v>
      </c>
      <c r="J4285" t="s">
        <v>316</v>
      </c>
      <c r="K4285" t="str">
        <f>IFERROR(VLOOKUP(J4285,ORDEN_ESF!A:C,2,0),"")</f>
        <v>Activos corrientes</v>
      </c>
      <c r="L4285">
        <f>IFERROR(VLOOKUP(J4285,ORDEN_ESF!A:C,3,0),0)</f>
        <v>1</v>
      </c>
      <c r="M4285">
        <v>125119196</v>
      </c>
    </row>
    <row r="4286" spans="1:13" x14ac:dyDescent="0.25">
      <c r="A4286">
        <v>860059851</v>
      </c>
      <c r="B4286" t="s">
        <v>365</v>
      </c>
      <c r="C4286" t="s">
        <v>222</v>
      </c>
      <c r="D4286" t="s">
        <v>228</v>
      </c>
      <c r="E4286" t="s">
        <v>224</v>
      </c>
      <c r="F4286" t="s">
        <v>292</v>
      </c>
      <c r="G4286" s="16">
        <v>43100</v>
      </c>
      <c r="J4286" t="s">
        <v>316</v>
      </c>
      <c r="K4286" t="str">
        <f>IFERROR(VLOOKUP(J4286,ORDEN_ESF!A:C,2,0),"")</f>
        <v>Activos corrientes</v>
      </c>
      <c r="L4286">
        <f>IFERROR(VLOOKUP(J4286,ORDEN_ESF!A:C,3,0),0)</f>
        <v>1</v>
      </c>
      <c r="M4286">
        <v>35357002</v>
      </c>
    </row>
    <row r="4287" spans="1:13" x14ac:dyDescent="0.25">
      <c r="A4287">
        <v>860059851</v>
      </c>
      <c r="B4287" t="s">
        <v>365</v>
      </c>
      <c r="C4287" t="s">
        <v>222</v>
      </c>
      <c r="D4287" t="s">
        <v>228</v>
      </c>
      <c r="E4287" t="s">
        <v>224</v>
      </c>
      <c r="F4287" t="s">
        <v>314</v>
      </c>
      <c r="G4287" s="16">
        <v>43100</v>
      </c>
      <c r="J4287" t="s">
        <v>316</v>
      </c>
      <c r="K4287" t="str">
        <f>IFERROR(VLOOKUP(J4287,ORDEN_ESF!A:C,2,0),"")</f>
        <v>Activos corrientes</v>
      </c>
      <c r="L4287">
        <f>IFERROR(VLOOKUP(J4287,ORDEN_ESF!A:C,3,0),0)</f>
        <v>1</v>
      </c>
      <c r="M4287">
        <v>27524992</v>
      </c>
    </row>
    <row r="4288" spans="1:13" x14ac:dyDescent="0.25">
      <c r="A4288">
        <v>890910447</v>
      </c>
      <c r="B4288" t="s">
        <v>300</v>
      </c>
      <c r="C4288" t="s">
        <v>222</v>
      </c>
      <c r="D4288" t="s">
        <v>223</v>
      </c>
      <c r="E4288" t="s">
        <v>224</v>
      </c>
      <c r="F4288" t="s">
        <v>292</v>
      </c>
      <c r="G4288" s="16">
        <v>43100</v>
      </c>
      <c r="J4288" t="s">
        <v>316</v>
      </c>
      <c r="K4288" t="str">
        <f>IFERROR(VLOOKUP(J4288,ORDEN_ESF!A:C,2,0),"")</f>
        <v>Activos corrientes</v>
      </c>
      <c r="L4288">
        <f>IFERROR(VLOOKUP(J4288,ORDEN_ESF!A:C,3,0),0)</f>
        <v>1</v>
      </c>
      <c r="M4288">
        <v>10182590</v>
      </c>
    </row>
    <row r="4289" spans="1:13" x14ac:dyDescent="0.25">
      <c r="A4289">
        <v>890910447</v>
      </c>
      <c r="B4289" t="s">
        <v>300</v>
      </c>
      <c r="C4289" t="s">
        <v>222</v>
      </c>
      <c r="D4289" t="s">
        <v>223</v>
      </c>
      <c r="E4289" t="s">
        <v>224</v>
      </c>
      <c r="F4289" t="s">
        <v>314</v>
      </c>
      <c r="G4289" s="16">
        <v>43100</v>
      </c>
      <c r="J4289" t="s">
        <v>316</v>
      </c>
      <c r="K4289" t="str">
        <f>IFERROR(VLOOKUP(J4289,ORDEN_ESF!A:C,2,0),"")</f>
        <v>Activos corrientes</v>
      </c>
      <c r="L4289">
        <f>IFERROR(VLOOKUP(J4289,ORDEN_ESF!A:C,3,0),0)</f>
        <v>1</v>
      </c>
      <c r="M4289">
        <v>13138378</v>
      </c>
    </row>
    <row r="4290" spans="1:13" x14ac:dyDescent="0.25">
      <c r="A4290">
        <v>900192242</v>
      </c>
      <c r="B4290" t="s">
        <v>381</v>
      </c>
      <c r="C4290" t="s">
        <v>222</v>
      </c>
      <c r="D4290" t="s">
        <v>228</v>
      </c>
      <c r="E4290" t="s">
        <v>333</v>
      </c>
      <c r="F4290" t="s">
        <v>292</v>
      </c>
      <c r="G4290" s="16">
        <v>43100</v>
      </c>
      <c r="J4290" t="s">
        <v>316</v>
      </c>
      <c r="K4290" t="str">
        <f>IFERROR(VLOOKUP(J4290,ORDEN_ESF!A:C,2,0),"")</f>
        <v>Activos corrientes</v>
      </c>
      <c r="L4290">
        <f>IFERROR(VLOOKUP(J4290,ORDEN_ESF!A:C,3,0),0)</f>
        <v>1</v>
      </c>
      <c r="M4290">
        <v>260215768</v>
      </c>
    </row>
    <row r="4291" spans="1:13" x14ac:dyDescent="0.25">
      <c r="A4291">
        <v>900192242</v>
      </c>
      <c r="B4291" t="s">
        <v>381</v>
      </c>
      <c r="C4291" t="s">
        <v>222</v>
      </c>
      <c r="D4291" t="s">
        <v>228</v>
      </c>
      <c r="E4291" t="s">
        <v>333</v>
      </c>
      <c r="F4291" t="s">
        <v>314</v>
      </c>
      <c r="G4291" s="16">
        <v>43100</v>
      </c>
      <c r="J4291" t="s">
        <v>316</v>
      </c>
      <c r="K4291" t="str">
        <f>IFERROR(VLOOKUP(J4291,ORDEN_ESF!A:C,2,0),"")</f>
        <v>Activos corrientes</v>
      </c>
      <c r="L4291">
        <f>IFERROR(VLOOKUP(J4291,ORDEN_ESF!A:C,3,0),0)</f>
        <v>1</v>
      </c>
      <c r="M4291">
        <v>128954805</v>
      </c>
    </row>
    <row r="4292" spans="1:13" x14ac:dyDescent="0.25">
      <c r="A4292">
        <v>890903035</v>
      </c>
      <c r="B4292" t="s">
        <v>369</v>
      </c>
      <c r="C4292" t="s">
        <v>222</v>
      </c>
      <c r="D4292" t="s">
        <v>228</v>
      </c>
      <c r="E4292" t="s">
        <v>339</v>
      </c>
      <c r="F4292" t="s">
        <v>292</v>
      </c>
      <c r="G4292" s="16">
        <v>43100</v>
      </c>
      <c r="J4292" t="s">
        <v>316</v>
      </c>
      <c r="K4292" t="str">
        <f>IFERROR(VLOOKUP(J4292,ORDEN_ESF!A:C,2,0),"")</f>
        <v>Activos corrientes</v>
      </c>
      <c r="L4292">
        <f>IFERROR(VLOOKUP(J4292,ORDEN_ESF!A:C,3,0),0)</f>
        <v>1</v>
      </c>
      <c r="M4292">
        <v>416843556</v>
      </c>
    </row>
    <row r="4293" spans="1:13" x14ac:dyDescent="0.25">
      <c r="A4293">
        <v>890903035</v>
      </c>
      <c r="B4293" t="s">
        <v>369</v>
      </c>
      <c r="C4293" t="s">
        <v>222</v>
      </c>
      <c r="D4293" t="s">
        <v>228</v>
      </c>
      <c r="E4293" t="s">
        <v>339</v>
      </c>
      <c r="F4293" t="s">
        <v>314</v>
      </c>
      <c r="G4293" s="16">
        <v>43100</v>
      </c>
      <c r="J4293" t="s">
        <v>316</v>
      </c>
      <c r="K4293" t="str">
        <f>IFERROR(VLOOKUP(J4293,ORDEN_ESF!A:C,2,0),"")</f>
        <v>Activos corrientes</v>
      </c>
      <c r="L4293">
        <f>IFERROR(VLOOKUP(J4293,ORDEN_ESF!A:C,3,0),0)</f>
        <v>1</v>
      </c>
      <c r="M4293">
        <v>495338858</v>
      </c>
    </row>
    <row r="4294" spans="1:13" x14ac:dyDescent="0.25">
      <c r="A4294">
        <v>860002837</v>
      </c>
      <c r="B4294" t="s">
        <v>227</v>
      </c>
      <c r="C4294" t="s">
        <v>222</v>
      </c>
      <c r="D4294" t="s">
        <v>228</v>
      </c>
      <c r="E4294" t="s">
        <v>224</v>
      </c>
      <c r="F4294" t="s">
        <v>292</v>
      </c>
      <c r="G4294" s="16">
        <v>43100</v>
      </c>
      <c r="J4294" t="s">
        <v>316</v>
      </c>
      <c r="K4294" t="str">
        <f>IFERROR(VLOOKUP(J4294,ORDEN_ESF!A:C,2,0),"")</f>
        <v>Activos corrientes</v>
      </c>
      <c r="L4294">
        <f>IFERROR(VLOOKUP(J4294,ORDEN_ESF!A:C,3,0),0)</f>
        <v>1</v>
      </c>
      <c r="M4294">
        <v>195850076</v>
      </c>
    </row>
    <row r="4295" spans="1:13" x14ac:dyDescent="0.25">
      <c r="A4295">
        <v>860002837</v>
      </c>
      <c r="B4295" t="s">
        <v>227</v>
      </c>
      <c r="C4295" t="s">
        <v>222</v>
      </c>
      <c r="D4295" t="s">
        <v>228</v>
      </c>
      <c r="E4295" t="s">
        <v>224</v>
      </c>
      <c r="F4295" t="s">
        <v>314</v>
      </c>
      <c r="G4295" s="16">
        <v>43100</v>
      </c>
      <c r="J4295" t="s">
        <v>316</v>
      </c>
      <c r="K4295" t="str">
        <f>IFERROR(VLOOKUP(J4295,ORDEN_ESF!A:C,2,0),"")</f>
        <v>Activos corrientes</v>
      </c>
      <c r="L4295">
        <f>IFERROR(VLOOKUP(J4295,ORDEN_ESF!A:C,3,0),0)</f>
        <v>1</v>
      </c>
      <c r="M4295">
        <v>191820058</v>
      </c>
    </row>
    <row r="4296" spans="1:13" x14ac:dyDescent="0.25">
      <c r="A4296">
        <v>860515523</v>
      </c>
      <c r="B4296" t="s">
        <v>231</v>
      </c>
      <c r="C4296" t="s">
        <v>222</v>
      </c>
      <c r="D4296" t="s">
        <v>228</v>
      </c>
      <c r="E4296" t="s">
        <v>224</v>
      </c>
      <c r="F4296" t="s">
        <v>292</v>
      </c>
      <c r="G4296" s="16">
        <v>43100</v>
      </c>
      <c r="J4296" t="s">
        <v>316</v>
      </c>
      <c r="K4296" t="str">
        <f>IFERROR(VLOOKUP(J4296,ORDEN_ESF!A:C,2,0),"")</f>
        <v>Activos corrientes</v>
      </c>
      <c r="L4296">
        <f>IFERROR(VLOOKUP(J4296,ORDEN_ESF!A:C,3,0),0)</f>
        <v>1</v>
      </c>
      <c r="M4296">
        <v>26088509</v>
      </c>
    </row>
    <row r="4297" spans="1:13" x14ac:dyDescent="0.25">
      <c r="A4297">
        <v>860515523</v>
      </c>
      <c r="B4297" t="s">
        <v>231</v>
      </c>
      <c r="C4297" t="s">
        <v>222</v>
      </c>
      <c r="D4297" t="s">
        <v>228</v>
      </c>
      <c r="E4297" t="s">
        <v>224</v>
      </c>
      <c r="F4297" t="s">
        <v>314</v>
      </c>
      <c r="G4297" s="16">
        <v>43100</v>
      </c>
      <c r="J4297" t="s">
        <v>316</v>
      </c>
      <c r="K4297" t="str">
        <f>IFERROR(VLOOKUP(J4297,ORDEN_ESF!A:C,2,0),"")</f>
        <v>Activos corrientes</v>
      </c>
      <c r="L4297">
        <f>IFERROR(VLOOKUP(J4297,ORDEN_ESF!A:C,3,0),0)</f>
        <v>1</v>
      </c>
      <c r="M4297">
        <v>10943829</v>
      </c>
    </row>
    <row r="4298" spans="1:13" x14ac:dyDescent="0.25">
      <c r="A4298">
        <v>890932424</v>
      </c>
      <c r="B4298" t="s">
        <v>379</v>
      </c>
      <c r="C4298" t="s">
        <v>222</v>
      </c>
      <c r="D4298" t="s">
        <v>223</v>
      </c>
      <c r="E4298" t="s">
        <v>333</v>
      </c>
      <c r="F4298" t="s">
        <v>292</v>
      </c>
      <c r="G4298" s="16">
        <v>43100</v>
      </c>
      <c r="J4298" t="s">
        <v>316</v>
      </c>
      <c r="K4298" t="str">
        <f>IFERROR(VLOOKUP(J4298,ORDEN_ESF!A:C,2,0),"")</f>
        <v>Activos corrientes</v>
      </c>
      <c r="L4298">
        <f>IFERROR(VLOOKUP(J4298,ORDEN_ESF!A:C,3,0),0)</f>
        <v>1</v>
      </c>
      <c r="M4298">
        <v>95288202</v>
      </c>
    </row>
    <row r="4299" spans="1:13" x14ac:dyDescent="0.25">
      <c r="A4299">
        <v>890932424</v>
      </c>
      <c r="B4299" t="s">
        <v>379</v>
      </c>
      <c r="C4299" t="s">
        <v>222</v>
      </c>
      <c r="D4299" t="s">
        <v>223</v>
      </c>
      <c r="E4299" t="s">
        <v>333</v>
      </c>
      <c r="F4299" t="s">
        <v>314</v>
      </c>
      <c r="G4299" s="16">
        <v>43100</v>
      </c>
      <c r="J4299" t="s">
        <v>316</v>
      </c>
      <c r="K4299" t="str">
        <f>IFERROR(VLOOKUP(J4299,ORDEN_ESF!A:C,2,0),"")</f>
        <v>Activos corrientes</v>
      </c>
      <c r="L4299">
        <f>IFERROR(VLOOKUP(J4299,ORDEN_ESF!A:C,3,0),0)</f>
        <v>1</v>
      </c>
      <c r="M4299">
        <v>81292303</v>
      </c>
    </row>
    <row r="4300" spans="1:13" x14ac:dyDescent="0.25">
      <c r="A4300">
        <v>830094920</v>
      </c>
      <c r="B4300" t="s">
        <v>350</v>
      </c>
      <c r="C4300" t="s">
        <v>222</v>
      </c>
      <c r="D4300" t="s">
        <v>351</v>
      </c>
      <c r="E4300" t="s">
        <v>339</v>
      </c>
      <c r="F4300" t="s">
        <v>292</v>
      </c>
      <c r="G4300" s="16">
        <v>43100</v>
      </c>
      <c r="J4300" t="s">
        <v>316</v>
      </c>
      <c r="K4300" t="str">
        <f>IFERROR(VLOOKUP(J4300,ORDEN_ESF!A:C,2,0),"")</f>
        <v>Activos corrientes</v>
      </c>
      <c r="L4300">
        <f>IFERROR(VLOOKUP(J4300,ORDEN_ESF!A:C,3,0),0)</f>
        <v>1</v>
      </c>
      <c r="M4300">
        <v>184414783</v>
      </c>
    </row>
    <row r="4301" spans="1:13" x14ac:dyDescent="0.25">
      <c r="A4301">
        <v>830094920</v>
      </c>
      <c r="B4301" t="s">
        <v>350</v>
      </c>
      <c r="C4301" t="s">
        <v>222</v>
      </c>
      <c r="D4301" t="s">
        <v>351</v>
      </c>
      <c r="E4301" t="s">
        <v>339</v>
      </c>
      <c r="F4301" t="s">
        <v>314</v>
      </c>
      <c r="G4301" s="16">
        <v>43100</v>
      </c>
      <c r="J4301" t="s">
        <v>316</v>
      </c>
      <c r="K4301" t="str">
        <f>IFERROR(VLOOKUP(J4301,ORDEN_ESF!A:C,2,0),"")</f>
        <v>Activos corrientes</v>
      </c>
      <c r="L4301">
        <f>IFERROR(VLOOKUP(J4301,ORDEN_ESF!A:C,3,0),0)</f>
        <v>1</v>
      </c>
      <c r="M4301">
        <v>203944890</v>
      </c>
    </row>
    <row r="4302" spans="1:13" x14ac:dyDescent="0.25">
      <c r="A4302">
        <v>800093117</v>
      </c>
      <c r="B4302" t="s">
        <v>334</v>
      </c>
      <c r="C4302" t="s">
        <v>222</v>
      </c>
      <c r="D4302" t="s">
        <v>223</v>
      </c>
      <c r="E4302" t="s">
        <v>335</v>
      </c>
      <c r="F4302" t="s">
        <v>292</v>
      </c>
      <c r="G4302" s="16">
        <v>43100</v>
      </c>
      <c r="J4302" t="s">
        <v>316</v>
      </c>
      <c r="K4302" t="str">
        <f>IFERROR(VLOOKUP(J4302,ORDEN_ESF!A:C,2,0),"")</f>
        <v>Activos corrientes</v>
      </c>
      <c r="L4302">
        <f>IFERROR(VLOOKUP(J4302,ORDEN_ESF!A:C,3,0),0)</f>
        <v>1</v>
      </c>
      <c r="M4302">
        <v>880148575</v>
      </c>
    </row>
    <row r="4303" spans="1:13" x14ac:dyDescent="0.25">
      <c r="A4303">
        <v>800093117</v>
      </c>
      <c r="B4303" t="s">
        <v>334</v>
      </c>
      <c r="C4303" t="s">
        <v>222</v>
      </c>
      <c r="D4303" t="s">
        <v>223</v>
      </c>
      <c r="E4303" t="s">
        <v>335</v>
      </c>
      <c r="F4303" t="s">
        <v>314</v>
      </c>
      <c r="G4303" s="16">
        <v>43100</v>
      </c>
      <c r="J4303" t="s">
        <v>316</v>
      </c>
      <c r="K4303" t="str">
        <f>IFERROR(VLOOKUP(J4303,ORDEN_ESF!A:C,2,0),"")</f>
        <v>Activos corrientes</v>
      </c>
      <c r="L4303">
        <f>IFERROR(VLOOKUP(J4303,ORDEN_ESF!A:C,3,0),0)</f>
        <v>1</v>
      </c>
      <c r="M4303">
        <v>843121141</v>
      </c>
    </row>
    <row r="4304" spans="1:13" x14ac:dyDescent="0.25">
      <c r="A4304">
        <v>890908901</v>
      </c>
      <c r="B4304" t="s">
        <v>372</v>
      </c>
      <c r="C4304" t="s">
        <v>222</v>
      </c>
      <c r="D4304" t="s">
        <v>223</v>
      </c>
      <c r="E4304" t="s">
        <v>339</v>
      </c>
      <c r="F4304" t="s">
        <v>292</v>
      </c>
      <c r="G4304" s="16">
        <v>43100</v>
      </c>
      <c r="J4304" t="s">
        <v>316</v>
      </c>
      <c r="K4304" t="str">
        <f>IFERROR(VLOOKUP(J4304,ORDEN_ESF!A:C,2,0),"")</f>
        <v>Activos corrientes</v>
      </c>
      <c r="L4304">
        <f>IFERROR(VLOOKUP(J4304,ORDEN_ESF!A:C,3,0),0)</f>
        <v>1</v>
      </c>
      <c r="M4304">
        <v>35853433</v>
      </c>
    </row>
    <row r="4305" spans="1:13" x14ac:dyDescent="0.25">
      <c r="A4305">
        <v>890908901</v>
      </c>
      <c r="B4305" t="s">
        <v>372</v>
      </c>
      <c r="C4305" t="s">
        <v>222</v>
      </c>
      <c r="D4305" t="s">
        <v>223</v>
      </c>
      <c r="E4305" t="s">
        <v>339</v>
      </c>
      <c r="F4305" t="s">
        <v>314</v>
      </c>
      <c r="G4305" s="16">
        <v>43100</v>
      </c>
      <c r="J4305" t="s">
        <v>316</v>
      </c>
      <c r="K4305" t="str">
        <f>IFERROR(VLOOKUP(J4305,ORDEN_ESF!A:C,2,0),"")</f>
        <v>Activos corrientes</v>
      </c>
      <c r="L4305">
        <f>IFERROR(VLOOKUP(J4305,ORDEN_ESF!A:C,3,0),0)</f>
        <v>1</v>
      </c>
      <c r="M4305">
        <v>37324991</v>
      </c>
    </row>
    <row r="4306" spans="1:13" x14ac:dyDescent="0.25">
      <c r="A4306">
        <v>890911431</v>
      </c>
      <c r="B4306" t="s">
        <v>378</v>
      </c>
      <c r="C4306" t="s">
        <v>222</v>
      </c>
      <c r="D4306" t="s">
        <v>223</v>
      </c>
      <c r="E4306" t="s">
        <v>339</v>
      </c>
      <c r="F4306" t="s">
        <v>292</v>
      </c>
      <c r="G4306" s="16">
        <v>43100</v>
      </c>
      <c r="J4306" t="s">
        <v>244</v>
      </c>
      <c r="K4306" t="str">
        <f>IFERROR(VLOOKUP(J4306,ORDEN_ESF!A:C,2,0),"")</f>
        <v>Propiedad de inversión</v>
      </c>
      <c r="L4306">
        <f>IFERROR(VLOOKUP(J4306,ORDEN_ESF!A:C,3,0),0)</f>
        <v>0</v>
      </c>
      <c r="M4306">
        <v>5501084</v>
      </c>
    </row>
    <row r="4307" spans="1:13" x14ac:dyDescent="0.25">
      <c r="A4307">
        <v>890911431</v>
      </c>
      <c r="B4307" t="s">
        <v>378</v>
      </c>
      <c r="C4307" t="s">
        <v>222</v>
      </c>
      <c r="D4307" t="s">
        <v>223</v>
      </c>
      <c r="E4307" t="s">
        <v>339</v>
      </c>
      <c r="F4307" t="s">
        <v>314</v>
      </c>
      <c r="G4307" s="16">
        <v>43100</v>
      </c>
      <c r="J4307" t="s">
        <v>244</v>
      </c>
      <c r="K4307" t="str">
        <f>IFERROR(VLOOKUP(J4307,ORDEN_ESF!A:C,2,0),"")</f>
        <v>Propiedad de inversión</v>
      </c>
      <c r="L4307">
        <f>IFERROR(VLOOKUP(J4307,ORDEN_ESF!A:C,3,0),0)</f>
        <v>0</v>
      </c>
      <c r="M4307">
        <v>10576576</v>
      </c>
    </row>
    <row r="4308" spans="1:13" x14ac:dyDescent="0.25">
      <c r="A4308">
        <v>860035996</v>
      </c>
      <c r="B4308" t="s">
        <v>229</v>
      </c>
      <c r="C4308" t="s">
        <v>222</v>
      </c>
      <c r="D4308" t="s">
        <v>228</v>
      </c>
      <c r="E4308" t="s">
        <v>224</v>
      </c>
      <c r="F4308" t="s">
        <v>292</v>
      </c>
      <c r="G4308" s="16">
        <v>43100</v>
      </c>
      <c r="J4308" t="s">
        <v>244</v>
      </c>
      <c r="K4308" t="str">
        <f>IFERROR(VLOOKUP(J4308,ORDEN_ESF!A:C,2,0),"")</f>
        <v>Propiedad de inversión</v>
      </c>
      <c r="L4308">
        <f>IFERROR(VLOOKUP(J4308,ORDEN_ESF!A:C,3,0),0)</f>
        <v>0</v>
      </c>
      <c r="M4308">
        <v>84781</v>
      </c>
    </row>
    <row r="4309" spans="1:13" x14ac:dyDescent="0.25">
      <c r="A4309">
        <v>860035996</v>
      </c>
      <c r="B4309" t="s">
        <v>229</v>
      </c>
      <c r="C4309" t="s">
        <v>222</v>
      </c>
      <c r="D4309" t="s">
        <v>228</v>
      </c>
      <c r="E4309" t="s">
        <v>224</v>
      </c>
      <c r="F4309" t="s">
        <v>314</v>
      </c>
      <c r="G4309" s="16">
        <v>43100</v>
      </c>
      <c r="J4309" t="s">
        <v>244</v>
      </c>
      <c r="K4309" t="str">
        <f>IFERROR(VLOOKUP(J4309,ORDEN_ESF!A:C,2,0),"")</f>
        <v>Propiedad de inversión</v>
      </c>
      <c r="L4309">
        <f>IFERROR(VLOOKUP(J4309,ORDEN_ESF!A:C,3,0),0)</f>
        <v>0</v>
      </c>
      <c r="M4309">
        <v>149836</v>
      </c>
    </row>
    <row r="4310" spans="1:13" x14ac:dyDescent="0.25">
      <c r="A4310">
        <v>800185295</v>
      </c>
      <c r="B4310" t="s">
        <v>344</v>
      </c>
      <c r="C4310" t="s">
        <v>222</v>
      </c>
      <c r="D4310" t="s">
        <v>228</v>
      </c>
      <c r="E4310" t="s">
        <v>335</v>
      </c>
      <c r="F4310" t="s">
        <v>292</v>
      </c>
      <c r="G4310" s="16">
        <v>43100</v>
      </c>
      <c r="J4310" t="s">
        <v>244</v>
      </c>
      <c r="K4310" t="str">
        <f>IFERROR(VLOOKUP(J4310,ORDEN_ESF!A:C,2,0),"")</f>
        <v>Propiedad de inversión</v>
      </c>
      <c r="L4310">
        <f>IFERROR(VLOOKUP(J4310,ORDEN_ESF!A:C,3,0),0)</f>
        <v>0</v>
      </c>
      <c r="M4310">
        <v>84643039</v>
      </c>
    </row>
    <row r="4311" spans="1:13" x14ac:dyDescent="0.25">
      <c r="A4311">
        <v>800185295</v>
      </c>
      <c r="B4311" t="s">
        <v>344</v>
      </c>
      <c r="C4311" t="s">
        <v>222</v>
      </c>
      <c r="D4311" t="s">
        <v>228</v>
      </c>
      <c r="E4311" t="s">
        <v>335</v>
      </c>
      <c r="F4311" t="s">
        <v>314</v>
      </c>
      <c r="G4311" s="16">
        <v>43100</v>
      </c>
      <c r="J4311" t="s">
        <v>244</v>
      </c>
      <c r="K4311" t="str">
        <f>IFERROR(VLOOKUP(J4311,ORDEN_ESF!A:C,2,0),"")</f>
        <v>Propiedad de inversión</v>
      </c>
      <c r="L4311">
        <f>IFERROR(VLOOKUP(J4311,ORDEN_ESF!A:C,3,0),0)</f>
        <v>0</v>
      </c>
      <c r="M4311">
        <v>83575863</v>
      </c>
    </row>
    <row r="4312" spans="1:13" x14ac:dyDescent="0.25">
      <c r="A4312">
        <v>800233881</v>
      </c>
      <c r="B4312" t="s">
        <v>161</v>
      </c>
      <c r="C4312" t="s">
        <v>222</v>
      </c>
      <c r="D4312" t="s">
        <v>223</v>
      </c>
      <c r="E4312" t="s">
        <v>333</v>
      </c>
      <c r="F4312" t="s">
        <v>292</v>
      </c>
      <c r="G4312" s="16">
        <v>43100</v>
      </c>
      <c r="J4312" t="s">
        <v>244</v>
      </c>
      <c r="K4312" t="str">
        <f>IFERROR(VLOOKUP(J4312,ORDEN_ESF!A:C,2,0),"")</f>
        <v>Propiedad de inversión</v>
      </c>
      <c r="L4312">
        <f>IFERROR(VLOOKUP(J4312,ORDEN_ESF!A:C,3,0),0)</f>
        <v>0</v>
      </c>
      <c r="M4312">
        <v>18953889</v>
      </c>
    </row>
    <row r="4313" spans="1:13" x14ac:dyDescent="0.25">
      <c r="A4313">
        <v>800233881</v>
      </c>
      <c r="B4313" t="s">
        <v>161</v>
      </c>
      <c r="C4313" t="s">
        <v>222</v>
      </c>
      <c r="D4313" t="s">
        <v>223</v>
      </c>
      <c r="E4313" t="s">
        <v>333</v>
      </c>
      <c r="F4313" t="s">
        <v>314</v>
      </c>
      <c r="G4313" s="16">
        <v>43100</v>
      </c>
      <c r="J4313" t="s">
        <v>244</v>
      </c>
      <c r="K4313" t="str">
        <f>IFERROR(VLOOKUP(J4313,ORDEN_ESF!A:C,2,0),"")</f>
        <v>Propiedad de inversión</v>
      </c>
      <c r="L4313">
        <f>IFERROR(VLOOKUP(J4313,ORDEN_ESF!A:C,3,0),0)</f>
        <v>0</v>
      </c>
      <c r="M4313">
        <v>19729085</v>
      </c>
    </row>
    <row r="4314" spans="1:13" x14ac:dyDescent="0.25">
      <c r="A4314">
        <v>800173155</v>
      </c>
      <c r="B4314" t="s">
        <v>341</v>
      </c>
      <c r="C4314" t="s">
        <v>222</v>
      </c>
      <c r="D4314" t="s">
        <v>228</v>
      </c>
      <c r="E4314" t="s">
        <v>335</v>
      </c>
      <c r="F4314" t="s">
        <v>292</v>
      </c>
      <c r="G4314" s="16">
        <v>43100</v>
      </c>
      <c r="J4314" t="s">
        <v>244</v>
      </c>
      <c r="K4314" t="str">
        <f>IFERROR(VLOOKUP(J4314,ORDEN_ESF!A:C,2,0),"")</f>
        <v>Propiedad de inversión</v>
      </c>
      <c r="L4314">
        <f>IFERROR(VLOOKUP(J4314,ORDEN_ESF!A:C,3,0),0)</f>
        <v>0</v>
      </c>
      <c r="M4314">
        <v>75372144</v>
      </c>
    </row>
    <row r="4315" spans="1:13" x14ac:dyDescent="0.25">
      <c r="A4315">
        <v>800173155</v>
      </c>
      <c r="B4315" t="s">
        <v>341</v>
      </c>
      <c r="C4315" t="s">
        <v>222</v>
      </c>
      <c r="D4315" t="s">
        <v>228</v>
      </c>
      <c r="E4315" t="s">
        <v>335</v>
      </c>
      <c r="F4315" t="s">
        <v>314</v>
      </c>
      <c r="G4315" s="16">
        <v>43100</v>
      </c>
      <c r="J4315" t="s">
        <v>244</v>
      </c>
      <c r="K4315" t="str">
        <f>IFERROR(VLOOKUP(J4315,ORDEN_ESF!A:C,2,0),"")</f>
        <v>Propiedad de inversión</v>
      </c>
      <c r="L4315">
        <f>IFERROR(VLOOKUP(J4315,ORDEN_ESF!A:C,3,0),0)</f>
        <v>0</v>
      </c>
      <c r="M4315">
        <v>78967172</v>
      </c>
    </row>
    <row r="4316" spans="1:13" x14ac:dyDescent="0.25">
      <c r="A4316">
        <v>890205645</v>
      </c>
      <c r="B4316" t="s">
        <v>166</v>
      </c>
      <c r="C4316" t="s">
        <v>222</v>
      </c>
      <c r="D4316" t="s">
        <v>375</v>
      </c>
      <c r="E4316" t="s">
        <v>335</v>
      </c>
      <c r="F4316" t="s">
        <v>292</v>
      </c>
      <c r="G4316" s="16">
        <v>43100</v>
      </c>
      <c r="J4316" t="s">
        <v>244</v>
      </c>
      <c r="K4316" t="str">
        <f>IFERROR(VLOOKUP(J4316,ORDEN_ESF!A:C,2,0),"")</f>
        <v>Propiedad de inversión</v>
      </c>
      <c r="L4316">
        <f>IFERROR(VLOOKUP(J4316,ORDEN_ESF!A:C,3,0),0)</f>
        <v>0</v>
      </c>
      <c r="M4316">
        <v>44697772</v>
      </c>
    </row>
    <row r="4317" spans="1:13" x14ac:dyDescent="0.25">
      <c r="A4317">
        <v>890205645</v>
      </c>
      <c r="B4317" t="s">
        <v>166</v>
      </c>
      <c r="C4317" t="s">
        <v>222</v>
      </c>
      <c r="D4317" t="s">
        <v>375</v>
      </c>
      <c r="E4317" t="s">
        <v>335</v>
      </c>
      <c r="F4317" t="s">
        <v>314</v>
      </c>
      <c r="G4317" s="16">
        <v>43100</v>
      </c>
      <c r="J4317" t="s">
        <v>244</v>
      </c>
      <c r="K4317" t="str">
        <f>IFERROR(VLOOKUP(J4317,ORDEN_ESF!A:C,2,0),"")</f>
        <v>Propiedad de inversión</v>
      </c>
      <c r="L4317">
        <f>IFERROR(VLOOKUP(J4317,ORDEN_ESF!A:C,3,0),0)</f>
        <v>0</v>
      </c>
      <c r="M4317">
        <v>153086455</v>
      </c>
    </row>
    <row r="4318" spans="1:13" x14ac:dyDescent="0.25">
      <c r="A4318">
        <v>900087151</v>
      </c>
      <c r="B4318" t="s">
        <v>383</v>
      </c>
      <c r="C4318" t="s">
        <v>222</v>
      </c>
      <c r="D4318" t="s">
        <v>351</v>
      </c>
      <c r="E4318" t="s">
        <v>384</v>
      </c>
      <c r="F4318" t="s">
        <v>292</v>
      </c>
      <c r="G4318" s="16">
        <v>43100</v>
      </c>
      <c r="J4318" t="s">
        <v>244</v>
      </c>
      <c r="K4318" t="str">
        <f>IFERROR(VLOOKUP(J4318,ORDEN_ESF!A:C,2,0),"")</f>
        <v>Propiedad de inversión</v>
      </c>
      <c r="L4318">
        <f>IFERROR(VLOOKUP(J4318,ORDEN_ESF!A:C,3,0),0)</f>
        <v>0</v>
      </c>
      <c r="M4318">
        <v>22930880</v>
      </c>
    </row>
    <row r="4319" spans="1:13" x14ac:dyDescent="0.25">
      <c r="A4319">
        <v>900087151</v>
      </c>
      <c r="B4319" t="s">
        <v>383</v>
      </c>
      <c r="C4319" t="s">
        <v>222</v>
      </c>
      <c r="D4319" t="s">
        <v>351</v>
      </c>
      <c r="E4319" t="s">
        <v>384</v>
      </c>
      <c r="F4319" t="s">
        <v>314</v>
      </c>
      <c r="G4319" s="16">
        <v>43100</v>
      </c>
      <c r="J4319" t="s">
        <v>244</v>
      </c>
      <c r="K4319" t="str">
        <f>IFERROR(VLOOKUP(J4319,ORDEN_ESF!A:C,2,0),"")</f>
        <v>Propiedad de inversión</v>
      </c>
      <c r="L4319">
        <f>IFERROR(VLOOKUP(J4319,ORDEN_ESF!A:C,3,0),0)</f>
        <v>0</v>
      </c>
      <c r="M4319">
        <v>22930880</v>
      </c>
    </row>
    <row r="4320" spans="1:13" x14ac:dyDescent="0.25">
      <c r="A4320">
        <v>800094968</v>
      </c>
      <c r="B4320" t="s">
        <v>336</v>
      </c>
      <c r="C4320" t="s">
        <v>222</v>
      </c>
      <c r="D4320" t="s">
        <v>337</v>
      </c>
      <c r="E4320" t="s">
        <v>335</v>
      </c>
      <c r="F4320" t="s">
        <v>292</v>
      </c>
      <c r="G4320" s="16">
        <v>43100</v>
      </c>
      <c r="J4320" t="s">
        <v>244</v>
      </c>
      <c r="K4320" t="str">
        <f>IFERROR(VLOOKUP(J4320,ORDEN_ESF!A:C,2,0),"")</f>
        <v>Propiedad de inversión</v>
      </c>
      <c r="L4320">
        <f>IFERROR(VLOOKUP(J4320,ORDEN_ESF!A:C,3,0),0)</f>
        <v>0</v>
      </c>
      <c r="M4320">
        <v>7558374</v>
      </c>
    </row>
    <row r="4321" spans="1:13" x14ac:dyDescent="0.25">
      <c r="A4321">
        <v>800094968</v>
      </c>
      <c r="B4321" t="s">
        <v>336</v>
      </c>
      <c r="C4321" t="s">
        <v>222</v>
      </c>
      <c r="D4321" t="s">
        <v>337</v>
      </c>
      <c r="E4321" t="s">
        <v>335</v>
      </c>
      <c r="F4321" t="s">
        <v>314</v>
      </c>
      <c r="G4321" s="16">
        <v>43100</v>
      </c>
      <c r="J4321" t="s">
        <v>244</v>
      </c>
      <c r="K4321" t="str">
        <f>IFERROR(VLOOKUP(J4321,ORDEN_ESF!A:C,2,0),"")</f>
        <v>Propiedad de inversión</v>
      </c>
      <c r="L4321">
        <f>IFERROR(VLOOKUP(J4321,ORDEN_ESF!A:C,3,0),0)</f>
        <v>0</v>
      </c>
      <c r="M4321">
        <v>7558374</v>
      </c>
    </row>
    <row r="4322" spans="1:13" x14ac:dyDescent="0.25">
      <c r="A4322">
        <v>860058070</v>
      </c>
      <c r="B4322" t="s">
        <v>364</v>
      </c>
      <c r="C4322" t="s">
        <v>222</v>
      </c>
      <c r="D4322" t="s">
        <v>228</v>
      </c>
      <c r="E4322" t="s">
        <v>335</v>
      </c>
      <c r="F4322" t="s">
        <v>292</v>
      </c>
      <c r="G4322" s="16">
        <v>43100</v>
      </c>
      <c r="J4322" t="s">
        <v>244</v>
      </c>
      <c r="K4322" t="str">
        <f>IFERROR(VLOOKUP(J4322,ORDEN_ESF!A:C,2,0),"")</f>
        <v>Propiedad de inversión</v>
      </c>
      <c r="L4322">
        <f>IFERROR(VLOOKUP(J4322,ORDEN_ESF!A:C,3,0),0)</f>
        <v>0</v>
      </c>
      <c r="M4322">
        <v>21509056</v>
      </c>
    </row>
    <row r="4323" spans="1:13" x14ac:dyDescent="0.25">
      <c r="A4323">
        <v>860058070</v>
      </c>
      <c r="B4323" t="s">
        <v>364</v>
      </c>
      <c r="C4323" t="s">
        <v>222</v>
      </c>
      <c r="D4323" t="s">
        <v>228</v>
      </c>
      <c r="E4323" t="s">
        <v>335</v>
      </c>
      <c r="F4323" t="s">
        <v>314</v>
      </c>
      <c r="G4323" s="16">
        <v>43100</v>
      </c>
      <c r="J4323" t="s">
        <v>244</v>
      </c>
      <c r="K4323" t="str">
        <f>IFERROR(VLOOKUP(J4323,ORDEN_ESF!A:C,2,0),"")</f>
        <v>Propiedad de inversión</v>
      </c>
      <c r="L4323">
        <f>IFERROR(VLOOKUP(J4323,ORDEN_ESF!A:C,3,0),0)</f>
        <v>0</v>
      </c>
      <c r="M4323">
        <v>21272293</v>
      </c>
    </row>
    <row r="4324" spans="1:13" x14ac:dyDescent="0.25">
      <c r="A4324">
        <v>860031361</v>
      </c>
      <c r="B4324" t="s">
        <v>297</v>
      </c>
      <c r="C4324" t="s">
        <v>222</v>
      </c>
      <c r="D4324" t="s">
        <v>228</v>
      </c>
      <c r="E4324" t="s">
        <v>224</v>
      </c>
      <c r="F4324" t="s">
        <v>292</v>
      </c>
      <c r="G4324" s="16">
        <v>43100</v>
      </c>
      <c r="J4324" t="s">
        <v>244</v>
      </c>
      <c r="K4324" t="str">
        <f>IFERROR(VLOOKUP(J4324,ORDEN_ESF!A:C,2,0),"")</f>
        <v>Propiedad de inversión</v>
      </c>
      <c r="L4324">
        <f>IFERROR(VLOOKUP(J4324,ORDEN_ESF!A:C,3,0),0)</f>
        <v>0</v>
      </c>
      <c r="M4324">
        <v>165878</v>
      </c>
    </row>
    <row r="4325" spans="1:13" x14ac:dyDescent="0.25">
      <c r="A4325">
        <v>860031361</v>
      </c>
      <c r="B4325" t="s">
        <v>297</v>
      </c>
      <c r="C4325" t="s">
        <v>222</v>
      </c>
      <c r="D4325" t="s">
        <v>228</v>
      </c>
      <c r="E4325" t="s">
        <v>224</v>
      </c>
      <c r="F4325" t="s">
        <v>314</v>
      </c>
      <c r="G4325" s="16">
        <v>43100</v>
      </c>
      <c r="J4325" t="s">
        <v>244</v>
      </c>
      <c r="K4325" t="str">
        <f>IFERROR(VLOOKUP(J4325,ORDEN_ESF!A:C,2,0),"")</f>
        <v>Propiedad de inversión</v>
      </c>
      <c r="L4325">
        <f>IFERROR(VLOOKUP(J4325,ORDEN_ESF!A:C,3,0),0)</f>
        <v>0</v>
      </c>
      <c r="M4325">
        <v>41283</v>
      </c>
    </row>
    <row r="4326" spans="1:13" x14ac:dyDescent="0.25">
      <c r="A4326">
        <v>890903035</v>
      </c>
      <c r="B4326" t="s">
        <v>369</v>
      </c>
      <c r="C4326" t="s">
        <v>222</v>
      </c>
      <c r="D4326" t="s">
        <v>228</v>
      </c>
      <c r="E4326" t="s">
        <v>339</v>
      </c>
      <c r="F4326" t="s">
        <v>314</v>
      </c>
      <c r="G4326" s="16">
        <v>43100</v>
      </c>
      <c r="J4326" t="s">
        <v>244</v>
      </c>
      <c r="K4326" t="str">
        <f>IFERROR(VLOOKUP(J4326,ORDEN_ESF!A:C,2,0),"")</f>
        <v>Propiedad de inversión</v>
      </c>
      <c r="L4326">
        <f>IFERROR(VLOOKUP(J4326,ORDEN_ESF!A:C,3,0),0)</f>
        <v>0</v>
      </c>
      <c r="M4326">
        <v>2308907</v>
      </c>
    </row>
    <row r="4327" spans="1:13" x14ac:dyDescent="0.25">
      <c r="A4327">
        <v>860002837</v>
      </c>
      <c r="B4327" t="s">
        <v>227</v>
      </c>
      <c r="C4327" t="s">
        <v>222</v>
      </c>
      <c r="D4327" t="s">
        <v>228</v>
      </c>
      <c r="E4327" t="s">
        <v>224</v>
      </c>
      <c r="F4327" t="s">
        <v>292</v>
      </c>
      <c r="G4327" s="16">
        <v>43100</v>
      </c>
      <c r="J4327" t="s">
        <v>244</v>
      </c>
      <c r="K4327" t="str">
        <f>IFERROR(VLOOKUP(J4327,ORDEN_ESF!A:C,2,0),"")</f>
        <v>Propiedad de inversión</v>
      </c>
      <c r="L4327">
        <f>IFERROR(VLOOKUP(J4327,ORDEN_ESF!A:C,3,0),0)</f>
        <v>0</v>
      </c>
      <c r="M4327">
        <v>6589974</v>
      </c>
    </row>
    <row r="4328" spans="1:13" x14ac:dyDescent="0.25">
      <c r="A4328">
        <v>860002837</v>
      </c>
      <c r="B4328" t="s">
        <v>227</v>
      </c>
      <c r="C4328" t="s">
        <v>222</v>
      </c>
      <c r="D4328" t="s">
        <v>228</v>
      </c>
      <c r="E4328" t="s">
        <v>224</v>
      </c>
      <c r="F4328" t="s">
        <v>314</v>
      </c>
      <c r="G4328" s="16">
        <v>43100</v>
      </c>
      <c r="J4328" t="s">
        <v>244</v>
      </c>
      <c r="K4328" t="str">
        <f>IFERROR(VLOOKUP(J4328,ORDEN_ESF!A:C,2,0),"")</f>
        <v>Propiedad de inversión</v>
      </c>
      <c r="L4328">
        <f>IFERROR(VLOOKUP(J4328,ORDEN_ESF!A:C,3,0),0)</f>
        <v>0</v>
      </c>
      <c r="M4328">
        <v>5508428</v>
      </c>
    </row>
    <row r="4329" spans="1:13" x14ac:dyDescent="0.25">
      <c r="A4329">
        <v>860515523</v>
      </c>
      <c r="B4329" t="s">
        <v>231</v>
      </c>
      <c r="C4329" t="s">
        <v>222</v>
      </c>
      <c r="D4329" t="s">
        <v>228</v>
      </c>
      <c r="E4329" t="s">
        <v>224</v>
      </c>
      <c r="F4329" t="s">
        <v>292</v>
      </c>
      <c r="G4329" s="16">
        <v>43100</v>
      </c>
      <c r="J4329" t="s">
        <v>244</v>
      </c>
      <c r="K4329" t="str">
        <f>IFERROR(VLOOKUP(J4329,ORDEN_ESF!A:C,2,0),"")</f>
        <v>Propiedad de inversión</v>
      </c>
      <c r="L4329">
        <f>IFERROR(VLOOKUP(J4329,ORDEN_ESF!A:C,3,0),0)</f>
        <v>0</v>
      </c>
      <c r="M4329">
        <v>442195</v>
      </c>
    </row>
    <row r="4330" spans="1:13" x14ac:dyDescent="0.25">
      <c r="A4330">
        <v>890932424</v>
      </c>
      <c r="B4330" t="s">
        <v>379</v>
      </c>
      <c r="C4330" t="s">
        <v>222</v>
      </c>
      <c r="D4330" t="s">
        <v>223</v>
      </c>
      <c r="E4330" t="s">
        <v>333</v>
      </c>
      <c r="F4330" t="s">
        <v>292</v>
      </c>
      <c r="G4330" s="16">
        <v>43100</v>
      </c>
      <c r="J4330" t="s">
        <v>244</v>
      </c>
      <c r="K4330" t="str">
        <f>IFERROR(VLOOKUP(J4330,ORDEN_ESF!A:C,2,0),"")</f>
        <v>Propiedad de inversión</v>
      </c>
      <c r="L4330">
        <f>IFERROR(VLOOKUP(J4330,ORDEN_ESF!A:C,3,0),0)</f>
        <v>0</v>
      </c>
      <c r="M4330">
        <v>1750539</v>
      </c>
    </row>
    <row r="4331" spans="1:13" x14ac:dyDescent="0.25">
      <c r="A4331">
        <v>890932424</v>
      </c>
      <c r="B4331" t="s">
        <v>379</v>
      </c>
      <c r="C4331" t="s">
        <v>222</v>
      </c>
      <c r="D4331" t="s">
        <v>223</v>
      </c>
      <c r="E4331" t="s">
        <v>333</v>
      </c>
      <c r="F4331" t="s">
        <v>314</v>
      </c>
      <c r="G4331" s="16">
        <v>43100</v>
      </c>
      <c r="J4331" t="s">
        <v>244</v>
      </c>
      <c r="K4331" t="str">
        <f>IFERROR(VLOOKUP(J4331,ORDEN_ESF!A:C,2,0),"")</f>
        <v>Propiedad de inversión</v>
      </c>
      <c r="L4331">
        <f>IFERROR(VLOOKUP(J4331,ORDEN_ESF!A:C,3,0),0)</f>
        <v>0</v>
      </c>
      <c r="M4331">
        <v>349242</v>
      </c>
    </row>
    <row r="4332" spans="1:13" x14ac:dyDescent="0.25">
      <c r="A4332">
        <v>830094920</v>
      </c>
      <c r="B4332" t="s">
        <v>350</v>
      </c>
      <c r="C4332" t="s">
        <v>222</v>
      </c>
      <c r="D4332" t="s">
        <v>351</v>
      </c>
      <c r="E4332" t="s">
        <v>339</v>
      </c>
      <c r="F4332" t="s">
        <v>292</v>
      </c>
      <c r="G4332" s="16">
        <v>43100</v>
      </c>
      <c r="J4332" t="s">
        <v>244</v>
      </c>
      <c r="K4332" t="str">
        <f>IFERROR(VLOOKUP(J4332,ORDEN_ESF!A:C,2,0),"")</f>
        <v>Propiedad de inversión</v>
      </c>
      <c r="L4332">
        <f>IFERROR(VLOOKUP(J4332,ORDEN_ESF!A:C,3,0),0)</f>
        <v>0</v>
      </c>
      <c r="M4332">
        <v>26587488</v>
      </c>
    </row>
    <row r="4333" spans="1:13" x14ac:dyDescent="0.25">
      <c r="A4333">
        <v>830094920</v>
      </c>
      <c r="B4333" t="s">
        <v>350</v>
      </c>
      <c r="C4333" t="s">
        <v>222</v>
      </c>
      <c r="D4333" t="s">
        <v>351</v>
      </c>
      <c r="E4333" t="s">
        <v>339</v>
      </c>
      <c r="F4333" t="s">
        <v>314</v>
      </c>
      <c r="G4333" s="16">
        <v>43100</v>
      </c>
      <c r="J4333" t="s">
        <v>244</v>
      </c>
      <c r="K4333" t="str">
        <f>IFERROR(VLOOKUP(J4333,ORDEN_ESF!A:C,2,0),"")</f>
        <v>Propiedad de inversión</v>
      </c>
      <c r="L4333">
        <f>IFERROR(VLOOKUP(J4333,ORDEN_ESF!A:C,3,0),0)</f>
        <v>0</v>
      </c>
      <c r="M4333">
        <v>27014532</v>
      </c>
    </row>
    <row r="4334" spans="1:13" x14ac:dyDescent="0.25">
      <c r="A4334">
        <v>800093117</v>
      </c>
      <c r="B4334" t="s">
        <v>334</v>
      </c>
      <c r="C4334" t="s">
        <v>222</v>
      </c>
      <c r="D4334" t="s">
        <v>223</v>
      </c>
      <c r="E4334" t="s">
        <v>335</v>
      </c>
      <c r="F4334" t="s">
        <v>292</v>
      </c>
      <c r="G4334" s="16">
        <v>43100</v>
      </c>
      <c r="J4334" t="s">
        <v>244</v>
      </c>
      <c r="K4334" t="str">
        <f>IFERROR(VLOOKUP(J4334,ORDEN_ESF!A:C,2,0),"")</f>
        <v>Propiedad de inversión</v>
      </c>
      <c r="L4334">
        <f>IFERROR(VLOOKUP(J4334,ORDEN_ESF!A:C,3,0),0)</f>
        <v>0</v>
      </c>
      <c r="M4334">
        <v>134528836</v>
      </c>
    </row>
    <row r="4335" spans="1:13" x14ac:dyDescent="0.25">
      <c r="A4335">
        <v>800093117</v>
      </c>
      <c r="B4335" t="s">
        <v>334</v>
      </c>
      <c r="C4335" t="s">
        <v>222</v>
      </c>
      <c r="D4335" t="s">
        <v>223</v>
      </c>
      <c r="E4335" t="s">
        <v>335</v>
      </c>
      <c r="F4335" t="s">
        <v>314</v>
      </c>
      <c r="G4335" s="16">
        <v>43100</v>
      </c>
      <c r="J4335" t="s">
        <v>244</v>
      </c>
      <c r="K4335" t="str">
        <f>IFERROR(VLOOKUP(J4335,ORDEN_ESF!A:C,2,0),"")</f>
        <v>Propiedad de inversión</v>
      </c>
      <c r="L4335">
        <f>IFERROR(VLOOKUP(J4335,ORDEN_ESF!A:C,3,0),0)</f>
        <v>0</v>
      </c>
      <c r="M4335">
        <v>156867245</v>
      </c>
    </row>
    <row r="4336" spans="1:13" x14ac:dyDescent="0.25">
      <c r="A4336">
        <v>890911431</v>
      </c>
      <c r="B4336" t="s">
        <v>378</v>
      </c>
      <c r="C4336" t="s">
        <v>222</v>
      </c>
      <c r="D4336" t="s">
        <v>223</v>
      </c>
      <c r="E4336" t="s">
        <v>339</v>
      </c>
      <c r="F4336" t="s">
        <v>292</v>
      </c>
      <c r="G4336" s="16">
        <v>43100</v>
      </c>
      <c r="J4336" t="s">
        <v>245</v>
      </c>
      <c r="K4336" t="str">
        <f>IFERROR(VLOOKUP(J4336,ORDEN_ESF!A:C,2,0),"")</f>
        <v>Propiedades, planta y equipo</v>
      </c>
      <c r="L4336">
        <f>IFERROR(VLOOKUP(J4336,ORDEN_ESF!A:C,3,0),0)</f>
        <v>0</v>
      </c>
      <c r="M4336">
        <v>35774954</v>
      </c>
    </row>
    <row r="4337" spans="1:13" x14ac:dyDescent="0.25">
      <c r="A4337">
        <v>890911431</v>
      </c>
      <c r="B4337" t="s">
        <v>378</v>
      </c>
      <c r="C4337" t="s">
        <v>222</v>
      </c>
      <c r="D4337" t="s">
        <v>223</v>
      </c>
      <c r="E4337" t="s">
        <v>339</v>
      </c>
      <c r="F4337" t="s">
        <v>314</v>
      </c>
      <c r="G4337" s="16">
        <v>43100</v>
      </c>
      <c r="J4337" t="s">
        <v>245</v>
      </c>
      <c r="K4337" t="str">
        <f>IFERROR(VLOOKUP(J4337,ORDEN_ESF!A:C,2,0),"")</f>
        <v>Propiedades, planta y equipo</v>
      </c>
      <c r="L4337">
        <f>IFERROR(VLOOKUP(J4337,ORDEN_ESF!A:C,3,0),0)</f>
        <v>0</v>
      </c>
      <c r="M4337">
        <v>35304989</v>
      </c>
    </row>
    <row r="4338" spans="1:13" x14ac:dyDescent="0.25">
      <c r="A4338">
        <v>860527800</v>
      </c>
      <c r="B4338" t="s">
        <v>296</v>
      </c>
      <c r="C4338" t="s">
        <v>222</v>
      </c>
      <c r="D4338" t="s">
        <v>228</v>
      </c>
      <c r="E4338" t="s">
        <v>224</v>
      </c>
      <c r="F4338" t="s">
        <v>292</v>
      </c>
      <c r="G4338" s="16">
        <v>43100</v>
      </c>
      <c r="J4338" t="s">
        <v>245</v>
      </c>
      <c r="K4338" t="str">
        <f>IFERROR(VLOOKUP(J4338,ORDEN_ESF!A:C,2,0),"")</f>
        <v>Propiedades, planta y equipo</v>
      </c>
      <c r="L4338">
        <f>IFERROR(VLOOKUP(J4338,ORDEN_ESF!A:C,3,0),0)</f>
        <v>0</v>
      </c>
      <c r="M4338">
        <v>536568</v>
      </c>
    </row>
    <row r="4339" spans="1:13" x14ac:dyDescent="0.25">
      <c r="A4339">
        <v>860527800</v>
      </c>
      <c r="B4339" t="s">
        <v>296</v>
      </c>
      <c r="C4339" t="s">
        <v>222</v>
      </c>
      <c r="D4339" t="s">
        <v>228</v>
      </c>
      <c r="E4339" t="s">
        <v>224</v>
      </c>
      <c r="F4339" t="s">
        <v>314</v>
      </c>
      <c r="G4339" s="16">
        <v>43100</v>
      </c>
      <c r="J4339" t="s">
        <v>245</v>
      </c>
      <c r="K4339" t="str">
        <f>IFERROR(VLOOKUP(J4339,ORDEN_ESF!A:C,2,0),"")</f>
        <v>Propiedades, planta y equipo</v>
      </c>
      <c r="L4339">
        <f>IFERROR(VLOOKUP(J4339,ORDEN_ESF!A:C,3,0),0)</f>
        <v>0</v>
      </c>
      <c r="M4339">
        <v>484445</v>
      </c>
    </row>
    <row r="4340" spans="1:13" x14ac:dyDescent="0.25">
      <c r="A4340">
        <v>811032292</v>
      </c>
      <c r="B4340" t="s">
        <v>349</v>
      </c>
      <c r="C4340" t="s">
        <v>222</v>
      </c>
      <c r="D4340" t="s">
        <v>223</v>
      </c>
      <c r="E4340" t="s">
        <v>335</v>
      </c>
      <c r="F4340" t="s">
        <v>292</v>
      </c>
      <c r="G4340" s="16">
        <v>43100</v>
      </c>
      <c r="J4340" t="s">
        <v>245</v>
      </c>
      <c r="K4340" t="str">
        <f>IFERROR(VLOOKUP(J4340,ORDEN_ESF!A:C,2,0),"")</f>
        <v>Propiedades, planta y equipo</v>
      </c>
      <c r="L4340">
        <f>IFERROR(VLOOKUP(J4340,ORDEN_ESF!A:C,3,0),0)</f>
        <v>0</v>
      </c>
      <c r="M4340">
        <v>6236994</v>
      </c>
    </row>
    <row r="4341" spans="1:13" x14ac:dyDescent="0.25">
      <c r="A4341">
        <v>811032292</v>
      </c>
      <c r="B4341" t="s">
        <v>349</v>
      </c>
      <c r="C4341" t="s">
        <v>222</v>
      </c>
      <c r="D4341" t="s">
        <v>223</v>
      </c>
      <c r="E4341" t="s">
        <v>335</v>
      </c>
      <c r="F4341" t="s">
        <v>314</v>
      </c>
      <c r="G4341" s="16">
        <v>43100</v>
      </c>
      <c r="J4341" t="s">
        <v>245</v>
      </c>
      <c r="K4341" t="str">
        <f>IFERROR(VLOOKUP(J4341,ORDEN_ESF!A:C,2,0),"")</f>
        <v>Propiedades, planta y equipo</v>
      </c>
      <c r="L4341">
        <f>IFERROR(VLOOKUP(J4341,ORDEN_ESF!A:C,3,0),0)</f>
        <v>0</v>
      </c>
      <c r="M4341">
        <v>5833628</v>
      </c>
    </row>
    <row r="4342" spans="1:13" x14ac:dyDescent="0.25">
      <c r="A4342">
        <v>860035996</v>
      </c>
      <c r="B4342" t="s">
        <v>229</v>
      </c>
      <c r="C4342" t="s">
        <v>222</v>
      </c>
      <c r="D4342" t="s">
        <v>228</v>
      </c>
      <c r="E4342" t="s">
        <v>224</v>
      </c>
      <c r="F4342" t="s">
        <v>292</v>
      </c>
      <c r="G4342" s="16">
        <v>43100</v>
      </c>
      <c r="J4342" t="s">
        <v>245</v>
      </c>
      <c r="K4342" t="str">
        <f>IFERROR(VLOOKUP(J4342,ORDEN_ESF!A:C,2,0),"")</f>
        <v>Propiedades, planta y equipo</v>
      </c>
      <c r="L4342">
        <f>IFERROR(VLOOKUP(J4342,ORDEN_ESF!A:C,3,0),0)</f>
        <v>0</v>
      </c>
      <c r="M4342">
        <v>7642353</v>
      </c>
    </row>
    <row r="4343" spans="1:13" x14ac:dyDescent="0.25">
      <c r="A4343">
        <v>860035996</v>
      </c>
      <c r="B4343" t="s">
        <v>229</v>
      </c>
      <c r="C4343" t="s">
        <v>222</v>
      </c>
      <c r="D4343" t="s">
        <v>228</v>
      </c>
      <c r="E4343" t="s">
        <v>224</v>
      </c>
      <c r="F4343" t="s">
        <v>314</v>
      </c>
      <c r="G4343" s="16">
        <v>43100</v>
      </c>
      <c r="J4343" t="s">
        <v>245</v>
      </c>
      <c r="K4343" t="str">
        <f>IFERROR(VLOOKUP(J4343,ORDEN_ESF!A:C,2,0),"")</f>
        <v>Propiedades, planta y equipo</v>
      </c>
      <c r="L4343">
        <f>IFERROR(VLOOKUP(J4343,ORDEN_ESF!A:C,3,0),0)</f>
        <v>0</v>
      </c>
      <c r="M4343">
        <v>5941261</v>
      </c>
    </row>
    <row r="4344" spans="1:13" x14ac:dyDescent="0.25">
      <c r="A4344">
        <v>800185295</v>
      </c>
      <c r="B4344" t="s">
        <v>344</v>
      </c>
      <c r="C4344" t="s">
        <v>222</v>
      </c>
      <c r="D4344" t="s">
        <v>228</v>
      </c>
      <c r="E4344" t="s">
        <v>335</v>
      </c>
      <c r="F4344" t="s">
        <v>292</v>
      </c>
      <c r="G4344" s="16">
        <v>43100</v>
      </c>
      <c r="J4344" t="s">
        <v>245</v>
      </c>
      <c r="K4344" t="str">
        <f>IFERROR(VLOOKUP(J4344,ORDEN_ESF!A:C,2,0),"")</f>
        <v>Propiedades, planta y equipo</v>
      </c>
      <c r="L4344">
        <f>IFERROR(VLOOKUP(J4344,ORDEN_ESF!A:C,3,0),0)</f>
        <v>0</v>
      </c>
      <c r="M4344">
        <v>16544374</v>
      </c>
    </row>
    <row r="4345" spans="1:13" x14ac:dyDescent="0.25">
      <c r="A4345">
        <v>800185295</v>
      </c>
      <c r="B4345" t="s">
        <v>344</v>
      </c>
      <c r="C4345" t="s">
        <v>222</v>
      </c>
      <c r="D4345" t="s">
        <v>228</v>
      </c>
      <c r="E4345" t="s">
        <v>335</v>
      </c>
      <c r="F4345" t="s">
        <v>314</v>
      </c>
      <c r="G4345" s="16">
        <v>43100</v>
      </c>
      <c r="J4345" t="s">
        <v>245</v>
      </c>
      <c r="K4345" t="str">
        <f>IFERROR(VLOOKUP(J4345,ORDEN_ESF!A:C,2,0),"")</f>
        <v>Propiedades, planta y equipo</v>
      </c>
      <c r="L4345">
        <f>IFERROR(VLOOKUP(J4345,ORDEN_ESF!A:C,3,0),0)</f>
        <v>0</v>
      </c>
      <c r="M4345">
        <v>27935353</v>
      </c>
    </row>
    <row r="4346" spans="1:13" x14ac:dyDescent="0.25">
      <c r="A4346">
        <v>800233881</v>
      </c>
      <c r="B4346" t="s">
        <v>161</v>
      </c>
      <c r="C4346" t="s">
        <v>222</v>
      </c>
      <c r="D4346" t="s">
        <v>223</v>
      </c>
      <c r="E4346" t="s">
        <v>333</v>
      </c>
      <c r="F4346" t="s">
        <v>292</v>
      </c>
      <c r="G4346" s="16">
        <v>43100</v>
      </c>
      <c r="J4346" t="s">
        <v>245</v>
      </c>
      <c r="K4346" t="str">
        <f>IFERROR(VLOOKUP(J4346,ORDEN_ESF!A:C,2,0),"")</f>
        <v>Propiedades, planta y equipo</v>
      </c>
      <c r="L4346">
        <f>IFERROR(VLOOKUP(J4346,ORDEN_ESF!A:C,3,0),0)</f>
        <v>0</v>
      </c>
      <c r="M4346">
        <v>115349830</v>
      </c>
    </row>
    <row r="4347" spans="1:13" x14ac:dyDescent="0.25">
      <c r="A4347">
        <v>800233881</v>
      </c>
      <c r="B4347" t="s">
        <v>161</v>
      </c>
      <c r="C4347" t="s">
        <v>222</v>
      </c>
      <c r="D4347" t="s">
        <v>223</v>
      </c>
      <c r="E4347" t="s">
        <v>333</v>
      </c>
      <c r="F4347" t="s">
        <v>314</v>
      </c>
      <c r="G4347" s="16">
        <v>43100</v>
      </c>
      <c r="J4347" t="s">
        <v>245</v>
      </c>
      <c r="K4347" t="str">
        <f>IFERROR(VLOOKUP(J4347,ORDEN_ESF!A:C,2,0),"")</f>
        <v>Propiedades, planta y equipo</v>
      </c>
      <c r="L4347">
        <f>IFERROR(VLOOKUP(J4347,ORDEN_ESF!A:C,3,0),0)</f>
        <v>0</v>
      </c>
      <c r="M4347">
        <v>107504109</v>
      </c>
    </row>
    <row r="4348" spans="1:13" x14ac:dyDescent="0.25">
      <c r="A4348">
        <v>800173155</v>
      </c>
      <c r="B4348" t="s">
        <v>341</v>
      </c>
      <c r="C4348" t="s">
        <v>222</v>
      </c>
      <c r="D4348" t="s">
        <v>228</v>
      </c>
      <c r="E4348" t="s">
        <v>335</v>
      </c>
      <c r="F4348" t="s">
        <v>292</v>
      </c>
      <c r="G4348" s="16">
        <v>43100</v>
      </c>
      <c r="J4348" t="s">
        <v>245</v>
      </c>
      <c r="K4348" t="str">
        <f>IFERROR(VLOOKUP(J4348,ORDEN_ESF!A:C,2,0),"")</f>
        <v>Propiedades, planta y equipo</v>
      </c>
      <c r="L4348">
        <f>IFERROR(VLOOKUP(J4348,ORDEN_ESF!A:C,3,0),0)</f>
        <v>0</v>
      </c>
      <c r="M4348">
        <v>18276225</v>
      </c>
    </row>
    <row r="4349" spans="1:13" x14ac:dyDescent="0.25">
      <c r="A4349">
        <v>800173155</v>
      </c>
      <c r="B4349" t="s">
        <v>341</v>
      </c>
      <c r="C4349" t="s">
        <v>222</v>
      </c>
      <c r="D4349" t="s">
        <v>228</v>
      </c>
      <c r="E4349" t="s">
        <v>335</v>
      </c>
      <c r="F4349" t="s">
        <v>314</v>
      </c>
      <c r="G4349" s="16">
        <v>43100</v>
      </c>
      <c r="J4349" t="s">
        <v>245</v>
      </c>
      <c r="K4349" t="str">
        <f>IFERROR(VLOOKUP(J4349,ORDEN_ESF!A:C,2,0),"")</f>
        <v>Propiedades, planta y equipo</v>
      </c>
      <c r="L4349">
        <f>IFERROR(VLOOKUP(J4349,ORDEN_ESF!A:C,3,0),0)</f>
        <v>0</v>
      </c>
      <c r="M4349">
        <v>15133924</v>
      </c>
    </row>
    <row r="4350" spans="1:13" x14ac:dyDescent="0.25">
      <c r="A4350">
        <v>890205645</v>
      </c>
      <c r="B4350" t="s">
        <v>166</v>
      </c>
      <c r="C4350" t="s">
        <v>222</v>
      </c>
      <c r="D4350" t="s">
        <v>375</v>
      </c>
      <c r="E4350" t="s">
        <v>335</v>
      </c>
      <c r="F4350" t="s">
        <v>292</v>
      </c>
      <c r="G4350" s="16">
        <v>43100</v>
      </c>
      <c r="J4350" t="s">
        <v>245</v>
      </c>
      <c r="K4350" t="str">
        <f>IFERROR(VLOOKUP(J4350,ORDEN_ESF!A:C,2,0),"")</f>
        <v>Propiedades, planta y equipo</v>
      </c>
      <c r="L4350">
        <f>IFERROR(VLOOKUP(J4350,ORDEN_ESF!A:C,3,0),0)</f>
        <v>0</v>
      </c>
      <c r="M4350">
        <v>12299395</v>
      </c>
    </row>
    <row r="4351" spans="1:13" x14ac:dyDescent="0.25">
      <c r="A4351">
        <v>890205645</v>
      </c>
      <c r="B4351" t="s">
        <v>166</v>
      </c>
      <c r="C4351" t="s">
        <v>222</v>
      </c>
      <c r="D4351" t="s">
        <v>375</v>
      </c>
      <c r="E4351" t="s">
        <v>335</v>
      </c>
      <c r="F4351" t="s">
        <v>314</v>
      </c>
      <c r="G4351" s="16">
        <v>43100</v>
      </c>
      <c r="J4351" t="s">
        <v>245</v>
      </c>
      <c r="K4351" t="str">
        <f>IFERROR(VLOOKUP(J4351,ORDEN_ESF!A:C,2,0),"")</f>
        <v>Propiedades, planta y equipo</v>
      </c>
      <c r="L4351">
        <f>IFERROR(VLOOKUP(J4351,ORDEN_ESF!A:C,3,0),0)</f>
        <v>0</v>
      </c>
      <c r="M4351">
        <v>16406098</v>
      </c>
    </row>
    <row r="4352" spans="1:13" x14ac:dyDescent="0.25">
      <c r="A4352">
        <v>900087151</v>
      </c>
      <c r="B4352" t="s">
        <v>383</v>
      </c>
      <c r="C4352" t="s">
        <v>222</v>
      </c>
      <c r="D4352" t="s">
        <v>351</v>
      </c>
      <c r="E4352" t="s">
        <v>384</v>
      </c>
      <c r="F4352" t="s">
        <v>292</v>
      </c>
      <c r="G4352" s="16">
        <v>43100</v>
      </c>
      <c r="J4352" t="s">
        <v>245</v>
      </c>
      <c r="K4352" t="str">
        <f>IFERROR(VLOOKUP(J4352,ORDEN_ESF!A:C,2,0),"")</f>
        <v>Propiedades, planta y equipo</v>
      </c>
      <c r="L4352">
        <f>IFERROR(VLOOKUP(J4352,ORDEN_ESF!A:C,3,0),0)</f>
        <v>0</v>
      </c>
      <c r="M4352">
        <v>77193305</v>
      </c>
    </row>
    <row r="4353" spans="1:13" x14ac:dyDescent="0.25">
      <c r="A4353">
        <v>900087151</v>
      </c>
      <c r="B4353" t="s">
        <v>383</v>
      </c>
      <c r="C4353" t="s">
        <v>222</v>
      </c>
      <c r="D4353" t="s">
        <v>351</v>
      </c>
      <c r="E4353" t="s">
        <v>384</v>
      </c>
      <c r="F4353" t="s">
        <v>314</v>
      </c>
      <c r="G4353" s="16">
        <v>43100</v>
      </c>
      <c r="J4353" t="s">
        <v>245</v>
      </c>
      <c r="K4353" t="str">
        <f>IFERROR(VLOOKUP(J4353,ORDEN_ESF!A:C,2,0),"")</f>
        <v>Propiedades, planta y equipo</v>
      </c>
      <c r="L4353">
        <f>IFERROR(VLOOKUP(J4353,ORDEN_ESF!A:C,3,0),0)</f>
        <v>0</v>
      </c>
      <c r="M4353">
        <v>77193305</v>
      </c>
    </row>
    <row r="4354" spans="1:13" x14ac:dyDescent="0.25">
      <c r="A4354">
        <v>800094968</v>
      </c>
      <c r="B4354" t="s">
        <v>336</v>
      </c>
      <c r="C4354" t="s">
        <v>222</v>
      </c>
      <c r="D4354" t="s">
        <v>337</v>
      </c>
      <c r="E4354" t="s">
        <v>335</v>
      </c>
      <c r="F4354" t="s">
        <v>292</v>
      </c>
      <c r="G4354" s="16">
        <v>43100</v>
      </c>
      <c r="J4354" t="s">
        <v>245</v>
      </c>
      <c r="K4354" t="str">
        <f>IFERROR(VLOOKUP(J4354,ORDEN_ESF!A:C,2,0),"")</f>
        <v>Propiedades, planta y equipo</v>
      </c>
      <c r="L4354">
        <f>IFERROR(VLOOKUP(J4354,ORDEN_ESF!A:C,3,0),0)</f>
        <v>0</v>
      </c>
      <c r="M4354">
        <v>15414131</v>
      </c>
    </row>
    <row r="4355" spans="1:13" x14ac:dyDescent="0.25">
      <c r="A4355">
        <v>800094968</v>
      </c>
      <c r="B4355" t="s">
        <v>336</v>
      </c>
      <c r="C4355" t="s">
        <v>222</v>
      </c>
      <c r="D4355" t="s">
        <v>337</v>
      </c>
      <c r="E4355" t="s">
        <v>335</v>
      </c>
      <c r="F4355" t="s">
        <v>314</v>
      </c>
      <c r="G4355" s="16">
        <v>43100</v>
      </c>
      <c r="J4355" t="s">
        <v>245</v>
      </c>
      <c r="K4355" t="str">
        <f>IFERROR(VLOOKUP(J4355,ORDEN_ESF!A:C,2,0),"")</f>
        <v>Propiedades, planta y equipo</v>
      </c>
      <c r="L4355">
        <f>IFERROR(VLOOKUP(J4355,ORDEN_ESF!A:C,3,0),0)</f>
        <v>0</v>
      </c>
      <c r="M4355">
        <v>24168252</v>
      </c>
    </row>
    <row r="4356" spans="1:13" x14ac:dyDescent="0.25">
      <c r="A4356">
        <v>890939355</v>
      </c>
      <c r="B4356" t="s">
        <v>35</v>
      </c>
      <c r="C4356" t="s">
        <v>222</v>
      </c>
      <c r="D4356" t="s">
        <v>223</v>
      </c>
      <c r="E4356" t="s">
        <v>335</v>
      </c>
      <c r="F4356" t="s">
        <v>292</v>
      </c>
      <c r="G4356" s="16">
        <v>43100</v>
      </c>
      <c r="J4356" t="s">
        <v>245</v>
      </c>
      <c r="K4356" t="str">
        <f>IFERROR(VLOOKUP(J4356,ORDEN_ESF!A:C,2,0),"")</f>
        <v>Propiedades, planta y equipo</v>
      </c>
      <c r="L4356">
        <f>IFERROR(VLOOKUP(J4356,ORDEN_ESF!A:C,3,0),0)</f>
        <v>0</v>
      </c>
      <c r="M4356">
        <v>12829</v>
      </c>
    </row>
    <row r="4357" spans="1:13" x14ac:dyDescent="0.25">
      <c r="A4357">
        <v>830058272</v>
      </c>
      <c r="B4357" t="s">
        <v>352</v>
      </c>
      <c r="C4357" t="s">
        <v>222</v>
      </c>
      <c r="D4357" t="s">
        <v>228</v>
      </c>
      <c r="E4357" t="s">
        <v>353</v>
      </c>
      <c r="F4357" t="s">
        <v>292</v>
      </c>
      <c r="G4357" s="16">
        <v>43100</v>
      </c>
      <c r="J4357" t="s">
        <v>245</v>
      </c>
      <c r="K4357" t="str">
        <f>IFERROR(VLOOKUP(J4357,ORDEN_ESF!A:C,2,0),"")</f>
        <v>Propiedades, planta y equipo</v>
      </c>
      <c r="L4357">
        <f>IFERROR(VLOOKUP(J4357,ORDEN_ESF!A:C,3,0),0)</f>
        <v>0</v>
      </c>
      <c r="M4357">
        <v>24124064</v>
      </c>
    </row>
    <row r="4358" spans="1:13" x14ac:dyDescent="0.25">
      <c r="A4358">
        <v>830058272</v>
      </c>
      <c r="B4358" t="s">
        <v>352</v>
      </c>
      <c r="C4358" t="s">
        <v>222</v>
      </c>
      <c r="D4358" t="s">
        <v>228</v>
      </c>
      <c r="E4358" t="s">
        <v>353</v>
      </c>
      <c r="F4358" t="s">
        <v>314</v>
      </c>
      <c r="G4358" s="16">
        <v>43100</v>
      </c>
      <c r="J4358" t="s">
        <v>245</v>
      </c>
      <c r="K4358" t="str">
        <f>IFERROR(VLOOKUP(J4358,ORDEN_ESF!A:C,2,0),"")</f>
        <v>Propiedades, planta y equipo</v>
      </c>
      <c r="L4358">
        <f>IFERROR(VLOOKUP(J4358,ORDEN_ESF!A:C,3,0),0)</f>
        <v>0</v>
      </c>
      <c r="M4358">
        <v>21896391</v>
      </c>
    </row>
    <row r="4359" spans="1:13" x14ac:dyDescent="0.25">
      <c r="A4359">
        <v>860058070</v>
      </c>
      <c r="B4359" t="s">
        <v>364</v>
      </c>
      <c r="C4359" t="s">
        <v>222</v>
      </c>
      <c r="D4359" t="s">
        <v>228</v>
      </c>
      <c r="E4359" t="s">
        <v>335</v>
      </c>
      <c r="F4359" t="s">
        <v>292</v>
      </c>
      <c r="G4359" s="16">
        <v>43100</v>
      </c>
      <c r="J4359" t="s">
        <v>245</v>
      </c>
      <c r="K4359" t="str">
        <f>IFERROR(VLOOKUP(J4359,ORDEN_ESF!A:C,2,0),"")</f>
        <v>Propiedades, planta y equipo</v>
      </c>
      <c r="L4359">
        <f>IFERROR(VLOOKUP(J4359,ORDEN_ESF!A:C,3,0),0)</f>
        <v>0</v>
      </c>
      <c r="M4359">
        <v>37584138</v>
      </c>
    </row>
    <row r="4360" spans="1:13" x14ac:dyDescent="0.25">
      <c r="A4360">
        <v>860058070</v>
      </c>
      <c r="B4360" t="s">
        <v>364</v>
      </c>
      <c r="C4360" t="s">
        <v>222</v>
      </c>
      <c r="D4360" t="s">
        <v>228</v>
      </c>
      <c r="E4360" t="s">
        <v>335</v>
      </c>
      <c r="F4360" t="s">
        <v>314</v>
      </c>
      <c r="G4360" s="16">
        <v>43100</v>
      </c>
      <c r="J4360" t="s">
        <v>245</v>
      </c>
      <c r="K4360" t="str">
        <f>IFERROR(VLOOKUP(J4360,ORDEN_ESF!A:C,2,0),"")</f>
        <v>Propiedades, planta y equipo</v>
      </c>
      <c r="L4360">
        <f>IFERROR(VLOOKUP(J4360,ORDEN_ESF!A:C,3,0),0)</f>
        <v>0</v>
      </c>
      <c r="M4360">
        <v>45747996</v>
      </c>
    </row>
    <row r="4361" spans="1:13" x14ac:dyDescent="0.25">
      <c r="A4361">
        <v>890903055</v>
      </c>
      <c r="B4361" t="s">
        <v>232</v>
      </c>
      <c r="C4361" t="s">
        <v>222</v>
      </c>
      <c r="D4361" t="s">
        <v>223</v>
      </c>
      <c r="E4361" t="s">
        <v>224</v>
      </c>
      <c r="F4361" t="s">
        <v>292</v>
      </c>
      <c r="G4361" s="16">
        <v>43100</v>
      </c>
      <c r="J4361" t="s">
        <v>245</v>
      </c>
      <c r="K4361" t="str">
        <f>IFERROR(VLOOKUP(J4361,ORDEN_ESF!A:C,2,0),"")</f>
        <v>Propiedades, planta y equipo</v>
      </c>
      <c r="L4361">
        <f>IFERROR(VLOOKUP(J4361,ORDEN_ESF!A:C,3,0),0)</f>
        <v>0</v>
      </c>
      <c r="M4361">
        <v>26119077</v>
      </c>
    </row>
    <row r="4362" spans="1:13" x14ac:dyDescent="0.25">
      <c r="A4362">
        <v>890903055</v>
      </c>
      <c r="B4362" t="s">
        <v>232</v>
      </c>
      <c r="C4362" t="s">
        <v>222</v>
      </c>
      <c r="D4362" t="s">
        <v>223</v>
      </c>
      <c r="E4362" t="s">
        <v>224</v>
      </c>
      <c r="F4362" t="s">
        <v>314</v>
      </c>
      <c r="G4362" s="16">
        <v>43100</v>
      </c>
      <c r="J4362" t="s">
        <v>245</v>
      </c>
      <c r="K4362" t="str">
        <f>IFERROR(VLOOKUP(J4362,ORDEN_ESF!A:C,2,0),"")</f>
        <v>Propiedades, planta y equipo</v>
      </c>
      <c r="L4362">
        <f>IFERROR(VLOOKUP(J4362,ORDEN_ESF!A:C,3,0),0)</f>
        <v>0</v>
      </c>
      <c r="M4362">
        <v>25530223</v>
      </c>
    </row>
    <row r="4363" spans="1:13" x14ac:dyDescent="0.25">
      <c r="A4363">
        <v>860031361</v>
      </c>
      <c r="B4363" t="s">
        <v>297</v>
      </c>
      <c r="C4363" t="s">
        <v>222</v>
      </c>
      <c r="D4363" t="s">
        <v>228</v>
      </c>
      <c r="E4363" t="s">
        <v>224</v>
      </c>
      <c r="F4363" t="s">
        <v>292</v>
      </c>
      <c r="G4363" s="16">
        <v>43100</v>
      </c>
      <c r="J4363" t="s">
        <v>245</v>
      </c>
      <c r="K4363" t="str">
        <f>IFERROR(VLOOKUP(J4363,ORDEN_ESF!A:C,2,0),"")</f>
        <v>Propiedades, planta y equipo</v>
      </c>
      <c r="L4363">
        <f>IFERROR(VLOOKUP(J4363,ORDEN_ESF!A:C,3,0),0)</f>
        <v>0</v>
      </c>
      <c r="M4363">
        <v>9004422</v>
      </c>
    </row>
    <row r="4364" spans="1:13" x14ac:dyDescent="0.25">
      <c r="A4364">
        <v>860031361</v>
      </c>
      <c r="B4364" t="s">
        <v>297</v>
      </c>
      <c r="C4364" t="s">
        <v>222</v>
      </c>
      <c r="D4364" t="s">
        <v>228</v>
      </c>
      <c r="E4364" t="s">
        <v>224</v>
      </c>
      <c r="F4364" t="s">
        <v>314</v>
      </c>
      <c r="G4364" s="16">
        <v>43100</v>
      </c>
      <c r="J4364" t="s">
        <v>245</v>
      </c>
      <c r="K4364" t="str">
        <f>IFERROR(VLOOKUP(J4364,ORDEN_ESF!A:C,2,0),"")</f>
        <v>Propiedades, planta y equipo</v>
      </c>
      <c r="L4364">
        <f>IFERROR(VLOOKUP(J4364,ORDEN_ESF!A:C,3,0),0)</f>
        <v>0</v>
      </c>
      <c r="M4364">
        <v>9306784</v>
      </c>
    </row>
    <row r="4365" spans="1:13" x14ac:dyDescent="0.25">
      <c r="A4365">
        <v>890312765</v>
      </c>
      <c r="B4365" t="s">
        <v>363</v>
      </c>
      <c r="C4365" t="s">
        <v>222</v>
      </c>
      <c r="D4365" t="s">
        <v>228</v>
      </c>
      <c r="E4365" t="s">
        <v>339</v>
      </c>
      <c r="F4365" t="s">
        <v>292</v>
      </c>
      <c r="G4365" s="16">
        <v>43100</v>
      </c>
      <c r="J4365" t="s">
        <v>245</v>
      </c>
      <c r="K4365" t="str">
        <f>IFERROR(VLOOKUP(J4365,ORDEN_ESF!A:C,2,0),"")</f>
        <v>Propiedades, planta y equipo</v>
      </c>
      <c r="L4365">
        <f>IFERROR(VLOOKUP(J4365,ORDEN_ESF!A:C,3,0),0)</f>
        <v>0</v>
      </c>
      <c r="M4365">
        <v>41126025</v>
      </c>
    </row>
    <row r="4366" spans="1:13" x14ac:dyDescent="0.25">
      <c r="A4366">
        <v>890312765</v>
      </c>
      <c r="B4366" t="s">
        <v>363</v>
      </c>
      <c r="C4366" t="s">
        <v>222</v>
      </c>
      <c r="D4366" t="s">
        <v>228</v>
      </c>
      <c r="E4366" t="s">
        <v>339</v>
      </c>
      <c r="F4366" t="s">
        <v>314</v>
      </c>
      <c r="G4366" s="16">
        <v>43100</v>
      </c>
      <c r="J4366" t="s">
        <v>245</v>
      </c>
      <c r="K4366" t="str">
        <f>IFERROR(VLOOKUP(J4366,ORDEN_ESF!A:C,2,0),"")</f>
        <v>Propiedades, planta y equipo</v>
      </c>
      <c r="L4366">
        <f>IFERROR(VLOOKUP(J4366,ORDEN_ESF!A:C,3,0),0)</f>
        <v>0</v>
      </c>
      <c r="M4366">
        <v>35297472</v>
      </c>
    </row>
    <row r="4367" spans="1:13" x14ac:dyDescent="0.25">
      <c r="A4367">
        <v>860000656</v>
      </c>
      <c r="B4367" t="s">
        <v>221</v>
      </c>
      <c r="C4367" t="s">
        <v>222</v>
      </c>
      <c r="D4367" t="s">
        <v>223</v>
      </c>
      <c r="E4367" t="s">
        <v>224</v>
      </c>
      <c r="F4367" t="s">
        <v>292</v>
      </c>
      <c r="G4367" s="16">
        <v>43100</v>
      </c>
      <c r="J4367" t="s">
        <v>245</v>
      </c>
      <c r="K4367" t="str">
        <f>IFERROR(VLOOKUP(J4367,ORDEN_ESF!A:C,2,0),"")</f>
        <v>Propiedades, planta y equipo</v>
      </c>
      <c r="L4367">
        <f>IFERROR(VLOOKUP(J4367,ORDEN_ESF!A:C,3,0),0)</f>
        <v>0</v>
      </c>
      <c r="M4367">
        <v>33522147</v>
      </c>
    </row>
    <row r="4368" spans="1:13" x14ac:dyDescent="0.25">
      <c r="A4368">
        <v>860000656</v>
      </c>
      <c r="B4368" t="s">
        <v>221</v>
      </c>
      <c r="C4368" t="s">
        <v>222</v>
      </c>
      <c r="D4368" t="s">
        <v>223</v>
      </c>
      <c r="E4368" t="s">
        <v>224</v>
      </c>
      <c r="F4368" t="s">
        <v>314</v>
      </c>
      <c r="G4368" s="16">
        <v>43100</v>
      </c>
      <c r="J4368" t="s">
        <v>245</v>
      </c>
      <c r="K4368" t="str">
        <f>IFERROR(VLOOKUP(J4368,ORDEN_ESF!A:C,2,0),"")</f>
        <v>Propiedades, planta y equipo</v>
      </c>
      <c r="L4368">
        <f>IFERROR(VLOOKUP(J4368,ORDEN_ESF!A:C,3,0),0)</f>
        <v>0</v>
      </c>
      <c r="M4368">
        <v>31949601</v>
      </c>
    </row>
    <row r="4369" spans="1:13" x14ac:dyDescent="0.25">
      <c r="A4369">
        <v>860059851</v>
      </c>
      <c r="B4369" t="s">
        <v>365</v>
      </c>
      <c r="C4369" t="s">
        <v>222</v>
      </c>
      <c r="D4369" t="s">
        <v>228</v>
      </c>
      <c r="E4369" t="s">
        <v>224</v>
      </c>
      <c r="F4369" t="s">
        <v>292</v>
      </c>
      <c r="G4369" s="16">
        <v>43100</v>
      </c>
      <c r="J4369" t="s">
        <v>245</v>
      </c>
      <c r="K4369" t="str">
        <f>IFERROR(VLOOKUP(J4369,ORDEN_ESF!A:C,2,0),"")</f>
        <v>Propiedades, planta y equipo</v>
      </c>
      <c r="L4369">
        <f>IFERROR(VLOOKUP(J4369,ORDEN_ESF!A:C,3,0),0)</f>
        <v>0</v>
      </c>
      <c r="M4369">
        <v>2002987</v>
      </c>
    </row>
    <row r="4370" spans="1:13" x14ac:dyDescent="0.25">
      <c r="A4370">
        <v>860059851</v>
      </c>
      <c r="B4370" t="s">
        <v>365</v>
      </c>
      <c r="C4370" t="s">
        <v>222</v>
      </c>
      <c r="D4370" t="s">
        <v>228</v>
      </c>
      <c r="E4370" t="s">
        <v>224</v>
      </c>
      <c r="F4370" t="s">
        <v>314</v>
      </c>
      <c r="G4370" s="16">
        <v>43100</v>
      </c>
      <c r="J4370" t="s">
        <v>245</v>
      </c>
      <c r="K4370" t="str">
        <f>IFERROR(VLOOKUP(J4370,ORDEN_ESF!A:C,2,0),"")</f>
        <v>Propiedades, planta y equipo</v>
      </c>
      <c r="L4370">
        <f>IFERROR(VLOOKUP(J4370,ORDEN_ESF!A:C,3,0),0)</f>
        <v>0</v>
      </c>
      <c r="M4370">
        <v>1796525</v>
      </c>
    </row>
    <row r="4371" spans="1:13" x14ac:dyDescent="0.25">
      <c r="A4371">
        <v>890910447</v>
      </c>
      <c r="B4371" t="s">
        <v>300</v>
      </c>
      <c r="C4371" t="s">
        <v>222</v>
      </c>
      <c r="D4371" t="s">
        <v>223</v>
      </c>
      <c r="E4371" t="s">
        <v>224</v>
      </c>
      <c r="F4371" t="s">
        <v>292</v>
      </c>
      <c r="G4371" s="16">
        <v>43100</v>
      </c>
      <c r="J4371" t="s">
        <v>245</v>
      </c>
      <c r="K4371" t="str">
        <f>IFERROR(VLOOKUP(J4371,ORDEN_ESF!A:C,2,0),"")</f>
        <v>Propiedades, planta y equipo</v>
      </c>
      <c r="L4371">
        <f>IFERROR(VLOOKUP(J4371,ORDEN_ESF!A:C,3,0),0)</f>
        <v>0</v>
      </c>
      <c r="M4371">
        <v>2200519</v>
      </c>
    </row>
    <row r="4372" spans="1:13" x14ac:dyDescent="0.25">
      <c r="A4372">
        <v>890910447</v>
      </c>
      <c r="B4372" t="s">
        <v>300</v>
      </c>
      <c r="C4372" t="s">
        <v>222</v>
      </c>
      <c r="D4372" t="s">
        <v>223</v>
      </c>
      <c r="E4372" t="s">
        <v>224</v>
      </c>
      <c r="F4372" t="s">
        <v>314</v>
      </c>
      <c r="G4372" s="16">
        <v>43100</v>
      </c>
      <c r="J4372" t="s">
        <v>245</v>
      </c>
      <c r="K4372" t="str">
        <f>IFERROR(VLOOKUP(J4372,ORDEN_ESF!A:C,2,0),"")</f>
        <v>Propiedades, planta y equipo</v>
      </c>
      <c r="L4372">
        <f>IFERROR(VLOOKUP(J4372,ORDEN_ESF!A:C,3,0),0)</f>
        <v>0</v>
      </c>
      <c r="M4372">
        <v>565606</v>
      </c>
    </row>
    <row r="4373" spans="1:13" x14ac:dyDescent="0.25">
      <c r="A4373">
        <v>900192242</v>
      </c>
      <c r="B4373" t="s">
        <v>381</v>
      </c>
      <c r="C4373" t="s">
        <v>222</v>
      </c>
      <c r="D4373" t="s">
        <v>228</v>
      </c>
      <c r="E4373" t="s">
        <v>333</v>
      </c>
      <c r="F4373" t="s">
        <v>292</v>
      </c>
      <c r="G4373" s="16">
        <v>43100</v>
      </c>
      <c r="J4373" t="s">
        <v>245</v>
      </c>
      <c r="K4373" t="str">
        <f>IFERROR(VLOOKUP(J4373,ORDEN_ESF!A:C,2,0),"")</f>
        <v>Propiedades, planta y equipo</v>
      </c>
      <c r="L4373">
        <f>IFERROR(VLOOKUP(J4373,ORDEN_ESF!A:C,3,0),0)</f>
        <v>0</v>
      </c>
      <c r="M4373">
        <v>58149114</v>
      </c>
    </row>
    <row r="4374" spans="1:13" x14ac:dyDescent="0.25">
      <c r="A4374">
        <v>900192242</v>
      </c>
      <c r="B4374" t="s">
        <v>381</v>
      </c>
      <c r="C4374" t="s">
        <v>222</v>
      </c>
      <c r="D4374" t="s">
        <v>228</v>
      </c>
      <c r="E4374" t="s">
        <v>333</v>
      </c>
      <c r="F4374" t="s">
        <v>314</v>
      </c>
      <c r="G4374" s="16">
        <v>43100</v>
      </c>
      <c r="J4374" t="s">
        <v>245</v>
      </c>
      <c r="K4374" t="str">
        <f>IFERROR(VLOOKUP(J4374,ORDEN_ESF!A:C,2,0),"")</f>
        <v>Propiedades, planta y equipo</v>
      </c>
      <c r="L4374">
        <f>IFERROR(VLOOKUP(J4374,ORDEN_ESF!A:C,3,0),0)</f>
        <v>0</v>
      </c>
      <c r="M4374">
        <v>52277916</v>
      </c>
    </row>
    <row r="4375" spans="1:13" x14ac:dyDescent="0.25">
      <c r="A4375">
        <v>890903035</v>
      </c>
      <c r="B4375" t="s">
        <v>369</v>
      </c>
      <c r="C4375" t="s">
        <v>222</v>
      </c>
      <c r="D4375" t="s">
        <v>228</v>
      </c>
      <c r="E4375" t="s">
        <v>339</v>
      </c>
      <c r="F4375" t="s">
        <v>292</v>
      </c>
      <c r="G4375" s="16">
        <v>43100</v>
      </c>
      <c r="J4375" t="s">
        <v>245</v>
      </c>
      <c r="K4375" t="str">
        <f>IFERROR(VLOOKUP(J4375,ORDEN_ESF!A:C,2,0),"")</f>
        <v>Propiedades, planta y equipo</v>
      </c>
      <c r="L4375">
        <f>IFERROR(VLOOKUP(J4375,ORDEN_ESF!A:C,3,0),0)</f>
        <v>0</v>
      </c>
      <c r="M4375">
        <v>48489688</v>
      </c>
    </row>
    <row r="4376" spans="1:13" x14ac:dyDescent="0.25">
      <c r="A4376">
        <v>890903035</v>
      </c>
      <c r="B4376" t="s">
        <v>369</v>
      </c>
      <c r="C4376" t="s">
        <v>222</v>
      </c>
      <c r="D4376" t="s">
        <v>228</v>
      </c>
      <c r="E4376" t="s">
        <v>339</v>
      </c>
      <c r="F4376" t="s">
        <v>314</v>
      </c>
      <c r="G4376" s="16">
        <v>43100</v>
      </c>
      <c r="J4376" t="s">
        <v>245</v>
      </c>
      <c r="K4376" t="str">
        <f>IFERROR(VLOOKUP(J4376,ORDEN_ESF!A:C,2,0),"")</f>
        <v>Propiedades, planta y equipo</v>
      </c>
      <c r="L4376">
        <f>IFERROR(VLOOKUP(J4376,ORDEN_ESF!A:C,3,0),0)</f>
        <v>0</v>
      </c>
      <c r="M4376">
        <v>34380660</v>
      </c>
    </row>
    <row r="4377" spans="1:13" x14ac:dyDescent="0.25">
      <c r="A4377">
        <v>860002837</v>
      </c>
      <c r="B4377" t="s">
        <v>227</v>
      </c>
      <c r="C4377" t="s">
        <v>222</v>
      </c>
      <c r="D4377" t="s">
        <v>228</v>
      </c>
      <c r="E4377" t="s">
        <v>224</v>
      </c>
      <c r="F4377" t="s">
        <v>292</v>
      </c>
      <c r="G4377" s="16">
        <v>43100</v>
      </c>
      <c r="J4377" t="s">
        <v>245</v>
      </c>
      <c r="K4377" t="str">
        <f>IFERROR(VLOOKUP(J4377,ORDEN_ESF!A:C,2,0),"")</f>
        <v>Propiedades, planta y equipo</v>
      </c>
      <c r="L4377">
        <f>IFERROR(VLOOKUP(J4377,ORDEN_ESF!A:C,3,0),0)</f>
        <v>0</v>
      </c>
      <c r="M4377">
        <v>820377</v>
      </c>
    </row>
    <row r="4378" spans="1:13" x14ac:dyDescent="0.25">
      <c r="A4378">
        <v>860002837</v>
      </c>
      <c r="B4378" t="s">
        <v>227</v>
      </c>
      <c r="C4378" t="s">
        <v>222</v>
      </c>
      <c r="D4378" t="s">
        <v>228</v>
      </c>
      <c r="E4378" t="s">
        <v>224</v>
      </c>
      <c r="F4378" t="s">
        <v>314</v>
      </c>
      <c r="G4378" s="16">
        <v>43100</v>
      </c>
      <c r="J4378" t="s">
        <v>245</v>
      </c>
      <c r="K4378" t="str">
        <f>IFERROR(VLOOKUP(J4378,ORDEN_ESF!A:C,2,0),"")</f>
        <v>Propiedades, planta y equipo</v>
      </c>
      <c r="L4378">
        <f>IFERROR(VLOOKUP(J4378,ORDEN_ESF!A:C,3,0),0)</f>
        <v>0</v>
      </c>
      <c r="M4378">
        <v>766052</v>
      </c>
    </row>
    <row r="4379" spans="1:13" x14ac:dyDescent="0.25">
      <c r="A4379">
        <v>860515523</v>
      </c>
      <c r="B4379" t="s">
        <v>231</v>
      </c>
      <c r="C4379" t="s">
        <v>222</v>
      </c>
      <c r="D4379" t="s">
        <v>228</v>
      </c>
      <c r="E4379" t="s">
        <v>224</v>
      </c>
      <c r="F4379" t="s">
        <v>292</v>
      </c>
      <c r="G4379" s="16">
        <v>43100</v>
      </c>
      <c r="J4379" t="s">
        <v>245</v>
      </c>
      <c r="K4379" t="str">
        <f>IFERROR(VLOOKUP(J4379,ORDEN_ESF!A:C,2,0),"")</f>
        <v>Propiedades, planta y equipo</v>
      </c>
      <c r="L4379">
        <f>IFERROR(VLOOKUP(J4379,ORDEN_ESF!A:C,3,0),0)</f>
        <v>0</v>
      </c>
      <c r="M4379">
        <v>74998</v>
      </c>
    </row>
    <row r="4380" spans="1:13" x14ac:dyDescent="0.25">
      <c r="A4380">
        <v>860515523</v>
      </c>
      <c r="B4380" t="s">
        <v>231</v>
      </c>
      <c r="C4380" t="s">
        <v>222</v>
      </c>
      <c r="D4380" t="s">
        <v>228</v>
      </c>
      <c r="E4380" t="s">
        <v>224</v>
      </c>
      <c r="F4380" t="s">
        <v>314</v>
      </c>
      <c r="G4380" s="16">
        <v>43100</v>
      </c>
      <c r="J4380" t="s">
        <v>245</v>
      </c>
      <c r="K4380" t="str">
        <f>IFERROR(VLOOKUP(J4380,ORDEN_ESF!A:C,2,0),"")</f>
        <v>Propiedades, planta y equipo</v>
      </c>
      <c r="L4380">
        <f>IFERROR(VLOOKUP(J4380,ORDEN_ESF!A:C,3,0),0)</f>
        <v>0</v>
      </c>
      <c r="M4380">
        <v>266614</v>
      </c>
    </row>
    <row r="4381" spans="1:13" x14ac:dyDescent="0.25">
      <c r="A4381">
        <v>890932424</v>
      </c>
      <c r="B4381" t="s">
        <v>379</v>
      </c>
      <c r="C4381" t="s">
        <v>222</v>
      </c>
      <c r="D4381" t="s">
        <v>223</v>
      </c>
      <c r="E4381" t="s">
        <v>333</v>
      </c>
      <c r="F4381" t="s">
        <v>292</v>
      </c>
      <c r="G4381" s="16">
        <v>43100</v>
      </c>
      <c r="J4381" t="s">
        <v>245</v>
      </c>
      <c r="K4381" t="str">
        <f>IFERROR(VLOOKUP(J4381,ORDEN_ESF!A:C,2,0),"")</f>
        <v>Propiedades, planta y equipo</v>
      </c>
      <c r="L4381">
        <f>IFERROR(VLOOKUP(J4381,ORDEN_ESF!A:C,3,0),0)</f>
        <v>0</v>
      </c>
      <c r="M4381">
        <v>60409215</v>
      </c>
    </row>
    <row r="4382" spans="1:13" x14ac:dyDescent="0.25">
      <c r="A4382">
        <v>890932424</v>
      </c>
      <c r="B4382" t="s">
        <v>379</v>
      </c>
      <c r="C4382" t="s">
        <v>222</v>
      </c>
      <c r="D4382" t="s">
        <v>223</v>
      </c>
      <c r="E4382" t="s">
        <v>333</v>
      </c>
      <c r="F4382" t="s">
        <v>314</v>
      </c>
      <c r="G4382" s="16">
        <v>43100</v>
      </c>
      <c r="J4382" t="s">
        <v>245</v>
      </c>
      <c r="K4382" t="str">
        <f>IFERROR(VLOOKUP(J4382,ORDEN_ESF!A:C,2,0),"")</f>
        <v>Propiedades, planta y equipo</v>
      </c>
      <c r="L4382">
        <f>IFERROR(VLOOKUP(J4382,ORDEN_ESF!A:C,3,0),0)</f>
        <v>0</v>
      </c>
      <c r="M4382">
        <v>71435236</v>
      </c>
    </row>
    <row r="4383" spans="1:13" x14ac:dyDescent="0.25">
      <c r="A4383">
        <v>830094920</v>
      </c>
      <c r="B4383" t="s">
        <v>350</v>
      </c>
      <c r="C4383" t="s">
        <v>222</v>
      </c>
      <c r="D4383" t="s">
        <v>351</v>
      </c>
      <c r="E4383" t="s">
        <v>339</v>
      </c>
      <c r="F4383" t="s">
        <v>292</v>
      </c>
      <c r="G4383" s="16">
        <v>43100</v>
      </c>
      <c r="J4383" t="s">
        <v>245</v>
      </c>
      <c r="K4383" t="str">
        <f>IFERROR(VLOOKUP(J4383,ORDEN_ESF!A:C,2,0),"")</f>
        <v>Propiedades, planta y equipo</v>
      </c>
      <c r="L4383">
        <f>IFERROR(VLOOKUP(J4383,ORDEN_ESF!A:C,3,0),0)</f>
        <v>0</v>
      </c>
      <c r="M4383">
        <v>136941324</v>
      </c>
    </row>
    <row r="4384" spans="1:13" x14ac:dyDescent="0.25">
      <c r="A4384">
        <v>830094920</v>
      </c>
      <c r="B4384" t="s">
        <v>350</v>
      </c>
      <c r="C4384" t="s">
        <v>222</v>
      </c>
      <c r="D4384" t="s">
        <v>351</v>
      </c>
      <c r="E4384" t="s">
        <v>339</v>
      </c>
      <c r="F4384" t="s">
        <v>314</v>
      </c>
      <c r="G4384" s="16">
        <v>43100</v>
      </c>
      <c r="J4384" t="s">
        <v>245</v>
      </c>
      <c r="K4384" t="str">
        <f>IFERROR(VLOOKUP(J4384,ORDEN_ESF!A:C,2,0),"")</f>
        <v>Propiedades, planta y equipo</v>
      </c>
      <c r="L4384">
        <f>IFERROR(VLOOKUP(J4384,ORDEN_ESF!A:C,3,0),0)</f>
        <v>0</v>
      </c>
      <c r="M4384">
        <v>127630017</v>
      </c>
    </row>
    <row r="4385" spans="1:13" x14ac:dyDescent="0.25">
      <c r="A4385">
        <v>800093117</v>
      </c>
      <c r="B4385" t="s">
        <v>334</v>
      </c>
      <c r="C4385" t="s">
        <v>222</v>
      </c>
      <c r="D4385" t="s">
        <v>223</v>
      </c>
      <c r="E4385" t="s">
        <v>335</v>
      </c>
      <c r="F4385" t="s">
        <v>292</v>
      </c>
      <c r="G4385" s="16">
        <v>43100</v>
      </c>
      <c r="J4385" t="s">
        <v>245</v>
      </c>
      <c r="K4385" t="str">
        <f>IFERROR(VLOOKUP(J4385,ORDEN_ESF!A:C,2,0),"")</f>
        <v>Propiedades, planta y equipo</v>
      </c>
      <c r="L4385">
        <f>IFERROR(VLOOKUP(J4385,ORDEN_ESF!A:C,3,0),0)</f>
        <v>0</v>
      </c>
      <c r="M4385">
        <v>75300518</v>
      </c>
    </row>
    <row r="4386" spans="1:13" x14ac:dyDescent="0.25">
      <c r="A4386">
        <v>800093117</v>
      </c>
      <c r="B4386" t="s">
        <v>334</v>
      </c>
      <c r="C4386" t="s">
        <v>222</v>
      </c>
      <c r="D4386" t="s">
        <v>223</v>
      </c>
      <c r="E4386" t="s">
        <v>335</v>
      </c>
      <c r="F4386" t="s">
        <v>314</v>
      </c>
      <c r="G4386" s="16">
        <v>43100</v>
      </c>
      <c r="J4386" t="s">
        <v>245</v>
      </c>
      <c r="K4386" t="str">
        <f>IFERROR(VLOOKUP(J4386,ORDEN_ESF!A:C,2,0),"")</f>
        <v>Propiedades, planta y equipo</v>
      </c>
      <c r="L4386">
        <f>IFERROR(VLOOKUP(J4386,ORDEN_ESF!A:C,3,0),0)</f>
        <v>0</v>
      </c>
      <c r="M4386">
        <v>66259876</v>
      </c>
    </row>
    <row r="4387" spans="1:13" x14ac:dyDescent="0.25">
      <c r="A4387">
        <v>890908901</v>
      </c>
      <c r="B4387" t="s">
        <v>372</v>
      </c>
      <c r="C4387" t="s">
        <v>222</v>
      </c>
      <c r="D4387" t="s">
        <v>223</v>
      </c>
      <c r="E4387" t="s">
        <v>339</v>
      </c>
      <c r="F4387" t="s">
        <v>292</v>
      </c>
      <c r="G4387" s="16">
        <v>43100</v>
      </c>
      <c r="J4387" t="s">
        <v>245</v>
      </c>
      <c r="K4387" t="str">
        <f>IFERROR(VLOOKUP(J4387,ORDEN_ESF!A:C,2,0),"")</f>
        <v>Propiedades, planta y equipo</v>
      </c>
      <c r="L4387">
        <f>IFERROR(VLOOKUP(J4387,ORDEN_ESF!A:C,3,0),0)</f>
        <v>0</v>
      </c>
      <c r="M4387">
        <v>129918300</v>
      </c>
    </row>
    <row r="4388" spans="1:13" x14ac:dyDescent="0.25">
      <c r="A4388">
        <v>890908901</v>
      </c>
      <c r="B4388" t="s">
        <v>372</v>
      </c>
      <c r="C4388" t="s">
        <v>222</v>
      </c>
      <c r="D4388" t="s">
        <v>223</v>
      </c>
      <c r="E4388" t="s">
        <v>339</v>
      </c>
      <c r="F4388" t="s">
        <v>314</v>
      </c>
      <c r="G4388" s="16">
        <v>43100</v>
      </c>
      <c r="J4388" t="s">
        <v>245</v>
      </c>
      <c r="K4388" t="str">
        <f>IFERROR(VLOOKUP(J4388,ORDEN_ESF!A:C,2,0),"")</f>
        <v>Propiedades, planta y equipo</v>
      </c>
      <c r="L4388">
        <f>IFERROR(VLOOKUP(J4388,ORDEN_ESF!A:C,3,0),0)</f>
        <v>0</v>
      </c>
      <c r="M4388">
        <v>128289235</v>
      </c>
    </row>
    <row r="4389" spans="1:13" x14ac:dyDescent="0.25">
      <c r="A4389">
        <v>890903035</v>
      </c>
      <c r="B4389" t="s">
        <v>369</v>
      </c>
      <c r="C4389" t="s">
        <v>222</v>
      </c>
      <c r="D4389" t="s">
        <v>228</v>
      </c>
      <c r="E4389" t="s">
        <v>339</v>
      </c>
      <c r="F4389" t="s">
        <v>292</v>
      </c>
      <c r="G4389" s="16">
        <v>43100</v>
      </c>
      <c r="J4389" t="s">
        <v>246</v>
      </c>
      <c r="K4389" t="str">
        <f>IFERROR(VLOOKUP(J4389,ORDEN_ESF!A:C,2,0),"")</f>
        <v>Plusvalía</v>
      </c>
      <c r="L4389">
        <f>IFERROR(VLOOKUP(J4389,ORDEN_ESF!A:C,3,0),0)</f>
        <v>0</v>
      </c>
      <c r="M4389">
        <v>5556196</v>
      </c>
    </row>
    <row r="4390" spans="1:13" x14ac:dyDescent="0.25">
      <c r="A4390">
        <v>890932424</v>
      </c>
      <c r="B4390" t="s">
        <v>379</v>
      </c>
      <c r="C4390" t="s">
        <v>222</v>
      </c>
      <c r="D4390" t="s">
        <v>223</v>
      </c>
      <c r="E4390" t="s">
        <v>333</v>
      </c>
      <c r="F4390" t="s">
        <v>292</v>
      </c>
      <c r="G4390" s="16">
        <v>43100</v>
      </c>
      <c r="J4390" t="s">
        <v>246</v>
      </c>
      <c r="K4390" t="str">
        <f>IFERROR(VLOOKUP(J4390,ORDEN_ESF!A:C,2,0),"")</f>
        <v>Plusvalía</v>
      </c>
      <c r="L4390">
        <f>IFERROR(VLOOKUP(J4390,ORDEN_ESF!A:C,3,0),0)</f>
        <v>0</v>
      </c>
      <c r="M4390">
        <v>10260004</v>
      </c>
    </row>
    <row r="4391" spans="1:13" x14ac:dyDescent="0.25">
      <c r="A4391">
        <v>890932424</v>
      </c>
      <c r="B4391" t="s">
        <v>379</v>
      </c>
      <c r="C4391" t="s">
        <v>222</v>
      </c>
      <c r="D4391" t="s">
        <v>223</v>
      </c>
      <c r="E4391" t="s">
        <v>333</v>
      </c>
      <c r="F4391" t="s">
        <v>314</v>
      </c>
      <c r="G4391" s="16">
        <v>43100</v>
      </c>
      <c r="J4391" t="s">
        <v>246</v>
      </c>
      <c r="K4391" t="str">
        <f>IFERROR(VLOOKUP(J4391,ORDEN_ESF!A:C,2,0),"")</f>
        <v>Plusvalía</v>
      </c>
      <c r="L4391">
        <f>IFERROR(VLOOKUP(J4391,ORDEN_ESF!A:C,3,0),0)</f>
        <v>0</v>
      </c>
      <c r="M4391">
        <v>10260004</v>
      </c>
    </row>
    <row r="4392" spans="1:13" x14ac:dyDescent="0.25">
      <c r="A4392">
        <v>890911431</v>
      </c>
      <c r="B4392" t="s">
        <v>378</v>
      </c>
      <c r="C4392" t="s">
        <v>222</v>
      </c>
      <c r="D4392" t="s">
        <v>223</v>
      </c>
      <c r="E4392" t="s">
        <v>339</v>
      </c>
      <c r="F4392" t="s">
        <v>292</v>
      </c>
      <c r="G4392" s="16">
        <v>43100</v>
      </c>
      <c r="J4392" t="s">
        <v>247</v>
      </c>
      <c r="K4392" t="str">
        <f>IFERROR(VLOOKUP(J4392,ORDEN_ESF!A:C,2,0),"")</f>
        <v>Activos intangibles distintos de la plusvalía</v>
      </c>
      <c r="L4392">
        <f>IFERROR(VLOOKUP(J4392,ORDEN_ESF!A:C,3,0),0)</f>
        <v>0</v>
      </c>
      <c r="M4392">
        <v>26080197</v>
      </c>
    </row>
    <row r="4393" spans="1:13" x14ac:dyDescent="0.25">
      <c r="A4393">
        <v>890911431</v>
      </c>
      <c r="B4393" t="s">
        <v>378</v>
      </c>
      <c r="C4393" t="s">
        <v>222</v>
      </c>
      <c r="D4393" t="s">
        <v>223</v>
      </c>
      <c r="E4393" t="s">
        <v>339</v>
      </c>
      <c r="F4393" t="s">
        <v>314</v>
      </c>
      <c r="G4393" s="16">
        <v>43100</v>
      </c>
      <c r="J4393" t="s">
        <v>247</v>
      </c>
      <c r="K4393" t="str">
        <f>IFERROR(VLOOKUP(J4393,ORDEN_ESF!A:C,2,0),"")</f>
        <v>Activos intangibles distintos de la plusvalía</v>
      </c>
      <c r="L4393">
        <f>IFERROR(VLOOKUP(J4393,ORDEN_ESF!A:C,3,0),0)</f>
        <v>0</v>
      </c>
      <c r="M4393">
        <v>52666887</v>
      </c>
    </row>
    <row r="4394" spans="1:13" x14ac:dyDescent="0.25">
      <c r="A4394">
        <v>800185295</v>
      </c>
      <c r="B4394" t="s">
        <v>344</v>
      </c>
      <c r="C4394" t="s">
        <v>222</v>
      </c>
      <c r="D4394" t="s">
        <v>228</v>
      </c>
      <c r="E4394" t="s">
        <v>335</v>
      </c>
      <c r="F4394" t="s">
        <v>314</v>
      </c>
      <c r="G4394" s="16">
        <v>43100</v>
      </c>
      <c r="J4394" t="s">
        <v>247</v>
      </c>
      <c r="K4394" t="str">
        <f>IFERROR(VLOOKUP(J4394,ORDEN_ESF!A:C,2,0),"")</f>
        <v>Activos intangibles distintos de la plusvalía</v>
      </c>
      <c r="L4394">
        <f>IFERROR(VLOOKUP(J4394,ORDEN_ESF!A:C,3,0),0)</f>
        <v>0</v>
      </c>
      <c r="M4394">
        <v>1515012</v>
      </c>
    </row>
    <row r="4395" spans="1:13" x14ac:dyDescent="0.25">
      <c r="A4395">
        <v>800233881</v>
      </c>
      <c r="B4395" t="s">
        <v>161</v>
      </c>
      <c r="C4395" t="s">
        <v>222</v>
      </c>
      <c r="D4395" t="s">
        <v>223</v>
      </c>
      <c r="E4395" t="s">
        <v>333</v>
      </c>
      <c r="F4395" t="s">
        <v>292</v>
      </c>
      <c r="G4395" s="16">
        <v>43100</v>
      </c>
      <c r="J4395" t="s">
        <v>247</v>
      </c>
      <c r="K4395" t="str">
        <f>IFERROR(VLOOKUP(J4395,ORDEN_ESF!A:C,2,0),"")</f>
        <v>Activos intangibles distintos de la plusvalía</v>
      </c>
      <c r="L4395">
        <f>IFERROR(VLOOKUP(J4395,ORDEN_ESF!A:C,3,0),0)</f>
        <v>0</v>
      </c>
      <c r="M4395">
        <v>583375</v>
      </c>
    </row>
    <row r="4396" spans="1:13" x14ac:dyDescent="0.25">
      <c r="A4396">
        <v>890205645</v>
      </c>
      <c r="B4396" t="s">
        <v>166</v>
      </c>
      <c r="C4396" t="s">
        <v>222</v>
      </c>
      <c r="D4396" t="s">
        <v>375</v>
      </c>
      <c r="E4396" t="s">
        <v>335</v>
      </c>
      <c r="F4396" t="s">
        <v>292</v>
      </c>
      <c r="G4396" s="16">
        <v>43100</v>
      </c>
      <c r="J4396" t="s">
        <v>247</v>
      </c>
      <c r="K4396" t="str">
        <f>IFERROR(VLOOKUP(J4396,ORDEN_ESF!A:C,2,0),"")</f>
        <v>Activos intangibles distintos de la plusvalía</v>
      </c>
      <c r="L4396">
        <f>IFERROR(VLOOKUP(J4396,ORDEN_ESF!A:C,3,0),0)</f>
        <v>0</v>
      </c>
      <c r="M4396">
        <v>160128</v>
      </c>
    </row>
    <row r="4397" spans="1:13" x14ac:dyDescent="0.25">
      <c r="A4397">
        <v>900087151</v>
      </c>
      <c r="B4397" t="s">
        <v>383</v>
      </c>
      <c r="C4397" t="s">
        <v>222</v>
      </c>
      <c r="D4397" t="s">
        <v>351</v>
      </c>
      <c r="E4397" t="s">
        <v>384</v>
      </c>
      <c r="F4397" t="s">
        <v>292</v>
      </c>
      <c r="G4397" s="16">
        <v>43100</v>
      </c>
      <c r="J4397" t="s">
        <v>247</v>
      </c>
      <c r="K4397" t="str">
        <f>IFERROR(VLOOKUP(J4397,ORDEN_ESF!A:C,2,0),"")</f>
        <v>Activos intangibles distintos de la plusvalía</v>
      </c>
      <c r="L4397">
        <f>IFERROR(VLOOKUP(J4397,ORDEN_ESF!A:C,3,0),0)</f>
        <v>0</v>
      </c>
      <c r="M4397">
        <v>194131</v>
      </c>
    </row>
    <row r="4398" spans="1:13" x14ac:dyDescent="0.25">
      <c r="A4398">
        <v>900087151</v>
      </c>
      <c r="B4398" t="s">
        <v>383</v>
      </c>
      <c r="C4398" t="s">
        <v>222</v>
      </c>
      <c r="D4398" t="s">
        <v>351</v>
      </c>
      <c r="E4398" t="s">
        <v>384</v>
      </c>
      <c r="F4398" t="s">
        <v>314</v>
      </c>
      <c r="G4398" s="16">
        <v>43100</v>
      </c>
      <c r="J4398" t="s">
        <v>247</v>
      </c>
      <c r="K4398" t="str">
        <f>IFERROR(VLOOKUP(J4398,ORDEN_ESF!A:C,2,0),"")</f>
        <v>Activos intangibles distintos de la plusvalía</v>
      </c>
      <c r="L4398">
        <f>IFERROR(VLOOKUP(J4398,ORDEN_ESF!A:C,3,0),0)</f>
        <v>0</v>
      </c>
      <c r="M4398">
        <v>141604</v>
      </c>
    </row>
    <row r="4399" spans="1:13" x14ac:dyDescent="0.25">
      <c r="A4399">
        <v>890939355</v>
      </c>
      <c r="B4399" t="s">
        <v>35</v>
      </c>
      <c r="C4399" t="s">
        <v>222</v>
      </c>
      <c r="D4399" t="s">
        <v>223</v>
      </c>
      <c r="E4399" t="s">
        <v>335</v>
      </c>
      <c r="F4399" t="s">
        <v>292</v>
      </c>
      <c r="G4399" s="16">
        <v>43100</v>
      </c>
      <c r="J4399" t="s">
        <v>247</v>
      </c>
      <c r="K4399" t="str">
        <f>IFERROR(VLOOKUP(J4399,ORDEN_ESF!A:C,2,0),"")</f>
        <v>Activos intangibles distintos de la plusvalía</v>
      </c>
      <c r="L4399">
        <f>IFERROR(VLOOKUP(J4399,ORDEN_ESF!A:C,3,0),0)</f>
        <v>0</v>
      </c>
      <c r="M4399">
        <v>2453</v>
      </c>
    </row>
    <row r="4400" spans="1:13" x14ac:dyDescent="0.25">
      <c r="A4400">
        <v>830058272</v>
      </c>
      <c r="B4400" t="s">
        <v>352</v>
      </c>
      <c r="C4400" t="s">
        <v>222</v>
      </c>
      <c r="D4400" t="s">
        <v>228</v>
      </c>
      <c r="E4400" t="s">
        <v>353</v>
      </c>
      <c r="F4400" t="s">
        <v>292</v>
      </c>
      <c r="G4400" s="16">
        <v>43100</v>
      </c>
      <c r="J4400" t="s">
        <v>247</v>
      </c>
      <c r="K4400" t="str">
        <f>IFERROR(VLOOKUP(J4400,ORDEN_ESF!A:C,2,0),"")</f>
        <v>Activos intangibles distintos de la plusvalía</v>
      </c>
      <c r="L4400">
        <f>IFERROR(VLOOKUP(J4400,ORDEN_ESF!A:C,3,0),0)</f>
        <v>0</v>
      </c>
      <c r="M4400">
        <v>1857940</v>
      </c>
    </row>
    <row r="4401" spans="1:13" x14ac:dyDescent="0.25">
      <c r="A4401">
        <v>830058272</v>
      </c>
      <c r="B4401" t="s">
        <v>352</v>
      </c>
      <c r="C4401" t="s">
        <v>222</v>
      </c>
      <c r="D4401" t="s">
        <v>228</v>
      </c>
      <c r="E4401" t="s">
        <v>353</v>
      </c>
      <c r="F4401" t="s">
        <v>314</v>
      </c>
      <c r="G4401" s="16">
        <v>43100</v>
      </c>
      <c r="J4401" t="s">
        <v>247</v>
      </c>
      <c r="K4401" t="str">
        <f>IFERROR(VLOOKUP(J4401,ORDEN_ESF!A:C,2,0),"")</f>
        <v>Activos intangibles distintos de la plusvalía</v>
      </c>
      <c r="L4401">
        <f>IFERROR(VLOOKUP(J4401,ORDEN_ESF!A:C,3,0),0)</f>
        <v>0</v>
      </c>
      <c r="M4401">
        <v>1819298</v>
      </c>
    </row>
    <row r="4402" spans="1:13" x14ac:dyDescent="0.25">
      <c r="A4402">
        <v>860058070</v>
      </c>
      <c r="B4402" t="s">
        <v>364</v>
      </c>
      <c r="C4402" t="s">
        <v>222</v>
      </c>
      <c r="D4402" t="s">
        <v>228</v>
      </c>
      <c r="E4402" t="s">
        <v>335</v>
      </c>
      <c r="F4402" t="s">
        <v>292</v>
      </c>
      <c r="G4402" s="16">
        <v>43100</v>
      </c>
      <c r="J4402" t="s">
        <v>247</v>
      </c>
      <c r="K4402" t="str">
        <f>IFERROR(VLOOKUP(J4402,ORDEN_ESF!A:C,2,0),"")</f>
        <v>Activos intangibles distintos de la plusvalía</v>
      </c>
      <c r="L4402">
        <f>IFERROR(VLOOKUP(J4402,ORDEN_ESF!A:C,3,0),0)</f>
        <v>0</v>
      </c>
      <c r="M4402">
        <v>3868783</v>
      </c>
    </row>
    <row r="4403" spans="1:13" x14ac:dyDescent="0.25">
      <c r="A4403">
        <v>860058070</v>
      </c>
      <c r="B4403" t="s">
        <v>364</v>
      </c>
      <c r="C4403" t="s">
        <v>222</v>
      </c>
      <c r="D4403" t="s">
        <v>228</v>
      </c>
      <c r="E4403" t="s">
        <v>335</v>
      </c>
      <c r="F4403" t="s">
        <v>314</v>
      </c>
      <c r="G4403" s="16">
        <v>43100</v>
      </c>
      <c r="J4403" t="s">
        <v>247</v>
      </c>
      <c r="K4403" t="str">
        <f>IFERROR(VLOOKUP(J4403,ORDEN_ESF!A:C,2,0),"")</f>
        <v>Activos intangibles distintos de la plusvalía</v>
      </c>
      <c r="L4403">
        <f>IFERROR(VLOOKUP(J4403,ORDEN_ESF!A:C,3,0),0)</f>
        <v>0</v>
      </c>
      <c r="M4403">
        <v>4149649</v>
      </c>
    </row>
    <row r="4404" spans="1:13" x14ac:dyDescent="0.25">
      <c r="A4404">
        <v>890903055</v>
      </c>
      <c r="B4404" t="s">
        <v>232</v>
      </c>
      <c r="C4404" t="s">
        <v>222</v>
      </c>
      <c r="D4404" t="s">
        <v>223</v>
      </c>
      <c r="E4404" t="s">
        <v>224</v>
      </c>
      <c r="F4404" t="s">
        <v>292</v>
      </c>
      <c r="G4404" s="16">
        <v>43100</v>
      </c>
      <c r="J4404" t="s">
        <v>247</v>
      </c>
      <c r="K4404" t="str">
        <f>IFERROR(VLOOKUP(J4404,ORDEN_ESF!A:C,2,0),"")</f>
        <v>Activos intangibles distintos de la plusvalía</v>
      </c>
      <c r="L4404">
        <f>IFERROR(VLOOKUP(J4404,ORDEN_ESF!A:C,3,0),0)</f>
        <v>0</v>
      </c>
      <c r="M4404">
        <v>3485625</v>
      </c>
    </row>
    <row r="4405" spans="1:13" x14ac:dyDescent="0.25">
      <c r="A4405">
        <v>890903055</v>
      </c>
      <c r="B4405" t="s">
        <v>232</v>
      </c>
      <c r="C4405" t="s">
        <v>222</v>
      </c>
      <c r="D4405" t="s">
        <v>223</v>
      </c>
      <c r="E4405" t="s">
        <v>224</v>
      </c>
      <c r="F4405" t="s">
        <v>314</v>
      </c>
      <c r="G4405" s="16">
        <v>43100</v>
      </c>
      <c r="J4405" t="s">
        <v>247</v>
      </c>
      <c r="K4405" t="str">
        <f>IFERROR(VLOOKUP(J4405,ORDEN_ESF!A:C,2,0),"")</f>
        <v>Activos intangibles distintos de la plusvalía</v>
      </c>
      <c r="L4405">
        <f>IFERROR(VLOOKUP(J4405,ORDEN_ESF!A:C,3,0),0)</f>
        <v>0</v>
      </c>
      <c r="M4405">
        <v>3001823</v>
      </c>
    </row>
    <row r="4406" spans="1:13" x14ac:dyDescent="0.25">
      <c r="A4406">
        <v>890312765</v>
      </c>
      <c r="B4406" t="s">
        <v>363</v>
      </c>
      <c r="C4406" t="s">
        <v>222</v>
      </c>
      <c r="D4406" t="s">
        <v>228</v>
      </c>
      <c r="E4406" t="s">
        <v>339</v>
      </c>
      <c r="F4406" t="s">
        <v>292</v>
      </c>
      <c r="G4406" s="16">
        <v>43100</v>
      </c>
      <c r="J4406" t="s">
        <v>247</v>
      </c>
      <c r="K4406" t="str">
        <f>IFERROR(VLOOKUP(J4406,ORDEN_ESF!A:C,2,0),"")</f>
        <v>Activos intangibles distintos de la plusvalía</v>
      </c>
      <c r="L4406">
        <f>IFERROR(VLOOKUP(J4406,ORDEN_ESF!A:C,3,0),0)</f>
        <v>0</v>
      </c>
      <c r="M4406">
        <v>1997087</v>
      </c>
    </row>
    <row r="4407" spans="1:13" x14ac:dyDescent="0.25">
      <c r="A4407">
        <v>890312765</v>
      </c>
      <c r="B4407" t="s">
        <v>363</v>
      </c>
      <c r="C4407" t="s">
        <v>222</v>
      </c>
      <c r="D4407" t="s">
        <v>228</v>
      </c>
      <c r="E4407" t="s">
        <v>339</v>
      </c>
      <c r="F4407" t="s">
        <v>314</v>
      </c>
      <c r="G4407" s="16">
        <v>43100</v>
      </c>
      <c r="J4407" t="s">
        <v>247</v>
      </c>
      <c r="K4407" t="str">
        <f>IFERROR(VLOOKUP(J4407,ORDEN_ESF!A:C,2,0),"")</f>
        <v>Activos intangibles distintos de la plusvalía</v>
      </c>
      <c r="L4407">
        <f>IFERROR(VLOOKUP(J4407,ORDEN_ESF!A:C,3,0),0)</f>
        <v>0</v>
      </c>
      <c r="M4407">
        <v>15784127</v>
      </c>
    </row>
    <row r="4408" spans="1:13" x14ac:dyDescent="0.25">
      <c r="A4408">
        <v>860000656</v>
      </c>
      <c r="B4408" t="s">
        <v>221</v>
      </c>
      <c r="C4408" t="s">
        <v>222</v>
      </c>
      <c r="D4408" t="s">
        <v>223</v>
      </c>
      <c r="E4408" t="s">
        <v>224</v>
      </c>
      <c r="F4408" t="s">
        <v>292</v>
      </c>
      <c r="G4408" s="16">
        <v>43100</v>
      </c>
      <c r="J4408" t="s">
        <v>247</v>
      </c>
      <c r="K4408" t="str">
        <f>IFERROR(VLOOKUP(J4408,ORDEN_ESF!A:C,2,0),"")</f>
        <v>Activos intangibles distintos de la plusvalía</v>
      </c>
      <c r="L4408">
        <f>IFERROR(VLOOKUP(J4408,ORDEN_ESF!A:C,3,0),0)</f>
        <v>0</v>
      </c>
      <c r="M4408">
        <v>768715</v>
      </c>
    </row>
    <row r="4409" spans="1:13" x14ac:dyDescent="0.25">
      <c r="A4409">
        <v>860000656</v>
      </c>
      <c r="B4409" t="s">
        <v>221</v>
      </c>
      <c r="C4409" t="s">
        <v>222</v>
      </c>
      <c r="D4409" t="s">
        <v>223</v>
      </c>
      <c r="E4409" t="s">
        <v>224</v>
      </c>
      <c r="F4409" t="s">
        <v>314</v>
      </c>
      <c r="G4409" s="16">
        <v>43100</v>
      </c>
      <c r="J4409" t="s">
        <v>247</v>
      </c>
      <c r="K4409" t="str">
        <f>IFERROR(VLOOKUP(J4409,ORDEN_ESF!A:C,2,0),"")</f>
        <v>Activos intangibles distintos de la plusvalía</v>
      </c>
      <c r="L4409">
        <f>IFERROR(VLOOKUP(J4409,ORDEN_ESF!A:C,3,0),0)</f>
        <v>0</v>
      </c>
      <c r="M4409">
        <v>638536</v>
      </c>
    </row>
    <row r="4410" spans="1:13" x14ac:dyDescent="0.25">
      <c r="A4410">
        <v>860059851</v>
      </c>
      <c r="B4410" t="s">
        <v>365</v>
      </c>
      <c r="C4410" t="s">
        <v>222</v>
      </c>
      <c r="D4410" t="s">
        <v>228</v>
      </c>
      <c r="E4410" t="s">
        <v>224</v>
      </c>
      <c r="F4410" t="s">
        <v>292</v>
      </c>
      <c r="G4410" s="16">
        <v>43100</v>
      </c>
      <c r="J4410" t="s">
        <v>247</v>
      </c>
      <c r="K4410" t="str">
        <f>IFERROR(VLOOKUP(J4410,ORDEN_ESF!A:C,2,0),"")</f>
        <v>Activos intangibles distintos de la plusvalía</v>
      </c>
      <c r="L4410">
        <f>IFERROR(VLOOKUP(J4410,ORDEN_ESF!A:C,3,0),0)</f>
        <v>0</v>
      </c>
      <c r="M4410">
        <v>269256</v>
      </c>
    </row>
    <row r="4411" spans="1:13" x14ac:dyDescent="0.25">
      <c r="A4411">
        <v>860059851</v>
      </c>
      <c r="B4411" t="s">
        <v>365</v>
      </c>
      <c r="C4411" t="s">
        <v>222</v>
      </c>
      <c r="D4411" t="s">
        <v>228</v>
      </c>
      <c r="E4411" t="s">
        <v>224</v>
      </c>
      <c r="F4411" t="s">
        <v>314</v>
      </c>
      <c r="G4411" s="16">
        <v>43100</v>
      </c>
      <c r="J4411" t="s">
        <v>247</v>
      </c>
      <c r="K4411" t="str">
        <f>IFERROR(VLOOKUP(J4411,ORDEN_ESF!A:C,2,0),"")</f>
        <v>Activos intangibles distintos de la plusvalía</v>
      </c>
      <c r="L4411">
        <f>IFERROR(VLOOKUP(J4411,ORDEN_ESF!A:C,3,0),0)</f>
        <v>0</v>
      </c>
      <c r="M4411">
        <v>67560</v>
      </c>
    </row>
    <row r="4412" spans="1:13" x14ac:dyDescent="0.25">
      <c r="A4412">
        <v>890910447</v>
      </c>
      <c r="B4412" t="s">
        <v>300</v>
      </c>
      <c r="C4412" t="s">
        <v>222</v>
      </c>
      <c r="D4412" t="s">
        <v>223</v>
      </c>
      <c r="E4412" t="s">
        <v>224</v>
      </c>
      <c r="F4412" t="s">
        <v>314</v>
      </c>
      <c r="G4412" s="16">
        <v>43100</v>
      </c>
      <c r="J4412" t="s">
        <v>247</v>
      </c>
      <c r="K4412" t="str">
        <f>IFERROR(VLOOKUP(J4412,ORDEN_ESF!A:C,2,0),"")</f>
        <v>Activos intangibles distintos de la plusvalía</v>
      </c>
      <c r="L4412">
        <f>IFERROR(VLOOKUP(J4412,ORDEN_ESF!A:C,3,0),0)</f>
        <v>0</v>
      </c>
      <c r="M4412">
        <v>1487675</v>
      </c>
    </row>
    <row r="4413" spans="1:13" x14ac:dyDescent="0.25">
      <c r="A4413">
        <v>900192242</v>
      </c>
      <c r="B4413" t="s">
        <v>381</v>
      </c>
      <c r="C4413" t="s">
        <v>222</v>
      </c>
      <c r="D4413" t="s">
        <v>228</v>
      </c>
      <c r="E4413" t="s">
        <v>333</v>
      </c>
      <c r="F4413" t="s">
        <v>292</v>
      </c>
      <c r="G4413" s="16">
        <v>43100</v>
      </c>
      <c r="J4413" t="s">
        <v>247</v>
      </c>
      <c r="K4413" t="str">
        <f>IFERROR(VLOOKUP(J4413,ORDEN_ESF!A:C,2,0),"")</f>
        <v>Activos intangibles distintos de la plusvalía</v>
      </c>
      <c r="L4413">
        <f>IFERROR(VLOOKUP(J4413,ORDEN_ESF!A:C,3,0),0)</f>
        <v>0</v>
      </c>
      <c r="M4413">
        <v>17455813</v>
      </c>
    </row>
    <row r="4414" spans="1:13" x14ac:dyDescent="0.25">
      <c r="A4414">
        <v>900192242</v>
      </c>
      <c r="B4414" t="s">
        <v>381</v>
      </c>
      <c r="C4414" t="s">
        <v>222</v>
      </c>
      <c r="D4414" t="s">
        <v>228</v>
      </c>
      <c r="E4414" t="s">
        <v>333</v>
      </c>
      <c r="F4414" t="s">
        <v>314</v>
      </c>
      <c r="G4414" s="16">
        <v>43100</v>
      </c>
      <c r="J4414" t="s">
        <v>247</v>
      </c>
      <c r="K4414" t="str">
        <f>IFERROR(VLOOKUP(J4414,ORDEN_ESF!A:C,2,0),"")</f>
        <v>Activos intangibles distintos de la plusvalía</v>
      </c>
      <c r="L4414">
        <f>IFERROR(VLOOKUP(J4414,ORDEN_ESF!A:C,3,0),0)</f>
        <v>0</v>
      </c>
      <c r="M4414">
        <v>990140</v>
      </c>
    </row>
    <row r="4415" spans="1:13" x14ac:dyDescent="0.25">
      <c r="A4415">
        <v>890903035</v>
      </c>
      <c r="B4415" t="s">
        <v>369</v>
      </c>
      <c r="C4415" t="s">
        <v>222</v>
      </c>
      <c r="D4415" t="s">
        <v>228</v>
      </c>
      <c r="E4415" t="s">
        <v>339</v>
      </c>
      <c r="F4415" t="s">
        <v>314</v>
      </c>
      <c r="G4415" s="16">
        <v>43100</v>
      </c>
      <c r="J4415" t="s">
        <v>247</v>
      </c>
      <c r="K4415" t="str">
        <f>IFERROR(VLOOKUP(J4415,ORDEN_ESF!A:C,2,0),"")</f>
        <v>Activos intangibles distintos de la plusvalía</v>
      </c>
      <c r="L4415">
        <f>IFERROR(VLOOKUP(J4415,ORDEN_ESF!A:C,3,0),0)</f>
        <v>0</v>
      </c>
      <c r="M4415">
        <v>5921301</v>
      </c>
    </row>
    <row r="4416" spans="1:13" x14ac:dyDescent="0.25">
      <c r="A4416">
        <v>860002837</v>
      </c>
      <c r="B4416" t="s">
        <v>227</v>
      </c>
      <c r="C4416" t="s">
        <v>222</v>
      </c>
      <c r="D4416" t="s">
        <v>228</v>
      </c>
      <c r="E4416" t="s">
        <v>224</v>
      </c>
      <c r="F4416" t="s">
        <v>292</v>
      </c>
      <c r="G4416" s="16">
        <v>43100</v>
      </c>
      <c r="J4416" t="s">
        <v>247</v>
      </c>
      <c r="K4416" t="str">
        <f>IFERROR(VLOOKUP(J4416,ORDEN_ESF!A:C,2,0),"")</f>
        <v>Activos intangibles distintos de la plusvalía</v>
      </c>
      <c r="L4416">
        <f>IFERROR(VLOOKUP(J4416,ORDEN_ESF!A:C,3,0),0)</f>
        <v>0</v>
      </c>
      <c r="M4416">
        <v>404062</v>
      </c>
    </row>
    <row r="4417" spans="1:13" x14ac:dyDescent="0.25">
      <c r="A4417">
        <v>860002837</v>
      </c>
      <c r="B4417" t="s">
        <v>227</v>
      </c>
      <c r="C4417" t="s">
        <v>222</v>
      </c>
      <c r="D4417" t="s">
        <v>228</v>
      </c>
      <c r="E4417" t="s">
        <v>224</v>
      </c>
      <c r="F4417" t="s">
        <v>314</v>
      </c>
      <c r="G4417" s="16">
        <v>43100</v>
      </c>
      <c r="J4417" t="s">
        <v>247</v>
      </c>
      <c r="K4417" t="str">
        <f>IFERROR(VLOOKUP(J4417,ORDEN_ESF!A:C,2,0),"")</f>
        <v>Activos intangibles distintos de la plusvalía</v>
      </c>
      <c r="L4417">
        <f>IFERROR(VLOOKUP(J4417,ORDEN_ESF!A:C,3,0),0)</f>
        <v>0</v>
      </c>
      <c r="M4417">
        <v>350400</v>
      </c>
    </row>
    <row r="4418" spans="1:13" x14ac:dyDescent="0.25">
      <c r="A4418">
        <v>860515523</v>
      </c>
      <c r="B4418" t="s">
        <v>231</v>
      </c>
      <c r="C4418" t="s">
        <v>222</v>
      </c>
      <c r="D4418" t="s">
        <v>228</v>
      </c>
      <c r="E4418" t="s">
        <v>224</v>
      </c>
      <c r="F4418" t="s">
        <v>292</v>
      </c>
      <c r="G4418" s="16">
        <v>43100</v>
      </c>
      <c r="J4418" t="s">
        <v>247</v>
      </c>
      <c r="K4418" t="str">
        <f>IFERROR(VLOOKUP(J4418,ORDEN_ESF!A:C,2,0),"")</f>
        <v>Activos intangibles distintos de la plusvalía</v>
      </c>
      <c r="L4418">
        <f>IFERROR(VLOOKUP(J4418,ORDEN_ESF!A:C,3,0),0)</f>
        <v>0</v>
      </c>
      <c r="M4418">
        <v>15577886</v>
      </c>
    </row>
    <row r="4419" spans="1:13" x14ac:dyDescent="0.25">
      <c r="A4419">
        <v>860515523</v>
      </c>
      <c r="B4419" t="s">
        <v>231</v>
      </c>
      <c r="C4419" t="s">
        <v>222</v>
      </c>
      <c r="D4419" t="s">
        <v>228</v>
      </c>
      <c r="E4419" t="s">
        <v>224</v>
      </c>
      <c r="F4419" t="s">
        <v>314</v>
      </c>
      <c r="G4419" s="16">
        <v>43100</v>
      </c>
      <c r="J4419" t="s">
        <v>247</v>
      </c>
      <c r="K4419" t="str">
        <f>IFERROR(VLOOKUP(J4419,ORDEN_ESF!A:C,2,0),"")</f>
        <v>Activos intangibles distintos de la plusvalía</v>
      </c>
      <c r="L4419">
        <f>IFERROR(VLOOKUP(J4419,ORDEN_ESF!A:C,3,0),0)</f>
        <v>0</v>
      </c>
      <c r="M4419">
        <v>13120185</v>
      </c>
    </row>
    <row r="4420" spans="1:13" x14ac:dyDescent="0.25">
      <c r="A4420">
        <v>890932424</v>
      </c>
      <c r="B4420" t="s">
        <v>379</v>
      </c>
      <c r="C4420" t="s">
        <v>222</v>
      </c>
      <c r="D4420" t="s">
        <v>223</v>
      </c>
      <c r="E4420" t="s">
        <v>333</v>
      </c>
      <c r="F4420" t="s">
        <v>292</v>
      </c>
      <c r="G4420" s="16">
        <v>43100</v>
      </c>
      <c r="J4420" t="s">
        <v>247</v>
      </c>
      <c r="K4420" t="str">
        <f>IFERROR(VLOOKUP(J4420,ORDEN_ESF!A:C,2,0),"")</f>
        <v>Activos intangibles distintos de la plusvalía</v>
      </c>
      <c r="L4420">
        <f>IFERROR(VLOOKUP(J4420,ORDEN_ESF!A:C,3,0),0)</f>
        <v>0</v>
      </c>
      <c r="M4420">
        <v>2423</v>
      </c>
    </row>
    <row r="4421" spans="1:13" x14ac:dyDescent="0.25">
      <c r="A4421">
        <v>890932424</v>
      </c>
      <c r="B4421" t="s">
        <v>379</v>
      </c>
      <c r="C4421" t="s">
        <v>222</v>
      </c>
      <c r="D4421" t="s">
        <v>223</v>
      </c>
      <c r="E4421" t="s">
        <v>333</v>
      </c>
      <c r="F4421" t="s">
        <v>314</v>
      </c>
      <c r="G4421" s="16">
        <v>43100</v>
      </c>
      <c r="J4421" t="s">
        <v>247</v>
      </c>
      <c r="K4421" t="str">
        <f>IFERROR(VLOOKUP(J4421,ORDEN_ESF!A:C,2,0),"")</f>
        <v>Activos intangibles distintos de la plusvalía</v>
      </c>
      <c r="L4421">
        <f>IFERROR(VLOOKUP(J4421,ORDEN_ESF!A:C,3,0),0)</f>
        <v>0</v>
      </c>
      <c r="M4421">
        <v>117731</v>
      </c>
    </row>
    <row r="4422" spans="1:13" x14ac:dyDescent="0.25">
      <c r="A4422">
        <v>830094920</v>
      </c>
      <c r="B4422" t="s">
        <v>350</v>
      </c>
      <c r="C4422" t="s">
        <v>222</v>
      </c>
      <c r="D4422" t="s">
        <v>351</v>
      </c>
      <c r="E4422" t="s">
        <v>339</v>
      </c>
      <c r="F4422" t="s">
        <v>292</v>
      </c>
      <c r="G4422" s="16">
        <v>43100</v>
      </c>
      <c r="J4422" t="s">
        <v>247</v>
      </c>
      <c r="K4422" t="str">
        <f>IFERROR(VLOOKUP(J4422,ORDEN_ESF!A:C,2,0),"")</f>
        <v>Activos intangibles distintos de la plusvalía</v>
      </c>
      <c r="L4422">
        <f>IFERROR(VLOOKUP(J4422,ORDEN_ESF!A:C,3,0),0)</f>
        <v>0</v>
      </c>
      <c r="M4422">
        <v>970955</v>
      </c>
    </row>
    <row r="4423" spans="1:13" x14ac:dyDescent="0.25">
      <c r="A4423">
        <v>830094920</v>
      </c>
      <c r="B4423" t="s">
        <v>350</v>
      </c>
      <c r="C4423" t="s">
        <v>222</v>
      </c>
      <c r="D4423" t="s">
        <v>351</v>
      </c>
      <c r="E4423" t="s">
        <v>339</v>
      </c>
      <c r="F4423" t="s">
        <v>314</v>
      </c>
      <c r="G4423" s="16">
        <v>43100</v>
      </c>
      <c r="J4423" t="s">
        <v>247</v>
      </c>
      <c r="K4423" t="str">
        <f>IFERROR(VLOOKUP(J4423,ORDEN_ESF!A:C,2,0),"")</f>
        <v>Activos intangibles distintos de la plusvalía</v>
      </c>
      <c r="L4423">
        <f>IFERROR(VLOOKUP(J4423,ORDEN_ESF!A:C,3,0),0)</f>
        <v>0</v>
      </c>
      <c r="M4423">
        <v>859681</v>
      </c>
    </row>
    <row r="4424" spans="1:13" x14ac:dyDescent="0.25">
      <c r="A4424">
        <v>800093117</v>
      </c>
      <c r="B4424" t="s">
        <v>334</v>
      </c>
      <c r="C4424" t="s">
        <v>222</v>
      </c>
      <c r="D4424" t="s">
        <v>223</v>
      </c>
      <c r="E4424" t="s">
        <v>335</v>
      </c>
      <c r="F4424" t="s">
        <v>292</v>
      </c>
      <c r="G4424" s="16">
        <v>43100</v>
      </c>
      <c r="J4424" t="s">
        <v>247</v>
      </c>
      <c r="K4424" t="str">
        <f>IFERROR(VLOOKUP(J4424,ORDEN_ESF!A:C,2,0),"")</f>
        <v>Activos intangibles distintos de la plusvalía</v>
      </c>
      <c r="L4424">
        <f>IFERROR(VLOOKUP(J4424,ORDEN_ESF!A:C,3,0),0)</f>
        <v>0</v>
      </c>
      <c r="M4424">
        <v>5509538</v>
      </c>
    </row>
    <row r="4425" spans="1:13" x14ac:dyDescent="0.25">
      <c r="A4425">
        <v>800093117</v>
      </c>
      <c r="B4425" t="s">
        <v>334</v>
      </c>
      <c r="C4425" t="s">
        <v>222</v>
      </c>
      <c r="D4425" t="s">
        <v>223</v>
      </c>
      <c r="E4425" t="s">
        <v>335</v>
      </c>
      <c r="F4425" t="s">
        <v>314</v>
      </c>
      <c r="G4425" s="16">
        <v>43100</v>
      </c>
      <c r="J4425" t="s">
        <v>247</v>
      </c>
      <c r="K4425" t="str">
        <f>IFERROR(VLOOKUP(J4425,ORDEN_ESF!A:C,2,0),"")</f>
        <v>Activos intangibles distintos de la plusvalía</v>
      </c>
      <c r="L4425">
        <f>IFERROR(VLOOKUP(J4425,ORDEN_ESF!A:C,3,0),0)</f>
        <v>0</v>
      </c>
      <c r="M4425">
        <v>3507023</v>
      </c>
    </row>
    <row r="4426" spans="1:13" x14ac:dyDescent="0.25">
      <c r="A4426">
        <v>890908901</v>
      </c>
      <c r="B4426" t="s">
        <v>372</v>
      </c>
      <c r="C4426" t="s">
        <v>222</v>
      </c>
      <c r="D4426" t="s">
        <v>223</v>
      </c>
      <c r="E4426" t="s">
        <v>339</v>
      </c>
      <c r="F4426" t="s">
        <v>292</v>
      </c>
      <c r="G4426" s="16">
        <v>43100</v>
      </c>
      <c r="J4426" t="s">
        <v>247</v>
      </c>
      <c r="K4426" t="str">
        <f>IFERROR(VLOOKUP(J4426,ORDEN_ESF!A:C,2,0),"")</f>
        <v>Activos intangibles distintos de la plusvalía</v>
      </c>
      <c r="L4426">
        <f>IFERROR(VLOOKUP(J4426,ORDEN_ESF!A:C,3,0),0)</f>
        <v>0</v>
      </c>
      <c r="M4426">
        <v>4642299</v>
      </c>
    </row>
    <row r="4427" spans="1:13" x14ac:dyDescent="0.25">
      <c r="A4427">
        <v>890908901</v>
      </c>
      <c r="B4427" t="s">
        <v>372</v>
      </c>
      <c r="C4427" t="s">
        <v>222</v>
      </c>
      <c r="D4427" t="s">
        <v>223</v>
      </c>
      <c r="E4427" t="s">
        <v>339</v>
      </c>
      <c r="F4427" t="s">
        <v>314</v>
      </c>
      <c r="G4427" s="16">
        <v>43100</v>
      </c>
      <c r="J4427" t="s">
        <v>247</v>
      </c>
      <c r="K4427" t="str">
        <f>IFERROR(VLOOKUP(J4427,ORDEN_ESF!A:C,2,0),"")</f>
        <v>Activos intangibles distintos de la plusvalía</v>
      </c>
      <c r="L4427">
        <f>IFERROR(VLOOKUP(J4427,ORDEN_ESF!A:C,3,0),0)</f>
        <v>0</v>
      </c>
      <c r="M4427">
        <v>5435384</v>
      </c>
    </row>
    <row r="4428" spans="1:13" x14ac:dyDescent="0.25">
      <c r="A4428">
        <v>800185295</v>
      </c>
      <c r="B4428" t="s">
        <v>344</v>
      </c>
      <c r="C4428" t="s">
        <v>222</v>
      </c>
      <c r="D4428" t="s">
        <v>228</v>
      </c>
      <c r="E4428" t="s">
        <v>335</v>
      </c>
      <c r="F4428" t="s">
        <v>292</v>
      </c>
      <c r="G4428" s="16">
        <v>43100</v>
      </c>
      <c r="J4428" t="s">
        <v>248</v>
      </c>
      <c r="K4428" t="str">
        <f>IFERROR(VLOOKUP(J4428,ORDEN_ESF!A:C,2,0),"")</f>
        <v>Inversiones contabilizadas utilizando el método de la participación</v>
      </c>
      <c r="L4428">
        <f>IFERROR(VLOOKUP(J4428,ORDEN_ESF!A:C,3,0),0)</f>
        <v>0</v>
      </c>
      <c r="M4428">
        <v>37099410</v>
      </c>
    </row>
    <row r="4429" spans="1:13" x14ac:dyDescent="0.25">
      <c r="A4429">
        <v>800185295</v>
      </c>
      <c r="B4429" t="s">
        <v>344</v>
      </c>
      <c r="C4429" t="s">
        <v>222</v>
      </c>
      <c r="D4429" t="s">
        <v>228</v>
      </c>
      <c r="E4429" t="s">
        <v>335</v>
      </c>
      <c r="F4429" t="s">
        <v>314</v>
      </c>
      <c r="G4429" s="16">
        <v>43100</v>
      </c>
      <c r="J4429" t="s">
        <v>248</v>
      </c>
      <c r="K4429" t="str">
        <f>IFERROR(VLOOKUP(J4429,ORDEN_ESF!A:C,2,0),"")</f>
        <v>Inversiones contabilizadas utilizando el método de la participación</v>
      </c>
      <c r="L4429">
        <f>IFERROR(VLOOKUP(J4429,ORDEN_ESF!A:C,3,0),0)</f>
        <v>0</v>
      </c>
      <c r="M4429">
        <v>40248263</v>
      </c>
    </row>
    <row r="4430" spans="1:13" x14ac:dyDescent="0.25">
      <c r="A4430">
        <v>860058070</v>
      </c>
      <c r="B4430" t="s">
        <v>364</v>
      </c>
      <c r="C4430" t="s">
        <v>222</v>
      </c>
      <c r="D4430" t="s">
        <v>228</v>
      </c>
      <c r="E4430" t="s">
        <v>335</v>
      </c>
      <c r="F4430" t="s">
        <v>292</v>
      </c>
      <c r="G4430" s="16">
        <v>43100</v>
      </c>
      <c r="J4430" t="s">
        <v>248</v>
      </c>
      <c r="K4430" t="str">
        <f>IFERROR(VLOOKUP(J4430,ORDEN_ESF!A:C,2,0),"")</f>
        <v>Inversiones contabilizadas utilizando el método de la participación</v>
      </c>
      <c r="L4430">
        <f>IFERROR(VLOOKUP(J4430,ORDEN_ESF!A:C,3,0),0)</f>
        <v>0</v>
      </c>
      <c r="M4430">
        <v>170469986</v>
      </c>
    </row>
    <row r="4431" spans="1:13" x14ac:dyDescent="0.25">
      <c r="A4431">
        <v>860058070</v>
      </c>
      <c r="B4431" t="s">
        <v>364</v>
      </c>
      <c r="C4431" t="s">
        <v>222</v>
      </c>
      <c r="D4431" t="s">
        <v>228</v>
      </c>
      <c r="E4431" t="s">
        <v>335</v>
      </c>
      <c r="F4431" t="s">
        <v>314</v>
      </c>
      <c r="G4431" s="16">
        <v>43100</v>
      </c>
      <c r="J4431" t="s">
        <v>248</v>
      </c>
      <c r="K4431" t="str">
        <f>IFERROR(VLOOKUP(J4431,ORDEN_ESF!A:C,2,0),"")</f>
        <v>Inversiones contabilizadas utilizando el método de la participación</v>
      </c>
      <c r="L4431">
        <f>IFERROR(VLOOKUP(J4431,ORDEN_ESF!A:C,3,0),0)</f>
        <v>0</v>
      </c>
      <c r="M4431">
        <v>222716599</v>
      </c>
    </row>
    <row r="4432" spans="1:13" x14ac:dyDescent="0.25">
      <c r="A4432">
        <v>860031361</v>
      </c>
      <c r="B4432" t="s">
        <v>297</v>
      </c>
      <c r="C4432" t="s">
        <v>222</v>
      </c>
      <c r="D4432" t="s">
        <v>228</v>
      </c>
      <c r="E4432" t="s">
        <v>224</v>
      </c>
      <c r="F4432" t="s">
        <v>292</v>
      </c>
      <c r="G4432" s="16">
        <v>43100</v>
      </c>
      <c r="J4432" t="s">
        <v>248</v>
      </c>
      <c r="K4432" t="str">
        <f>IFERROR(VLOOKUP(J4432,ORDEN_ESF!A:C,2,0),"")</f>
        <v>Inversiones contabilizadas utilizando el método de la participación</v>
      </c>
      <c r="L4432">
        <f>IFERROR(VLOOKUP(J4432,ORDEN_ESF!A:C,3,0),0)</f>
        <v>0</v>
      </c>
      <c r="M4432">
        <v>9140906</v>
      </c>
    </row>
    <row r="4433" spans="1:13" x14ac:dyDescent="0.25">
      <c r="A4433">
        <v>860031361</v>
      </c>
      <c r="B4433" t="s">
        <v>297</v>
      </c>
      <c r="C4433" t="s">
        <v>222</v>
      </c>
      <c r="D4433" t="s">
        <v>228</v>
      </c>
      <c r="E4433" t="s">
        <v>224</v>
      </c>
      <c r="F4433" t="s">
        <v>314</v>
      </c>
      <c r="G4433" s="16">
        <v>43100</v>
      </c>
      <c r="J4433" t="s">
        <v>248</v>
      </c>
      <c r="K4433" t="str">
        <f>IFERROR(VLOOKUP(J4433,ORDEN_ESF!A:C,2,0),"")</f>
        <v>Inversiones contabilizadas utilizando el método de la participación</v>
      </c>
      <c r="L4433">
        <f>IFERROR(VLOOKUP(J4433,ORDEN_ESF!A:C,3,0),0)</f>
        <v>0</v>
      </c>
      <c r="M4433">
        <v>10009597</v>
      </c>
    </row>
    <row r="4434" spans="1:13" x14ac:dyDescent="0.25">
      <c r="A4434">
        <v>860000656</v>
      </c>
      <c r="B4434" t="s">
        <v>221</v>
      </c>
      <c r="C4434" t="s">
        <v>222</v>
      </c>
      <c r="D4434" t="s">
        <v>223</v>
      </c>
      <c r="E4434" t="s">
        <v>224</v>
      </c>
      <c r="F4434" t="s">
        <v>292</v>
      </c>
      <c r="G4434" s="16">
        <v>43100</v>
      </c>
      <c r="J4434" t="s">
        <v>248</v>
      </c>
      <c r="K4434" t="str">
        <f>IFERROR(VLOOKUP(J4434,ORDEN_ESF!A:C,2,0),"")</f>
        <v>Inversiones contabilizadas utilizando el método de la participación</v>
      </c>
      <c r="L4434">
        <f>IFERROR(VLOOKUP(J4434,ORDEN_ESF!A:C,3,0),0)</f>
        <v>0</v>
      </c>
      <c r="M4434">
        <v>35475918</v>
      </c>
    </row>
    <row r="4435" spans="1:13" x14ac:dyDescent="0.25">
      <c r="A4435">
        <v>860000656</v>
      </c>
      <c r="B4435" t="s">
        <v>221</v>
      </c>
      <c r="C4435" t="s">
        <v>222</v>
      </c>
      <c r="D4435" t="s">
        <v>223</v>
      </c>
      <c r="E4435" t="s">
        <v>224</v>
      </c>
      <c r="F4435" t="s">
        <v>314</v>
      </c>
      <c r="G4435" s="16">
        <v>43100</v>
      </c>
      <c r="J4435" t="s">
        <v>248</v>
      </c>
      <c r="K4435" t="str">
        <f>IFERROR(VLOOKUP(J4435,ORDEN_ESF!A:C,2,0),"")</f>
        <v>Inversiones contabilizadas utilizando el método de la participación</v>
      </c>
      <c r="L4435">
        <f>IFERROR(VLOOKUP(J4435,ORDEN_ESF!A:C,3,0),0)</f>
        <v>0</v>
      </c>
      <c r="M4435">
        <v>41717033</v>
      </c>
    </row>
    <row r="4436" spans="1:13" x14ac:dyDescent="0.25">
      <c r="A4436">
        <v>900192242</v>
      </c>
      <c r="B4436" t="s">
        <v>381</v>
      </c>
      <c r="C4436" t="s">
        <v>222</v>
      </c>
      <c r="D4436" t="s">
        <v>228</v>
      </c>
      <c r="E4436" t="s">
        <v>333</v>
      </c>
      <c r="F4436" t="s">
        <v>292</v>
      </c>
      <c r="G4436" s="16">
        <v>43100</v>
      </c>
      <c r="J4436" t="s">
        <v>248</v>
      </c>
      <c r="K4436" t="str">
        <f>IFERROR(VLOOKUP(J4436,ORDEN_ESF!A:C,2,0),"")</f>
        <v>Inversiones contabilizadas utilizando el método de la participación</v>
      </c>
      <c r="L4436">
        <f>IFERROR(VLOOKUP(J4436,ORDEN_ESF!A:C,3,0),0)</f>
        <v>0</v>
      </c>
      <c r="M4436">
        <v>250741838</v>
      </c>
    </row>
    <row r="4437" spans="1:13" x14ac:dyDescent="0.25">
      <c r="A4437">
        <v>900192242</v>
      </c>
      <c r="B4437" t="s">
        <v>381</v>
      </c>
      <c r="C4437" t="s">
        <v>222</v>
      </c>
      <c r="D4437" t="s">
        <v>228</v>
      </c>
      <c r="E4437" t="s">
        <v>333</v>
      </c>
      <c r="F4437" t="s">
        <v>314</v>
      </c>
      <c r="G4437" s="16">
        <v>43100</v>
      </c>
      <c r="J4437" t="s">
        <v>248</v>
      </c>
      <c r="K4437" t="str">
        <f>IFERROR(VLOOKUP(J4437,ORDEN_ESF!A:C,2,0),"")</f>
        <v>Inversiones contabilizadas utilizando el método de la participación</v>
      </c>
      <c r="L4437">
        <f>IFERROR(VLOOKUP(J4437,ORDEN_ESF!A:C,3,0),0)</f>
        <v>0</v>
      </c>
      <c r="M4437">
        <v>298944793</v>
      </c>
    </row>
    <row r="4438" spans="1:13" x14ac:dyDescent="0.25">
      <c r="A4438">
        <v>890903035</v>
      </c>
      <c r="B4438" t="s">
        <v>369</v>
      </c>
      <c r="C4438" t="s">
        <v>222</v>
      </c>
      <c r="D4438" t="s">
        <v>228</v>
      </c>
      <c r="E4438" t="s">
        <v>339</v>
      </c>
      <c r="F4438" t="s">
        <v>292</v>
      </c>
      <c r="G4438" s="16">
        <v>43100</v>
      </c>
      <c r="J4438" t="s">
        <v>248</v>
      </c>
      <c r="K4438" t="str">
        <f>IFERROR(VLOOKUP(J4438,ORDEN_ESF!A:C,2,0),"")</f>
        <v>Inversiones contabilizadas utilizando el método de la participación</v>
      </c>
      <c r="L4438">
        <f>IFERROR(VLOOKUP(J4438,ORDEN_ESF!A:C,3,0),0)</f>
        <v>0</v>
      </c>
      <c r="M4438">
        <v>38014725</v>
      </c>
    </row>
    <row r="4439" spans="1:13" x14ac:dyDescent="0.25">
      <c r="A4439">
        <v>890903035</v>
      </c>
      <c r="B4439" t="s">
        <v>369</v>
      </c>
      <c r="C4439" t="s">
        <v>222</v>
      </c>
      <c r="D4439" t="s">
        <v>228</v>
      </c>
      <c r="E4439" t="s">
        <v>339</v>
      </c>
      <c r="F4439" t="s">
        <v>314</v>
      </c>
      <c r="G4439" s="16">
        <v>43100</v>
      </c>
      <c r="J4439" t="s">
        <v>248</v>
      </c>
      <c r="K4439" t="str">
        <f>IFERROR(VLOOKUP(J4439,ORDEN_ESF!A:C,2,0),"")</f>
        <v>Inversiones contabilizadas utilizando el método de la participación</v>
      </c>
      <c r="L4439">
        <f>IFERROR(VLOOKUP(J4439,ORDEN_ESF!A:C,3,0),0)</f>
        <v>0</v>
      </c>
      <c r="M4439">
        <v>63534983</v>
      </c>
    </row>
    <row r="4440" spans="1:13" x14ac:dyDescent="0.25">
      <c r="A4440">
        <v>860515523</v>
      </c>
      <c r="B4440" t="s">
        <v>231</v>
      </c>
      <c r="C4440" t="s">
        <v>222</v>
      </c>
      <c r="D4440" t="s">
        <v>228</v>
      </c>
      <c r="E4440" t="s">
        <v>224</v>
      </c>
      <c r="F4440" t="s">
        <v>292</v>
      </c>
      <c r="G4440" s="16">
        <v>43100</v>
      </c>
      <c r="J4440" t="s">
        <v>248</v>
      </c>
      <c r="K4440" t="str">
        <f>IFERROR(VLOOKUP(J4440,ORDEN_ESF!A:C,2,0),"")</f>
        <v>Inversiones contabilizadas utilizando el método de la participación</v>
      </c>
      <c r="L4440">
        <f>IFERROR(VLOOKUP(J4440,ORDEN_ESF!A:C,3,0),0)</f>
        <v>0</v>
      </c>
      <c r="M4440">
        <v>1326540</v>
      </c>
    </row>
    <row r="4441" spans="1:13" x14ac:dyDescent="0.25">
      <c r="A4441">
        <v>860515523</v>
      </c>
      <c r="B4441" t="s">
        <v>231</v>
      </c>
      <c r="C4441" t="s">
        <v>222</v>
      </c>
      <c r="D4441" t="s">
        <v>228</v>
      </c>
      <c r="E4441" t="s">
        <v>224</v>
      </c>
      <c r="F4441" t="s">
        <v>314</v>
      </c>
      <c r="G4441" s="16">
        <v>43100</v>
      </c>
      <c r="J4441" t="s">
        <v>248</v>
      </c>
      <c r="K4441" t="str">
        <f>IFERROR(VLOOKUP(J4441,ORDEN_ESF!A:C,2,0),"")</f>
        <v>Inversiones contabilizadas utilizando el método de la participación</v>
      </c>
      <c r="L4441">
        <f>IFERROR(VLOOKUP(J4441,ORDEN_ESF!A:C,3,0),0)</f>
        <v>0</v>
      </c>
      <c r="M4441">
        <v>1326540</v>
      </c>
    </row>
    <row r="4442" spans="1:13" x14ac:dyDescent="0.25">
      <c r="A4442">
        <v>830094920</v>
      </c>
      <c r="B4442" t="s">
        <v>350</v>
      </c>
      <c r="C4442" t="s">
        <v>222</v>
      </c>
      <c r="D4442" t="s">
        <v>351</v>
      </c>
      <c r="E4442" t="s">
        <v>339</v>
      </c>
      <c r="F4442" t="s">
        <v>292</v>
      </c>
      <c r="G4442" s="16">
        <v>43100</v>
      </c>
      <c r="J4442" t="s">
        <v>248</v>
      </c>
      <c r="K4442" t="str">
        <f>IFERROR(VLOOKUP(J4442,ORDEN_ESF!A:C,2,0),"")</f>
        <v>Inversiones contabilizadas utilizando el método de la participación</v>
      </c>
      <c r="L4442">
        <f>IFERROR(VLOOKUP(J4442,ORDEN_ESF!A:C,3,0),0)</f>
        <v>0</v>
      </c>
      <c r="M4442">
        <v>109457473</v>
      </c>
    </row>
    <row r="4443" spans="1:13" x14ac:dyDescent="0.25">
      <c r="A4443">
        <v>830094920</v>
      </c>
      <c r="B4443" t="s">
        <v>350</v>
      </c>
      <c r="C4443" t="s">
        <v>222</v>
      </c>
      <c r="D4443" t="s">
        <v>351</v>
      </c>
      <c r="E4443" t="s">
        <v>339</v>
      </c>
      <c r="F4443" t="s">
        <v>314</v>
      </c>
      <c r="G4443" s="16">
        <v>43100</v>
      </c>
      <c r="J4443" t="s">
        <v>248</v>
      </c>
      <c r="K4443" t="str">
        <f>IFERROR(VLOOKUP(J4443,ORDEN_ESF!A:C,2,0),"")</f>
        <v>Inversiones contabilizadas utilizando el método de la participación</v>
      </c>
      <c r="L4443">
        <f>IFERROR(VLOOKUP(J4443,ORDEN_ESF!A:C,3,0),0)</f>
        <v>0</v>
      </c>
      <c r="M4443">
        <v>112200007</v>
      </c>
    </row>
    <row r="4444" spans="1:13" x14ac:dyDescent="0.25">
      <c r="A4444">
        <v>890908901</v>
      </c>
      <c r="B4444" t="s">
        <v>372</v>
      </c>
      <c r="C4444" t="s">
        <v>222</v>
      </c>
      <c r="D4444" t="s">
        <v>223</v>
      </c>
      <c r="E4444" t="s">
        <v>339</v>
      </c>
      <c r="F4444" t="s">
        <v>292</v>
      </c>
      <c r="G4444" s="16">
        <v>43100</v>
      </c>
      <c r="J4444" t="s">
        <v>248</v>
      </c>
      <c r="K4444" t="str">
        <f>IFERROR(VLOOKUP(J4444,ORDEN_ESF!A:C,2,0),"")</f>
        <v>Inversiones contabilizadas utilizando el método de la participación</v>
      </c>
      <c r="L4444">
        <f>IFERROR(VLOOKUP(J4444,ORDEN_ESF!A:C,3,0),0)</f>
        <v>0</v>
      </c>
      <c r="M4444">
        <v>3971003</v>
      </c>
    </row>
    <row r="4445" spans="1:13" x14ac:dyDescent="0.25">
      <c r="A4445">
        <v>890908901</v>
      </c>
      <c r="B4445" t="s">
        <v>372</v>
      </c>
      <c r="C4445" t="s">
        <v>222</v>
      </c>
      <c r="D4445" t="s">
        <v>223</v>
      </c>
      <c r="E4445" t="s">
        <v>339</v>
      </c>
      <c r="F4445" t="s">
        <v>314</v>
      </c>
      <c r="G4445" s="16">
        <v>43100</v>
      </c>
      <c r="J4445" t="s">
        <v>248</v>
      </c>
      <c r="K4445" t="str">
        <f>IFERROR(VLOOKUP(J4445,ORDEN_ESF!A:C,2,0),"")</f>
        <v>Inversiones contabilizadas utilizando el método de la participación</v>
      </c>
      <c r="L4445">
        <f>IFERROR(VLOOKUP(J4445,ORDEN_ESF!A:C,3,0),0)</f>
        <v>0</v>
      </c>
      <c r="M4445">
        <v>3476875</v>
      </c>
    </row>
    <row r="4446" spans="1:13" x14ac:dyDescent="0.25">
      <c r="A4446">
        <v>811032292</v>
      </c>
      <c r="B4446" t="s">
        <v>349</v>
      </c>
      <c r="C4446" t="s">
        <v>222</v>
      </c>
      <c r="D4446" t="s">
        <v>223</v>
      </c>
      <c r="E4446" t="s">
        <v>335</v>
      </c>
      <c r="F4446" t="s">
        <v>292</v>
      </c>
      <c r="G4446" s="16">
        <v>43100</v>
      </c>
      <c r="J4446" t="s">
        <v>249</v>
      </c>
      <c r="K4446" t="str">
        <f>IFERROR(VLOOKUP(J4446,ORDEN_ESF!A:C,2,0),"")</f>
        <v>Inversiones en subsidiarias, negocios conjuntos y asociadas</v>
      </c>
      <c r="L4446">
        <f>IFERROR(VLOOKUP(J4446,ORDEN_ESF!A:C,3,0),0)</f>
        <v>0</v>
      </c>
      <c r="M4446">
        <v>4065275</v>
      </c>
    </row>
    <row r="4447" spans="1:13" x14ac:dyDescent="0.25">
      <c r="A4447">
        <v>811032292</v>
      </c>
      <c r="B4447" t="s">
        <v>349</v>
      </c>
      <c r="C4447" t="s">
        <v>222</v>
      </c>
      <c r="D4447" t="s">
        <v>223</v>
      </c>
      <c r="E4447" t="s">
        <v>335</v>
      </c>
      <c r="F4447" t="s">
        <v>314</v>
      </c>
      <c r="G4447" s="16">
        <v>43100</v>
      </c>
      <c r="J4447" t="s">
        <v>249</v>
      </c>
      <c r="K4447" t="str">
        <f>IFERROR(VLOOKUP(J4447,ORDEN_ESF!A:C,2,0),"")</f>
        <v>Inversiones en subsidiarias, negocios conjuntos y asociadas</v>
      </c>
      <c r="L4447">
        <f>IFERROR(VLOOKUP(J4447,ORDEN_ESF!A:C,3,0),0)</f>
        <v>0</v>
      </c>
      <c r="M4447">
        <v>4175520</v>
      </c>
    </row>
    <row r="4448" spans="1:13" x14ac:dyDescent="0.25">
      <c r="A4448">
        <v>830124992</v>
      </c>
      <c r="B4448" t="s">
        <v>357</v>
      </c>
      <c r="C4448" t="s">
        <v>222</v>
      </c>
      <c r="D4448" t="s">
        <v>228</v>
      </c>
      <c r="E4448" t="s">
        <v>358</v>
      </c>
      <c r="F4448" t="s">
        <v>292</v>
      </c>
      <c r="G4448" s="16">
        <v>43100</v>
      </c>
      <c r="J4448" t="s">
        <v>249</v>
      </c>
      <c r="K4448" t="str">
        <f>IFERROR(VLOOKUP(J4448,ORDEN_ESF!A:C,2,0),"")</f>
        <v>Inversiones en subsidiarias, negocios conjuntos y asociadas</v>
      </c>
      <c r="L4448">
        <f>IFERROR(VLOOKUP(J4448,ORDEN_ESF!A:C,3,0),0)</f>
        <v>0</v>
      </c>
      <c r="M4448">
        <v>5729883</v>
      </c>
    </row>
    <row r="4449" spans="1:13" x14ac:dyDescent="0.25">
      <c r="A4449">
        <v>830124992</v>
      </c>
      <c r="B4449" t="s">
        <v>357</v>
      </c>
      <c r="C4449" t="s">
        <v>222</v>
      </c>
      <c r="D4449" t="s">
        <v>228</v>
      </c>
      <c r="E4449" t="s">
        <v>358</v>
      </c>
      <c r="F4449" t="s">
        <v>314</v>
      </c>
      <c r="G4449" s="16">
        <v>43100</v>
      </c>
      <c r="J4449" t="s">
        <v>249</v>
      </c>
      <c r="K4449" t="str">
        <f>IFERROR(VLOOKUP(J4449,ORDEN_ESF!A:C,2,0),"")</f>
        <v>Inversiones en subsidiarias, negocios conjuntos y asociadas</v>
      </c>
      <c r="L4449">
        <f>IFERROR(VLOOKUP(J4449,ORDEN_ESF!A:C,3,0),0)</f>
        <v>0</v>
      </c>
      <c r="M4449">
        <v>5804493</v>
      </c>
    </row>
    <row r="4450" spans="1:13" x14ac:dyDescent="0.25">
      <c r="A4450">
        <v>800233881</v>
      </c>
      <c r="B4450" t="s">
        <v>161</v>
      </c>
      <c r="C4450" t="s">
        <v>222</v>
      </c>
      <c r="D4450" t="s">
        <v>223</v>
      </c>
      <c r="E4450" t="s">
        <v>333</v>
      </c>
      <c r="F4450" t="s">
        <v>292</v>
      </c>
      <c r="G4450" s="16">
        <v>43100</v>
      </c>
      <c r="J4450" t="s">
        <v>249</v>
      </c>
      <c r="K4450" t="str">
        <f>IFERROR(VLOOKUP(J4450,ORDEN_ESF!A:C,2,0),"")</f>
        <v>Inversiones en subsidiarias, negocios conjuntos y asociadas</v>
      </c>
      <c r="L4450">
        <f>IFERROR(VLOOKUP(J4450,ORDEN_ESF!A:C,3,0),0)</f>
        <v>0</v>
      </c>
      <c r="M4450">
        <v>19789255</v>
      </c>
    </row>
    <row r="4451" spans="1:13" x14ac:dyDescent="0.25">
      <c r="A4451">
        <v>800233881</v>
      </c>
      <c r="B4451" t="s">
        <v>161</v>
      </c>
      <c r="C4451" t="s">
        <v>222</v>
      </c>
      <c r="D4451" t="s">
        <v>223</v>
      </c>
      <c r="E4451" t="s">
        <v>333</v>
      </c>
      <c r="F4451" t="s">
        <v>314</v>
      </c>
      <c r="G4451" s="16">
        <v>43100</v>
      </c>
      <c r="J4451" t="s">
        <v>249</v>
      </c>
      <c r="K4451" t="str">
        <f>IFERROR(VLOOKUP(J4451,ORDEN_ESF!A:C,2,0),"")</f>
        <v>Inversiones en subsidiarias, negocios conjuntos y asociadas</v>
      </c>
      <c r="L4451">
        <f>IFERROR(VLOOKUP(J4451,ORDEN_ESF!A:C,3,0),0)</f>
        <v>0</v>
      </c>
      <c r="M4451">
        <v>6704084</v>
      </c>
    </row>
    <row r="4452" spans="1:13" x14ac:dyDescent="0.25">
      <c r="A4452">
        <v>800173155</v>
      </c>
      <c r="B4452" t="s">
        <v>341</v>
      </c>
      <c r="C4452" t="s">
        <v>222</v>
      </c>
      <c r="D4452" t="s">
        <v>228</v>
      </c>
      <c r="E4452" t="s">
        <v>335</v>
      </c>
      <c r="F4452" t="s">
        <v>292</v>
      </c>
      <c r="G4452" s="16">
        <v>43100</v>
      </c>
      <c r="J4452" t="s">
        <v>249</v>
      </c>
      <c r="K4452" t="str">
        <f>IFERROR(VLOOKUP(J4452,ORDEN_ESF!A:C,2,0),"")</f>
        <v>Inversiones en subsidiarias, negocios conjuntos y asociadas</v>
      </c>
      <c r="L4452">
        <f>IFERROR(VLOOKUP(J4452,ORDEN_ESF!A:C,3,0),0)</f>
        <v>0</v>
      </c>
      <c r="M4452">
        <v>115953474</v>
      </c>
    </row>
    <row r="4453" spans="1:13" x14ac:dyDescent="0.25">
      <c r="A4453">
        <v>800173155</v>
      </c>
      <c r="B4453" t="s">
        <v>341</v>
      </c>
      <c r="C4453" t="s">
        <v>222</v>
      </c>
      <c r="D4453" t="s">
        <v>228</v>
      </c>
      <c r="E4453" t="s">
        <v>335</v>
      </c>
      <c r="F4453" t="s">
        <v>314</v>
      </c>
      <c r="G4453" s="16">
        <v>43100</v>
      </c>
      <c r="J4453" t="s">
        <v>249</v>
      </c>
      <c r="K4453" t="str">
        <f>IFERROR(VLOOKUP(J4453,ORDEN_ESF!A:C,2,0),"")</f>
        <v>Inversiones en subsidiarias, negocios conjuntos y asociadas</v>
      </c>
      <c r="L4453">
        <f>IFERROR(VLOOKUP(J4453,ORDEN_ESF!A:C,3,0),0)</f>
        <v>0</v>
      </c>
      <c r="M4453">
        <v>42060348</v>
      </c>
    </row>
    <row r="4454" spans="1:13" x14ac:dyDescent="0.25">
      <c r="A4454">
        <v>890205645</v>
      </c>
      <c r="B4454" t="s">
        <v>166</v>
      </c>
      <c r="C4454" t="s">
        <v>222</v>
      </c>
      <c r="D4454" t="s">
        <v>375</v>
      </c>
      <c r="E4454" t="s">
        <v>335</v>
      </c>
      <c r="F4454" t="s">
        <v>292</v>
      </c>
      <c r="G4454" s="16">
        <v>43100</v>
      </c>
      <c r="J4454" t="s">
        <v>249</v>
      </c>
      <c r="K4454" t="str">
        <f>IFERROR(VLOOKUP(J4454,ORDEN_ESF!A:C,2,0),"")</f>
        <v>Inversiones en subsidiarias, negocios conjuntos y asociadas</v>
      </c>
      <c r="L4454">
        <f>IFERROR(VLOOKUP(J4454,ORDEN_ESF!A:C,3,0),0)</f>
        <v>0</v>
      </c>
      <c r="M4454">
        <v>2010279</v>
      </c>
    </row>
    <row r="4455" spans="1:13" x14ac:dyDescent="0.25">
      <c r="A4455">
        <v>890205645</v>
      </c>
      <c r="B4455" t="s">
        <v>166</v>
      </c>
      <c r="C4455" t="s">
        <v>222</v>
      </c>
      <c r="D4455" t="s">
        <v>375</v>
      </c>
      <c r="E4455" t="s">
        <v>335</v>
      </c>
      <c r="F4455" t="s">
        <v>314</v>
      </c>
      <c r="G4455" s="16">
        <v>43100</v>
      </c>
      <c r="J4455" t="s">
        <v>249</v>
      </c>
      <c r="K4455" t="str">
        <f>IFERROR(VLOOKUP(J4455,ORDEN_ESF!A:C,2,0),"")</f>
        <v>Inversiones en subsidiarias, negocios conjuntos y asociadas</v>
      </c>
      <c r="L4455">
        <f>IFERROR(VLOOKUP(J4455,ORDEN_ESF!A:C,3,0),0)</f>
        <v>0</v>
      </c>
      <c r="M4455">
        <v>2010120</v>
      </c>
    </row>
    <row r="4456" spans="1:13" x14ac:dyDescent="0.25">
      <c r="A4456">
        <v>900087151</v>
      </c>
      <c r="B4456" t="s">
        <v>383</v>
      </c>
      <c r="C4456" t="s">
        <v>222</v>
      </c>
      <c r="D4456" t="s">
        <v>351</v>
      </c>
      <c r="E4456" t="s">
        <v>384</v>
      </c>
      <c r="F4456" t="s">
        <v>292</v>
      </c>
      <c r="G4456" s="16">
        <v>43100</v>
      </c>
      <c r="J4456" t="s">
        <v>249</v>
      </c>
      <c r="K4456" t="str">
        <f>IFERROR(VLOOKUP(J4456,ORDEN_ESF!A:C,2,0),"")</f>
        <v>Inversiones en subsidiarias, negocios conjuntos y asociadas</v>
      </c>
      <c r="L4456">
        <f>IFERROR(VLOOKUP(J4456,ORDEN_ESF!A:C,3,0),0)</f>
        <v>0</v>
      </c>
      <c r="M4456">
        <v>1059740089</v>
      </c>
    </row>
    <row r="4457" spans="1:13" x14ac:dyDescent="0.25">
      <c r="A4457">
        <v>900087151</v>
      </c>
      <c r="B4457" t="s">
        <v>383</v>
      </c>
      <c r="C4457" t="s">
        <v>222</v>
      </c>
      <c r="D4457" t="s">
        <v>351</v>
      </c>
      <c r="E4457" t="s">
        <v>384</v>
      </c>
      <c r="F4457" t="s">
        <v>314</v>
      </c>
      <c r="G4457" s="16">
        <v>43100</v>
      </c>
      <c r="J4457" t="s">
        <v>249</v>
      </c>
      <c r="K4457" t="str">
        <f>IFERROR(VLOOKUP(J4457,ORDEN_ESF!A:C,2,0),"")</f>
        <v>Inversiones en subsidiarias, negocios conjuntos y asociadas</v>
      </c>
      <c r="L4457">
        <f>IFERROR(VLOOKUP(J4457,ORDEN_ESF!A:C,3,0),0)</f>
        <v>0</v>
      </c>
      <c r="M4457">
        <v>1045950340</v>
      </c>
    </row>
    <row r="4458" spans="1:13" x14ac:dyDescent="0.25">
      <c r="A4458">
        <v>800094968</v>
      </c>
      <c r="B4458" t="s">
        <v>336</v>
      </c>
      <c r="C4458" t="s">
        <v>222</v>
      </c>
      <c r="D4458" t="s">
        <v>337</v>
      </c>
      <c r="E4458" t="s">
        <v>335</v>
      </c>
      <c r="F4458" t="s">
        <v>292</v>
      </c>
      <c r="G4458" s="16">
        <v>43100</v>
      </c>
      <c r="J4458" t="s">
        <v>249</v>
      </c>
      <c r="K4458" t="str">
        <f>IFERROR(VLOOKUP(J4458,ORDEN_ESF!A:C,2,0),"")</f>
        <v>Inversiones en subsidiarias, negocios conjuntos y asociadas</v>
      </c>
      <c r="L4458">
        <f>IFERROR(VLOOKUP(J4458,ORDEN_ESF!A:C,3,0),0)</f>
        <v>0</v>
      </c>
      <c r="M4458">
        <v>4682323</v>
      </c>
    </row>
    <row r="4459" spans="1:13" x14ac:dyDescent="0.25">
      <c r="A4459">
        <v>800094968</v>
      </c>
      <c r="B4459" t="s">
        <v>336</v>
      </c>
      <c r="C4459" t="s">
        <v>222</v>
      </c>
      <c r="D4459" t="s">
        <v>337</v>
      </c>
      <c r="E4459" t="s">
        <v>335</v>
      </c>
      <c r="F4459" t="s">
        <v>314</v>
      </c>
      <c r="G4459" s="16">
        <v>43100</v>
      </c>
      <c r="J4459" t="s">
        <v>249</v>
      </c>
      <c r="K4459" t="str">
        <f>IFERROR(VLOOKUP(J4459,ORDEN_ESF!A:C,2,0),"")</f>
        <v>Inversiones en subsidiarias, negocios conjuntos y asociadas</v>
      </c>
      <c r="L4459">
        <f>IFERROR(VLOOKUP(J4459,ORDEN_ESF!A:C,3,0),0)</f>
        <v>0</v>
      </c>
      <c r="M4459">
        <v>3879723</v>
      </c>
    </row>
    <row r="4460" spans="1:13" x14ac:dyDescent="0.25">
      <c r="A4460">
        <v>890939355</v>
      </c>
      <c r="B4460" t="s">
        <v>35</v>
      </c>
      <c r="C4460" t="s">
        <v>222</v>
      </c>
      <c r="D4460" t="s">
        <v>223</v>
      </c>
      <c r="E4460" t="s">
        <v>335</v>
      </c>
      <c r="F4460" t="s">
        <v>292</v>
      </c>
      <c r="G4460" s="16">
        <v>43100</v>
      </c>
      <c r="J4460" t="s">
        <v>249</v>
      </c>
      <c r="K4460" t="str">
        <f>IFERROR(VLOOKUP(J4460,ORDEN_ESF!A:C,2,0),"")</f>
        <v>Inversiones en subsidiarias, negocios conjuntos y asociadas</v>
      </c>
      <c r="L4460">
        <f>IFERROR(VLOOKUP(J4460,ORDEN_ESF!A:C,3,0),0)</f>
        <v>0</v>
      </c>
      <c r="M4460">
        <v>13233393</v>
      </c>
    </row>
    <row r="4461" spans="1:13" x14ac:dyDescent="0.25">
      <c r="A4461">
        <v>890939355</v>
      </c>
      <c r="B4461" t="s">
        <v>35</v>
      </c>
      <c r="C4461" t="s">
        <v>222</v>
      </c>
      <c r="D4461" t="s">
        <v>223</v>
      </c>
      <c r="E4461" t="s">
        <v>335</v>
      </c>
      <c r="F4461" t="s">
        <v>314</v>
      </c>
      <c r="G4461" s="16">
        <v>43100</v>
      </c>
      <c r="J4461" t="s">
        <v>249</v>
      </c>
      <c r="K4461" t="str">
        <f>IFERROR(VLOOKUP(J4461,ORDEN_ESF!A:C,2,0),"")</f>
        <v>Inversiones en subsidiarias, negocios conjuntos y asociadas</v>
      </c>
      <c r="L4461">
        <f>IFERROR(VLOOKUP(J4461,ORDEN_ESF!A:C,3,0),0)</f>
        <v>0</v>
      </c>
      <c r="M4461">
        <v>12955866</v>
      </c>
    </row>
    <row r="4462" spans="1:13" x14ac:dyDescent="0.25">
      <c r="A4462">
        <v>860058070</v>
      </c>
      <c r="B4462" t="s">
        <v>364</v>
      </c>
      <c r="C4462" t="s">
        <v>222</v>
      </c>
      <c r="D4462" t="s">
        <v>228</v>
      </c>
      <c r="E4462" t="s">
        <v>335</v>
      </c>
      <c r="F4462" t="s">
        <v>292</v>
      </c>
      <c r="G4462" s="16">
        <v>43100</v>
      </c>
      <c r="J4462" t="s">
        <v>249</v>
      </c>
      <c r="K4462" t="str">
        <f>IFERROR(VLOOKUP(J4462,ORDEN_ESF!A:C,2,0),"")</f>
        <v>Inversiones en subsidiarias, negocios conjuntos y asociadas</v>
      </c>
      <c r="L4462">
        <f>IFERROR(VLOOKUP(J4462,ORDEN_ESF!A:C,3,0),0)</f>
        <v>0</v>
      </c>
      <c r="M4462">
        <v>259456961</v>
      </c>
    </row>
    <row r="4463" spans="1:13" x14ac:dyDescent="0.25">
      <c r="A4463">
        <v>860058070</v>
      </c>
      <c r="B4463" t="s">
        <v>364</v>
      </c>
      <c r="C4463" t="s">
        <v>222</v>
      </c>
      <c r="D4463" t="s">
        <v>228</v>
      </c>
      <c r="E4463" t="s">
        <v>335</v>
      </c>
      <c r="F4463" t="s">
        <v>314</v>
      </c>
      <c r="G4463" s="16">
        <v>43100</v>
      </c>
      <c r="J4463" t="s">
        <v>249</v>
      </c>
      <c r="K4463" t="str">
        <f>IFERROR(VLOOKUP(J4463,ORDEN_ESF!A:C,2,0),"")</f>
        <v>Inversiones en subsidiarias, negocios conjuntos y asociadas</v>
      </c>
      <c r="L4463">
        <f>IFERROR(VLOOKUP(J4463,ORDEN_ESF!A:C,3,0),0)</f>
        <v>0</v>
      </c>
      <c r="M4463">
        <v>326195077</v>
      </c>
    </row>
    <row r="4464" spans="1:13" x14ac:dyDescent="0.25">
      <c r="A4464">
        <v>890903055</v>
      </c>
      <c r="B4464" t="s">
        <v>232</v>
      </c>
      <c r="C4464" t="s">
        <v>222</v>
      </c>
      <c r="D4464" t="s">
        <v>223</v>
      </c>
      <c r="E4464" t="s">
        <v>224</v>
      </c>
      <c r="F4464" t="s">
        <v>292</v>
      </c>
      <c r="G4464" s="16">
        <v>43100</v>
      </c>
      <c r="J4464" t="s">
        <v>249</v>
      </c>
      <c r="K4464" t="str">
        <f>IFERROR(VLOOKUP(J4464,ORDEN_ESF!A:C,2,0),"")</f>
        <v>Inversiones en subsidiarias, negocios conjuntos y asociadas</v>
      </c>
      <c r="L4464">
        <f>IFERROR(VLOOKUP(J4464,ORDEN_ESF!A:C,3,0),0)</f>
        <v>0</v>
      </c>
      <c r="M4464">
        <v>25508160</v>
      </c>
    </row>
    <row r="4465" spans="1:13" x14ac:dyDescent="0.25">
      <c r="A4465">
        <v>890903055</v>
      </c>
      <c r="B4465" t="s">
        <v>232</v>
      </c>
      <c r="C4465" t="s">
        <v>222</v>
      </c>
      <c r="D4465" t="s">
        <v>223</v>
      </c>
      <c r="E4465" t="s">
        <v>224</v>
      </c>
      <c r="F4465" t="s">
        <v>314</v>
      </c>
      <c r="G4465" s="16">
        <v>43100</v>
      </c>
      <c r="J4465" t="s">
        <v>249</v>
      </c>
      <c r="K4465" t="str">
        <f>IFERROR(VLOOKUP(J4465,ORDEN_ESF!A:C,2,0),"")</f>
        <v>Inversiones en subsidiarias, negocios conjuntos y asociadas</v>
      </c>
      <c r="L4465">
        <f>IFERROR(VLOOKUP(J4465,ORDEN_ESF!A:C,3,0),0)</f>
        <v>0</v>
      </c>
      <c r="M4465">
        <v>26801233</v>
      </c>
    </row>
    <row r="4466" spans="1:13" x14ac:dyDescent="0.25">
      <c r="A4466">
        <v>860059851</v>
      </c>
      <c r="B4466" t="s">
        <v>365</v>
      </c>
      <c r="C4466" t="s">
        <v>222</v>
      </c>
      <c r="D4466" t="s">
        <v>228</v>
      </c>
      <c r="E4466" t="s">
        <v>224</v>
      </c>
      <c r="F4466" t="s">
        <v>292</v>
      </c>
      <c r="G4466" s="16">
        <v>43100</v>
      </c>
      <c r="J4466" t="s">
        <v>249</v>
      </c>
      <c r="K4466" t="str">
        <f>IFERROR(VLOOKUP(J4466,ORDEN_ESF!A:C,2,0),"")</f>
        <v>Inversiones en subsidiarias, negocios conjuntos y asociadas</v>
      </c>
      <c r="L4466">
        <f>IFERROR(VLOOKUP(J4466,ORDEN_ESF!A:C,3,0),0)</f>
        <v>0</v>
      </c>
      <c r="M4466">
        <v>6477130</v>
      </c>
    </row>
    <row r="4467" spans="1:13" x14ac:dyDescent="0.25">
      <c r="A4467">
        <v>860059851</v>
      </c>
      <c r="B4467" t="s">
        <v>365</v>
      </c>
      <c r="C4467" t="s">
        <v>222</v>
      </c>
      <c r="D4467" t="s">
        <v>228</v>
      </c>
      <c r="E4467" t="s">
        <v>224</v>
      </c>
      <c r="F4467" t="s">
        <v>314</v>
      </c>
      <c r="G4467" s="16">
        <v>43100</v>
      </c>
      <c r="J4467" t="s">
        <v>249</v>
      </c>
      <c r="K4467" t="str">
        <f>IFERROR(VLOOKUP(J4467,ORDEN_ESF!A:C,2,0),"")</f>
        <v>Inversiones en subsidiarias, negocios conjuntos y asociadas</v>
      </c>
      <c r="L4467">
        <f>IFERROR(VLOOKUP(J4467,ORDEN_ESF!A:C,3,0),0)</f>
        <v>0</v>
      </c>
      <c r="M4467">
        <v>6987472</v>
      </c>
    </row>
    <row r="4468" spans="1:13" x14ac:dyDescent="0.25">
      <c r="A4468">
        <v>890910447</v>
      </c>
      <c r="B4468" t="s">
        <v>300</v>
      </c>
      <c r="C4468" t="s">
        <v>222</v>
      </c>
      <c r="D4468" t="s">
        <v>223</v>
      </c>
      <c r="E4468" t="s">
        <v>224</v>
      </c>
      <c r="F4468" t="s">
        <v>292</v>
      </c>
      <c r="G4468" s="16">
        <v>43100</v>
      </c>
      <c r="J4468" t="s">
        <v>249</v>
      </c>
      <c r="K4468" t="str">
        <f>IFERROR(VLOOKUP(J4468,ORDEN_ESF!A:C,2,0),"")</f>
        <v>Inversiones en subsidiarias, negocios conjuntos y asociadas</v>
      </c>
      <c r="L4468">
        <f>IFERROR(VLOOKUP(J4468,ORDEN_ESF!A:C,3,0),0)</f>
        <v>0</v>
      </c>
      <c r="M4468">
        <v>10000</v>
      </c>
    </row>
    <row r="4469" spans="1:13" x14ac:dyDescent="0.25">
      <c r="A4469">
        <v>890910447</v>
      </c>
      <c r="B4469" t="s">
        <v>300</v>
      </c>
      <c r="C4469" t="s">
        <v>222</v>
      </c>
      <c r="D4469" t="s">
        <v>223</v>
      </c>
      <c r="E4469" t="s">
        <v>224</v>
      </c>
      <c r="F4469" t="s">
        <v>314</v>
      </c>
      <c r="G4469" s="16">
        <v>43100</v>
      </c>
      <c r="J4469" t="s">
        <v>249</v>
      </c>
      <c r="K4469" t="str">
        <f>IFERROR(VLOOKUP(J4469,ORDEN_ESF!A:C,2,0),"")</f>
        <v>Inversiones en subsidiarias, negocios conjuntos y asociadas</v>
      </c>
      <c r="L4469">
        <f>IFERROR(VLOOKUP(J4469,ORDEN_ESF!A:C,3,0),0)</f>
        <v>0</v>
      </c>
      <c r="M4469">
        <v>10000</v>
      </c>
    </row>
    <row r="4470" spans="1:13" x14ac:dyDescent="0.25">
      <c r="A4470">
        <v>900192242</v>
      </c>
      <c r="B4470" t="s">
        <v>381</v>
      </c>
      <c r="C4470" t="s">
        <v>222</v>
      </c>
      <c r="D4470" t="s">
        <v>228</v>
      </c>
      <c r="E4470" t="s">
        <v>333</v>
      </c>
      <c r="F4470" t="s">
        <v>292</v>
      </c>
      <c r="G4470" s="16">
        <v>43100</v>
      </c>
      <c r="J4470" t="s">
        <v>249</v>
      </c>
      <c r="K4470" t="str">
        <f>IFERROR(VLOOKUP(J4470,ORDEN_ESF!A:C,2,0),"")</f>
        <v>Inversiones en subsidiarias, negocios conjuntos y asociadas</v>
      </c>
      <c r="L4470">
        <f>IFERROR(VLOOKUP(J4470,ORDEN_ESF!A:C,3,0),0)</f>
        <v>0</v>
      </c>
      <c r="M4470">
        <v>265118949</v>
      </c>
    </row>
    <row r="4471" spans="1:13" x14ac:dyDescent="0.25">
      <c r="A4471">
        <v>900192242</v>
      </c>
      <c r="B4471" t="s">
        <v>381</v>
      </c>
      <c r="C4471" t="s">
        <v>222</v>
      </c>
      <c r="D4471" t="s">
        <v>228</v>
      </c>
      <c r="E4471" t="s">
        <v>333</v>
      </c>
      <c r="F4471" t="s">
        <v>314</v>
      </c>
      <c r="G4471" s="16">
        <v>43100</v>
      </c>
      <c r="J4471" t="s">
        <v>249</v>
      </c>
      <c r="K4471" t="str">
        <f>IFERROR(VLOOKUP(J4471,ORDEN_ESF!A:C,2,0),"")</f>
        <v>Inversiones en subsidiarias, negocios conjuntos y asociadas</v>
      </c>
      <c r="L4471">
        <f>IFERROR(VLOOKUP(J4471,ORDEN_ESF!A:C,3,0),0)</f>
        <v>0</v>
      </c>
      <c r="M4471">
        <v>126577398</v>
      </c>
    </row>
    <row r="4472" spans="1:13" x14ac:dyDescent="0.25">
      <c r="A4472">
        <v>890903035</v>
      </c>
      <c r="B4472" t="s">
        <v>369</v>
      </c>
      <c r="C4472" t="s">
        <v>222</v>
      </c>
      <c r="D4472" t="s">
        <v>228</v>
      </c>
      <c r="E4472" t="s">
        <v>339</v>
      </c>
      <c r="F4472" t="s">
        <v>292</v>
      </c>
      <c r="G4472" s="16">
        <v>43100</v>
      </c>
      <c r="J4472" t="s">
        <v>249</v>
      </c>
      <c r="K4472" t="str">
        <f>IFERROR(VLOOKUP(J4472,ORDEN_ESF!A:C,2,0),"")</f>
        <v>Inversiones en subsidiarias, negocios conjuntos y asociadas</v>
      </c>
      <c r="L4472">
        <f>IFERROR(VLOOKUP(J4472,ORDEN_ESF!A:C,3,0),0)</f>
        <v>0</v>
      </c>
      <c r="M4472">
        <v>45299683</v>
      </c>
    </row>
    <row r="4473" spans="1:13" x14ac:dyDescent="0.25">
      <c r="A4473">
        <v>890903035</v>
      </c>
      <c r="B4473" t="s">
        <v>369</v>
      </c>
      <c r="C4473" t="s">
        <v>222</v>
      </c>
      <c r="D4473" t="s">
        <v>228</v>
      </c>
      <c r="E4473" t="s">
        <v>339</v>
      </c>
      <c r="F4473" t="s">
        <v>314</v>
      </c>
      <c r="G4473" s="16">
        <v>43100</v>
      </c>
      <c r="J4473" t="s">
        <v>249</v>
      </c>
      <c r="K4473" t="str">
        <f>IFERROR(VLOOKUP(J4473,ORDEN_ESF!A:C,2,0),"")</f>
        <v>Inversiones en subsidiarias, negocios conjuntos y asociadas</v>
      </c>
      <c r="L4473">
        <f>IFERROR(VLOOKUP(J4473,ORDEN_ESF!A:C,3,0),0)</f>
        <v>0</v>
      </c>
      <c r="M4473">
        <v>44638941</v>
      </c>
    </row>
    <row r="4474" spans="1:13" x14ac:dyDescent="0.25">
      <c r="A4474">
        <v>860002837</v>
      </c>
      <c r="B4474" t="s">
        <v>227</v>
      </c>
      <c r="C4474" t="s">
        <v>222</v>
      </c>
      <c r="D4474" t="s">
        <v>228</v>
      </c>
      <c r="E4474" t="s">
        <v>224</v>
      </c>
      <c r="F4474" t="s">
        <v>292</v>
      </c>
      <c r="G4474" s="16">
        <v>43100</v>
      </c>
      <c r="J4474" t="s">
        <v>249</v>
      </c>
      <c r="K4474" t="str">
        <f>IFERROR(VLOOKUP(J4474,ORDEN_ESF!A:C,2,0),"")</f>
        <v>Inversiones en subsidiarias, negocios conjuntos y asociadas</v>
      </c>
      <c r="L4474">
        <f>IFERROR(VLOOKUP(J4474,ORDEN_ESF!A:C,3,0),0)</f>
        <v>0</v>
      </c>
      <c r="M4474">
        <v>105640890</v>
      </c>
    </row>
    <row r="4475" spans="1:13" x14ac:dyDescent="0.25">
      <c r="A4475">
        <v>860002837</v>
      </c>
      <c r="B4475" t="s">
        <v>227</v>
      </c>
      <c r="C4475" t="s">
        <v>222</v>
      </c>
      <c r="D4475" t="s">
        <v>228</v>
      </c>
      <c r="E4475" t="s">
        <v>224</v>
      </c>
      <c r="F4475" t="s">
        <v>314</v>
      </c>
      <c r="G4475" s="16">
        <v>43100</v>
      </c>
      <c r="J4475" t="s">
        <v>249</v>
      </c>
      <c r="K4475" t="str">
        <f>IFERROR(VLOOKUP(J4475,ORDEN_ESF!A:C,2,0),"")</f>
        <v>Inversiones en subsidiarias, negocios conjuntos y asociadas</v>
      </c>
      <c r="L4475">
        <f>IFERROR(VLOOKUP(J4475,ORDEN_ESF!A:C,3,0),0)</f>
        <v>0</v>
      </c>
      <c r="M4475">
        <v>36590428</v>
      </c>
    </row>
    <row r="4476" spans="1:13" x14ac:dyDescent="0.25">
      <c r="A4476">
        <v>860515523</v>
      </c>
      <c r="B4476" t="s">
        <v>231</v>
      </c>
      <c r="C4476" t="s">
        <v>222</v>
      </c>
      <c r="D4476" t="s">
        <v>228</v>
      </c>
      <c r="E4476" t="s">
        <v>224</v>
      </c>
      <c r="F4476" t="s">
        <v>292</v>
      </c>
      <c r="G4476" s="16">
        <v>43100</v>
      </c>
      <c r="J4476" t="s">
        <v>249</v>
      </c>
      <c r="K4476" t="str">
        <f>IFERROR(VLOOKUP(J4476,ORDEN_ESF!A:C,2,0),"")</f>
        <v>Inversiones en subsidiarias, negocios conjuntos y asociadas</v>
      </c>
      <c r="L4476">
        <f>IFERROR(VLOOKUP(J4476,ORDEN_ESF!A:C,3,0),0)</f>
        <v>0</v>
      </c>
      <c r="M4476">
        <v>16999759</v>
      </c>
    </row>
    <row r="4477" spans="1:13" x14ac:dyDescent="0.25">
      <c r="A4477">
        <v>860515523</v>
      </c>
      <c r="B4477" t="s">
        <v>231</v>
      </c>
      <c r="C4477" t="s">
        <v>222</v>
      </c>
      <c r="D4477" t="s">
        <v>228</v>
      </c>
      <c r="E4477" t="s">
        <v>224</v>
      </c>
      <c r="F4477" t="s">
        <v>314</v>
      </c>
      <c r="G4477" s="16">
        <v>43100</v>
      </c>
      <c r="J4477" t="s">
        <v>249</v>
      </c>
      <c r="K4477" t="str">
        <f>IFERROR(VLOOKUP(J4477,ORDEN_ESF!A:C,2,0),"")</f>
        <v>Inversiones en subsidiarias, negocios conjuntos y asociadas</v>
      </c>
      <c r="L4477">
        <f>IFERROR(VLOOKUP(J4477,ORDEN_ESF!A:C,3,0),0)</f>
        <v>0</v>
      </c>
      <c r="M4477">
        <v>50821021</v>
      </c>
    </row>
    <row r="4478" spans="1:13" x14ac:dyDescent="0.25">
      <c r="A4478">
        <v>890932424</v>
      </c>
      <c r="B4478" t="s">
        <v>379</v>
      </c>
      <c r="C4478" t="s">
        <v>222</v>
      </c>
      <c r="D4478" t="s">
        <v>223</v>
      </c>
      <c r="E4478" t="s">
        <v>333</v>
      </c>
      <c r="F4478" t="s">
        <v>292</v>
      </c>
      <c r="G4478" s="16">
        <v>43100</v>
      </c>
      <c r="J4478" t="s">
        <v>249</v>
      </c>
      <c r="K4478" t="str">
        <f>IFERROR(VLOOKUP(J4478,ORDEN_ESF!A:C,2,0),"")</f>
        <v>Inversiones en subsidiarias, negocios conjuntos y asociadas</v>
      </c>
      <c r="L4478">
        <f>IFERROR(VLOOKUP(J4478,ORDEN_ESF!A:C,3,0),0)</f>
        <v>0</v>
      </c>
      <c r="M4478">
        <v>58307511</v>
      </c>
    </row>
    <row r="4479" spans="1:13" x14ac:dyDescent="0.25">
      <c r="A4479">
        <v>890932424</v>
      </c>
      <c r="B4479" t="s">
        <v>379</v>
      </c>
      <c r="C4479" t="s">
        <v>222</v>
      </c>
      <c r="D4479" t="s">
        <v>223</v>
      </c>
      <c r="E4479" t="s">
        <v>333</v>
      </c>
      <c r="F4479" t="s">
        <v>314</v>
      </c>
      <c r="G4479" s="16">
        <v>43100</v>
      </c>
      <c r="J4479" t="s">
        <v>249</v>
      </c>
      <c r="K4479" t="str">
        <f>IFERROR(VLOOKUP(J4479,ORDEN_ESF!A:C,2,0),"")</f>
        <v>Inversiones en subsidiarias, negocios conjuntos y asociadas</v>
      </c>
      <c r="L4479">
        <f>IFERROR(VLOOKUP(J4479,ORDEN_ESF!A:C,3,0),0)</f>
        <v>0</v>
      </c>
      <c r="M4479">
        <v>69760372</v>
      </c>
    </row>
    <row r="4480" spans="1:13" x14ac:dyDescent="0.25">
      <c r="A4480">
        <v>800093117</v>
      </c>
      <c r="B4480" t="s">
        <v>334</v>
      </c>
      <c r="C4480" t="s">
        <v>222</v>
      </c>
      <c r="D4480" t="s">
        <v>223</v>
      </c>
      <c r="E4480" t="s">
        <v>335</v>
      </c>
      <c r="F4480" t="s">
        <v>292</v>
      </c>
      <c r="G4480" s="16">
        <v>43100</v>
      </c>
      <c r="J4480" t="s">
        <v>249</v>
      </c>
      <c r="K4480" t="str">
        <f>IFERROR(VLOOKUP(J4480,ORDEN_ESF!A:C,2,0),"")</f>
        <v>Inversiones en subsidiarias, negocios conjuntos y asociadas</v>
      </c>
      <c r="L4480">
        <f>IFERROR(VLOOKUP(J4480,ORDEN_ESF!A:C,3,0),0)</f>
        <v>0</v>
      </c>
      <c r="M4480">
        <v>174629297</v>
      </c>
    </row>
    <row r="4481" spans="1:13" x14ac:dyDescent="0.25">
      <c r="A4481">
        <v>800093117</v>
      </c>
      <c r="B4481" t="s">
        <v>334</v>
      </c>
      <c r="C4481" t="s">
        <v>222</v>
      </c>
      <c r="D4481" t="s">
        <v>223</v>
      </c>
      <c r="E4481" t="s">
        <v>335</v>
      </c>
      <c r="F4481" t="s">
        <v>314</v>
      </c>
      <c r="G4481" s="16">
        <v>43100</v>
      </c>
      <c r="J4481" t="s">
        <v>249</v>
      </c>
      <c r="K4481" t="str">
        <f>IFERROR(VLOOKUP(J4481,ORDEN_ESF!A:C,2,0),"")</f>
        <v>Inversiones en subsidiarias, negocios conjuntos y asociadas</v>
      </c>
      <c r="L4481">
        <f>IFERROR(VLOOKUP(J4481,ORDEN_ESF!A:C,3,0),0)</f>
        <v>0</v>
      </c>
      <c r="M4481">
        <v>213099649</v>
      </c>
    </row>
    <row r="4482" spans="1:13" x14ac:dyDescent="0.25">
      <c r="A4482">
        <v>890908901</v>
      </c>
      <c r="B4482" t="s">
        <v>372</v>
      </c>
      <c r="C4482" t="s">
        <v>222</v>
      </c>
      <c r="D4482" t="s">
        <v>223</v>
      </c>
      <c r="E4482" t="s">
        <v>339</v>
      </c>
      <c r="F4482" t="s">
        <v>292</v>
      </c>
      <c r="G4482" s="16">
        <v>43100</v>
      </c>
      <c r="J4482" t="s">
        <v>249</v>
      </c>
      <c r="K4482" t="str">
        <f>IFERROR(VLOOKUP(J4482,ORDEN_ESF!A:C,2,0),"")</f>
        <v>Inversiones en subsidiarias, negocios conjuntos y asociadas</v>
      </c>
      <c r="L4482">
        <f>IFERROR(VLOOKUP(J4482,ORDEN_ESF!A:C,3,0),0)</f>
        <v>0</v>
      </c>
      <c r="M4482">
        <v>10916858</v>
      </c>
    </row>
    <row r="4483" spans="1:13" x14ac:dyDescent="0.25">
      <c r="A4483">
        <v>890908901</v>
      </c>
      <c r="B4483" t="s">
        <v>372</v>
      </c>
      <c r="C4483" t="s">
        <v>222</v>
      </c>
      <c r="D4483" t="s">
        <v>223</v>
      </c>
      <c r="E4483" t="s">
        <v>339</v>
      </c>
      <c r="F4483" t="s">
        <v>314</v>
      </c>
      <c r="G4483" s="16">
        <v>43100</v>
      </c>
      <c r="J4483" t="s">
        <v>249</v>
      </c>
      <c r="K4483" t="str">
        <f>IFERROR(VLOOKUP(J4483,ORDEN_ESF!A:C,2,0),"")</f>
        <v>Inversiones en subsidiarias, negocios conjuntos y asociadas</v>
      </c>
      <c r="L4483">
        <f>IFERROR(VLOOKUP(J4483,ORDEN_ESF!A:C,3,0),0)</f>
        <v>0</v>
      </c>
      <c r="M4483">
        <v>37917361</v>
      </c>
    </row>
    <row r="4484" spans="1:13" x14ac:dyDescent="0.25">
      <c r="A4484">
        <v>890903055</v>
      </c>
      <c r="B4484" t="s">
        <v>232</v>
      </c>
      <c r="C4484" t="s">
        <v>222</v>
      </c>
      <c r="D4484" t="s">
        <v>223</v>
      </c>
      <c r="E4484" t="s">
        <v>224</v>
      </c>
      <c r="F4484" t="s">
        <v>292</v>
      </c>
      <c r="G4484" s="16">
        <v>43100</v>
      </c>
      <c r="J4484" t="s">
        <v>250</v>
      </c>
      <c r="K4484" t="str">
        <f>IFERROR(VLOOKUP(J4484,ORDEN_ESF!A:C,2,0),"")</f>
        <v>Activos biológicos no corrientes</v>
      </c>
      <c r="L4484">
        <f>IFERROR(VLOOKUP(J4484,ORDEN_ESF!A:C,3,0),0)</f>
        <v>0</v>
      </c>
      <c r="M4484">
        <v>1548420</v>
      </c>
    </row>
    <row r="4485" spans="1:13" x14ac:dyDescent="0.25">
      <c r="A4485">
        <v>890903055</v>
      </c>
      <c r="B4485" t="s">
        <v>232</v>
      </c>
      <c r="C4485" t="s">
        <v>222</v>
      </c>
      <c r="D4485" t="s">
        <v>223</v>
      </c>
      <c r="E4485" t="s">
        <v>224</v>
      </c>
      <c r="F4485" t="s">
        <v>314</v>
      </c>
      <c r="G4485" s="16">
        <v>43100</v>
      </c>
      <c r="J4485" t="s">
        <v>250</v>
      </c>
      <c r="K4485" t="str">
        <f>IFERROR(VLOOKUP(J4485,ORDEN_ESF!A:C,2,0),"")</f>
        <v>Activos biológicos no corrientes</v>
      </c>
      <c r="L4485">
        <f>IFERROR(VLOOKUP(J4485,ORDEN_ESF!A:C,3,0),0)</f>
        <v>0</v>
      </c>
      <c r="M4485">
        <v>1711930</v>
      </c>
    </row>
    <row r="4486" spans="1:13" x14ac:dyDescent="0.25">
      <c r="A4486">
        <v>890911431</v>
      </c>
      <c r="B4486" t="s">
        <v>378</v>
      </c>
      <c r="C4486" t="s">
        <v>222</v>
      </c>
      <c r="D4486" t="s">
        <v>223</v>
      </c>
      <c r="E4486" t="s">
        <v>339</v>
      </c>
      <c r="F4486" t="s">
        <v>292</v>
      </c>
      <c r="G4486" s="16">
        <v>43100</v>
      </c>
      <c r="J4486" t="s">
        <v>251</v>
      </c>
      <c r="K4486" t="str">
        <f>IFERROR(VLOOKUP(J4486,ORDEN_ESF!A:C,2,0),"")</f>
        <v>Cuentas comerciales por cobrar y otras cuentas por cobrar no corrientes</v>
      </c>
      <c r="L4486">
        <f>IFERROR(VLOOKUP(J4486,ORDEN_ESF!A:C,3,0),0)</f>
        <v>0</v>
      </c>
      <c r="M4486">
        <v>15416100</v>
      </c>
    </row>
    <row r="4487" spans="1:13" x14ac:dyDescent="0.25">
      <c r="A4487">
        <v>890911431</v>
      </c>
      <c r="B4487" t="s">
        <v>378</v>
      </c>
      <c r="C4487" t="s">
        <v>222</v>
      </c>
      <c r="D4487" t="s">
        <v>223</v>
      </c>
      <c r="E4487" t="s">
        <v>339</v>
      </c>
      <c r="F4487" t="s">
        <v>314</v>
      </c>
      <c r="G4487" s="16">
        <v>43100</v>
      </c>
      <c r="J4487" t="s">
        <v>251</v>
      </c>
      <c r="K4487" t="str">
        <f>IFERROR(VLOOKUP(J4487,ORDEN_ESF!A:C,2,0),"")</f>
        <v>Cuentas comerciales por cobrar y otras cuentas por cobrar no corrientes</v>
      </c>
      <c r="L4487">
        <f>IFERROR(VLOOKUP(J4487,ORDEN_ESF!A:C,3,0),0)</f>
        <v>0</v>
      </c>
      <c r="M4487">
        <v>32386220</v>
      </c>
    </row>
    <row r="4488" spans="1:13" x14ac:dyDescent="0.25">
      <c r="A4488">
        <v>860527800</v>
      </c>
      <c r="B4488" t="s">
        <v>296</v>
      </c>
      <c r="C4488" t="s">
        <v>222</v>
      </c>
      <c r="D4488" t="s">
        <v>228</v>
      </c>
      <c r="E4488" t="s">
        <v>224</v>
      </c>
      <c r="F4488" t="s">
        <v>292</v>
      </c>
      <c r="G4488" s="16">
        <v>43100</v>
      </c>
      <c r="J4488" t="s">
        <v>251</v>
      </c>
      <c r="K4488" t="str">
        <f>IFERROR(VLOOKUP(J4488,ORDEN_ESF!A:C,2,0),"")</f>
        <v>Cuentas comerciales por cobrar y otras cuentas por cobrar no corrientes</v>
      </c>
      <c r="L4488">
        <f>IFERROR(VLOOKUP(J4488,ORDEN_ESF!A:C,3,0),0)</f>
        <v>0</v>
      </c>
      <c r="M4488">
        <v>17566288</v>
      </c>
    </row>
    <row r="4489" spans="1:13" x14ac:dyDescent="0.25">
      <c r="A4489">
        <v>811032292</v>
      </c>
      <c r="B4489" t="s">
        <v>349</v>
      </c>
      <c r="C4489" t="s">
        <v>222</v>
      </c>
      <c r="D4489" t="s">
        <v>223</v>
      </c>
      <c r="E4489" t="s">
        <v>335</v>
      </c>
      <c r="F4489" t="s">
        <v>292</v>
      </c>
      <c r="G4489" s="16">
        <v>43100</v>
      </c>
      <c r="J4489" t="s">
        <v>251</v>
      </c>
      <c r="K4489" t="str">
        <f>IFERROR(VLOOKUP(J4489,ORDEN_ESF!A:C,2,0),"")</f>
        <v>Cuentas comerciales por cobrar y otras cuentas por cobrar no corrientes</v>
      </c>
      <c r="L4489">
        <f>IFERROR(VLOOKUP(J4489,ORDEN_ESF!A:C,3,0),0)</f>
        <v>0</v>
      </c>
      <c r="M4489">
        <v>774402</v>
      </c>
    </row>
    <row r="4490" spans="1:13" x14ac:dyDescent="0.25">
      <c r="A4490">
        <v>811032292</v>
      </c>
      <c r="B4490" t="s">
        <v>349</v>
      </c>
      <c r="C4490" t="s">
        <v>222</v>
      </c>
      <c r="D4490" t="s">
        <v>223</v>
      </c>
      <c r="E4490" t="s">
        <v>335</v>
      </c>
      <c r="F4490" t="s">
        <v>314</v>
      </c>
      <c r="G4490" s="16">
        <v>43100</v>
      </c>
      <c r="J4490" t="s">
        <v>251</v>
      </c>
      <c r="K4490" t="str">
        <f>IFERROR(VLOOKUP(J4490,ORDEN_ESF!A:C,2,0),"")</f>
        <v>Cuentas comerciales por cobrar y otras cuentas por cobrar no corrientes</v>
      </c>
      <c r="L4490">
        <f>IFERROR(VLOOKUP(J4490,ORDEN_ESF!A:C,3,0),0)</f>
        <v>0</v>
      </c>
      <c r="M4490">
        <v>840317</v>
      </c>
    </row>
    <row r="4491" spans="1:13" x14ac:dyDescent="0.25">
      <c r="A4491">
        <v>800233881</v>
      </c>
      <c r="B4491" t="s">
        <v>161</v>
      </c>
      <c r="C4491" t="s">
        <v>222</v>
      </c>
      <c r="D4491" t="s">
        <v>223</v>
      </c>
      <c r="E4491" t="s">
        <v>333</v>
      </c>
      <c r="F4491" t="s">
        <v>314</v>
      </c>
      <c r="G4491" s="16">
        <v>43100</v>
      </c>
      <c r="J4491" t="s">
        <v>251</v>
      </c>
      <c r="K4491" t="str">
        <f>IFERROR(VLOOKUP(J4491,ORDEN_ESF!A:C,2,0),"")</f>
        <v>Cuentas comerciales por cobrar y otras cuentas por cobrar no corrientes</v>
      </c>
      <c r="L4491">
        <f>IFERROR(VLOOKUP(J4491,ORDEN_ESF!A:C,3,0),0)</f>
        <v>0</v>
      </c>
      <c r="M4491">
        <v>25611034</v>
      </c>
    </row>
    <row r="4492" spans="1:13" x14ac:dyDescent="0.25">
      <c r="A4492">
        <v>890205645</v>
      </c>
      <c r="B4492" t="s">
        <v>166</v>
      </c>
      <c r="C4492" t="s">
        <v>222</v>
      </c>
      <c r="D4492" t="s">
        <v>375</v>
      </c>
      <c r="E4492" t="s">
        <v>335</v>
      </c>
      <c r="F4492" t="s">
        <v>292</v>
      </c>
      <c r="G4492" s="16">
        <v>43100</v>
      </c>
      <c r="J4492" t="s">
        <v>251</v>
      </c>
      <c r="K4492" t="str">
        <f>IFERROR(VLOOKUP(J4492,ORDEN_ESF!A:C,2,0),"")</f>
        <v>Cuentas comerciales por cobrar y otras cuentas por cobrar no corrientes</v>
      </c>
      <c r="L4492">
        <f>IFERROR(VLOOKUP(J4492,ORDEN_ESF!A:C,3,0),0)</f>
        <v>0</v>
      </c>
      <c r="M4492">
        <v>93479063</v>
      </c>
    </row>
    <row r="4493" spans="1:13" x14ac:dyDescent="0.25">
      <c r="A4493">
        <v>890205645</v>
      </c>
      <c r="B4493" t="s">
        <v>166</v>
      </c>
      <c r="C4493" t="s">
        <v>222</v>
      </c>
      <c r="D4493" t="s">
        <v>375</v>
      </c>
      <c r="E4493" t="s">
        <v>335</v>
      </c>
      <c r="F4493" t="s">
        <v>314</v>
      </c>
      <c r="G4493" s="16">
        <v>43100</v>
      </c>
      <c r="J4493" t="s">
        <v>251</v>
      </c>
      <c r="K4493" t="str">
        <f>IFERROR(VLOOKUP(J4493,ORDEN_ESF!A:C,2,0),"")</f>
        <v>Cuentas comerciales por cobrar y otras cuentas por cobrar no corrientes</v>
      </c>
      <c r="L4493">
        <f>IFERROR(VLOOKUP(J4493,ORDEN_ESF!A:C,3,0),0)</f>
        <v>0</v>
      </c>
      <c r="M4493">
        <v>176408587</v>
      </c>
    </row>
    <row r="4494" spans="1:13" x14ac:dyDescent="0.25">
      <c r="A4494">
        <v>860058070</v>
      </c>
      <c r="B4494" t="s">
        <v>364</v>
      </c>
      <c r="C4494" t="s">
        <v>222</v>
      </c>
      <c r="D4494" t="s">
        <v>228</v>
      </c>
      <c r="E4494" t="s">
        <v>335</v>
      </c>
      <c r="F4494" t="s">
        <v>292</v>
      </c>
      <c r="G4494" s="16">
        <v>43100</v>
      </c>
      <c r="J4494" t="s">
        <v>251</v>
      </c>
      <c r="K4494" t="str">
        <f>IFERROR(VLOOKUP(J4494,ORDEN_ESF!A:C,2,0),"")</f>
        <v>Cuentas comerciales por cobrar y otras cuentas por cobrar no corrientes</v>
      </c>
      <c r="L4494">
        <f>IFERROR(VLOOKUP(J4494,ORDEN_ESF!A:C,3,0),0)</f>
        <v>0</v>
      </c>
      <c r="M4494">
        <v>3258016</v>
      </c>
    </row>
    <row r="4495" spans="1:13" x14ac:dyDescent="0.25">
      <c r="A4495">
        <v>860058070</v>
      </c>
      <c r="B4495" t="s">
        <v>364</v>
      </c>
      <c r="C4495" t="s">
        <v>222</v>
      </c>
      <c r="D4495" t="s">
        <v>228</v>
      </c>
      <c r="E4495" t="s">
        <v>335</v>
      </c>
      <c r="F4495" t="s">
        <v>314</v>
      </c>
      <c r="G4495" s="16">
        <v>43100</v>
      </c>
      <c r="J4495" t="s">
        <v>251</v>
      </c>
      <c r="K4495" t="str">
        <f>IFERROR(VLOOKUP(J4495,ORDEN_ESF!A:C,2,0),"")</f>
        <v>Cuentas comerciales por cobrar y otras cuentas por cobrar no corrientes</v>
      </c>
      <c r="L4495">
        <f>IFERROR(VLOOKUP(J4495,ORDEN_ESF!A:C,3,0),0)</f>
        <v>0</v>
      </c>
      <c r="M4495">
        <v>2054260</v>
      </c>
    </row>
    <row r="4496" spans="1:13" x14ac:dyDescent="0.25">
      <c r="A4496">
        <v>890903055</v>
      </c>
      <c r="B4496" t="s">
        <v>232</v>
      </c>
      <c r="C4496" t="s">
        <v>222</v>
      </c>
      <c r="D4496" t="s">
        <v>223</v>
      </c>
      <c r="E4496" t="s">
        <v>224</v>
      </c>
      <c r="F4496" t="s">
        <v>292</v>
      </c>
      <c r="G4496" s="16">
        <v>43100</v>
      </c>
      <c r="J4496" t="s">
        <v>251</v>
      </c>
      <c r="K4496" t="str">
        <f>IFERROR(VLOOKUP(J4496,ORDEN_ESF!A:C,2,0),"")</f>
        <v>Cuentas comerciales por cobrar y otras cuentas por cobrar no corrientes</v>
      </c>
      <c r="L4496">
        <f>IFERROR(VLOOKUP(J4496,ORDEN_ESF!A:C,3,0),0)</f>
        <v>0</v>
      </c>
      <c r="M4496">
        <v>74323035</v>
      </c>
    </row>
    <row r="4497" spans="1:13" x14ac:dyDescent="0.25">
      <c r="A4497">
        <v>890903055</v>
      </c>
      <c r="B4497" t="s">
        <v>232</v>
      </c>
      <c r="C4497" t="s">
        <v>222</v>
      </c>
      <c r="D4497" t="s">
        <v>223</v>
      </c>
      <c r="E4497" t="s">
        <v>224</v>
      </c>
      <c r="F4497" t="s">
        <v>314</v>
      </c>
      <c r="G4497" s="16">
        <v>43100</v>
      </c>
      <c r="J4497" t="s">
        <v>251</v>
      </c>
      <c r="K4497" t="str">
        <f>IFERROR(VLOOKUP(J4497,ORDEN_ESF!A:C,2,0),"")</f>
        <v>Cuentas comerciales por cobrar y otras cuentas por cobrar no corrientes</v>
      </c>
      <c r="L4497">
        <f>IFERROR(VLOOKUP(J4497,ORDEN_ESF!A:C,3,0),0)</f>
        <v>0</v>
      </c>
      <c r="M4497">
        <v>78944210</v>
      </c>
    </row>
    <row r="4498" spans="1:13" x14ac:dyDescent="0.25">
      <c r="A4498">
        <v>900192242</v>
      </c>
      <c r="B4498" t="s">
        <v>381</v>
      </c>
      <c r="C4498" t="s">
        <v>222</v>
      </c>
      <c r="D4498" t="s">
        <v>228</v>
      </c>
      <c r="E4498" t="s">
        <v>333</v>
      </c>
      <c r="F4498" t="s">
        <v>292</v>
      </c>
      <c r="G4498" s="16">
        <v>43100</v>
      </c>
      <c r="J4498" t="s">
        <v>251</v>
      </c>
      <c r="K4498" t="str">
        <f>IFERROR(VLOOKUP(J4498,ORDEN_ESF!A:C,2,0),"")</f>
        <v>Cuentas comerciales por cobrar y otras cuentas por cobrar no corrientes</v>
      </c>
      <c r="L4498">
        <f>IFERROR(VLOOKUP(J4498,ORDEN_ESF!A:C,3,0),0)</f>
        <v>0</v>
      </c>
      <c r="M4498">
        <v>245441340</v>
      </c>
    </row>
    <row r="4499" spans="1:13" x14ac:dyDescent="0.25">
      <c r="A4499">
        <v>900192242</v>
      </c>
      <c r="B4499" t="s">
        <v>381</v>
      </c>
      <c r="C4499" t="s">
        <v>222</v>
      </c>
      <c r="D4499" t="s">
        <v>228</v>
      </c>
      <c r="E4499" t="s">
        <v>333</v>
      </c>
      <c r="F4499" t="s">
        <v>314</v>
      </c>
      <c r="G4499" s="16">
        <v>43100</v>
      </c>
      <c r="J4499" t="s">
        <v>251</v>
      </c>
      <c r="K4499" t="str">
        <f>IFERROR(VLOOKUP(J4499,ORDEN_ESF!A:C,2,0),"")</f>
        <v>Cuentas comerciales por cobrar y otras cuentas por cobrar no corrientes</v>
      </c>
      <c r="L4499">
        <f>IFERROR(VLOOKUP(J4499,ORDEN_ESF!A:C,3,0),0)</f>
        <v>0</v>
      </c>
      <c r="M4499">
        <v>375267940</v>
      </c>
    </row>
    <row r="4500" spans="1:13" x14ac:dyDescent="0.25">
      <c r="A4500">
        <v>860515523</v>
      </c>
      <c r="B4500" t="s">
        <v>231</v>
      </c>
      <c r="C4500" t="s">
        <v>222</v>
      </c>
      <c r="D4500" t="s">
        <v>228</v>
      </c>
      <c r="E4500" t="s">
        <v>224</v>
      </c>
      <c r="F4500" t="s">
        <v>292</v>
      </c>
      <c r="G4500" s="16">
        <v>43100</v>
      </c>
      <c r="J4500" t="s">
        <v>251</v>
      </c>
      <c r="K4500" t="str">
        <f>IFERROR(VLOOKUP(J4500,ORDEN_ESF!A:C,2,0),"")</f>
        <v>Cuentas comerciales por cobrar y otras cuentas por cobrar no corrientes</v>
      </c>
      <c r="L4500">
        <f>IFERROR(VLOOKUP(J4500,ORDEN_ESF!A:C,3,0),0)</f>
        <v>0</v>
      </c>
      <c r="M4500">
        <v>8170834</v>
      </c>
    </row>
    <row r="4501" spans="1:13" x14ac:dyDescent="0.25">
      <c r="A4501">
        <v>860515523</v>
      </c>
      <c r="B4501" t="s">
        <v>231</v>
      </c>
      <c r="C4501" t="s">
        <v>222</v>
      </c>
      <c r="D4501" t="s">
        <v>228</v>
      </c>
      <c r="E4501" t="s">
        <v>224</v>
      </c>
      <c r="F4501" t="s">
        <v>314</v>
      </c>
      <c r="G4501" s="16">
        <v>43100</v>
      </c>
      <c r="J4501" t="s">
        <v>251</v>
      </c>
      <c r="K4501" t="str">
        <f>IFERROR(VLOOKUP(J4501,ORDEN_ESF!A:C,2,0),"")</f>
        <v>Cuentas comerciales por cobrar y otras cuentas por cobrar no corrientes</v>
      </c>
      <c r="L4501">
        <f>IFERROR(VLOOKUP(J4501,ORDEN_ESF!A:C,3,0),0)</f>
        <v>0</v>
      </c>
      <c r="M4501">
        <v>15874443</v>
      </c>
    </row>
    <row r="4502" spans="1:13" x14ac:dyDescent="0.25">
      <c r="A4502">
        <v>890932424</v>
      </c>
      <c r="B4502" t="s">
        <v>379</v>
      </c>
      <c r="C4502" t="s">
        <v>222</v>
      </c>
      <c r="D4502" t="s">
        <v>223</v>
      </c>
      <c r="E4502" t="s">
        <v>333</v>
      </c>
      <c r="F4502" t="s">
        <v>292</v>
      </c>
      <c r="G4502" s="16">
        <v>43100</v>
      </c>
      <c r="J4502" t="s">
        <v>251</v>
      </c>
      <c r="K4502" t="str">
        <f>IFERROR(VLOOKUP(J4502,ORDEN_ESF!A:C,2,0),"")</f>
        <v>Cuentas comerciales por cobrar y otras cuentas por cobrar no corrientes</v>
      </c>
      <c r="L4502">
        <f>IFERROR(VLOOKUP(J4502,ORDEN_ESF!A:C,3,0),0)</f>
        <v>0</v>
      </c>
      <c r="M4502">
        <v>75248894</v>
      </c>
    </row>
    <row r="4503" spans="1:13" x14ac:dyDescent="0.25">
      <c r="A4503">
        <v>890932424</v>
      </c>
      <c r="B4503" t="s">
        <v>379</v>
      </c>
      <c r="C4503" t="s">
        <v>222</v>
      </c>
      <c r="D4503" t="s">
        <v>223</v>
      </c>
      <c r="E4503" t="s">
        <v>333</v>
      </c>
      <c r="F4503" t="s">
        <v>314</v>
      </c>
      <c r="G4503" s="16">
        <v>43100</v>
      </c>
      <c r="J4503" t="s">
        <v>251</v>
      </c>
      <c r="K4503" t="str">
        <f>IFERROR(VLOOKUP(J4503,ORDEN_ESF!A:C,2,0),"")</f>
        <v>Cuentas comerciales por cobrar y otras cuentas por cobrar no corrientes</v>
      </c>
      <c r="L4503">
        <f>IFERROR(VLOOKUP(J4503,ORDEN_ESF!A:C,3,0),0)</f>
        <v>0</v>
      </c>
      <c r="M4503">
        <v>133272021</v>
      </c>
    </row>
    <row r="4504" spans="1:13" x14ac:dyDescent="0.25">
      <c r="A4504">
        <v>830094920</v>
      </c>
      <c r="B4504" t="s">
        <v>350</v>
      </c>
      <c r="C4504" t="s">
        <v>222</v>
      </c>
      <c r="D4504" t="s">
        <v>351</v>
      </c>
      <c r="E4504" t="s">
        <v>339</v>
      </c>
      <c r="F4504" t="s">
        <v>292</v>
      </c>
      <c r="G4504" s="16">
        <v>43100</v>
      </c>
      <c r="J4504" t="s">
        <v>251</v>
      </c>
      <c r="K4504" t="str">
        <f>IFERROR(VLOOKUP(J4504,ORDEN_ESF!A:C,2,0),"")</f>
        <v>Cuentas comerciales por cobrar y otras cuentas por cobrar no corrientes</v>
      </c>
      <c r="L4504">
        <f>IFERROR(VLOOKUP(J4504,ORDEN_ESF!A:C,3,0),0)</f>
        <v>0</v>
      </c>
      <c r="M4504">
        <v>43013647</v>
      </c>
    </row>
    <row r="4505" spans="1:13" x14ac:dyDescent="0.25">
      <c r="A4505">
        <v>830094920</v>
      </c>
      <c r="B4505" t="s">
        <v>350</v>
      </c>
      <c r="C4505" t="s">
        <v>222</v>
      </c>
      <c r="D4505" t="s">
        <v>351</v>
      </c>
      <c r="E4505" t="s">
        <v>339</v>
      </c>
      <c r="F4505" t="s">
        <v>314</v>
      </c>
      <c r="G4505" s="16">
        <v>43100</v>
      </c>
      <c r="J4505" t="s">
        <v>251</v>
      </c>
      <c r="K4505" t="str">
        <f>IFERROR(VLOOKUP(J4505,ORDEN_ESF!A:C,2,0),"")</f>
        <v>Cuentas comerciales por cobrar y otras cuentas por cobrar no corrientes</v>
      </c>
      <c r="L4505">
        <f>IFERROR(VLOOKUP(J4505,ORDEN_ESF!A:C,3,0),0)</f>
        <v>0</v>
      </c>
      <c r="M4505">
        <v>83945967</v>
      </c>
    </row>
    <row r="4506" spans="1:13" x14ac:dyDescent="0.25">
      <c r="A4506">
        <v>800093117</v>
      </c>
      <c r="B4506" t="s">
        <v>334</v>
      </c>
      <c r="C4506" t="s">
        <v>222</v>
      </c>
      <c r="D4506" t="s">
        <v>223</v>
      </c>
      <c r="E4506" t="s">
        <v>335</v>
      </c>
      <c r="F4506" t="s">
        <v>292</v>
      </c>
      <c r="G4506" s="16">
        <v>43100</v>
      </c>
      <c r="J4506" t="s">
        <v>251</v>
      </c>
      <c r="K4506" t="str">
        <f>IFERROR(VLOOKUP(J4506,ORDEN_ESF!A:C,2,0),"")</f>
        <v>Cuentas comerciales por cobrar y otras cuentas por cobrar no corrientes</v>
      </c>
      <c r="L4506">
        <f>IFERROR(VLOOKUP(J4506,ORDEN_ESF!A:C,3,0),0)</f>
        <v>0</v>
      </c>
      <c r="M4506">
        <v>15234828</v>
      </c>
    </row>
    <row r="4507" spans="1:13" x14ac:dyDescent="0.25">
      <c r="A4507">
        <v>800093117</v>
      </c>
      <c r="B4507" t="s">
        <v>334</v>
      </c>
      <c r="C4507" t="s">
        <v>222</v>
      </c>
      <c r="D4507" t="s">
        <v>223</v>
      </c>
      <c r="E4507" t="s">
        <v>335</v>
      </c>
      <c r="F4507" t="s">
        <v>314</v>
      </c>
      <c r="G4507" s="16">
        <v>43100</v>
      </c>
      <c r="J4507" t="s">
        <v>251</v>
      </c>
      <c r="K4507" t="str">
        <f>IFERROR(VLOOKUP(J4507,ORDEN_ESF!A:C,2,0),"")</f>
        <v>Cuentas comerciales por cobrar y otras cuentas por cobrar no corrientes</v>
      </c>
      <c r="L4507">
        <f>IFERROR(VLOOKUP(J4507,ORDEN_ESF!A:C,3,0),0)</f>
        <v>0</v>
      </c>
      <c r="M4507">
        <v>17534954</v>
      </c>
    </row>
    <row r="4508" spans="1:13" x14ac:dyDescent="0.25">
      <c r="A4508">
        <v>860527800</v>
      </c>
      <c r="B4508" t="s">
        <v>296</v>
      </c>
      <c r="C4508" t="s">
        <v>222</v>
      </c>
      <c r="D4508" t="s">
        <v>228</v>
      </c>
      <c r="E4508" t="s">
        <v>224</v>
      </c>
      <c r="F4508" t="s">
        <v>292</v>
      </c>
      <c r="G4508" s="16">
        <v>43100</v>
      </c>
      <c r="J4508" t="s">
        <v>252</v>
      </c>
      <c r="K4508" t="str">
        <f>IFERROR(VLOOKUP(J4508,ORDEN_ESF!A:C,2,0),"")</f>
        <v>Inventarios no corrientes</v>
      </c>
      <c r="L4508">
        <f>IFERROR(VLOOKUP(J4508,ORDEN_ESF!A:C,3,0),0)</f>
        <v>0</v>
      </c>
      <c r="M4508">
        <v>36500172</v>
      </c>
    </row>
    <row r="4509" spans="1:13" x14ac:dyDescent="0.25">
      <c r="A4509">
        <v>860527800</v>
      </c>
      <c r="B4509" t="s">
        <v>296</v>
      </c>
      <c r="C4509" t="s">
        <v>222</v>
      </c>
      <c r="D4509" t="s">
        <v>228</v>
      </c>
      <c r="E4509" t="s">
        <v>224</v>
      </c>
      <c r="F4509" t="s">
        <v>314</v>
      </c>
      <c r="G4509" s="16">
        <v>43100</v>
      </c>
      <c r="J4509" t="s">
        <v>252</v>
      </c>
      <c r="K4509" t="str">
        <f>IFERROR(VLOOKUP(J4509,ORDEN_ESF!A:C,2,0),"")</f>
        <v>Inventarios no corrientes</v>
      </c>
      <c r="L4509">
        <f>IFERROR(VLOOKUP(J4509,ORDEN_ESF!A:C,3,0),0)</f>
        <v>0</v>
      </c>
      <c r="M4509">
        <v>39658773</v>
      </c>
    </row>
    <row r="4510" spans="1:13" x14ac:dyDescent="0.25">
      <c r="A4510">
        <v>800185295</v>
      </c>
      <c r="B4510" t="s">
        <v>344</v>
      </c>
      <c r="C4510" t="s">
        <v>222</v>
      </c>
      <c r="D4510" t="s">
        <v>228</v>
      </c>
      <c r="E4510" t="s">
        <v>335</v>
      </c>
      <c r="F4510" t="s">
        <v>292</v>
      </c>
      <c r="G4510" s="16">
        <v>43100</v>
      </c>
      <c r="J4510" t="s">
        <v>252</v>
      </c>
      <c r="K4510" t="str">
        <f>IFERROR(VLOOKUP(J4510,ORDEN_ESF!A:C,2,0),"")</f>
        <v>Inventarios no corrientes</v>
      </c>
      <c r="L4510">
        <f>IFERROR(VLOOKUP(J4510,ORDEN_ESF!A:C,3,0),0)</f>
        <v>0</v>
      </c>
      <c r="M4510">
        <v>125653395</v>
      </c>
    </row>
    <row r="4511" spans="1:13" x14ac:dyDescent="0.25">
      <c r="A4511">
        <v>800185295</v>
      </c>
      <c r="B4511" t="s">
        <v>344</v>
      </c>
      <c r="C4511" t="s">
        <v>222</v>
      </c>
      <c r="D4511" t="s">
        <v>228</v>
      </c>
      <c r="E4511" t="s">
        <v>335</v>
      </c>
      <c r="F4511" t="s">
        <v>314</v>
      </c>
      <c r="G4511" s="16">
        <v>43100</v>
      </c>
      <c r="J4511" t="s">
        <v>252</v>
      </c>
      <c r="K4511" t="str">
        <f>IFERROR(VLOOKUP(J4511,ORDEN_ESF!A:C,2,0),"")</f>
        <v>Inventarios no corrientes</v>
      </c>
      <c r="L4511">
        <f>IFERROR(VLOOKUP(J4511,ORDEN_ESF!A:C,3,0),0)</f>
        <v>0</v>
      </c>
      <c r="M4511">
        <v>96603361</v>
      </c>
    </row>
    <row r="4512" spans="1:13" x14ac:dyDescent="0.25">
      <c r="A4512">
        <v>890205645</v>
      </c>
      <c r="B4512" t="s">
        <v>166</v>
      </c>
      <c r="C4512" t="s">
        <v>222</v>
      </c>
      <c r="D4512" t="s">
        <v>375</v>
      </c>
      <c r="E4512" t="s">
        <v>335</v>
      </c>
      <c r="F4512" t="s">
        <v>292</v>
      </c>
      <c r="G4512" s="16">
        <v>43100</v>
      </c>
      <c r="J4512" t="s">
        <v>252</v>
      </c>
      <c r="K4512" t="str">
        <f>IFERROR(VLOOKUP(J4512,ORDEN_ESF!A:C,2,0),"")</f>
        <v>Inventarios no corrientes</v>
      </c>
      <c r="L4512">
        <f>IFERROR(VLOOKUP(J4512,ORDEN_ESF!A:C,3,0),0)</f>
        <v>0</v>
      </c>
      <c r="M4512">
        <v>321063723</v>
      </c>
    </row>
    <row r="4513" spans="1:13" x14ac:dyDescent="0.25">
      <c r="A4513">
        <v>890205645</v>
      </c>
      <c r="B4513" t="s">
        <v>166</v>
      </c>
      <c r="C4513" t="s">
        <v>222</v>
      </c>
      <c r="D4513" t="s">
        <v>375</v>
      </c>
      <c r="E4513" t="s">
        <v>335</v>
      </c>
      <c r="F4513" t="s">
        <v>314</v>
      </c>
      <c r="G4513" s="16">
        <v>43100</v>
      </c>
      <c r="J4513" t="s">
        <v>252</v>
      </c>
      <c r="K4513" t="str">
        <f>IFERROR(VLOOKUP(J4513,ORDEN_ESF!A:C,2,0),"")</f>
        <v>Inventarios no corrientes</v>
      </c>
      <c r="L4513">
        <f>IFERROR(VLOOKUP(J4513,ORDEN_ESF!A:C,3,0),0)</f>
        <v>0</v>
      </c>
      <c r="M4513">
        <v>307022977</v>
      </c>
    </row>
    <row r="4514" spans="1:13" x14ac:dyDescent="0.25">
      <c r="A4514">
        <v>800094968</v>
      </c>
      <c r="B4514" t="s">
        <v>336</v>
      </c>
      <c r="C4514" t="s">
        <v>222</v>
      </c>
      <c r="D4514" t="s">
        <v>337</v>
      </c>
      <c r="E4514" t="s">
        <v>335</v>
      </c>
      <c r="F4514" t="s">
        <v>292</v>
      </c>
      <c r="G4514" s="16">
        <v>43100</v>
      </c>
      <c r="J4514" t="s">
        <v>252</v>
      </c>
      <c r="K4514" t="str">
        <f>IFERROR(VLOOKUP(J4514,ORDEN_ESF!A:C,2,0),"")</f>
        <v>Inventarios no corrientes</v>
      </c>
      <c r="L4514">
        <f>IFERROR(VLOOKUP(J4514,ORDEN_ESF!A:C,3,0),0)</f>
        <v>0</v>
      </c>
      <c r="M4514">
        <v>94836605</v>
      </c>
    </row>
    <row r="4515" spans="1:13" x14ac:dyDescent="0.25">
      <c r="A4515">
        <v>800094968</v>
      </c>
      <c r="B4515" t="s">
        <v>336</v>
      </c>
      <c r="C4515" t="s">
        <v>222</v>
      </c>
      <c r="D4515" t="s">
        <v>337</v>
      </c>
      <c r="E4515" t="s">
        <v>335</v>
      </c>
      <c r="F4515" t="s">
        <v>314</v>
      </c>
      <c r="G4515" s="16">
        <v>43100</v>
      </c>
      <c r="J4515" t="s">
        <v>252</v>
      </c>
      <c r="K4515" t="str">
        <f>IFERROR(VLOOKUP(J4515,ORDEN_ESF!A:C,2,0),"")</f>
        <v>Inventarios no corrientes</v>
      </c>
      <c r="L4515">
        <f>IFERROR(VLOOKUP(J4515,ORDEN_ESF!A:C,3,0),0)</f>
        <v>0</v>
      </c>
      <c r="M4515">
        <v>122325158</v>
      </c>
    </row>
    <row r="4516" spans="1:13" x14ac:dyDescent="0.25">
      <c r="A4516">
        <v>890911431</v>
      </c>
      <c r="B4516" t="s">
        <v>378</v>
      </c>
      <c r="C4516" t="s">
        <v>222</v>
      </c>
      <c r="D4516" t="s">
        <v>223</v>
      </c>
      <c r="E4516" t="s">
        <v>339</v>
      </c>
      <c r="F4516" t="s">
        <v>292</v>
      </c>
      <c r="G4516" s="16">
        <v>43100</v>
      </c>
      <c r="J4516" t="s">
        <v>253</v>
      </c>
      <c r="K4516" t="str">
        <f>IFERROR(VLOOKUP(J4516,ORDEN_ESF!A:C,2,0),"")</f>
        <v>Activos por impuestos diferidos</v>
      </c>
      <c r="L4516">
        <f>IFERROR(VLOOKUP(J4516,ORDEN_ESF!A:C,3,0),0)</f>
        <v>0</v>
      </c>
      <c r="M4516">
        <v>5747488</v>
      </c>
    </row>
    <row r="4517" spans="1:13" x14ac:dyDescent="0.25">
      <c r="A4517">
        <v>890911431</v>
      </c>
      <c r="B4517" t="s">
        <v>378</v>
      </c>
      <c r="C4517" t="s">
        <v>222</v>
      </c>
      <c r="D4517" t="s">
        <v>223</v>
      </c>
      <c r="E4517" t="s">
        <v>339</v>
      </c>
      <c r="F4517" t="s">
        <v>314</v>
      </c>
      <c r="G4517" s="16">
        <v>43100</v>
      </c>
      <c r="J4517" t="s">
        <v>253</v>
      </c>
      <c r="K4517" t="str">
        <f>IFERROR(VLOOKUP(J4517,ORDEN_ESF!A:C,2,0),"")</f>
        <v>Activos por impuestos diferidos</v>
      </c>
      <c r="L4517">
        <f>IFERROR(VLOOKUP(J4517,ORDEN_ESF!A:C,3,0),0)</f>
        <v>0</v>
      </c>
      <c r="M4517">
        <v>5870982</v>
      </c>
    </row>
    <row r="4518" spans="1:13" x14ac:dyDescent="0.25">
      <c r="A4518">
        <v>860035996</v>
      </c>
      <c r="B4518" t="s">
        <v>229</v>
      </c>
      <c r="C4518" t="s">
        <v>222</v>
      </c>
      <c r="D4518" t="s">
        <v>228</v>
      </c>
      <c r="E4518" t="s">
        <v>224</v>
      </c>
      <c r="F4518" t="s">
        <v>292</v>
      </c>
      <c r="G4518" s="16">
        <v>43100</v>
      </c>
      <c r="J4518" t="s">
        <v>253</v>
      </c>
      <c r="K4518" t="str">
        <f>IFERROR(VLOOKUP(J4518,ORDEN_ESF!A:C,2,0),"")</f>
        <v>Activos por impuestos diferidos</v>
      </c>
      <c r="L4518">
        <f>IFERROR(VLOOKUP(J4518,ORDEN_ESF!A:C,3,0),0)</f>
        <v>0</v>
      </c>
      <c r="M4518">
        <v>725296</v>
      </c>
    </row>
    <row r="4519" spans="1:13" x14ac:dyDescent="0.25">
      <c r="A4519">
        <v>830124992</v>
      </c>
      <c r="B4519" t="s">
        <v>357</v>
      </c>
      <c r="C4519" t="s">
        <v>222</v>
      </c>
      <c r="D4519" t="s">
        <v>228</v>
      </c>
      <c r="E4519" t="s">
        <v>358</v>
      </c>
      <c r="F4519" t="s">
        <v>292</v>
      </c>
      <c r="G4519" s="16">
        <v>43100</v>
      </c>
      <c r="J4519" t="s">
        <v>253</v>
      </c>
      <c r="K4519" t="str">
        <f>IFERROR(VLOOKUP(J4519,ORDEN_ESF!A:C,2,0),"")</f>
        <v>Activos por impuestos diferidos</v>
      </c>
      <c r="L4519">
        <f>IFERROR(VLOOKUP(J4519,ORDEN_ESF!A:C,3,0),0)</f>
        <v>0</v>
      </c>
      <c r="M4519">
        <v>29920</v>
      </c>
    </row>
    <row r="4520" spans="1:13" x14ac:dyDescent="0.25">
      <c r="A4520">
        <v>800185295</v>
      </c>
      <c r="B4520" t="s">
        <v>344</v>
      </c>
      <c r="C4520" t="s">
        <v>222</v>
      </c>
      <c r="D4520" t="s">
        <v>228</v>
      </c>
      <c r="E4520" t="s">
        <v>335</v>
      </c>
      <c r="F4520" t="s">
        <v>292</v>
      </c>
      <c r="G4520" s="16">
        <v>43100</v>
      </c>
      <c r="J4520" t="s">
        <v>253</v>
      </c>
      <c r="K4520" t="str">
        <f>IFERROR(VLOOKUP(J4520,ORDEN_ESF!A:C,2,0),"")</f>
        <v>Activos por impuestos diferidos</v>
      </c>
      <c r="L4520">
        <f>IFERROR(VLOOKUP(J4520,ORDEN_ESF!A:C,3,0),0)</f>
        <v>0</v>
      </c>
      <c r="M4520">
        <v>1466522</v>
      </c>
    </row>
    <row r="4521" spans="1:13" x14ac:dyDescent="0.25">
      <c r="A4521">
        <v>800185295</v>
      </c>
      <c r="B4521" t="s">
        <v>344</v>
      </c>
      <c r="C4521" t="s">
        <v>222</v>
      </c>
      <c r="D4521" t="s">
        <v>228</v>
      </c>
      <c r="E4521" t="s">
        <v>335</v>
      </c>
      <c r="F4521" t="s">
        <v>314</v>
      </c>
      <c r="G4521" s="16">
        <v>43100</v>
      </c>
      <c r="J4521" t="s">
        <v>253</v>
      </c>
      <c r="K4521" t="str">
        <f>IFERROR(VLOOKUP(J4521,ORDEN_ESF!A:C,2,0),"")</f>
        <v>Activos por impuestos diferidos</v>
      </c>
      <c r="L4521">
        <f>IFERROR(VLOOKUP(J4521,ORDEN_ESF!A:C,3,0),0)</f>
        <v>0</v>
      </c>
      <c r="M4521">
        <v>957417</v>
      </c>
    </row>
    <row r="4522" spans="1:13" x14ac:dyDescent="0.25">
      <c r="A4522">
        <v>890205645</v>
      </c>
      <c r="B4522" t="s">
        <v>166</v>
      </c>
      <c r="C4522" t="s">
        <v>222</v>
      </c>
      <c r="D4522" t="s">
        <v>375</v>
      </c>
      <c r="E4522" t="s">
        <v>335</v>
      </c>
      <c r="F4522" t="s">
        <v>292</v>
      </c>
      <c r="G4522" s="16">
        <v>43100</v>
      </c>
      <c r="J4522" t="s">
        <v>253</v>
      </c>
      <c r="K4522" t="str">
        <f>IFERROR(VLOOKUP(J4522,ORDEN_ESF!A:C,2,0),"")</f>
        <v>Activos por impuestos diferidos</v>
      </c>
      <c r="L4522">
        <f>IFERROR(VLOOKUP(J4522,ORDEN_ESF!A:C,3,0),0)</f>
        <v>0</v>
      </c>
      <c r="M4522">
        <v>12917388</v>
      </c>
    </row>
    <row r="4523" spans="1:13" x14ac:dyDescent="0.25">
      <c r="A4523">
        <v>890205645</v>
      </c>
      <c r="B4523" t="s">
        <v>166</v>
      </c>
      <c r="C4523" t="s">
        <v>222</v>
      </c>
      <c r="D4523" t="s">
        <v>375</v>
      </c>
      <c r="E4523" t="s">
        <v>335</v>
      </c>
      <c r="F4523" t="s">
        <v>314</v>
      </c>
      <c r="G4523" s="16">
        <v>43100</v>
      </c>
      <c r="J4523" t="s">
        <v>253</v>
      </c>
      <c r="K4523" t="str">
        <f>IFERROR(VLOOKUP(J4523,ORDEN_ESF!A:C,2,0),"")</f>
        <v>Activos por impuestos diferidos</v>
      </c>
      <c r="L4523">
        <f>IFERROR(VLOOKUP(J4523,ORDEN_ESF!A:C,3,0),0)</f>
        <v>0</v>
      </c>
      <c r="M4523">
        <v>19134509</v>
      </c>
    </row>
    <row r="4524" spans="1:13" x14ac:dyDescent="0.25">
      <c r="A4524">
        <v>900087151</v>
      </c>
      <c r="B4524" t="s">
        <v>383</v>
      </c>
      <c r="C4524" t="s">
        <v>222</v>
      </c>
      <c r="D4524" t="s">
        <v>351</v>
      </c>
      <c r="E4524" t="s">
        <v>384</v>
      </c>
      <c r="F4524" t="s">
        <v>292</v>
      </c>
      <c r="G4524" s="16">
        <v>43100</v>
      </c>
      <c r="J4524" t="s">
        <v>253</v>
      </c>
      <c r="K4524" t="str">
        <f>IFERROR(VLOOKUP(J4524,ORDEN_ESF!A:C,2,0),"")</f>
        <v>Activos por impuestos diferidos</v>
      </c>
      <c r="L4524">
        <f>IFERROR(VLOOKUP(J4524,ORDEN_ESF!A:C,3,0),0)</f>
        <v>0</v>
      </c>
      <c r="M4524">
        <v>1080207</v>
      </c>
    </row>
    <row r="4525" spans="1:13" x14ac:dyDescent="0.25">
      <c r="A4525">
        <v>900087151</v>
      </c>
      <c r="B4525" t="s">
        <v>383</v>
      </c>
      <c r="C4525" t="s">
        <v>222</v>
      </c>
      <c r="D4525" t="s">
        <v>351</v>
      </c>
      <c r="E4525" t="s">
        <v>384</v>
      </c>
      <c r="F4525" t="s">
        <v>314</v>
      </c>
      <c r="G4525" s="16">
        <v>43100</v>
      </c>
      <c r="J4525" t="s">
        <v>253</v>
      </c>
      <c r="K4525" t="str">
        <f>IFERROR(VLOOKUP(J4525,ORDEN_ESF!A:C,2,0),"")</f>
        <v>Activos por impuestos diferidos</v>
      </c>
      <c r="L4525">
        <f>IFERROR(VLOOKUP(J4525,ORDEN_ESF!A:C,3,0),0)</f>
        <v>0</v>
      </c>
      <c r="M4525">
        <v>655250</v>
      </c>
    </row>
    <row r="4526" spans="1:13" x14ac:dyDescent="0.25">
      <c r="A4526">
        <v>800094968</v>
      </c>
      <c r="B4526" t="s">
        <v>336</v>
      </c>
      <c r="C4526" t="s">
        <v>222</v>
      </c>
      <c r="D4526" t="s">
        <v>337</v>
      </c>
      <c r="E4526" t="s">
        <v>335</v>
      </c>
      <c r="F4526" t="s">
        <v>314</v>
      </c>
      <c r="G4526" s="16">
        <v>43100</v>
      </c>
      <c r="J4526" t="s">
        <v>253</v>
      </c>
      <c r="K4526" t="str">
        <f>IFERROR(VLOOKUP(J4526,ORDEN_ESF!A:C,2,0),"")</f>
        <v>Activos por impuestos diferidos</v>
      </c>
      <c r="L4526">
        <f>IFERROR(VLOOKUP(J4526,ORDEN_ESF!A:C,3,0),0)</f>
        <v>0</v>
      </c>
      <c r="M4526">
        <v>2255880</v>
      </c>
    </row>
    <row r="4527" spans="1:13" x14ac:dyDescent="0.25">
      <c r="A4527">
        <v>890939355</v>
      </c>
      <c r="B4527" t="s">
        <v>35</v>
      </c>
      <c r="C4527" t="s">
        <v>222</v>
      </c>
      <c r="D4527" t="s">
        <v>223</v>
      </c>
      <c r="E4527" t="s">
        <v>335</v>
      </c>
      <c r="F4527" t="s">
        <v>292</v>
      </c>
      <c r="G4527" s="16">
        <v>43100</v>
      </c>
      <c r="J4527" t="s">
        <v>253</v>
      </c>
      <c r="K4527" t="str">
        <f>IFERROR(VLOOKUP(J4527,ORDEN_ESF!A:C,2,0),"")</f>
        <v>Activos por impuestos diferidos</v>
      </c>
      <c r="L4527">
        <f>IFERROR(VLOOKUP(J4527,ORDEN_ESF!A:C,3,0),0)</f>
        <v>0</v>
      </c>
      <c r="M4527">
        <v>160644</v>
      </c>
    </row>
    <row r="4528" spans="1:13" x14ac:dyDescent="0.25">
      <c r="A4528">
        <v>890939355</v>
      </c>
      <c r="B4528" t="s">
        <v>35</v>
      </c>
      <c r="C4528" t="s">
        <v>222</v>
      </c>
      <c r="D4528" t="s">
        <v>223</v>
      </c>
      <c r="E4528" t="s">
        <v>335</v>
      </c>
      <c r="F4528" t="s">
        <v>314</v>
      </c>
      <c r="G4528" s="16">
        <v>43100</v>
      </c>
      <c r="J4528" t="s">
        <v>253</v>
      </c>
      <c r="K4528" t="str">
        <f>IFERROR(VLOOKUP(J4528,ORDEN_ESF!A:C,2,0),"")</f>
        <v>Activos por impuestos diferidos</v>
      </c>
      <c r="L4528">
        <f>IFERROR(VLOOKUP(J4528,ORDEN_ESF!A:C,3,0),0)</f>
        <v>0</v>
      </c>
      <c r="M4528">
        <v>436612</v>
      </c>
    </row>
    <row r="4529" spans="1:13" x14ac:dyDescent="0.25">
      <c r="A4529">
        <v>830058272</v>
      </c>
      <c r="B4529" t="s">
        <v>352</v>
      </c>
      <c r="C4529" t="s">
        <v>222</v>
      </c>
      <c r="D4529" t="s">
        <v>228</v>
      </c>
      <c r="E4529" t="s">
        <v>353</v>
      </c>
      <c r="F4529" t="s">
        <v>292</v>
      </c>
      <c r="G4529" s="16">
        <v>43100</v>
      </c>
      <c r="J4529" t="s">
        <v>253</v>
      </c>
      <c r="K4529" t="str">
        <f>IFERROR(VLOOKUP(J4529,ORDEN_ESF!A:C,2,0),"")</f>
        <v>Activos por impuestos diferidos</v>
      </c>
      <c r="L4529">
        <f>IFERROR(VLOOKUP(J4529,ORDEN_ESF!A:C,3,0),0)</f>
        <v>0</v>
      </c>
      <c r="M4529">
        <v>3404608</v>
      </c>
    </row>
    <row r="4530" spans="1:13" x14ac:dyDescent="0.25">
      <c r="A4530">
        <v>830058272</v>
      </c>
      <c r="B4530" t="s">
        <v>352</v>
      </c>
      <c r="C4530" t="s">
        <v>222</v>
      </c>
      <c r="D4530" t="s">
        <v>228</v>
      </c>
      <c r="E4530" t="s">
        <v>353</v>
      </c>
      <c r="F4530" t="s">
        <v>314</v>
      </c>
      <c r="G4530" s="16">
        <v>43100</v>
      </c>
      <c r="J4530" t="s">
        <v>253</v>
      </c>
      <c r="K4530" t="str">
        <f>IFERROR(VLOOKUP(J4530,ORDEN_ESF!A:C,2,0),"")</f>
        <v>Activos por impuestos diferidos</v>
      </c>
      <c r="L4530">
        <f>IFERROR(VLOOKUP(J4530,ORDEN_ESF!A:C,3,0),0)</f>
        <v>0</v>
      </c>
      <c r="M4530">
        <v>6372162</v>
      </c>
    </row>
    <row r="4531" spans="1:13" x14ac:dyDescent="0.25">
      <c r="A4531">
        <v>890903055</v>
      </c>
      <c r="B4531" t="s">
        <v>232</v>
      </c>
      <c r="C4531" t="s">
        <v>222</v>
      </c>
      <c r="D4531" t="s">
        <v>223</v>
      </c>
      <c r="E4531" t="s">
        <v>224</v>
      </c>
      <c r="F4531" t="s">
        <v>292</v>
      </c>
      <c r="G4531" s="16">
        <v>43100</v>
      </c>
      <c r="J4531" t="s">
        <v>253</v>
      </c>
      <c r="K4531" t="str">
        <f>IFERROR(VLOOKUP(J4531,ORDEN_ESF!A:C,2,0),"")</f>
        <v>Activos por impuestos diferidos</v>
      </c>
      <c r="L4531">
        <f>IFERROR(VLOOKUP(J4531,ORDEN_ESF!A:C,3,0),0)</f>
        <v>0</v>
      </c>
      <c r="M4531">
        <v>7665041</v>
      </c>
    </row>
    <row r="4532" spans="1:13" x14ac:dyDescent="0.25">
      <c r="A4532">
        <v>890903055</v>
      </c>
      <c r="B4532" t="s">
        <v>232</v>
      </c>
      <c r="C4532" t="s">
        <v>222</v>
      </c>
      <c r="D4532" t="s">
        <v>223</v>
      </c>
      <c r="E4532" t="s">
        <v>224</v>
      </c>
      <c r="F4532" t="s">
        <v>314</v>
      </c>
      <c r="G4532" s="16">
        <v>43100</v>
      </c>
      <c r="J4532" t="s">
        <v>253</v>
      </c>
      <c r="K4532" t="str">
        <f>IFERROR(VLOOKUP(J4532,ORDEN_ESF!A:C,2,0),"")</f>
        <v>Activos por impuestos diferidos</v>
      </c>
      <c r="L4532">
        <f>IFERROR(VLOOKUP(J4532,ORDEN_ESF!A:C,3,0),0)</f>
        <v>0</v>
      </c>
      <c r="M4532">
        <v>5844421</v>
      </c>
    </row>
    <row r="4533" spans="1:13" x14ac:dyDescent="0.25">
      <c r="A4533">
        <v>860031361</v>
      </c>
      <c r="B4533" t="s">
        <v>297</v>
      </c>
      <c r="C4533" t="s">
        <v>222</v>
      </c>
      <c r="D4533" t="s">
        <v>228</v>
      </c>
      <c r="E4533" t="s">
        <v>224</v>
      </c>
      <c r="F4533" t="s">
        <v>292</v>
      </c>
      <c r="G4533" s="16">
        <v>43100</v>
      </c>
      <c r="J4533" t="s">
        <v>253</v>
      </c>
      <c r="K4533" t="str">
        <f>IFERROR(VLOOKUP(J4533,ORDEN_ESF!A:C,2,0),"")</f>
        <v>Activos por impuestos diferidos</v>
      </c>
      <c r="L4533">
        <f>IFERROR(VLOOKUP(J4533,ORDEN_ESF!A:C,3,0),0)</f>
        <v>0</v>
      </c>
      <c r="M4533">
        <v>5876839</v>
      </c>
    </row>
    <row r="4534" spans="1:13" x14ac:dyDescent="0.25">
      <c r="A4534">
        <v>860031361</v>
      </c>
      <c r="B4534" t="s">
        <v>297</v>
      </c>
      <c r="C4534" t="s">
        <v>222</v>
      </c>
      <c r="D4534" t="s">
        <v>228</v>
      </c>
      <c r="E4534" t="s">
        <v>224</v>
      </c>
      <c r="F4534" t="s">
        <v>314</v>
      </c>
      <c r="G4534" s="16">
        <v>43100</v>
      </c>
      <c r="J4534" t="s">
        <v>253</v>
      </c>
      <c r="K4534" t="str">
        <f>IFERROR(VLOOKUP(J4534,ORDEN_ESF!A:C,2,0),"")</f>
        <v>Activos por impuestos diferidos</v>
      </c>
      <c r="L4534">
        <f>IFERROR(VLOOKUP(J4534,ORDEN_ESF!A:C,3,0),0)</f>
        <v>0</v>
      </c>
      <c r="M4534">
        <v>13162087</v>
      </c>
    </row>
    <row r="4535" spans="1:13" x14ac:dyDescent="0.25">
      <c r="A4535">
        <v>890312765</v>
      </c>
      <c r="B4535" t="s">
        <v>363</v>
      </c>
      <c r="C4535" t="s">
        <v>222</v>
      </c>
      <c r="D4535" t="s">
        <v>228</v>
      </c>
      <c r="E4535" t="s">
        <v>339</v>
      </c>
      <c r="F4535" t="s">
        <v>292</v>
      </c>
      <c r="G4535" s="16">
        <v>43100</v>
      </c>
      <c r="J4535" t="s">
        <v>253</v>
      </c>
      <c r="K4535" t="str">
        <f>IFERROR(VLOOKUP(J4535,ORDEN_ESF!A:C,2,0),"")</f>
        <v>Activos por impuestos diferidos</v>
      </c>
      <c r="L4535">
        <f>IFERROR(VLOOKUP(J4535,ORDEN_ESF!A:C,3,0),0)</f>
        <v>0</v>
      </c>
      <c r="M4535">
        <v>4112332</v>
      </c>
    </row>
    <row r="4536" spans="1:13" x14ac:dyDescent="0.25">
      <c r="A4536">
        <v>890312765</v>
      </c>
      <c r="B4536" t="s">
        <v>363</v>
      </c>
      <c r="C4536" t="s">
        <v>222</v>
      </c>
      <c r="D4536" t="s">
        <v>228</v>
      </c>
      <c r="E4536" t="s">
        <v>339</v>
      </c>
      <c r="F4536" t="s">
        <v>314</v>
      </c>
      <c r="G4536" s="16">
        <v>43100</v>
      </c>
      <c r="J4536" t="s">
        <v>253</v>
      </c>
      <c r="K4536" t="str">
        <f>IFERROR(VLOOKUP(J4536,ORDEN_ESF!A:C,2,0),"")</f>
        <v>Activos por impuestos diferidos</v>
      </c>
      <c r="L4536">
        <f>IFERROR(VLOOKUP(J4536,ORDEN_ESF!A:C,3,0),0)</f>
        <v>0</v>
      </c>
      <c r="M4536">
        <v>885298</v>
      </c>
    </row>
    <row r="4537" spans="1:13" x14ac:dyDescent="0.25">
      <c r="A4537">
        <v>860059851</v>
      </c>
      <c r="B4537" t="s">
        <v>365</v>
      </c>
      <c r="C4537" t="s">
        <v>222</v>
      </c>
      <c r="D4537" t="s">
        <v>228</v>
      </c>
      <c r="E4537" t="s">
        <v>224</v>
      </c>
      <c r="F4537" t="s">
        <v>314</v>
      </c>
      <c r="G4537" s="16">
        <v>43100</v>
      </c>
      <c r="J4537" t="s">
        <v>253</v>
      </c>
      <c r="K4537" t="str">
        <f>IFERROR(VLOOKUP(J4537,ORDEN_ESF!A:C,2,0),"")</f>
        <v>Activos por impuestos diferidos</v>
      </c>
      <c r="L4537">
        <f>IFERROR(VLOOKUP(J4537,ORDEN_ESF!A:C,3,0),0)</f>
        <v>0</v>
      </c>
      <c r="M4537">
        <v>240769</v>
      </c>
    </row>
    <row r="4538" spans="1:13" x14ac:dyDescent="0.25">
      <c r="A4538">
        <v>890910447</v>
      </c>
      <c r="B4538" t="s">
        <v>300</v>
      </c>
      <c r="C4538" t="s">
        <v>222</v>
      </c>
      <c r="D4538" t="s">
        <v>223</v>
      </c>
      <c r="E4538" t="s">
        <v>224</v>
      </c>
      <c r="F4538" t="s">
        <v>292</v>
      </c>
      <c r="G4538" s="16">
        <v>43100</v>
      </c>
      <c r="J4538" t="s">
        <v>253</v>
      </c>
      <c r="K4538" t="str">
        <f>IFERROR(VLOOKUP(J4538,ORDEN_ESF!A:C,2,0),"")</f>
        <v>Activos por impuestos diferidos</v>
      </c>
      <c r="L4538">
        <f>IFERROR(VLOOKUP(J4538,ORDEN_ESF!A:C,3,0),0)</f>
        <v>0</v>
      </c>
      <c r="M4538">
        <v>583031</v>
      </c>
    </row>
    <row r="4539" spans="1:13" x14ac:dyDescent="0.25">
      <c r="A4539">
        <v>890910447</v>
      </c>
      <c r="B4539" t="s">
        <v>300</v>
      </c>
      <c r="C4539" t="s">
        <v>222</v>
      </c>
      <c r="D4539" t="s">
        <v>223</v>
      </c>
      <c r="E4539" t="s">
        <v>224</v>
      </c>
      <c r="F4539" t="s">
        <v>314</v>
      </c>
      <c r="G4539" s="16">
        <v>43100</v>
      </c>
      <c r="J4539" t="s">
        <v>253</v>
      </c>
      <c r="K4539" t="str">
        <f>IFERROR(VLOOKUP(J4539,ORDEN_ESF!A:C,2,0),"")</f>
        <v>Activos por impuestos diferidos</v>
      </c>
      <c r="L4539">
        <f>IFERROR(VLOOKUP(J4539,ORDEN_ESF!A:C,3,0),0)</f>
        <v>0</v>
      </c>
      <c r="M4539">
        <v>681713</v>
      </c>
    </row>
    <row r="4540" spans="1:13" x14ac:dyDescent="0.25">
      <c r="A4540">
        <v>900192242</v>
      </c>
      <c r="B4540" t="s">
        <v>381</v>
      </c>
      <c r="C4540" t="s">
        <v>222</v>
      </c>
      <c r="D4540" t="s">
        <v>228</v>
      </c>
      <c r="E4540" t="s">
        <v>333</v>
      </c>
      <c r="F4540" t="s">
        <v>292</v>
      </c>
      <c r="G4540" s="16">
        <v>43100</v>
      </c>
      <c r="J4540" t="s">
        <v>253</v>
      </c>
      <c r="K4540" t="str">
        <f>IFERROR(VLOOKUP(J4540,ORDEN_ESF!A:C,2,0),"")</f>
        <v>Activos por impuestos diferidos</v>
      </c>
      <c r="L4540">
        <f>IFERROR(VLOOKUP(J4540,ORDEN_ESF!A:C,3,0),0)</f>
        <v>0</v>
      </c>
      <c r="M4540">
        <v>7114591</v>
      </c>
    </row>
    <row r="4541" spans="1:13" x14ac:dyDescent="0.25">
      <c r="A4541">
        <v>900192242</v>
      </c>
      <c r="B4541" t="s">
        <v>381</v>
      </c>
      <c r="C4541" t="s">
        <v>222</v>
      </c>
      <c r="D4541" t="s">
        <v>228</v>
      </c>
      <c r="E4541" t="s">
        <v>333</v>
      </c>
      <c r="F4541" t="s">
        <v>314</v>
      </c>
      <c r="G4541" s="16">
        <v>43100</v>
      </c>
      <c r="J4541" t="s">
        <v>253</v>
      </c>
      <c r="K4541" t="str">
        <f>IFERROR(VLOOKUP(J4541,ORDEN_ESF!A:C,2,0),"")</f>
        <v>Activos por impuestos diferidos</v>
      </c>
      <c r="L4541">
        <f>IFERROR(VLOOKUP(J4541,ORDEN_ESF!A:C,3,0),0)</f>
        <v>0</v>
      </c>
      <c r="M4541">
        <v>4586249</v>
      </c>
    </row>
    <row r="4542" spans="1:13" x14ac:dyDescent="0.25">
      <c r="A4542">
        <v>890903035</v>
      </c>
      <c r="B4542" t="s">
        <v>369</v>
      </c>
      <c r="C4542" t="s">
        <v>222</v>
      </c>
      <c r="D4542" t="s">
        <v>228</v>
      </c>
      <c r="E4542" t="s">
        <v>339</v>
      </c>
      <c r="F4542" t="s">
        <v>292</v>
      </c>
      <c r="G4542" s="16">
        <v>43100</v>
      </c>
      <c r="J4542" t="s">
        <v>253</v>
      </c>
      <c r="K4542" t="str">
        <f>IFERROR(VLOOKUP(J4542,ORDEN_ESF!A:C,2,0),"")</f>
        <v>Activos por impuestos diferidos</v>
      </c>
      <c r="L4542">
        <f>IFERROR(VLOOKUP(J4542,ORDEN_ESF!A:C,3,0),0)</f>
        <v>0</v>
      </c>
      <c r="M4542">
        <v>4473586</v>
      </c>
    </row>
    <row r="4543" spans="1:13" x14ac:dyDescent="0.25">
      <c r="A4543">
        <v>890903035</v>
      </c>
      <c r="B4543" t="s">
        <v>369</v>
      </c>
      <c r="C4543" t="s">
        <v>222</v>
      </c>
      <c r="D4543" t="s">
        <v>228</v>
      </c>
      <c r="E4543" t="s">
        <v>339</v>
      </c>
      <c r="F4543" t="s">
        <v>314</v>
      </c>
      <c r="G4543" s="16">
        <v>43100</v>
      </c>
      <c r="J4543" t="s">
        <v>253</v>
      </c>
      <c r="K4543" t="str">
        <f>IFERROR(VLOOKUP(J4543,ORDEN_ESF!A:C,2,0),"")</f>
        <v>Activos por impuestos diferidos</v>
      </c>
      <c r="L4543">
        <f>IFERROR(VLOOKUP(J4543,ORDEN_ESF!A:C,3,0),0)</f>
        <v>0</v>
      </c>
      <c r="M4543">
        <v>6591965</v>
      </c>
    </row>
    <row r="4544" spans="1:13" x14ac:dyDescent="0.25">
      <c r="A4544">
        <v>860002837</v>
      </c>
      <c r="B4544" t="s">
        <v>227</v>
      </c>
      <c r="C4544" t="s">
        <v>222</v>
      </c>
      <c r="D4544" t="s">
        <v>228</v>
      </c>
      <c r="E4544" t="s">
        <v>224</v>
      </c>
      <c r="F4544" t="s">
        <v>292</v>
      </c>
      <c r="G4544" s="16">
        <v>43100</v>
      </c>
      <c r="J4544" t="s">
        <v>253</v>
      </c>
      <c r="K4544" t="str">
        <f>IFERROR(VLOOKUP(J4544,ORDEN_ESF!A:C,2,0),"")</f>
        <v>Activos por impuestos diferidos</v>
      </c>
      <c r="L4544">
        <f>IFERROR(VLOOKUP(J4544,ORDEN_ESF!A:C,3,0),0)</f>
        <v>0</v>
      </c>
      <c r="M4544">
        <v>5804927</v>
      </c>
    </row>
    <row r="4545" spans="1:13" x14ac:dyDescent="0.25">
      <c r="A4545">
        <v>860002837</v>
      </c>
      <c r="B4545" t="s">
        <v>227</v>
      </c>
      <c r="C4545" t="s">
        <v>222</v>
      </c>
      <c r="D4545" t="s">
        <v>228</v>
      </c>
      <c r="E4545" t="s">
        <v>224</v>
      </c>
      <c r="F4545" t="s">
        <v>314</v>
      </c>
      <c r="G4545" s="16">
        <v>43100</v>
      </c>
      <c r="J4545" t="s">
        <v>253</v>
      </c>
      <c r="K4545" t="str">
        <f>IFERROR(VLOOKUP(J4545,ORDEN_ESF!A:C,2,0),"")</f>
        <v>Activos por impuestos diferidos</v>
      </c>
      <c r="L4545">
        <f>IFERROR(VLOOKUP(J4545,ORDEN_ESF!A:C,3,0),0)</f>
        <v>0</v>
      </c>
      <c r="M4545">
        <v>6309984</v>
      </c>
    </row>
    <row r="4546" spans="1:13" x14ac:dyDescent="0.25">
      <c r="A4546">
        <v>860515523</v>
      </c>
      <c r="B4546" t="s">
        <v>231</v>
      </c>
      <c r="C4546" t="s">
        <v>222</v>
      </c>
      <c r="D4546" t="s">
        <v>228</v>
      </c>
      <c r="E4546" t="s">
        <v>224</v>
      </c>
      <c r="F4546" t="s">
        <v>292</v>
      </c>
      <c r="G4546" s="16">
        <v>43100</v>
      </c>
      <c r="J4546" t="s">
        <v>253</v>
      </c>
      <c r="K4546" t="str">
        <f>IFERROR(VLOOKUP(J4546,ORDEN_ESF!A:C,2,0),"")</f>
        <v>Activos por impuestos diferidos</v>
      </c>
      <c r="L4546">
        <f>IFERROR(VLOOKUP(J4546,ORDEN_ESF!A:C,3,0),0)</f>
        <v>0</v>
      </c>
      <c r="M4546">
        <v>3587</v>
      </c>
    </row>
    <row r="4547" spans="1:13" x14ac:dyDescent="0.25">
      <c r="A4547">
        <v>800093117</v>
      </c>
      <c r="B4547" t="s">
        <v>334</v>
      </c>
      <c r="C4547" t="s">
        <v>222</v>
      </c>
      <c r="D4547" t="s">
        <v>223</v>
      </c>
      <c r="E4547" t="s">
        <v>335</v>
      </c>
      <c r="F4547" t="s">
        <v>314</v>
      </c>
      <c r="G4547" s="16">
        <v>43100</v>
      </c>
      <c r="J4547" t="s">
        <v>253</v>
      </c>
      <c r="K4547" t="str">
        <f>IFERROR(VLOOKUP(J4547,ORDEN_ESF!A:C,2,0),"")</f>
        <v>Activos por impuestos diferidos</v>
      </c>
      <c r="L4547">
        <f>IFERROR(VLOOKUP(J4547,ORDEN_ESF!A:C,3,0),0)</f>
        <v>0</v>
      </c>
      <c r="M4547">
        <v>42672</v>
      </c>
    </row>
    <row r="4548" spans="1:13" x14ac:dyDescent="0.25">
      <c r="A4548">
        <v>890908901</v>
      </c>
      <c r="B4548" t="s">
        <v>372</v>
      </c>
      <c r="C4548" t="s">
        <v>222</v>
      </c>
      <c r="D4548" t="s">
        <v>223</v>
      </c>
      <c r="E4548" t="s">
        <v>339</v>
      </c>
      <c r="F4548" t="s">
        <v>292</v>
      </c>
      <c r="G4548" s="16">
        <v>43100</v>
      </c>
      <c r="J4548" t="s">
        <v>253</v>
      </c>
      <c r="K4548" t="str">
        <f>IFERROR(VLOOKUP(J4548,ORDEN_ESF!A:C,2,0),"")</f>
        <v>Activos por impuestos diferidos</v>
      </c>
      <c r="L4548">
        <f>IFERROR(VLOOKUP(J4548,ORDEN_ESF!A:C,3,0),0)</f>
        <v>0</v>
      </c>
      <c r="M4548">
        <v>3794</v>
      </c>
    </row>
    <row r="4549" spans="1:13" x14ac:dyDescent="0.25">
      <c r="A4549">
        <v>890908901</v>
      </c>
      <c r="B4549" t="s">
        <v>372</v>
      </c>
      <c r="C4549" t="s">
        <v>222</v>
      </c>
      <c r="D4549" t="s">
        <v>223</v>
      </c>
      <c r="E4549" t="s">
        <v>339</v>
      </c>
      <c r="F4549" t="s">
        <v>314</v>
      </c>
      <c r="G4549" s="16">
        <v>43100</v>
      </c>
      <c r="J4549" t="s">
        <v>253</v>
      </c>
      <c r="K4549" t="str">
        <f>IFERROR(VLOOKUP(J4549,ORDEN_ESF!A:C,2,0),"")</f>
        <v>Activos por impuestos diferidos</v>
      </c>
      <c r="L4549">
        <f>IFERROR(VLOOKUP(J4549,ORDEN_ESF!A:C,3,0),0)</f>
        <v>0</v>
      </c>
      <c r="M4549">
        <v>2519</v>
      </c>
    </row>
    <row r="4550" spans="1:13" x14ac:dyDescent="0.25">
      <c r="A4550">
        <v>890911431</v>
      </c>
      <c r="B4550" t="s">
        <v>378</v>
      </c>
      <c r="C4550" t="s">
        <v>222</v>
      </c>
      <c r="D4550" t="s">
        <v>223</v>
      </c>
      <c r="E4550" t="s">
        <v>339</v>
      </c>
      <c r="F4550" t="s">
        <v>292</v>
      </c>
      <c r="G4550" s="16">
        <v>43100</v>
      </c>
      <c r="J4550" t="s">
        <v>255</v>
      </c>
      <c r="K4550" t="str">
        <f>IFERROR(VLOOKUP(J4550,ORDEN_ESF!A:C,2,0),"")</f>
        <v>Otros activos financieros no corrientes</v>
      </c>
      <c r="L4550">
        <f>IFERROR(VLOOKUP(J4550,ORDEN_ESF!A:C,3,0),0)</f>
        <v>0</v>
      </c>
      <c r="M4550">
        <v>8103342</v>
      </c>
    </row>
    <row r="4551" spans="1:13" x14ac:dyDescent="0.25">
      <c r="A4551">
        <v>890911431</v>
      </c>
      <c r="B4551" t="s">
        <v>378</v>
      </c>
      <c r="C4551" t="s">
        <v>222</v>
      </c>
      <c r="D4551" t="s">
        <v>223</v>
      </c>
      <c r="E4551" t="s">
        <v>339</v>
      </c>
      <c r="F4551" t="s">
        <v>314</v>
      </c>
      <c r="G4551" s="16">
        <v>43100</v>
      </c>
      <c r="J4551" t="s">
        <v>255</v>
      </c>
      <c r="K4551" t="str">
        <f>IFERROR(VLOOKUP(J4551,ORDEN_ESF!A:C,2,0),"")</f>
        <v>Otros activos financieros no corrientes</v>
      </c>
      <c r="L4551">
        <f>IFERROR(VLOOKUP(J4551,ORDEN_ESF!A:C,3,0),0)</f>
        <v>0</v>
      </c>
      <c r="M4551">
        <v>8092929</v>
      </c>
    </row>
    <row r="4552" spans="1:13" x14ac:dyDescent="0.25">
      <c r="A4552">
        <v>800185295</v>
      </c>
      <c r="B4552" t="s">
        <v>344</v>
      </c>
      <c r="C4552" t="s">
        <v>222</v>
      </c>
      <c r="D4552" t="s">
        <v>228</v>
      </c>
      <c r="E4552" t="s">
        <v>335</v>
      </c>
      <c r="F4552" t="s">
        <v>292</v>
      </c>
      <c r="G4552" s="16">
        <v>43100</v>
      </c>
      <c r="J4552" t="s">
        <v>255</v>
      </c>
      <c r="K4552" t="str">
        <f>IFERROR(VLOOKUP(J4552,ORDEN_ESF!A:C,2,0),"")</f>
        <v>Otros activos financieros no corrientes</v>
      </c>
      <c r="L4552">
        <f>IFERROR(VLOOKUP(J4552,ORDEN_ESF!A:C,3,0),0)</f>
        <v>0</v>
      </c>
      <c r="M4552">
        <v>1976268</v>
      </c>
    </row>
    <row r="4553" spans="1:13" x14ac:dyDescent="0.25">
      <c r="A4553">
        <v>800185295</v>
      </c>
      <c r="B4553" t="s">
        <v>344</v>
      </c>
      <c r="C4553" t="s">
        <v>222</v>
      </c>
      <c r="D4553" t="s">
        <v>228</v>
      </c>
      <c r="E4553" t="s">
        <v>335</v>
      </c>
      <c r="F4553" t="s">
        <v>314</v>
      </c>
      <c r="G4553" s="16">
        <v>43100</v>
      </c>
      <c r="J4553" t="s">
        <v>255</v>
      </c>
      <c r="K4553" t="str">
        <f>IFERROR(VLOOKUP(J4553,ORDEN_ESF!A:C,2,0),"")</f>
        <v>Otros activos financieros no corrientes</v>
      </c>
      <c r="L4553">
        <f>IFERROR(VLOOKUP(J4553,ORDEN_ESF!A:C,3,0),0)</f>
        <v>0</v>
      </c>
      <c r="M4553">
        <v>2443430</v>
      </c>
    </row>
    <row r="4554" spans="1:13" x14ac:dyDescent="0.25">
      <c r="A4554">
        <v>800233881</v>
      </c>
      <c r="B4554" t="s">
        <v>161</v>
      </c>
      <c r="C4554" t="s">
        <v>222</v>
      </c>
      <c r="D4554" t="s">
        <v>223</v>
      </c>
      <c r="E4554" t="s">
        <v>333</v>
      </c>
      <c r="F4554" t="s">
        <v>292</v>
      </c>
      <c r="G4554" s="16">
        <v>43100</v>
      </c>
      <c r="J4554" t="s">
        <v>255</v>
      </c>
      <c r="K4554" t="str">
        <f>IFERROR(VLOOKUP(J4554,ORDEN_ESF!A:C,2,0),"")</f>
        <v>Otros activos financieros no corrientes</v>
      </c>
      <c r="L4554">
        <f>IFERROR(VLOOKUP(J4554,ORDEN_ESF!A:C,3,0),0)</f>
        <v>0</v>
      </c>
      <c r="M4554">
        <v>40478466</v>
      </c>
    </row>
    <row r="4555" spans="1:13" x14ac:dyDescent="0.25">
      <c r="A4555">
        <v>800233881</v>
      </c>
      <c r="B4555" t="s">
        <v>161</v>
      </c>
      <c r="C4555" t="s">
        <v>222</v>
      </c>
      <c r="D4555" t="s">
        <v>223</v>
      </c>
      <c r="E4555" t="s">
        <v>333</v>
      </c>
      <c r="F4555" t="s">
        <v>314</v>
      </c>
      <c r="G4555" s="16">
        <v>43100</v>
      </c>
      <c r="J4555" t="s">
        <v>255</v>
      </c>
      <c r="K4555" t="str">
        <f>IFERROR(VLOOKUP(J4555,ORDEN_ESF!A:C,2,0),"")</f>
        <v>Otros activos financieros no corrientes</v>
      </c>
      <c r="L4555">
        <f>IFERROR(VLOOKUP(J4555,ORDEN_ESF!A:C,3,0),0)</f>
        <v>0</v>
      </c>
      <c r="M4555">
        <v>76198426</v>
      </c>
    </row>
    <row r="4556" spans="1:13" x14ac:dyDescent="0.25">
      <c r="A4556">
        <v>890205645</v>
      </c>
      <c r="B4556" t="s">
        <v>166</v>
      </c>
      <c r="C4556" t="s">
        <v>222</v>
      </c>
      <c r="D4556" t="s">
        <v>375</v>
      </c>
      <c r="E4556" t="s">
        <v>335</v>
      </c>
      <c r="F4556" t="s">
        <v>292</v>
      </c>
      <c r="G4556" s="16">
        <v>43100</v>
      </c>
      <c r="J4556" t="s">
        <v>255</v>
      </c>
      <c r="K4556" t="str">
        <f>IFERROR(VLOOKUP(J4556,ORDEN_ESF!A:C,2,0),"")</f>
        <v>Otros activos financieros no corrientes</v>
      </c>
      <c r="L4556">
        <f>IFERROR(VLOOKUP(J4556,ORDEN_ESF!A:C,3,0),0)</f>
        <v>0</v>
      </c>
      <c r="M4556">
        <v>122165983</v>
      </c>
    </row>
    <row r="4557" spans="1:13" x14ac:dyDescent="0.25">
      <c r="A4557">
        <v>890205645</v>
      </c>
      <c r="B4557" t="s">
        <v>166</v>
      </c>
      <c r="C4557" t="s">
        <v>222</v>
      </c>
      <c r="D4557" t="s">
        <v>375</v>
      </c>
      <c r="E4557" t="s">
        <v>335</v>
      </c>
      <c r="F4557" t="s">
        <v>314</v>
      </c>
      <c r="G4557" s="16">
        <v>43100</v>
      </c>
      <c r="J4557" t="s">
        <v>255</v>
      </c>
      <c r="K4557" t="str">
        <f>IFERROR(VLOOKUP(J4557,ORDEN_ESF!A:C,2,0),"")</f>
        <v>Otros activos financieros no corrientes</v>
      </c>
      <c r="L4557">
        <f>IFERROR(VLOOKUP(J4557,ORDEN_ESF!A:C,3,0),0)</f>
        <v>0</v>
      </c>
      <c r="M4557">
        <v>13931499</v>
      </c>
    </row>
    <row r="4558" spans="1:13" x14ac:dyDescent="0.25">
      <c r="A4558">
        <v>890939355</v>
      </c>
      <c r="B4558" t="s">
        <v>35</v>
      </c>
      <c r="C4558" t="s">
        <v>222</v>
      </c>
      <c r="D4558" t="s">
        <v>223</v>
      </c>
      <c r="E4558" t="s">
        <v>335</v>
      </c>
      <c r="F4558" t="s">
        <v>292</v>
      </c>
      <c r="G4558" s="16">
        <v>43100</v>
      </c>
      <c r="J4558" t="s">
        <v>255</v>
      </c>
      <c r="K4558" t="str">
        <f>IFERROR(VLOOKUP(J4558,ORDEN_ESF!A:C,2,0),"")</f>
        <v>Otros activos financieros no corrientes</v>
      </c>
      <c r="L4558">
        <f>IFERROR(VLOOKUP(J4558,ORDEN_ESF!A:C,3,0),0)</f>
        <v>0</v>
      </c>
      <c r="M4558">
        <v>3440</v>
      </c>
    </row>
    <row r="4559" spans="1:13" x14ac:dyDescent="0.25">
      <c r="A4559">
        <v>890939355</v>
      </c>
      <c r="B4559" t="s">
        <v>35</v>
      </c>
      <c r="C4559" t="s">
        <v>222</v>
      </c>
      <c r="D4559" t="s">
        <v>223</v>
      </c>
      <c r="E4559" t="s">
        <v>335</v>
      </c>
      <c r="F4559" t="s">
        <v>314</v>
      </c>
      <c r="G4559" s="16">
        <v>43100</v>
      </c>
      <c r="J4559" t="s">
        <v>255</v>
      </c>
      <c r="K4559" t="str">
        <f>IFERROR(VLOOKUP(J4559,ORDEN_ESF!A:C,2,0),"")</f>
        <v>Otros activos financieros no corrientes</v>
      </c>
      <c r="L4559">
        <f>IFERROR(VLOOKUP(J4559,ORDEN_ESF!A:C,3,0),0)</f>
        <v>0</v>
      </c>
      <c r="M4559">
        <v>3440</v>
      </c>
    </row>
    <row r="4560" spans="1:13" x14ac:dyDescent="0.25">
      <c r="A4560">
        <v>860058070</v>
      </c>
      <c r="B4560" t="s">
        <v>364</v>
      </c>
      <c r="C4560" t="s">
        <v>222</v>
      </c>
      <c r="D4560" t="s">
        <v>228</v>
      </c>
      <c r="E4560" t="s">
        <v>335</v>
      </c>
      <c r="F4560" t="s">
        <v>292</v>
      </c>
      <c r="G4560" s="16">
        <v>43100</v>
      </c>
      <c r="J4560" t="s">
        <v>255</v>
      </c>
      <c r="K4560" t="str">
        <f>IFERROR(VLOOKUP(J4560,ORDEN_ESF!A:C,2,0),"")</f>
        <v>Otros activos financieros no corrientes</v>
      </c>
      <c r="L4560">
        <f>IFERROR(VLOOKUP(J4560,ORDEN_ESF!A:C,3,0),0)</f>
        <v>0</v>
      </c>
      <c r="M4560">
        <v>10004199</v>
      </c>
    </row>
    <row r="4561" spans="1:13" x14ac:dyDescent="0.25">
      <c r="A4561">
        <v>860058070</v>
      </c>
      <c r="B4561" t="s">
        <v>364</v>
      </c>
      <c r="C4561" t="s">
        <v>222</v>
      </c>
      <c r="D4561" t="s">
        <v>228</v>
      </c>
      <c r="E4561" t="s">
        <v>335</v>
      </c>
      <c r="F4561" t="s">
        <v>314</v>
      </c>
      <c r="G4561" s="16">
        <v>43100</v>
      </c>
      <c r="J4561" t="s">
        <v>255</v>
      </c>
      <c r="K4561" t="str">
        <f>IFERROR(VLOOKUP(J4561,ORDEN_ESF!A:C,2,0),"")</f>
        <v>Otros activos financieros no corrientes</v>
      </c>
      <c r="L4561">
        <f>IFERROR(VLOOKUP(J4561,ORDEN_ESF!A:C,3,0),0)</f>
        <v>0</v>
      </c>
      <c r="M4561">
        <v>10288393</v>
      </c>
    </row>
    <row r="4562" spans="1:13" x14ac:dyDescent="0.25">
      <c r="A4562">
        <v>890903055</v>
      </c>
      <c r="B4562" t="s">
        <v>232</v>
      </c>
      <c r="C4562" t="s">
        <v>222</v>
      </c>
      <c r="D4562" t="s">
        <v>223</v>
      </c>
      <c r="E4562" t="s">
        <v>224</v>
      </c>
      <c r="F4562" t="s">
        <v>292</v>
      </c>
      <c r="G4562" s="16">
        <v>43100</v>
      </c>
      <c r="J4562" t="s">
        <v>255</v>
      </c>
      <c r="K4562" t="str">
        <f>IFERROR(VLOOKUP(J4562,ORDEN_ESF!A:C,2,0),"")</f>
        <v>Otros activos financieros no corrientes</v>
      </c>
      <c r="L4562">
        <f>IFERROR(VLOOKUP(J4562,ORDEN_ESF!A:C,3,0),0)</f>
        <v>0</v>
      </c>
      <c r="M4562">
        <v>1392145</v>
      </c>
    </row>
    <row r="4563" spans="1:13" x14ac:dyDescent="0.25">
      <c r="A4563">
        <v>890903055</v>
      </c>
      <c r="B4563" t="s">
        <v>232</v>
      </c>
      <c r="C4563" t="s">
        <v>222</v>
      </c>
      <c r="D4563" t="s">
        <v>223</v>
      </c>
      <c r="E4563" t="s">
        <v>224</v>
      </c>
      <c r="F4563" t="s">
        <v>314</v>
      </c>
      <c r="G4563" s="16">
        <v>43100</v>
      </c>
      <c r="J4563" t="s">
        <v>255</v>
      </c>
      <c r="K4563" t="str">
        <f>IFERROR(VLOOKUP(J4563,ORDEN_ESF!A:C,2,0),"")</f>
        <v>Otros activos financieros no corrientes</v>
      </c>
      <c r="L4563">
        <f>IFERROR(VLOOKUP(J4563,ORDEN_ESF!A:C,3,0),0)</f>
        <v>0</v>
      </c>
      <c r="M4563">
        <v>1393977</v>
      </c>
    </row>
    <row r="4564" spans="1:13" x14ac:dyDescent="0.25">
      <c r="A4564">
        <v>860000656</v>
      </c>
      <c r="B4564" t="s">
        <v>221</v>
      </c>
      <c r="C4564" t="s">
        <v>222</v>
      </c>
      <c r="D4564" t="s">
        <v>223</v>
      </c>
      <c r="E4564" t="s">
        <v>224</v>
      </c>
      <c r="F4564" t="s">
        <v>314</v>
      </c>
      <c r="G4564" s="16">
        <v>43100</v>
      </c>
      <c r="J4564" t="s">
        <v>255</v>
      </c>
      <c r="K4564" t="str">
        <f>IFERROR(VLOOKUP(J4564,ORDEN_ESF!A:C,2,0),"")</f>
        <v>Otros activos financieros no corrientes</v>
      </c>
      <c r="L4564">
        <f>IFERROR(VLOOKUP(J4564,ORDEN_ESF!A:C,3,0),0)</f>
        <v>0</v>
      </c>
      <c r="M4564">
        <v>8000</v>
      </c>
    </row>
    <row r="4565" spans="1:13" x14ac:dyDescent="0.25">
      <c r="A4565">
        <v>900192242</v>
      </c>
      <c r="B4565" t="s">
        <v>381</v>
      </c>
      <c r="C4565" t="s">
        <v>222</v>
      </c>
      <c r="D4565" t="s">
        <v>228</v>
      </c>
      <c r="E4565" t="s">
        <v>333</v>
      </c>
      <c r="F4565" t="s">
        <v>292</v>
      </c>
      <c r="G4565" s="16">
        <v>43100</v>
      </c>
      <c r="J4565" t="s">
        <v>255</v>
      </c>
      <c r="K4565" t="str">
        <f>IFERROR(VLOOKUP(J4565,ORDEN_ESF!A:C,2,0),"")</f>
        <v>Otros activos financieros no corrientes</v>
      </c>
      <c r="L4565">
        <f>IFERROR(VLOOKUP(J4565,ORDEN_ESF!A:C,3,0),0)</f>
        <v>0</v>
      </c>
      <c r="M4565">
        <v>1</v>
      </c>
    </row>
    <row r="4566" spans="1:13" x14ac:dyDescent="0.25">
      <c r="A4566">
        <v>900192242</v>
      </c>
      <c r="B4566" t="s">
        <v>381</v>
      </c>
      <c r="C4566" t="s">
        <v>222</v>
      </c>
      <c r="D4566" t="s">
        <v>228</v>
      </c>
      <c r="E4566" t="s">
        <v>333</v>
      </c>
      <c r="F4566" t="s">
        <v>314</v>
      </c>
      <c r="G4566" s="16">
        <v>43100</v>
      </c>
      <c r="J4566" t="s">
        <v>255</v>
      </c>
      <c r="K4566" t="str">
        <f>IFERROR(VLOOKUP(J4566,ORDEN_ESF!A:C,2,0),"")</f>
        <v>Otros activos financieros no corrientes</v>
      </c>
      <c r="L4566">
        <f>IFERROR(VLOOKUP(J4566,ORDEN_ESF!A:C,3,0),0)</f>
        <v>0</v>
      </c>
      <c r="M4566">
        <v>1</v>
      </c>
    </row>
    <row r="4567" spans="1:13" x14ac:dyDescent="0.25">
      <c r="A4567">
        <v>890932424</v>
      </c>
      <c r="B4567" t="s">
        <v>379</v>
      </c>
      <c r="C4567" t="s">
        <v>222</v>
      </c>
      <c r="D4567" t="s">
        <v>223</v>
      </c>
      <c r="E4567" t="s">
        <v>333</v>
      </c>
      <c r="F4567" t="s">
        <v>292</v>
      </c>
      <c r="G4567" s="16">
        <v>43100</v>
      </c>
      <c r="J4567" t="s">
        <v>255</v>
      </c>
      <c r="K4567" t="str">
        <f>IFERROR(VLOOKUP(J4567,ORDEN_ESF!A:C,2,0),"")</f>
        <v>Otros activos financieros no corrientes</v>
      </c>
      <c r="L4567">
        <f>IFERROR(VLOOKUP(J4567,ORDEN_ESF!A:C,3,0),0)</f>
        <v>0</v>
      </c>
      <c r="M4567">
        <v>3080111</v>
      </c>
    </row>
    <row r="4568" spans="1:13" x14ac:dyDescent="0.25">
      <c r="A4568">
        <v>890932424</v>
      </c>
      <c r="B4568" t="s">
        <v>379</v>
      </c>
      <c r="C4568" t="s">
        <v>222</v>
      </c>
      <c r="D4568" t="s">
        <v>223</v>
      </c>
      <c r="E4568" t="s">
        <v>333</v>
      </c>
      <c r="F4568" t="s">
        <v>314</v>
      </c>
      <c r="G4568" s="16">
        <v>43100</v>
      </c>
      <c r="J4568" t="s">
        <v>255</v>
      </c>
      <c r="K4568" t="str">
        <f>IFERROR(VLOOKUP(J4568,ORDEN_ESF!A:C,2,0),"")</f>
        <v>Otros activos financieros no corrientes</v>
      </c>
      <c r="L4568">
        <f>IFERROR(VLOOKUP(J4568,ORDEN_ESF!A:C,3,0),0)</f>
        <v>0</v>
      </c>
      <c r="M4568">
        <v>3621868</v>
      </c>
    </row>
    <row r="4569" spans="1:13" x14ac:dyDescent="0.25">
      <c r="A4569">
        <v>830094920</v>
      </c>
      <c r="B4569" t="s">
        <v>350</v>
      </c>
      <c r="C4569" t="s">
        <v>222</v>
      </c>
      <c r="D4569" t="s">
        <v>351</v>
      </c>
      <c r="E4569" t="s">
        <v>339</v>
      </c>
      <c r="F4569" t="s">
        <v>292</v>
      </c>
      <c r="G4569" s="16">
        <v>43100</v>
      </c>
      <c r="J4569" t="s">
        <v>255</v>
      </c>
      <c r="K4569" t="str">
        <f>IFERROR(VLOOKUP(J4569,ORDEN_ESF!A:C,2,0),"")</f>
        <v>Otros activos financieros no corrientes</v>
      </c>
      <c r="L4569">
        <f>IFERROR(VLOOKUP(J4569,ORDEN_ESF!A:C,3,0),0)</f>
        <v>0</v>
      </c>
      <c r="M4569">
        <v>2932372</v>
      </c>
    </row>
    <row r="4570" spans="1:13" x14ac:dyDescent="0.25">
      <c r="A4570">
        <v>830094920</v>
      </c>
      <c r="B4570" t="s">
        <v>350</v>
      </c>
      <c r="C4570" t="s">
        <v>222</v>
      </c>
      <c r="D4570" t="s">
        <v>351</v>
      </c>
      <c r="E4570" t="s">
        <v>339</v>
      </c>
      <c r="F4570" t="s">
        <v>314</v>
      </c>
      <c r="G4570" s="16">
        <v>43100</v>
      </c>
      <c r="J4570" t="s">
        <v>255</v>
      </c>
      <c r="K4570" t="str">
        <f>IFERROR(VLOOKUP(J4570,ORDEN_ESF!A:C,2,0),"")</f>
        <v>Otros activos financieros no corrientes</v>
      </c>
      <c r="L4570">
        <f>IFERROR(VLOOKUP(J4570,ORDEN_ESF!A:C,3,0),0)</f>
        <v>0</v>
      </c>
      <c r="M4570">
        <v>4711577</v>
      </c>
    </row>
    <row r="4571" spans="1:13" x14ac:dyDescent="0.25">
      <c r="A4571">
        <v>800093117</v>
      </c>
      <c r="B4571" t="s">
        <v>334</v>
      </c>
      <c r="C4571" t="s">
        <v>222</v>
      </c>
      <c r="D4571" t="s">
        <v>223</v>
      </c>
      <c r="E4571" t="s">
        <v>335</v>
      </c>
      <c r="F4571" t="s">
        <v>292</v>
      </c>
      <c r="G4571" s="16">
        <v>43100</v>
      </c>
      <c r="J4571" t="s">
        <v>255</v>
      </c>
      <c r="K4571" t="str">
        <f>IFERROR(VLOOKUP(J4571,ORDEN_ESF!A:C,2,0),"")</f>
        <v>Otros activos financieros no corrientes</v>
      </c>
      <c r="L4571">
        <f>IFERROR(VLOOKUP(J4571,ORDEN_ESF!A:C,3,0),0)</f>
        <v>0</v>
      </c>
      <c r="M4571">
        <v>6096685</v>
      </c>
    </row>
    <row r="4572" spans="1:13" x14ac:dyDescent="0.25">
      <c r="A4572">
        <v>811032292</v>
      </c>
      <c r="B4572" t="s">
        <v>349</v>
      </c>
      <c r="C4572" t="s">
        <v>222</v>
      </c>
      <c r="D4572" t="s">
        <v>223</v>
      </c>
      <c r="E4572" t="s">
        <v>335</v>
      </c>
      <c r="F4572" t="s">
        <v>292</v>
      </c>
      <c r="G4572" s="16">
        <v>43100</v>
      </c>
      <c r="J4572" t="s">
        <v>256</v>
      </c>
      <c r="K4572" t="str">
        <f>IFERROR(VLOOKUP(J4572,ORDEN_ESF!A:C,2,0),"")</f>
        <v>Otros activos no financieros no corrientes</v>
      </c>
      <c r="L4572">
        <f>IFERROR(VLOOKUP(J4572,ORDEN_ESF!A:C,3,0),0)</f>
        <v>0</v>
      </c>
      <c r="M4572">
        <v>1287766</v>
      </c>
    </row>
    <row r="4573" spans="1:13" x14ac:dyDescent="0.25">
      <c r="A4573">
        <v>811032292</v>
      </c>
      <c r="B4573" t="s">
        <v>349</v>
      </c>
      <c r="C4573" t="s">
        <v>222</v>
      </c>
      <c r="D4573" t="s">
        <v>223</v>
      </c>
      <c r="E4573" t="s">
        <v>335</v>
      </c>
      <c r="F4573" t="s">
        <v>314</v>
      </c>
      <c r="G4573" s="16">
        <v>43100</v>
      </c>
      <c r="J4573" t="s">
        <v>256</v>
      </c>
      <c r="K4573" t="str">
        <f>IFERROR(VLOOKUP(J4573,ORDEN_ESF!A:C,2,0),"")</f>
        <v>Otros activos no financieros no corrientes</v>
      </c>
      <c r="L4573">
        <f>IFERROR(VLOOKUP(J4573,ORDEN_ESF!A:C,3,0),0)</f>
        <v>0</v>
      </c>
      <c r="M4573">
        <v>28907</v>
      </c>
    </row>
    <row r="4574" spans="1:13" x14ac:dyDescent="0.25">
      <c r="A4574">
        <v>860035996</v>
      </c>
      <c r="B4574" t="s">
        <v>229</v>
      </c>
      <c r="C4574" t="s">
        <v>222</v>
      </c>
      <c r="D4574" t="s">
        <v>228</v>
      </c>
      <c r="E4574" t="s">
        <v>224</v>
      </c>
      <c r="F4574" t="s">
        <v>292</v>
      </c>
      <c r="G4574" s="16">
        <v>43100</v>
      </c>
      <c r="J4574" t="s">
        <v>256</v>
      </c>
      <c r="K4574" t="str">
        <f>IFERROR(VLOOKUP(J4574,ORDEN_ESF!A:C,2,0),"")</f>
        <v>Otros activos no financieros no corrientes</v>
      </c>
      <c r="L4574">
        <f>IFERROR(VLOOKUP(J4574,ORDEN_ESF!A:C,3,0),0)</f>
        <v>0</v>
      </c>
      <c r="M4574">
        <v>18884</v>
      </c>
    </row>
    <row r="4575" spans="1:13" x14ac:dyDescent="0.25">
      <c r="A4575">
        <v>860035996</v>
      </c>
      <c r="B4575" t="s">
        <v>229</v>
      </c>
      <c r="C4575" t="s">
        <v>222</v>
      </c>
      <c r="D4575" t="s">
        <v>228</v>
      </c>
      <c r="E4575" t="s">
        <v>224</v>
      </c>
      <c r="F4575" t="s">
        <v>314</v>
      </c>
      <c r="G4575" s="16">
        <v>43100</v>
      </c>
      <c r="J4575" t="s">
        <v>256</v>
      </c>
      <c r="K4575" t="str">
        <f>IFERROR(VLOOKUP(J4575,ORDEN_ESF!A:C,2,0),"")</f>
        <v>Otros activos no financieros no corrientes</v>
      </c>
      <c r="L4575">
        <f>IFERROR(VLOOKUP(J4575,ORDEN_ESF!A:C,3,0),0)</f>
        <v>0</v>
      </c>
      <c r="M4575">
        <v>34395</v>
      </c>
    </row>
    <row r="4576" spans="1:13" x14ac:dyDescent="0.25">
      <c r="A4576">
        <v>890205645</v>
      </c>
      <c r="B4576" t="s">
        <v>166</v>
      </c>
      <c r="C4576" t="s">
        <v>222</v>
      </c>
      <c r="D4576" t="s">
        <v>375</v>
      </c>
      <c r="E4576" t="s">
        <v>335</v>
      </c>
      <c r="F4576" t="s">
        <v>292</v>
      </c>
      <c r="G4576" s="16">
        <v>43100</v>
      </c>
      <c r="J4576" t="s">
        <v>256</v>
      </c>
      <c r="K4576" t="str">
        <f>IFERROR(VLOOKUP(J4576,ORDEN_ESF!A:C,2,0),"")</f>
        <v>Otros activos no financieros no corrientes</v>
      </c>
      <c r="L4576">
        <f>IFERROR(VLOOKUP(J4576,ORDEN_ESF!A:C,3,0),0)</f>
        <v>0</v>
      </c>
      <c r="M4576">
        <v>42266978</v>
      </c>
    </row>
    <row r="4577" spans="1:13" x14ac:dyDescent="0.25">
      <c r="A4577">
        <v>890205645</v>
      </c>
      <c r="B4577" t="s">
        <v>166</v>
      </c>
      <c r="C4577" t="s">
        <v>222</v>
      </c>
      <c r="D4577" t="s">
        <v>375</v>
      </c>
      <c r="E4577" t="s">
        <v>335</v>
      </c>
      <c r="F4577" t="s">
        <v>314</v>
      </c>
      <c r="G4577" s="16">
        <v>43100</v>
      </c>
      <c r="J4577" t="s">
        <v>256</v>
      </c>
      <c r="K4577" t="str">
        <f>IFERROR(VLOOKUP(J4577,ORDEN_ESF!A:C,2,0),"")</f>
        <v>Otros activos no financieros no corrientes</v>
      </c>
      <c r="L4577">
        <f>IFERROR(VLOOKUP(J4577,ORDEN_ESF!A:C,3,0),0)</f>
        <v>0</v>
      </c>
      <c r="M4577">
        <v>82393498</v>
      </c>
    </row>
    <row r="4578" spans="1:13" x14ac:dyDescent="0.25">
      <c r="A4578">
        <v>900087151</v>
      </c>
      <c r="B4578" t="s">
        <v>383</v>
      </c>
      <c r="C4578" t="s">
        <v>222</v>
      </c>
      <c r="D4578" t="s">
        <v>351</v>
      </c>
      <c r="E4578" t="s">
        <v>384</v>
      </c>
      <c r="F4578" t="s">
        <v>292</v>
      </c>
      <c r="G4578" s="16">
        <v>43100</v>
      </c>
      <c r="J4578" t="s">
        <v>256</v>
      </c>
      <c r="K4578" t="str">
        <f>IFERROR(VLOOKUP(J4578,ORDEN_ESF!A:C,2,0),"")</f>
        <v>Otros activos no financieros no corrientes</v>
      </c>
      <c r="L4578">
        <f>IFERROR(VLOOKUP(J4578,ORDEN_ESF!A:C,3,0),0)</f>
        <v>0</v>
      </c>
      <c r="M4578">
        <v>214548</v>
      </c>
    </row>
    <row r="4579" spans="1:13" x14ac:dyDescent="0.25">
      <c r="A4579">
        <v>900087151</v>
      </c>
      <c r="B4579" t="s">
        <v>383</v>
      </c>
      <c r="C4579" t="s">
        <v>222</v>
      </c>
      <c r="D4579" t="s">
        <v>351</v>
      </c>
      <c r="E4579" t="s">
        <v>384</v>
      </c>
      <c r="F4579" t="s">
        <v>314</v>
      </c>
      <c r="G4579" s="16">
        <v>43100</v>
      </c>
      <c r="J4579" t="s">
        <v>256</v>
      </c>
      <c r="K4579" t="str">
        <f>IFERROR(VLOOKUP(J4579,ORDEN_ESF!A:C,2,0),"")</f>
        <v>Otros activos no financieros no corrientes</v>
      </c>
      <c r="L4579">
        <f>IFERROR(VLOOKUP(J4579,ORDEN_ESF!A:C,3,0),0)</f>
        <v>0</v>
      </c>
      <c r="M4579">
        <v>214548</v>
      </c>
    </row>
    <row r="4580" spans="1:13" x14ac:dyDescent="0.25">
      <c r="A4580">
        <v>800094968</v>
      </c>
      <c r="B4580" t="s">
        <v>336</v>
      </c>
      <c r="C4580" t="s">
        <v>222</v>
      </c>
      <c r="D4580" t="s">
        <v>337</v>
      </c>
      <c r="E4580" t="s">
        <v>335</v>
      </c>
      <c r="F4580" t="s">
        <v>292</v>
      </c>
      <c r="G4580" s="16">
        <v>43100</v>
      </c>
      <c r="J4580" t="s">
        <v>256</v>
      </c>
      <c r="K4580" t="str">
        <f>IFERROR(VLOOKUP(J4580,ORDEN_ESF!A:C,2,0),"")</f>
        <v>Otros activos no financieros no corrientes</v>
      </c>
      <c r="L4580">
        <f>IFERROR(VLOOKUP(J4580,ORDEN_ESF!A:C,3,0),0)</f>
        <v>0</v>
      </c>
      <c r="M4580">
        <v>545351</v>
      </c>
    </row>
    <row r="4581" spans="1:13" x14ac:dyDescent="0.25">
      <c r="A4581">
        <v>800094968</v>
      </c>
      <c r="B4581" t="s">
        <v>336</v>
      </c>
      <c r="C4581" t="s">
        <v>222</v>
      </c>
      <c r="D4581" t="s">
        <v>337</v>
      </c>
      <c r="E4581" t="s">
        <v>335</v>
      </c>
      <c r="F4581" t="s">
        <v>314</v>
      </c>
      <c r="G4581" s="16">
        <v>43100</v>
      </c>
      <c r="J4581" t="s">
        <v>256</v>
      </c>
      <c r="K4581" t="str">
        <f>IFERROR(VLOOKUP(J4581,ORDEN_ESF!A:C,2,0),"")</f>
        <v>Otros activos no financieros no corrientes</v>
      </c>
      <c r="L4581">
        <f>IFERROR(VLOOKUP(J4581,ORDEN_ESF!A:C,3,0),0)</f>
        <v>0</v>
      </c>
      <c r="M4581">
        <v>346538</v>
      </c>
    </row>
    <row r="4582" spans="1:13" x14ac:dyDescent="0.25">
      <c r="A4582">
        <v>860031361</v>
      </c>
      <c r="B4582" t="s">
        <v>297</v>
      </c>
      <c r="C4582" t="s">
        <v>222</v>
      </c>
      <c r="D4582" t="s">
        <v>228</v>
      </c>
      <c r="E4582" t="s">
        <v>224</v>
      </c>
      <c r="F4582" t="s">
        <v>292</v>
      </c>
      <c r="G4582" s="16">
        <v>43100</v>
      </c>
      <c r="J4582" t="s">
        <v>256</v>
      </c>
      <c r="K4582" t="str">
        <f>IFERROR(VLOOKUP(J4582,ORDEN_ESF!A:C,2,0),"")</f>
        <v>Otros activos no financieros no corrientes</v>
      </c>
      <c r="L4582">
        <f>IFERROR(VLOOKUP(J4582,ORDEN_ESF!A:C,3,0),0)</f>
        <v>0</v>
      </c>
      <c r="M4582">
        <v>855466</v>
      </c>
    </row>
    <row r="4583" spans="1:13" x14ac:dyDescent="0.25">
      <c r="A4583">
        <v>860031361</v>
      </c>
      <c r="B4583" t="s">
        <v>297</v>
      </c>
      <c r="C4583" t="s">
        <v>222</v>
      </c>
      <c r="D4583" t="s">
        <v>228</v>
      </c>
      <c r="E4583" t="s">
        <v>224</v>
      </c>
      <c r="F4583" t="s">
        <v>314</v>
      </c>
      <c r="G4583" s="16">
        <v>43100</v>
      </c>
      <c r="J4583" t="s">
        <v>256</v>
      </c>
      <c r="K4583" t="str">
        <f>IFERROR(VLOOKUP(J4583,ORDEN_ESF!A:C,2,0),"")</f>
        <v>Otros activos no financieros no corrientes</v>
      </c>
      <c r="L4583">
        <f>IFERROR(VLOOKUP(J4583,ORDEN_ESF!A:C,3,0),0)</f>
        <v>0</v>
      </c>
      <c r="M4583">
        <v>917085</v>
      </c>
    </row>
    <row r="4584" spans="1:13" x14ac:dyDescent="0.25">
      <c r="A4584">
        <v>860000656</v>
      </c>
      <c r="B4584" t="s">
        <v>221</v>
      </c>
      <c r="C4584" t="s">
        <v>222</v>
      </c>
      <c r="D4584" t="s">
        <v>223</v>
      </c>
      <c r="E4584" t="s">
        <v>224</v>
      </c>
      <c r="F4584" t="s">
        <v>292</v>
      </c>
      <c r="G4584" s="16">
        <v>43100</v>
      </c>
      <c r="J4584" t="s">
        <v>256</v>
      </c>
      <c r="K4584" t="str">
        <f>IFERROR(VLOOKUP(J4584,ORDEN_ESF!A:C,2,0),"")</f>
        <v>Otros activos no financieros no corrientes</v>
      </c>
      <c r="L4584">
        <f>IFERROR(VLOOKUP(J4584,ORDEN_ESF!A:C,3,0),0)</f>
        <v>0</v>
      </c>
      <c r="M4584">
        <v>329397</v>
      </c>
    </row>
    <row r="4585" spans="1:13" x14ac:dyDescent="0.25">
      <c r="A4585">
        <v>860000656</v>
      </c>
      <c r="B4585" t="s">
        <v>221</v>
      </c>
      <c r="C4585" t="s">
        <v>222</v>
      </c>
      <c r="D4585" t="s">
        <v>223</v>
      </c>
      <c r="E4585" t="s">
        <v>224</v>
      </c>
      <c r="F4585" t="s">
        <v>314</v>
      </c>
      <c r="G4585" s="16">
        <v>43100</v>
      </c>
      <c r="J4585" t="s">
        <v>256</v>
      </c>
      <c r="K4585" t="str">
        <f>IFERROR(VLOOKUP(J4585,ORDEN_ESF!A:C,2,0),"")</f>
        <v>Otros activos no financieros no corrientes</v>
      </c>
      <c r="L4585">
        <f>IFERROR(VLOOKUP(J4585,ORDEN_ESF!A:C,3,0),0)</f>
        <v>0</v>
      </c>
      <c r="M4585">
        <v>121758</v>
      </c>
    </row>
    <row r="4586" spans="1:13" x14ac:dyDescent="0.25">
      <c r="A4586">
        <v>900192242</v>
      </c>
      <c r="B4586" t="s">
        <v>381</v>
      </c>
      <c r="C4586" t="s">
        <v>222</v>
      </c>
      <c r="D4586" t="s">
        <v>228</v>
      </c>
      <c r="E4586" t="s">
        <v>333</v>
      </c>
      <c r="F4586" t="s">
        <v>292</v>
      </c>
      <c r="G4586" s="16">
        <v>43100</v>
      </c>
      <c r="J4586" t="s">
        <v>256</v>
      </c>
      <c r="K4586" t="str">
        <f>IFERROR(VLOOKUP(J4586,ORDEN_ESF!A:C,2,0),"")</f>
        <v>Otros activos no financieros no corrientes</v>
      </c>
      <c r="L4586">
        <f>IFERROR(VLOOKUP(J4586,ORDEN_ESF!A:C,3,0),0)</f>
        <v>0</v>
      </c>
      <c r="M4586">
        <v>19387367</v>
      </c>
    </row>
    <row r="4587" spans="1:13" x14ac:dyDescent="0.25">
      <c r="A4587">
        <v>900192242</v>
      </c>
      <c r="B4587" t="s">
        <v>381</v>
      </c>
      <c r="C4587" t="s">
        <v>222</v>
      </c>
      <c r="D4587" t="s">
        <v>228</v>
      </c>
      <c r="E4587" t="s">
        <v>333</v>
      </c>
      <c r="F4587" t="s">
        <v>314</v>
      </c>
      <c r="G4587" s="16">
        <v>43100</v>
      </c>
      <c r="J4587" t="s">
        <v>256</v>
      </c>
      <c r="K4587" t="str">
        <f>IFERROR(VLOOKUP(J4587,ORDEN_ESF!A:C,2,0),"")</f>
        <v>Otros activos no financieros no corrientes</v>
      </c>
      <c r="L4587">
        <f>IFERROR(VLOOKUP(J4587,ORDEN_ESF!A:C,3,0),0)</f>
        <v>0</v>
      </c>
      <c r="M4587">
        <v>17415150</v>
      </c>
    </row>
    <row r="4588" spans="1:13" x14ac:dyDescent="0.25">
      <c r="A4588">
        <v>830094920</v>
      </c>
      <c r="B4588" t="s">
        <v>350</v>
      </c>
      <c r="C4588" t="s">
        <v>222</v>
      </c>
      <c r="D4588" t="s">
        <v>351</v>
      </c>
      <c r="E4588" t="s">
        <v>339</v>
      </c>
      <c r="F4588" t="s">
        <v>292</v>
      </c>
      <c r="G4588" s="16">
        <v>43100</v>
      </c>
      <c r="J4588" t="s">
        <v>256</v>
      </c>
      <c r="K4588" t="str">
        <f>IFERROR(VLOOKUP(J4588,ORDEN_ESF!A:C,2,0),"")</f>
        <v>Otros activos no financieros no corrientes</v>
      </c>
      <c r="L4588">
        <f>IFERROR(VLOOKUP(J4588,ORDEN_ESF!A:C,3,0),0)</f>
        <v>0</v>
      </c>
      <c r="M4588">
        <v>1364888</v>
      </c>
    </row>
    <row r="4589" spans="1:13" x14ac:dyDescent="0.25">
      <c r="A4589">
        <v>800093117</v>
      </c>
      <c r="B4589" t="s">
        <v>334</v>
      </c>
      <c r="C4589" t="s">
        <v>222</v>
      </c>
      <c r="D4589" t="s">
        <v>223</v>
      </c>
      <c r="E4589" t="s">
        <v>335</v>
      </c>
      <c r="F4589" t="s">
        <v>292</v>
      </c>
      <c r="G4589" s="16">
        <v>43100</v>
      </c>
      <c r="J4589" t="s">
        <v>256</v>
      </c>
      <c r="K4589" t="str">
        <f>IFERROR(VLOOKUP(J4589,ORDEN_ESF!A:C,2,0),"")</f>
        <v>Otros activos no financieros no corrientes</v>
      </c>
      <c r="L4589">
        <f>IFERROR(VLOOKUP(J4589,ORDEN_ESF!A:C,3,0),0)</f>
        <v>0</v>
      </c>
      <c r="M4589">
        <v>85223379</v>
      </c>
    </row>
    <row r="4590" spans="1:13" x14ac:dyDescent="0.25">
      <c r="A4590">
        <v>800093117</v>
      </c>
      <c r="B4590" t="s">
        <v>334</v>
      </c>
      <c r="C4590" t="s">
        <v>222</v>
      </c>
      <c r="D4590" t="s">
        <v>223</v>
      </c>
      <c r="E4590" t="s">
        <v>335</v>
      </c>
      <c r="F4590" t="s">
        <v>314</v>
      </c>
      <c r="G4590" s="16">
        <v>43100</v>
      </c>
      <c r="J4590" t="s">
        <v>256</v>
      </c>
      <c r="K4590" t="str">
        <f>IFERROR(VLOOKUP(J4590,ORDEN_ESF!A:C,2,0),"")</f>
        <v>Otros activos no financieros no corrientes</v>
      </c>
      <c r="L4590">
        <f>IFERROR(VLOOKUP(J4590,ORDEN_ESF!A:C,3,0),0)</f>
        <v>0</v>
      </c>
      <c r="M4590">
        <v>159104101</v>
      </c>
    </row>
    <row r="4591" spans="1:13" x14ac:dyDescent="0.25">
      <c r="A4591">
        <v>890911431</v>
      </c>
      <c r="B4591" t="s">
        <v>378</v>
      </c>
      <c r="C4591" t="s">
        <v>222</v>
      </c>
      <c r="D4591" t="s">
        <v>223</v>
      </c>
      <c r="E4591" t="s">
        <v>339</v>
      </c>
      <c r="F4591" t="s">
        <v>292</v>
      </c>
      <c r="G4591" s="16">
        <v>43100</v>
      </c>
      <c r="J4591" t="s">
        <v>317</v>
      </c>
      <c r="K4591" t="str">
        <f>IFERROR(VLOOKUP(J4591,ORDEN_ESF!A:C,2,0),"")</f>
        <v>Activos no corrientes</v>
      </c>
      <c r="L4591">
        <f>IFERROR(VLOOKUP(J4591,ORDEN_ESF!A:C,3,0),0)</f>
        <v>2</v>
      </c>
      <c r="M4591">
        <v>96623165</v>
      </c>
    </row>
    <row r="4592" spans="1:13" x14ac:dyDescent="0.25">
      <c r="A4592">
        <v>890911431</v>
      </c>
      <c r="B4592" t="s">
        <v>378</v>
      </c>
      <c r="C4592" t="s">
        <v>222</v>
      </c>
      <c r="D4592" t="s">
        <v>223</v>
      </c>
      <c r="E4592" t="s">
        <v>339</v>
      </c>
      <c r="F4592" t="s">
        <v>314</v>
      </c>
      <c r="G4592" s="16">
        <v>43100</v>
      </c>
      <c r="J4592" t="s">
        <v>317</v>
      </c>
      <c r="K4592" t="str">
        <f>IFERROR(VLOOKUP(J4592,ORDEN_ESF!A:C,2,0),"")</f>
        <v>Activos no corrientes</v>
      </c>
      <c r="L4592">
        <f>IFERROR(VLOOKUP(J4592,ORDEN_ESF!A:C,3,0),0)</f>
        <v>2</v>
      </c>
      <c r="M4592">
        <v>144898583</v>
      </c>
    </row>
    <row r="4593" spans="1:13" x14ac:dyDescent="0.25">
      <c r="A4593">
        <v>860527800</v>
      </c>
      <c r="B4593" t="s">
        <v>296</v>
      </c>
      <c r="C4593" t="s">
        <v>222</v>
      </c>
      <c r="D4593" t="s">
        <v>228</v>
      </c>
      <c r="E4593" t="s">
        <v>224</v>
      </c>
      <c r="F4593" t="s">
        <v>292</v>
      </c>
      <c r="G4593" s="16">
        <v>43100</v>
      </c>
      <c r="J4593" t="s">
        <v>317</v>
      </c>
      <c r="K4593" t="str">
        <f>IFERROR(VLOOKUP(J4593,ORDEN_ESF!A:C,2,0),"")</f>
        <v>Activos no corrientes</v>
      </c>
      <c r="L4593">
        <f>IFERROR(VLOOKUP(J4593,ORDEN_ESF!A:C,3,0),0)</f>
        <v>2</v>
      </c>
      <c r="M4593">
        <v>54603028</v>
      </c>
    </row>
    <row r="4594" spans="1:13" x14ac:dyDescent="0.25">
      <c r="A4594">
        <v>860527800</v>
      </c>
      <c r="B4594" t="s">
        <v>296</v>
      </c>
      <c r="C4594" t="s">
        <v>222</v>
      </c>
      <c r="D4594" t="s">
        <v>228</v>
      </c>
      <c r="E4594" t="s">
        <v>224</v>
      </c>
      <c r="F4594" t="s">
        <v>314</v>
      </c>
      <c r="G4594" s="16">
        <v>43100</v>
      </c>
      <c r="J4594" t="s">
        <v>317</v>
      </c>
      <c r="K4594" t="str">
        <f>IFERROR(VLOOKUP(J4594,ORDEN_ESF!A:C,2,0),"")</f>
        <v>Activos no corrientes</v>
      </c>
      <c r="L4594">
        <f>IFERROR(VLOOKUP(J4594,ORDEN_ESF!A:C,3,0),0)</f>
        <v>2</v>
      </c>
      <c r="M4594">
        <v>40143218</v>
      </c>
    </row>
    <row r="4595" spans="1:13" x14ac:dyDescent="0.25">
      <c r="A4595">
        <v>811032292</v>
      </c>
      <c r="B4595" t="s">
        <v>349</v>
      </c>
      <c r="C4595" t="s">
        <v>222</v>
      </c>
      <c r="D4595" t="s">
        <v>223</v>
      </c>
      <c r="E4595" t="s">
        <v>335</v>
      </c>
      <c r="F4595" t="s">
        <v>292</v>
      </c>
      <c r="G4595" s="16">
        <v>43100</v>
      </c>
      <c r="J4595" t="s">
        <v>317</v>
      </c>
      <c r="K4595" t="str">
        <f>IFERROR(VLOOKUP(J4595,ORDEN_ESF!A:C,2,0),"")</f>
        <v>Activos no corrientes</v>
      </c>
      <c r="L4595">
        <f>IFERROR(VLOOKUP(J4595,ORDEN_ESF!A:C,3,0),0)</f>
        <v>2</v>
      </c>
      <c r="M4595">
        <v>12364437</v>
      </c>
    </row>
    <row r="4596" spans="1:13" x14ac:dyDescent="0.25">
      <c r="A4596">
        <v>811032292</v>
      </c>
      <c r="B4596" t="s">
        <v>349</v>
      </c>
      <c r="C4596" t="s">
        <v>222</v>
      </c>
      <c r="D4596" t="s">
        <v>223</v>
      </c>
      <c r="E4596" t="s">
        <v>335</v>
      </c>
      <c r="F4596" t="s">
        <v>314</v>
      </c>
      <c r="G4596" s="16">
        <v>43100</v>
      </c>
      <c r="J4596" t="s">
        <v>317</v>
      </c>
      <c r="K4596" t="str">
        <f>IFERROR(VLOOKUP(J4596,ORDEN_ESF!A:C,2,0),"")</f>
        <v>Activos no corrientes</v>
      </c>
      <c r="L4596">
        <f>IFERROR(VLOOKUP(J4596,ORDEN_ESF!A:C,3,0),0)</f>
        <v>2</v>
      </c>
      <c r="M4596">
        <v>10878372</v>
      </c>
    </row>
    <row r="4597" spans="1:13" x14ac:dyDescent="0.25">
      <c r="A4597">
        <v>860035996</v>
      </c>
      <c r="B4597" t="s">
        <v>229</v>
      </c>
      <c r="C4597" t="s">
        <v>222</v>
      </c>
      <c r="D4597" t="s">
        <v>228</v>
      </c>
      <c r="E4597" t="s">
        <v>224</v>
      </c>
      <c r="F4597" t="s">
        <v>292</v>
      </c>
      <c r="G4597" s="16">
        <v>43100</v>
      </c>
      <c r="J4597" t="s">
        <v>317</v>
      </c>
      <c r="K4597" t="str">
        <f>IFERROR(VLOOKUP(J4597,ORDEN_ESF!A:C,2,0),"")</f>
        <v>Activos no corrientes</v>
      </c>
      <c r="L4597">
        <f>IFERROR(VLOOKUP(J4597,ORDEN_ESF!A:C,3,0),0)</f>
        <v>2</v>
      </c>
      <c r="M4597">
        <v>8471314</v>
      </c>
    </row>
    <row r="4598" spans="1:13" x14ac:dyDescent="0.25">
      <c r="A4598">
        <v>860035996</v>
      </c>
      <c r="B4598" t="s">
        <v>229</v>
      </c>
      <c r="C4598" t="s">
        <v>222</v>
      </c>
      <c r="D4598" t="s">
        <v>228</v>
      </c>
      <c r="E4598" t="s">
        <v>224</v>
      </c>
      <c r="F4598" t="s">
        <v>314</v>
      </c>
      <c r="G4598" s="16">
        <v>43100</v>
      </c>
      <c r="J4598" t="s">
        <v>317</v>
      </c>
      <c r="K4598" t="str">
        <f>IFERROR(VLOOKUP(J4598,ORDEN_ESF!A:C,2,0),"")</f>
        <v>Activos no corrientes</v>
      </c>
      <c r="L4598">
        <f>IFERROR(VLOOKUP(J4598,ORDEN_ESF!A:C,3,0),0)</f>
        <v>2</v>
      </c>
      <c r="M4598">
        <v>6125492</v>
      </c>
    </row>
    <row r="4599" spans="1:13" x14ac:dyDescent="0.25">
      <c r="A4599">
        <v>830124992</v>
      </c>
      <c r="B4599" t="s">
        <v>357</v>
      </c>
      <c r="C4599" t="s">
        <v>222</v>
      </c>
      <c r="D4599" t="s">
        <v>228</v>
      </c>
      <c r="E4599" t="s">
        <v>358</v>
      </c>
      <c r="F4599" t="s">
        <v>292</v>
      </c>
      <c r="G4599" s="16">
        <v>43100</v>
      </c>
      <c r="J4599" t="s">
        <v>317</v>
      </c>
      <c r="K4599" t="str">
        <f>IFERROR(VLOOKUP(J4599,ORDEN_ESF!A:C,2,0),"")</f>
        <v>Activos no corrientes</v>
      </c>
      <c r="L4599">
        <f>IFERROR(VLOOKUP(J4599,ORDEN_ESF!A:C,3,0),0)</f>
        <v>2</v>
      </c>
      <c r="M4599">
        <v>5759803</v>
      </c>
    </row>
    <row r="4600" spans="1:13" x14ac:dyDescent="0.25">
      <c r="A4600">
        <v>830124992</v>
      </c>
      <c r="B4600" t="s">
        <v>357</v>
      </c>
      <c r="C4600" t="s">
        <v>222</v>
      </c>
      <c r="D4600" t="s">
        <v>228</v>
      </c>
      <c r="E4600" t="s">
        <v>358</v>
      </c>
      <c r="F4600" t="s">
        <v>314</v>
      </c>
      <c r="G4600" s="16">
        <v>43100</v>
      </c>
      <c r="J4600" t="s">
        <v>317</v>
      </c>
      <c r="K4600" t="str">
        <f>IFERROR(VLOOKUP(J4600,ORDEN_ESF!A:C,2,0),"")</f>
        <v>Activos no corrientes</v>
      </c>
      <c r="L4600">
        <f>IFERROR(VLOOKUP(J4600,ORDEN_ESF!A:C,3,0),0)</f>
        <v>2</v>
      </c>
      <c r="M4600">
        <v>5804493</v>
      </c>
    </row>
    <row r="4601" spans="1:13" x14ac:dyDescent="0.25">
      <c r="A4601">
        <v>800185295</v>
      </c>
      <c r="B4601" t="s">
        <v>344</v>
      </c>
      <c r="C4601" t="s">
        <v>222</v>
      </c>
      <c r="D4601" t="s">
        <v>228</v>
      </c>
      <c r="E4601" t="s">
        <v>335</v>
      </c>
      <c r="F4601" t="s">
        <v>292</v>
      </c>
      <c r="G4601" s="16">
        <v>43100</v>
      </c>
      <c r="J4601" t="s">
        <v>317</v>
      </c>
      <c r="K4601" t="str">
        <f>IFERROR(VLOOKUP(J4601,ORDEN_ESF!A:C,2,0),"")</f>
        <v>Activos no corrientes</v>
      </c>
      <c r="L4601">
        <f>IFERROR(VLOOKUP(J4601,ORDEN_ESF!A:C,3,0),0)</f>
        <v>2</v>
      </c>
      <c r="M4601">
        <v>267383008</v>
      </c>
    </row>
    <row r="4602" spans="1:13" x14ac:dyDescent="0.25">
      <c r="A4602">
        <v>800185295</v>
      </c>
      <c r="B4602" t="s">
        <v>344</v>
      </c>
      <c r="C4602" t="s">
        <v>222</v>
      </c>
      <c r="D4602" t="s">
        <v>228</v>
      </c>
      <c r="E4602" t="s">
        <v>335</v>
      </c>
      <c r="F4602" t="s">
        <v>314</v>
      </c>
      <c r="G4602" s="16">
        <v>43100</v>
      </c>
      <c r="J4602" t="s">
        <v>317</v>
      </c>
      <c r="K4602" t="str">
        <f>IFERROR(VLOOKUP(J4602,ORDEN_ESF!A:C,2,0),"")</f>
        <v>Activos no corrientes</v>
      </c>
      <c r="L4602">
        <f>IFERROR(VLOOKUP(J4602,ORDEN_ESF!A:C,3,0),0)</f>
        <v>2</v>
      </c>
      <c r="M4602">
        <v>253278699</v>
      </c>
    </row>
    <row r="4603" spans="1:13" x14ac:dyDescent="0.25">
      <c r="A4603">
        <v>800233881</v>
      </c>
      <c r="B4603" t="s">
        <v>161</v>
      </c>
      <c r="C4603" t="s">
        <v>222</v>
      </c>
      <c r="D4603" t="s">
        <v>223</v>
      </c>
      <c r="E4603" t="s">
        <v>333</v>
      </c>
      <c r="F4603" t="s">
        <v>292</v>
      </c>
      <c r="G4603" s="16">
        <v>43100</v>
      </c>
      <c r="J4603" t="s">
        <v>317</v>
      </c>
      <c r="K4603" t="str">
        <f>IFERROR(VLOOKUP(J4603,ORDEN_ESF!A:C,2,0),"")</f>
        <v>Activos no corrientes</v>
      </c>
      <c r="L4603">
        <f>IFERROR(VLOOKUP(J4603,ORDEN_ESF!A:C,3,0),0)</f>
        <v>2</v>
      </c>
      <c r="M4603">
        <v>195154815</v>
      </c>
    </row>
    <row r="4604" spans="1:13" x14ac:dyDescent="0.25">
      <c r="A4604">
        <v>800233881</v>
      </c>
      <c r="B4604" t="s">
        <v>161</v>
      </c>
      <c r="C4604" t="s">
        <v>222</v>
      </c>
      <c r="D4604" t="s">
        <v>223</v>
      </c>
      <c r="E4604" t="s">
        <v>333</v>
      </c>
      <c r="F4604" t="s">
        <v>314</v>
      </c>
      <c r="G4604" s="16">
        <v>43100</v>
      </c>
      <c r="J4604" t="s">
        <v>317</v>
      </c>
      <c r="K4604" t="str">
        <f>IFERROR(VLOOKUP(J4604,ORDEN_ESF!A:C,2,0),"")</f>
        <v>Activos no corrientes</v>
      </c>
      <c r="L4604">
        <f>IFERROR(VLOOKUP(J4604,ORDEN_ESF!A:C,3,0),0)</f>
        <v>2</v>
      </c>
      <c r="M4604">
        <v>235746738</v>
      </c>
    </row>
    <row r="4605" spans="1:13" x14ac:dyDescent="0.25">
      <c r="A4605">
        <v>800173155</v>
      </c>
      <c r="B4605" t="s">
        <v>341</v>
      </c>
      <c r="C4605" t="s">
        <v>222</v>
      </c>
      <c r="D4605" t="s">
        <v>228</v>
      </c>
      <c r="E4605" t="s">
        <v>335</v>
      </c>
      <c r="F4605" t="s">
        <v>292</v>
      </c>
      <c r="G4605" s="16">
        <v>43100</v>
      </c>
      <c r="J4605" t="s">
        <v>317</v>
      </c>
      <c r="K4605" t="str">
        <f>IFERROR(VLOOKUP(J4605,ORDEN_ESF!A:C,2,0),"")</f>
        <v>Activos no corrientes</v>
      </c>
      <c r="L4605">
        <f>IFERROR(VLOOKUP(J4605,ORDEN_ESF!A:C,3,0),0)</f>
        <v>2</v>
      </c>
      <c r="M4605">
        <v>209601843</v>
      </c>
    </row>
    <row r="4606" spans="1:13" x14ac:dyDescent="0.25">
      <c r="A4606">
        <v>800173155</v>
      </c>
      <c r="B4606" t="s">
        <v>341</v>
      </c>
      <c r="C4606" t="s">
        <v>222</v>
      </c>
      <c r="D4606" t="s">
        <v>228</v>
      </c>
      <c r="E4606" t="s">
        <v>335</v>
      </c>
      <c r="F4606" t="s">
        <v>314</v>
      </c>
      <c r="G4606" s="16">
        <v>43100</v>
      </c>
      <c r="J4606" t="s">
        <v>317</v>
      </c>
      <c r="K4606" t="str">
        <f>IFERROR(VLOOKUP(J4606,ORDEN_ESF!A:C,2,0),"")</f>
        <v>Activos no corrientes</v>
      </c>
      <c r="L4606">
        <f>IFERROR(VLOOKUP(J4606,ORDEN_ESF!A:C,3,0),0)</f>
        <v>2</v>
      </c>
      <c r="M4606">
        <v>136161444</v>
      </c>
    </row>
    <row r="4607" spans="1:13" x14ac:dyDescent="0.25">
      <c r="A4607">
        <v>890205645</v>
      </c>
      <c r="B4607" t="s">
        <v>166</v>
      </c>
      <c r="C4607" t="s">
        <v>222</v>
      </c>
      <c r="D4607" t="s">
        <v>375</v>
      </c>
      <c r="E4607" t="s">
        <v>335</v>
      </c>
      <c r="F4607" t="s">
        <v>292</v>
      </c>
      <c r="G4607" s="16">
        <v>43100</v>
      </c>
      <c r="J4607" t="s">
        <v>317</v>
      </c>
      <c r="K4607" t="str">
        <f>IFERROR(VLOOKUP(J4607,ORDEN_ESF!A:C,2,0),"")</f>
        <v>Activos no corrientes</v>
      </c>
      <c r="L4607">
        <f>IFERROR(VLOOKUP(J4607,ORDEN_ESF!A:C,3,0),0)</f>
        <v>2</v>
      </c>
      <c r="M4607">
        <v>651060709</v>
      </c>
    </row>
    <row r="4608" spans="1:13" x14ac:dyDescent="0.25">
      <c r="A4608">
        <v>890205645</v>
      </c>
      <c r="B4608" t="s">
        <v>166</v>
      </c>
      <c r="C4608" t="s">
        <v>222</v>
      </c>
      <c r="D4608" t="s">
        <v>375</v>
      </c>
      <c r="E4608" t="s">
        <v>335</v>
      </c>
      <c r="F4608" t="s">
        <v>314</v>
      </c>
      <c r="G4608" s="16">
        <v>43100</v>
      </c>
      <c r="J4608" t="s">
        <v>317</v>
      </c>
      <c r="K4608" t="str">
        <f>IFERROR(VLOOKUP(J4608,ORDEN_ESF!A:C,2,0),"")</f>
        <v>Activos no corrientes</v>
      </c>
      <c r="L4608">
        <f>IFERROR(VLOOKUP(J4608,ORDEN_ESF!A:C,3,0),0)</f>
        <v>2</v>
      </c>
      <c r="M4608">
        <v>770393743</v>
      </c>
    </row>
    <row r="4609" spans="1:13" x14ac:dyDescent="0.25">
      <c r="A4609">
        <v>900087151</v>
      </c>
      <c r="B4609" t="s">
        <v>383</v>
      </c>
      <c r="C4609" t="s">
        <v>222</v>
      </c>
      <c r="D4609" t="s">
        <v>351</v>
      </c>
      <c r="E4609" t="s">
        <v>384</v>
      </c>
      <c r="F4609" t="s">
        <v>292</v>
      </c>
      <c r="G4609" s="16">
        <v>43100</v>
      </c>
      <c r="J4609" t="s">
        <v>317</v>
      </c>
      <c r="K4609" t="str">
        <f>IFERROR(VLOOKUP(J4609,ORDEN_ESF!A:C,2,0),"")</f>
        <v>Activos no corrientes</v>
      </c>
      <c r="L4609">
        <f>IFERROR(VLOOKUP(J4609,ORDEN_ESF!A:C,3,0),0)</f>
        <v>2</v>
      </c>
      <c r="M4609">
        <v>1161353160</v>
      </c>
    </row>
    <row r="4610" spans="1:13" x14ac:dyDescent="0.25">
      <c r="A4610">
        <v>900087151</v>
      </c>
      <c r="B4610" t="s">
        <v>383</v>
      </c>
      <c r="C4610" t="s">
        <v>222</v>
      </c>
      <c r="D4610" t="s">
        <v>351</v>
      </c>
      <c r="E4610" t="s">
        <v>384</v>
      </c>
      <c r="F4610" t="s">
        <v>314</v>
      </c>
      <c r="G4610" s="16">
        <v>43100</v>
      </c>
      <c r="J4610" t="s">
        <v>317</v>
      </c>
      <c r="K4610" t="str">
        <f>IFERROR(VLOOKUP(J4610,ORDEN_ESF!A:C,2,0),"")</f>
        <v>Activos no corrientes</v>
      </c>
      <c r="L4610">
        <f>IFERROR(VLOOKUP(J4610,ORDEN_ESF!A:C,3,0),0)</f>
        <v>2</v>
      </c>
      <c r="M4610">
        <v>1147085927</v>
      </c>
    </row>
    <row r="4611" spans="1:13" x14ac:dyDescent="0.25">
      <c r="A4611">
        <v>800094968</v>
      </c>
      <c r="B4611" t="s">
        <v>336</v>
      </c>
      <c r="C4611" t="s">
        <v>222</v>
      </c>
      <c r="D4611" t="s">
        <v>337</v>
      </c>
      <c r="E4611" t="s">
        <v>335</v>
      </c>
      <c r="F4611" t="s">
        <v>292</v>
      </c>
      <c r="G4611" s="16">
        <v>43100</v>
      </c>
      <c r="J4611" t="s">
        <v>317</v>
      </c>
      <c r="K4611" t="str">
        <f>IFERROR(VLOOKUP(J4611,ORDEN_ESF!A:C,2,0),"")</f>
        <v>Activos no corrientes</v>
      </c>
      <c r="L4611">
        <f>IFERROR(VLOOKUP(J4611,ORDEN_ESF!A:C,3,0),0)</f>
        <v>2</v>
      </c>
      <c r="M4611">
        <v>123036784</v>
      </c>
    </row>
    <row r="4612" spans="1:13" x14ac:dyDescent="0.25">
      <c r="A4612">
        <v>800094968</v>
      </c>
      <c r="B4612" t="s">
        <v>336</v>
      </c>
      <c r="C4612" t="s">
        <v>222</v>
      </c>
      <c r="D4612" t="s">
        <v>337</v>
      </c>
      <c r="E4612" t="s">
        <v>335</v>
      </c>
      <c r="F4612" t="s">
        <v>314</v>
      </c>
      <c r="G4612" s="16">
        <v>43100</v>
      </c>
      <c r="J4612" t="s">
        <v>317</v>
      </c>
      <c r="K4612" t="str">
        <f>IFERROR(VLOOKUP(J4612,ORDEN_ESF!A:C,2,0),"")</f>
        <v>Activos no corrientes</v>
      </c>
      <c r="L4612">
        <f>IFERROR(VLOOKUP(J4612,ORDEN_ESF!A:C,3,0),0)</f>
        <v>2</v>
      </c>
      <c r="M4612">
        <v>160533925</v>
      </c>
    </row>
    <row r="4613" spans="1:13" x14ac:dyDescent="0.25">
      <c r="A4613">
        <v>890939355</v>
      </c>
      <c r="B4613" t="s">
        <v>35</v>
      </c>
      <c r="C4613" t="s">
        <v>222</v>
      </c>
      <c r="D4613" t="s">
        <v>223</v>
      </c>
      <c r="E4613" t="s">
        <v>335</v>
      </c>
      <c r="F4613" t="s">
        <v>292</v>
      </c>
      <c r="G4613" s="16">
        <v>43100</v>
      </c>
      <c r="J4613" t="s">
        <v>317</v>
      </c>
      <c r="K4613" t="str">
        <f>IFERROR(VLOOKUP(J4613,ORDEN_ESF!A:C,2,0),"")</f>
        <v>Activos no corrientes</v>
      </c>
      <c r="L4613">
        <f>IFERROR(VLOOKUP(J4613,ORDEN_ESF!A:C,3,0),0)</f>
        <v>2</v>
      </c>
      <c r="M4613">
        <v>13412759</v>
      </c>
    </row>
    <row r="4614" spans="1:13" x14ac:dyDescent="0.25">
      <c r="A4614">
        <v>890939355</v>
      </c>
      <c r="B4614" t="s">
        <v>35</v>
      </c>
      <c r="C4614" t="s">
        <v>222</v>
      </c>
      <c r="D4614" t="s">
        <v>223</v>
      </c>
      <c r="E4614" t="s">
        <v>335</v>
      </c>
      <c r="F4614" t="s">
        <v>314</v>
      </c>
      <c r="G4614" s="16">
        <v>43100</v>
      </c>
      <c r="J4614" t="s">
        <v>317</v>
      </c>
      <c r="K4614" t="str">
        <f>IFERROR(VLOOKUP(J4614,ORDEN_ESF!A:C,2,0),"")</f>
        <v>Activos no corrientes</v>
      </c>
      <c r="L4614">
        <f>IFERROR(VLOOKUP(J4614,ORDEN_ESF!A:C,3,0),0)</f>
        <v>2</v>
      </c>
      <c r="M4614">
        <v>13395918</v>
      </c>
    </row>
    <row r="4615" spans="1:13" x14ac:dyDescent="0.25">
      <c r="A4615">
        <v>830058272</v>
      </c>
      <c r="B4615" t="s">
        <v>352</v>
      </c>
      <c r="C4615" t="s">
        <v>222</v>
      </c>
      <c r="D4615" t="s">
        <v>228</v>
      </c>
      <c r="E4615" t="s">
        <v>353</v>
      </c>
      <c r="F4615" t="s">
        <v>292</v>
      </c>
      <c r="G4615" s="16">
        <v>43100</v>
      </c>
      <c r="J4615" t="s">
        <v>317</v>
      </c>
      <c r="K4615" t="str">
        <f>IFERROR(VLOOKUP(J4615,ORDEN_ESF!A:C,2,0),"")</f>
        <v>Activos no corrientes</v>
      </c>
      <c r="L4615">
        <f>IFERROR(VLOOKUP(J4615,ORDEN_ESF!A:C,3,0),0)</f>
        <v>2</v>
      </c>
      <c r="M4615">
        <v>29386612</v>
      </c>
    </row>
    <row r="4616" spans="1:13" x14ac:dyDescent="0.25">
      <c r="A4616">
        <v>830058272</v>
      </c>
      <c r="B4616" t="s">
        <v>352</v>
      </c>
      <c r="C4616" t="s">
        <v>222</v>
      </c>
      <c r="D4616" t="s">
        <v>228</v>
      </c>
      <c r="E4616" t="s">
        <v>353</v>
      </c>
      <c r="F4616" t="s">
        <v>314</v>
      </c>
      <c r="G4616" s="16">
        <v>43100</v>
      </c>
      <c r="J4616" t="s">
        <v>317</v>
      </c>
      <c r="K4616" t="str">
        <f>IFERROR(VLOOKUP(J4616,ORDEN_ESF!A:C,2,0),"")</f>
        <v>Activos no corrientes</v>
      </c>
      <c r="L4616">
        <f>IFERROR(VLOOKUP(J4616,ORDEN_ESF!A:C,3,0),0)</f>
        <v>2</v>
      </c>
      <c r="M4616">
        <v>30087851</v>
      </c>
    </row>
    <row r="4617" spans="1:13" x14ac:dyDescent="0.25">
      <c r="A4617">
        <v>860058070</v>
      </c>
      <c r="B4617" t="s">
        <v>364</v>
      </c>
      <c r="C4617" t="s">
        <v>222</v>
      </c>
      <c r="D4617" t="s">
        <v>228</v>
      </c>
      <c r="E4617" t="s">
        <v>335</v>
      </c>
      <c r="F4617" t="s">
        <v>292</v>
      </c>
      <c r="G4617" s="16">
        <v>43100</v>
      </c>
      <c r="J4617" t="s">
        <v>317</v>
      </c>
      <c r="K4617" t="str">
        <f>IFERROR(VLOOKUP(J4617,ORDEN_ESF!A:C,2,0),"")</f>
        <v>Activos no corrientes</v>
      </c>
      <c r="L4617">
        <f>IFERROR(VLOOKUP(J4617,ORDEN_ESF!A:C,3,0),0)</f>
        <v>2</v>
      </c>
      <c r="M4617">
        <v>506151139</v>
      </c>
    </row>
    <row r="4618" spans="1:13" x14ac:dyDescent="0.25">
      <c r="A4618">
        <v>860058070</v>
      </c>
      <c r="B4618" t="s">
        <v>364</v>
      </c>
      <c r="C4618" t="s">
        <v>222</v>
      </c>
      <c r="D4618" t="s">
        <v>228</v>
      </c>
      <c r="E4618" t="s">
        <v>335</v>
      </c>
      <c r="F4618" t="s">
        <v>314</v>
      </c>
      <c r="G4618" s="16">
        <v>43100</v>
      </c>
      <c r="J4618" t="s">
        <v>317</v>
      </c>
      <c r="K4618" t="str">
        <f>IFERROR(VLOOKUP(J4618,ORDEN_ESF!A:C,2,0),"")</f>
        <v>Activos no corrientes</v>
      </c>
      <c r="L4618">
        <f>IFERROR(VLOOKUP(J4618,ORDEN_ESF!A:C,3,0),0)</f>
        <v>2</v>
      </c>
      <c r="M4618">
        <v>632424267</v>
      </c>
    </row>
    <row r="4619" spans="1:13" x14ac:dyDescent="0.25">
      <c r="A4619">
        <v>890903055</v>
      </c>
      <c r="B4619" t="s">
        <v>232</v>
      </c>
      <c r="C4619" t="s">
        <v>222</v>
      </c>
      <c r="D4619" t="s">
        <v>223</v>
      </c>
      <c r="E4619" t="s">
        <v>224</v>
      </c>
      <c r="F4619" t="s">
        <v>292</v>
      </c>
      <c r="G4619" s="16">
        <v>43100</v>
      </c>
      <c r="J4619" t="s">
        <v>317</v>
      </c>
      <c r="K4619" t="str">
        <f>IFERROR(VLOOKUP(J4619,ORDEN_ESF!A:C,2,0),"")</f>
        <v>Activos no corrientes</v>
      </c>
      <c r="L4619">
        <f>IFERROR(VLOOKUP(J4619,ORDEN_ESF!A:C,3,0),0)</f>
        <v>2</v>
      </c>
      <c r="M4619">
        <v>140041503</v>
      </c>
    </row>
    <row r="4620" spans="1:13" x14ac:dyDescent="0.25">
      <c r="A4620">
        <v>890903055</v>
      </c>
      <c r="B4620" t="s">
        <v>232</v>
      </c>
      <c r="C4620" t="s">
        <v>222</v>
      </c>
      <c r="D4620" t="s">
        <v>223</v>
      </c>
      <c r="E4620" t="s">
        <v>224</v>
      </c>
      <c r="F4620" t="s">
        <v>314</v>
      </c>
      <c r="G4620" s="16">
        <v>43100</v>
      </c>
      <c r="J4620" t="s">
        <v>317</v>
      </c>
      <c r="K4620" t="str">
        <f>IFERROR(VLOOKUP(J4620,ORDEN_ESF!A:C,2,0),"")</f>
        <v>Activos no corrientes</v>
      </c>
      <c r="L4620">
        <f>IFERROR(VLOOKUP(J4620,ORDEN_ESF!A:C,3,0),0)</f>
        <v>2</v>
      </c>
      <c r="M4620">
        <v>143227817</v>
      </c>
    </row>
    <row r="4621" spans="1:13" x14ac:dyDescent="0.25">
      <c r="A4621">
        <v>860031361</v>
      </c>
      <c r="B4621" t="s">
        <v>297</v>
      </c>
      <c r="C4621" t="s">
        <v>222</v>
      </c>
      <c r="D4621" t="s">
        <v>228</v>
      </c>
      <c r="E4621" t="s">
        <v>224</v>
      </c>
      <c r="F4621" t="s">
        <v>292</v>
      </c>
      <c r="G4621" s="16">
        <v>43100</v>
      </c>
      <c r="J4621" t="s">
        <v>317</v>
      </c>
      <c r="K4621" t="str">
        <f>IFERROR(VLOOKUP(J4621,ORDEN_ESF!A:C,2,0),"")</f>
        <v>Activos no corrientes</v>
      </c>
      <c r="L4621">
        <f>IFERROR(VLOOKUP(J4621,ORDEN_ESF!A:C,3,0),0)</f>
        <v>2</v>
      </c>
      <c r="M4621">
        <v>25043511</v>
      </c>
    </row>
    <row r="4622" spans="1:13" x14ac:dyDescent="0.25">
      <c r="A4622">
        <v>860031361</v>
      </c>
      <c r="B4622" t="s">
        <v>297</v>
      </c>
      <c r="C4622" t="s">
        <v>222</v>
      </c>
      <c r="D4622" t="s">
        <v>228</v>
      </c>
      <c r="E4622" t="s">
        <v>224</v>
      </c>
      <c r="F4622" t="s">
        <v>314</v>
      </c>
      <c r="G4622" s="16">
        <v>43100</v>
      </c>
      <c r="J4622" t="s">
        <v>317</v>
      </c>
      <c r="K4622" t="str">
        <f>IFERROR(VLOOKUP(J4622,ORDEN_ESF!A:C,2,0),"")</f>
        <v>Activos no corrientes</v>
      </c>
      <c r="L4622">
        <f>IFERROR(VLOOKUP(J4622,ORDEN_ESF!A:C,3,0),0)</f>
        <v>2</v>
      </c>
      <c r="M4622">
        <v>33436836</v>
      </c>
    </row>
    <row r="4623" spans="1:13" x14ac:dyDescent="0.25">
      <c r="A4623">
        <v>890312765</v>
      </c>
      <c r="B4623" t="s">
        <v>363</v>
      </c>
      <c r="C4623" t="s">
        <v>222</v>
      </c>
      <c r="D4623" t="s">
        <v>228</v>
      </c>
      <c r="E4623" t="s">
        <v>339</v>
      </c>
      <c r="F4623" t="s">
        <v>292</v>
      </c>
      <c r="G4623" s="16">
        <v>43100</v>
      </c>
      <c r="J4623" t="s">
        <v>317</v>
      </c>
      <c r="K4623" t="str">
        <f>IFERROR(VLOOKUP(J4623,ORDEN_ESF!A:C,2,0),"")</f>
        <v>Activos no corrientes</v>
      </c>
      <c r="L4623">
        <f>IFERROR(VLOOKUP(J4623,ORDEN_ESF!A:C,3,0),0)</f>
        <v>2</v>
      </c>
      <c r="M4623">
        <v>47235444</v>
      </c>
    </row>
    <row r="4624" spans="1:13" x14ac:dyDescent="0.25">
      <c r="A4624">
        <v>890312765</v>
      </c>
      <c r="B4624" t="s">
        <v>363</v>
      </c>
      <c r="C4624" t="s">
        <v>222</v>
      </c>
      <c r="D4624" t="s">
        <v>228</v>
      </c>
      <c r="E4624" t="s">
        <v>339</v>
      </c>
      <c r="F4624" t="s">
        <v>314</v>
      </c>
      <c r="G4624" s="16">
        <v>43100</v>
      </c>
      <c r="J4624" t="s">
        <v>317</v>
      </c>
      <c r="K4624" t="str">
        <f>IFERROR(VLOOKUP(J4624,ORDEN_ESF!A:C,2,0),"")</f>
        <v>Activos no corrientes</v>
      </c>
      <c r="L4624">
        <f>IFERROR(VLOOKUP(J4624,ORDEN_ESF!A:C,3,0),0)</f>
        <v>2</v>
      </c>
      <c r="M4624">
        <v>51966897</v>
      </c>
    </row>
    <row r="4625" spans="1:13" x14ac:dyDescent="0.25">
      <c r="A4625">
        <v>860000656</v>
      </c>
      <c r="B4625" t="s">
        <v>221</v>
      </c>
      <c r="C4625" t="s">
        <v>222</v>
      </c>
      <c r="D4625" t="s">
        <v>223</v>
      </c>
      <c r="E4625" t="s">
        <v>224</v>
      </c>
      <c r="F4625" t="s">
        <v>292</v>
      </c>
      <c r="G4625" s="16">
        <v>43100</v>
      </c>
      <c r="J4625" t="s">
        <v>317</v>
      </c>
      <c r="K4625" t="str">
        <f>IFERROR(VLOOKUP(J4625,ORDEN_ESF!A:C,2,0),"")</f>
        <v>Activos no corrientes</v>
      </c>
      <c r="L4625">
        <f>IFERROR(VLOOKUP(J4625,ORDEN_ESF!A:C,3,0),0)</f>
        <v>2</v>
      </c>
      <c r="M4625">
        <v>70096177</v>
      </c>
    </row>
    <row r="4626" spans="1:13" x14ac:dyDescent="0.25">
      <c r="A4626">
        <v>860000656</v>
      </c>
      <c r="B4626" t="s">
        <v>221</v>
      </c>
      <c r="C4626" t="s">
        <v>222</v>
      </c>
      <c r="D4626" t="s">
        <v>223</v>
      </c>
      <c r="E4626" t="s">
        <v>224</v>
      </c>
      <c r="F4626" t="s">
        <v>314</v>
      </c>
      <c r="G4626" s="16">
        <v>43100</v>
      </c>
      <c r="J4626" t="s">
        <v>317</v>
      </c>
      <c r="K4626" t="str">
        <f>IFERROR(VLOOKUP(J4626,ORDEN_ESF!A:C,2,0),"")</f>
        <v>Activos no corrientes</v>
      </c>
      <c r="L4626">
        <f>IFERROR(VLOOKUP(J4626,ORDEN_ESF!A:C,3,0),0)</f>
        <v>2</v>
      </c>
      <c r="M4626">
        <v>74434928</v>
      </c>
    </row>
    <row r="4627" spans="1:13" x14ac:dyDescent="0.25">
      <c r="A4627">
        <v>860059851</v>
      </c>
      <c r="B4627" t="s">
        <v>365</v>
      </c>
      <c r="C4627" t="s">
        <v>222</v>
      </c>
      <c r="D4627" t="s">
        <v>228</v>
      </c>
      <c r="E4627" t="s">
        <v>224</v>
      </c>
      <c r="F4627" t="s">
        <v>292</v>
      </c>
      <c r="G4627" s="16">
        <v>43100</v>
      </c>
      <c r="J4627" t="s">
        <v>317</v>
      </c>
      <c r="K4627" t="str">
        <f>IFERROR(VLOOKUP(J4627,ORDEN_ESF!A:C,2,0),"")</f>
        <v>Activos no corrientes</v>
      </c>
      <c r="L4627">
        <f>IFERROR(VLOOKUP(J4627,ORDEN_ESF!A:C,3,0),0)</f>
        <v>2</v>
      </c>
      <c r="M4627">
        <v>8749373</v>
      </c>
    </row>
    <row r="4628" spans="1:13" x14ac:dyDescent="0.25">
      <c r="A4628">
        <v>860059851</v>
      </c>
      <c r="B4628" t="s">
        <v>365</v>
      </c>
      <c r="C4628" t="s">
        <v>222</v>
      </c>
      <c r="D4628" t="s">
        <v>228</v>
      </c>
      <c r="E4628" t="s">
        <v>224</v>
      </c>
      <c r="F4628" t="s">
        <v>314</v>
      </c>
      <c r="G4628" s="16">
        <v>43100</v>
      </c>
      <c r="J4628" t="s">
        <v>317</v>
      </c>
      <c r="K4628" t="str">
        <f>IFERROR(VLOOKUP(J4628,ORDEN_ESF!A:C,2,0),"")</f>
        <v>Activos no corrientes</v>
      </c>
      <c r="L4628">
        <f>IFERROR(VLOOKUP(J4628,ORDEN_ESF!A:C,3,0),0)</f>
        <v>2</v>
      </c>
      <c r="M4628">
        <v>9092326</v>
      </c>
    </row>
    <row r="4629" spans="1:13" x14ac:dyDescent="0.25">
      <c r="A4629">
        <v>890910447</v>
      </c>
      <c r="B4629" t="s">
        <v>300</v>
      </c>
      <c r="C4629" t="s">
        <v>222</v>
      </c>
      <c r="D4629" t="s">
        <v>223</v>
      </c>
      <c r="E4629" t="s">
        <v>224</v>
      </c>
      <c r="F4629" t="s">
        <v>292</v>
      </c>
      <c r="G4629" s="16">
        <v>43100</v>
      </c>
      <c r="J4629" t="s">
        <v>317</v>
      </c>
      <c r="K4629" t="str">
        <f>IFERROR(VLOOKUP(J4629,ORDEN_ESF!A:C,2,0),"")</f>
        <v>Activos no corrientes</v>
      </c>
      <c r="L4629">
        <f>IFERROR(VLOOKUP(J4629,ORDEN_ESF!A:C,3,0),0)</f>
        <v>2</v>
      </c>
      <c r="M4629">
        <v>2793550</v>
      </c>
    </row>
    <row r="4630" spans="1:13" x14ac:dyDescent="0.25">
      <c r="A4630">
        <v>890910447</v>
      </c>
      <c r="B4630" t="s">
        <v>300</v>
      </c>
      <c r="C4630" t="s">
        <v>222</v>
      </c>
      <c r="D4630" t="s">
        <v>223</v>
      </c>
      <c r="E4630" t="s">
        <v>224</v>
      </c>
      <c r="F4630" t="s">
        <v>314</v>
      </c>
      <c r="G4630" s="16">
        <v>43100</v>
      </c>
      <c r="J4630" t="s">
        <v>317</v>
      </c>
      <c r="K4630" t="str">
        <f>IFERROR(VLOOKUP(J4630,ORDEN_ESF!A:C,2,0),"")</f>
        <v>Activos no corrientes</v>
      </c>
      <c r="L4630">
        <f>IFERROR(VLOOKUP(J4630,ORDEN_ESF!A:C,3,0),0)</f>
        <v>2</v>
      </c>
      <c r="M4630">
        <v>2744994</v>
      </c>
    </row>
    <row r="4631" spans="1:13" x14ac:dyDescent="0.25">
      <c r="A4631">
        <v>900192242</v>
      </c>
      <c r="B4631" t="s">
        <v>381</v>
      </c>
      <c r="C4631" t="s">
        <v>222</v>
      </c>
      <c r="D4631" t="s">
        <v>228</v>
      </c>
      <c r="E4631" t="s">
        <v>333</v>
      </c>
      <c r="F4631" t="s">
        <v>292</v>
      </c>
      <c r="G4631" s="16">
        <v>43100</v>
      </c>
      <c r="J4631" t="s">
        <v>317</v>
      </c>
      <c r="K4631" t="str">
        <f>IFERROR(VLOOKUP(J4631,ORDEN_ESF!A:C,2,0),"")</f>
        <v>Activos no corrientes</v>
      </c>
      <c r="L4631">
        <f>IFERROR(VLOOKUP(J4631,ORDEN_ESF!A:C,3,0),0)</f>
        <v>2</v>
      </c>
      <c r="M4631">
        <v>863409013</v>
      </c>
    </row>
    <row r="4632" spans="1:13" x14ac:dyDescent="0.25">
      <c r="A4632">
        <v>900192242</v>
      </c>
      <c r="B4632" t="s">
        <v>381</v>
      </c>
      <c r="C4632" t="s">
        <v>222</v>
      </c>
      <c r="D4632" t="s">
        <v>228</v>
      </c>
      <c r="E4632" t="s">
        <v>333</v>
      </c>
      <c r="F4632" t="s">
        <v>314</v>
      </c>
      <c r="G4632" s="16">
        <v>43100</v>
      </c>
      <c r="J4632" t="s">
        <v>317</v>
      </c>
      <c r="K4632" t="str">
        <f>IFERROR(VLOOKUP(J4632,ORDEN_ESF!A:C,2,0),"")</f>
        <v>Activos no corrientes</v>
      </c>
      <c r="L4632">
        <f>IFERROR(VLOOKUP(J4632,ORDEN_ESF!A:C,3,0),0)</f>
        <v>2</v>
      </c>
      <c r="M4632">
        <v>876059587</v>
      </c>
    </row>
    <row r="4633" spans="1:13" x14ac:dyDescent="0.25">
      <c r="A4633">
        <v>890903035</v>
      </c>
      <c r="B4633" t="s">
        <v>369</v>
      </c>
      <c r="C4633" t="s">
        <v>222</v>
      </c>
      <c r="D4633" t="s">
        <v>228</v>
      </c>
      <c r="E4633" t="s">
        <v>339</v>
      </c>
      <c r="F4633" t="s">
        <v>292</v>
      </c>
      <c r="G4633" s="16">
        <v>43100</v>
      </c>
      <c r="J4633" t="s">
        <v>317</v>
      </c>
      <c r="K4633" t="str">
        <f>IFERROR(VLOOKUP(J4633,ORDEN_ESF!A:C,2,0),"")</f>
        <v>Activos no corrientes</v>
      </c>
      <c r="L4633">
        <f>IFERROR(VLOOKUP(J4633,ORDEN_ESF!A:C,3,0),0)</f>
        <v>2</v>
      </c>
      <c r="M4633">
        <v>141833878</v>
      </c>
    </row>
    <row r="4634" spans="1:13" x14ac:dyDescent="0.25">
      <c r="A4634">
        <v>890903035</v>
      </c>
      <c r="B4634" t="s">
        <v>369</v>
      </c>
      <c r="C4634" t="s">
        <v>222</v>
      </c>
      <c r="D4634" t="s">
        <v>228</v>
      </c>
      <c r="E4634" t="s">
        <v>339</v>
      </c>
      <c r="F4634" t="s">
        <v>314</v>
      </c>
      <c r="G4634" s="16">
        <v>43100</v>
      </c>
      <c r="J4634" t="s">
        <v>317</v>
      </c>
      <c r="K4634" t="str">
        <f>IFERROR(VLOOKUP(J4634,ORDEN_ESF!A:C,2,0),"")</f>
        <v>Activos no corrientes</v>
      </c>
      <c r="L4634">
        <f>IFERROR(VLOOKUP(J4634,ORDEN_ESF!A:C,3,0),0)</f>
        <v>2</v>
      </c>
      <c r="M4634">
        <v>157376757</v>
      </c>
    </row>
    <row r="4635" spans="1:13" x14ac:dyDescent="0.25">
      <c r="A4635">
        <v>860002837</v>
      </c>
      <c r="B4635" t="s">
        <v>227</v>
      </c>
      <c r="C4635" t="s">
        <v>222</v>
      </c>
      <c r="D4635" t="s">
        <v>228</v>
      </c>
      <c r="E4635" t="s">
        <v>224</v>
      </c>
      <c r="F4635" t="s">
        <v>292</v>
      </c>
      <c r="G4635" s="16">
        <v>43100</v>
      </c>
      <c r="J4635" t="s">
        <v>317</v>
      </c>
      <c r="K4635" t="str">
        <f>IFERROR(VLOOKUP(J4635,ORDEN_ESF!A:C,2,0),"")</f>
        <v>Activos no corrientes</v>
      </c>
      <c r="L4635">
        <f>IFERROR(VLOOKUP(J4635,ORDEN_ESF!A:C,3,0),0)</f>
        <v>2</v>
      </c>
      <c r="M4635">
        <v>119260230</v>
      </c>
    </row>
    <row r="4636" spans="1:13" x14ac:dyDescent="0.25">
      <c r="A4636">
        <v>860002837</v>
      </c>
      <c r="B4636" t="s">
        <v>227</v>
      </c>
      <c r="C4636" t="s">
        <v>222</v>
      </c>
      <c r="D4636" t="s">
        <v>228</v>
      </c>
      <c r="E4636" t="s">
        <v>224</v>
      </c>
      <c r="F4636" t="s">
        <v>314</v>
      </c>
      <c r="G4636" s="16">
        <v>43100</v>
      </c>
      <c r="J4636" t="s">
        <v>317</v>
      </c>
      <c r="K4636" t="str">
        <f>IFERROR(VLOOKUP(J4636,ORDEN_ESF!A:C,2,0),"")</f>
        <v>Activos no corrientes</v>
      </c>
      <c r="L4636">
        <f>IFERROR(VLOOKUP(J4636,ORDEN_ESF!A:C,3,0),0)</f>
        <v>2</v>
      </c>
      <c r="M4636">
        <v>49525292</v>
      </c>
    </row>
    <row r="4637" spans="1:13" x14ac:dyDescent="0.25">
      <c r="A4637">
        <v>860515523</v>
      </c>
      <c r="B4637" t="s">
        <v>231</v>
      </c>
      <c r="C4637" t="s">
        <v>222</v>
      </c>
      <c r="D4637" t="s">
        <v>228</v>
      </c>
      <c r="E4637" t="s">
        <v>224</v>
      </c>
      <c r="F4637" t="s">
        <v>292</v>
      </c>
      <c r="G4637" s="16">
        <v>43100</v>
      </c>
      <c r="J4637" t="s">
        <v>317</v>
      </c>
      <c r="K4637" t="str">
        <f>IFERROR(VLOOKUP(J4637,ORDEN_ESF!A:C,2,0),"")</f>
        <v>Activos no corrientes</v>
      </c>
      <c r="L4637">
        <f>IFERROR(VLOOKUP(J4637,ORDEN_ESF!A:C,3,0),0)</f>
        <v>2</v>
      </c>
      <c r="M4637">
        <v>42595799</v>
      </c>
    </row>
    <row r="4638" spans="1:13" x14ac:dyDescent="0.25">
      <c r="A4638">
        <v>860515523</v>
      </c>
      <c r="B4638" t="s">
        <v>231</v>
      </c>
      <c r="C4638" t="s">
        <v>222</v>
      </c>
      <c r="D4638" t="s">
        <v>228</v>
      </c>
      <c r="E4638" t="s">
        <v>224</v>
      </c>
      <c r="F4638" t="s">
        <v>314</v>
      </c>
      <c r="G4638" s="16">
        <v>43100</v>
      </c>
      <c r="J4638" t="s">
        <v>317</v>
      </c>
      <c r="K4638" t="str">
        <f>IFERROR(VLOOKUP(J4638,ORDEN_ESF!A:C,2,0),"")</f>
        <v>Activos no corrientes</v>
      </c>
      <c r="L4638">
        <f>IFERROR(VLOOKUP(J4638,ORDEN_ESF!A:C,3,0),0)</f>
        <v>2</v>
      </c>
      <c r="M4638">
        <v>81408803</v>
      </c>
    </row>
    <row r="4639" spans="1:13" x14ac:dyDescent="0.25">
      <c r="A4639">
        <v>890932424</v>
      </c>
      <c r="B4639" t="s">
        <v>379</v>
      </c>
      <c r="C4639" t="s">
        <v>222</v>
      </c>
      <c r="D4639" t="s">
        <v>223</v>
      </c>
      <c r="E4639" t="s">
        <v>333</v>
      </c>
      <c r="F4639" t="s">
        <v>292</v>
      </c>
      <c r="G4639" s="16">
        <v>43100</v>
      </c>
      <c r="J4639" t="s">
        <v>317</v>
      </c>
      <c r="K4639" t="str">
        <f>IFERROR(VLOOKUP(J4639,ORDEN_ESF!A:C,2,0),"")</f>
        <v>Activos no corrientes</v>
      </c>
      <c r="L4639">
        <f>IFERROR(VLOOKUP(J4639,ORDEN_ESF!A:C,3,0),0)</f>
        <v>2</v>
      </c>
      <c r="M4639">
        <v>209058697</v>
      </c>
    </row>
    <row r="4640" spans="1:13" x14ac:dyDescent="0.25">
      <c r="A4640">
        <v>890932424</v>
      </c>
      <c r="B4640" t="s">
        <v>379</v>
      </c>
      <c r="C4640" t="s">
        <v>222</v>
      </c>
      <c r="D4640" t="s">
        <v>223</v>
      </c>
      <c r="E4640" t="s">
        <v>333</v>
      </c>
      <c r="F4640" t="s">
        <v>314</v>
      </c>
      <c r="G4640" s="16">
        <v>43100</v>
      </c>
      <c r="J4640" t="s">
        <v>317</v>
      </c>
      <c r="K4640" t="str">
        <f>IFERROR(VLOOKUP(J4640,ORDEN_ESF!A:C,2,0),"")</f>
        <v>Activos no corrientes</v>
      </c>
      <c r="L4640">
        <f>IFERROR(VLOOKUP(J4640,ORDEN_ESF!A:C,3,0),0)</f>
        <v>2</v>
      </c>
      <c r="M4640">
        <v>288816474</v>
      </c>
    </row>
    <row r="4641" spans="1:13" x14ac:dyDescent="0.25">
      <c r="A4641">
        <v>830094920</v>
      </c>
      <c r="B4641" t="s">
        <v>350</v>
      </c>
      <c r="C4641" t="s">
        <v>222</v>
      </c>
      <c r="D4641" t="s">
        <v>351</v>
      </c>
      <c r="E4641" t="s">
        <v>339</v>
      </c>
      <c r="F4641" t="s">
        <v>292</v>
      </c>
      <c r="G4641" s="16">
        <v>43100</v>
      </c>
      <c r="J4641" t="s">
        <v>317</v>
      </c>
      <c r="K4641" t="str">
        <f>IFERROR(VLOOKUP(J4641,ORDEN_ESF!A:C,2,0),"")</f>
        <v>Activos no corrientes</v>
      </c>
      <c r="L4641">
        <f>IFERROR(VLOOKUP(J4641,ORDEN_ESF!A:C,3,0),0)</f>
        <v>2</v>
      </c>
      <c r="M4641">
        <v>321268147</v>
      </c>
    </row>
    <row r="4642" spans="1:13" x14ac:dyDescent="0.25">
      <c r="A4642">
        <v>830094920</v>
      </c>
      <c r="B4642" t="s">
        <v>350</v>
      </c>
      <c r="C4642" t="s">
        <v>222</v>
      </c>
      <c r="D4642" t="s">
        <v>351</v>
      </c>
      <c r="E4642" t="s">
        <v>339</v>
      </c>
      <c r="F4642" t="s">
        <v>314</v>
      </c>
      <c r="G4642" s="16">
        <v>43100</v>
      </c>
      <c r="J4642" t="s">
        <v>317</v>
      </c>
      <c r="K4642" t="str">
        <f>IFERROR(VLOOKUP(J4642,ORDEN_ESF!A:C,2,0),"")</f>
        <v>Activos no corrientes</v>
      </c>
      <c r="L4642">
        <f>IFERROR(VLOOKUP(J4642,ORDEN_ESF!A:C,3,0),0)</f>
        <v>2</v>
      </c>
      <c r="M4642">
        <v>356361781</v>
      </c>
    </row>
    <row r="4643" spans="1:13" x14ac:dyDescent="0.25">
      <c r="A4643">
        <v>800093117</v>
      </c>
      <c r="B4643" t="s">
        <v>334</v>
      </c>
      <c r="C4643" t="s">
        <v>222</v>
      </c>
      <c r="D4643" t="s">
        <v>223</v>
      </c>
      <c r="E4643" t="s">
        <v>335</v>
      </c>
      <c r="F4643" t="s">
        <v>292</v>
      </c>
      <c r="G4643" s="16">
        <v>43100</v>
      </c>
      <c r="J4643" t="s">
        <v>317</v>
      </c>
      <c r="K4643" t="str">
        <f>IFERROR(VLOOKUP(J4643,ORDEN_ESF!A:C,2,0),"")</f>
        <v>Activos no corrientes</v>
      </c>
      <c r="L4643">
        <f>IFERROR(VLOOKUP(J4643,ORDEN_ESF!A:C,3,0),0)</f>
        <v>2</v>
      </c>
      <c r="M4643">
        <v>496523081</v>
      </c>
    </row>
    <row r="4644" spans="1:13" x14ac:dyDescent="0.25">
      <c r="A4644">
        <v>800093117</v>
      </c>
      <c r="B4644" t="s">
        <v>334</v>
      </c>
      <c r="C4644" t="s">
        <v>222</v>
      </c>
      <c r="D4644" t="s">
        <v>223</v>
      </c>
      <c r="E4644" t="s">
        <v>335</v>
      </c>
      <c r="F4644" t="s">
        <v>314</v>
      </c>
      <c r="G4644" s="16">
        <v>43100</v>
      </c>
      <c r="J4644" t="s">
        <v>317</v>
      </c>
      <c r="K4644" t="str">
        <f>IFERROR(VLOOKUP(J4644,ORDEN_ESF!A:C,2,0),"")</f>
        <v>Activos no corrientes</v>
      </c>
      <c r="L4644">
        <f>IFERROR(VLOOKUP(J4644,ORDEN_ESF!A:C,3,0),0)</f>
        <v>2</v>
      </c>
      <c r="M4644">
        <v>616415520</v>
      </c>
    </row>
    <row r="4645" spans="1:13" x14ac:dyDescent="0.25">
      <c r="A4645">
        <v>890908901</v>
      </c>
      <c r="B4645" t="s">
        <v>372</v>
      </c>
      <c r="C4645" t="s">
        <v>222</v>
      </c>
      <c r="D4645" t="s">
        <v>223</v>
      </c>
      <c r="E4645" t="s">
        <v>339</v>
      </c>
      <c r="F4645" t="s">
        <v>292</v>
      </c>
      <c r="G4645" s="16">
        <v>43100</v>
      </c>
      <c r="J4645" t="s">
        <v>317</v>
      </c>
      <c r="K4645" t="str">
        <f>IFERROR(VLOOKUP(J4645,ORDEN_ESF!A:C,2,0),"")</f>
        <v>Activos no corrientes</v>
      </c>
      <c r="L4645">
        <f>IFERROR(VLOOKUP(J4645,ORDEN_ESF!A:C,3,0),0)</f>
        <v>2</v>
      </c>
      <c r="M4645">
        <v>149452254</v>
      </c>
    </row>
    <row r="4646" spans="1:13" x14ac:dyDescent="0.25">
      <c r="A4646">
        <v>890908901</v>
      </c>
      <c r="B4646" t="s">
        <v>372</v>
      </c>
      <c r="C4646" t="s">
        <v>222</v>
      </c>
      <c r="D4646" t="s">
        <v>223</v>
      </c>
      <c r="E4646" t="s">
        <v>339</v>
      </c>
      <c r="F4646" t="s">
        <v>314</v>
      </c>
      <c r="G4646" s="16">
        <v>43100</v>
      </c>
      <c r="J4646" t="s">
        <v>317</v>
      </c>
      <c r="K4646" t="str">
        <f>IFERROR(VLOOKUP(J4646,ORDEN_ESF!A:C,2,0),"")</f>
        <v>Activos no corrientes</v>
      </c>
      <c r="L4646">
        <f>IFERROR(VLOOKUP(J4646,ORDEN_ESF!A:C,3,0),0)</f>
        <v>2</v>
      </c>
      <c r="M4646">
        <v>175121374</v>
      </c>
    </row>
    <row r="4647" spans="1:13" x14ac:dyDescent="0.25">
      <c r="A4647">
        <v>890911431</v>
      </c>
      <c r="B4647" t="s">
        <v>378</v>
      </c>
      <c r="C4647" t="s">
        <v>222</v>
      </c>
      <c r="D4647" t="s">
        <v>223</v>
      </c>
      <c r="E4647" t="s">
        <v>339</v>
      </c>
      <c r="F4647" t="s">
        <v>292</v>
      </c>
      <c r="G4647" s="16">
        <v>43100</v>
      </c>
      <c r="J4647" t="s">
        <v>318</v>
      </c>
      <c r="K4647" t="str">
        <f>IFERROR(VLOOKUP(J4647,ORDEN_ESF!A:C,2,0),"")</f>
        <v>Activos</v>
      </c>
      <c r="L4647">
        <f>IFERROR(VLOOKUP(J4647,ORDEN_ESF!A:C,3,0),0)</f>
        <v>3</v>
      </c>
      <c r="M4647">
        <v>454055013</v>
      </c>
    </row>
    <row r="4648" spans="1:13" x14ac:dyDescent="0.25">
      <c r="A4648">
        <v>890911431</v>
      </c>
      <c r="B4648" t="s">
        <v>378</v>
      </c>
      <c r="C4648" t="s">
        <v>222</v>
      </c>
      <c r="D4648" t="s">
        <v>223</v>
      </c>
      <c r="E4648" t="s">
        <v>339</v>
      </c>
      <c r="F4648" t="s">
        <v>314</v>
      </c>
      <c r="G4648" s="16">
        <v>43100</v>
      </c>
      <c r="J4648" t="s">
        <v>318</v>
      </c>
      <c r="K4648" t="str">
        <f>IFERROR(VLOOKUP(J4648,ORDEN_ESF!A:C,2,0),"")</f>
        <v>Activos</v>
      </c>
      <c r="L4648">
        <f>IFERROR(VLOOKUP(J4648,ORDEN_ESF!A:C,3,0),0)</f>
        <v>3</v>
      </c>
      <c r="M4648">
        <v>464610275</v>
      </c>
    </row>
    <row r="4649" spans="1:13" x14ac:dyDescent="0.25">
      <c r="A4649">
        <v>860527800</v>
      </c>
      <c r="B4649" t="s">
        <v>296</v>
      </c>
      <c r="C4649" t="s">
        <v>222</v>
      </c>
      <c r="D4649" t="s">
        <v>228</v>
      </c>
      <c r="E4649" t="s">
        <v>224</v>
      </c>
      <c r="F4649" t="s">
        <v>292</v>
      </c>
      <c r="G4649" s="16">
        <v>43100</v>
      </c>
      <c r="J4649" t="s">
        <v>318</v>
      </c>
      <c r="K4649" t="str">
        <f>IFERROR(VLOOKUP(J4649,ORDEN_ESF!A:C,2,0),"")</f>
        <v>Activos</v>
      </c>
      <c r="L4649">
        <f>IFERROR(VLOOKUP(J4649,ORDEN_ESF!A:C,3,0),0)</f>
        <v>3</v>
      </c>
      <c r="M4649">
        <v>139526619</v>
      </c>
    </row>
    <row r="4650" spans="1:13" x14ac:dyDescent="0.25">
      <c r="A4650">
        <v>860527800</v>
      </c>
      <c r="B4650" t="s">
        <v>296</v>
      </c>
      <c r="C4650" t="s">
        <v>222</v>
      </c>
      <c r="D4650" t="s">
        <v>228</v>
      </c>
      <c r="E4650" t="s">
        <v>224</v>
      </c>
      <c r="F4650" t="s">
        <v>314</v>
      </c>
      <c r="G4650" s="16">
        <v>43100</v>
      </c>
      <c r="J4650" t="s">
        <v>318</v>
      </c>
      <c r="K4650" t="str">
        <f>IFERROR(VLOOKUP(J4650,ORDEN_ESF!A:C,2,0),"")</f>
        <v>Activos</v>
      </c>
      <c r="L4650">
        <f>IFERROR(VLOOKUP(J4650,ORDEN_ESF!A:C,3,0),0)</f>
        <v>3</v>
      </c>
      <c r="M4650">
        <v>141585313</v>
      </c>
    </row>
    <row r="4651" spans="1:13" x14ac:dyDescent="0.25">
      <c r="A4651">
        <v>811032292</v>
      </c>
      <c r="B4651" t="s">
        <v>349</v>
      </c>
      <c r="C4651" t="s">
        <v>222</v>
      </c>
      <c r="D4651" t="s">
        <v>223</v>
      </c>
      <c r="E4651" t="s">
        <v>335</v>
      </c>
      <c r="F4651" t="s">
        <v>292</v>
      </c>
      <c r="G4651" s="16">
        <v>43100</v>
      </c>
      <c r="J4651" t="s">
        <v>318</v>
      </c>
      <c r="K4651" t="str">
        <f>IFERROR(VLOOKUP(J4651,ORDEN_ESF!A:C,2,0),"")</f>
        <v>Activos</v>
      </c>
      <c r="L4651">
        <f>IFERROR(VLOOKUP(J4651,ORDEN_ESF!A:C,3,0),0)</f>
        <v>3</v>
      </c>
      <c r="M4651">
        <v>520281694</v>
      </c>
    </row>
    <row r="4652" spans="1:13" x14ac:dyDescent="0.25">
      <c r="A4652">
        <v>811032292</v>
      </c>
      <c r="B4652" t="s">
        <v>349</v>
      </c>
      <c r="C4652" t="s">
        <v>222</v>
      </c>
      <c r="D4652" t="s">
        <v>223</v>
      </c>
      <c r="E4652" t="s">
        <v>335</v>
      </c>
      <c r="F4652" t="s">
        <v>314</v>
      </c>
      <c r="G4652" s="16">
        <v>43100</v>
      </c>
      <c r="J4652" t="s">
        <v>318</v>
      </c>
      <c r="K4652" t="str">
        <f>IFERROR(VLOOKUP(J4652,ORDEN_ESF!A:C,2,0),"")</f>
        <v>Activos</v>
      </c>
      <c r="L4652">
        <f>IFERROR(VLOOKUP(J4652,ORDEN_ESF!A:C,3,0),0)</f>
        <v>3</v>
      </c>
      <c r="M4652">
        <v>637968439</v>
      </c>
    </row>
    <row r="4653" spans="1:13" x14ac:dyDescent="0.25">
      <c r="A4653">
        <v>860035996</v>
      </c>
      <c r="B4653" t="s">
        <v>229</v>
      </c>
      <c r="C4653" t="s">
        <v>222</v>
      </c>
      <c r="D4653" t="s">
        <v>228</v>
      </c>
      <c r="E4653" t="s">
        <v>224</v>
      </c>
      <c r="F4653" t="s">
        <v>292</v>
      </c>
      <c r="G4653" s="16">
        <v>43100</v>
      </c>
      <c r="J4653" t="s">
        <v>318</v>
      </c>
      <c r="K4653" t="str">
        <f>IFERROR(VLOOKUP(J4653,ORDEN_ESF!A:C,2,0),"")</f>
        <v>Activos</v>
      </c>
      <c r="L4653">
        <f>IFERROR(VLOOKUP(J4653,ORDEN_ESF!A:C,3,0),0)</f>
        <v>3</v>
      </c>
      <c r="M4653">
        <v>48969909</v>
      </c>
    </row>
    <row r="4654" spans="1:13" x14ac:dyDescent="0.25">
      <c r="A4654">
        <v>860035996</v>
      </c>
      <c r="B4654" t="s">
        <v>229</v>
      </c>
      <c r="C4654" t="s">
        <v>222</v>
      </c>
      <c r="D4654" t="s">
        <v>228</v>
      </c>
      <c r="E4654" t="s">
        <v>224</v>
      </c>
      <c r="F4654" t="s">
        <v>314</v>
      </c>
      <c r="G4654" s="16">
        <v>43100</v>
      </c>
      <c r="J4654" t="s">
        <v>318</v>
      </c>
      <c r="K4654" t="str">
        <f>IFERROR(VLOOKUP(J4654,ORDEN_ESF!A:C,2,0),"")</f>
        <v>Activos</v>
      </c>
      <c r="L4654">
        <f>IFERROR(VLOOKUP(J4654,ORDEN_ESF!A:C,3,0),0)</f>
        <v>3</v>
      </c>
      <c r="M4654">
        <v>56907187</v>
      </c>
    </row>
    <row r="4655" spans="1:13" x14ac:dyDescent="0.25">
      <c r="A4655">
        <v>830124992</v>
      </c>
      <c r="B4655" t="s">
        <v>357</v>
      </c>
      <c r="C4655" t="s">
        <v>222</v>
      </c>
      <c r="D4655" t="s">
        <v>228</v>
      </c>
      <c r="E4655" t="s">
        <v>358</v>
      </c>
      <c r="F4655" t="s">
        <v>292</v>
      </c>
      <c r="G4655" s="16">
        <v>43100</v>
      </c>
      <c r="J4655" t="s">
        <v>318</v>
      </c>
      <c r="K4655" t="str">
        <f>IFERROR(VLOOKUP(J4655,ORDEN_ESF!A:C,2,0),"")</f>
        <v>Activos</v>
      </c>
      <c r="L4655">
        <f>IFERROR(VLOOKUP(J4655,ORDEN_ESF!A:C,3,0),0)</f>
        <v>3</v>
      </c>
      <c r="M4655">
        <v>8351256</v>
      </c>
    </row>
    <row r="4656" spans="1:13" x14ac:dyDescent="0.25">
      <c r="A4656">
        <v>830124992</v>
      </c>
      <c r="B4656" t="s">
        <v>357</v>
      </c>
      <c r="C4656" t="s">
        <v>222</v>
      </c>
      <c r="D4656" t="s">
        <v>228</v>
      </c>
      <c r="E4656" t="s">
        <v>358</v>
      </c>
      <c r="F4656" t="s">
        <v>314</v>
      </c>
      <c r="G4656" s="16">
        <v>43100</v>
      </c>
      <c r="J4656" t="s">
        <v>318</v>
      </c>
      <c r="K4656" t="str">
        <f>IFERROR(VLOOKUP(J4656,ORDEN_ESF!A:C,2,0),"")</f>
        <v>Activos</v>
      </c>
      <c r="L4656">
        <f>IFERROR(VLOOKUP(J4656,ORDEN_ESF!A:C,3,0),0)</f>
        <v>3</v>
      </c>
      <c r="M4656">
        <v>8064657</v>
      </c>
    </row>
    <row r="4657" spans="1:13" x14ac:dyDescent="0.25">
      <c r="A4657">
        <v>800185295</v>
      </c>
      <c r="B4657" t="s">
        <v>344</v>
      </c>
      <c r="C4657" t="s">
        <v>222</v>
      </c>
      <c r="D4657" t="s">
        <v>228</v>
      </c>
      <c r="E4657" t="s">
        <v>335</v>
      </c>
      <c r="F4657" t="s">
        <v>292</v>
      </c>
      <c r="G4657" s="16">
        <v>43100</v>
      </c>
      <c r="J4657" t="s">
        <v>318</v>
      </c>
      <c r="K4657" t="str">
        <f>IFERROR(VLOOKUP(J4657,ORDEN_ESF!A:C,2,0),"")</f>
        <v>Activos</v>
      </c>
      <c r="L4657">
        <f>IFERROR(VLOOKUP(J4657,ORDEN_ESF!A:C,3,0),0)</f>
        <v>3</v>
      </c>
      <c r="M4657">
        <v>1910172652</v>
      </c>
    </row>
    <row r="4658" spans="1:13" x14ac:dyDescent="0.25">
      <c r="A4658">
        <v>800185295</v>
      </c>
      <c r="B4658" t="s">
        <v>344</v>
      </c>
      <c r="C4658" t="s">
        <v>222</v>
      </c>
      <c r="D4658" t="s">
        <v>228</v>
      </c>
      <c r="E4658" t="s">
        <v>335</v>
      </c>
      <c r="F4658" t="s">
        <v>314</v>
      </c>
      <c r="G4658" s="16">
        <v>43100</v>
      </c>
      <c r="J4658" t="s">
        <v>318</v>
      </c>
      <c r="K4658" t="str">
        <f>IFERROR(VLOOKUP(J4658,ORDEN_ESF!A:C,2,0),"")</f>
        <v>Activos</v>
      </c>
      <c r="L4658">
        <f>IFERROR(VLOOKUP(J4658,ORDEN_ESF!A:C,3,0),0)</f>
        <v>3</v>
      </c>
      <c r="M4658">
        <v>2110026132</v>
      </c>
    </row>
    <row r="4659" spans="1:13" x14ac:dyDescent="0.25">
      <c r="A4659">
        <v>800233881</v>
      </c>
      <c r="B4659" t="s">
        <v>161</v>
      </c>
      <c r="C4659" t="s">
        <v>222</v>
      </c>
      <c r="D4659" t="s">
        <v>223</v>
      </c>
      <c r="E4659" t="s">
        <v>333</v>
      </c>
      <c r="F4659" t="s">
        <v>292</v>
      </c>
      <c r="G4659" s="16">
        <v>43100</v>
      </c>
      <c r="J4659" t="s">
        <v>318</v>
      </c>
      <c r="K4659" t="str">
        <f>IFERROR(VLOOKUP(J4659,ORDEN_ESF!A:C,2,0),"")</f>
        <v>Activos</v>
      </c>
      <c r="L4659">
        <f>IFERROR(VLOOKUP(J4659,ORDEN_ESF!A:C,3,0),0)</f>
        <v>3</v>
      </c>
      <c r="M4659">
        <v>447079926</v>
      </c>
    </row>
    <row r="4660" spans="1:13" x14ac:dyDescent="0.25">
      <c r="A4660">
        <v>800233881</v>
      </c>
      <c r="B4660" t="s">
        <v>161</v>
      </c>
      <c r="C4660" t="s">
        <v>222</v>
      </c>
      <c r="D4660" t="s">
        <v>223</v>
      </c>
      <c r="E4660" t="s">
        <v>333</v>
      </c>
      <c r="F4660" t="s">
        <v>314</v>
      </c>
      <c r="G4660" s="16">
        <v>43100</v>
      </c>
      <c r="J4660" t="s">
        <v>318</v>
      </c>
      <c r="K4660" t="str">
        <f>IFERROR(VLOOKUP(J4660,ORDEN_ESF!A:C,2,0),"")</f>
        <v>Activos</v>
      </c>
      <c r="L4660">
        <f>IFERROR(VLOOKUP(J4660,ORDEN_ESF!A:C,3,0),0)</f>
        <v>3</v>
      </c>
      <c r="M4660">
        <v>372717802</v>
      </c>
    </row>
    <row r="4661" spans="1:13" x14ac:dyDescent="0.25">
      <c r="A4661">
        <v>800173155</v>
      </c>
      <c r="B4661" t="s">
        <v>341</v>
      </c>
      <c r="C4661" t="s">
        <v>222</v>
      </c>
      <c r="D4661" t="s">
        <v>228</v>
      </c>
      <c r="E4661" t="s">
        <v>335</v>
      </c>
      <c r="F4661" t="s">
        <v>292</v>
      </c>
      <c r="G4661" s="16">
        <v>43100</v>
      </c>
      <c r="J4661" t="s">
        <v>318</v>
      </c>
      <c r="K4661" t="str">
        <f>IFERROR(VLOOKUP(J4661,ORDEN_ESF!A:C,2,0),"")</f>
        <v>Activos</v>
      </c>
      <c r="L4661">
        <f>IFERROR(VLOOKUP(J4661,ORDEN_ESF!A:C,3,0),0)</f>
        <v>3</v>
      </c>
      <c r="M4661">
        <v>407886730</v>
      </c>
    </row>
    <row r="4662" spans="1:13" x14ac:dyDescent="0.25">
      <c r="A4662">
        <v>800173155</v>
      </c>
      <c r="B4662" t="s">
        <v>341</v>
      </c>
      <c r="C4662" t="s">
        <v>222</v>
      </c>
      <c r="D4662" t="s">
        <v>228</v>
      </c>
      <c r="E4662" t="s">
        <v>335</v>
      </c>
      <c r="F4662" t="s">
        <v>314</v>
      </c>
      <c r="G4662" s="16">
        <v>43100</v>
      </c>
      <c r="J4662" t="s">
        <v>318</v>
      </c>
      <c r="K4662" t="str">
        <f>IFERROR(VLOOKUP(J4662,ORDEN_ESF!A:C,2,0),"")</f>
        <v>Activos</v>
      </c>
      <c r="L4662">
        <f>IFERROR(VLOOKUP(J4662,ORDEN_ESF!A:C,3,0),0)</f>
        <v>3</v>
      </c>
      <c r="M4662">
        <v>587093802</v>
      </c>
    </row>
    <row r="4663" spans="1:13" x14ac:dyDescent="0.25">
      <c r="A4663">
        <v>890205645</v>
      </c>
      <c r="B4663" t="s">
        <v>166</v>
      </c>
      <c r="C4663" t="s">
        <v>222</v>
      </c>
      <c r="D4663" t="s">
        <v>375</v>
      </c>
      <c r="E4663" t="s">
        <v>335</v>
      </c>
      <c r="F4663" t="s">
        <v>292</v>
      </c>
      <c r="G4663" s="16">
        <v>43100</v>
      </c>
      <c r="J4663" t="s">
        <v>318</v>
      </c>
      <c r="K4663" t="str">
        <f>IFERROR(VLOOKUP(J4663,ORDEN_ESF!A:C,2,0),"")</f>
        <v>Activos</v>
      </c>
      <c r="L4663">
        <f>IFERROR(VLOOKUP(J4663,ORDEN_ESF!A:C,3,0),0)</f>
        <v>3</v>
      </c>
      <c r="M4663">
        <v>1243732146</v>
      </c>
    </row>
    <row r="4664" spans="1:13" x14ac:dyDescent="0.25">
      <c r="A4664">
        <v>890205645</v>
      </c>
      <c r="B4664" t="s">
        <v>166</v>
      </c>
      <c r="C4664" t="s">
        <v>222</v>
      </c>
      <c r="D4664" t="s">
        <v>375</v>
      </c>
      <c r="E4664" t="s">
        <v>335</v>
      </c>
      <c r="F4664" t="s">
        <v>314</v>
      </c>
      <c r="G4664" s="16">
        <v>43100</v>
      </c>
      <c r="J4664" t="s">
        <v>318</v>
      </c>
      <c r="K4664" t="str">
        <f>IFERROR(VLOOKUP(J4664,ORDEN_ESF!A:C,2,0),"")</f>
        <v>Activos</v>
      </c>
      <c r="L4664">
        <f>IFERROR(VLOOKUP(J4664,ORDEN_ESF!A:C,3,0),0)</f>
        <v>3</v>
      </c>
      <c r="M4664">
        <v>1281371283</v>
      </c>
    </row>
    <row r="4665" spans="1:13" x14ac:dyDescent="0.25">
      <c r="A4665">
        <v>900087151</v>
      </c>
      <c r="B4665" t="s">
        <v>383</v>
      </c>
      <c r="C4665" t="s">
        <v>222</v>
      </c>
      <c r="D4665" t="s">
        <v>351</v>
      </c>
      <c r="E4665" t="s">
        <v>384</v>
      </c>
      <c r="F4665" t="s">
        <v>292</v>
      </c>
      <c r="G4665" s="16">
        <v>43100</v>
      </c>
      <c r="J4665" t="s">
        <v>318</v>
      </c>
      <c r="K4665" t="str">
        <f>IFERROR(VLOOKUP(J4665,ORDEN_ESF!A:C,2,0),"")</f>
        <v>Activos</v>
      </c>
      <c r="L4665">
        <f>IFERROR(VLOOKUP(J4665,ORDEN_ESF!A:C,3,0),0)</f>
        <v>3</v>
      </c>
      <c r="M4665">
        <v>1162366287</v>
      </c>
    </row>
    <row r="4666" spans="1:13" x14ac:dyDescent="0.25">
      <c r="A4666">
        <v>900087151</v>
      </c>
      <c r="B4666" t="s">
        <v>383</v>
      </c>
      <c r="C4666" t="s">
        <v>222</v>
      </c>
      <c r="D4666" t="s">
        <v>351</v>
      </c>
      <c r="E4666" t="s">
        <v>384</v>
      </c>
      <c r="F4666" t="s">
        <v>314</v>
      </c>
      <c r="G4666" s="16">
        <v>43100</v>
      </c>
      <c r="J4666" t="s">
        <v>318</v>
      </c>
      <c r="K4666" t="str">
        <f>IFERROR(VLOOKUP(J4666,ORDEN_ESF!A:C,2,0),"")</f>
        <v>Activos</v>
      </c>
      <c r="L4666">
        <f>IFERROR(VLOOKUP(J4666,ORDEN_ESF!A:C,3,0),0)</f>
        <v>3</v>
      </c>
      <c r="M4666">
        <v>1148642597</v>
      </c>
    </row>
    <row r="4667" spans="1:13" x14ac:dyDescent="0.25">
      <c r="A4667">
        <v>800094968</v>
      </c>
      <c r="B4667" t="s">
        <v>336</v>
      </c>
      <c r="C4667" t="s">
        <v>222</v>
      </c>
      <c r="D4667" t="s">
        <v>337</v>
      </c>
      <c r="E4667" t="s">
        <v>335</v>
      </c>
      <c r="F4667" t="s">
        <v>292</v>
      </c>
      <c r="G4667" s="16">
        <v>43100</v>
      </c>
      <c r="J4667" t="s">
        <v>318</v>
      </c>
      <c r="K4667" t="str">
        <f>IFERROR(VLOOKUP(J4667,ORDEN_ESF!A:C,2,0),"")</f>
        <v>Activos</v>
      </c>
      <c r="L4667">
        <f>IFERROR(VLOOKUP(J4667,ORDEN_ESF!A:C,3,0),0)</f>
        <v>3</v>
      </c>
      <c r="M4667">
        <v>343093949</v>
      </c>
    </row>
    <row r="4668" spans="1:13" x14ac:dyDescent="0.25">
      <c r="A4668">
        <v>800094968</v>
      </c>
      <c r="B4668" t="s">
        <v>336</v>
      </c>
      <c r="C4668" t="s">
        <v>222</v>
      </c>
      <c r="D4668" t="s">
        <v>337</v>
      </c>
      <c r="E4668" t="s">
        <v>335</v>
      </c>
      <c r="F4668" t="s">
        <v>314</v>
      </c>
      <c r="G4668" s="16">
        <v>43100</v>
      </c>
      <c r="J4668" t="s">
        <v>318</v>
      </c>
      <c r="K4668" t="str">
        <f>IFERROR(VLOOKUP(J4668,ORDEN_ESF!A:C,2,0),"")</f>
        <v>Activos</v>
      </c>
      <c r="L4668">
        <f>IFERROR(VLOOKUP(J4668,ORDEN_ESF!A:C,3,0),0)</f>
        <v>3</v>
      </c>
      <c r="M4668">
        <v>406040143</v>
      </c>
    </row>
    <row r="4669" spans="1:13" x14ac:dyDescent="0.25">
      <c r="A4669">
        <v>890939355</v>
      </c>
      <c r="B4669" t="s">
        <v>35</v>
      </c>
      <c r="C4669" t="s">
        <v>222</v>
      </c>
      <c r="D4669" t="s">
        <v>223</v>
      </c>
      <c r="E4669" t="s">
        <v>335</v>
      </c>
      <c r="F4669" t="s">
        <v>292</v>
      </c>
      <c r="G4669" s="16">
        <v>43100</v>
      </c>
      <c r="J4669" t="s">
        <v>318</v>
      </c>
      <c r="K4669" t="str">
        <f>IFERROR(VLOOKUP(J4669,ORDEN_ESF!A:C,2,0),"")</f>
        <v>Activos</v>
      </c>
      <c r="L4669">
        <f>IFERROR(VLOOKUP(J4669,ORDEN_ESF!A:C,3,0),0)</f>
        <v>3</v>
      </c>
      <c r="M4669">
        <v>23790679</v>
      </c>
    </row>
    <row r="4670" spans="1:13" x14ac:dyDescent="0.25">
      <c r="A4670">
        <v>890939355</v>
      </c>
      <c r="B4670" t="s">
        <v>35</v>
      </c>
      <c r="C4670" t="s">
        <v>222</v>
      </c>
      <c r="D4670" t="s">
        <v>223</v>
      </c>
      <c r="E4670" t="s">
        <v>335</v>
      </c>
      <c r="F4670" t="s">
        <v>314</v>
      </c>
      <c r="G4670" s="16">
        <v>43100</v>
      </c>
      <c r="J4670" t="s">
        <v>318</v>
      </c>
      <c r="K4670" t="str">
        <f>IFERROR(VLOOKUP(J4670,ORDEN_ESF!A:C,2,0),"")</f>
        <v>Activos</v>
      </c>
      <c r="L4670">
        <f>IFERROR(VLOOKUP(J4670,ORDEN_ESF!A:C,3,0),0)</f>
        <v>3</v>
      </c>
      <c r="M4670">
        <v>21289828</v>
      </c>
    </row>
    <row r="4671" spans="1:13" x14ac:dyDescent="0.25">
      <c r="A4671">
        <v>830058272</v>
      </c>
      <c r="B4671" t="s">
        <v>352</v>
      </c>
      <c r="C4671" t="s">
        <v>222</v>
      </c>
      <c r="D4671" t="s">
        <v>228</v>
      </c>
      <c r="E4671" t="s">
        <v>353</v>
      </c>
      <c r="F4671" t="s">
        <v>292</v>
      </c>
      <c r="G4671" s="16">
        <v>43100</v>
      </c>
      <c r="J4671" t="s">
        <v>318</v>
      </c>
      <c r="K4671" t="str">
        <f>IFERROR(VLOOKUP(J4671,ORDEN_ESF!A:C,2,0),"")</f>
        <v>Activos</v>
      </c>
      <c r="L4671">
        <f>IFERROR(VLOOKUP(J4671,ORDEN_ESF!A:C,3,0),0)</f>
        <v>3</v>
      </c>
      <c r="M4671">
        <v>112082278</v>
      </c>
    </row>
    <row r="4672" spans="1:13" x14ac:dyDescent="0.25">
      <c r="A4672">
        <v>830058272</v>
      </c>
      <c r="B4672" t="s">
        <v>352</v>
      </c>
      <c r="C4672" t="s">
        <v>222</v>
      </c>
      <c r="D4672" t="s">
        <v>228</v>
      </c>
      <c r="E4672" t="s">
        <v>353</v>
      </c>
      <c r="F4672" t="s">
        <v>314</v>
      </c>
      <c r="G4672" s="16">
        <v>43100</v>
      </c>
      <c r="J4672" t="s">
        <v>318</v>
      </c>
      <c r="K4672" t="str">
        <f>IFERROR(VLOOKUP(J4672,ORDEN_ESF!A:C,2,0),"")</f>
        <v>Activos</v>
      </c>
      <c r="L4672">
        <f>IFERROR(VLOOKUP(J4672,ORDEN_ESF!A:C,3,0),0)</f>
        <v>3</v>
      </c>
      <c r="M4672">
        <v>116830447</v>
      </c>
    </row>
    <row r="4673" spans="1:13" x14ac:dyDescent="0.25">
      <c r="A4673">
        <v>860058070</v>
      </c>
      <c r="B4673" t="s">
        <v>364</v>
      </c>
      <c r="C4673" t="s">
        <v>222</v>
      </c>
      <c r="D4673" t="s">
        <v>228</v>
      </c>
      <c r="E4673" t="s">
        <v>335</v>
      </c>
      <c r="F4673" t="s">
        <v>292</v>
      </c>
      <c r="G4673" s="16">
        <v>43100</v>
      </c>
      <c r="J4673" t="s">
        <v>318</v>
      </c>
      <c r="K4673" t="str">
        <f>IFERROR(VLOOKUP(J4673,ORDEN_ESF!A:C,2,0),"")</f>
        <v>Activos</v>
      </c>
      <c r="L4673">
        <f>IFERROR(VLOOKUP(J4673,ORDEN_ESF!A:C,3,0),0)</f>
        <v>3</v>
      </c>
      <c r="M4673">
        <v>1556183934</v>
      </c>
    </row>
    <row r="4674" spans="1:13" x14ac:dyDescent="0.25">
      <c r="A4674">
        <v>860058070</v>
      </c>
      <c r="B4674" t="s">
        <v>364</v>
      </c>
      <c r="C4674" t="s">
        <v>222</v>
      </c>
      <c r="D4674" t="s">
        <v>228</v>
      </c>
      <c r="E4674" t="s">
        <v>335</v>
      </c>
      <c r="F4674" t="s">
        <v>314</v>
      </c>
      <c r="G4674" s="16">
        <v>43100</v>
      </c>
      <c r="J4674" t="s">
        <v>318</v>
      </c>
      <c r="K4674" t="str">
        <f>IFERROR(VLOOKUP(J4674,ORDEN_ESF!A:C,2,0),"")</f>
        <v>Activos</v>
      </c>
      <c r="L4674">
        <f>IFERROR(VLOOKUP(J4674,ORDEN_ESF!A:C,3,0),0)</f>
        <v>3</v>
      </c>
      <c r="M4674">
        <v>1928493387</v>
      </c>
    </row>
    <row r="4675" spans="1:13" x14ac:dyDescent="0.25">
      <c r="A4675">
        <v>890903055</v>
      </c>
      <c r="B4675" t="s">
        <v>232</v>
      </c>
      <c r="C4675" t="s">
        <v>222</v>
      </c>
      <c r="D4675" t="s">
        <v>223</v>
      </c>
      <c r="E4675" t="s">
        <v>224</v>
      </c>
      <c r="F4675" t="s">
        <v>292</v>
      </c>
      <c r="G4675" s="16">
        <v>43100</v>
      </c>
      <c r="J4675" t="s">
        <v>318</v>
      </c>
      <c r="K4675" t="str">
        <f>IFERROR(VLOOKUP(J4675,ORDEN_ESF!A:C,2,0),"")</f>
        <v>Activos</v>
      </c>
      <c r="L4675">
        <f>IFERROR(VLOOKUP(J4675,ORDEN_ESF!A:C,3,0),0)</f>
        <v>3</v>
      </c>
      <c r="M4675">
        <v>202381549</v>
      </c>
    </row>
    <row r="4676" spans="1:13" x14ac:dyDescent="0.25">
      <c r="A4676">
        <v>890903055</v>
      </c>
      <c r="B4676" t="s">
        <v>232</v>
      </c>
      <c r="C4676" t="s">
        <v>222</v>
      </c>
      <c r="D4676" t="s">
        <v>223</v>
      </c>
      <c r="E4676" t="s">
        <v>224</v>
      </c>
      <c r="F4676" t="s">
        <v>314</v>
      </c>
      <c r="G4676" s="16">
        <v>43100</v>
      </c>
      <c r="J4676" t="s">
        <v>318</v>
      </c>
      <c r="K4676" t="str">
        <f>IFERROR(VLOOKUP(J4676,ORDEN_ESF!A:C,2,0),"")</f>
        <v>Activos</v>
      </c>
      <c r="L4676">
        <f>IFERROR(VLOOKUP(J4676,ORDEN_ESF!A:C,3,0),0)</f>
        <v>3</v>
      </c>
      <c r="M4676">
        <v>200059850</v>
      </c>
    </row>
    <row r="4677" spans="1:13" x14ac:dyDescent="0.25">
      <c r="A4677">
        <v>860031361</v>
      </c>
      <c r="B4677" t="s">
        <v>297</v>
      </c>
      <c r="C4677" t="s">
        <v>222</v>
      </c>
      <c r="D4677" t="s">
        <v>228</v>
      </c>
      <c r="E4677" t="s">
        <v>224</v>
      </c>
      <c r="F4677" t="s">
        <v>292</v>
      </c>
      <c r="G4677" s="16">
        <v>43100</v>
      </c>
      <c r="J4677" t="s">
        <v>318</v>
      </c>
      <c r="K4677" t="str">
        <f>IFERROR(VLOOKUP(J4677,ORDEN_ESF!A:C,2,0),"")</f>
        <v>Activos</v>
      </c>
      <c r="L4677">
        <f>IFERROR(VLOOKUP(J4677,ORDEN_ESF!A:C,3,0),0)</f>
        <v>3</v>
      </c>
      <c r="M4677">
        <v>92769218</v>
      </c>
    </row>
    <row r="4678" spans="1:13" x14ac:dyDescent="0.25">
      <c r="A4678">
        <v>860031361</v>
      </c>
      <c r="B4678" t="s">
        <v>297</v>
      </c>
      <c r="C4678" t="s">
        <v>222</v>
      </c>
      <c r="D4678" t="s">
        <v>228</v>
      </c>
      <c r="E4678" t="s">
        <v>224</v>
      </c>
      <c r="F4678" t="s">
        <v>314</v>
      </c>
      <c r="G4678" s="16">
        <v>43100</v>
      </c>
      <c r="J4678" t="s">
        <v>318</v>
      </c>
      <c r="K4678" t="str">
        <f>IFERROR(VLOOKUP(J4678,ORDEN_ESF!A:C,2,0),"")</f>
        <v>Activos</v>
      </c>
      <c r="L4678">
        <f>IFERROR(VLOOKUP(J4678,ORDEN_ESF!A:C,3,0),0)</f>
        <v>3</v>
      </c>
      <c r="M4678">
        <v>118167323</v>
      </c>
    </row>
    <row r="4679" spans="1:13" x14ac:dyDescent="0.25">
      <c r="A4679">
        <v>890312765</v>
      </c>
      <c r="B4679" t="s">
        <v>363</v>
      </c>
      <c r="C4679" t="s">
        <v>222</v>
      </c>
      <c r="D4679" t="s">
        <v>228</v>
      </c>
      <c r="E4679" t="s">
        <v>339</v>
      </c>
      <c r="F4679" t="s">
        <v>292</v>
      </c>
      <c r="G4679" s="16">
        <v>43100</v>
      </c>
      <c r="J4679" t="s">
        <v>318</v>
      </c>
      <c r="K4679" t="str">
        <f>IFERROR(VLOOKUP(J4679,ORDEN_ESF!A:C,2,0),"")</f>
        <v>Activos</v>
      </c>
      <c r="L4679">
        <f>IFERROR(VLOOKUP(J4679,ORDEN_ESF!A:C,3,0),0)</f>
        <v>3</v>
      </c>
      <c r="M4679">
        <v>263650428</v>
      </c>
    </row>
    <row r="4680" spans="1:13" x14ac:dyDescent="0.25">
      <c r="A4680">
        <v>890312765</v>
      </c>
      <c r="B4680" t="s">
        <v>363</v>
      </c>
      <c r="C4680" t="s">
        <v>222</v>
      </c>
      <c r="D4680" t="s">
        <v>228</v>
      </c>
      <c r="E4680" t="s">
        <v>339</v>
      </c>
      <c r="F4680" t="s">
        <v>314</v>
      </c>
      <c r="G4680" s="16">
        <v>43100</v>
      </c>
      <c r="J4680" t="s">
        <v>318</v>
      </c>
      <c r="K4680" t="str">
        <f>IFERROR(VLOOKUP(J4680,ORDEN_ESF!A:C,2,0),"")</f>
        <v>Activos</v>
      </c>
      <c r="L4680">
        <f>IFERROR(VLOOKUP(J4680,ORDEN_ESF!A:C,3,0),0)</f>
        <v>3</v>
      </c>
      <c r="M4680">
        <v>213289485</v>
      </c>
    </row>
    <row r="4681" spans="1:13" x14ac:dyDescent="0.25">
      <c r="A4681">
        <v>860000656</v>
      </c>
      <c r="B4681" t="s">
        <v>221</v>
      </c>
      <c r="C4681" t="s">
        <v>222</v>
      </c>
      <c r="D4681" t="s">
        <v>223</v>
      </c>
      <c r="E4681" t="s">
        <v>224</v>
      </c>
      <c r="F4681" t="s">
        <v>292</v>
      </c>
      <c r="G4681" s="16">
        <v>43100</v>
      </c>
      <c r="J4681" t="s">
        <v>318</v>
      </c>
      <c r="K4681" t="str">
        <f>IFERROR(VLOOKUP(J4681,ORDEN_ESF!A:C,2,0),"")</f>
        <v>Activos</v>
      </c>
      <c r="L4681">
        <f>IFERROR(VLOOKUP(J4681,ORDEN_ESF!A:C,3,0),0)</f>
        <v>3</v>
      </c>
      <c r="M4681">
        <v>150243884</v>
      </c>
    </row>
    <row r="4682" spans="1:13" x14ac:dyDescent="0.25">
      <c r="A4682">
        <v>860000656</v>
      </c>
      <c r="B4682" t="s">
        <v>221</v>
      </c>
      <c r="C4682" t="s">
        <v>222</v>
      </c>
      <c r="D4682" t="s">
        <v>223</v>
      </c>
      <c r="E4682" t="s">
        <v>224</v>
      </c>
      <c r="F4682" t="s">
        <v>314</v>
      </c>
      <c r="G4682" s="16">
        <v>43100</v>
      </c>
      <c r="J4682" t="s">
        <v>318</v>
      </c>
      <c r="K4682" t="str">
        <f>IFERROR(VLOOKUP(J4682,ORDEN_ESF!A:C,2,0),"")</f>
        <v>Activos</v>
      </c>
      <c r="L4682">
        <f>IFERROR(VLOOKUP(J4682,ORDEN_ESF!A:C,3,0),0)</f>
        <v>3</v>
      </c>
      <c r="M4682">
        <v>199554124</v>
      </c>
    </row>
    <row r="4683" spans="1:13" x14ac:dyDescent="0.25">
      <c r="A4683">
        <v>860059851</v>
      </c>
      <c r="B4683" t="s">
        <v>365</v>
      </c>
      <c r="C4683" t="s">
        <v>222</v>
      </c>
      <c r="D4683" t="s">
        <v>228</v>
      </c>
      <c r="E4683" t="s">
        <v>224</v>
      </c>
      <c r="F4683" t="s">
        <v>292</v>
      </c>
      <c r="G4683" s="16">
        <v>43100</v>
      </c>
      <c r="J4683" t="s">
        <v>318</v>
      </c>
      <c r="K4683" t="str">
        <f>IFERROR(VLOOKUP(J4683,ORDEN_ESF!A:C,2,0),"")</f>
        <v>Activos</v>
      </c>
      <c r="L4683">
        <f>IFERROR(VLOOKUP(J4683,ORDEN_ESF!A:C,3,0),0)</f>
        <v>3</v>
      </c>
      <c r="M4683">
        <v>44106375</v>
      </c>
    </row>
    <row r="4684" spans="1:13" x14ac:dyDescent="0.25">
      <c r="A4684">
        <v>860059851</v>
      </c>
      <c r="B4684" t="s">
        <v>365</v>
      </c>
      <c r="C4684" t="s">
        <v>222</v>
      </c>
      <c r="D4684" t="s">
        <v>228</v>
      </c>
      <c r="E4684" t="s">
        <v>224</v>
      </c>
      <c r="F4684" t="s">
        <v>314</v>
      </c>
      <c r="G4684" s="16">
        <v>43100</v>
      </c>
      <c r="J4684" t="s">
        <v>318</v>
      </c>
      <c r="K4684" t="str">
        <f>IFERROR(VLOOKUP(J4684,ORDEN_ESF!A:C,2,0),"")</f>
        <v>Activos</v>
      </c>
      <c r="L4684">
        <f>IFERROR(VLOOKUP(J4684,ORDEN_ESF!A:C,3,0),0)</f>
        <v>3</v>
      </c>
      <c r="M4684">
        <v>36617318</v>
      </c>
    </row>
    <row r="4685" spans="1:13" x14ac:dyDescent="0.25">
      <c r="A4685">
        <v>890910447</v>
      </c>
      <c r="B4685" t="s">
        <v>300</v>
      </c>
      <c r="C4685" t="s">
        <v>222</v>
      </c>
      <c r="D4685" t="s">
        <v>223</v>
      </c>
      <c r="E4685" t="s">
        <v>224</v>
      </c>
      <c r="F4685" t="s">
        <v>292</v>
      </c>
      <c r="G4685" s="16">
        <v>43100</v>
      </c>
      <c r="J4685" t="s">
        <v>318</v>
      </c>
      <c r="K4685" t="str">
        <f>IFERROR(VLOOKUP(J4685,ORDEN_ESF!A:C,2,0),"")</f>
        <v>Activos</v>
      </c>
      <c r="L4685">
        <f>IFERROR(VLOOKUP(J4685,ORDEN_ESF!A:C,3,0),0)</f>
        <v>3</v>
      </c>
      <c r="M4685">
        <v>12976140</v>
      </c>
    </row>
    <row r="4686" spans="1:13" x14ac:dyDescent="0.25">
      <c r="A4686">
        <v>890910447</v>
      </c>
      <c r="B4686" t="s">
        <v>300</v>
      </c>
      <c r="C4686" t="s">
        <v>222</v>
      </c>
      <c r="D4686" t="s">
        <v>223</v>
      </c>
      <c r="E4686" t="s">
        <v>224</v>
      </c>
      <c r="F4686" t="s">
        <v>314</v>
      </c>
      <c r="G4686" s="16">
        <v>43100</v>
      </c>
      <c r="J4686" t="s">
        <v>318</v>
      </c>
      <c r="K4686" t="str">
        <f>IFERROR(VLOOKUP(J4686,ORDEN_ESF!A:C,2,0),"")</f>
        <v>Activos</v>
      </c>
      <c r="L4686">
        <f>IFERROR(VLOOKUP(J4686,ORDEN_ESF!A:C,3,0),0)</f>
        <v>3</v>
      </c>
      <c r="M4686">
        <v>15883372</v>
      </c>
    </row>
    <row r="4687" spans="1:13" x14ac:dyDescent="0.25">
      <c r="A4687">
        <v>900192242</v>
      </c>
      <c r="B4687" t="s">
        <v>381</v>
      </c>
      <c r="C4687" t="s">
        <v>222</v>
      </c>
      <c r="D4687" t="s">
        <v>228</v>
      </c>
      <c r="E4687" t="s">
        <v>333</v>
      </c>
      <c r="F4687" t="s">
        <v>292</v>
      </c>
      <c r="G4687" s="16">
        <v>43100</v>
      </c>
      <c r="J4687" t="s">
        <v>318</v>
      </c>
      <c r="K4687" t="str">
        <f>IFERROR(VLOOKUP(J4687,ORDEN_ESF!A:C,2,0),"")</f>
        <v>Activos</v>
      </c>
      <c r="L4687">
        <f>IFERROR(VLOOKUP(J4687,ORDEN_ESF!A:C,3,0),0)</f>
        <v>3</v>
      </c>
      <c r="M4687">
        <v>1123624781</v>
      </c>
    </row>
    <row r="4688" spans="1:13" x14ac:dyDescent="0.25">
      <c r="A4688">
        <v>900192242</v>
      </c>
      <c r="B4688" t="s">
        <v>381</v>
      </c>
      <c r="C4688" t="s">
        <v>222</v>
      </c>
      <c r="D4688" t="s">
        <v>228</v>
      </c>
      <c r="E4688" t="s">
        <v>333</v>
      </c>
      <c r="F4688" t="s">
        <v>314</v>
      </c>
      <c r="G4688" s="16">
        <v>43100</v>
      </c>
      <c r="J4688" t="s">
        <v>318</v>
      </c>
      <c r="K4688" t="str">
        <f>IFERROR(VLOOKUP(J4688,ORDEN_ESF!A:C,2,0),"")</f>
        <v>Activos</v>
      </c>
      <c r="L4688">
        <f>IFERROR(VLOOKUP(J4688,ORDEN_ESF!A:C,3,0),0)</f>
        <v>3</v>
      </c>
      <c r="M4688">
        <v>1005014392</v>
      </c>
    </row>
    <row r="4689" spans="1:13" x14ac:dyDescent="0.25">
      <c r="A4689">
        <v>890903035</v>
      </c>
      <c r="B4689" t="s">
        <v>369</v>
      </c>
      <c r="C4689" t="s">
        <v>222</v>
      </c>
      <c r="D4689" t="s">
        <v>228</v>
      </c>
      <c r="E4689" t="s">
        <v>339</v>
      </c>
      <c r="F4689" t="s">
        <v>292</v>
      </c>
      <c r="G4689" s="16">
        <v>43100</v>
      </c>
      <c r="J4689" t="s">
        <v>318</v>
      </c>
      <c r="K4689" t="str">
        <f>IFERROR(VLOOKUP(J4689,ORDEN_ESF!A:C,2,0),"")</f>
        <v>Activos</v>
      </c>
      <c r="L4689">
        <f>IFERROR(VLOOKUP(J4689,ORDEN_ESF!A:C,3,0),0)</f>
        <v>3</v>
      </c>
      <c r="M4689">
        <v>558677434</v>
      </c>
    </row>
    <row r="4690" spans="1:13" x14ac:dyDescent="0.25">
      <c r="A4690">
        <v>890903035</v>
      </c>
      <c r="B4690" t="s">
        <v>369</v>
      </c>
      <c r="C4690" t="s">
        <v>222</v>
      </c>
      <c r="D4690" t="s">
        <v>228</v>
      </c>
      <c r="E4690" t="s">
        <v>339</v>
      </c>
      <c r="F4690" t="s">
        <v>314</v>
      </c>
      <c r="G4690" s="16">
        <v>43100</v>
      </c>
      <c r="J4690" t="s">
        <v>318</v>
      </c>
      <c r="K4690" t="str">
        <f>IFERROR(VLOOKUP(J4690,ORDEN_ESF!A:C,2,0),"")</f>
        <v>Activos</v>
      </c>
      <c r="L4690">
        <f>IFERROR(VLOOKUP(J4690,ORDEN_ESF!A:C,3,0),0)</f>
        <v>3</v>
      </c>
      <c r="M4690">
        <v>652715615</v>
      </c>
    </row>
    <row r="4691" spans="1:13" x14ac:dyDescent="0.25">
      <c r="A4691">
        <v>860002837</v>
      </c>
      <c r="B4691" t="s">
        <v>227</v>
      </c>
      <c r="C4691" t="s">
        <v>222</v>
      </c>
      <c r="D4691" t="s">
        <v>228</v>
      </c>
      <c r="E4691" t="s">
        <v>224</v>
      </c>
      <c r="F4691" t="s">
        <v>292</v>
      </c>
      <c r="G4691" s="16">
        <v>43100</v>
      </c>
      <c r="J4691" t="s">
        <v>318</v>
      </c>
      <c r="K4691" t="str">
        <f>IFERROR(VLOOKUP(J4691,ORDEN_ESF!A:C,2,0),"")</f>
        <v>Activos</v>
      </c>
      <c r="L4691">
        <f>IFERROR(VLOOKUP(J4691,ORDEN_ESF!A:C,3,0),0)</f>
        <v>3</v>
      </c>
      <c r="M4691">
        <v>315110306</v>
      </c>
    </row>
    <row r="4692" spans="1:13" x14ac:dyDescent="0.25">
      <c r="A4692">
        <v>860002837</v>
      </c>
      <c r="B4692" t="s">
        <v>227</v>
      </c>
      <c r="C4692" t="s">
        <v>222</v>
      </c>
      <c r="D4692" t="s">
        <v>228</v>
      </c>
      <c r="E4692" t="s">
        <v>224</v>
      </c>
      <c r="F4692" t="s">
        <v>314</v>
      </c>
      <c r="G4692" s="16">
        <v>43100</v>
      </c>
      <c r="J4692" t="s">
        <v>318</v>
      </c>
      <c r="K4692" t="str">
        <f>IFERROR(VLOOKUP(J4692,ORDEN_ESF!A:C,2,0),"")</f>
        <v>Activos</v>
      </c>
      <c r="L4692">
        <f>IFERROR(VLOOKUP(J4692,ORDEN_ESF!A:C,3,0),0)</f>
        <v>3</v>
      </c>
      <c r="M4692">
        <v>241345350</v>
      </c>
    </row>
    <row r="4693" spans="1:13" x14ac:dyDescent="0.25">
      <c r="A4693">
        <v>860515523</v>
      </c>
      <c r="B4693" t="s">
        <v>231</v>
      </c>
      <c r="C4693" t="s">
        <v>222</v>
      </c>
      <c r="D4693" t="s">
        <v>228</v>
      </c>
      <c r="E4693" t="s">
        <v>224</v>
      </c>
      <c r="F4693" t="s">
        <v>292</v>
      </c>
      <c r="G4693" s="16">
        <v>43100</v>
      </c>
      <c r="J4693" t="s">
        <v>318</v>
      </c>
      <c r="K4693" t="str">
        <f>IFERROR(VLOOKUP(J4693,ORDEN_ESF!A:C,2,0),"")</f>
        <v>Activos</v>
      </c>
      <c r="L4693">
        <f>IFERROR(VLOOKUP(J4693,ORDEN_ESF!A:C,3,0),0)</f>
        <v>3</v>
      </c>
      <c r="M4693">
        <v>68684308</v>
      </c>
    </row>
    <row r="4694" spans="1:13" x14ac:dyDescent="0.25">
      <c r="A4694">
        <v>860515523</v>
      </c>
      <c r="B4694" t="s">
        <v>231</v>
      </c>
      <c r="C4694" t="s">
        <v>222</v>
      </c>
      <c r="D4694" t="s">
        <v>228</v>
      </c>
      <c r="E4694" t="s">
        <v>224</v>
      </c>
      <c r="F4694" t="s">
        <v>314</v>
      </c>
      <c r="G4694" s="16">
        <v>43100</v>
      </c>
      <c r="J4694" t="s">
        <v>318</v>
      </c>
      <c r="K4694" t="str">
        <f>IFERROR(VLOOKUP(J4694,ORDEN_ESF!A:C,2,0),"")</f>
        <v>Activos</v>
      </c>
      <c r="L4694">
        <f>IFERROR(VLOOKUP(J4694,ORDEN_ESF!A:C,3,0),0)</f>
        <v>3</v>
      </c>
      <c r="M4694">
        <v>92352632</v>
      </c>
    </row>
    <row r="4695" spans="1:13" x14ac:dyDescent="0.25">
      <c r="A4695">
        <v>890932424</v>
      </c>
      <c r="B4695" t="s">
        <v>379</v>
      </c>
      <c r="C4695" t="s">
        <v>222</v>
      </c>
      <c r="D4695" t="s">
        <v>223</v>
      </c>
      <c r="E4695" t="s">
        <v>333</v>
      </c>
      <c r="F4695" t="s">
        <v>292</v>
      </c>
      <c r="G4695" s="16">
        <v>43100</v>
      </c>
      <c r="J4695" t="s">
        <v>318</v>
      </c>
      <c r="K4695" t="str">
        <f>IFERROR(VLOOKUP(J4695,ORDEN_ESF!A:C,2,0),"")</f>
        <v>Activos</v>
      </c>
      <c r="L4695">
        <f>IFERROR(VLOOKUP(J4695,ORDEN_ESF!A:C,3,0),0)</f>
        <v>3</v>
      </c>
      <c r="M4695">
        <v>304346899</v>
      </c>
    </row>
    <row r="4696" spans="1:13" x14ac:dyDescent="0.25">
      <c r="A4696">
        <v>890932424</v>
      </c>
      <c r="B4696" t="s">
        <v>379</v>
      </c>
      <c r="C4696" t="s">
        <v>222</v>
      </c>
      <c r="D4696" t="s">
        <v>223</v>
      </c>
      <c r="E4696" t="s">
        <v>333</v>
      </c>
      <c r="F4696" t="s">
        <v>314</v>
      </c>
      <c r="G4696" s="16">
        <v>43100</v>
      </c>
      <c r="J4696" t="s">
        <v>318</v>
      </c>
      <c r="K4696" t="str">
        <f>IFERROR(VLOOKUP(J4696,ORDEN_ESF!A:C,2,0),"")</f>
        <v>Activos</v>
      </c>
      <c r="L4696">
        <f>IFERROR(VLOOKUP(J4696,ORDEN_ESF!A:C,3,0),0)</f>
        <v>3</v>
      </c>
      <c r="M4696">
        <v>370108777</v>
      </c>
    </row>
    <row r="4697" spans="1:13" x14ac:dyDescent="0.25">
      <c r="A4697">
        <v>830094920</v>
      </c>
      <c r="B4697" t="s">
        <v>350</v>
      </c>
      <c r="C4697" t="s">
        <v>222</v>
      </c>
      <c r="D4697" t="s">
        <v>351</v>
      </c>
      <c r="E4697" t="s">
        <v>339</v>
      </c>
      <c r="F4697" t="s">
        <v>292</v>
      </c>
      <c r="G4697" s="16">
        <v>43100</v>
      </c>
      <c r="J4697" t="s">
        <v>318</v>
      </c>
      <c r="K4697" t="str">
        <f>IFERROR(VLOOKUP(J4697,ORDEN_ESF!A:C,2,0),"")</f>
        <v>Activos</v>
      </c>
      <c r="L4697">
        <f>IFERROR(VLOOKUP(J4697,ORDEN_ESF!A:C,3,0),0)</f>
        <v>3</v>
      </c>
      <c r="M4697">
        <v>505682930</v>
      </c>
    </row>
    <row r="4698" spans="1:13" x14ac:dyDescent="0.25">
      <c r="A4698">
        <v>830094920</v>
      </c>
      <c r="B4698" t="s">
        <v>350</v>
      </c>
      <c r="C4698" t="s">
        <v>222</v>
      </c>
      <c r="D4698" t="s">
        <v>351</v>
      </c>
      <c r="E4698" t="s">
        <v>339</v>
      </c>
      <c r="F4698" t="s">
        <v>314</v>
      </c>
      <c r="G4698" s="16">
        <v>43100</v>
      </c>
      <c r="J4698" t="s">
        <v>318</v>
      </c>
      <c r="K4698" t="str">
        <f>IFERROR(VLOOKUP(J4698,ORDEN_ESF!A:C,2,0),"")</f>
        <v>Activos</v>
      </c>
      <c r="L4698">
        <f>IFERROR(VLOOKUP(J4698,ORDEN_ESF!A:C,3,0),0)</f>
        <v>3</v>
      </c>
      <c r="M4698">
        <v>560306671</v>
      </c>
    </row>
    <row r="4699" spans="1:13" x14ac:dyDescent="0.25">
      <c r="A4699">
        <v>800093117</v>
      </c>
      <c r="B4699" t="s">
        <v>334</v>
      </c>
      <c r="C4699" t="s">
        <v>222</v>
      </c>
      <c r="D4699" t="s">
        <v>223</v>
      </c>
      <c r="E4699" t="s">
        <v>335</v>
      </c>
      <c r="F4699" t="s">
        <v>292</v>
      </c>
      <c r="G4699" s="16">
        <v>43100</v>
      </c>
      <c r="J4699" t="s">
        <v>318</v>
      </c>
      <c r="K4699" t="str">
        <f>IFERROR(VLOOKUP(J4699,ORDEN_ESF!A:C,2,0),"")</f>
        <v>Activos</v>
      </c>
      <c r="L4699">
        <f>IFERROR(VLOOKUP(J4699,ORDEN_ESF!A:C,3,0),0)</f>
        <v>3</v>
      </c>
      <c r="M4699">
        <v>1376671656</v>
      </c>
    </row>
    <row r="4700" spans="1:13" x14ac:dyDescent="0.25">
      <c r="A4700">
        <v>800093117</v>
      </c>
      <c r="B4700" t="s">
        <v>334</v>
      </c>
      <c r="C4700" t="s">
        <v>222</v>
      </c>
      <c r="D4700" t="s">
        <v>223</v>
      </c>
      <c r="E4700" t="s">
        <v>335</v>
      </c>
      <c r="F4700" t="s">
        <v>314</v>
      </c>
      <c r="G4700" s="16">
        <v>43100</v>
      </c>
      <c r="J4700" t="s">
        <v>318</v>
      </c>
      <c r="K4700" t="str">
        <f>IFERROR(VLOOKUP(J4700,ORDEN_ESF!A:C,2,0),"")</f>
        <v>Activos</v>
      </c>
      <c r="L4700">
        <f>IFERROR(VLOOKUP(J4700,ORDEN_ESF!A:C,3,0),0)</f>
        <v>3</v>
      </c>
      <c r="M4700">
        <v>1459536661</v>
      </c>
    </row>
    <row r="4701" spans="1:13" x14ac:dyDescent="0.25">
      <c r="A4701">
        <v>890908901</v>
      </c>
      <c r="B4701" t="s">
        <v>372</v>
      </c>
      <c r="C4701" t="s">
        <v>222</v>
      </c>
      <c r="D4701" t="s">
        <v>223</v>
      </c>
      <c r="E4701" t="s">
        <v>339</v>
      </c>
      <c r="F4701" t="s">
        <v>292</v>
      </c>
      <c r="G4701" s="16">
        <v>43100</v>
      </c>
      <c r="J4701" t="s">
        <v>318</v>
      </c>
      <c r="K4701" t="str">
        <f>IFERROR(VLOOKUP(J4701,ORDEN_ESF!A:C,2,0),"")</f>
        <v>Activos</v>
      </c>
      <c r="L4701">
        <f>IFERROR(VLOOKUP(J4701,ORDEN_ESF!A:C,3,0),0)</f>
        <v>3</v>
      </c>
      <c r="M4701">
        <v>185305687</v>
      </c>
    </row>
    <row r="4702" spans="1:13" x14ac:dyDescent="0.25">
      <c r="A4702">
        <v>890908901</v>
      </c>
      <c r="B4702" t="s">
        <v>372</v>
      </c>
      <c r="C4702" t="s">
        <v>222</v>
      </c>
      <c r="D4702" t="s">
        <v>223</v>
      </c>
      <c r="E4702" t="s">
        <v>339</v>
      </c>
      <c r="F4702" t="s">
        <v>314</v>
      </c>
      <c r="G4702" s="16">
        <v>43100</v>
      </c>
      <c r="J4702" t="s">
        <v>318</v>
      </c>
      <c r="K4702" t="str">
        <f>IFERROR(VLOOKUP(J4702,ORDEN_ESF!A:C,2,0),"")</f>
        <v>Activos</v>
      </c>
      <c r="L4702">
        <f>IFERROR(VLOOKUP(J4702,ORDEN_ESF!A:C,3,0),0)</f>
        <v>3</v>
      </c>
      <c r="M4702">
        <v>212446365</v>
      </c>
    </row>
    <row r="4703" spans="1:13" x14ac:dyDescent="0.25">
      <c r="A4703">
        <v>890911431</v>
      </c>
      <c r="B4703" t="s">
        <v>378</v>
      </c>
      <c r="C4703" t="s">
        <v>222</v>
      </c>
      <c r="D4703" t="s">
        <v>223</v>
      </c>
      <c r="E4703" t="s">
        <v>339</v>
      </c>
      <c r="F4703" t="s">
        <v>292</v>
      </c>
      <c r="G4703" s="16">
        <v>43100</v>
      </c>
      <c r="J4703" t="s">
        <v>260</v>
      </c>
      <c r="K4703" t="str">
        <f>IFERROR(VLOOKUP(J4703,ORDEN_ESF!A:C,2,0),"")</f>
        <v>Provisiones corrientes por beneficios a los empleados</v>
      </c>
      <c r="L4703">
        <f>IFERROR(VLOOKUP(J4703,ORDEN_ESF!A:C,3,0),0)</f>
        <v>0</v>
      </c>
      <c r="M4703">
        <v>7960171</v>
      </c>
    </row>
    <row r="4704" spans="1:13" x14ac:dyDescent="0.25">
      <c r="A4704">
        <v>890911431</v>
      </c>
      <c r="B4704" t="s">
        <v>378</v>
      </c>
      <c r="C4704" t="s">
        <v>222</v>
      </c>
      <c r="D4704" t="s">
        <v>223</v>
      </c>
      <c r="E4704" t="s">
        <v>339</v>
      </c>
      <c r="F4704" t="s">
        <v>314</v>
      </c>
      <c r="G4704" s="16">
        <v>43100</v>
      </c>
      <c r="J4704" t="s">
        <v>260</v>
      </c>
      <c r="K4704" t="str">
        <f>IFERROR(VLOOKUP(J4704,ORDEN_ESF!A:C,2,0),"")</f>
        <v>Provisiones corrientes por beneficios a los empleados</v>
      </c>
      <c r="L4704">
        <f>IFERROR(VLOOKUP(J4704,ORDEN_ESF!A:C,3,0),0)</f>
        <v>0</v>
      </c>
      <c r="M4704">
        <v>8130019</v>
      </c>
    </row>
    <row r="4705" spans="1:13" x14ac:dyDescent="0.25">
      <c r="A4705">
        <v>860527800</v>
      </c>
      <c r="B4705" t="s">
        <v>296</v>
      </c>
      <c r="C4705" t="s">
        <v>222</v>
      </c>
      <c r="D4705" t="s">
        <v>228</v>
      </c>
      <c r="E4705" t="s">
        <v>224</v>
      </c>
      <c r="F4705" t="s">
        <v>292</v>
      </c>
      <c r="G4705" s="16">
        <v>43100</v>
      </c>
      <c r="J4705" t="s">
        <v>260</v>
      </c>
      <c r="K4705" t="str">
        <f>IFERROR(VLOOKUP(J4705,ORDEN_ESF!A:C,2,0),"")</f>
        <v>Provisiones corrientes por beneficios a los empleados</v>
      </c>
      <c r="L4705">
        <f>IFERROR(VLOOKUP(J4705,ORDEN_ESF!A:C,3,0),0)</f>
        <v>0</v>
      </c>
      <c r="M4705">
        <v>154611</v>
      </c>
    </row>
    <row r="4706" spans="1:13" x14ac:dyDescent="0.25">
      <c r="A4706">
        <v>860527800</v>
      </c>
      <c r="B4706" t="s">
        <v>296</v>
      </c>
      <c r="C4706" t="s">
        <v>222</v>
      </c>
      <c r="D4706" t="s">
        <v>228</v>
      </c>
      <c r="E4706" t="s">
        <v>224</v>
      </c>
      <c r="F4706" t="s">
        <v>314</v>
      </c>
      <c r="G4706" s="16">
        <v>43100</v>
      </c>
      <c r="J4706" t="s">
        <v>260</v>
      </c>
      <c r="K4706" t="str">
        <f>IFERROR(VLOOKUP(J4706,ORDEN_ESF!A:C,2,0),"")</f>
        <v>Provisiones corrientes por beneficios a los empleados</v>
      </c>
      <c r="L4706">
        <f>IFERROR(VLOOKUP(J4706,ORDEN_ESF!A:C,3,0),0)</f>
        <v>0</v>
      </c>
      <c r="M4706">
        <v>388677</v>
      </c>
    </row>
    <row r="4707" spans="1:13" x14ac:dyDescent="0.25">
      <c r="A4707">
        <v>811032292</v>
      </c>
      <c r="B4707" t="s">
        <v>349</v>
      </c>
      <c r="C4707" t="s">
        <v>222</v>
      </c>
      <c r="D4707" t="s">
        <v>223</v>
      </c>
      <c r="E4707" t="s">
        <v>335</v>
      </c>
      <c r="F4707" t="s">
        <v>292</v>
      </c>
      <c r="G4707" s="16">
        <v>43100</v>
      </c>
      <c r="J4707" t="s">
        <v>260</v>
      </c>
      <c r="K4707" t="str">
        <f>IFERROR(VLOOKUP(J4707,ORDEN_ESF!A:C,2,0),"")</f>
        <v>Provisiones corrientes por beneficios a los empleados</v>
      </c>
      <c r="L4707">
        <f>IFERROR(VLOOKUP(J4707,ORDEN_ESF!A:C,3,0),0)</f>
        <v>0</v>
      </c>
      <c r="M4707">
        <v>1053611</v>
      </c>
    </row>
    <row r="4708" spans="1:13" x14ac:dyDescent="0.25">
      <c r="A4708">
        <v>811032292</v>
      </c>
      <c r="B4708" t="s">
        <v>349</v>
      </c>
      <c r="C4708" t="s">
        <v>222</v>
      </c>
      <c r="D4708" t="s">
        <v>223</v>
      </c>
      <c r="E4708" t="s">
        <v>335</v>
      </c>
      <c r="F4708" t="s">
        <v>314</v>
      </c>
      <c r="G4708" s="16">
        <v>43100</v>
      </c>
      <c r="J4708" t="s">
        <v>260</v>
      </c>
      <c r="K4708" t="str">
        <f>IFERROR(VLOOKUP(J4708,ORDEN_ESF!A:C,2,0),"")</f>
        <v>Provisiones corrientes por beneficios a los empleados</v>
      </c>
      <c r="L4708">
        <f>IFERROR(VLOOKUP(J4708,ORDEN_ESF!A:C,3,0),0)</f>
        <v>0</v>
      </c>
      <c r="M4708">
        <v>1200978</v>
      </c>
    </row>
    <row r="4709" spans="1:13" x14ac:dyDescent="0.25">
      <c r="A4709">
        <v>860035996</v>
      </c>
      <c r="B4709" t="s">
        <v>229</v>
      </c>
      <c r="C4709" t="s">
        <v>222</v>
      </c>
      <c r="D4709" t="s">
        <v>228</v>
      </c>
      <c r="E4709" t="s">
        <v>224</v>
      </c>
      <c r="F4709" t="s">
        <v>292</v>
      </c>
      <c r="G4709" s="16">
        <v>43100</v>
      </c>
      <c r="J4709" t="s">
        <v>260</v>
      </c>
      <c r="K4709" t="str">
        <f>IFERROR(VLOOKUP(J4709,ORDEN_ESF!A:C,2,0),"")</f>
        <v>Provisiones corrientes por beneficios a los empleados</v>
      </c>
      <c r="L4709">
        <f>IFERROR(VLOOKUP(J4709,ORDEN_ESF!A:C,3,0),0)</f>
        <v>0</v>
      </c>
      <c r="M4709">
        <v>1842364</v>
      </c>
    </row>
    <row r="4710" spans="1:13" x14ac:dyDescent="0.25">
      <c r="A4710">
        <v>860035996</v>
      </c>
      <c r="B4710" t="s">
        <v>229</v>
      </c>
      <c r="C4710" t="s">
        <v>222</v>
      </c>
      <c r="D4710" t="s">
        <v>228</v>
      </c>
      <c r="E4710" t="s">
        <v>224</v>
      </c>
      <c r="F4710" t="s">
        <v>314</v>
      </c>
      <c r="G4710" s="16">
        <v>43100</v>
      </c>
      <c r="J4710" t="s">
        <v>260</v>
      </c>
      <c r="K4710" t="str">
        <f>IFERROR(VLOOKUP(J4710,ORDEN_ESF!A:C,2,0),"")</f>
        <v>Provisiones corrientes por beneficios a los empleados</v>
      </c>
      <c r="L4710">
        <f>IFERROR(VLOOKUP(J4710,ORDEN_ESF!A:C,3,0),0)</f>
        <v>0</v>
      </c>
      <c r="M4710">
        <v>1852768</v>
      </c>
    </row>
    <row r="4711" spans="1:13" x14ac:dyDescent="0.25">
      <c r="A4711">
        <v>830124992</v>
      </c>
      <c r="B4711" t="s">
        <v>357</v>
      </c>
      <c r="C4711" t="s">
        <v>222</v>
      </c>
      <c r="D4711" t="s">
        <v>228</v>
      </c>
      <c r="E4711" t="s">
        <v>358</v>
      </c>
      <c r="F4711" t="s">
        <v>292</v>
      </c>
      <c r="G4711" s="16">
        <v>43100</v>
      </c>
      <c r="J4711" t="s">
        <v>260</v>
      </c>
      <c r="K4711" t="str">
        <f>IFERROR(VLOOKUP(J4711,ORDEN_ESF!A:C,2,0),"")</f>
        <v>Provisiones corrientes por beneficios a los empleados</v>
      </c>
      <c r="L4711">
        <f>IFERROR(VLOOKUP(J4711,ORDEN_ESF!A:C,3,0),0)</f>
        <v>0</v>
      </c>
      <c r="M4711">
        <v>32824</v>
      </c>
    </row>
    <row r="4712" spans="1:13" x14ac:dyDescent="0.25">
      <c r="A4712">
        <v>800185295</v>
      </c>
      <c r="B4712" t="s">
        <v>344</v>
      </c>
      <c r="C4712" t="s">
        <v>222</v>
      </c>
      <c r="D4712" t="s">
        <v>228</v>
      </c>
      <c r="E4712" t="s">
        <v>335</v>
      </c>
      <c r="F4712" t="s">
        <v>292</v>
      </c>
      <c r="G4712" s="16">
        <v>43100</v>
      </c>
      <c r="J4712" t="s">
        <v>260</v>
      </c>
      <c r="K4712" t="str">
        <f>IFERROR(VLOOKUP(J4712,ORDEN_ESF!A:C,2,0),"")</f>
        <v>Provisiones corrientes por beneficios a los empleados</v>
      </c>
      <c r="L4712">
        <f>IFERROR(VLOOKUP(J4712,ORDEN_ESF!A:C,3,0),0)</f>
        <v>0</v>
      </c>
      <c r="M4712">
        <v>2429684</v>
      </c>
    </row>
    <row r="4713" spans="1:13" x14ac:dyDescent="0.25">
      <c r="A4713">
        <v>800185295</v>
      </c>
      <c r="B4713" t="s">
        <v>344</v>
      </c>
      <c r="C4713" t="s">
        <v>222</v>
      </c>
      <c r="D4713" t="s">
        <v>228</v>
      </c>
      <c r="E4713" t="s">
        <v>335</v>
      </c>
      <c r="F4713" t="s">
        <v>314</v>
      </c>
      <c r="G4713" s="16">
        <v>43100</v>
      </c>
      <c r="J4713" t="s">
        <v>260</v>
      </c>
      <c r="K4713" t="str">
        <f>IFERROR(VLOOKUP(J4713,ORDEN_ESF!A:C,2,0),"")</f>
        <v>Provisiones corrientes por beneficios a los empleados</v>
      </c>
      <c r="L4713">
        <f>IFERROR(VLOOKUP(J4713,ORDEN_ESF!A:C,3,0),0)</f>
        <v>0</v>
      </c>
      <c r="M4713">
        <v>2750712</v>
      </c>
    </row>
    <row r="4714" spans="1:13" x14ac:dyDescent="0.25">
      <c r="A4714">
        <v>800233881</v>
      </c>
      <c r="B4714" t="s">
        <v>161</v>
      </c>
      <c r="C4714" t="s">
        <v>222</v>
      </c>
      <c r="D4714" t="s">
        <v>223</v>
      </c>
      <c r="E4714" t="s">
        <v>333</v>
      </c>
      <c r="F4714" t="s">
        <v>292</v>
      </c>
      <c r="G4714" s="16">
        <v>43100</v>
      </c>
      <c r="J4714" t="s">
        <v>260</v>
      </c>
      <c r="K4714" t="str">
        <f>IFERROR(VLOOKUP(J4714,ORDEN_ESF!A:C,2,0),"")</f>
        <v>Provisiones corrientes por beneficios a los empleados</v>
      </c>
      <c r="L4714">
        <f>IFERROR(VLOOKUP(J4714,ORDEN_ESF!A:C,3,0),0)</f>
        <v>0</v>
      </c>
      <c r="M4714">
        <v>4965687</v>
      </c>
    </row>
    <row r="4715" spans="1:13" x14ac:dyDescent="0.25">
      <c r="A4715">
        <v>800233881</v>
      </c>
      <c r="B4715" t="s">
        <v>161</v>
      </c>
      <c r="C4715" t="s">
        <v>222</v>
      </c>
      <c r="D4715" t="s">
        <v>223</v>
      </c>
      <c r="E4715" t="s">
        <v>333</v>
      </c>
      <c r="F4715" t="s">
        <v>314</v>
      </c>
      <c r="G4715" s="16">
        <v>43100</v>
      </c>
      <c r="J4715" t="s">
        <v>260</v>
      </c>
      <c r="K4715" t="str">
        <f>IFERROR(VLOOKUP(J4715,ORDEN_ESF!A:C,2,0),"")</f>
        <v>Provisiones corrientes por beneficios a los empleados</v>
      </c>
      <c r="L4715">
        <f>IFERROR(VLOOKUP(J4715,ORDEN_ESF!A:C,3,0),0)</f>
        <v>0</v>
      </c>
      <c r="M4715">
        <v>3514828</v>
      </c>
    </row>
    <row r="4716" spans="1:13" x14ac:dyDescent="0.25">
      <c r="A4716">
        <v>890205645</v>
      </c>
      <c r="B4716" t="s">
        <v>166</v>
      </c>
      <c r="C4716" t="s">
        <v>222</v>
      </c>
      <c r="D4716" t="s">
        <v>375</v>
      </c>
      <c r="E4716" t="s">
        <v>335</v>
      </c>
      <c r="F4716" t="s">
        <v>292</v>
      </c>
      <c r="G4716" s="16">
        <v>43100</v>
      </c>
      <c r="J4716" t="s">
        <v>260</v>
      </c>
      <c r="K4716" t="str">
        <f>IFERROR(VLOOKUP(J4716,ORDEN_ESF!A:C,2,0),"")</f>
        <v>Provisiones corrientes por beneficios a los empleados</v>
      </c>
      <c r="L4716">
        <f>IFERROR(VLOOKUP(J4716,ORDEN_ESF!A:C,3,0),0)</f>
        <v>0</v>
      </c>
      <c r="M4716">
        <v>246013</v>
      </c>
    </row>
    <row r="4717" spans="1:13" x14ac:dyDescent="0.25">
      <c r="A4717">
        <v>800094968</v>
      </c>
      <c r="B4717" t="s">
        <v>336</v>
      </c>
      <c r="C4717" t="s">
        <v>222</v>
      </c>
      <c r="D4717" t="s">
        <v>337</v>
      </c>
      <c r="E4717" t="s">
        <v>335</v>
      </c>
      <c r="F4717" t="s">
        <v>292</v>
      </c>
      <c r="G4717" s="16">
        <v>43100</v>
      </c>
      <c r="J4717" t="s">
        <v>260</v>
      </c>
      <c r="K4717" t="str">
        <f>IFERROR(VLOOKUP(J4717,ORDEN_ESF!A:C,2,0),"")</f>
        <v>Provisiones corrientes por beneficios a los empleados</v>
      </c>
      <c r="L4717">
        <f>IFERROR(VLOOKUP(J4717,ORDEN_ESF!A:C,3,0),0)</f>
        <v>0</v>
      </c>
      <c r="M4717">
        <v>1456593</v>
      </c>
    </row>
    <row r="4718" spans="1:13" x14ac:dyDescent="0.25">
      <c r="A4718">
        <v>800094968</v>
      </c>
      <c r="B4718" t="s">
        <v>336</v>
      </c>
      <c r="C4718" t="s">
        <v>222</v>
      </c>
      <c r="D4718" t="s">
        <v>337</v>
      </c>
      <c r="E4718" t="s">
        <v>335</v>
      </c>
      <c r="F4718" t="s">
        <v>314</v>
      </c>
      <c r="G4718" s="16">
        <v>43100</v>
      </c>
      <c r="J4718" t="s">
        <v>260</v>
      </c>
      <c r="K4718" t="str">
        <f>IFERROR(VLOOKUP(J4718,ORDEN_ESF!A:C,2,0),"")</f>
        <v>Provisiones corrientes por beneficios a los empleados</v>
      </c>
      <c r="L4718">
        <f>IFERROR(VLOOKUP(J4718,ORDEN_ESF!A:C,3,0),0)</f>
        <v>0</v>
      </c>
      <c r="M4718">
        <v>1643700</v>
      </c>
    </row>
    <row r="4719" spans="1:13" x14ac:dyDescent="0.25">
      <c r="A4719">
        <v>860058070</v>
      </c>
      <c r="B4719" t="s">
        <v>364</v>
      </c>
      <c r="C4719" t="s">
        <v>222</v>
      </c>
      <c r="D4719" t="s">
        <v>228</v>
      </c>
      <c r="E4719" t="s">
        <v>335</v>
      </c>
      <c r="F4719" t="s">
        <v>292</v>
      </c>
      <c r="G4719" s="16">
        <v>43100</v>
      </c>
      <c r="J4719" t="s">
        <v>260</v>
      </c>
      <c r="K4719" t="str">
        <f>IFERROR(VLOOKUP(J4719,ORDEN_ESF!A:C,2,0),"")</f>
        <v>Provisiones corrientes por beneficios a los empleados</v>
      </c>
      <c r="L4719">
        <f>IFERROR(VLOOKUP(J4719,ORDEN_ESF!A:C,3,0),0)</f>
        <v>0</v>
      </c>
      <c r="M4719">
        <v>8038477</v>
      </c>
    </row>
    <row r="4720" spans="1:13" x14ac:dyDescent="0.25">
      <c r="A4720">
        <v>860058070</v>
      </c>
      <c r="B4720" t="s">
        <v>364</v>
      </c>
      <c r="C4720" t="s">
        <v>222</v>
      </c>
      <c r="D4720" t="s">
        <v>228</v>
      </c>
      <c r="E4720" t="s">
        <v>335</v>
      </c>
      <c r="F4720" t="s">
        <v>314</v>
      </c>
      <c r="G4720" s="16">
        <v>43100</v>
      </c>
      <c r="J4720" t="s">
        <v>260</v>
      </c>
      <c r="K4720" t="str">
        <f>IFERROR(VLOOKUP(J4720,ORDEN_ESF!A:C,2,0),"")</f>
        <v>Provisiones corrientes por beneficios a los empleados</v>
      </c>
      <c r="L4720">
        <f>IFERROR(VLOOKUP(J4720,ORDEN_ESF!A:C,3,0),0)</f>
        <v>0</v>
      </c>
      <c r="M4720">
        <v>7382196</v>
      </c>
    </row>
    <row r="4721" spans="1:13" x14ac:dyDescent="0.25">
      <c r="A4721">
        <v>890903055</v>
      </c>
      <c r="B4721" t="s">
        <v>232</v>
      </c>
      <c r="C4721" t="s">
        <v>222</v>
      </c>
      <c r="D4721" t="s">
        <v>223</v>
      </c>
      <c r="E4721" t="s">
        <v>224</v>
      </c>
      <c r="F4721" t="s">
        <v>292</v>
      </c>
      <c r="G4721" s="16">
        <v>43100</v>
      </c>
      <c r="J4721" t="s">
        <v>260</v>
      </c>
      <c r="K4721" t="str">
        <f>IFERROR(VLOOKUP(J4721,ORDEN_ESF!A:C,2,0),"")</f>
        <v>Provisiones corrientes por beneficios a los empleados</v>
      </c>
      <c r="L4721">
        <f>IFERROR(VLOOKUP(J4721,ORDEN_ESF!A:C,3,0),0)</f>
        <v>0</v>
      </c>
      <c r="M4721">
        <v>4504877</v>
      </c>
    </row>
    <row r="4722" spans="1:13" x14ac:dyDescent="0.25">
      <c r="A4722">
        <v>890903055</v>
      </c>
      <c r="B4722" t="s">
        <v>232</v>
      </c>
      <c r="C4722" t="s">
        <v>222</v>
      </c>
      <c r="D4722" t="s">
        <v>223</v>
      </c>
      <c r="E4722" t="s">
        <v>224</v>
      </c>
      <c r="F4722" t="s">
        <v>314</v>
      </c>
      <c r="G4722" s="16">
        <v>43100</v>
      </c>
      <c r="J4722" t="s">
        <v>260</v>
      </c>
      <c r="K4722" t="str">
        <f>IFERROR(VLOOKUP(J4722,ORDEN_ESF!A:C,2,0),"")</f>
        <v>Provisiones corrientes por beneficios a los empleados</v>
      </c>
      <c r="L4722">
        <f>IFERROR(VLOOKUP(J4722,ORDEN_ESF!A:C,3,0),0)</f>
        <v>0</v>
      </c>
      <c r="M4722">
        <v>4315825</v>
      </c>
    </row>
    <row r="4723" spans="1:13" x14ac:dyDescent="0.25">
      <c r="A4723">
        <v>860031361</v>
      </c>
      <c r="B4723" t="s">
        <v>297</v>
      </c>
      <c r="C4723" t="s">
        <v>222</v>
      </c>
      <c r="D4723" t="s">
        <v>228</v>
      </c>
      <c r="E4723" t="s">
        <v>224</v>
      </c>
      <c r="F4723" t="s">
        <v>292</v>
      </c>
      <c r="G4723" s="16">
        <v>43100</v>
      </c>
      <c r="J4723" t="s">
        <v>260</v>
      </c>
      <c r="K4723" t="str">
        <f>IFERROR(VLOOKUP(J4723,ORDEN_ESF!A:C,2,0),"")</f>
        <v>Provisiones corrientes por beneficios a los empleados</v>
      </c>
      <c r="L4723">
        <f>IFERROR(VLOOKUP(J4723,ORDEN_ESF!A:C,3,0),0)</f>
        <v>0</v>
      </c>
      <c r="M4723">
        <v>5136690</v>
      </c>
    </row>
    <row r="4724" spans="1:13" x14ac:dyDescent="0.25">
      <c r="A4724">
        <v>860031361</v>
      </c>
      <c r="B4724" t="s">
        <v>297</v>
      </c>
      <c r="C4724" t="s">
        <v>222</v>
      </c>
      <c r="D4724" t="s">
        <v>228</v>
      </c>
      <c r="E4724" t="s">
        <v>224</v>
      </c>
      <c r="F4724" t="s">
        <v>314</v>
      </c>
      <c r="G4724" s="16">
        <v>43100</v>
      </c>
      <c r="J4724" t="s">
        <v>260</v>
      </c>
      <c r="K4724" t="str">
        <f>IFERROR(VLOOKUP(J4724,ORDEN_ESF!A:C,2,0),"")</f>
        <v>Provisiones corrientes por beneficios a los empleados</v>
      </c>
      <c r="L4724">
        <f>IFERROR(VLOOKUP(J4724,ORDEN_ESF!A:C,3,0),0)</f>
        <v>0</v>
      </c>
      <c r="M4724">
        <v>6138694</v>
      </c>
    </row>
    <row r="4725" spans="1:13" x14ac:dyDescent="0.25">
      <c r="A4725">
        <v>860000656</v>
      </c>
      <c r="B4725" t="s">
        <v>221</v>
      </c>
      <c r="C4725" t="s">
        <v>222</v>
      </c>
      <c r="D4725" t="s">
        <v>223</v>
      </c>
      <c r="E4725" t="s">
        <v>224</v>
      </c>
      <c r="F4725" t="s">
        <v>292</v>
      </c>
      <c r="G4725" s="16">
        <v>43100</v>
      </c>
      <c r="J4725" t="s">
        <v>260</v>
      </c>
      <c r="K4725" t="str">
        <f>IFERROR(VLOOKUP(J4725,ORDEN_ESF!A:C,2,0),"")</f>
        <v>Provisiones corrientes por beneficios a los empleados</v>
      </c>
      <c r="L4725">
        <f>IFERROR(VLOOKUP(J4725,ORDEN_ESF!A:C,3,0),0)</f>
        <v>0</v>
      </c>
      <c r="M4725">
        <v>4698862</v>
      </c>
    </row>
    <row r="4726" spans="1:13" x14ac:dyDescent="0.25">
      <c r="A4726">
        <v>860000656</v>
      </c>
      <c r="B4726" t="s">
        <v>221</v>
      </c>
      <c r="C4726" t="s">
        <v>222</v>
      </c>
      <c r="D4726" t="s">
        <v>223</v>
      </c>
      <c r="E4726" t="s">
        <v>224</v>
      </c>
      <c r="F4726" t="s">
        <v>314</v>
      </c>
      <c r="G4726" s="16">
        <v>43100</v>
      </c>
      <c r="J4726" t="s">
        <v>260</v>
      </c>
      <c r="K4726" t="str">
        <f>IFERROR(VLOOKUP(J4726,ORDEN_ESF!A:C,2,0),"")</f>
        <v>Provisiones corrientes por beneficios a los empleados</v>
      </c>
      <c r="L4726">
        <f>IFERROR(VLOOKUP(J4726,ORDEN_ESF!A:C,3,0),0)</f>
        <v>0</v>
      </c>
      <c r="M4726">
        <v>4778530</v>
      </c>
    </row>
    <row r="4727" spans="1:13" x14ac:dyDescent="0.25">
      <c r="A4727">
        <v>860059851</v>
      </c>
      <c r="B4727" t="s">
        <v>365</v>
      </c>
      <c r="C4727" t="s">
        <v>222</v>
      </c>
      <c r="D4727" t="s">
        <v>228</v>
      </c>
      <c r="E4727" t="s">
        <v>224</v>
      </c>
      <c r="F4727" t="s">
        <v>292</v>
      </c>
      <c r="G4727" s="16">
        <v>43100</v>
      </c>
      <c r="J4727" t="s">
        <v>260</v>
      </c>
      <c r="K4727" t="str">
        <f>IFERROR(VLOOKUP(J4727,ORDEN_ESF!A:C,2,0),"")</f>
        <v>Provisiones corrientes por beneficios a los empleados</v>
      </c>
      <c r="L4727">
        <f>IFERROR(VLOOKUP(J4727,ORDEN_ESF!A:C,3,0),0)</f>
        <v>0</v>
      </c>
      <c r="M4727">
        <v>1682694</v>
      </c>
    </row>
    <row r="4728" spans="1:13" x14ac:dyDescent="0.25">
      <c r="A4728">
        <v>860059851</v>
      </c>
      <c r="B4728" t="s">
        <v>365</v>
      </c>
      <c r="C4728" t="s">
        <v>222</v>
      </c>
      <c r="D4728" t="s">
        <v>228</v>
      </c>
      <c r="E4728" t="s">
        <v>224</v>
      </c>
      <c r="F4728" t="s">
        <v>314</v>
      </c>
      <c r="G4728" s="16">
        <v>43100</v>
      </c>
      <c r="J4728" t="s">
        <v>260</v>
      </c>
      <c r="K4728" t="str">
        <f>IFERROR(VLOOKUP(J4728,ORDEN_ESF!A:C,2,0),"")</f>
        <v>Provisiones corrientes por beneficios a los empleados</v>
      </c>
      <c r="L4728">
        <f>IFERROR(VLOOKUP(J4728,ORDEN_ESF!A:C,3,0),0)</f>
        <v>0</v>
      </c>
      <c r="M4728">
        <v>1206351</v>
      </c>
    </row>
    <row r="4729" spans="1:13" x14ac:dyDescent="0.25">
      <c r="A4729">
        <v>900192242</v>
      </c>
      <c r="B4729" t="s">
        <v>381</v>
      </c>
      <c r="C4729" t="s">
        <v>222</v>
      </c>
      <c r="D4729" t="s">
        <v>228</v>
      </c>
      <c r="E4729" t="s">
        <v>333</v>
      </c>
      <c r="F4729" t="s">
        <v>292</v>
      </c>
      <c r="G4729" s="16">
        <v>43100</v>
      </c>
      <c r="J4729" t="s">
        <v>260</v>
      </c>
      <c r="K4729" t="str">
        <f>IFERROR(VLOOKUP(J4729,ORDEN_ESF!A:C,2,0),"")</f>
        <v>Provisiones corrientes por beneficios a los empleados</v>
      </c>
      <c r="L4729">
        <f>IFERROR(VLOOKUP(J4729,ORDEN_ESF!A:C,3,0),0)</f>
        <v>0</v>
      </c>
      <c r="M4729">
        <v>3986253</v>
      </c>
    </row>
    <row r="4730" spans="1:13" x14ac:dyDescent="0.25">
      <c r="A4730">
        <v>900192242</v>
      </c>
      <c r="B4730" t="s">
        <v>381</v>
      </c>
      <c r="C4730" t="s">
        <v>222</v>
      </c>
      <c r="D4730" t="s">
        <v>228</v>
      </c>
      <c r="E4730" t="s">
        <v>333</v>
      </c>
      <c r="F4730" t="s">
        <v>314</v>
      </c>
      <c r="G4730" s="16">
        <v>43100</v>
      </c>
      <c r="J4730" t="s">
        <v>260</v>
      </c>
      <c r="K4730" t="str">
        <f>IFERROR(VLOOKUP(J4730,ORDEN_ESF!A:C,2,0),"")</f>
        <v>Provisiones corrientes por beneficios a los empleados</v>
      </c>
      <c r="L4730">
        <f>IFERROR(VLOOKUP(J4730,ORDEN_ESF!A:C,3,0),0)</f>
        <v>0</v>
      </c>
      <c r="M4730">
        <v>2436939</v>
      </c>
    </row>
    <row r="4731" spans="1:13" x14ac:dyDescent="0.25">
      <c r="A4731">
        <v>860002837</v>
      </c>
      <c r="B4731" t="s">
        <v>227</v>
      </c>
      <c r="C4731" t="s">
        <v>222</v>
      </c>
      <c r="D4731" t="s">
        <v>228</v>
      </c>
      <c r="E4731" t="s">
        <v>224</v>
      </c>
      <c r="F4731" t="s">
        <v>292</v>
      </c>
      <c r="G4731" s="16">
        <v>43100</v>
      </c>
      <c r="J4731" t="s">
        <v>260</v>
      </c>
      <c r="K4731" t="str">
        <f>IFERROR(VLOOKUP(J4731,ORDEN_ESF!A:C,2,0),"")</f>
        <v>Provisiones corrientes por beneficios a los empleados</v>
      </c>
      <c r="L4731">
        <f>IFERROR(VLOOKUP(J4731,ORDEN_ESF!A:C,3,0),0)</f>
        <v>0</v>
      </c>
      <c r="M4731">
        <v>1290217</v>
      </c>
    </row>
    <row r="4732" spans="1:13" x14ac:dyDescent="0.25">
      <c r="A4732">
        <v>860002837</v>
      </c>
      <c r="B4732" t="s">
        <v>227</v>
      </c>
      <c r="C4732" t="s">
        <v>222</v>
      </c>
      <c r="D4732" t="s">
        <v>228</v>
      </c>
      <c r="E4732" t="s">
        <v>224</v>
      </c>
      <c r="F4732" t="s">
        <v>314</v>
      </c>
      <c r="G4732" s="16">
        <v>43100</v>
      </c>
      <c r="J4732" t="s">
        <v>260</v>
      </c>
      <c r="K4732" t="str">
        <f>IFERROR(VLOOKUP(J4732,ORDEN_ESF!A:C,2,0),"")</f>
        <v>Provisiones corrientes por beneficios a los empleados</v>
      </c>
      <c r="L4732">
        <f>IFERROR(VLOOKUP(J4732,ORDEN_ESF!A:C,3,0),0)</f>
        <v>0</v>
      </c>
      <c r="M4732">
        <v>1356527</v>
      </c>
    </row>
    <row r="4733" spans="1:13" x14ac:dyDescent="0.25">
      <c r="A4733">
        <v>890932424</v>
      </c>
      <c r="B4733" t="s">
        <v>379</v>
      </c>
      <c r="C4733" t="s">
        <v>222</v>
      </c>
      <c r="D4733" t="s">
        <v>223</v>
      </c>
      <c r="E4733" t="s">
        <v>333</v>
      </c>
      <c r="F4733" t="s">
        <v>292</v>
      </c>
      <c r="G4733" s="16">
        <v>43100</v>
      </c>
      <c r="J4733" t="s">
        <v>260</v>
      </c>
      <c r="K4733" t="str">
        <f>IFERROR(VLOOKUP(J4733,ORDEN_ESF!A:C,2,0),"")</f>
        <v>Provisiones corrientes por beneficios a los empleados</v>
      </c>
      <c r="L4733">
        <f>IFERROR(VLOOKUP(J4733,ORDEN_ESF!A:C,3,0),0)</f>
        <v>0</v>
      </c>
      <c r="M4733">
        <v>2314979</v>
      </c>
    </row>
    <row r="4734" spans="1:13" x14ac:dyDescent="0.25">
      <c r="A4734">
        <v>890932424</v>
      </c>
      <c r="B4734" t="s">
        <v>379</v>
      </c>
      <c r="C4734" t="s">
        <v>222</v>
      </c>
      <c r="D4734" t="s">
        <v>223</v>
      </c>
      <c r="E4734" t="s">
        <v>333</v>
      </c>
      <c r="F4734" t="s">
        <v>314</v>
      </c>
      <c r="G4734" s="16">
        <v>43100</v>
      </c>
      <c r="J4734" t="s">
        <v>260</v>
      </c>
      <c r="K4734" t="str">
        <f>IFERROR(VLOOKUP(J4734,ORDEN_ESF!A:C,2,0),"")</f>
        <v>Provisiones corrientes por beneficios a los empleados</v>
      </c>
      <c r="L4734">
        <f>IFERROR(VLOOKUP(J4734,ORDEN_ESF!A:C,3,0),0)</f>
        <v>0</v>
      </c>
      <c r="M4734">
        <v>2625500</v>
      </c>
    </row>
    <row r="4735" spans="1:13" x14ac:dyDescent="0.25">
      <c r="A4735">
        <v>800093117</v>
      </c>
      <c r="B4735" t="s">
        <v>334</v>
      </c>
      <c r="C4735" t="s">
        <v>222</v>
      </c>
      <c r="D4735" t="s">
        <v>223</v>
      </c>
      <c r="E4735" t="s">
        <v>335</v>
      </c>
      <c r="F4735" t="s">
        <v>292</v>
      </c>
      <c r="G4735" s="16">
        <v>43100</v>
      </c>
      <c r="J4735" t="s">
        <v>260</v>
      </c>
      <c r="K4735" t="str">
        <f>IFERROR(VLOOKUP(J4735,ORDEN_ESF!A:C,2,0),"")</f>
        <v>Provisiones corrientes por beneficios a los empleados</v>
      </c>
      <c r="L4735">
        <f>IFERROR(VLOOKUP(J4735,ORDEN_ESF!A:C,3,0),0)</f>
        <v>0</v>
      </c>
      <c r="M4735">
        <v>8622003</v>
      </c>
    </row>
    <row r="4736" spans="1:13" x14ac:dyDescent="0.25">
      <c r="A4736">
        <v>800093117</v>
      </c>
      <c r="B4736" t="s">
        <v>334</v>
      </c>
      <c r="C4736" t="s">
        <v>222</v>
      </c>
      <c r="D4736" t="s">
        <v>223</v>
      </c>
      <c r="E4736" t="s">
        <v>335</v>
      </c>
      <c r="F4736" t="s">
        <v>314</v>
      </c>
      <c r="G4736" s="16">
        <v>43100</v>
      </c>
      <c r="J4736" t="s">
        <v>260</v>
      </c>
      <c r="K4736" t="str">
        <f>IFERROR(VLOOKUP(J4736,ORDEN_ESF!A:C,2,0),"")</f>
        <v>Provisiones corrientes por beneficios a los empleados</v>
      </c>
      <c r="L4736">
        <f>IFERROR(VLOOKUP(J4736,ORDEN_ESF!A:C,3,0),0)</f>
        <v>0</v>
      </c>
      <c r="M4736">
        <v>12089369</v>
      </c>
    </row>
    <row r="4737" spans="1:13" x14ac:dyDescent="0.25">
      <c r="A4737">
        <v>890911431</v>
      </c>
      <c r="B4737" t="s">
        <v>378</v>
      </c>
      <c r="C4737" t="s">
        <v>222</v>
      </c>
      <c r="D4737" t="s">
        <v>223</v>
      </c>
      <c r="E4737" t="s">
        <v>339</v>
      </c>
      <c r="F4737" t="s">
        <v>292</v>
      </c>
      <c r="G4737" s="16">
        <v>43100</v>
      </c>
      <c r="J4737" t="s">
        <v>261</v>
      </c>
      <c r="K4737" t="str">
        <f>IFERROR(VLOOKUP(J4737,ORDEN_ESF!A:C,2,0),"")</f>
        <v>Otras provisiones corrientes</v>
      </c>
      <c r="L4737">
        <f>IFERROR(VLOOKUP(J4737,ORDEN_ESF!A:C,3,0),0)</f>
        <v>0</v>
      </c>
      <c r="M4737">
        <v>1755096</v>
      </c>
    </row>
    <row r="4738" spans="1:13" x14ac:dyDescent="0.25">
      <c r="A4738">
        <v>890911431</v>
      </c>
      <c r="B4738" t="s">
        <v>378</v>
      </c>
      <c r="C4738" t="s">
        <v>222</v>
      </c>
      <c r="D4738" t="s">
        <v>223</v>
      </c>
      <c r="E4738" t="s">
        <v>339</v>
      </c>
      <c r="F4738" t="s">
        <v>314</v>
      </c>
      <c r="G4738" s="16">
        <v>43100</v>
      </c>
      <c r="J4738" t="s">
        <v>261</v>
      </c>
      <c r="K4738" t="str">
        <f>IFERROR(VLOOKUP(J4738,ORDEN_ESF!A:C,2,0),"")</f>
        <v>Otras provisiones corrientes</v>
      </c>
      <c r="L4738">
        <f>IFERROR(VLOOKUP(J4738,ORDEN_ESF!A:C,3,0),0)</f>
        <v>0</v>
      </c>
      <c r="M4738">
        <v>4100165</v>
      </c>
    </row>
    <row r="4739" spans="1:13" x14ac:dyDescent="0.25">
      <c r="A4739">
        <v>811032292</v>
      </c>
      <c r="B4739" t="s">
        <v>349</v>
      </c>
      <c r="C4739" t="s">
        <v>222</v>
      </c>
      <c r="D4739" t="s">
        <v>223</v>
      </c>
      <c r="E4739" t="s">
        <v>335</v>
      </c>
      <c r="F4739" t="s">
        <v>292</v>
      </c>
      <c r="G4739" s="16">
        <v>43100</v>
      </c>
      <c r="J4739" t="s">
        <v>261</v>
      </c>
      <c r="K4739" t="str">
        <f>IFERROR(VLOOKUP(J4739,ORDEN_ESF!A:C,2,0),"")</f>
        <v>Otras provisiones corrientes</v>
      </c>
      <c r="L4739">
        <f>IFERROR(VLOOKUP(J4739,ORDEN_ESF!A:C,3,0),0)</f>
        <v>0</v>
      </c>
      <c r="M4739">
        <v>181899</v>
      </c>
    </row>
    <row r="4740" spans="1:13" x14ac:dyDescent="0.25">
      <c r="A4740">
        <v>811032292</v>
      </c>
      <c r="B4740" t="s">
        <v>349</v>
      </c>
      <c r="C4740" t="s">
        <v>222</v>
      </c>
      <c r="D4740" t="s">
        <v>223</v>
      </c>
      <c r="E4740" t="s">
        <v>335</v>
      </c>
      <c r="F4740" t="s">
        <v>314</v>
      </c>
      <c r="G4740" s="16">
        <v>43100</v>
      </c>
      <c r="J4740" t="s">
        <v>261</v>
      </c>
      <c r="K4740" t="str">
        <f>IFERROR(VLOOKUP(J4740,ORDEN_ESF!A:C,2,0),"")</f>
        <v>Otras provisiones corrientes</v>
      </c>
      <c r="L4740">
        <f>IFERROR(VLOOKUP(J4740,ORDEN_ESF!A:C,3,0),0)</f>
        <v>0</v>
      </c>
      <c r="M4740">
        <v>191300</v>
      </c>
    </row>
    <row r="4741" spans="1:13" x14ac:dyDescent="0.25">
      <c r="A4741">
        <v>800185295</v>
      </c>
      <c r="B4741" t="s">
        <v>344</v>
      </c>
      <c r="C4741" t="s">
        <v>222</v>
      </c>
      <c r="D4741" t="s">
        <v>228</v>
      </c>
      <c r="E4741" t="s">
        <v>335</v>
      </c>
      <c r="F4741" t="s">
        <v>292</v>
      </c>
      <c r="G4741" s="16">
        <v>43100</v>
      </c>
      <c r="J4741" t="s">
        <v>261</v>
      </c>
      <c r="K4741" t="str">
        <f>IFERROR(VLOOKUP(J4741,ORDEN_ESF!A:C,2,0),"")</f>
        <v>Otras provisiones corrientes</v>
      </c>
      <c r="L4741">
        <f>IFERROR(VLOOKUP(J4741,ORDEN_ESF!A:C,3,0),0)</f>
        <v>0</v>
      </c>
      <c r="M4741">
        <v>20038434</v>
      </c>
    </row>
    <row r="4742" spans="1:13" x14ac:dyDescent="0.25">
      <c r="A4742">
        <v>800185295</v>
      </c>
      <c r="B4742" t="s">
        <v>344</v>
      </c>
      <c r="C4742" t="s">
        <v>222</v>
      </c>
      <c r="D4742" t="s">
        <v>228</v>
      </c>
      <c r="E4742" t="s">
        <v>335</v>
      </c>
      <c r="F4742" t="s">
        <v>314</v>
      </c>
      <c r="G4742" s="16">
        <v>43100</v>
      </c>
      <c r="J4742" t="s">
        <v>261</v>
      </c>
      <c r="K4742" t="str">
        <f>IFERROR(VLOOKUP(J4742,ORDEN_ESF!A:C,2,0),"")</f>
        <v>Otras provisiones corrientes</v>
      </c>
      <c r="L4742">
        <f>IFERROR(VLOOKUP(J4742,ORDEN_ESF!A:C,3,0),0)</f>
        <v>0</v>
      </c>
      <c r="M4742">
        <v>33532541</v>
      </c>
    </row>
    <row r="4743" spans="1:13" x14ac:dyDescent="0.25">
      <c r="A4743">
        <v>800233881</v>
      </c>
      <c r="B4743" t="s">
        <v>161</v>
      </c>
      <c r="C4743" t="s">
        <v>222</v>
      </c>
      <c r="D4743" t="s">
        <v>223</v>
      </c>
      <c r="E4743" t="s">
        <v>333</v>
      </c>
      <c r="F4743" t="s">
        <v>292</v>
      </c>
      <c r="G4743" s="16">
        <v>43100</v>
      </c>
      <c r="J4743" t="s">
        <v>261</v>
      </c>
      <c r="K4743" t="str">
        <f>IFERROR(VLOOKUP(J4743,ORDEN_ESF!A:C,2,0),"")</f>
        <v>Otras provisiones corrientes</v>
      </c>
      <c r="L4743">
        <f>IFERROR(VLOOKUP(J4743,ORDEN_ESF!A:C,3,0),0)</f>
        <v>0</v>
      </c>
      <c r="M4743">
        <v>941445</v>
      </c>
    </row>
    <row r="4744" spans="1:13" x14ac:dyDescent="0.25">
      <c r="A4744">
        <v>800233881</v>
      </c>
      <c r="B4744" t="s">
        <v>161</v>
      </c>
      <c r="C4744" t="s">
        <v>222</v>
      </c>
      <c r="D4744" t="s">
        <v>223</v>
      </c>
      <c r="E4744" t="s">
        <v>333</v>
      </c>
      <c r="F4744" t="s">
        <v>314</v>
      </c>
      <c r="G4744" s="16">
        <v>43100</v>
      </c>
      <c r="J4744" t="s">
        <v>261</v>
      </c>
      <c r="K4744" t="str">
        <f>IFERROR(VLOOKUP(J4744,ORDEN_ESF!A:C,2,0),"")</f>
        <v>Otras provisiones corrientes</v>
      </c>
      <c r="L4744">
        <f>IFERROR(VLOOKUP(J4744,ORDEN_ESF!A:C,3,0),0)</f>
        <v>0</v>
      </c>
      <c r="M4744">
        <v>2403210</v>
      </c>
    </row>
    <row r="4745" spans="1:13" x14ac:dyDescent="0.25">
      <c r="A4745">
        <v>890205645</v>
      </c>
      <c r="B4745" t="s">
        <v>166</v>
      </c>
      <c r="C4745" t="s">
        <v>222</v>
      </c>
      <c r="D4745" t="s">
        <v>375</v>
      </c>
      <c r="E4745" t="s">
        <v>335</v>
      </c>
      <c r="F4745" t="s">
        <v>292</v>
      </c>
      <c r="G4745" s="16">
        <v>43100</v>
      </c>
      <c r="J4745" t="s">
        <v>261</v>
      </c>
      <c r="K4745" t="str">
        <f>IFERROR(VLOOKUP(J4745,ORDEN_ESF!A:C,2,0),"")</f>
        <v>Otras provisiones corrientes</v>
      </c>
      <c r="L4745">
        <f>IFERROR(VLOOKUP(J4745,ORDEN_ESF!A:C,3,0),0)</f>
        <v>0</v>
      </c>
      <c r="M4745">
        <v>12719389</v>
      </c>
    </row>
    <row r="4746" spans="1:13" x14ac:dyDescent="0.25">
      <c r="A4746">
        <v>890205645</v>
      </c>
      <c r="B4746" t="s">
        <v>166</v>
      </c>
      <c r="C4746" t="s">
        <v>222</v>
      </c>
      <c r="D4746" t="s">
        <v>375</v>
      </c>
      <c r="E4746" t="s">
        <v>335</v>
      </c>
      <c r="F4746" t="s">
        <v>314</v>
      </c>
      <c r="G4746" s="16">
        <v>43100</v>
      </c>
      <c r="J4746" t="s">
        <v>261</v>
      </c>
      <c r="K4746" t="str">
        <f>IFERROR(VLOOKUP(J4746,ORDEN_ESF!A:C,2,0),"")</f>
        <v>Otras provisiones corrientes</v>
      </c>
      <c r="L4746">
        <f>IFERROR(VLOOKUP(J4746,ORDEN_ESF!A:C,3,0),0)</f>
        <v>0</v>
      </c>
      <c r="M4746">
        <v>2960868</v>
      </c>
    </row>
    <row r="4747" spans="1:13" x14ac:dyDescent="0.25">
      <c r="A4747">
        <v>800094968</v>
      </c>
      <c r="B4747" t="s">
        <v>336</v>
      </c>
      <c r="C4747" t="s">
        <v>222</v>
      </c>
      <c r="D4747" t="s">
        <v>337</v>
      </c>
      <c r="E4747" t="s">
        <v>335</v>
      </c>
      <c r="F4747" t="s">
        <v>292</v>
      </c>
      <c r="G4747" s="16">
        <v>43100</v>
      </c>
      <c r="J4747" t="s">
        <v>261</v>
      </c>
      <c r="K4747" t="str">
        <f>IFERROR(VLOOKUP(J4747,ORDEN_ESF!A:C,2,0),"")</f>
        <v>Otras provisiones corrientes</v>
      </c>
      <c r="L4747">
        <f>IFERROR(VLOOKUP(J4747,ORDEN_ESF!A:C,3,0),0)</f>
        <v>0</v>
      </c>
      <c r="M4747">
        <v>1606765</v>
      </c>
    </row>
    <row r="4748" spans="1:13" x14ac:dyDescent="0.25">
      <c r="A4748">
        <v>800094968</v>
      </c>
      <c r="B4748" t="s">
        <v>336</v>
      </c>
      <c r="C4748" t="s">
        <v>222</v>
      </c>
      <c r="D4748" t="s">
        <v>337</v>
      </c>
      <c r="E4748" t="s">
        <v>335</v>
      </c>
      <c r="F4748" t="s">
        <v>314</v>
      </c>
      <c r="G4748" s="16">
        <v>43100</v>
      </c>
      <c r="J4748" t="s">
        <v>261</v>
      </c>
      <c r="K4748" t="str">
        <f>IFERROR(VLOOKUP(J4748,ORDEN_ESF!A:C,2,0),"")</f>
        <v>Otras provisiones corrientes</v>
      </c>
      <c r="L4748">
        <f>IFERROR(VLOOKUP(J4748,ORDEN_ESF!A:C,3,0),0)</f>
        <v>0</v>
      </c>
      <c r="M4748">
        <v>1876528</v>
      </c>
    </row>
    <row r="4749" spans="1:13" x14ac:dyDescent="0.25">
      <c r="A4749">
        <v>890939355</v>
      </c>
      <c r="B4749" t="s">
        <v>35</v>
      </c>
      <c r="C4749" t="s">
        <v>222</v>
      </c>
      <c r="D4749" t="s">
        <v>223</v>
      </c>
      <c r="E4749" t="s">
        <v>335</v>
      </c>
      <c r="F4749" t="s">
        <v>292</v>
      </c>
      <c r="G4749" s="16">
        <v>43100</v>
      </c>
      <c r="J4749" t="s">
        <v>261</v>
      </c>
      <c r="K4749" t="str">
        <f>IFERROR(VLOOKUP(J4749,ORDEN_ESF!A:C,2,0),"")</f>
        <v>Otras provisiones corrientes</v>
      </c>
      <c r="L4749">
        <f>IFERROR(VLOOKUP(J4749,ORDEN_ESF!A:C,3,0),0)</f>
        <v>0</v>
      </c>
      <c r="M4749">
        <v>654581</v>
      </c>
    </row>
    <row r="4750" spans="1:13" x14ac:dyDescent="0.25">
      <c r="A4750">
        <v>890939355</v>
      </c>
      <c r="B4750" t="s">
        <v>35</v>
      </c>
      <c r="C4750" t="s">
        <v>222</v>
      </c>
      <c r="D4750" t="s">
        <v>223</v>
      </c>
      <c r="E4750" t="s">
        <v>335</v>
      </c>
      <c r="F4750" t="s">
        <v>314</v>
      </c>
      <c r="G4750" s="16">
        <v>43100</v>
      </c>
      <c r="J4750" t="s">
        <v>261</v>
      </c>
      <c r="K4750" t="str">
        <f>IFERROR(VLOOKUP(J4750,ORDEN_ESF!A:C,2,0),"")</f>
        <v>Otras provisiones corrientes</v>
      </c>
      <c r="L4750">
        <f>IFERROR(VLOOKUP(J4750,ORDEN_ESF!A:C,3,0),0)</f>
        <v>0</v>
      </c>
      <c r="M4750">
        <v>482862</v>
      </c>
    </row>
    <row r="4751" spans="1:13" x14ac:dyDescent="0.25">
      <c r="A4751">
        <v>830058272</v>
      </c>
      <c r="B4751" t="s">
        <v>352</v>
      </c>
      <c r="C4751" t="s">
        <v>222</v>
      </c>
      <c r="D4751" t="s">
        <v>228</v>
      </c>
      <c r="E4751" t="s">
        <v>353</v>
      </c>
      <c r="F4751" t="s">
        <v>292</v>
      </c>
      <c r="G4751" s="16">
        <v>43100</v>
      </c>
      <c r="J4751" t="s">
        <v>261</v>
      </c>
      <c r="K4751" t="str">
        <f>IFERROR(VLOOKUP(J4751,ORDEN_ESF!A:C,2,0),"")</f>
        <v>Otras provisiones corrientes</v>
      </c>
      <c r="L4751">
        <f>IFERROR(VLOOKUP(J4751,ORDEN_ESF!A:C,3,0),0)</f>
        <v>0</v>
      </c>
      <c r="M4751">
        <v>428016</v>
      </c>
    </row>
    <row r="4752" spans="1:13" x14ac:dyDescent="0.25">
      <c r="A4752">
        <v>830058272</v>
      </c>
      <c r="B4752" t="s">
        <v>352</v>
      </c>
      <c r="C4752" t="s">
        <v>222</v>
      </c>
      <c r="D4752" t="s">
        <v>228</v>
      </c>
      <c r="E4752" t="s">
        <v>353</v>
      </c>
      <c r="F4752" t="s">
        <v>314</v>
      </c>
      <c r="G4752" s="16">
        <v>43100</v>
      </c>
      <c r="J4752" t="s">
        <v>261</v>
      </c>
      <c r="K4752" t="str">
        <f>IFERROR(VLOOKUP(J4752,ORDEN_ESF!A:C,2,0),"")</f>
        <v>Otras provisiones corrientes</v>
      </c>
      <c r="L4752">
        <f>IFERROR(VLOOKUP(J4752,ORDEN_ESF!A:C,3,0),0)</f>
        <v>0</v>
      </c>
      <c r="M4752">
        <v>6076019</v>
      </c>
    </row>
    <row r="4753" spans="1:13" x14ac:dyDescent="0.25">
      <c r="A4753">
        <v>860058070</v>
      </c>
      <c r="B4753" t="s">
        <v>364</v>
      </c>
      <c r="C4753" t="s">
        <v>222</v>
      </c>
      <c r="D4753" t="s">
        <v>228</v>
      </c>
      <c r="E4753" t="s">
        <v>335</v>
      </c>
      <c r="F4753" t="s">
        <v>292</v>
      </c>
      <c r="G4753" s="16">
        <v>43100</v>
      </c>
      <c r="J4753" t="s">
        <v>261</v>
      </c>
      <c r="K4753" t="str">
        <f>IFERROR(VLOOKUP(J4753,ORDEN_ESF!A:C,2,0),"")</f>
        <v>Otras provisiones corrientes</v>
      </c>
      <c r="L4753">
        <f>IFERROR(VLOOKUP(J4753,ORDEN_ESF!A:C,3,0),0)</f>
        <v>0</v>
      </c>
      <c r="M4753">
        <v>45739543</v>
      </c>
    </row>
    <row r="4754" spans="1:13" x14ac:dyDescent="0.25">
      <c r="A4754">
        <v>860058070</v>
      </c>
      <c r="B4754" t="s">
        <v>364</v>
      </c>
      <c r="C4754" t="s">
        <v>222</v>
      </c>
      <c r="D4754" t="s">
        <v>228</v>
      </c>
      <c r="E4754" t="s">
        <v>335</v>
      </c>
      <c r="F4754" t="s">
        <v>314</v>
      </c>
      <c r="G4754" s="16">
        <v>43100</v>
      </c>
      <c r="J4754" t="s">
        <v>261</v>
      </c>
      <c r="K4754" t="str">
        <f>IFERROR(VLOOKUP(J4754,ORDEN_ESF!A:C,2,0),"")</f>
        <v>Otras provisiones corrientes</v>
      </c>
      <c r="L4754">
        <f>IFERROR(VLOOKUP(J4754,ORDEN_ESF!A:C,3,0),0)</f>
        <v>0</v>
      </c>
      <c r="M4754">
        <v>23081992</v>
      </c>
    </row>
    <row r="4755" spans="1:13" x14ac:dyDescent="0.25">
      <c r="A4755">
        <v>860031361</v>
      </c>
      <c r="B4755" t="s">
        <v>297</v>
      </c>
      <c r="C4755" t="s">
        <v>222</v>
      </c>
      <c r="D4755" t="s">
        <v>228</v>
      </c>
      <c r="E4755" t="s">
        <v>224</v>
      </c>
      <c r="F4755" t="s">
        <v>292</v>
      </c>
      <c r="G4755" s="16">
        <v>43100</v>
      </c>
      <c r="J4755" t="s">
        <v>261</v>
      </c>
      <c r="K4755" t="str">
        <f>IFERROR(VLOOKUP(J4755,ORDEN_ESF!A:C,2,0),"")</f>
        <v>Otras provisiones corrientes</v>
      </c>
      <c r="L4755">
        <f>IFERROR(VLOOKUP(J4755,ORDEN_ESF!A:C,3,0),0)</f>
        <v>0</v>
      </c>
      <c r="M4755">
        <v>225230</v>
      </c>
    </row>
    <row r="4756" spans="1:13" x14ac:dyDescent="0.25">
      <c r="A4756">
        <v>860031361</v>
      </c>
      <c r="B4756" t="s">
        <v>297</v>
      </c>
      <c r="C4756" t="s">
        <v>222</v>
      </c>
      <c r="D4756" t="s">
        <v>228</v>
      </c>
      <c r="E4756" t="s">
        <v>224</v>
      </c>
      <c r="F4756" t="s">
        <v>314</v>
      </c>
      <c r="G4756" s="16">
        <v>43100</v>
      </c>
      <c r="J4756" t="s">
        <v>261</v>
      </c>
      <c r="K4756" t="str">
        <f>IFERROR(VLOOKUP(J4756,ORDEN_ESF!A:C,2,0),"")</f>
        <v>Otras provisiones corrientes</v>
      </c>
      <c r="L4756">
        <f>IFERROR(VLOOKUP(J4756,ORDEN_ESF!A:C,3,0),0)</f>
        <v>0</v>
      </c>
      <c r="M4756">
        <v>229064</v>
      </c>
    </row>
    <row r="4757" spans="1:13" x14ac:dyDescent="0.25">
      <c r="A4757">
        <v>900192242</v>
      </c>
      <c r="B4757" t="s">
        <v>381</v>
      </c>
      <c r="C4757" t="s">
        <v>222</v>
      </c>
      <c r="D4757" t="s">
        <v>228</v>
      </c>
      <c r="E4757" t="s">
        <v>333</v>
      </c>
      <c r="F4757" t="s">
        <v>292</v>
      </c>
      <c r="G4757" s="16">
        <v>43100</v>
      </c>
      <c r="J4757" t="s">
        <v>261</v>
      </c>
      <c r="K4757" t="str">
        <f>IFERROR(VLOOKUP(J4757,ORDEN_ESF!A:C,2,0),"")</f>
        <v>Otras provisiones corrientes</v>
      </c>
      <c r="L4757">
        <f>IFERROR(VLOOKUP(J4757,ORDEN_ESF!A:C,3,0),0)</f>
        <v>0</v>
      </c>
      <c r="M4757">
        <v>540626</v>
      </c>
    </row>
    <row r="4758" spans="1:13" x14ac:dyDescent="0.25">
      <c r="A4758">
        <v>900192242</v>
      </c>
      <c r="B4758" t="s">
        <v>381</v>
      </c>
      <c r="C4758" t="s">
        <v>222</v>
      </c>
      <c r="D4758" t="s">
        <v>228</v>
      </c>
      <c r="E4758" t="s">
        <v>333</v>
      </c>
      <c r="F4758" t="s">
        <v>314</v>
      </c>
      <c r="G4758" s="16">
        <v>43100</v>
      </c>
      <c r="J4758" t="s">
        <v>261</v>
      </c>
      <c r="K4758" t="str">
        <f>IFERROR(VLOOKUP(J4758,ORDEN_ESF!A:C,2,0),"")</f>
        <v>Otras provisiones corrientes</v>
      </c>
      <c r="L4758">
        <f>IFERROR(VLOOKUP(J4758,ORDEN_ESF!A:C,3,0),0)</f>
        <v>0</v>
      </c>
      <c r="M4758">
        <v>507463</v>
      </c>
    </row>
    <row r="4759" spans="1:13" x14ac:dyDescent="0.25">
      <c r="A4759">
        <v>890932424</v>
      </c>
      <c r="B4759" t="s">
        <v>379</v>
      </c>
      <c r="C4759" t="s">
        <v>222</v>
      </c>
      <c r="D4759" t="s">
        <v>223</v>
      </c>
      <c r="E4759" t="s">
        <v>333</v>
      </c>
      <c r="F4759" t="s">
        <v>292</v>
      </c>
      <c r="G4759" s="16">
        <v>43100</v>
      </c>
      <c r="J4759" t="s">
        <v>261</v>
      </c>
      <c r="K4759" t="str">
        <f>IFERROR(VLOOKUP(J4759,ORDEN_ESF!A:C,2,0),"")</f>
        <v>Otras provisiones corrientes</v>
      </c>
      <c r="L4759">
        <f>IFERROR(VLOOKUP(J4759,ORDEN_ESF!A:C,3,0),0)</f>
        <v>0</v>
      </c>
      <c r="M4759">
        <v>2375376</v>
      </c>
    </row>
    <row r="4760" spans="1:13" x14ac:dyDescent="0.25">
      <c r="A4760">
        <v>890932424</v>
      </c>
      <c r="B4760" t="s">
        <v>379</v>
      </c>
      <c r="C4760" t="s">
        <v>222</v>
      </c>
      <c r="D4760" t="s">
        <v>223</v>
      </c>
      <c r="E4760" t="s">
        <v>333</v>
      </c>
      <c r="F4760" t="s">
        <v>314</v>
      </c>
      <c r="G4760" s="16">
        <v>43100</v>
      </c>
      <c r="J4760" t="s">
        <v>261</v>
      </c>
      <c r="K4760" t="str">
        <f>IFERROR(VLOOKUP(J4760,ORDEN_ESF!A:C,2,0),"")</f>
        <v>Otras provisiones corrientes</v>
      </c>
      <c r="L4760">
        <f>IFERROR(VLOOKUP(J4760,ORDEN_ESF!A:C,3,0),0)</f>
        <v>0</v>
      </c>
      <c r="M4760">
        <v>244997</v>
      </c>
    </row>
    <row r="4761" spans="1:13" x14ac:dyDescent="0.25">
      <c r="A4761">
        <v>830094920</v>
      </c>
      <c r="B4761" t="s">
        <v>350</v>
      </c>
      <c r="C4761" t="s">
        <v>222</v>
      </c>
      <c r="D4761" t="s">
        <v>351</v>
      </c>
      <c r="E4761" t="s">
        <v>339</v>
      </c>
      <c r="F4761" t="s">
        <v>292</v>
      </c>
      <c r="G4761" s="16">
        <v>43100</v>
      </c>
      <c r="J4761" t="s">
        <v>261</v>
      </c>
      <c r="K4761" t="str">
        <f>IFERROR(VLOOKUP(J4761,ORDEN_ESF!A:C,2,0),"")</f>
        <v>Otras provisiones corrientes</v>
      </c>
      <c r="L4761">
        <f>IFERROR(VLOOKUP(J4761,ORDEN_ESF!A:C,3,0),0)</f>
        <v>0</v>
      </c>
      <c r="M4761">
        <v>30905</v>
      </c>
    </row>
    <row r="4762" spans="1:13" x14ac:dyDescent="0.25">
      <c r="A4762">
        <v>830094920</v>
      </c>
      <c r="B4762" t="s">
        <v>350</v>
      </c>
      <c r="C4762" t="s">
        <v>222</v>
      </c>
      <c r="D4762" t="s">
        <v>351</v>
      </c>
      <c r="E4762" t="s">
        <v>339</v>
      </c>
      <c r="F4762" t="s">
        <v>314</v>
      </c>
      <c r="G4762" s="16">
        <v>43100</v>
      </c>
      <c r="J4762" t="s">
        <v>261</v>
      </c>
      <c r="K4762" t="str">
        <f>IFERROR(VLOOKUP(J4762,ORDEN_ESF!A:C,2,0),"")</f>
        <v>Otras provisiones corrientes</v>
      </c>
      <c r="L4762">
        <f>IFERROR(VLOOKUP(J4762,ORDEN_ESF!A:C,3,0),0)</f>
        <v>0</v>
      </c>
      <c r="M4762">
        <v>1979738</v>
      </c>
    </row>
    <row r="4763" spans="1:13" x14ac:dyDescent="0.25">
      <c r="A4763">
        <v>800093117</v>
      </c>
      <c r="B4763" t="s">
        <v>334</v>
      </c>
      <c r="C4763" t="s">
        <v>222</v>
      </c>
      <c r="D4763" t="s">
        <v>223</v>
      </c>
      <c r="E4763" t="s">
        <v>335</v>
      </c>
      <c r="F4763" t="s">
        <v>292</v>
      </c>
      <c r="G4763" s="16">
        <v>43100</v>
      </c>
      <c r="J4763" t="s">
        <v>261</v>
      </c>
      <c r="K4763" t="str">
        <f>IFERROR(VLOOKUP(J4763,ORDEN_ESF!A:C,2,0),"")</f>
        <v>Otras provisiones corrientes</v>
      </c>
      <c r="L4763">
        <f>IFERROR(VLOOKUP(J4763,ORDEN_ESF!A:C,3,0),0)</f>
        <v>0</v>
      </c>
      <c r="M4763">
        <v>976745</v>
      </c>
    </row>
    <row r="4764" spans="1:13" x14ac:dyDescent="0.25">
      <c r="A4764">
        <v>800093117</v>
      </c>
      <c r="B4764" t="s">
        <v>334</v>
      </c>
      <c r="C4764" t="s">
        <v>222</v>
      </c>
      <c r="D4764" t="s">
        <v>223</v>
      </c>
      <c r="E4764" t="s">
        <v>335</v>
      </c>
      <c r="F4764" t="s">
        <v>314</v>
      </c>
      <c r="G4764" s="16">
        <v>43100</v>
      </c>
      <c r="J4764" t="s">
        <v>261</v>
      </c>
      <c r="K4764" t="str">
        <f>IFERROR(VLOOKUP(J4764,ORDEN_ESF!A:C,2,0),"")</f>
        <v>Otras provisiones corrientes</v>
      </c>
      <c r="L4764">
        <f>IFERROR(VLOOKUP(J4764,ORDEN_ESF!A:C,3,0),0)</f>
        <v>0</v>
      </c>
      <c r="M4764">
        <v>511281</v>
      </c>
    </row>
    <row r="4765" spans="1:13" x14ac:dyDescent="0.25">
      <c r="A4765">
        <v>890908901</v>
      </c>
      <c r="B4765" t="s">
        <v>372</v>
      </c>
      <c r="C4765" t="s">
        <v>222</v>
      </c>
      <c r="D4765" t="s">
        <v>223</v>
      </c>
      <c r="E4765" t="s">
        <v>339</v>
      </c>
      <c r="F4765" t="s">
        <v>314</v>
      </c>
      <c r="G4765" s="16">
        <v>43100</v>
      </c>
      <c r="J4765" t="s">
        <v>261</v>
      </c>
      <c r="K4765" t="str">
        <f>IFERROR(VLOOKUP(J4765,ORDEN_ESF!A:C,2,0),"")</f>
        <v>Otras provisiones corrientes</v>
      </c>
      <c r="L4765">
        <f>IFERROR(VLOOKUP(J4765,ORDEN_ESF!A:C,3,0),0)</f>
        <v>0</v>
      </c>
      <c r="M4765">
        <v>924</v>
      </c>
    </row>
    <row r="4766" spans="1:13" x14ac:dyDescent="0.25">
      <c r="A4766">
        <v>890911431</v>
      </c>
      <c r="B4766" t="s">
        <v>378</v>
      </c>
      <c r="C4766" t="s">
        <v>222</v>
      </c>
      <c r="D4766" t="s">
        <v>223</v>
      </c>
      <c r="E4766" t="s">
        <v>339</v>
      </c>
      <c r="F4766" t="s">
        <v>292</v>
      </c>
      <c r="G4766" s="16">
        <v>43100</v>
      </c>
      <c r="J4766" t="s">
        <v>325</v>
      </c>
      <c r="K4766" t="str">
        <f>IFERROR(VLOOKUP(J4766,ORDEN_ESF!A:C,2,0),"")</f>
        <v>Disposiciones actuales</v>
      </c>
      <c r="L4766">
        <f>IFERROR(VLOOKUP(J4766,ORDEN_ESF!A:C,3,0),0)</f>
        <v>0</v>
      </c>
      <c r="M4766">
        <v>9715267</v>
      </c>
    </row>
    <row r="4767" spans="1:13" x14ac:dyDescent="0.25">
      <c r="A4767">
        <v>890911431</v>
      </c>
      <c r="B4767" t="s">
        <v>378</v>
      </c>
      <c r="C4767" t="s">
        <v>222</v>
      </c>
      <c r="D4767" t="s">
        <v>223</v>
      </c>
      <c r="E4767" t="s">
        <v>339</v>
      </c>
      <c r="F4767" t="s">
        <v>314</v>
      </c>
      <c r="G4767" s="16">
        <v>43100</v>
      </c>
      <c r="J4767" t="s">
        <v>325</v>
      </c>
      <c r="K4767" t="str">
        <f>IFERROR(VLOOKUP(J4767,ORDEN_ESF!A:C,2,0),"")</f>
        <v>Disposiciones actuales</v>
      </c>
      <c r="L4767">
        <f>IFERROR(VLOOKUP(J4767,ORDEN_ESF!A:C,3,0),0)</f>
        <v>0</v>
      </c>
      <c r="M4767">
        <v>12230184</v>
      </c>
    </row>
    <row r="4768" spans="1:13" x14ac:dyDescent="0.25">
      <c r="A4768">
        <v>860527800</v>
      </c>
      <c r="B4768" t="s">
        <v>296</v>
      </c>
      <c r="C4768" t="s">
        <v>222</v>
      </c>
      <c r="D4768" t="s">
        <v>228</v>
      </c>
      <c r="E4768" t="s">
        <v>224</v>
      </c>
      <c r="F4768" t="s">
        <v>292</v>
      </c>
      <c r="G4768" s="16">
        <v>43100</v>
      </c>
      <c r="J4768" t="s">
        <v>325</v>
      </c>
      <c r="K4768" t="str">
        <f>IFERROR(VLOOKUP(J4768,ORDEN_ESF!A:C,2,0),"")</f>
        <v>Disposiciones actuales</v>
      </c>
      <c r="L4768">
        <f>IFERROR(VLOOKUP(J4768,ORDEN_ESF!A:C,3,0),0)</f>
        <v>0</v>
      </c>
      <c r="M4768">
        <v>154611</v>
      </c>
    </row>
    <row r="4769" spans="1:13" x14ac:dyDescent="0.25">
      <c r="A4769">
        <v>860527800</v>
      </c>
      <c r="B4769" t="s">
        <v>296</v>
      </c>
      <c r="C4769" t="s">
        <v>222</v>
      </c>
      <c r="D4769" t="s">
        <v>228</v>
      </c>
      <c r="E4769" t="s">
        <v>224</v>
      </c>
      <c r="F4769" t="s">
        <v>314</v>
      </c>
      <c r="G4769" s="16">
        <v>43100</v>
      </c>
      <c r="J4769" t="s">
        <v>325</v>
      </c>
      <c r="K4769" t="str">
        <f>IFERROR(VLOOKUP(J4769,ORDEN_ESF!A:C,2,0),"")</f>
        <v>Disposiciones actuales</v>
      </c>
      <c r="L4769">
        <f>IFERROR(VLOOKUP(J4769,ORDEN_ESF!A:C,3,0),0)</f>
        <v>0</v>
      </c>
      <c r="M4769">
        <v>388677</v>
      </c>
    </row>
    <row r="4770" spans="1:13" x14ac:dyDescent="0.25">
      <c r="A4770">
        <v>811032292</v>
      </c>
      <c r="B4770" t="s">
        <v>349</v>
      </c>
      <c r="C4770" t="s">
        <v>222</v>
      </c>
      <c r="D4770" t="s">
        <v>223</v>
      </c>
      <c r="E4770" t="s">
        <v>335</v>
      </c>
      <c r="F4770" t="s">
        <v>292</v>
      </c>
      <c r="G4770" s="16">
        <v>43100</v>
      </c>
      <c r="J4770" t="s">
        <v>325</v>
      </c>
      <c r="K4770" t="str">
        <f>IFERROR(VLOOKUP(J4770,ORDEN_ESF!A:C,2,0),"")</f>
        <v>Disposiciones actuales</v>
      </c>
      <c r="L4770">
        <f>IFERROR(VLOOKUP(J4770,ORDEN_ESF!A:C,3,0),0)</f>
        <v>0</v>
      </c>
      <c r="M4770">
        <v>1235510</v>
      </c>
    </row>
    <row r="4771" spans="1:13" x14ac:dyDescent="0.25">
      <c r="A4771">
        <v>811032292</v>
      </c>
      <c r="B4771" t="s">
        <v>349</v>
      </c>
      <c r="C4771" t="s">
        <v>222</v>
      </c>
      <c r="D4771" t="s">
        <v>223</v>
      </c>
      <c r="E4771" t="s">
        <v>335</v>
      </c>
      <c r="F4771" t="s">
        <v>314</v>
      </c>
      <c r="G4771" s="16">
        <v>43100</v>
      </c>
      <c r="J4771" t="s">
        <v>325</v>
      </c>
      <c r="K4771" t="str">
        <f>IFERROR(VLOOKUP(J4771,ORDEN_ESF!A:C,2,0),"")</f>
        <v>Disposiciones actuales</v>
      </c>
      <c r="L4771">
        <f>IFERROR(VLOOKUP(J4771,ORDEN_ESF!A:C,3,0),0)</f>
        <v>0</v>
      </c>
      <c r="M4771">
        <v>1392278</v>
      </c>
    </row>
    <row r="4772" spans="1:13" x14ac:dyDescent="0.25">
      <c r="A4772">
        <v>860035996</v>
      </c>
      <c r="B4772" t="s">
        <v>229</v>
      </c>
      <c r="C4772" t="s">
        <v>222</v>
      </c>
      <c r="D4772" t="s">
        <v>228</v>
      </c>
      <c r="E4772" t="s">
        <v>224</v>
      </c>
      <c r="F4772" t="s">
        <v>292</v>
      </c>
      <c r="G4772" s="16">
        <v>43100</v>
      </c>
      <c r="J4772" t="s">
        <v>325</v>
      </c>
      <c r="K4772" t="str">
        <f>IFERROR(VLOOKUP(J4772,ORDEN_ESF!A:C,2,0),"")</f>
        <v>Disposiciones actuales</v>
      </c>
      <c r="L4772">
        <f>IFERROR(VLOOKUP(J4772,ORDEN_ESF!A:C,3,0),0)</f>
        <v>0</v>
      </c>
      <c r="M4772">
        <v>1842364</v>
      </c>
    </row>
    <row r="4773" spans="1:13" x14ac:dyDescent="0.25">
      <c r="A4773">
        <v>860035996</v>
      </c>
      <c r="B4773" t="s">
        <v>229</v>
      </c>
      <c r="C4773" t="s">
        <v>222</v>
      </c>
      <c r="D4773" t="s">
        <v>228</v>
      </c>
      <c r="E4773" t="s">
        <v>224</v>
      </c>
      <c r="F4773" t="s">
        <v>314</v>
      </c>
      <c r="G4773" s="16">
        <v>43100</v>
      </c>
      <c r="J4773" t="s">
        <v>325</v>
      </c>
      <c r="K4773" t="str">
        <f>IFERROR(VLOOKUP(J4773,ORDEN_ESF!A:C,2,0),"")</f>
        <v>Disposiciones actuales</v>
      </c>
      <c r="L4773">
        <f>IFERROR(VLOOKUP(J4773,ORDEN_ESF!A:C,3,0),0)</f>
        <v>0</v>
      </c>
      <c r="M4773">
        <v>1852768</v>
      </c>
    </row>
    <row r="4774" spans="1:13" x14ac:dyDescent="0.25">
      <c r="A4774">
        <v>830124992</v>
      </c>
      <c r="B4774" t="s">
        <v>357</v>
      </c>
      <c r="C4774" t="s">
        <v>222</v>
      </c>
      <c r="D4774" t="s">
        <v>228</v>
      </c>
      <c r="E4774" t="s">
        <v>358</v>
      </c>
      <c r="F4774" t="s">
        <v>292</v>
      </c>
      <c r="G4774" s="16">
        <v>43100</v>
      </c>
      <c r="J4774" t="s">
        <v>325</v>
      </c>
      <c r="K4774" t="str">
        <f>IFERROR(VLOOKUP(J4774,ORDEN_ESF!A:C,2,0),"")</f>
        <v>Disposiciones actuales</v>
      </c>
      <c r="L4774">
        <f>IFERROR(VLOOKUP(J4774,ORDEN_ESF!A:C,3,0),0)</f>
        <v>0</v>
      </c>
      <c r="M4774">
        <v>32824</v>
      </c>
    </row>
    <row r="4775" spans="1:13" x14ac:dyDescent="0.25">
      <c r="A4775">
        <v>800185295</v>
      </c>
      <c r="B4775" t="s">
        <v>344</v>
      </c>
      <c r="C4775" t="s">
        <v>222</v>
      </c>
      <c r="D4775" t="s">
        <v>228</v>
      </c>
      <c r="E4775" t="s">
        <v>335</v>
      </c>
      <c r="F4775" t="s">
        <v>292</v>
      </c>
      <c r="G4775" s="16">
        <v>43100</v>
      </c>
      <c r="J4775" t="s">
        <v>325</v>
      </c>
      <c r="K4775" t="str">
        <f>IFERROR(VLOOKUP(J4775,ORDEN_ESF!A:C,2,0),"")</f>
        <v>Disposiciones actuales</v>
      </c>
      <c r="L4775">
        <f>IFERROR(VLOOKUP(J4775,ORDEN_ESF!A:C,3,0),0)</f>
        <v>0</v>
      </c>
      <c r="M4775">
        <v>22468118</v>
      </c>
    </row>
    <row r="4776" spans="1:13" x14ac:dyDescent="0.25">
      <c r="A4776">
        <v>800185295</v>
      </c>
      <c r="B4776" t="s">
        <v>344</v>
      </c>
      <c r="C4776" t="s">
        <v>222</v>
      </c>
      <c r="D4776" t="s">
        <v>228</v>
      </c>
      <c r="E4776" t="s">
        <v>335</v>
      </c>
      <c r="F4776" t="s">
        <v>314</v>
      </c>
      <c r="G4776" s="16">
        <v>43100</v>
      </c>
      <c r="J4776" t="s">
        <v>325</v>
      </c>
      <c r="K4776" t="str">
        <f>IFERROR(VLOOKUP(J4776,ORDEN_ESF!A:C,2,0),"")</f>
        <v>Disposiciones actuales</v>
      </c>
      <c r="L4776">
        <f>IFERROR(VLOOKUP(J4776,ORDEN_ESF!A:C,3,0),0)</f>
        <v>0</v>
      </c>
      <c r="M4776">
        <v>36283253</v>
      </c>
    </row>
    <row r="4777" spans="1:13" x14ac:dyDescent="0.25">
      <c r="A4777">
        <v>800233881</v>
      </c>
      <c r="B4777" t="s">
        <v>161</v>
      </c>
      <c r="C4777" t="s">
        <v>222</v>
      </c>
      <c r="D4777" t="s">
        <v>223</v>
      </c>
      <c r="E4777" t="s">
        <v>333</v>
      </c>
      <c r="F4777" t="s">
        <v>292</v>
      </c>
      <c r="G4777" s="16">
        <v>43100</v>
      </c>
      <c r="J4777" t="s">
        <v>325</v>
      </c>
      <c r="K4777" t="str">
        <f>IFERROR(VLOOKUP(J4777,ORDEN_ESF!A:C,2,0),"")</f>
        <v>Disposiciones actuales</v>
      </c>
      <c r="L4777">
        <f>IFERROR(VLOOKUP(J4777,ORDEN_ESF!A:C,3,0),0)</f>
        <v>0</v>
      </c>
      <c r="M4777">
        <v>5907132</v>
      </c>
    </row>
    <row r="4778" spans="1:13" x14ac:dyDescent="0.25">
      <c r="A4778">
        <v>800233881</v>
      </c>
      <c r="B4778" t="s">
        <v>161</v>
      </c>
      <c r="C4778" t="s">
        <v>222</v>
      </c>
      <c r="D4778" t="s">
        <v>223</v>
      </c>
      <c r="E4778" t="s">
        <v>333</v>
      </c>
      <c r="F4778" t="s">
        <v>314</v>
      </c>
      <c r="G4778" s="16">
        <v>43100</v>
      </c>
      <c r="J4778" t="s">
        <v>325</v>
      </c>
      <c r="K4778" t="str">
        <f>IFERROR(VLOOKUP(J4778,ORDEN_ESF!A:C,2,0),"")</f>
        <v>Disposiciones actuales</v>
      </c>
      <c r="L4778">
        <f>IFERROR(VLOOKUP(J4778,ORDEN_ESF!A:C,3,0),0)</f>
        <v>0</v>
      </c>
      <c r="M4778">
        <v>5918038</v>
      </c>
    </row>
    <row r="4779" spans="1:13" x14ac:dyDescent="0.25">
      <c r="A4779">
        <v>890205645</v>
      </c>
      <c r="B4779" t="s">
        <v>166</v>
      </c>
      <c r="C4779" t="s">
        <v>222</v>
      </c>
      <c r="D4779" t="s">
        <v>375</v>
      </c>
      <c r="E4779" t="s">
        <v>335</v>
      </c>
      <c r="F4779" t="s">
        <v>292</v>
      </c>
      <c r="G4779" s="16">
        <v>43100</v>
      </c>
      <c r="J4779" t="s">
        <v>325</v>
      </c>
      <c r="K4779" t="str">
        <f>IFERROR(VLOOKUP(J4779,ORDEN_ESF!A:C,2,0),"")</f>
        <v>Disposiciones actuales</v>
      </c>
      <c r="L4779">
        <f>IFERROR(VLOOKUP(J4779,ORDEN_ESF!A:C,3,0),0)</f>
        <v>0</v>
      </c>
      <c r="M4779">
        <v>12965402</v>
      </c>
    </row>
    <row r="4780" spans="1:13" x14ac:dyDescent="0.25">
      <c r="A4780">
        <v>890205645</v>
      </c>
      <c r="B4780" t="s">
        <v>166</v>
      </c>
      <c r="C4780" t="s">
        <v>222</v>
      </c>
      <c r="D4780" t="s">
        <v>375</v>
      </c>
      <c r="E4780" t="s">
        <v>335</v>
      </c>
      <c r="F4780" t="s">
        <v>314</v>
      </c>
      <c r="G4780" s="16">
        <v>43100</v>
      </c>
      <c r="J4780" t="s">
        <v>325</v>
      </c>
      <c r="K4780" t="str">
        <f>IFERROR(VLOOKUP(J4780,ORDEN_ESF!A:C,2,0),"")</f>
        <v>Disposiciones actuales</v>
      </c>
      <c r="L4780">
        <f>IFERROR(VLOOKUP(J4780,ORDEN_ESF!A:C,3,0),0)</f>
        <v>0</v>
      </c>
      <c r="M4780">
        <v>2960868</v>
      </c>
    </row>
    <row r="4781" spans="1:13" x14ac:dyDescent="0.25">
      <c r="A4781">
        <v>800094968</v>
      </c>
      <c r="B4781" t="s">
        <v>336</v>
      </c>
      <c r="C4781" t="s">
        <v>222</v>
      </c>
      <c r="D4781" t="s">
        <v>337</v>
      </c>
      <c r="E4781" t="s">
        <v>335</v>
      </c>
      <c r="F4781" t="s">
        <v>292</v>
      </c>
      <c r="G4781" s="16">
        <v>43100</v>
      </c>
      <c r="J4781" t="s">
        <v>325</v>
      </c>
      <c r="K4781" t="str">
        <f>IFERROR(VLOOKUP(J4781,ORDEN_ESF!A:C,2,0),"")</f>
        <v>Disposiciones actuales</v>
      </c>
      <c r="L4781">
        <f>IFERROR(VLOOKUP(J4781,ORDEN_ESF!A:C,3,0),0)</f>
        <v>0</v>
      </c>
      <c r="M4781">
        <v>3063358</v>
      </c>
    </row>
    <row r="4782" spans="1:13" x14ac:dyDescent="0.25">
      <c r="A4782">
        <v>800094968</v>
      </c>
      <c r="B4782" t="s">
        <v>336</v>
      </c>
      <c r="C4782" t="s">
        <v>222</v>
      </c>
      <c r="D4782" t="s">
        <v>337</v>
      </c>
      <c r="E4782" t="s">
        <v>335</v>
      </c>
      <c r="F4782" t="s">
        <v>314</v>
      </c>
      <c r="G4782" s="16">
        <v>43100</v>
      </c>
      <c r="J4782" t="s">
        <v>325</v>
      </c>
      <c r="K4782" t="str">
        <f>IFERROR(VLOOKUP(J4782,ORDEN_ESF!A:C,2,0),"")</f>
        <v>Disposiciones actuales</v>
      </c>
      <c r="L4782">
        <f>IFERROR(VLOOKUP(J4782,ORDEN_ESF!A:C,3,0),0)</f>
        <v>0</v>
      </c>
      <c r="M4782">
        <v>3520228</v>
      </c>
    </row>
    <row r="4783" spans="1:13" x14ac:dyDescent="0.25">
      <c r="A4783">
        <v>890939355</v>
      </c>
      <c r="B4783" t="s">
        <v>35</v>
      </c>
      <c r="C4783" t="s">
        <v>222</v>
      </c>
      <c r="D4783" t="s">
        <v>223</v>
      </c>
      <c r="E4783" t="s">
        <v>335</v>
      </c>
      <c r="F4783" t="s">
        <v>292</v>
      </c>
      <c r="G4783" s="16">
        <v>43100</v>
      </c>
      <c r="J4783" t="s">
        <v>325</v>
      </c>
      <c r="K4783" t="str">
        <f>IFERROR(VLOOKUP(J4783,ORDEN_ESF!A:C,2,0),"")</f>
        <v>Disposiciones actuales</v>
      </c>
      <c r="L4783">
        <f>IFERROR(VLOOKUP(J4783,ORDEN_ESF!A:C,3,0),0)</f>
        <v>0</v>
      </c>
      <c r="M4783">
        <v>654581</v>
      </c>
    </row>
    <row r="4784" spans="1:13" x14ac:dyDescent="0.25">
      <c r="A4784">
        <v>890939355</v>
      </c>
      <c r="B4784" t="s">
        <v>35</v>
      </c>
      <c r="C4784" t="s">
        <v>222</v>
      </c>
      <c r="D4784" t="s">
        <v>223</v>
      </c>
      <c r="E4784" t="s">
        <v>335</v>
      </c>
      <c r="F4784" t="s">
        <v>314</v>
      </c>
      <c r="G4784" s="16">
        <v>43100</v>
      </c>
      <c r="J4784" t="s">
        <v>325</v>
      </c>
      <c r="K4784" t="str">
        <f>IFERROR(VLOOKUP(J4784,ORDEN_ESF!A:C,2,0),"")</f>
        <v>Disposiciones actuales</v>
      </c>
      <c r="L4784">
        <f>IFERROR(VLOOKUP(J4784,ORDEN_ESF!A:C,3,0),0)</f>
        <v>0</v>
      </c>
      <c r="M4784">
        <v>482862</v>
      </c>
    </row>
    <row r="4785" spans="1:13" x14ac:dyDescent="0.25">
      <c r="A4785">
        <v>830058272</v>
      </c>
      <c r="B4785" t="s">
        <v>352</v>
      </c>
      <c r="C4785" t="s">
        <v>222</v>
      </c>
      <c r="D4785" t="s">
        <v>228</v>
      </c>
      <c r="E4785" t="s">
        <v>353</v>
      </c>
      <c r="F4785" t="s">
        <v>292</v>
      </c>
      <c r="G4785" s="16">
        <v>43100</v>
      </c>
      <c r="J4785" t="s">
        <v>325</v>
      </c>
      <c r="K4785" t="str">
        <f>IFERROR(VLOOKUP(J4785,ORDEN_ESF!A:C,2,0),"")</f>
        <v>Disposiciones actuales</v>
      </c>
      <c r="L4785">
        <f>IFERROR(VLOOKUP(J4785,ORDEN_ESF!A:C,3,0),0)</f>
        <v>0</v>
      </c>
      <c r="M4785">
        <v>428016</v>
      </c>
    </row>
    <row r="4786" spans="1:13" x14ac:dyDescent="0.25">
      <c r="A4786">
        <v>830058272</v>
      </c>
      <c r="B4786" t="s">
        <v>352</v>
      </c>
      <c r="C4786" t="s">
        <v>222</v>
      </c>
      <c r="D4786" t="s">
        <v>228</v>
      </c>
      <c r="E4786" t="s">
        <v>353</v>
      </c>
      <c r="F4786" t="s">
        <v>314</v>
      </c>
      <c r="G4786" s="16">
        <v>43100</v>
      </c>
      <c r="J4786" t="s">
        <v>325</v>
      </c>
      <c r="K4786" t="str">
        <f>IFERROR(VLOOKUP(J4786,ORDEN_ESF!A:C,2,0),"")</f>
        <v>Disposiciones actuales</v>
      </c>
      <c r="L4786">
        <f>IFERROR(VLOOKUP(J4786,ORDEN_ESF!A:C,3,0),0)</f>
        <v>0</v>
      </c>
      <c r="M4786">
        <v>6076019</v>
      </c>
    </row>
    <row r="4787" spans="1:13" x14ac:dyDescent="0.25">
      <c r="A4787">
        <v>860058070</v>
      </c>
      <c r="B4787" t="s">
        <v>364</v>
      </c>
      <c r="C4787" t="s">
        <v>222</v>
      </c>
      <c r="D4787" t="s">
        <v>228</v>
      </c>
      <c r="E4787" t="s">
        <v>335</v>
      </c>
      <c r="F4787" t="s">
        <v>292</v>
      </c>
      <c r="G4787" s="16">
        <v>43100</v>
      </c>
      <c r="J4787" t="s">
        <v>325</v>
      </c>
      <c r="K4787" t="str">
        <f>IFERROR(VLOOKUP(J4787,ORDEN_ESF!A:C,2,0),"")</f>
        <v>Disposiciones actuales</v>
      </c>
      <c r="L4787">
        <f>IFERROR(VLOOKUP(J4787,ORDEN_ESF!A:C,3,0),0)</f>
        <v>0</v>
      </c>
      <c r="M4787">
        <v>53778020</v>
      </c>
    </row>
    <row r="4788" spans="1:13" x14ac:dyDescent="0.25">
      <c r="A4788">
        <v>860058070</v>
      </c>
      <c r="B4788" t="s">
        <v>364</v>
      </c>
      <c r="C4788" t="s">
        <v>222</v>
      </c>
      <c r="D4788" t="s">
        <v>228</v>
      </c>
      <c r="E4788" t="s">
        <v>335</v>
      </c>
      <c r="F4788" t="s">
        <v>314</v>
      </c>
      <c r="G4788" s="16">
        <v>43100</v>
      </c>
      <c r="J4788" t="s">
        <v>325</v>
      </c>
      <c r="K4788" t="str">
        <f>IFERROR(VLOOKUP(J4788,ORDEN_ESF!A:C,2,0),"")</f>
        <v>Disposiciones actuales</v>
      </c>
      <c r="L4788">
        <f>IFERROR(VLOOKUP(J4788,ORDEN_ESF!A:C,3,0),0)</f>
        <v>0</v>
      </c>
      <c r="M4788">
        <v>30464188</v>
      </c>
    </row>
    <row r="4789" spans="1:13" x14ac:dyDescent="0.25">
      <c r="A4789">
        <v>890903055</v>
      </c>
      <c r="B4789" t="s">
        <v>232</v>
      </c>
      <c r="C4789" t="s">
        <v>222</v>
      </c>
      <c r="D4789" t="s">
        <v>223</v>
      </c>
      <c r="E4789" t="s">
        <v>224</v>
      </c>
      <c r="F4789" t="s">
        <v>292</v>
      </c>
      <c r="G4789" s="16">
        <v>43100</v>
      </c>
      <c r="J4789" t="s">
        <v>325</v>
      </c>
      <c r="K4789" t="str">
        <f>IFERROR(VLOOKUP(J4789,ORDEN_ESF!A:C,2,0),"")</f>
        <v>Disposiciones actuales</v>
      </c>
      <c r="L4789">
        <f>IFERROR(VLOOKUP(J4789,ORDEN_ESF!A:C,3,0),0)</f>
        <v>0</v>
      </c>
      <c r="M4789">
        <v>4504877</v>
      </c>
    </row>
    <row r="4790" spans="1:13" x14ac:dyDescent="0.25">
      <c r="A4790">
        <v>890903055</v>
      </c>
      <c r="B4790" t="s">
        <v>232</v>
      </c>
      <c r="C4790" t="s">
        <v>222</v>
      </c>
      <c r="D4790" t="s">
        <v>223</v>
      </c>
      <c r="E4790" t="s">
        <v>224</v>
      </c>
      <c r="F4790" t="s">
        <v>314</v>
      </c>
      <c r="G4790" s="16">
        <v>43100</v>
      </c>
      <c r="J4790" t="s">
        <v>325</v>
      </c>
      <c r="K4790" t="str">
        <f>IFERROR(VLOOKUP(J4790,ORDEN_ESF!A:C,2,0),"")</f>
        <v>Disposiciones actuales</v>
      </c>
      <c r="L4790">
        <f>IFERROR(VLOOKUP(J4790,ORDEN_ESF!A:C,3,0),0)</f>
        <v>0</v>
      </c>
      <c r="M4790">
        <v>4315825</v>
      </c>
    </row>
    <row r="4791" spans="1:13" x14ac:dyDescent="0.25">
      <c r="A4791">
        <v>860031361</v>
      </c>
      <c r="B4791" t="s">
        <v>297</v>
      </c>
      <c r="C4791" t="s">
        <v>222</v>
      </c>
      <c r="D4791" t="s">
        <v>228</v>
      </c>
      <c r="E4791" t="s">
        <v>224</v>
      </c>
      <c r="F4791" t="s">
        <v>292</v>
      </c>
      <c r="G4791" s="16">
        <v>43100</v>
      </c>
      <c r="J4791" t="s">
        <v>325</v>
      </c>
      <c r="K4791" t="str">
        <f>IFERROR(VLOOKUP(J4791,ORDEN_ESF!A:C,2,0),"")</f>
        <v>Disposiciones actuales</v>
      </c>
      <c r="L4791">
        <f>IFERROR(VLOOKUP(J4791,ORDEN_ESF!A:C,3,0),0)</f>
        <v>0</v>
      </c>
      <c r="M4791">
        <v>5361920</v>
      </c>
    </row>
    <row r="4792" spans="1:13" x14ac:dyDescent="0.25">
      <c r="A4792">
        <v>860031361</v>
      </c>
      <c r="B4792" t="s">
        <v>297</v>
      </c>
      <c r="C4792" t="s">
        <v>222</v>
      </c>
      <c r="D4792" t="s">
        <v>228</v>
      </c>
      <c r="E4792" t="s">
        <v>224</v>
      </c>
      <c r="F4792" t="s">
        <v>314</v>
      </c>
      <c r="G4792" s="16">
        <v>43100</v>
      </c>
      <c r="J4792" t="s">
        <v>325</v>
      </c>
      <c r="K4792" t="str">
        <f>IFERROR(VLOOKUP(J4792,ORDEN_ESF!A:C,2,0),"")</f>
        <v>Disposiciones actuales</v>
      </c>
      <c r="L4792">
        <f>IFERROR(VLOOKUP(J4792,ORDEN_ESF!A:C,3,0),0)</f>
        <v>0</v>
      </c>
      <c r="M4792">
        <v>6367758</v>
      </c>
    </row>
    <row r="4793" spans="1:13" x14ac:dyDescent="0.25">
      <c r="A4793">
        <v>860000656</v>
      </c>
      <c r="B4793" t="s">
        <v>221</v>
      </c>
      <c r="C4793" t="s">
        <v>222</v>
      </c>
      <c r="D4793" t="s">
        <v>223</v>
      </c>
      <c r="E4793" t="s">
        <v>224</v>
      </c>
      <c r="F4793" t="s">
        <v>292</v>
      </c>
      <c r="G4793" s="16">
        <v>43100</v>
      </c>
      <c r="J4793" t="s">
        <v>325</v>
      </c>
      <c r="K4793" t="str">
        <f>IFERROR(VLOOKUP(J4793,ORDEN_ESF!A:C,2,0),"")</f>
        <v>Disposiciones actuales</v>
      </c>
      <c r="L4793">
        <f>IFERROR(VLOOKUP(J4793,ORDEN_ESF!A:C,3,0),0)</f>
        <v>0</v>
      </c>
      <c r="M4793">
        <v>4698862</v>
      </c>
    </row>
    <row r="4794" spans="1:13" x14ac:dyDescent="0.25">
      <c r="A4794">
        <v>860000656</v>
      </c>
      <c r="B4794" t="s">
        <v>221</v>
      </c>
      <c r="C4794" t="s">
        <v>222</v>
      </c>
      <c r="D4794" t="s">
        <v>223</v>
      </c>
      <c r="E4794" t="s">
        <v>224</v>
      </c>
      <c r="F4794" t="s">
        <v>314</v>
      </c>
      <c r="G4794" s="16">
        <v>43100</v>
      </c>
      <c r="J4794" t="s">
        <v>325</v>
      </c>
      <c r="K4794" t="str">
        <f>IFERROR(VLOOKUP(J4794,ORDEN_ESF!A:C,2,0),"")</f>
        <v>Disposiciones actuales</v>
      </c>
      <c r="L4794">
        <f>IFERROR(VLOOKUP(J4794,ORDEN_ESF!A:C,3,0),0)</f>
        <v>0</v>
      </c>
      <c r="M4794">
        <v>4778530</v>
      </c>
    </row>
    <row r="4795" spans="1:13" x14ac:dyDescent="0.25">
      <c r="A4795">
        <v>860059851</v>
      </c>
      <c r="B4795" t="s">
        <v>365</v>
      </c>
      <c r="C4795" t="s">
        <v>222</v>
      </c>
      <c r="D4795" t="s">
        <v>228</v>
      </c>
      <c r="E4795" t="s">
        <v>224</v>
      </c>
      <c r="F4795" t="s">
        <v>292</v>
      </c>
      <c r="G4795" s="16">
        <v>43100</v>
      </c>
      <c r="J4795" t="s">
        <v>325</v>
      </c>
      <c r="K4795" t="str">
        <f>IFERROR(VLOOKUP(J4795,ORDEN_ESF!A:C,2,0),"")</f>
        <v>Disposiciones actuales</v>
      </c>
      <c r="L4795">
        <f>IFERROR(VLOOKUP(J4795,ORDEN_ESF!A:C,3,0),0)</f>
        <v>0</v>
      </c>
      <c r="M4795">
        <v>1682694</v>
      </c>
    </row>
    <row r="4796" spans="1:13" x14ac:dyDescent="0.25">
      <c r="A4796">
        <v>860059851</v>
      </c>
      <c r="B4796" t="s">
        <v>365</v>
      </c>
      <c r="C4796" t="s">
        <v>222</v>
      </c>
      <c r="D4796" t="s">
        <v>228</v>
      </c>
      <c r="E4796" t="s">
        <v>224</v>
      </c>
      <c r="F4796" t="s">
        <v>314</v>
      </c>
      <c r="G4796" s="16">
        <v>43100</v>
      </c>
      <c r="J4796" t="s">
        <v>325</v>
      </c>
      <c r="K4796" t="str">
        <f>IFERROR(VLOOKUP(J4796,ORDEN_ESF!A:C,2,0),"")</f>
        <v>Disposiciones actuales</v>
      </c>
      <c r="L4796">
        <f>IFERROR(VLOOKUP(J4796,ORDEN_ESF!A:C,3,0),0)</f>
        <v>0</v>
      </c>
      <c r="M4796">
        <v>1206351</v>
      </c>
    </row>
    <row r="4797" spans="1:13" x14ac:dyDescent="0.25">
      <c r="A4797">
        <v>900192242</v>
      </c>
      <c r="B4797" t="s">
        <v>381</v>
      </c>
      <c r="C4797" t="s">
        <v>222</v>
      </c>
      <c r="D4797" t="s">
        <v>228</v>
      </c>
      <c r="E4797" t="s">
        <v>333</v>
      </c>
      <c r="F4797" t="s">
        <v>292</v>
      </c>
      <c r="G4797" s="16">
        <v>43100</v>
      </c>
      <c r="J4797" t="s">
        <v>325</v>
      </c>
      <c r="K4797" t="str">
        <f>IFERROR(VLOOKUP(J4797,ORDEN_ESF!A:C,2,0),"")</f>
        <v>Disposiciones actuales</v>
      </c>
      <c r="L4797">
        <f>IFERROR(VLOOKUP(J4797,ORDEN_ESF!A:C,3,0),0)</f>
        <v>0</v>
      </c>
      <c r="M4797">
        <v>4526879</v>
      </c>
    </row>
    <row r="4798" spans="1:13" x14ac:dyDescent="0.25">
      <c r="A4798">
        <v>900192242</v>
      </c>
      <c r="B4798" t="s">
        <v>381</v>
      </c>
      <c r="C4798" t="s">
        <v>222</v>
      </c>
      <c r="D4798" t="s">
        <v>228</v>
      </c>
      <c r="E4798" t="s">
        <v>333</v>
      </c>
      <c r="F4798" t="s">
        <v>314</v>
      </c>
      <c r="G4798" s="16">
        <v>43100</v>
      </c>
      <c r="J4798" t="s">
        <v>325</v>
      </c>
      <c r="K4798" t="str">
        <f>IFERROR(VLOOKUP(J4798,ORDEN_ESF!A:C,2,0),"")</f>
        <v>Disposiciones actuales</v>
      </c>
      <c r="L4798">
        <f>IFERROR(VLOOKUP(J4798,ORDEN_ESF!A:C,3,0),0)</f>
        <v>0</v>
      </c>
      <c r="M4798">
        <v>2944402</v>
      </c>
    </row>
    <row r="4799" spans="1:13" x14ac:dyDescent="0.25">
      <c r="A4799">
        <v>860002837</v>
      </c>
      <c r="B4799" t="s">
        <v>227</v>
      </c>
      <c r="C4799" t="s">
        <v>222</v>
      </c>
      <c r="D4799" t="s">
        <v>228</v>
      </c>
      <c r="E4799" t="s">
        <v>224</v>
      </c>
      <c r="F4799" t="s">
        <v>292</v>
      </c>
      <c r="G4799" s="16">
        <v>43100</v>
      </c>
      <c r="J4799" t="s">
        <v>325</v>
      </c>
      <c r="K4799" t="str">
        <f>IFERROR(VLOOKUP(J4799,ORDEN_ESF!A:C,2,0),"")</f>
        <v>Disposiciones actuales</v>
      </c>
      <c r="L4799">
        <f>IFERROR(VLOOKUP(J4799,ORDEN_ESF!A:C,3,0),0)</f>
        <v>0</v>
      </c>
      <c r="M4799">
        <v>1290217</v>
      </c>
    </row>
    <row r="4800" spans="1:13" x14ac:dyDescent="0.25">
      <c r="A4800">
        <v>860002837</v>
      </c>
      <c r="B4800" t="s">
        <v>227</v>
      </c>
      <c r="C4800" t="s">
        <v>222</v>
      </c>
      <c r="D4800" t="s">
        <v>228</v>
      </c>
      <c r="E4800" t="s">
        <v>224</v>
      </c>
      <c r="F4800" t="s">
        <v>314</v>
      </c>
      <c r="G4800" s="16">
        <v>43100</v>
      </c>
      <c r="J4800" t="s">
        <v>325</v>
      </c>
      <c r="K4800" t="str">
        <f>IFERROR(VLOOKUP(J4800,ORDEN_ESF!A:C,2,0),"")</f>
        <v>Disposiciones actuales</v>
      </c>
      <c r="L4800">
        <f>IFERROR(VLOOKUP(J4800,ORDEN_ESF!A:C,3,0),0)</f>
        <v>0</v>
      </c>
      <c r="M4800">
        <v>1356527</v>
      </c>
    </row>
    <row r="4801" spans="1:13" x14ac:dyDescent="0.25">
      <c r="A4801">
        <v>890932424</v>
      </c>
      <c r="B4801" t="s">
        <v>379</v>
      </c>
      <c r="C4801" t="s">
        <v>222</v>
      </c>
      <c r="D4801" t="s">
        <v>223</v>
      </c>
      <c r="E4801" t="s">
        <v>333</v>
      </c>
      <c r="F4801" t="s">
        <v>292</v>
      </c>
      <c r="G4801" s="16">
        <v>43100</v>
      </c>
      <c r="J4801" t="s">
        <v>325</v>
      </c>
      <c r="K4801" t="str">
        <f>IFERROR(VLOOKUP(J4801,ORDEN_ESF!A:C,2,0),"")</f>
        <v>Disposiciones actuales</v>
      </c>
      <c r="L4801">
        <f>IFERROR(VLOOKUP(J4801,ORDEN_ESF!A:C,3,0),0)</f>
        <v>0</v>
      </c>
      <c r="M4801">
        <v>4690355</v>
      </c>
    </row>
    <row r="4802" spans="1:13" x14ac:dyDescent="0.25">
      <c r="A4802">
        <v>890932424</v>
      </c>
      <c r="B4802" t="s">
        <v>379</v>
      </c>
      <c r="C4802" t="s">
        <v>222</v>
      </c>
      <c r="D4802" t="s">
        <v>223</v>
      </c>
      <c r="E4802" t="s">
        <v>333</v>
      </c>
      <c r="F4802" t="s">
        <v>314</v>
      </c>
      <c r="G4802" s="16">
        <v>43100</v>
      </c>
      <c r="J4802" t="s">
        <v>325</v>
      </c>
      <c r="K4802" t="str">
        <f>IFERROR(VLOOKUP(J4802,ORDEN_ESF!A:C,2,0),"")</f>
        <v>Disposiciones actuales</v>
      </c>
      <c r="L4802">
        <f>IFERROR(VLOOKUP(J4802,ORDEN_ESF!A:C,3,0),0)</f>
        <v>0</v>
      </c>
      <c r="M4802">
        <v>2870497</v>
      </c>
    </row>
    <row r="4803" spans="1:13" x14ac:dyDescent="0.25">
      <c r="A4803">
        <v>830094920</v>
      </c>
      <c r="B4803" t="s">
        <v>350</v>
      </c>
      <c r="C4803" t="s">
        <v>222</v>
      </c>
      <c r="D4803" t="s">
        <v>351</v>
      </c>
      <c r="E4803" t="s">
        <v>339</v>
      </c>
      <c r="F4803" t="s">
        <v>292</v>
      </c>
      <c r="G4803" s="16">
        <v>43100</v>
      </c>
      <c r="J4803" t="s">
        <v>325</v>
      </c>
      <c r="K4803" t="str">
        <f>IFERROR(VLOOKUP(J4803,ORDEN_ESF!A:C,2,0),"")</f>
        <v>Disposiciones actuales</v>
      </c>
      <c r="L4803">
        <f>IFERROR(VLOOKUP(J4803,ORDEN_ESF!A:C,3,0),0)</f>
        <v>0</v>
      </c>
      <c r="M4803">
        <v>30905</v>
      </c>
    </row>
    <row r="4804" spans="1:13" x14ac:dyDescent="0.25">
      <c r="A4804">
        <v>830094920</v>
      </c>
      <c r="B4804" t="s">
        <v>350</v>
      </c>
      <c r="C4804" t="s">
        <v>222</v>
      </c>
      <c r="D4804" t="s">
        <v>351</v>
      </c>
      <c r="E4804" t="s">
        <v>339</v>
      </c>
      <c r="F4804" t="s">
        <v>314</v>
      </c>
      <c r="G4804" s="16">
        <v>43100</v>
      </c>
      <c r="J4804" t="s">
        <v>325</v>
      </c>
      <c r="K4804" t="str">
        <f>IFERROR(VLOOKUP(J4804,ORDEN_ESF!A:C,2,0),"")</f>
        <v>Disposiciones actuales</v>
      </c>
      <c r="L4804">
        <f>IFERROR(VLOOKUP(J4804,ORDEN_ESF!A:C,3,0),0)</f>
        <v>0</v>
      </c>
      <c r="M4804">
        <v>1979738</v>
      </c>
    </row>
    <row r="4805" spans="1:13" x14ac:dyDescent="0.25">
      <c r="A4805">
        <v>800093117</v>
      </c>
      <c r="B4805" t="s">
        <v>334</v>
      </c>
      <c r="C4805" t="s">
        <v>222</v>
      </c>
      <c r="D4805" t="s">
        <v>223</v>
      </c>
      <c r="E4805" t="s">
        <v>335</v>
      </c>
      <c r="F4805" t="s">
        <v>292</v>
      </c>
      <c r="G4805" s="16">
        <v>43100</v>
      </c>
      <c r="J4805" t="s">
        <v>325</v>
      </c>
      <c r="K4805" t="str">
        <f>IFERROR(VLOOKUP(J4805,ORDEN_ESF!A:C,2,0),"")</f>
        <v>Disposiciones actuales</v>
      </c>
      <c r="L4805">
        <f>IFERROR(VLOOKUP(J4805,ORDEN_ESF!A:C,3,0),0)</f>
        <v>0</v>
      </c>
      <c r="M4805">
        <v>9598748</v>
      </c>
    </row>
    <row r="4806" spans="1:13" x14ac:dyDescent="0.25">
      <c r="A4806">
        <v>800093117</v>
      </c>
      <c r="B4806" t="s">
        <v>334</v>
      </c>
      <c r="C4806" t="s">
        <v>222</v>
      </c>
      <c r="D4806" t="s">
        <v>223</v>
      </c>
      <c r="E4806" t="s">
        <v>335</v>
      </c>
      <c r="F4806" t="s">
        <v>314</v>
      </c>
      <c r="G4806" s="16">
        <v>43100</v>
      </c>
      <c r="J4806" t="s">
        <v>325</v>
      </c>
      <c r="K4806" t="str">
        <f>IFERROR(VLOOKUP(J4806,ORDEN_ESF!A:C,2,0),"")</f>
        <v>Disposiciones actuales</v>
      </c>
      <c r="L4806">
        <f>IFERROR(VLOOKUP(J4806,ORDEN_ESF!A:C,3,0),0)</f>
        <v>0</v>
      </c>
      <c r="M4806">
        <v>12600650</v>
      </c>
    </row>
    <row r="4807" spans="1:13" x14ac:dyDescent="0.25">
      <c r="A4807">
        <v>890908901</v>
      </c>
      <c r="B4807" t="s">
        <v>372</v>
      </c>
      <c r="C4807" t="s">
        <v>222</v>
      </c>
      <c r="D4807" t="s">
        <v>223</v>
      </c>
      <c r="E4807" t="s">
        <v>339</v>
      </c>
      <c r="F4807" t="s">
        <v>314</v>
      </c>
      <c r="G4807" s="16">
        <v>43100</v>
      </c>
      <c r="J4807" t="s">
        <v>325</v>
      </c>
      <c r="K4807" t="str">
        <f>IFERROR(VLOOKUP(J4807,ORDEN_ESF!A:C,2,0),"")</f>
        <v>Disposiciones actuales</v>
      </c>
      <c r="L4807">
        <f>IFERROR(VLOOKUP(J4807,ORDEN_ESF!A:C,3,0),0)</f>
        <v>0</v>
      </c>
      <c r="M4807">
        <v>924</v>
      </c>
    </row>
    <row r="4808" spans="1:13" x14ac:dyDescent="0.25">
      <c r="A4808">
        <v>890911431</v>
      </c>
      <c r="B4808" t="s">
        <v>378</v>
      </c>
      <c r="C4808" t="s">
        <v>222</v>
      </c>
      <c r="D4808" t="s">
        <v>223</v>
      </c>
      <c r="E4808" t="s">
        <v>339</v>
      </c>
      <c r="F4808" t="s">
        <v>292</v>
      </c>
      <c r="G4808" s="16">
        <v>43100</v>
      </c>
      <c r="J4808" t="s">
        <v>263</v>
      </c>
      <c r="K4808" t="str">
        <f>IFERROR(VLOOKUP(J4808,ORDEN_ESF!A:C,2,0),"")</f>
        <v>Cuentas por pagar comerciales y otras cuentas por pagar</v>
      </c>
      <c r="L4808">
        <f>IFERROR(VLOOKUP(J4808,ORDEN_ESF!A:C,3,0),0)</f>
        <v>0</v>
      </c>
      <c r="M4808">
        <v>64720350</v>
      </c>
    </row>
    <row r="4809" spans="1:13" x14ac:dyDescent="0.25">
      <c r="A4809">
        <v>890911431</v>
      </c>
      <c r="B4809" t="s">
        <v>378</v>
      </c>
      <c r="C4809" t="s">
        <v>222</v>
      </c>
      <c r="D4809" t="s">
        <v>223</v>
      </c>
      <c r="E4809" t="s">
        <v>339</v>
      </c>
      <c r="F4809" t="s">
        <v>314</v>
      </c>
      <c r="G4809" s="16">
        <v>43100</v>
      </c>
      <c r="J4809" t="s">
        <v>263</v>
      </c>
      <c r="K4809" t="str">
        <f>IFERROR(VLOOKUP(J4809,ORDEN_ESF!A:C,2,0),"")</f>
        <v>Cuentas por pagar comerciales y otras cuentas por pagar</v>
      </c>
      <c r="L4809">
        <f>IFERROR(VLOOKUP(J4809,ORDEN_ESF!A:C,3,0),0)</f>
        <v>0</v>
      </c>
      <c r="M4809">
        <v>57275512</v>
      </c>
    </row>
    <row r="4810" spans="1:13" x14ac:dyDescent="0.25">
      <c r="A4810">
        <v>860527800</v>
      </c>
      <c r="B4810" t="s">
        <v>296</v>
      </c>
      <c r="C4810" t="s">
        <v>222</v>
      </c>
      <c r="D4810" t="s">
        <v>228</v>
      </c>
      <c r="E4810" t="s">
        <v>224</v>
      </c>
      <c r="F4810" t="s">
        <v>292</v>
      </c>
      <c r="G4810" s="16">
        <v>43100</v>
      </c>
      <c r="J4810" t="s">
        <v>263</v>
      </c>
      <c r="K4810" t="str">
        <f>IFERROR(VLOOKUP(J4810,ORDEN_ESF!A:C,2,0),"")</f>
        <v>Cuentas por pagar comerciales y otras cuentas por pagar</v>
      </c>
      <c r="L4810">
        <f>IFERROR(VLOOKUP(J4810,ORDEN_ESF!A:C,3,0),0)</f>
        <v>0</v>
      </c>
      <c r="M4810">
        <v>6022816</v>
      </c>
    </row>
    <row r="4811" spans="1:13" x14ac:dyDescent="0.25">
      <c r="A4811">
        <v>860527800</v>
      </c>
      <c r="B4811" t="s">
        <v>296</v>
      </c>
      <c r="C4811" t="s">
        <v>222</v>
      </c>
      <c r="D4811" t="s">
        <v>228</v>
      </c>
      <c r="E4811" t="s">
        <v>224</v>
      </c>
      <c r="F4811" t="s">
        <v>314</v>
      </c>
      <c r="G4811" s="16">
        <v>43100</v>
      </c>
      <c r="J4811" t="s">
        <v>263</v>
      </c>
      <c r="K4811" t="str">
        <f>IFERROR(VLOOKUP(J4811,ORDEN_ESF!A:C,2,0),"")</f>
        <v>Cuentas por pagar comerciales y otras cuentas por pagar</v>
      </c>
      <c r="L4811">
        <f>IFERROR(VLOOKUP(J4811,ORDEN_ESF!A:C,3,0),0)</f>
        <v>0</v>
      </c>
      <c r="M4811">
        <v>15545127</v>
      </c>
    </row>
    <row r="4812" spans="1:13" x14ac:dyDescent="0.25">
      <c r="A4812">
        <v>811032292</v>
      </c>
      <c r="B4812" t="s">
        <v>349</v>
      </c>
      <c r="C4812" t="s">
        <v>222</v>
      </c>
      <c r="D4812" t="s">
        <v>223</v>
      </c>
      <c r="E4812" t="s">
        <v>335</v>
      </c>
      <c r="F4812" t="s">
        <v>292</v>
      </c>
      <c r="G4812" s="16">
        <v>43100</v>
      </c>
      <c r="J4812" t="s">
        <v>263</v>
      </c>
      <c r="K4812" t="str">
        <f>IFERROR(VLOOKUP(J4812,ORDEN_ESF!A:C,2,0),"")</f>
        <v>Cuentas por pagar comerciales y otras cuentas por pagar</v>
      </c>
      <c r="L4812">
        <f>IFERROR(VLOOKUP(J4812,ORDEN_ESF!A:C,3,0),0)</f>
        <v>0</v>
      </c>
      <c r="M4812">
        <v>152589419</v>
      </c>
    </row>
    <row r="4813" spans="1:13" x14ac:dyDescent="0.25">
      <c r="A4813">
        <v>811032292</v>
      </c>
      <c r="B4813" t="s">
        <v>349</v>
      </c>
      <c r="C4813" t="s">
        <v>222</v>
      </c>
      <c r="D4813" t="s">
        <v>223</v>
      </c>
      <c r="E4813" t="s">
        <v>335</v>
      </c>
      <c r="F4813" t="s">
        <v>314</v>
      </c>
      <c r="G4813" s="16">
        <v>43100</v>
      </c>
      <c r="J4813" t="s">
        <v>263</v>
      </c>
      <c r="K4813" t="str">
        <f>IFERROR(VLOOKUP(J4813,ORDEN_ESF!A:C,2,0),"")</f>
        <v>Cuentas por pagar comerciales y otras cuentas por pagar</v>
      </c>
      <c r="L4813">
        <f>IFERROR(VLOOKUP(J4813,ORDEN_ESF!A:C,3,0),0)</f>
        <v>0</v>
      </c>
      <c r="M4813">
        <v>125427799</v>
      </c>
    </row>
    <row r="4814" spans="1:13" x14ac:dyDescent="0.25">
      <c r="A4814">
        <v>860035996</v>
      </c>
      <c r="B4814" t="s">
        <v>229</v>
      </c>
      <c r="C4814" t="s">
        <v>222</v>
      </c>
      <c r="D4814" t="s">
        <v>228</v>
      </c>
      <c r="E4814" t="s">
        <v>224</v>
      </c>
      <c r="F4814" t="s">
        <v>292</v>
      </c>
      <c r="G4814" s="16">
        <v>43100</v>
      </c>
      <c r="J4814" t="s">
        <v>263</v>
      </c>
      <c r="K4814" t="str">
        <f>IFERROR(VLOOKUP(J4814,ORDEN_ESF!A:C,2,0),"")</f>
        <v>Cuentas por pagar comerciales y otras cuentas por pagar</v>
      </c>
      <c r="L4814">
        <f>IFERROR(VLOOKUP(J4814,ORDEN_ESF!A:C,3,0),0)</f>
        <v>0</v>
      </c>
      <c r="M4814">
        <v>1948119</v>
      </c>
    </row>
    <row r="4815" spans="1:13" x14ac:dyDescent="0.25">
      <c r="A4815">
        <v>860035996</v>
      </c>
      <c r="B4815" t="s">
        <v>229</v>
      </c>
      <c r="C4815" t="s">
        <v>222</v>
      </c>
      <c r="D4815" t="s">
        <v>228</v>
      </c>
      <c r="E4815" t="s">
        <v>224</v>
      </c>
      <c r="F4815" t="s">
        <v>314</v>
      </c>
      <c r="G4815" s="16">
        <v>43100</v>
      </c>
      <c r="J4815" t="s">
        <v>263</v>
      </c>
      <c r="K4815" t="str">
        <f>IFERROR(VLOOKUP(J4815,ORDEN_ESF!A:C,2,0),"")</f>
        <v>Cuentas por pagar comerciales y otras cuentas por pagar</v>
      </c>
      <c r="L4815">
        <f>IFERROR(VLOOKUP(J4815,ORDEN_ESF!A:C,3,0),0)</f>
        <v>0</v>
      </c>
      <c r="M4815">
        <v>12832207</v>
      </c>
    </row>
    <row r="4816" spans="1:13" x14ac:dyDescent="0.25">
      <c r="A4816">
        <v>830124992</v>
      </c>
      <c r="B4816" t="s">
        <v>357</v>
      </c>
      <c r="C4816" t="s">
        <v>222</v>
      </c>
      <c r="D4816" t="s">
        <v>228</v>
      </c>
      <c r="E4816" t="s">
        <v>358</v>
      </c>
      <c r="F4816" t="s">
        <v>292</v>
      </c>
      <c r="G4816" s="16">
        <v>43100</v>
      </c>
      <c r="J4816" t="s">
        <v>263</v>
      </c>
      <c r="K4816" t="str">
        <f>IFERROR(VLOOKUP(J4816,ORDEN_ESF!A:C,2,0),"")</f>
        <v>Cuentas por pagar comerciales y otras cuentas por pagar</v>
      </c>
      <c r="L4816">
        <f>IFERROR(VLOOKUP(J4816,ORDEN_ESF!A:C,3,0),0)</f>
        <v>0</v>
      </c>
      <c r="M4816">
        <v>137673</v>
      </c>
    </row>
    <row r="4817" spans="1:13" x14ac:dyDescent="0.25">
      <c r="A4817">
        <v>830124992</v>
      </c>
      <c r="B4817" t="s">
        <v>357</v>
      </c>
      <c r="C4817" t="s">
        <v>222</v>
      </c>
      <c r="D4817" t="s">
        <v>228</v>
      </c>
      <c r="E4817" t="s">
        <v>358</v>
      </c>
      <c r="F4817" t="s">
        <v>314</v>
      </c>
      <c r="G4817" s="16">
        <v>43100</v>
      </c>
      <c r="J4817" t="s">
        <v>263</v>
      </c>
      <c r="K4817" t="str">
        <f>IFERROR(VLOOKUP(J4817,ORDEN_ESF!A:C,2,0),"")</f>
        <v>Cuentas por pagar comerciales y otras cuentas por pagar</v>
      </c>
      <c r="L4817">
        <f>IFERROR(VLOOKUP(J4817,ORDEN_ESF!A:C,3,0),0)</f>
        <v>0</v>
      </c>
      <c r="M4817">
        <v>3472</v>
      </c>
    </row>
    <row r="4818" spans="1:13" x14ac:dyDescent="0.25">
      <c r="A4818">
        <v>800185295</v>
      </c>
      <c r="B4818" t="s">
        <v>344</v>
      </c>
      <c r="C4818" t="s">
        <v>222</v>
      </c>
      <c r="D4818" t="s">
        <v>228</v>
      </c>
      <c r="E4818" t="s">
        <v>335</v>
      </c>
      <c r="F4818" t="s">
        <v>292</v>
      </c>
      <c r="G4818" s="16">
        <v>43100</v>
      </c>
      <c r="J4818" t="s">
        <v>263</v>
      </c>
      <c r="K4818" t="str">
        <f>IFERROR(VLOOKUP(J4818,ORDEN_ESF!A:C,2,0),"")</f>
        <v>Cuentas por pagar comerciales y otras cuentas por pagar</v>
      </c>
      <c r="L4818">
        <f>IFERROR(VLOOKUP(J4818,ORDEN_ESF!A:C,3,0),0)</f>
        <v>0</v>
      </c>
      <c r="M4818">
        <v>316253238</v>
      </c>
    </row>
    <row r="4819" spans="1:13" x14ac:dyDescent="0.25">
      <c r="A4819">
        <v>800185295</v>
      </c>
      <c r="B4819" t="s">
        <v>344</v>
      </c>
      <c r="C4819" t="s">
        <v>222</v>
      </c>
      <c r="D4819" t="s">
        <v>228</v>
      </c>
      <c r="E4819" t="s">
        <v>335</v>
      </c>
      <c r="F4819" t="s">
        <v>314</v>
      </c>
      <c r="G4819" s="16">
        <v>43100</v>
      </c>
      <c r="J4819" t="s">
        <v>263</v>
      </c>
      <c r="K4819" t="str">
        <f>IFERROR(VLOOKUP(J4819,ORDEN_ESF!A:C,2,0),"")</f>
        <v>Cuentas por pagar comerciales y otras cuentas por pagar</v>
      </c>
      <c r="L4819">
        <f>IFERROR(VLOOKUP(J4819,ORDEN_ESF!A:C,3,0),0)</f>
        <v>0</v>
      </c>
      <c r="M4819">
        <v>257049021</v>
      </c>
    </row>
    <row r="4820" spans="1:13" x14ac:dyDescent="0.25">
      <c r="A4820">
        <v>800233881</v>
      </c>
      <c r="B4820" t="s">
        <v>161</v>
      </c>
      <c r="C4820" t="s">
        <v>222</v>
      </c>
      <c r="D4820" t="s">
        <v>223</v>
      </c>
      <c r="E4820" t="s">
        <v>333</v>
      </c>
      <c r="F4820" t="s">
        <v>292</v>
      </c>
      <c r="G4820" s="16">
        <v>43100</v>
      </c>
      <c r="J4820" t="s">
        <v>263</v>
      </c>
      <c r="K4820" t="str">
        <f>IFERROR(VLOOKUP(J4820,ORDEN_ESF!A:C,2,0),"")</f>
        <v>Cuentas por pagar comerciales y otras cuentas por pagar</v>
      </c>
      <c r="L4820">
        <f>IFERROR(VLOOKUP(J4820,ORDEN_ESF!A:C,3,0),0)</f>
        <v>0</v>
      </c>
      <c r="M4820">
        <v>99654415</v>
      </c>
    </row>
    <row r="4821" spans="1:13" x14ac:dyDescent="0.25">
      <c r="A4821">
        <v>800233881</v>
      </c>
      <c r="B4821" t="s">
        <v>161</v>
      </c>
      <c r="C4821" t="s">
        <v>222</v>
      </c>
      <c r="D4821" t="s">
        <v>223</v>
      </c>
      <c r="E4821" t="s">
        <v>333</v>
      </c>
      <c r="F4821" t="s">
        <v>314</v>
      </c>
      <c r="G4821" s="16">
        <v>43100</v>
      </c>
      <c r="J4821" t="s">
        <v>263</v>
      </c>
      <c r="K4821" t="str">
        <f>IFERROR(VLOOKUP(J4821,ORDEN_ESF!A:C,2,0),"")</f>
        <v>Cuentas por pagar comerciales y otras cuentas por pagar</v>
      </c>
      <c r="L4821">
        <f>IFERROR(VLOOKUP(J4821,ORDEN_ESF!A:C,3,0),0)</f>
        <v>0</v>
      </c>
      <c r="M4821">
        <v>54267656</v>
      </c>
    </row>
    <row r="4822" spans="1:13" x14ac:dyDescent="0.25">
      <c r="A4822">
        <v>800173155</v>
      </c>
      <c r="B4822" t="s">
        <v>341</v>
      </c>
      <c r="C4822" t="s">
        <v>222</v>
      </c>
      <c r="D4822" t="s">
        <v>228</v>
      </c>
      <c r="E4822" t="s">
        <v>335</v>
      </c>
      <c r="F4822" t="s">
        <v>292</v>
      </c>
      <c r="G4822" s="16">
        <v>43100</v>
      </c>
      <c r="J4822" t="s">
        <v>263</v>
      </c>
      <c r="K4822" t="str">
        <f>IFERROR(VLOOKUP(J4822,ORDEN_ESF!A:C,2,0),"")</f>
        <v>Cuentas por pagar comerciales y otras cuentas por pagar</v>
      </c>
      <c r="L4822">
        <f>IFERROR(VLOOKUP(J4822,ORDEN_ESF!A:C,3,0),0)</f>
        <v>0</v>
      </c>
      <c r="M4822">
        <v>102700175</v>
      </c>
    </row>
    <row r="4823" spans="1:13" x14ac:dyDescent="0.25">
      <c r="A4823">
        <v>800173155</v>
      </c>
      <c r="B4823" t="s">
        <v>341</v>
      </c>
      <c r="C4823" t="s">
        <v>222</v>
      </c>
      <c r="D4823" t="s">
        <v>228</v>
      </c>
      <c r="E4823" t="s">
        <v>335</v>
      </c>
      <c r="F4823" t="s">
        <v>314</v>
      </c>
      <c r="G4823" s="16">
        <v>43100</v>
      </c>
      <c r="J4823" t="s">
        <v>263</v>
      </c>
      <c r="K4823" t="str">
        <f>IFERROR(VLOOKUP(J4823,ORDEN_ESF!A:C,2,0),"")</f>
        <v>Cuentas por pagar comerciales y otras cuentas por pagar</v>
      </c>
      <c r="L4823">
        <f>IFERROR(VLOOKUP(J4823,ORDEN_ESF!A:C,3,0),0)</f>
        <v>0</v>
      </c>
      <c r="M4823">
        <v>93590065</v>
      </c>
    </row>
    <row r="4824" spans="1:13" x14ac:dyDescent="0.25">
      <c r="A4824">
        <v>890205645</v>
      </c>
      <c r="B4824" t="s">
        <v>166</v>
      </c>
      <c r="C4824" t="s">
        <v>222</v>
      </c>
      <c r="D4824" t="s">
        <v>375</v>
      </c>
      <c r="E4824" t="s">
        <v>335</v>
      </c>
      <c r="F4824" t="s">
        <v>292</v>
      </c>
      <c r="G4824" s="16">
        <v>43100</v>
      </c>
      <c r="J4824" t="s">
        <v>263</v>
      </c>
      <c r="K4824" t="str">
        <f>IFERROR(VLOOKUP(J4824,ORDEN_ESF!A:C,2,0),"")</f>
        <v>Cuentas por pagar comerciales y otras cuentas por pagar</v>
      </c>
      <c r="L4824">
        <f>IFERROR(VLOOKUP(J4824,ORDEN_ESF!A:C,3,0),0)</f>
        <v>0</v>
      </c>
      <c r="M4824">
        <v>132758761</v>
      </c>
    </row>
    <row r="4825" spans="1:13" x14ac:dyDescent="0.25">
      <c r="A4825">
        <v>890205645</v>
      </c>
      <c r="B4825" t="s">
        <v>166</v>
      </c>
      <c r="C4825" t="s">
        <v>222</v>
      </c>
      <c r="D4825" t="s">
        <v>375</v>
      </c>
      <c r="E4825" t="s">
        <v>335</v>
      </c>
      <c r="F4825" t="s">
        <v>314</v>
      </c>
      <c r="G4825" s="16">
        <v>43100</v>
      </c>
      <c r="J4825" t="s">
        <v>263</v>
      </c>
      <c r="K4825" t="str">
        <f>IFERROR(VLOOKUP(J4825,ORDEN_ESF!A:C,2,0),"")</f>
        <v>Cuentas por pagar comerciales y otras cuentas por pagar</v>
      </c>
      <c r="L4825">
        <f>IFERROR(VLOOKUP(J4825,ORDEN_ESF!A:C,3,0),0)</f>
        <v>0</v>
      </c>
      <c r="M4825">
        <v>79127890</v>
      </c>
    </row>
    <row r="4826" spans="1:13" x14ac:dyDescent="0.25">
      <c r="A4826">
        <v>900087151</v>
      </c>
      <c r="B4826" t="s">
        <v>383</v>
      </c>
      <c r="C4826" t="s">
        <v>222</v>
      </c>
      <c r="D4826" t="s">
        <v>351</v>
      </c>
      <c r="E4826" t="s">
        <v>384</v>
      </c>
      <c r="F4826" t="s">
        <v>292</v>
      </c>
      <c r="G4826" s="16">
        <v>43100</v>
      </c>
      <c r="J4826" t="s">
        <v>263</v>
      </c>
      <c r="K4826" t="str">
        <f>IFERROR(VLOOKUP(J4826,ORDEN_ESF!A:C,2,0),"")</f>
        <v>Cuentas por pagar comerciales y otras cuentas por pagar</v>
      </c>
      <c r="L4826">
        <f>IFERROR(VLOOKUP(J4826,ORDEN_ESF!A:C,3,0),0)</f>
        <v>0</v>
      </c>
      <c r="M4826">
        <v>109003172</v>
      </c>
    </row>
    <row r="4827" spans="1:13" x14ac:dyDescent="0.25">
      <c r="A4827">
        <v>900087151</v>
      </c>
      <c r="B4827" t="s">
        <v>383</v>
      </c>
      <c r="C4827" t="s">
        <v>222</v>
      </c>
      <c r="D4827" t="s">
        <v>351</v>
      </c>
      <c r="E4827" t="s">
        <v>384</v>
      </c>
      <c r="F4827" t="s">
        <v>314</v>
      </c>
      <c r="G4827" s="16">
        <v>43100</v>
      </c>
      <c r="J4827" t="s">
        <v>263</v>
      </c>
      <c r="K4827" t="str">
        <f>IFERROR(VLOOKUP(J4827,ORDEN_ESF!A:C,2,0),"")</f>
        <v>Cuentas por pagar comerciales y otras cuentas por pagar</v>
      </c>
      <c r="L4827">
        <f>IFERROR(VLOOKUP(J4827,ORDEN_ESF!A:C,3,0),0)</f>
        <v>0</v>
      </c>
      <c r="M4827">
        <v>22877754</v>
      </c>
    </row>
    <row r="4828" spans="1:13" x14ac:dyDescent="0.25">
      <c r="A4828">
        <v>800094968</v>
      </c>
      <c r="B4828" t="s">
        <v>336</v>
      </c>
      <c r="C4828" t="s">
        <v>222</v>
      </c>
      <c r="D4828" t="s">
        <v>337</v>
      </c>
      <c r="E4828" t="s">
        <v>335</v>
      </c>
      <c r="F4828" t="s">
        <v>292</v>
      </c>
      <c r="G4828" s="16">
        <v>43100</v>
      </c>
      <c r="J4828" t="s">
        <v>263</v>
      </c>
      <c r="K4828" t="str">
        <f>IFERROR(VLOOKUP(J4828,ORDEN_ESF!A:C,2,0),"")</f>
        <v>Cuentas por pagar comerciales y otras cuentas por pagar</v>
      </c>
      <c r="L4828">
        <f>IFERROR(VLOOKUP(J4828,ORDEN_ESF!A:C,3,0),0)</f>
        <v>0</v>
      </c>
      <c r="M4828">
        <v>40758429</v>
      </c>
    </row>
    <row r="4829" spans="1:13" x14ac:dyDescent="0.25">
      <c r="A4829">
        <v>800094968</v>
      </c>
      <c r="B4829" t="s">
        <v>336</v>
      </c>
      <c r="C4829" t="s">
        <v>222</v>
      </c>
      <c r="D4829" t="s">
        <v>337</v>
      </c>
      <c r="E4829" t="s">
        <v>335</v>
      </c>
      <c r="F4829" t="s">
        <v>314</v>
      </c>
      <c r="G4829" s="16">
        <v>43100</v>
      </c>
      <c r="J4829" t="s">
        <v>263</v>
      </c>
      <c r="K4829" t="str">
        <f>IFERROR(VLOOKUP(J4829,ORDEN_ESF!A:C,2,0),"")</f>
        <v>Cuentas por pagar comerciales y otras cuentas por pagar</v>
      </c>
      <c r="L4829">
        <f>IFERROR(VLOOKUP(J4829,ORDEN_ESF!A:C,3,0),0)</f>
        <v>0</v>
      </c>
      <c r="M4829">
        <v>24468990</v>
      </c>
    </row>
    <row r="4830" spans="1:13" x14ac:dyDescent="0.25">
      <c r="A4830">
        <v>890939355</v>
      </c>
      <c r="B4830" t="s">
        <v>35</v>
      </c>
      <c r="C4830" t="s">
        <v>222</v>
      </c>
      <c r="D4830" t="s">
        <v>223</v>
      </c>
      <c r="E4830" t="s">
        <v>335</v>
      </c>
      <c r="F4830" t="s">
        <v>292</v>
      </c>
      <c r="G4830" s="16">
        <v>43100</v>
      </c>
      <c r="J4830" t="s">
        <v>263</v>
      </c>
      <c r="K4830" t="str">
        <f>IFERROR(VLOOKUP(J4830,ORDEN_ESF!A:C,2,0),"")</f>
        <v>Cuentas por pagar comerciales y otras cuentas por pagar</v>
      </c>
      <c r="L4830">
        <f>IFERROR(VLOOKUP(J4830,ORDEN_ESF!A:C,3,0),0)</f>
        <v>0</v>
      </c>
      <c r="M4830">
        <v>1628560</v>
      </c>
    </row>
    <row r="4831" spans="1:13" x14ac:dyDescent="0.25">
      <c r="A4831">
        <v>890939355</v>
      </c>
      <c r="B4831" t="s">
        <v>35</v>
      </c>
      <c r="C4831" t="s">
        <v>222</v>
      </c>
      <c r="D4831" t="s">
        <v>223</v>
      </c>
      <c r="E4831" t="s">
        <v>335</v>
      </c>
      <c r="F4831" t="s">
        <v>314</v>
      </c>
      <c r="G4831" s="16">
        <v>43100</v>
      </c>
      <c r="J4831" t="s">
        <v>263</v>
      </c>
      <c r="K4831" t="str">
        <f>IFERROR(VLOOKUP(J4831,ORDEN_ESF!A:C,2,0),"")</f>
        <v>Cuentas por pagar comerciales y otras cuentas por pagar</v>
      </c>
      <c r="L4831">
        <f>IFERROR(VLOOKUP(J4831,ORDEN_ESF!A:C,3,0),0)</f>
        <v>0</v>
      </c>
      <c r="M4831">
        <v>586575</v>
      </c>
    </row>
    <row r="4832" spans="1:13" x14ac:dyDescent="0.25">
      <c r="A4832">
        <v>830058272</v>
      </c>
      <c r="B4832" t="s">
        <v>352</v>
      </c>
      <c r="C4832" t="s">
        <v>222</v>
      </c>
      <c r="D4832" t="s">
        <v>228</v>
      </c>
      <c r="E4832" t="s">
        <v>353</v>
      </c>
      <c r="F4832" t="s">
        <v>292</v>
      </c>
      <c r="G4832" s="16">
        <v>43100</v>
      </c>
      <c r="J4832" t="s">
        <v>263</v>
      </c>
      <c r="K4832" t="str">
        <f>IFERROR(VLOOKUP(J4832,ORDEN_ESF!A:C,2,0),"")</f>
        <v>Cuentas por pagar comerciales y otras cuentas por pagar</v>
      </c>
      <c r="L4832">
        <f>IFERROR(VLOOKUP(J4832,ORDEN_ESF!A:C,3,0),0)</f>
        <v>0</v>
      </c>
      <c r="M4832">
        <v>36782616</v>
      </c>
    </row>
    <row r="4833" spans="1:13" x14ac:dyDescent="0.25">
      <c r="A4833">
        <v>830058272</v>
      </c>
      <c r="B4833" t="s">
        <v>352</v>
      </c>
      <c r="C4833" t="s">
        <v>222</v>
      </c>
      <c r="D4833" t="s">
        <v>228</v>
      </c>
      <c r="E4833" t="s">
        <v>353</v>
      </c>
      <c r="F4833" t="s">
        <v>314</v>
      </c>
      <c r="G4833" s="16">
        <v>43100</v>
      </c>
      <c r="J4833" t="s">
        <v>263</v>
      </c>
      <c r="K4833" t="str">
        <f>IFERROR(VLOOKUP(J4833,ORDEN_ESF!A:C,2,0),"")</f>
        <v>Cuentas por pagar comerciales y otras cuentas por pagar</v>
      </c>
      <c r="L4833">
        <f>IFERROR(VLOOKUP(J4833,ORDEN_ESF!A:C,3,0),0)</f>
        <v>0</v>
      </c>
      <c r="M4833">
        <v>56064308</v>
      </c>
    </row>
    <row r="4834" spans="1:13" x14ac:dyDescent="0.25">
      <c r="A4834">
        <v>860058070</v>
      </c>
      <c r="B4834" t="s">
        <v>364</v>
      </c>
      <c r="C4834" t="s">
        <v>222</v>
      </c>
      <c r="D4834" t="s">
        <v>228</v>
      </c>
      <c r="E4834" t="s">
        <v>335</v>
      </c>
      <c r="F4834" t="s">
        <v>292</v>
      </c>
      <c r="G4834" s="16">
        <v>43100</v>
      </c>
      <c r="J4834" t="s">
        <v>263</v>
      </c>
      <c r="K4834" t="str">
        <f>IFERROR(VLOOKUP(J4834,ORDEN_ESF!A:C,2,0),"")</f>
        <v>Cuentas por pagar comerciales y otras cuentas por pagar</v>
      </c>
      <c r="L4834">
        <f>IFERROR(VLOOKUP(J4834,ORDEN_ESF!A:C,3,0),0)</f>
        <v>0</v>
      </c>
      <c r="M4834">
        <v>116065831</v>
      </c>
    </row>
    <row r="4835" spans="1:13" x14ac:dyDescent="0.25">
      <c r="A4835">
        <v>860058070</v>
      </c>
      <c r="B4835" t="s">
        <v>364</v>
      </c>
      <c r="C4835" t="s">
        <v>222</v>
      </c>
      <c r="D4835" t="s">
        <v>228</v>
      </c>
      <c r="E4835" t="s">
        <v>335</v>
      </c>
      <c r="F4835" t="s">
        <v>314</v>
      </c>
      <c r="G4835" s="16">
        <v>43100</v>
      </c>
      <c r="J4835" t="s">
        <v>263</v>
      </c>
      <c r="K4835" t="str">
        <f>IFERROR(VLOOKUP(J4835,ORDEN_ESF!A:C,2,0),"")</f>
        <v>Cuentas por pagar comerciales y otras cuentas por pagar</v>
      </c>
      <c r="L4835">
        <f>IFERROR(VLOOKUP(J4835,ORDEN_ESF!A:C,3,0),0)</f>
        <v>0</v>
      </c>
      <c r="M4835">
        <v>99570340</v>
      </c>
    </row>
    <row r="4836" spans="1:13" x14ac:dyDescent="0.25">
      <c r="A4836">
        <v>890903055</v>
      </c>
      <c r="B4836" t="s">
        <v>232</v>
      </c>
      <c r="C4836" t="s">
        <v>222</v>
      </c>
      <c r="D4836" t="s">
        <v>223</v>
      </c>
      <c r="E4836" t="s">
        <v>224</v>
      </c>
      <c r="F4836" t="s">
        <v>292</v>
      </c>
      <c r="G4836" s="16">
        <v>43100</v>
      </c>
      <c r="J4836" t="s">
        <v>263</v>
      </c>
      <c r="K4836" t="str">
        <f>IFERROR(VLOOKUP(J4836,ORDEN_ESF!A:C,2,0),"")</f>
        <v>Cuentas por pagar comerciales y otras cuentas por pagar</v>
      </c>
      <c r="L4836">
        <f>IFERROR(VLOOKUP(J4836,ORDEN_ESF!A:C,3,0),0)</f>
        <v>0</v>
      </c>
      <c r="M4836">
        <v>13278730</v>
      </c>
    </row>
    <row r="4837" spans="1:13" x14ac:dyDescent="0.25">
      <c r="A4837">
        <v>890903055</v>
      </c>
      <c r="B4837" t="s">
        <v>232</v>
      </c>
      <c r="C4837" t="s">
        <v>222</v>
      </c>
      <c r="D4837" t="s">
        <v>223</v>
      </c>
      <c r="E4837" t="s">
        <v>224</v>
      </c>
      <c r="F4837" t="s">
        <v>314</v>
      </c>
      <c r="G4837" s="16">
        <v>43100</v>
      </c>
      <c r="J4837" t="s">
        <v>263</v>
      </c>
      <c r="K4837" t="str">
        <f>IFERROR(VLOOKUP(J4837,ORDEN_ESF!A:C,2,0),"")</f>
        <v>Cuentas por pagar comerciales y otras cuentas por pagar</v>
      </c>
      <c r="L4837">
        <f>IFERROR(VLOOKUP(J4837,ORDEN_ESF!A:C,3,0),0)</f>
        <v>0</v>
      </c>
      <c r="M4837">
        <v>11224159</v>
      </c>
    </row>
    <row r="4838" spans="1:13" x14ac:dyDescent="0.25">
      <c r="A4838">
        <v>860031361</v>
      </c>
      <c r="B4838" t="s">
        <v>297</v>
      </c>
      <c r="C4838" t="s">
        <v>222</v>
      </c>
      <c r="D4838" t="s">
        <v>228</v>
      </c>
      <c r="E4838" t="s">
        <v>224</v>
      </c>
      <c r="F4838" t="s">
        <v>292</v>
      </c>
      <c r="G4838" s="16">
        <v>43100</v>
      </c>
      <c r="J4838" t="s">
        <v>263</v>
      </c>
      <c r="K4838" t="str">
        <f>IFERROR(VLOOKUP(J4838,ORDEN_ESF!A:C,2,0),"")</f>
        <v>Cuentas por pagar comerciales y otras cuentas por pagar</v>
      </c>
      <c r="L4838">
        <f>IFERROR(VLOOKUP(J4838,ORDEN_ESF!A:C,3,0),0)</f>
        <v>0</v>
      </c>
      <c r="M4838">
        <v>4611160</v>
      </c>
    </row>
    <row r="4839" spans="1:13" x14ac:dyDescent="0.25">
      <c r="A4839">
        <v>860031361</v>
      </c>
      <c r="B4839" t="s">
        <v>297</v>
      </c>
      <c r="C4839" t="s">
        <v>222</v>
      </c>
      <c r="D4839" t="s">
        <v>228</v>
      </c>
      <c r="E4839" t="s">
        <v>224</v>
      </c>
      <c r="F4839" t="s">
        <v>314</v>
      </c>
      <c r="G4839" s="16">
        <v>43100</v>
      </c>
      <c r="J4839" t="s">
        <v>263</v>
      </c>
      <c r="K4839" t="str">
        <f>IFERROR(VLOOKUP(J4839,ORDEN_ESF!A:C,2,0),"")</f>
        <v>Cuentas por pagar comerciales y otras cuentas por pagar</v>
      </c>
      <c r="L4839">
        <f>IFERROR(VLOOKUP(J4839,ORDEN_ESF!A:C,3,0),0)</f>
        <v>0</v>
      </c>
      <c r="M4839">
        <v>48718141</v>
      </c>
    </row>
    <row r="4840" spans="1:13" x14ac:dyDescent="0.25">
      <c r="A4840">
        <v>890312765</v>
      </c>
      <c r="B4840" t="s">
        <v>363</v>
      </c>
      <c r="C4840" t="s">
        <v>222</v>
      </c>
      <c r="D4840" t="s">
        <v>228</v>
      </c>
      <c r="E4840" t="s">
        <v>339</v>
      </c>
      <c r="F4840" t="s">
        <v>292</v>
      </c>
      <c r="G4840" s="16">
        <v>43100</v>
      </c>
      <c r="J4840" t="s">
        <v>263</v>
      </c>
      <c r="K4840" t="str">
        <f>IFERROR(VLOOKUP(J4840,ORDEN_ESF!A:C,2,0),"")</f>
        <v>Cuentas por pagar comerciales y otras cuentas por pagar</v>
      </c>
      <c r="L4840">
        <f>IFERROR(VLOOKUP(J4840,ORDEN_ESF!A:C,3,0),0)</f>
        <v>0</v>
      </c>
      <c r="M4840">
        <v>75904817</v>
      </c>
    </row>
    <row r="4841" spans="1:13" x14ac:dyDescent="0.25">
      <c r="A4841">
        <v>890312765</v>
      </c>
      <c r="B4841" t="s">
        <v>363</v>
      </c>
      <c r="C4841" t="s">
        <v>222</v>
      </c>
      <c r="D4841" t="s">
        <v>228</v>
      </c>
      <c r="E4841" t="s">
        <v>339</v>
      </c>
      <c r="F4841" t="s">
        <v>314</v>
      </c>
      <c r="G4841" s="16">
        <v>43100</v>
      </c>
      <c r="J4841" t="s">
        <v>263</v>
      </c>
      <c r="K4841" t="str">
        <f>IFERROR(VLOOKUP(J4841,ORDEN_ESF!A:C,2,0),"")</f>
        <v>Cuentas por pagar comerciales y otras cuentas por pagar</v>
      </c>
      <c r="L4841">
        <f>IFERROR(VLOOKUP(J4841,ORDEN_ESF!A:C,3,0),0)</f>
        <v>0</v>
      </c>
      <c r="M4841">
        <v>47014708</v>
      </c>
    </row>
    <row r="4842" spans="1:13" x14ac:dyDescent="0.25">
      <c r="A4842">
        <v>860000656</v>
      </c>
      <c r="B4842" t="s">
        <v>221</v>
      </c>
      <c r="C4842" t="s">
        <v>222</v>
      </c>
      <c r="D4842" t="s">
        <v>223</v>
      </c>
      <c r="E4842" t="s">
        <v>224</v>
      </c>
      <c r="F4842" t="s">
        <v>292</v>
      </c>
      <c r="G4842" s="16">
        <v>43100</v>
      </c>
      <c r="J4842" t="s">
        <v>263</v>
      </c>
      <c r="K4842" t="str">
        <f>IFERROR(VLOOKUP(J4842,ORDEN_ESF!A:C,2,0),"")</f>
        <v>Cuentas por pagar comerciales y otras cuentas por pagar</v>
      </c>
      <c r="L4842">
        <f>IFERROR(VLOOKUP(J4842,ORDEN_ESF!A:C,3,0),0)</f>
        <v>0</v>
      </c>
      <c r="M4842">
        <v>18685422</v>
      </c>
    </row>
    <row r="4843" spans="1:13" x14ac:dyDescent="0.25">
      <c r="A4843">
        <v>860000656</v>
      </c>
      <c r="B4843" t="s">
        <v>221</v>
      </c>
      <c r="C4843" t="s">
        <v>222</v>
      </c>
      <c r="D4843" t="s">
        <v>223</v>
      </c>
      <c r="E4843" t="s">
        <v>224</v>
      </c>
      <c r="F4843" t="s">
        <v>314</v>
      </c>
      <c r="G4843" s="16">
        <v>43100</v>
      </c>
      <c r="J4843" t="s">
        <v>263</v>
      </c>
      <c r="K4843" t="str">
        <f>IFERROR(VLOOKUP(J4843,ORDEN_ESF!A:C,2,0),"")</f>
        <v>Cuentas por pagar comerciales y otras cuentas por pagar</v>
      </c>
      <c r="L4843">
        <f>IFERROR(VLOOKUP(J4843,ORDEN_ESF!A:C,3,0),0)</f>
        <v>0</v>
      </c>
      <c r="M4843">
        <v>39377058</v>
      </c>
    </row>
    <row r="4844" spans="1:13" x14ac:dyDescent="0.25">
      <c r="A4844">
        <v>860059851</v>
      </c>
      <c r="B4844" t="s">
        <v>365</v>
      </c>
      <c r="C4844" t="s">
        <v>222</v>
      </c>
      <c r="D4844" t="s">
        <v>228</v>
      </c>
      <c r="E4844" t="s">
        <v>224</v>
      </c>
      <c r="F4844" t="s">
        <v>292</v>
      </c>
      <c r="G4844" s="16">
        <v>43100</v>
      </c>
      <c r="J4844" t="s">
        <v>263</v>
      </c>
      <c r="K4844" t="str">
        <f>IFERROR(VLOOKUP(J4844,ORDEN_ESF!A:C,2,0),"")</f>
        <v>Cuentas por pagar comerciales y otras cuentas por pagar</v>
      </c>
      <c r="L4844">
        <f>IFERROR(VLOOKUP(J4844,ORDEN_ESF!A:C,3,0),0)</f>
        <v>0</v>
      </c>
      <c r="M4844">
        <v>8505279</v>
      </c>
    </row>
    <row r="4845" spans="1:13" x14ac:dyDescent="0.25">
      <c r="A4845">
        <v>860059851</v>
      </c>
      <c r="B4845" t="s">
        <v>365</v>
      </c>
      <c r="C4845" t="s">
        <v>222</v>
      </c>
      <c r="D4845" t="s">
        <v>228</v>
      </c>
      <c r="E4845" t="s">
        <v>224</v>
      </c>
      <c r="F4845" t="s">
        <v>314</v>
      </c>
      <c r="G4845" s="16">
        <v>43100</v>
      </c>
      <c r="J4845" t="s">
        <v>263</v>
      </c>
      <c r="K4845" t="str">
        <f>IFERROR(VLOOKUP(J4845,ORDEN_ESF!A:C,2,0),"")</f>
        <v>Cuentas por pagar comerciales y otras cuentas por pagar</v>
      </c>
      <c r="L4845">
        <f>IFERROR(VLOOKUP(J4845,ORDEN_ESF!A:C,3,0),0)</f>
        <v>0</v>
      </c>
      <c r="M4845">
        <v>12661270</v>
      </c>
    </row>
    <row r="4846" spans="1:13" x14ac:dyDescent="0.25">
      <c r="A4846">
        <v>890910447</v>
      </c>
      <c r="B4846" t="s">
        <v>300</v>
      </c>
      <c r="C4846" t="s">
        <v>222</v>
      </c>
      <c r="D4846" t="s">
        <v>223</v>
      </c>
      <c r="E4846" t="s">
        <v>224</v>
      </c>
      <c r="F4846" t="s">
        <v>292</v>
      </c>
      <c r="G4846" s="16">
        <v>43100</v>
      </c>
      <c r="J4846" t="s">
        <v>263</v>
      </c>
      <c r="K4846" t="str">
        <f>IFERROR(VLOOKUP(J4846,ORDEN_ESF!A:C,2,0),"")</f>
        <v>Cuentas por pagar comerciales y otras cuentas por pagar</v>
      </c>
      <c r="L4846">
        <f>IFERROR(VLOOKUP(J4846,ORDEN_ESF!A:C,3,0),0)</f>
        <v>0</v>
      </c>
      <c r="M4846">
        <v>2431693</v>
      </c>
    </row>
    <row r="4847" spans="1:13" x14ac:dyDescent="0.25">
      <c r="A4847">
        <v>890910447</v>
      </c>
      <c r="B4847" t="s">
        <v>300</v>
      </c>
      <c r="C4847" t="s">
        <v>222</v>
      </c>
      <c r="D4847" t="s">
        <v>223</v>
      </c>
      <c r="E4847" t="s">
        <v>224</v>
      </c>
      <c r="F4847" t="s">
        <v>314</v>
      </c>
      <c r="G4847" s="16">
        <v>43100</v>
      </c>
      <c r="J4847" t="s">
        <v>263</v>
      </c>
      <c r="K4847" t="str">
        <f>IFERROR(VLOOKUP(J4847,ORDEN_ESF!A:C,2,0),"")</f>
        <v>Cuentas por pagar comerciales y otras cuentas por pagar</v>
      </c>
      <c r="L4847">
        <f>IFERROR(VLOOKUP(J4847,ORDEN_ESF!A:C,3,0),0)</f>
        <v>0</v>
      </c>
      <c r="M4847">
        <v>5118004</v>
      </c>
    </row>
    <row r="4848" spans="1:13" x14ac:dyDescent="0.25">
      <c r="A4848">
        <v>900192242</v>
      </c>
      <c r="B4848" t="s">
        <v>381</v>
      </c>
      <c r="C4848" t="s">
        <v>222</v>
      </c>
      <c r="D4848" t="s">
        <v>228</v>
      </c>
      <c r="E4848" t="s">
        <v>333</v>
      </c>
      <c r="F4848" t="s">
        <v>292</v>
      </c>
      <c r="G4848" s="16">
        <v>43100</v>
      </c>
      <c r="J4848" t="s">
        <v>263</v>
      </c>
      <c r="K4848" t="str">
        <f>IFERROR(VLOOKUP(J4848,ORDEN_ESF!A:C,2,0),"")</f>
        <v>Cuentas por pagar comerciales y otras cuentas por pagar</v>
      </c>
      <c r="L4848">
        <f>IFERROR(VLOOKUP(J4848,ORDEN_ESF!A:C,3,0),0)</f>
        <v>0</v>
      </c>
      <c r="M4848">
        <v>64645475</v>
      </c>
    </row>
    <row r="4849" spans="1:13" x14ac:dyDescent="0.25">
      <c r="A4849">
        <v>900192242</v>
      </c>
      <c r="B4849" t="s">
        <v>381</v>
      </c>
      <c r="C4849" t="s">
        <v>222</v>
      </c>
      <c r="D4849" t="s">
        <v>228</v>
      </c>
      <c r="E4849" t="s">
        <v>333</v>
      </c>
      <c r="F4849" t="s">
        <v>314</v>
      </c>
      <c r="G4849" s="16">
        <v>43100</v>
      </c>
      <c r="J4849" t="s">
        <v>263</v>
      </c>
      <c r="K4849" t="str">
        <f>IFERROR(VLOOKUP(J4849,ORDEN_ESF!A:C,2,0),"")</f>
        <v>Cuentas por pagar comerciales y otras cuentas por pagar</v>
      </c>
      <c r="L4849">
        <f>IFERROR(VLOOKUP(J4849,ORDEN_ESF!A:C,3,0),0)</f>
        <v>0</v>
      </c>
      <c r="M4849">
        <v>69374039</v>
      </c>
    </row>
    <row r="4850" spans="1:13" x14ac:dyDescent="0.25">
      <c r="A4850">
        <v>890903035</v>
      </c>
      <c r="B4850" t="s">
        <v>369</v>
      </c>
      <c r="C4850" t="s">
        <v>222</v>
      </c>
      <c r="D4850" t="s">
        <v>228</v>
      </c>
      <c r="E4850" t="s">
        <v>339</v>
      </c>
      <c r="F4850" t="s">
        <v>292</v>
      </c>
      <c r="G4850" s="16">
        <v>43100</v>
      </c>
      <c r="J4850" t="s">
        <v>263</v>
      </c>
      <c r="K4850" t="str">
        <f>IFERROR(VLOOKUP(J4850,ORDEN_ESF!A:C,2,0),"")</f>
        <v>Cuentas por pagar comerciales y otras cuentas por pagar</v>
      </c>
      <c r="L4850">
        <f>IFERROR(VLOOKUP(J4850,ORDEN_ESF!A:C,3,0),0)</f>
        <v>0</v>
      </c>
      <c r="M4850">
        <v>69270430</v>
      </c>
    </row>
    <row r="4851" spans="1:13" x14ac:dyDescent="0.25">
      <c r="A4851">
        <v>890903035</v>
      </c>
      <c r="B4851" t="s">
        <v>369</v>
      </c>
      <c r="C4851" t="s">
        <v>222</v>
      </c>
      <c r="D4851" t="s">
        <v>228</v>
      </c>
      <c r="E4851" t="s">
        <v>339</v>
      </c>
      <c r="F4851" t="s">
        <v>314</v>
      </c>
      <c r="G4851" s="16">
        <v>43100</v>
      </c>
      <c r="J4851" t="s">
        <v>263</v>
      </c>
      <c r="K4851" t="str">
        <f>IFERROR(VLOOKUP(J4851,ORDEN_ESF!A:C,2,0),"")</f>
        <v>Cuentas por pagar comerciales y otras cuentas por pagar</v>
      </c>
      <c r="L4851">
        <f>IFERROR(VLOOKUP(J4851,ORDEN_ESF!A:C,3,0),0)</f>
        <v>0</v>
      </c>
      <c r="M4851">
        <v>80976658</v>
      </c>
    </row>
    <row r="4852" spans="1:13" x14ac:dyDescent="0.25">
      <c r="A4852">
        <v>860002837</v>
      </c>
      <c r="B4852" t="s">
        <v>227</v>
      </c>
      <c r="C4852" t="s">
        <v>222</v>
      </c>
      <c r="D4852" t="s">
        <v>228</v>
      </c>
      <c r="E4852" t="s">
        <v>224</v>
      </c>
      <c r="F4852" t="s">
        <v>292</v>
      </c>
      <c r="G4852" s="16">
        <v>43100</v>
      </c>
      <c r="J4852" t="s">
        <v>263</v>
      </c>
      <c r="K4852" t="str">
        <f>IFERROR(VLOOKUP(J4852,ORDEN_ESF!A:C,2,0),"")</f>
        <v>Cuentas por pagar comerciales y otras cuentas por pagar</v>
      </c>
      <c r="L4852">
        <f>IFERROR(VLOOKUP(J4852,ORDEN_ESF!A:C,3,0),0)</f>
        <v>0</v>
      </c>
      <c r="M4852">
        <v>62875355</v>
      </c>
    </row>
    <row r="4853" spans="1:13" x14ac:dyDescent="0.25">
      <c r="A4853">
        <v>860002837</v>
      </c>
      <c r="B4853" t="s">
        <v>227</v>
      </c>
      <c r="C4853" t="s">
        <v>222</v>
      </c>
      <c r="D4853" t="s">
        <v>228</v>
      </c>
      <c r="E4853" t="s">
        <v>224</v>
      </c>
      <c r="F4853" t="s">
        <v>314</v>
      </c>
      <c r="G4853" s="16">
        <v>43100</v>
      </c>
      <c r="J4853" t="s">
        <v>263</v>
      </c>
      <c r="K4853" t="str">
        <f>IFERROR(VLOOKUP(J4853,ORDEN_ESF!A:C,2,0),"")</f>
        <v>Cuentas por pagar comerciales y otras cuentas por pagar</v>
      </c>
      <c r="L4853">
        <f>IFERROR(VLOOKUP(J4853,ORDEN_ESF!A:C,3,0),0)</f>
        <v>0</v>
      </c>
      <c r="M4853">
        <v>49322345</v>
      </c>
    </row>
    <row r="4854" spans="1:13" x14ac:dyDescent="0.25">
      <c r="A4854">
        <v>860515523</v>
      </c>
      <c r="B4854" t="s">
        <v>231</v>
      </c>
      <c r="C4854" t="s">
        <v>222</v>
      </c>
      <c r="D4854" t="s">
        <v>228</v>
      </c>
      <c r="E4854" t="s">
        <v>224</v>
      </c>
      <c r="F4854" t="s">
        <v>292</v>
      </c>
      <c r="G4854" s="16">
        <v>43100</v>
      </c>
      <c r="J4854" t="s">
        <v>263</v>
      </c>
      <c r="K4854" t="str">
        <f>IFERROR(VLOOKUP(J4854,ORDEN_ESF!A:C,2,0),"")</f>
        <v>Cuentas por pagar comerciales y otras cuentas por pagar</v>
      </c>
      <c r="L4854">
        <f>IFERROR(VLOOKUP(J4854,ORDEN_ESF!A:C,3,0),0)</f>
        <v>0</v>
      </c>
      <c r="M4854">
        <v>208554</v>
      </c>
    </row>
    <row r="4855" spans="1:13" x14ac:dyDescent="0.25">
      <c r="A4855">
        <v>860515523</v>
      </c>
      <c r="B4855" t="s">
        <v>231</v>
      </c>
      <c r="C4855" t="s">
        <v>222</v>
      </c>
      <c r="D4855" t="s">
        <v>228</v>
      </c>
      <c r="E4855" t="s">
        <v>224</v>
      </c>
      <c r="F4855" t="s">
        <v>314</v>
      </c>
      <c r="G4855" s="16">
        <v>43100</v>
      </c>
      <c r="J4855" t="s">
        <v>263</v>
      </c>
      <c r="K4855" t="str">
        <f>IFERROR(VLOOKUP(J4855,ORDEN_ESF!A:C,2,0),"")</f>
        <v>Cuentas por pagar comerciales y otras cuentas por pagar</v>
      </c>
      <c r="L4855">
        <f>IFERROR(VLOOKUP(J4855,ORDEN_ESF!A:C,3,0),0)</f>
        <v>0</v>
      </c>
      <c r="M4855">
        <v>372119</v>
      </c>
    </row>
    <row r="4856" spans="1:13" x14ac:dyDescent="0.25">
      <c r="A4856">
        <v>890932424</v>
      </c>
      <c r="B4856" t="s">
        <v>379</v>
      </c>
      <c r="C4856" t="s">
        <v>222</v>
      </c>
      <c r="D4856" t="s">
        <v>223</v>
      </c>
      <c r="E4856" t="s">
        <v>333</v>
      </c>
      <c r="F4856" t="s">
        <v>292</v>
      </c>
      <c r="G4856" s="16">
        <v>43100</v>
      </c>
      <c r="J4856" t="s">
        <v>263</v>
      </c>
      <c r="K4856" t="str">
        <f>IFERROR(VLOOKUP(J4856,ORDEN_ESF!A:C,2,0),"")</f>
        <v>Cuentas por pagar comerciales y otras cuentas por pagar</v>
      </c>
      <c r="L4856">
        <f>IFERROR(VLOOKUP(J4856,ORDEN_ESF!A:C,3,0),0)</f>
        <v>0</v>
      </c>
      <c r="M4856">
        <v>16556135</v>
      </c>
    </row>
    <row r="4857" spans="1:13" x14ac:dyDescent="0.25">
      <c r="A4857">
        <v>890932424</v>
      </c>
      <c r="B4857" t="s">
        <v>379</v>
      </c>
      <c r="C4857" t="s">
        <v>222</v>
      </c>
      <c r="D4857" t="s">
        <v>223</v>
      </c>
      <c r="E4857" t="s">
        <v>333</v>
      </c>
      <c r="F4857" t="s">
        <v>314</v>
      </c>
      <c r="G4857" s="16">
        <v>43100</v>
      </c>
      <c r="J4857" t="s">
        <v>263</v>
      </c>
      <c r="K4857" t="str">
        <f>IFERROR(VLOOKUP(J4857,ORDEN_ESF!A:C,2,0),"")</f>
        <v>Cuentas por pagar comerciales y otras cuentas por pagar</v>
      </c>
      <c r="L4857">
        <f>IFERROR(VLOOKUP(J4857,ORDEN_ESF!A:C,3,0),0)</f>
        <v>0</v>
      </c>
      <c r="M4857">
        <v>28308649</v>
      </c>
    </row>
    <row r="4858" spans="1:13" x14ac:dyDescent="0.25">
      <c r="A4858">
        <v>830094920</v>
      </c>
      <c r="B4858" t="s">
        <v>350</v>
      </c>
      <c r="C4858" t="s">
        <v>222</v>
      </c>
      <c r="D4858" t="s">
        <v>351</v>
      </c>
      <c r="E4858" t="s">
        <v>339</v>
      </c>
      <c r="F4858" t="s">
        <v>292</v>
      </c>
      <c r="G4858" s="16">
        <v>43100</v>
      </c>
      <c r="J4858" t="s">
        <v>263</v>
      </c>
      <c r="K4858" t="str">
        <f>IFERROR(VLOOKUP(J4858,ORDEN_ESF!A:C,2,0),"")</f>
        <v>Cuentas por pagar comerciales y otras cuentas por pagar</v>
      </c>
      <c r="L4858">
        <f>IFERROR(VLOOKUP(J4858,ORDEN_ESF!A:C,3,0),0)</f>
        <v>0</v>
      </c>
      <c r="M4858">
        <v>26231312</v>
      </c>
    </row>
    <row r="4859" spans="1:13" x14ac:dyDescent="0.25">
      <c r="A4859">
        <v>830094920</v>
      </c>
      <c r="B4859" t="s">
        <v>350</v>
      </c>
      <c r="C4859" t="s">
        <v>222</v>
      </c>
      <c r="D4859" t="s">
        <v>351</v>
      </c>
      <c r="E4859" t="s">
        <v>339</v>
      </c>
      <c r="F4859" t="s">
        <v>314</v>
      </c>
      <c r="G4859" s="16">
        <v>43100</v>
      </c>
      <c r="J4859" t="s">
        <v>263</v>
      </c>
      <c r="K4859" t="str">
        <f>IFERROR(VLOOKUP(J4859,ORDEN_ESF!A:C,2,0),"")</f>
        <v>Cuentas por pagar comerciales y otras cuentas por pagar</v>
      </c>
      <c r="L4859">
        <f>IFERROR(VLOOKUP(J4859,ORDEN_ESF!A:C,3,0),0)</f>
        <v>0</v>
      </c>
      <c r="M4859">
        <v>39079110</v>
      </c>
    </row>
    <row r="4860" spans="1:13" x14ac:dyDescent="0.25">
      <c r="A4860">
        <v>800093117</v>
      </c>
      <c r="B4860" t="s">
        <v>334</v>
      </c>
      <c r="C4860" t="s">
        <v>222</v>
      </c>
      <c r="D4860" t="s">
        <v>223</v>
      </c>
      <c r="E4860" t="s">
        <v>335</v>
      </c>
      <c r="F4860" t="s">
        <v>292</v>
      </c>
      <c r="G4860" s="16">
        <v>43100</v>
      </c>
      <c r="J4860" t="s">
        <v>263</v>
      </c>
      <c r="K4860" t="str">
        <f>IFERROR(VLOOKUP(J4860,ORDEN_ESF!A:C,2,0),"")</f>
        <v>Cuentas por pagar comerciales y otras cuentas por pagar</v>
      </c>
      <c r="L4860">
        <f>IFERROR(VLOOKUP(J4860,ORDEN_ESF!A:C,3,0),0)</f>
        <v>0</v>
      </c>
      <c r="M4860">
        <v>344066018</v>
      </c>
    </row>
    <row r="4861" spans="1:13" x14ac:dyDescent="0.25">
      <c r="A4861">
        <v>800093117</v>
      </c>
      <c r="B4861" t="s">
        <v>334</v>
      </c>
      <c r="C4861" t="s">
        <v>222</v>
      </c>
      <c r="D4861" t="s">
        <v>223</v>
      </c>
      <c r="E4861" t="s">
        <v>335</v>
      </c>
      <c r="F4861" t="s">
        <v>314</v>
      </c>
      <c r="G4861" s="16">
        <v>43100</v>
      </c>
      <c r="J4861" t="s">
        <v>263</v>
      </c>
      <c r="K4861" t="str">
        <f>IFERROR(VLOOKUP(J4861,ORDEN_ESF!A:C,2,0),"")</f>
        <v>Cuentas por pagar comerciales y otras cuentas por pagar</v>
      </c>
      <c r="L4861">
        <f>IFERROR(VLOOKUP(J4861,ORDEN_ESF!A:C,3,0),0)</f>
        <v>0</v>
      </c>
      <c r="M4861">
        <v>373450781</v>
      </c>
    </row>
    <row r="4862" spans="1:13" x14ac:dyDescent="0.25">
      <c r="A4862">
        <v>890908901</v>
      </c>
      <c r="B4862" t="s">
        <v>372</v>
      </c>
      <c r="C4862" t="s">
        <v>222</v>
      </c>
      <c r="D4862" t="s">
        <v>223</v>
      </c>
      <c r="E4862" t="s">
        <v>339</v>
      </c>
      <c r="F4862" t="s">
        <v>292</v>
      </c>
      <c r="G4862" s="16">
        <v>43100</v>
      </c>
      <c r="J4862" t="s">
        <v>263</v>
      </c>
      <c r="K4862" t="str">
        <f>IFERROR(VLOOKUP(J4862,ORDEN_ESF!A:C,2,0),"")</f>
        <v>Cuentas por pagar comerciales y otras cuentas por pagar</v>
      </c>
      <c r="L4862">
        <f>IFERROR(VLOOKUP(J4862,ORDEN_ESF!A:C,3,0),0)</f>
        <v>0</v>
      </c>
      <c r="M4862">
        <v>27642165</v>
      </c>
    </row>
    <row r="4863" spans="1:13" x14ac:dyDescent="0.25">
      <c r="A4863">
        <v>890908901</v>
      </c>
      <c r="B4863" t="s">
        <v>372</v>
      </c>
      <c r="C4863" t="s">
        <v>222</v>
      </c>
      <c r="D4863" t="s">
        <v>223</v>
      </c>
      <c r="E4863" t="s">
        <v>339</v>
      </c>
      <c r="F4863" t="s">
        <v>314</v>
      </c>
      <c r="G4863" s="16">
        <v>43100</v>
      </c>
      <c r="J4863" t="s">
        <v>263</v>
      </c>
      <c r="K4863" t="str">
        <f>IFERROR(VLOOKUP(J4863,ORDEN_ESF!A:C,2,0),"")</f>
        <v>Cuentas por pagar comerciales y otras cuentas por pagar</v>
      </c>
      <c r="L4863">
        <f>IFERROR(VLOOKUP(J4863,ORDEN_ESF!A:C,3,0),0)</f>
        <v>0</v>
      </c>
      <c r="M4863">
        <v>12534492</v>
      </c>
    </row>
    <row r="4864" spans="1:13" x14ac:dyDescent="0.25">
      <c r="A4864">
        <v>890911431</v>
      </c>
      <c r="B4864" t="s">
        <v>378</v>
      </c>
      <c r="C4864" t="s">
        <v>222</v>
      </c>
      <c r="D4864" t="s">
        <v>223</v>
      </c>
      <c r="E4864" t="s">
        <v>339</v>
      </c>
      <c r="F4864" t="s">
        <v>292</v>
      </c>
      <c r="G4864" s="16">
        <v>43100</v>
      </c>
      <c r="J4864" t="s">
        <v>264</v>
      </c>
      <c r="K4864" t="str">
        <f>IFERROR(VLOOKUP(J4864,ORDEN_ESF!A:C,2,0),"")</f>
        <v>Pasivos por impuestos corrientes, corriente</v>
      </c>
      <c r="L4864">
        <f>IFERROR(VLOOKUP(J4864,ORDEN_ESF!A:C,3,0),0)</f>
        <v>0</v>
      </c>
      <c r="M4864">
        <v>1470752</v>
      </c>
    </row>
    <row r="4865" spans="1:13" x14ac:dyDescent="0.25">
      <c r="A4865">
        <v>890911431</v>
      </c>
      <c r="B4865" t="s">
        <v>378</v>
      </c>
      <c r="C4865" t="s">
        <v>222</v>
      </c>
      <c r="D4865" t="s">
        <v>223</v>
      </c>
      <c r="E4865" t="s">
        <v>339</v>
      </c>
      <c r="F4865" t="s">
        <v>314</v>
      </c>
      <c r="G4865" s="16">
        <v>43100</v>
      </c>
      <c r="J4865" t="s">
        <v>264</v>
      </c>
      <c r="K4865" t="str">
        <f>IFERROR(VLOOKUP(J4865,ORDEN_ESF!A:C,2,0),"")</f>
        <v>Pasivos por impuestos corrientes, corriente</v>
      </c>
      <c r="L4865">
        <f>IFERROR(VLOOKUP(J4865,ORDEN_ESF!A:C,3,0),0)</f>
        <v>0</v>
      </c>
      <c r="M4865">
        <v>1260682</v>
      </c>
    </row>
    <row r="4866" spans="1:13" x14ac:dyDescent="0.25">
      <c r="A4866">
        <v>860527800</v>
      </c>
      <c r="B4866" t="s">
        <v>296</v>
      </c>
      <c r="C4866" t="s">
        <v>222</v>
      </c>
      <c r="D4866" t="s">
        <v>228</v>
      </c>
      <c r="E4866" t="s">
        <v>224</v>
      </c>
      <c r="F4866" t="s">
        <v>292</v>
      </c>
      <c r="G4866" s="16">
        <v>43100</v>
      </c>
      <c r="J4866" t="s">
        <v>264</v>
      </c>
      <c r="K4866" t="str">
        <f>IFERROR(VLOOKUP(J4866,ORDEN_ESF!A:C,2,0),"")</f>
        <v>Pasivos por impuestos corrientes, corriente</v>
      </c>
      <c r="L4866">
        <f>IFERROR(VLOOKUP(J4866,ORDEN_ESF!A:C,3,0),0)</f>
        <v>0</v>
      </c>
      <c r="M4866">
        <v>251778</v>
      </c>
    </row>
    <row r="4867" spans="1:13" x14ac:dyDescent="0.25">
      <c r="A4867">
        <v>860527800</v>
      </c>
      <c r="B4867" t="s">
        <v>296</v>
      </c>
      <c r="C4867" t="s">
        <v>222</v>
      </c>
      <c r="D4867" t="s">
        <v>228</v>
      </c>
      <c r="E4867" t="s">
        <v>224</v>
      </c>
      <c r="F4867" t="s">
        <v>314</v>
      </c>
      <c r="G4867" s="16">
        <v>43100</v>
      </c>
      <c r="J4867" t="s">
        <v>264</v>
      </c>
      <c r="K4867" t="str">
        <f>IFERROR(VLOOKUP(J4867,ORDEN_ESF!A:C,2,0),"")</f>
        <v>Pasivos por impuestos corrientes, corriente</v>
      </c>
      <c r="L4867">
        <f>IFERROR(VLOOKUP(J4867,ORDEN_ESF!A:C,3,0),0)</f>
        <v>0</v>
      </c>
      <c r="M4867">
        <v>380447</v>
      </c>
    </row>
    <row r="4868" spans="1:13" x14ac:dyDescent="0.25">
      <c r="A4868">
        <v>811032292</v>
      </c>
      <c r="B4868" t="s">
        <v>349</v>
      </c>
      <c r="C4868" t="s">
        <v>222</v>
      </c>
      <c r="D4868" t="s">
        <v>223</v>
      </c>
      <c r="E4868" t="s">
        <v>335</v>
      </c>
      <c r="F4868" t="s">
        <v>292</v>
      </c>
      <c r="G4868" s="16">
        <v>43100</v>
      </c>
      <c r="J4868" t="s">
        <v>264</v>
      </c>
      <c r="K4868" t="str">
        <f>IFERROR(VLOOKUP(J4868,ORDEN_ESF!A:C,2,0),"")</f>
        <v>Pasivos por impuestos corrientes, corriente</v>
      </c>
      <c r="L4868">
        <f>IFERROR(VLOOKUP(J4868,ORDEN_ESF!A:C,3,0),0)</f>
        <v>0</v>
      </c>
      <c r="M4868">
        <v>15128074</v>
      </c>
    </row>
    <row r="4869" spans="1:13" x14ac:dyDescent="0.25">
      <c r="A4869">
        <v>811032292</v>
      </c>
      <c r="B4869" t="s">
        <v>349</v>
      </c>
      <c r="C4869" t="s">
        <v>222</v>
      </c>
      <c r="D4869" t="s">
        <v>223</v>
      </c>
      <c r="E4869" t="s">
        <v>335</v>
      </c>
      <c r="F4869" t="s">
        <v>314</v>
      </c>
      <c r="G4869" s="16">
        <v>43100</v>
      </c>
      <c r="J4869" t="s">
        <v>264</v>
      </c>
      <c r="K4869" t="str">
        <f>IFERROR(VLOOKUP(J4869,ORDEN_ESF!A:C,2,0),"")</f>
        <v>Pasivos por impuestos corrientes, corriente</v>
      </c>
      <c r="L4869">
        <f>IFERROR(VLOOKUP(J4869,ORDEN_ESF!A:C,3,0),0)</f>
        <v>0</v>
      </c>
      <c r="M4869">
        <v>1764669</v>
      </c>
    </row>
    <row r="4870" spans="1:13" x14ac:dyDescent="0.25">
      <c r="A4870">
        <v>860035996</v>
      </c>
      <c r="B4870" t="s">
        <v>229</v>
      </c>
      <c r="C4870" t="s">
        <v>222</v>
      </c>
      <c r="D4870" t="s">
        <v>228</v>
      </c>
      <c r="E4870" t="s">
        <v>224</v>
      </c>
      <c r="F4870" t="s">
        <v>292</v>
      </c>
      <c r="G4870" s="16">
        <v>43100</v>
      </c>
      <c r="J4870" t="s">
        <v>264</v>
      </c>
      <c r="K4870" t="str">
        <f>IFERROR(VLOOKUP(J4870,ORDEN_ESF!A:C,2,0),"")</f>
        <v>Pasivos por impuestos corrientes, corriente</v>
      </c>
      <c r="L4870">
        <f>IFERROR(VLOOKUP(J4870,ORDEN_ESF!A:C,3,0),0)</f>
        <v>0</v>
      </c>
      <c r="M4870">
        <v>6016540</v>
      </c>
    </row>
    <row r="4871" spans="1:13" x14ac:dyDescent="0.25">
      <c r="A4871">
        <v>860035996</v>
      </c>
      <c r="B4871" t="s">
        <v>229</v>
      </c>
      <c r="C4871" t="s">
        <v>222</v>
      </c>
      <c r="D4871" t="s">
        <v>228</v>
      </c>
      <c r="E4871" t="s">
        <v>224</v>
      </c>
      <c r="F4871" t="s">
        <v>314</v>
      </c>
      <c r="G4871" s="16">
        <v>43100</v>
      </c>
      <c r="J4871" t="s">
        <v>264</v>
      </c>
      <c r="K4871" t="str">
        <f>IFERROR(VLOOKUP(J4871,ORDEN_ESF!A:C,2,0),"")</f>
        <v>Pasivos por impuestos corrientes, corriente</v>
      </c>
      <c r="L4871">
        <f>IFERROR(VLOOKUP(J4871,ORDEN_ESF!A:C,3,0),0)</f>
        <v>0</v>
      </c>
      <c r="M4871">
        <v>1949883</v>
      </c>
    </row>
    <row r="4872" spans="1:13" x14ac:dyDescent="0.25">
      <c r="A4872">
        <v>830124992</v>
      </c>
      <c r="B4872" t="s">
        <v>357</v>
      </c>
      <c r="C4872" t="s">
        <v>222</v>
      </c>
      <c r="D4872" t="s">
        <v>228</v>
      </c>
      <c r="E4872" t="s">
        <v>358</v>
      </c>
      <c r="F4872" t="s">
        <v>292</v>
      </c>
      <c r="G4872" s="16">
        <v>43100</v>
      </c>
      <c r="J4872" t="s">
        <v>264</v>
      </c>
      <c r="K4872" t="str">
        <f>IFERROR(VLOOKUP(J4872,ORDEN_ESF!A:C,2,0),"")</f>
        <v>Pasivos por impuestos corrientes, corriente</v>
      </c>
      <c r="L4872">
        <f>IFERROR(VLOOKUP(J4872,ORDEN_ESF!A:C,3,0),0)</f>
        <v>0</v>
      </c>
      <c r="M4872">
        <v>19581</v>
      </c>
    </row>
    <row r="4873" spans="1:13" x14ac:dyDescent="0.25">
      <c r="A4873">
        <v>830124992</v>
      </c>
      <c r="B4873" t="s">
        <v>357</v>
      </c>
      <c r="C4873" t="s">
        <v>222</v>
      </c>
      <c r="D4873" t="s">
        <v>228</v>
      </c>
      <c r="E4873" t="s">
        <v>358</v>
      </c>
      <c r="F4873" t="s">
        <v>314</v>
      </c>
      <c r="G4873" s="16">
        <v>43100</v>
      </c>
      <c r="J4873" t="s">
        <v>264</v>
      </c>
      <c r="K4873" t="str">
        <f>IFERROR(VLOOKUP(J4873,ORDEN_ESF!A:C,2,0),"")</f>
        <v>Pasivos por impuestos corrientes, corriente</v>
      </c>
      <c r="L4873">
        <f>IFERROR(VLOOKUP(J4873,ORDEN_ESF!A:C,3,0),0)</f>
        <v>0</v>
      </c>
      <c r="M4873">
        <v>944</v>
      </c>
    </row>
    <row r="4874" spans="1:13" x14ac:dyDescent="0.25">
      <c r="A4874">
        <v>800185295</v>
      </c>
      <c r="B4874" t="s">
        <v>344</v>
      </c>
      <c r="C4874" t="s">
        <v>222</v>
      </c>
      <c r="D4874" t="s">
        <v>228</v>
      </c>
      <c r="E4874" t="s">
        <v>335</v>
      </c>
      <c r="F4874" t="s">
        <v>292</v>
      </c>
      <c r="G4874" s="16">
        <v>43100</v>
      </c>
      <c r="J4874" t="s">
        <v>264</v>
      </c>
      <c r="K4874" t="str">
        <f>IFERROR(VLOOKUP(J4874,ORDEN_ESF!A:C,2,0),"")</f>
        <v>Pasivos por impuestos corrientes, corriente</v>
      </c>
      <c r="L4874">
        <f>IFERROR(VLOOKUP(J4874,ORDEN_ESF!A:C,3,0),0)</f>
        <v>0</v>
      </c>
      <c r="M4874">
        <v>4543922</v>
      </c>
    </row>
    <row r="4875" spans="1:13" x14ac:dyDescent="0.25">
      <c r="A4875">
        <v>800233881</v>
      </c>
      <c r="B4875" t="s">
        <v>161</v>
      </c>
      <c r="C4875" t="s">
        <v>222</v>
      </c>
      <c r="D4875" t="s">
        <v>223</v>
      </c>
      <c r="E4875" t="s">
        <v>333</v>
      </c>
      <c r="F4875" t="s">
        <v>292</v>
      </c>
      <c r="G4875" s="16">
        <v>43100</v>
      </c>
      <c r="J4875" t="s">
        <v>264</v>
      </c>
      <c r="K4875" t="str">
        <f>IFERROR(VLOOKUP(J4875,ORDEN_ESF!A:C,2,0),"")</f>
        <v>Pasivos por impuestos corrientes, corriente</v>
      </c>
      <c r="L4875">
        <f>IFERROR(VLOOKUP(J4875,ORDEN_ESF!A:C,3,0),0)</f>
        <v>0</v>
      </c>
      <c r="M4875">
        <v>757903</v>
      </c>
    </row>
    <row r="4876" spans="1:13" x14ac:dyDescent="0.25">
      <c r="A4876">
        <v>800233881</v>
      </c>
      <c r="B4876" t="s">
        <v>161</v>
      </c>
      <c r="C4876" t="s">
        <v>222</v>
      </c>
      <c r="D4876" t="s">
        <v>223</v>
      </c>
      <c r="E4876" t="s">
        <v>333</v>
      </c>
      <c r="F4876" t="s">
        <v>314</v>
      </c>
      <c r="G4876" s="16">
        <v>43100</v>
      </c>
      <c r="J4876" t="s">
        <v>264</v>
      </c>
      <c r="K4876" t="str">
        <f>IFERROR(VLOOKUP(J4876,ORDEN_ESF!A:C,2,0),"")</f>
        <v>Pasivos por impuestos corrientes, corriente</v>
      </c>
      <c r="L4876">
        <f>IFERROR(VLOOKUP(J4876,ORDEN_ESF!A:C,3,0),0)</f>
        <v>0</v>
      </c>
      <c r="M4876">
        <v>1170655</v>
      </c>
    </row>
    <row r="4877" spans="1:13" x14ac:dyDescent="0.25">
      <c r="A4877">
        <v>800173155</v>
      </c>
      <c r="B4877" t="s">
        <v>341</v>
      </c>
      <c r="C4877" t="s">
        <v>222</v>
      </c>
      <c r="D4877" t="s">
        <v>228</v>
      </c>
      <c r="E4877" t="s">
        <v>335</v>
      </c>
      <c r="F4877" t="s">
        <v>292</v>
      </c>
      <c r="G4877" s="16">
        <v>43100</v>
      </c>
      <c r="J4877" t="s">
        <v>264</v>
      </c>
      <c r="K4877" t="str">
        <f>IFERROR(VLOOKUP(J4877,ORDEN_ESF!A:C,2,0),"")</f>
        <v>Pasivos por impuestos corrientes, corriente</v>
      </c>
      <c r="L4877">
        <f>IFERROR(VLOOKUP(J4877,ORDEN_ESF!A:C,3,0),0)</f>
        <v>0</v>
      </c>
      <c r="M4877">
        <v>12963582</v>
      </c>
    </row>
    <row r="4878" spans="1:13" x14ac:dyDescent="0.25">
      <c r="A4878">
        <v>800173155</v>
      </c>
      <c r="B4878" t="s">
        <v>341</v>
      </c>
      <c r="C4878" t="s">
        <v>222</v>
      </c>
      <c r="D4878" t="s">
        <v>228</v>
      </c>
      <c r="E4878" t="s">
        <v>335</v>
      </c>
      <c r="F4878" t="s">
        <v>314</v>
      </c>
      <c r="G4878" s="16">
        <v>43100</v>
      </c>
      <c r="J4878" t="s">
        <v>264</v>
      </c>
      <c r="K4878" t="str">
        <f>IFERROR(VLOOKUP(J4878,ORDEN_ESF!A:C,2,0),"")</f>
        <v>Pasivos por impuestos corrientes, corriente</v>
      </c>
      <c r="L4878">
        <f>IFERROR(VLOOKUP(J4878,ORDEN_ESF!A:C,3,0),0)</f>
        <v>0</v>
      </c>
      <c r="M4878">
        <v>19188175</v>
      </c>
    </row>
    <row r="4879" spans="1:13" x14ac:dyDescent="0.25">
      <c r="A4879">
        <v>890205645</v>
      </c>
      <c r="B4879" t="s">
        <v>166</v>
      </c>
      <c r="C4879" t="s">
        <v>222</v>
      </c>
      <c r="D4879" t="s">
        <v>375</v>
      </c>
      <c r="E4879" t="s">
        <v>335</v>
      </c>
      <c r="F4879" t="s">
        <v>292</v>
      </c>
      <c r="G4879" s="16">
        <v>43100</v>
      </c>
      <c r="J4879" t="s">
        <v>264</v>
      </c>
      <c r="K4879" t="str">
        <f>IFERROR(VLOOKUP(J4879,ORDEN_ESF!A:C,2,0),"")</f>
        <v>Pasivos por impuestos corrientes, corriente</v>
      </c>
      <c r="L4879">
        <f>IFERROR(VLOOKUP(J4879,ORDEN_ESF!A:C,3,0),0)</f>
        <v>0</v>
      </c>
      <c r="M4879">
        <v>3958272</v>
      </c>
    </row>
    <row r="4880" spans="1:13" x14ac:dyDescent="0.25">
      <c r="A4880">
        <v>890205645</v>
      </c>
      <c r="B4880" t="s">
        <v>166</v>
      </c>
      <c r="C4880" t="s">
        <v>222</v>
      </c>
      <c r="D4880" t="s">
        <v>375</v>
      </c>
      <c r="E4880" t="s">
        <v>335</v>
      </c>
      <c r="F4880" t="s">
        <v>314</v>
      </c>
      <c r="G4880" s="16">
        <v>43100</v>
      </c>
      <c r="J4880" t="s">
        <v>264</v>
      </c>
      <c r="K4880" t="str">
        <f>IFERROR(VLOOKUP(J4880,ORDEN_ESF!A:C,2,0),"")</f>
        <v>Pasivos por impuestos corrientes, corriente</v>
      </c>
      <c r="L4880">
        <f>IFERROR(VLOOKUP(J4880,ORDEN_ESF!A:C,3,0),0)</f>
        <v>0</v>
      </c>
      <c r="M4880">
        <v>7813596</v>
      </c>
    </row>
    <row r="4881" spans="1:13" x14ac:dyDescent="0.25">
      <c r="A4881">
        <v>900087151</v>
      </c>
      <c r="B4881" t="s">
        <v>383</v>
      </c>
      <c r="C4881" t="s">
        <v>222</v>
      </c>
      <c r="D4881" t="s">
        <v>351</v>
      </c>
      <c r="E4881" t="s">
        <v>384</v>
      </c>
      <c r="F4881" t="s">
        <v>292</v>
      </c>
      <c r="G4881" s="16">
        <v>43100</v>
      </c>
      <c r="J4881" t="s">
        <v>264</v>
      </c>
      <c r="K4881" t="str">
        <f>IFERROR(VLOOKUP(J4881,ORDEN_ESF!A:C,2,0),"")</f>
        <v>Pasivos por impuestos corrientes, corriente</v>
      </c>
      <c r="L4881">
        <f>IFERROR(VLOOKUP(J4881,ORDEN_ESF!A:C,3,0),0)</f>
        <v>0</v>
      </c>
      <c r="M4881">
        <v>112829</v>
      </c>
    </row>
    <row r="4882" spans="1:13" x14ac:dyDescent="0.25">
      <c r="A4882">
        <v>900087151</v>
      </c>
      <c r="B4882" t="s">
        <v>383</v>
      </c>
      <c r="C4882" t="s">
        <v>222</v>
      </c>
      <c r="D4882" t="s">
        <v>351</v>
      </c>
      <c r="E4882" t="s">
        <v>384</v>
      </c>
      <c r="F4882" t="s">
        <v>314</v>
      </c>
      <c r="G4882" s="16">
        <v>43100</v>
      </c>
      <c r="J4882" t="s">
        <v>264</v>
      </c>
      <c r="K4882" t="str">
        <f>IFERROR(VLOOKUP(J4882,ORDEN_ESF!A:C,2,0),"")</f>
        <v>Pasivos por impuestos corrientes, corriente</v>
      </c>
      <c r="L4882">
        <f>IFERROR(VLOOKUP(J4882,ORDEN_ESF!A:C,3,0),0)</f>
        <v>0</v>
      </c>
      <c r="M4882">
        <v>55109</v>
      </c>
    </row>
    <row r="4883" spans="1:13" x14ac:dyDescent="0.25">
      <c r="A4883">
        <v>800094968</v>
      </c>
      <c r="B4883" t="s">
        <v>336</v>
      </c>
      <c r="C4883" t="s">
        <v>222</v>
      </c>
      <c r="D4883" t="s">
        <v>337</v>
      </c>
      <c r="E4883" t="s">
        <v>335</v>
      </c>
      <c r="F4883" t="s">
        <v>292</v>
      </c>
      <c r="G4883" s="16">
        <v>43100</v>
      </c>
      <c r="J4883" t="s">
        <v>264</v>
      </c>
      <c r="K4883" t="str">
        <f>IFERROR(VLOOKUP(J4883,ORDEN_ESF!A:C,2,0),"")</f>
        <v>Pasivos por impuestos corrientes, corriente</v>
      </c>
      <c r="L4883">
        <f>IFERROR(VLOOKUP(J4883,ORDEN_ESF!A:C,3,0),0)</f>
        <v>0</v>
      </c>
      <c r="M4883">
        <v>9127770</v>
      </c>
    </row>
    <row r="4884" spans="1:13" x14ac:dyDescent="0.25">
      <c r="A4884">
        <v>800094968</v>
      </c>
      <c r="B4884" t="s">
        <v>336</v>
      </c>
      <c r="C4884" t="s">
        <v>222</v>
      </c>
      <c r="D4884" t="s">
        <v>337</v>
      </c>
      <c r="E4884" t="s">
        <v>335</v>
      </c>
      <c r="F4884" t="s">
        <v>314</v>
      </c>
      <c r="G4884" s="16">
        <v>43100</v>
      </c>
      <c r="J4884" t="s">
        <v>264</v>
      </c>
      <c r="K4884" t="str">
        <f>IFERROR(VLOOKUP(J4884,ORDEN_ESF!A:C,2,0),"")</f>
        <v>Pasivos por impuestos corrientes, corriente</v>
      </c>
      <c r="L4884">
        <f>IFERROR(VLOOKUP(J4884,ORDEN_ESF!A:C,3,0),0)</f>
        <v>0</v>
      </c>
      <c r="M4884">
        <v>4573258</v>
      </c>
    </row>
    <row r="4885" spans="1:13" x14ac:dyDescent="0.25">
      <c r="A4885">
        <v>830058272</v>
      </c>
      <c r="B4885" t="s">
        <v>352</v>
      </c>
      <c r="C4885" t="s">
        <v>222</v>
      </c>
      <c r="D4885" t="s">
        <v>228</v>
      </c>
      <c r="E4885" t="s">
        <v>353</v>
      </c>
      <c r="F4885" t="s">
        <v>292</v>
      </c>
      <c r="G4885" s="16">
        <v>43100</v>
      </c>
      <c r="J4885" t="s">
        <v>264</v>
      </c>
      <c r="K4885" t="str">
        <f>IFERROR(VLOOKUP(J4885,ORDEN_ESF!A:C,2,0),"")</f>
        <v>Pasivos por impuestos corrientes, corriente</v>
      </c>
      <c r="L4885">
        <f>IFERROR(VLOOKUP(J4885,ORDEN_ESF!A:C,3,0),0)</f>
        <v>0</v>
      </c>
      <c r="M4885">
        <v>5157239</v>
      </c>
    </row>
    <row r="4886" spans="1:13" x14ac:dyDescent="0.25">
      <c r="A4886">
        <v>830058272</v>
      </c>
      <c r="B4886" t="s">
        <v>352</v>
      </c>
      <c r="C4886" t="s">
        <v>222</v>
      </c>
      <c r="D4886" t="s">
        <v>228</v>
      </c>
      <c r="E4886" t="s">
        <v>353</v>
      </c>
      <c r="F4886" t="s">
        <v>314</v>
      </c>
      <c r="G4886" s="16">
        <v>43100</v>
      </c>
      <c r="J4886" t="s">
        <v>264</v>
      </c>
      <c r="K4886" t="str">
        <f>IFERROR(VLOOKUP(J4886,ORDEN_ESF!A:C,2,0),"")</f>
        <v>Pasivos por impuestos corrientes, corriente</v>
      </c>
      <c r="L4886">
        <f>IFERROR(VLOOKUP(J4886,ORDEN_ESF!A:C,3,0),0)</f>
        <v>0</v>
      </c>
      <c r="M4886">
        <v>6184578</v>
      </c>
    </row>
    <row r="4887" spans="1:13" x14ac:dyDescent="0.25">
      <c r="A4887">
        <v>860058070</v>
      </c>
      <c r="B4887" t="s">
        <v>364</v>
      </c>
      <c r="C4887" t="s">
        <v>222</v>
      </c>
      <c r="D4887" t="s">
        <v>228</v>
      </c>
      <c r="E4887" t="s">
        <v>335</v>
      </c>
      <c r="F4887" t="s">
        <v>292</v>
      </c>
      <c r="G4887" s="16">
        <v>43100</v>
      </c>
      <c r="J4887" t="s">
        <v>264</v>
      </c>
      <c r="K4887" t="str">
        <f>IFERROR(VLOOKUP(J4887,ORDEN_ESF!A:C,2,0),"")</f>
        <v>Pasivos por impuestos corrientes, corriente</v>
      </c>
      <c r="L4887">
        <f>IFERROR(VLOOKUP(J4887,ORDEN_ESF!A:C,3,0),0)</f>
        <v>0</v>
      </c>
      <c r="M4887">
        <v>24653072</v>
      </c>
    </row>
    <row r="4888" spans="1:13" x14ac:dyDescent="0.25">
      <c r="A4888">
        <v>860058070</v>
      </c>
      <c r="B4888" t="s">
        <v>364</v>
      </c>
      <c r="C4888" t="s">
        <v>222</v>
      </c>
      <c r="D4888" t="s">
        <v>228</v>
      </c>
      <c r="E4888" t="s">
        <v>335</v>
      </c>
      <c r="F4888" t="s">
        <v>314</v>
      </c>
      <c r="G4888" s="16">
        <v>43100</v>
      </c>
      <c r="J4888" t="s">
        <v>264</v>
      </c>
      <c r="K4888" t="str">
        <f>IFERROR(VLOOKUP(J4888,ORDEN_ESF!A:C,2,0),"")</f>
        <v>Pasivos por impuestos corrientes, corriente</v>
      </c>
      <c r="L4888">
        <f>IFERROR(VLOOKUP(J4888,ORDEN_ESF!A:C,3,0),0)</f>
        <v>0</v>
      </c>
      <c r="M4888">
        <v>5239603</v>
      </c>
    </row>
    <row r="4889" spans="1:13" x14ac:dyDescent="0.25">
      <c r="A4889">
        <v>890903055</v>
      </c>
      <c r="B4889" t="s">
        <v>232</v>
      </c>
      <c r="C4889" t="s">
        <v>222</v>
      </c>
      <c r="D4889" t="s">
        <v>223</v>
      </c>
      <c r="E4889" t="s">
        <v>224</v>
      </c>
      <c r="F4889" t="s">
        <v>292</v>
      </c>
      <c r="G4889" s="16">
        <v>43100</v>
      </c>
      <c r="J4889" t="s">
        <v>264</v>
      </c>
      <c r="K4889" t="str">
        <f>IFERROR(VLOOKUP(J4889,ORDEN_ESF!A:C,2,0),"")</f>
        <v>Pasivos por impuestos corrientes, corriente</v>
      </c>
      <c r="L4889">
        <f>IFERROR(VLOOKUP(J4889,ORDEN_ESF!A:C,3,0),0)</f>
        <v>0</v>
      </c>
      <c r="M4889">
        <v>3590756</v>
      </c>
    </row>
    <row r="4890" spans="1:13" x14ac:dyDescent="0.25">
      <c r="A4890">
        <v>890903055</v>
      </c>
      <c r="B4890" t="s">
        <v>232</v>
      </c>
      <c r="C4890" t="s">
        <v>222</v>
      </c>
      <c r="D4890" t="s">
        <v>223</v>
      </c>
      <c r="E4890" t="s">
        <v>224</v>
      </c>
      <c r="F4890" t="s">
        <v>314</v>
      </c>
      <c r="G4890" s="16">
        <v>43100</v>
      </c>
      <c r="J4890" t="s">
        <v>264</v>
      </c>
      <c r="K4890" t="str">
        <f>IFERROR(VLOOKUP(J4890,ORDEN_ESF!A:C,2,0),"")</f>
        <v>Pasivos por impuestos corrientes, corriente</v>
      </c>
      <c r="L4890">
        <f>IFERROR(VLOOKUP(J4890,ORDEN_ESF!A:C,3,0),0)</f>
        <v>0</v>
      </c>
      <c r="M4890">
        <v>5385931</v>
      </c>
    </row>
    <row r="4891" spans="1:13" x14ac:dyDescent="0.25">
      <c r="A4891">
        <v>860031361</v>
      </c>
      <c r="B4891" t="s">
        <v>297</v>
      </c>
      <c r="C4891" t="s">
        <v>222</v>
      </c>
      <c r="D4891" t="s">
        <v>228</v>
      </c>
      <c r="E4891" t="s">
        <v>224</v>
      </c>
      <c r="F4891" t="s">
        <v>292</v>
      </c>
      <c r="G4891" s="16">
        <v>43100</v>
      </c>
      <c r="J4891" t="s">
        <v>264</v>
      </c>
      <c r="K4891" t="str">
        <f>IFERROR(VLOOKUP(J4891,ORDEN_ESF!A:C,2,0),"")</f>
        <v>Pasivos por impuestos corrientes, corriente</v>
      </c>
      <c r="L4891">
        <f>IFERROR(VLOOKUP(J4891,ORDEN_ESF!A:C,3,0),0)</f>
        <v>0</v>
      </c>
      <c r="M4891">
        <v>6216837</v>
      </c>
    </row>
    <row r="4892" spans="1:13" x14ac:dyDescent="0.25">
      <c r="A4892">
        <v>860031361</v>
      </c>
      <c r="B4892" t="s">
        <v>297</v>
      </c>
      <c r="C4892" t="s">
        <v>222</v>
      </c>
      <c r="D4892" t="s">
        <v>228</v>
      </c>
      <c r="E4892" t="s">
        <v>224</v>
      </c>
      <c r="F4892" t="s">
        <v>314</v>
      </c>
      <c r="G4892" s="16">
        <v>43100</v>
      </c>
      <c r="J4892" t="s">
        <v>264</v>
      </c>
      <c r="K4892" t="str">
        <f>IFERROR(VLOOKUP(J4892,ORDEN_ESF!A:C,2,0),"")</f>
        <v>Pasivos por impuestos corrientes, corriente</v>
      </c>
      <c r="L4892">
        <f>IFERROR(VLOOKUP(J4892,ORDEN_ESF!A:C,3,0),0)</f>
        <v>0</v>
      </c>
      <c r="M4892">
        <v>14101832</v>
      </c>
    </row>
    <row r="4893" spans="1:13" x14ac:dyDescent="0.25">
      <c r="A4893">
        <v>890312765</v>
      </c>
      <c r="B4893" t="s">
        <v>363</v>
      </c>
      <c r="C4893" t="s">
        <v>222</v>
      </c>
      <c r="D4893" t="s">
        <v>228</v>
      </c>
      <c r="E4893" t="s">
        <v>339</v>
      </c>
      <c r="F4893" t="s">
        <v>292</v>
      </c>
      <c r="G4893" s="16">
        <v>43100</v>
      </c>
      <c r="J4893" t="s">
        <v>264</v>
      </c>
      <c r="K4893" t="str">
        <f>IFERROR(VLOOKUP(J4893,ORDEN_ESF!A:C,2,0),"")</f>
        <v>Pasivos por impuestos corrientes, corriente</v>
      </c>
      <c r="L4893">
        <f>IFERROR(VLOOKUP(J4893,ORDEN_ESF!A:C,3,0),0)</f>
        <v>0</v>
      </c>
      <c r="M4893">
        <v>8303276</v>
      </c>
    </row>
    <row r="4894" spans="1:13" x14ac:dyDescent="0.25">
      <c r="A4894">
        <v>890312765</v>
      </c>
      <c r="B4894" t="s">
        <v>363</v>
      </c>
      <c r="C4894" t="s">
        <v>222</v>
      </c>
      <c r="D4894" t="s">
        <v>228</v>
      </c>
      <c r="E4894" t="s">
        <v>339</v>
      </c>
      <c r="F4894" t="s">
        <v>314</v>
      </c>
      <c r="G4894" s="16">
        <v>43100</v>
      </c>
      <c r="J4894" t="s">
        <v>264</v>
      </c>
      <c r="K4894" t="str">
        <f>IFERROR(VLOOKUP(J4894,ORDEN_ESF!A:C,2,0),"")</f>
        <v>Pasivos por impuestos corrientes, corriente</v>
      </c>
      <c r="L4894">
        <f>IFERROR(VLOOKUP(J4894,ORDEN_ESF!A:C,3,0),0)</f>
        <v>0</v>
      </c>
      <c r="M4894">
        <v>11312587</v>
      </c>
    </row>
    <row r="4895" spans="1:13" x14ac:dyDescent="0.25">
      <c r="A4895">
        <v>860000656</v>
      </c>
      <c r="B4895" t="s">
        <v>221</v>
      </c>
      <c r="C4895" t="s">
        <v>222</v>
      </c>
      <c r="D4895" t="s">
        <v>223</v>
      </c>
      <c r="E4895" t="s">
        <v>224</v>
      </c>
      <c r="F4895" t="s">
        <v>292</v>
      </c>
      <c r="G4895" s="16">
        <v>43100</v>
      </c>
      <c r="J4895" t="s">
        <v>264</v>
      </c>
      <c r="K4895" t="str">
        <f>IFERROR(VLOOKUP(J4895,ORDEN_ESF!A:C,2,0),"")</f>
        <v>Pasivos por impuestos corrientes, corriente</v>
      </c>
      <c r="L4895">
        <f>IFERROR(VLOOKUP(J4895,ORDEN_ESF!A:C,3,0),0)</f>
        <v>0</v>
      </c>
      <c r="M4895">
        <v>3091283</v>
      </c>
    </row>
    <row r="4896" spans="1:13" x14ac:dyDescent="0.25">
      <c r="A4896">
        <v>860000656</v>
      </c>
      <c r="B4896" t="s">
        <v>221</v>
      </c>
      <c r="C4896" t="s">
        <v>222</v>
      </c>
      <c r="D4896" t="s">
        <v>223</v>
      </c>
      <c r="E4896" t="s">
        <v>224</v>
      </c>
      <c r="F4896" t="s">
        <v>314</v>
      </c>
      <c r="G4896" s="16">
        <v>43100</v>
      </c>
      <c r="J4896" t="s">
        <v>264</v>
      </c>
      <c r="K4896" t="str">
        <f>IFERROR(VLOOKUP(J4896,ORDEN_ESF!A:C,2,0),"")</f>
        <v>Pasivos por impuestos corrientes, corriente</v>
      </c>
      <c r="L4896">
        <f>IFERROR(VLOOKUP(J4896,ORDEN_ESF!A:C,3,0),0)</f>
        <v>0</v>
      </c>
      <c r="M4896">
        <v>5967070</v>
      </c>
    </row>
    <row r="4897" spans="1:13" x14ac:dyDescent="0.25">
      <c r="A4897">
        <v>860059851</v>
      </c>
      <c r="B4897" t="s">
        <v>365</v>
      </c>
      <c r="C4897" t="s">
        <v>222</v>
      </c>
      <c r="D4897" t="s">
        <v>228</v>
      </c>
      <c r="E4897" t="s">
        <v>224</v>
      </c>
      <c r="F4897" t="s">
        <v>292</v>
      </c>
      <c r="G4897" s="16">
        <v>43100</v>
      </c>
      <c r="J4897" t="s">
        <v>264</v>
      </c>
      <c r="K4897" t="str">
        <f>IFERROR(VLOOKUP(J4897,ORDEN_ESF!A:C,2,0),"")</f>
        <v>Pasivos por impuestos corrientes, corriente</v>
      </c>
      <c r="L4897">
        <f>IFERROR(VLOOKUP(J4897,ORDEN_ESF!A:C,3,0),0)</f>
        <v>0</v>
      </c>
      <c r="M4897">
        <v>2037321</v>
      </c>
    </row>
    <row r="4898" spans="1:13" x14ac:dyDescent="0.25">
      <c r="A4898">
        <v>860059851</v>
      </c>
      <c r="B4898" t="s">
        <v>365</v>
      </c>
      <c r="C4898" t="s">
        <v>222</v>
      </c>
      <c r="D4898" t="s">
        <v>228</v>
      </c>
      <c r="E4898" t="s">
        <v>224</v>
      </c>
      <c r="F4898" t="s">
        <v>314</v>
      </c>
      <c r="G4898" s="16">
        <v>43100</v>
      </c>
      <c r="J4898" t="s">
        <v>264</v>
      </c>
      <c r="K4898" t="str">
        <f>IFERROR(VLOOKUP(J4898,ORDEN_ESF!A:C,2,0),"")</f>
        <v>Pasivos por impuestos corrientes, corriente</v>
      </c>
      <c r="L4898">
        <f>IFERROR(VLOOKUP(J4898,ORDEN_ESF!A:C,3,0),0)</f>
        <v>0</v>
      </c>
      <c r="M4898">
        <v>2207694</v>
      </c>
    </row>
    <row r="4899" spans="1:13" x14ac:dyDescent="0.25">
      <c r="A4899">
        <v>890910447</v>
      </c>
      <c r="B4899" t="s">
        <v>300</v>
      </c>
      <c r="C4899" t="s">
        <v>222</v>
      </c>
      <c r="D4899" t="s">
        <v>223</v>
      </c>
      <c r="E4899" t="s">
        <v>224</v>
      </c>
      <c r="F4899" t="s">
        <v>292</v>
      </c>
      <c r="G4899" s="16">
        <v>43100</v>
      </c>
      <c r="J4899" t="s">
        <v>264</v>
      </c>
      <c r="K4899" t="str">
        <f>IFERROR(VLOOKUP(J4899,ORDEN_ESF!A:C,2,0),"")</f>
        <v>Pasivos por impuestos corrientes, corriente</v>
      </c>
      <c r="L4899">
        <f>IFERROR(VLOOKUP(J4899,ORDEN_ESF!A:C,3,0),0)</f>
        <v>0</v>
      </c>
      <c r="M4899">
        <v>265312</v>
      </c>
    </row>
    <row r="4900" spans="1:13" x14ac:dyDescent="0.25">
      <c r="A4900">
        <v>890910447</v>
      </c>
      <c r="B4900" t="s">
        <v>300</v>
      </c>
      <c r="C4900" t="s">
        <v>222</v>
      </c>
      <c r="D4900" t="s">
        <v>223</v>
      </c>
      <c r="E4900" t="s">
        <v>224</v>
      </c>
      <c r="F4900" t="s">
        <v>314</v>
      </c>
      <c r="G4900" s="16">
        <v>43100</v>
      </c>
      <c r="J4900" t="s">
        <v>264</v>
      </c>
      <c r="K4900" t="str">
        <f>IFERROR(VLOOKUP(J4900,ORDEN_ESF!A:C,2,0),"")</f>
        <v>Pasivos por impuestos corrientes, corriente</v>
      </c>
      <c r="L4900">
        <f>IFERROR(VLOOKUP(J4900,ORDEN_ESF!A:C,3,0),0)</f>
        <v>0</v>
      </c>
      <c r="M4900">
        <v>790514</v>
      </c>
    </row>
    <row r="4901" spans="1:13" x14ac:dyDescent="0.25">
      <c r="A4901">
        <v>900192242</v>
      </c>
      <c r="B4901" t="s">
        <v>381</v>
      </c>
      <c r="C4901" t="s">
        <v>222</v>
      </c>
      <c r="D4901" t="s">
        <v>228</v>
      </c>
      <c r="E4901" t="s">
        <v>333</v>
      </c>
      <c r="F4901" t="s">
        <v>314</v>
      </c>
      <c r="G4901" s="16">
        <v>43100</v>
      </c>
      <c r="J4901" t="s">
        <v>264</v>
      </c>
      <c r="K4901" t="str">
        <f>IFERROR(VLOOKUP(J4901,ORDEN_ESF!A:C,2,0),"")</f>
        <v>Pasivos por impuestos corrientes, corriente</v>
      </c>
      <c r="L4901">
        <f>IFERROR(VLOOKUP(J4901,ORDEN_ESF!A:C,3,0),0)</f>
        <v>0</v>
      </c>
      <c r="M4901">
        <v>5257292</v>
      </c>
    </row>
    <row r="4902" spans="1:13" x14ac:dyDescent="0.25">
      <c r="A4902">
        <v>890903035</v>
      </c>
      <c r="B4902" t="s">
        <v>369</v>
      </c>
      <c r="C4902" t="s">
        <v>222</v>
      </c>
      <c r="D4902" t="s">
        <v>228</v>
      </c>
      <c r="E4902" t="s">
        <v>339</v>
      </c>
      <c r="F4902" t="s">
        <v>292</v>
      </c>
      <c r="G4902" s="16">
        <v>43100</v>
      </c>
      <c r="J4902" t="s">
        <v>264</v>
      </c>
      <c r="K4902" t="str">
        <f>IFERROR(VLOOKUP(J4902,ORDEN_ESF!A:C,2,0),"")</f>
        <v>Pasivos por impuestos corrientes, corriente</v>
      </c>
      <c r="L4902">
        <f>IFERROR(VLOOKUP(J4902,ORDEN_ESF!A:C,3,0),0)</f>
        <v>0</v>
      </c>
      <c r="M4902">
        <v>13485589</v>
      </c>
    </row>
    <row r="4903" spans="1:13" x14ac:dyDescent="0.25">
      <c r="A4903">
        <v>890903035</v>
      </c>
      <c r="B4903" t="s">
        <v>369</v>
      </c>
      <c r="C4903" t="s">
        <v>222</v>
      </c>
      <c r="D4903" t="s">
        <v>228</v>
      </c>
      <c r="E4903" t="s">
        <v>339</v>
      </c>
      <c r="F4903" t="s">
        <v>314</v>
      </c>
      <c r="G4903" s="16">
        <v>43100</v>
      </c>
      <c r="J4903" t="s">
        <v>264</v>
      </c>
      <c r="K4903" t="str">
        <f>IFERROR(VLOOKUP(J4903,ORDEN_ESF!A:C,2,0),"")</f>
        <v>Pasivos por impuestos corrientes, corriente</v>
      </c>
      <c r="L4903">
        <f>IFERROR(VLOOKUP(J4903,ORDEN_ESF!A:C,3,0),0)</f>
        <v>0</v>
      </c>
      <c r="M4903">
        <v>17114046</v>
      </c>
    </row>
    <row r="4904" spans="1:13" x14ac:dyDescent="0.25">
      <c r="A4904">
        <v>860002837</v>
      </c>
      <c r="B4904" t="s">
        <v>227</v>
      </c>
      <c r="C4904" t="s">
        <v>222</v>
      </c>
      <c r="D4904" t="s">
        <v>228</v>
      </c>
      <c r="E4904" t="s">
        <v>224</v>
      </c>
      <c r="F4904" t="s">
        <v>292</v>
      </c>
      <c r="G4904" s="16">
        <v>43100</v>
      </c>
      <c r="J4904" t="s">
        <v>264</v>
      </c>
      <c r="K4904" t="str">
        <f>IFERROR(VLOOKUP(J4904,ORDEN_ESF!A:C,2,0),"")</f>
        <v>Pasivos por impuestos corrientes, corriente</v>
      </c>
      <c r="L4904">
        <f>IFERROR(VLOOKUP(J4904,ORDEN_ESF!A:C,3,0),0)</f>
        <v>0</v>
      </c>
      <c r="M4904">
        <v>1066518</v>
      </c>
    </row>
    <row r="4905" spans="1:13" x14ac:dyDescent="0.25">
      <c r="A4905">
        <v>860002837</v>
      </c>
      <c r="B4905" t="s">
        <v>227</v>
      </c>
      <c r="C4905" t="s">
        <v>222</v>
      </c>
      <c r="D4905" t="s">
        <v>228</v>
      </c>
      <c r="E4905" t="s">
        <v>224</v>
      </c>
      <c r="F4905" t="s">
        <v>314</v>
      </c>
      <c r="G4905" s="16">
        <v>43100</v>
      </c>
      <c r="J4905" t="s">
        <v>264</v>
      </c>
      <c r="K4905" t="str">
        <f>IFERROR(VLOOKUP(J4905,ORDEN_ESF!A:C,2,0),"")</f>
        <v>Pasivos por impuestos corrientes, corriente</v>
      </c>
      <c r="L4905">
        <f>IFERROR(VLOOKUP(J4905,ORDEN_ESF!A:C,3,0),0)</f>
        <v>0</v>
      </c>
      <c r="M4905">
        <v>660715</v>
      </c>
    </row>
    <row r="4906" spans="1:13" x14ac:dyDescent="0.25">
      <c r="A4906">
        <v>860515523</v>
      </c>
      <c r="B4906" t="s">
        <v>231</v>
      </c>
      <c r="C4906" t="s">
        <v>222</v>
      </c>
      <c r="D4906" t="s">
        <v>228</v>
      </c>
      <c r="E4906" t="s">
        <v>224</v>
      </c>
      <c r="F4906" t="s">
        <v>292</v>
      </c>
      <c r="G4906" s="16">
        <v>43100</v>
      </c>
      <c r="J4906" t="s">
        <v>264</v>
      </c>
      <c r="K4906" t="str">
        <f>IFERROR(VLOOKUP(J4906,ORDEN_ESF!A:C,2,0),"")</f>
        <v>Pasivos por impuestos corrientes, corriente</v>
      </c>
      <c r="L4906">
        <f>IFERROR(VLOOKUP(J4906,ORDEN_ESF!A:C,3,0),0)</f>
        <v>0</v>
      </c>
      <c r="M4906">
        <v>192379</v>
      </c>
    </row>
    <row r="4907" spans="1:13" x14ac:dyDescent="0.25">
      <c r="A4907">
        <v>860515523</v>
      </c>
      <c r="B4907" t="s">
        <v>231</v>
      </c>
      <c r="C4907" t="s">
        <v>222</v>
      </c>
      <c r="D4907" t="s">
        <v>228</v>
      </c>
      <c r="E4907" t="s">
        <v>224</v>
      </c>
      <c r="F4907" t="s">
        <v>314</v>
      </c>
      <c r="G4907" s="16">
        <v>43100</v>
      </c>
      <c r="J4907" t="s">
        <v>264</v>
      </c>
      <c r="K4907" t="str">
        <f>IFERROR(VLOOKUP(J4907,ORDEN_ESF!A:C,2,0),"")</f>
        <v>Pasivos por impuestos corrientes, corriente</v>
      </c>
      <c r="L4907">
        <f>IFERROR(VLOOKUP(J4907,ORDEN_ESF!A:C,3,0),0)</f>
        <v>0</v>
      </c>
      <c r="M4907">
        <v>116396</v>
      </c>
    </row>
    <row r="4908" spans="1:13" x14ac:dyDescent="0.25">
      <c r="A4908">
        <v>890932424</v>
      </c>
      <c r="B4908" t="s">
        <v>379</v>
      </c>
      <c r="C4908" t="s">
        <v>222</v>
      </c>
      <c r="D4908" t="s">
        <v>223</v>
      </c>
      <c r="E4908" t="s">
        <v>333</v>
      </c>
      <c r="F4908" t="s">
        <v>292</v>
      </c>
      <c r="G4908" s="16">
        <v>43100</v>
      </c>
      <c r="J4908" t="s">
        <v>264</v>
      </c>
      <c r="K4908" t="str">
        <f>IFERROR(VLOOKUP(J4908,ORDEN_ESF!A:C,2,0),"")</f>
        <v>Pasivos por impuestos corrientes, corriente</v>
      </c>
      <c r="L4908">
        <f>IFERROR(VLOOKUP(J4908,ORDEN_ESF!A:C,3,0),0)</f>
        <v>0</v>
      </c>
      <c r="M4908">
        <v>420754</v>
      </c>
    </row>
    <row r="4909" spans="1:13" x14ac:dyDescent="0.25">
      <c r="A4909">
        <v>890932424</v>
      </c>
      <c r="B4909" t="s">
        <v>379</v>
      </c>
      <c r="C4909" t="s">
        <v>222</v>
      </c>
      <c r="D4909" t="s">
        <v>223</v>
      </c>
      <c r="E4909" t="s">
        <v>333</v>
      </c>
      <c r="F4909" t="s">
        <v>314</v>
      </c>
      <c r="G4909" s="16">
        <v>43100</v>
      </c>
      <c r="J4909" t="s">
        <v>264</v>
      </c>
      <c r="K4909" t="str">
        <f>IFERROR(VLOOKUP(J4909,ORDEN_ESF!A:C,2,0),"")</f>
        <v>Pasivos por impuestos corrientes, corriente</v>
      </c>
      <c r="L4909">
        <f>IFERROR(VLOOKUP(J4909,ORDEN_ESF!A:C,3,0),0)</f>
        <v>0</v>
      </c>
      <c r="M4909">
        <v>1895615</v>
      </c>
    </row>
    <row r="4910" spans="1:13" x14ac:dyDescent="0.25">
      <c r="A4910">
        <v>830094920</v>
      </c>
      <c r="B4910" t="s">
        <v>350</v>
      </c>
      <c r="C4910" t="s">
        <v>222</v>
      </c>
      <c r="D4910" t="s">
        <v>351</v>
      </c>
      <c r="E4910" t="s">
        <v>339</v>
      </c>
      <c r="F4910" t="s">
        <v>292</v>
      </c>
      <c r="G4910" s="16">
        <v>43100</v>
      </c>
      <c r="J4910" t="s">
        <v>264</v>
      </c>
      <c r="K4910" t="str">
        <f>IFERROR(VLOOKUP(J4910,ORDEN_ESF!A:C,2,0),"")</f>
        <v>Pasivos por impuestos corrientes, corriente</v>
      </c>
      <c r="L4910">
        <f>IFERROR(VLOOKUP(J4910,ORDEN_ESF!A:C,3,0),0)</f>
        <v>0</v>
      </c>
      <c r="M4910">
        <v>6556869</v>
      </c>
    </row>
    <row r="4911" spans="1:13" x14ac:dyDescent="0.25">
      <c r="A4911">
        <v>830094920</v>
      </c>
      <c r="B4911" t="s">
        <v>350</v>
      </c>
      <c r="C4911" t="s">
        <v>222</v>
      </c>
      <c r="D4911" t="s">
        <v>351</v>
      </c>
      <c r="E4911" t="s">
        <v>339</v>
      </c>
      <c r="F4911" t="s">
        <v>314</v>
      </c>
      <c r="G4911" s="16">
        <v>43100</v>
      </c>
      <c r="J4911" t="s">
        <v>264</v>
      </c>
      <c r="K4911" t="str">
        <f>IFERROR(VLOOKUP(J4911,ORDEN_ESF!A:C,2,0),"")</f>
        <v>Pasivos por impuestos corrientes, corriente</v>
      </c>
      <c r="L4911">
        <f>IFERROR(VLOOKUP(J4911,ORDEN_ESF!A:C,3,0),0)</f>
        <v>0</v>
      </c>
      <c r="M4911">
        <v>2686952</v>
      </c>
    </row>
    <row r="4912" spans="1:13" x14ac:dyDescent="0.25">
      <c r="A4912">
        <v>800093117</v>
      </c>
      <c r="B4912" t="s">
        <v>334</v>
      </c>
      <c r="C4912" t="s">
        <v>222</v>
      </c>
      <c r="D4912" t="s">
        <v>223</v>
      </c>
      <c r="E4912" t="s">
        <v>335</v>
      </c>
      <c r="F4912" t="s">
        <v>292</v>
      </c>
      <c r="G4912" s="16">
        <v>43100</v>
      </c>
      <c r="J4912" t="s">
        <v>264</v>
      </c>
      <c r="K4912" t="str">
        <f>IFERROR(VLOOKUP(J4912,ORDEN_ESF!A:C,2,0),"")</f>
        <v>Pasivos por impuestos corrientes, corriente</v>
      </c>
      <c r="L4912">
        <f>IFERROR(VLOOKUP(J4912,ORDEN_ESF!A:C,3,0),0)</f>
        <v>0</v>
      </c>
      <c r="M4912">
        <v>26232783</v>
      </c>
    </row>
    <row r="4913" spans="1:13" x14ac:dyDescent="0.25">
      <c r="A4913">
        <v>800093117</v>
      </c>
      <c r="B4913" t="s">
        <v>334</v>
      </c>
      <c r="C4913" t="s">
        <v>222</v>
      </c>
      <c r="D4913" t="s">
        <v>223</v>
      </c>
      <c r="E4913" t="s">
        <v>335</v>
      </c>
      <c r="F4913" t="s">
        <v>314</v>
      </c>
      <c r="G4913" s="16">
        <v>43100</v>
      </c>
      <c r="J4913" t="s">
        <v>264</v>
      </c>
      <c r="K4913" t="str">
        <f>IFERROR(VLOOKUP(J4913,ORDEN_ESF!A:C,2,0),"")</f>
        <v>Pasivos por impuestos corrientes, corriente</v>
      </c>
      <c r="L4913">
        <f>IFERROR(VLOOKUP(J4913,ORDEN_ESF!A:C,3,0),0)</f>
        <v>0</v>
      </c>
      <c r="M4913">
        <v>33067720</v>
      </c>
    </row>
    <row r="4914" spans="1:13" x14ac:dyDescent="0.25">
      <c r="A4914">
        <v>890911431</v>
      </c>
      <c r="B4914" t="s">
        <v>378</v>
      </c>
      <c r="C4914" t="s">
        <v>222</v>
      </c>
      <c r="D4914" t="s">
        <v>223</v>
      </c>
      <c r="E4914" t="s">
        <v>339</v>
      </c>
      <c r="F4914" t="s">
        <v>292</v>
      </c>
      <c r="G4914" s="16">
        <v>43100</v>
      </c>
      <c r="J4914" t="s">
        <v>265</v>
      </c>
      <c r="K4914" t="str">
        <f>IFERROR(VLOOKUP(J4914,ORDEN_ESF!A:C,2,0),"")</f>
        <v>Otros pasivos financieros corrientes</v>
      </c>
      <c r="L4914">
        <f>IFERROR(VLOOKUP(J4914,ORDEN_ESF!A:C,3,0),0)</f>
        <v>0</v>
      </c>
      <c r="M4914">
        <v>30990530</v>
      </c>
    </row>
    <row r="4915" spans="1:13" x14ac:dyDescent="0.25">
      <c r="A4915">
        <v>890911431</v>
      </c>
      <c r="B4915" t="s">
        <v>378</v>
      </c>
      <c r="C4915" t="s">
        <v>222</v>
      </c>
      <c r="D4915" t="s">
        <v>223</v>
      </c>
      <c r="E4915" t="s">
        <v>339</v>
      </c>
      <c r="F4915" t="s">
        <v>314</v>
      </c>
      <c r="G4915" s="16">
        <v>43100</v>
      </c>
      <c r="J4915" t="s">
        <v>265</v>
      </c>
      <c r="K4915" t="str">
        <f>IFERROR(VLOOKUP(J4915,ORDEN_ESF!A:C,2,0),"")</f>
        <v>Otros pasivos financieros corrientes</v>
      </c>
      <c r="L4915">
        <f>IFERROR(VLOOKUP(J4915,ORDEN_ESF!A:C,3,0),0)</f>
        <v>0</v>
      </c>
      <c r="M4915">
        <v>16487859</v>
      </c>
    </row>
    <row r="4916" spans="1:13" x14ac:dyDescent="0.25">
      <c r="A4916">
        <v>860527800</v>
      </c>
      <c r="B4916" t="s">
        <v>296</v>
      </c>
      <c r="C4916" t="s">
        <v>222</v>
      </c>
      <c r="D4916" t="s">
        <v>228</v>
      </c>
      <c r="E4916" t="s">
        <v>224</v>
      </c>
      <c r="F4916" t="s">
        <v>292</v>
      </c>
      <c r="G4916" s="16">
        <v>43100</v>
      </c>
      <c r="J4916" t="s">
        <v>265</v>
      </c>
      <c r="K4916" t="str">
        <f>IFERROR(VLOOKUP(J4916,ORDEN_ESF!A:C,2,0),"")</f>
        <v>Otros pasivos financieros corrientes</v>
      </c>
      <c r="L4916">
        <f>IFERROR(VLOOKUP(J4916,ORDEN_ESF!A:C,3,0),0)</f>
        <v>0</v>
      </c>
      <c r="M4916">
        <v>21306637</v>
      </c>
    </row>
    <row r="4917" spans="1:13" x14ac:dyDescent="0.25">
      <c r="A4917">
        <v>860527800</v>
      </c>
      <c r="B4917" t="s">
        <v>296</v>
      </c>
      <c r="C4917" t="s">
        <v>222</v>
      </c>
      <c r="D4917" t="s">
        <v>228</v>
      </c>
      <c r="E4917" t="s">
        <v>224</v>
      </c>
      <c r="F4917" t="s">
        <v>314</v>
      </c>
      <c r="G4917" s="16">
        <v>43100</v>
      </c>
      <c r="J4917" t="s">
        <v>265</v>
      </c>
      <c r="K4917" t="str">
        <f>IFERROR(VLOOKUP(J4917,ORDEN_ESF!A:C,2,0),"")</f>
        <v>Otros pasivos financieros corrientes</v>
      </c>
      <c r="L4917">
        <f>IFERROR(VLOOKUP(J4917,ORDEN_ESF!A:C,3,0),0)</f>
        <v>0</v>
      </c>
      <c r="M4917">
        <v>30089847</v>
      </c>
    </row>
    <row r="4918" spans="1:13" x14ac:dyDescent="0.25">
      <c r="A4918">
        <v>860035996</v>
      </c>
      <c r="B4918" t="s">
        <v>229</v>
      </c>
      <c r="C4918" t="s">
        <v>222</v>
      </c>
      <c r="D4918" t="s">
        <v>228</v>
      </c>
      <c r="E4918" t="s">
        <v>224</v>
      </c>
      <c r="F4918" t="s">
        <v>292</v>
      </c>
      <c r="G4918" s="16">
        <v>43100</v>
      </c>
      <c r="J4918" t="s">
        <v>265</v>
      </c>
      <c r="K4918" t="str">
        <f>IFERROR(VLOOKUP(J4918,ORDEN_ESF!A:C,2,0),"")</f>
        <v>Otros pasivos financieros corrientes</v>
      </c>
      <c r="L4918">
        <f>IFERROR(VLOOKUP(J4918,ORDEN_ESF!A:C,3,0),0)</f>
        <v>0</v>
      </c>
      <c r="M4918">
        <v>168945</v>
      </c>
    </row>
    <row r="4919" spans="1:13" x14ac:dyDescent="0.25">
      <c r="A4919">
        <v>800185295</v>
      </c>
      <c r="B4919" t="s">
        <v>344</v>
      </c>
      <c r="C4919" t="s">
        <v>222</v>
      </c>
      <c r="D4919" t="s">
        <v>228</v>
      </c>
      <c r="E4919" t="s">
        <v>335</v>
      </c>
      <c r="F4919" t="s">
        <v>292</v>
      </c>
      <c r="G4919" s="16">
        <v>43100</v>
      </c>
      <c r="J4919" t="s">
        <v>265</v>
      </c>
      <c r="K4919" t="str">
        <f>IFERROR(VLOOKUP(J4919,ORDEN_ESF!A:C,2,0),"")</f>
        <v>Otros pasivos financieros corrientes</v>
      </c>
      <c r="L4919">
        <f>IFERROR(VLOOKUP(J4919,ORDEN_ESF!A:C,3,0),0)</f>
        <v>0</v>
      </c>
      <c r="M4919">
        <v>785871817</v>
      </c>
    </row>
    <row r="4920" spans="1:13" x14ac:dyDescent="0.25">
      <c r="A4920">
        <v>800185295</v>
      </c>
      <c r="B4920" t="s">
        <v>344</v>
      </c>
      <c r="C4920" t="s">
        <v>222</v>
      </c>
      <c r="D4920" t="s">
        <v>228</v>
      </c>
      <c r="E4920" t="s">
        <v>335</v>
      </c>
      <c r="F4920" t="s">
        <v>314</v>
      </c>
      <c r="G4920" s="16">
        <v>43100</v>
      </c>
      <c r="J4920" t="s">
        <v>265</v>
      </c>
      <c r="K4920" t="str">
        <f>IFERROR(VLOOKUP(J4920,ORDEN_ESF!A:C,2,0),"")</f>
        <v>Otros pasivos financieros corrientes</v>
      </c>
      <c r="L4920">
        <f>IFERROR(VLOOKUP(J4920,ORDEN_ESF!A:C,3,0),0)</f>
        <v>0</v>
      </c>
      <c r="M4920">
        <v>939020065</v>
      </c>
    </row>
    <row r="4921" spans="1:13" x14ac:dyDescent="0.25">
      <c r="A4921">
        <v>800233881</v>
      </c>
      <c r="B4921" t="s">
        <v>161</v>
      </c>
      <c r="C4921" t="s">
        <v>222</v>
      </c>
      <c r="D4921" t="s">
        <v>223</v>
      </c>
      <c r="E4921" t="s">
        <v>333</v>
      </c>
      <c r="F4921" t="s">
        <v>292</v>
      </c>
      <c r="G4921" s="16">
        <v>43100</v>
      </c>
      <c r="J4921" t="s">
        <v>265</v>
      </c>
      <c r="K4921" t="str">
        <f>IFERROR(VLOOKUP(J4921,ORDEN_ESF!A:C,2,0),"")</f>
        <v>Otros pasivos financieros corrientes</v>
      </c>
      <c r="L4921">
        <f>IFERROR(VLOOKUP(J4921,ORDEN_ESF!A:C,3,0),0)</f>
        <v>0</v>
      </c>
      <c r="M4921">
        <v>38223052</v>
      </c>
    </row>
    <row r="4922" spans="1:13" x14ac:dyDescent="0.25">
      <c r="A4922">
        <v>800233881</v>
      </c>
      <c r="B4922" t="s">
        <v>161</v>
      </c>
      <c r="C4922" t="s">
        <v>222</v>
      </c>
      <c r="D4922" t="s">
        <v>223</v>
      </c>
      <c r="E4922" t="s">
        <v>333</v>
      </c>
      <c r="F4922" t="s">
        <v>314</v>
      </c>
      <c r="G4922" s="16">
        <v>43100</v>
      </c>
      <c r="J4922" t="s">
        <v>265</v>
      </c>
      <c r="K4922" t="str">
        <f>IFERROR(VLOOKUP(J4922,ORDEN_ESF!A:C,2,0),"")</f>
        <v>Otros pasivos financieros corrientes</v>
      </c>
      <c r="L4922">
        <f>IFERROR(VLOOKUP(J4922,ORDEN_ESF!A:C,3,0),0)</f>
        <v>0</v>
      </c>
      <c r="M4922">
        <v>2581117</v>
      </c>
    </row>
    <row r="4923" spans="1:13" x14ac:dyDescent="0.25">
      <c r="A4923">
        <v>800173155</v>
      </c>
      <c r="B4923" t="s">
        <v>341</v>
      </c>
      <c r="C4923" t="s">
        <v>222</v>
      </c>
      <c r="D4923" t="s">
        <v>228</v>
      </c>
      <c r="E4923" t="s">
        <v>335</v>
      </c>
      <c r="F4923" t="s">
        <v>292</v>
      </c>
      <c r="G4923" s="16">
        <v>43100</v>
      </c>
      <c r="J4923" t="s">
        <v>265</v>
      </c>
      <c r="K4923" t="str">
        <f>IFERROR(VLOOKUP(J4923,ORDEN_ESF!A:C,2,0),"")</f>
        <v>Otros pasivos financieros corrientes</v>
      </c>
      <c r="L4923">
        <f>IFERROR(VLOOKUP(J4923,ORDEN_ESF!A:C,3,0),0)</f>
        <v>0</v>
      </c>
      <c r="M4923">
        <v>25665017</v>
      </c>
    </row>
    <row r="4924" spans="1:13" x14ac:dyDescent="0.25">
      <c r="A4924">
        <v>800173155</v>
      </c>
      <c r="B4924" t="s">
        <v>341</v>
      </c>
      <c r="C4924" t="s">
        <v>222</v>
      </c>
      <c r="D4924" t="s">
        <v>228</v>
      </c>
      <c r="E4924" t="s">
        <v>335</v>
      </c>
      <c r="F4924" t="s">
        <v>314</v>
      </c>
      <c r="G4924" s="16">
        <v>43100</v>
      </c>
      <c r="J4924" t="s">
        <v>265</v>
      </c>
      <c r="K4924" t="str">
        <f>IFERROR(VLOOKUP(J4924,ORDEN_ESF!A:C,2,0),"")</f>
        <v>Otros pasivos financieros corrientes</v>
      </c>
      <c r="L4924">
        <f>IFERROR(VLOOKUP(J4924,ORDEN_ESF!A:C,3,0),0)</f>
        <v>0</v>
      </c>
      <c r="M4924">
        <v>33354288</v>
      </c>
    </row>
    <row r="4925" spans="1:13" x14ac:dyDescent="0.25">
      <c r="A4925">
        <v>900087151</v>
      </c>
      <c r="B4925" t="s">
        <v>383</v>
      </c>
      <c r="C4925" t="s">
        <v>222</v>
      </c>
      <c r="D4925" t="s">
        <v>351</v>
      </c>
      <c r="E4925" t="s">
        <v>384</v>
      </c>
      <c r="F4925" t="s">
        <v>292</v>
      </c>
      <c r="G4925" s="16">
        <v>43100</v>
      </c>
      <c r="J4925" t="s">
        <v>265</v>
      </c>
      <c r="K4925" t="str">
        <f>IFERROR(VLOOKUP(J4925,ORDEN_ESF!A:C,2,0),"")</f>
        <v>Otros pasivos financieros corrientes</v>
      </c>
      <c r="L4925">
        <f>IFERROR(VLOOKUP(J4925,ORDEN_ESF!A:C,3,0),0)</f>
        <v>0</v>
      </c>
      <c r="M4925">
        <v>2181812</v>
      </c>
    </row>
    <row r="4926" spans="1:13" x14ac:dyDescent="0.25">
      <c r="A4926">
        <v>900087151</v>
      </c>
      <c r="B4926" t="s">
        <v>383</v>
      </c>
      <c r="C4926" t="s">
        <v>222</v>
      </c>
      <c r="D4926" t="s">
        <v>351</v>
      </c>
      <c r="E4926" t="s">
        <v>384</v>
      </c>
      <c r="F4926" t="s">
        <v>314</v>
      </c>
      <c r="G4926" s="16">
        <v>43100</v>
      </c>
      <c r="J4926" t="s">
        <v>265</v>
      </c>
      <c r="K4926" t="str">
        <f>IFERROR(VLOOKUP(J4926,ORDEN_ESF!A:C,2,0),"")</f>
        <v>Otros pasivos financieros corrientes</v>
      </c>
      <c r="L4926">
        <f>IFERROR(VLOOKUP(J4926,ORDEN_ESF!A:C,3,0),0)</f>
        <v>0</v>
      </c>
      <c r="M4926">
        <v>25876981</v>
      </c>
    </row>
    <row r="4927" spans="1:13" x14ac:dyDescent="0.25">
      <c r="A4927">
        <v>800094968</v>
      </c>
      <c r="B4927" t="s">
        <v>336</v>
      </c>
      <c r="C4927" t="s">
        <v>222</v>
      </c>
      <c r="D4927" t="s">
        <v>337</v>
      </c>
      <c r="E4927" t="s">
        <v>335</v>
      </c>
      <c r="F4927" t="s">
        <v>292</v>
      </c>
      <c r="G4927" s="16">
        <v>43100</v>
      </c>
      <c r="J4927" t="s">
        <v>265</v>
      </c>
      <c r="K4927" t="str">
        <f>IFERROR(VLOOKUP(J4927,ORDEN_ESF!A:C,2,0),"")</f>
        <v>Otros pasivos financieros corrientes</v>
      </c>
      <c r="L4927">
        <f>IFERROR(VLOOKUP(J4927,ORDEN_ESF!A:C,3,0),0)</f>
        <v>0</v>
      </c>
      <c r="M4927">
        <v>130698346</v>
      </c>
    </row>
    <row r="4928" spans="1:13" x14ac:dyDescent="0.25">
      <c r="A4928">
        <v>800094968</v>
      </c>
      <c r="B4928" t="s">
        <v>336</v>
      </c>
      <c r="C4928" t="s">
        <v>222</v>
      </c>
      <c r="D4928" t="s">
        <v>337</v>
      </c>
      <c r="E4928" t="s">
        <v>335</v>
      </c>
      <c r="F4928" t="s">
        <v>314</v>
      </c>
      <c r="G4928" s="16">
        <v>43100</v>
      </c>
      <c r="J4928" t="s">
        <v>265</v>
      </c>
      <c r="K4928" t="str">
        <f>IFERROR(VLOOKUP(J4928,ORDEN_ESF!A:C,2,0),"")</f>
        <v>Otros pasivos financieros corrientes</v>
      </c>
      <c r="L4928">
        <f>IFERROR(VLOOKUP(J4928,ORDEN_ESF!A:C,3,0),0)</f>
        <v>0</v>
      </c>
      <c r="M4928">
        <v>160873494</v>
      </c>
    </row>
    <row r="4929" spans="1:13" x14ac:dyDescent="0.25">
      <c r="A4929">
        <v>830058272</v>
      </c>
      <c r="B4929" t="s">
        <v>352</v>
      </c>
      <c r="C4929" t="s">
        <v>222</v>
      </c>
      <c r="D4929" t="s">
        <v>228</v>
      </c>
      <c r="E4929" t="s">
        <v>353</v>
      </c>
      <c r="F4929" t="s">
        <v>292</v>
      </c>
      <c r="G4929" s="16">
        <v>43100</v>
      </c>
      <c r="J4929" t="s">
        <v>265</v>
      </c>
      <c r="K4929" t="str">
        <f>IFERROR(VLOOKUP(J4929,ORDEN_ESF!A:C,2,0),"")</f>
        <v>Otros pasivos financieros corrientes</v>
      </c>
      <c r="L4929">
        <f>IFERROR(VLOOKUP(J4929,ORDEN_ESF!A:C,3,0),0)</f>
        <v>0</v>
      </c>
      <c r="M4929">
        <v>12844197</v>
      </c>
    </row>
    <row r="4930" spans="1:13" x14ac:dyDescent="0.25">
      <c r="A4930">
        <v>830058272</v>
      </c>
      <c r="B4930" t="s">
        <v>352</v>
      </c>
      <c r="C4930" t="s">
        <v>222</v>
      </c>
      <c r="D4930" t="s">
        <v>228</v>
      </c>
      <c r="E4930" t="s">
        <v>353</v>
      </c>
      <c r="F4930" t="s">
        <v>314</v>
      </c>
      <c r="G4930" s="16">
        <v>43100</v>
      </c>
      <c r="J4930" t="s">
        <v>265</v>
      </c>
      <c r="K4930" t="str">
        <f>IFERROR(VLOOKUP(J4930,ORDEN_ESF!A:C,2,0),"")</f>
        <v>Otros pasivos financieros corrientes</v>
      </c>
      <c r="L4930">
        <f>IFERROR(VLOOKUP(J4930,ORDEN_ESF!A:C,3,0),0)</f>
        <v>0</v>
      </c>
      <c r="M4930">
        <v>12375283</v>
      </c>
    </row>
    <row r="4931" spans="1:13" x14ac:dyDescent="0.25">
      <c r="A4931">
        <v>860058070</v>
      </c>
      <c r="B4931" t="s">
        <v>364</v>
      </c>
      <c r="C4931" t="s">
        <v>222</v>
      </c>
      <c r="D4931" t="s">
        <v>228</v>
      </c>
      <c r="E4931" t="s">
        <v>335</v>
      </c>
      <c r="F4931" t="s">
        <v>292</v>
      </c>
      <c r="G4931" s="16">
        <v>43100</v>
      </c>
      <c r="J4931" t="s">
        <v>265</v>
      </c>
      <c r="K4931" t="str">
        <f>IFERROR(VLOOKUP(J4931,ORDEN_ESF!A:C,2,0),"")</f>
        <v>Otros pasivos financieros corrientes</v>
      </c>
      <c r="L4931">
        <f>IFERROR(VLOOKUP(J4931,ORDEN_ESF!A:C,3,0),0)</f>
        <v>0</v>
      </c>
      <c r="M4931">
        <v>197055648</v>
      </c>
    </row>
    <row r="4932" spans="1:13" x14ac:dyDescent="0.25">
      <c r="A4932">
        <v>860058070</v>
      </c>
      <c r="B4932" t="s">
        <v>364</v>
      </c>
      <c r="C4932" t="s">
        <v>222</v>
      </c>
      <c r="D4932" t="s">
        <v>228</v>
      </c>
      <c r="E4932" t="s">
        <v>335</v>
      </c>
      <c r="F4932" t="s">
        <v>314</v>
      </c>
      <c r="G4932" s="16">
        <v>43100</v>
      </c>
      <c r="J4932" t="s">
        <v>265</v>
      </c>
      <c r="K4932" t="str">
        <f>IFERROR(VLOOKUP(J4932,ORDEN_ESF!A:C,2,0),"")</f>
        <v>Otros pasivos financieros corrientes</v>
      </c>
      <c r="L4932">
        <f>IFERROR(VLOOKUP(J4932,ORDEN_ESF!A:C,3,0),0)</f>
        <v>0</v>
      </c>
      <c r="M4932">
        <v>314239628</v>
      </c>
    </row>
    <row r="4933" spans="1:13" x14ac:dyDescent="0.25">
      <c r="A4933">
        <v>890903055</v>
      </c>
      <c r="B4933" t="s">
        <v>232</v>
      </c>
      <c r="C4933" t="s">
        <v>222</v>
      </c>
      <c r="D4933" t="s">
        <v>223</v>
      </c>
      <c r="E4933" t="s">
        <v>224</v>
      </c>
      <c r="F4933" t="s">
        <v>292</v>
      </c>
      <c r="G4933" s="16">
        <v>43100</v>
      </c>
      <c r="J4933" t="s">
        <v>265</v>
      </c>
      <c r="K4933" t="str">
        <f>IFERROR(VLOOKUP(J4933,ORDEN_ESF!A:C,2,0),"")</f>
        <v>Otros pasivos financieros corrientes</v>
      </c>
      <c r="L4933">
        <f>IFERROR(VLOOKUP(J4933,ORDEN_ESF!A:C,3,0),0)</f>
        <v>0</v>
      </c>
      <c r="M4933">
        <v>2481051</v>
      </c>
    </row>
    <row r="4934" spans="1:13" x14ac:dyDescent="0.25">
      <c r="A4934">
        <v>890903055</v>
      </c>
      <c r="B4934" t="s">
        <v>232</v>
      </c>
      <c r="C4934" t="s">
        <v>222</v>
      </c>
      <c r="D4934" t="s">
        <v>223</v>
      </c>
      <c r="E4934" t="s">
        <v>224</v>
      </c>
      <c r="F4934" t="s">
        <v>314</v>
      </c>
      <c r="G4934" s="16">
        <v>43100</v>
      </c>
      <c r="J4934" t="s">
        <v>265</v>
      </c>
      <c r="K4934" t="str">
        <f>IFERROR(VLOOKUP(J4934,ORDEN_ESF!A:C,2,0),"")</f>
        <v>Otros pasivos financieros corrientes</v>
      </c>
      <c r="L4934">
        <f>IFERROR(VLOOKUP(J4934,ORDEN_ESF!A:C,3,0),0)</f>
        <v>0</v>
      </c>
      <c r="M4934">
        <v>2235484</v>
      </c>
    </row>
    <row r="4935" spans="1:13" x14ac:dyDescent="0.25">
      <c r="A4935">
        <v>860031361</v>
      </c>
      <c r="B4935" t="s">
        <v>297</v>
      </c>
      <c r="C4935" t="s">
        <v>222</v>
      </c>
      <c r="D4935" t="s">
        <v>228</v>
      </c>
      <c r="E4935" t="s">
        <v>224</v>
      </c>
      <c r="F4935" t="s">
        <v>292</v>
      </c>
      <c r="G4935" s="16">
        <v>43100</v>
      </c>
      <c r="J4935" t="s">
        <v>265</v>
      </c>
      <c r="K4935" t="str">
        <f>IFERROR(VLOOKUP(J4935,ORDEN_ESF!A:C,2,0),"")</f>
        <v>Otros pasivos financieros corrientes</v>
      </c>
      <c r="L4935">
        <f>IFERROR(VLOOKUP(J4935,ORDEN_ESF!A:C,3,0),0)</f>
        <v>0</v>
      </c>
      <c r="M4935">
        <v>16567218</v>
      </c>
    </row>
    <row r="4936" spans="1:13" x14ac:dyDescent="0.25">
      <c r="A4936">
        <v>890312765</v>
      </c>
      <c r="B4936" t="s">
        <v>363</v>
      </c>
      <c r="C4936" t="s">
        <v>222</v>
      </c>
      <c r="D4936" t="s">
        <v>228</v>
      </c>
      <c r="E4936" t="s">
        <v>339</v>
      </c>
      <c r="F4936" t="s">
        <v>292</v>
      </c>
      <c r="G4936" s="16">
        <v>43100</v>
      </c>
      <c r="J4936" t="s">
        <v>265</v>
      </c>
      <c r="K4936" t="str">
        <f>IFERROR(VLOOKUP(J4936,ORDEN_ESF!A:C,2,0),"")</f>
        <v>Otros pasivos financieros corrientes</v>
      </c>
      <c r="L4936">
        <f>IFERROR(VLOOKUP(J4936,ORDEN_ESF!A:C,3,0),0)</f>
        <v>0</v>
      </c>
      <c r="M4936">
        <v>27121519</v>
      </c>
    </row>
    <row r="4937" spans="1:13" x14ac:dyDescent="0.25">
      <c r="A4937">
        <v>890312765</v>
      </c>
      <c r="B4937" t="s">
        <v>363</v>
      </c>
      <c r="C4937" t="s">
        <v>222</v>
      </c>
      <c r="D4937" t="s">
        <v>228</v>
      </c>
      <c r="E4937" t="s">
        <v>339</v>
      </c>
      <c r="F4937" t="s">
        <v>314</v>
      </c>
      <c r="G4937" s="16">
        <v>43100</v>
      </c>
      <c r="J4937" t="s">
        <v>265</v>
      </c>
      <c r="K4937" t="str">
        <f>IFERROR(VLOOKUP(J4937,ORDEN_ESF!A:C,2,0),"")</f>
        <v>Otros pasivos financieros corrientes</v>
      </c>
      <c r="L4937">
        <f>IFERROR(VLOOKUP(J4937,ORDEN_ESF!A:C,3,0),0)</f>
        <v>0</v>
      </c>
      <c r="M4937">
        <v>20968426</v>
      </c>
    </row>
    <row r="4938" spans="1:13" x14ac:dyDescent="0.25">
      <c r="A4938">
        <v>860000656</v>
      </c>
      <c r="B4938" t="s">
        <v>221</v>
      </c>
      <c r="C4938" t="s">
        <v>222</v>
      </c>
      <c r="D4938" t="s">
        <v>223</v>
      </c>
      <c r="E4938" t="s">
        <v>224</v>
      </c>
      <c r="F4938" t="s">
        <v>292</v>
      </c>
      <c r="G4938" s="16">
        <v>43100</v>
      </c>
      <c r="J4938" t="s">
        <v>265</v>
      </c>
      <c r="K4938" t="str">
        <f>IFERROR(VLOOKUP(J4938,ORDEN_ESF!A:C,2,0),"")</f>
        <v>Otros pasivos financieros corrientes</v>
      </c>
      <c r="L4938">
        <f>IFERROR(VLOOKUP(J4938,ORDEN_ESF!A:C,3,0),0)</f>
        <v>0</v>
      </c>
      <c r="M4938">
        <v>8287509</v>
      </c>
    </row>
    <row r="4939" spans="1:13" x14ac:dyDescent="0.25">
      <c r="A4939">
        <v>860000656</v>
      </c>
      <c r="B4939" t="s">
        <v>221</v>
      </c>
      <c r="C4939" t="s">
        <v>222</v>
      </c>
      <c r="D4939" t="s">
        <v>223</v>
      </c>
      <c r="E4939" t="s">
        <v>224</v>
      </c>
      <c r="F4939" t="s">
        <v>314</v>
      </c>
      <c r="G4939" s="16">
        <v>43100</v>
      </c>
      <c r="J4939" t="s">
        <v>265</v>
      </c>
      <c r="K4939" t="str">
        <f>IFERROR(VLOOKUP(J4939,ORDEN_ESF!A:C,2,0),"")</f>
        <v>Otros pasivos financieros corrientes</v>
      </c>
      <c r="L4939">
        <f>IFERROR(VLOOKUP(J4939,ORDEN_ESF!A:C,3,0),0)</f>
        <v>0</v>
      </c>
      <c r="M4939">
        <v>15183239</v>
      </c>
    </row>
    <row r="4940" spans="1:13" x14ac:dyDescent="0.25">
      <c r="A4940">
        <v>860059851</v>
      </c>
      <c r="B4940" t="s">
        <v>365</v>
      </c>
      <c r="C4940" t="s">
        <v>222</v>
      </c>
      <c r="D4940" t="s">
        <v>228</v>
      </c>
      <c r="E4940" t="s">
        <v>224</v>
      </c>
      <c r="F4940" t="s">
        <v>292</v>
      </c>
      <c r="G4940" s="16">
        <v>43100</v>
      </c>
      <c r="J4940" t="s">
        <v>265</v>
      </c>
      <c r="K4940" t="str">
        <f>IFERROR(VLOOKUP(J4940,ORDEN_ESF!A:C,2,0),"")</f>
        <v>Otros pasivos financieros corrientes</v>
      </c>
      <c r="L4940">
        <f>IFERROR(VLOOKUP(J4940,ORDEN_ESF!A:C,3,0),0)</f>
        <v>0</v>
      </c>
      <c r="M4940">
        <v>3685883</v>
      </c>
    </row>
    <row r="4941" spans="1:13" x14ac:dyDescent="0.25">
      <c r="A4941">
        <v>890910447</v>
      </c>
      <c r="B4941" t="s">
        <v>300</v>
      </c>
      <c r="C4941" t="s">
        <v>222</v>
      </c>
      <c r="D4941" t="s">
        <v>223</v>
      </c>
      <c r="E4941" t="s">
        <v>224</v>
      </c>
      <c r="F4941" t="s">
        <v>292</v>
      </c>
      <c r="G4941" s="16">
        <v>43100</v>
      </c>
      <c r="J4941" t="s">
        <v>265</v>
      </c>
      <c r="K4941" t="str">
        <f>IFERROR(VLOOKUP(J4941,ORDEN_ESF!A:C,2,0),"")</f>
        <v>Otros pasivos financieros corrientes</v>
      </c>
      <c r="L4941">
        <f>IFERROR(VLOOKUP(J4941,ORDEN_ESF!A:C,3,0),0)</f>
        <v>0</v>
      </c>
      <c r="M4941">
        <v>971025</v>
      </c>
    </row>
    <row r="4942" spans="1:13" x14ac:dyDescent="0.25">
      <c r="A4942">
        <v>890910447</v>
      </c>
      <c r="B4942" t="s">
        <v>300</v>
      </c>
      <c r="C4942" t="s">
        <v>222</v>
      </c>
      <c r="D4942" t="s">
        <v>223</v>
      </c>
      <c r="E4942" t="s">
        <v>224</v>
      </c>
      <c r="F4942" t="s">
        <v>314</v>
      </c>
      <c r="G4942" s="16">
        <v>43100</v>
      </c>
      <c r="J4942" t="s">
        <v>265</v>
      </c>
      <c r="K4942" t="str">
        <f>IFERROR(VLOOKUP(J4942,ORDEN_ESF!A:C,2,0),"")</f>
        <v>Otros pasivos financieros corrientes</v>
      </c>
      <c r="L4942">
        <f>IFERROR(VLOOKUP(J4942,ORDEN_ESF!A:C,3,0),0)</f>
        <v>0</v>
      </c>
      <c r="M4942">
        <v>50000</v>
      </c>
    </row>
    <row r="4943" spans="1:13" x14ac:dyDescent="0.25">
      <c r="A4943">
        <v>900192242</v>
      </c>
      <c r="B4943" t="s">
        <v>381</v>
      </c>
      <c r="C4943" t="s">
        <v>222</v>
      </c>
      <c r="D4943" t="s">
        <v>228</v>
      </c>
      <c r="E4943" t="s">
        <v>333</v>
      </c>
      <c r="F4943" t="s">
        <v>292</v>
      </c>
      <c r="G4943" s="16">
        <v>43100</v>
      </c>
      <c r="J4943" t="s">
        <v>265</v>
      </c>
      <c r="K4943" t="str">
        <f>IFERROR(VLOOKUP(J4943,ORDEN_ESF!A:C,2,0),"")</f>
        <v>Otros pasivos financieros corrientes</v>
      </c>
      <c r="L4943">
        <f>IFERROR(VLOOKUP(J4943,ORDEN_ESF!A:C,3,0),0)</f>
        <v>0</v>
      </c>
      <c r="M4943">
        <v>3505174</v>
      </c>
    </row>
    <row r="4944" spans="1:13" x14ac:dyDescent="0.25">
      <c r="A4944">
        <v>900192242</v>
      </c>
      <c r="B4944" t="s">
        <v>381</v>
      </c>
      <c r="C4944" t="s">
        <v>222</v>
      </c>
      <c r="D4944" t="s">
        <v>228</v>
      </c>
      <c r="E4944" t="s">
        <v>333</v>
      </c>
      <c r="F4944" t="s">
        <v>314</v>
      </c>
      <c r="G4944" s="16">
        <v>43100</v>
      </c>
      <c r="J4944" t="s">
        <v>265</v>
      </c>
      <c r="K4944" t="str">
        <f>IFERROR(VLOOKUP(J4944,ORDEN_ESF!A:C,2,0),"")</f>
        <v>Otros pasivos financieros corrientes</v>
      </c>
      <c r="L4944">
        <f>IFERROR(VLOOKUP(J4944,ORDEN_ESF!A:C,3,0),0)</f>
        <v>0</v>
      </c>
      <c r="M4944">
        <v>6158829</v>
      </c>
    </row>
    <row r="4945" spans="1:13" x14ac:dyDescent="0.25">
      <c r="A4945">
        <v>890903035</v>
      </c>
      <c r="B4945" t="s">
        <v>369</v>
      </c>
      <c r="C4945" t="s">
        <v>222</v>
      </c>
      <c r="D4945" t="s">
        <v>228</v>
      </c>
      <c r="E4945" t="s">
        <v>339</v>
      </c>
      <c r="F4945" t="s">
        <v>292</v>
      </c>
      <c r="G4945" s="16">
        <v>43100</v>
      </c>
      <c r="J4945" t="s">
        <v>265</v>
      </c>
      <c r="K4945" t="str">
        <f>IFERROR(VLOOKUP(J4945,ORDEN_ESF!A:C,2,0),"")</f>
        <v>Otros pasivos financieros corrientes</v>
      </c>
      <c r="L4945">
        <f>IFERROR(VLOOKUP(J4945,ORDEN_ESF!A:C,3,0),0)</f>
        <v>0</v>
      </c>
      <c r="M4945">
        <v>3282220</v>
      </c>
    </row>
    <row r="4946" spans="1:13" x14ac:dyDescent="0.25">
      <c r="A4946">
        <v>890903035</v>
      </c>
      <c r="B4946" t="s">
        <v>369</v>
      </c>
      <c r="C4946" t="s">
        <v>222</v>
      </c>
      <c r="D4946" t="s">
        <v>228</v>
      </c>
      <c r="E4946" t="s">
        <v>339</v>
      </c>
      <c r="F4946" t="s">
        <v>314</v>
      </c>
      <c r="G4946" s="16">
        <v>43100</v>
      </c>
      <c r="J4946" t="s">
        <v>265</v>
      </c>
      <c r="K4946" t="str">
        <f>IFERROR(VLOOKUP(J4946,ORDEN_ESF!A:C,2,0),"")</f>
        <v>Otros pasivos financieros corrientes</v>
      </c>
      <c r="L4946">
        <f>IFERROR(VLOOKUP(J4946,ORDEN_ESF!A:C,3,0),0)</f>
        <v>0</v>
      </c>
      <c r="M4946">
        <v>38021758</v>
      </c>
    </row>
    <row r="4947" spans="1:13" x14ac:dyDescent="0.25">
      <c r="A4947">
        <v>860002837</v>
      </c>
      <c r="B4947" t="s">
        <v>227</v>
      </c>
      <c r="C4947" t="s">
        <v>222</v>
      </c>
      <c r="D4947" t="s">
        <v>228</v>
      </c>
      <c r="E4947" t="s">
        <v>224</v>
      </c>
      <c r="F4947" t="s">
        <v>292</v>
      </c>
      <c r="G4947" s="16">
        <v>43100</v>
      </c>
      <c r="J4947" t="s">
        <v>265</v>
      </c>
      <c r="K4947" t="str">
        <f>IFERROR(VLOOKUP(J4947,ORDEN_ESF!A:C,2,0),"")</f>
        <v>Otros pasivos financieros corrientes</v>
      </c>
      <c r="L4947">
        <f>IFERROR(VLOOKUP(J4947,ORDEN_ESF!A:C,3,0),0)</f>
        <v>0</v>
      </c>
      <c r="M4947">
        <v>59038062</v>
      </c>
    </row>
    <row r="4948" spans="1:13" x14ac:dyDescent="0.25">
      <c r="A4948">
        <v>860002837</v>
      </c>
      <c r="B4948" t="s">
        <v>227</v>
      </c>
      <c r="C4948" t="s">
        <v>222</v>
      </c>
      <c r="D4948" t="s">
        <v>228</v>
      </c>
      <c r="E4948" t="s">
        <v>224</v>
      </c>
      <c r="F4948" t="s">
        <v>314</v>
      </c>
      <c r="G4948" s="16">
        <v>43100</v>
      </c>
      <c r="J4948" t="s">
        <v>265</v>
      </c>
      <c r="K4948" t="str">
        <f>IFERROR(VLOOKUP(J4948,ORDEN_ESF!A:C,2,0),"")</f>
        <v>Otros pasivos financieros corrientes</v>
      </c>
      <c r="L4948">
        <f>IFERROR(VLOOKUP(J4948,ORDEN_ESF!A:C,3,0),0)</f>
        <v>0</v>
      </c>
      <c r="M4948">
        <v>75632761</v>
      </c>
    </row>
    <row r="4949" spans="1:13" x14ac:dyDescent="0.25">
      <c r="A4949">
        <v>890932424</v>
      </c>
      <c r="B4949" t="s">
        <v>379</v>
      </c>
      <c r="C4949" t="s">
        <v>222</v>
      </c>
      <c r="D4949" t="s">
        <v>223</v>
      </c>
      <c r="E4949" t="s">
        <v>333</v>
      </c>
      <c r="F4949" t="s">
        <v>292</v>
      </c>
      <c r="G4949" s="16">
        <v>43100</v>
      </c>
      <c r="J4949" t="s">
        <v>265</v>
      </c>
      <c r="K4949" t="str">
        <f>IFERROR(VLOOKUP(J4949,ORDEN_ESF!A:C,2,0),"")</f>
        <v>Otros pasivos financieros corrientes</v>
      </c>
      <c r="L4949">
        <f>IFERROR(VLOOKUP(J4949,ORDEN_ESF!A:C,3,0),0)</f>
        <v>0</v>
      </c>
      <c r="M4949">
        <v>9980031</v>
      </c>
    </row>
    <row r="4950" spans="1:13" x14ac:dyDescent="0.25">
      <c r="A4950">
        <v>890932424</v>
      </c>
      <c r="B4950" t="s">
        <v>379</v>
      </c>
      <c r="C4950" t="s">
        <v>222</v>
      </c>
      <c r="D4950" t="s">
        <v>223</v>
      </c>
      <c r="E4950" t="s">
        <v>333</v>
      </c>
      <c r="F4950" t="s">
        <v>314</v>
      </c>
      <c r="G4950" s="16">
        <v>43100</v>
      </c>
      <c r="J4950" t="s">
        <v>265</v>
      </c>
      <c r="K4950" t="str">
        <f>IFERROR(VLOOKUP(J4950,ORDEN_ESF!A:C,2,0),"")</f>
        <v>Otros pasivos financieros corrientes</v>
      </c>
      <c r="L4950">
        <f>IFERROR(VLOOKUP(J4950,ORDEN_ESF!A:C,3,0),0)</f>
        <v>0</v>
      </c>
      <c r="M4950">
        <v>22921980</v>
      </c>
    </row>
    <row r="4951" spans="1:13" x14ac:dyDescent="0.25">
      <c r="A4951">
        <v>830094920</v>
      </c>
      <c r="B4951" t="s">
        <v>350</v>
      </c>
      <c r="C4951" t="s">
        <v>222</v>
      </c>
      <c r="D4951" t="s">
        <v>351</v>
      </c>
      <c r="E4951" t="s">
        <v>339</v>
      </c>
      <c r="F4951" t="s">
        <v>292</v>
      </c>
      <c r="G4951" s="16">
        <v>43100</v>
      </c>
      <c r="J4951" t="s">
        <v>265</v>
      </c>
      <c r="K4951" t="str">
        <f>IFERROR(VLOOKUP(J4951,ORDEN_ESF!A:C,2,0),"")</f>
        <v>Otros pasivos financieros corrientes</v>
      </c>
      <c r="L4951">
        <f>IFERROR(VLOOKUP(J4951,ORDEN_ESF!A:C,3,0),0)</f>
        <v>0</v>
      </c>
      <c r="M4951">
        <v>40855524</v>
      </c>
    </row>
    <row r="4952" spans="1:13" x14ac:dyDescent="0.25">
      <c r="A4952">
        <v>830094920</v>
      </c>
      <c r="B4952" t="s">
        <v>350</v>
      </c>
      <c r="C4952" t="s">
        <v>222</v>
      </c>
      <c r="D4952" t="s">
        <v>351</v>
      </c>
      <c r="E4952" t="s">
        <v>339</v>
      </c>
      <c r="F4952" t="s">
        <v>314</v>
      </c>
      <c r="G4952" s="16">
        <v>43100</v>
      </c>
      <c r="J4952" t="s">
        <v>265</v>
      </c>
      <c r="K4952" t="str">
        <f>IFERROR(VLOOKUP(J4952,ORDEN_ESF!A:C,2,0),"")</f>
        <v>Otros pasivos financieros corrientes</v>
      </c>
      <c r="L4952">
        <f>IFERROR(VLOOKUP(J4952,ORDEN_ESF!A:C,3,0),0)</f>
        <v>0</v>
      </c>
      <c r="M4952">
        <v>51101142</v>
      </c>
    </row>
    <row r="4953" spans="1:13" x14ac:dyDescent="0.25">
      <c r="A4953">
        <v>890908901</v>
      </c>
      <c r="B4953" t="s">
        <v>372</v>
      </c>
      <c r="C4953" t="s">
        <v>222</v>
      </c>
      <c r="D4953" t="s">
        <v>223</v>
      </c>
      <c r="E4953" t="s">
        <v>339</v>
      </c>
      <c r="F4953" t="s">
        <v>292</v>
      </c>
      <c r="G4953" s="16">
        <v>43100</v>
      </c>
      <c r="J4953" t="s">
        <v>265</v>
      </c>
      <c r="K4953" t="str">
        <f>IFERROR(VLOOKUP(J4953,ORDEN_ESF!A:C,2,0),"")</f>
        <v>Otros pasivos financieros corrientes</v>
      </c>
      <c r="L4953">
        <f>IFERROR(VLOOKUP(J4953,ORDEN_ESF!A:C,3,0),0)</f>
        <v>0</v>
      </c>
      <c r="M4953">
        <v>4378237</v>
      </c>
    </row>
    <row r="4954" spans="1:13" x14ac:dyDescent="0.25">
      <c r="A4954">
        <v>890908901</v>
      </c>
      <c r="B4954" t="s">
        <v>372</v>
      </c>
      <c r="C4954" t="s">
        <v>222</v>
      </c>
      <c r="D4954" t="s">
        <v>223</v>
      </c>
      <c r="E4954" t="s">
        <v>339</v>
      </c>
      <c r="F4954" t="s">
        <v>314</v>
      </c>
      <c r="G4954" s="16">
        <v>43100</v>
      </c>
      <c r="J4954" t="s">
        <v>265</v>
      </c>
      <c r="K4954" t="str">
        <f>IFERROR(VLOOKUP(J4954,ORDEN_ESF!A:C,2,0),"")</f>
        <v>Otros pasivos financieros corrientes</v>
      </c>
      <c r="L4954">
        <f>IFERROR(VLOOKUP(J4954,ORDEN_ESF!A:C,3,0),0)</f>
        <v>0</v>
      </c>
      <c r="M4954">
        <v>7574226</v>
      </c>
    </row>
    <row r="4955" spans="1:13" x14ac:dyDescent="0.25">
      <c r="A4955">
        <v>890911431</v>
      </c>
      <c r="B4955" t="s">
        <v>378</v>
      </c>
      <c r="C4955" t="s">
        <v>222</v>
      </c>
      <c r="D4955" t="s">
        <v>223</v>
      </c>
      <c r="E4955" t="s">
        <v>339</v>
      </c>
      <c r="F4955" t="s">
        <v>292</v>
      </c>
      <c r="G4955" s="16">
        <v>43100</v>
      </c>
      <c r="J4955" t="s">
        <v>266</v>
      </c>
      <c r="K4955" t="str">
        <f>IFERROR(VLOOKUP(J4955,ORDEN_ESF!A:C,2,0),"")</f>
        <v>Otros pasivos no financieros corrientes</v>
      </c>
      <c r="L4955">
        <f>IFERROR(VLOOKUP(J4955,ORDEN_ESF!A:C,3,0),0)</f>
        <v>0</v>
      </c>
      <c r="M4955">
        <v>102481705</v>
      </c>
    </row>
    <row r="4956" spans="1:13" x14ac:dyDescent="0.25">
      <c r="A4956">
        <v>890911431</v>
      </c>
      <c r="B4956" t="s">
        <v>378</v>
      </c>
      <c r="C4956" t="s">
        <v>222</v>
      </c>
      <c r="D4956" t="s">
        <v>223</v>
      </c>
      <c r="E4956" t="s">
        <v>339</v>
      </c>
      <c r="F4956" t="s">
        <v>314</v>
      </c>
      <c r="G4956" s="16">
        <v>43100</v>
      </c>
      <c r="J4956" t="s">
        <v>266</v>
      </c>
      <c r="K4956" t="str">
        <f>IFERROR(VLOOKUP(J4956,ORDEN_ESF!A:C,2,0),"")</f>
        <v>Otros pasivos no financieros corrientes</v>
      </c>
      <c r="L4956">
        <f>IFERROR(VLOOKUP(J4956,ORDEN_ESF!A:C,3,0),0)</f>
        <v>0</v>
      </c>
      <c r="M4956">
        <v>122858159</v>
      </c>
    </row>
    <row r="4957" spans="1:13" x14ac:dyDescent="0.25">
      <c r="A4957">
        <v>860527800</v>
      </c>
      <c r="B4957" t="s">
        <v>296</v>
      </c>
      <c r="C4957" t="s">
        <v>222</v>
      </c>
      <c r="D4957" t="s">
        <v>228</v>
      </c>
      <c r="E4957" t="s">
        <v>224</v>
      </c>
      <c r="F4957" t="s">
        <v>292</v>
      </c>
      <c r="G4957" s="16">
        <v>43100</v>
      </c>
      <c r="J4957" t="s">
        <v>266</v>
      </c>
      <c r="K4957" t="str">
        <f>IFERROR(VLOOKUP(J4957,ORDEN_ESF!A:C,2,0),"")</f>
        <v>Otros pasivos no financieros corrientes</v>
      </c>
      <c r="L4957">
        <f>IFERROR(VLOOKUP(J4957,ORDEN_ESF!A:C,3,0),0)</f>
        <v>0</v>
      </c>
      <c r="M4957">
        <v>35881153</v>
      </c>
    </row>
    <row r="4958" spans="1:13" x14ac:dyDescent="0.25">
      <c r="A4958">
        <v>860527800</v>
      </c>
      <c r="B4958" t="s">
        <v>296</v>
      </c>
      <c r="C4958" t="s">
        <v>222</v>
      </c>
      <c r="D4958" t="s">
        <v>228</v>
      </c>
      <c r="E4958" t="s">
        <v>224</v>
      </c>
      <c r="F4958" t="s">
        <v>314</v>
      </c>
      <c r="G4958" s="16">
        <v>43100</v>
      </c>
      <c r="J4958" t="s">
        <v>266</v>
      </c>
      <c r="K4958" t="str">
        <f>IFERROR(VLOOKUP(J4958,ORDEN_ESF!A:C,2,0),"")</f>
        <v>Otros pasivos no financieros corrientes</v>
      </c>
      <c r="L4958">
        <f>IFERROR(VLOOKUP(J4958,ORDEN_ESF!A:C,3,0),0)</f>
        <v>0</v>
      </c>
      <c r="M4958">
        <v>21385600</v>
      </c>
    </row>
    <row r="4959" spans="1:13" x14ac:dyDescent="0.25">
      <c r="A4959">
        <v>811032292</v>
      </c>
      <c r="B4959" t="s">
        <v>349</v>
      </c>
      <c r="C4959" t="s">
        <v>222</v>
      </c>
      <c r="D4959" t="s">
        <v>223</v>
      </c>
      <c r="E4959" t="s">
        <v>335</v>
      </c>
      <c r="F4959" t="s">
        <v>292</v>
      </c>
      <c r="G4959" s="16">
        <v>43100</v>
      </c>
      <c r="J4959" t="s">
        <v>266</v>
      </c>
      <c r="K4959" t="str">
        <f>IFERROR(VLOOKUP(J4959,ORDEN_ESF!A:C,2,0),"")</f>
        <v>Otros pasivos no financieros corrientes</v>
      </c>
      <c r="L4959">
        <f>IFERROR(VLOOKUP(J4959,ORDEN_ESF!A:C,3,0),0)</f>
        <v>0</v>
      </c>
      <c r="M4959">
        <v>166343522</v>
      </c>
    </row>
    <row r="4960" spans="1:13" x14ac:dyDescent="0.25">
      <c r="A4960">
        <v>811032292</v>
      </c>
      <c r="B4960" t="s">
        <v>349</v>
      </c>
      <c r="C4960" t="s">
        <v>222</v>
      </c>
      <c r="D4960" t="s">
        <v>223</v>
      </c>
      <c r="E4960" t="s">
        <v>335</v>
      </c>
      <c r="F4960" t="s">
        <v>314</v>
      </c>
      <c r="G4960" s="16">
        <v>43100</v>
      </c>
      <c r="J4960" t="s">
        <v>266</v>
      </c>
      <c r="K4960" t="str">
        <f>IFERROR(VLOOKUP(J4960,ORDEN_ESF!A:C,2,0),"")</f>
        <v>Otros pasivos no financieros corrientes</v>
      </c>
      <c r="L4960">
        <f>IFERROR(VLOOKUP(J4960,ORDEN_ESF!A:C,3,0),0)</f>
        <v>0</v>
      </c>
      <c r="M4960">
        <v>242849179</v>
      </c>
    </row>
    <row r="4961" spans="1:13" x14ac:dyDescent="0.25">
      <c r="A4961">
        <v>830124992</v>
      </c>
      <c r="B4961" t="s">
        <v>357</v>
      </c>
      <c r="C4961" t="s">
        <v>222</v>
      </c>
      <c r="D4961" t="s">
        <v>228</v>
      </c>
      <c r="E4961" t="s">
        <v>358</v>
      </c>
      <c r="F4961" t="s">
        <v>292</v>
      </c>
      <c r="G4961" s="16">
        <v>43100</v>
      </c>
      <c r="J4961" t="s">
        <v>266</v>
      </c>
      <c r="K4961" t="str">
        <f>IFERROR(VLOOKUP(J4961,ORDEN_ESF!A:C,2,0),"")</f>
        <v>Otros pasivos no financieros corrientes</v>
      </c>
      <c r="L4961">
        <f>IFERROR(VLOOKUP(J4961,ORDEN_ESF!A:C,3,0),0)</f>
        <v>0</v>
      </c>
      <c r="M4961">
        <v>171153</v>
      </c>
    </row>
    <row r="4962" spans="1:13" x14ac:dyDescent="0.25">
      <c r="A4962">
        <v>830124992</v>
      </c>
      <c r="B4962" t="s">
        <v>357</v>
      </c>
      <c r="C4962" t="s">
        <v>222</v>
      </c>
      <c r="D4962" t="s">
        <v>228</v>
      </c>
      <c r="E4962" t="s">
        <v>358</v>
      </c>
      <c r="F4962" t="s">
        <v>314</v>
      </c>
      <c r="G4962" s="16">
        <v>43100</v>
      </c>
      <c r="J4962" t="s">
        <v>266</v>
      </c>
      <c r="K4962" t="str">
        <f>IFERROR(VLOOKUP(J4962,ORDEN_ESF!A:C,2,0),"")</f>
        <v>Otros pasivos no financieros corrientes</v>
      </c>
      <c r="L4962">
        <f>IFERROR(VLOOKUP(J4962,ORDEN_ESF!A:C,3,0),0)</f>
        <v>0</v>
      </c>
      <c r="M4962">
        <v>3336</v>
      </c>
    </row>
    <row r="4963" spans="1:13" x14ac:dyDescent="0.25">
      <c r="A4963">
        <v>800185295</v>
      </c>
      <c r="B4963" t="s">
        <v>344</v>
      </c>
      <c r="C4963" t="s">
        <v>222</v>
      </c>
      <c r="D4963" t="s">
        <v>228</v>
      </c>
      <c r="E4963" t="s">
        <v>335</v>
      </c>
      <c r="F4963" t="s">
        <v>292</v>
      </c>
      <c r="G4963" s="16">
        <v>43100</v>
      </c>
      <c r="J4963" t="s">
        <v>266</v>
      </c>
      <c r="K4963" t="str">
        <f>IFERROR(VLOOKUP(J4963,ORDEN_ESF!A:C,2,0),"")</f>
        <v>Otros pasivos no financieros corrientes</v>
      </c>
      <c r="L4963">
        <f>IFERROR(VLOOKUP(J4963,ORDEN_ESF!A:C,3,0),0)</f>
        <v>0</v>
      </c>
      <c r="M4963">
        <v>335156698</v>
      </c>
    </row>
    <row r="4964" spans="1:13" x14ac:dyDescent="0.25">
      <c r="A4964">
        <v>800185295</v>
      </c>
      <c r="B4964" t="s">
        <v>344</v>
      </c>
      <c r="C4964" t="s">
        <v>222</v>
      </c>
      <c r="D4964" t="s">
        <v>228</v>
      </c>
      <c r="E4964" t="s">
        <v>335</v>
      </c>
      <c r="F4964" t="s">
        <v>314</v>
      </c>
      <c r="G4964" s="16">
        <v>43100</v>
      </c>
      <c r="J4964" t="s">
        <v>266</v>
      </c>
      <c r="K4964" t="str">
        <f>IFERROR(VLOOKUP(J4964,ORDEN_ESF!A:C,2,0),"")</f>
        <v>Otros pasivos no financieros corrientes</v>
      </c>
      <c r="L4964">
        <f>IFERROR(VLOOKUP(J4964,ORDEN_ESF!A:C,3,0),0)</f>
        <v>0</v>
      </c>
      <c r="M4964">
        <v>357087286</v>
      </c>
    </row>
    <row r="4965" spans="1:13" x14ac:dyDescent="0.25">
      <c r="A4965">
        <v>800233881</v>
      </c>
      <c r="B4965" t="s">
        <v>161</v>
      </c>
      <c r="C4965" t="s">
        <v>222</v>
      </c>
      <c r="D4965" t="s">
        <v>223</v>
      </c>
      <c r="E4965" t="s">
        <v>333</v>
      </c>
      <c r="F4965" t="s">
        <v>292</v>
      </c>
      <c r="G4965" s="16">
        <v>43100</v>
      </c>
      <c r="J4965" t="s">
        <v>266</v>
      </c>
      <c r="K4965" t="str">
        <f>IFERROR(VLOOKUP(J4965,ORDEN_ESF!A:C,2,0),"")</f>
        <v>Otros pasivos no financieros corrientes</v>
      </c>
      <c r="L4965">
        <f>IFERROR(VLOOKUP(J4965,ORDEN_ESF!A:C,3,0),0)</f>
        <v>0</v>
      </c>
      <c r="M4965">
        <v>18893432</v>
      </c>
    </row>
    <row r="4966" spans="1:13" x14ac:dyDescent="0.25">
      <c r="A4966">
        <v>800233881</v>
      </c>
      <c r="B4966" t="s">
        <v>161</v>
      </c>
      <c r="C4966" t="s">
        <v>222</v>
      </c>
      <c r="D4966" t="s">
        <v>223</v>
      </c>
      <c r="E4966" t="s">
        <v>333</v>
      </c>
      <c r="F4966" t="s">
        <v>314</v>
      </c>
      <c r="G4966" s="16">
        <v>43100</v>
      </c>
      <c r="J4966" t="s">
        <v>266</v>
      </c>
      <c r="K4966" t="str">
        <f>IFERROR(VLOOKUP(J4966,ORDEN_ESF!A:C,2,0),"")</f>
        <v>Otros pasivos no financieros corrientes</v>
      </c>
      <c r="L4966">
        <f>IFERROR(VLOOKUP(J4966,ORDEN_ESF!A:C,3,0),0)</f>
        <v>0</v>
      </c>
      <c r="M4966">
        <v>11031181</v>
      </c>
    </row>
    <row r="4967" spans="1:13" x14ac:dyDescent="0.25">
      <c r="A4967">
        <v>800173155</v>
      </c>
      <c r="B4967" t="s">
        <v>341</v>
      </c>
      <c r="C4967" t="s">
        <v>222</v>
      </c>
      <c r="D4967" t="s">
        <v>228</v>
      </c>
      <c r="E4967" t="s">
        <v>335</v>
      </c>
      <c r="F4967" t="s">
        <v>292</v>
      </c>
      <c r="G4967" s="16">
        <v>43100</v>
      </c>
      <c r="J4967" t="s">
        <v>266</v>
      </c>
      <c r="K4967" t="str">
        <f>IFERROR(VLOOKUP(J4967,ORDEN_ESF!A:C,2,0),"")</f>
        <v>Otros pasivos no financieros corrientes</v>
      </c>
      <c r="L4967">
        <f>IFERROR(VLOOKUP(J4967,ORDEN_ESF!A:C,3,0),0)</f>
        <v>0</v>
      </c>
      <c r="M4967">
        <v>40132116</v>
      </c>
    </row>
    <row r="4968" spans="1:13" x14ac:dyDescent="0.25">
      <c r="A4968">
        <v>800173155</v>
      </c>
      <c r="B4968" t="s">
        <v>341</v>
      </c>
      <c r="C4968" t="s">
        <v>222</v>
      </c>
      <c r="D4968" t="s">
        <v>228</v>
      </c>
      <c r="E4968" t="s">
        <v>335</v>
      </c>
      <c r="F4968" t="s">
        <v>314</v>
      </c>
      <c r="G4968" s="16">
        <v>43100</v>
      </c>
      <c r="J4968" t="s">
        <v>266</v>
      </c>
      <c r="K4968" t="str">
        <f>IFERROR(VLOOKUP(J4968,ORDEN_ESF!A:C,2,0),"")</f>
        <v>Otros pasivos no financieros corrientes</v>
      </c>
      <c r="L4968">
        <f>IFERROR(VLOOKUP(J4968,ORDEN_ESF!A:C,3,0),0)</f>
        <v>0</v>
      </c>
      <c r="M4968">
        <v>73879015</v>
      </c>
    </row>
    <row r="4969" spans="1:13" x14ac:dyDescent="0.25">
      <c r="A4969">
        <v>890205645</v>
      </c>
      <c r="B4969" t="s">
        <v>166</v>
      </c>
      <c r="C4969" t="s">
        <v>222</v>
      </c>
      <c r="D4969" t="s">
        <v>375</v>
      </c>
      <c r="E4969" t="s">
        <v>335</v>
      </c>
      <c r="F4969" t="s">
        <v>292</v>
      </c>
      <c r="G4969" s="16">
        <v>43100</v>
      </c>
      <c r="J4969" t="s">
        <v>266</v>
      </c>
      <c r="K4969" t="str">
        <f>IFERROR(VLOOKUP(J4969,ORDEN_ESF!A:C,2,0),"")</f>
        <v>Otros pasivos no financieros corrientes</v>
      </c>
      <c r="L4969">
        <f>IFERROR(VLOOKUP(J4969,ORDEN_ESF!A:C,3,0),0)</f>
        <v>0</v>
      </c>
      <c r="M4969">
        <v>178209985</v>
      </c>
    </row>
    <row r="4970" spans="1:13" x14ac:dyDescent="0.25">
      <c r="A4970">
        <v>890205645</v>
      </c>
      <c r="B4970" t="s">
        <v>166</v>
      </c>
      <c r="C4970" t="s">
        <v>222</v>
      </c>
      <c r="D4970" t="s">
        <v>375</v>
      </c>
      <c r="E4970" t="s">
        <v>335</v>
      </c>
      <c r="F4970" t="s">
        <v>314</v>
      </c>
      <c r="G4970" s="16">
        <v>43100</v>
      </c>
      <c r="J4970" t="s">
        <v>266</v>
      </c>
      <c r="K4970" t="str">
        <f>IFERROR(VLOOKUP(J4970,ORDEN_ESF!A:C,2,0),"")</f>
        <v>Otros pasivos no financieros corrientes</v>
      </c>
      <c r="L4970">
        <f>IFERROR(VLOOKUP(J4970,ORDEN_ESF!A:C,3,0),0)</f>
        <v>0</v>
      </c>
      <c r="M4970">
        <v>184445310</v>
      </c>
    </row>
    <row r="4971" spans="1:13" x14ac:dyDescent="0.25">
      <c r="A4971">
        <v>890939355</v>
      </c>
      <c r="B4971" t="s">
        <v>35</v>
      </c>
      <c r="C4971" t="s">
        <v>222</v>
      </c>
      <c r="D4971" t="s">
        <v>223</v>
      </c>
      <c r="E4971" t="s">
        <v>335</v>
      </c>
      <c r="F4971" t="s">
        <v>292</v>
      </c>
      <c r="G4971" s="16">
        <v>43100</v>
      </c>
      <c r="J4971" t="s">
        <v>266</v>
      </c>
      <c r="K4971" t="str">
        <f>IFERROR(VLOOKUP(J4971,ORDEN_ESF!A:C,2,0),"")</f>
        <v>Otros pasivos no financieros corrientes</v>
      </c>
      <c r="L4971">
        <f>IFERROR(VLOOKUP(J4971,ORDEN_ESF!A:C,3,0),0)</f>
        <v>0</v>
      </c>
      <c r="M4971">
        <v>1580925</v>
      </c>
    </row>
    <row r="4972" spans="1:13" x14ac:dyDescent="0.25">
      <c r="A4972">
        <v>890939355</v>
      </c>
      <c r="B4972" t="s">
        <v>35</v>
      </c>
      <c r="C4972" t="s">
        <v>222</v>
      </c>
      <c r="D4972" t="s">
        <v>223</v>
      </c>
      <c r="E4972" t="s">
        <v>335</v>
      </c>
      <c r="F4972" t="s">
        <v>314</v>
      </c>
      <c r="G4972" s="16">
        <v>43100</v>
      </c>
      <c r="J4972" t="s">
        <v>266</v>
      </c>
      <c r="K4972" t="str">
        <f>IFERROR(VLOOKUP(J4972,ORDEN_ESF!A:C,2,0),"")</f>
        <v>Otros pasivos no financieros corrientes</v>
      </c>
      <c r="L4972">
        <f>IFERROR(VLOOKUP(J4972,ORDEN_ESF!A:C,3,0),0)</f>
        <v>0</v>
      </c>
      <c r="M4972">
        <v>1001957</v>
      </c>
    </row>
    <row r="4973" spans="1:13" x14ac:dyDescent="0.25">
      <c r="A4973">
        <v>830058272</v>
      </c>
      <c r="B4973" t="s">
        <v>352</v>
      </c>
      <c r="C4973" t="s">
        <v>222</v>
      </c>
      <c r="D4973" t="s">
        <v>228</v>
      </c>
      <c r="E4973" t="s">
        <v>353</v>
      </c>
      <c r="F4973" t="s">
        <v>292</v>
      </c>
      <c r="G4973" s="16">
        <v>43100</v>
      </c>
      <c r="J4973" t="s">
        <v>266</v>
      </c>
      <c r="K4973" t="str">
        <f>IFERROR(VLOOKUP(J4973,ORDEN_ESF!A:C,2,0),"")</f>
        <v>Otros pasivos no financieros corrientes</v>
      </c>
      <c r="L4973">
        <f>IFERROR(VLOOKUP(J4973,ORDEN_ESF!A:C,3,0),0)</f>
        <v>0</v>
      </c>
      <c r="M4973">
        <v>14751913</v>
      </c>
    </row>
    <row r="4974" spans="1:13" x14ac:dyDescent="0.25">
      <c r="A4974">
        <v>830058272</v>
      </c>
      <c r="B4974" t="s">
        <v>352</v>
      </c>
      <c r="C4974" t="s">
        <v>222</v>
      </c>
      <c r="D4974" t="s">
        <v>228</v>
      </c>
      <c r="E4974" t="s">
        <v>353</v>
      </c>
      <c r="F4974" t="s">
        <v>314</v>
      </c>
      <c r="G4974" s="16">
        <v>43100</v>
      </c>
      <c r="J4974" t="s">
        <v>266</v>
      </c>
      <c r="K4974" t="str">
        <f>IFERROR(VLOOKUP(J4974,ORDEN_ESF!A:C,2,0),"")</f>
        <v>Otros pasivos no financieros corrientes</v>
      </c>
      <c r="L4974">
        <f>IFERROR(VLOOKUP(J4974,ORDEN_ESF!A:C,3,0),0)</f>
        <v>0</v>
      </c>
      <c r="M4974">
        <v>14347728</v>
      </c>
    </row>
    <row r="4975" spans="1:13" x14ac:dyDescent="0.25">
      <c r="A4975">
        <v>860058070</v>
      </c>
      <c r="B4975" t="s">
        <v>364</v>
      </c>
      <c r="C4975" t="s">
        <v>222</v>
      </c>
      <c r="D4975" t="s">
        <v>228</v>
      </c>
      <c r="E4975" t="s">
        <v>335</v>
      </c>
      <c r="F4975" t="s">
        <v>292</v>
      </c>
      <c r="G4975" s="16">
        <v>43100</v>
      </c>
      <c r="J4975" t="s">
        <v>266</v>
      </c>
      <c r="K4975" t="str">
        <f>IFERROR(VLOOKUP(J4975,ORDEN_ESF!A:C,2,0),"")</f>
        <v>Otros pasivos no financieros corrientes</v>
      </c>
      <c r="L4975">
        <f>IFERROR(VLOOKUP(J4975,ORDEN_ESF!A:C,3,0),0)</f>
        <v>0</v>
      </c>
      <c r="M4975">
        <v>230943504</v>
      </c>
    </row>
    <row r="4976" spans="1:13" x14ac:dyDescent="0.25">
      <c r="A4976">
        <v>860058070</v>
      </c>
      <c r="B4976" t="s">
        <v>364</v>
      </c>
      <c r="C4976" t="s">
        <v>222</v>
      </c>
      <c r="D4976" t="s">
        <v>228</v>
      </c>
      <c r="E4976" t="s">
        <v>335</v>
      </c>
      <c r="F4976" t="s">
        <v>314</v>
      </c>
      <c r="G4976" s="16">
        <v>43100</v>
      </c>
      <c r="J4976" t="s">
        <v>266</v>
      </c>
      <c r="K4976" t="str">
        <f>IFERROR(VLOOKUP(J4976,ORDEN_ESF!A:C,2,0),"")</f>
        <v>Otros pasivos no financieros corrientes</v>
      </c>
      <c r="L4976">
        <f>IFERROR(VLOOKUP(J4976,ORDEN_ESF!A:C,3,0),0)</f>
        <v>0</v>
      </c>
      <c r="M4976">
        <v>271166936</v>
      </c>
    </row>
    <row r="4977" spans="1:13" x14ac:dyDescent="0.25">
      <c r="A4977">
        <v>860031361</v>
      </c>
      <c r="B4977" t="s">
        <v>297</v>
      </c>
      <c r="C4977" t="s">
        <v>222</v>
      </c>
      <c r="D4977" t="s">
        <v>228</v>
      </c>
      <c r="E4977" t="s">
        <v>224</v>
      </c>
      <c r="F4977" t="s">
        <v>292</v>
      </c>
      <c r="G4977" s="16">
        <v>43100</v>
      </c>
      <c r="J4977" t="s">
        <v>266</v>
      </c>
      <c r="K4977" t="str">
        <f>IFERROR(VLOOKUP(J4977,ORDEN_ESF!A:C,2,0),"")</f>
        <v>Otros pasivos no financieros corrientes</v>
      </c>
      <c r="L4977">
        <f>IFERROR(VLOOKUP(J4977,ORDEN_ESF!A:C,3,0),0)</f>
        <v>0</v>
      </c>
      <c r="M4977">
        <v>16013595</v>
      </c>
    </row>
    <row r="4978" spans="1:13" x14ac:dyDescent="0.25">
      <c r="A4978">
        <v>860031361</v>
      </c>
      <c r="B4978" t="s">
        <v>297</v>
      </c>
      <c r="C4978" t="s">
        <v>222</v>
      </c>
      <c r="D4978" t="s">
        <v>228</v>
      </c>
      <c r="E4978" t="s">
        <v>224</v>
      </c>
      <c r="F4978" t="s">
        <v>314</v>
      </c>
      <c r="G4978" s="16">
        <v>43100</v>
      </c>
      <c r="J4978" t="s">
        <v>266</v>
      </c>
      <c r="K4978" t="str">
        <f>IFERROR(VLOOKUP(J4978,ORDEN_ESF!A:C,2,0),"")</f>
        <v>Otros pasivos no financieros corrientes</v>
      </c>
      <c r="L4978">
        <f>IFERROR(VLOOKUP(J4978,ORDEN_ESF!A:C,3,0),0)</f>
        <v>0</v>
      </c>
      <c r="M4978">
        <v>4065549</v>
      </c>
    </row>
    <row r="4979" spans="1:13" x14ac:dyDescent="0.25">
      <c r="A4979">
        <v>860000656</v>
      </c>
      <c r="B4979" t="s">
        <v>221</v>
      </c>
      <c r="C4979" t="s">
        <v>222</v>
      </c>
      <c r="D4979" t="s">
        <v>223</v>
      </c>
      <c r="E4979" t="s">
        <v>224</v>
      </c>
      <c r="F4979" t="s">
        <v>292</v>
      </c>
      <c r="G4979" s="16">
        <v>43100</v>
      </c>
      <c r="J4979" t="s">
        <v>266</v>
      </c>
      <c r="K4979" t="str">
        <f>IFERROR(VLOOKUP(J4979,ORDEN_ESF!A:C,2,0),"")</f>
        <v>Otros pasivos no financieros corrientes</v>
      </c>
      <c r="L4979">
        <f>IFERROR(VLOOKUP(J4979,ORDEN_ESF!A:C,3,0),0)</f>
        <v>0</v>
      </c>
      <c r="M4979">
        <v>24566924</v>
      </c>
    </row>
    <row r="4980" spans="1:13" x14ac:dyDescent="0.25">
      <c r="A4980">
        <v>860000656</v>
      </c>
      <c r="B4980" t="s">
        <v>221</v>
      </c>
      <c r="C4980" t="s">
        <v>222</v>
      </c>
      <c r="D4980" t="s">
        <v>223</v>
      </c>
      <c r="E4980" t="s">
        <v>224</v>
      </c>
      <c r="F4980" t="s">
        <v>314</v>
      </c>
      <c r="G4980" s="16">
        <v>43100</v>
      </c>
      <c r="J4980" t="s">
        <v>266</v>
      </c>
      <c r="K4980" t="str">
        <f>IFERROR(VLOOKUP(J4980,ORDEN_ESF!A:C,2,0),"")</f>
        <v>Otros pasivos no financieros corrientes</v>
      </c>
      <c r="L4980">
        <f>IFERROR(VLOOKUP(J4980,ORDEN_ESF!A:C,3,0),0)</f>
        <v>0</v>
      </c>
      <c r="M4980">
        <v>25640555</v>
      </c>
    </row>
    <row r="4981" spans="1:13" x14ac:dyDescent="0.25">
      <c r="A4981">
        <v>860059851</v>
      </c>
      <c r="B4981" t="s">
        <v>365</v>
      </c>
      <c r="C4981" t="s">
        <v>222</v>
      </c>
      <c r="D4981" t="s">
        <v>228</v>
      </c>
      <c r="E4981" t="s">
        <v>224</v>
      </c>
      <c r="F4981" t="s">
        <v>292</v>
      </c>
      <c r="G4981" s="16">
        <v>43100</v>
      </c>
      <c r="J4981" t="s">
        <v>266</v>
      </c>
      <c r="K4981" t="str">
        <f>IFERROR(VLOOKUP(J4981,ORDEN_ESF!A:C,2,0),"")</f>
        <v>Otros pasivos no financieros corrientes</v>
      </c>
      <c r="L4981">
        <f>IFERROR(VLOOKUP(J4981,ORDEN_ESF!A:C,3,0),0)</f>
        <v>0</v>
      </c>
      <c r="M4981">
        <v>685840</v>
      </c>
    </row>
    <row r="4982" spans="1:13" x14ac:dyDescent="0.25">
      <c r="A4982">
        <v>860059851</v>
      </c>
      <c r="B4982" t="s">
        <v>365</v>
      </c>
      <c r="C4982" t="s">
        <v>222</v>
      </c>
      <c r="D4982" t="s">
        <v>228</v>
      </c>
      <c r="E4982" t="s">
        <v>224</v>
      </c>
      <c r="F4982" t="s">
        <v>314</v>
      </c>
      <c r="G4982" s="16">
        <v>43100</v>
      </c>
      <c r="J4982" t="s">
        <v>266</v>
      </c>
      <c r="K4982" t="str">
        <f>IFERROR(VLOOKUP(J4982,ORDEN_ESF!A:C,2,0),"")</f>
        <v>Otros pasivos no financieros corrientes</v>
      </c>
      <c r="L4982">
        <f>IFERROR(VLOOKUP(J4982,ORDEN_ESF!A:C,3,0),0)</f>
        <v>0</v>
      </c>
      <c r="M4982">
        <v>31353</v>
      </c>
    </row>
    <row r="4983" spans="1:13" x14ac:dyDescent="0.25">
      <c r="A4983">
        <v>900192242</v>
      </c>
      <c r="B4983" t="s">
        <v>381</v>
      </c>
      <c r="C4983" t="s">
        <v>222</v>
      </c>
      <c r="D4983" t="s">
        <v>228</v>
      </c>
      <c r="E4983" t="s">
        <v>333</v>
      </c>
      <c r="F4983" t="s">
        <v>292</v>
      </c>
      <c r="G4983" s="16">
        <v>43100</v>
      </c>
      <c r="J4983" t="s">
        <v>266</v>
      </c>
      <c r="K4983" t="str">
        <f>IFERROR(VLOOKUP(J4983,ORDEN_ESF!A:C,2,0),"")</f>
        <v>Otros pasivos no financieros corrientes</v>
      </c>
      <c r="L4983">
        <f>IFERROR(VLOOKUP(J4983,ORDEN_ESF!A:C,3,0),0)</f>
        <v>0</v>
      </c>
      <c r="M4983">
        <v>11191802</v>
      </c>
    </row>
    <row r="4984" spans="1:13" x14ac:dyDescent="0.25">
      <c r="A4984">
        <v>900192242</v>
      </c>
      <c r="B4984" t="s">
        <v>381</v>
      </c>
      <c r="C4984" t="s">
        <v>222</v>
      </c>
      <c r="D4984" t="s">
        <v>228</v>
      </c>
      <c r="E4984" t="s">
        <v>333</v>
      </c>
      <c r="F4984" t="s">
        <v>314</v>
      </c>
      <c r="G4984" s="16">
        <v>43100</v>
      </c>
      <c r="J4984" t="s">
        <v>266</v>
      </c>
      <c r="K4984" t="str">
        <f>IFERROR(VLOOKUP(J4984,ORDEN_ESF!A:C,2,0),"")</f>
        <v>Otros pasivos no financieros corrientes</v>
      </c>
      <c r="L4984">
        <f>IFERROR(VLOOKUP(J4984,ORDEN_ESF!A:C,3,0),0)</f>
        <v>0</v>
      </c>
      <c r="M4984">
        <v>7245134</v>
      </c>
    </row>
    <row r="4985" spans="1:13" x14ac:dyDescent="0.25">
      <c r="A4985">
        <v>890903035</v>
      </c>
      <c r="B4985" t="s">
        <v>369</v>
      </c>
      <c r="C4985" t="s">
        <v>222</v>
      </c>
      <c r="D4985" t="s">
        <v>228</v>
      </c>
      <c r="E4985" t="s">
        <v>339</v>
      </c>
      <c r="F4985" t="s">
        <v>292</v>
      </c>
      <c r="G4985" s="16">
        <v>43100</v>
      </c>
      <c r="J4985" t="s">
        <v>266</v>
      </c>
      <c r="K4985" t="str">
        <f>IFERROR(VLOOKUP(J4985,ORDEN_ESF!A:C,2,0),"")</f>
        <v>Otros pasivos no financieros corrientes</v>
      </c>
      <c r="L4985">
        <f>IFERROR(VLOOKUP(J4985,ORDEN_ESF!A:C,3,0),0)</f>
        <v>0</v>
      </c>
      <c r="M4985">
        <v>8717534</v>
      </c>
    </row>
    <row r="4986" spans="1:13" x14ac:dyDescent="0.25">
      <c r="A4986">
        <v>890903035</v>
      </c>
      <c r="B4986" t="s">
        <v>369</v>
      </c>
      <c r="C4986" t="s">
        <v>222</v>
      </c>
      <c r="D4986" t="s">
        <v>228</v>
      </c>
      <c r="E4986" t="s">
        <v>339</v>
      </c>
      <c r="F4986" t="s">
        <v>314</v>
      </c>
      <c r="G4986" s="16">
        <v>43100</v>
      </c>
      <c r="J4986" t="s">
        <v>266</v>
      </c>
      <c r="K4986" t="str">
        <f>IFERROR(VLOOKUP(J4986,ORDEN_ESF!A:C,2,0),"")</f>
        <v>Otros pasivos no financieros corrientes</v>
      </c>
      <c r="L4986">
        <f>IFERROR(VLOOKUP(J4986,ORDEN_ESF!A:C,3,0),0)</f>
        <v>0</v>
      </c>
      <c r="M4986">
        <v>5362060</v>
      </c>
    </row>
    <row r="4987" spans="1:13" x14ac:dyDescent="0.25">
      <c r="A4987">
        <v>860002837</v>
      </c>
      <c r="B4987" t="s">
        <v>227</v>
      </c>
      <c r="C4987" t="s">
        <v>222</v>
      </c>
      <c r="D4987" t="s">
        <v>228</v>
      </c>
      <c r="E4987" t="s">
        <v>224</v>
      </c>
      <c r="F4987" t="s">
        <v>292</v>
      </c>
      <c r="G4987" s="16">
        <v>43100</v>
      </c>
      <c r="J4987" t="s">
        <v>266</v>
      </c>
      <c r="K4987" t="str">
        <f>IFERROR(VLOOKUP(J4987,ORDEN_ESF!A:C,2,0),"")</f>
        <v>Otros pasivos no financieros corrientes</v>
      </c>
      <c r="L4987">
        <f>IFERROR(VLOOKUP(J4987,ORDEN_ESF!A:C,3,0),0)</f>
        <v>0</v>
      </c>
      <c r="M4987">
        <v>95596008</v>
      </c>
    </row>
    <row r="4988" spans="1:13" x14ac:dyDescent="0.25">
      <c r="A4988">
        <v>860002837</v>
      </c>
      <c r="B4988" t="s">
        <v>227</v>
      </c>
      <c r="C4988" t="s">
        <v>222</v>
      </c>
      <c r="D4988" t="s">
        <v>228</v>
      </c>
      <c r="E4988" t="s">
        <v>224</v>
      </c>
      <c r="F4988" t="s">
        <v>314</v>
      </c>
      <c r="G4988" s="16">
        <v>43100</v>
      </c>
      <c r="J4988" t="s">
        <v>266</v>
      </c>
      <c r="K4988" t="str">
        <f>IFERROR(VLOOKUP(J4988,ORDEN_ESF!A:C,2,0),"")</f>
        <v>Otros pasivos no financieros corrientes</v>
      </c>
      <c r="L4988">
        <f>IFERROR(VLOOKUP(J4988,ORDEN_ESF!A:C,3,0),0)</f>
        <v>0</v>
      </c>
      <c r="M4988">
        <v>22334108</v>
      </c>
    </row>
    <row r="4989" spans="1:13" x14ac:dyDescent="0.25">
      <c r="A4989">
        <v>860515523</v>
      </c>
      <c r="B4989" t="s">
        <v>231</v>
      </c>
      <c r="C4989" t="s">
        <v>222</v>
      </c>
      <c r="D4989" t="s">
        <v>228</v>
      </c>
      <c r="E4989" t="s">
        <v>224</v>
      </c>
      <c r="F4989" t="s">
        <v>292</v>
      </c>
      <c r="G4989" s="16">
        <v>43100</v>
      </c>
      <c r="J4989" t="s">
        <v>266</v>
      </c>
      <c r="K4989" t="str">
        <f>IFERROR(VLOOKUP(J4989,ORDEN_ESF!A:C,2,0),"")</f>
        <v>Otros pasivos no financieros corrientes</v>
      </c>
      <c r="L4989">
        <f>IFERROR(VLOOKUP(J4989,ORDEN_ESF!A:C,3,0),0)</f>
        <v>0</v>
      </c>
      <c r="M4989">
        <v>455758</v>
      </c>
    </row>
    <row r="4990" spans="1:13" x14ac:dyDescent="0.25">
      <c r="A4990">
        <v>860515523</v>
      </c>
      <c r="B4990" t="s">
        <v>231</v>
      </c>
      <c r="C4990" t="s">
        <v>222</v>
      </c>
      <c r="D4990" t="s">
        <v>228</v>
      </c>
      <c r="E4990" t="s">
        <v>224</v>
      </c>
      <c r="F4990" t="s">
        <v>314</v>
      </c>
      <c r="G4990" s="16">
        <v>43100</v>
      </c>
      <c r="J4990" t="s">
        <v>266</v>
      </c>
      <c r="K4990" t="str">
        <f>IFERROR(VLOOKUP(J4990,ORDEN_ESF!A:C,2,0),"")</f>
        <v>Otros pasivos no financieros corrientes</v>
      </c>
      <c r="L4990">
        <f>IFERROR(VLOOKUP(J4990,ORDEN_ESF!A:C,3,0),0)</f>
        <v>0</v>
      </c>
      <c r="M4990">
        <v>418515</v>
      </c>
    </row>
    <row r="4991" spans="1:13" x14ac:dyDescent="0.25">
      <c r="A4991">
        <v>890932424</v>
      </c>
      <c r="B4991" t="s">
        <v>379</v>
      </c>
      <c r="C4991" t="s">
        <v>222</v>
      </c>
      <c r="D4991" t="s">
        <v>223</v>
      </c>
      <c r="E4991" t="s">
        <v>333</v>
      </c>
      <c r="F4991" t="s">
        <v>292</v>
      </c>
      <c r="G4991" s="16">
        <v>43100</v>
      </c>
      <c r="J4991" t="s">
        <v>266</v>
      </c>
      <c r="K4991" t="str">
        <f>IFERROR(VLOOKUP(J4991,ORDEN_ESF!A:C,2,0),"")</f>
        <v>Otros pasivos no financieros corrientes</v>
      </c>
      <c r="L4991">
        <f>IFERROR(VLOOKUP(J4991,ORDEN_ESF!A:C,3,0),0)</f>
        <v>0</v>
      </c>
      <c r="M4991">
        <v>36586905</v>
      </c>
    </row>
    <row r="4992" spans="1:13" x14ac:dyDescent="0.25">
      <c r="A4992">
        <v>890932424</v>
      </c>
      <c r="B4992" t="s">
        <v>379</v>
      </c>
      <c r="C4992" t="s">
        <v>222</v>
      </c>
      <c r="D4992" t="s">
        <v>223</v>
      </c>
      <c r="E4992" t="s">
        <v>333</v>
      </c>
      <c r="F4992" t="s">
        <v>314</v>
      </c>
      <c r="G4992" s="16">
        <v>43100</v>
      </c>
      <c r="J4992" t="s">
        <v>266</v>
      </c>
      <c r="K4992" t="str">
        <f>IFERROR(VLOOKUP(J4992,ORDEN_ESF!A:C,2,0),"")</f>
        <v>Otros pasivos no financieros corrientes</v>
      </c>
      <c r="L4992">
        <f>IFERROR(VLOOKUP(J4992,ORDEN_ESF!A:C,3,0),0)</f>
        <v>0</v>
      </c>
      <c r="M4992">
        <v>4771886</v>
      </c>
    </row>
    <row r="4993" spans="1:13" x14ac:dyDescent="0.25">
      <c r="A4993">
        <v>830094920</v>
      </c>
      <c r="B4993" t="s">
        <v>350</v>
      </c>
      <c r="C4993" t="s">
        <v>222</v>
      </c>
      <c r="D4993" t="s">
        <v>351</v>
      </c>
      <c r="E4993" t="s">
        <v>339</v>
      </c>
      <c r="F4993" t="s">
        <v>292</v>
      </c>
      <c r="G4993" s="16">
        <v>43100</v>
      </c>
      <c r="J4993" t="s">
        <v>266</v>
      </c>
      <c r="K4993" t="str">
        <f>IFERROR(VLOOKUP(J4993,ORDEN_ESF!A:C,2,0),"")</f>
        <v>Otros pasivos no financieros corrientes</v>
      </c>
      <c r="L4993">
        <f>IFERROR(VLOOKUP(J4993,ORDEN_ESF!A:C,3,0),0)</f>
        <v>0</v>
      </c>
      <c r="M4993">
        <v>12287783</v>
      </c>
    </row>
    <row r="4994" spans="1:13" x14ac:dyDescent="0.25">
      <c r="A4994">
        <v>830094920</v>
      </c>
      <c r="B4994" t="s">
        <v>350</v>
      </c>
      <c r="C4994" t="s">
        <v>222</v>
      </c>
      <c r="D4994" t="s">
        <v>351</v>
      </c>
      <c r="E4994" t="s">
        <v>339</v>
      </c>
      <c r="F4994" t="s">
        <v>314</v>
      </c>
      <c r="G4994" s="16">
        <v>43100</v>
      </c>
      <c r="J4994" t="s">
        <v>266</v>
      </c>
      <c r="K4994" t="str">
        <f>IFERROR(VLOOKUP(J4994,ORDEN_ESF!A:C,2,0),"")</f>
        <v>Otros pasivos no financieros corrientes</v>
      </c>
      <c r="L4994">
        <f>IFERROR(VLOOKUP(J4994,ORDEN_ESF!A:C,3,0),0)</f>
        <v>0</v>
      </c>
      <c r="M4994">
        <v>16099294</v>
      </c>
    </row>
    <row r="4995" spans="1:13" x14ac:dyDescent="0.25">
      <c r="A4995">
        <v>800093117</v>
      </c>
      <c r="B4995" t="s">
        <v>334</v>
      </c>
      <c r="C4995" t="s">
        <v>222</v>
      </c>
      <c r="D4995" t="s">
        <v>223</v>
      </c>
      <c r="E4995" t="s">
        <v>335</v>
      </c>
      <c r="F4995" t="s">
        <v>292</v>
      </c>
      <c r="G4995" s="16">
        <v>43100</v>
      </c>
      <c r="J4995" t="s">
        <v>266</v>
      </c>
      <c r="K4995" t="str">
        <f>IFERROR(VLOOKUP(J4995,ORDEN_ESF!A:C,2,0),"")</f>
        <v>Otros pasivos no financieros corrientes</v>
      </c>
      <c r="L4995">
        <f>IFERROR(VLOOKUP(J4995,ORDEN_ESF!A:C,3,0),0)</f>
        <v>0</v>
      </c>
      <c r="M4995">
        <v>151314905</v>
      </c>
    </row>
    <row r="4996" spans="1:13" x14ac:dyDescent="0.25">
      <c r="A4996">
        <v>800093117</v>
      </c>
      <c r="B4996" t="s">
        <v>334</v>
      </c>
      <c r="C4996" t="s">
        <v>222</v>
      </c>
      <c r="D4996" t="s">
        <v>223</v>
      </c>
      <c r="E4996" t="s">
        <v>335</v>
      </c>
      <c r="F4996" t="s">
        <v>314</v>
      </c>
      <c r="G4996" s="16">
        <v>43100</v>
      </c>
      <c r="J4996" t="s">
        <v>266</v>
      </c>
      <c r="K4996" t="str">
        <f>IFERROR(VLOOKUP(J4996,ORDEN_ESF!A:C,2,0),"")</f>
        <v>Otros pasivos no financieros corrientes</v>
      </c>
      <c r="L4996">
        <f>IFERROR(VLOOKUP(J4996,ORDEN_ESF!A:C,3,0),0)</f>
        <v>0</v>
      </c>
      <c r="M4996">
        <v>37331737</v>
      </c>
    </row>
    <row r="4997" spans="1:13" x14ac:dyDescent="0.25">
      <c r="A4997">
        <v>890908901</v>
      </c>
      <c r="B4997" t="s">
        <v>372</v>
      </c>
      <c r="C4997" t="s">
        <v>222</v>
      </c>
      <c r="D4997" t="s">
        <v>223</v>
      </c>
      <c r="E4997" t="s">
        <v>339</v>
      </c>
      <c r="F4997" t="s">
        <v>292</v>
      </c>
      <c r="G4997" s="16">
        <v>43100</v>
      </c>
      <c r="J4997" t="s">
        <v>266</v>
      </c>
      <c r="K4997" t="str">
        <f>IFERROR(VLOOKUP(J4997,ORDEN_ESF!A:C,2,0),"")</f>
        <v>Otros pasivos no financieros corrientes</v>
      </c>
      <c r="L4997">
        <f>IFERROR(VLOOKUP(J4997,ORDEN_ESF!A:C,3,0),0)</f>
        <v>0</v>
      </c>
      <c r="M4997">
        <v>8877501</v>
      </c>
    </row>
    <row r="4998" spans="1:13" x14ac:dyDescent="0.25">
      <c r="A4998">
        <v>890908901</v>
      </c>
      <c r="B4998" t="s">
        <v>372</v>
      </c>
      <c r="C4998" t="s">
        <v>222</v>
      </c>
      <c r="D4998" t="s">
        <v>223</v>
      </c>
      <c r="E4998" t="s">
        <v>339</v>
      </c>
      <c r="F4998" t="s">
        <v>314</v>
      </c>
      <c r="G4998" s="16">
        <v>43100</v>
      </c>
      <c r="J4998" t="s">
        <v>266</v>
      </c>
      <c r="K4998" t="str">
        <f>IFERROR(VLOOKUP(J4998,ORDEN_ESF!A:C,2,0),"")</f>
        <v>Otros pasivos no financieros corrientes</v>
      </c>
      <c r="L4998">
        <f>IFERROR(VLOOKUP(J4998,ORDEN_ESF!A:C,3,0),0)</f>
        <v>0</v>
      </c>
      <c r="M4998">
        <v>4171516</v>
      </c>
    </row>
    <row r="4999" spans="1:13" x14ac:dyDescent="0.25">
      <c r="A4999">
        <v>890911431</v>
      </c>
      <c r="B4999" t="s">
        <v>378</v>
      </c>
      <c r="C4999" t="s">
        <v>222</v>
      </c>
      <c r="D4999" t="s">
        <v>223</v>
      </c>
      <c r="E4999" t="s">
        <v>339</v>
      </c>
      <c r="F4999" t="s">
        <v>292</v>
      </c>
      <c r="G4999" s="16">
        <v>43100</v>
      </c>
      <c r="J4999" t="s">
        <v>319</v>
      </c>
      <c r="K4999" t="str">
        <f>IFERROR(VLOOKUP(J4999,ORDEN_ESF!A:C,2,0),"")</f>
        <v>Pasivos corrientes distintos de los pasivos incluidos en grupos de activos para su disposición clasificados como mantenidos para la venta</v>
      </c>
      <c r="L4999">
        <f>IFERROR(VLOOKUP(J4999,ORDEN_ESF!A:C,3,0),0)</f>
        <v>0</v>
      </c>
      <c r="M4999">
        <v>209378604</v>
      </c>
    </row>
    <row r="5000" spans="1:13" x14ac:dyDescent="0.25">
      <c r="A5000">
        <v>890911431</v>
      </c>
      <c r="B5000" t="s">
        <v>378</v>
      </c>
      <c r="C5000" t="s">
        <v>222</v>
      </c>
      <c r="D5000" t="s">
        <v>223</v>
      </c>
      <c r="E5000" t="s">
        <v>339</v>
      </c>
      <c r="F5000" t="s">
        <v>314</v>
      </c>
      <c r="G5000" s="16">
        <v>43100</v>
      </c>
      <c r="J5000" t="s">
        <v>319</v>
      </c>
      <c r="K5000" t="str">
        <f>IFERROR(VLOOKUP(J5000,ORDEN_ESF!A:C,2,0),"")</f>
        <v>Pasivos corrientes distintos de los pasivos incluidos en grupos de activos para su disposición clasificados como mantenidos para la venta</v>
      </c>
      <c r="L5000">
        <f>IFERROR(VLOOKUP(J5000,ORDEN_ESF!A:C,3,0),0)</f>
        <v>0</v>
      </c>
      <c r="M5000">
        <v>210112396</v>
      </c>
    </row>
    <row r="5001" spans="1:13" x14ac:dyDescent="0.25">
      <c r="A5001">
        <v>860527800</v>
      </c>
      <c r="B5001" t="s">
        <v>296</v>
      </c>
      <c r="C5001" t="s">
        <v>222</v>
      </c>
      <c r="D5001" t="s">
        <v>228</v>
      </c>
      <c r="E5001" t="s">
        <v>224</v>
      </c>
      <c r="F5001" t="s">
        <v>292</v>
      </c>
      <c r="G5001" s="16">
        <v>43100</v>
      </c>
      <c r="J5001" t="s">
        <v>319</v>
      </c>
      <c r="K5001" t="str">
        <f>IFERROR(VLOOKUP(J5001,ORDEN_ESF!A:C,2,0),"")</f>
        <v>Pasivos corrientes distintos de los pasivos incluidos en grupos de activos para su disposición clasificados como mantenidos para la venta</v>
      </c>
      <c r="L5001">
        <f>IFERROR(VLOOKUP(J5001,ORDEN_ESF!A:C,3,0),0)</f>
        <v>0</v>
      </c>
      <c r="M5001">
        <v>63616995</v>
      </c>
    </row>
    <row r="5002" spans="1:13" x14ac:dyDescent="0.25">
      <c r="A5002">
        <v>860527800</v>
      </c>
      <c r="B5002" t="s">
        <v>296</v>
      </c>
      <c r="C5002" t="s">
        <v>222</v>
      </c>
      <c r="D5002" t="s">
        <v>228</v>
      </c>
      <c r="E5002" t="s">
        <v>224</v>
      </c>
      <c r="F5002" t="s">
        <v>314</v>
      </c>
      <c r="G5002" s="16">
        <v>43100</v>
      </c>
      <c r="J5002" t="s">
        <v>319</v>
      </c>
      <c r="K5002" t="str">
        <f>IFERROR(VLOOKUP(J5002,ORDEN_ESF!A:C,2,0),"")</f>
        <v>Pasivos corrientes distintos de los pasivos incluidos en grupos de activos para su disposición clasificados como mantenidos para la venta</v>
      </c>
      <c r="L5002">
        <f>IFERROR(VLOOKUP(J5002,ORDEN_ESF!A:C,3,0),0)</f>
        <v>0</v>
      </c>
      <c r="M5002">
        <v>67789698</v>
      </c>
    </row>
    <row r="5003" spans="1:13" x14ac:dyDescent="0.25">
      <c r="A5003">
        <v>811032292</v>
      </c>
      <c r="B5003" t="s">
        <v>349</v>
      </c>
      <c r="C5003" t="s">
        <v>222</v>
      </c>
      <c r="D5003" t="s">
        <v>223</v>
      </c>
      <c r="E5003" t="s">
        <v>335</v>
      </c>
      <c r="F5003" t="s">
        <v>292</v>
      </c>
      <c r="G5003" s="16">
        <v>43100</v>
      </c>
      <c r="J5003" t="s">
        <v>319</v>
      </c>
      <c r="K5003" t="str">
        <f>IFERROR(VLOOKUP(J5003,ORDEN_ESF!A:C,2,0),"")</f>
        <v>Pasivos corrientes distintos de los pasivos incluidos en grupos de activos para su disposición clasificados como mantenidos para la venta</v>
      </c>
      <c r="L5003">
        <f>IFERROR(VLOOKUP(J5003,ORDEN_ESF!A:C,3,0),0)</f>
        <v>0</v>
      </c>
      <c r="M5003">
        <v>335296525</v>
      </c>
    </row>
    <row r="5004" spans="1:13" x14ac:dyDescent="0.25">
      <c r="A5004">
        <v>811032292</v>
      </c>
      <c r="B5004" t="s">
        <v>349</v>
      </c>
      <c r="C5004" t="s">
        <v>222</v>
      </c>
      <c r="D5004" t="s">
        <v>223</v>
      </c>
      <c r="E5004" t="s">
        <v>335</v>
      </c>
      <c r="F5004" t="s">
        <v>314</v>
      </c>
      <c r="G5004" s="16">
        <v>43100</v>
      </c>
      <c r="J5004" t="s">
        <v>319</v>
      </c>
      <c r="K5004" t="str">
        <f>IFERROR(VLOOKUP(J5004,ORDEN_ESF!A:C,2,0),"")</f>
        <v>Pasivos corrientes distintos de los pasivos incluidos en grupos de activos para su disposición clasificados como mantenidos para la venta</v>
      </c>
      <c r="L5004">
        <f>IFERROR(VLOOKUP(J5004,ORDEN_ESF!A:C,3,0),0)</f>
        <v>0</v>
      </c>
      <c r="M5004">
        <v>371433925</v>
      </c>
    </row>
    <row r="5005" spans="1:13" x14ac:dyDescent="0.25">
      <c r="A5005">
        <v>860035996</v>
      </c>
      <c r="B5005" t="s">
        <v>229</v>
      </c>
      <c r="C5005" t="s">
        <v>222</v>
      </c>
      <c r="D5005" t="s">
        <v>228</v>
      </c>
      <c r="E5005" t="s">
        <v>224</v>
      </c>
      <c r="F5005" t="s">
        <v>292</v>
      </c>
      <c r="G5005" s="16">
        <v>43100</v>
      </c>
      <c r="J5005" t="s">
        <v>319</v>
      </c>
      <c r="K5005" t="str">
        <f>IFERROR(VLOOKUP(J5005,ORDEN_ESF!A:C,2,0),"")</f>
        <v>Pasivos corrientes distintos de los pasivos incluidos en grupos de activos para su disposición clasificados como mantenidos para la venta</v>
      </c>
      <c r="L5005">
        <f>IFERROR(VLOOKUP(J5005,ORDEN_ESF!A:C,3,0),0)</f>
        <v>0</v>
      </c>
      <c r="M5005">
        <v>9975968</v>
      </c>
    </row>
    <row r="5006" spans="1:13" x14ac:dyDescent="0.25">
      <c r="A5006">
        <v>860035996</v>
      </c>
      <c r="B5006" t="s">
        <v>229</v>
      </c>
      <c r="C5006" t="s">
        <v>222</v>
      </c>
      <c r="D5006" t="s">
        <v>228</v>
      </c>
      <c r="E5006" t="s">
        <v>224</v>
      </c>
      <c r="F5006" t="s">
        <v>314</v>
      </c>
      <c r="G5006" s="16">
        <v>43100</v>
      </c>
      <c r="J5006" t="s">
        <v>319</v>
      </c>
      <c r="K5006" t="str">
        <f>IFERROR(VLOOKUP(J5006,ORDEN_ESF!A:C,2,0),"")</f>
        <v>Pasivos corrientes distintos de los pasivos incluidos en grupos de activos para su disposición clasificados como mantenidos para la venta</v>
      </c>
      <c r="L5006">
        <f>IFERROR(VLOOKUP(J5006,ORDEN_ESF!A:C,3,0),0)</f>
        <v>0</v>
      </c>
      <c r="M5006">
        <v>16634858</v>
      </c>
    </row>
    <row r="5007" spans="1:13" x14ac:dyDescent="0.25">
      <c r="A5007">
        <v>830124992</v>
      </c>
      <c r="B5007" t="s">
        <v>357</v>
      </c>
      <c r="C5007" t="s">
        <v>222</v>
      </c>
      <c r="D5007" t="s">
        <v>228</v>
      </c>
      <c r="E5007" t="s">
        <v>358</v>
      </c>
      <c r="F5007" t="s">
        <v>292</v>
      </c>
      <c r="G5007" s="16">
        <v>43100</v>
      </c>
      <c r="J5007" t="s">
        <v>319</v>
      </c>
      <c r="K5007" t="str">
        <f>IFERROR(VLOOKUP(J5007,ORDEN_ESF!A:C,2,0),"")</f>
        <v>Pasivos corrientes distintos de los pasivos incluidos en grupos de activos para su disposición clasificados como mantenidos para la venta</v>
      </c>
      <c r="L5007">
        <f>IFERROR(VLOOKUP(J5007,ORDEN_ESF!A:C,3,0),0)</f>
        <v>0</v>
      </c>
      <c r="M5007">
        <v>361231</v>
      </c>
    </row>
    <row r="5008" spans="1:13" x14ac:dyDescent="0.25">
      <c r="A5008">
        <v>830124992</v>
      </c>
      <c r="B5008" t="s">
        <v>357</v>
      </c>
      <c r="C5008" t="s">
        <v>222</v>
      </c>
      <c r="D5008" t="s">
        <v>228</v>
      </c>
      <c r="E5008" t="s">
        <v>358</v>
      </c>
      <c r="F5008" t="s">
        <v>314</v>
      </c>
      <c r="G5008" s="16">
        <v>43100</v>
      </c>
      <c r="J5008" t="s">
        <v>319</v>
      </c>
      <c r="K5008" t="str">
        <f>IFERROR(VLOOKUP(J5008,ORDEN_ESF!A:C,2,0),"")</f>
        <v>Pasivos corrientes distintos de los pasivos incluidos en grupos de activos para su disposición clasificados como mantenidos para la venta</v>
      </c>
      <c r="L5008">
        <f>IFERROR(VLOOKUP(J5008,ORDEN_ESF!A:C,3,0),0)</f>
        <v>0</v>
      </c>
      <c r="M5008">
        <v>7752</v>
      </c>
    </row>
    <row r="5009" spans="1:13" x14ac:dyDescent="0.25">
      <c r="A5009">
        <v>800185295</v>
      </c>
      <c r="B5009" t="s">
        <v>344</v>
      </c>
      <c r="C5009" t="s">
        <v>222</v>
      </c>
      <c r="D5009" t="s">
        <v>228</v>
      </c>
      <c r="E5009" t="s">
        <v>335</v>
      </c>
      <c r="F5009" t="s">
        <v>292</v>
      </c>
      <c r="G5009" s="16">
        <v>43100</v>
      </c>
      <c r="J5009" t="s">
        <v>319</v>
      </c>
      <c r="K5009" t="str">
        <f>IFERROR(VLOOKUP(J5009,ORDEN_ESF!A:C,2,0),"")</f>
        <v>Pasivos corrientes distintos de los pasivos incluidos en grupos de activos para su disposición clasificados como mantenidos para la venta</v>
      </c>
      <c r="L5009">
        <f>IFERROR(VLOOKUP(J5009,ORDEN_ESF!A:C,3,0),0)</f>
        <v>0</v>
      </c>
      <c r="M5009">
        <v>1464293793</v>
      </c>
    </row>
    <row r="5010" spans="1:13" x14ac:dyDescent="0.25">
      <c r="A5010">
        <v>800185295</v>
      </c>
      <c r="B5010" t="s">
        <v>344</v>
      </c>
      <c r="C5010" t="s">
        <v>222</v>
      </c>
      <c r="D5010" t="s">
        <v>228</v>
      </c>
      <c r="E5010" t="s">
        <v>335</v>
      </c>
      <c r="F5010" t="s">
        <v>314</v>
      </c>
      <c r="G5010" s="16">
        <v>43100</v>
      </c>
      <c r="J5010" t="s">
        <v>319</v>
      </c>
      <c r="K5010" t="str">
        <f>IFERROR(VLOOKUP(J5010,ORDEN_ESF!A:C,2,0),"")</f>
        <v>Pasivos corrientes distintos de los pasivos incluidos en grupos de activos para su disposición clasificados como mantenidos para la venta</v>
      </c>
      <c r="L5010">
        <f>IFERROR(VLOOKUP(J5010,ORDEN_ESF!A:C,3,0),0)</f>
        <v>0</v>
      </c>
      <c r="M5010">
        <v>1589439625</v>
      </c>
    </row>
    <row r="5011" spans="1:13" x14ac:dyDescent="0.25">
      <c r="A5011">
        <v>800233881</v>
      </c>
      <c r="B5011" t="s">
        <v>161</v>
      </c>
      <c r="C5011" t="s">
        <v>222</v>
      </c>
      <c r="D5011" t="s">
        <v>223</v>
      </c>
      <c r="E5011" t="s">
        <v>333</v>
      </c>
      <c r="F5011" t="s">
        <v>292</v>
      </c>
      <c r="G5011" s="16">
        <v>43100</v>
      </c>
      <c r="J5011" t="s">
        <v>319</v>
      </c>
      <c r="K5011" t="str">
        <f>IFERROR(VLOOKUP(J5011,ORDEN_ESF!A:C,2,0),"")</f>
        <v>Pasivos corrientes distintos de los pasivos incluidos en grupos de activos para su disposición clasificados como mantenidos para la venta</v>
      </c>
      <c r="L5011">
        <f>IFERROR(VLOOKUP(J5011,ORDEN_ESF!A:C,3,0),0)</f>
        <v>0</v>
      </c>
      <c r="M5011">
        <v>163435934</v>
      </c>
    </row>
    <row r="5012" spans="1:13" x14ac:dyDescent="0.25">
      <c r="A5012">
        <v>800233881</v>
      </c>
      <c r="B5012" t="s">
        <v>161</v>
      </c>
      <c r="C5012" t="s">
        <v>222</v>
      </c>
      <c r="D5012" t="s">
        <v>223</v>
      </c>
      <c r="E5012" t="s">
        <v>333</v>
      </c>
      <c r="F5012" t="s">
        <v>314</v>
      </c>
      <c r="G5012" s="16">
        <v>43100</v>
      </c>
      <c r="J5012" t="s">
        <v>319</v>
      </c>
      <c r="K5012" t="str">
        <f>IFERROR(VLOOKUP(J5012,ORDEN_ESF!A:C,2,0),"")</f>
        <v>Pasivos corrientes distintos de los pasivos incluidos en grupos de activos para su disposición clasificados como mantenidos para la venta</v>
      </c>
      <c r="L5012">
        <f>IFERROR(VLOOKUP(J5012,ORDEN_ESF!A:C,3,0),0)</f>
        <v>0</v>
      </c>
      <c r="M5012">
        <v>74968647</v>
      </c>
    </row>
    <row r="5013" spans="1:13" x14ac:dyDescent="0.25">
      <c r="A5013">
        <v>800173155</v>
      </c>
      <c r="B5013" t="s">
        <v>341</v>
      </c>
      <c r="C5013" t="s">
        <v>222</v>
      </c>
      <c r="D5013" t="s">
        <v>228</v>
      </c>
      <c r="E5013" t="s">
        <v>335</v>
      </c>
      <c r="F5013" t="s">
        <v>292</v>
      </c>
      <c r="G5013" s="16">
        <v>43100</v>
      </c>
      <c r="J5013" t="s">
        <v>319</v>
      </c>
      <c r="K5013" t="str">
        <f>IFERROR(VLOOKUP(J5013,ORDEN_ESF!A:C,2,0),"")</f>
        <v>Pasivos corrientes distintos de los pasivos incluidos en grupos de activos para su disposición clasificados como mantenidos para la venta</v>
      </c>
      <c r="L5013">
        <f>IFERROR(VLOOKUP(J5013,ORDEN_ESF!A:C,3,0),0)</f>
        <v>0</v>
      </c>
      <c r="M5013">
        <v>181460890</v>
      </c>
    </row>
    <row r="5014" spans="1:13" x14ac:dyDescent="0.25">
      <c r="A5014">
        <v>800173155</v>
      </c>
      <c r="B5014" t="s">
        <v>341</v>
      </c>
      <c r="C5014" t="s">
        <v>222</v>
      </c>
      <c r="D5014" t="s">
        <v>228</v>
      </c>
      <c r="E5014" t="s">
        <v>335</v>
      </c>
      <c r="F5014" t="s">
        <v>314</v>
      </c>
      <c r="G5014" s="16">
        <v>43100</v>
      </c>
      <c r="J5014" t="s">
        <v>319</v>
      </c>
      <c r="K5014" t="str">
        <f>IFERROR(VLOOKUP(J5014,ORDEN_ESF!A:C,2,0),"")</f>
        <v>Pasivos corrientes distintos de los pasivos incluidos en grupos de activos para su disposición clasificados como mantenidos para la venta</v>
      </c>
      <c r="L5014">
        <f>IFERROR(VLOOKUP(J5014,ORDEN_ESF!A:C,3,0),0)</f>
        <v>0</v>
      </c>
      <c r="M5014">
        <v>220011543</v>
      </c>
    </row>
    <row r="5015" spans="1:13" x14ac:dyDescent="0.25">
      <c r="A5015">
        <v>890205645</v>
      </c>
      <c r="B5015" t="s">
        <v>166</v>
      </c>
      <c r="C5015" t="s">
        <v>222</v>
      </c>
      <c r="D5015" t="s">
        <v>375</v>
      </c>
      <c r="E5015" t="s">
        <v>335</v>
      </c>
      <c r="F5015" t="s">
        <v>292</v>
      </c>
      <c r="G5015" s="16">
        <v>43100</v>
      </c>
      <c r="J5015" t="s">
        <v>319</v>
      </c>
      <c r="K5015" t="str">
        <f>IFERROR(VLOOKUP(J5015,ORDEN_ESF!A:C,2,0),"")</f>
        <v>Pasivos corrientes distintos de los pasivos incluidos en grupos de activos para su disposición clasificados como mantenidos para la venta</v>
      </c>
      <c r="L5015">
        <f>IFERROR(VLOOKUP(J5015,ORDEN_ESF!A:C,3,0),0)</f>
        <v>0</v>
      </c>
      <c r="M5015">
        <v>327892420</v>
      </c>
    </row>
    <row r="5016" spans="1:13" x14ac:dyDescent="0.25">
      <c r="A5016">
        <v>890205645</v>
      </c>
      <c r="B5016" t="s">
        <v>166</v>
      </c>
      <c r="C5016" t="s">
        <v>222</v>
      </c>
      <c r="D5016" t="s">
        <v>375</v>
      </c>
      <c r="E5016" t="s">
        <v>335</v>
      </c>
      <c r="F5016" t="s">
        <v>314</v>
      </c>
      <c r="G5016" s="16">
        <v>43100</v>
      </c>
      <c r="J5016" t="s">
        <v>319</v>
      </c>
      <c r="K5016" t="str">
        <f>IFERROR(VLOOKUP(J5016,ORDEN_ESF!A:C,2,0),"")</f>
        <v>Pasivos corrientes distintos de los pasivos incluidos en grupos de activos para su disposición clasificados como mantenidos para la venta</v>
      </c>
      <c r="L5016">
        <f>IFERROR(VLOOKUP(J5016,ORDEN_ESF!A:C,3,0),0)</f>
        <v>0</v>
      </c>
      <c r="M5016">
        <v>274347664</v>
      </c>
    </row>
    <row r="5017" spans="1:13" x14ac:dyDescent="0.25">
      <c r="A5017">
        <v>900087151</v>
      </c>
      <c r="B5017" t="s">
        <v>383</v>
      </c>
      <c r="C5017" t="s">
        <v>222</v>
      </c>
      <c r="D5017" t="s">
        <v>351</v>
      </c>
      <c r="E5017" t="s">
        <v>384</v>
      </c>
      <c r="F5017" t="s">
        <v>292</v>
      </c>
      <c r="G5017" s="16">
        <v>43100</v>
      </c>
      <c r="J5017" t="s">
        <v>319</v>
      </c>
      <c r="K5017" t="str">
        <f>IFERROR(VLOOKUP(J5017,ORDEN_ESF!A:C,2,0),"")</f>
        <v>Pasivos corrientes distintos de los pasivos incluidos en grupos de activos para su disposición clasificados como mantenidos para la venta</v>
      </c>
      <c r="L5017">
        <f>IFERROR(VLOOKUP(J5017,ORDEN_ESF!A:C,3,0),0)</f>
        <v>0</v>
      </c>
      <c r="M5017">
        <v>111297813</v>
      </c>
    </row>
    <row r="5018" spans="1:13" x14ac:dyDescent="0.25">
      <c r="A5018">
        <v>900087151</v>
      </c>
      <c r="B5018" t="s">
        <v>383</v>
      </c>
      <c r="C5018" t="s">
        <v>222</v>
      </c>
      <c r="D5018" t="s">
        <v>351</v>
      </c>
      <c r="E5018" t="s">
        <v>384</v>
      </c>
      <c r="F5018" t="s">
        <v>314</v>
      </c>
      <c r="G5018" s="16">
        <v>43100</v>
      </c>
      <c r="J5018" t="s">
        <v>319</v>
      </c>
      <c r="K5018" t="str">
        <f>IFERROR(VLOOKUP(J5018,ORDEN_ESF!A:C,2,0),"")</f>
        <v>Pasivos corrientes distintos de los pasivos incluidos en grupos de activos para su disposición clasificados como mantenidos para la venta</v>
      </c>
      <c r="L5018">
        <f>IFERROR(VLOOKUP(J5018,ORDEN_ESF!A:C,3,0),0)</f>
        <v>0</v>
      </c>
      <c r="M5018">
        <v>48809844</v>
      </c>
    </row>
    <row r="5019" spans="1:13" x14ac:dyDescent="0.25">
      <c r="A5019">
        <v>800094968</v>
      </c>
      <c r="B5019" t="s">
        <v>336</v>
      </c>
      <c r="C5019" t="s">
        <v>222</v>
      </c>
      <c r="D5019" t="s">
        <v>337</v>
      </c>
      <c r="E5019" t="s">
        <v>335</v>
      </c>
      <c r="F5019" t="s">
        <v>292</v>
      </c>
      <c r="G5019" s="16">
        <v>43100</v>
      </c>
      <c r="J5019" t="s">
        <v>319</v>
      </c>
      <c r="K5019" t="str">
        <f>IFERROR(VLOOKUP(J5019,ORDEN_ESF!A:C,2,0),"")</f>
        <v>Pasivos corrientes distintos de los pasivos incluidos en grupos de activos para su disposición clasificados como mantenidos para la venta</v>
      </c>
      <c r="L5019">
        <f>IFERROR(VLOOKUP(J5019,ORDEN_ESF!A:C,3,0),0)</f>
        <v>0</v>
      </c>
      <c r="M5019">
        <v>183647903</v>
      </c>
    </row>
    <row r="5020" spans="1:13" x14ac:dyDescent="0.25">
      <c r="A5020">
        <v>800094968</v>
      </c>
      <c r="B5020" t="s">
        <v>336</v>
      </c>
      <c r="C5020" t="s">
        <v>222</v>
      </c>
      <c r="D5020" t="s">
        <v>337</v>
      </c>
      <c r="E5020" t="s">
        <v>335</v>
      </c>
      <c r="F5020" t="s">
        <v>314</v>
      </c>
      <c r="G5020" s="16">
        <v>43100</v>
      </c>
      <c r="J5020" t="s">
        <v>319</v>
      </c>
      <c r="K5020" t="str">
        <f>IFERROR(VLOOKUP(J5020,ORDEN_ESF!A:C,2,0),"")</f>
        <v>Pasivos corrientes distintos de los pasivos incluidos en grupos de activos para su disposición clasificados como mantenidos para la venta</v>
      </c>
      <c r="L5020">
        <f>IFERROR(VLOOKUP(J5020,ORDEN_ESF!A:C,3,0),0)</f>
        <v>0</v>
      </c>
      <c r="M5020">
        <v>193435970</v>
      </c>
    </row>
    <row r="5021" spans="1:13" x14ac:dyDescent="0.25">
      <c r="A5021">
        <v>890939355</v>
      </c>
      <c r="B5021" t="s">
        <v>35</v>
      </c>
      <c r="C5021" t="s">
        <v>222</v>
      </c>
      <c r="D5021" t="s">
        <v>223</v>
      </c>
      <c r="E5021" t="s">
        <v>335</v>
      </c>
      <c r="F5021" t="s">
        <v>292</v>
      </c>
      <c r="G5021" s="16">
        <v>43100</v>
      </c>
      <c r="J5021" t="s">
        <v>319</v>
      </c>
      <c r="K5021" t="str">
        <f>IFERROR(VLOOKUP(J5021,ORDEN_ESF!A:C,2,0),"")</f>
        <v>Pasivos corrientes distintos de los pasivos incluidos en grupos de activos para su disposición clasificados como mantenidos para la venta</v>
      </c>
      <c r="L5021">
        <f>IFERROR(VLOOKUP(J5021,ORDEN_ESF!A:C,3,0),0)</f>
        <v>0</v>
      </c>
      <c r="M5021">
        <v>3864066</v>
      </c>
    </row>
    <row r="5022" spans="1:13" x14ac:dyDescent="0.25">
      <c r="A5022">
        <v>890939355</v>
      </c>
      <c r="B5022" t="s">
        <v>35</v>
      </c>
      <c r="C5022" t="s">
        <v>222</v>
      </c>
      <c r="D5022" t="s">
        <v>223</v>
      </c>
      <c r="E5022" t="s">
        <v>335</v>
      </c>
      <c r="F5022" t="s">
        <v>314</v>
      </c>
      <c r="G5022" s="16">
        <v>43100</v>
      </c>
      <c r="J5022" t="s">
        <v>319</v>
      </c>
      <c r="K5022" t="str">
        <f>IFERROR(VLOOKUP(J5022,ORDEN_ESF!A:C,2,0),"")</f>
        <v>Pasivos corrientes distintos de los pasivos incluidos en grupos de activos para su disposición clasificados como mantenidos para la venta</v>
      </c>
      <c r="L5022">
        <f>IFERROR(VLOOKUP(J5022,ORDEN_ESF!A:C,3,0),0)</f>
        <v>0</v>
      </c>
      <c r="M5022">
        <v>2071394</v>
      </c>
    </row>
    <row r="5023" spans="1:13" x14ac:dyDescent="0.25">
      <c r="A5023">
        <v>830058272</v>
      </c>
      <c r="B5023" t="s">
        <v>352</v>
      </c>
      <c r="C5023" t="s">
        <v>222</v>
      </c>
      <c r="D5023" t="s">
        <v>228</v>
      </c>
      <c r="E5023" t="s">
        <v>353</v>
      </c>
      <c r="F5023" t="s">
        <v>292</v>
      </c>
      <c r="G5023" s="16">
        <v>43100</v>
      </c>
      <c r="J5023" t="s">
        <v>319</v>
      </c>
      <c r="K5023" t="str">
        <f>IFERROR(VLOOKUP(J5023,ORDEN_ESF!A:C,2,0),"")</f>
        <v>Pasivos corrientes distintos de los pasivos incluidos en grupos de activos para su disposición clasificados como mantenidos para la venta</v>
      </c>
      <c r="L5023">
        <f>IFERROR(VLOOKUP(J5023,ORDEN_ESF!A:C,3,0),0)</f>
        <v>0</v>
      </c>
      <c r="M5023">
        <v>69963981</v>
      </c>
    </row>
    <row r="5024" spans="1:13" x14ac:dyDescent="0.25">
      <c r="A5024">
        <v>830058272</v>
      </c>
      <c r="B5024" t="s">
        <v>352</v>
      </c>
      <c r="C5024" t="s">
        <v>222</v>
      </c>
      <c r="D5024" t="s">
        <v>228</v>
      </c>
      <c r="E5024" t="s">
        <v>353</v>
      </c>
      <c r="F5024" t="s">
        <v>314</v>
      </c>
      <c r="G5024" s="16">
        <v>43100</v>
      </c>
      <c r="J5024" t="s">
        <v>319</v>
      </c>
      <c r="K5024" t="str">
        <f>IFERROR(VLOOKUP(J5024,ORDEN_ESF!A:C,2,0),"")</f>
        <v>Pasivos corrientes distintos de los pasivos incluidos en grupos de activos para su disposición clasificados como mantenidos para la venta</v>
      </c>
      <c r="L5024">
        <f>IFERROR(VLOOKUP(J5024,ORDEN_ESF!A:C,3,0),0)</f>
        <v>0</v>
      </c>
      <c r="M5024">
        <v>95047916</v>
      </c>
    </row>
    <row r="5025" spans="1:13" x14ac:dyDescent="0.25">
      <c r="A5025">
        <v>860058070</v>
      </c>
      <c r="B5025" t="s">
        <v>364</v>
      </c>
      <c r="C5025" t="s">
        <v>222</v>
      </c>
      <c r="D5025" t="s">
        <v>228</v>
      </c>
      <c r="E5025" t="s">
        <v>335</v>
      </c>
      <c r="F5025" t="s">
        <v>292</v>
      </c>
      <c r="G5025" s="16">
        <v>43100</v>
      </c>
      <c r="J5025" t="s">
        <v>319</v>
      </c>
      <c r="K5025" t="str">
        <f>IFERROR(VLOOKUP(J5025,ORDEN_ESF!A:C,2,0),"")</f>
        <v>Pasivos corrientes distintos de los pasivos incluidos en grupos de activos para su disposición clasificados como mantenidos para la venta</v>
      </c>
      <c r="L5025">
        <f>IFERROR(VLOOKUP(J5025,ORDEN_ESF!A:C,3,0),0)</f>
        <v>0</v>
      </c>
      <c r="M5025">
        <v>622496075</v>
      </c>
    </row>
    <row r="5026" spans="1:13" x14ac:dyDescent="0.25">
      <c r="A5026">
        <v>860058070</v>
      </c>
      <c r="B5026" t="s">
        <v>364</v>
      </c>
      <c r="C5026" t="s">
        <v>222</v>
      </c>
      <c r="D5026" t="s">
        <v>228</v>
      </c>
      <c r="E5026" t="s">
        <v>335</v>
      </c>
      <c r="F5026" t="s">
        <v>314</v>
      </c>
      <c r="G5026" s="16">
        <v>43100</v>
      </c>
      <c r="J5026" t="s">
        <v>319</v>
      </c>
      <c r="K5026" t="str">
        <f>IFERROR(VLOOKUP(J5026,ORDEN_ESF!A:C,2,0),"")</f>
        <v>Pasivos corrientes distintos de los pasivos incluidos en grupos de activos para su disposición clasificados como mantenidos para la venta</v>
      </c>
      <c r="L5026">
        <f>IFERROR(VLOOKUP(J5026,ORDEN_ESF!A:C,3,0),0)</f>
        <v>0</v>
      </c>
      <c r="M5026">
        <v>720680695</v>
      </c>
    </row>
    <row r="5027" spans="1:13" x14ac:dyDescent="0.25">
      <c r="A5027">
        <v>890903055</v>
      </c>
      <c r="B5027" t="s">
        <v>232</v>
      </c>
      <c r="C5027" t="s">
        <v>222</v>
      </c>
      <c r="D5027" t="s">
        <v>223</v>
      </c>
      <c r="E5027" t="s">
        <v>224</v>
      </c>
      <c r="F5027" t="s">
        <v>292</v>
      </c>
      <c r="G5027" s="16">
        <v>43100</v>
      </c>
      <c r="J5027" t="s">
        <v>319</v>
      </c>
      <c r="K5027" t="str">
        <f>IFERROR(VLOOKUP(J5027,ORDEN_ESF!A:C,2,0),"")</f>
        <v>Pasivos corrientes distintos de los pasivos incluidos en grupos de activos para su disposición clasificados como mantenidos para la venta</v>
      </c>
      <c r="L5027">
        <f>IFERROR(VLOOKUP(J5027,ORDEN_ESF!A:C,3,0),0)</f>
        <v>0</v>
      </c>
      <c r="M5027">
        <v>23855414</v>
      </c>
    </row>
    <row r="5028" spans="1:13" x14ac:dyDescent="0.25">
      <c r="A5028">
        <v>890903055</v>
      </c>
      <c r="B5028" t="s">
        <v>232</v>
      </c>
      <c r="C5028" t="s">
        <v>222</v>
      </c>
      <c r="D5028" t="s">
        <v>223</v>
      </c>
      <c r="E5028" t="s">
        <v>224</v>
      </c>
      <c r="F5028" t="s">
        <v>314</v>
      </c>
      <c r="G5028" s="16">
        <v>43100</v>
      </c>
      <c r="J5028" t="s">
        <v>319</v>
      </c>
      <c r="K5028" t="str">
        <f>IFERROR(VLOOKUP(J5028,ORDEN_ESF!A:C,2,0),"")</f>
        <v>Pasivos corrientes distintos de los pasivos incluidos en grupos de activos para su disposición clasificados como mantenidos para la venta</v>
      </c>
      <c r="L5028">
        <f>IFERROR(VLOOKUP(J5028,ORDEN_ESF!A:C,3,0),0)</f>
        <v>0</v>
      </c>
      <c r="M5028">
        <v>23161399</v>
      </c>
    </row>
    <row r="5029" spans="1:13" x14ac:dyDescent="0.25">
      <c r="A5029">
        <v>860031361</v>
      </c>
      <c r="B5029" t="s">
        <v>297</v>
      </c>
      <c r="C5029" t="s">
        <v>222</v>
      </c>
      <c r="D5029" t="s">
        <v>228</v>
      </c>
      <c r="E5029" t="s">
        <v>224</v>
      </c>
      <c r="F5029" t="s">
        <v>292</v>
      </c>
      <c r="G5029" s="16">
        <v>43100</v>
      </c>
      <c r="J5029" t="s">
        <v>319</v>
      </c>
      <c r="K5029" t="str">
        <f>IFERROR(VLOOKUP(J5029,ORDEN_ESF!A:C,2,0),"")</f>
        <v>Pasivos corrientes distintos de los pasivos incluidos en grupos de activos para su disposición clasificados como mantenidos para la venta</v>
      </c>
      <c r="L5029">
        <f>IFERROR(VLOOKUP(J5029,ORDEN_ESF!A:C,3,0),0)</f>
        <v>0</v>
      </c>
      <c r="M5029">
        <v>48770730</v>
      </c>
    </row>
    <row r="5030" spans="1:13" x14ac:dyDescent="0.25">
      <c r="A5030">
        <v>860031361</v>
      </c>
      <c r="B5030" t="s">
        <v>297</v>
      </c>
      <c r="C5030" t="s">
        <v>222</v>
      </c>
      <c r="D5030" t="s">
        <v>228</v>
      </c>
      <c r="E5030" t="s">
        <v>224</v>
      </c>
      <c r="F5030" t="s">
        <v>314</v>
      </c>
      <c r="G5030" s="16">
        <v>43100</v>
      </c>
      <c r="J5030" t="s">
        <v>319</v>
      </c>
      <c r="K5030" t="str">
        <f>IFERROR(VLOOKUP(J5030,ORDEN_ESF!A:C,2,0),"")</f>
        <v>Pasivos corrientes distintos de los pasivos incluidos en grupos de activos para su disposición clasificados como mantenidos para la venta</v>
      </c>
      <c r="L5030">
        <f>IFERROR(VLOOKUP(J5030,ORDEN_ESF!A:C,3,0),0)</f>
        <v>0</v>
      </c>
      <c r="M5030">
        <v>73253280</v>
      </c>
    </row>
    <row r="5031" spans="1:13" x14ac:dyDescent="0.25">
      <c r="A5031">
        <v>890312765</v>
      </c>
      <c r="B5031" t="s">
        <v>363</v>
      </c>
      <c r="C5031" t="s">
        <v>222</v>
      </c>
      <c r="D5031" t="s">
        <v>228</v>
      </c>
      <c r="E5031" t="s">
        <v>339</v>
      </c>
      <c r="F5031" t="s">
        <v>292</v>
      </c>
      <c r="G5031" s="16">
        <v>43100</v>
      </c>
      <c r="J5031" t="s">
        <v>319</v>
      </c>
      <c r="K5031" t="str">
        <f>IFERROR(VLOOKUP(J5031,ORDEN_ESF!A:C,2,0),"")</f>
        <v>Pasivos corrientes distintos de los pasivos incluidos en grupos de activos para su disposición clasificados como mantenidos para la venta</v>
      </c>
      <c r="L5031">
        <f>IFERROR(VLOOKUP(J5031,ORDEN_ESF!A:C,3,0),0)</f>
        <v>0</v>
      </c>
      <c r="M5031">
        <v>111329612</v>
      </c>
    </row>
    <row r="5032" spans="1:13" x14ac:dyDescent="0.25">
      <c r="A5032">
        <v>890312765</v>
      </c>
      <c r="B5032" t="s">
        <v>363</v>
      </c>
      <c r="C5032" t="s">
        <v>222</v>
      </c>
      <c r="D5032" t="s">
        <v>228</v>
      </c>
      <c r="E5032" t="s">
        <v>339</v>
      </c>
      <c r="F5032" t="s">
        <v>314</v>
      </c>
      <c r="G5032" s="16">
        <v>43100</v>
      </c>
      <c r="J5032" t="s">
        <v>319</v>
      </c>
      <c r="K5032" t="str">
        <f>IFERROR(VLOOKUP(J5032,ORDEN_ESF!A:C,2,0),"")</f>
        <v>Pasivos corrientes distintos de los pasivos incluidos en grupos de activos para su disposición clasificados como mantenidos para la venta</v>
      </c>
      <c r="L5032">
        <f>IFERROR(VLOOKUP(J5032,ORDEN_ESF!A:C,3,0),0)</f>
        <v>0</v>
      </c>
      <c r="M5032">
        <v>79295721</v>
      </c>
    </row>
    <row r="5033" spans="1:13" x14ac:dyDescent="0.25">
      <c r="A5033">
        <v>860000656</v>
      </c>
      <c r="B5033" t="s">
        <v>221</v>
      </c>
      <c r="C5033" t="s">
        <v>222</v>
      </c>
      <c r="D5033" t="s">
        <v>223</v>
      </c>
      <c r="E5033" t="s">
        <v>224</v>
      </c>
      <c r="F5033" t="s">
        <v>292</v>
      </c>
      <c r="G5033" s="16">
        <v>43100</v>
      </c>
      <c r="J5033" t="s">
        <v>319</v>
      </c>
      <c r="K5033" t="str">
        <f>IFERROR(VLOOKUP(J5033,ORDEN_ESF!A:C,2,0),"")</f>
        <v>Pasivos corrientes distintos de los pasivos incluidos en grupos de activos para su disposición clasificados como mantenidos para la venta</v>
      </c>
      <c r="L5033">
        <f>IFERROR(VLOOKUP(J5033,ORDEN_ESF!A:C,3,0),0)</f>
        <v>0</v>
      </c>
      <c r="M5033">
        <v>59330000</v>
      </c>
    </row>
    <row r="5034" spans="1:13" x14ac:dyDescent="0.25">
      <c r="A5034">
        <v>860000656</v>
      </c>
      <c r="B5034" t="s">
        <v>221</v>
      </c>
      <c r="C5034" t="s">
        <v>222</v>
      </c>
      <c r="D5034" t="s">
        <v>223</v>
      </c>
      <c r="E5034" t="s">
        <v>224</v>
      </c>
      <c r="F5034" t="s">
        <v>314</v>
      </c>
      <c r="G5034" s="16">
        <v>43100</v>
      </c>
      <c r="J5034" t="s">
        <v>319</v>
      </c>
      <c r="K5034" t="str">
        <f>IFERROR(VLOOKUP(J5034,ORDEN_ESF!A:C,2,0),"")</f>
        <v>Pasivos corrientes distintos de los pasivos incluidos en grupos de activos para su disposición clasificados como mantenidos para la venta</v>
      </c>
      <c r="L5034">
        <f>IFERROR(VLOOKUP(J5034,ORDEN_ESF!A:C,3,0),0)</f>
        <v>0</v>
      </c>
      <c r="M5034">
        <v>90946452</v>
      </c>
    </row>
    <row r="5035" spans="1:13" x14ac:dyDescent="0.25">
      <c r="A5035">
        <v>860059851</v>
      </c>
      <c r="B5035" t="s">
        <v>365</v>
      </c>
      <c r="C5035" t="s">
        <v>222</v>
      </c>
      <c r="D5035" t="s">
        <v>228</v>
      </c>
      <c r="E5035" t="s">
        <v>224</v>
      </c>
      <c r="F5035" t="s">
        <v>292</v>
      </c>
      <c r="G5035" s="16">
        <v>43100</v>
      </c>
      <c r="J5035" t="s">
        <v>319</v>
      </c>
      <c r="K5035" t="str">
        <f>IFERROR(VLOOKUP(J5035,ORDEN_ESF!A:C,2,0),"")</f>
        <v>Pasivos corrientes distintos de los pasivos incluidos en grupos de activos para su disposición clasificados como mantenidos para la venta</v>
      </c>
      <c r="L5035">
        <f>IFERROR(VLOOKUP(J5035,ORDEN_ESF!A:C,3,0),0)</f>
        <v>0</v>
      </c>
      <c r="M5035">
        <v>16597017</v>
      </c>
    </row>
    <row r="5036" spans="1:13" x14ac:dyDescent="0.25">
      <c r="A5036">
        <v>860059851</v>
      </c>
      <c r="B5036" t="s">
        <v>365</v>
      </c>
      <c r="C5036" t="s">
        <v>222</v>
      </c>
      <c r="D5036" t="s">
        <v>228</v>
      </c>
      <c r="E5036" t="s">
        <v>224</v>
      </c>
      <c r="F5036" t="s">
        <v>314</v>
      </c>
      <c r="G5036" s="16">
        <v>43100</v>
      </c>
      <c r="J5036" t="s">
        <v>319</v>
      </c>
      <c r="K5036" t="str">
        <f>IFERROR(VLOOKUP(J5036,ORDEN_ESF!A:C,2,0),"")</f>
        <v>Pasivos corrientes distintos de los pasivos incluidos en grupos de activos para su disposición clasificados como mantenidos para la venta</v>
      </c>
      <c r="L5036">
        <f>IFERROR(VLOOKUP(J5036,ORDEN_ESF!A:C,3,0),0)</f>
        <v>0</v>
      </c>
      <c r="M5036">
        <v>16106668</v>
      </c>
    </row>
    <row r="5037" spans="1:13" x14ac:dyDescent="0.25">
      <c r="A5037">
        <v>890910447</v>
      </c>
      <c r="B5037" t="s">
        <v>300</v>
      </c>
      <c r="C5037" t="s">
        <v>222</v>
      </c>
      <c r="D5037" t="s">
        <v>223</v>
      </c>
      <c r="E5037" t="s">
        <v>224</v>
      </c>
      <c r="F5037" t="s">
        <v>292</v>
      </c>
      <c r="G5037" s="16">
        <v>43100</v>
      </c>
      <c r="J5037" t="s">
        <v>319</v>
      </c>
      <c r="K5037" t="str">
        <f>IFERROR(VLOOKUP(J5037,ORDEN_ESF!A:C,2,0),"")</f>
        <v>Pasivos corrientes distintos de los pasivos incluidos en grupos de activos para su disposición clasificados como mantenidos para la venta</v>
      </c>
      <c r="L5037">
        <f>IFERROR(VLOOKUP(J5037,ORDEN_ESF!A:C,3,0),0)</f>
        <v>0</v>
      </c>
      <c r="M5037">
        <v>3668030</v>
      </c>
    </row>
    <row r="5038" spans="1:13" x14ac:dyDescent="0.25">
      <c r="A5038">
        <v>890910447</v>
      </c>
      <c r="B5038" t="s">
        <v>300</v>
      </c>
      <c r="C5038" t="s">
        <v>222</v>
      </c>
      <c r="D5038" t="s">
        <v>223</v>
      </c>
      <c r="E5038" t="s">
        <v>224</v>
      </c>
      <c r="F5038" t="s">
        <v>314</v>
      </c>
      <c r="G5038" s="16">
        <v>43100</v>
      </c>
      <c r="J5038" t="s">
        <v>319</v>
      </c>
      <c r="K5038" t="str">
        <f>IFERROR(VLOOKUP(J5038,ORDEN_ESF!A:C,2,0),"")</f>
        <v>Pasivos corrientes distintos de los pasivos incluidos en grupos de activos para su disposición clasificados como mantenidos para la venta</v>
      </c>
      <c r="L5038">
        <f>IFERROR(VLOOKUP(J5038,ORDEN_ESF!A:C,3,0),0)</f>
        <v>0</v>
      </c>
      <c r="M5038">
        <v>5958518</v>
      </c>
    </row>
    <row r="5039" spans="1:13" x14ac:dyDescent="0.25">
      <c r="A5039">
        <v>900192242</v>
      </c>
      <c r="B5039" t="s">
        <v>381</v>
      </c>
      <c r="C5039" t="s">
        <v>222</v>
      </c>
      <c r="D5039" t="s">
        <v>228</v>
      </c>
      <c r="E5039" t="s">
        <v>333</v>
      </c>
      <c r="F5039" t="s">
        <v>292</v>
      </c>
      <c r="G5039" s="16">
        <v>43100</v>
      </c>
      <c r="J5039" t="s">
        <v>319</v>
      </c>
      <c r="K5039" t="str">
        <f>IFERROR(VLOOKUP(J5039,ORDEN_ESF!A:C,2,0),"")</f>
        <v>Pasivos corrientes distintos de los pasivos incluidos en grupos de activos para su disposición clasificados como mantenidos para la venta</v>
      </c>
      <c r="L5039">
        <f>IFERROR(VLOOKUP(J5039,ORDEN_ESF!A:C,3,0),0)</f>
        <v>0</v>
      </c>
      <c r="M5039">
        <v>83869330</v>
      </c>
    </row>
    <row r="5040" spans="1:13" x14ac:dyDescent="0.25">
      <c r="A5040">
        <v>900192242</v>
      </c>
      <c r="B5040" t="s">
        <v>381</v>
      </c>
      <c r="C5040" t="s">
        <v>222</v>
      </c>
      <c r="D5040" t="s">
        <v>228</v>
      </c>
      <c r="E5040" t="s">
        <v>333</v>
      </c>
      <c r="F5040" t="s">
        <v>314</v>
      </c>
      <c r="G5040" s="16">
        <v>43100</v>
      </c>
      <c r="J5040" t="s">
        <v>319</v>
      </c>
      <c r="K5040" t="str">
        <f>IFERROR(VLOOKUP(J5040,ORDEN_ESF!A:C,2,0),"")</f>
        <v>Pasivos corrientes distintos de los pasivos incluidos en grupos de activos para su disposición clasificados como mantenidos para la venta</v>
      </c>
      <c r="L5040">
        <f>IFERROR(VLOOKUP(J5040,ORDEN_ESF!A:C,3,0),0)</f>
        <v>0</v>
      </c>
      <c r="M5040">
        <v>90979696</v>
      </c>
    </row>
    <row r="5041" spans="1:13" x14ac:dyDescent="0.25">
      <c r="A5041">
        <v>890903035</v>
      </c>
      <c r="B5041" t="s">
        <v>369</v>
      </c>
      <c r="C5041" t="s">
        <v>222</v>
      </c>
      <c r="D5041" t="s">
        <v>228</v>
      </c>
      <c r="E5041" t="s">
        <v>339</v>
      </c>
      <c r="F5041" t="s">
        <v>292</v>
      </c>
      <c r="G5041" s="16">
        <v>43100</v>
      </c>
      <c r="J5041" t="s">
        <v>319</v>
      </c>
      <c r="K5041" t="str">
        <f>IFERROR(VLOOKUP(J5041,ORDEN_ESF!A:C,2,0),"")</f>
        <v>Pasivos corrientes distintos de los pasivos incluidos en grupos de activos para su disposición clasificados como mantenidos para la venta</v>
      </c>
      <c r="L5041">
        <f>IFERROR(VLOOKUP(J5041,ORDEN_ESF!A:C,3,0),0)</f>
        <v>0</v>
      </c>
      <c r="M5041">
        <v>94755773</v>
      </c>
    </row>
    <row r="5042" spans="1:13" x14ac:dyDescent="0.25">
      <c r="A5042">
        <v>890903035</v>
      </c>
      <c r="B5042" t="s">
        <v>369</v>
      </c>
      <c r="C5042" t="s">
        <v>222</v>
      </c>
      <c r="D5042" t="s">
        <v>228</v>
      </c>
      <c r="E5042" t="s">
        <v>339</v>
      </c>
      <c r="F5042" t="s">
        <v>314</v>
      </c>
      <c r="G5042" s="16">
        <v>43100</v>
      </c>
      <c r="J5042" t="s">
        <v>319</v>
      </c>
      <c r="K5042" t="str">
        <f>IFERROR(VLOOKUP(J5042,ORDEN_ESF!A:C,2,0),"")</f>
        <v>Pasivos corrientes distintos de los pasivos incluidos en grupos de activos para su disposición clasificados como mantenidos para la venta</v>
      </c>
      <c r="L5042">
        <f>IFERROR(VLOOKUP(J5042,ORDEN_ESF!A:C,3,0),0)</f>
        <v>0</v>
      </c>
      <c r="M5042">
        <v>141474522</v>
      </c>
    </row>
    <row r="5043" spans="1:13" x14ac:dyDescent="0.25">
      <c r="A5043">
        <v>860002837</v>
      </c>
      <c r="B5043" t="s">
        <v>227</v>
      </c>
      <c r="C5043" t="s">
        <v>222</v>
      </c>
      <c r="D5043" t="s">
        <v>228</v>
      </c>
      <c r="E5043" t="s">
        <v>224</v>
      </c>
      <c r="F5043" t="s">
        <v>292</v>
      </c>
      <c r="G5043" s="16">
        <v>43100</v>
      </c>
      <c r="J5043" t="s">
        <v>319</v>
      </c>
      <c r="K5043" t="str">
        <f>IFERROR(VLOOKUP(J5043,ORDEN_ESF!A:C,2,0),"")</f>
        <v>Pasivos corrientes distintos de los pasivos incluidos en grupos de activos para su disposición clasificados como mantenidos para la venta</v>
      </c>
      <c r="L5043">
        <f>IFERROR(VLOOKUP(J5043,ORDEN_ESF!A:C,3,0),0)</f>
        <v>0</v>
      </c>
      <c r="M5043">
        <v>219866160</v>
      </c>
    </row>
    <row r="5044" spans="1:13" x14ac:dyDescent="0.25">
      <c r="A5044">
        <v>860002837</v>
      </c>
      <c r="B5044" t="s">
        <v>227</v>
      </c>
      <c r="C5044" t="s">
        <v>222</v>
      </c>
      <c r="D5044" t="s">
        <v>228</v>
      </c>
      <c r="E5044" t="s">
        <v>224</v>
      </c>
      <c r="F5044" t="s">
        <v>314</v>
      </c>
      <c r="G5044" s="16">
        <v>43100</v>
      </c>
      <c r="J5044" t="s">
        <v>319</v>
      </c>
      <c r="K5044" t="str">
        <f>IFERROR(VLOOKUP(J5044,ORDEN_ESF!A:C,2,0),"")</f>
        <v>Pasivos corrientes distintos de los pasivos incluidos en grupos de activos para su disposición clasificados como mantenidos para la venta</v>
      </c>
      <c r="L5044">
        <f>IFERROR(VLOOKUP(J5044,ORDEN_ESF!A:C,3,0),0)</f>
        <v>0</v>
      </c>
      <c r="M5044">
        <v>149306456</v>
      </c>
    </row>
    <row r="5045" spans="1:13" x14ac:dyDescent="0.25">
      <c r="A5045">
        <v>860515523</v>
      </c>
      <c r="B5045" t="s">
        <v>231</v>
      </c>
      <c r="C5045" t="s">
        <v>222</v>
      </c>
      <c r="D5045" t="s">
        <v>228</v>
      </c>
      <c r="E5045" t="s">
        <v>224</v>
      </c>
      <c r="F5045" t="s">
        <v>292</v>
      </c>
      <c r="G5045" s="16">
        <v>43100</v>
      </c>
      <c r="J5045" t="s">
        <v>319</v>
      </c>
      <c r="K5045" t="str">
        <f>IFERROR(VLOOKUP(J5045,ORDEN_ESF!A:C,2,0),"")</f>
        <v>Pasivos corrientes distintos de los pasivos incluidos en grupos de activos para su disposición clasificados como mantenidos para la venta</v>
      </c>
      <c r="L5045">
        <f>IFERROR(VLOOKUP(J5045,ORDEN_ESF!A:C,3,0),0)</f>
        <v>0</v>
      </c>
      <c r="M5045">
        <v>856691</v>
      </c>
    </row>
    <row r="5046" spans="1:13" x14ac:dyDescent="0.25">
      <c r="A5046">
        <v>860515523</v>
      </c>
      <c r="B5046" t="s">
        <v>231</v>
      </c>
      <c r="C5046" t="s">
        <v>222</v>
      </c>
      <c r="D5046" t="s">
        <v>228</v>
      </c>
      <c r="E5046" t="s">
        <v>224</v>
      </c>
      <c r="F5046" t="s">
        <v>314</v>
      </c>
      <c r="G5046" s="16">
        <v>43100</v>
      </c>
      <c r="J5046" t="s">
        <v>319</v>
      </c>
      <c r="K5046" t="str">
        <f>IFERROR(VLOOKUP(J5046,ORDEN_ESF!A:C,2,0),"")</f>
        <v>Pasivos corrientes distintos de los pasivos incluidos en grupos de activos para su disposición clasificados como mantenidos para la venta</v>
      </c>
      <c r="L5046">
        <f>IFERROR(VLOOKUP(J5046,ORDEN_ESF!A:C,3,0),0)</f>
        <v>0</v>
      </c>
      <c r="M5046">
        <v>907030</v>
      </c>
    </row>
    <row r="5047" spans="1:13" x14ac:dyDescent="0.25">
      <c r="A5047">
        <v>890932424</v>
      </c>
      <c r="B5047" t="s">
        <v>379</v>
      </c>
      <c r="C5047" t="s">
        <v>222</v>
      </c>
      <c r="D5047" t="s">
        <v>223</v>
      </c>
      <c r="E5047" t="s">
        <v>333</v>
      </c>
      <c r="F5047" t="s">
        <v>292</v>
      </c>
      <c r="G5047" s="16">
        <v>43100</v>
      </c>
      <c r="J5047" t="s">
        <v>319</v>
      </c>
      <c r="K5047" t="str">
        <f>IFERROR(VLOOKUP(J5047,ORDEN_ESF!A:C,2,0),"")</f>
        <v>Pasivos corrientes distintos de los pasivos incluidos en grupos de activos para su disposición clasificados como mantenidos para la venta</v>
      </c>
      <c r="L5047">
        <f>IFERROR(VLOOKUP(J5047,ORDEN_ESF!A:C,3,0),0)</f>
        <v>0</v>
      </c>
      <c r="M5047">
        <v>68234180</v>
      </c>
    </row>
    <row r="5048" spans="1:13" x14ac:dyDescent="0.25">
      <c r="A5048">
        <v>890932424</v>
      </c>
      <c r="B5048" t="s">
        <v>379</v>
      </c>
      <c r="C5048" t="s">
        <v>222</v>
      </c>
      <c r="D5048" t="s">
        <v>223</v>
      </c>
      <c r="E5048" t="s">
        <v>333</v>
      </c>
      <c r="F5048" t="s">
        <v>314</v>
      </c>
      <c r="G5048" s="16">
        <v>43100</v>
      </c>
      <c r="J5048" t="s">
        <v>319</v>
      </c>
      <c r="K5048" t="str">
        <f>IFERROR(VLOOKUP(J5048,ORDEN_ESF!A:C,2,0),"")</f>
        <v>Pasivos corrientes distintos de los pasivos incluidos en grupos de activos para su disposición clasificados como mantenidos para la venta</v>
      </c>
      <c r="L5048">
        <f>IFERROR(VLOOKUP(J5048,ORDEN_ESF!A:C,3,0),0)</f>
        <v>0</v>
      </c>
      <c r="M5048">
        <v>60768627</v>
      </c>
    </row>
    <row r="5049" spans="1:13" x14ac:dyDescent="0.25">
      <c r="A5049">
        <v>830094920</v>
      </c>
      <c r="B5049" t="s">
        <v>350</v>
      </c>
      <c r="C5049" t="s">
        <v>222</v>
      </c>
      <c r="D5049" t="s">
        <v>351</v>
      </c>
      <c r="E5049" t="s">
        <v>339</v>
      </c>
      <c r="F5049" t="s">
        <v>292</v>
      </c>
      <c r="G5049" s="16">
        <v>43100</v>
      </c>
      <c r="J5049" t="s">
        <v>319</v>
      </c>
      <c r="K5049" t="str">
        <f>IFERROR(VLOOKUP(J5049,ORDEN_ESF!A:C,2,0),"")</f>
        <v>Pasivos corrientes distintos de los pasivos incluidos en grupos de activos para su disposición clasificados como mantenidos para la venta</v>
      </c>
      <c r="L5049">
        <f>IFERROR(VLOOKUP(J5049,ORDEN_ESF!A:C,3,0),0)</f>
        <v>0</v>
      </c>
      <c r="M5049">
        <v>85962393</v>
      </c>
    </row>
    <row r="5050" spans="1:13" x14ac:dyDescent="0.25">
      <c r="A5050">
        <v>830094920</v>
      </c>
      <c r="B5050" t="s">
        <v>350</v>
      </c>
      <c r="C5050" t="s">
        <v>222</v>
      </c>
      <c r="D5050" t="s">
        <v>351</v>
      </c>
      <c r="E5050" t="s">
        <v>339</v>
      </c>
      <c r="F5050" t="s">
        <v>314</v>
      </c>
      <c r="G5050" s="16">
        <v>43100</v>
      </c>
      <c r="J5050" t="s">
        <v>319</v>
      </c>
      <c r="K5050" t="str">
        <f>IFERROR(VLOOKUP(J5050,ORDEN_ESF!A:C,2,0),"")</f>
        <v>Pasivos corrientes distintos de los pasivos incluidos en grupos de activos para su disposición clasificados como mantenidos para la venta</v>
      </c>
      <c r="L5050">
        <f>IFERROR(VLOOKUP(J5050,ORDEN_ESF!A:C,3,0),0)</f>
        <v>0</v>
      </c>
      <c r="M5050">
        <v>110946236</v>
      </c>
    </row>
    <row r="5051" spans="1:13" x14ac:dyDescent="0.25">
      <c r="A5051">
        <v>800093117</v>
      </c>
      <c r="B5051" t="s">
        <v>334</v>
      </c>
      <c r="C5051" t="s">
        <v>222</v>
      </c>
      <c r="D5051" t="s">
        <v>223</v>
      </c>
      <c r="E5051" t="s">
        <v>335</v>
      </c>
      <c r="F5051" t="s">
        <v>292</v>
      </c>
      <c r="G5051" s="16">
        <v>43100</v>
      </c>
      <c r="J5051" t="s">
        <v>319</v>
      </c>
      <c r="K5051" t="str">
        <f>IFERROR(VLOOKUP(J5051,ORDEN_ESF!A:C,2,0),"")</f>
        <v>Pasivos corrientes distintos de los pasivos incluidos en grupos de activos para su disposición clasificados como mantenidos para la venta</v>
      </c>
      <c r="L5051">
        <f>IFERROR(VLOOKUP(J5051,ORDEN_ESF!A:C,3,0),0)</f>
        <v>0</v>
      </c>
      <c r="M5051">
        <v>531212454</v>
      </c>
    </row>
    <row r="5052" spans="1:13" x14ac:dyDescent="0.25">
      <c r="A5052">
        <v>800093117</v>
      </c>
      <c r="B5052" t="s">
        <v>334</v>
      </c>
      <c r="C5052" t="s">
        <v>222</v>
      </c>
      <c r="D5052" t="s">
        <v>223</v>
      </c>
      <c r="E5052" t="s">
        <v>335</v>
      </c>
      <c r="F5052" t="s">
        <v>314</v>
      </c>
      <c r="G5052" s="16">
        <v>43100</v>
      </c>
      <c r="J5052" t="s">
        <v>319</v>
      </c>
      <c r="K5052" t="str">
        <f>IFERROR(VLOOKUP(J5052,ORDEN_ESF!A:C,2,0),"")</f>
        <v>Pasivos corrientes distintos de los pasivos incluidos en grupos de activos para su disposición clasificados como mantenidos para la venta</v>
      </c>
      <c r="L5052">
        <f>IFERROR(VLOOKUP(J5052,ORDEN_ESF!A:C,3,0),0)</f>
        <v>0</v>
      </c>
      <c r="M5052">
        <v>456450888</v>
      </c>
    </row>
    <row r="5053" spans="1:13" x14ac:dyDescent="0.25">
      <c r="A5053">
        <v>890908901</v>
      </c>
      <c r="B5053" t="s">
        <v>372</v>
      </c>
      <c r="C5053" t="s">
        <v>222</v>
      </c>
      <c r="D5053" t="s">
        <v>223</v>
      </c>
      <c r="E5053" t="s">
        <v>339</v>
      </c>
      <c r="F5053" t="s">
        <v>292</v>
      </c>
      <c r="G5053" s="16">
        <v>43100</v>
      </c>
      <c r="J5053" t="s">
        <v>319</v>
      </c>
      <c r="K5053" t="str">
        <f>IFERROR(VLOOKUP(J5053,ORDEN_ESF!A:C,2,0),"")</f>
        <v>Pasivos corrientes distintos de los pasivos incluidos en grupos de activos para su disposición clasificados como mantenidos para la venta</v>
      </c>
      <c r="L5053">
        <f>IFERROR(VLOOKUP(J5053,ORDEN_ESF!A:C,3,0),0)</f>
        <v>0</v>
      </c>
      <c r="M5053">
        <v>40897903</v>
      </c>
    </row>
    <row r="5054" spans="1:13" x14ac:dyDescent="0.25">
      <c r="A5054">
        <v>890908901</v>
      </c>
      <c r="B5054" t="s">
        <v>372</v>
      </c>
      <c r="C5054" t="s">
        <v>222</v>
      </c>
      <c r="D5054" t="s">
        <v>223</v>
      </c>
      <c r="E5054" t="s">
        <v>339</v>
      </c>
      <c r="F5054" t="s">
        <v>314</v>
      </c>
      <c r="G5054" s="16">
        <v>43100</v>
      </c>
      <c r="J5054" t="s">
        <v>319</v>
      </c>
      <c r="K5054" t="str">
        <f>IFERROR(VLOOKUP(J5054,ORDEN_ESF!A:C,2,0),"")</f>
        <v>Pasivos corrientes distintos de los pasivos incluidos en grupos de activos para su disposición clasificados como mantenidos para la venta</v>
      </c>
      <c r="L5054">
        <f>IFERROR(VLOOKUP(J5054,ORDEN_ESF!A:C,3,0),0)</f>
        <v>0</v>
      </c>
      <c r="M5054">
        <v>24281158</v>
      </c>
    </row>
    <row r="5055" spans="1:13" x14ac:dyDescent="0.25">
      <c r="A5055">
        <v>890911431</v>
      </c>
      <c r="B5055" t="s">
        <v>378</v>
      </c>
      <c r="C5055" t="s">
        <v>222</v>
      </c>
      <c r="D5055" t="s">
        <v>223</v>
      </c>
      <c r="E5055" t="s">
        <v>339</v>
      </c>
      <c r="F5055" t="s">
        <v>292</v>
      </c>
      <c r="G5055" s="16">
        <v>43100</v>
      </c>
      <c r="J5055" t="s">
        <v>320</v>
      </c>
      <c r="K5055" t="str">
        <f>IFERROR(VLOOKUP(J5055,ORDEN_ESF!A:C,2,0),"")</f>
        <v>Pasivos corrientes</v>
      </c>
      <c r="L5055">
        <f>IFERROR(VLOOKUP(J5055,ORDEN_ESF!A:C,3,0),0)</f>
        <v>4</v>
      </c>
      <c r="M5055">
        <v>209378604</v>
      </c>
    </row>
    <row r="5056" spans="1:13" x14ac:dyDescent="0.25">
      <c r="A5056">
        <v>890911431</v>
      </c>
      <c r="B5056" t="s">
        <v>378</v>
      </c>
      <c r="C5056" t="s">
        <v>222</v>
      </c>
      <c r="D5056" t="s">
        <v>223</v>
      </c>
      <c r="E5056" t="s">
        <v>339</v>
      </c>
      <c r="F5056" t="s">
        <v>314</v>
      </c>
      <c r="G5056" s="16">
        <v>43100</v>
      </c>
      <c r="J5056" t="s">
        <v>320</v>
      </c>
      <c r="K5056" t="str">
        <f>IFERROR(VLOOKUP(J5056,ORDEN_ESF!A:C,2,0),"")</f>
        <v>Pasivos corrientes</v>
      </c>
      <c r="L5056">
        <f>IFERROR(VLOOKUP(J5056,ORDEN_ESF!A:C,3,0),0)</f>
        <v>4</v>
      </c>
      <c r="M5056">
        <v>210112396</v>
      </c>
    </row>
    <row r="5057" spans="1:13" x14ac:dyDescent="0.25">
      <c r="A5057">
        <v>860527800</v>
      </c>
      <c r="B5057" t="s">
        <v>296</v>
      </c>
      <c r="C5057" t="s">
        <v>222</v>
      </c>
      <c r="D5057" t="s">
        <v>228</v>
      </c>
      <c r="E5057" t="s">
        <v>224</v>
      </c>
      <c r="F5057" t="s">
        <v>292</v>
      </c>
      <c r="G5057" s="16">
        <v>43100</v>
      </c>
      <c r="J5057" t="s">
        <v>320</v>
      </c>
      <c r="K5057" t="str">
        <f>IFERROR(VLOOKUP(J5057,ORDEN_ESF!A:C,2,0),"")</f>
        <v>Pasivos corrientes</v>
      </c>
      <c r="L5057">
        <f>IFERROR(VLOOKUP(J5057,ORDEN_ESF!A:C,3,0),0)</f>
        <v>4</v>
      </c>
      <c r="M5057">
        <v>63616995</v>
      </c>
    </row>
    <row r="5058" spans="1:13" x14ac:dyDescent="0.25">
      <c r="A5058">
        <v>860527800</v>
      </c>
      <c r="B5058" t="s">
        <v>296</v>
      </c>
      <c r="C5058" t="s">
        <v>222</v>
      </c>
      <c r="D5058" t="s">
        <v>228</v>
      </c>
      <c r="E5058" t="s">
        <v>224</v>
      </c>
      <c r="F5058" t="s">
        <v>314</v>
      </c>
      <c r="G5058" s="16">
        <v>43100</v>
      </c>
      <c r="J5058" t="s">
        <v>320</v>
      </c>
      <c r="K5058" t="str">
        <f>IFERROR(VLOOKUP(J5058,ORDEN_ESF!A:C,2,0),"")</f>
        <v>Pasivos corrientes</v>
      </c>
      <c r="L5058">
        <f>IFERROR(VLOOKUP(J5058,ORDEN_ESF!A:C,3,0),0)</f>
        <v>4</v>
      </c>
      <c r="M5058">
        <v>67789698</v>
      </c>
    </row>
    <row r="5059" spans="1:13" x14ac:dyDescent="0.25">
      <c r="A5059">
        <v>811032292</v>
      </c>
      <c r="B5059" t="s">
        <v>349</v>
      </c>
      <c r="C5059" t="s">
        <v>222</v>
      </c>
      <c r="D5059" t="s">
        <v>223</v>
      </c>
      <c r="E5059" t="s">
        <v>335</v>
      </c>
      <c r="F5059" t="s">
        <v>292</v>
      </c>
      <c r="G5059" s="16">
        <v>43100</v>
      </c>
      <c r="J5059" t="s">
        <v>320</v>
      </c>
      <c r="K5059" t="str">
        <f>IFERROR(VLOOKUP(J5059,ORDEN_ESF!A:C,2,0),"")</f>
        <v>Pasivos corrientes</v>
      </c>
      <c r="L5059">
        <f>IFERROR(VLOOKUP(J5059,ORDEN_ESF!A:C,3,0),0)</f>
        <v>4</v>
      </c>
      <c r="M5059">
        <v>335296525</v>
      </c>
    </row>
    <row r="5060" spans="1:13" x14ac:dyDescent="0.25">
      <c r="A5060">
        <v>811032292</v>
      </c>
      <c r="B5060" t="s">
        <v>349</v>
      </c>
      <c r="C5060" t="s">
        <v>222</v>
      </c>
      <c r="D5060" t="s">
        <v>223</v>
      </c>
      <c r="E5060" t="s">
        <v>335</v>
      </c>
      <c r="F5060" t="s">
        <v>314</v>
      </c>
      <c r="G5060" s="16">
        <v>43100</v>
      </c>
      <c r="J5060" t="s">
        <v>320</v>
      </c>
      <c r="K5060" t="str">
        <f>IFERROR(VLOOKUP(J5060,ORDEN_ESF!A:C,2,0),"")</f>
        <v>Pasivos corrientes</v>
      </c>
      <c r="L5060">
        <f>IFERROR(VLOOKUP(J5060,ORDEN_ESF!A:C,3,0),0)</f>
        <v>4</v>
      </c>
      <c r="M5060">
        <v>371433925</v>
      </c>
    </row>
    <row r="5061" spans="1:13" x14ac:dyDescent="0.25">
      <c r="A5061">
        <v>860035996</v>
      </c>
      <c r="B5061" t="s">
        <v>229</v>
      </c>
      <c r="C5061" t="s">
        <v>222</v>
      </c>
      <c r="D5061" t="s">
        <v>228</v>
      </c>
      <c r="E5061" t="s">
        <v>224</v>
      </c>
      <c r="F5061" t="s">
        <v>292</v>
      </c>
      <c r="G5061" s="16">
        <v>43100</v>
      </c>
      <c r="J5061" t="s">
        <v>320</v>
      </c>
      <c r="K5061" t="str">
        <f>IFERROR(VLOOKUP(J5061,ORDEN_ESF!A:C,2,0),"")</f>
        <v>Pasivos corrientes</v>
      </c>
      <c r="L5061">
        <f>IFERROR(VLOOKUP(J5061,ORDEN_ESF!A:C,3,0),0)</f>
        <v>4</v>
      </c>
      <c r="M5061">
        <v>9975968</v>
      </c>
    </row>
    <row r="5062" spans="1:13" x14ac:dyDescent="0.25">
      <c r="A5062">
        <v>860035996</v>
      </c>
      <c r="B5062" t="s">
        <v>229</v>
      </c>
      <c r="C5062" t="s">
        <v>222</v>
      </c>
      <c r="D5062" t="s">
        <v>228</v>
      </c>
      <c r="E5062" t="s">
        <v>224</v>
      </c>
      <c r="F5062" t="s">
        <v>314</v>
      </c>
      <c r="G5062" s="16">
        <v>43100</v>
      </c>
      <c r="J5062" t="s">
        <v>320</v>
      </c>
      <c r="K5062" t="str">
        <f>IFERROR(VLOOKUP(J5062,ORDEN_ESF!A:C,2,0),"")</f>
        <v>Pasivos corrientes</v>
      </c>
      <c r="L5062">
        <f>IFERROR(VLOOKUP(J5062,ORDEN_ESF!A:C,3,0),0)</f>
        <v>4</v>
      </c>
      <c r="M5062">
        <v>16634858</v>
      </c>
    </row>
    <row r="5063" spans="1:13" x14ac:dyDescent="0.25">
      <c r="A5063">
        <v>830124992</v>
      </c>
      <c r="B5063" t="s">
        <v>357</v>
      </c>
      <c r="C5063" t="s">
        <v>222</v>
      </c>
      <c r="D5063" t="s">
        <v>228</v>
      </c>
      <c r="E5063" t="s">
        <v>358</v>
      </c>
      <c r="F5063" t="s">
        <v>292</v>
      </c>
      <c r="G5063" s="16">
        <v>43100</v>
      </c>
      <c r="J5063" t="s">
        <v>320</v>
      </c>
      <c r="K5063" t="str">
        <f>IFERROR(VLOOKUP(J5063,ORDEN_ESF!A:C,2,0),"")</f>
        <v>Pasivos corrientes</v>
      </c>
      <c r="L5063">
        <f>IFERROR(VLOOKUP(J5063,ORDEN_ESF!A:C,3,0),0)</f>
        <v>4</v>
      </c>
      <c r="M5063">
        <v>361231</v>
      </c>
    </row>
    <row r="5064" spans="1:13" x14ac:dyDescent="0.25">
      <c r="A5064">
        <v>830124992</v>
      </c>
      <c r="B5064" t="s">
        <v>357</v>
      </c>
      <c r="C5064" t="s">
        <v>222</v>
      </c>
      <c r="D5064" t="s">
        <v>228</v>
      </c>
      <c r="E5064" t="s">
        <v>358</v>
      </c>
      <c r="F5064" t="s">
        <v>314</v>
      </c>
      <c r="G5064" s="16">
        <v>43100</v>
      </c>
      <c r="J5064" t="s">
        <v>320</v>
      </c>
      <c r="K5064" t="str">
        <f>IFERROR(VLOOKUP(J5064,ORDEN_ESF!A:C,2,0),"")</f>
        <v>Pasivos corrientes</v>
      </c>
      <c r="L5064">
        <f>IFERROR(VLOOKUP(J5064,ORDEN_ESF!A:C,3,0),0)</f>
        <v>4</v>
      </c>
      <c r="M5064">
        <v>7752</v>
      </c>
    </row>
    <row r="5065" spans="1:13" x14ac:dyDescent="0.25">
      <c r="A5065">
        <v>800185295</v>
      </c>
      <c r="B5065" t="s">
        <v>344</v>
      </c>
      <c r="C5065" t="s">
        <v>222</v>
      </c>
      <c r="D5065" t="s">
        <v>228</v>
      </c>
      <c r="E5065" t="s">
        <v>335</v>
      </c>
      <c r="F5065" t="s">
        <v>292</v>
      </c>
      <c r="G5065" s="16">
        <v>43100</v>
      </c>
      <c r="J5065" t="s">
        <v>320</v>
      </c>
      <c r="K5065" t="str">
        <f>IFERROR(VLOOKUP(J5065,ORDEN_ESF!A:C,2,0),"")</f>
        <v>Pasivos corrientes</v>
      </c>
      <c r="L5065">
        <f>IFERROR(VLOOKUP(J5065,ORDEN_ESF!A:C,3,0),0)</f>
        <v>4</v>
      </c>
      <c r="M5065">
        <v>1464293793</v>
      </c>
    </row>
    <row r="5066" spans="1:13" x14ac:dyDescent="0.25">
      <c r="A5066">
        <v>800185295</v>
      </c>
      <c r="B5066" t="s">
        <v>344</v>
      </c>
      <c r="C5066" t="s">
        <v>222</v>
      </c>
      <c r="D5066" t="s">
        <v>228</v>
      </c>
      <c r="E5066" t="s">
        <v>335</v>
      </c>
      <c r="F5066" t="s">
        <v>314</v>
      </c>
      <c r="G5066" s="16">
        <v>43100</v>
      </c>
      <c r="J5066" t="s">
        <v>320</v>
      </c>
      <c r="K5066" t="str">
        <f>IFERROR(VLOOKUP(J5066,ORDEN_ESF!A:C,2,0),"")</f>
        <v>Pasivos corrientes</v>
      </c>
      <c r="L5066">
        <f>IFERROR(VLOOKUP(J5066,ORDEN_ESF!A:C,3,0),0)</f>
        <v>4</v>
      </c>
      <c r="M5066">
        <v>1589439625</v>
      </c>
    </row>
    <row r="5067" spans="1:13" x14ac:dyDescent="0.25">
      <c r="A5067">
        <v>800233881</v>
      </c>
      <c r="B5067" t="s">
        <v>161</v>
      </c>
      <c r="C5067" t="s">
        <v>222</v>
      </c>
      <c r="D5067" t="s">
        <v>223</v>
      </c>
      <c r="E5067" t="s">
        <v>333</v>
      </c>
      <c r="F5067" t="s">
        <v>292</v>
      </c>
      <c r="G5067" s="16">
        <v>43100</v>
      </c>
      <c r="J5067" t="s">
        <v>320</v>
      </c>
      <c r="K5067" t="str">
        <f>IFERROR(VLOOKUP(J5067,ORDEN_ESF!A:C,2,0),"")</f>
        <v>Pasivos corrientes</v>
      </c>
      <c r="L5067">
        <f>IFERROR(VLOOKUP(J5067,ORDEN_ESF!A:C,3,0),0)</f>
        <v>4</v>
      </c>
      <c r="M5067">
        <v>163435934</v>
      </c>
    </row>
    <row r="5068" spans="1:13" x14ac:dyDescent="0.25">
      <c r="A5068">
        <v>800233881</v>
      </c>
      <c r="B5068" t="s">
        <v>161</v>
      </c>
      <c r="C5068" t="s">
        <v>222</v>
      </c>
      <c r="D5068" t="s">
        <v>223</v>
      </c>
      <c r="E5068" t="s">
        <v>333</v>
      </c>
      <c r="F5068" t="s">
        <v>314</v>
      </c>
      <c r="G5068" s="16">
        <v>43100</v>
      </c>
      <c r="J5068" t="s">
        <v>320</v>
      </c>
      <c r="K5068" t="str">
        <f>IFERROR(VLOOKUP(J5068,ORDEN_ESF!A:C,2,0),"")</f>
        <v>Pasivos corrientes</v>
      </c>
      <c r="L5068">
        <f>IFERROR(VLOOKUP(J5068,ORDEN_ESF!A:C,3,0),0)</f>
        <v>4</v>
      </c>
      <c r="M5068">
        <v>74968647</v>
      </c>
    </row>
    <row r="5069" spans="1:13" x14ac:dyDescent="0.25">
      <c r="A5069">
        <v>800173155</v>
      </c>
      <c r="B5069" t="s">
        <v>341</v>
      </c>
      <c r="C5069" t="s">
        <v>222</v>
      </c>
      <c r="D5069" t="s">
        <v>228</v>
      </c>
      <c r="E5069" t="s">
        <v>335</v>
      </c>
      <c r="F5069" t="s">
        <v>292</v>
      </c>
      <c r="G5069" s="16">
        <v>43100</v>
      </c>
      <c r="J5069" t="s">
        <v>320</v>
      </c>
      <c r="K5069" t="str">
        <f>IFERROR(VLOOKUP(J5069,ORDEN_ESF!A:C,2,0),"")</f>
        <v>Pasivos corrientes</v>
      </c>
      <c r="L5069">
        <f>IFERROR(VLOOKUP(J5069,ORDEN_ESF!A:C,3,0),0)</f>
        <v>4</v>
      </c>
      <c r="M5069">
        <v>181460890</v>
      </c>
    </row>
    <row r="5070" spans="1:13" x14ac:dyDescent="0.25">
      <c r="A5070">
        <v>800173155</v>
      </c>
      <c r="B5070" t="s">
        <v>341</v>
      </c>
      <c r="C5070" t="s">
        <v>222</v>
      </c>
      <c r="D5070" t="s">
        <v>228</v>
      </c>
      <c r="E5070" t="s">
        <v>335</v>
      </c>
      <c r="F5070" t="s">
        <v>314</v>
      </c>
      <c r="G5070" s="16">
        <v>43100</v>
      </c>
      <c r="J5070" t="s">
        <v>320</v>
      </c>
      <c r="K5070" t="str">
        <f>IFERROR(VLOOKUP(J5070,ORDEN_ESF!A:C,2,0),"")</f>
        <v>Pasivos corrientes</v>
      </c>
      <c r="L5070">
        <f>IFERROR(VLOOKUP(J5070,ORDEN_ESF!A:C,3,0),0)</f>
        <v>4</v>
      </c>
      <c r="M5070">
        <v>220011543</v>
      </c>
    </row>
    <row r="5071" spans="1:13" x14ac:dyDescent="0.25">
      <c r="A5071">
        <v>890205645</v>
      </c>
      <c r="B5071" t="s">
        <v>166</v>
      </c>
      <c r="C5071" t="s">
        <v>222</v>
      </c>
      <c r="D5071" t="s">
        <v>375</v>
      </c>
      <c r="E5071" t="s">
        <v>335</v>
      </c>
      <c r="F5071" t="s">
        <v>292</v>
      </c>
      <c r="G5071" s="16">
        <v>43100</v>
      </c>
      <c r="J5071" t="s">
        <v>320</v>
      </c>
      <c r="K5071" t="str">
        <f>IFERROR(VLOOKUP(J5071,ORDEN_ESF!A:C,2,0),"")</f>
        <v>Pasivos corrientes</v>
      </c>
      <c r="L5071">
        <f>IFERROR(VLOOKUP(J5071,ORDEN_ESF!A:C,3,0),0)</f>
        <v>4</v>
      </c>
      <c r="M5071">
        <v>327892420</v>
      </c>
    </row>
    <row r="5072" spans="1:13" x14ac:dyDescent="0.25">
      <c r="A5072">
        <v>890205645</v>
      </c>
      <c r="B5072" t="s">
        <v>166</v>
      </c>
      <c r="C5072" t="s">
        <v>222</v>
      </c>
      <c r="D5072" t="s">
        <v>375</v>
      </c>
      <c r="E5072" t="s">
        <v>335</v>
      </c>
      <c r="F5072" t="s">
        <v>314</v>
      </c>
      <c r="G5072" s="16">
        <v>43100</v>
      </c>
      <c r="J5072" t="s">
        <v>320</v>
      </c>
      <c r="K5072" t="str">
        <f>IFERROR(VLOOKUP(J5072,ORDEN_ESF!A:C,2,0),"")</f>
        <v>Pasivos corrientes</v>
      </c>
      <c r="L5072">
        <f>IFERROR(VLOOKUP(J5072,ORDEN_ESF!A:C,3,0),0)</f>
        <v>4</v>
      </c>
      <c r="M5072">
        <v>274347664</v>
      </c>
    </row>
    <row r="5073" spans="1:13" x14ac:dyDescent="0.25">
      <c r="A5073">
        <v>900087151</v>
      </c>
      <c r="B5073" t="s">
        <v>383</v>
      </c>
      <c r="C5073" t="s">
        <v>222</v>
      </c>
      <c r="D5073" t="s">
        <v>351</v>
      </c>
      <c r="E5073" t="s">
        <v>384</v>
      </c>
      <c r="F5073" t="s">
        <v>292</v>
      </c>
      <c r="G5073" s="16">
        <v>43100</v>
      </c>
      <c r="J5073" t="s">
        <v>320</v>
      </c>
      <c r="K5073" t="str">
        <f>IFERROR(VLOOKUP(J5073,ORDEN_ESF!A:C,2,0),"")</f>
        <v>Pasivos corrientes</v>
      </c>
      <c r="L5073">
        <f>IFERROR(VLOOKUP(J5073,ORDEN_ESF!A:C,3,0),0)</f>
        <v>4</v>
      </c>
      <c r="M5073">
        <v>111297813</v>
      </c>
    </row>
    <row r="5074" spans="1:13" x14ac:dyDescent="0.25">
      <c r="A5074">
        <v>900087151</v>
      </c>
      <c r="B5074" t="s">
        <v>383</v>
      </c>
      <c r="C5074" t="s">
        <v>222</v>
      </c>
      <c r="D5074" t="s">
        <v>351</v>
      </c>
      <c r="E5074" t="s">
        <v>384</v>
      </c>
      <c r="F5074" t="s">
        <v>314</v>
      </c>
      <c r="G5074" s="16">
        <v>43100</v>
      </c>
      <c r="J5074" t="s">
        <v>320</v>
      </c>
      <c r="K5074" t="str">
        <f>IFERROR(VLOOKUP(J5074,ORDEN_ESF!A:C,2,0),"")</f>
        <v>Pasivos corrientes</v>
      </c>
      <c r="L5074">
        <f>IFERROR(VLOOKUP(J5074,ORDEN_ESF!A:C,3,0),0)</f>
        <v>4</v>
      </c>
      <c r="M5074">
        <v>48809844</v>
      </c>
    </row>
    <row r="5075" spans="1:13" x14ac:dyDescent="0.25">
      <c r="A5075">
        <v>800094968</v>
      </c>
      <c r="B5075" t="s">
        <v>336</v>
      </c>
      <c r="C5075" t="s">
        <v>222</v>
      </c>
      <c r="D5075" t="s">
        <v>337</v>
      </c>
      <c r="E5075" t="s">
        <v>335</v>
      </c>
      <c r="F5075" t="s">
        <v>292</v>
      </c>
      <c r="G5075" s="16">
        <v>43100</v>
      </c>
      <c r="J5075" t="s">
        <v>320</v>
      </c>
      <c r="K5075" t="str">
        <f>IFERROR(VLOOKUP(J5075,ORDEN_ESF!A:C,2,0),"")</f>
        <v>Pasivos corrientes</v>
      </c>
      <c r="L5075">
        <f>IFERROR(VLOOKUP(J5075,ORDEN_ESF!A:C,3,0),0)</f>
        <v>4</v>
      </c>
      <c r="M5075">
        <v>183647903</v>
      </c>
    </row>
    <row r="5076" spans="1:13" x14ac:dyDescent="0.25">
      <c r="A5076">
        <v>800094968</v>
      </c>
      <c r="B5076" t="s">
        <v>336</v>
      </c>
      <c r="C5076" t="s">
        <v>222</v>
      </c>
      <c r="D5076" t="s">
        <v>337</v>
      </c>
      <c r="E5076" t="s">
        <v>335</v>
      </c>
      <c r="F5076" t="s">
        <v>314</v>
      </c>
      <c r="G5076" s="16">
        <v>43100</v>
      </c>
      <c r="J5076" t="s">
        <v>320</v>
      </c>
      <c r="K5076" t="str">
        <f>IFERROR(VLOOKUP(J5076,ORDEN_ESF!A:C,2,0),"")</f>
        <v>Pasivos corrientes</v>
      </c>
      <c r="L5076">
        <f>IFERROR(VLOOKUP(J5076,ORDEN_ESF!A:C,3,0),0)</f>
        <v>4</v>
      </c>
      <c r="M5076">
        <v>193435970</v>
      </c>
    </row>
    <row r="5077" spans="1:13" x14ac:dyDescent="0.25">
      <c r="A5077">
        <v>890939355</v>
      </c>
      <c r="B5077" t="s">
        <v>35</v>
      </c>
      <c r="C5077" t="s">
        <v>222</v>
      </c>
      <c r="D5077" t="s">
        <v>223</v>
      </c>
      <c r="E5077" t="s">
        <v>335</v>
      </c>
      <c r="F5077" t="s">
        <v>292</v>
      </c>
      <c r="G5077" s="16">
        <v>43100</v>
      </c>
      <c r="J5077" t="s">
        <v>320</v>
      </c>
      <c r="K5077" t="str">
        <f>IFERROR(VLOOKUP(J5077,ORDEN_ESF!A:C,2,0),"")</f>
        <v>Pasivos corrientes</v>
      </c>
      <c r="L5077">
        <f>IFERROR(VLOOKUP(J5077,ORDEN_ESF!A:C,3,0),0)</f>
        <v>4</v>
      </c>
      <c r="M5077">
        <v>3864066</v>
      </c>
    </row>
    <row r="5078" spans="1:13" x14ac:dyDescent="0.25">
      <c r="A5078">
        <v>890939355</v>
      </c>
      <c r="B5078" t="s">
        <v>35</v>
      </c>
      <c r="C5078" t="s">
        <v>222</v>
      </c>
      <c r="D5078" t="s">
        <v>223</v>
      </c>
      <c r="E5078" t="s">
        <v>335</v>
      </c>
      <c r="F5078" t="s">
        <v>314</v>
      </c>
      <c r="G5078" s="16">
        <v>43100</v>
      </c>
      <c r="J5078" t="s">
        <v>320</v>
      </c>
      <c r="K5078" t="str">
        <f>IFERROR(VLOOKUP(J5078,ORDEN_ESF!A:C,2,0),"")</f>
        <v>Pasivos corrientes</v>
      </c>
      <c r="L5078">
        <f>IFERROR(VLOOKUP(J5078,ORDEN_ESF!A:C,3,0),0)</f>
        <v>4</v>
      </c>
      <c r="M5078">
        <v>2071394</v>
      </c>
    </row>
    <row r="5079" spans="1:13" x14ac:dyDescent="0.25">
      <c r="A5079">
        <v>830058272</v>
      </c>
      <c r="B5079" t="s">
        <v>352</v>
      </c>
      <c r="C5079" t="s">
        <v>222</v>
      </c>
      <c r="D5079" t="s">
        <v>228</v>
      </c>
      <c r="E5079" t="s">
        <v>353</v>
      </c>
      <c r="F5079" t="s">
        <v>292</v>
      </c>
      <c r="G5079" s="16">
        <v>43100</v>
      </c>
      <c r="J5079" t="s">
        <v>320</v>
      </c>
      <c r="K5079" t="str">
        <f>IFERROR(VLOOKUP(J5079,ORDEN_ESF!A:C,2,0),"")</f>
        <v>Pasivos corrientes</v>
      </c>
      <c r="L5079">
        <f>IFERROR(VLOOKUP(J5079,ORDEN_ESF!A:C,3,0),0)</f>
        <v>4</v>
      </c>
      <c r="M5079">
        <v>69963981</v>
      </c>
    </row>
    <row r="5080" spans="1:13" x14ac:dyDescent="0.25">
      <c r="A5080">
        <v>830058272</v>
      </c>
      <c r="B5080" t="s">
        <v>352</v>
      </c>
      <c r="C5080" t="s">
        <v>222</v>
      </c>
      <c r="D5080" t="s">
        <v>228</v>
      </c>
      <c r="E5080" t="s">
        <v>353</v>
      </c>
      <c r="F5080" t="s">
        <v>314</v>
      </c>
      <c r="G5080" s="16">
        <v>43100</v>
      </c>
      <c r="J5080" t="s">
        <v>320</v>
      </c>
      <c r="K5080" t="str">
        <f>IFERROR(VLOOKUP(J5080,ORDEN_ESF!A:C,2,0),"")</f>
        <v>Pasivos corrientes</v>
      </c>
      <c r="L5080">
        <f>IFERROR(VLOOKUP(J5080,ORDEN_ESF!A:C,3,0),0)</f>
        <v>4</v>
      </c>
      <c r="M5080">
        <v>95047916</v>
      </c>
    </row>
    <row r="5081" spans="1:13" x14ac:dyDescent="0.25">
      <c r="A5081">
        <v>860058070</v>
      </c>
      <c r="B5081" t="s">
        <v>364</v>
      </c>
      <c r="C5081" t="s">
        <v>222</v>
      </c>
      <c r="D5081" t="s">
        <v>228</v>
      </c>
      <c r="E5081" t="s">
        <v>335</v>
      </c>
      <c r="F5081" t="s">
        <v>292</v>
      </c>
      <c r="G5081" s="16">
        <v>43100</v>
      </c>
      <c r="J5081" t="s">
        <v>320</v>
      </c>
      <c r="K5081" t="str">
        <f>IFERROR(VLOOKUP(J5081,ORDEN_ESF!A:C,2,0),"")</f>
        <v>Pasivos corrientes</v>
      </c>
      <c r="L5081">
        <f>IFERROR(VLOOKUP(J5081,ORDEN_ESF!A:C,3,0),0)</f>
        <v>4</v>
      </c>
      <c r="M5081">
        <v>622496075</v>
      </c>
    </row>
    <row r="5082" spans="1:13" x14ac:dyDescent="0.25">
      <c r="A5082">
        <v>860058070</v>
      </c>
      <c r="B5082" t="s">
        <v>364</v>
      </c>
      <c r="C5082" t="s">
        <v>222</v>
      </c>
      <c r="D5082" t="s">
        <v>228</v>
      </c>
      <c r="E5082" t="s">
        <v>335</v>
      </c>
      <c r="F5082" t="s">
        <v>314</v>
      </c>
      <c r="G5082" s="16">
        <v>43100</v>
      </c>
      <c r="J5082" t="s">
        <v>320</v>
      </c>
      <c r="K5082" t="str">
        <f>IFERROR(VLOOKUP(J5082,ORDEN_ESF!A:C,2,0),"")</f>
        <v>Pasivos corrientes</v>
      </c>
      <c r="L5082">
        <f>IFERROR(VLOOKUP(J5082,ORDEN_ESF!A:C,3,0),0)</f>
        <v>4</v>
      </c>
      <c r="M5082">
        <v>720680695</v>
      </c>
    </row>
    <row r="5083" spans="1:13" x14ac:dyDescent="0.25">
      <c r="A5083">
        <v>890903055</v>
      </c>
      <c r="B5083" t="s">
        <v>232</v>
      </c>
      <c r="C5083" t="s">
        <v>222</v>
      </c>
      <c r="D5083" t="s">
        <v>223</v>
      </c>
      <c r="E5083" t="s">
        <v>224</v>
      </c>
      <c r="F5083" t="s">
        <v>292</v>
      </c>
      <c r="G5083" s="16">
        <v>43100</v>
      </c>
      <c r="J5083" t="s">
        <v>320</v>
      </c>
      <c r="K5083" t="str">
        <f>IFERROR(VLOOKUP(J5083,ORDEN_ESF!A:C,2,0),"")</f>
        <v>Pasivos corrientes</v>
      </c>
      <c r="L5083">
        <f>IFERROR(VLOOKUP(J5083,ORDEN_ESF!A:C,3,0),0)</f>
        <v>4</v>
      </c>
      <c r="M5083">
        <v>23855414</v>
      </c>
    </row>
    <row r="5084" spans="1:13" x14ac:dyDescent="0.25">
      <c r="A5084">
        <v>890903055</v>
      </c>
      <c r="B5084" t="s">
        <v>232</v>
      </c>
      <c r="C5084" t="s">
        <v>222</v>
      </c>
      <c r="D5084" t="s">
        <v>223</v>
      </c>
      <c r="E5084" t="s">
        <v>224</v>
      </c>
      <c r="F5084" t="s">
        <v>314</v>
      </c>
      <c r="G5084" s="16">
        <v>43100</v>
      </c>
      <c r="J5084" t="s">
        <v>320</v>
      </c>
      <c r="K5084" t="str">
        <f>IFERROR(VLOOKUP(J5084,ORDEN_ESF!A:C,2,0),"")</f>
        <v>Pasivos corrientes</v>
      </c>
      <c r="L5084">
        <f>IFERROR(VLOOKUP(J5084,ORDEN_ESF!A:C,3,0),0)</f>
        <v>4</v>
      </c>
      <c r="M5084">
        <v>23161399</v>
      </c>
    </row>
    <row r="5085" spans="1:13" x14ac:dyDescent="0.25">
      <c r="A5085">
        <v>860031361</v>
      </c>
      <c r="B5085" t="s">
        <v>297</v>
      </c>
      <c r="C5085" t="s">
        <v>222</v>
      </c>
      <c r="D5085" t="s">
        <v>228</v>
      </c>
      <c r="E5085" t="s">
        <v>224</v>
      </c>
      <c r="F5085" t="s">
        <v>292</v>
      </c>
      <c r="G5085" s="16">
        <v>43100</v>
      </c>
      <c r="J5085" t="s">
        <v>320</v>
      </c>
      <c r="K5085" t="str">
        <f>IFERROR(VLOOKUP(J5085,ORDEN_ESF!A:C,2,0),"")</f>
        <v>Pasivos corrientes</v>
      </c>
      <c r="L5085">
        <f>IFERROR(VLOOKUP(J5085,ORDEN_ESF!A:C,3,0),0)</f>
        <v>4</v>
      </c>
      <c r="M5085">
        <v>48770730</v>
      </c>
    </row>
    <row r="5086" spans="1:13" x14ac:dyDescent="0.25">
      <c r="A5086">
        <v>860031361</v>
      </c>
      <c r="B5086" t="s">
        <v>297</v>
      </c>
      <c r="C5086" t="s">
        <v>222</v>
      </c>
      <c r="D5086" t="s">
        <v>228</v>
      </c>
      <c r="E5086" t="s">
        <v>224</v>
      </c>
      <c r="F5086" t="s">
        <v>314</v>
      </c>
      <c r="G5086" s="16">
        <v>43100</v>
      </c>
      <c r="J5086" t="s">
        <v>320</v>
      </c>
      <c r="K5086" t="str">
        <f>IFERROR(VLOOKUP(J5086,ORDEN_ESF!A:C,2,0),"")</f>
        <v>Pasivos corrientes</v>
      </c>
      <c r="L5086">
        <f>IFERROR(VLOOKUP(J5086,ORDEN_ESF!A:C,3,0),0)</f>
        <v>4</v>
      </c>
      <c r="M5086">
        <v>73253280</v>
      </c>
    </row>
    <row r="5087" spans="1:13" x14ac:dyDescent="0.25">
      <c r="A5087">
        <v>890312765</v>
      </c>
      <c r="B5087" t="s">
        <v>363</v>
      </c>
      <c r="C5087" t="s">
        <v>222</v>
      </c>
      <c r="D5087" t="s">
        <v>228</v>
      </c>
      <c r="E5087" t="s">
        <v>339</v>
      </c>
      <c r="F5087" t="s">
        <v>292</v>
      </c>
      <c r="G5087" s="16">
        <v>43100</v>
      </c>
      <c r="J5087" t="s">
        <v>320</v>
      </c>
      <c r="K5087" t="str">
        <f>IFERROR(VLOOKUP(J5087,ORDEN_ESF!A:C,2,0),"")</f>
        <v>Pasivos corrientes</v>
      </c>
      <c r="L5087">
        <f>IFERROR(VLOOKUP(J5087,ORDEN_ESF!A:C,3,0),0)</f>
        <v>4</v>
      </c>
      <c r="M5087">
        <v>111329612</v>
      </c>
    </row>
    <row r="5088" spans="1:13" x14ac:dyDescent="0.25">
      <c r="A5088">
        <v>890312765</v>
      </c>
      <c r="B5088" t="s">
        <v>363</v>
      </c>
      <c r="C5088" t="s">
        <v>222</v>
      </c>
      <c r="D5088" t="s">
        <v>228</v>
      </c>
      <c r="E5088" t="s">
        <v>339</v>
      </c>
      <c r="F5088" t="s">
        <v>314</v>
      </c>
      <c r="G5088" s="16">
        <v>43100</v>
      </c>
      <c r="J5088" t="s">
        <v>320</v>
      </c>
      <c r="K5088" t="str">
        <f>IFERROR(VLOOKUP(J5088,ORDEN_ESF!A:C,2,0),"")</f>
        <v>Pasivos corrientes</v>
      </c>
      <c r="L5088">
        <f>IFERROR(VLOOKUP(J5088,ORDEN_ESF!A:C,3,0),0)</f>
        <v>4</v>
      </c>
      <c r="M5088">
        <v>79295721</v>
      </c>
    </row>
    <row r="5089" spans="1:13" x14ac:dyDescent="0.25">
      <c r="A5089">
        <v>860000656</v>
      </c>
      <c r="B5089" t="s">
        <v>221</v>
      </c>
      <c r="C5089" t="s">
        <v>222</v>
      </c>
      <c r="D5089" t="s">
        <v>223</v>
      </c>
      <c r="E5089" t="s">
        <v>224</v>
      </c>
      <c r="F5089" t="s">
        <v>292</v>
      </c>
      <c r="G5089" s="16">
        <v>43100</v>
      </c>
      <c r="J5089" t="s">
        <v>320</v>
      </c>
      <c r="K5089" t="str">
        <f>IFERROR(VLOOKUP(J5089,ORDEN_ESF!A:C,2,0),"")</f>
        <v>Pasivos corrientes</v>
      </c>
      <c r="L5089">
        <f>IFERROR(VLOOKUP(J5089,ORDEN_ESF!A:C,3,0),0)</f>
        <v>4</v>
      </c>
      <c r="M5089">
        <v>59330000</v>
      </c>
    </row>
    <row r="5090" spans="1:13" x14ac:dyDescent="0.25">
      <c r="A5090">
        <v>860000656</v>
      </c>
      <c r="B5090" t="s">
        <v>221</v>
      </c>
      <c r="C5090" t="s">
        <v>222</v>
      </c>
      <c r="D5090" t="s">
        <v>223</v>
      </c>
      <c r="E5090" t="s">
        <v>224</v>
      </c>
      <c r="F5090" t="s">
        <v>314</v>
      </c>
      <c r="G5090" s="16">
        <v>43100</v>
      </c>
      <c r="J5090" t="s">
        <v>320</v>
      </c>
      <c r="K5090" t="str">
        <f>IFERROR(VLOOKUP(J5090,ORDEN_ESF!A:C,2,0),"")</f>
        <v>Pasivos corrientes</v>
      </c>
      <c r="L5090">
        <f>IFERROR(VLOOKUP(J5090,ORDEN_ESF!A:C,3,0),0)</f>
        <v>4</v>
      </c>
      <c r="M5090">
        <v>90946452</v>
      </c>
    </row>
    <row r="5091" spans="1:13" x14ac:dyDescent="0.25">
      <c r="A5091">
        <v>860059851</v>
      </c>
      <c r="B5091" t="s">
        <v>365</v>
      </c>
      <c r="C5091" t="s">
        <v>222</v>
      </c>
      <c r="D5091" t="s">
        <v>228</v>
      </c>
      <c r="E5091" t="s">
        <v>224</v>
      </c>
      <c r="F5091" t="s">
        <v>292</v>
      </c>
      <c r="G5091" s="16">
        <v>43100</v>
      </c>
      <c r="J5091" t="s">
        <v>320</v>
      </c>
      <c r="K5091" t="str">
        <f>IFERROR(VLOOKUP(J5091,ORDEN_ESF!A:C,2,0),"")</f>
        <v>Pasivos corrientes</v>
      </c>
      <c r="L5091">
        <f>IFERROR(VLOOKUP(J5091,ORDEN_ESF!A:C,3,0),0)</f>
        <v>4</v>
      </c>
      <c r="M5091">
        <v>16597017</v>
      </c>
    </row>
    <row r="5092" spans="1:13" x14ac:dyDescent="0.25">
      <c r="A5092">
        <v>860059851</v>
      </c>
      <c r="B5092" t="s">
        <v>365</v>
      </c>
      <c r="C5092" t="s">
        <v>222</v>
      </c>
      <c r="D5092" t="s">
        <v>228</v>
      </c>
      <c r="E5092" t="s">
        <v>224</v>
      </c>
      <c r="F5092" t="s">
        <v>314</v>
      </c>
      <c r="G5092" s="16">
        <v>43100</v>
      </c>
      <c r="J5092" t="s">
        <v>320</v>
      </c>
      <c r="K5092" t="str">
        <f>IFERROR(VLOOKUP(J5092,ORDEN_ESF!A:C,2,0),"")</f>
        <v>Pasivos corrientes</v>
      </c>
      <c r="L5092">
        <f>IFERROR(VLOOKUP(J5092,ORDEN_ESF!A:C,3,0),0)</f>
        <v>4</v>
      </c>
      <c r="M5092">
        <v>16106668</v>
      </c>
    </row>
    <row r="5093" spans="1:13" x14ac:dyDescent="0.25">
      <c r="A5093">
        <v>890910447</v>
      </c>
      <c r="B5093" t="s">
        <v>300</v>
      </c>
      <c r="C5093" t="s">
        <v>222</v>
      </c>
      <c r="D5093" t="s">
        <v>223</v>
      </c>
      <c r="E5093" t="s">
        <v>224</v>
      </c>
      <c r="F5093" t="s">
        <v>292</v>
      </c>
      <c r="G5093" s="16">
        <v>43100</v>
      </c>
      <c r="J5093" t="s">
        <v>320</v>
      </c>
      <c r="K5093" t="str">
        <f>IFERROR(VLOOKUP(J5093,ORDEN_ESF!A:C,2,0),"")</f>
        <v>Pasivos corrientes</v>
      </c>
      <c r="L5093">
        <f>IFERROR(VLOOKUP(J5093,ORDEN_ESF!A:C,3,0),0)</f>
        <v>4</v>
      </c>
      <c r="M5093">
        <v>3668030</v>
      </c>
    </row>
    <row r="5094" spans="1:13" x14ac:dyDescent="0.25">
      <c r="A5094">
        <v>890910447</v>
      </c>
      <c r="B5094" t="s">
        <v>300</v>
      </c>
      <c r="C5094" t="s">
        <v>222</v>
      </c>
      <c r="D5094" t="s">
        <v>223</v>
      </c>
      <c r="E5094" t="s">
        <v>224</v>
      </c>
      <c r="F5094" t="s">
        <v>314</v>
      </c>
      <c r="G5094" s="16">
        <v>43100</v>
      </c>
      <c r="J5094" t="s">
        <v>320</v>
      </c>
      <c r="K5094" t="str">
        <f>IFERROR(VLOOKUP(J5094,ORDEN_ESF!A:C,2,0),"")</f>
        <v>Pasivos corrientes</v>
      </c>
      <c r="L5094">
        <f>IFERROR(VLOOKUP(J5094,ORDEN_ESF!A:C,3,0),0)</f>
        <v>4</v>
      </c>
      <c r="M5094">
        <v>5958518</v>
      </c>
    </row>
    <row r="5095" spans="1:13" x14ac:dyDescent="0.25">
      <c r="A5095">
        <v>900192242</v>
      </c>
      <c r="B5095" t="s">
        <v>381</v>
      </c>
      <c r="C5095" t="s">
        <v>222</v>
      </c>
      <c r="D5095" t="s">
        <v>228</v>
      </c>
      <c r="E5095" t="s">
        <v>333</v>
      </c>
      <c r="F5095" t="s">
        <v>292</v>
      </c>
      <c r="G5095" s="16">
        <v>43100</v>
      </c>
      <c r="J5095" t="s">
        <v>320</v>
      </c>
      <c r="K5095" t="str">
        <f>IFERROR(VLOOKUP(J5095,ORDEN_ESF!A:C,2,0),"")</f>
        <v>Pasivos corrientes</v>
      </c>
      <c r="L5095">
        <f>IFERROR(VLOOKUP(J5095,ORDEN_ESF!A:C,3,0),0)</f>
        <v>4</v>
      </c>
      <c r="M5095">
        <v>83869330</v>
      </c>
    </row>
    <row r="5096" spans="1:13" x14ac:dyDescent="0.25">
      <c r="A5096">
        <v>900192242</v>
      </c>
      <c r="B5096" t="s">
        <v>381</v>
      </c>
      <c r="C5096" t="s">
        <v>222</v>
      </c>
      <c r="D5096" t="s">
        <v>228</v>
      </c>
      <c r="E5096" t="s">
        <v>333</v>
      </c>
      <c r="F5096" t="s">
        <v>314</v>
      </c>
      <c r="G5096" s="16">
        <v>43100</v>
      </c>
      <c r="J5096" t="s">
        <v>320</v>
      </c>
      <c r="K5096" t="str">
        <f>IFERROR(VLOOKUP(J5096,ORDEN_ESF!A:C,2,0),"")</f>
        <v>Pasivos corrientes</v>
      </c>
      <c r="L5096">
        <f>IFERROR(VLOOKUP(J5096,ORDEN_ESF!A:C,3,0),0)</f>
        <v>4</v>
      </c>
      <c r="M5096">
        <v>90979696</v>
      </c>
    </row>
    <row r="5097" spans="1:13" x14ac:dyDescent="0.25">
      <c r="A5097">
        <v>890903035</v>
      </c>
      <c r="B5097" t="s">
        <v>369</v>
      </c>
      <c r="C5097" t="s">
        <v>222</v>
      </c>
      <c r="D5097" t="s">
        <v>228</v>
      </c>
      <c r="E5097" t="s">
        <v>339</v>
      </c>
      <c r="F5097" t="s">
        <v>292</v>
      </c>
      <c r="G5097" s="16">
        <v>43100</v>
      </c>
      <c r="J5097" t="s">
        <v>320</v>
      </c>
      <c r="K5097" t="str">
        <f>IFERROR(VLOOKUP(J5097,ORDEN_ESF!A:C,2,0),"")</f>
        <v>Pasivos corrientes</v>
      </c>
      <c r="L5097">
        <f>IFERROR(VLOOKUP(J5097,ORDEN_ESF!A:C,3,0),0)</f>
        <v>4</v>
      </c>
      <c r="M5097">
        <v>94755773</v>
      </c>
    </row>
    <row r="5098" spans="1:13" x14ac:dyDescent="0.25">
      <c r="A5098">
        <v>890903035</v>
      </c>
      <c r="B5098" t="s">
        <v>369</v>
      </c>
      <c r="C5098" t="s">
        <v>222</v>
      </c>
      <c r="D5098" t="s">
        <v>228</v>
      </c>
      <c r="E5098" t="s">
        <v>339</v>
      </c>
      <c r="F5098" t="s">
        <v>314</v>
      </c>
      <c r="G5098" s="16">
        <v>43100</v>
      </c>
      <c r="J5098" t="s">
        <v>320</v>
      </c>
      <c r="K5098" t="str">
        <f>IFERROR(VLOOKUP(J5098,ORDEN_ESF!A:C,2,0),"")</f>
        <v>Pasivos corrientes</v>
      </c>
      <c r="L5098">
        <f>IFERROR(VLOOKUP(J5098,ORDEN_ESF!A:C,3,0),0)</f>
        <v>4</v>
      </c>
      <c r="M5098">
        <v>141474522</v>
      </c>
    </row>
    <row r="5099" spans="1:13" x14ac:dyDescent="0.25">
      <c r="A5099">
        <v>860002837</v>
      </c>
      <c r="B5099" t="s">
        <v>227</v>
      </c>
      <c r="C5099" t="s">
        <v>222</v>
      </c>
      <c r="D5099" t="s">
        <v>228</v>
      </c>
      <c r="E5099" t="s">
        <v>224</v>
      </c>
      <c r="F5099" t="s">
        <v>292</v>
      </c>
      <c r="G5099" s="16">
        <v>43100</v>
      </c>
      <c r="J5099" t="s">
        <v>320</v>
      </c>
      <c r="K5099" t="str">
        <f>IFERROR(VLOOKUP(J5099,ORDEN_ESF!A:C,2,0),"")</f>
        <v>Pasivos corrientes</v>
      </c>
      <c r="L5099">
        <f>IFERROR(VLOOKUP(J5099,ORDEN_ESF!A:C,3,0),0)</f>
        <v>4</v>
      </c>
      <c r="M5099">
        <v>219866160</v>
      </c>
    </row>
    <row r="5100" spans="1:13" x14ac:dyDescent="0.25">
      <c r="A5100">
        <v>860002837</v>
      </c>
      <c r="B5100" t="s">
        <v>227</v>
      </c>
      <c r="C5100" t="s">
        <v>222</v>
      </c>
      <c r="D5100" t="s">
        <v>228</v>
      </c>
      <c r="E5100" t="s">
        <v>224</v>
      </c>
      <c r="F5100" t="s">
        <v>314</v>
      </c>
      <c r="G5100" s="16">
        <v>43100</v>
      </c>
      <c r="J5100" t="s">
        <v>320</v>
      </c>
      <c r="K5100" t="str">
        <f>IFERROR(VLOOKUP(J5100,ORDEN_ESF!A:C,2,0),"")</f>
        <v>Pasivos corrientes</v>
      </c>
      <c r="L5100">
        <f>IFERROR(VLOOKUP(J5100,ORDEN_ESF!A:C,3,0),0)</f>
        <v>4</v>
      </c>
      <c r="M5100">
        <v>149306456</v>
      </c>
    </row>
    <row r="5101" spans="1:13" x14ac:dyDescent="0.25">
      <c r="A5101">
        <v>860515523</v>
      </c>
      <c r="B5101" t="s">
        <v>231</v>
      </c>
      <c r="C5101" t="s">
        <v>222</v>
      </c>
      <c r="D5101" t="s">
        <v>228</v>
      </c>
      <c r="E5101" t="s">
        <v>224</v>
      </c>
      <c r="F5101" t="s">
        <v>292</v>
      </c>
      <c r="G5101" s="16">
        <v>43100</v>
      </c>
      <c r="J5101" t="s">
        <v>320</v>
      </c>
      <c r="K5101" t="str">
        <f>IFERROR(VLOOKUP(J5101,ORDEN_ESF!A:C,2,0),"")</f>
        <v>Pasivos corrientes</v>
      </c>
      <c r="L5101">
        <f>IFERROR(VLOOKUP(J5101,ORDEN_ESF!A:C,3,0),0)</f>
        <v>4</v>
      </c>
      <c r="M5101">
        <v>856691</v>
      </c>
    </row>
    <row r="5102" spans="1:13" x14ac:dyDescent="0.25">
      <c r="A5102">
        <v>860515523</v>
      </c>
      <c r="B5102" t="s">
        <v>231</v>
      </c>
      <c r="C5102" t="s">
        <v>222</v>
      </c>
      <c r="D5102" t="s">
        <v>228</v>
      </c>
      <c r="E5102" t="s">
        <v>224</v>
      </c>
      <c r="F5102" t="s">
        <v>314</v>
      </c>
      <c r="G5102" s="16">
        <v>43100</v>
      </c>
      <c r="J5102" t="s">
        <v>320</v>
      </c>
      <c r="K5102" t="str">
        <f>IFERROR(VLOOKUP(J5102,ORDEN_ESF!A:C,2,0),"")</f>
        <v>Pasivos corrientes</v>
      </c>
      <c r="L5102">
        <f>IFERROR(VLOOKUP(J5102,ORDEN_ESF!A:C,3,0),0)</f>
        <v>4</v>
      </c>
      <c r="M5102">
        <v>907030</v>
      </c>
    </row>
    <row r="5103" spans="1:13" x14ac:dyDescent="0.25">
      <c r="A5103">
        <v>890932424</v>
      </c>
      <c r="B5103" t="s">
        <v>379</v>
      </c>
      <c r="C5103" t="s">
        <v>222</v>
      </c>
      <c r="D5103" t="s">
        <v>223</v>
      </c>
      <c r="E5103" t="s">
        <v>333</v>
      </c>
      <c r="F5103" t="s">
        <v>292</v>
      </c>
      <c r="G5103" s="16">
        <v>43100</v>
      </c>
      <c r="J5103" t="s">
        <v>320</v>
      </c>
      <c r="K5103" t="str">
        <f>IFERROR(VLOOKUP(J5103,ORDEN_ESF!A:C,2,0),"")</f>
        <v>Pasivos corrientes</v>
      </c>
      <c r="L5103">
        <f>IFERROR(VLOOKUP(J5103,ORDEN_ESF!A:C,3,0),0)</f>
        <v>4</v>
      </c>
      <c r="M5103">
        <v>68234180</v>
      </c>
    </row>
    <row r="5104" spans="1:13" x14ac:dyDescent="0.25">
      <c r="A5104">
        <v>890932424</v>
      </c>
      <c r="B5104" t="s">
        <v>379</v>
      </c>
      <c r="C5104" t="s">
        <v>222</v>
      </c>
      <c r="D5104" t="s">
        <v>223</v>
      </c>
      <c r="E5104" t="s">
        <v>333</v>
      </c>
      <c r="F5104" t="s">
        <v>314</v>
      </c>
      <c r="G5104" s="16">
        <v>43100</v>
      </c>
      <c r="J5104" t="s">
        <v>320</v>
      </c>
      <c r="K5104" t="str">
        <f>IFERROR(VLOOKUP(J5104,ORDEN_ESF!A:C,2,0),"")</f>
        <v>Pasivos corrientes</v>
      </c>
      <c r="L5104">
        <f>IFERROR(VLOOKUP(J5104,ORDEN_ESF!A:C,3,0),0)</f>
        <v>4</v>
      </c>
      <c r="M5104">
        <v>60768627</v>
      </c>
    </row>
    <row r="5105" spans="1:13" x14ac:dyDescent="0.25">
      <c r="A5105">
        <v>830094920</v>
      </c>
      <c r="B5105" t="s">
        <v>350</v>
      </c>
      <c r="C5105" t="s">
        <v>222</v>
      </c>
      <c r="D5105" t="s">
        <v>351</v>
      </c>
      <c r="E5105" t="s">
        <v>339</v>
      </c>
      <c r="F5105" t="s">
        <v>292</v>
      </c>
      <c r="G5105" s="16">
        <v>43100</v>
      </c>
      <c r="J5105" t="s">
        <v>320</v>
      </c>
      <c r="K5105" t="str">
        <f>IFERROR(VLOOKUP(J5105,ORDEN_ESF!A:C,2,0),"")</f>
        <v>Pasivos corrientes</v>
      </c>
      <c r="L5105">
        <f>IFERROR(VLOOKUP(J5105,ORDEN_ESF!A:C,3,0),0)</f>
        <v>4</v>
      </c>
      <c r="M5105">
        <v>85962393</v>
      </c>
    </row>
    <row r="5106" spans="1:13" x14ac:dyDescent="0.25">
      <c r="A5106">
        <v>830094920</v>
      </c>
      <c r="B5106" t="s">
        <v>350</v>
      </c>
      <c r="C5106" t="s">
        <v>222</v>
      </c>
      <c r="D5106" t="s">
        <v>351</v>
      </c>
      <c r="E5106" t="s">
        <v>339</v>
      </c>
      <c r="F5106" t="s">
        <v>314</v>
      </c>
      <c r="G5106" s="16">
        <v>43100</v>
      </c>
      <c r="J5106" t="s">
        <v>320</v>
      </c>
      <c r="K5106" t="str">
        <f>IFERROR(VLOOKUP(J5106,ORDEN_ESF!A:C,2,0),"")</f>
        <v>Pasivos corrientes</v>
      </c>
      <c r="L5106">
        <f>IFERROR(VLOOKUP(J5106,ORDEN_ESF!A:C,3,0),0)</f>
        <v>4</v>
      </c>
      <c r="M5106">
        <v>110946236</v>
      </c>
    </row>
    <row r="5107" spans="1:13" x14ac:dyDescent="0.25">
      <c r="A5107">
        <v>800093117</v>
      </c>
      <c r="B5107" t="s">
        <v>334</v>
      </c>
      <c r="C5107" t="s">
        <v>222</v>
      </c>
      <c r="D5107" t="s">
        <v>223</v>
      </c>
      <c r="E5107" t="s">
        <v>335</v>
      </c>
      <c r="F5107" t="s">
        <v>292</v>
      </c>
      <c r="G5107" s="16">
        <v>43100</v>
      </c>
      <c r="J5107" t="s">
        <v>320</v>
      </c>
      <c r="K5107" t="str">
        <f>IFERROR(VLOOKUP(J5107,ORDEN_ESF!A:C,2,0),"")</f>
        <v>Pasivos corrientes</v>
      </c>
      <c r="L5107">
        <f>IFERROR(VLOOKUP(J5107,ORDEN_ESF!A:C,3,0),0)</f>
        <v>4</v>
      </c>
      <c r="M5107">
        <v>531212454</v>
      </c>
    </row>
    <row r="5108" spans="1:13" x14ac:dyDescent="0.25">
      <c r="A5108">
        <v>800093117</v>
      </c>
      <c r="B5108" t="s">
        <v>334</v>
      </c>
      <c r="C5108" t="s">
        <v>222</v>
      </c>
      <c r="D5108" t="s">
        <v>223</v>
      </c>
      <c r="E5108" t="s">
        <v>335</v>
      </c>
      <c r="F5108" t="s">
        <v>314</v>
      </c>
      <c r="G5108" s="16">
        <v>43100</v>
      </c>
      <c r="J5108" t="s">
        <v>320</v>
      </c>
      <c r="K5108" t="str">
        <f>IFERROR(VLOOKUP(J5108,ORDEN_ESF!A:C,2,0),"")</f>
        <v>Pasivos corrientes</v>
      </c>
      <c r="L5108">
        <f>IFERROR(VLOOKUP(J5108,ORDEN_ESF!A:C,3,0),0)</f>
        <v>4</v>
      </c>
      <c r="M5108">
        <v>456450888</v>
      </c>
    </row>
    <row r="5109" spans="1:13" x14ac:dyDescent="0.25">
      <c r="A5109">
        <v>890908901</v>
      </c>
      <c r="B5109" t="s">
        <v>372</v>
      </c>
      <c r="C5109" t="s">
        <v>222</v>
      </c>
      <c r="D5109" t="s">
        <v>223</v>
      </c>
      <c r="E5109" t="s">
        <v>339</v>
      </c>
      <c r="F5109" t="s">
        <v>292</v>
      </c>
      <c r="G5109" s="16">
        <v>43100</v>
      </c>
      <c r="J5109" t="s">
        <v>320</v>
      </c>
      <c r="K5109" t="str">
        <f>IFERROR(VLOOKUP(J5109,ORDEN_ESF!A:C,2,0),"")</f>
        <v>Pasivos corrientes</v>
      </c>
      <c r="L5109">
        <f>IFERROR(VLOOKUP(J5109,ORDEN_ESF!A:C,3,0),0)</f>
        <v>4</v>
      </c>
      <c r="M5109">
        <v>40897903</v>
      </c>
    </row>
    <row r="5110" spans="1:13" x14ac:dyDescent="0.25">
      <c r="A5110">
        <v>890908901</v>
      </c>
      <c r="B5110" t="s">
        <v>372</v>
      </c>
      <c r="C5110" t="s">
        <v>222</v>
      </c>
      <c r="D5110" t="s">
        <v>223</v>
      </c>
      <c r="E5110" t="s">
        <v>339</v>
      </c>
      <c r="F5110" t="s">
        <v>314</v>
      </c>
      <c r="G5110" s="16">
        <v>43100</v>
      </c>
      <c r="J5110" t="s">
        <v>320</v>
      </c>
      <c r="K5110" t="str">
        <f>IFERROR(VLOOKUP(J5110,ORDEN_ESF!A:C,2,0),"")</f>
        <v>Pasivos corrientes</v>
      </c>
      <c r="L5110">
        <f>IFERROR(VLOOKUP(J5110,ORDEN_ESF!A:C,3,0),0)</f>
        <v>4</v>
      </c>
      <c r="M5110">
        <v>24281158</v>
      </c>
    </row>
    <row r="5111" spans="1:13" x14ac:dyDescent="0.25">
      <c r="A5111">
        <v>800233881</v>
      </c>
      <c r="B5111" t="s">
        <v>161</v>
      </c>
      <c r="C5111" t="s">
        <v>222</v>
      </c>
      <c r="D5111" t="s">
        <v>223</v>
      </c>
      <c r="E5111" t="s">
        <v>333</v>
      </c>
      <c r="F5111" t="s">
        <v>314</v>
      </c>
      <c r="G5111" s="16">
        <v>43100</v>
      </c>
      <c r="J5111" t="s">
        <v>270</v>
      </c>
      <c r="K5111" t="str">
        <f>IFERROR(VLOOKUP(J5111,ORDEN_ESF!A:C,2,0),"")</f>
        <v>Provisiones no corrientes por beneficios a los empleados</v>
      </c>
      <c r="L5111">
        <f>IFERROR(VLOOKUP(J5111,ORDEN_ESF!A:C,3,0),0)</f>
        <v>0</v>
      </c>
      <c r="M5111">
        <v>610305</v>
      </c>
    </row>
    <row r="5112" spans="1:13" x14ac:dyDescent="0.25">
      <c r="A5112">
        <v>890205645</v>
      </c>
      <c r="B5112" t="s">
        <v>166</v>
      </c>
      <c r="C5112" t="s">
        <v>222</v>
      </c>
      <c r="D5112" t="s">
        <v>375</v>
      </c>
      <c r="E5112" t="s">
        <v>335</v>
      </c>
      <c r="F5112" t="s">
        <v>292</v>
      </c>
      <c r="G5112" s="16">
        <v>43100</v>
      </c>
      <c r="J5112" t="s">
        <v>270</v>
      </c>
      <c r="K5112" t="str">
        <f>IFERROR(VLOOKUP(J5112,ORDEN_ESF!A:C,2,0),"")</f>
        <v>Provisiones no corrientes por beneficios a los empleados</v>
      </c>
      <c r="L5112">
        <f>IFERROR(VLOOKUP(J5112,ORDEN_ESF!A:C,3,0),0)</f>
        <v>0</v>
      </c>
      <c r="M5112">
        <v>36401</v>
      </c>
    </row>
    <row r="5113" spans="1:13" x14ac:dyDescent="0.25">
      <c r="A5113">
        <v>890205645</v>
      </c>
      <c r="B5113" t="s">
        <v>166</v>
      </c>
      <c r="C5113" t="s">
        <v>222</v>
      </c>
      <c r="D5113" t="s">
        <v>375</v>
      </c>
      <c r="E5113" t="s">
        <v>335</v>
      </c>
      <c r="F5113" t="s">
        <v>314</v>
      </c>
      <c r="G5113" s="16">
        <v>43100</v>
      </c>
      <c r="J5113" t="s">
        <v>270</v>
      </c>
      <c r="K5113" t="str">
        <f>IFERROR(VLOOKUP(J5113,ORDEN_ESF!A:C,2,0),"")</f>
        <v>Provisiones no corrientes por beneficios a los empleados</v>
      </c>
      <c r="L5113">
        <f>IFERROR(VLOOKUP(J5113,ORDEN_ESF!A:C,3,0),0)</f>
        <v>0</v>
      </c>
      <c r="M5113">
        <v>57089</v>
      </c>
    </row>
    <row r="5114" spans="1:13" x14ac:dyDescent="0.25">
      <c r="A5114">
        <v>860058070</v>
      </c>
      <c r="B5114" t="s">
        <v>364</v>
      </c>
      <c r="C5114" t="s">
        <v>222</v>
      </c>
      <c r="D5114" t="s">
        <v>228</v>
      </c>
      <c r="E5114" t="s">
        <v>335</v>
      </c>
      <c r="F5114" t="s">
        <v>292</v>
      </c>
      <c r="G5114" s="16">
        <v>43100</v>
      </c>
      <c r="J5114" t="s">
        <v>270</v>
      </c>
      <c r="K5114" t="str">
        <f>IFERROR(VLOOKUP(J5114,ORDEN_ESF!A:C,2,0),"")</f>
        <v>Provisiones no corrientes por beneficios a los empleados</v>
      </c>
      <c r="L5114">
        <f>IFERROR(VLOOKUP(J5114,ORDEN_ESF!A:C,3,0),0)</f>
        <v>0</v>
      </c>
      <c r="M5114">
        <v>583337</v>
      </c>
    </row>
    <row r="5115" spans="1:13" x14ac:dyDescent="0.25">
      <c r="A5115">
        <v>860058070</v>
      </c>
      <c r="B5115" t="s">
        <v>364</v>
      </c>
      <c r="C5115" t="s">
        <v>222</v>
      </c>
      <c r="D5115" t="s">
        <v>228</v>
      </c>
      <c r="E5115" t="s">
        <v>335</v>
      </c>
      <c r="F5115" t="s">
        <v>314</v>
      </c>
      <c r="G5115" s="16">
        <v>43100</v>
      </c>
      <c r="J5115" t="s">
        <v>270</v>
      </c>
      <c r="K5115" t="str">
        <f>IFERROR(VLOOKUP(J5115,ORDEN_ESF!A:C,2,0),"")</f>
        <v>Provisiones no corrientes por beneficios a los empleados</v>
      </c>
      <c r="L5115">
        <f>IFERROR(VLOOKUP(J5115,ORDEN_ESF!A:C,3,0),0)</f>
        <v>0</v>
      </c>
      <c r="M5115">
        <v>804611</v>
      </c>
    </row>
    <row r="5116" spans="1:13" x14ac:dyDescent="0.25">
      <c r="A5116">
        <v>890903055</v>
      </c>
      <c r="B5116" t="s">
        <v>232</v>
      </c>
      <c r="C5116" t="s">
        <v>222</v>
      </c>
      <c r="D5116" t="s">
        <v>223</v>
      </c>
      <c r="E5116" t="s">
        <v>224</v>
      </c>
      <c r="F5116" t="s">
        <v>292</v>
      </c>
      <c r="G5116" s="16">
        <v>43100</v>
      </c>
      <c r="J5116" t="s">
        <v>270</v>
      </c>
      <c r="K5116" t="str">
        <f>IFERROR(VLOOKUP(J5116,ORDEN_ESF!A:C,2,0),"")</f>
        <v>Provisiones no corrientes por beneficios a los empleados</v>
      </c>
      <c r="L5116">
        <f>IFERROR(VLOOKUP(J5116,ORDEN_ESF!A:C,3,0),0)</f>
        <v>0</v>
      </c>
      <c r="M5116">
        <v>5642340</v>
      </c>
    </row>
    <row r="5117" spans="1:13" x14ac:dyDescent="0.25">
      <c r="A5117">
        <v>890903055</v>
      </c>
      <c r="B5117" t="s">
        <v>232</v>
      </c>
      <c r="C5117" t="s">
        <v>222</v>
      </c>
      <c r="D5117" t="s">
        <v>223</v>
      </c>
      <c r="E5117" t="s">
        <v>224</v>
      </c>
      <c r="F5117" t="s">
        <v>314</v>
      </c>
      <c r="G5117" s="16">
        <v>43100</v>
      </c>
      <c r="J5117" t="s">
        <v>270</v>
      </c>
      <c r="K5117" t="str">
        <f>IFERROR(VLOOKUP(J5117,ORDEN_ESF!A:C,2,0),"")</f>
        <v>Provisiones no corrientes por beneficios a los empleados</v>
      </c>
      <c r="L5117">
        <f>IFERROR(VLOOKUP(J5117,ORDEN_ESF!A:C,3,0),0)</f>
        <v>0</v>
      </c>
      <c r="M5117">
        <v>6258841</v>
      </c>
    </row>
    <row r="5118" spans="1:13" x14ac:dyDescent="0.25">
      <c r="A5118">
        <v>890910447</v>
      </c>
      <c r="B5118" t="s">
        <v>300</v>
      </c>
      <c r="C5118" t="s">
        <v>222</v>
      </c>
      <c r="D5118" t="s">
        <v>223</v>
      </c>
      <c r="E5118" t="s">
        <v>224</v>
      </c>
      <c r="F5118" t="s">
        <v>292</v>
      </c>
      <c r="G5118" s="16">
        <v>43100</v>
      </c>
      <c r="J5118" t="s">
        <v>270</v>
      </c>
      <c r="K5118" t="str">
        <f>IFERROR(VLOOKUP(J5118,ORDEN_ESF!A:C,2,0),"")</f>
        <v>Provisiones no corrientes por beneficios a los empleados</v>
      </c>
      <c r="L5118">
        <f>IFERROR(VLOOKUP(J5118,ORDEN_ESF!A:C,3,0),0)</f>
        <v>0</v>
      </c>
      <c r="M5118">
        <v>12780</v>
      </c>
    </row>
    <row r="5119" spans="1:13" x14ac:dyDescent="0.25">
      <c r="A5119">
        <v>890910447</v>
      </c>
      <c r="B5119" t="s">
        <v>300</v>
      </c>
      <c r="C5119" t="s">
        <v>222</v>
      </c>
      <c r="D5119" t="s">
        <v>223</v>
      </c>
      <c r="E5119" t="s">
        <v>224</v>
      </c>
      <c r="F5119" t="s">
        <v>314</v>
      </c>
      <c r="G5119" s="16">
        <v>43100</v>
      </c>
      <c r="J5119" t="s">
        <v>270</v>
      </c>
      <c r="K5119" t="str">
        <f>IFERROR(VLOOKUP(J5119,ORDEN_ESF!A:C,2,0),"")</f>
        <v>Provisiones no corrientes por beneficios a los empleados</v>
      </c>
      <c r="L5119">
        <f>IFERROR(VLOOKUP(J5119,ORDEN_ESF!A:C,3,0),0)</f>
        <v>0</v>
      </c>
      <c r="M5119">
        <v>11498</v>
      </c>
    </row>
    <row r="5120" spans="1:13" x14ac:dyDescent="0.25">
      <c r="A5120">
        <v>900192242</v>
      </c>
      <c r="B5120" t="s">
        <v>381</v>
      </c>
      <c r="C5120" t="s">
        <v>222</v>
      </c>
      <c r="D5120" t="s">
        <v>228</v>
      </c>
      <c r="E5120" t="s">
        <v>333</v>
      </c>
      <c r="F5120" t="s">
        <v>292</v>
      </c>
      <c r="G5120" s="16">
        <v>43100</v>
      </c>
      <c r="J5120" t="s">
        <v>270</v>
      </c>
      <c r="K5120" t="str">
        <f>IFERROR(VLOOKUP(J5120,ORDEN_ESF!A:C,2,0),"")</f>
        <v>Provisiones no corrientes por beneficios a los empleados</v>
      </c>
      <c r="L5120">
        <f>IFERROR(VLOOKUP(J5120,ORDEN_ESF!A:C,3,0),0)</f>
        <v>0</v>
      </c>
      <c r="M5120">
        <v>4021558</v>
      </c>
    </row>
    <row r="5121" spans="1:13" x14ac:dyDescent="0.25">
      <c r="A5121">
        <v>900192242</v>
      </c>
      <c r="B5121" t="s">
        <v>381</v>
      </c>
      <c r="C5121" t="s">
        <v>222</v>
      </c>
      <c r="D5121" t="s">
        <v>228</v>
      </c>
      <c r="E5121" t="s">
        <v>333</v>
      </c>
      <c r="F5121" t="s">
        <v>314</v>
      </c>
      <c r="G5121" s="16">
        <v>43100</v>
      </c>
      <c r="J5121" t="s">
        <v>270</v>
      </c>
      <c r="K5121" t="str">
        <f>IFERROR(VLOOKUP(J5121,ORDEN_ESF!A:C,2,0),"")</f>
        <v>Provisiones no corrientes por beneficios a los empleados</v>
      </c>
      <c r="L5121">
        <f>IFERROR(VLOOKUP(J5121,ORDEN_ESF!A:C,3,0),0)</f>
        <v>0</v>
      </c>
      <c r="M5121">
        <v>1255200</v>
      </c>
    </row>
    <row r="5122" spans="1:13" x14ac:dyDescent="0.25">
      <c r="A5122">
        <v>860002837</v>
      </c>
      <c r="B5122" t="s">
        <v>227</v>
      </c>
      <c r="C5122" t="s">
        <v>222</v>
      </c>
      <c r="D5122" t="s">
        <v>228</v>
      </c>
      <c r="E5122" t="s">
        <v>224</v>
      </c>
      <c r="F5122" t="s">
        <v>292</v>
      </c>
      <c r="G5122" s="16">
        <v>43100</v>
      </c>
      <c r="J5122" t="s">
        <v>270</v>
      </c>
      <c r="K5122" t="str">
        <f>IFERROR(VLOOKUP(J5122,ORDEN_ESF!A:C,2,0),"")</f>
        <v>Provisiones no corrientes por beneficios a los empleados</v>
      </c>
      <c r="L5122">
        <f>IFERROR(VLOOKUP(J5122,ORDEN_ESF!A:C,3,0),0)</f>
        <v>0</v>
      </c>
      <c r="M5122">
        <v>409536</v>
      </c>
    </row>
    <row r="5123" spans="1:13" x14ac:dyDescent="0.25">
      <c r="A5123">
        <v>860002837</v>
      </c>
      <c r="B5123" t="s">
        <v>227</v>
      </c>
      <c r="C5123" t="s">
        <v>222</v>
      </c>
      <c r="D5123" t="s">
        <v>228</v>
      </c>
      <c r="E5123" t="s">
        <v>224</v>
      </c>
      <c r="F5123" t="s">
        <v>314</v>
      </c>
      <c r="G5123" s="16">
        <v>43100</v>
      </c>
      <c r="J5123" t="s">
        <v>270</v>
      </c>
      <c r="K5123" t="str">
        <f>IFERROR(VLOOKUP(J5123,ORDEN_ESF!A:C,2,0),"")</f>
        <v>Provisiones no corrientes por beneficios a los empleados</v>
      </c>
      <c r="L5123">
        <f>IFERROR(VLOOKUP(J5123,ORDEN_ESF!A:C,3,0),0)</f>
        <v>0</v>
      </c>
      <c r="M5123">
        <v>460875</v>
      </c>
    </row>
    <row r="5124" spans="1:13" x14ac:dyDescent="0.25">
      <c r="A5124">
        <v>860035996</v>
      </c>
      <c r="B5124" t="s">
        <v>229</v>
      </c>
      <c r="C5124" t="s">
        <v>222</v>
      </c>
      <c r="D5124" t="s">
        <v>228</v>
      </c>
      <c r="E5124" t="s">
        <v>224</v>
      </c>
      <c r="F5124" t="s">
        <v>292</v>
      </c>
      <c r="G5124" s="16">
        <v>43100</v>
      </c>
      <c r="J5124" t="s">
        <v>271</v>
      </c>
      <c r="K5124" t="str">
        <f>IFERROR(VLOOKUP(J5124,ORDEN_ESF!A:C,2,0),"")</f>
        <v>Otras provisiones no corrientes</v>
      </c>
      <c r="L5124">
        <f>IFERROR(VLOOKUP(J5124,ORDEN_ESF!A:C,3,0),0)</f>
        <v>0</v>
      </c>
      <c r="M5124">
        <v>4909583</v>
      </c>
    </row>
    <row r="5125" spans="1:13" x14ac:dyDescent="0.25">
      <c r="A5125">
        <v>860035996</v>
      </c>
      <c r="B5125" t="s">
        <v>229</v>
      </c>
      <c r="C5125" t="s">
        <v>222</v>
      </c>
      <c r="D5125" t="s">
        <v>228</v>
      </c>
      <c r="E5125" t="s">
        <v>224</v>
      </c>
      <c r="F5125" t="s">
        <v>314</v>
      </c>
      <c r="G5125" s="16">
        <v>43100</v>
      </c>
      <c r="J5125" t="s">
        <v>271</v>
      </c>
      <c r="K5125" t="str">
        <f>IFERROR(VLOOKUP(J5125,ORDEN_ESF!A:C,2,0),"")</f>
        <v>Otras provisiones no corrientes</v>
      </c>
      <c r="L5125">
        <f>IFERROR(VLOOKUP(J5125,ORDEN_ESF!A:C,3,0),0)</f>
        <v>0</v>
      </c>
      <c r="M5125">
        <v>1483932</v>
      </c>
    </row>
    <row r="5126" spans="1:13" x14ac:dyDescent="0.25">
      <c r="A5126">
        <v>890205645</v>
      </c>
      <c r="B5126" t="s">
        <v>166</v>
      </c>
      <c r="C5126" t="s">
        <v>222</v>
      </c>
      <c r="D5126" t="s">
        <v>375</v>
      </c>
      <c r="E5126" t="s">
        <v>335</v>
      </c>
      <c r="F5126" t="s">
        <v>292</v>
      </c>
      <c r="G5126" s="16">
        <v>43100</v>
      </c>
      <c r="J5126" t="s">
        <v>271</v>
      </c>
      <c r="K5126" t="str">
        <f>IFERROR(VLOOKUP(J5126,ORDEN_ESF!A:C,2,0),"")</f>
        <v>Otras provisiones no corrientes</v>
      </c>
      <c r="L5126">
        <f>IFERROR(VLOOKUP(J5126,ORDEN_ESF!A:C,3,0),0)</f>
        <v>0</v>
      </c>
      <c r="M5126">
        <v>4171076</v>
      </c>
    </row>
    <row r="5127" spans="1:13" x14ac:dyDescent="0.25">
      <c r="A5127">
        <v>890205645</v>
      </c>
      <c r="B5127" t="s">
        <v>166</v>
      </c>
      <c r="C5127" t="s">
        <v>222</v>
      </c>
      <c r="D5127" t="s">
        <v>375</v>
      </c>
      <c r="E5127" t="s">
        <v>335</v>
      </c>
      <c r="F5127" t="s">
        <v>314</v>
      </c>
      <c r="G5127" s="16">
        <v>43100</v>
      </c>
      <c r="J5127" t="s">
        <v>271</v>
      </c>
      <c r="K5127" t="str">
        <f>IFERROR(VLOOKUP(J5127,ORDEN_ESF!A:C,2,0),"")</f>
        <v>Otras provisiones no corrientes</v>
      </c>
      <c r="L5127">
        <f>IFERROR(VLOOKUP(J5127,ORDEN_ESF!A:C,3,0),0)</f>
        <v>0</v>
      </c>
      <c r="M5127">
        <v>5045012</v>
      </c>
    </row>
    <row r="5128" spans="1:13" x14ac:dyDescent="0.25">
      <c r="A5128">
        <v>890939355</v>
      </c>
      <c r="B5128" t="s">
        <v>35</v>
      </c>
      <c r="C5128" t="s">
        <v>222</v>
      </c>
      <c r="D5128" t="s">
        <v>223</v>
      </c>
      <c r="E5128" t="s">
        <v>335</v>
      </c>
      <c r="F5128" t="s">
        <v>292</v>
      </c>
      <c r="G5128" s="16">
        <v>43100</v>
      </c>
      <c r="J5128" t="s">
        <v>271</v>
      </c>
      <c r="K5128" t="str">
        <f>IFERROR(VLOOKUP(J5128,ORDEN_ESF!A:C,2,0),"")</f>
        <v>Otras provisiones no corrientes</v>
      </c>
      <c r="L5128">
        <f>IFERROR(VLOOKUP(J5128,ORDEN_ESF!A:C,3,0),0)</f>
        <v>0</v>
      </c>
      <c r="M5128">
        <v>8400</v>
      </c>
    </row>
    <row r="5129" spans="1:13" x14ac:dyDescent="0.25">
      <c r="A5129">
        <v>830058272</v>
      </c>
      <c r="B5129" t="s">
        <v>352</v>
      </c>
      <c r="C5129" t="s">
        <v>222</v>
      </c>
      <c r="D5129" t="s">
        <v>228</v>
      </c>
      <c r="E5129" t="s">
        <v>353</v>
      </c>
      <c r="F5129" t="s">
        <v>314</v>
      </c>
      <c r="G5129" s="16">
        <v>43100</v>
      </c>
      <c r="J5129" t="s">
        <v>271</v>
      </c>
      <c r="K5129" t="str">
        <f>IFERROR(VLOOKUP(J5129,ORDEN_ESF!A:C,2,0),"")</f>
        <v>Otras provisiones no corrientes</v>
      </c>
      <c r="L5129">
        <f>IFERROR(VLOOKUP(J5129,ORDEN_ESF!A:C,3,0),0)</f>
        <v>0</v>
      </c>
      <c r="M5129">
        <v>89647</v>
      </c>
    </row>
    <row r="5130" spans="1:13" x14ac:dyDescent="0.25">
      <c r="A5130">
        <v>890903055</v>
      </c>
      <c r="B5130" t="s">
        <v>232</v>
      </c>
      <c r="C5130" t="s">
        <v>222</v>
      </c>
      <c r="D5130" t="s">
        <v>223</v>
      </c>
      <c r="E5130" t="s">
        <v>224</v>
      </c>
      <c r="F5130" t="s">
        <v>292</v>
      </c>
      <c r="G5130" s="16">
        <v>43100</v>
      </c>
      <c r="J5130" t="s">
        <v>271</v>
      </c>
      <c r="K5130" t="str">
        <f>IFERROR(VLOOKUP(J5130,ORDEN_ESF!A:C,2,0),"")</f>
        <v>Otras provisiones no corrientes</v>
      </c>
      <c r="L5130">
        <f>IFERROR(VLOOKUP(J5130,ORDEN_ESF!A:C,3,0),0)</f>
        <v>0</v>
      </c>
      <c r="M5130">
        <v>2586566</v>
      </c>
    </row>
    <row r="5131" spans="1:13" x14ac:dyDescent="0.25">
      <c r="A5131">
        <v>890903055</v>
      </c>
      <c r="B5131" t="s">
        <v>232</v>
      </c>
      <c r="C5131" t="s">
        <v>222</v>
      </c>
      <c r="D5131" t="s">
        <v>223</v>
      </c>
      <c r="E5131" t="s">
        <v>224</v>
      </c>
      <c r="F5131" t="s">
        <v>314</v>
      </c>
      <c r="G5131" s="16">
        <v>43100</v>
      </c>
      <c r="J5131" t="s">
        <v>271</v>
      </c>
      <c r="K5131" t="str">
        <f>IFERROR(VLOOKUP(J5131,ORDEN_ESF!A:C,2,0),"")</f>
        <v>Otras provisiones no corrientes</v>
      </c>
      <c r="L5131">
        <f>IFERROR(VLOOKUP(J5131,ORDEN_ESF!A:C,3,0),0)</f>
        <v>0</v>
      </c>
      <c r="M5131">
        <v>3421761</v>
      </c>
    </row>
    <row r="5132" spans="1:13" x14ac:dyDescent="0.25">
      <c r="A5132">
        <v>890312765</v>
      </c>
      <c r="B5132" t="s">
        <v>363</v>
      </c>
      <c r="C5132" t="s">
        <v>222</v>
      </c>
      <c r="D5132" t="s">
        <v>228</v>
      </c>
      <c r="E5132" t="s">
        <v>339</v>
      </c>
      <c r="F5132" t="s">
        <v>292</v>
      </c>
      <c r="G5132" s="16">
        <v>43100</v>
      </c>
      <c r="J5132" t="s">
        <v>271</v>
      </c>
      <c r="K5132" t="str">
        <f>IFERROR(VLOOKUP(J5132,ORDEN_ESF!A:C,2,0),"")</f>
        <v>Otras provisiones no corrientes</v>
      </c>
      <c r="L5132">
        <f>IFERROR(VLOOKUP(J5132,ORDEN_ESF!A:C,3,0),0)</f>
        <v>0</v>
      </c>
      <c r="M5132">
        <v>1450000</v>
      </c>
    </row>
    <row r="5133" spans="1:13" x14ac:dyDescent="0.25">
      <c r="A5133">
        <v>890312765</v>
      </c>
      <c r="B5133" t="s">
        <v>363</v>
      </c>
      <c r="C5133" t="s">
        <v>222</v>
      </c>
      <c r="D5133" t="s">
        <v>228</v>
      </c>
      <c r="E5133" t="s">
        <v>339</v>
      </c>
      <c r="F5133" t="s">
        <v>314</v>
      </c>
      <c r="G5133" s="16">
        <v>43100</v>
      </c>
      <c r="J5133" t="s">
        <v>271</v>
      </c>
      <c r="K5133" t="str">
        <f>IFERROR(VLOOKUP(J5133,ORDEN_ESF!A:C,2,0),"")</f>
        <v>Otras provisiones no corrientes</v>
      </c>
      <c r="L5133">
        <f>IFERROR(VLOOKUP(J5133,ORDEN_ESF!A:C,3,0),0)</f>
        <v>0</v>
      </c>
      <c r="M5133">
        <v>1868113</v>
      </c>
    </row>
    <row r="5134" spans="1:13" x14ac:dyDescent="0.25">
      <c r="A5134">
        <v>890910447</v>
      </c>
      <c r="B5134" t="s">
        <v>300</v>
      </c>
      <c r="C5134" t="s">
        <v>222</v>
      </c>
      <c r="D5134" t="s">
        <v>223</v>
      </c>
      <c r="E5134" t="s">
        <v>224</v>
      </c>
      <c r="F5134" t="s">
        <v>292</v>
      </c>
      <c r="G5134" s="16">
        <v>43100</v>
      </c>
      <c r="J5134" t="s">
        <v>271</v>
      </c>
      <c r="K5134" t="str">
        <f>IFERROR(VLOOKUP(J5134,ORDEN_ESF!A:C,2,0),"")</f>
        <v>Otras provisiones no corrientes</v>
      </c>
      <c r="L5134">
        <f>IFERROR(VLOOKUP(J5134,ORDEN_ESF!A:C,3,0),0)</f>
        <v>0</v>
      </c>
      <c r="M5134">
        <v>1229936</v>
      </c>
    </row>
    <row r="5135" spans="1:13" x14ac:dyDescent="0.25">
      <c r="A5135">
        <v>890910447</v>
      </c>
      <c r="B5135" t="s">
        <v>300</v>
      </c>
      <c r="C5135" t="s">
        <v>222</v>
      </c>
      <c r="D5135" t="s">
        <v>223</v>
      </c>
      <c r="E5135" t="s">
        <v>224</v>
      </c>
      <c r="F5135" t="s">
        <v>314</v>
      </c>
      <c r="G5135" s="16">
        <v>43100</v>
      </c>
      <c r="J5135" t="s">
        <v>271</v>
      </c>
      <c r="K5135" t="str">
        <f>IFERROR(VLOOKUP(J5135,ORDEN_ESF!A:C,2,0),"")</f>
        <v>Otras provisiones no corrientes</v>
      </c>
      <c r="L5135">
        <f>IFERROR(VLOOKUP(J5135,ORDEN_ESF!A:C,3,0),0)</f>
        <v>0</v>
      </c>
      <c r="M5135">
        <v>195158</v>
      </c>
    </row>
    <row r="5136" spans="1:13" x14ac:dyDescent="0.25">
      <c r="A5136">
        <v>830094920</v>
      </c>
      <c r="B5136" t="s">
        <v>350</v>
      </c>
      <c r="C5136" t="s">
        <v>222</v>
      </c>
      <c r="D5136" t="s">
        <v>351</v>
      </c>
      <c r="E5136" t="s">
        <v>339</v>
      </c>
      <c r="F5136" t="s">
        <v>292</v>
      </c>
      <c r="G5136" s="16">
        <v>43100</v>
      </c>
      <c r="J5136" t="s">
        <v>271</v>
      </c>
      <c r="K5136" t="str">
        <f>IFERROR(VLOOKUP(J5136,ORDEN_ESF!A:C,2,0),"")</f>
        <v>Otras provisiones no corrientes</v>
      </c>
      <c r="L5136">
        <f>IFERROR(VLOOKUP(J5136,ORDEN_ESF!A:C,3,0),0)</f>
        <v>0</v>
      </c>
      <c r="M5136">
        <v>974228</v>
      </c>
    </row>
    <row r="5137" spans="1:13" x14ac:dyDescent="0.25">
      <c r="A5137">
        <v>830094920</v>
      </c>
      <c r="B5137" t="s">
        <v>350</v>
      </c>
      <c r="C5137" t="s">
        <v>222</v>
      </c>
      <c r="D5137" t="s">
        <v>351</v>
      </c>
      <c r="E5137" t="s">
        <v>339</v>
      </c>
      <c r="F5137" t="s">
        <v>314</v>
      </c>
      <c r="G5137" s="16">
        <v>43100</v>
      </c>
      <c r="J5137" t="s">
        <v>271</v>
      </c>
      <c r="K5137" t="str">
        <f>IFERROR(VLOOKUP(J5137,ORDEN_ESF!A:C,2,0),"")</f>
        <v>Otras provisiones no corrientes</v>
      </c>
      <c r="L5137">
        <f>IFERROR(VLOOKUP(J5137,ORDEN_ESF!A:C,3,0),0)</f>
        <v>0</v>
      </c>
      <c r="M5137">
        <v>3231546</v>
      </c>
    </row>
    <row r="5138" spans="1:13" x14ac:dyDescent="0.25">
      <c r="A5138">
        <v>860035996</v>
      </c>
      <c r="B5138" t="s">
        <v>229</v>
      </c>
      <c r="C5138" t="s">
        <v>222</v>
      </c>
      <c r="D5138" t="s">
        <v>228</v>
      </c>
      <c r="E5138" t="s">
        <v>224</v>
      </c>
      <c r="F5138" t="s">
        <v>292</v>
      </c>
      <c r="G5138" s="16">
        <v>43100</v>
      </c>
      <c r="J5138" t="s">
        <v>326</v>
      </c>
      <c r="K5138" t="str">
        <f>IFERROR(VLOOKUP(J5138,ORDEN_ESF!A:C,2,0),"")</f>
        <v>Provisiones no corrientes</v>
      </c>
      <c r="L5138">
        <f>IFERROR(VLOOKUP(J5138,ORDEN_ESF!A:C,3,0),0)</f>
        <v>0</v>
      </c>
      <c r="M5138">
        <v>4909583</v>
      </c>
    </row>
    <row r="5139" spans="1:13" x14ac:dyDescent="0.25">
      <c r="A5139">
        <v>860035996</v>
      </c>
      <c r="B5139" t="s">
        <v>229</v>
      </c>
      <c r="C5139" t="s">
        <v>222</v>
      </c>
      <c r="D5139" t="s">
        <v>228</v>
      </c>
      <c r="E5139" t="s">
        <v>224</v>
      </c>
      <c r="F5139" t="s">
        <v>314</v>
      </c>
      <c r="G5139" s="16">
        <v>43100</v>
      </c>
      <c r="J5139" t="s">
        <v>326</v>
      </c>
      <c r="K5139" t="str">
        <f>IFERROR(VLOOKUP(J5139,ORDEN_ESF!A:C,2,0),"")</f>
        <v>Provisiones no corrientes</v>
      </c>
      <c r="L5139">
        <f>IFERROR(VLOOKUP(J5139,ORDEN_ESF!A:C,3,0),0)</f>
        <v>0</v>
      </c>
      <c r="M5139">
        <v>1483932</v>
      </c>
    </row>
    <row r="5140" spans="1:13" x14ac:dyDescent="0.25">
      <c r="A5140">
        <v>800233881</v>
      </c>
      <c r="B5140" t="s">
        <v>161</v>
      </c>
      <c r="C5140" t="s">
        <v>222</v>
      </c>
      <c r="D5140" t="s">
        <v>223</v>
      </c>
      <c r="E5140" t="s">
        <v>333</v>
      </c>
      <c r="F5140" t="s">
        <v>314</v>
      </c>
      <c r="G5140" s="16">
        <v>43100</v>
      </c>
      <c r="J5140" t="s">
        <v>326</v>
      </c>
      <c r="K5140" t="str">
        <f>IFERROR(VLOOKUP(J5140,ORDEN_ESF!A:C,2,0),"")</f>
        <v>Provisiones no corrientes</v>
      </c>
      <c r="L5140">
        <f>IFERROR(VLOOKUP(J5140,ORDEN_ESF!A:C,3,0),0)</f>
        <v>0</v>
      </c>
      <c r="M5140">
        <v>610305</v>
      </c>
    </row>
    <row r="5141" spans="1:13" x14ac:dyDescent="0.25">
      <c r="A5141">
        <v>890205645</v>
      </c>
      <c r="B5141" t="s">
        <v>166</v>
      </c>
      <c r="C5141" t="s">
        <v>222</v>
      </c>
      <c r="D5141" t="s">
        <v>375</v>
      </c>
      <c r="E5141" t="s">
        <v>335</v>
      </c>
      <c r="F5141" t="s">
        <v>292</v>
      </c>
      <c r="G5141" s="16">
        <v>43100</v>
      </c>
      <c r="J5141" t="s">
        <v>326</v>
      </c>
      <c r="K5141" t="str">
        <f>IFERROR(VLOOKUP(J5141,ORDEN_ESF!A:C,2,0),"")</f>
        <v>Provisiones no corrientes</v>
      </c>
      <c r="L5141">
        <f>IFERROR(VLOOKUP(J5141,ORDEN_ESF!A:C,3,0),0)</f>
        <v>0</v>
      </c>
      <c r="M5141">
        <v>4207477</v>
      </c>
    </row>
    <row r="5142" spans="1:13" x14ac:dyDescent="0.25">
      <c r="A5142">
        <v>890205645</v>
      </c>
      <c r="B5142" t="s">
        <v>166</v>
      </c>
      <c r="C5142" t="s">
        <v>222</v>
      </c>
      <c r="D5142" t="s">
        <v>375</v>
      </c>
      <c r="E5142" t="s">
        <v>335</v>
      </c>
      <c r="F5142" t="s">
        <v>314</v>
      </c>
      <c r="G5142" s="16">
        <v>43100</v>
      </c>
      <c r="J5142" t="s">
        <v>326</v>
      </c>
      <c r="K5142" t="str">
        <f>IFERROR(VLOOKUP(J5142,ORDEN_ESF!A:C,2,0),"")</f>
        <v>Provisiones no corrientes</v>
      </c>
      <c r="L5142">
        <f>IFERROR(VLOOKUP(J5142,ORDEN_ESF!A:C,3,0),0)</f>
        <v>0</v>
      </c>
      <c r="M5142">
        <v>5102101</v>
      </c>
    </row>
    <row r="5143" spans="1:13" x14ac:dyDescent="0.25">
      <c r="A5143">
        <v>890939355</v>
      </c>
      <c r="B5143" t="s">
        <v>35</v>
      </c>
      <c r="C5143" t="s">
        <v>222</v>
      </c>
      <c r="D5143" t="s">
        <v>223</v>
      </c>
      <c r="E5143" t="s">
        <v>335</v>
      </c>
      <c r="F5143" t="s">
        <v>292</v>
      </c>
      <c r="G5143" s="16">
        <v>43100</v>
      </c>
      <c r="J5143" t="s">
        <v>326</v>
      </c>
      <c r="K5143" t="str">
        <f>IFERROR(VLOOKUP(J5143,ORDEN_ESF!A:C,2,0),"")</f>
        <v>Provisiones no corrientes</v>
      </c>
      <c r="L5143">
        <f>IFERROR(VLOOKUP(J5143,ORDEN_ESF!A:C,3,0),0)</f>
        <v>0</v>
      </c>
      <c r="M5143">
        <v>8400</v>
      </c>
    </row>
    <row r="5144" spans="1:13" x14ac:dyDescent="0.25">
      <c r="A5144">
        <v>830058272</v>
      </c>
      <c r="B5144" t="s">
        <v>352</v>
      </c>
      <c r="C5144" t="s">
        <v>222</v>
      </c>
      <c r="D5144" t="s">
        <v>228</v>
      </c>
      <c r="E5144" t="s">
        <v>353</v>
      </c>
      <c r="F5144" t="s">
        <v>314</v>
      </c>
      <c r="G5144" s="16">
        <v>43100</v>
      </c>
      <c r="J5144" t="s">
        <v>326</v>
      </c>
      <c r="K5144" t="str">
        <f>IFERROR(VLOOKUP(J5144,ORDEN_ESF!A:C,2,0),"")</f>
        <v>Provisiones no corrientes</v>
      </c>
      <c r="L5144">
        <f>IFERROR(VLOOKUP(J5144,ORDEN_ESF!A:C,3,0),0)</f>
        <v>0</v>
      </c>
      <c r="M5144">
        <v>89647</v>
      </c>
    </row>
    <row r="5145" spans="1:13" x14ac:dyDescent="0.25">
      <c r="A5145">
        <v>860058070</v>
      </c>
      <c r="B5145" t="s">
        <v>364</v>
      </c>
      <c r="C5145" t="s">
        <v>222</v>
      </c>
      <c r="D5145" t="s">
        <v>228</v>
      </c>
      <c r="E5145" t="s">
        <v>335</v>
      </c>
      <c r="F5145" t="s">
        <v>292</v>
      </c>
      <c r="G5145" s="16">
        <v>43100</v>
      </c>
      <c r="J5145" t="s">
        <v>326</v>
      </c>
      <c r="K5145" t="str">
        <f>IFERROR(VLOOKUP(J5145,ORDEN_ESF!A:C,2,0),"")</f>
        <v>Provisiones no corrientes</v>
      </c>
      <c r="L5145">
        <f>IFERROR(VLOOKUP(J5145,ORDEN_ESF!A:C,3,0),0)</f>
        <v>0</v>
      </c>
      <c r="M5145">
        <v>583337</v>
      </c>
    </row>
    <row r="5146" spans="1:13" x14ac:dyDescent="0.25">
      <c r="A5146">
        <v>860058070</v>
      </c>
      <c r="B5146" t="s">
        <v>364</v>
      </c>
      <c r="C5146" t="s">
        <v>222</v>
      </c>
      <c r="D5146" t="s">
        <v>228</v>
      </c>
      <c r="E5146" t="s">
        <v>335</v>
      </c>
      <c r="F5146" t="s">
        <v>314</v>
      </c>
      <c r="G5146" s="16">
        <v>43100</v>
      </c>
      <c r="J5146" t="s">
        <v>326</v>
      </c>
      <c r="K5146" t="str">
        <f>IFERROR(VLOOKUP(J5146,ORDEN_ESF!A:C,2,0),"")</f>
        <v>Provisiones no corrientes</v>
      </c>
      <c r="L5146">
        <f>IFERROR(VLOOKUP(J5146,ORDEN_ESF!A:C,3,0),0)</f>
        <v>0</v>
      </c>
      <c r="M5146">
        <v>804611</v>
      </c>
    </row>
    <row r="5147" spans="1:13" x14ac:dyDescent="0.25">
      <c r="A5147">
        <v>890903055</v>
      </c>
      <c r="B5147" t="s">
        <v>232</v>
      </c>
      <c r="C5147" t="s">
        <v>222</v>
      </c>
      <c r="D5147" t="s">
        <v>223</v>
      </c>
      <c r="E5147" t="s">
        <v>224</v>
      </c>
      <c r="F5147" t="s">
        <v>292</v>
      </c>
      <c r="G5147" s="16">
        <v>43100</v>
      </c>
      <c r="J5147" t="s">
        <v>326</v>
      </c>
      <c r="K5147" t="str">
        <f>IFERROR(VLOOKUP(J5147,ORDEN_ESF!A:C,2,0),"")</f>
        <v>Provisiones no corrientes</v>
      </c>
      <c r="L5147">
        <f>IFERROR(VLOOKUP(J5147,ORDEN_ESF!A:C,3,0),0)</f>
        <v>0</v>
      </c>
      <c r="M5147">
        <v>8228906</v>
      </c>
    </row>
    <row r="5148" spans="1:13" x14ac:dyDescent="0.25">
      <c r="A5148">
        <v>890903055</v>
      </c>
      <c r="B5148" t="s">
        <v>232</v>
      </c>
      <c r="C5148" t="s">
        <v>222</v>
      </c>
      <c r="D5148" t="s">
        <v>223</v>
      </c>
      <c r="E5148" t="s">
        <v>224</v>
      </c>
      <c r="F5148" t="s">
        <v>314</v>
      </c>
      <c r="G5148" s="16">
        <v>43100</v>
      </c>
      <c r="J5148" t="s">
        <v>326</v>
      </c>
      <c r="K5148" t="str">
        <f>IFERROR(VLOOKUP(J5148,ORDEN_ESF!A:C,2,0),"")</f>
        <v>Provisiones no corrientes</v>
      </c>
      <c r="L5148">
        <f>IFERROR(VLOOKUP(J5148,ORDEN_ESF!A:C,3,0),0)</f>
        <v>0</v>
      </c>
      <c r="M5148">
        <v>9680602</v>
      </c>
    </row>
    <row r="5149" spans="1:13" x14ac:dyDescent="0.25">
      <c r="A5149">
        <v>890312765</v>
      </c>
      <c r="B5149" t="s">
        <v>363</v>
      </c>
      <c r="C5149" t="s">
        <v>222</v>
      </c>
      <c r="D5149" t="s">
        <v>228</v>
      </c>
      <c r="E5149" t="s">
        <v>339</v>
      </c>
      <c r="F5149" t="s">
        <v>292</v>
      </c>
      <c r="G5149" s="16">
        <v>43100</v>
      </c>
      <c r="J5149" t="s">
        <v>326</v>
      </c>
      <c r="K5149" t="str">
        <f>IFERROR(VLOOKUP(J5149,ORDEN_ESF!A:C,2,0),"")</f>
        <v>Provisiones no corrientes</v>
      </c>
      <c r="L5149">
        <f>IFERROR(VLOOKUP(J5149,ORDEN_ESF!A:C,3,0),0)</f>
        <v>0</v>
      </c>
      <c r="M5149">
        <v>1450000</v>
      </c>
    </row>
    <row r="5150" spans="1:13" x14ac:dyDescent="0.25">
      <c r="A5150">
        <v>890312765</v>
      </c>
      <c r="B5150" t="s">
        <v>363</v>
      </c>
      <c r="C5150" t="s">
        <v>222</v>
      </c>
      <c r="D5150" t="s">
        <v>228</v>
      </c>
      <c r="E5150" t="s">
        <v>339</v>
      </c>
      <c r="F5150" t="s">
        <v>314</v>
      </c>
      <c r="G5150" s="16">
        <v>43100</v>
      </c>
      <c r="J5150" t="s">
        <v>326</v>
      </c>
      <c r="K5150" t="str">
        <f>IFERROR(VLOOKUP(J5150,ORDEN_ESF!A:C,2,0),"")</f>
        <v>Provisiones no corrientes</v>
      </c>
      <c r="L5150">
        <f>IFERROR(VLOOKUP(J5150,ORDEN_ESF!A:C,3,0),0)</f>
        <v>0</v>
      </c>
      <c r="M5150">
        <v>1868113</v>
      </c>
    </row>
    <row r="5151" spans="1:13" x14ac:dyDescent="0.25">
      <c r="A5151">
        <v>890910447</v>
      </c>
      <c r="B5151" t="s">
        <v>300</v>
      </c>
      <c r="C5151" t="s">
        <v>222</v>
      </c>
      <c r="D5151" t="s">
        <v>223</v>
      </c>
      <c r="E5151" t="s">
        <v>224</v>
      </c>
      <c r="F5151" t="s">
        <v>292</v>
      </c>
      <c r="G5151" s="16">
        <v>43100</v>
      </c>
      <c r="J5151" t="s">
        <v>326</v>
      </c>
      <c r="K5151" t="str">
        <f>IFERROR(VLOOKUP(J5151,ORDEN_ESF!A:C,2,0),"")</f>
        <v>Provisiones no corrientes</v>
      </c>
      <c r="L5151">
        <f>IFERROR(VLOOKUP(J5151,ORDEN_ESF!A:C,3,0),0)</f>
        <v>0</v>
      </c>
      <c r="M5151">
        <v>1242716</v>
      </c>
    </row>
    <row r="5152" spans="1:13" x14ac:dyDescent="0.25">
      <c r="A5152">
        <v>890910447</v>
      </c>
      <c r="B5152" t="s">
        <v>300</v>
      </c>
      <c r="C5152" t="s">
        <v>222</v>
      </c>
      <c r="D5152" t="s">
        <v>223</v>
      </c>
      <c r="E5152" t="s">
        <v>224</v>
      </c>
      <c r="F5152" t="s">
        <v>314</v>
      </c>
      <c r="G5152" s="16">
        <v>43100</v>
      </c>
      <c r="J5152" t="s">
        <v>326</v>
      </c>
      <c r="K5152" t="str">
        <f>IFERROR(VLOOKUP(J5152,ORDEN_ESF!A:C,2,0),"")</f>
        <v>Provisiones no corrientes</v>
      </c>
      <c r="L5152">
        <f>IFERROR(VLOOKUP(J5152,ORDEN_ESF!A:C,3,0),0)</f>
        <v>0</v>
      </c>
      <c r="M5152">
        <v>206656</v>
      </c>
    </row>
    <row r="5153" spans="1:13" x14ac:dyDescent="0.25">
      <c r="A5153">
        <v>900192242</v>
      </c>
      <c r="B5153" t="s">
        <v>381</v>
      </c>
      <c r="C5153" t="s">
        <v>222</v>
      </c>
      <c r="D5153" t="s">
        <v>228</v>
      </c>
      <c r="E5153" t="s">
        <v>333</v>
      </c>
      <c r="F5153" t="s">
        <v>292</v>
      </c>
      <c r="G5153" s="16">
        <v>43100</v>
      </c>
      <c r="J5153" t="s">
        <v>326</v>
      </c>
      <c r="K5153" t="str">
        <f>IFERROR(VLOOKUP(J5153,ORDEN_ESF!A:C,2,0),"")</f>
        <v>Provisiones no corrientes</v>
      </c>
      <c r="L5153">
        <f>IFERROR(VLOOKUP(J5153,ORDEN_ESF!A:C,3,0),0)</f>
        <v>0</v>
      </c>
      <c r="M5153">
        <v>4021558</v>
      </c>
    </row>
    <row r="5154" spans="1:13" x14ac:dyDescent="0.25">
      <c r="A5154">
        <v>900192242</v>
      </c>
      <c r="B5154" t="s">
        <v>381</v>
      </c>
      <c r="C5154" t="s">
        <v>222</v>
      </c>
      <c r="D5154" t="s">
        <v>228</v>
      </c>
      <c r="E5154" t="s">
        <v>333</v>
      </c>
      <c r="F5154" t="s">
        <v>314</v>
      </c>
      <c r="G5154" s="16">
        <v>43100</v>
      </c>
      <c r="J5154" t="s">
        <v>326</v>
      </c>
      <c r="K5154" t="str">
        <f>IFERROR(VLOOKUP(J5154,ORDEN_ESF!A:C,2,0),"")</f>
        <v>Provisiones no corrientes</v>
      </c>
      <c r="L5154">
        <f>IFERROR(VLOOKUP(J5154,ORDEN_ESF!A:C,3,0),0)</f>
        <v>0</v>
      </c>
      <c r="M5154">
        <v>1255200</v>
      </c>
    </row>
    <row r="5155" spans="1:13" x14ac:dyDescent="0.25">
      <c r="A5155">
        <v>860002837</v>
      </c>
      <c r="B5155" t="s">
        <v>227</v>
      </c>
      <c r="C5155" t="s">
        <v>222</v>
      </c>
      <c r="D5155" t="s">
        <v>228</v>
      </c>
      <c r="E5155" t="s">
        <v>224</v>
      </c>
      <c r="F5155" t="s">
        <v>292</v>
      </c>
      <c r="G5155" s="16">
        <v>43100</v>
      </c>
      <c r="J5155" t="s">
        <v>326</v>
      </c>
      <c r="K5155" t="str">
        <f>IFERROR(VLOOKUP(J5155,ORDEN_ESF!A:C,2,0),"")</f>
        <v>Provisiones no corrientes</v>
      </c>
      <c r="L5155">
        <f>IFERROR(VLOOKUP(J5155,ORDEN_ESF!A:C,3,0),0)</f>
        <v>0</v>
      </c>
      <c r="M5155">
        <v>409536</v>
      </c>
    </row>
    <row r="5156" spans="1:13" x14ac:dyDescent="0.25">
      <c r="A5156">
        <v>860002837</v>
      </c>
      <c r="B5156" t="s">
        <v>227</v>
      </c>
      <c r="C5156" t="s">
        <v>222</v>
      </c>
      <c r="D5156" t="s">
        <v>228</v>
      </c>
      <c r="E5156" t="s">
        <v>224</v>
      </c>
      <c r="F5156" t="s">
        <v>314</v>
      </c>
      <c r="G5156" s="16">
        <v>43100</v>
      </c>
      <c r="J5156" t="s">
        <v>326</v>
      </c>
      <c r="K5156" t="str">
        <f>IFERROR(VLOOKUP(J5156,ORDEN_ESF!A:C,2,0),"")</f>
        <v>Provisiones no corrientes</v>
      </c>
      <c r="L5156">
        <f>IFERROR(VLOOKUP(J5156,ORDEN_ESF!A:C,3,0),0)</f>
        <v>0</v>
      </c>
      <c r="M5156">
        <v>460875</v>
      </c>
    </row>
    <row r="5157" spans="1:13" x14ac:dyDescent="0.25">
      <c r="A5157">
        <v>830094920</v>
      </c>
      <c r="B5157" t="s">
        <v>350</v>
      </c>
      <c r="C5157" t="s">
        <v>222</v>
      </c>
      <c r="D5157" t="s">
        <v>351</v>
      </c>
      <c r="E5157" t="s">
        <v>339</v>
      </c>
      <c r="F5157" t="s">
        <v>292</v>
      </c>
      <c r="G5157" s="16">
        <v>43100</v>
      </c>
      <c r="J5157" t="s">
        <v>326</v>
      </c>
      <c r="K5157" t="str">
        <f>IFERROR(VLOOKUP(J5157,ORDEN_ESF!A:C,2,0),"")</f>
        <v>Provisiones no corrientes</v>
      </c>
      <c r="L5157">
        <f>IFERROR(VLOOKUP(J5157,ORDEN_ESF!A:C,3,0),0)</f>
        <v>0</v>
      </c>
      <c r="M5157">
        <v>974228</v>
      </c>
    </row>
    <row r="5158" spans="1:13" x14ac:dyDescent="0.25">
      <c r="A5158">
        <v>830094920</v>
      </c>
      <c r="B5158" t="s">
        <v>350</v>
      </c>
      <c r="C5158" t="s">
        <v>222</v>
      </c>
      <c r="D5158" t="s">
        <v>351</v>
      </c>
      <c r="E5158" t="s">
        <v>339</v>
      </c>
      <c r="F5158" t="s">
        <v>314</v>
      </c>
      <c r="G5158" s="16">
        <v>43100</v>
      </c>
      <c r="J5158" t="s">
        <v>326</v>
      </c>
      <c r="K5158" t="str">
        <f>IFERROR(VLOOKUP(J5158,ORDEN_ESF!A:C,2,0),"")</f>
        <v>Provisiones no corrientes</v>
      </c>
      <c r="L5158">
        <f>IFERROR(VLOOKUP(J5158,ORDEN_ESF!A:C,3,0),0)</f>
        <v>0</v>
      </c>
      <c r="M5158">
        <v>3231546</v>
      </c>
    </row>
    <row r="5159" spans="1:13" x14ac:dyDescent="0.25">
      <c r="A5159">
        <v>890911431</v>
      </c>
      <c r="B5159" t="s">
        <v>378</v>
      </c>
      <c r="C5159" t="s">
        <v>222</v>
      </c>
      <c r="D5159" t="s">
        <v>223</v>
      </c>
      <c r="E5159" t="s">
        <v>339</v>
      </c>
      <c r="F5159" t="s">
        <v>292</v>
      </c>
      <c r="G5159" s="16">
        <v>43100</v>
      </c>
      <c r="J5159" t="s">
        <v>273</v>
      </c>
      <c r="K5159" t="str">
        <f>IFERROR(VLOOKUP(J5159,ORDEN_ESF!A:C,2,0),"")</f>
        <v>Cuentas comerciales por pagar y otras cuentas por pagar no corrientes</v>
      </c>
      <c r="L5159">
        <f>IFERROR(VLOOKUP(J5159,ORDEN_ESF!A:C,3,0),0)</f>
        <v>0</v>
      </c>
      <c r="M5159">
        <v>4599</v>
      </c>
    </row>
    <row r="5160" spans="1:13" x14ac:dyDescent="0.25">
      <c r="A5160">
        <v>860527800</v>
      </c>
      <c r="B5160" t="s">
        <v>296</v>
      </c>
      <c r="C5160" t="s">
        <v>222</v>
      </c>
      <c r="D5160" t="s">
        <v>228</v>
      </c>
      <c r="E5160" t="s">
        <v>224</v>
      </c>
      <c r="F5160" t="s">
        <v>292</v>
      </c>
      <c r="G5160" s="16">
        <v>43100</v>
      </c>
      <c r="J5160" t="s">
        <v>273</v>
      </c>
      <c r="K5160" t="str">
        <f>IFERROR(VLOOKUP(J5160,ORDEN_ESF!A:C,2,0),"")</f>
        <v>Cuentas comerciales por pagar y otras cuentas por pagar no corrientes</v>
      </c>
      <c r="L5160">
        <f>IFERROR(VLOOKUP(J5160,ORDEN_ESF!A:C,3,0),0)</f>
        <v>0</v>
      </c>
      <c r="M5160">
        <v>845978</v>
      </c>
    </row>
    <row r="5161" spans="1:13" x14ac:dyDescent="0.25">
      <c r="A5161">
        <v>800233881</v>
      </c>
      <c r="B5161" t="s">
        <v>161</v>
      </c>
      <c r="C5161" t="s">
        <v>222</v>
      </c>
      <c r="D5161" t="s">
        <v>223</v>
      </c>
      <c r="E5161" t="s">
        <v>333</v>
      </c>
      <c r="F5161" t="s">
        <v>292</v>
      </c>
      <c r="G5161" s="16">
        <v>43100</v>
      </c>
      <c r="J5161" t="s">
        <v>273</v>
      </c>
      <c r="K5161" t="str">
        <f>IFERROR(VLOOKUP(J5161,ORDEN_ESF!A:C,2,0),"")</f>
        <v>Cuentas comerciales por pagar y otras cuentas por pagar no corrientes</v>
      </c>
      <c r="L5161">
        <f>IFERROR(VLOOKUP(J5161,ORDEN_ESF!A:C,3,0),0)</f>
        <v>0</v>
      </c>
      <c r="M5161">
        <v>8246624</v>
      </c>
    </row>
    <row r="5162" spans="1:13" x14ac:dyDescent="0.25">
      <c r="A5162">
        <v>800233881</v>
      </c>
      <c r="B5162" t="s">
        <v>161</v>
      </c>
      <c r="C5162" t="s">
        <v>222</v>
      </c>
      <c r="D5162" t="s">
        <v>223</v>
      </c>
      <c r="E5162" t="s">
        <v>333</v>
      </c>
      <c r="F5162" t="s">
        <v>314</v>
      </c>
      <c r="G5162" s="16">
        <v>43100</v>
      </c>
      <c r="J5162" t="s">
        <v>273</v>
      </c>
      <c r="K5162" t="str">
        <f>IFERROR(VLOOKUP(J5162,ORDEN_ESF!A:C,2,0),"")</f>
        <v>Cuentas comerciales por pagar y otras cuentas por pagar no corrientes</v>
      </c>
      <c r="L5162">
        <f>IFERROR(VLOOKUP(J5162,ORDEN_ESF!A:C,3,0),0)</f>
        <v>0</v>
      </c>
      <c r="M5162">
        <v>19986897</v>
      </c>
    </row>
    <row r="5163" spans="1:13" x14ac:dyDescent="0.25">
      <c r="A5163">
        <v>890205645</v>
      </c>
      <c r="B5163" t="s">
        <v>166</v>
      </c>
      <c r="C5163" t="s">
        <v>222</v>
      </c>
      <c r="D5163" t="s">
        <v>375</v>
      </c>
      <c r="E5163" t="s">
        <v>335</v>
      </c>
      <c r="F5163" t="s">
        <v>292</v>
      </c>
      <c r="G5163" s="16">
        <v>43100</v>
      </c>
      <c r="J5163" t="s">
        <v>273</v>
      </c>
      <c r="K5163" t="str">
        <f>IFERROR(VLOOKUP(J5163,ORDEN_ESF!A:C,2,0),"")</f>
        <v>Cuentas comerciales por pagar y otras cuentas por pagar no corrientes</v>
      </c>
      <c r="L5163">
        <f>IFERROR(VLOOKUP(J5163,ORDEN_ESF!A:C,3,0),0)</f>
        <v>0</v>
      </c>
      <c r="M5163">
        <v>184876787</v>
      </c>
    </row>
    <row r="5164" spans="1:13" x14ac:dyDescent="0.25">
      <c r="A5164">
        <v>890205645</v>
      </c>
      <c r="B5164" t="s">
        <v>166</v>
      </c>
      <c r="C5164" t="s">
        <v>222</v>
      </c>
      <c r="D5164" t="s">
        <v>375</v>
      </c>
      <c r="E5164" t="s">
        <v>335</v>
      </c>
      <c r="F5164" t="s">
        <v>314</v>
      </c>
      <c r="G5164" s="16">
        <v>43100</v>
      </c>
      <c r="J5164" t="s">
        <v>273</v>
      </c>
      <c r="K5164" t="str">
        <f>IFERROR(VLOOKUP(J5164,ORDEN_ESF!A:C,2,0),"")</f>
        <v>Cuentas comerciales por pagar y otras cuentas por pagar no corrientes</v>
      </c>
      <c r="L5164">
        <f>IFERROR(VLOOKUP(J5164,ORDEN_ESF!A:C,3,0),0)</f>
        <v>0</v>
      </c>
      <c r="M5164">
        <v>193227922</v>
      </c>
    </row>
    <row r="5165" spans="1:13" x14ac:dyDescent="0.25">
      <c r="A5165">
        <v>900087151</v>
      </c>
      <c r="B5165" t="s">
        <v>383</v>
      </c>
      <c r="C5165" t="s">
        <v>222</v>
      </c>
      <c r="D5165" t="s">
        <v>351</v>
      </c>
      <c r="E5165" t="s">
        <v>384</v>
      </c>
      <c r="F5165" t="s">
        <v>292</v>
      </c>
      <c r="G5165" s="16">
        <v>43100</v>
      </c>
      <c r="J5165" t="s">
        <v>273</v>
      </c>
      <c r="K5165" t="str">
        <f>IFERROR(VLOOKUP(J5165,ORDEN_ESF!A:C,2,0),"")</f>
        <v>Cuentas comerciales por pagar y otras cuentas por pagar no corrientes</v>
      </c>
      <c r="L5165">
        <f>IFERROR(VLOOKUP(J5165,ORDEN_ESF!A:C,3,0),0)</f>
        <v>0</v>
      </c>
      <c r="M5165">
        <v>157508336</v>
      </c>
    </row>
    <row r="5166" spans="1:13" x14ac:dyDescent="0.25">
      <c r="A5166">
        <v>900087151</v>
      </c>
      <c r="B5166" t="s">
        <v>383</v>
      </c>
      <c r="C5166" t="s">
        <v>222</v>
      </c>
      <c r="D5166" t="s">
        <v>351</v>
      </c>
      <c r="E5166" t="s">
        <v>384</v>
      </c>
      <c r="F5166" t="s">
        <v>314</v>
      </c>
      <c r="G5166" s="16">
        <v>43100</v>
      </c>
      <c r="J5166" t="s">
        <v>273</v>
      </c>
      <c r="K5166" t="str">
        <f>IFERROR(VLOOKUP(J5166,ORDEN_ESF!A:C,2,0),"")</f>
        <v>Cuentas comerciales por pagar y otras cuentas por pagar no corrientes</v>
      </c>
      <c r="L5166">
        <f>IFERROR(VLOOKUP(J5166,ORDEN_ESF!A:C,3,0),0)</f>
        <v>0</v>
      </c>
      <c r="M5166">
        <v>74221198</v>
      </c>
    </row>
    <row r="5167" spans="1:13" x14ac:dyDescent="0.25">
      <c r="A5167">
        <v>890939355</v>
      </c>
      <c r="B5167" t="s">
        <v>35</v>
      </c>
      <c r="C5167" t="s">
        <v>222</v>
      </c>
      <c r="D5167" t="s">
        <v>223</v>
      </c>
      <c r="E5167" t="s">
        <v>335</v>
      </c>
      <c r="F5167" t="s">
        <v>292</v>
      </c>
      <c r="G5167" s="16">
        <v>43100</v>
      </c>
      <c r="J5167" t="s">
        <v>273</v>
      </c>
      <c r="K5167" t="str">
        <f>IFERROR(VLOOKUP(J5167,ORDEN_ESF!A:C,2,0),"")</f>
        <v>Cuentas comerciales por pagar y otras cuentas por pagar no corrientes</v>
      </c>
      <c r="L5167">
        <f>IFERROR(VLOOKUP(J5167,ORDEN_ESF!A:C,3,0),0)</f>
        <v>0</v>
      </c>
      <c r="M5167">
        <v>190019</v>
      </c>
    </row>
    <row r="5168" spans="1:13" x14ac:dyDescent="0.25">
      <c r="A5168">
        <v>890939355</v>
      </c>
      <c r="B5168" t="s">
        <v>35</v>
      </c>
      <c r="C5168" t="s">
        <v>222</v>
      </c>
      <c r="D5168" t="s">
        <v>223</v>
      </c>
      <c r="E5168" t="s">
        <v>335</v>
      </c>
      <c r="F5168" t="s">
        <v>314</v>
      </c>
      <c r="G5168" s="16">
        <v>43100</v>
      </c>
      <c r="J5168" t="s">
        <v>273</v>
      </c>
      <c r="K5168" t="str">
        <f>IFERROR(VLOOKUP(J5168,ORDEN_ESF!A:C,2,0),"")</f>
        <v>Cuentas comerciales por pagar y otras cuentas por pagar no corrientes</v>
      </c>
      <c r="L5168">
        <f>IFERROR(VLOOKUP(J5168,ORDEN_ESF!A:C,3,0),0)</f>
        <v>0</v>
      </c>
      <c r="M5168">
        <v>190019</v>
      </c>
    </row>
    <row r="5169" spans="1:13" x14ac:dyDescent="0.25">
      <c r="A5169">
        <v>860058070</v>
      </c>
      <c r="B5169" t="s">
        <v>364</v>
      </c>
      <c r="C5169" t="s">
        <v>222</v>
      </c>
      <c r="D5169" t="s">
        <v>228</v>
      </c>
      <c r="E5169" t="s">
        <v>335</v>
      </c>
      <c r="F5169" t="s">
        <v>314</v>
      </c>
      <c r="G5169" s="16">
        <v>43100</v>
      </c>
      <c r="J5169" t="s">
        <v>273</v>
      </c>
      <c r="K5169" t="str">
        <f>IFERROR(VLOOKUP(J5169,ORDEN_ESF!A:C,2,0),"")</f>
        <v>Cuentas comerciales por pagar y otras cuentas por pagar no corrientes</v>
      </c>
      <c r="L5169">
        <f>IFERROR(VLOOKUP(J5169,ORDEN_ESF!A:C,3,0),0)</f>
        <v>0</v>
      </c>
      <c r="M5169">
        <v>3597716</v>
      </c>
    </row>
    <row r="5170" spans="1:13" x14ac:dyDescent="0.25">
      <c r="A5170">
        <v>890903055</v>
      </c>
      <c r="B5170" t="s">
        <v>232</v>
      </c>
      <c r="C5170" t="s">
        <v>222</v>
      </c>
      <c r="D5170" t="s">
        <v>223</v>
      </c>
      <c r="E5170" t="s">
        <v>224</v>
      </c>
      <c r="F5170" t="s">
        <v>292</v>
      </c>
      <c r="G5170" s="16">
        <v>43100</v>
      </c>
      <c r="J5170" t="s">
        <v>273</v>
      </c>
      <c r="K5170" t="str">
        <f>IFERROR(VLOOKUP(J5170,ORDEN_ESF!A:C,2,0),"")</f>
        <v>Cuentas comerciales por pagar y otras cuentas por pagar no corrientes</v>
      </c>
      <c r="L5170">
        <f>IFERROR(VLOOKUP(J5170,ORDEN_ESF!A:C,3,0),0)</f>
        <v>0</v>
      </c>
      <c r="M5170">
        <v>659672</v>
      </c>
    </row>
    <row r="5171" spans="1:13" x14ac:dyDescent="0.25">
      <c r="A5171">
        <v>890312765</v>
      </c>
      <c r="B5171" t="s">
        <v>363</v>
      </c>
      <c r="C5171" t="s">
        <v>222</v>
      </c>
      <c r="D5171" t="s">
        <v>228</v>
      </c>
      <c r="E5171" t="s">
        <v>339</v>
      </c>
      <c r="F5171" t="s">
        <v>292</v>
      </c>
      <c r="G5171" s="16">
        <v>43100</v>
      </c>
      <c r="J5171" t="s">
        <v>273</v>
      </c>
      <c r="K5171" t="str">
        <f>IFERROR(VLOOKUP(J5171,ORDEN_ESF!A:C,2,0),"")</f>
        <v>Cuentas comerciales por pagar y otras cuentas por pagar no corrientes</v>
      </c>
      <c r="L5171">
        <f>IFERROR(VLOOKUP(J5171,ORDEN_ESF!A:C,3,0),0)</f>
        <v>0</v>
      </c>
      <c r="M5171">
        <v>18000000</v>
      </c>
    </row>
    <row r="5172" spans="1:13" x14ac:dyDescent="0.25">
      <c r="A5172">
        <v>890312765</v>
      </c>
      <c r="B5172" t="s">
        <v>363</v>
      </c>
      <c r="C5172" t="s">
        <v>222</v>
      </c>
      <c r="D5172" t="s">
        <v>228</v>
      </c>
      <c r="E5172" t="s">
        <v>339</v>
      </c>
      <c r="F5172" t="s">
        <v>314</v>
      </c>
      <c r="G5172" s="16">
        <v>43100</v>
      </c>
      <c r="J5172" t="s">
        <v>273</v>
      </c>
      <c r="K5172" t="str">
        <f>IFERROR(VLOOKUP(J5172,ORDEN_ESF!A:C,2,0),"")</f>
        <v>Cuentas comerciales por pagar y otras cuentas por pagar no corrientes</v>
      </c>
      <c r="L5172">
        <f>IFERROR(VLOOKUP(J5172,ORDEN_ESF!A:C,3,0),0)</f>
        <v>0</v>
      </c>
      <c r="M5172">
        <v>9000000</v>
      </c>
    </row>
    <row r="5173" spans="1:13" x14ac:dyDescent="0.25">
      <c r="A5173">
        <v>900192242</v>
      </c>
      <c r="B5173" t="s">
        <v>381</v>
      </c>
      <c r="C5173" t="s">
        <v>222</v>
      </c>
      <c r="D5173" t="s">
        <v>228</v>
      </c>
      <c r="E5173" t="s">
        <v>333</v>
      </c>
      <c r="F5173" t="s">
        <v>292</v>
      </c>
      <c r="G5173" s="16">
        <v>43100</v>
      </c>
      <c r="J5173" t="s">
        <v>273</v>
      </c>
      <c r="K5173" t="str">
        <f>IFERROR(VLOOKUP(J5173,ORDEN_ESF!A:C,2,0),"")</f>
        <v>Cuentas comerciales por pagar y otras cuentas por pagar no corrientes</v>
      </c>
      <c r="L5173">
        <f>IFERROR(VLOOKUP(J5173,ORDEN_ESF!A:C,3,0),0)</f>
        <v>0</v>
      </c>
      <c r="M5173">
        <v>86000000</v>
      </c>
    </row>
    <row r="5174" spans="1:13" x14ac:dyDescent="0.25">
      <c r="A5174">
        <v>890903035</v>
      </c>
      <c r="B5174" t="s">
        <v>369</v>
      </c>
      <c r="C5174" t="s">
        <v>222</v>
      </c>
      <c r="D5174" t="s">
        <v>228</v>
      </c>
      <c r="E5174" t="s">
        <v>339</v>
      </c>
      <c r="F5174" t="s">
        <v>292</v>
      </c>
      <c r="G5174" s="16">
        <v>43100</v>
      </c>
      <c r="J5174" t="s">
        <v>273</v>
      </c>
      <c r="K5174" t="str">
        <f>IFERROR(VLOOKUP(J5174,ORDEN_ESF!A:C,2,0),"")</f>
        <v>Cuentas comerciales por pagar y otras cuentas por pagar no corrientes</v>
      </c>
      <c r="L5174">
        <f>IFERROR(VLOOKUP(J5174,ORDEN_ESF!A:C,3,0),0)</f>
        <v>0</v>
      </c>
      <c r="M5174">
        <v>3131864</v>
      </c>
    </row>
    <row r="5175" spans="1:13" x14ac:dyDescent="0.25">
      <c r="A5175">
        <v>890903035</v>
      </c>
      <c r="B5175" t="s">
        <v>369</v>
      </c>
      <c r="C5175" t="s">
        <v>222</v>
      </c>
      <c r="D5175" t="s">
        <v>228</v>
      </c>
      <c r="E5175" t="s">
        <v>339</v>
      </c>
      <c r="F5175" t="s">
        <v>314</v>
      </c>
      <c r="G5175" s="16">
        <v>43100</v>
      </c>
      <c r="J5175" t="s">
        <v>273</v>
      </c>
      <c r="K5175" t="str">
        <f>IFERROR(VLOOKUP(J5175,ORDEN_ESF!A:C,2,0),"")</f>
        <v>Cuentas comerciales por pagar y otras cuentas por pagar no corrientes</v>
      </c>
      <c r="L5175">
        <f>IFERROR(VLOOKUP(J5175,ORDEN_ESF!A:C,3,0),0)</f>
        <v>0</v>
      </c>
      <c r="M5175">
        <v>3083672</v>
      </c>
    </row>
    <row r="5176" spans="1:13" x14ac:dyDescent="0.25">
      <c r="A5176">
        <v>860002837</v>
      </c>
      <c r="B5176" t="s">
        <v>227</v>
      </c>
      <c r="C5176" t="s">
        <v>222</v>
      </c>
      <c r="D5176" t="s">
        <v>228</v>
      </c>
      <c r="E5176" t="s">
        <v>224</v>
      </c>
      <c r="F5176" t="s">
        <v>292</v>
      </c>
      <c r="G5176" s="16">
        <v>43100</v>
      </c>
      <c r="J5176" t="s">
        <v>273</v>
      </c>
      <c r="K5176" t="str">
        <f>IFERROR(VLOOKUP(J5176,ORDEN_ESF!A:C,2,0),"")</f>
        <v>Cuentas comerciales por pagar y otras cuentas por pagar no corrientes</v>
      </c>
      <c r="L5176">
        <f>IFERROR(VLOOKUP(J5176,ORDEN_ESF!A:C,3,0),0)</f>
        <v>0</v>
      </c>
      <c r="M5176">
        <v>50000</v>
      </c>
    </row>
    <row r="5177" spans="1:13" x14ac:dyDescent="0.25">
      <c r="A5177">
        <v>860515523</v>
      </c>
      <c r="B5177" t="s">
        <v>231</v>
      </c>
      <c r="C5177" t="s">
        <v>222</v>
      </c>
      <c r="D5177" t="s">
        <v>228</v>
      </c>
      <c r="E5177" t="s">
        <v>224</v>
      </c>
      <c r="F5177" t="s">
        <v>292</v>
      </c>
      <c r="G5177" s="16">
        <v>43100</v>
      </c>
      <c r="J5177" t="s">
        <v>273</v>
      </c>
      <c r="K5177" t="str">
        <f>IFERROR(VLOOKUP(J5177,ORDEN_ESF!A:C,2,0),"")</f>
        <v>Cuentas comerciales por pagar y otras cuentas por pagar no corrientes</v>
      </c>
      <c r="L5177">
        <f>IFERROR(VLOOKUP(J5177,ORDEN_ESF!A:C,3,0),0)</f>
        <v>0</v>
      </c>
      <c r="M5177">
        <v>30279719</v>
      </c>
    </row>
    <row r="5178" spans="1:13" x14ac:dyDescent="0.25">
      <c r="A5178">
        <v>860515523</v>
      </c>
      <c r="B5178" t="s">
        <v>231</v>
      </c>
      <c r="C5178" t="s">
        <v>222</v>
      </c>
      <c r="D5178" t="s">
        <v>228</v>
      </c>
      <c r="E5178" t="s">
        <v>224</v>
      </c>
      <c r="F5178" t="s">
        <v>314</v>
      </c>
      <c r="G5178" s="16">
        <v>43100</v>
      </c>
      <c r="J5178" t="s">
        <v>273</v>
      </c>
      <c r="K5178" t="str">
        <f>IFERROR(VLOOKUP(J5178,ORDEN_ESF!A:C,2,0),"")</f>
        <v>Cuentas comerciales por pagar y otras cuentas por pagar no corrientes</v>
      </c>
      <c r="L5178">
        <f>IFERROR(VLOOKUP(J5178,ORDEN_ESF!A:C,3,0),0)</f>
        <v>0</v>
      </c>
      <c r="M5178">
        <v>33305442</v>
      </c>
    </row>
    <row r="5179" spans="1:13" x14ac:dyDescent="0.25">
      <c r="A5179">
        <v>890932424</v>
      </c>
      <c r="B5179" t="s">
        <v>379</v>
      </c>
      <c r="C5179" t="s">
        <v>222</v>
      </c>
      <c r="D5179" t="s">
        <v>223</v>
      </c>
      <c r="E5179" t="s">
        <v>333</v>
      </c>
      <c r="F5179" t="s">
        <v>292</v>
      </c>
      <c r="G5179" s="16">
        <v>43100</v>
      </c>
      <c r="J5179" t="s">
        <v>273</v>
      </c>
      <c r="K5179" t="str">
        <f>IFERROR(VLOOKUP(J5179,ORDEN_ESF!A:C,2,0),"")</f>
        <v>Cuentas comerciales por pagar y otras cuentas por pagar no corrientes</v>
      </c>
      <c r="L5179">
        <f>IFERROR(VLOOKUP(J5179,ORDEN_ESF!A:C,3,0),0)</f>
        <v>0</v>
      </c>
      <c r="M5179">
        <v>9936742</v>
      </c>
    </row>
    <row r="5180" spans="1:13" x14ac:dyDescent="0.25">
      <c r="A5180">
        <v>890932424</v>
      </c>
      <c r="B5180" t="s">
        <v>379</v>
      </c>
      <c r="C5180" t="s">
        <v>222</v>
      </c>
      <c r="D5180" t="s">
        <v>223</v>
      </c>
      <c r="E5180" t="s">
        <v>333</v>
      </c>
      <c r="F5180" t="s">
        <v>314</v>
      </c>
      <c r="G5180" s="16">
        <v>43100</v>
      </c>
      <c r="J5180" t="s">
        <v>273</v>
      </c>
      <c r="K5180" t="str">
        <f>IFERROR(VLOOKUP(J5180,ORDEN_ESF!A:C,2,0),"")</f>
        <v>Cuentas comerciales por pagar y otras cuentas por pagar no corrientes</v>
      </c>
      <c r="L5180">
        <f>IFERROR(VLOOKUP(J5180,ORDEN_ESF!A:C,3,0),0)</f>
        <v>0</v>
      </c>
      <c r="M5180">
        <v>30287958</v>
      </c>
    </row>
    <row r="5181" spans="1:13" x14ac:dyDescent="0.25">
      <c r="A5181">
        <v>830094920</v>
      </c>
      <c r="B5181" t="s">
        <v>350</v>
      </c>
      <c r="C5181" t="s">
        <v>222</v>
      </c>
      <c r="D5181" t="s">
        <v>351</v>
      </c>
      <c r="E5181" t="s">
        <v>339</v>
      </c>
      <c r="F5181" t="s">
        <v>292</v>
      </c>
      <c r="G5181" s="16">
        <v>43100</v>
      </c>
      <c r="J5181" t="s">
        <v>273</v>
      </c>
      <c r="K5181" t="str">
        <f>IFERROR(VLOOKUP(J5181,ORDEN_ESF!A:C,2,0),"")</f>
        <v>Cuentas comerciales por pagar y otras cuentas por pagar no corrientes</v>
      </c>
      <c r="L5181">
        <f>IFERROR(VLOOKUP(J5181,ORDEN_ESF!A:C,3,0),0)</f>
        <v>0</v>
      </c>
      <c r="M5181">
        <v>12305946</v>
      </c>
    </row>
    <row r="5182" spans="1:13" x14ac:dyDescent="0.25">
      <c r="A5182">
        <v>830094920</v>
      </c>
      <c r="B5182" t="s">
        <v>350</v>
      </c>
      <c r="C5182" t="s">
        <v>222</v>
      </c>
      <c r="D5182" t="s">
        <v>351</v>
      </c>
      <c r="E5182" t="s">
        <v>339</v>
      </c>
      <c r="F5182" t="s">
        <v>314</v>
      </c>
      <c r="G5182" s="16">
        <v>43100</v>
      </c>
      <c r="J5182" t="s">
        <v>273</v>
      </c>
      <c r="K5182" t="str">
        <f>IFERROR(VLOOKUP(J5182,ORDEN_ESF!A:C,2,0),"")</f>
        <v>Cuentas comerciales por pagar y otras cuentas por pagar no corrientes</v>
      </c>
      <c r="L5182">
        <f>IFERROR(VLOOKUP(J5182,ORDEN_ESF!A:C,3,0),0)</f>
        <v>0</v>
      </c>
      <c r="M5182">
        <v>16035624</v>
      </c>
    </row>
    <row r="5183" spans="1:13" x14ac:dyDescent="0.25">
      <c r="A5183">
        <v>800093117</v>
      </c>
      <c r="B5183" t="s">
        <v>334</v>
      </c>
      <c r="C5183" t="s">
        <v>222</v>
      </c>
      <c r="D5183" t="s">
        <v>223</v>
      </c>
      <c r="E5183" t="s">
        <v>335</v>
      </c>
      <c r="F5183" t="s">
        <v>292</v>
      </c>
      <c r="G5183" s="16">
        <v>43100</v>
      </c>
      <c r="J5183" t="s">
        <v>273</v>
      </c>
      <c r="K5183" t="str">
        <f>IFERROR(VLOOKUP(J5183,ORDEN_ESF!A:C,2,0),"")</f>
        <v>Cuentas comerciales por pagar y otras cuentas por pagar no corrientes</v>
      </c>
      <c r="L5183">
        <f>IFERROR(VLOOKUP(J5183,ORDEN_ESF!A:C,3,0),0)</f>
        <v>0</v>
      </c>
      <c r="M5183">
        <v>4716342</v>
      </c>
    </row>
    <row r="5184" spans="1:13" x14ac:dyDescent="0.25">
      <c r="A5184">
        <v>800093117</v>
      </c>
      <c r="B5184" t="s">
        <v>334</v>
      </c>
      <c r="C5184" t="s">
        <v>222</v>
      </c>
      <c r="D5184" t="s">
        <v>223</v>
      </c>
      <c r="E5184" t="s">
        <v>335</v>
      </c>
      <c r="F5184" t="s">
        <v>314</v>
      </c>
      <c r="G5184" s="16">
        <v>43100</v>
      </c>
      <c r="J5184" t="s">
        <v>273</v>
      </c>
      <c r="K5184" t="str">
        <f>IFERROR(VLOOKUP(J5184,ORDEN_ESF!A:C,2,0),"")</f>
        <v>Cuentas comerciales por pagar y otras cuentas por pagar no corrientes</v>
      </c>
      <c r="L5184">
        <f>IFERROR(VLOOKUP(J5184,ORDEN_ESF!A:C,3,0),0)</f>
        <v>0</v>
      </c>
      <c r="M5184">
        <v>12996623</v>
      </c>
    </row>
    <row r="5185" spans="1:13" x14ac:dyDescent="0.25">
      <c r="A5185">
        <v>890908901</v>
      </c>
      <c r="B5185" t="s">
        <v>372</v>
      </c>
      <c r="C5185" t="s">
        <v>222</v>
      </c>
      <c r="D5185" t="s">
        <v>223</v>
      </c>
      <c r="E5185" t="s">
        <v>339</v>
      </c>
      <c r="F5185" t="s">
        <v>292</v>
      </c>
      <c r="G5185" s="16">
        <v>43100</v>
      </c>
      <c r="J5185" t="s">
        <v>273</v>
      </c>
      <c r="K5185" t="str">
        <f>IFERROR(VLOOKUP(J5185,ORDEN_ESF!A:C,2,0),"")</f>
        <v>Cuentas comerciales por pagar y otras cuentas por pagar no corrientes</v>
      </c>
      <c r="L5185">
        <f>IFERROR(VLOOKUP(J5185,ORDEN_ESF!A:C,3,0),0)</f>
        <v>0</v>
      </c>
      <c r="M5185">
        <v>223149</v>
      </c>
    </row>
    <row r="5186" spans="1:13" x14ac:dyDescent="0.25">
      <c r="A5186">
        <v>890908901</v>
      </c>
      <c r="B5186" t="s">
        <v>372</v>
      </c>
      <c r="C5186" t="s">
        <v>222</v>
      </c>
      <c r="D5186" t="s">
        <v>223</v>
      </c>
      <c r="E5186" t="s">
        <v>339</v>
      </c>
      <c r="F5186" t="s">
        <v>314</v>
      </c>
      <c r="G5186" s="16">
        <v>43100</v>
      </c>
      <c r="J5186" t="s">
        <v>273</v>
      </c>
      <c r="K5186" t="str">
        <f>IFERROR(VLOOKUP(J5186,ORDEN_ESF!A:C,2,0),"")</f>
        <v>Cuentas comerciales por pagar y otras cuentas por pagar no corrientes</v>
      </c>
      <c r="L5186">
        <f>IFERROR(VLOOKUP(J5186,ORDEN_ESF!A:C,3,0),0)</f>
        <v>0</v>
      </c>
      <c r="M5186">
        <v>37070016</v>
      </c>
    </row>
    <row r="5187" spans="1:13" x14ac:dyDescent="0.25">
      <c r="A5187">
        <v>890911431</v>
      </c>
      <c r="B5187" t="s">
        <v>378</v>
      </c>
      <c r="C5187" t="s">
        <v>222</v>
      </c>
      <c r="D5187" t="s">
        <v>223</v>
      </c>
      <c r="E5187" t="s">
        <v>339</v>
      </c>
      <c r="F5187" t="s">
        <v>292</v>
      </c>
      <c r="G5187" s="16">
        <v>43100</v>
      </c>
      <c r="J5187" t="s">
        <v>274</v>
      </c>
      <c r="K5187" t="str">
        <f>IFERROR(VLOOKUP(J5187,ORDEN_ESF!A:C,2,0),"")</f>
        <v>Pasivo por impuestos diferidos</v>
      </c>
      <c r="L5187">
        <f>IFERROR(VLOOKUP(J5187,ORDEN_ESF!A:C,3,0),0)</f>
        <v>0</v>
      </c>
      <c r="M5187">
        <v>6612788</v>
      </c>
    </row>
    <row r="5188" spans="1:13" x14ac:dyDescent="0.25">
      <c r="A5188">
        <v>890911431</v>
      </c>
      <c r="B5188" t="s">
        <v>378</v>
      </c>
      <c r="C5188" t="s">
        <v>222</v>
      </c>
      <c r="D5188" t="s">
        <v>223</v>
      </c>
      <c r="E5188" t="s">
        <v>339</v>
      </c>
      <c r="F5188" t="s">
        <v>314</v>
      </c>
      <c r="G5188" s="16">
        <v>43100</v>
      </c>
      <c r="J5188" t="s">
        <v>274</v>
      </c>
      <c r="K5188" t="str">
        <f>IFERROR(VLOOKUP(J5188,ORDEN_ESF!A:C,2,0),"")</f>
        <v>Pasivo por impuestos diferidos</v>
      </c>
      <c r="L5188">
        <f>IFERROR(VLOOKUP(J5188,ORDEN_ESF!A:C,3,0),0)</f>
        <v>0</v>
      </c>
      <c r="M5188">
        <v>6448381</v>
      </c>
    </row>
    <row r="5189" spans="1:13" x14ac:dyDescent="0.25">
      <c r="A5189">
        <v>811032292</v>
      </c>
      <c r="B5189" t="s">
        <v>349</v>
      </c>
      <c r="C5189" t="s">
        <v>222</v>
      </c>
      <c r="D5189" t="s">
        <v>223</v>
      </c>
      <c r="E5189" t="s">
        <v>335</v>
      </c>
      <c r="F5189" t="s">
        <v>292</v>
      </c>
      <c r="G5189" s="16">
        <v>43100</v>
      </c>
      <c r="J5189" t="s">
        <v>274</v>
      </c>
      <c r="K5189" t="str">
        <f>IFERROR(VLOOKUP(J5189,ORDEN_ESF!A:C,2,0),"")</f>
        <v>Pasivo por impuestos diferidos</v>
      </c>
      <c r="L5189">
        <f>IFERROR(VLOOKUP(J5189,ORDEN_ESF!A:C,3,0),0)</f>
        <v>0</v>
      </c>
      <c r="M5189">
        <v>112008</v>
      </c>
    </row>
    <row r="5190" spans="1:13" x14ac:dyDescent="0.25">
      <c r="A5190">
        <v>811032292</v>
      </c>
      <c r="B5190" t="s">
        <v>349</v>
      </c>
      <c r="C5190" t="s">
        <v>222</v>
      </c>
      <c r="D5190" t="s">
        <v>223</v>
      </c>
      <c r="E5190" t="s">
        <v>335</v>
      </c>
      <c r="F5190" t="s">
        <v>314</v>
      </c>
      <c r="G5190" s="16">
        <v>43100</v>
      </c>
      <c r="J5190" t="s">
        <v>274</v>
      </c>
      <c r="K5190" t="str">
        <f>IFERROR(VLOOKUP(J5190,ORDEN_ESF!A:C,2,0),"")</f>
        <v>Pasivo por impuestos diferidos</v>
      </c>
      <c r="L5190">
        <f>IFERROR(VLOOKUP(J5190,ORDEN_ESF!A:C,3,0),0)</f>
        <v>0</v>
      </c>
      <c r="M5190">
        <v>253387</v>
      </c>
    </row>
    <row r="5191" spans="1:13" x14ac:dyDescent="0.25">
      <c r="A5191">
        <v>860035996</v>
      </c>
      <c r="B5191" t="s">
        <v>229</v>
      </c>
      <c r="C5191" t="s">
        <v>222</v>
      </c>
      <c r="D5191" t="s">
        <v>228</v>
      </c>
      <c r="E5191" t="s">
        <v>224</v>
      </c>
      <c r="F5191" t="s">
        <v>314</v>
      </c>
      <c r="G5191" s="16">
        <v>43100</v>
      </c>
      <c r="J5191" t="s">
        <v>274</v>
      </c>
      <c r="K5191" t="str">
        <f>IFERROR(VLOOKUP(J5191,ORDEN_ESF!A:C,2,0),"")</f>
        <v>Pasivo por impuestos diferidos</v>
      </c>
      <c r="L5191">
        <f>IFERROR(VLOOKUP(J5191,ORDEN_ESF!A:C,3,0),0)</f>
        <v>0</v>
      </c>
      <c r="M5191">
        <v>1049711</v>
      </c>
    </row>
    <row r="5192" spans="1:13" x14ac:dyDescent="0.25">
      <c r="A5192">
        <v>830124992</v>
      </c>
      <c r="B5192" t="s">
        <v>357</v>
      </c>
      <c r="C5192" t="s">
        <v>222</v>
      </c>
      <c r="D5192" t="s">
        <v>228</v>
      </c>
      <c r="E5192" t="s">
        <v>358</v>
      </c>
      <c r="F5192" t="s">
        <v>292</v>
      </c>
      <c r="G5192" s="16">
        <v>43100</v>
      </c>
      <c r="J5192" t="s">
        <v>274</v>
      </c>
      <c r="K5192" t="str">
        <f>IFERROR(VLOOKUP(J5192,ORDEN_ESF!A:C,2,0),"")</f>
        <v>Pasivo por impuestos diferidos</v>
      </c>
      <c r="L5192">
        <f>IFERROR(VLOOKUP(J5192,ORDEN_ESF!A:C,3,0),0)</f>
        <v>0</v>
      </c>
      <c r="M5192">
        <v>159235</v>
      </c>
    </row>
    <row r="5193" spans="1:13" x14ac:dyDescent="0.25">
      <c r="A5193">
        <v>800185295</v>
      </c>
      <c r="B5193" t="s">
        <v>344</v>
      </c>
      <c r="C5193" t="s">
        <v>222</v>
      </c>
      <c r="D5193" t="s">
        <v>228</v>
      </c>
      <c r="E5193" t="s">
        <v>335</v>
      </c>
      <c r="F5193" t="s">
        <v>292</v>
      </c>
      <c r="G5193" s="16">
        <v>43100</v>
      </c>
      <c r="J5193" t="s">
        <v>274</v>
      </c>
      <c r="K5193" t="str">
        <f>IFERROR(VLOOKUP(J5193,ORDEN_ESF!A:C,2,0),"")</f>
        <v>Pasivo por impuestos diferidos</v>
      </c>
      <c r="L5193">
        <f>IFERROR(VLOOKUP(J5193,ORDEN_ESF!A:C,3,0),0)</f>
        <v>0</v>
      </c>
      <c r="M5193">
        <v>1114199</v>
      </c>
    </row>
    <row r="5194" spans="1:13" x14ac:dyDescent="0.25">
      <c r="A5194">
        <v>800185295</v>
      </c>
      <c r="B5194" t="s">
        <v>344</v>
      </c>
      <c r="C5194" t="s">
        <v>222</v>
      </c>
      <c r="D5194" t="s">
        <v>228</v>
      </c>
      <c r="E5194" t="s">
        <v>335</v>
      </c>
      <c r="F5194" t="s">
        <v>314</v>
      </c>
      <c r="G5194" s="16">
        <v>43100</v>
      </c>
      <c r="J5194" t="s">
        <v>274</v>
      </c>
      <c r="K5194" t="str">
        <f>IFERROR(VLOOKUP(J5194,ORDEN_ESF!A:C,2,0),"")</f>
        <v>Pasivo por impuestos diferidos</v>
      </c>
      <c r="L5194">
        <f>IFERROR(VLOOKUP(J5194,ORDEN_ESF!A:C,3,0),0)</f>
        <v>0</v>
      </c>
      <c r="M5194">
        <v>1250814</v>
      </c>
    </row>
    <row r="5195" spans="1:13" x14ac:dyDescent="0.25">
      <c r="A5195">
        <v>800233881</v>
      </c>
      <c r="B5195" t="s">
        <v>161</v>
      </c>
      <c r="C5195" t="s">
        <v>222</v>
      </c>
      <c r="D5195" t="s">
        <v>223</v>
      </c>
      <c r="E5195" t="s">
        <v>333</v>
      </c>
      <c r="F5195" t="s">
        <v>292</v>
      </c>
      <c r="G5195" s="16">
        <v>43100</v>
      </c>
      <c r="J5195" t="s">
        <v>274</v>
      </c>
      <c r="K5195" t="str">
        <f>IFERROR(VLOOKUP(J5195,ORDEN_ESF!A:C,2,0),"")</f>
        <v>Pasivo por impuestos diferidos</v>
      </c>
      <c r="L5195">
        <f>IFERROR(VLOOKUP(J5195,ORDEN_ESF!A:C,3,0),0)</f>
        <v>0</v>
      </c>
      <c r="M5195">
        <v>5726036</v>
      </c>
    </row>
    <row r="5196" spans="1:13" x14ac:dyDescent="0.25">
      <c r="A5196">
        <v>800233881</v>
      </c>
      <c r="B5196" t="s">
        <v>161</v>
      </c>
      <c r="C5196" t="s">
        <v>222</v>
      </c>
      <c r="D5196" t="s">
        <v>223</v>
      </c>
      <c r="E5196" t="s">
        <v>333</v>
      </c>
      <c r="F5196" t="s">
        <v>314</v>
      </c>
      <c r="G5196" s="16">
        <v>43100</v>
      </c>
      <c r="J5196" t="s">
        <v>274</v>
      </c>
      <c r="K5196" t="str">
        <f>IFERROR(VLOOKUP(J5196,ORDEN_ESF!A:C,2,0),"")</f>
        <v>Pasivo por impuestos diferidos</v>
      </c>
      <c r="L5196">
        <f>IFERROR(VLOOKUP(J5196,ORDEN_ESF!A:C,3,0),0)</f>
        <v>0</v>
      </c>
      <c r="M5196">
        <v>6933626</v>
      </c>
    </row>
    <row r="5197" spans="1:13" x14ac:dyDescent="0.25">
      <c r="A5197">
        <v>800173155</v>
      </c>
      <c r="B5197" t="s">
        <v>341</v>
      </c>
      <c r="C5197" t="s">
        <v>222</v>
      </c>
      <c r="D5197" t="s">
        <v>228</v>
      </c>
      <c r="E5197" t="s">
        <v>335</v>
      </c>
      <c r="F5197" t="s">
        <v>292</v>
      </c>
      <c r="G5197" s="16">
        <v>43100</v>
      </c>
      <c r="J5197" t="s">
        <v>274</v>
      </c>
      <c r="K5197" t="str">
        <f>IFERROR(VLOOKUP(J5197,ORDEN_ESF!A:C,2,0),"")</f>
        <v>Pasivo por impuestos diferidos</v>
      </c>
      <c r="L5197">
        <f>IFERROR(VLOOKUP(J5197,ORDEN_ESF!A:C,3,0),0)</f>
        <v>0</v>
      </c>
      <c r="M5197">
        <v>13420123</v>
      </c>
    </row>
    <row r="5198" spans="1:13" x14ac:dyDescent="0.25">
      <c r="A5198">
        <v>800173155</v>
      </c>
      <c r="B5198" t="s">
        <v>341</v>
      </c>
      <c r="C5198" t="s">
        <v>222</v>
      </c>
      <c r="D5198" t="s">
        <v>228</v>
      </c>
      <c r="E5198" t="s">
        <v>335</v>
      </c>
      <c r="F5198" t="s">
        <v>314</v>
      </c>
      <c r="G5198" s="16">
        <v>43100</v>
      </c>
      <c r="J5198" t="s">
        <v>274</v>
      </c>
      <c r="K5198" t="str">
        <f>IFERROR(VLOOKUP(J5198,ORDEN_ESF!A:C,2,0),"")</f>
        <v>Pasivo por impuestos diferidos</v>
      </c>
      <c r="L5198">
        <f>IFERROR(VLOOKUP(J5198,ORDEN_ESF!A:C,3,0),0)</f>
        <v>0</v>
      </c>
      <c r="M5198">
        <v>13755123</v>
      </c>
    </row>
    <row r="5199" spans="1:13" x14ac:dyDescent="0.25">
      <c r="A5199">
        <v>890205645</v>
      </c>
      <c r="B5199" t="s">
        <v>166</v>
      </c>
      <c r="C5199" t="s">
        <v>222</v>
      </c>
      <c r="D5199" t="s">
        <v>375</v>
      </c>
      <c r="E5199" t="s">
        <v>335</v>
      </c>
      <c r="F5199" t="s">
        <v>292</v>
      </c>
      <c r="G5199" s="16">
        <v>43100</v>
      </c>
      <c r="J5199" t="s">
        <v>274</v>
      </c>
      <c r="K5199" t="str">
        <f>IFERROR(VLOOKUP(J5199,ORDEN_ESF!A:C,2,0),"")</f>
        <v>Pasivo por impuestos diferidos</v>
      </c>
      <c r="L5199">
        <f>IFERROR(VLOOKUP(J5199,ORDEN_ESF!A:C,3,0),0)</f>
        <v>0</v>
      </c>
      <c r="M5199">
        <v>24944126</v>
      </c>
    </row>
    <row r="5200" spans="1:13" x14ac:dyDescent="0.25">
      <c r="A5200">
        <v>900087151</v>
      </c>
      <c r="B5200" t="s">
        <v>383</v>
      </c>
      <c r="C5200" t="s">
        <v>222</v>
      </c>
      <c r="D5200" t="s">
        <v>351</v>
      </c>
      <c r="E5200" t="s">
        <v>384</v>
      </c>
      <c r="F5200" t="s">
        <v>292</v>
      </c>
      <c r="G5200" s="16">
        <v>43100</v>
      </c>
      <c r="J5200" t="s">
        <v>274</v>
      </c>
      <c r="K5200" t="str">
        <f>IFERROR(VLOOKUP(J5200,ORDEN_ESF!A:C,2,0),"")</f>
        <v>Pasivo por impuestos diferidos</v>
      </c>
      <c r="L5200">
        <f>IFERROR(VLOOKUP(J5200,ORDEN_ESF!A:C,3,0),0)</f>
        <v>0</v>
      </c>
      <c r="M5200">
        <v>7858560</v>
      </c>
    </row>
    <row r="5201" spans="1:13" x14ac:dyDescent="0.25">
      <c r="A5201">
        <v>900087151</v>
      </c>
      <c r="B5201" t="s">
        <v>383</v>
      </c>
      <c r="C5201" t="s">
        <v>222</v>
      </c>
      <c r="D5201" t="s">
        <v>351</v>
      </c>
      <c r="E5201" t="s">
        <v>384</v>
      </c>
      <c r="F5201" t="s">
        <v>314</v>
      </c>
      <c r="G5201" s="16">
        <v>43100</v>
      </c>
      <c r="J5201" t="s">
        <v>274</v>
      </c>
      <c r="K5201" t="str">
        <f>IFERROR(VLOOKUP(J5201,ORDEN_ESF!A:C,2,0),"")</f>
        <v>Pasivo por impuestos diferidos</v>
      </c>
      <c r="L5201">
        <f>IFERROR(VLOOKUP(J5201,ORDEN_ESF!A:C,3,0),0)</f>
        <v>0</v>
      </c>
      <c r="M5201">
        <v>7875478</v>
      </c>
    </row>
    <row r="5202" spans="1:13" x14ac:dyDescent="0.25">
      <c r="A5202">
        <v>800094968</v>
      </c>
      <c r="B5202" t="s">
        <v>336</v>
      </c>
      <c r="C5202" t="s">
        <v>222</v>
      </c>
      <c r="D5202" t="s">
        <v>337</v>
      </c>
      <c r="E5202" t="s">
        <v>335</v>
      </c>
      <c r="F5202" t="s">
        <v>292</v>
      </c>
      <c r="G5202" s="16">
        <v>43100</v>
      </c>
      <c r="J5202" t="s">
        <v>274</v>
      </c>
      <c r="K5202" t="str">
        <f>IFERROR(VLOOKUP(J5202,ORDEN_ESF!A:C,2,0),"")</f>
        <v>Pasivo por impuestos diferidos</v>
      </c>
      <c r="L5202">
        <f>IFERROR(VLOOKUP(J5202,ORDEN_ESF!A:C,3,0),0)</f>
        <v>0</v>
      </c>
      <c r="M5202">
        <v>1870397</v>
      </c>
    </row>
    <row r="5203" spans="1:13" x14ac:dyDescent="0.25">
      <c r="A5203">
        <v>800094968</v>
      </c>
      <c r="B5203" t="s">
        <v>336</v>
      </c>
      <c r="C5203" t="s">
        <v>222</v>
      </c>
      <c r="D5203" t="s">
        <v>337</v>
      </c>
      <c r="E5203" t="s">
        <v>335</v>
      </c>
      <c r="F5203" t="s">
        <v>314</v>
      </c>
      <c r="G5203" s="16">
        <v>43100</v>
      </c>
      <c r="J5203" t="s">
        <v>274</v>
      </c>
      <c r="K5203" t="str">
        <f>IFERROR(VLOOKUP(J5203,ORDEN_ESF!A:C,2,0),"")</f>
        <v>Pasivo por impuestos diferidos</v>
      </c>
      <c r="L5203">
        <f>IFERROR(VLOOKUP(J5203,ORDEN_ESF!A:C,3,0),0)</f>
        <v>0</v>
      </c>
      <c r="M5203">
        <v>3441922</v>
      </c>
    </row>
    <row r="5204" spans="1:13" x14ac:dyDescent="0.25">
      <c r="A5204">
        <v>890939355</v>
      </c>
      <c r="B5204" t="s">
        <v>35</v>
      </c>
      <c r="C5204" t="s">
        <v>222</v>
      </c>
      <c r="D5204" t="s">
        <v>223</v>
      </c>
      <c r="E5204" t="s">
        <v>335</v>
      </c>
      <c r="F5204" t="s">
        <v>292</v>
      </c>
      <c r="G5204" s="16">
        <v>43100</v>
      </c>
      <c r="J5204" t="s">
        <v>274</v>
      </c>
      <c r="K5204" t="str">
        <f>IFERROR(VLOOKUP(J5204,ORDEN_ESF!A:C,2,0),"")</f>
        <v>Pasivo por impuestos diferidos</v>
      </c>
      <c r="L5204">
        <f>IFERROR(VLOOKUP(J5204,ORDEN_ESF!A:C,3,0),0)</f>
        <v>0</v>
      </c>
      <c r="M5204">
        <v>46916</v>
      </c>
    </row>
    <row r="5205" spans="1:13" x14ac:dyDescent="0.25">
      <c r="A5205">
        <v>890939355</v>
      </c>
      <c r="B5205" t="s">
        <v>35</v>
      </c>
      <c r="C5205" t="s">
        <v>222</v>
      </c>
      <c r="D5205" t="s">
        <v>223</v>
      </c>
      <c r="E5205" t="s">
        <v>335</v>
      </c>
      <c r="F5205" t="s">
        <v>314</v>
      </c>
      <c r="G5205" s="16">
        <v>43100</v>
      </c>
      <c r="J5205" t="s">
        <v>274</v>
      </c>
      <c r="K5205" t="str">
        <f>IFERROR(VLOOKUP(J5205,ORDEN_ESF!A:C,2,0),"")</f>
        <v>Pasivo por impuestos diferidos</v>
      </c>
      <c r="L5205">
        <f>IFERROR(VLOOKUP(J5205,ORDEN_ESF!A:C,3,0),0)</f>
        <v>0</v>
      </c>
      <c r="M5205">
        <v>227515</v>
      </c>
    </row>
    <row r="5206" spans="1:13" x14ac:dyDescent="0.25">
      <c r="A5206">
        <v>860058070</v>
      </c>
      <c r="B5206" t="s">
        <v>364</v>
      </c>
      <c r="C5206" t="s">
        <v>222</v>
      </c>
      <c r="D5206" t="s">
        <v>228</v>
      </c>
      <c r="E5206" t="s">
        <v>335</v>
      </c>
      <c r="F5206" t="s">
        <v>292</v>
      </c>
      <c r="G5206" s="16">
        <v>43100</v>
      </c>
      <c r="J5206" t="s">
        <v>274</v>
      </c>
      <c r="K5206" t="str">
        <f>IFERROR(VLOOKUP(J5206,ORDEN_ESF!A:C,2,0),"")</f>
        <v>Pasivo por impuestos diferidos</v>
      </c>
      <c r="L5206">
        <f>IFERROR(VLOOKUP(J5206,ORDEN_ESF!A:C,3,0),0)</f>
        <v>0</v>
      </c>
      <c r="M5206">
        <v>6857867</v>
      </c>
    </row>
    <row r="5207" spans="1:13" x14ac:dyDescent="0.25">
      <c r="A5207">
        <v>860058070</v>
      </c>
      <c r="B5207" t="s">
        <v>364</v>
      </c>
      <c r="C5207" t="s">
        <v>222</v>
      </c>
      <c r="D5207" t="s">
        <v>228</v>
      </c>
      <c r="E5207" t="s">
        <v>335</v>
      </c>
      <c r="F5207" t="s">
        <v>314</v>
      </c>
      <c r="G5207" s="16">
        <v>43100</v>
      </c>
      <c r="J5207" t="s">
        <v>274</v>
      </c>
      <c r="K5207" t="str">
        <f>IFERROR(VLOOKUP(J5207,ORDEN_ESF!A:C,2,0),"")</f>
        <v>Pasivo por impuestos diferidos</v>
      </c>
      <c r="L5207">
        <f>IFERROR(VLOOKUP(J5207,ORDEN_ESF!A:C,3,0),0)</f>
        <v>0</v>
      </c>
      <c r="M5207">
        <v>14328021</v>
      </c>
    </row>
    <row r="5208" spans="1:13" x14ac:dyDescent="0.25">
      <c r="A5208">
        <v>890903055</v>
      </c>
      <c r="B5208" t="s">
        <v>232</v>
      </c>
      <c r="C5208" t="s">
        <v>222</v>
      </c>
      <c r="D5208" t="s">
        <v>223</v>
      </c>
      <c r="E5208" t="s">
        <v>224</v>
      </c>
      <c r="F5208" t="s">
        <v>292</v>
      </c>
      <c r="G5208" s="16">
        <v>43100</v>
      </c>
      <c r="J5208" t="s">
        <v>274</v>
      </c>
      <c r="K5208" t="str">
        <f>IFERROR(VLOOKUP(J5208,ORDEN_ESF!A:C,2,0),"")</f>
        <v>Pasivo por impuestos diferidos</v>
      </c>
      <c r="L5208">
        <f>IFERROR(VLOOKUP(J5208,ORDEN_ESF!A:C,3,0),0)</f>
        <v>0</v>
      </c>
      <c r="M5208">
        <v>11589851</v>
      </c>
    </row>
    <row r="5209" spans="1:13" x14ac:dyDescent="0.25">
      <c r="A5209">
        <v>890903055</v>
      </c>
      <c r="B5209" t="s">
        <v>232</v>
      </c>
      <c r="C5209" t="s">
        <v>222</v>
      </c>
      <c r="D5209" t="s">
        <v>223</v>
      </c>
      <c r="E5209" t="s">
        <v>224</v>
      </c>
      <c r="F5209" t="s">
        <v>314</v>
      </c>
      <c r="G5209" s="16">
        <v>43100</v>
      </c>
      <c r="J5209" t="s">
        <v>274</v>
      </c>
      <c r="K5209" t="str">
        <f>IFERROR(VLOOKUP(J5209,ORDEN_ESF!A:C,2,0),"")</f>
        <v>Pasivo por impuestos diferidos</v>
      </c>
      <c r="L5209">
        <f>IFERROR(VLOOKUP(J5209,ORDEN_ESF!A:C,3,0),0)</f>
        <v>0</v>
      </c>
      <c r="M5209">
        <v>6513882</v>
      </c>
    </row>
    <row r="5210" spans="1:13" x14ac:dyDescent="0.25">
      <c r="A5210">
        <v>860000656</v>
      </c>
      <c r="B5210" t="s">
        <v>221</v>
      </c>
      <c r="C5210" t="s">
        <v>222</v>
      </c>
      <c r="D5210" t="s">
        <v>223</v>
      </c>
      <c r="E5210" t="s">
        <v>224</v>
      </c>
      <c r="F5210" t="s">
        <v>292</v>
      </c>
      <c r="G5210" s="16">
        <v>43100</v>
      </c>
      <c r="J5210" t="s">
        <v>274</v>
      </c>
      <c r="K5210" t="str">
        <f>IFERROR(VLOOKUP(J5210,ORDEN_ESF!A:C,2,0),"")</f>
        <v>Pasivo por impuestos diferidos</v>
      </c>
      <c r="L5210">
        <f>IFERROR(VLOOKUP(J5210,ORDEN_ESF!A:C,3,0),0)</f>
        <v>0</v>
      </c>
      <c r="M5210">
        <v>2118393</v>
      </c>
    </row>
    <row r="5211" spans="1:13" x14ac:dyDescent="0.25">
      <c r="A5211">
        <v>860000656</v>
      </c>
      <c r="B5211" t="s">
        <v>221</v>
      </c>
      <c r="C5211" t="s">
        <v>222</v>
      </c>
      <c r="D5211" t="s">
        <v>223</v>
      </c>
      <c r="E5211" t="s">
        <v>224</v>
      </c>
      <c r="F5211" t="s">
        <v>314</v>
      </c>
      <c r="G5211" s="16">
        <v>43100</v>
      </c>
      <c r="J5211" t="s">
        <v>274</v>
      </c>
      <c r="K5211" t="str">
        <f>IFERROR(VLOOKUP(J5211,ORDEN_ESF!A:C,2,0),"")</f>
        <v>Pasivo por impuestos diferidos</v>
      </c>
      <c r="L5211">
        <f>IFERROR(VLOOKUP(J5211,ORDEN_ESF!A:C,3,0),0)</f>
        <v>0</v>
      </c>
      <c r="M5211">
        <v>4228868</v>
      </c>
    </row>
    <row r="5212" spans="1:13" x14ac:dyDescent="0.25">
      <c r="A5212">
        <v>860059851</v>
      </c>
      <c r="B5212" t="s">
        <v>365</v>
      </c>
      <c r="C5212" t="s">
        <v>222</v>
      </c>
      <c r="D5212" t="s">
        <v>228</v>
      </c>
      <c r="E5212" t="s">
        <v>224</v>
      </c>
      <c r="F5212" t="s">
        <v>292</v>
      </c>
      <c r="G5212" s="16">
        <v>43100</v>
      </c>
      <c r="J5212" t="s">
        <v>274</v>
      </c>
      <c r="K5212" t="str">
        <f>IFERROR(VLOOKUP(J5212,ORDEN_ESF!A:C,2,0),"")</f>
        <v>Pasivo por impuestos diferidos</v>
      </c>
      <c r="L5212">
        <f>IFERROR(VLOOKUP(J5212,ORDEN_ESF!A:C,3,0),0)</f>
        <v>0</v>
      </c>
      <c r="M5212">
        <v>484426</v>
      </c>
    </row>
    <row r="5213" spans="1:13" x14ac:dyDescent="0.25">
      <c r="A5213">
        <v>890910447</v>
      </c>
      <c r="B5213" t="s">
        <v>300</v>
      </c>
      <c r="C5213" t="s">
        <v>222</v>
      </c>
      <c r="D5213" t="s">
        <v>223</v>
      </c>
      <c r="E5213" t="s">
        <v>224</v>
      </c>
      <c r="F5213" t="s">
        <v>292</v>
      </c>
      <c r="G5213" s="16">
        <v>43100</v>
      </c>
      <c r="J5213" t="s">
        <v>274</v>
      </c>
      <c r="K5213" t="str">
        <f>IFERROR(VLOOKUP(J5213,ORDEN_ESF!A:C,2,0),"")</f>
        <v>Pasivo por impuestos diferidos</v>
      </c>
      <c r="L5213">
        <f>IFERROR(VLOOKUP(J5213,ORDEN_ESF!A:C,3,0),0)</f>
        <v>0</v>
      </c>
      <c r="M5213">
        <v>1552669</v>
      </c>
    </row>
    <row r="5214" spans="1:13" x14ac:dyDescent="0.25">
      <c r="A5214">
        <v>890910447</v>
      </c>
      <c r="B5214" t="s">
        <v>300</v>
      </c>
      <c r="C5214" t="s">
        <v>222</v>
      </c>
      <c r="D5214" t="s">
        <v>223</v>
      </c>
      <c r="E5214" t="s">
        <v>224</v>
      </c>
      <c r="F5214" t="s">
        <v>314</v>
      </c>
      <c r="G5214" s="16">
        <v>43100</v>
      </c>
      <c r="J5214" t="s">
        <v>274</v>
      </c>
      <c r="K5214" t="str">
        <f>IFERROR(VLOOKUP(J5214,ORDEN_ESF!A:C,2,0),"")</f>
        <v>Pasivo por impuestos diferidos</v>
      </c>
      <c r="L5214">
        <f>IFERROR(VLOOKUP(J5214,ORDEN_ESF!A:C,3,0),0)</f>
        <v>0</v>
      </c>
      <c r="M5214">
        <v>1214986</v>
      </c>
    </row>
    <row r="5215" spans="1:13" x14ac:dyDescent="0.25">
      <c r="A5215">
        <v>890903035</v>
      </c>
      <c r="B5215" t="s">
        <v>369</v>
      </c>
      <c r="C5215" t="s">
        <v>222</v>
      </c>
      <c r="D5215" t="s">
        <v>228</v>
      </c>
      <c r="E5215" t="s">
        <v>339</v>
      </c>
      <c r="F5215" t="s">
        <v>292</v>
      </c>
      <c r="G5215" s="16">
        <v>43100</v>
      </c>
      <c r="J5215" t="s">
        <v>274</v>
      </c>
      <c r="K5215" t="str">
        <f>IFERROR(VLOOKUP(J5215,ORDEN_ESF!A:C,2,0),"")</f>
        <v>Pasivo por impuestos diferidos</v>
      </c>
      <c r="L5215">
        <f>IFERROR(VLOOKUP(J5215,ORDEN_ESF!A:C,3,0),0)</f>
        <v>0</v>
      </c>
      <c r="M5215">
        <v>23196379</v>
      </c>
    </row>
    <row r="5216" spans="1:13" x14ac:dyDescent="0.25">
      <c r="A5216">
        <v>890903035</v>
      </c>
      <c r="B5216" t="s">
        <v>369</v>
      </c>
      <c r="C5216" t="s">
        <v>222</v>
      </c>
      <c r="D5216" t="s">
        <v>228</v>
      </c>
      <c r="E5216" t="s">
        <v>339</v>
      </c>
      <c r="F5216" t="s">
        <v>314</v>
      </c>
      <c r="G5216" s="16">
        <v>43100</v>
      </c>
      <c r="J5216" t="s">
        <v>274</v>
      </c>
      <c r="K5216" t="str">
        <f>IFERROR(VLOOKUP(J5216,ORDEN_ESF!A:C,2,0),"")</f>
        <v>Pasivo por impuestos diferidos</v>
      </c>
      <c r="L5216">
        <f>IFERROR(VLOOKUP(J5216,ORDEN_ESF!A:C,3,0),0)</f>
        <v>0</v>
      </c>
      <c r="M5216">
        <v>20401397</v>
      </c>
    </row>
    <row r="5217" spans="1:13" x14ac:dyDescent="0.25">
      <c r="A5217">
        <v>830094920</v>
      </c>
      <c r="B5217" t="s">
        <v>350</v>
      </c>
      <c r="C5217" t="s">
        <v>222</v>
      </c>
      <c r="D5217" t="s">
        <v>351</v>
      </c>
      <c r="E5217" t="s">
        <v>339</v>
      </c>
      <c r="F5217" t="s">
        <v>292</v>
      </c>
      <c r="G5217" s="16">
        <v>43100</v>
      </c>
      <c r="J5217" t="s">
        <v>274</v>
      </c>
      <c r="K5217" t="str">
        <f>IFERROR(VLOOKUP(J5217,ORDEN_ESF!A:C,2,0),"")</f>
        <v>Pasivo por impuestos diferidos</v>
      </c>
      <c r="L5217">
        <f>IFERROR(VLOOKUP(J5217,ORDEN_ESF!A:C,3,0),0)</f>
        <v>0</v>
      </c>
      <c r="M5217">
        <v>26522898</v>
      </c>
    </row>
    <row r="5218" spans="1:13" x14ac:dyDescent="0.25">
      <c r="A5218">
        <v>830094920</v>
      </c>
      <c r="B5218" t="s">
        <v>350</v>
      </c>
      <c r="C5218" t="s">
        <v>222</v>
      </c>
      <c r="D5218" t="s">
        <v>351</v>
      </c>
      <c r="E5218" t="s">
        <v>339</v>
      </c>
      <c r="F5218" t="s">
        <v>314</v>
      </c>
      <c r="G5218" s="16">
        <v>43100</v>
      </c>
      <c r="J5218" t="s">
        <v>274</v>
      </c>
      <c r="K5218" t="str">
        <f>IFERROR(VLOOKUP(J5218,ORDEN_ESF!A:C,2,0),"")</f>
        <v>Pasivo por impuestos diferidos</v>
      </c>
      <c r="L5218">
        <f>IFERROR(VLOOKUP(J5218,ORDEN_ESF!A:C,3,0),0)</f>
        <v>0</v>
      </c>
      <c r="M5218">
        <v>19789931</v>
      </c>
    </row>
    <row r="5219" spans="1:13" x14ac:dyDescent="0.25">
      <c r="A5219">
        <v>800093117</v>
      </c>
      <c r="B5219" t="s">
        <v>334</v>
      </c>
      <c r="C5219" t="s">
        <v>222</v>
      </c>
      <c r="D5219" t="s">
        <v>223</v>
      </c>
      <c r="E5219" t="s">
        <v>335</v>
      </c>
      <c r="F5219" t="s">
        <v>314</v>
      </c>
      <c r="G5219" s="16">
        <v>43100</v>
      </c>
      <c r="J5219" t="s">
        <v>274</v>
      </c>
      <c r="K5219" t="str">
        <f>IFERROR(VLOOKUP(J5219,ORDEN_ESF!A:C,2,0),"")</f>
        <v>Pasivo por impuestos diferidos</v>
      </c>
      <c r="L5219">
        <f>IFERROR(VLOOKUP(J5219,ORDEN_ESF!A:C,3,0),0)</f>
        <v>0</v>
      </c>
      <c r="M5219">
        <v>13853392</v>
      </c>
    </row>
    <row r="5220" spans="1:13" x14ac:dyDescent="0.25">
      <c r="A5220">
        <v>890908901</v>
      </c>
      <c r="B5220" t="s">
        <v>372</v>
      </c>
      <c r="C5220" t="s">
        <v>222</v>
      </c>
      <c r="D5220" t="s">
        <v>223</v>
      </c>
      <c r="E5220" t="s">
        <v>339</v>
      </c>
      <c r="F5220" t="s">
        <v>292</v>
      </c>
      <c r="G5220" s="16">
        <v>43100</v>
      </c>
      <c r="J5220" t="s">
        <v>274</v>
      </c>
      <c r="K5220" t="str">
        <f>IFERROR(VLOOKUP(J5220,ORDEN_ESF!A:C,2,0),"")</f>
        <v>Pasivo por impuestos diferidos</v>
      </c>
      <c r="L5220">
        <f>IFERROR(VLOOKUP(J5220,ORDEN_ESF!A:C,3,0),0)</f>
        <v>0</v>
      </c>
      <c r="M5220">
        <v>9592905</v>
      </c>
    </row>
    <row r="5221" spans="1:13" x14ac:dyDescent="0.25">
      <c r="A5221">
        <v>890908901</v>
      </c>
      <c r="B5221" t="s">
        <v>372</v>
      </c>
      <c r="C5221" t="s">
        <v>222</v>
      </c>
      <c r="D5221" t="s">
        <v>223</v>
      </c>
      <c r="E5221" t="s">
        <v>339</v>
      </c>
      <c r="F5221" t="s">
        <v>314</v>
      </c>
      <c r="G5221" s="16">
        <v>43100</v>
      </c>
      <c r="J5221" t="s">
        <v>274</v>
      </c>
      <c r="K5221" t="str">
        <f>IFERROR(VLOOKUP(J5221,ORDEN_ESF!A:C,2,0),"")</f>
        <v>Pasivo por impuestos diferidos</v>
      </c>
      <c r="L5221">
        <f>IFERROR(VLOOKUP(J5221,ORDEN_ESF!A:C,3,0),0)</f>
        <v>0</v>
      </c>
      <c r="M5221">
        <v>9600160</v>
      </c>
    </row>
    <row r="5222" spans="1:13" x14ac:dyDescent="0.25">
      <c r="A5222">
        <v>890932424</v>
      </c>
      <c r="B5222" t="s">
        <v>379</v>
      </c>
      <c r="C5222" t="s">
        <v>222</v>
      </c>
      <c r="D5222" t="s">
        <v>223</v>
      </c>
      <c r="E5222" t="s">
        <v>333</v>
      </c>
      <c r="F5222" t="s">
        <v>292</v>
      </c>
      <c r="G5222" s="16">
        <v>43100</v>
      </c>
      <c r="J5222" t="s">
        <v>275</v>
      </c>
      <c r="K5222" t="str">
        <f>IFERROR(VLOOKUP(J5222,ORDEN_ESF!A:C,2,0),"")</f>
        <v>Pasivos por impuestos corrientes, no corriente</v>
      </c>
      <c r="L5222">
        <f>IFERROR(VLOOKUP(J5222,ORDEN_ESF!A:C,3,0),0)</f>
        <v>0</v>
      </c>
      <c r="M5222">
        <v>14582805</v>
      </c>
    </row>
    <row r="5223" spans="1:13" x14ac:dyDescent="0.25">
      <c r="A5223">
        <v>890932424</v>
      </c>
      <c r="B5223" t="s">
        <v>379</v>
      </c>
      <c r="C5223" t="s">
        <v>222</v>
      </c>
      <c r="D5223" t="s">
        <v>223</v>
      </c>
      <c r="E5223" t="s">
        <v>333</v>
      </c>
      <c r="F5223" t="s">
        <v>314</v>
      </c>
      <c r="G5223" s="16">
        <v>43100</v>
      </c>
      <c r="J5223" t="s">
        <v>275</v>
      </c>
      <c r="K5223" t="str">
        <f>IFERROR(VLOOKUP(J5223,ORDEN_ESF!A:C,2,0),"")</f>
        <v>Pasivos por impuestos corrientes, no corriente</v>
      </c>
      <c r="L5223">
        <f>IFERROR(VLOOKUP(J5223,ORDEN_ESF!A:C,3,0),0)</f>
        <v>0</v>
      </c>
      <c r="M5223">
        <v>13655175</v>
      </c>
    </row>
    <row r="5224" spans="1:13" x14ac:dyDescent="0.25">
      <c r="A5224">
        <v>890911431</v>
      </c>
      <c r="B5224" t="s">
        <v>378</v>
      </c>
      <c r="C5224" t="s">
        <v>222</v>
      </c>
      <c r="D5224" t="s">
        <v>223</v>
      </c>
      <c r="E5224" t="s">
        <v>339</v>
      </c>
      <c r="F5224" t="s">
        <v>292</v>
      </c>
      <c r="G5224" s="16">
        <v>43100</v>
      </c>
      <c r="J5224" t="s">
        <v>276</v>
      </c>
      <c r="K5224" t="str">
        <f>IFERROR(VLOOKUP(J5224,ORDEN_ESF!A:C,2,0),"")</f>
        <v>Otros pasivos financieros no corrientes</v>
      </c>
      <c r="L5224">
        <f>IFERROR(VLOOKUP(J5224,ORDEN_ESF!A:C,3,0),0)</f>
        <v>0</v>
      </c>
      <c r="M5224">
        <v>72941488</v>
      </c>
    </row>
    <row r="5225" spans="1:13" x14ac:dyDescent="0.25">
      <c r="A5225">
        <v>890911431</v>
      </c>
      <c r="B5225" t="s">
        <v>378</v>
      </c>
      <c r="C5225" t="s">
        <v>222</v>
      </c>
      <c r="D5225" t="s">
        <v>223</v>
      </c>
      <c r="E5225" t="s">
        <v>339</v>
      </c>
      <c r="F5225" t="s">
        <v>314</v>
      </c>
      <c r="G5225" s="16">
        <v>43100</v>
      </c>
      <c r="J5225" t="s">
        <v>276</v>
      </c>
      <c r="K5225" t="str">
        <f>IFERROR(VLOOKUP(J5225,ORDEN_ESF!A:C,2,0),"")</f>
        <v>Otros pasivos financieros no corrientes</v>
      </c>
      <c r="L5225">
        <f>IFERROR(VLOOKUP(J5225,ORDEN_ESF!A:C,3,0),0)</f>
        <v>0</v>
      </c>
      <c r="M5225">
        <v>76967447</v>
      </c>
    </row>
    <row r="5226" spans="1:13" x14ac:dyDescent="0.25">
      <c r="A5226">
        <v>860527800</v>
      </c>
      <c r="B5226" t="s">
        <v>296</v>
      </c>
      <c r="C5226" t="s">
        <v>222</v>
      </c>
      <c r="D5226" t="s">
        <v>228</v>
      </c>
      <c r="E5226" t="s">
        <v>224</v>
      </c>
      <c r="F5226" t="s">
        <v>292</v>
      </c>
      <c r="G5226" s="16">
        <v>43100</v>
      </c>
      <c r="J5226" t="s">
        <v>276</v>
      </c>
      <c r="K5226" t="str">
        <f>IFERROR(VLOOKUP(J5226,ORDEN_ESF!A:C,2,0),"")</f>
        <v>Otros pasivos financieros no corrientes</v>
      </c>
      <c r="L5226">
        <f>IFERROR(VLOOKUP(J5226,ORDEN_ESF!A:C,3,0),0)</f>
        <v>0</v>
      </c>
      <c r="M5226">
        <v>16145366</v>
      </c>
    </row>
    <row r="5227" spans="1:13" x14ac:dyDescent="0.25">
      <c r="A5227">
        <v>860527800</v>
      </c>
      <c r="B5227" t="s">
        <v>296</v>
      </c>
      <c r="C5227" t="s">
        <v>222</v>
      </c>
      <c r="D5227" t="s">
        <v>228</v>
      </c>
      <c r="E5227" t="s">
        <v>224</v>
      </c>
      <c r="F5227" t="s">
        <v>314</v>
      </c>
      <c r="G5227" s="16">
        <v>43100</v>
      </c>
      <c r="J5227" t="s">
        <v>276</v>
      </c>
      <c r="K5227" t="str">
        <f>IFERROR(VLOOKUP(J5227,ORDEN_ESF!A:C,2,0),"")</f>
        <v>Otros pasivos financieros no corrientes</v>
      </c>
      <c r="L5227">
        <f>IFERROR(VLOOKUP(J5227,ORDEN_ESF!A:C,3,0),0)</f>
        <v>0</v>
      </c>
      <c r="M5227">
        <v>11788466</v>
      </c>
    </row>
    <row r="5228" spans="1:13" x14ac:dyDescent="0.25">
      <c r="A5228">
        <v>811032292</v>
      </c>
      <c r="B5228" t="s">
        <v>349</v>
      </c>
      <c r="C5228" t="s">
        <v>222</v>
      </c>
      <c r="D5228" t="s">
        <v>223</v>
      </c>
      <c r="E5228" t="s">
        <v>335</v>
      </c>
      <c r="F5228" t="s">
        <v>292</v>
      </c>
      <c r="G5228" s="16">
        <v>43100</v>
      </c>
      <c r="J5228" t="s">
        <v>276</v>
      </c>
      <c r="K5228" t="str">
        <f>IFERROR(VLOOKUP(J5228,ORDEN_ESF!A:C,2,0),"")</f>
        <v>Otros pasivos financieros no corrientes</v>
      </c>
      <c r="L5228">
        <f>IFERROR(VLOOKUP(J5228,ORDEN_ESF!A:C,3,0),0)</f>
        <v>0</v>
      </c>
      <c r="M5228">
        <v>134777305</v>
      </c>
    </row>
    <row r="5229" spans="1:13" x14ac:dyDescent="0.25">
      <c r="A5229">
        <v>811032292</v>
      </c>
      <c r="B5229" t="s">
        <v>349</v>
      </c>
      <c r="C5229" t="s">
        <v>222</v>
      </c>
      <c r="D5229" t="s">
        <v>223</v>
      </c>
      <c r="E5229" t="s">
        <v>335</v>
      </c>
      <c r="F5229" t="s">
        <v>314</v>
      </c>
      <c r="G5229" s="16">
        <v>43100</v>
      </c>
      <c r="J5229" t="s">
        <v>276</v>
      </c>
      <c r="K5229" t="str">
        <f>IFERROR(VLOOKUP(J5229,ORDEN_ESF!A:C,2,0),"")</f>
        <v>Otros pasivos financieros no corrientes</v>
      </c>
      <c r="L5229">
        <f>IFERROR(VLOOKUP(J5229,ORDEN_ESF!A:C,3,0),0)</f>
        <v>0</v>
      </c>
      <c r="M5229">
        <v>211558006</v>
      </c>
    </row>
    <row r="5230" spans="1:13" x14ac:dyDescent="0.25">
      <c r="A5230">
        <v>800233881</v>
      </c>
      <c r="B5230" t="s">
        <v>161</v>
      </c>
      <c r="C5230" t="s">
        <v>222</v>
      </c>
      <c r="D5230" t="s">
        <v>223</v>
      </c>
      <c r="E5230" t="s">
        <v>333</v>
      </c>
      <c r="F5230" t="s">
        <v>292</v>
      </c>
      <c r="G5230" s="16">
        <v>43100</v>
      </c>
      <c r="J5230" t="s">
        <v>276</v>
      </c>
      <c r="K5230" t="str">
        <f>IFERROR(VLOOKUP(J5230,ORDEN_ESF!A:C,2,0),"")</f>
        <v>Otros pasivos financieros no corrientes</v>
      </c>
      <c r="L5230">
        <f>IFERROR(VLOOKUP(J5230,ORDEN_ESF!A:C,3,0),0)</f>
        <v>0</v>
      </c>
      <c r="M5230">
        <v>117635032</v>
      </c>
    </row>
    <row r="5231" spans="1:13" x14ac:dyDescent="0.25">
      <c r="A5231">
        <v>800233881</v>
      </c>
      <c r="B5231" t="s">
        <v>161</v>
      </c>
      <c r="C5231" t="s">
        <v>222</v>
      </c>
      <c r="D5231" t="s">
        <v>223</v>
      </c>
      <c r="E5231" t="s">
        <v>333</v>
      </c>
      <c r="F5231" t="s">
        <v>314</v>
      </c>
      <c r="G5231" s="16">
        <v>43100</v>
      </c>
      <c r="J5231" t="s">
        <v>276</v>
      </c>
      <c r="K5231" t="str">
        <f>IFERROR(VLOOKUP(J5231,ORDEN_ESF!A:C,2,0),"")</f>
        <v>Otros pasivos financieros no corrientes</v>
      </c>
      <c r="L5231">
        <f>IFERROR(VLOOKUP(J5231,ORDEN_ESF!A:C,3,0),0)</f>
        <v>0</v>
      </c>
      <c r="M5231">
        <v>146285104</v>
      </c>
    </row>
    <row r="5232" spans="1:13" x14ac:dyDescent="0.25">
      <c r="A5232">
        <v>800173155</v>
      </c>
      <c r="B5232" t="s">
        <v>341</v>
      </c>
      <c r="C5232" t="s">
        <v>222</v>
      </c>
      <c r="D5232" t="s">
        <v>228</v>
      </c>
      <c r="E5232" t="s">
        <v>335</v>
      </c>
      <c r="F5232" t="s">
        <v>292</v>
      </c>
      <c r="G5232" s="16">
        <v>43100</v>
      </c>
      <c r="J5232" t="s">
        <v>276</v>
      </c>
      <c r="K5232" t="str">
        <f>IFERROR(VLOOKUP(J5232,ORDEN_ESF!A:C,2,0),"")</f>
        <v>Otros pasivos financieros no corrientes</v>
      </c>
      <c r="L5232">
        <f>IFERROR(VLOOKUP(J5232,ORDEN_ESF!A:C,3,0),0)</f>
        <v>0</v>
      </c>
      <c r="M5232">
        <v>25840605</v>
      </c>
    </row>
    <row r="5233" spans="1:13" x14ac:dyDescent="0.25">
      <c r="A5233">
        <v>800173155</v>
      </c>
      <c r="B5233" t="s">
        <v>341</v>
      </c>
      <c r="C5233" t="s">
        <v>222</v>
      </c>
      <c r="D5233" t="s">
        <v>228</v>
      </c>
      <c r="E5233" t="s">
        <v>335</v>
      </c>
      <c r="F5233" t="s">
        <v>314</v>
      </c>
      <c r="G5233" s="16">
        <v>43100</v>
      </c>
      <c r="J5233" t="s">
        <v>276</v>
      </c>
      <c r="K5233" t="str">
        <f>IFERROR(VLOOKUP(J5233,ORDEN_ESF!A:C,2,0),"")</f>
        <v>Otros pasivos financieros no corrientes</v>
      </c>
      <c r="L5233">
        <f>IFERROR(VLOOKUP(J5233,ORDEN_ESF!A:C,3,0),0)</f>
        <v>0</v>
      </c>
      <c r="M5233">
        <v>107575688</v>
      </c>
    </row>
    <row r="5234" spans="1:13" x14ac:dyDescent="0.25">
      <c r="A5234">
        <v>900087151</v>
      </c>
      <c r="B5234" t="s">
        <v>383</v>
      </c>
      <c r="C5234" t="s">
        <v>222</v>
      </c>
      <c r="D5234" t="s">
        <v>351</v>
      </c>
      <c r="E5234" t="s">
        <v>384</v>
      </c>
      <c r="F5234" t="s">
        <v>292</v>
      </c>
      <c r="G5234" s="16">
        <v>43100</v>
      </c>
      <c r="J5234" t="s">
        <v>276</v>
      </c>
      <c r="K5234" t="str">
        <f>IFERROR(VLOOKUP(J5234,ORDEN_ESF!A:C,2,0),"")</f>
        <v>Otros pasivos financieros no corrientes</v>
      </c>
      <c r="L5234">
        <f>IFERROR(VLOOKUP(J5234,ORDEN_ESF!A:C,3,0),0)</f>
        <v>0</v>
      </c>
      <c r="M5234">
        <v>35325296</v>
      </c>
    </row>
    <row r="5235" spans="1:13" x14ac:dyDescent="0.25">
      <c r="A5235">
        <v>800094968</v>
      </c>
      <c r="B5235" t="s">
        <v>336</v>
      </c>
      <c r="C5235" t="s">
        <v>222</v>
      </c>
      <c r="D5235" t="s">
        <v>337</v>
      </c>
      <c r="E5235" t="s">
        <v>335</v>
      </c>
      <c r="F5235" t="s">
        <v>292</v>
      </c>
      <c r="G5235" s="16">
        <v>43100</v>
      </c>
      <c r="J5235" t="s">
        <v>276</v>
      </c>
      <c r="K5235" t="str">
        <f>IFERROR(VLOOKUP(J5235,ORDEN_ESF!A:C,2,0),"")</f>
        <v>Otros pasivos financieros no corrientes</v>
      </c>
      <c r="L5235">
        <f>IFERROR(VLOOKUP(J5235,ORDEN_ESF!A:C,3,0),0)</f>
        <v>0</v>
      </c>
      <c r="M5235">
        <v>43414539</v>
      </c>
    </row>
    <row r="5236" spans="1:13" x14ac:dyDescent="0.25">
      <c r="A5236">
        <v>800094968</v>
      </c>
      <c r="B5236" t="s">
        <v>336</v>
      </c>
      <c r="C5236" t="s">
        <v>222</v>
      </c>
      <c r="D5236" t="s">
        <v>337</v>
      </c>
      <c r="E5236" t="s">
        <v>335</v>
      </c>
      <c r="F5236" t="s">
        <v>314</v>
      </c>
      <c r="G5236" s="16">
        <v>43100</v>
      </c>
      <c r="J5236" t="s">
        <v>276</v>
      </c>
      <c r="K5236" t="str">
        <f>IFERROR(VLOOKUP(J5236,ORDEN_ESF!A:C,2,0),"")</f>
        <v>Otros pasivos financieros no corrientes</v>
      </c>
      <c r="L5236">
        <f>IFERROR(VLOOKUP(J5236,ORDEN_ESF!A:C,3,0),0)</f>
        <v>0</v>
      </c>
      <c r="M5236">
        <v>70387159</v>
      </c>
    </row>
    <row r="5237" spans="1:13" x14ac:dyDescent="0.25">
      <c r="A5237">
        <v>830058272</v>
      </c>
      <c r="B5237" t="s">
        <v>352</v>
      </c>
      <c r="C5237" t="s">
        <v>222</v>
      </c>
      <c r="D5237" t="s">
        <v>228</v>
      </c>
      <c r="E5237" t="s">
        <v>353</v>
      </c>
      <c r="F5237" t="s">
        <v>292</v>
      </c>
      <c r="G5237" s="16">
        <v>43100</v>
      </c>
      <c r="J5237" t="s">
        <v>276</v>
      </c>
      <c r="K5237" t="str">
        <f>IFERROR(VLOOKUP(J5237,ORDEN_ESF!A:C,2,0),"")</f>
        <v>Otros pasivos financieros no corrientes</v>
      </c>
      <c r="L5237">
        <f>IFERROR(VLOOKUP(J5237,ORDEN_ESF!A:C,3,0),0)</f>
        <v>0</v>
      </c>
      <c r="M5237">
        <v>15154867</v>
      </c>
    </row>
    <row r="5238" spans="1:13" x14ac:dyDescent="0.25">
      <c r="A5238">
        <v>830058272</v>
      </c>
      <c r="B5238" t="s">
        <v>352</v>
      </c>
      <c r="C5238" t="s">
        <v>222</v>
      </c>
      <c r="D5238" t="s">
        <v>228</v>
      </c>
      <c r="E5238" t="s">
        <v>353</v>
      </c>
      <c r="F5238" t="s">
        <v>314</v>
      </c>
      <c r="G5238" s="16">
        <v>43100</v>
      </c>
      <c r="J5238" t="s">
        <v>276</v>
      </c>
      <c r="K5238" t="str">
        <f>IFERROR(VLOOKUP(J5238,ORDEN_ESF!A:C,2,0),"")</f>
        <v>Otros pasivos financieros no corrientes</v>
      </c>
      <c r="L5238">
        <f>IFERROR(VLOOKUP(J5238,ORDEN_ESF!A:C,3,0),0)</f>
        <v>0</v>
      </c>
      <c r="M5238">
        <v>6118446</v>
      </c>
    </row>
    <row r="5239" spans="1:13" x14ac:dyDescent="0.25">
      <c r="A5239">
        <v>860058070</v>
      </c>
      <c r="B5239" t="s">
        <v>364</v>
      </c>
      <c r="C5239" t="s">
        <v>222</v>
      </c>
      <c r="D5239" t="s">
        <v>228</v>
      </c>
      <c r="E5239" t="s">
        <v>335</v>
      </c>
      <c r="F5239" t="s">
        <v>292</v>
      </c>
      <c r="G5239" s="16">
        <v>43100</v>
      </c>
      <c r="J5239" t="s">
        <v>276</v>
      </c>
      <c r="K5239" t="str">
        <f>IFERROR(VLOOKUP(J5239,ORDEN_ESF!A:C,2,0),"")</f>
        <v>Otros pasivos financieros no corrientes</v>
      </c>
      <c r="L5239">
        <f>IFERROR(VLOOKUP(J5239,ORDEN_ESF!A:C,3,0),0)</f>
        <v>0</v>
      </c>
      <c r="M5239">
        <v>293464569</v>
      </c>
    </row>
    <row r="5240" spans="1:13" x14ac:dyDescent="0.25">
      <c r="A5240">
        <v>860058070</v>
      </c>
      <c r="B5240" t="s">
        <v>364</v>
      </c>
      <c r="C5240" t="s">
        <v>222</v>
      </c>
      <c r="D5240" t="s">
        <v>228</v>
      </c>
      <c r="E5240" t="s">
        <v>335</v>
      </c>
      <c r="F5240" t="s">
        <v>314</v>
      </c>
      <c r="G5240" s="16">
        <v>43100</v>
      </c>
      <c r="J5240" t="s">
        <v>276</v>
      </c>
      <c r="K5240" t="str">
        <f>IFERROR(VLOOKUP(J5240,ORDEN_ESF!A:C,2,0),"")</f>
        <v>Otros pasivos financieros no corrientes</v>
      </c>
      <c r="L5240">
        <f>IFERROR(VLOOKUP(J5240,ORDEN_ESF!A:C,3,0),0)</f>
        <v>0</v>
      </c>
      <c r="M5240">
        <v>329003605</v>
      </c>
    </row>
    <row r="5241" spans="1:13" x14ac:dyDescent="0.25">
      <c r="A5241">
        <v>890903055</v>
      </c>
      <c r="B5241" t="s">
        <v>232</v>
      </c>
      <c r="C5241" t="s">
        <v>222</v>
      </c>
      <c r="D5241" t="s">
        <v>223</v>
      </c>
      <c r="E5241" t="s">
        <v>224</v>
      </c>
      <c r="F5241" t="s">
        <v>292</v>
      </c>
      <c r="G5241" s="16">
        <v>43100</v>
      </c>
      <c r="J5241" t="s">
        <v>276</v>
      </c>
      <c r="K5241" t="str">
        <f>IFERROR(VLOOKUP(J5241,ORDEN_ESF!A:C,2,0),"")</f>
        <v>Otros pasivos financieros no corrientes</v>
      </c>
      <c r="L5241">
        <f>IFERROR(VLOOKUP(J5241,ORDEN_ESF!A:C,3,0),0)</f>
        <v>0</v>
      </c>
      <c r="M5241">
        <v>82562</v>
      </c>
    </row>
    <row r="5242" spans="1:13" x14ac:dyDescent="0.25">
      <c r="A5242">
        <v>890903055</v>
      </c>
      <c r="B5242" t="s">
        <v>232</v>
      </c>
      <c r="C5242" t="s">
        <v>222</v>
      </c>
      <c r="D5242" t="s">
        <v>223</v>
      </c>
      <c r="E5242" t="s">
        <v>224</v>
      </c>
      <c r="F5242" t="s">
        <v>314</v>
      </c>
      <c r="G5242" s="16">
        <v>43100</v>
      </c>
      <c r="J5242" t="s">
        <v>276</v>
      </c>
      <c r="K5242" t="str">
        <f>IFERROR(VLOOKUP(J5242,ORDEN_ESF!A:C,2,0),"")</f>
        <v>Otros pasivos financieros no corrientes</v>
      </c>
      <c r="L5242">
        <f>IFERROR(VLOOKUP(J5242,ORDEN_ESF!A:C,3,0),0)</f>
        <v>0</v>
      </c>
      <c r="M5242">
        <v>315604</v>
      </c>
    </row>
    <row r="5243" spans="1:13" x14ac:dyDescent="0.25">
      <c r="A5243">
        <v>860031361</v>
      </c>
      <c r="B5243" t="s">
        <v>297</v>
      </c>
      <c r="C5243" t="s">
        <v>222</v>
      </c>
      <c r="D5243" t="s">
        <v>228</v>
      </c>
      <c r="E5243" t="s">
        <v>224</v>
      </c>
      <c r="F5243" t="s">
        <v>292</v>
      </c>
      <c r="G5243" s="16">
        <v>43100</v>
      </c>
      <c r="J5243" t="s">
        <v>276</v>
      </c>
      <c r="K5243" t="str">
        <f>IFERROR(VLOOKUP(J5243,ORDEN_ESF!A:C,2,0),"")</f>
        <v>Otros pasivos financieros no corrientes</v>
      </c>
      <c r="L5243">
        <f>IFERROR(VLOOKUP(J5243,ORDEN_ESF!A:C,3,0),0)</f>
        <v>0</v>
      </c>
      <c r="M5243">
        <v>12163277</v>
      </c>
    </row>
    <row r="5244" spans="1:13" x14ac:dyDescent="0.25">
      <c r="A5244">
        <v>860031361</v>
      </c>
      <c r="B5244" t="s">
        <v>297</v>
      </c>
      <c r="C5244" t="s">
        <v>222</v>
      </c>
      <c r="D5244" t="s">
        <v>228</v>
      </c>
      <c r="E5244" t="s">
        <v>224</v>
      </c>
      <c r="F5244" t="s">
        <v>314</v>
      </c>
      <c r="G5244" s="16">
        <v>43100</v>
      </c>
      <c r="J5244" t="s">
        <v>276</v>
      </c>
      <c r="K5244" t="str">
        <f>IFERROR(VLOOKUP(J5244,ORDEN_ESF!A:C,2,0),"")</f>
        <v>Otros pasivos financieros no corrientes</v>
      </c>
      <c r="L5244">
        <f>IFERROR(VLOOKUP(J5244,ORDEN_ESF!A:C,3,0),0)</f>
        <v>0</v>
      </c>
      <c r="M5244">
        <v>14258239</v>
      </c>
    </row>
    <row r="5245" spans="1:13" x14ac:dyDescent="0.25">
      <c r="A5245">
        <v>890312765</v>
      </c>
      <c r="B5245" t="s">
        <v>363</v>
      </c>
      <c r="C5245" t="s">
        <v>222</v>
      </c>
      <c r="D5245" t="s">
        <v>228</v>
      </c>
      <c r="E5245" t="s">
        <v>339</v>
      </c>
      <c r="F5245" t="s">
        <v>292</v>
      </c>
      <c r="G5245" s="16">
        <v>43100</v>
      </c>
      <c r="J5245" t="s">
        <v>276</v>
      </c>
      <c r="K5245" t="str">
        <f>IFERROR(VLOOKUP(J5245,ORDEN_ESF!A:C,2,0),"")</f>
        <v>Otros pasivos financieros no corrientes</v>
      </c>
      <c r="L5245">
        <f>IFERROR(VLOOKUP(J5245,ORDEN_ESF!A:C,3,0),0)</f>
        <v>0</v>
      </c>
      <c r="M5245">
        <v>3504705</v>
      </c>
    </row>
    <row r="5246" spans="1:13" x14ac:dyDescent="0.25">
      <c r="A5246">
        <v>890312765</v>
      </c>
      <c r="B5246" t="s">
        <v>363</v>
      </c>
      <c r="C5246" t="s">
        <v>222</v>
      </c>
      <c r="D5246" t="s">
        <v>228</v>
      </c>
      <c r="E5246" t="s">
        <v>339</v>
      </c>
      <c r="F5246" t="s">
        <v>314</v>
      </c>
      <c r="G5246" s="16">
        <v>43100</v>
      </c>
      <c r="J5246" t="s">
        <v>276</v>
      </c>
      <c r="K5246" t="str">
        <f>IFERROR(VLOOKUP(J5246,ORDEN_ESF!A:C,2,0),"")</f>
        <v>Otros pasivos financieros no corrientes</v>
      </c>
      <c r="L5246">
        <f>IFERROR(VLOOKUP(J5246,ORDEN_ESF!A:C,3,0),0)</f>
        <v>0</v>
      </c>
      <c r="M5246">
        <v>1295821</v>
      </c>
    </row>
    <row r="5247" spans="1:13" x14ac:dyDescent="0.25">
      <c r="A5247">
        <v>860000656</v>
      </c>
      <c r="B5247" t="s">
        <v>221</v>
      </c>
      <c r="C5247" t="s">
        <v>222</v>
      </c>
      <c r="D5247" t="s">
        <v>223</v>
      </c>
      <c r="E5247" t="s">
        <v>224</v>
      </c>
      <c r="F5247" t="s">
        <v>292</v>
      </c>
      <c r="G5247" s="16">
        <v>43100</v>
      </c>
      <c r="J5247" t="s">
        <v>276</v>
      </c>
      <c r="K5247" t="str">
        <f>IFERROR(VLOOKUP(J5247,ORDEN_ESF!A:C,2,0),"")</f>
        <v>Otros pasivos financieros no corrientes</v>
      </c>
      <c r="L5247">
        <f>IFERROR(VLOOKUP(J5247,ORDEN_ESF!A:C,3,0),0)</f>
        <v>0</v>
      </c>
      <c r="M5247">
        <v>17396665</v>
      </c>
    </row>
    <row r="5248" spans="1:13" x14ac:dyDescent="0.25">
      <c r="A5248">
        <v>860000656</v>
      </c>
      <c r="B5248" t="s">
        <v>221</v>
      </c>
      <c r="C5248" t="s">
        <v>222</v>
      </c>
      <c r="D5248" t="s">
        <v>223</v>
      </c>
      <c r="E5248" t="s">
        <v>224</v>
      </c>
      <c r="F5248" t="s">
        <v>314</v>
      </c>
      <c r="G5248" s="16">
        <v>43100</v>
      </c>
      <c r="J5248" t="s">
        <v>276</v>
      </c>
      <c r="K5248" t="str">
        <f>IFERROR(VLOOKUP(J5248,ORDEN_ESF!A:C,2,0),"")</f>
        <v>Otros pasivos financieros no corrientes</v>
      </c>
      <c r="L5248">
        <f>IFERROR(VLOOKUP(J5248,ORDEN_ESF!A:C,3,0),0)</f>
        <v>0</v>
      </c>
      <c r="M5248">
        <v>21296232</v>
      </c>
    </row>
    <row r="5249" spans="1:13" x14ac:dyDescent="0.25">
      <c r="A5249">
        <v>860059851</v>
      </c>
      <c r="B5249" t="s">
        <v>365</v>
      </c>
      <c r="C5249" t="s">
        <v>222</v>
      </c>
      <c r="D5249" t="s">
        <v>228</v>
      </c>
      <c r="E5249" t="s">
        <v>224</v>
      </c>
      <c r="F5249" t="s">
        <v>292</v>
      </c>
      <c r="G5249" s="16">
        <v>43100</v>
      </c>
      <c r="J5249" t="s">
        <v>276</v>
      </c>
      <c r="K5249" t="str">
        <f>IFERROR(VLOOKUP(J5249,ORDEN_ESF!A:C,2,0),"")</f>
        <v>Otros pasivos financieros no corrientes</v>
      </c>
      <c r="L5249">
        <f>IFERROR(VLOOKUP(J5249,ORDEN_ESF!A:C,3,0),0)</f>
        <v>0</v>
      </c>
      <c r="M5249">
        <v>3618199</v>
      </c>
    </row>
    <row r="5250" spans="1:13" x14ac:dyDescent="0.25">
      <c r="A5250">
        <v>860059851</v>
      </c>
      <c r="B5250" t="s">
        <v>365</v>
      </c>
      <c r="C5250" t="s">
        <v>222</v>
      </c>
      <c r="D5250" t="s">
        <v>228</v>
      </c>
      <c r="E5250" t="s">
        <v>224</v>
      </c>
      <c r="F5250" t="s">
        <v>314</v>
      </c>
      <c r="G5250" s="16">
        <v>43100</v>
      </c>
      <c r="J5250" t="s">
        <v>276</v>
      </c>
      <c r="K5250" t="str">
        <f>IFERROR(VLOOKUP(J5250,ORDEN_ESF!A:C,2,0),"")</f>
        <v>Otros pasivos financieros no corrientes</v>
      </c>
      <c r="L5250">
        <f>IFERROR(VLOOKUP(J5250,ORDEN_ESF!A:C,3,0),0)</f>
        <v>0</v>
      </c>
      <c r="M5250">
        <v>9463</v>
      </c>
    </row>
    <row r="5251" spans="1:13" x14ac:dyDescent="0.25">
      <c r="A5251">
        <v>890910447</v>
      </c>
      <c r="B5251" t="s">
        <v>300</v>
      </c>
      <c r="C5251" t="s">
        <v>222</v>
      </c>
      <c r="D5251" t="s">
        <v>223</v>
      </c>
      <c r="E5251" t="s">
        <v>224</v>
      </c>
      <c r="F5251" t="s">
        <v>314</v>
      </c>
      <c r="G5251" s="16">
        <v>43100</v>
      </c>
      <c r="J5251" t="s">
        <v>276</v>
      </c>
      <c r="K5251" t="str">
        <f>IFERROR(VLOOKUP(J5251,ORDEN_ESF!A:C,2,0),"")</f>
        <v>Otros pasivos financieros no corrientes</v>
      </c>
      <c r="L5251">
        <f>IFERROR(VLOOKUP(J5251,ORDEN_ESF!A:C,3,0),0)</f>
        <v>0</v>
      </c>
      <c r="M5251">
        <v>1697022</v>
      </c>
    </row>
    <row r="5252" spans="1:13" x14ac:dyDescent="0.25">
      <c r="A5252">
        <v>900192242</v>
      </c>
      <c r="B5252" t="s">
        <v>381</v>
      </c>
      <c r="C5252" t="s">
        <v>222</v>
      </c>
      <c r="D5252" t="s">
        <v>228</v>
      </c>
      <c r="E5252" t="s">
        <v>333</v>
      </c>
      <c r="F5252" t="s">
        <v>292</v>
      </c>
      <c r="G5252" s="16">
        <v>43100</v>
      </c>
      <c r="J5252" t="s">
        <v>276</v>
      </c>
      <c r="K5252" t="str">
        <f>IFERROR(VLOOKUP(J5252,ORDEN_ESF!A:C,2,0),"")</f>
        <v>Otros pasivos financieros no corrientes</v>
      </c>
      <c r="L5252">
        <f>IFERROR(VLOOKUP(J5252,ORDEN_ESF!A:C,3,0),0)</f>
        <v>0</v>
      </c>
      <c r="M5252">
        <v>48197621</v>
      </c>
    </row>
    <row r="5253" spans="1:13" x14ac:dyDescent="0.25">
      <c r="A5253">
        <v>900192242</v>
      </c>
      <c r="B5253" t="s">
        <v>381</v>
      </c>
      <c r="C5253" t="s">
        <v>222</v>
      </c>
      <c r="D5253" t="s">
        <v>228</v>
      </c>
      <c r="E5253" t="s">
        <v>333</v>
      </c>
      <c r="F5253" t="s">
        <v>314</v>
      </c>
      <c r="G5253" s="16">
        <v>43100</v>
      </c>
      <c r="J5253" t="s">
        <v>276</v>
      </c>
      <c r="K5253" t="str">
        <f>IFERROR(VLOOKUP(J5253,ORDEN_ESF!A:C,2,0),"")</f>
        <v>Otros pasivos financieros no corrientes</v>
      </c>
      <c r="L5253">
        <f>IFERROR(VLOOKUP(J5253,ORDEN_ESF!A:C,3,0),0)</f>
        <v>0</v>
      </c>
      <c r="M5253">
        <v>88606967</v>
      </c>
    </row>
    <row r="5254" spans="1:13" x14ac:dyDescent="0.25">
      <c r="A5254">
        <v>860002837</v>
      </c>
      <c r="B5254" t="s">
        <v>227</v>
      </c>
      <c r="C5254" t="s">
        <v>222</v>
      </c>
      <c r="D5254" t="s">
        <v>228</v>
      </c>
      <c r="E5254" t="s">
        <v>224</v>
      </c>
      <c r="F5254" t="s">
        <v>292</v>
      </c>
      <c r="G5254" s="16">
        <v>43100</v>
      </c>
      <c r="J5254" t="s">
        <v>276</v>
      </c>
      <c r="K5254" t="str">
        <f>IFERROR(VLOOKUP(J5254,ORDEN_ESF!A:C,2,0),"")</f>
        <v>Otros pasivos financieros no corrientes</v>
      </c>
      <c r="L5254">
        <f>IFERROR(VLOOKUP(J5254,ORDEN_ESF!A:C,3,0),0)</f>
        <v>0</v>
      </c>
      <c r="M5254">
        <v>14000000</v>
      </c>
    </row>
    <row r="5255" spans="1:13" x14ac:dyDescent="0.25">
      <c r="A5255">
        <v>860002837</v>
      </c>
      <c r="B5255" t="s">
        <v>227</v>
      </c>
      <c r="C5255" t="s">
        <v>222</v>
      </c>
      <c r="D5255" t="s">
        <v>228</v>
      </c>
      <c r="E5255" t="s">
        <v>224</v>
      </c>
      <c r="F5255" t="s">
        <v>314</v>
      </c>
      <c r="G5255" s="16">
        <v>43100</v>
      </c>
      <c r="J5255" t="s">
        <v>276</v>
      </c>
      <c r="K5255" t="str">
        <f>IFERROR(VLOOKUP(J5255,ORDEN_ESF!A:C,2,0),"")</f>
        <v>Otros pasivos financieros no corrientes</v>
      </c>
      <c r="L5255">
        <f>IFERROR(VLOOKUP(J5255,ORDEN_ESF!A:C,3,0),0)</f>
        <v>0</v>
      </c>
      <c r="M5255">
        <v>12200000</v>
      </c>
    </row>
    <row r="5256" spans="1:13" x14ac:dyDescent="0.25">
      <c r="A5256">
        <v>860515523</v>
      </c>
      <c r="B5256" t="s">
        <v>231</v>
      </c>
      <c r="C5256" t="s">
        <v>222</v>
      </c>
      <c r="D5256" t="s">
        <v>228</v>
      </c>
      <c r="E5256" t="s">
        <v>224</v>
      </c>
      <c r="F5256" t="s">
        <v>292</v>
      </c>
      <c r="G5256" s="16">
        <v>43100</v>
      </c>
      <c r="J5256" t="s">
        <v>276</v>
      </c>
      <c r="K5256" t="str">
        <f>IFERROR(VLOOKUP(J5256,ORDEN_ESF!A:C,2,0),"")</f>
        <v>Otros pasivos financieros no corrientes</v>
      </c>
      <c r="L5256">
        <f>IFERROR(VLOOKUP(J5256,ORDEN_ESF!A:C,3,0),0)</f>
        <v>0</v>
      </c>
      <c r="M5256">
        <v>6480230</v>
      </c>
    </row>
    <row r="5257" spans="1:13" x14ac:dyDescent="0.25">
      <c r="A5257">
        <v>860515523</v>
      </c>
      <c r="B5257" t="s">
        <v>231</v>
      </c>
      <c r="C5257" t="s">
        <v>222</v>
      </c>
      <c r="D5257" t="s">
        <v>228</v>
      </c>
      <c r="E5257" t="s">
        <v>224</v>
      </c>
      <c r="F5257" t="s">
        <v>314</v>
      </c>
      <c r="G5257" s="16">
        <v>43100</v>
      </c>
      <c r="J5257" t="s">
        <v>276</v>
      </c>
      <c r="K5257" t="str">
        <f>IFERROR(VLOOKUP(J5257,ORDEN_ESF!A:C,2,0),"")</f>
        <v>Otros pasivos financieros no corrientes</v>
      </c>
      <c r="L5257">
        <f>IFERROR(VLOOKUP(J5257,ORDEN_ESF!A:C,3,0),0)</f>
        <v>0</v>
      </c>
      <c r="M5257">
        <v>12369314</v>
      </c>
    </row>
    <row r="5258" spans="1:13" x14ac:dyDescent="0.25">
      <c r="A5258">
        <v>890932424</v>
      </c>
      <c r="B5258" t="s">
        <v>379</v>
      </c>
      <c r="C5258" t="s">
        <v>222</v>
      </c>
      <c r="D5258" t="s">
        <v>223</v>
      </c>
      <c r="E5258" t="s">
        <v>333</v>
      </c>
      <c r="F5258" t="s">
        <v>292</v>
      </c>
      <c r="G5258" s="16">
        <v>43100</v>
      </c>
      <c r="J5258" t="s">
        <v>276</v>
      </c>
      <c r="K5258" t="str">
        <f>IFERROR(VLOOKUP(J5258,ORDEN_ESF!A:C,2,0),"")</f>
        <v>Otros pasivos financieros no corrientes</v>
      </c>
      <c r="L5258">
        <f>IFERROR(VLOOKUP(J5258,ORDEN_ESF!A:C,3,0),0)</f>
        <v>0</v>
      </c>
      <c r="M5258">
        <v>8369592</v>
      </c>
    </row>
    <row r="5259" spans="1:13" x14ac:dyDescent="0.25">
      <c r="A5259">
        <v>890932424</v>
      </c>
      <c r="B5259" t="s">
        <v>379</v>
      </c>
      <c r="C5259" t="s">
        <v>222</v>
      </c>
      <c r="D5259" t="s">
        <v>223</v>
      </c>
      <c r="E5259" t="s">
        <v>333</v>
      </c>
      <c r="F5259" t="s">
        <v>314</v>
      </c>
      <c r="G5259" s="16">
        <v>43100</v>
      </c>
      <c r="J5259" t="s">
        <v>276</v>
      </c>
      <c r="K5259" t="str">
        <f>IFERROR(VLOOKUP(J5259,ORDEN_ESF!A:C,2,0),"")</f>
        <v>Otros pasivos financieros no corrientes</v>
      </c>
      <c r="L5259">
        <f>IFERROR(VLOOKUP(J5259,ORDEN_ESF!A:C,3,0),0)</f>
        <v>0</v>
      </c>
      <c r="M5259">
        <v>41458586</v>
      </c>
    </row>
    <row r="5260" spans="1:13" x14ac:dyDescent="0.25">
      <c r="A5260">
        <v>830094920</v>
      </c>
      <c r="B5260" t="s">
        <v>350</v>
      </c>
      <c r="C5260" t="s">
        <v>222</v>
      </c>
      <c r="D5260" t="s">
        <v>351</v>
      </c>
      <c r="E5260" t="s">
        <v>339</v>
      </c>
      <c r="F5260" t="s">
        <v>292</v>
      </c>
      <c r="G5260" s="16">
        <v>43100</v>
      </c>
      <c r="J5260" t="s">
        <v>276</v>
      </c>
      <c r="K5260" t="str">
        <f>IFERROR(VLOOKUP(J5260,ORDEN_ESF!A:C,2,0),"")</f>
        <v>Otros pasivos financieros no corrientes</v>
      </c>
      <c r="L5260">
        <f>IFERROR(VLOOKUP(J5260,ORDEN_ESF!A:C,3,0),0)</f>
        <v>0</v>
      </c>
      <c r="M5260">
        <v>23175501</v>
      </c>
    </row>
    <row r="5261" spans="1:13" x14ac:dyDescent="0.25">
      <c r="A5261">
        <v>830094920</v>
      </c>
      <c r="B5261" t="s">
        <v>350</v>
      </c>
      <c r="C5261" t="s">
        <v>222</v>
      </c>
      <c r="D5261" t="s">
        <v>351</v>
      </c>
      <c r="E5261" t="s">
        <v>339</v>
      </c>
      <c r="F5261" t="s">
        <v>314</v>
      </c>
      <c r="G5261" s="16">
        <v>43100</v>
      </c>
      <c r="J5261" t="s">
        <v>276</v>
      </c>
      <c r="K5261" t="str">
        <f>IFERROR(VLOOKUP(J5261,ORDEN_ESF!A:C,2,0),"")</f>
        <v>Otros pasivos financieros no corrientes</v>
      </c>
      <c r="L5261">
        <f>IFERROR(VLOOKUP(J5261,ORDEN_ESF!A:C,3,0),0)</f>
        <v>0</v>
      </c>
      <c r="M5261">
        <v>8192921</v>
      </c>
    </row>
    <row r="5262" spans="1:13" x14ac:dyDescent="0.25">
      <c r="A5262">
        <v>890908901</v>
      </c>
      <c r="B5262" t="s">
        <v>372</v>
      </c>
      <c r="C5262" t="s">
        <v>222</v>
      </c>
      <c r="D5262" t="s">
        <v>223</v>
      </c>
      <c r="E5262" t="s">
        <v>339</v>
      </c>
      <c r="F5262" t="s">
        <v>292</v>
      </c>
      <c r="G5262" s="16">
        <v>43100</v>
      </c>
      <c r="J5262" t="s">
        <v>276</v>
      </c>
      <c r="K5262" t="str">
        <f>IFERROR(VLOOKUP(J5262,ORDEN_ESF!A:C,2,0),"")</f>
        <v>Otros pasivos financieros no corrientes</v>
      </c>
      <c r="L5262">
        <f>IFERROR(VLOOKUP(J5262,ORDEN_ESF!A:C,3,0),0)</f>
        <v>0</v>
      </c>
      <c r="M5262">
        <v>7103694</v>
      </c>
    </row>
    <row r="5263" spans="1:13" x14ac:dyDescent="0.25">
      <c r="A5263">
        <v>890908901</v>
      </c>
      <c r="B5263" t="s">
        <v>372</v>
      </c>
      <c r="C5263" t="s">
        <v>222</v>
      </c>
      <c r="D5263" t="s">
        <v>223</v>
      </c>
      <c r="E5263" t="s">
        <v>339</v>
      </c>
      <c r="F5263" t="s">
        <v>314</v>
      </c>
      <c r="G5263" s="16">
        <v>43100</v>
      </c>
      <c r="J5263" t="s">
        <v>276</v>
      </c>
      <c r="K5263" t="str">
        <f>IFERROR(VLOOKUP(J5263,ORDEN_ESF!A:C,2,0),"")</f>
        <v>Otros pasivos financieros no corrientes</v>
      </c>
      <c r="L5263">
        <f>IFERROR(VLOOKUP(J5263,ORDEN_ESF!A:C,3,0),0)</f>
        <v>0</v>
      </c>
      <c r="M5263">
        <v>11477839</v>
      </c>
    </row>
    <row r="5264" spans="1:13" x14ac:dyDescent="0.25">
      <c r="A5264">
        <v>860527800</v>
      </c>
      <c r="B5264" t="s">
        <v>296</v>
      </c>
      <c r="C5264" t="s">
        <v>222</v>
      </c>
      <c r="D5264" t="s">
        <v>228</v>
      </c>
      <c r="E5264" t="s">
        <v>224</v>
      </c>
      <c r="F5264" t="s">
        <v>292</v>
      </c>
      <c r="G5264" s="16">
        <v>43100</v>
      </c>
      <c r="J5264" t="s">
        <v>277</v>
      </c>
      <c r="K5264" t="str">
        <f>IFERROR(VLOOKUP(J5264,ORDEN_ESF!A:C,2,0),"")</f>
        <v>Otros pasivos no financieros no corrientes</v>
      </c>
      <c r="L5264">
        <f>IFERROR(VLOOKUP(J5264,ORDEN_ESF!A:C,3,0),0)</f>
        <v>0</v>
      </c>
      <c r="M5264">
        <v>16300687</v>
      </c>
    </row>
    <row r="5265" spans="1:13" x14ac:dyDescent="0.25">
      <c r="A5265">
        <v>860527800</v>
      </c>
      <c r="B5265" t="s">
        <v>296</v>
      </c>
      <c r="C5265" t="s">
        <v>222</v>
      </c>
      <c r="D5265" t="s">
        <v>228</v>
      </c>
      <c r="E5265" t="s">
        <v>224</v>
      </c>
      <c r="F5265" t="s">
        <v>314</v>
      </c>
      <c r="G5265" s="16">
        <v>43100</v>
      </c>
      <c r="J5265" t="s">
        <v>277</v>
      </c>
      <c r="K5265" t="str">
        <f>IFERROR(VLOOKUP(J5265,ORDEN_ESF!A:C,2,0),"")</f>
        <v>Otros pasivos no financieros no corrientes</v>
      </c>
      <c r="L5265">
        <f>IFERROR(VLOOKUP(J5265,ORDEN_ESF!A:C,3,0),0)</f>
        <v>0</v>
      </c>
      <c r="M5265">
        <v>7881919</v>
      </c>
    </row>
    <row r="5266" spans="1:13" x14ac:dyDescent="0.25">
      <c r="A5266">
        <v>800233881</v>
      </c>
      <c r="B5266" t="s">
        <v>161</v>
      </c>
      <c r="C5266" t="s">
        <v>222</v>
      </c>
      <c r="D5266" t="s">
        <v>223</v>
      </c>
      <c r="E5266" t="s">
        <v>333</v>
      </c>
      <c r="F5266" t="s">
        <v>292</v>
      </c>
      <c r="G5266" s="16">
        <v>43100</v>
      </c>
      <c r="J5266" t="s">
        <v>277</v>
      </c>
      <c r="K5266" t="str">
        <f>IFERROR(VLOOKUP(J5266,ORDEN_ESF!A:C,2,0),"")</f>
        <v>Otros pasivos no financieros no corrientes</v>
      </c>
      <c r="L5266">
        <f>IFERROR(VLOOKUP(J5266,ORDEN_ESF!A:C,3,0),0)</f>
        <v>0</v>
      </c>
      <c r="M5266">
        <v>1164990</v>
      </c>
    </row>
    <row r="5267" spans="1:13" x14ac:dyDescent="0.25">
      <c r="A5267">
        <v>800233881</v>
      </c>
      <c r="B5267" t="s">
        <v>161</v>
      </c>
      <c r="C5267" t="s">
        <v>222</v>
      </c>
      <c r="D5267" t="s">
        <v>223</v>
      </c>
      <c r="E5267" t="s">
        <v>333</v>
      </c>
      <c r="F5267" t="s">
        <v>314</v>
      </c>
      <c r="G5267" s="16">
        <v>43100</v>
      </c>
      <c r="J5267" t="s">
        <v>277</v>
      </c>
      <c r="K5267" t="str">
        <f>IFERROR(VLOOKUP(J5267,ORDEN_ESF!A:C,2,0),"")</f>
        <v>Otros pasivos no financieros no corrientes</v>
      </c>
      <c r="L5267">
        <f>IFERROR(VLOOKUP(J5267,ORDEN_ESF!A:C,3,0),0)</f>
        <v>0</v>
      </c>
      <c r="M5267">
        <v>9165997</v>
      </c>
    </row>
    <row r="5268" spans="1:13" x14ac:dyDescent="0.25">
      <c r="A5268">
        <v>800173155</v>
      </c>
      <c r="B5268" t="s">
        <v>341</v>
      </c>
      <c r="C5268" t="s">
        <v>222</v>
      </c>
      <c r="D5268" t="s">
        <v>228</v>
      </c>
      <c r="E5268" t="s">
        <v>335</v>
      </c>
      <c r="F5268" t="s">
        <v>292</v>
      </c>
      <c r="G5268" s="16">
        <v>43100</v>
      </c>
      <c r="J5268" t="s">
        <v>277</v>
      </c>
      <c r="K5268" t="str">
        <f>IFERROR(VLOOKUP(J5268,ORDEN_ESF!A:C,2,0),"")</f>
        <v>Otros pasivos no financieros no corrientes</v>
      </c>
      <c r="L5268">
        <f>IFERROR(VLOOKUP(J5268,ORDEN_ESF!A:C,3,0),0)</f>
        <v>0</v>
      </c>
      <c r="M5268">
        <v>66476653</v>
      </c>
    </row>
    <row r="5269" spans="1:13" x14ac:dyDescent="0.25">
      <c r="A5269">
        <v>800173155</v>
      </c>
      <c r="B5269" t="s">
        <v>341</v>
      </c>
      <c r="C5269" t="s">
        <v>222</v>
      </c>
      <c r="D5269" t="s">
        <v>228</v>
      </c>
      <c r="E5269" t="s">
        <v>335</v>
      </c>
      <c r="F5269" t="s">
        <v>314</v>
      </c>
      <c r="G5269" s="16">
        <v>43100</v>
      </c>
      <c r="J5269" t="s">
        <v>277</v>
      </c>
      <c r="K5269" t="str">
        <f>IFERROR(VLOOKUP(J5269,ORDEN_ESF!A:C,2,0),"")</f>
        <v>Otros pasivos no financieros no corrientes</v>
      </c>
      <c r="L5269">
        <f>IFERROR(VLOOKUP(J5269,ORDEN_ESF!A:C,3,0),0)</f>
        <v>0</v>
      </c>
      <c r="M5269">
        <v>95506408</v>
      </c>
    </row>
    <row r="5270" spans="1:13" x14ac:dyDescent="0.25">
      <c r="A5270">
        <v>890939355</v>
      </c>
      <c r="B5270" t="s">
        <v>35</v>
      </c>
      <c r="C5270" t="s">
        <v>222</v>
      </c>
      <c r="D5270" t="s">
        <v>223</v>
      </c>
      <c r="E5270" t="s">
        <v>335</v>
      </c>
      <c r="F5270" t="s">
        <v>292</v>
      </c>
      <c r="G5270" s="16">
        <v>43100</v>
      </c>
      <c r="J5270" t="s">
        <v>277</v>
      </c>
      <c r="K5270" t="str">
        <f>IFERROR(VLOOKUP(J5270,ORDEN_ESF!A:C,2,0),"")</f>
        <v>Otros pasivos no financieros no corrientes</v>
      </c>
      <c r="L5270">
        <f>IFERROR(VLOOKUP(J5270,ORDEN_ESF!A:C,3,0),0)</f>
        <v>0</v>
      </c>
      <c r="M5270">
        <v>770139</v>
      </c>
    </row>
    <row r="5271" spans="1:13" x14ac:dyDescent="0.25">
      <c r="A5271">
        <v>860058070</v>
      </c>
      <c r="B5271" t="s">
        <v>364</v>
      </c>
      <c r="C5271" t="s">
        <v>222</v>
      </c>
      <c r="D5271" t="s">
        <v>228</v>
      </c>
      <c r="E5271" t="s">
        <v>335</v>
      </c>
      <c r="F5271" t="s">
        <v>292</v>
      </c>
      <c r="G5271" s="16">
        <v>43100</v>
      </c>
      <c r="J5271" t="s">
        <v>277</v>
      </c>
      <c r="K5271" t="str">
        <f>IFERROR(VLOOKUP(J5271,ORDEN_ESF!A:C,2,0),"")</f>
        <v>Otros pasivos no financieros no corrientes</v>
      </c>
      <c r="L5271">
        <f>IFERROR(VLOOKUP(J5271,ORDEN_ESF!A:C,3,0),0)</f>
        <v>0</v>
      </c>
      <c r="M5271">
        <v>62973519</v>
      </c>
    </row>
    <row r="5272" spans="1:13" x14ac:dyDescent="0.25">
      <c r="A5272">
        <v>860058070</v>
      </c>
      <c r="B5272" t="s">
        <v>364</v>
      </c>
      <c r="C5272" t="s">
        <v>222</v>
      </c>
      <c r="D5272" t="s">
        <v>228</v>
      </c>
      <c r="E5272" t="s">
        <v>335</v>
      </c>
      <c r="F5272" t="s">
        <v>314</v>
      </c>
      <c r="G5272" s="16">
        <v>43100</v>
      </c>
      <c r="J5272" t="s">
        <v>277</v>
      </c>
      <c r="K5272" t="str">
        <f>IFERROR(VLOOKUP(J5272,ORDEN_ESF!A:C,2,0),"")</f>
        <v>Otros pasivos no financieros no corrientes</v>
      </c>
      <c r="L5272">
        <f>IFERROR(VLOOKUP(J5272,ORDEN_ESF!A:C,3,0),0)</f>
        <v>0</v>
      </c>
      <c r="M5272">
        <v>118425554</v>
      </c>
    </row>
    <row r="5273" spans="1:13" x14ac:dyDescent="0.25">
      <c r="A5273">
        <v>860000656</v>
      </c>
      <c r="B5273" t="s">
        <v>221</v>
      </c>
      <c r="C5273" t="s">
        <v>222</v>
      </c>
      <c r="D5273" t="s">
        <v>223</v>
      </c>
      <c r="E5273" t="s">
        <v>224</v>
      </c>
      <c r="F5273" t="s">
        <v>292</v>
      </c>
      <c r="G5273" s="16">
        <v>43100</v>
      </c>
      <c r="J5273" t="s">
        <v>277</v>
      </c>
      <c r="K5273" t="str">
        <f>IFERROR(VLOOKUP(J5273,ORDEN_ESF!A:C,2,0),"")</f>
        <v>Otros pasivos no financieros no corrientes</v>
      </c>
      <c r="L5273">
        <f>IFERROR(VLOOKUP(J5273,ORDEN_ESF!A:C,3,0),0)</f>
        <v>0</v>
      </c>
      <c r="M5273">
        <v>184526</v>
      </c>
    </row>
    <row r="5274" spans="1:13" x14ac:dyDescent="0.25">
      <c r="A5274">
        <v>860000656</v>
      </c>
      <c r="B5274" t="s">
        <v>221</v>
      </c>
      <c r="C5274" t="s">
        <v>222</v>
      </c>
      <c r="D5274" t="s">
        <v>223</v>
      </c>
      <c r="E5274" t="s">
        <v>224</v>
      </c>
      <c r="F5274" t="s">
        <v>314</v>
      </c>
      <c r="G5274" s="16">
        <v>43100</v>
      </c>
      <c r="J5274" t="s">
        <v>277</v>
      </c>
      <c r="K5274" t="str">
        <f>IFERROR(VLOOKUP(J5274,ORDEN_ESF!A:C,2,0),"")</f>
        <v>Otros pasivos no financieros no corrientes</v>
      </c>
      <c r="L5274">
        <f>IFERROR(VLOOKUP(J5274,ORDEN_ESF!A:C,3,0),0)</f>
        <v>0</v>
      </c>
      <c r="M5274">
        <v>218679</v>
      </c>
    </row>
    <row r="5275" spans="1:13" x14ac:dyDescent="0.25">
      <c r="A5275">
        <v>860059851</v>
      </c>
      <c r="B5275" t="s">
        <v>365</v>
      </c>
      <c r="C5275" t="s">
        <v>222</v>
      </c>
      <c r="D5275" t="s">
        <v>228</v>
      </c>
      <c r="E5275" t="s">
        <v>224</v>
      </c>
      <c r="F5275" t="s">
        <v>292</v>
      </c>
      <c r="G5275" s="16">
        <v>43100</v>
      </c>
      <c r="J5275" t="s">
        <v>277</v>
      </c>
      <c r="K5275" t="str">
        <f>IFERROR(VLOOKUP(J5275,ORDEN_ESF!A:C,2,0),"")</f>
        <v>Otros pasivos no financieros no corrientes</v>
      </c>
      <c r="L5275">
        <f>IFERROR(VLOOKUP(J5275,ORDEN_ESF!A:C,3,0),0)</f>
        <v>0</v>
      </c>
      <c r="M5275">
        <v>386951</v>
      </c>
    </row>
    <row r="5276" spans="1:13" x14ac:dyDescent="0.25">
      <c r="A5276">
        <v>860059851</v>
      </c>
      <c r="B5276" t="s">
        <v>365</v>
      </c>
      <c r="C5276" t="s">
        <v>222</v>
      </c>
      <c r="D5276" t="s">
        <v>228</v>
      </c>
      <c r="E5276" t="s">
        <v>224</v>
      </c>
      <c r="F5276" t="s">
        <v>314</v>
      </c>
      <c r="G5276" s="16">
        <v>43100</v>
      </c>
      <c r="J5276" t="s">
        <v>277</v>
      </c>
      <c r="K5276" t="str">
        <f>IFERROR(VLOOKUP(J5276,ORDEN_ESF!A:C,2,0),"")</f>
        <v>Otros pasivos no financieros no corrientes</v>
      </c>
      <c r="L5276">
        <f>IFERROR(VLOOKUP(J5276,ORDEN_ESF!A:C,3,0),0)</f>
        <v>0</v>
      </c>
      <c r="M5276">
        <v>36722</v>
      </c>
    </row>
    <row r="5277" spans="1:13" x14ac:dyDescent="0.25">
      <c r="A5277">
        <v>890903035</v>
      </c>
      <c r="B5277" t="s">
        <v>369</v>
      </c>
      <c r="C5277" t="s">
        <v>222</v>
      </c>
      <c r="D5277" t="s">
        <v>228</v>
      </c>
      <c r="E5277" t="s">
        <v>339</v>
      </c>
      <c r="F5277" t="s">
        <v>292</v>
      </c>
      <c r="G5277" s="16">
        <v>43100</v>
      </c>
      <c r="J5277" t="s">
        <v>277</v>
      </c>
      <c r="K5277" t="str">
        <f>IFERROR(VLOOKUP(J5277,ORDEN_ESF!A:C,2,0),"")</f>
        <v>Otros pasivos no financieros no corrientes</v>
      </c>
      <c r="L5277">
        <f>IFERROR(VLOOKUP(J5277,ORDEN_ESF!A:C,3,0),0)</f>
        <v>0</v>
      </c>
      <c r="M5277">
        <v>20761592</v>
      </c>
    </row>
    <row r="5278" spans="1:13" x14ac:dyDescent="0.25">
      <c r="A5278">
        <v>890903035</v>
      </c>
      <c r="B5278" t="s">
        <v>369</v>
      </c>
      <c r="C5278" t="s">
        <v>222</v>
      </c>
      <c r="D5278" t="s">
        <v>228</v>
      </c>
      <c r="E5278" t="s">
        <v>339</v>
      </c>
      <c r="F5278" t="s">
        <v>314</v>
      </c>
      <c r="G5278" s="16">
        <v>43100</v>
      </c>
      <c r="J5278" t="s">
        <v>277</v>
      </c>
      <c r="K5278" t="str">
        <f>IFERROR(VLOOKUP(J5278,ORDEN_ESF!A:C,2,0),"")</f>
        <v>Otros pasivos no financieros no corrientes</v>
      </c>
      <c r="L5278">
        <f>IFERROR(VLOOKUP(J5278,ORDEN_ESF!A:C,3,0),0)</f>
        <v>0</v>
      </c>
      <c r="M5278">
        <v>7947863</v>
      </c>
    </row>
    <row r="5279" spans="1:13" x14ac:dyDescent="0.25">
      <c r="A5279">
        <v>860002837</v>
      </c>
      <c r="B5279" t="s">
        <v>227</v>
      </c>
      <c r="C5279" t="s">
        <v>222</v>
      </c>
      <c r="D5279" t="s">
        <v>228</v>
      </c>
      <c r="E5279" t="s">
        <v>224</v>
      </c>
      <c r="F5279" t="s">
        <v>314</v>
      </c>
      <c r="G5279" s="16">
        <v>43100</v>
      </c>
      <c r="J5279" t="s">
        <v>277</v>
      </c>
      <c r="K5279" t="str">
        <f>IFERROR(VLOOKUP(J5279,ORDEN_ESF!A:C,2,0),"")</f>
        <v>Otros pasivos no financieros no corrientes</v>
      </c>
      <c r="L5279">
        <f>IFERROR(VLOOKUP(J5279,ORDEN_ESF!A:C,3,0),0)</f>
        <v>0</v>
      </c>
      <c r="M5279">
        <v>200000</v>
      </c>
    </row>
    <row r="5280" spans="1:13" x14ac:dyDescent="0.25">
      <c r="A5280">
        <v>860515523</v>
      </c>
      <c r="B5280" t="s">
        <v>231</v>
      </c>
      <c r="C5280" t="s">
        <v>222</v>
      </c>
      <c r="D5280" t="s">
        <v>228</v>
      </c>
      <c r="E5280" t="s">
        <v>224</v>
      </c>
      <c r="F5280" t="s">
        <v>292</v>
      </c>
      <c r="G5280" s="16">
        <v>43100</v>
      </c>
      <c r="J5280" t="s">
        <v>277</v>
      </c>
      <c r="K5280" t="str">
        <f>IFERROR(VLOOKUP(J5280,ORDEN_ESF!A:C,2,0),"")</f>
        <v>Otros pasivos no financieros no corrientes</v>
      </c>
      <c r="L5280">
        <f>IFERROR(VLOOKUP(J5280,ORDEN_ESF!A:C,3,0),0)</f>
        <v>0</v>
      </c>
      <c r="M5280">
        <v>18157424</v>
      </c>
    </row>
    <row r="5281" spans="1:13" x14ac:dyDescent="0.25">
      <c r="A5281">
        <v>860515523</v>
      </c>
      <c r="B5281" t="s">
        <v>231</v>
      </c>
      <c r="C5281" t="s">
        <v>222</v>
      </c>
      <c r="D5281" t="s">
        <v>228</v>
      </c>
      <c r="E5281" t="s">
        <v>224</v>
      </c>
      <c r="F5281" t="s">
        <v>314</v>
      </c>
      <c r="G5281" s="16">
        <v>43100</v>
      </c>
      <c r="J5281" t="s">
        <v>277</v>
      </c>
      <c r="K5281" t="str">
        <f>IFERROR(VLOOKUP(J5281,ORDEN_ESF!A:C,2,0),"")</f>
        <v>Otros pasivos no financieros no corrientes</v>
      </c>
      <c r="L5281">
        <f>IFERROR(VLOOKUP(J5281,ORDEN_ESF!A:C,3,0),0)</f>
        <v>0</v>
      </c>
      <c r="M5281">
        <v>41866788</v>
      </c>
    </row>
    <row r="5282" spans="1:13" x14ac:dyDescent="0.25">
      <c r="A5282">
        <v>890932424</v>
      </c>
      <c r="B5282" t="s">
        <v>379</v>
      </c>
      <c r="C5282" t="s">
        <v>222</v>
      </c>
      <c r="D5282" t="s">
        <v>223</v>
      </c>
      <c r="E5282" t="s">
        <v>333</v>
      </c>
      <c r="F5282" t="s">
        <v>292</v>
      </c>
      <c r="G5282" s="16">
        <v>43100</v>
      </c>
      <c r="J5282" t="s">
        <v>277</v>
      </c>
      <c r="K5282" t="str">
        <f>IFERROR(VLOOKUP(J5282,ORDEN_ESF!A:C,2,0),"")</f>
        <v>Otros pasivos no financieros no corrientes</v>
      </c>
      <c r="L5282">
        <f>IFERROR(VLOOKUP(J5282,ORDEN_ESF!A:C,3,0),0)</f>
        <v>0</v>
      </c>
      <c r="M5282">
        <v>5808679</v>
      </c>
    </row>
    <row r="5283" spans="1:13" x14ac:dyDescent="0.25">
      <c r="A5283">
        <v>890932424</v>
      </c>
      <c r="B5283" t="s">
        <v>379</v>
      </c>
      <c r="C5283" t="s">
        <v>222</v>
      </c>
      <c r="D5283" t="s">
        <v>223</v>
      </c>
      <c r="E5283" t="s">
        <v>333</v>
      </c>
      <c r="F5283" t="s">
        <v>314</v>
      </c>
      <c r="G5283" s="16">
        <v>43100</v>
      </c>
      <c r="J5283" t="s">
        <v>277</v>
      </c>
      <c r="K5283" t="str">
        <f>IFERROR(VLOOKUP(J5283,ORDEN_ESF!A:C,2,0),"")</f>
        <v>Otros pasivos no financieros no corrientes</v>
      </c>
      <c r="L5283">
        <f>IFERROR(VLOOKUP(J5283,ORDEN_ESF!A:C,3,0),0)</f>
        <v>0</v>
      </c>
      <c r="M5283">
        <v>1280481</v>
      </c>
    </row>
    <row r="5284" spans="1:13" x14ac:dyDescent="0.25">
      <c r="A5284">
        <v>830094920</v>
      </c>
      <c r="B5284" t="s">
        <v>350</v>
      </c>
      <c r="C5284" t="s">
        <v>222</v>
      </c>
      <c r="D5284" t="s">
        <v>351</v>
      </c>
      <c r="E5284" t="s">
        <v>339</v>
      </c>
      <c r="F5284" t="s">
        <v>292</v>
      </c>
      <c r="G5284" s="16">
        <v>43100</v>
      </c>
      <c r="J5284" t="s">
        <v>277</v>
      </c>
      <c r="K5284" t="str">
        <f>IFERROR(VLOOKUP(J5284,ORDEN_ESF!A:C,2,0),"")</f>
        <v>Otros pasivos no financieros no corrientes</v>
      </c>
      <c r="L5284">
        <f>IFERROR(VLOOKUP(J5284,ORDEN_ESF!A:C,3,0),0)</f>
        <v>0</v>
      </c>
      <c r="M5284">
        <v>3729382</v>
      </c>
    </row>
    <row r="5285" spans="1:13" x14ac:dyDescent="0.25">
      <c r="A5285">
        <v>830094920</v>
      </c>
      <c r="B5285" t="s">
        <v>350</v>
      </c>
      <c r="C5285" t="s">
        <v>222</v>
      </c>
      <c r="D5285" t="s">
        <v>351</v>
      </c>
      <c r="E5285" t="s">
        <v>339</v>
      </c>
      <c r="F5285" t="s">
        <v>314</v>
      </c>
      <c r="G5285" s="16">
        <v>43100</v>
      </c>
      <c r="J5285" t="s">
        <v>277</v>
      </c>
      <c r="K5285" t="str">
        <f>IFERROR(VLOOKUP(J5285,ORDEN_ESF!A:C,2,0),"")</f>
        <v>Otros pasivos no financieros no corrientes</v>
      </c>
      <c r="L5285">
        <f>IFERROR(VLOOKUP(J5285,ORDEN_ESF!A:C,3,0),0)</f>
        <v>0</v>
      </c>
      <c r="M5285">
        <v>2369243</v>
      </c>
    </row>
    <row r="5286" spans="1:13" x14ac:dyDescent="0.25">
      <c r="A5286">
        <v>800093117</v>
      </c>
      <c r="B5286" t="s">
        <v>334</v>
      </c>
      <c r="C5286" t="s">
        <v>222</v>
      </c>
      <c r="D5286" t="s">
        <v>223</v>
      </c>
      <c r="E5286" t="s">
        <v>335</v>
      </c>
      <c r="F5286" t="s">
        <v>292</v>
      </c>
      <c r="G5286" s="16">
        <v>43100</v>
      </c>
      <c r="J5286" t="s">
        <v>277</v>
      </c>
      <c r="K5286" t="str">
        <f>IFERROR(VLOOKUP(J5286,ORDEN_ESF!A:C,2,0),"")</f>
        <v>Otros pasivos no financieros no corrientes</v>
      </c>
      <c r="L5286">
        <f>IFERROR(VLOOKUP(J5286,ORDEN_ESF!A:C,3,0),0)</f>
        <v>0</v>
      </c>
      <c r="M5286">
        <v>384758917</v>
      </c>
    </row>
    <row r="5287" spans="1:13" x14ac:dyDescent="0.25">
      <c r="A5287">
        <v>800093117</v>
      </c>
      <c r="B5287" t="s">
        <v>334</v>
      </c>
      <c r="C5287" t="s">
        <v>222</v>
      </c>
      <c r="D5287" t="s">
        <v>223</v>
      </c>
      <c r="E5287" t="s">
        <v>335</v>
      </c>
      <c r="F5287" t="s">
        <v>314</v>
      </c>
      <c r="G5287" s="16">
        <v>43100</v>
      </c>
      <c r="J5287" t="s">
        <v>277</v>
      </c>
      <c r="K5287" t="str">
        <f>IFERROR(VLOOKUP(J5287,ORDEN_ESF!A:C,2,0),"")</f>
        <v>Otros pasivos no financieros no corrientes</v>
      </c>
      <c r="L5287">
        <f>IFERROR(VLOOKUP(J5287,ORDEN_ESF!A:C,3,0),0)</f>
        <v>0</v>
      </c>
      <c r="M5287">
        <v>469596948</v>
      </c>
    </row>
    <row r="5288" spans="1:13" x14ac:dyDescent="0.25">
      <c r="A5288">
        <v>890911431</v>
      </c>
      <c r="B5288" t="s">
        <v>378</v>
      </c>
      <c r="C5288" t="s">
        <v>222</v>
      </c>
      <c r="D5288" t="s">
        <v>223</v>
      </c>
      <c r="E5288" t="s">
        <v>339</v>
      </c>
      <c r="F5288" t="s">
        <v>292</v>
      </c>
      <c r="G5288" s="16">
        <v>43100</v>
      </c>
      <c r="J5288" t="s">
        <v>321</v>
      </c>
      <c r="K5288" t="str">
        <f>IFERROR(VLOOKUP(J5288,ORDEN_ESF!A:C,2,0),"")</f>
        <v>Pasivos no corrientes</v>
      </c>
      <c r="L5288">
        <f>IFERROR(VLOOKUP(J5288,ORDEN_ESF!A:C,3,0),0)</f>
        <v>5</v>
      </c>
      <c r="M5288">
        <v>79558875</v>
      </c>
    </row>
    <row r="5289" spans="1:13" x14ac:dyDescent="0.25">
      <c r="A5289">
        <v>890911431</v>
      </c>
      <c r="B5289" t="s">
        <v>378</v>
      </c>
      <c r="C5289" t="s">
        <v>222</v>
      </c>
      <c r="D5289" t="s">
        <v>223</v>
      </c>
      <c r="E5289" t="s">
        <v>339</v>
      </c>
      <c r="F5289" t="s">
        <v>314</v>
      </c>
      <c r="G5289" s="16">
        <v>43100</v>
      </c>
      <c r="J5289" t="s">
        <v>321</v>
      </c>
      <c r="K5289" t="str">
        <f>IFERROR(VLOOKUP(J5289,ORDEN_ESF!A:C,2,0),"")</f>
        <v>Pasivos no corrientes</v>
      </c>
      <c r="L5289">
        <f>IFERROR(VLOOKUP(J5289,ORDEN_ESF!A:C,3,0),0)</f>
        <v>5</v>
      </c>
      <c r="M5289">
        <v>83415828</v>
      </c>
    </row>
    <row r="5290" spans="1:13" x14ac:dyDescent="0.25">
      <c r="A5290">
        <v>860527800</v>
      </c>
      <c r="B5290" t="s">
        <v>296</v>
      </c>
      <c r="C5290" t="s">
        <v>222</v>
      </c>
      <c r="D5290" t="s">
        <v>228</v>
      </c>
      <c r="E5290" t="s">
        <v>224</v>
      </c>
      <c r="F5290" t="s">
        <v>292</v>
      </c>
      <c r="G5290" s="16">
        <v>43100</v>
      </c>
      <c r="J5290" t="s">
        <v>321</v>
      </c>
      <c r="K5290" t="str">
        <f>IFERROR(VLOOKUP(J5290,ORDEN_ESF!A:C,2,0),"")</f>
        <v>Pasivos no corrientes</v>
      </c>
      <c r="L5290">
        <f>IFERROR(VLOOKUP(J5290,ORDEN_ESF!A:C,3,0),0)</f>
        <v>5</v>
      </c>
      <c r="M5290">
        <v>33292031</v>
      </c>
    </row>
    <row r="5291" spans="1:13" x14ac:dyDescent="0.25">
      <c r="A5291">
        <v>860527800</v>
      </c>
      <c r="B5291" t="s">
        <v>296</v>
      </c>
      <c r="C5291" t="s">
        <v>222</v>
      </c>
      <c r="D5291" t="s">
        <v>228</v>
      </c>
      <c r="E5291" t="s">
        <v>224</v>
      </c>
      <c r="F5291" t="s">
        <v>314</v>
      </c>
      <c r="G5291" s="16">
        <v>43100</v>
      </c>
      <c r="J5291" t="s">
        <v>321</v>
      </c>
      <c r="K5291" t="str">
        <f>IFERROR(VLOOKUP(J5291,ORDEN_ESF!A:C,2,0),"")</f>
        <v>Pasivos no corrientes</v>
      </c>
      <c r="L5291">
        <f>IFERROR(VLOOKUP(J5291,ORDEN_ESF!A:C,3,0),0)</f>
        <v>5</v>
      </c>
      <c r="M5291">
        <v>19670385</v>
      </c>
    </row>
    <row r="5292" spans="1:13" x14ac:dyDescent="0.25">
      <c r="A5292">
        <v>811032292</v>
      </c>
      <c r="B5292" t="s">
        <v>349</v>
      </c>
      <c r="C5292" t="s">
        <v>222</v>
      </c>
      <c r="D5292" t="s">
        <v>223</v>
      </c>
      <c r="E5292" t="s">
        <v>335</v>
      </c>
      <c r="F5292" t="s">
        <v>292</v>
      </c>
      <c r="G5292" s="16">
        <v>43100</v>
      </c>
      <c r="J5292" t="s">
        <v>321</v>
      </c>
      <c r="K5292" t="str">
        <f>IFERROR(VLOOKUP(J5292,ORDEN_ESF!A:C,2,0),"")</f>
        <v>Pasivos no corrientes</v>
      </c>
      <c r="L5292">
        <f>IFERROR(VLOOKUP(J5292,ORDEN_ESF!A:C,3,0),0)</f>
        <v>5</v>
      </c>
      <c r="M5292">
        <v>134889313</v>
      </c>
    </row>
    <row r="5293" spans="1:13" x14ac:dyDescent="0.25">
      <c r="A5293">
        <v>811032292</v>
      </c>
      <c r="B5293" t="s">
        <v>349</v>
      </c>
      <c r="C5293" t="s">
        <v>222</v>
      </c>
      <c r="D5293" t="s">
        <v>223</v>
      </c>
      <c r="E5293" t="s">
        <v>335</v>
      </c>
      <c r="F5293" t="s">
        <v>314</v>
      </c>
      <c r="G5293" s="16">
        <v>43100</v>
      </c>
      <c r="J5293" t="s">
        <v>321</v>
      </c>
      <c r="K5293" t="str">
        <f>IFERROR(VLOOKUP(J5293,ORDEN_ESF!A:C,2,0),"")</f>
        <v>Pasivos no corrientes</v>
      </c>
      <c r="L5293">
        <f>IFERROR(VLOOKUP(J5293,ORDEN_ESF!A:C,3,0),0)</f>
        <v>5</v>
      </c>
      <c r="M5293">
        <v>211811393</v>
      </c>
    </row>
    <row r="5294" spans="1:13" x14ac:dyDescent="0.25">
      <c r="A5294">
        <v>860035996</v>
      </c>
      <c r="B5294" t="s">
        <v>229</v>
      </c>
      <c r="C5294" t="s">
        <v>222</v>
      </c>
      <c r="D5294" t="s">
        <v>228</v>
      </c>
      <c r="E5294" t="s">
        <v>224</v>
      </c>
      <c r="F5294" t="s">
        <v>292</v>
      </c>
      <c r="G5294" s="16">
        <v>43100</v>
      </c>
      <c r="J5294" t="s">
        <v>321</v>
      </c>
      <c r="K5294" t="str">
        <f>IFERROR(VLOOKUP(J5294,ORDEN_ESF!A:C,2,0),"")</f>
        <v>Pasivos no corrientes</v>
      </c>
      <c r="L5294">
        <f>IFERROR(VLOOKUP(J5294,ORDEN_ESF!A:C,3,0),0)</f>
        <v>5</v>
      </c>
      <c r="M5294">
        <v>4909583</v>
      </c>
    </row>
    <row r="5295" spans="1:13" x14ac:dyDescent="0.25">
      <c r="A5295">
        <v>860035996</v>
      </c>
      <c r="B5295" t="s">
        <v>229</v>
      </c>
      <c r="C5295" t="s">
        <v>222</v>
      </c>
      <c r="D5295" t="s">
        <v>228</v>
      </c>
      <c r="E5295" t="s">
        <v>224</v>
      </c>
      <c r="F5295" t="s">
        <v>314</v>
      </c>
      <c r="G5295" s="16">
        <v>43100</v>
      </c>
      <c r="J5295" t="s">
        <v>321</v>
      </c>
      <c r="K5295" t="str">
        <f>IFERROR(VLOOKUP(J5295,ORDEN_ESF!A:C,2,0),"")</f>
        <v>Pasivos no corrientes</v>
      </c>
      <c r="L5295">
        <f>IFERROR(VLOOKUP(J5295,ORDEN_ESF!A:C,3,0),0)</f>
        <v>5</v>
      </c>
      <c r="M5295">
        <v>2533643</v>
      </c>
    </row>
    <row r="5296" spans="1:13" x14ac:dyDescent="0.25">
      <c r="A5296">
        <v>830124992</v>
      </c>
      <c r="B5296" t="s">
        <v>357</v>
      </c>
      <c r="C5296" t="s">
        <v>222</v>
      </c>
      <c r="D5296" t="s">
        <v>228</v>
      </c>
      <c r="E5296" t="s">
        <v>358</v>
      </c>
      <c r="F5296" t="s">
        <v>292</v>
      </c>
      <c r="G5296" s="16">
        <v>43100</v>
      </c>
      <c r="J5296" t="s">
        <v>321</v>
      </c>
      <c r="K5296" t="str">
        <f>IFERROR(VLOOKUP(J5296,ORDEN_ESF!A:C,2,0),"")</f>
        <v>Pasivos no corrientes</v>
      </c>
      <c r="L5296">
        <f>IFERROR(VLOOKUP(J5296,ORDEN_ESF!A:C,3,0),0)</f>
        <v>5</v>
      </c>
      <c r="M5296">
        <v>159235</v>
      </c>
    </row>
    <row r="5297" spans="1:13" x14ac:dyDescent="0.25">
      <c r="A5297">
        <v>800185295</v>
      </c>
      <c r="B5297" t="s">
        <v>344</v>
      </c>
      <c r="C5297" t="s">
        <v>222</v>
      </c>
      <c r="D5297" t="s">
        <v>228</v>
      </c>
      <c r="E5297" t="s">
        <v>335</v>
      </c>
      <c r="F5297" t="s">
        <v>292</v>
      </c>
      <c r="G5297" s="16">
        <v>43100</v>
      </c>
      <c r="J5297" t="s">
        <v>321</v>
      </c>
      <c r="K5297" t="str">
        <f>IFERROR(VLOOKUP(J5297,ORDEN_ESF!A:C,2,0),"")</f>
        <v>Pasivos no corrientes</v>
      </c>
      <c r="L5297">
        <f>IFERROR(VLOOKUP(J5297,ORDEN_ESF!A:C,3,0),0)</f>
        <v>5</v>
      </c>
      <c r="M5297">
        <v>1114199</v>
      </c>
    </row>
    <row r="5298" spans="1:13" x14ac:dyDescent="0.25">
      <c r="A5298">
        <v>800185295</v>
      </c>
      <c r="B5298" t="s">
        <v>344</v>
      </c>
      <c r="C5298" t="s">
        <v>222</v>
      </c>
      <c r="D5298" t="s">
        <v>228</v>
      </c>
      <c r="E5298" t="s">
        <v>335</v>
      </c>
      <c r="F5298" t="s">
        <v>314</v>
      </c>
      <c r="G5298" s="16">
        <v>43100</v>
      </c>
      <c r="J5298" t="s">
        <v>321</v>
      </c>
      <c r="K5298" t="str">
        <f>IFERROR(VLOOKUP(J5298,ORDEN_ESF!A:C,2,0),"")</f>
        <v>Pasivos no corrientes</v>
      </c>
      <c r="L5298">
        <f>IFERROR(VLOOKUP(J5298,ORDEN_ESF!A:C,3,0),0)</f>
        <v>5</v>
      </c>
      <c r="M5298">
        <v>1250814</v>
      </c>
    </row>
    <row r="5299" spans="1:13" x14ac:dyDescent="0.25">
      <c r="A5299">
        <v>800233881</v>
      </c>
      <c r="B5299" t="s">
        <v>161</v>
      </c>
      <c r="C5299" t="s">
        <v>222</v>
      </c>
      <c r="D5299" t="s">
        <v>223</v>
      </c>
      <c r="E5299" t="s">
        <v>333</v>
      </c>
      <c r="F5299" t="s">
        <v>292</v>
      </c>
      <c r="G5299" s="16">
        <v>43100</v>
      </c>
      <c r="J5299" t="s">
        <v>321</v>
      </c>
      <c r="K5299" t="str">
        <f>IFERROR(VLOOKUP(J5299,ORDEN_ESF!A:C,2,0),"")</f>
        <v>Pasivos no corrientes</v>
      </c>
      <c r="L5299">
        <f>IFERROR(VLOOKUP(J5299,ORDEN_ESF!A:C,3,0),0)</f>
        <v>5</v>
      </c>
      <c r="M5299">
        <v>132772682</v>
      </c>
    </row>
    <row r="5300" spans="1:13" x14ac:dyDescent="0.25">
      <c r="A5300">
        <v>800233881</v>
      </c>
      <c r="B5300" t="s">
        <v>161</v>
      </c>
      <c r="C5300" t="s">
        <v>222</v>
      </c>
      <c r="D5300" t="s">
        <v>223</v>
      </c>
      <c r="E5300" t="s">
        <v>333</v>
      </c>
      <c r="F5300" t="s">
        <v>314</v>
      </c>
      <c r="G5300" s="16">
        <v>43100</v>
      </c>
      <c r="J5300" t="s">
        <v>321</v>
      </c>
      <c r="K5300" t="str">
        <f>IFERROR(VLOOKUP(J5300,ORDEN_ESF!A:C,2,0),"")</f>
        <v>Pasivos no corrientes</v>
      </c>
      <c r="L5300">
        <f>IFERROR(VLOOKUP(J5300,ORDEN_ESF!A:C,3,0),0)</f>
        <v>5</v>
      </c>
      <c r="M5300">
        <v>182981929</v>
      </c>
    </row>
    <row r="5301" spans="1:13" x14ac:dyDescent="0.25">
      <c r="A5301">
        <v>800173155</v>
      </c>
      <c r="B5301" t="s">
        <v>341</v>
      </c>
      <c r="C5301" t="s">
        <v>222</v>
      </c>
      <c r="D5301" t="s">
        <v>228</v>
      </c>
      <c r="E5301" t="s">
        <v>335</v>
      </c>
      <c r="F5301" t="s">
        <v>292</v>
      </c>
      <c r="G5301" s="16">
        <v>43100</v>
      </c>
      <c r="J5301" t="s">
        <v>321</v>
      </c>
      <c r="K5301" t="str">
        <f>IFERROR(VLOOKUP(J5301,ORDEN_ESF!A:C,2,0),"")</f>
        <v>Pasivos no corrientes</v>
      </c>
      <c r="L5301">
        <f>IFERROR(VLOOKUP(J5301,ORDEN_ESF!A:C,3,0),0)</f>
        <v>5</v>
      </c>
      <c r="M5301">
        <v>105737381</v>
      </c>
    </row>
    <row r="5302" spans="1:13" x14ac:dyDescent="0.25">
      <c r="A5302">
        <v>800173155</v>
      </c>
      <c r="B5302" t="s">
        <v>341</v>
      </c>
      <c r="C5302" t="s">
        <v>222</v>
      </c>
      <c r="D5302" t="s">
        <v>228</v>
      </c>
      <c r="E5302" t="s">
        <v>335</v>
      </c>
      <c r="F5302" t="s">
        <v>314</v>
      </c>
      <c r="G5302" s="16">
        <v>43100</v>
      </c>
      <c r="J5302" t="s">
        <v>321</v>
      </c>
      <c r="K5302" t="str">
        <f>IFERROR(VLOOKUP(J5302,ORDEN_ESF!A:C,2,0),"")</f>
        <v>Pasivos no corrientes</v>
      </c>
      <c r="L5302">
        <f>IFERROR(VLOOKUP(J5302,ORDEN_ESF!A:C,3,0),0)</f>
        <v>5</v>
      </c>
      <c r="M5302">
        <v>216837219</v>
      </c>
    </row>
    <row r="5303" spans="1:13" x14ac:dyDescent="0.25">
      <c r="A5303">
        <v>890205645</v>
      </c>
      <c r="B5303" t="s">
        <v>166</v>
      </c>
      <c r="C5303" t="s">
        <v>222</v>
      </c>
      <c r="D5303" t="s">
        <v>375</v>
      </c>
      <c r="E5303" t="s">
        <v>335</v>
      </c>
      <c r="F5303" t="s">
        <v>292</v>
      </c>
      <c r="G5303" s="16">
        <v>43100</v>
      </c>
      <c r="J5303" t="s">
        <v>321</v>
      </c>
      <c r="K5303" t="str">
        <f>IFERROR(VLOOKUP(J5303,ORDEN_ESF!A:C,2,0),"")</f>
        <v>Pasivos no corrientes</v>
      </c>
      <c r="L5303">
        <f>IFERROR(VLOOKUP(J5303,ORDEN_ESF!A:C,3,0),0)</f>
        <v>5</v>
      </c>
      <c r="M5303">
        <v>214028390</v>
      </c>
    </row>
    <row r="5304" spans="1:13" x14ac:dyDescent="0.25">
      <c r="A5304">
        <v>890205645</v>
      </c>
      <c r="B5304" t="s">
        <v>166</v>
      </c>
      <c r="C5304" t="s">
        <v>222</v>
      </c>
      <c r="D5304" t="s">
        <v>375</v>
      </c>
      <c r="E5304" t="s">
        <v>335</v>
      </c>
      <c r="F5304" t="s">
        <v>314</v>
      </c>
      <c r="G5304" s="16">
        <v>43100</v>
      </c>
      <c r="J5304" t="s">
        <v>321</v>
      </c>
      <c r="K5304" t="str">
        <f>IFERROR(VLOOKUP(J5304,ORDEN_ESF!A:C,2,0),"")</f>
        <v>Pasivos no corrientes</v>
      </c>
      <c r="L5304">
        <f>IFERROR(VLOOKUP(J5304,ORDEN_ESF!A:C,3,0),0)</f>
        <v>5</v>
      </c>
      <c r="M5304">
        <v>198330023</v>
      </c>
    </row>
    <row r="5305" spans="1:13" x14ac:dyDescent="0.25">
      <c r="A5305">
        <v>900087151</v>
      </c>
      <c r="B5305" t="s">
        <v>383</v>
      </c>
      <c r="C5305" t="s">
        <v>222</v>
      </c>
      <c r="D5305" t="s">
        <v>351</v>
      </c>
      <c r="E5305" t="s">
        <v>384</v>
      </c>
      <c r="F5305" t="s">
        <v>292</v>
      </c>
      <c r="G5305" s="16">
        <v>43100</v>
      </c>
      <c r="J5305" t="s">
        <v>321</v>
      </c>
      <c r="K5305" t="str">
        <f>IFERROR(VLOOKUP(J5305,ORDEN_ESF!A:C,2,0),"")</f>
        <v>Pasivos no corrientes</v>
      </c>
      <c r="L5305">
        <f>IFERROR(VLOOKUP(J5305,ORDEN_ESF!A:C,3,0),0)</f>
        <v>5</v>
      </c>
      <c r="M5305">
        <v>200692192</v>
      </c>
    </row>
    <row r="5306" spans="1:13" x14ac:dyDescent="0.25">
      <c r="A5306">
        <v>900087151</v>
      </c>
      <c r="B5306" t="s">
        <v>383</v>
      </c>
      <c r="C5306" t="s">
        <v>222</v>
      </c>
      <c r="D5306" t="s">
        <v>351</v>
      </c>
      <c r="E5306" t="s">
        <v>384</v>
      </c>
      <c r="F5306" t="s">
        <v>314</v>
      </c>
      <c r="G5306" s="16">
        <v>43100</v>
      </c>
      <c r="J5306" t="s">
        <v>321</v>
      </c>
      <c r="K5306" t="str">
        <f>IFERROR(VLOOKUP(J5306,ORDEN_ESF!A:C,2,0),"")</f>
        <v>Pasivos no corrientes</v>
      </c>
      <c r="L5306">
        <f>IFERROR(VLOOKUP(J5306,ORDEN_ESF!A:C,3,0),0)</f>
        <v>5</v>
      </c>
      <c r="M5306">
        <v>82096676</v>
      </c>
    </row>
    <row r="5307" spans="1:13" x14ac:dyDescent="0.25">
      <c r="A5307">
        <v>800094968</v>
      </c>
      <c r="B5307" t="s">
        <v>336</v>
      </c>
      <c r="C5307" t="s">
        <v>222</v>
      </c>
      <c r="D5307" t="s">
        <v>337</v>
      </c>
      <c r="E5307" t="s">
        <v>335</v>
      </c>
      <c r="F5307" t="s">
        <v>292</v>
      </c>
      <c r="G5307" s="16">
        <v>43100</v>
      </c>
      <c r="J5307" t="s">
        <v>321</v>
      </c>
      <c r="K5307" t="str">
        <f>IFERROR(VLOOKUP(J5307,ORDEN_ESF!A:C,2,0),"")</f>
        <v>Pasivos no corrientes</v>
      </c>
      <c r="L5307">
        <f>IFERROR(VLOOKUP(J5307,ORDEN_ESF!A:C,3,0),0)</f>
        <v>5</v>
      </c>
      <c r="M5307">
        <v>45284936</v>
      </c>
    </row>
    <row r="5308" spans="1:13" x14ac:dyDescent="0.25">
      <c r="A5308">
        <v>800094968</v>
      </c>
      <c r="B5308" t="s">
        <v>336</v>
      </c>
      <c r="C5308" t="s">
        <v>222</v>
      </c>
      <c r="D5308" t="s">
        <v>337</v>
      </c>
      <c r="E5308" t="s">
        <v>335</v>
      </c>
      <c r="F5308" t="s">
        <v>314</v>
      </c>
      <c r="G5308" s="16">
        <v>43100</v>
      </c>
      <c r="J5308" t="s">
        <v>321</v>
      </c>
      <c r="K5308" t="str">
        <f>IFERROR(VLOOKUP(J5308,ORDEN_ESF!A:C,2,0),"")</f>
        <v>Pasivos no corrientes</v>
      </c>
      <c r="L5308">
        <f>IFERROR(VLOOKUP(J5308,ORDEN_ESF!A:C,3,0),0)</f>
        <v>5</v>
      </c>
      <c r="M5308">
        <v>73829081</v>
      </c>
    </row>
    <row r="5309" spans="1:13" x14ac:dyDescent="0.25">
      <c r="A5309">
        <v>890939355</v>
      </c>
      <c r="B5309" t="s">
        <v>35</v>
      </c>
      <c r="C5309" t="s">
        <v>222</v>
      </c>
      <c r="D5309" t="s">
        <v>223</v>
      </c>
      <c r="E5309" t="s">
        <v>335</v>
      </c>
      <c r="F5309" t="s">
        <v>292</v>
      </c>
      <c r="G5309" s="16">
        <v>43100</v>
      </c>
      <c r="J5309" t="s">
        <v>321</v>
      </c>
      <c r="K5309" t="str">
        <f>IFERROR(VLOOKUP(J5309,ORDEN_ESF!A:C,2,0),"")</f>
        <v>Pasivos no corrientes</v>
      </c>
      <c r="L5309">
        <f>IFERROR(VLOOKUP(J5309,ORDEN_ESF!A:C,3,0),0)</f>
        <v>5</v>
      </c>
      <c r="M5309">
        <v>1015474</v>
      </c>
    </row>
    <row r="5310" spans="1:13" x14ac:dyDescent="0.25">
      <c r="A5310">
        <v>890939355</v>
      </c>
      <c r="B5310" t="s">
        <v>35</v>
      </c>
      <c r="C5310" t="s">
        <v>222</v>
      </c>
      <c r="D5310" t="s">
        <v>223</v>
      </c>
      <c r="E5310" t="s">
        <v>335</v>
      </c>
      <c r="F5310" t="s">
        <v>314</v>
      </c>
      <c r="G5310" s="16">
        <v>43100</v>
      </c>
      <c r="J5310" t="s">
        <v>321</v>
      </c>
      <c r="K5310" t="str">
        <f>IFERROR(VLOOKUP(J5310,ORDEN_ESF!A:C,2,0),"")</f>
        <v>Pasivos no corrientes</v>
      </c>
      <c r="L5310">
        <f>IFERROR(VLOOKUP(J5310,ORDEN_ESF!A:C,3,0),0)</f>
        <v>5</v>
      </c>
      <c r="M5310">
        <v>417534</v>
      </c>
    </row>
    <row r="5311" spans="1:13" x14ac:dyDescent="0.25">
      <c r="A5311">
        <v>830058272</v>
      </c>
      <c r="B5311" t="s">
        <v>352</v>
      </c>
      <c r="C5311" t="s">
        <v>222</v>
      </c>
      <c r="D5311" t="s">
        <v>228</v>
      </c>
      <c r="E5311" t="s">
        <v>353</v>
      </c>
      <c r="F5311" t="s">
        <v>292</v>
      </c>
      <c r="G5311" s="16">
        <v>43100</v>
      </c>
      <c r="J5311" t="s">
        <v>321</v>
      </c>
      <c r="K5311" t="str">
        <f>IFERROR(VLOOKUP(J5311,ORDEN_ESF!A:C,2,0),"")</f>
        <v>Pasivos no corrientes</v>
      </c>
      <c r="L5311">
        <f>IFERROR(VLOOKUP(J5311,ORDEN_ESF!A:C,3,0),0)</f>
        <v>5</v>
      </c>
      <c r="M5311">
        <v>15154867</v>
      </c>
    </row>
    <row r="5312" spans="1:13" x14ac:dyDescent="0.25">
      <c r="A5312">
        <v>830058272</v>
      </c>
      <c r="B5312" t="s">
        <v>352</v>
      </c>
      <c r="C5312" t="s">
        <v>222</v>
      </c>
      <c r="D5312" t="s">
        <v>228</v>
      </c>
      <c r="E5312" t="s">
        <v>353</v>
      </c>
      <c r="F5312" t="s">
        <v>314</v>
      </c>
      <c r="G5312" s="16">
        <v>43100</v>
      </c>
      <c r="J5312" t="s">
        <v>321</v>
      </c>
      <c r="K5312" t="str">
        <f>IFERROR(VLOOKUP(J5312,ORDEN_ESF!A:C,2,0),"")</f>
        <v>Pasivos no corrientes</v>
      </c>
      <c r="L5312">
        <f>IFERROR(VLOOKUP(J5312,ORDEN_ESF!A:C,3,0),0)</f>
        <v>5</v>
      </c>
      <c r="M5312">
        <v>6208093</v>
      </c>
    </row>
    <row r="5313" spans="1:13" x14ac:dyDescent="0.25">
      <c r="A5313">
        <v>860058070</v>
      </c>
      <c r="B5313" t="s">
        <v>364</v>
      </c>
      <c r="C5313" t="s">
        <v>222</v>
      </c>
      <c r="D5313" t="s">
        <v>228</v>
      </c>
      <c r="E5313" t="s">
        <v>335</v>
      </c>
      <c r="F5313" t="s">
        <v>292</v>
      </c>
      <c r="G5313" s="16">
        <v>43100</v>
      </c>
      <c r="J5313" t="s">
        <v>321</v>
      </c>
      <c r="K5313" t="str">
        <f>IFERROR(VLOOKUP(J5313,ORDEN_ESF!A:C,2,0),"")</f>
        <v>Pasivos no corrientes</v>
      </c>
      <c r="L5313">
        <f>IFERROR(VLOOKUP(J5313,ORDEN_ESF!A:C,3,0),0)</f>
        <v>5</v>
      </c>
      <c r="M5313">
        <v>363879292</v>
      </c>
    </row>
    <row r="5314" spans="1:13" x14ac:dyDescent="0.25">
      <c r="A5314">
        <v>860058070</v>
      </c>
      <c r="B5314" t="s">
        <v>364</v>
      </c>
      <c r="C5314" t="s">
        <v>222</v>
      </c>
      <c r="D5314" t="s">
        <v>228</v>
      </c>
      <c r="E5314" t="s">
        <v>335</v>
      </c>
      <c r="F5314" t="s">
        <v>314</v>
      </c>
      <c r="G5314" s="16">
        <v>43100</v>
      </c>
      <c r="J5314" t="s">
        <v>321</v>
      </c>
      <c r="K5314" t="str">
        <f>IFERROR(VLOOKUP(J5314,ORDEN_ESF!A:C,2,0),"")</f>
        <v>Pasivos no corrientes</v>
      </c>
      <c r="L5314">
        <f>IFERROR(VLOOKUP(J5314,ORDEN_ESF!A:C,3,0),0)</f>
        <v>5</v>
      </c>
      <c r="M5314">
        <v>466159507</v>
      </c>
    </row>
    <row r="5315" spans="1:13" x14ac:dyDescent="0.25">
      <c r="A5315">
        <v>890903055</v>
      </c>
      <c r="B5315" t="s">
        <v>232</v>
      </c>
      <c r="C5315" t="s">
        <v>222</v>
      </c>
      <c r="D5315" t="s">
        <v>223</v>
      </c>
      <c r="E5315" t="s">
        <v>224</v>
      </c>
      <c r="F5315" t="s">
        <v>292</v>
      </c>
      <c r="G5315" s="16">
        <v>43100</v>
      </c>
      <c r="J5315" t="s">
        <v>321</v>
      </c>
      <c r="K5315" t="str">
        <f>IFERROR(VLOOKUP(J5315,ORDEN_ESF!A:C,2,0),"")</f>
        <v>Pasivos no corrientes</v>
      </c>
      <c r="L5315">
        <f>IFERROR(VLOOKUP(J5315,ORDEN_ESF!A:C,3,0),0)</f>
        <v>5</v>
      </c>
      <c r="M5315">
        <v>20560991</v>
      </c>
    </row>
    <row r="5316" spans="1:13" x14ac:dyDescent="0.25">
      <c r="A5316">
        <v>890903055</v>
      </c>
      <c r="B5316" t="s">
        <v>232</v>
      </c>
      <c r="C5316" t="s">
        <v>222</v>
      </c>
      <c r="D5316" t="s">
        <v>223</v>
      </c>
      <c r="E5316" t="s">
        <v>224</v>
      </c>
      <c r="F5316" t="s">
        <v>314</v>
      </c>
      <c r="G5316" s="16">
        <v>43100</v>
      </c>
      <c r="J5316" t="s">
        <v>321</v>
      </c>
      <c r="K5316" t="str">
        <f>IFERROR(VLOOKUP(J5316,ORDEN_ESF!A:C,2,0),"")</f>
        <v>Pasivos no corrientes</v>
      </c>
      <c r="L5316">
        <f>IFERROR(VLOOKUP(J5316,ORDEN_ESF!A:C,3,0),0)</f>
        <v>5</v>
      </c>
      <c r="M5316">
        <v>16510088</v>
      </c>
    </row>
    <row r="5317" spans="1:13" x14ac:dyDescent="0.25">
      <c r="A5317">
        <v>860031361</v>
      </c>
      <c r="B5317" t="s">
        <v>297</v>
      </c>
      <c r="C5317" t="s">
        <v>222</v>
      </c>
      <c r="D5317" t="s">
        <v>228</v>
      </c>
      <c r="E5317" t="s">
        <v>224</v>
      </c>
      <c r="F5317" t="s">
        <v>292</v>
      </c>
      <c r="G5317" s="16">
        <v>43100</v>
      </c>
      <c r="J5317" t="s">
        <v>321</v>
      </c>
      <c r="K5317" t="str">
        <f>IFERROR(VLOOKUP(J5317,ORDEN_ESF!A:C,2,0),"")</f>
        <v>Pasivos no corrientes</v>
      </c>
      <c r="L5317">
        <f>IFERROR(VLOOKUP(J5317,ORDEN_ESF!A:C,3,0),0)</f>
        <v>5</v>
      </c>
      <c r="M5317">
        <v>12163277</v>
      </c>
    </row>
    <row r="5318" spans="1:13" x14ac:dyDescent="0.25">
      <c r="A5318">
        <v>860031361</v>
      </c>
      <c r="B5318" t="s">
        <v>297</v>
      </c>
      <c r="C5318" t="s">
        <v>222</v>
      </c>
      <c r="D5318" t="s">
        <v>228</v>
      </c>
      <c r="E5318" t="s">
        <v>224</v>
      </c>
      <c r="F5318" t="s">
        <v>314</v>
      </c>
      <c r="G5318" s="16">
        <v>43100</v>
      </c>
      <c r="J5318" t="s">
        <v>321</v>
      </c>
      <c r="K5318" t="str">
        <f>IFERROR(VLOOKUP(J5318,ORDEN_ESF!A:C,2,0),"")</f>
        <v>Pasivos no corrientes</v>
      </c>
      <c r="L5318">
        <f>IFERROR(VLOOKUP(J5318,ORDEN_ESF!A:C,3,0),0)</f>
        <v>5</v>
      </c>
      <c r="M5318">
        <v>14258239</v>
      </c>
    </row>
    <row r="5319" spans="1:13" x14ac:dyDescent="0.25">
      <c r="A5319">
        <v>890312765</v>
      </c>
      <c r="B5319" t="s">
        <v>363</v>
      </c>
      <c r="C5319" t="s">
        <v>222</v>
      </c>
      <c r="D5319" t="s">
        <v>228</v>
      </c>
      <c r="E5319" t="s">
        <v>339</v>
      </c>
      <c r="F5319" t="s">
        <v>292</v>
      </c>
      <c r="G5319" s="16">
        <v>43100</v>
      </c>
      <c r="J5319" t="s">
        <v>321</v>
      </c>
      <c r="K5319" t="str">
        <f>IFERROR(VLOOKUP(J5319,ORDEN_ESF!A:C,2,0),"")</f>
        <v>Pasivos no corrientes</v>
      </c>
      <c r="L5319">
        <f>IFERROR(VLOOKUP(J5319,ORDEN_ESF!A:C,3,0),0)</f>
        <v>5</v>
      </c>
      <c r="M5319">
        <v>22954705</v>
      </c>
    </row>
    <row r="5320" spans="1:13" x14ac:dyDescent="0.25">
      <c r="A5320">
        <v>890312765</v>
      </c>
      <c r="B5320" t="s">
        <v>363</v>
      </c>
      <c r="C5320" t="s">
        <v>222</v>
      </c>
      <c r="D5320" t="s">
        <v>228</v>
      </c>
      <c r="E5320" t="s">
        <v>339</v>
      </c>
      <c r="F5320" t="s">
        <v>314</v>
      </c>
      <c r="G5320" s="16">
        <v>43100</v>
      </c>
      <c r="J5320" t="s">
        <v>321</v>
      </c>
      <c r="K5320" t="str">
        <f>IFERROR(VLOOKUP(J5320,ORDEN_ESF!A:C,2,0),"")</f>
        <v>Pasivos no corrientes</v>
      </c>
      <c r="L5320">
        <f>IFERROR(VLOOKUP(J5320,ORDEN_ESF!A:C,3,0),0)</f>
        <v>5</v>
      </c>
      <c r="M5320">
        <v>12163934</v>
      </c>
    </row>
    <row r="5321" spans="1:13" x14ac:dyDescent="0.25">
      <c r="A5321">
        <v>860000656</v>
      </c>
      <c r="B5321" t="s">
        <v>221</v>
      </c>
      <c r="C5321" t="s">
        <v>222</v>
      </c>
      <c r="D5321" t="s">
        <v>223</v>
      </c>
      <c r="E5321" t="s">
        <v>224</v>
      </c>
      <c r="F5321" t="s">
        <v>292</v>
      </c>
      <c r="G5321" s="16">
        <v>43100</v>
      </c>
      <c r="J5321" t="s">
        <v>321</v>
      </c>
      <c r="K5321" t="str">
        <f>IFERROR(VLOOKUP(J5321,ORDEN_ESF!A:C,2,0),"")</f>
        <v>Pasivos no corrientes</v>
      </c>
      <c r="L5321">
        <f>IFERROR(VLOOKUP(J5321,ORDEN_ESF!A:C,3,0),0)</f>
        <v>5</v>
      </c>
      <c r="M5321">
        <v>19699584</v>
      </c>
    </row>
    <row r="5322" spans="1:13" x14ac:dyDescent="0.25">
      <c r="A5322">
        <v>860000656</v>
      </c>
      <c r="B5322" t="s">
        <v>221</v>
      </c>
      <c r="C5322" t="s">
        <v>222</v>
      </c>
      <c r="D5322" t="s">
        <v>223</v>
      </c>
      <c r="E5322" t="s">
        <v>224</v>
      </c>
      <c r="F5322" t="s">
        <v>314</v>
      </c>
      <c r="G5322" s="16">
        <v>43100</v>
      </c>
      <c r="J5322" t="s">
        <v>321</v>
      </c>
      <c r="K5322" t="str">
        <f>IFERROR(VLOOKUP(J5322,ORDEN_ESF!A:C,2,0),"")</f>
        <v>Pasivos no corrientes</v>
      </c>
      <c r="L5322">
        <f>IFERROR(VLOOKUP(J5322,ORDEN_ESF!A:C,3,0),0)</f>
        <v>5</v>
      </c>
      <c r="M5322">
        <v>25743779</v>
      </c>
    </row>
    <row r="5323" spans="1:13" x14ac:dyDescent="0.25">
      <c r="A5323">
        <v>860059851</v>
      </c>
      <c r="B5323" t="s">
        <v>365</v>
      </c>
      <c r="C5323" t="s">
        <v>222</v>
      </c>
      <c r="D5323" t="s">
        <v>228</v>
      </c>
      <c r="E5323" t="s">
        <v>224</v>
      </c>
      <c r="F5323" t="s">
        <v>292</v>
      </c>
      <c r="G5323" s="16">
        <v>43100</v>
      </c>
      <c r="J5323" t="s">
        <v>321</v>
      </c>
      <c r="K5323" t="str">
        <f>IFERROR(VLOOKUP(J5323,ORDEN_ESF!A:C,2,0),"")</f>
        <v>Pasivos no corrientes</v>
      </c>
      <c r="L5323">
        <f>IFERROR(VLOOKUP(J5323,ORDEN_ESF!A:C,3,0),0)</f>
        <v>5</v>
      </c>
      <c r="M5323">
        <v>4489576</v>
      </c>
    </row>
    <row r="5324" spans="1:13" x14ac:dyDescent="0.25">
      <c r="A5324">
        <v>860059851</v>
      </c>
      <c r="B5324" t="s">
        <v>365</v>
      </c>
      <c r="C5324" t="s">
        <v>222</v>
      </c>
      <c r="D5324" t="s">
        <v>228</v>
      </c>
      <c r="E5324" t="s">
        <v>224</v>
      </c>
      <c r="F5324" t="s">
        <v>314</v>
      </c>
      <c r="G5324" s="16">
        <v>43100</v>
      </c>
      <c r="J5324" t="s">
        <v>321</v>
      </c>
      <c r="K5324" t="str">
        <f>IFERROR(VLOOKUP(J5324,ORDEN_ESF!A:C,2,0),"")</f>
        <v>Pasivos no corrientes</v>
      </c>
      <c r="L5324">
        <f>IFERROR(VLOOKUP(J5324,ORDEN_ESF!A:C,3,0),0)</f>
        <v>5</v>
      </c>
      <c r="M5324">
        <v>46185</v>
      </c>
    </row>
    <row r="5325" spans="1:13" x14ac:dyDescent="0.25">
      <c r="A5325">
        <v>890910447</v>
      </c>
      <c r="B5325" t="s">
        <v>300</v>
      </c>
      <c r="C5325" t="s">
        <v>222</v>
      </c>
      <c r="D5325" t="s">
        <v>223</v>
      </c>
      <c r="E5325" t="s">
        <v>224</v>
      </c>
      <c r="F5325" t="s">
        <v>292</v>
      </c>
      <c r="G5325" s="16">
        <v>43100</v>
      </c>
      <c r="J5325" t="s">
        <v>321</v>
      </c>
      <c r="K5325" t="str">
        <f>IFERROR(VLOOKUP(J5325,ORDEN_ESF!A:C,2,0),"")</f>
        <v>Pasivos no corrientes</v>
      </c>
      <c r="L5325">
        <f>IFERROR(VLOOKUP(J5325,ORDEN_ESF!A:C,3,0),0)</f>
        <v>5</v>
      </c>
      <c r="M5325">
        <v>2795385</v>
      </c>
    </row>
    <row r="5326" spans="1:13" x14ac:dyDescent="0.25">
      <c r="A5326">
        <v>890910447</v>
      </c>
      <c r="B5326" t="s">
        <v>300</v>
      </c>
      <c r="C5326" t="s">
        <v>222</v>
      </c>
      <c r="D5326" t="s">
        <v>223</v>
      </c>
      <c r="E5326" t="s">
        <v>224</v>
      </c>
      <c r="F5326" t="s">
        <v>314</v>
      </c>
      <c r="G5326" s="16">
        <v>43100</v>
      </c>
      <c r="J5326" t="s">
        <v>321</v>
      </c>
      <c r="K5326" t="str">
        <f>IFERROR(VLOOKUP(J5326,ORDEN_ESF!A:C,2,0),"")</f>
        <v>Pasivos no corrientes</v>
      </c>
      <c r="L5326">
        <f>IFERROR(VLOOKUP(J5326,ORDEN_ESF!A:C,3,0),0)</f>
        <v>5</v>
      </c>
      <c r="M5326">
        <v>3118664</v>
      </c>
    </row>
    <row r="5327" spans="1:13" x14ac:dyDescent="0.25">
      <c r="A5327">
        <v>900192242</v>
      </c>
      <c r="B5327" t="s">
        <v>381</v>
      </c>
      <c r="C5327" t="s">
        <v>222</v>
      </c>
      <c r="D5327" t="s">
        <v>228</v>
      </c>
      <c r="E5327" t="s">
        <v>333</v>
      </c>
      <c r="F5327" t="s">
        <v>292</v>
      </c>
      <c r="G5327" s="16">
        <v>43100</v>
      </c>
      <c r="J5327" t="s">
        <v>321</v>
      </c>
      <c r="K5327" t="str">
        <f>IFERROR(VLOOKUP(J5327,ORDEN_ESF!A:C,2,0),"")</f>
        <v>Pasivos no corrientes</v>
      </c>
      <c r="L5327">
        <f>IFERROR(VLOOKUP(J5327,ORDEN_ESF!A:C,3,0),0)</f>
        <v>5</v>
      </c>
      <c r="M5327">
        <v>138219179</v>
      </c>
    </row>
    <row r="5328" spans="1:13" x14ac:dyDescent="0.25">
      <c r="A5328">
        <v>900192242</v>
      </c>
      <c r="B5328" t="s">
        <v>381</v>
      </c>
      <c r="C5328" t="s">
        <v>222</v>
      </c>
      <c r="D5328" t="s">
        <v>228</v>
      </c>
      <c r="E5328" t="s">
        <v>333</v>
      </c>
      <c r="F5328" t="s">
        <v>314</v>
      </c>
      <c r="G5328" s="16">
        <v>43100</v>
      </c>
      <c r="J5328" t="s">
        <v>321</v>
      </c>
      <c r="K5328" t="str">
        <f>IFERROR(VLOOKUP(J5328,ORDEN_ESF!A:C,2,0),"")</f>
        <v>Pasivos no corrientes</v>
      </c>
      <c r="L5328">
        <f>IFERROR(VLOOKUP(J5328,ORDEN_ESF!A:C,3,0),0)</f>
        <v>5</v>
      </c>
      <c r="M5328">
        <v>89862167</v>
      </c>
    </row>
    <row r="5329" spans="1:13" x14ac:dyDescent="0.25">
      <c r="A5329">
        <v>890903035</v>
      </c>
      <c r="B5329" t="s">
        <v>369</v>
      </c>
      <c r="C5329" t="s">
        <v>222</v>
      </c>
      <c r="D5329" t="s">
        <v>228</v>
      </c>
      <c r="E5329" t="s">
        <v>339</v>
      </c>
      <c r="F5329" t="s">
        <v>292</v>
      </c>
      <c r="G5329" s="16">
        <v>43100</v>
      </c>
      <c r="J5329" t="s">
        <v>321</v>
      </c>
      <c r="K5329" t="str">
        <f>IFERROR(VLOOKUP(J5329,ORDEN_ESF!A:C,2,0),"")</f>
        <v>Pasivos no corrientes</v>
      </c>
      <c r="L5329">
        <f>IFERROR(VLOOKUP(J5329,ORDEN_ESF!A:C,3,0),0)</f>
        <v>5</v>
      </c>
      <c r="M5329">
        <v>47089835</v>
      </c>
    </row>
    <row r="5330" spans="1:13" x14ac:dyDescent="0.25">
      <c r="A5330">
        <v>890903035</v>
      </c>
      <c r="B5330" t="s">
        <v>369</v>
      </c>
      <c r="C5330" t="s">
        <v>222</v>
      </c>
      <c r="D5330" t="s">
        <v>228</v>
      </c>
      <c r="E5330" t="s">
        <v>339</v>
      </c>
      <c r="F5330" t="s">
        <v>314</v>
      </c>
      <c r="G5330" s="16">
        <v>43100</v>
      </c>
      <c r="J5330" t="s">
        <v>321</v>
      </c>
      <c r="K5330" t="str">
        <f>IFERROR(VLOOKUP(J5330,ORDEN_ESF!A:C,2,0),"")</f>
        <v>Pasivos no corrientes</v>
      </c>
      <c r="L5330">
        <f>IFERROR(VLOOKUP(J5330,ORDEN_ESF!A:C,3,0),0)</f>
        <v>5</v>
      </c>
      <c r="M5330">
        <v>31432932</v>
      </c>
    </row>
    <row r="5331" spans="1:13" x14ac:dyDescent="0.25">
      <c r="A5331">
        <v>860002837</v>
      </c>
      <c r="B5331" t="s">
        <v>227</v>
      </c>
      <c r="C5331" t="s">
        <v>222</v>
      </c>
      <c r="D5331" t="s">
        <v>228</v>
      </c>
      <c r="E5331" t="s">
        <v>224</v>
      </c>
      <c r="F5331" t="s">
        <v>292</v>
      </c>
      <c r="G5331" s="16">
        <v>43100</v>
      </c>
      <c r="J5331" t="s">
        <v>321</v>
      </c>
      <c r="K5331" t="str">
        <f>IFERROR(VLOOKUP(J5331,ORDEN_ESF!A:C,2,0),"")</f>
        <v>Pasivos no corrientes</v>
      </c>
      <c r="L5331">
        <f>IFERROR(VLOOKUP(J5331,ORDEN_ESF!A:C,3,0),0)</f>
        <v>5</v>
      </c>
      <c r="M5331">
        <v>14459536</v>
      </c>
    </row>
    <row r="5332" spans="1:13" x14ac:dyDescent="0.25">
      <c r="A5332">
        <v>860002837</v>
      </c>
      <c r="B5332" t="s">
        <v>227</v>
      </c>
      <c r="C5332" t="s">
        <v>222</v>
      </c>
      <c r="D5332" t="s">
        <v>228</v>
      </c>
      <c r="E5332" t="s">
        <v>224</v>
      </c>
      <c r="F5332" t="s">
        <v>314</v>
      </c>
      <c r="G5332" s="16">
        <v>43100</v>
      </c>
      <c r="J5332" t="s">
        <v>321</v>
      </c>
      <c r="K5332" t="str">
        <f>IFERROR(VLOOKUP(J5332,ORDEN_ESF!A:C,2,0),"")</f>
        <v>Pasivos no corrientes</v>
      </c>
      <c r="L5332">
        <f>IFERROR(VLOOKUP(J5332,ORDEN_ESF!A:C,3,0),0)</f>
        <v>5</v>
      </c>
      <c r="M5332">
        <v>12860875</v>
      </c>
    </row>
    <row r="5333" spans="1:13" x14ac:dyDescent="0.25">
      <c r="A5333">
        <v>860515523</v>
      </c>
      <c r="B5333" t="s">
        <v>231</v>
      </c>
      <c r="C5333" t="s">
        <v>222</v>
      </c>
      <c r="D5333" t="s">
        <v>228</v>
      </c>
      <c r="E5333" t="s">
        <v>224</v>
      </c>
      <c r="F5333" t="s">
        <v>292</v>
      </c>
      <c r="G5333" s="16">
        <v>43100</v>
      </c>
      <c r="J5333" t="s">
        <v>321</v>
      </c>
      <c r="K5333" t="str">
        <f>IFERROR(VLOOKUP(J5333,ORDEN_ESF!A:C,2,0),"")</f>
        <v>Pasivos no corrientes</v>
      </c>
      <c r="L5333">
        <f>IFERROR(VLOOKUP(J5333,ORDEN_ESF!A:C,3,0),0)</f>
        <v>5</v>
      </c>
      <c r="M5333">
        <v>54917373</v>
      </c>
    </row>
    <row r="5334" spans="1:13" x14ac:dyDescent="0.25">
      <c r="A5334">
        <v>860515523</v>
      </c>
      <c r="B5334" t="s">
        <v>231</v>
      </c>
      <c r="C5334" t="s">
        <v>222</v>
      </c>
      <c r="D5334" t="s">
        <v>228</v>
      </c>
      <c r="E5334" t="s">
        <v>224</v>
      </c>
      <c r="F5334" t="s">
        <v>314</v>
      </c>
      <c r="G5334" s="16">
        <v>43100</v>
      </c>
      <c r="J5334" t="s">
        <v>321</v>
      </c>
      <c r="K5334" t="str">
        <f>IFERROR(VLOOKUP(J5334,ORDEN_ESF!A:C,2,0),"")</f>
        <v>Pasivos no corrientes</v>
      </c>
      <c r="L5334">
        <f>IFERROR(VLOOKUP(J5334,ORDEN_ESF!A:C,3,0),0)</f>
        <v>5</v>
      </c>
      <c r="M5334">
        <v>87541544</v>
      </c>
    </row>
    <row r="5335" spans="1:13" x14ac:dyDescent="0.25">
      <c r="A5335">
        <v>890932424</v>
      </c>
      <c r="B5335" t="s">
        <v>379</v>
      </c>
      <c r="C5335" t="s">
        <v>222</v>
      </c>
      <c r="D5335" t="s">
        <v>223</v>
      </c>
      <c r="E5335" t="s">
        <v>333</v>
      </c>
      <c r="F5335" t="s">
        <v>292</v>
      </c>
      <c r="G5335" s="16">
        <v>43100</v>
      </c>
      <c r="J5335" t="s">
        <v>321</v>
      </c>
      <c r="K5335" t="str">
        <f>IFERROR(VLOOKUP(J5335,ORDEN_ESF!A:C,2,0),"")</f>
        <v>Pasivos no corrientes</v>
      </c>
      <c r="L5335">
        <f>IFERROR(VLOOKUP(J5335,ORDEN_ESF!A:C,3,0),0)</f>
        <v>5</v>
      </c>
      <c r="M5335">
        <v>38697818</v>
      </c>
    </row>
    <row r="5336" spans="1:13" x14ac:dyDescent="0.25">
      <c r="A5336">
        <v>890932424</v>
      </c>
      <c r="B5336" t="s">
        <v>379</v>
      </c>
      <c r="C5336" t="s">
        <v>222</v>
      </c>
      <c r="D5336" t="s">
        <v>223</v>
      </c>
      <c r="E5336" t="s">
        <v>333</v>
      </c>
      <c r="F5336" t="s">
        <v>314</v>
      </c>
      <c r="G5336" s="16">
        <v>43100</v>
      </c>
      <c r="J5336" t="s">
        <v>321</v>
      </c>
      <c r="K5336" t="str">
        <f>IFERROR(VLOOKUP(J5336,ORDEN_ESF!A:C,2,0),"")</f>
        <v>Pasivos no corrientes</v>
      </c>
      <c r="L5336">
        <f>IFERROR(VLOOKUP(J5336,ORDEN_ESF!A:C,3,0),0)</f>
        <v>5</v>
      </c>
      <c r="M5336">
        <v>86682200</v>
      </c>
    </row>
    <row r="5337" spans="1:13" x14ac:dyDescent="0.25">
      <c r="A5337">
        <v>830094920</v>
      </c>
      <c r="B5337" t="s">
        <v>350</v>
      </c>
      <c r="C5337" t="s">
        <v>222</v>
      </c>
      <c r="D5337" t="s">
        <v>351</v>
      </c>
      <c r="E5337" t="s">
        <v>339</v>
      </c>
      <c r="F5337" t="s">
        <v>292</v>
      </c>
      <c r="G5337" s="16">
        <v>43100</v>
      </c>
      <c r="J5337" t="s">
        <v>321</v>
      </c>
      <c r="K5337" t="str">
        <f>IFERROR(VLOOKUP(J5337,ORDEN_ESF!A:C,2,0),"")</f>
        <v>Pasivos no corrientes</v>
      </c>
      <c r="L5337">
        <f>IFERROR(VLOOKUP(J5337,ORDEN_ESF!A:C,3,0),0)</f>
        <v>5</v>
      </c>
      <c r="M5337">
        <v>66707955</v>
      </c>
    </row>
    <row r="5338" spans="1:13" x14ac:dyDescent="0.25">
      <c r="A5338">
        <v>830094920</v>
      </c>
      <c r="B5338" t="s">
        <v>350</v>
      </c>
      <c r="C5338" t="s">
        <v>222</v>
      </c>
      <c r="D5338" t="s">
        <v>351</v>
      </c>
      <c r="E5338" t="s">
        <v>339</v>
      </c>
      <c r="F5338" t="s">
        <v>314</v>
      </c>
      <c r="G5338" s="16">
        <v>43100</v>
      </c>
      <c r="J5338" t="s">
        <v>321</v>
      </c>
      <c r="K5338" t="str">
        <f>IFERROR(VLOOKUP(J5338,ORDEN_ESF!A:C,2,0),"")</f>
        <v>Pasivos no corrientes</v>
      </c>
      <c r="L5338">
        <f>IFERROR(VLOOKUP(J5338,ORDEN_ESF!A:C,3,0),0)</f>
        <v>5</v>
      </c>
      <c r="M5338">
        <v>49619265</v>
      </c>
    </row>
    <row r="5339" spans="1:13" x14ac:dyDescent="0.25">
      <c r="A5339">
        <v>800093117</v>
      </c>
      <c r="B5339" t="s">
        <v>334</v>
      </c>
      <c r="C5339" t="s">
        <v>222</v>
      </c>
      <c r="D5339" t="s">
        <v>223</v>
      </c>
      <c r="E5339" t="s">
        <v>335</v>
      </c>
      <c r="F5339" t="s">
        <v>292</v>
      </c>
      <c r="G5339" s="16">
        <v>43100</v>
      </c>
      <c r="J5339" t="s">
        <v>321</v>
      </c>
      <c r="K5339" t="str">
        <f>IFERROR(VLOOKUP(J5339,ORDEN_ESF!A:C,2,0),"")</f>
        <v>Pasivos no corrientes</v>
      </c>
      <c r="L5339">
        <f>IFERROR(VLOOKUP(J5339,ORDEN_ESF!A:C,3,0),0)</f>
        <v>5</v>
      </c>
      <c r="M5339">
        <v>389475259</v>
      </c>
    </row>
    <row r="5340" spans="1:13" x14ac:dyDescent="0.25">
      <c r="A5340">
        <v>800093117</v>
      </c>
      <c r="B5340" t="s">
        <v>334</v>
      </c>
      <c r="C5340" t="s">
        <v>222</v>
      </c>
      <c r="D5340" t="s">
        <v>223</v>
      </c>
      <c r="E5340" t="s">
        <v>335</v>
      </c>
      <c r="F5340" t="s">
        <v>314</v>
      </c>
      <c r="G5340" s="16">
        <v>43100</v>
      </c>
      <c r="J5340" t="s">
        <v>321</v>
      </c>
      <c r="K5340" t="str">
        <f>IFERROR(VLOOKUP(J5340,ORDEN_ESF!A:C,2,0),"")</f>
        <v>Pasivos no corrientes</v>
      </c>
      <c r="L5340">
        <f>IFERROR(VLOOKUP(J5340,ORDEN_ESF!A:C,3,0),0)</f>
        <v>5</v>
      </c>
      <c r="M5340">
        <v>496446963</v>
      </c>
    </row>
    <row r="5341" spans="1:13" x14ac:dyDescent="0.25">
      <c r="A5341">
        <v>890908901</v>
      </c>
      <c r="B5341" t="s">
        <v>372</v>
      </c>
      <c r="C5341" t="s">
        <v>222</v>
      </c>
      <c r="D5341" t="s">
        <v>223</v>
      </c>
      <c r="E5341" t="s">
        <v>339</v>
      </c>
      <c r="F5341" t="s">
        <v>292</v>
      </c>
      <c r="G5341" s="16">
        <v>43100</v>
      </c>
      <c r="J5341" t="s">
        <v>321</v>
      </c>
      <c r="K5341" t="str">
        <f>IFERROR(VLOOKUP(J5341,ORDEN_ESF!A:C,2,0),"")</f>
        <v>Pasivos no corrientes</v>
      </c>
      <c r="L5341">
        <f>IFERROR(VLOOKUP(J5341,ORDEN_ESF!A:C,3,0),0)</f>
        <v>5</v>
      </c>
      <c r="M5341">
        <v>16919748</v>
      </c>
    </row>
    <row r="5342" spans="1:13" x14ac:dyDescent="0.25">
      <c r="A5342">
        <v>890908901</v>
      </c>
      <c r="B5342" t="s">
        <v>372</v>
      </c>
      <c r="C5342" t="s">
        <v>222</v>
      </c>
      <c r="D5342" t="s">
        <v>223</v>
      </c>
      <c r="E5342" t="s">
        <v>339</v>
      </c>
      <c r="F5342" t="s">
        <v>314</v>
      </c>
      <c r="G5342" s="16">
        <v>43100</v>
      </c>
      <c r="J5342" t="s">
        <v>321</v>
      </c>
      <c r="K5342" t="str">
        <f>IFERROR(VLOOKUP(J5342,ORDEN_ESF!A:C,2,0),"")</f>
        <v>Pasivos no corrientes</v>
      </c>
      <c r="L5342">
        <f>IFERROR(VLOOKUP(J5342,ORDEN_ESF!A:C,3,0),0)</f>
        <v>5</v>
      </c>
      <c r="M5342">
        <v>58148015</v>
      </c>
    </row>
    <row r="5343" spans="1:13" x14ac:dyDescent="0.25">
      <c r="A5343">
        <v>890911431</v>
      </c>
      <c r="B5343" t="s">
        <v>378</v>
      </c>
      <c r="C5343" t="s">
        <v>222</v>
      </c>
      <c r="D5343" t="s">
        <v>223</v>
      </c>
      <c r="E5343" t="s">
        <v>339</v>
      </c>
      <c r="F5343" t="s">
        <v>292</v>
      </c>
      <c r="G5343" s="16">
        <v>43100</v>
      </c>
      <c r="J5343" t="s">
        <v>322</v>
      </c>
      <c r="K5343" t="str">
        <f>IFERROR(VLOOKUP(J5343,ORDEN_ESF!A:C,2,0),"")</f>
        <v>Pasivos</v>
      </c>
      <c r="L5343">
        <f>IFERROR(VLOOKUP(J5343,ORDEN_ESF!A:C,3,0),0)</f>
        <v>6</v>
      </c>
      <c r="M5343">
        <v>288937479</v>
      </c>
    </row>
    <row r="5344" spans="1:13" x14ac:dyDescent="0.25">
      <c r="A5344">
        <v>890911431</v>
      </c>
      <c r="B5344" t="s">
        <v>378</v>
      </c>
      <c r="C5344" t="s">
        <v>222</v>
      </c>
      <c r="D5344" t="s">
        <v>223</v>
      </c>
      <c r="E5344" t="s">
        <v>339</v>
      </c>
      <c r="F5344" t="s">
        <v>314</v>
      </c>
      <c r="G5344" s="16">
        <v>43100</v>
      </c>
      <c r="J5344" t="s">
        <v>322</v>
      </c>
      <c r="K5344" t="str">
        <f>IFERROR(VLOOKUP(J5344,ORDEN_ESF!A:C,2,0),"")</f>
        <v>Pasivos</v>
      </c>
      <c r="L5344">
        <f>IFERROR(VLOOKUP(J5344,ORDEN_ESF!A:C,3,0),0)</f>
        <v>6</v>
      </c>
      <c r="M5344">
        <v>293528224</v>
      </c>
    </row>
    <row r="5345" spans="1:13" x14ac:dyDescent="0.25">
      <c r="A5345">
        <v>860527800</v>
      </c>
      <c r="B5345" t="s">
        <v>296</v>
      </c>
      <c r="C5345" t="s">
        <v>222</v>
      </c>
      <c r="D5345" t="s">
        <v>228</v>
      </c>
      <c r="E5345" t="s">
        <v>224</v>
      </c>
      <c r="F5345" t="s">
        <v>292</v>
      </c>
      <c r="G5345" s="16">
        <v>43100</v>
      </c>
      <c r="J5345" t="s">
        <v>322</v>
      </c>
      <c r="K5345" t="str">
        <f>IFERROR(VLOOKUP(J5345,ORDEN_ESF!A:C,2,0),"")</f>
        <v>Pasivos</v>
      </c>
      <c r="L5345">
        <f>IFERROR(VLOOKUP(J5345,ORDEN_ESF!A:C,3,0),0)</f>
        <v>6</v>
      </c>
      <c r="M5345">
        <v>96909026</v>
      </c>
    </row>
    <row r="5346" spans="1:13" x14ac:dyDescent="0.25">
      <c r="A5346">
        <v>860527800</v>
      </c>
      <c r="B5346" t="s">
        <v>296</v>
      </c>
      <c r="C5346" t="s">
        <v>222</v>
      </c>
      <c r="D5346" t="s">
        <v>228</v>
      </c>
      <c r="E5346" t="s">
        <v>224</v>
      </c>
      <c r="F5346" t="s">
        <v>314</v>
      </c>
      <c r="G5346" s="16">
        <v>43100</v>
      </c>
      <c r="J5346" t="s">
        <v>322</v>
      </c>
      <c r="K5346" t="str">
        <f>IFERROR(VLOOKUP(J5346,ORDEN_ESF!A:C,2,0),"")</f>
        <v>Pasivos</v>
      </c>
      <c r="L5346">
        <f>IFERROR(VLOOKUP(J5346,ORDEN_ESF!A:C,3,0),0)</f>
        <v>6</v>
      </c>
      <c r="M5346">
        <v>87460083</v>
      </c>
    </row>
    <row r="5347" spans="1:13" x14ac:dyDescent="0.25">
      <c r="A5347">
        <v>811032292</v>
      </c>
      <c r="B5347" t="s">
        <v>349</v>
      </c>
      <c r="C5347" t="s">
        <v>222</v>
      </c>
      <c r="D5347" t="s">
        <v>223</v>
      </c>
      <c r="E5347" t="s">
        <v>335</v>
      </c>
      <c r="F5347" t="s">
        <v>292</v>
      </c>
      <c r="G5347" s="16">
        <v>43100</v>
      </c>
      <c r="J5347" t="s">
        <v>322</v>
      </c>
      <c r="K5347" t="str">
        <f>IFERROR(VLOOKUP(J5347,ORDEN_ESF!A:C,2,0),"")</f>
        <v>Pasivos</v>
      </c>
      <c r="L5347">
        <f>IFERROR(VLOOKUP(J5347,ORDEN_ESF!A:C,3,0),0)</f>
        <v>6</v>
      </c>
      <c r="M5347">
        <v>470185838</v>
      </c>
    </row>
    <row r="5348" spans="1:13" x14ac:dyDescent="0.25">
      <c r="A5348">
        <v>811032292</v>
      </c>
      <c r="B5348" t="s">
        <v>349</v>
      </c>
      <c r="C5348" t="s">
        <v>222</v>
      </c>
      <c r="D5348" t="s">
        <v>223</v>
      </c>
      <c r="E5348" t="s">
        <v>335</v>
      </c>
      <c r="F5348" t="s">
        <v>314</v>
      </c>
      <c r="G5348" s="16">
        <v>43100</v>
      </c>
      <c r="J5348" t="s">
        <v>322</v>
      </c>
      <c r="K5348" t="str">
        <f>IFERROR(VLOOKUP(J5348,ORDEN_ESF!A:C,2,0),"")</f>
        <v>Pasivos</v>
      </c>
      <c r="L5348">
        <f>IFERROR(VLOOKUP(J5348,ORDEN_ESF!A:C,3,0),0)</f>
        <v>6</v>
      </c>
      <c r="M5348">
        <v>583245318</v>
      </c>
    </row>
    <row r="5349" spans="1:13" x14ac:dyDescent="0.25">
      <c r="A5349">
        <v>860035996</v>
      </c>
      <c r="B5349" t="s">
        <v>229</v>
      </c>
      <c r="C5349" t="s">
        <v>222</v>
      </c>
      <c r="D5349" t="s">
        <v>228</v>
      </c>
      <c r="E5349" t="s">
        <v>224</v>
      </c>
      <c r="F5349" t="s">
        <v>292</v>
      </c>
      <c r="G5349" s="16">
        <v>43100</v>
      </c>
      <c r="J5349" t="s">
        <v>322</v>
      </c>
      <c r="K5349" t="str">
        <f>IFERROR(VLOOKUP(J5349,ORDEN_ESF!A:C,2,0),"")</f>
        <v>Pasivos</v>
      </c>
      <c r="L5349">
        <f>IFERROR(VLOOKUP(J5349,ORDEN_ESF!A:C,3,0),0)</f>
        <v>6</v>
      </c>
      <c r="M5349">
        <v>14885551</v>
      </c>
    </row>
    <row r="5350" spans="1:13" x14ac:dyDescent="0.25">
      <c r="A5350">
        <v>860035996</v>
      </c>
      <c r="B5350" t="s">
        <v>229</v>
      </c>
      <c r="C5350" t="s">
        <v>222</v>
      </c>
      <c r="D5350" t="s">
        <v>228</v>
      </c>
      <c r="E5350" t="s">
        <v>224</v>
      </c>
      <c r="F5350" t="s">
        <v>314</v>
      </c>
      <c r="G5350" s="16">
        <v>43100</v>
      </c>
      <c r="J5350" t="s">
        <v>322</v>
      </c>
      <c r="K5350" t="str">
        <f>IFERROR(VLOOKUP(J5350,ORDEN_ESF!A:C,2,0),"")</f>
        <v>Pasivos</v>
      </c>
      <c r="L5350">
        <f>IFERROR(VLOOKUP(J5350,ORDEN_ESF!A:C,3,0),0)</f>
        <v>6</v>
      </c>
      <c r="M5350">
        <v>19168501</v>
      </c>
    </row>
    <row r="5351" spans="1:13" x14ac:dyDescent="0.25">
      <c r="A5351">
        <v>830124992</v>
      </c>
      <c r="B5351" t="s">
        <v>357</v>
      </c>
      <c r="C5351" t="s">
        <v>222</v>
      </c>
      <c r="D5351" t="s">
        <v>228</v>
      </c>
      <c r="E5351" t="s">
        <v>358</v>
      </c>
      <c r="F5351" t="s">
        <v>292</v>
      </c>
      <c r="G5351" s="16">
        <v>43100</v>
      </c>
      <c r="J5351" t="s">
        <v>322</v>
      </c>
      <c r="K5351" t="str">
        <f>IFERROR(VLOOKUP(J5351,ORDEN_ESF!A:C,2,0),"")</f>
        <v>Pasivos</v>
      </c>
      <c r="L5351">
        <f>IFERROR(VLOOKUP(J5351,ORDEN_ESF!A:C,3,0),0)</f>
        <v>6</v>
      </c>
      <c r="M5351">
        <v>520466</v>
      </c>
    </row>
    <row r="5352" spans="1:13" x14ac:dyDescent="0.25">
      <c r="A5352">
        <v>830124992</v>
      </c>
      <c r="B5352" t="s">
        <v>357</v>
      </c>
      <c r="C5352" t="s">
        <v>222</v>
      </c>
      <c r="D5352" t="s">
        <v>228</v>
      </c>
      <c r="E5352" t="s">
        <v>358</v>
      </c>
      <c r="F5352" t="s">
        <v>314</v>
      </c>
      <c r="G5352" s="16">
        <v>43100</v>
      </c>
      <c r="J5352" t="s">
        <v>322</v>
      </c>
      <c r="K5352" t="str">
        <f>IFERROR(VLOOKUP(J5352,ORDEN_ESF!A:C,2,0),"")</f>
        <v>Pasivos</v>
      </c>
      <c r="L5352">
        <f>IFERROR(VLOOKUP(J5352,ORDEN_ESF!A:C,3,0),0)</f>
        <v>6</v>
      </c>
      <c r="M5352">
        <v>7752</v>
      </c>
    </row>
    <row r="5353" spans="1:13" x14ac:dyDescent="0.25">
      <c r="A5353">
        <v>800185295</v>
      </c>
      <c r="B5353" t="s">
        <v>344</v>
      </c>
      <c r="C5353" t="s">
        <v>222</v>
      </c>
      <c r="D5353" t="s">
        <v>228</v>
      </c>
      <c r="E5353" t="s">
        <v>335</v>
      </c>
      <c r="F5353" t="s">
        <v>292</v>
      </c>
      <c r="G5353" s="16">
        <v>43100</v>
      </c>
      <c r="J5353" t="s">
        <v>322</v>
      </c>
      <c r="K5353" t="str">
        <f>IFERROR(VLOOKUP(J5353,ORDEN_ESF!A:C,2,0),"")</f>
        <v>Pasivos</v>
      </c>
      <c r="L5353">
        <f>IFERROR(VLOOKUP(J5353,ORDEN_ESF!A:C,3,0),0)</f>
        <v>6</v>
      </c>
      <c r="M5353">
        <v>1465407992</v>
      </c>
    </row>
    <row r="5354" spans="1:13" x14ac:dyDescent="0.25">
      <c r="A5354">
        <v>800185295</v>
      </c>
      <c r="B5354" t="s">
        <v>344</v>
      </c>
      <c r="C5354" t="s">
        <v>222</v>
      </c>
      <c r="D5354" t="s">
        <v>228</v>
      </c>
      <c r="E5354" t="s">
        <v>335</v>
      </c>
      <c r="F5354" t="s">
        <v>314</v>
      </c>
      <c r="G5354" s="16">
        <v>43100</v>
      </c>
      <c r="J5354" t="s">
        <v>322</v>
      </c>
      <c r="K5354" t="str">
        <f>IFERROR(VLOOKUP(J5354,ORDEN_ESF!A:C,2,0),"")</f>
        <v>Pasivos</v>
      </c>
      <c r="L5354">
        <f>IFERROR(VLOOKUP(J5354,ORDEN_ESF!A:C,3,0),0)</f>
        <v>6</v>
      </c>
      <c r="M5354">
        <v>1590690439</v>
      </c>
    </row>
    <row r="5355" spans="1:13" x14ac:dyDescent="0.25">
      <c r="A5355">
        <v>800233881</v>
      </c>
      <c r="B5355" t="s">
        <v>161</v>
      </c>
      <c r="C5355" t="s">
        <v>222</v>
      </c>
      <c r="D5355" t="s">
        <v>223</v>
      </c>
      <c r="E5355" t="s">
        <v>333</v>
      </c>
      <c r="F5355" t="s">
        <v>292</v>
      </c>
      <c r="G5355" s="16">
        <v>43100</v>
      </c>
      <c r="J5355" t="s">
        <v>322</v>
      </c>
      <c r="K5355" t="str">
        <f>IFERROR(VLOOKUP(J5355,ORDEN_ESF!A:C,2,0),"")</f>
        <v>Pasivos</v>
      </c>
      <c r="L5355">
        <f>IFERROR(VLOOKUP(J5355,ORDEN_ESF!A:C,3,0),0)</f>
        <v>6</v>
      </c>
      <c r="M5355">
        <v>296208616</v>
      </c>
    </row>
    <row r="5356" spans="1:13" x14ac:dyDescent="0.25">
      <c r="A5356">
        <v>800233881</v>
      </c>
      <c r="B5356" t="s">
        <v>161</v>
      </c>
      <c r="C5356" t="s">
        <v>222</v>
      </c>
      <c r="D5356" t="s">
        <v>223</v>
      </c>
      <c r="E5356" t="s">
        <v>333</v>
      </c>
      <c r="F5356" t="s">
        <v>314</v>
      </c>
      <c r="G5356" s="16">
        <v>43100</v>
      </c>
      <c r="J5356" t="s">
        <v>322</v>
      </c>
      <c r="K5356" t="str">
        <f>IFERROR(VLOOKUP(J5356,ORDEN_ESF!A:C,2,0),"")</f>
        <v>Pasivos</v>
      </c>
      <c r="L5356">
        <f>IFERROR(VLOOKUP(J5356,ORDEN_ESF!A:C,3,0),0)</f>
        <v>6</v>
      </c>
      <c r="M5356">
        <v>257950576</v>
      </c>
    </row>
    <row r="5357" spans="1:13" x14ac:dyDescent="0.25">
      <c r="A5357">
        <v>800173155</v>
      </c>
      <c r="B5357" t="s">
        <v>341</v>
      </c>
      <c r="C5357" t="s">
        <v>222</v>
      </c>
      <c r="D5357" t="s">
        <v>228</v>
      </c>
      <c r="E5357" t="s">
        <v>335</v>
      </c>
      <c r="F5357" t="s">
        <v>292</v>
      </c>
      <c r="G5357" s="16">
        <v>43100</v>
      </c>
      <c r="J5357" t="s">
        <v>322</v>
      </c>
      <c r="K5357" t="str">
        <f>IFERROR(VLOOKUP(J5357,ORDEN_ESF!A:C,2,0),"")</f>
        <v>Pasivos</v>
      </c>
      <c r="L5357">
        <f>IFERROR(VLOOKUP(J5357,ORDEN_ESF!A:C,3,0),0)</f>
        <v>6</v>
      </c>
      <c r="M5357">
        <v>287198271</v>
      </c>
    </row>
    <row r="5358" spans="1:13" x14ac:dyDescent="0.25">
      <c r="A5358">
        <v>800173155</v>
      </c>
      <c r="B5358" t="s">
        <v>341</v>
      </c>
      <c r="C5358" t="s">
        <v>222</v>
      </c>
      <c r="D5358" t="s">
        <v>228</v>
      </c>
      <c r="E5358" t="s">
        <v>335</v>
      </c>
      <c r="F5358" t="s">
        <v>314</v>
      </c>
      <c r="G5358" s="16">
        <v>43100</v>
      </c>
      <c r="J5358" t="s">
        <v>322</v>
      </c>
      <c r="K5358" t="str">
        <f>IFERROR(VLOOKUP(J5358,ORDEN_ESF!A:C,2,0),"")</f>
        <v>Pasivos</v>
      </c>
      <c r="L5358">
        <f>IFERROR(VLOOKUP(J5358,ORDEN_ESF!A:C,3,0),0)</f>
        <v>6</v>
      </c>
      <c r="M5358">
        <v>436848762</v>
      </c>
    </row>
    <row r="5359" spans="1:13" x14ac:dyDescent="0.25">
      <c r="A5359">
        <v>890205645</v>
      </c>
      <c r="B5359" t="s">
        <v>166</v>
      </c>
      <c r="C5359" t="s">
        <v>222</v>
      </c>
      <c r="D5359" t="s">
        <v>375</v>
      </c>
      <c r="E5359" t="s">
        <v>335</v>
      </c>
      <c r="F5359" t="s">
        <v>292</v>
      </c>
      <c r="G5359" s="16">
        <v>43100</v>
      </c>
      <c r="J5359" t="s">
        <v>322</v>
      </c>
      <c r="K5359" t="str">
        <f>IFERROR(VLOOKUP(J5359,ORDEN_ESF!A:C,2,0),"")</f>
        <v>Pasivos</v>
      </c>
      <c r="L5359">
        <f>IFERROR(VLOOKUP(J5359,ORDEN_ESF!A:C,3,0),0)</f>
        <v>6</v>
      </c>
      <c r="M5359">
        <v>541920810</v>
      </c>
    </row>
    <row r="5360" spans="1:13" x14ac:dyDescent="0.25">
      <c r="A5360">
        <v>890205645</v>
      </c>
      <c r="B5360" t="s">
        <v>166</v>
      </c>
      <c r="C5360" t="s">
        <v>222</v>
      </c>
      <c r="D5360" t="s">
        <v>375</v>
      </c>
      <c r="E5360" t="s">
        <v>335</v>
      </c>
      <c r="F5360" t="s">
        <v>314</v>
      </c>
      <c r="G5360" s="16">
        <v>43100</v>
      </c>
      <c r="J5360" t="s">
        <v>322</v>
      </c>
      <c r="K5360" t="str">
        <f>IFERROR(VLOOKUP(J5360,ORDEN_ESF!A:C,2,0),"")</f>
        <v>Pasivos</v>
      </c>
      <c r="L5360">
        <f>IFERROR(VLOOKUP(J5360,ORDEN_ESF!A:C,3,0),0)</f>
        <v>6</v>
      </c>
      <c r="M5360">
        <v>472677687</v>
      </c>
    </row>
    <row r="5361" spans="1:13" x14ac:dyDescent="0.25">
      <c r="A5361">
        <v>900087151</v>
      </c>
      <c r="B5361" t="s">
        <v>383</v>
      </c>
      <c r="C5361" t="s">
        <v>222</v>
      </c>
      <c r="D5361" t="s">
        <v>351</v>
      </c>
      <c r="E5361" t="s">
        <v>384</v>
      </c>
      <c r="F5361" t="s">
        <v>292</v>
      </c>
      <c r="G5361" s="16">
        <v>43100</v>
      </c>
      <c r="J5361" t="s">
        <v>322</v>
      </c>
      <c r="K5361" t="str">
        <f>IFERROR(VLOOKUP(J5361,ORDEN_ESF!A:C,2,0),"")</f>
        <v>Pasivos</v>
      </c>
      <c r="L5361">
        <f>IFERROR(VLOOKUP(J5361,ORDEN_ESF!A:C,3,0),0)</f>
        <v>6</v>
      </c>
      <c r="M5361">
        <v>311990005</v>
      </c>
    </row>
    <row r="5362" spans="1:13" x14ac:dyDescent="0.25">
      <c r="A5362">
        <v>900087151</v>
      </c>
      <c r="B5362" t="s">
        <v>383</v>
      </c>
      <c r="C5362" t="s">
        <v>222</v>
      </c>
      <c r="D5362" t="s">
        <v>351</v>
      </c>
      <c r="E5362" t="s">
        <v>384</v>
      </c>
      <c r="F5362" t="s">
        <v>314</v>
      </c>
      <c r="G5362" s="16">
        <v>43100</v>
      </c>
      <c r="J5362" t="s">
        <v>322</v>
      </c>
      <c r="K5362" t="str">
        <f>IFERROR(VLOOKUP(J5362,ORDEN_ESF!A:C,2,0),"")</f>
        <v>Pasivos</v>
      </c>
      <c r="L5362">
        <f>IFERROR(VLOOKUP(J5362,ORDEN_ESF!A:C,3,0),0)</f>
        <v>6</v>
      </c>
      <c r="M5362">
        <v>130906520</v>
      </c>
    </row>
    <row r="5363" spans="1:13" x14ac:dyDescent="0.25">
      <c r="A5363">
        <v>800094968</v>
      </c>
      <c r="B5363" t="s">
        <v>336</v>
      </c>
      <c r="C5363" t="s">
        <v>222</v>
      </c>
      <c r="D5363" t="s">
        <v>337</v>
      </c>
      <c r="E5363" t="s">
        <v>335</v>
      </c>
      <c r="F5363" t="s">
        <v>292</v>
      </c>
      <c r="G5363" s="16">
        <v>43100</v>
      </c>
      <c r="J5363" t="s">
        <v>322</v>
      </c>
      <c r="K5363" t="str">
        <f>IFERROR(VLOOKUP(J5363,ORDEN_ESF!A:C,2,0),"")</f>
        <v>Pasivos</v>
      </c>
      <c r="L5363">
        <f>IFERROR(VLOOKUP(J5363,ORDEN_ESF!A:C,3,0),0)</f>
        <v>6</v>
      </c>
      <c r="M5363">
        <v>228932839</v>
      </c>
    </row>
    <row r="5364" spans="1:13" x14ac:dyDescent="0.25">
      <c r="A5364">
        <v>800094968</v>
      </c>
      <c r="B5364" t="s">
        <v>336</v>
      </c>
      <c r="C5364" t="s">
        <v>222</v>
      </c>
      <c r="D5364" t="s">
        <v>337</v>
      </c>
      <c r="E5364" t="s">
        <v>335</v>
      </c>
      <c r="F5364" t="s">
        <v>314</v>
      </c>
      <c r="G5364" s="16">
        <v>43100</v>
      </c>
      <c r="J5364" t="s">
        <v>322</v>
      </c>
      <c r="K5364" t="str">
        <f>IFERROR(VLOOKUP(J5364,ORDEN_ESF!A:C,2,0),"")</f>
        <v>Pasivos</v>
      </c>
      <c r="L5364">
        <f>IFERROR(VLOOKUP(J5364,ORDEN_ESF!A:C,3,0),0)</f>
        <v>6</v>
      </c>
      <c r="M5364">
        <v>267265051</v>
      </c>
    </row>
    <row r="5365" spans="1:13" x14ac:dyDescent="0.25">
      <c r="A5365">
        <v>890939355</v>
      </c>
      <c r="B5365" t="s">
        <v>35</v>
      </c>
      <c r="C5365" t="s">
        <v>222</v>
      </c>
      <c r="D5365" t="s">
        <v>223</v>
      </c>
      <c r="E5365" t="s">
        <v>335</v>
      </c>
      <c r="F5365" t="s">
        <v>292</v>
      </c>
      <c r="G5365" s="16">
        <v>43100</v>
      </c>
      <c r="J5365" t="s">
        <v>322</v>
      </c>
      <c r="K5365" t="str">
        <f>IFERROR(VLOOKUP(J5365,ORDEN_ESF!A:C,2,0),"")</f>
        <v>Pasivos</v>
      </c>
      <c r="L5365">
        <f>IFERROR(VLOOKUP(J5365,ORDEN_ESF!A:C,3,0),0)</f>
        <v>6</v>
      </c>
      <c r="M5365">
        <v>4879540</v>
      </c>
    </row>
    <row r="5366" spans="1:13" x14ac:dyDescent="0.25">
      <c r="A5366">
        <v>890939355</v>
      </c>
      <c r="B5366" t="s">
        <v>35</v>
      </c>
      <c r="C5366" t="s">
        <v>222</v>
      </c>
      <c r="D5366" t="s">
        <v>223</v>
      </c>
      <c r="E5366" t="s">
        <v>335</v>
      </c>
      <c r="F5366" t="s">
        <v>314</v>
      </c>
      <c r="G5366" s="16">
        <v>43100</v>
      </c>
      <c r="J5366" t="s">
        <v>322</v>
      </c>
      <c r="K5366" t="str">
        <f>IFERROR(VLOOKUP(J5366,ORDEN_ESF!A:C,2,0),"")</f>
        <v>Pasivos</v>
      </c>
      <c r="L5366">
        <f>IFERROR(VLOOKUP(J5366,ORDEN_ESF!A:C,3,0),0)</f>
        <v>6</v>
      </c>
      <c r="M5366">
        <v>2488928</v>
      </c>
    </row>
    <row r="5367" spans="1:13" x14ac:dyDescent="0.25">
      <c r="A5367">
        <v>830058272</v>
      </c>
      <c r="B5367" t="s">
        <v>352</v>
      </c>
      <c r="C5367" t="s">
        <v>222</v>
      </c>
      <c r="D5367" t="s">
        <v>228</v>
      </c>
      <c r="E5367" t="s">
        <v>353</v>
      </c>
      <c r="F5367" t="s">
        <v>292</v>
      </c>
      <c r="G5367" s="16">
        <v>43100</v>
      </c>
      <c r="J5367" t="s">
        <v>322</v>
      </c>
      <c r="K5367" t="str">
        <f>IFERROR(VLOOKUP(J5367,ORDEN_ESF!A:C,2,0),"")</f>
        <v>Pasivos</v>
      </c>
      <c r="L5367">
        <f>IFERROR(VLOOKUP(J5367,ORDEN_ESF!A:C,3,0),0)</f>
        <v>6</v>
      </c>
      <c r="M5367">
        <v>85118848</v>
      </c>
    </row>
    <row r="5368" spans="1:13" x14ac:dyDescent="0.25">
      <c r="A5368">
        <v>830058272</v>
      </c>
      <c r="B5368" t="s">
        <v>352</v>
      </c>
      <c r="C5368" t="s">
        <v>222</v>
      </c>
      <c r="D5368" t="s">
        <v>228</v>
      </c>
      <c r="E5368" t="s">
        <v>353</v>
      </c>
      <c r="F5368" t="s">
        <v>314</v>
      </c>
      <c r="G5368" s="16">
        <v>43100</v>
      </c>
      <c r="J5368" t="s">
        <v>322</v>
      </c>
      <c r="K5368" t="str">
        <f>IFERROR(VLOOKUP(J5368,ORDEN_ESF!A:C,2,0),"")</f>
        <v>Pasivos</v>
      </c>
      <c r="L5368">
        <f>IFERROR(VLOOKUP(J5368,ORDEN_ESF!A:C,3,0),0)</f>
        <v>6</v>
      </c>
      <c r="M5368">
        <v>101256009</v>
      </c>
    </row>
    <row r="5369" spans="1:13" x14ac:dyDescent="0.25">
      <c r="A5369">
        <v>860058070</v>
      </c>
      <c r="B5369" t="s">
        <v>364</v>
      </c>
      <c r="C5369" t="s">
        <v>222</v>
      </c>
      <c r="D5369" t="s">
        <v>228</v>
      </c>
      <c r="E5369" t="s">
        <v>335</v>
      </c>
      <c r="F5369" t="s">
        <v>292</v>
      </c>
      <c r="G5369" s="16">
        <v>43100</v>
      </c>
      <c r="J5369" t="s">
        <v>322</v>
      </c>
      <c r="K5369" t="str">
        <f>IFERROR(VLOOKUP(J5369,ORDEN_ESF!A:C,2,0),"")</f>
        <v>Pasivos</v>
      </c>
      <c r="L5369">
        <f>IFERROR(VLOOKUP(J5369,ORDEN_ESF!A:C,3,0),0)</f>
        <v>6</v>
      </c>
      <c r="M5369">
        <v>986375367</v>
      </c>
    </row>
    <row r="5370" spans="1:13" x14ac:dyDescent="0.25">
      <c r="A5370">
        <v>860058070</v>
      </c>
      <c r="B5370" t="s">
        <v>364</v>
      </c>
      <c r="C5370" t="s">
        <v>222</v>
      </c>
      <c r="D5370" t="s">
        <v>228</v>
      </c>
      <c r="E5370" t="s">
        <v>335</v>
      </c>
      <c r="F5370" t="s">
        <v>314</v>
      </c>
      <c r="G5370" s="16">
        <v>43100</v>
      </c>
      <c r="J5370" t="s">
        <v>322</v>
      </c>
      <c r="K5370" t="str">
        <f>IFERROR(VLOOKUP(J5370,ORDEN_ESF!A:C,2,0),"")</f>
        <v>Pasivos</v>
      </c>
      <c r="L5370">
        <f>IFERROR(VLOOKUP(J5370,ORDEN_ESF!A:C,3,0),0)</f>
        <v>6</v>
      </c>
      <c r="M5370">
        <v>1186840202</v>
      </c>
    </row>
    <row r="5371" spans="1:13" x14ac:dyDescent="0.25">
      <c r="A5371">
        <v>890903055</v>
      </c>
      <c r="B5371" t="s">
        <v>232</v>
      </c>
      <c r="C5371" t="s">
        <v>222</v>
      </c>
      <c r="D5371" t="s">
        <v>223</v>
      </c>
      <c r="E5371" t="s">
        <v>224</v>
      </c>
      <c r="F5371" t="s">
        <v>292</v>
      </c>
      <c r="G5371" s="16">
        <v>43100</v>
      </c>
      <c r="J5371" t="s">
        <v>322</v>
      </c>
      <c r="K5371" t="str">
        <f>IFERROR(VLOOKUP(J5371,ORDEN_ESF!A:C,2,0),"")</f>
        <v>Pasivos</v>
      </c>
      <c r="L5371">
        <f>IFERROR(VLOOKUP(J5371,ORDEN_ESF!A:C,3,0),0)</f>
        <v>6</v>
      </c>
      <c r="M5371">
        <v>44416405</v>
      </c>
    </row>
    <row r="5372" spans="1:13" x14ac:dyDescent="0.25">
      <c r="A5372">
        <v>890903055</v>
      </c>
      <c r="B5372" t="s">
        <v>232</v>
      </c>
      <c r="C5372" t="s">
        <v>222</v>
      </c>
      <c r="D5372" t="s">
        <v>223</v>
      </c>
      <c r="E5372" t="s">
        <v>224</v>
      </c>
      <c r="F5372" t="s">
        <v>314</v>
      </c>
      <c r="G5372" s="16">
        <v>43100</v>
      </c>
      <c r="J5372" t="s">
        <v>322</v>
      </c>
      <c r="K5372" t="str">
        <f>IFERROR(VLOOKUP(J5372,ORDEN_ESF!A:C,2,0),"")</f>
        <v>Pasivos</v>
      </c>
      <c r="L5372">
        <f>IFERROR(VLOOKUP(J5372,ORDEN_ESF!A:C,3,0),0)</f>
        <v>6</v>
      </c>
      <c r="M5372">
        <v>39671487</v>
      </c>
    </row>
    <row r="5373" spans="1:13" x14ac:dyDescent="0.25">
      <c r="A5373">
        <v>860031361</v>
      </c>
      <c r="B5373" t="s">
        <v>297</v>
      </c>
      <c r="C5373" t="s">
        <v>222</v>
      </c>
      <c r="D5373" t="s">
        <v>228</v>
      </c>
      <c r="E5373" t="s">
        <v>224</v>
      </c>
      <c r="F5373" t="s">
        <v>292</v>
      </c>
      <c r="G5373" s="16">
        <v>43100</v>
      </c>
      <c r="J5373" t="s">
        <v>322</v>
      </c>
      <c r="K5373" t="str">
        <f>IFERROR(VLOOKUP(J5373,ORDEN_ESF!A:C,2,0),"")</f>
        <v>Pasivos</v>
      </c>
      <c r="L5373">
        <f>IFERROR(VLOOKUP(J5373,ORDEN_ESF!A:C,3,0),0)</f>
        <v>6</v>
      </c>
      <c r="M5373">
        <v>60934007</v>
      </c>
    </row>
    <row r="5374" spans="1:13" x14ac:dyDescent="0.25">
      <c r="A5374">
        <v>860031361</v>
      </c>
      <c r="B5374" t="s">
        <v>297</v>
      </c>
      <c r="C5374" t="s">
        <v>222</v>
      </c>
      <c r="D5374" t="s">
        <v>228</v>
      </c>
      <c r="E5374" t="s">
        <v>224</v>
      </c>
      <c r="F5374" t="s">
        <v>314</v>
      </c>
      <c r="G5374" s="16">
        <v>43100</v>
      </c>
      <c r="J5374" t="s">
        <v>322</v>
      </c>
      <c r="K5374" t="str">
        <f>IFERROR(VLOOKUP(J5374,ORDEN_ESF!A:C,2,0),"")</f>
        <v>Pasivos</v>
      </c>
      <c r="L5374">
        <f>IFERROR(VLOOKUP(J5374,ORDEN_ESF!A:C,3,0),0)</f>
        <v>6</v>
      </c>
      <c r="M5374">
        <v>87511519</v>
      </c>
    </row>
    <row r="5375" spans="1:13" x14ac:dyDescent="0.25">
      <c r="A5375">
        <v>890312765</v>
      </c>
      <c r="B5375" t="s">
        <v>363</v>
      </c>
      <c r="C5375" t="s">
        <v>222</v>
      </c>
      <c r="D5375" t="s">
        <v>228</v>
      </c>
      <c r="E5375" t="s">
        <v>339</v>
      </c>
      <c r="F5375" t="s">
        <v>292</v>
      </c>
      <c r="G5375" s="16">
        <v>43100</v>
      </c>
      <c r="J5375" t="s">
        <v>322</v>
      </c>
      <c r="K5375" t="str">
        <f>IFERROR(VLOOKUP(J5375,ORDEN_ESF!A:C,2,0),"")</f>
        <v>Pasivos</v>
      </c>
      <c r="L5375">
        <f>IFERROR(VLOOKUP(J5375,ORDEN_ESF!A:C,3,0),0)</f>
        <v>6</v>
      </c>
      <c r="M5375">
        <v>134284317</v>
      </c>
    </row>
    <row r="5376" spans="1:13" x14ac:dyDescent="0.25">
      <c r="A5376">
        <v>890312765</v>
      </c>
      <c r="B5376" t="s">
        <v>363</v>
      </c>
      <c r="C5376" t="s">
        <v>222</v>
      </c>
      <c r="D5376" t="s">
        <v>228</v>
      </c>
      <c r="E5376" t="s">
        <v>339</v>
      </c>
      <c r="F5376" t="s">
        <v>314</v>
      </c>
      <c r="G5376" s="16">
        <v>43100</v>
      </c>
      <c r="J5376" t="s">
        <v>322</v>
      </c>
      <c r="K5376" t="str">
        <f>IFERROR(VLOOKUP(J5376,ORDEN_ESF!A:C,2,0),"")</f>
        <v>Pasivos</v>
      </c>
      <c r="L5376">
        <f>IFERROR(VLOOKUP(J5376,ORDEN_ESF!A:C,3,0),0)</f>
        <v>6</v>
      </c>
      <c r="M5376">
        <v>91459655</v>
      </c>
    </row>
    <row r="5377" spans="1:13" x14ac:dyDescent="0.25">
      <c r="A5377">
        <v>860000656</v>
      </c>
      <c r="B5377" t="s">
        <v>221</v>
      </c>
      <c r="C5377" t="s">
        <v>222</v>
      </c>
      <c r="D5377" t="s">
        <v>223</v>
      </c>
      <c r="E5377" t="s">
        <v>224</v>
      </c>
      <c r="F5377" t="s">
        <v>292</v>
      </c>
      <c r="G5377" s="16">
        <v>43100</v>
      </c>
      <c r="J5377" t="s">
        <v>322</v>
      </c>
      <c r="K5377" t="str">
        <f>IFERROR(VLOOKUP(J5377,ORDEN_ESF!A:C,2,0),"")</f>
        <v>Pasivos</v>
      </c>
      <c r="L5377">
        <f>IFERROR(VLOOKUP(J5377,ORDEN_ESF!A:C,3,0),0)</f>
        <v>6</v>
      </c>
      <c r="M5377">
        <v>79029584</v>
      </c>
    </row>
    <row r="5378" spans="1:13" x14ac:dyDescent="0.25">
      <c r="A5378">
        <v>860000656</v>
      </c>
      <c r="B5378" t="s">
        <v>221</v>
      </c>
      <c r="C5378" t="s">
        <v>222</v>
      </c>
      <c r="D5378" t="s">
        <v>223</v>
      </c>
      <c r="E5378" t="s">
        <v>224</v>
      </c>
      <c r="F5378" t="s">
        <v>314</v>
      </c>
      <c r="G5378" s="16">
        <v>43100</v>
      </c>
      <c r="J5378" t="s">
        <v>322</v>
      </c>
      <c r="K5378" t="str">
        <f>IFERROR(VLOOKUP(J5378,ORDEN_ESF!A:C,2,0),"")</f>
        <v>Pasivos</v>
      </c>
      <c r="L5378">
        <f>IFERROR(VLOOKUP(J5378,ORDEN_ESF!A:C,3,0),0)</f>
        <v>6</v>
      </c>
      <c r="M5378">
        <v>116690231</v>
      </c>
    </row>
    <row r="5379" spans="1:13" x14ac:dyDescent="0.25">
      <c r="A5379">
        <v>860059851</v>
      </c>
      <c r="B5379" t="s">
        <v>365</v>
      </c>
      <c r="C5379" t="s">
        <v>222</v>
      </c>
      <c r="D5379" t="s">
        <v>228</v>
      </c>
      <c r="E5379" t="s">
        <v>224</v>
      </c>
      <c r="F5379" t="s">
        <v>292</v>
      </c>
      <c r="G5379" s="16">
        <v>43100</v>
      </c>
      <c r="J5379" t="s">
        <v>322</v>
      </c>
      <c r="K5379" t="str">
        <f>IFERROR(VLOOKUP(J5379,ORDEN_ESF!A:C,2,0),"")</f>
        <v>Pasivos</v>
      </c>
      <c r="L5379">
        <f>IFERROR(VLOOKUP(J5379,ORDEN_ESF!A:C,3,0),0)</f>
        <v>6</v>
      </c>
      <c r="M5379">
        <v>21086593</v>
      </c>
    </row>
    <row r="5380" spans="1:13" x14ac:dyDescent="0.25">
      <c r="A5380">
        <v>860059851</v>
      </c>
      <c r="B5380" t="s">
        <v>365</v>
      </c>
      <c r="C5380" t="s">
        <v>222</v>
      </c>
      <c r="D5380" t="s">
        <v>228</v>
      </c>
      <c r="E5380" t="s">
        <v>224</v>
      </c>
      <c r="F5380" t="s">
        <v>314</v>
      </c>
      <c r="G5380" s="16">
        <v>43100</v>
      </c>
      <c r="J5380" t="s">
        <v>322</v>
      </c>
      <c r="K5380" t="str">
        <f>IFERROR(VLOOKUP(J5380,ORDEN_ESF!A:C,2,0),"")</f>
        <v>Pasivos</v>
      </c>
      <c r="L5380">
        <f>IFERROR(VLOOKUP(J5380,ORDEN_ESF!A:C,3,0),0)</f>
        <v>6</v>
      </c>
      <c r="M5380">
        <v>16152853</v>
      </c>
    </row>
    <row r="5381" spans="1:13" x14ac:dyDescent="0.25">
      <c r="A5381">
        <v>890910447</v>
      </c>
      <c r="B5381" t="s">
        <v>300</v>
      </c>
      <c r="C5381" t="s">
        <v>222</v>
      </c>
      <c r="D5381" t="s">
        <v>223</v>
      </c>
      <c r="E5381" t="s">
        <v>224</v>
      </c>
      <c r="F5381" t="s">
        <v>292</v>
      </c>
      <c r="G5381" s="16">
        <v>43100</v>
      </c>
      <c r="J5381" t="s">
        <v>322</v>
      </c>
      <c r="K5381" t="str">
        <f>IFERROR(VLOOKUP(J5381,ORDEN_ESF!A:C,2,0),"")</f>
        <v>Pasivos</v>
      </c>
      <c r="L5381">
        <f>IFERROR(VLOOKUP(J5381,ORDEN_ESF!A:C,3,0),0)</f>
        <v>6</v>
      </c>
      <c r="M5381">
        <v>6463415</v>
      </c>
    </row>
    <row r="5382" spans="1:13" x14ac:dyDescent="0.25">
      <c r="A5382">
        <v>890910447</v>
      </c>
      <c r="B5382" t="s">
        <v>300</v>
      </c>
      <c r="C5382" t="s">
        <v>222</v>
      </c>
      <c r="D5382" t="s">
        <v>223</v>
      </c>
      <c r="E5382" t="s">
        <v>224</v>
      </c>
      <c r="F5382" t="s">
        <v>314</v>
      </c>
      <c r="G5382" s="16">
        <v>43100</v>
      </c>
      <c r="J5382" t="s">
        <v>322</v>
      </c>
      <c r="K5382" t="str">
        <f>IFERROR(VLOOKUP(J5382,ORDEN_ESF!A:C,2,0),"")</f>
        <v>Pasivos</v>
      </c>
      <c r="L5382">
        <f>IFERROR(VLOOKUP(J5382,ORDEN_ESF!A:C,3,0),0)</f>
        <v>6</v>
      </c>
      <c r="M5382">
        <v>9077182</v>
      </c>
    </row>
    <row r="5383" spans="1:13" x14ac:dyDescent="0.25">
      <c r="A5383">
        <v>900192242</v>
      </c>
      <c r="B5383" t="s">
        <v>381</v>
      </c>
      <c r="C5383" t="s">
        <v>222</v>
      </c>
      <c r="D5383" t="s">
        <v>228</v>
      </c>
      <c r="E5383" t="s">
        <v>333</v>
      </c>
      <c r="F5383" t="s">
        <v>292</v>
      </c>
      <c r="G5383" s="16">
        <v>43100</v>
      </c>
      <c r="J5383" t="s">
        <v>322</v>
      </c>
      <c r="K5383" t="str">
        <f>IFERROR(VLOOKUP(J5383,ORDEN_ESF!A:C,2,0),"")</f>
        <v>Pasivos</v>
      </c>
      <c r="L5383">
        <f>IFERROR(VLOOKUP(J5383,ORDEN_ESF!A:C,3,0),0)</f>
        <v>6</v>
      </c>
      <c r="M5383">
        <v>222088509</v>
      </c>
    </row>
    <row r="5384" spans="1:13" x14ac:dyDescent="0.25">
      <c r="A5384">
        <v>900192242</v>
      </c>
      <c r="B5384" t="s">
        <v>381</v>
      </c>
      <c r="C5384" t="s">
        <v>222</v>
      </c>
      <c r="D5384" t="s">
        <v>228</v>
      </c>
      <c r="E5384" t="s">
        <v>333</v>
      </c>
      <c r="F5384" t="s">
        <v>314</v>
      </c>
      <c r="G5384" s="16">
        <v>43100</v>
      </c>
      <c r="J5384" t="s">
        <v>322</v>
      </c>
      <c r="K5384" t="str">
        <f>IFERROR(VLOOKUP(J5384,ORDEN_ESF!A:C,2,0),"")</f>
        <v>Pasivos</v>
      </c>
      <c r="L5384">
        <f>IFERROR(VLOOKUP(J5384,ORDEN_ESF!A:C,3,0),0)</f>
        <v>6</v>
      </c>
      <c r="M5384">
        <v>180841863</v>
      </c>
    </row>
    <row r="5385" spans="1:13" x14ac:dyDescent="0.25">
      <c r="A5385">
        <v>890903035</v>
      </c>
      <c r="B5385" t="s">
        <v>369</v>
      </c>
      <c r="C5385" t="s">
        <v>222</v>
      </c>
      <c r="D5385" t="s">
        <v>228</v>
      </c>
      <c r="E5385" t="s">
        <v>339</v>
      </c>
      <c r="F5385" t="s">
        <v>292</v>
      </c>
      <c r="G5385" s="16">
        <v>43100</v>
      </c>
      <c r="J5385" t="s">
        <v>322</v>
      </c>
      <c r="K5385" t="str">
        <f>IFERROR(VLOOKUP(J5385,ORDEN_ESF!A:C,2,0),"")</f>
        <v>Pasivos</v>
      </c>
      <c r="L5385">
        <f>IFERROR(VLOOKUP(J5385,ORDEN_ESF!A:C,3,0),0)</f>
        <v>6</v>
      </c>
      <c r="M5385">
        <v>141845608</v>
      </c>
    </row>
    <row r="5386" spans="1:13" x14ac:dyDescent="0.25">
      <c r="A5386">
        <v>890903035</v>
      </c>
      <c r="B5386" t="s">
        <v>369</v>
      </c>
      <c r="C5386" t="s">
        <v>222</v>
      </c>
      <c r="D5386" t="s">
        <v>228</v>
      </c>
      <c r="E5386" t="s">
        <v>339</v>
      </c>
      <c r="F5386" t="s">
        <v>314</v>
      </c>
      <c r="G5386" s="16">
        <v>43100</v>
      </c>
      <c r="J5386" t="s">
        <v>322</v>
      </c>
      <c r="K5386" t="str">
        <f>IFERROR(VLOOKUP(J5386,ORDEN_ESF!A:C,2,0),"")</f>
        <v>Pasivos</v>
      </c>
      <c r="L5386">
        <f>IFERROR(VLOOKUP(J5386,ORDEN_ESF!A:C,3,0),0)</f>
        <v>6</v>
      </c>
      <c r="M5386">
        <v>172907454</v>
      </c>
    </row>
    <row r="5387" spans="1:13" x14ac:dyDescent="0.25">
      <c r="A5387">
        <v>860002837</v>
      </c>
      <c r="B5387" t="s">
        <v>227</v>
      </c>
      <c r="C5387" t="s">
        <v>222</v>
      </c>
      <c r="D5387" t="s">
        <v>228</v>
      </c>
      <c r="E5387" t="s">
        <v>224</v>
      </c>
      <c r="F5387" t="s">
        <v>292</v>
      </c>
      <c r="G5387" s="16">
        <v>43100</v>
      </c>
      <c r="J5387" t="s">
        <v>322</v>
      </c>
      <c r="K5387" t="str">
        <f>IFERROR(VLOOKUP(J5387,ORDEN_ESF!A:C,2,0),"")</f>
        <v>Pasivos</v>
      </c>
      <c r="L5387">
        <f>IFERROR(VLOOKUP(J5387,ORDEN_ESF!A:C,3,0),0)</f>
        <v>6</v>
      </c>
      <c r="M5387">
        <v>234325696</v>
      </c>
    </row>
    <row r="5388" spans="1:13" x14ac:dyDescent="0.25">
      <c r="A5388">
        <v>860002837</v>
      </c>
      <c r="B5388" t="s">
        <v>227</v>
      </c>
      <c r="C5388" t="s">
        <v>222</v>
      </c>
      <c r="D5388" t="s">
        <v>228</v>
      </c>
      <c r="E5388" t="s">
        <v>224</v>
      </c>
      <c r="F5388" t="s">
        <v>314</v>
      </c>
      <c r="G5388" s="16">
        <v>43100</v>
      </c>
      <c r="J5388" t="s">
        <v>322</v>
      </c>
      <c r="K5388" t="str">
        <f>IFERROR(VLOOKUP(J5388,ORDEN_ESF!A:C,2,0),"")</f>
        <v>Pasivos</v>
      </c>
      <c r="L5388">
        <f>IFERROR(VLOOKUP(J5388,ORDEN_ESF!A:C,3,0),0)</f>
        <v>6</v>
      </c>
      <c r="M5388">
        <v>162167331</v>
      </c>
    </row>
    <row r="5389" spans="1:13" x14ac:dyDescent="0.25">
      <c r="A5389">
        <v>860515523</v>
      </c>
      <c r="B5389" t="s">
        <v>231</v>
      </c>
      <c r="C5389" t="s">
        <v>222</v>
      </c>
      <c r="D5389" t="s">
        <v>228</v>
      </c>
      <c r="E5389" t="s">
        <v>224</v>
      </c>
      <c r="F5389" t="s">
        <v>292</v>
      </c>
      <c r="G5389" s="16">
        <v>43100</v>
      </c>
      <c r="J5389" t="s">
        <v>322</v>
      </c>
      <c r="K5389" t="str">
        <f>IFERROR(VLOOKUP(J5389,ORDEN_ESF!A:C,2,0),"")</f>
        <v>Pasivos</v>
      </c>
      <c r="L5389">
        <f>IFERROR(VLOOKUP(J5389,ORDEN_ESF!A:C,3,0),0)</f>
        <v>6</v>
      </c>
      <c r="M5389">
        <v>55774064</v>
      </c>
    </row>
    <row r="5390" spans="1:13" x14ac:dyDescent="0.25">
      <c r="A5390">
        <v>860515523</v>
      </c>
      <c r="B5390" t="s">
        <v>231</v>
      </c>
      <c r="C5390" t="s">
        <v>222</v>
      </c>
      <c r="D5390" t="s">
        <v>228</v>
      </c>
      <c r="E5390" t="s">
        <v>224</v>
      </c>
      <c r="F5390" t="s">
        <v>314</v>
      </c>
      <c r="G5390" s="16">
        <v>43100</v>
      </c>
      <c r="J5390" t="s">
        <v>322</v>
      </c>
      <c r="K5390" t="str">
        <f>IFERROR(VLOOKUP(J5390,ORDEN_ESF!A:C,2,0),"")</f>
        <v>Pasivos</v>
      </c>
      <c r="L5390">
        <f>IFERROR(VLOOKUP(J5390,ORDEN_ESF!A:C,3,0),0)</f>
        <v>6</v>
      </c>
      <c r="M5390">
        <v>88448574</v>
      </c>
    </row>
    <row r="5391" spans="1:13" x14ac:dyDescent="0.25">
      <c r="A5391">
        <v>890932424</v>
      </c>
      <c r="B5391" t="s">
        <v>379</v>
      </c>
      <c r="C5391" t="s">
        <v>222</v>
      </c>
      <c r="D5391" t="s">
        <v>223</v>
      </c>
      <c r="E5391" t="s">
        <v>333</v>
      </c>
      <c r="F5391" t="s">
        <v>292</v>
      </c>
      <c r="G5391" s="16">
        <v>43100</v>
      </c>
      <c r="J5391" t="s">
        <v>322</v>
      </c>
      <c r="K5391" t="str">
        <f>IFERROR(VLOOKUP(J5391,ORDEN_ESF!A:C,2,0),"")</f>
        <v>Pasivos</v>
      </c>
      <c r="L5391">
        <f>IFERROR(VLOOKUP(J5391,ORDEN_ESF!A:C,3,0),0)</f>
        <v>6</v>
      </c>
      <c r="M5391">
        <v>106931998</v>
      </c>
    </row>
    <row r="5392" spans="1:13" x14ac:dyDescent="0.25">
      <c r="A5392">
        <v>890932424</v>
      </c>
      <c r="B5392" t="s">
        <v>379</v>
      </c>
      <c r="C5392" t="s">
        <v>222</v>
      </c>
      <c r="D5392" t="s">
        <v>223</v>
      </c>
      <c r="E5392" t="s">
        <v>333</v>
      </c>
      <c r="F5392" t="s">
        <v>314</v>
      </c>
      <c r="G5392" s="16">
        <v>43100</v>
      </c>
      <c r="J5392" t="s">
        <v>322</v>
      </c>
      <c r="K5392" t="str">
        <f>IFERROR(VLOOKUP(J5392,ORDEN_ESF!A:C,2,0),"")</f>
        <v>Pasivos</v>
      </c>
      <c r="L5392">
        <f>IFERROR(VLOOKUP(J5392,ORDEN_ESF!A:C,3,0),0)</f>
        <v>6</v>
      </c>
      <c r="M5392">
        <v>147450827</v>
      </c>
    </row>
    <row r="5393" spans="1:13" x14ac:dyDescent="0.25">
      <c r="A5393">
        <v>830094920</v>
      </c>
      <c r="B5393" t="s">
        <v>350</v>
      </c>
      <c r="C5393" t="s">
        <v>222</v>
      </c>
      <c r="D5393" t="s">
        <v>351</v>
      </c>
      <c r="E5393" t="s">
        <v>339</v>
      </c>
      <c r="F5393" t="s">
        <v>292</v>
      </c>
      <c r="G5393" s="16">
        <v>43100</v>
      </c>
      <c r="J5393" t="s">
        <v>322</v>
      </c>
      <c r="K5393" t="str">
        <f>IFERROR(VLOOKUP(J5393,ORDEN_ESF!A:C,2,0),"")</f>
        <v>Pasivos</v>
      </c>
      <c r="L5393">
        <f>IFERROR(VLOOKUP(J5393,ORDEN_ESF!A:C,3,0),0)</f>
        <v>6</v>
      </c>
      <c r="M5393">
        <v>152670348</v>
      </c>
    </row>
    <row r="5394" spans="1:13" x14ac:dyDescent="0.25">
      <c r="A5394">
        <v>830094920</v>
      </c>
      <c r="B5394" t="s">
        <v>350</v>
      </c>
      <c r="C5394" t="s">
        <v>222</v>
      </c>
      <c r="D5394" t="s">
        <v>351</v>
      </c>
      <c r="E5394" t="s">
        <v>339</v>
      </c>
      <c r="F5394" t="s">
        <v>314</v>
      </c>
      <c r="G5394" s="16">
        <v>43100</v>
      </c>
      <c r="J5394" t="s">
        <v>322</v>
      </c>
      <c r="K5394" t="str">
        <f>IFERROR(VLOOKUP(J5394,ORDEN_ESF!A:C,2,0),"")</f>
        <v>Pasivos</v>
      </c>
      <c r="L5394">
        <f>IFERROR(VLOOKUP(J5394,ORDEN_ESF!A:C,3,0),0)</f>
        <v>6</v>
      </c>
      <c r="M5394">
        <v>160565501</v>
      </c>
    </row>
    <row r="5395" spans="1:13" x14ac:dyDescent="0.25">
      <c r="A5395">
        <v>800093117</v>
      </c>
      <c r="B5395" t="s">
        <v>334</v>
      </c>
      <c r="C5395" t="s">
        <v>222</v>
      </c>
      <c r="D5395" t="s">
        <v>223</v>
      </c>
      <c r="E5395" t="s">
        <v>335</v>
      </c>
      <c r="F5395" t="s">
        <v>292</v>
      </c>
      <c r="G5395" s="16">
        <v>43100</v>
      </c>
      <c r="J5395" t="s">
        <v>322</v>
      </c>
      <c r="K5395" t="str">
        <f>IFERROR(VLOOKUP(J5395,ORDEN_ESF!A:C,2,0),"")</f>
        <v>Pasivos</v>
      </c>
      <c r="L5395">
        <f>IFERROR(VLOOKUP(J5395,ORDEN_ESF!A:C,3,0),0)</f>
        <v>6</v>
      </c>
      <c r="M5395">
        <v>920687713</v>
      </c>
    </row>
    <row r="5396" spans="1:13" x14ac:dyDescent="0.25">
      <c r="A5396">
        <v>800093117</v>
      </c>
      <c r="B5396" t="s">
        <v>334</v>
      </c>
      <c r="C5396" t="s">
        <v>222</v>
      </c>
      <c r="D5396" t="s">
        <v>223</v>
      </c>
      <c r="E5396" t="s">
        <v>335</v>
      </c>
      <c r="F5396" t="s">
        <v>314</v>
      </c>
      <c r="G5396" s="16">
        <v>43100</v>
      </c>
      <c r="J5396" t="s">
        <v>322</v>
      </c>
      <c r="K5396" t="str">
        <f>IFERROR(VLOOKUP(J5396,ORDEN_ESF!A:C,2,0),"")</f>
        <v>Pasivos</v>
      </c>
      <c r="L5396">
        <f>IFERROR(VLOOKUP(J5396,ORDEN_ESF!A:C,3,0),0)</f>
        <v>6</v>
      </c>
      <c r="M5396">
        <v>952897851</v>
      </c>
    </row>
    <row r="5397" spans="1:13" x14ac:dyDescent="0.25">
      <c r="A5397">
        <v>890908901</v>
      </c>
      <c r="B5397" t="s">
        <v>372</v>
      </c>
      <c r="C5397" t="s">
        <v>222</v>
      </c>
      <c r="D5397" t="s">
        <v>223</v>
      </c>
      <c r="E5397" t="s">
        <v>339</v>
      </c>
      <c r="F5397" t="s">
        <v>292</v>
      </c>
      <c r="G5397" s="16">
        <v>43100</v>
      </c>
      <c r="J5397" t="s">
        <v>322</v>
      </c>
      <c r="K5397" t="str">
        <f>IFERROR(VLOOKUP(J5397,ORDEN_ESF!A:C,2,0),"")</f>
        <v>Pasivos</v>
      </c>
      <c r="L5397">
        <f>IFERROR(VLOOKUP(J5397,ORDEN_ESF!A:C,3,0),0)</f>
        <v>6</v>
      </c>
      <c r="M5397">
        <v>57817651</v>
      </c>
    </row>
    <row r="5398" spans="1:13" x14ac:dyDescent="0.25">
      <c r="A5398">
        <v>890908901</v>
      </c>
      <c r="B5398" t="s">
        <v>372</v>
      </c>
      <c r="C5398" t="s">
        <v>222</v>
      </c>
      <c r="D5398" t="s">
        <v>223</v>
      </c>
      <c r="E5398" t="s">
        <v>339</v>
      </c>
      <c r="F5398" t="s">
        <v>314</v>
      </c>
      <c r="G5398" s="16">
        <v>43100</v>
      </c>
      <c r="J5398" t="s">
        <v>322</v>
      </c>
      <c r="K5398" t="str">
        <f>IFERROR(VLOOKUP(J5398,ORDEN_ESF!A:C,2,0),"")</f>
        <v>Pasivos</v>
      </c>
      <c r="L5398">
        <f>IFERROR(VLOOKUP(J5398,ORDEN_ESF!A:C,3,0),0)</f>
        <v>6</v>
      </c>
      <c r="M5398">
        <v>82429173</v>
      </c>
    </row>
    <row r="5399" spans="1:13" x14ac:dyDescent="0.25">
      <c r="A5399">
        <v>890911431</v>
      </c>
      <c r="B5399" t="s">
        <v>378</v>
      </c>
      <c r="C5399" t="s">
        <v>222</v>
      </c>
      <c r="D5399" t="s">
        <v>223</v>
      </c>
      <c r="E5399" t="s">
        <v>339</v>
      </c>
      <c r="F5399" t="s">
        <v>292</v>
      </c>
      <c r="G5399" s="16">
        <v>43100</v>
      </c>
      <c r="J5399" t="s">
        <v>280</v>
      </c>
      <c r="K5399" t="str">
        <f>IFERROR(VLOOKUP(J5399,ORDEN_ESF!A:C,2,0),"")</f>
        <v>Capital emitido</v>
      </c>
      <c r="L5399">
        <f>IFERROR(VLOOKUP(J5399,ORDEN_ESF!A:C,3,0),0)</f>
        <v>0</v>
      </c>
      <c r="M5399">
        <v>51619000</v>
      </c>
    </row>
    <row r="5400" spans="1:13" x14ac:dyDescent="0.25">
      <c r="A5400">
        <v>890911431</v>
      </c>
      <c r="B5400" t="s">
        <v>378</v>
      </c>
      <c r="C5400" t="s">
        <v>222</v>
      </c>
      <c r="D5400" t="s">
        <v>223</v>
      </c>
      <c r="E5400" t="s">
        <v>339</v>
      </c>
      <c r="F5400" t="s">
        <v>314</v>
      </c>
      <c r="G5400" s="16">
        <v>43100</v>
      </c>
      <c r="J5400" t="s">
        <v>280</v>
      </c>
      <c r="K5400" t="str">
        <f>IFERROR(VLOOKUP(J5400,ORDEN_ESF!A:C,2,0),"")</f>
        <v>Capital emitido</v>
      </c>
      <c r="L5400">
        <f>IFERROR(VLOOKUP(J5400,ORDEN_ESF!A:C,3,0),0)</f>
        <v>0</v>
      </c>
      <c r="M5400">
        <v>51619000</v>
      </c>
    </row>
    <row r="5401" spans="1:13" x14ac:dyDescent="0.25">
      <c r="A5401">
        <v>860527800</v>
      </c>
      <c r="B5401" t="s">
        <v>296</v>
      </c>
      <c r="C5401" t="s">
        <v>222</v>
      </c>
      <c r="D5401" t="s">
        <v>228</v>
      </c>
      <c r="E5401" t="s">
        <v>224</v>
      </c>
      <c r="F5401" t="s">
        <v>292</v>
      </c>
      <c r="G5401" s="16">
        <v>43100</v>
      </c>
      <c r="J5401" t="s">
        <v>280</v>
      </c>
      <c r="K5401" t="str">
        <f>IFERROR(VLOOKUP(J5401,ORDEN_ESF!A:C,2,0),"")</f>
        <v>Capital emitido</v>
      </c>
      <c r="L5401">
        <f>IFERROR(VLOOKUP(J5401,ORDEN_ESF!A:C,3,0),0)</f>
        <v>0</v>
      </c>
      <c r="M5401">
        <v>400000</v>
      </c>
    </row>
    <row r="5402" spans="1:13" x14ac:dyDescent="0.25">
      <c r="A5402">
        <v>860527800</v>
      </c>
      <c r="B5402" t="s">
        <v>296</v>
      </c>
      <c r="C5402" t="s">
        <v>222</v>
      </c>
      <c r="D5402" t="s">
        <v>228</v>
      </c>
      <c r="E5402" t="s">
        <v>224</v>
      </c>
      <c r="F5402" t="s">
        <v>314</v>
      </c>
      <c r="G5402" s="16">
        <v>43100</v>
      </c>
      <c r="J5402" t="s">
        <v>280</v>
      </c>
      <c r="K5402" t="str">
        <f>IFERROR(VLOOKUP(J5402,ORDEN_ESF!A:C,2,0),"")</f>
        <v>Capital emitido</v>
      </c>
      <c r="L5402">
        <f>IFERROR(VLOOKUP(J5402,ORDEN_ESF!A:C,3,0),0)</f>
        <v>0</v>
      </c>
      <c r="M5402">
        <v>400000</v>
      </c>
    </row>
    <row r="5403" spans="1:13" x14ac:dyDescent="0.25">
      <c r="A5403">
        <v>811032292</v>
      </c>
      <c r="B5403" t="s">
        <v>349</v>
      </c>
      <c r="C5403" t="s">
        <v>222</v>
      </c>
      <c r="D5403" t="s">
        <v>223</v>
      </c>
      <c r="E5403" t="s">
        <v>335</v>
      </c>
      <c r="F5403" t="s">
        <v>292</v>
      </c>
      <c r="G5403" s="16">
        <v>43100</v>
      </c>
      <c r="J5403" t="s">
        <v>280</v>
      </c>
      <c r="K5403" t="str">
        <f>IFERROR(VLOOKUP(J5403,ORDEN_ESF!A:C,2,0),"")</f>
        <v>Capital emitido</v>
      </c>
      <c r="L5403">
        <f>IFERROR(VLOOKUP(J5403,ORDEN_ESF!A:C,3,0),0)</f>
        <v>0</v>
      </c>
      <c r="M5403">
        <v>31086246</v>
      </c>
    </row>
    <row r="5404" spans="1:13" x14ac:dyDescent="0.25">
      <c r="A5404">
        <v>811032292</v>
      </c>
      <c r="B5404" t="s">
        <v>349</v>
      </c>
      <c r="C5404" t="s">
        <v>222</v>
      </c>
      <c r="D5404" t="s">
        <v>223</v>
      </c>
      <c r="E5404" t="s">
        <v>335</v>
      </c>
      <c r="F5404" t="s">
        <v>314</v>
      </c>
      <c r="G5404" s="16">
        <v>43100</v>
      </c>
      <c r="J5404" t="s">
        <v>280</v>
      </c>
      <c r="K5404" t="str">
        <f>IFERROR(VLOOKUP(J5404,ORDEN_ESF!A:C,2,0),"")</f>
        <v>Capital emitido</v>
      </c>
      <c r="L5404">
        <f>IFERROR(VLOOKUP(J5404,ORDEN_ESF!A:C,3,0),0)</f>
        <v>0</v>
      </c>
      <c r="M5404">
        <v>31086246</v>
      </c>
    </row>
    <row r="5405" spans="1:13" x14ac:dyDescent="0.25">
      <c r="A5405">
        <v>860035996</v>
      </c>
      <c r="B5405" t="s">
        <v>229</v>
      </c>
      <c r="C5405" t="s">
        <v>222</v>
      </c>
      <c r="D5405" t="s">
        <v>228</v>
      </c>
      <c r="E5405" t="s">
        <v>224</v>
      </c>
      <c r="F5405" t="s">
        <v>292</v>
      </c>
      <c r="G5405" s="16">
        <v>43100</v>
      </c>
      <c r="J5405" t="s">
        <v>280</v>
      </c>
      <c r="K5405" t="str">
        <f>IFERROR(VLOOKUP(J5405,ORDEN_ESF!A:C,2,0),"")</f>
        <v>Capital emitido</v>
      </c>
      <c r="L5405">
        <f>IFERROR(VLOOKUP(J5405,ORDEN_ESF!A:C,3,0),0)</f>
        <v>0</v>
      </c>
      <c r="M5405">
        <v>4735341</v>
      </c>
    </row>
    <row r="5406" spans="1:13" x14ac:dyDescent="0.25">
      <c r="A5406">
        <v>860035996</v>
      </c>
      <c r="B5406" t="s">
        <v>229</v>
      </c>
      <c r="C5406" t="s">
        <v>222</v>
      </c>
      <c r="D5406" t="s">
        <v>228</v>
      </c>
      <c r="E5406" t="s">
        <v>224</v>
      </c>
      <c r="F5406" t="s">
        <v>314</v>
      </c>
      <c r="G5406" s="16">
        <v>43100</v>
      </c>
      <c r="J5406" t="s">
        <v>280</v>
      </c>
      <c r="K5406" t="str">
        <f>IFERROR(VLOOKUP(J5406,ORDEN_ESF!A:C,2,0),"")</f>
        <v>Capital emitido</v>
      </c>
      <c r="L5406">
        <f>IFERROR(VLOOKUP(J5406,ORDEN_ESF!A:C,3,0),0)</f>
        <v>0</v>
      </c>
      <c r="M5406">
        <v>4735341</v>
      </c>
    </row>
    <row r="5407" spans="1:13" x14ac:dyDescent="0.25">
      <c r="A5407">
        <v>830124992</v>
      </c>
      <c r="B5407" t="s">
        <v>357</v>
      </c>
      <c r="C5407" t="s">
        <v>222</v>
      </c>
      <c r="D5407" t="s">
        <v>228</v>
      </c>
      <c r="E5407" t="s">
        <v>358</v>
      </c>
      <c r="F5407" t="s">
        <v>292</v>
      </c>
      <c r="G5407" s="16">
        <v>43100</v>
      </c>
      <c r="J5407" t="s">
        <v>280</v>
      </c>
      <c r="K5407" t="str">
        <f>IFERROR(VLOOKUP(J5407,ORDEN_ESF!A:C,2,0),"")</f>
        <v>Capital emitido</v>
      </c>
      <c r="L5407">
        <f>IFERROR(VLOOKUP(J5407,ORDEN_ESF!A:C,3,0),0)</f>
        <v>0</v>
      </c>
      <c r="M5407">
        <v>400000</v>
      </c>
    </row>
    <row r="5408" spans="1:13" x14ac:dyDescent="0.25">
      <c r="A5408">
        <v>830124992</v>
      </c>
      <c r="B5408" t="s">
        <v>357</v>
      </c>
      <c r="C5408" t="s">
        <v>222</v>
      </c>
      <c r="D5408" t="s">
        <v>228</v>
      </c>
      <c r="E5408" t="s">
        <v>358</v>
      </c>
      <c r="F5408" t="s">
        <v>314</v>
      </c>
      <c r="G5408" s="16">
        <v>43100</v>
      </c>
      <c r="J5408" t="s">
        <v>280</v>
      </c>
      <c r="K5408" t="str">
        <f>IFERROR(VLOOKUP(J5408,ORDEN_ESF!A:C,2,0),"")</f>
        <v>Capital emitido</v>
      </c>
      <c r="L5408">
        <f>IFERROR(VLOOKUP(J5408,ORDEN_ESF!A:C,3,0),0)</f>
        <v>0</v>
      </c>
      <c r="M5408">
        <v>400000</v>
      </c>
    </row>
    <row r="5409" spans="1:13" x14ac:dyDescent="0.25">
      <c r="A5409">
        <v>800185295</v>
      </c>
      <c r="B5409" t="s">
        <v>344</v>
      </c>
      <c r="C5409" t="s">
        <v>222</v>
      </c>
      <c r="D5409" t="s">
        <v>228</v>
      </c>
      <c r="E5409" t="s">
        <v>335</v>
      </c>
      <c r="F5409" t="s">
        <v>292</v>
      </c>
      <c r="G5409" s="16">
        <v>43100</v>
      </c>
      <c r="J5409" t="s">
        <v>280</v>
      </c>
      <c r="K5409" t="str">
        <f>IFERROR(VLOOKUP(J5409,ORDEN_ESF!A:C,2,0),"")</f>
        <v>Capital emitido</v>
      </c>
      <c r="L5409">
        <f>IFERROR(VLOOKUP(J5409,ORDEN_ESF!A:C,3,0),0)</f>
        <v>0</v>
      </c>
      <c r="M5409">
        <v>12000000</v>
      </c>
    </row>
    <row r="5410" spans="1:13" x14ac:dyDescent="0.25">
      <c r="A5410">
        <v>800185295</v>
      </c>
      <c r="B5410" t="s">
        <v>344</v>
      </c>
      <c r="C5410" t="s">
        <v>222</v>
      </c>
      <c r="D5410" t="s">
        <v>228</v>
      </c>
      <c r="E5410" t="s">
        <v>335</v>
      </c>
      <c r="F5410" t="s">
        <v>314</v>
      </c>
      <c r="G5410" s="16">
        <v>43100</v>
      </c>
      <c r="J5410" t="s">
        <v>280</v>
      </c>
      <c r="K5410" t="str">
        <f>IFERROR(VLOOKUP(J5410,ORDEN_ESF!A:C,2,0),"")</f>
        <v>Capital emitido</v>
      </c>
      <c r="L5410">
        <f>IFERROR(VLOOKUP(J5410,ORDEN_ESF!A:C,3,0),0)</f>
        <v>0</v>
      </c>
      <c r="M5410">
        <v>12000000</v>
      </c>
    </row>
    <row r="5411" spans="1:13" x14ac:dyDescent="0.25">
      <c r="A5411">
        <v>800233881</v>
      </c>
      <c r="B5411" t="s">
        <v>161</v>
      </c>
      <c r="C5411" t="s">
        <v>222</v>
      </c>
      <c r="D5411" t="s">
        <v>223</v>
      </c>
      <c r="E5411" t="s">
        <v>333</v>
      </c>
      <c r="F5411" t="s">
        <v>292</v>
      </c>
      <c r="G5411" s="16">
        <v>43100</v>
      </c>
      <c r="J5411" t="s">
        <v>280</v>
      </c>
      <c r="K5411" t="str">
        <f>IFERROR(VLOOKUP(J5411,ORDEN_ESF!A:C,2,0),"")</f>
        <v>Capital emitido</v>
      </c>
      <c r="L5411">
        <f>IFERROR(VLOOKUP(J5411,ORDEN_ESF!A:C,3,0),0)</f>
        <v>0</v>
      </c>
      <c r="M5411">
        <v>30000000</v>
      </c>
    </row>
    <row r="5412" spans="1:13" x14ac:dyDescent="0.25">
      <c r="A5412">
        <v>800233881</v>
      </c>
      <c r="B5412" t="s">
        <v>161</v>
      </c>
      <c r="C5412" t="s">
        <v>222</v>
      </c>
      <c r="D5412" t="s">
        <v>223</v>
      </c>
      <c r="E5412" t="s">
        <v>333</v>
      </c>
      <c r="F5412" t="s">
        <v>314</v>
      </c>
      <c r="G5412" s="16">
        <v>43100</v>
      </c>
      <c r="J5412" t="s">
        <v>280</v>
      </c>
      <c r="K5412" t="str">
        <f>IFERROR(VLOOKUP(J5412,ORDEN_ESF!A:C,2,0),"")</f>
        <v>Capital emitido</v>
      </c>
      <c r="L5412">
        <f>IFERROR(VLOOKUP(J5412,ORDEN_ESF!A:C,3,0),0)</f>
        <v>0</v>
      </c>
      <c r="M5412">
        <v>30000000</v>
      </c>
    </row>
    <row r="5413" spans="1:13" x14ac:dyDescent="0.25">
      <c r="A5413">
        <v>800173155</v>
      </c>
      <c r="B5413" t="s">
        <v>341</v>
      </c>
      <c r="C5413" t="s">
        <v>222</v>
      </c>
      <c r="D5413" t="s">
        <v>228</v>
      </c>
      <c r="E5413" t="s">
        <v>335</v>
      </c>
      <c r="F5413" t="s">
        <v>292</v>
      </c>
      <c r="G5413" s="16">
        <v>43100</v>
      </c>
      <c r="J5413" t="s">
        <v>280</v>
      </c>
      <c r="K5413" t="str">
        <f>IFERROR(VLOOKUP(J5413,ORDEN_ESF!A:C,2,0),"")</f>
        <v>Capital emitido</v>
      </c>
      <c r="L5413">
        <f>IFERROR(VLOOKUP(J5413,ORDEN_ESF!A:C,3,0),0)</f>
        <v>0</v>
      </c>
      <c r="M5413">
        <v>6848000</v>
      </c>
    </row>
    <row r="5414" spans="1:13" x14ac:dyDescent="0.25">
      <c r="A5414">
        <v>800173155</v>
      </c>
      <c r="B5414" t="s">
        <v>341</v>
      </c>
      <c r="C5414" t="s">
        <v>222</v>
      </c>
      <c r="D5414" t="s">
        <v>228</v>
      </c>
      <c r="E5414" t="s">
        <v>335</v>
      </c>
      <c r="F5414" t="s">
        <v>314</v>
      </c>
      <c r="G5414" s="16">
        <v>43100</v>
      </c>
      <c r="J5414" t="s">
        <v>280</v>
      </c>
      <c r="K5414" t="str">
        <f>IFERROR(VLOOKUP(J5414,ORDEN_ESF!A:C,2,0),"")</f>
        <v>Capital emitido</v>
      </c>
      <c r="L5414">
        <f>IFERROR(VLOOKUP(J5414,ORDEN_ESF!A:C,3,0),0)</f>
        <v>0</v>
      </c>
      <c r="M5414">
        <v>6848000</v>
      </c>
    </row>
    <row r="5415" spans="1:13" x14ac:dyDescent="0.25">
      <c r="A5415">
        <v>890205645</v>
      </c>
      <c r="B5415" t="s">
        <v>166</v>
      </c>
      <c r="C5415" t="s">
        <v>222</v>
      </c>
      <c r="D5415" t="s">
        <v>375</v>
      </c>
      <c r="E5415" t="s">
        <v>335</v>
      </c>
      <c r="F5415" t="s">
        <v>292</v>
      </c>
      <c r="G5415" s="16">
        <v>43100</v>
      </c>
      <c r="J5415" t="s">
        <v>280</v>
      </c>
      <c r="K5415" t="str">
        <f>IFERROR(VLOOKUP(J5415,ORDEN_ESF!A:C,2,0),"")</f>
        <v>Capital emitido</v>
      </c>
      <c r="L5415">
        <f>IFERROR(VLOOKUP(J5415,ORDEN_ESF!A:C,3,0),0)</f>
        <v>0</v>
      </c>
      <c r="M5415">
        <v>5000000</v>
      </c>
    </row>
    <row r="5416" spans="1:13" x14ac:dyDescent="0.25">
      <c r="A5416">
        <v>890205645</v>
      </c>
      <c r="B5416" t="s">
        <v>166</v>
      </c>
      <c r="C5416" t="s">
        <v>222</v>
      </c>
      <c r="D5416" t="s">
        <v>375</v>
      </c>
      <c r="E5416" t="s">
        <v>335</v>
      </c>
      <c r="F5416" t="s">
        <v>314</v>
      </c>
      <c r="G5416" s="16">
        <v>43100</v>
      </c>
      <c r="J5416" t="s">
        <v>280</v>
      </c>
      <c r="K5416" t="str">
        <f>IFERROR(VLOOKUP(J5416,ORDEN_ESF!A:C,2,0),"")</f>
        <v>Capital emitido</v>
      </c>
      <c r="L5416">
        <f>IFERROR(VLOOKUP(J5416,ORDEN_ESF!A:C,3,0),0)</f>
        <v>0</v>
      </c>
      <c r="M5416">
        <v>5073848</v>
      </c>
    </row>
    <row r="5417" spans="1:13" x14ac:dyDescent="0.25">
      <c r="A5417">
        <v>900087151</v>
      </c>
      <c r="B5417" t="s">
        <v>383</v>
      </c>
      <c r="C5417" t="s">
        <v>222</v>
      </c>
      <c r="D5417" t="s">
        <v>351</v>
      </c>
      <c r="E5417" t="s">
        <v>384</v>
      </c>
      <c r="F5417" t="s">
        <v>292</v>
      </c>
      <c r="G5417" s="16">
        <v>43100</v>
      </c>
      <c r="J5417" t="s">
        <v>280</v>
      </c>
      <c r="K5417" t="str">
        <f>IFERROR(VLOOKUP(J5417,ORDEN_ESF!A:C,2,0),"")</f>
        <v>Capital emitido</v>
      </c>
      <c r="L5417">
        <f>IFERROR(VLOOKUP(J5417,ORDEN_ESF!A:C,3,0),0)</f>
        <v>0</v>
      </c>
      <c r="M5417">
        <v>927108</v>
      </c>
    </row>
    <row r="5418" spans="1:13" x14ac:dyDescent="0.25">
      <c r="A5418">
        <v>900087151</v>
      </c>
      <c r="B5418" t="s">
        <v>383</v>
      </c>
      <c r="C5418" t="s">
        <v>222</v>
      </c>
      <c r="D5418" t="s">
        <v>351</v>
      </c>
      <c r="E5418" t="s">
        <v>384</v>
      </c>
      <c r="F5418" t="s">
        <v>314</v>
      </c>
      <c r="G5418" s="16">
        <v>43100</v>
      </c>
      <c r="J5418" t="s">
        <v>280</v>
      </c>
      <c r="K5418" t="str">
        <f>IFERROR(VLOOKUP(J5418,ORDEN_ESF!A:C,2,0),"")</f>
        <v>Capital emitido</v>
      </c>
      <c r="L5418">
        <f>IFERROR(VLOOKUP(J5418,ORDEN_ESF!A:C,3,0),0)</f>
        <v>0</v>
      </c>
      <c r="M5418">
        <v>927108</v>
      </c>
    </row>
    <row r="5419" spans="1:13" x14ac:dyDescent="0.25">
      <c r="A5419">
        <v>800094968</v>
      </c>
      <c r="B5419" t="s">
        <v>336</v>
      </c>
      <c r="C5419" t="s">
        <v>222</v>
      </c>
      <c r="D5419" t="s">
        <v>337</v>
      </c>
      <c r="E5419" t="s">
        <v>335</v>
      </c>
      <c r="F5419" t="s">
        <v>292</v>
      </c>
      <c r="G5419" s="16">
        <v>43100</v>
      </c>
      <c r="J5419" t="s">
        <v>280</v>
      </c>
      <c r="K5419" t="str">
        <f>IFERROR(VLOOKUP(J5419,ORDEN_ESF!A:C,2,0),"")</f>
        <v>Capital emitido</v>
      </c>
      <c r="L5419">
        <f>IFERROR(VLOOKUP(J5419,ORDEN_ESF!A:C,3,0),0)</f>
        <v>0</v>
      </c>
      <c r="M5419">
        <v>8000000</v>
      </c>
    </row>
    <row r="5420" spans="1:13" x14ac:dyDescent="0.25">
      <c r="A5420">
        <v>800094968</v>
      </c>
      <c r="B5420" t="s">
        <v>336</v>
      </c>
      <c r="C5420" t="s">
        <v>222</v>
      </c>
      <c r="D5420" t="s">
        <v>337</v>
      </c>
      <c r="E5420" t="s">
        <v>335</v>
      </c>
      <c r="F5420" t="s">
        <v>314</v>
      </c>
      <c r="G5420" s="16">
        <v>43100</v>
      </c>
      <c r="J5420" t="s">
        <v>280</v>
      </c>
      <c r="K5420" t="str">
        <f>IFERROR(VLOOKUP(J5420,ORDEN_ESF!A:C,2,0),"")</f>
        <v>Capital emitido</v>
      </c>
      <c r="L5420">
        <f>IFERROR(VLOOKUP(J5420,ORDEN_ESF!A:C,3,0),0)</f>
        <v>0</v>
      </c>
      <c r="M5420">
        <v>8000000</v>
      </c>
    </row>
    <row r="5421" spans="1:13" x14ac:dyDescent="0.25">
      <c r="A5421">
        <v>890939355</v>
      </c>
      <c r="B5421" t="s">
        <v>35</v>
      </c>
      <c r="C5421" t="s">
        <v>222</v>
      </c>
      <c r="D5421" t="s">
        <v>223</v>
      </c>
      <c r="E5421" t="s">
        <v>335</v>
      </c>
      <c r="F5421" t="s">
        <v>292</v>
      </c>
      <c r="G5421" s="16">
        <v>43100</v>
      </c>
      <c r="J5421" t="s">
        <v>280</v>
      </c>
      <c r="K5421" t="str">
        <f>IFERROR(VLOOKUP(J5421,ORDEN_ESF!A:C,2,0),"")</f>
        <v>Capital emitido</v>
      </c>
      <c r="L5421">
        <f>IFERROR(VLOOKUP(J5421,ORDEN_ESF!A:C,3,0),0)</f>
        <v>0</v>
      </c>
      <c r="M5421">
        <v>16999217</v>
      </c>
    </row>
    <row r="5422" spans="1:13" x14ac:dyDescent="0.25">
      <c r="A5422">
        <v>890939355</v>
      </c>
      <c r="B5422" t="s">
        <v>35</v>
      </c>
      <c r="C5422" t="s">
        <v>222</v>
      </c>
      <c r="D5422" t="s">
        <v>223</v>
      </c>
      <c r="E5422" t="s">
        <v>335</v>
      </c>
      <c r="F5422" t="s">
        <v>314</v>
      </c>
      <c r="G5422" s="16">
        <v>43100</v>
      </c>
      <c r="J5422" t="s">
        <v>280</v>
      </c>
      <c r="K5422" t="str">
        <f>IFERROR(VLOOKUP(J5422,ORDEN_ESF!A:C,2,0),"")</f>
        <v>Capital emitido</v>
      </c>
      <c r="L5422">
        <f>IFERROR(VLOOKUP(J5422,ORDEN_ESF!A:C,3,0),0)</f>
        <v>0</v>
      </c>
      <c r="M5422">
        <v>16999217</v>
      </c>
    </row>
    <row r="5423" spans="1:13" x14ac:dyDescent="0.25">
      <c r="A5423">
        <v>830058272</v>
      </c>
      <c r="B5423" t="s">
        <v>352</v>
      </c>
      <c r="C5423" t="s">
        <v>222</v>
      </c>
      <c r="D5423" t="s">
        <v>228</v>
      </c>
      <c r="E5423" t="s">
        <v>353</v>
      </c>
      <c r="F5423" t="s">
        <v>292</v>
      </c>
      <c r="G5423" s="16">
        <v>43100</v>
      </c>
      <c r="J5423" t="s">
        <v>280</v>
      </c>
      <c r="K5423" t="str">
        <f>IFERROR(VLOOKUP(J5423,ORDEN_ESF!A:C,2,0),"")</f>
        <v>Capital emitido</v>
      </c>
      <c r="L5423">
        <f>IFERROR(VLOOKUP(J5423,ORDEN_ESF!A:C,3,0),0)</f>
        <v>0</v>
      </c>
      <c r="M5423">
        <v>18640240</v>
      </c>
    </row>
    <row r="5424" spans="1:13" x14ac:dyDescent="0.25">
      <c r="A5424">
        <v>830058272</v>
      </c>
      <c r="B5424" t="s">
        <v>352</v>
      </c>
      <c r="C5424" t="s">
        <v>222</v>
      </c>
      <c r="D5424" t="s">
        <v>228</v>
      </c>
      <c r="E5424" t="s">
        <v>353</v>
      </c>
      <c r="F5424" t="s">
        <v>314</v>
      </c>
      <c r="G5424" s="16">
        <v>43100</v>
      </c>
      <c r="J5424" t="s">
        <v>280</v>
      </c>
      <c r="K5424" t="str">
        <f>IFERROR(VLOOKUP(J5424,ORDEN_ESF!A:C,2,0),"")</f>
        <v>Capital emitido</v>
      </c>
      <c r="L5424">
        <f>IFERROR(VLOOKUP(J5424,ORDEN_ESF!A:C,3,0),0)</f>
        <v>0</v>
      </c>
      <c r="M5424">
        <v>18640240</v>
      </c>
    </row>
    <row r="5425" spans="1:13" x14ac:dyDescent="0.25">
      <c r="A5425">
        <v>860058070</v>
      </c>
      <c r="B5425" t="s">
        <v>364</v>
      </c>
      <c r="C5425" t="s">
        <v>222</v>
      </c>
      <c r="D5425" t="s">
        <v>228</v>
      </c>
      <c r="E5425" t="s">
        <v>335</v>
      </c>
      <c r="F5425" t="s">
        <v>292</v>
      </c>
      <c r="G5425" s="16">
        <v>43100</v>
      </c>
      <c r="J5425" t="s">
        <v>280</v>
      </c>
      <c r="K5425" t="str">
        <f>IFERROR(VLOOKUP(J5425,ORDEN_ESF!A:C,2,0),"")</f>
        <v>Capital emitido</v>
      </c>
      <c r="L5425">
        <f>IFERROR(VLOOKUP(J5425,ORDEN_ESF!A:C,3,0),0)</f>
        <v>0</v>
      </c>
      <c r="M5425">
        <v>10069118</v>
      </c>
    </row>
    <row r="5426" spans="1:13" x14ac:dyDescent="0.25">
      <c r="A5426">
        <v>860058070</v>
      </c>
      <c r="B5426" t="s">
        <v>364</v>
      </c>
      <c r="C5426" t="s">
        <v>222</v>
      </c>
      <c r="D5426" t="s">
        <v>228</v>
      </c>
      <c r="E5426" t="s">
        <v>335</v>
      </c>
      <c r="F5426" t="s">
        <v>314</v>
      </c>
      <c r="G5426" s="16">
        <v>43100</v>
      </c>
      <c r="J5426" t="s">
        <v>280</v>
      </c>
      <c r="K5426" t="str">
        <f>IFERROR(VLOOKUP(J5426,ORDEN_ESF!A:C,2,0),"")</f>
        <v>Capital emitido</v>
      </c>
      <c r="L5426">
        <f>IFERROR(VLOOKUP(J5426,ORDEN_ESF!A:C,3,0),0)</f>
        <v>0</v>
      </c>
      <c r="M5426">
        <v>11900095</v>
      </c>
    </row>
    <row r="5427" spans="1:13" x14ac:dyDescent="0.25">
      <c r="A5427">
        <v>890903055</v>
      </c>
      <c r="B5427" t="s">
        <v>232</v>
      </c>
      <c r="C5427" t="s">
        <v>222</v>
      </c>
      <c r="D5427" t="s">
        <v>223</v>
      </c>
      <c r="E5427" t="s">
        <v>224</v>
      </c>
      <c r="F5427" t="s">
        <v>292</v>
      </c>
      <c r="G5427" s="16">
        <v>43100</v>
      </c>
      <c r="J5427" t="s">
        <v>280</v>
      </c>
      <c r="K5427" t="str">
        <f>IFERROR(VLOOKUP(J5427,ORDEN_ESF!A:C,2,0),"")</f>
        <v>Capital emitido</v>
      </c>
      <c r="L5427">
        <f>IFERROR(VLOOKUP(J5427,ORDEN_ESF!A:C,3,0),0)</f>
        <v>0</v>
      </c>
      <c r="M5427">
        <v>2300030</v>
      </c>
    </row>
    <row r="5428" spans="1:13" x14ac:dyDescent="0.25">
      <c r="A5428">
        <v>890903055</v>
      </c>
      <c r="B5428" t="s">
        <v>232</v>
      </c>
      <c r="C5428" t="s">
        <v>222</v>
      </c>
      <c r="D5428" t="s">
        <v>223</v>
      </c>
      <c r="E5428" t="s">
        <v>224</v>
      </c>
      <c r="F5428" t="s">
        <v>314</v>
      </c>
      <c r="G5428" s="16">
        <v>43100</v>
      </c>
      <c r="J5428" t="s">
        <v>280</v>
      </c>
      <c r="K5428" t="str">
        <f>IFERROR(VLOOKUP(J5428,ORDEN_ESF!A:C,2,0),"")</f>
        <v>Capital emitido</v>
      </c>
      <c r="L5428">
        <f>IFERROR(VLOOKUP(J5428,ORDEN_ESF!A:C,3,0),0)</f>
        <v>0</v>
      </c>
      <c r="M5428">
        <v>2300030</v>
      </c>
    </row>
    <row r="5429" spans="1:13" x14ac:dyDescent="0.25">
      <c r="A5429">
        <v>860031361</v>
      </c>
      <c r="B5429" t="s">
        <v>297</v>
      </c>
      <c r="C5429" t="s">
        <v>222</v>
      </c>
      <c r="D5429" t="s">
        <v>228</v>
      </c>
      <c r="E5429" t="s">
        <v>224</v>
      </c>
      <c r="F5429" t="s">
        <v>292</v>
      </c>
      <c r="G5429" s="16">
        <v>43100</v>
      </c>
      <c r="J5429" t="s">
        <v>280</v>
      </c>
      <c r="K5429" t="str">
        <f>IFERROR(VLOOKUP(J5429,ORDEN_ESF!A:C,2,0),"")</f>
        <v>Capital emitido</v>
      </c>
      <c r="L5429">
        <f>IFERROR(VLOOKUP(J5429,ORDEN_ESF!A:C,3,0),0)</f>
        <v>0</v>
      </c>
      <c r="M5429">
        <v>9606142</v>
      </c>
    </row>
    <row r="5430" spans="1:13" x14ac:dyDescent="0.25">
      <c r="A5430">
        <v>860031361</v>
      </c>
      <c r="B5430" t="s">
        <v>297</v>
      </c>
      <c r="C5430" t="s">
        <v>222</v>
      </c>
      <c r="D5430" t="s">
        <v>228</v>
      </c>
      <c r="E5430" t="s">
        <v>224</v>
      </c>
      <c r="F5430" t="s">
        <v>314</v>
      </c>
      <c r="G5430" s="16">
        <v>43100</v>
      </c>
      <c r="J5430" t="s">
        <v>280</v>
      </c>
      <c r="K5430" t="str">
        <f>IFERROR(VLOOKUP(J5430,ORDEN_ESF!A:C,2,0),"")</f>
        <v>Capital emitido</v>
      </c>
      <c r="L5430">
        <f>IFERROR(VLOOKUP(J5430,ORDEN_ESF!A:C,3,0),0)</f>
        <v>0</v>
      </c>
      <c r="M5430">
        <v>9606142</v>
      </c>
    </row>
    <row r="5431" spans="1:13" x14ac:dyDescent="0.25">
      <c r="A5431">
        <v>890312765</v>
      </c>
      <c r="B5431" t="s">
        <v>363</v>
      </c>
      <c r="C5431" t="s">
        <v>222</v>
      </c>
      <c r="D5431" t="s">
        <v>228</v>
      </c>
      <c r="E5431" t="s">
        <v>339</v>
      </c>
      <c r="F5431" t="s">
        <v>292</v>
      </c>
      <c r="G5431" s="16">
        <v>43100</v>
      </c>
      <c r="J5431" t="s">
        <v>280</v>
      </c>
      <c r="K5431" t="str">
        <f>IFERROR(VLOOKUP(J5431,ORDEN_ESF!A:C,2,0),"")</f>
        <v>Capital emitido</v>
      </c>
      <c r="L5431">
        <f>IFERROR(VLOOKUP(J5431,ORDEN_ESF!A:C,3,0),0)</f>
        <v>0</v>
      </c>
      <c r="M5431">
        <v>3740417</v>
      </c>
    </row>
    <row r="5432" spans="1:13" x14ac:dyDescent="0.25">
      <c r="A5432">
        <v>890312765</v>
      </c>
      <c r="B5432" t="s">
        <v>363</v>
      </c>
      <c r="C5432" t="s">
        <v>222</v>
      </c>
      <c r="D5432" t="s">
        <v>228</v>
      </c>
      <c r="E5432" t="s">
        <v>339</v>
      </c>
      <c r="F5432" t="s">
        <v>314</v>
      </c>
      <c r="G5432" s="16">
        <v>43100</v>
      </c>
      <c r="J5432" t="s">
        <v>280</v>
      </c>
      <c r="K5432" t="str">
        <f>IFERROR(VLOOKUP(J5432,ORDEN_ESF!A:C,2,0),"")</f>
        <v>Capital emitido</v>
      </c>
      <c r="L5432">
        <f>IFERROR(VLOOKUP(J5432,ORDEN_ESF!A:C,3,0),0)</f>
        <v>0</v>
      </c>
      <c r="M5432">
        <v>3740417</v>
      </c>
    </row>
    <row r="5433" spans="1:13" x14ac:dyDescent="0.25">
      <c r="A5433">
        <v>860000656</v>
      </c>
      <c r="B5433" t="s">
        <v>221</v>
      </c>
      <c r="C5433" t="s">
        <v>222</v>
      </c>
      <c r="D5433" t="s">
        <v>223</v>
      </c>
      <c r="E5433" t="s">
        <v>224</v>
      </c>
      <c r="F5433" t="s">
        <v>292</v>
      </c>
      <c r="G5433" s="16">
        <v>43100</v>
      </c>
      <c r="J5433" t="s">
        <v>280</v>
      </c>
      <c r="K5433" t="str">
        <f>IFERROR(VLOOKUP(J5433,ORDEN_ESF!A:C,2,0),"")</f>
        <v>Capital emitido</v>
      </c>
      <c r="L5433">
        <f>IFERROR(VLOOKUP(J5433,ORDEN_ESF!A:C,3,0),0)</f>
        <v>0</v>
      </c>
      <c r="M5433">
        <v>16660469</v>
      </c>
    </row>
    <row r="5434" spans="1:13" x14ac:dyDescent="0.25">
      <c r="A5434">
        <v>860000656</v>
      </c>
      <c r="B5434" t="s">
        <v>221</v>
      </c>
      <c r="C5434" t="s">
        <v>222</v>
      </c>
      <c r="D5434" t="s">
        <v>223</v>
      </c>
      <c r="E5434" t="s">
        <v>224</v>
      </c>
      <c r="F5434" t="s">
        <v>314</v>
      </c>
      <c r="G5434" s="16">
        <v>43100</v>
      </c>
      <c r="J5434" t="s">
        <v>280</v>
      </c>
      <c r="K5434" t="str">
        <f>IFERROR(VLOOKUP(J5434,ORDEN_ESF!A:C,2,0),"")</f>
        <v>Capital emitido</v>
      </c>
      <c r="L5434">
        <f>IFERROR(VLOOKUP(J5434,ORDEN_ESF!A:C,3,0),0)</f>
        <v>0</v>
      </c>
      <c r="M5434">
        <v>16660469</v>
      </c>
    </row>
    <row r="5435" spans="1:13" x14ac:dyDescent="0.25">
      <c r="A5435">
        <v>860059851</v>
      </c>
      <c r="B5435" t="s">
        <v>365</v>
      </c>
      <c r="C5435" t="s">
        <v>222</v>
      </c>
      <c r="D5435" t="s">
        <v>228</v>
      </c>
      <c r="E5435" t="s">
        <v>224</v>
      </c>
      <c r="F5435" t="s">
        <v>292</v>
      </c>
      <c r="G5435" s="16">
        <v>43100</v>
      </c>
      <c r="J5435" t="s">
        <v>280</v>
      </c>
      <c r="K5435" t="str">
        <f>IFERROR(VLOOKUP(J5435,ORDEN_ESF!A:C,2,0),"")</f>
        <v>Capital emitido</v>
      </c>
      <c r="L5435">
        <f>IFERROR(VLOOKUP(J5435,ORDEN_ESF!A:C,3,0),0)</f>
        <v>0</v>
      </c>
      <c r="M5435">
        <v>6500000</v>
      </c>
    </row>
    <row r="5436" spans="1:13" x14ac:dyDescent="0.25">
      <c r="A5436">
        <v>860059851</v>
      </c>
      <c r="B5436" t="s">
        <v>365</v>
      </c>
      <c r="C5436" t="s">
        <v>222</v>
      </c>
      <c r="D5436" t="s">
        <v>228</v>
      </c>
      <c r="E5436" t="s">
        <v>224</v>
      </c>
      <c r="F5436" t="s">
        <v>314</v>
      </c>
      <c r="G5436" s="16">
        <v>43100</v>
      </c>
      <c r="J5436" t="s">
        <v>280</v>
      </c>
      <c r="K5436" t="str">
        <f>IFERROR(VLOOKUP(J5436,ORDEN_ESF!A:C,2,0),"")</f>
        <v>Capital emitido</v>
      </c>
      <c r="L5436">
        <f>IFERROR(VLOOKUP(J5436,ORDEN_ESF!A:C,3,0),0)</f>
        <v>0</v>
      </c>
      <c r="M5436">
        <v>6500000</v>
      </c>
    </row>
    <row r="5437" spans="1:13" x14ac:dyDescent="0.25">
      <c r="A5437">
        <v>890910447</v>
      </c>
      <c r="B5437" t="s">
        <v>300</v>
      </c>
      <c r="C5437" t="s">
        <v>222</v>
      </c>
      <c r="D5437" t="s">
        <v>223</v>
      </c>
      <c r="E5437" t="s">
        <v>224</v>
      </c>
      <c r="F5437" t="s">
        <v>292</v>
      </c>
      <c r="G5437" s="16">
        <v>43100</v>
      </c>
      <c r="J5437" t="s">
        <v>280</v>
      </c>
      <c r="K5437" t="str">
        <f>IFERROR(VLOOKUP(J5437,ORDEN_ESF!A:C,2,0),"")</f>
        <v>Capital emitido</v>
      </c>
      <c r="L5437">
        <f>IFERROR(VLOOKUP(J5437,ORDEN_ESF!A:C,3,0),0)</f>
        <v>0</v>
      </c>
      <c r="M5437">
        <v>3185000</v>
      </c>
    </row>
    <row r="5438" spans="1:13" x14ac:dyDescent="0.25">
      <c r="A5438">
        <v>890910447</v>
      </c>
      <c r="B5438" t="s">
        <v>300</v>
      </c>
      <c r="C5438" t="s">
        <v>222</v>
      </c>
      <c r="D5438" t="s">
        <v>223</v>
      </c>
      <c r="E5438" t="s">
        <v>224</v>
      </c>
      <c r="F5438" t="s">
        <v>314</v>
      </c>
      <c r="G5438" s="16">
        <v>43100</v>
      </c>
      <c r="J5438" t="s">
        <v>280</v>
      </c>
      <c r="K5438" t="str">
        <f>IFERROR(VLOOKUP(J5438,ORDEN_ESF!A:C,2,0),"")</f>
        <v>Capital emitido</v>
      </c>
      <c r="L5438">
        <f>IFERROR(VLOOKUP(J5438,ORDEN_ESF!A:C,3,0),0)</f>
        <v>0</v>
      </c>
      <c r="M5438">
        <v>3226831</v>
      </c>
    </row>
    <row r="5439" spans="1:13" x14ac:dyDescent="0.25">
      <c r="A5439">
        <v>900192242</v>
      </c>
      <c r="B5439" t="s">
        <v>381</v>
      </c>
      <c r="C5439" t="s">
        <v>222</v>
      </c>
      <c r="D5439" t="s">
        <v>228</v>
      </c>
      <c r="E5439" t="s">
        <v>333</v>
      </c>
      <c r="F5439" t="s">
        <v>292</v>
      </c>
      <c r="G5439" s="16">
        <v>43100</v>
      </c>
      <c r="J5439" t="s">
        <v>280</v>
      </c>
      <c r="K5439" t="str">
        <f>IFERROR(VLOOKUP(J5439,ORDEN_ESF!A:C,2,0),"")</f>
        <v>Capital emitido</v>
      </c>
      <c r="L5439">
        <f>IFERROR(VLOOKUP(J5439,ORDEN_ESF!A:C,3,0),0)</f>
        <v>0</v>
      </c>
      <c r="M5439">
        <v>237414871</v>
      </c>
    </row>
    <row r="5440" spans="1:13" x14ac:dyDescent="0.25">
      <c r="A5440">
        <v>900192242</v>
      </c>
      <c r="B5440" t="s">
        <v>381</v>
      </c>
      <c r="C5440" t="s">
        <v>222</v>
      </c>
      <c r="D5440" t="s">
        <v>228</v>
      </c>
      <c r="E5440" t="s">
        <v>333</v>
      </c>
      <c r="F5440" t="s">
        <v>314</v>
      </c>
      <c r="G5440" s="16">
        <v>43100</v>
      </c>
      <c r="J5440" t="s">
        <v>280</v>
      </c>
      <c r="K5440" t="str">
        <f>IFERROR(VLOOKUP(J5440,ORDEN_ESF!A:C,2,0),"")</f>
        <v>Capital emitido</v>
      </c>
      <c r="L5440">
        <f>IFERROR(VLOOKUP(J5440,ORDEN_ESF!A:C,3,0),0)</f>
        <v>0</v>
      </c>
      <c r="M5440">
        <v>238470532</v>
      </c>
    </row>
    <row r="5441" spans="1:13" x14ac:dyDescent="0.25">
      <c r="A5441">
        <v>890903035</v>
      </c>
      <c r="B5441" t="s">
        <v>369</v>
      </c>
      <c r="C5441" t="s">
        <v>222</v>
      </c>
      <c r="D5441" t="s">
        <v>228</v>
      </c>
      <c r="E5441" t="s">
        <v>339</v>
      </c>
      <c r="F5441" t="s">
        <v>292</v>
      </c>
      <c r="G5441" s="16">
        <v>43100</v>
      </c>
      <c r="J5441" t="s">
        <v>280</v>
      </c>
      <c r="K5441" t="str">
        <f>IFERROR(VLOOKUP(J5441,ORDEN_ESF!A:C,2,0),"")</f>
        <v>Capital emitido</v>
      </c>
      <c r="L5441">
        <f>IFERROR(VLOOKUP(J5441,ORDEN_ESF!A:C,3,0),0)</f>
        <v>0</v>
      </c>
      <c r="M5441">
        <v>103000000</v>
      </c>
    </row>
    <row r="5442" spans="1:13" x14ac:dyDescent="0.25">
      <c r="A5442">
        <v>890903035</v>
      </c>
      <c r="B5442" t="s">
        <v>369</v>
      </c>
      <c r="C5442" t="s">
        <v>222</v>
      </c>
      <c r="D5442" t="s">
        <v>228</v>
      </c>
      <c r="E5442" t="s">
        <v>339</v>
      </c>
      <c r="F5442" t="s">
        <v>314</v>
      </c>
      <c r="G5442" s="16">
        <v>43100</v>
      </c>
      <c r="J5442" t="s">
        <v>280</v>
      </c>
      <c r="K5442" t="str">
        <f>IFERROR(VLOOKUP(J5442,ORDEN_ESF!A:C,2,0),"")</f>
        <v>Capital emitido</v>
      </c>
      <c r="L5442">
        <f>IFERROR(VLOOKUP(J5442,ORDEN_ESF!A:C,3,0),0)</f>
        <v>0</v>
      </c>
      <c r="M5442">
        <v>108260000</v>
      </c>
    </row>
    <row r="5443" spans="1:13" x14ac:dyDescent="0.25">
      <c r="A5443">
        <v>860002837</v>
      </c>
      <c r="B5443" t="s">
        <v>227</v>
      </c>
      <c r="C5443" t="s">
        <v>222</v>
      </c>
      <c r="D5443" t="s">
        <v>228</v>
      </c>
      <c r="E5443" t="s">
        <v>224</v>
      </c>
      <c r="F5443" t="s">
        <v>292</v>
      </c>
      <c r="G5443" s="16">
        <v>43100</v>
      </c>
      <c r="J5443" t="s">
        <v>280</v>
      </c>
      <c r="K5443" t="str">
        <f>IFERROR(VLOOKUP(J5443,ORDEN_ESF!A:C,2,0),"")</f>
        <v>Capital emitido</v>
      </c>
      <c r="L5443">
        <f>IFERROR(VLOOKUP(J5443,ORDEN_ESF!A:C,3,0),0)</f>
        <v>0</v>
      </c>
      <c r="M5443">
        <v>505212</v>
      </c>
    </row>
    <row r="5444" spans="1:13" x14ac:dyDescent="0.25">
      <c r="A5444">
        <v>860002837</v>
      </c>
      <c r="B5444" t="s">
        <v>227</v>
      </c>
      <c r="C5444" t="s">
        <v>222</v>
      </c>
      <c r="D5444" t="s">
        <v>228</v>
      </c>
      <c r="E5444" t="s">
        <v>224</v>
      </c>
      <c r="F5444" t="s">
        <v>314</v>
      </c>
      <c r="G5444" s="16">
        <v>43100</v>
      </c>
      <c r="J5444" t="s">
        <v>280</v>
      </c>
      <c r="K5444" t="str">
        <f>IFERROR(VLOOKUP(J5444,ORDEN_ESF!A:C,2,0),"")</f>
        <v>Capital emitido</v>
      </c>
      <c r="L5444">
        <f>IFERROR(VLOOKUP(J5444,ORDEN_ESF!A:C,3,0),0)</f>
        <v>0</v>
      </c>
      <c r="M5444">
        <v>505212</v>
      </c>
    </row>
    <row r="5445" spans="1:13" x14ac:dyDescent="0.25">
      <c r="A5445">
        <v>860515523</v>
      </c>
      <c r="B5445" t="s">
        <v>231</v>
      </c>
      <c r="C5445" t="s">
        <v>222</v>
      </c>
      <c r="D5445" t="s">
        <v>228</v>
      </c>
      <c r="E5445" t="s">
        <v>224</v>
      </c>
      <c r="F5445" t="s">
        <v>292</v>
      </c>
      <c r="G5445" s="16">
        <v>43100</v>
      </c>
      <c r="J5445" t="s">
        <v>280</v>
      </c>
      <c r="K5445" t="str">
        <f>IFERROR(VLOOKUP(J5445,ORDEN_ESF!A:C,2,0),"")</f>
        <v>Capital emitido</v>
      </c>
      <c r="L5445">
        <f>IFERROR(VLOOKUP(J5445,ORDEN_ESF!A:C,3,0),0)</f>
        <v>0</v>
      </c>
      <c r="M5445">
        <v>4077960</v>
      </c>
    </row>
    <row r="5446" spans="1:13" x14ac:dyDescent="0.25">
      <c r="A5446">
        <v>860515523</v>
      </c>
      <c r="B5446" t="s">
        <v>231</v>
      </c>
      <c r="C5446" t="s">
        <v>222</v>
      </c>
      <c r="D5446" t="s">
        <v>228</v>
      </c>
      <c r="E5446" t="s">
        <v>224</v>
      </c>
      <c r="F5446" t="s">
        <v>314</v>
      </c>
      <c r="G5446" s="16">
        <v>43100</v>
      </c>
      <c r="J5446" t="s">
        <v>280</v>
      </c>
      <c r="K5446" t="str">
        <f>IFERROR(VLOOKUP(J5446,ORDEN_ESF!A:C,2,0),"")</f>
        <v>Capital emitido</v>
      </c>
      <c r="L5446">
        <f>IFERROR(VLOOKUP(J5446,ORDEN_ESF!A:C,3,0),0)</f>
        <v>0</v>
      </c>
      <c r="M5446">
        <v>250000</v>
      </c>
    </row>
    <row r="5447" spans="1:13" x14ac:dyDescent="0.25">
      <c r="A5447">
        <v>890932424</v>
      </c>
      <c r="B5447" t="s">
        <v>379</v>
      </c>
      <c r="C5447" t="s">
        <v>222</v>
      </c>
      <c r="D5447" t="s">
        <v>223</v>
      </c>
      <c r="E5447" t="s">
        <v>333</v>
      </c>
      <c r="F5447" t="s">
        <v>292</v>
      </c>
      <c r="G5447" s="16">
        <v>43100</v>
      </c>
      <c r="J5447" t="s">
        <v>280</v>
      </c>
      <c r="K5447" t="str">
        <f>IFERROR(VLOOKUP(J5447,ORDEN_ESF!A:C,2,0),"")</f>
        <v>Capital emitido</v>
      </c>
      <c r="L5447">
        <f>IFERROR(VLOOKUP(J5447,ORDEN_ESF!A:C,3,0),0)</f>
        <v>0</v>
      </c>
      <c r="M5447">
        <v>300000</v>
      </c>
    </row>
    <row r="5448" spans="1:13" x14ac:dyDescent="0.25">
      <c r="A5448">
        <v>890932424</v>
      </c>
      <c r="B5448" t="s">
        <v>379</v>
      </c>
      <c r="C5448" t="s">
        <v>222</v>
      </c>
      <c r="D5448" t="s">
        <v>223</v>
      </c>
      <c r="E5448" t="s">
        <v>333</v>
      </c>
      <c r="F5448" t="s">
        <v>314</v>
      </c>
      <c r="G5448" s="16">
        <v>43100</v>
      </c>
      <c r="J5448" t="s">
        <v>280</v>
      </c>
      <c r="K5448" t="str">
        <f>IFERROR(VLOOKUP(J5448,ORDEN_ESF!A:C,2,0),"")</f>
        <v>Capital emitido</v>
      </c>
      <c r="L5448">
        <f>IFERROR(VLOOKUP(J5448,ORDEN_ESF!A:C,3,0),0)</f>
        <v>0</v>
      </c>
      <c r="M5448">
        <v>300000</v>
      </c>
    </row>
    <row r="5449" spans="1:13" x14ac:dyDescent="0.25">
      <c r="A5449">
        <v>830094920</v>
      </c>
      <c r="B5449" t="s">
        <v>350</v>
      </c>
      <c r="C5449" t="s">
        <v>222</v>
      </c>
      <c r="D5449" t="s">
        <v>351</v>
      </c>
      <c r="E5449" t="s">
        <v>339</v>
      </c>
      <c r="F5449" t="s">
        <v>292</v>
      </c>
      <c r="G5449" s="16">
        <v>43100</v>
      </c>
      <c r="J5449" t="s">
        <v>280</v>
      </c>
      <c r="K5449" t="str">
        <f>IFERROR(VLOOKUP(J5449,ORDEN_ESF!A:C,2,0),"")</f>
        <v>Capital emitido</v>
      </c>
      <c r="L5449">
        <f>IFERROR(VLOOKUP(J5449,ORDEN_ESF!A:C,3,0),0)</f>
        <v>0</v>
      </c>
      <c r="M5449">
        <v>5388472</v>
      </c>
    </row>
    <row r="5450" spans="1:13" x14ac:dyDescent="0.25">
      <c r="A5450">
        <v>830094920</v>
      </c>
      <c r="B5450" t="s">
        <v>350</v>
      </c>
      <c r="C5450" t="s">
        <v>222</v>
      </c>
      <c r="D5450" t="s">
        <v>351</v>
      </c>
      <c r="E5450" t="s">
        <v>339</v>
      </c>
      <c r="F5450" t="s">
        <v>314</v>
      </c>
      <c r="G5450" s="16">
        <v>43100</v>
      </c>
      <c r="J5450" t="s">
        <v>280</v>
      </c>
      <c r="K5450" t="str">
        <f>IFERROR(VLOOKUP(J5450,ORDEN_ESF!A:C,2,0),"")</f>
        <v>Capital emitido</v>
      </c>
      <c r="L5450">
        <f>IFERROR(VLOOKUP(J5450,ORDEN_ESF!A:C,3,0),0)</f>
        <v>0</v>
      </c>
      <c r="M5450">
        <v>5442918</v>
      </c>
    </row>
    <row r="5451" spans="1:13" x14ac:dyDescent="0.25">
      <c r="A5451">
        <v>800093117</v>
      </c>
      <c r="B5451" t="s">
        <v>334</v>
      </c>
      <c r="C5451" t="s">
        <v>222</v>
      </c>
      <c r="D5451" t="s">
        <v>223</v>
      </c>
      <c r="E5451" t="s">
        <v>335</v>
      </c>
      <c r="F5451" t="s">
        <v>292</v>
      </c>
      <c r="G5451" s="16">
        <v>43100</v>
      </c>
      <c r="J5451" t="s">
        <v>280</v>
      </c>
      <c r="K5451" t="str">
        <f>IFERROR(VLOOKUP(J5451,ORDEN_ESF!A:C,2,0),"")</f>
        <v>Capital emitido</v>
      </c>
      <c r="L5451">
        <f>IFERROR(VLOOKUP(J5451,ORDEN_ESF!A:C,3,0),0)</f>
        <v>0</v>
      </c>
      <c r="M5451">
        <v>121779340</v>
      </c>
    </row>
    <row r="5452" spans="1:13" x14ac:dyDescent="0.25">
      <c r="A5452">
        <v>800093117</v>
      </c>
      <c r="B5452" t="s">
        <v>334</v>
      </c>
      <c r="C5452" t="s">
        <v>222</v>
      </c>
      <c r="D5452" t="s">
        <v>223</v>
      </c>
      <c r="E5452" t="s">
        <v>335</v>
      </c>
      <c r="F5452" t="s">
        <v>314</v>
      </c>
      <c r="G5452" s="16">
        <v>43100</v>
      </c>
      <c r="J5452" t="s">
        <v>280</v>
      </c>
      <c r="K5452" t="str">
        <f>IFERROR(VLOOKUP(J5452,ORDEN_ESF!A:C,2,0),"")</f>
        <v>Capital emitido</v>
      </c>
      <c r="L5452">
        <f>IFERROR(VLOOKUP(J5452,ORDEN_ESF!A:C,3,0),0)</f>
        <v>0</v>
      </c>
      <c r="M5452">
        <v>13614352</v>
      </c>
    </row>
    <row r="5453" spans="1:13" x14ac:dyDescent="0.25">
      <c r="A5453">
        <v>890908901</v>
      </c>
      <c r="B5453" t="s">
        <v>372</v>
      </c>
      <c r="C5453" t="s">
        <v>222</v>
      </c>
      <c r="D5453" t="s">
        <v>223</v>
      </c>
      <c r="E5453" t="s">
        <v>339</v>
      </c>
      <c r="F5453" t="s">
        <v>292</v>
      </c>
      <c r="G5453" s="16">
        <v>43100</v>
      </c>
      <c r="J5453" t="s">
        <v>280</v>
      </c>
      <c r="K5453" t="str">
        <f>IFERROR(VLOOKUP(J5453,ORDEN_ESF!A:C,2,0),"")</f>
        <v>Capital emitido</v>
      </c>
      <c r="L5453">
        <f>IFERROR(VLOOKUP(J5453,ORDEN_ESF!A:C,3,0),0)</f>
        <v>0</v>
      </c>
      <c r="M5453">
        <v>5312360</v>
      </c>
    </row>
    <row r="5454" spans="1:13" x14ac:dyDescent="0.25">
      <c r="A5454">
        <v>890908901</v>
      </c>
      <c r="B5454" t="s">
        <v>372</v>
      </c>
      <c r="C5454" t="s">
        <v>222</v>
      </c>
      <c r="D5454" t="s">
        <v>223</v>
      </c>
      <c r="E5454" t="s">
        <v>339</v>
      </c>
      <c r="F5454" t="s">
        <v>314</v>
      </c>
      <c r="G5454" s="16">
        <v>43100</v>
      </c>
      <c r="J5454" t="s">
        <v>280</v>
      </c>
      <c r="K5454" t="str">
        <f>IFERROR(VLOOKUP(J5454,ORDEN_ESF!A:C,2,0),"")</f>
        <v>Capital emitido</v>
      </c>
      <c r="L5454">
        <f>IFERROR(VLOOKUP(J5454,ORDEN_ESF!A:C,3,0),0)</f>
        <v>0</v>
      </c>
      <c r="M5454">
        <v>5312360</v>
      </c>
    </row>
    <row r="5455" spans="1:13" x14ac:dyDescent="0.25">
      <c r="A5455">
        <v>800233881</v>
      </c>
      <c r="B5455" t="s">
        <v>161</v>
      </c>
      <c r="C5455" t="s">
        <v>222</v>
      </c>
      <c r="D5455" t="s">
        <v>223</v>
      </c>
      <c r="E5455" t="s">
        <v>333</v>
      </c>
      <c r="F5455" t="s">
        <v>292</v>
      </c>
      <c r="G5455" s="16">
        <v>43100</v>
      </c>
      <c r="J5455" t="s">
        <v>281</v>
      </c>
      <c r="K5455" t="str">
        <f>IFERROR(VLOOKUP(J5455,ORDEN_ESF!A:C,2,0),"")</f>
        <v>Prima de emisión</v>
      </c>
      <c r="L5455">
        <f>IFERROR(VLOOKUP(J5455,ORDEN_ESF!A:C,3,0),0)</f>
        <v>0</v>
      </c>
      <c r="M5455">
        <v>206250</v>
      </c>
    </row>
    <row r="5456" spans="1:13" x14ac:dyDescent="0.25">
      <c r="A5456">
        <v>800233881</v>
      </c>
      <c r="B5456" t="s">
        <v>161</v>
      </c>
      <c r="C5456" t="s">
        <v>222</v>
      </c>
      <c r="D5456" t="s">
        <v>223</v>
      </c>
      <c r="E5456" t="s">
        <v>333</v>
      </c>
      <c r="F5456" t="s">
        <v>314</v>
      </c>
      <c r="G5456" s="16">
        <v>43100</v>
      </c>
      <c r="J5456" t="s">
        <v>281</v>
      </c>
      <c r="K5456" t="str">
        <f>IFERROR(VLOOKUP(J5456,ORDEN_ESF!A:C,2,0),"")</f>
        <v>Prima de emisión</v>
      </c>
      <c r="L5456">
        <f>IFERROR(VLOOKUP(J5456,ORDEN_ESF!A:C,3,0),0)</f>
        <v>0</v>
      </c>
      <c r="M5456">
        <v>206250</v>
      </c>
    </row>
    <row r="5457" spans="1:13" x14ac:dyDescent="0.25">
      <c r="A5457">
        <v>890205645</v>
      </c>
      <c r="B5457" t="s">
        <v>166</v>
      </c>
      <c r="C5457" t="s">
        <v>222</v>
      </c>
      <c r="D5457" t="s">
        <v>375</v>
      </c>
      <c r="E5457" t="s">
        <v>335</v>
      </c>
      <c r="F5457" t="s">
        <v>314</v>
      </c>
      <c r="G5457" s="16">
        <v>43100</v>
      </c>
      <c r="J5457" t="s">
        <v>281</v>
      </c>
      <c r="K5457" t="str">
        <f>IFERROR(VLOOKUP(J5457,ORDEN_ESF!A:C,2,0),"")</f>
        <v>Prima de emisión</v>
      </c>
      <c r="L5457">
        <f>IFERROR(VLOOKUP(J5457,ORDEN_ESF!A:C,3,0),0)</f>
        <v>0</v>
      </c>
      <c r="M5457">
        <v>196152</v>
      </c>
    </row>
    <row r="5458" spans="1:13" x14ac:dyDescent="0.25">
      <c r="A5458">
        <v>900087151</v>
      </c>
      <c r="B5458" t="s">
        <v>383</v>
      </c>
      <c r="C5458" t="s">
        <v>222</v>
      </c>
      <c r="D5458" t="s">
        <v>351</v>
      </c>
      <c r="E5458" t="s">
        <v>384</v>
      </c>
      <c r="F5458" t="s">
        <v>292</v>
      </c>
      <c r="G5458" s="16">
        <v>43100</v>
      </c>
      <c r="J5458" t="s">
        <v>281</v>
      </c>
      <c r="K5458" t="str">
        <f>IFERROR(VLOOKUP(J5458,ORDEN_ESF!A:C,2,0),"")</f>
        <v>Prima de emisión</v>
      </c>
      <c r="L5458">
        <f>IFERROR(VLOOKUP(J5458,ORDEN_ESF!A:C,3,0),0)</f>
        <v>0</v>
      </c>
      <c r="M5458">
        <v>20057458</v>
      </c>
    </row>
    <row r="5459" spans="1:13" x14ac:dyDescent="0.25">
      <c r="A5459">
        <v>900087151</v>
      </c>
      <c r="B5459" t="s">
        <v>383</v>
      </c>
      <c r="C5459" t="s">
        <v>222</v>
      </c>
      <c r="D5459" t="s">
        <v>351</v>
      </c>
      <c r="E5459" t="s">
        <v>384</v>
      </c>
      <c r="F5459" t="s">
        <v>314</v>
      </c>
      <c r="G5459" s="16">
        <v>43100</v>
      </c>
      <c r="J5459" t="s">
        <v>281</v>
      </c>
      <c r="K5459" t="str">
        <f>IFERROR(VLOOKUP(J5459,ORDEN_ESF!A:C,2,0),"")</f>
        <v>Prima de emisión</v>
      </c>
      <c r="L5459">
        <f>IFERROR(VLOOKUP(J5459,ORDEN_ESF!A:C,3,0),0)</f>
        <v>0</v>
      </c>
      <c r="M5459">
        <v>20057458</v>
      </c>
    </row>
    <row r="5460" spans="1:13" x14ac:dyDescent="0.25">
      <c r="A5460">
        <v>860058070</v>
      </c>
      <c r="B5460" t="s">
        <v>364</v>
      </c>
      <c r="C5460" t="s">
        <v>222</v>
      </c>
      <c r="D5460" t="s">
        <v>228</v>
      </c>
      <c r="E5460" t="s">
        <v>335</v>
      </c>
      <c r="F5460" t="s">
        <v>292</v>
      </c>
      <c r="G5460" s="16">
        <v>43100</v>
      </c>
      <c r="J5460" t="s">
        <v>281</v>
      </c>
      <c r="K5460" t="str">
        <f>IFERROR(VLOOKUP(J5460,ORDEN_ESF!A:C,2,0),"")</f>
        <v>Prima de emisión</v>
      </c>
      <c r="L5460">
        <f>IFERROR(VLOOKUP(J5460,ORDEN_ESF!A:C,3,0),0)</f>
        <v>0</v>
      </c>
      <c r="M5460">
        <v>129894641</v>
      </c>
    </row>
    <row r="5461" spans="1:13" x14ac:dyDescent="0.25">
      <c r="A5461">
        <v>860058070</v>
      </c>
      <c r="B5461" t="s">
        <v>364</v>
      </c>
      <c r="C5461" t="s">
        <v>222</v>
      </c>
      <c r="D5461" t="s">
        <v>228</v>
      </c>
      <c r="E5461" t="s">
        <v>335</v>
      </c>
      <c r="F5461" t="s">
        <v>314</v>
      </c>
      <c r="G5461" s="16">
        <v>43100</v>
      </c>
      <c r="J5461" t="s">
        <v>281</v>
      </c>
      <c r="K5461" t="str">
        <f>IFERROR(VLOOKUP(J5461,ORDEN_ESF!A:C,2,0),"")</f>
        <v>Prima de emisión</v>
      </c>
      <c r="L5461">
        <f>IFERROR(VLOOKUP(J5461,ORDEN_ESF!A:C,3,0),0)</f>
        <v>0</v>
      </c>
      <c r="M5461">
        <v>238063665</v>
      </c>
    </row>
    <row r="5462" spans="1:13" x14ac:dyDescent="0.25">
      <c r="A5462">
        <v>890903055</v>
      </c>
      <c r="B5462" t="s">
        <v>232</v>
      </c>
      <c r="C5462" t="s">
        <v>222</v>
      </c>
      <c r="D5462" t="s">
        <v>223</v>
      </c>
      <c r="E5462" t="s">
        <v>224</v>
      </c>
      <c r="F5462" t="s">
        <v>292</v>
      </c>
      <c r="G5462" s="16">
        <v>43100</v>
      </c>
      <c r="J5462" t="s">
        <v>281</v>
      </c>
      <c r="K5462" t="str">
        <f>IFERROR(VLOOKUP(J5462,ORDEN_ESF!A:C,2,0),"")</f>
        <v>Prima de emisión</v>
      </c>
      <c r="L5462">
        <f>IFERROR(VLOOKUP(J5462,ORDEN_ESF!A:C,3,0),0)</f>
        <v>0</v>
      </c>
      <c r="M5462">
        <v>5390213</v>
      </c>
    </row>
    <row r="5463" spans="1:13" x14ac:dyDescent="0.25">
      <c r="A5463">
        <v>890903055</v>
      </c>
      <c r="B5463" t="s">
        <v>232</v>
      </c>
      <c r="C5463" t="s">
        <v>222</v>
      </c>
      <c r="D5463" t="s">
        <v>223</v>
      </c>
      <c r="E5463" t="s">
        <v>224</v>
      </c>
      <c r="F5463" t="s">
        <v>314</v>
      </c>
      <c r="G5463" s="16">
        <v>43100</v>
      </c>
      <c r="J5463" t="s">
        <v>281</v>
      </c>
      <c r="K5463" t="str">
        <f>IFERROR(VLOOKUP(J5463,ORDEN_ESF!A:C,2,0),"")</f>
        <v>Prima de emisión</v>
      </c>
      <c r="L5463">
        <f>IFERROR(VLOOKUP(J5463,ORDEN_ESF!A:C,3,0),0)</f>
        <v>0</v>
      </c>
      <c r="M5463">
        <v>5390213</v>
      </c>
    </row>
    <row r="5464" spans="1:13" x14ac:dyDescent="0.25">
      <c r="A5464">
        <v>860031361</v>
      </c>
      <c r="B5464" t="s">
        <v>297</v>
      </c>
      <c r="C5464" t="s">
        <v>222</v>
      </c>
      <c r="D5464" t="s">
        <v>228</v>
      </c>
      <c r="E5464" t="s">
        <v>224</v>
      </c>
      <c r="F5464" t="s">
        <v>292</v>
      </c>
      <c r="G5464" s="16">
        <v>43100</v>
      </c>
      <c r="J5464" t="s">
        <v>281</v>
      </c>
      <c r="K5464" t="str">
        <f>IFERROR(VLOOKUP(J5464,ORDEN_ESF!A:C,2,0),"")</f>
        <v>Prima de emisión</v>
      </c>
      <c r="L5464">
        <f>IFERROR(VLOOKUP(J5464,ORDEN_ESF!A:C,3,0),0)</f>
        <v>0</v>
      </c>
      <c r="M5464">
        <v>247392</v>
      </c>
    </row>
    <row r="5465" spans="1:13" x14ac:dyDescent="0.25">
      <c r="A5465">
        <v>860031361</v>
      </c>
      <c r="B5465" t="s">
        <v>297</v>
      </c>
      <c r="C5465" t="s">
        <v>222</v>
      </c>
      <c r="D5465" t="s">
        <v>228</v>
      </c>
      <c r="E5465" t="s">
        <v>224</v>
      </c>
      <c r="F5465" t="s">
        <v>314</v>
      </c>
      <c r="G5465" s="16">
        <v>43100</v>
      </c>
      <c r="J5465" t="s">
        <v>281</v>
      </c>
      <c r="K5465" t="str">
        <f>IFERROR(VLOOKUP(J5465,ORDEN_ESF!A:C,2,0),"")</f>
        <v>Prima de emisión</v>
      </c>
      <c r="L5465">
        <f>IFERROR(VLOOKUP(J5465,ORDEN_ESF!A:C,3,0),0)</f>
        <v>0</v>
      </c>
      <c r="M5465">
        <v>348478</v>
      </c>
    </row>
    <row r="5466" spans="1:13" x14ac:dyDescent="0.25">
      <c r="A5466">
        <v>890312765</v>
      </c>
      <c r="B5466" t="s">
        <v>363</v>
      </c>
      <c r="C5466" t="s">
        <v>222</v>
      </c>
      <c r="D5466" t="s">
        <v>228</v>
      </c>
      <c r="E5466" t="s">
        <v>339</v>
      </c>
      <c r="F5466" t="s">
        <v>292</v>
      </c>
      <c r="G5466" s="16">
        <v>43100</v>
      </c>
      <c r="J5466" t="s">
        <v>281</v>
      </c>
      <c r="K5466" t="str">
        <f>IFERROR(VLOOKUP(J5466,ORDEN_ESF!A:C,2,0),"")</f>
        <v>Prima de emisión</v>
      </c>
      <c r="L5466">
        <f>IFERROR(VLOOKUP(J5466,ORDEN_ESF!A:C,3,0),0)</f>
        <v>0</v>
      </c>
      <c r="M5466">
        <v>102310228</v>
      </c>
    </row>
    <row r="5467" spans="1:13" x14ac:dyDescent="0.25">
      <c r="A5467">
        <v>890312765</v>
      </c>
      <c r="B5467" t="s">
        <v>363</v>
      </c>
      <c r="C5467" t="s">
        <v>222</v>
      </c>
      <c r="D5467" t="s">
        <v>228</v>
      </c>
      <c r="E5467" t="s">
        <v>339</v>
      </c>
      <c r="F5467" t="s">
        <v>314</v>
      </c>
      <c r="G5467" s="16">
        <v>43100</v>
      </c>
      <c r="J5467" t="s">
        <v>281</v>
      </c>
      <c r="K5467" t="str">
        <f>IFERROR(VLOOKUP(J5467,ORDEN_ESF!A:C,2,0),"")</f>
        <v>Prima de emisión</v>
      </c>
      <c r="L5467">
        <f>IFERROR(VLOOKUP(J5467,ORDEN_ESF!A:C,3,0),0)</f>
        <v>0</v>
      </c>
      <c r="M5467">
        <v>102310228</v>
      </c>
    </row>
    <row r="5468" spans="1:13" x14ac:dyDescent="0.25">
      <c r="A5468">
        <v>860000656</v>
      </c>
      <c r="B5468" t="s">
        <v>221</v>
      </c>
      <c r="C5468" t="s">
        <v>222</v>
      </c>
      <c r="D5468" t="s">
        <v>223</v>
      </c>
      <c r="E5468" t="s">
        <v>224</v>
      </c>
      <c r="F5468" t="s">
        <v>292</v>
      </c>
      <c r="G5468" s="16">
        <v>43100</v>
      </c>
      <c r="J5468" t="s">
        <v>281</v>
      </c>
      <c r="K5468" t="str">
        <f>IFERROR(VLOOKUP(J5468,ORDEN_ESF!A:C,2,0),"")</f>
        <v>Prima de emisión</v>
      </c>
      <c r="L5468">
        <f>IFERROR(VLOOKUP(J5468,ORDEN_ESF!A:C,3,0),0)</f>
        <v>0</v>
      </c>
      <c r="M5468">
        <v>109653</v>
      </c>
    </row>
    <row r="5469" spans="1:13" x14ac:dyDescent="0.25">
      <c r="A5469">
        <v>860000656</v>
      </c>
      <c r="B5469" t="s">
        <v>221</v>
      </c>
      <c r="C5469" t="s">
        <v>222</v>
      </c>
      <c r="D5469" t="s">
        <v>223</v>
      </c>
      <c r="E5469" t="s">
        <v>224</v>
      </c>
      <c r="F5469" t="s">
        <v>314</v>
      </c>
      <c r="G5469" s="16">
        <v>43100</v>
      </c>
      <c r="J5469" t="s">
        <v>281</v>
      </c>
      <c r="K5469" t="str">
        <f>IFERROR(VLOOKUP(J5469,ORDEN_ESF!A:C,2,0),"")</f>
        <v>Prima de emisión</v>
      </c>
      <c r="L5469">
        <f>IFERROR(VLOOKUP(J5469,ORDEN_ESF!A:C,3,0),0)</f>
        <v>0</v>
      </c>
      <c r="M5469">
        <v>109653</v>
      </c>
    </row>
    <row r="5470" spans="1:13" x14ac:dyDescent="0.25">
      <c r="A5470">
        <v>900192242</v>
      </c>
      <c r="B5470" t="s">
        <v>381</v>
      </c>
      <c r="C5470" t="s">
        <v>222</v>
      </c>
      <c r="D5470" t="s">
        <v>228</v>
      </c>
      <c r="E5470" t="s">
        <v>333</v>
      </c>
      <c r="F5470" t="s">
        <v>292</v>
      </c>
      <c r="G5470" s="16">
        <v>43100</v>
      </c>
      <c r="J5470" t="s">
        <v>281</v>
      </c>
      <c r="K5470" t="str">
        <f>IFERROR(VLOOKUP(J5470,ORDEN_ESF!A:C,2,0),"")</f>
        <v>Prima de emisión</v>
      </c>
      <c r="L5470">
        <f>IFERROR(VLOOKUP(J5470,ORDEN_ESF!A:C,3,0),0)</f>
        <v>0</v>
      </c>
      <c r="M5470">
        <v>452261231</v>
      </c>
    </row>
    <row r="5471" spans="1:13" x14ac:dyDescent="0.25">
      <c r="A5471">
        <v>900192242</v>
      </c>
      <c r="B5471" t="s">
        <v>381</v>
      </c>
      <c r="C5471" t="s">
        <v>222</v>
      </c>
      <c r="D5471" t="s">
        <v>228</v>
      </c>
      <c r="E5471" t="s">
        <v>333</v>
      </c>
      <c r="F5471" t="s">
        <v>314</v>
      </c>
      <c r="G5471" s="16">
        <v>43100</v>
      </c>
      <c r="J5471" t="s">
        <v>281</v>
      </c>
      <c r="K5471" t="str">
        <f>IFERROR(VLOOKUP(J5471,ORDEN_ESF!A:C,2,0),"")</f>
        <v>Prima de emisión</v>
      </c>
      <c r="L5471">
        <f>IFERROR(VLOOKUP(J5471,ORDEN_ESF!A:C,3,0),0)</f>
        <v>0</v>
      </c>
      <c r="M5471">
        <v>455387571</v>
      </c>
    </row>
    <row r="5472" spans="1:13" x14ac:dyDescent="0.25">
      <c r="A5472">
        <v>890903035</v>
      </c>
      <c r="B5472" t="s">
        <v>369</v>
      </c>
      <c r="C5472" t="s">
        <v>222</v>
      </c>
      <c r="D5472" t="s">
        <v>228</v>
      </c>
      <c r="E5472" t="s">
        <v>339</v>
      </c>
      <c r="F5472" t="s">
        <v>314</v>
      </c>
      <c r="G5472" s="16">
        <v>43100</v>
      </c>
      <c r="J5472" t="s">
        <v>281</v>
      </c>
      <c r="K5472" t="str">
        <f>IFERROR(VLOOKUP(J5472,ORDEN_ESF!A:C,2,0),"")</f>
        <v>Prima de emisión</v>
      </c>
      <c r="L5472">
        <f>IFERROR(VLOOKUP(J5472,ORDEN_ESF!A:C,3,0),0)</f>
        <v>0</v>
      </c>
      <c r="M5472">
        <v>20</v>
      </c>
    </row>
    <row r="5473" spans="1:13" x14ac:dyDescent="0.25">
      <c r="A5473">
        <v>860002837</v>
      </c>
      <c r="B5473" t="s">
        <v>227</v>
      </c>
      <c r="C5473" t="s">
        <v>222</v>
      </c>
      <c r="D5473" t="s">
        <v>228</v>
      </c>
      <c r="E5473" t="s">
        <v>224</v>
      </c>
      <c r="F5473" t="s">
        <v>292</v>
      </c>
      <c r="G5473" s="16">
        <v>43100</v>
      </c>
      <c r="J5473" t="s">
        <v>281</v>
      </c>
      <c r="K5473" t="str">
        <f>IFERROR(VLOOKUP(J5473,ORDEN_ESF!A:C,2,0),"")</f>
        <v>Prima de emisión</v>
      </c>
      <c r="L5473">
        <f>IFERROR(VLOOKUP(J5473,ORDEN_ESF!A:C,3,0),0)</f>
        <v>0</v>
      </c>
      <c r="M5473">
        <v>10948840</v>
      </c>
    </row>
    <row r="5474" spans="1:13" x14ac:dyDescent="0.25">
      <c r="A5474">
        <v>860002837</v>
      </c>
      <c r="B5474" t="s">
        <v>227</v>
      </c>
      <c r="C5474" t="s">
        <v>222</v>
      </c>
      <c r="D5474" t="s">
        <v>228</v>
      </c>
      <c r="E5474" t="s">
        <v>224</v>
      </c>
      <c r="F5474" t="s">
        <v>314</v>
      </c>
      <c r="G5474" s="16">
        <v>43100</v>
      </c>
      <c r="J5474" t="s">
        <v>281</v>
      </c>
      <c r="K5474" t="str">
        <f>IFERROR(VLOOKUP(J5474,ORDEN_ESF!A:C,2,0),"")</f>
        <v>Prima de emisión</v>
      </c>
      <c r="L5474">
        <f>IFERROR(VLOOKUP(J5474,ORDEN_ESF!A:C,3,0),0)</f>
        <v>0</v>
      </c>
      <c r="M5474">
        <v>10948840</v>
      </c>
    </row>
    <row r="5475" spans="1:13" x14ac:dyDescent="0.25">
      <c r="A5475">
        <v>890932424</v>
      </c>
      <c r="B5475" t="s">
        <v>379</v>
      </c>
      <c r="C5475" t="s">
        <v>222</v>
      </c>
      <c r="D5475" t="s">
        <v>223</v>
      </c>
      <c r="E5475" t="s">
        <v>333</v>
      </c>
      <c r="F5475" t="s">
        <v>292</v>
      </c>
      <c r="G5475" s="16">
        <v>43100</v>
      </c>
      <c r="J5475" t="s">
        <v>281</v>
      </c>
      <c r="K5475" t="str">
        <f>IFERROR(VLOOKUP(J5475,ORDEN_ESF!A:C,2,0),"")</f>
        <v>Prima de emisión</v>
      </c>
      <c r="L5475">
        <f>IFERROR(VLOOKUP(J5475,ORDEN_ESF!A:C,3,0),0)</f>
        <v>0</v>
      </c>
      <c r="M5475">
        <v>11504318</v>
      </c>
    </row>
    <row r="5476" spans="1:13" x14ac:dyDescent="0.25">
      <c r="A5476">
        <v>890932424</v>
      </c>
      <c r="B5476" t="s">
        <v>379</v>
      </c>
      <c r="C5476" t="s">
        <v>222</v>
      </c>
      <c r="D5476" t="s">
        <v>223</v>
      </c>
      <c r="E5476" t="s">
        <v>333</v>
      </c>
      <c r="F5476" t="s">
        <v>314</v>
      </c>
      <c r="G5476" s="16">
        <v>43100</v>
      </c>
      <c r="J5476" t="s">
        <v>281</v>
      </c>
      <c r="K5476" t="str">
        <f>IFERROR(VLOOKUP(J5476,ORDEN_ESF!A:C,2,0),"")</f>
        <v>Prima de emisión</v>
      </c>
      <c r="L5476">
        <f>IFERROR(VLOOKUP(J5476,ORDEN_ESF!A:C,3,0),0)</f>
        <v>0</v>
      </c>
      <c r="M5476">
        <v>11504318</v>
      </c>
    </row>
    <row r="5477" spans="1:13" x14ac:dyDescent="0.25">
      <c r="A5477">
        <v>830094920</v>
      </c>
      <c r="B5477" t="s">
        <v>350</v>
      </c>
      <c r="C5477" t="s">
        <v>222</v>
      </c>
      <c r="D5477" t="s">
        <v>351</v>
      </c>
      <c r="E5477" t="s">
        <v>339</v>
      </c>
      <c r="F5477" t="s">
        <v>314</v>
      </c>
      <c r="G5477" s="16">
        <v>43100</v>
      </c>
      <c r="J5477" t="s">
        <v>281</v>
      </c>
      <c r="K5477" t="str">
        <f>IFERROR(VLOOKUP(J5477,ORDEN_ESF!A:C,2,0),"")</f>
        <v>Prima de emisión</v>
      </c>
      <c r="L5477">
        <f>IFERROR(VLOOKUP(J5477,ORDEN_ESF!A:C,3,0),0)</f>
        <v>0</v>
      </c>
      <c r="M5477">
        <v>4232072</v>
      </c>
    </row>
    <row r="5478" spans="1:13" x14ac:dyDescent="0.25">
      <c r="A5478">
        <v>800093117</v>
      </c>
      <c r="B5478" t="s">
        <v>334</v>
      </c>
      <c r="C5478" t="s">
        <v>222</v>
      </c>
      <c r="D5478" t="s">
        <v>223</v>
      </c>
      <c r="E5478" t="s">
        <v>335</v>
      </c>
      <c r="F5478" t="s">
        <v>314</v>
      </c>
      <c r="G5478" s="16">
        <v>43100</v>
      </c>
      <c r="J5478" t="s">
        <v>281</v>
      </c>
      <c r="K5478" t="str">
        <f>IFERROR(VLOOKUP(J5478,ORDEN_ESF!A:C,2,0),"")</f>
        <v>Prima de emisión</v>
      </c>
      <c r="L5478">
        <f>IFERROR(VLOOKUP(J5478,ORDEN_ESF!A:C,3,0),0)</f>
        <v>0</v>
      </c>
      <c r="M5478">
        <v>133364118</v>
      </c>
    </row>
    <row r="5479" spans="1:13" x14ac:dyDescent="0.25">
      <c r="A5479">
        <v>890908901</v>
      </c>
      <c r="B5479" t="s">
        <v>372</v>
      </c>
      <c r="C5479" t="s">
        <v>222</v>
      </c>
      <c r="D5479" t="s">
        <v>223</v>
      </c>
      <c r="E5479" t="s">
        <v>339</v>
      </c>
      <c r="F5479" t="s">
        <v>292</v>
      </c>
      <c r="G5479" s="16">
        <v>43100</v>
      </c>
      <c r="J5479" t="s">
        <v>281</v>
      </c>
      <c r="K5479" t="str">
        <f>IFERROR(VLOOKUP(J5479,ORDEN_ESF!A:C,2,0),"")</f>
        <v>Prima de emisión</v>
      </c>
      <c r="L5479">
        <f>IFERROR(VLOOKUP(J5479,ORDEN_ESF!A:C,3,0),0)</f>
        <v>0</v>
      </c>
      <c r="M5479">
        <v>4923404</v>
      </c>
    </row>
    <row r="5480" spans="1:13" x14ac:dyDescent="0.25">
      <c r="A5480">
        <v>890908901</v>
      </c>
      <c r="B5480" t="s">
        <v>372</v>
      </c>
      <c r="C5480" t="s">
        <v>222</v>
      </c>
      <c r="D5480" t="s">
        <v>223</v>
      </c>
      <c r="E5480" t="s">
        <v>339</v>
      </c>
      <c r="F5480" t="s">
        <v>314</v>
      </c>
      <c r="G5480" s="16">
        <v>43100</v>
      </c>
      <c r="J5480" t="s">
        <v>281</v>
      </c>
      <c r="K5480" t="str">
        <f>IFERROR(VLOOKUP(J5480,ORDEN_ESF!A:C,2,0),"")</f>
        <v>Prima de emisión</v>
      </c>
      <c r="L5480">
        <f>IFERROR(VLOOKUP(J5480,ORDEN_ESF!A:C,3,0),0)</f>
        <v>0</v>
      </c>
      <c r="M5480">
        <v>4923404</v>
      </c>
    </row>
    <row r="5481" spans="1:13" x14ac:dyDescent="0.25">
      <c r="A5481">
        <v>890903055</v>
      </c>
      <c r="B5481" t="s">
        <v>232</v>
      </c>
      <c r="C5481" t="s">
        <v>222</v>
      </c>
      <c r="D5481" t="s">
        <v>223</v>
      </c>
      <c r="E5481" t="s">
        <v>224</v>
      </c>
      <c r="F5481" t="s">
        <v>292</v>
      </c>
      <c r="G5481" s="16">
        <v>43100</v>
      </c>
      <c r="J5481" t="s">
        <v>282</v>
      </c>
      <c r="K5481" t="str">
        <f>IFERROR(VLOOKUP(J5481,ORDEN_ESF!A:C,2,0),"")</f>
        <v>Acciones propias en cartera</v>
      </c>
      <c r="L5481">
        <f>IFERROR(VLOOKUP(J5481,ORDEN_ESF!A:C,3,0),0)</f>
        <v>0</v>
      </c>
      <c r="M5481">
        <v>3603480</v>
      </c>
    </row>
    <row r="5482" spans="1:13" x14ac:dyDescent="0.25">
      <c r="A5482">
        <v>890903055</v>
      </c>
      <c r="B5482" t="s">
        <v>232</v>
      </c>
      <c r="C5482" t="s">
        <v>222</v>
      </c>
      <c r="D5482" t="s">
        <v>223</v>
      </c>
      <c r="E5482" t="s">
        <v>224</v>
      </c>
      <c r="F5482" t="s">
        <v>314</v>
      </c>
      <c r="G5482" s="16">
        <v>43100</v>
      </c>
      <c r="J5482" t="s">
        <v>282</v>
      </c>
      <c r="K5482" t="str">
        <f>IFERROR(VLOOKUP(J5482,ORDEN_ESF!A:C,2,0),"")</f>
        <v>Acciones propias en cartera</v>
      </c>
      <c r="L5482">
        <f>IFERROR(VLOOKUP(J5482,ORDEN_ESF!A:C,3,0),0)</f>
        <v>0</v>
      </c>
      <c r="M5482">
        <v>4903188</v>
      </c>
    </row>
    <row r="5483" spans="1:13" x14ac:dyDescent="0.25">
      <c r="A5483">
        <v>860527800</v>
      </c>
      <c r="B5483" t="s">
        <v>296</v>
      </c>
      <c r="C5483" t="s">
        <v>222</v>
      </c>
      <c r="D5483" t="s">
        <v>228</v>
      </c>
      <c r="E5483" t="s">
        <v>224</v>
      </c>
      <c r="F5483" t="s">
        <v>292</v>
      </c>
      <c r="G5483" s="16">
        <v>43100</v>
      </c>
      <c r="J5483" t="s">
        <v>284</v>
      </c>
      <c r="K5483" t="str">
        <f>IFERROR(VLOOKUP(J5483,ORDEN_ESF!A:C,2,0),"")</f>
        <v>Otras participaciones en el patrimonio</v>
      </c>
      <c r="L5483">
        <f>IFERROR(VLOOKUP(J5483,ORDEN_ESF!A:C,3,0),0)</f>
        <v>0</v>
      </c>
      <c r="M5483">
        <v>20668065</v>
      </c>
    </row>
    <row r="5484" spans="1:13" x14ac:dyDescent="0.25">
      <c r="A5484">
        <v>860527800</v>
      </c>
      <c r="B5484" t="s">
        <v>296</v>
      </c>
      <c r="C5484" t="s">
        <v>222</v>
      </c>
      <c r="D5484" t="s">
        <v>228</v>
      </c>
      <c r="E5484" t="s">
        <v>224</v>
      </c>
      <c r="F5484" t="s">
        <v>314</v>
      </c>
      <c r="G5484" s="16">
        <v>43100</v>
      </c>
      <c r="J5484" t="s">
        <v>284</v>
      </c>
      <c r="K5484" t="str">
        <f>IFERROR(VLOOKUP(J5484,ORDEN_ESF!A:C,2,0),"")</f>
        <v>Otras participaciones en el patrimonio</v>
      </c>
      <c r="L5484">
        <f>IFERROR(VLOOKUP(J5484,ORDEN_ESF!A:C,3,0),0)</f>
        <v>0</v>
      </c>
      <c r="M5484">
        <v>26793050</v>
      </c>
    </row>
    <row r="5485" spans="1:13" x14ac:dyDescent="0.25">
      <c r="A5485">
        <v>830124992</v>
      </c>
      <c r="B5485" t="s">
        <v>357</v>
      </c>
      <c r="C5485" t="s">
        <v>222</v>
      </c>
      <c r="D5485" t="s">
        <v>228</v>
      </c>
      <c r="E5485" t="s">
        <v>358</v>
      </c>
      <c r="F5485" t="s">
        <v>292</v>
      </c>
      <c r="G5485" s="16">
        <v>43100</v>
      </c>
      <c r="J5485" t="s">
        <v>284</v>
      </c>
      <c r="K5485" t="str">
        <f>IFERROR(VLOOKUP(J5485,ORDEN_ESF!A:C,2,0),"")</f>
        <v>Otras participaciones en el patrimonio</v>
      </c>
      <c r="L5485">
        <f>IFERROR(VLOOKUP(J5485,ORDEN_ESF!A:C,3,0),0)</f>
        <v>0</v>
      </c>
      <c r="M5485">
        <v>554939</v>
      </c>
    </row>
    <row r="5486" spans="1:13" x14ac:dyDescent="0.25">
      <c r="A5486">
        <v>800185295</v>
      </c>
      <c r="B5486" t="s">
        <v>344</v>
      </c>
      <c r="C5486" t="s">
        <v>222</v>
      </c>
      <c r="D5486" t="s">
        <v>228</v>
      </c>
      <c r="E5486" t="s">
        <v>335</v>
      </c>
      <c r="F5486" t="s">
        <v>292</v>
      </c>
      <c r="G5486" s="16">
        <v>43100</v>
      </c>
      <c r="J5486" t="s">
        <v>284</v>
      </c>
      <c r="K5486" t="str">
        <f>IFERROR(VLOOKUP(J5486,ORDEN_ESF!A:C,2,0),"")</f>
        <v>Otras participaciones en el patrimonio</v>
      </c>
      <c r="L5486">
        <f>IFERROR(VLOOKUP(J5486,ORDEN_ESF!A:C,3,0),0)</f>
        <v>0</v>
      </c>
      <c r="M5486">
        <v>180880986</v>
      </c>
    </row>
    <row r="5487" spans="1:13" x14ac:dyDescent="0.25">
      <c r="A5487">
        <v>800185295</v>
      </c>
      <c r="B5487" t="s">
        <v>344</v>
      </c>
      <c r="C5487" t="s">
        <v>222</v>
      </c>
      <c r="D5487" t="s">
        <v>228</v>
      </c>
      <c r="E5487" t="s">
        <v>335</v>
      </c>
      <c r="F5487" t="s">
        <v>314</v>
      </c>
      <c r="G5487" s="16">
        <v>43100</v>
      </c>
      <c r="J5487" t="s">
        <v>284</v>
      </c>
      <c r="K5487" t="str">
        <f>IFERROR(VLOOKUP(J5487,ORDEN_ESF!A:C,2,0),"")</f>
        <v>Otras participaciones en el patrimonio</v>
      </c>
      <c r="L5487">
        <f>IFERROR(VLOOKUP(J5487,ORDEN_ESF!A:C,3,0),0)</f>
        <v>0</v>
      </c>
      <c r="M5487">
        <v>217369537</v>
      </c>
    </row>
    <row r="5488" spans="1:13" x14ac:dyDescent="0.25">
      <c r="A5488">
        <v>800173155</v>
      </c>
      <c r="B5488" t="s">
        <v>341</v>
      </c>
      <c r="C5488" t="s">
        <v>222</v>
      </c>
      <c r="D5488" t="s">
        <v>228</v>
      </c>
      <c r="E5488" t="s">
        <v>335</v>
      </c>
      <c r="F5488" t="s">
        <v>292</v>
      </c>
      <c r="G5488" s="16">
        <v>43100</v>
      </c>
      <c r="J5488" t="s">
        <v>284</v>
      </c>
      <c r="K5488" t="str">
        <f>IFERROR(VLOOKUP(J5488,ORDEN_ESF!A:C,2,0),"")</f>
        <v>Otras participaciones en el patrimonio</v>
      </c>
      <c r="L5488">
        <f>IFERROR(VLOOKUP(J5488,ORDEN_ESF!A:C,3,0),0)</f>
        <v>0</v>
      </c>
      <c r="M5488">
        <v>5755283</v>
      </c>
    </row>
    <row r="5489" spans="1:13" x14ac:dyDescent="0.25">
      <c r="A5489">
        <v>800173155</v>
      </c>
      <c r="B5489" t="s">
        <v>341</v>
      </c>
      <c r="C5489" t="s">
        <v>222</v>
      </c>
      <c r="D5489" t="s">
        <v>228</v>
      </c>
      <c r="E5489" t="s">
        <v>335</v>
      </c>
      <c r="F5489" t="s">
        <v>314</v>
      </c>
      <c r="G5489" s="16">
        <v>43100</v>
      </c>
      <c r="J5489" t="s">
        <v>284</v>
      </c>
      <c r="K5489" t="str">
        <f>IFERROR(VLOOKUP(J5489,ORDEN_ESF!A:C,2,0),"")</f>
        <v>Otras participaciones en el patrimonio</v>
      </c>
      <c r="L5489">
        <f>IFERROR(VLOOKUP(J5489,ORDEN_ESF!A:C,3,0),0)</f>
        <v>0</v>
      </c>
      <c r="M5489">
        <v>6015500</v>
      </c>
    </row>
    <row r="5490" spans="1:13" x14ac:dyDescent="0.25">
      <c r="A5490">
        <v>900087151</v>
      </c>
      <c r="B5490" t="s">
        <v>383</v>
      </c>
      <c r="C5490" t="s">
        <v>222</v>
      </c>
      <c r="D5490" t="s">
        <v>351</v>
      </c>
      <c r="E5490" t="s">
        <v>384</v>
      </c>
      <c r="F5490" t="s">
        <v>292</v>
      </c>
      <c r="G5490" s="16">
        <v>43100</v>
      </c>
      <c r="J5490" t="s">
        <v>284</v>
      </c>
      <c r="K5490" t="str">
        <f>IFERROR(VLOOKUP(J5490,ORDEN_ESF!A:C,2,0),"")</f>
        <v>Otras participaciones en el patrimonio</v>
      </c>
      <c r="L5490">
        <f>IFERROR(VLOOKUP(J5490,ORDEN_ESF!A:C,3,0),0)</f>
        <v>0</v>
      </c>
      <c r="M5490">
        <v>525945739</v>
      </c>
    </row>
    <row r="5491" spans="1:13" x14ac:dyDescent="0.25">
      <c r="A5491">
        <v>900087151</v>
      </c>
      <c r="B5491" t="s">
        <v>383</v>
      </c>
      <c r="C5491" t="s">
        <v>222</v>
      </c>
      <c r="D5491" t="s">
        <v>351</v>
      </c>
      <c r="E5491" t="s">
        <v>384</v>
      </c>
      <c r="F5491" t="s">
        <v>314</v>
      </c>
      <c r="G5491" s="16">
        <v>43100</v>
      </c>
      <c r="J5491" t="s">
        <v>284</v>
      </c>
      <c r="K5491" t="str">
        <f>IFERROR(VLOOKUP(J5491,ORDEN_ESF!A:C,2,0),"")</f>
        <v>Otras participaciones en el patrimonio</v>
      </c>
      <c r="L5491">
        <f>IFERROR(VLOOKUP(J5491,ORDEN_ESF!A:C,3,0),0)</f>
        <v>0</v>
      </c>
      <c r="M5491">
        <v>525945739</v>
      </c>
    </row>
    <row r="5492" spans="1:13" x14ac:dyDescent="0.25">
      <c r="A5492">
        <v>890903055</v>
      </c>
      <c r="B5492" t="s">
        <v>232</v>
      </c>
      <c r="C5492" t="s">
        <v>222</v>
      </c>
      <c r="D5492" t="s">
        <v>223</v>
      </c>
      <c r="E5492" t="s">
        <v>224</v>
      </c>
      <c r="F5492" t="s">
        <v>292</v>
      </c>
      <c r="G5492" s="16">
        <v>43100</v>
      </c>
      <c r="J5492" t="s">
        <v>284</v>
      </c>
      <c r="K5492" t="str">
        <f>IFERROR(VLOOKUP(J5492,ORDEN_ESF!A:C,2,0),"")</f>
        <v>Otras participaciones en el patrimonio</v>
      </c>
      <c r="L5492">
        <f>IFERROR(VLOOKUP(J5492,ORDEN_ESF!A:C,3,0),0)</f>
        <v>0</v>
      </c>
      <c r="M5492">
        <v>11050915</v>
      </c>
    </row>
    <row r="5493" spans="1:13" x14ac:dyDescent="0.25">
      <c r="A5493">
        <v>890903055</v>
      </c>
      <c r="B5493" t="s">
        <v>232</v>
      </c>
      <c r="C5493" t="s">
        <v>222</v>
      </c>
      <c r="D5493" t="s">
        <v>223</v>
      </c>
      <c r="E5493" t="s">
        <v>224</v>
      </c>
      <c r="F5493" t="s">
        <v>314</v>
      </c>
      <c r="G5493" s="16">
        <v>43100</v>
      </c>
      <c r="J5493" t="s">
        <v>284</v>
      </c>
      <c r="K5493" t="str">
        <f>IFERROR(VLOOKUP(J5493,ORDEN_ESF!A:C,2,0),"")</f>
        <v>Otras participaciones en el patrimonio</v>
      </c>
      <c r="L5493">
        <f>IFERROR(VLOOKUP(J5493,ORDEN_ESF!A:C,3,0),0)</f>
        <v>0</v>
      </c>
      <c r="M5493">
        <v>11283994</v>
      </c>
    </row>
    <row r="5494" spans="1:13" x14ac:dyDescent="0.25">
      <c r="A5494">
        <v>860031361</v>
      </c>
      <c r="B5494" t="s">
        <v>297</v>
      </c>
      <c r="C5494" t="s">
        <v>222</v>
      </c>
      <c r="D5494" t="s">
        <v>228</v>
      </c>
      <c r="E5494" t="s">
        <v>224</v>
      </c>
      <c r="F5494" t="s">
        <v>292</v>
      </c>
      <c r="G5494" s="16">
        <v>43100</v>
      </c>
      <c r="J5494" t="s">
        <v>284</v>
      </c>
      <c r="K5494" t="str">
        <f>IFERROR(VLOOKUP(J5494,ORDEN_ESF!A:C,2,0),"")</f>
        <v>Otras participaciones en el patrimonio</v>
      </c>
      <c r="L5494">
        <f>IFERROR(VLOOKUP(J5494,ORDEN_ESF!A:C,3,0),0)</f>
        <v>0</v>
      </c>
      <c r="M5494">
        <v>5049695</v>
      </c>
    </row>
    <row r="5495" spans="1:13" x14ac:dyDescent="0.25">
      <c r="A5495">
        <v>860031361</v>
      </c>
      <c r="B5495" t="s">
        <v>297</v>
      </c>
      <c r="C5495" t="s">
        <v>222</v>
      </c>
      <c r="D5495" t="s">
        <v>228</v>
      </c>
      <c r="E5495" t="s">
        <v>224</v>
      </c>
      <c r="F5495" t="s">
        <v>314</v>
      </c>
      <c r="G5495" s="16">
        <v>43100</v>
      </c>
      <c r="J5495" t="s">
        <v>284</v>
      </c>
      <c r="K5495" t="str">
        <f>IFERROR(VLOOKUP(J5495,ORDEN_ESF!A:C,2,0),"")</f>
        <v>Otras participaciones en el patrimonio</v>
      </c>
      <c r="L5495">
        <f>IFERROR(VLOOKUP(J5495,ORDEN_ESF!A:C,3,0),0)</f>
        <v>0</v>
      </c>
      <c r="M5495">
        <v>638724</v>
      </c>
    </row>
    <row r="5496" spans="1:13" x14ac:dyDescent="0.25">
      <c r="A5496">
        <v>860059851</v>
      </c>
      <c r="B5496" t="s">
        <v>365</v>
      </c>
      <c r="C5496" t="s">
        <v>222</v>
      </c>
      <c r="D5496" t="s">
        <v>228</v>
      </c>
      <c r="E5496" t="s">
        <v>224</v>
      </c>
      <c r="F5496" t="s">
        <v>292</v>
      </c>
      <c r="G5496" s="16">
        <v>43100</v>
      </c>
      <c r="J5496" t="s">
        <v>284</v>
      </c>
      <c r="K5496" t="str">
        <f>IFERROR(VLOOKUP(J5496,ORDEN_ESF!A:C,2,0),"")</f>
        <v>Otras participaciones en el patrimonio</v>
      </c>
      <c r="L5496">
        <f>IFERROR(VLOOKUP(J5496,ORDEN_ESF!A:C,3,0),0)</f>
        <v>0</v>
      </c>
      <c r="M5496">
        <v>5843105</v>
      </c>
    </row>
    <row r="5497" spans="1:13" x14ac:dyDescent="0.25">
      <c r="A5497">
        <v>860059851</v>
      </c>
      <c r="B5497" t="s">
        <v>365</v>
      </c>
      <c r="C5497" t="s">
        <v>222</v>
      </c>
      <c r="D5497" t="s">
        <v>228</v>
      </c>
      <c r="E5497" t="s">
        <v>224</v>
      </c>
      <c r="F5497" t="s">
        <v>314</v>
      </c>
      <c r="G5497" s="16">
        <v>43100</v>
      </c>
      <c r="J5497" t="s">
        <v>284</v>
      </c>
      <c r="K5497" t="str">
        <f>IFERROR(VLOOKUP(J5497,ORDEN_ESF!A:C,2,0),"")</f>
        <v>Otras participaciones en el patrimonio</v>
      </c>
      <c r="L5497">
        <f>IFERROR(VLOOKUP(J5497,ORDEN_ESF!A:C,3,0),0)</f>
        <v>0</v>
      </c>
      <c r="M5497">
        <v>3652766</v>
      </c>
    </row>
    <row r="5498" spans="1:13" x14ac:dyDescent="0.25">
      <c r="A5498">
        <v>830094920</v>
      </c>
      <c r="B5498" t="s">
        <v>350</v>
      </c>
      <c r="C5498" t="s">
        <v>222</v>
      </c>
      <c r="D5498" t="s">
        <v>351</v>
      </c>
      <c r="E5498" t="s">
        <v>339</v>
      </c>
      <c r="F5498" t="s">
        <v>292</v>
      </c>
      <c r="G5498" s="16">
        <v>43100</v>
      </c>
      <c r="J5498" t="s">
        <v>284</v>
      </c>
      <c r="K5498" t="str">
        <f>IFERROR(VLOOKUP(J5498,ORDEN_ESF!A:C,2,0),"")</f>
        <v>Otras participaciones en el patrimonio</v>
      </c>
      <c r="L5498">
        <f>IFERROR(VLOOKUP(J5498,ORDEN_ESF!A:C,3,0),0)</f>
        <v>0</v>
      </c>
      <c r="M5498">
        <v>66705103</v>
      </c>
    </row>
    <row r="5499" spans="1:13" x14ac:dyDescent="0.25">
      <c r="A5499">
        <v>830094920</v>
      </c>
      <c r="B5499" t="s">
        <v>350</v>
      </c>
      <c r="C5499" t="s">
        <v>222</v>
      </c>
      <c r="D5499" t="s">
        <v>351</v>
      </c>
      <c r="E5499" t="s">
        <v>339</v>
      </c>
      <c r="F5499" t="s">
        <v>314</v>
      </c>
      <c r="G5499" s="16">
        <v>43100</v>
      </c>
      <c r="J5499" t="s">
        <v>284</v>
      </c>
      <c r="K5499" t="str">
        <f>IFERROR(VLOOKUP(J5499,ORDEN_ESF!A:C,2,0),"")</f>
        <v>Otras participaciones en el patrimonio</v>
      </c>
      <c r="L5499">
        <f>IFERROR(VLOOKUP(J5499,ORDEN_ESF!A:C,3,0),0)</f>
        <v>0</v>
      </c>
      <c r="M5499">
        <v>66705103</v>
      </c>
    </row>
    <row r="5500" spans="1:13" x14ac:dyDescent="0.25">
      <c r="A5500">
        <v>811032292</v>
      </c>
      <c r="B5500" t="s">
        <v>349</v>
      </c>
      <c r="C5500" t="s">
        <v>222</v>
      </c>
      <c r="D5500" t="s">
        <v>223</v>
      </c>
      <c r="E5500" t="s">
        <v>335</v>
      </c>
      <c r="F5500" t="s">
        <v>292</v>
      </c>
      <c r="G5500" s="16">
        <v>43100</v>
      </c>
      <c r="J5500" t="s">
        <v>285</v>
      </c>
      <c r="K5500" t="str">
        <f>IFERROR(VLOOKUP(J5500,ORDEN_ESF!A:C,2,0),"")</f>
        <v>Superavit por revaluación</v>
      </c>
      <c r="L5500">
        <f>IFERROR(VLOOKUP(J5500,ORDEN_ESF!A:C,3,0),0)</f>
        <v>0</v>
      </c>
      <c r="M5500">
        <v>332354</v>
      </c>
    </row>
    <row r="5501" spans="1:13" x14ac:dyDescent="0.25">
      <c r="A5501">
        <v>811032292</v>
      </c>
      <c r="B5501" t="s">
        <v>349</v>
      </c>
      <c r="C5501" t="s">
        <v>222</v>
      </c>
      <c r="D5501" t="s">
        <v>223</v>
      </c>
      <c r="E5501" t="s">
        <v>335</v>
      </c>
      <c r="F5501" t="s">
        <v>314</v>
      </c>
      <c r="G5501" s="16">
        <v>43100</v>
      </c>
      <c r="J5501" t="s">
        <v>285</v>
      </c>
      <c r="K5501" t="str">
        <f>IFERROR(VLOOKUP(J5501,ORDEN_ESF!A:C,2,0),"")</f>
        <v>Superavit por revaluación</v>
      </c>
      <c r="L5501">
        <f>IFERROR(VLOOKUP(J5501,ORDEN_ESF!A:C,3,0),0)</f>
        <v>0</v>
      </c>
      <c r="M5501">
        <v>306660</v>
      </c>
    </row>
    <row r="5502" spans="1:13" x14ac:dyDescent="0.25">
      <c r="A5502">
        <v>800185295</v>
      </c>
      <c r="B5502" t="s">
        <v>344</v>
      </c>
      <c r="C5502" t="s">
        <v>222</v>
      </c>
      <c r="D5502" t="s">
        <v>228</v>
      </c>
      <c r="E5502" t="s">
        <v>335</v>
      </c>
      <c r="F5502" t="s">
        <v>292</v>
      </c>
      <c r="G5502" s="16">
        <v>43100</v>
      </c>
      <c r="J5502" t="s">
        <v>285</v>
      </c>
      <c r="K5502" t="str">
        <f>IFERROR(VLOOKUP(J5502,ORDEN_ESF!A:C,2,0),"")</f>
        <v>Superavit por revaluación</v>
      </c>
      <c r="L5502">
        <f>IFERROR(VLOOKUP(J5502,ORDEN_ESF!A:C,3,0),0)</f>
        <v>0</v>
      </c>
      <c r="M5502">
        <v>11726114</v>
      </c>
    </row>
    <row r="5503" spans="1:13" x14ac:dyDescent="0.25">
      <c r="A5503">
        <v>800185295</v>
      </c>
      <c r="B5503" t="s">
        <v>344</v>
      </c>
      <c r="C5503" t="s">
        <v>222</v>
      </c>
      <c r="D5503" t="s">
        <v>228</v>
      </c>
      <c r="E5503" t="s">
        <v>335</v>
      </c>
      <c r="F5503" t="s">
        <v>314</v>
      </c>
      <c r="G5503" s="16">
        <v>43100</v>
      </c>
      <c r="J5503" t="s">
        <v>285</v>
      </c>
      <c r="K5503" t="str">
        <f>IFERROR(VLOOKUP(J5503,ORDEN_ESF!A:C,2,0),"")</f>
        <v>Superavit por revaluación</v>
      </c>
      <c r="L5503">
        <f>IFERROR(VLOOKUP(J5503,ORDEN_ESF!A:C,3,0),0)</f>
        <v>0</v>
      </c>
      <c r="M5503">
        <v>13784073</v>
      </c>
    </row>
    <row r="5504" spans="1:13" x14ac:dyDescent="0.25">
      <c r="A5504">
        <v>800233881</v>
      </c>
      <c r="B5504" t="s">
        <v>161</v>
      </c>
      <c r="C5504" t="s">
        <v>222</v>
      </c>
      <c r="D5504" t="s">
        <v>223</v>
      </c>
      <c r="E5504" t="s">
        <v>333</v>
      </c>
      <c r="F5504" t="s">
        <v>292</v>
      </c>
      <c r="G5504" s="16">
        <v>43100</v>
      </c>
      <c r="J5504" t="s">
        <v>285</v>
      </c>
      <c r="K5504" t="str">
        <f>IFERROR(VLOOKUP(J5504,ORDEN_ESF!A:C,2,0),"")</f>
        <v>Superavit por revaluación</v>
      </c>
      <c r="L5504">
        <f>IFERROR(VLOOKUP(J5504,ORDEN_ESF!A:C,3,0),0)</f>
        <v>0</v>
      </c>
      <c r="M5504">
        <v>22028689</v>
      </c>
    </row>
    <row r="5505" spans="1:13" x14ac:dyDescent="0.25">
      <c r="A5505">
        <v>800233881</v>
      </c>
      <c r="B5505" t="s">
        <v>161</v>
      </c>
      <c r="C5505" t="s">
        <v>222</v>
      </c>
      <c r="D5505" t="s">
        <v>223</v>
      </c>
      <c r="E5505" t="s">
        <v>333</v>
      </c>
      <c r="F5505" t="s">
        <v>314</v>
      </c>
      <c r="G5505" s="16">
        <v>43100</v>
      </c>
      <c r="J5505" t="s">
        <v>285</v>
      </c>
      <c r="K5505" t="str">
        <f>IFERROR(VLOOKUP(J5505,ORDEN_ESF!A:C,2,0),"")</f>
        <v>Superavit por revaluación</v>
      </c>
      <c r="L5505">
        <f>IFERROR(VLOOKUP(J5505,ORDEN_ESF!A:C,3,0),0)</f>
        <v>0</v>
      </c>
      <c r="M5505">
        <v>18319875</v>
      </c>
    </row>
    <row r="5506" spans="1:13" x14ac:dyDescent="0.25">
      <c r="A5506">
        <v>900087151</v>
      </c>
      <c r="B5506" t="s">
        <v>383</v>
      </c>
      <c r="C5506" t="s">
        <v>222</v>
      </c>
      <c r="D5506" t="s">
        <v>351</v>
      </c>
      <c r="E5506" t="s">
        <v>384</v>
      </c>
      <c r="F5506" t="s">
        <v>292</v>
      </c>
      <c r="G5506" s="16">
        <v>43100</v>
      </c>
      <c r="J5506" t="s">
        <v>285</v>
      </c>
      <c r="K5506" t="str">
        <f>IFERROR(VLOOKUP(J5506,ORDEN_ESF!A:C,2,0),"")</f>
        <v>Superavit por revaluación</v>
      </c>
      <c r="L5506">
        <f>IFERROR(VLOOKUP(J5506,ORDEN_ESF!A:C,3,0),0)</f>
        <v>0</v>
      </c>
      <c r="M5506">
        <v>124210365</v>
      </c>
    </row>
    <row r="5507" spans="1:13" x14ac:dyDescent="0.25">
      <c r="A5507">
        <v>900087151</v>
      </c>
      <c r="B5507" t="s">
        <v>383</v>
      </c>
      <c r="C5507" t="s">
        <v>222</v>
      </c>
      <c r="D5507" t="s">
        <v>351</v>
      </c>
      <c r="E5507" t="s">
        <v>384</v>
      </c>
      <c r="F5507" t="s">
        <v>314</v>
      </c>
      <c r="G5507" s="16">
        <v>43100</v>
      </c>
      <c r="J5507" t="s">
        <v>285</v>
      </c>
      <c r="K5507" t="str">
        <f>IFERROR(VLOOKUP(J5507,ORDEN_ESF!A:C,2,0),"")</f>
        <v>Superavit por revaluación</v>
      </c>
      <c r="L5507">
        <f>IFERROR(VLOOKUP(J5507,ORDEN_ESF!A:C,3,0),0)</f>
        <v>0</v>
      </c>
      <c r="M5507">
        <v>124227052</v>
      </c>
    </row>
    <row r="5508" spans="1:13" x14ac:dyDescent="0.25">
      <c r="A5508">
        <v>890903055</v>
      </c>
      <c r="B5508" t="s">
        <v>232</v>
      </c>
      <c r="C5508" t="s">
        <v>222</v>
      </c>
      <c r="D5508" t="s">
        <v>223</v>
      </c>
      <c r="E5508" t="s">
        <v>224</v>
      </c>
      <c r="F5508" t="s">
        <v>292</v>
      </c>
      <c r="G5508" s="16">
        <v>43100</v>
      </c>
      <c r="J5508" t="s">
        <v>285</v>
      </c>
      <c r="K5508" t="str">
        <f>IFERROR(VLOOKUP(J5508,ORDEN_ESF!A:C,2,0),"")</f>
        <v>Superavit por revaluación</v>
      </c>
      <c r="L5508">
        <f>IFERROR(VLOOKUP(J5508,ORDEN_ESF!A:C,3,0),0)</f>
        <v>0</v>
      </c>
      <c r="M5508">
        <v>18063426</v>
      </c>
    </row>
    <row r="5509" spans="1:13" x14ac:dyDescent="0.25">
      <c r="A5509">
        <v>890903055</v>
      </c>
      <c r="B5509" t="s">
        <v>232</v>
      </c>
      <c r="C5509" t="s">
        <v>222</v>
      </c>
      <c r="D5509" t="s">
        <v>223</v>
      </c>
      <c r="E5509" t="s">
        <v>224</v>
      </c>
      <c r="F5509" t="s">
        <v>314</v>
      </c>
      <c r="G5509" s="16">
        <v>43100</v>
      </c>
      <c r="J5509" t="s">
        <v>285</v>
      </c>
      <c r="K5509" t="str">
        <f>IFERROR(VLOOKUP(J5509,ORDEN_ESF!A:C,2,0),"")</f>
        <v>Superavit por revaluación</v>
      </c>
      <c r="L5509">
        <f>IFERROR(VLOOKUP(J5509,ORDEN_ESF!A:C,3,0),0)</f>
        <v>0</v>
      </c>
      <c r="M5509">
        <v>17895560</v>
      </c>
    </row>
    <row r="5510" spans="1:13" x14ac:dyDescent="0.25">
      <c r="A5510">
        <v>860031361</v>
      </c>
      <c r="B5510" t="s">
        <v>297</v>
      </c>
      <c r="C5510" t="s">
        <v>222</v>
      </c>
      <c r="D5510" t="s">
        <v>228</v>
      </c>
      <c r="E5510" t="s">
        <v>224</v>
      </c>
      <c r="F5510" t="s">
        <v>292</v>
      </c>
      <c r="G5510" s="16">
        <v>43100</v>
      </c>
      <c r="J5510" t="s">
        <v>285</v>
      </c>
      <c r="K5510" t="str">
        <f>IFERROR(VLOOKUP(J5510,ORDEN_ESF!A:C,2,0),"")</f>
        <v>Superavit por revaluación</v>
      </c>
      <c r="L5510">
        <f>IFERROR(VLOOKUP(J5510,ORDEN_ESF!A:C,3,0),0)</f>
        <v>0</v>
      </c>
      <c r="M5510">
        <v>9465376</v>
      </c>
    </row>
    <row r="5511" spans="1:13" x14ac:dyDescent="0.25">
      <c r="A5511">
        <v>860031361</v>
      </c>
      <c r="B5511" t="s">
        <v>297</v>
      </c>
      <c r="C5511" t="s">
        <v>222</v>
      </c>
      <c r="D5511" t="s">
        <v>228</v>
      </c>
      <c r="E5511" t="s">
        <v>224</v>
      </c>
      <c r="F5511" t="s">
        <v>314</v>
      </c>
      <c r="G5511" s="16">
        <v>43100</v>
      </c>
      <c r="J5511" t="s">
        <v>285</v>
      </c>
      <c r="K5511" t="str">
        <f>IFERROR(VLOOKUP(J5511,ORDEN_ESF!A:C,2,0),"")</f>
        <v>Superavit por revaluación</v>
      </c>
      <c r="L5511">
        <f>IFERROR(VLOOKUP(J5511,ORDEN_ESF!A:C,3,0),0)</f>
        <v>0</v>
      </c>
      <c r="M5511">
        <v>10000658</v>
      </c>
    </row>
    <row r="5512" spans="1:13" x14ac:dyDescent="0.25">
      <c r="A5512">
        <v>890312765</v>
      </c>
      <c r="B5512" t="s">
        <v>363</v>
      </c>
      <c r="C5512" t="s">
        <v>222</v>
      </c>
      <c r="D5512" t="s">
        <v>228</v>
      </c>
      <c r="E5512" t="s">
        <v>339</v>
      </c>
      <c r="F5512" t="s">
        <v>292</v>
      </c>
      <c r="G5512" s="16">
        <v>43100</v>
      </c>
      <c r="J5512" t="s">
        <v>285</v>
      </c>
      <c r="K5512" t="str">
        <f>IFERROR(VLOOKUP(J5512,ORDEN_ESF!A:C,2,0),"")</f>
        <v>Superavit por revaluación</v>
      </c>
      <c r="L5512">
        <f>IFERROR(VLOOKUP(J5512,ORDEN_ESF!A:C,3,0),0)</f>
        <v>0</v>
      </c>
      <c r="M5512">
        <v>969750</v>
      </c>
    </row>
    <row r="5513" spans="1:13" x14ac:dyDescent="0.25">
      <c r="A5513">
        <v>890312765</v>
      </c>
      <c r="B5513" t="s">
        <v>363</v>
      </c>
      <c r="C5513" t="s">
        <v>222</v>
      </c>
      <c r="D5513" t="s">
        <v>228</v>
      </c>
      <c r="E5513" t="s">
        <v>339</v>
      </c>
      <c r="F5513" t="s">
        <v>314</v>
      </c>
      <c r="G5513" s="16">
        <v>43100</v>
      </c>
      <c r="J5513" t="s">
        <v>285</v>
      </c>
      <c r="K5513" t="str">
        <f>IFERROR(VLOOKUP(J5513,ORDEN_ESF!A:C,2,0),"")</f>
        <v>Superavit por revaluación</v>
      </c>
      <c r="L5513">
        <f>IFERROR(VLOOKUP(J5513,ORDEN_ESF!A:C,3,0),0)</f>
        <v>0</v>
      </c>
      <c r="M5513">
        <v>1071049</v>
      </c>
    </row>
    <row r="5514" spans="1:13" x14ac:dyDescent="0.25">
      <c r="A5514">
        <v>860000656</v>
      </c>
      <c r="B5514" t="s">
        <v>221</v>
      </c>
      <c r="C5514" t="s">
        <v>222</v>
      </c>
      <c r="D5514" t="s">
        <v>223</v>
      </c>
      <c r="E5514" t="s">
        <v>224</v>
      </c>
      <c r="F5514" t="s">
        <v>292</v>
      </c>
      <c r="G5514" s="16">
        <v>43100</v>
      </c>
      <c r="J5514" t="s">
        <v>285</v>
      </c>
      <c r="K5514" t="str">
        <f>IFERROR(VLOOKUP(J5514,ORDEN_ESF!A:C,2,0),"")</f>
        <v>Superavit por revaluación</v>
      </c>
      <c r="L5514">
        <f>IFERROR(VLOOKUP(J5514,ORDEN_ESF!A:C,3,0),0)</f>
        <v>0</v>
      </c>
      <c r="M5514">
        <v>278589</v>
      </c>
    </row>
    <row r="5515" spans="1:13" x14ac:dyDescent="0.25">
      <c r="A5515">
        <v>860000656</v>
      </c>
      <c r="B5515" t="s">
        <v>221</v>
      </c>
      <c r="C5515" t="s">
        <v>222</v>
      </c>
      <c r="D5515" t="s">
        <v>223</v>
      </c>
      <c r="E5515" t="s">
        <v>224</v>
      </c>
      <c r="F5515" t="s">
        <v>314</v>
      </c>
      <c r="G5515" s="16">
        <v>43100</v>
      </c>
      <c r="J5515" t="s">
        <v>285</v>
      </c>
      <c r="K5515" t="str">
        <f>IFERROR(VLOOKUP(J5515,ORDEN_ESF!A:C,2,0),"")</f>
        <v>Superavit por revaluación</v>
      </c>
      <c r="L5515">
        <f>IFERROR(VLOOKUP(J5515,ORDEN_ESF!A:C,3,0),0)</f>
        <v>0</v>
      </c>
      <c r="M5515">
        <v>278589</v>
      </c>
    </row>
    <row r="5516" spans="1:13" x14ac:dyDescent="0.25">
      <c r="A5516">
        <v>860059851</v>
      </c>
      <c r="B5516" t="s">
        <v>365</v>
      </c>
      <c r="C5516" t="s">
        <v>222</v>
      </c>
      <c r="D5516" t="s">
        <v>228</v>
      </c>
      <c r="E5516" t="s">
        <v>224</v>
      </c>
      <c r="F5516" t="s">
        <v>292</v>
      </c>
      <c r="G5516" s="16">
        <v>43100</v>
      </c>
      <c r="J5516" t="s">
        <v>285</v>
      </c>
      <c r="K5516" t="str">
        <f>IFERROR(VLOOKUP(J5516,ORDEN_ESF!A:C,2,0),"")</f>
        <v>Superavit por revaluación</v>
      </c>
      <c r="L5516">
        <f>IFERROR(VLOOKUP(J5516,ORDEN_ESF!A:C,3,0),0)</f>
        <v>0</v>
      </c>
      <c r="M5516">
        <v>106176</v>
      </c>
    </row>
    <row r="5517" spans="1:13" x14ac:dyDescent="0.25">
      <c r="A5517">
        <v>860059851</v>
      </c>
      <c r="B5517" t="s">
        <v>365</v>
      </c>
      <c r="C5517" t="s">
        <v>222</v>
      </c>
      <c r="D5517" t="s">
        <v>228</v>
      </c>
      <c r="E5517" t="s">
        <v>224</v>
      </c>
      <c r="F5517" t="s">
        <v>314</v>
      </c>
      <c r="G5517" s="16">
        <v>43100</v>
      </c>
      <c r="J5517" t="s">
        <v>285</v>
      </c>
      <c r="K5517" t="str">
        <f>IFERROR(VLOOKUP(J5517,ORDEN_ESF!A:C,2,0),"")</f>
        <v>Superavit por revaluación</v>
      </c>
      <c r="L5517">
        <f>IFERROR(VLOOKUP(J5517,ORDEN_ESF!A:C,3,0),0)</f>
        <v>0</v>
      </c>
      <c r="M5517">
        <v>106176</v>
      </c>
    </row>
    <row r="5518" spans="1:13" x14ac:dyDescent="0.25">
      <c r="A5518">
        <v>890903035</v>
      </c>
      <c r="B5518" t="s">
        <v>369</v>
      </c>
      <c r="C5518" t="s">
        <v>222</v>
      </c>
      <c r="D5518" t="s">
        <v>228</v>
      </c>
      <c r="E5518" t="s">
        <v>339</v>
      </c>
      <c r="F5518" t="s">
        <v>292</v>
      </c>
      <c r="G5518" s="16">
        <v>43100</v>
      </c>
      <c r="J5518" t="s">
        <v>285</v>
      </c>
      <c r="K5518" t="str">
        <f>IFERROR(VLOOKUP(J5518,ORDEN_ESF!A:C,2,0),"")</f>
        <v>Superavit por revaluación</v>
      </c>
      <c r="L5518">
        <f>IFERROR(VLOOKUP(J5518,ORDEN_ESF!A:C,3,0),0)</f>
        <v>0</v>
      </c>
      <c r="M5518">
        <v>5800171</v>
      </c>
    </row>
    <row r="5519" spans="1:13" x14ac:dyDescent="0.25">
      <c r="A5519">
        <v>890903035</v>
      </c>
      <c r="B5519" t="s">
        <v>369</v>
      </c>
      <c r="C5519" t="s">
        <v>222</v>
      </c>
      <c r="D5519" t="s">
        <v>228</v>
      </c>
      <c r="E5519" t="s">
        <v>339</v>
      </c>
      <c r="F5519" t="s">
        <v>314</v>
      </c>
      <c r="G5519" s="16">
        <v>43100</v>
      </c>
      <c r="J5519" t="s">
        <v>285</v>
      </c>
      <c r="K5519" t="str">
        <f>IFERROR(VLOOKUP(J5519,ORDEN_ESF!A:C,2,0),"")</f>
        <v>Superavit por revaluación</v>
      </c>
      <c r="L5519">
        <f>IFERROR(VLOOKUP(J5519,ORDEN_ESF!A:C,3,0),0)</f>
        <v>0</v>
      </c>
      <c r="M5519">
        <v>4315016</v>
      </c>
    </row>
    <row r="5520" spans="1:13" x14ac:dyDescent="0.25">
      <c r="A5520">
        <v>890932424</v>
      </c>
      <c r="B5520" t="s">
        <v>379</v>
      </c>
      <c r="C5520" t="s">
        <v>222</v>
      </c>
      <c r="D5520" t="s">
        <v>223</v>
      </c>
      <c r="E5520" t="s">
        <v>333</v>
      </c>
      <c r="F5520" t="s">
        <v>292</v>
      </c>
      <c r="G5520" s="16">
        <v>43100</v>
      </c>
      <c r="J5520" t="s">
        <v>285</v>
      </c>
      <c r="K5520" t="str">
        <f>IFERROR(VLOOKUP(J5520,ORDEN_ESF!A:C,2,0),"")</f>
        <v>Superavit por revaluación</v>
      </c>
      <c r="L5520">
        <f>IFERROR(VLOOKUP(J5520,ORDEN_ESF!A:C,3,0),0)</f>
        <v>0</v>
      </c>
      <c r="M5520">
        <v>19647279</v>
      </c>
    </row>
    <row r="5521" spans="1:13" x14ac:dyDescent="0.25">
      <c r="A5521">
        <v>890932424</v>
      </c>
      <c r="B5521" t="s">
        <v>379</v>
      </c>
      <c r="C5521" t="s">
        <v>222</v>
      </c>
      <c r="D5521" t="s">
        <v>223</v>
      </c>
      <c r="E5521" t="s">
        <v>333</v>
      </c>
      <c r="F5521" t="s">
        <v>314</v>
      </c>
      <c r="G5521" s="16">
        <v>43100</v>
      </c>
      <c r="J5521" t="s">
        <v>285</v>
      </c>
      <c r="K5521" t="str">
        <f>IFERROR(VLOOKUP(J5521,ORDEN_ESF!A:C,2,0),"")</f>
        <v>Superavit por revaluación</v>
      </c>
      <c r="L5521">
        <f>IFERROR(VLOOKUP(J5521,ORDEN_ESF!A:C,3,0),0)</f>
        <v>0</v>
      </c>
      <c r="M5521">
        <v>39355777</v>
      </c>
    </row>
    <row r="5522" spans="1:13" x14ac:dyDescent="0.25">
      <c r="A5522">
        <v>800093117</v>
      </c>
      <c r="B5522" t="s">
        <v>334</v>
      </c>
      <c r="C5522" t="s">
        <v>222</v>
      </c>
      <c r="D5522" t="s">
        <v>223</v>
      </c>
      <c r="E5522" t="s">
        <v>335</v>
      </c>
      <c r="F5522" t="s">
        <v>292</v>
      </c>
      <c r="G5522" s="16">
        <v>43100</v>
      </c>
      <c r="J5522" t="s">
        <v>285</v>
      </c>
      <c r="K5522" t="str">
        <f>IFERROR(VLOOKUP(J5522,ORDEN_ESF!A:C,2,0),"")</f>
        <v>Superavit por revaluación</v>
      </c>
      <c r="L5522">
        <f>IFERROR(VLOOKUP(J5522,ORDEN_ESF!A:C,3,0),0)</f>
        <v>0</v>
      </c>
      <c r="M5522">
        <v>67654875</v>
      </c>
    </row>
    <row r="5523" spans="1:13" x14ac:dyDescent="0.25">
      <c r="A5523">
        <v>800093117</v>
      </c>
      <c r="B5523" t="s">
        <v>334</v>
      </c>
      <c r="C5523" t="s">
        <v>222</v>
      </c>
      <c r="D5523" t="s">
        <v>223</v>
      </c>
      <c r="E5523" t="s">
        <v>335</v>
      </c>
      <c r="F5523" t="s">
        <v>314</v>
      </c>
      <c r="G5523" s="16">
        <v>43100</v>
      </c>
      <c r="J5523" t="s">
        <v>285</v>
      </c>
      <c r="K5523" t="str">
        <f>IFERROR(VLOOKUP(J5523,ORDEN_ESF!A:C,2,0),"")</f>
        <v>Superavit por revaluación</v>
      </c>
      <c r="L5523">
        <f>IFERROR(VLOOKUP(J5523,ORDEN_ESF!A:C,3,0),0)</f>
        <v>0</v>
      </c>
      <c r="M5523">
        <v>68962588</v>
      </c>
    </row>
    <row r="5524" spans="1:13" x14ac:dyDescent="0.25">
      <c r="A5524">
        <v>890911431</v>
      </c>
      <c r="B5524" t="s">
        <v>378</v>
      </c>
      <c r="C5524" t="s">
        <v>222</v>
      </c>
      <c r="D5524" t="s">
        <v>223</v>
      </c>
      <c r="E5524" t="s">
        <v>339</v>
      </c>
      <c r="F5524" t="s">
        <v>292</v>
      </c>
      <c r="G5524" s="16">
        <v>43100</v>
      </c>
      <c r="J5524" t="s">
        <v>286</v>
      </c>
      <c r="K5524" t="str">
        <f>IFERROR(VLOOKUP(J5524,ORDEN_ESF!A:C,2,0),"")</f>
        <v>Otras reservas</v>
      </c>
      <c r="L5524">
        <f>IFERROR(VLOOKUP(J5524,ORDEN_ESF!A:C,3,0),0)</f>
        <v>0</v>
      </c>
      <c r="M5524">
        <v>62410568</v>
      </c>
    </row>
    <row r="5525" spans="1:13" x14ac:dyDescent="0.25">
      <c r="A5525">
        <v>890911431</v>
      </c>
      <c r="B5525" t="s">
        <v>378</v>
      </c>
      <c r="C5525" t="s">
        <v>222</v>
      </c>
      <c r="D5525" t="s">
        <v>223</v>
      </c>
      <c r="E5525" t="s">
        <v>339</v>
      </c>
      <c r="F5525" t="s">
        <v>314</v>
      </c>
      <c r="G5525" s="16">
        <v>43100</v>
      </c>
      <c r="J5525" t="s">
        <v>286</v>
      </c>
      <c r="K5525" t="str">
        <f>IFERROR(VLOOKUP(J5525,ORDEN_ESF!A:C,2,0),"")</f>
        <v>Otras reservas</v>
      </c>
      <c r="L5525">
        <f>IFERROR(VLOOKUP(J5525,ORDEN_ESF!A:C,3,0),0)</f>
        <v>0</v>
      </c>
      <c r="M5525">
        <v>83895400</v>
      </c>
    </row>
    <row r="5526" spans="1:13" x14ac:dyDescent="0.25">
      <c r="A5526">
        <v>860527800</v>
      </c>
      <c r="B5526" t="s">
        <v>296</v>
      </c>
      <c r="C5526" t="s">
        <v>222</v>
      </c>
      <c r="D5526" t="s">
        <v>228</v>
      </c>
      <c r="E5526" t="s">
        <v>224</v>
      </c>
      <c r="F5526" t="s">
        <v>292</v>
      </c>
      <c r="G5526" s="16">
        <v>43100</v>
      </c>
      <c r="J5526" t="s">
        <v>286</v>
      </c>
      <c r="K5526" t="str">
        <f>IFERROR(VLOOKUP(J5526,ORDEN_ESF!A:C,2,0),"")</f>
        <v>Otras reservas</v>
      </c>
      <c r="L5526">
        <f>IFERROR(VLOOKUP(J5526,ORDEN_ESF!A:C,3,0),0)</f>
        <v>0</v>
      </c>
      <c r="M5526">
        <v>8904491</v>
      </c>
    </row>
    <row r="5527" spans="1:13" x14ac:dyDescent="0.25">
      <c r="A5527">
        <v>860527800</v>
      </c>
      <c r="B5527" t="s">
        <v>296</v>
      </c>
      <c r="C5527" t="s">
        <v>222</v>
      </c>
      <c r="D5527" t="s">
        <v>228</v>
      </c>
      <c r="E5527" t="s">
        <v>224</v>
      </c>
      <c r="F5527" t="s">
        <v>314</v>
      </c>
      <c r="G5527" s="16">
        <v>43100</v>
      </c>
      <c r="J5527" t="s">
        <v>286</v>
      </c>
      <c r="K5527" t="str">
        <f>IFERROR(VLOOKUP(J5527,ORDEN_ESF!A:C,2,0),"")</f>
        <v>Otras reservas</v>
      </c>
      <c r="L5527">
        <f>IFERROR(VLOOKUP(J5527,ORDEN_ESF!A:C,3,0),0)</f>
        <v>0</v>
      </c>
      <c r="M5527">
        <v>7761880</v>
      </c>
    </row>
    <row r="5528" spans="1:13" x14ac:dyDescent="0.25">
      <c r="A5528">
        <v>811032292</v>
      </c>
      <c r="B5528" t="s">
        <v>349</v>
      </c>
      <c r="C5528" t="s">
        <v>222</v>
      </c>
      <c r="D5528" t="s">
        <v>223</v>
      </c>
      <c r="E5528" t="s">
        <v>335</v>
      </c>
      <c r="F5528" t="s">
        <v>292</v>
      </c>
      <c r="G5528" s="16">
        <v>43100</v>
      </c>
      <c r="J5528" t="s">
        <v>286</v>
      </c>
      <c r="K5528" t="str">
        <f>IFERROR(VLOOKUP(J5528,ORDEN_ESF!A:C,2,0),"")</f>
        <v>Otras reservas</v>
      </c>
      <c r="L5528">
        <f>IFERROR(VLOOKUP(J5528,ORDEN_ESF!A:C,3,0),0)</f>
        <v>0</v>
      </c>
      <c r="M5528">
        <v>750000</v>
      </c>
    </row>
    <row r="5529" spans="1:13" x14ac:dyDescent="0.25">
      <c r="A5529">
        <v>811032292</v>
      </c>
      <c r="B5529" t="s">
        <v>349</v>
      </c>
      <c r="C5529" t="s">
        <v>222</v>
      </c>
      <c r="D5529" t="s">
        <v>223</v>
      </c>
      <c r="E5529" t="s">
        <v>335</v>
      </c>
      <c r="F5529" t="s">
        <v>314</v>
      </c>
      <c r="G5529" s="16">
        <v>43100</v>
      </c>
      <c r="J5529" t="s">
        <v>286</v>
      </c>
      <c r="K5529" t="str">
        <f>IFERROR(VLOOKUP(J5529,ORDEN_ESF!A:C,2,0),"")</f>
        <v>Otras reservas</v>
      </c>
      <c r="L5529">
        <f>IFERROR(VLOOKUP(J5529,ORDEN_ESF!A:C,3,0),0)</f>
        <v>0</v>
      </c>
      <c r="M5529">
        <v>3841844</v>
      </c>
    </row>
    <row r="5530" spans="1:13" x14ac:dyDescent="0.25">
      <c r="A5530">
        <v>860035996</v>
      </c>
      <c r="B5530" t="s">
        <v>229</v>
      </c>
      <c r="C5530" t="s">
        <v>222</v>
      </c>
      <c r="D5530" t="s">
        <v>228</v>
      </c>
      <c r="E5530" t="s">
        <v>224</v>
      </c>
      <c r="F5530" t="s">
        <v>292</v>
      </c>
      <c r="G5530" s="16">
        <v>43100</v>
      </c>
      <c r="J5530" t="s">
        <v>286</v>
      </c>
      <c r="K5530" t="str">
        <f>IFERROR(VLOOKUP(J5530,ORDEN_ESF!A:C,2,0),"")</f>
        <v>Otras reservas</v>
      </c>
      <c r="L5530">
        <f>IFERROR(VLOOKUP(J5530,ORDEN_ESF!A:C,3,0),0)</f>
        <v>0</v>
      </c>
      <c r="M5530">
        <v>2407650</v>
      </c>
    </row>
    <row r="5531" spans="1:13" x14ac:dyDescent="0.25">
      <c r="A5531">
        <v>860035996</v>
      </c>
      <c r="B5531" t="s">
        <v>229</v>
      </c>
      <c r="C5531" t="s">
        <v>222</v>
      </c>
      <c r="D5531" t="s">
        <v>228</v>
      </c>
      <c r="E5531" t="s">
        <v>224</v>
      </c>
      <c r="F5531" t="s">
        <v>314</v>
      </c>
      <c r="G5531" s="16">
        <v>43100</v>
      </c>
      <c r="J5531" t="s">
        <v>286</v>
      </c>
      <c r="K5531" t="str">
        <f>IFERROR(VLOOKUP(J5531,ORDEN_ESF!A:C,2,0),"")</f>
        <v>Otras reservas</v>
      </c>
      <c r="L5531">
        <f>IFERROR(VLOOKUP(J5531,ORDEN_ESF!A:C,3,0),0)</f>
        <v>0</v>
      </c>
      <c r="M5531">
        <v>2407650</v>
      </c>
    </row>
    <row r="5532" spans="1:13" x14ac:dyDescent="0.25">
      <c r="A5532">
        <v>830124992</v>
      </c>
      <c r="B5532" t="s">
        <v>357</v>
      </c>
      <c r="C5532" t="s">
        <v>222</v>
      </c>
      <c r="D5532" t="s">
        <v>228</v>
      </c>
      <c r="E5532" t="s">
        <v>358</v>
      </c>
      <c r="F5532" t="s">
        <v>292</v>
      </c>
      <c r="G5532" s="16">
        <v>43100</v>
      </c>
      <c r="J5532" t="s">
        <v>286</v>
      </c>
      <c r="K5532" t="str">
        <f>IFERROR(VLOOKUP(J5532,ORDEN_ESF!A:C,2,0),"")</f>
        <v>Otras reservas</v>
      </c>
      <c r="L5532">
        <f>IFERROR(VLOOKUP(J5532,ORDEN_ESF!A:C,3,0),0)</f>
        <v>0</v>
      </c>
      <c r="M5532">
        <v>1469146</v>
      </c>
    </row>
    <row r="5533" spans="1:13" x14ac:dyDescent="0.25">
      <c r="A5533">
        <v>830124992</v>
      </c>
      <c r="B5533" t="s">
        <v>357</v>
      </c>
      <c r="C5533" t="s">
        <v>222</v>
      </c>
      <c r="D5533" t="s">
        <v>228</v>
      </c>
      <c r="E5533" t="s">
        <v>358</v>
      </c>
      <c r="F5533" t="s">
        <v>314</v>
      </c>
      <c r="G5533" s="16">
        <v>43100</v>
      </c>
      <c r="J5533" t="s">
        <v>286</v>
      </c>
      <c r="K5533" t="str">
        <f>IFERROR(VLOOKUP(J5533,ORDEN_ESF!A:C,2,0),"")</f>
        <v>Otras reservas</v>
      </c>
      <c r="L5533">
        <f>IFERROR(VLOOKUP(J5533,ORDEN_ESF!A:C,3,0),0)</f>
        <v>0</v>
      </c>
      <c r="M5533">
        <v>1221788</v>
      </c>
    </row>
    <row r="5534" spans="1:13" x14ac:dyDescent="0.25">
      <c r="A5534">
        <v>800185295</v>
      </c>
      <c r="B5534" t="s">
        <v>344</v>
      </c>
      <c r="C5534" t="s">
        <v>222</v>
      </c>
      <c r="D5534" t="s">
        <v>228</v>
      </c>
      <c r="E5534" t="s">
        <v>335</v>
      </c>
      <c r="F5534" t="s">
        <v>292</v>
      </c>
      <c r="G5534" s="16">
        <v>43100</v>
      </c>
      <c r="J5534" t="s">
        <v>286</v>
      </c>
      <c r="K5534" t="str">
        <f>IFERROR(VLOOKUP(J5534,ORDEN_ESF!A:C,2,0),"")</f>
        <v>Otras reservas</v>
      </c>
      <c r="L5534">
        <f>IFERROR(VLOOKUP(J5534,ORDEN_ESF!A:C,3,0),0)</f>
        <v>0</v>
      </c>
      <c r="M5534">
        <v>198273570</v>
      </c>
    </row>
    <row r="5535" spans="1:13" x14ac:dyDescent="0.25">
      <c r="A5535">
        <v>800185295</v>
      </c>
      <c r="B5535" t="s">
        <v>344</v>
      </c>
      <c r="C5535" t="s">
        <v>222</v>
      </c>
      <c r="D5535" t="s">
        <v>228</v>
      </c>
      <c r="E5535" t="s">
        <v>335</v>
      </c>
      <c r="F5535" t="s">
        <v>314</v>
      </c>
      <c r="G5535" s="16">
        <v>43100</v>
      </c>
      <c r="J5535" t="s">
        <v>286</v>
      </c>
      <c r="K5535" t="str">
        <f>IFERROR(VLOOKUP(J5535,ORDEN_ESF!A:C,2,0),"")</f>
        <v>Otras reservas</v>
      </c>
      <c r="L5535">
        <f>IFERROR(VLOOKUP(J5535,ORDEN_ESF!A:C,3,0),0)</f>
        <v>0</v>
      </c>
      <c r="M5535">
        <v>251362411</v>
      </c>
    </row>
    <row r="5536" spans="1:13" x14ac:dyDescent="0.25">
      <c r="A5536">
        <v>800233881</v>
      </c>
      <c r="B5536" t="s">
        <v>161</v>
      </c>
      <c r="C5536" t="s">
        <v>222</v>
      </c>
      <c r="D5536" t="s">
        <v>223</v>
      </c>
      <c r="E5536" t="s">
        <v>333</v>
      </c>
      <c r="F5536" t="s">
        <v>292</v>
      </c>
      <c r="G5536" s="16">
        <v>43100</v>
      </c>
      <c r="J5536" t="s">
        <v>286</v>
      </c>
      <c r="K5536" t="str">
        <f>IFERROR(VLOOKUP(J5536,ORDEN_ESF!A:C,2,0),"")</f>
        <v>Otras reservas</v>
      </c>
      <c r="L5536">
        <f>IFERROR(VLOOKUP(J5536,ORDEN_ESF!A:C,3,0),0)</f>
        <v>0</v>
      </c>
      <c r="M5536">
        <v>70364501</v>
      </c>
    </row>
    <row r="5537" spans="1:13" x14ac:dyDescent="0.25">
      <c r="A5537">
        <v>800233881</v>
      </c>
      <c r="B5537" t="s">
        <v>161</v>
      </c>
      <c r="C5537" t="s">
        <v>222</v>
      </c>
      <c r="D5537" t="s">
        <v>223</v>
      </c>
      <c r="E5537" t="s">
        <v>333</v>
      </c>
      <c r="F5537" t="s">
        <v>314</v>
      </c>
      <c r="G5537" s="16">
        <v>43100</v>
      </c>
      <c r="J5537" t="s">
        <v>286</v>
      </c>
      <c r="K5537" t="str">
        <f>IFERROR(VLOOKUP(J5537,ORDEN_ESF!A:C,2,0),"")</f>
        <v>Otras reservas</v>
      </c>
      <c r="L5537">
        <f>IFERROR(VLOOKUP(J5537,ORDEN_ESF!A:C,3,0),0)</f>
        <v>0</v>
      </c>
      <c r="M5537">
        <v>78973773</v>
      </c>
    </row>
    <row r="5538" spans="1:13" x14ac:dyDescent="0.25">
      <c r="A5538">
        <v>800173155</v>
      </c>
      <c r="B5538" t="s">
        <v>341</v>
      </c>
      <c r="C5538" t="s">
        <v>222</v>
      </c>
      <c r="D5538" t="s">
        <v>228</v>
      </c>
      <c r="E5538" t="s">
        <v>335</v>
      </c>
      <c r="F5538" t="s">
        <v>292</v>
      </c>
      <c r="G5538" s="16">
        <v>43100</v>
      </c>
      <c r="J5538" t="s">
        <v>286</v>
      </c>
      <c r="K5538" t="str">
        <f>IFERROR(VLOOKUP(J5538,ORDEN_ESF!A:C,2,0),"")</f>
        <v>Otras reservas</v>
      </c>
      <c r="L5538">
        <f>IFERROR(VLOOKUP(J5538,ORDEN_ESF!A:C,3,0),0)</f>
        <v>0</v>
      </c>
      <c r="M5538">
        <v>6861466</v>
      </c>
    </row>
    <row r="5539" spans="1:13" x14ac:dyDescent="0.25">
      <c r="A5539">
        <v>800173155</v>
      </c>
      <c r="B5539" t="s">
        <v>341</v>
      </c>
      <c r="C5539" t="s">
        <v>222</v>
      </c>
      <c r="D5539" t="s">
        <v>228</v>
      </c>
      <c r="E5539" t="s">
        <v>335</v>
      </c>
      <c r="F5539" t="s">
        <v>314</v>
      </c>
      <c r="G5539" s="16">
        <v>43100</v>
      </c>
      <c r="J5539" t="s">
        <v>286</v>
      </c>
      <c r="K5539" t="str">
        <f>IFERROR(VLOOKUP(J5539,ORDEN_ESF!A:C,2,0),"")</f>
        <v>Otras reservas</v>
      </c>
      <c r="L5539">
        <f>IFERROR(VLOOKUP(J5539,ORDEN_ESF!A:C,3,0),0)</f>
        <v>0</v>
      </c>
      <c r="M5539">
        <v>6861466</v>
      </c>
    </row>
    <row r="5540" spans="1:13" x14ac:dyDescent="0.25">
      <c r="A5540">
        <v>890205645</v>
      </c>
      <c r="B5540" t="s">
        <v>166</v>
      </c>
      <c r="C5540" t="s">
        <v>222</v>
      </c>
      <c r="D5540" t="s">
        <v>375</v>
      </c>
      <c r="E5540" t="s">
        <v>335</v>
      </c>
      <c r="F5540" t="s">
        <v>292</v>
      </c>
      <c r="G5540" s="16">
        <v>43100</v>
      </c>
      <c r="J5540" t="s">
        <v>286</v>
      </c>
      <c r="K5540" t="str">
        <f>IFERROR(VLOOKUP(J5540,ORDEN_ESF!A:C,2,0),"")</f>
        <v>Otras reservas</v>
      </c>
      <c r="L5540">
        <f>IFERROR(VLOOKUP(J5540,ORDEN_ESF!A:C,3,0),0)</f>
        <v>0</v>
      </c>
      <c r="M5540">
        <v>108383098</v>
      </c>
    </row>
    <row r="5541" spans="1:13" x14ac:dyDescent="0.25">
      <c r="A5541">
        <v>890205645</v>
      </c>
      <c r="B5541" t="s">
        <v>166</v>
      </c>
      <c r="C5541" t="s">
        <v>222</v>
      </c>
      <c r="D5541" t="s">
        <v>375</v>
      </c>
      <c r="E5541" t="s">
        <v>335</v>
      </c>
      <c r="F5541" t="s">
        <v>314</v>
      </c>
      <c r="G5541" s="16">
        <v>43100</v>
      </c>
      <c r="J5541" t="s">
        <v>286</v>
      </c>
      <c r="K5541" t="str">
        <f>IFERROR(VLOOKUP(J5541,ORDEN_ESF!A:C,2,0),"")</f>
        <v>Otras reservas</v>
      </c>
      <c r="L5541">
        <f>IFERROR(VLOOKUP(J5541,ORDEN_ESF!A:C,3,0),0)</f>
        <v>0</v>
      </c>
      <c r="M5541">
        <v>2696451</v>
      </c>
    </row>
    <row r="5542" spans="1:13" x14ac:dyDescent="0.25">
      <c r="A5542">
        <v>900087151</v>
      </c>
      <c r="B5542" t="s">
        <v>383</v>
      </c>
      <c r="C5542" t="s">
        <v>222</v>
      </c>
      <c r="D5542" t="s">
        <v>351</v>
      </c>
      <c r="E5542" t="s">
        <v>384</v>
      </c>
      <c r="F5542" t="s">
        <v>292</v>
      </c>
      <c r="G5542" s="16">
        <v>43100</v>
      </c>
      <c r="J5542" t="s">
        <v>286</v>
      </c>
      <c r="K5542" t="str">
        <f>IFERROR(VLOOKUP(J5542,ORDEN_ESF!A:C,2,0),"")</f>
        <v>Otras reservas</v>
      </c>
      <c r="L5542">
        <f>IFERROR(VLOOKUP(J5542,ORDEN_ESF!A:C,3,0),0)</f>
        <v>0</v>
      </c>
      <c r="M5542">
        <v>21894441</v>
      </c>
    </row>
    <row r="5543" spans="1:13" x14ac:dyDescent="0.25">
      <c r="A5543">
        <v>900087151</v>
      </c>
      <c r="B5543" t="s">
        <v>383</v>
      </c>
      <c r="C5543" t="s">
        <v>222</v>
      </c>
      <c r="D5543" t="s">
        <v>351</v>
      </c>
      <c r="E5543" t="s">
        <v>384</v>
      </c>
      <c r="F5543" t="s">
        <v>314</v>
      </c>
      <c r="G5543" s="16">
        <v>43100</v>
      </c>
      <c r="J5543" t="s">
        <v>286</v>
      </c>
      <c r="K5543" t="str">
        <f>IFERROR(VLOOKUP(J5543,ORDEN_ESF!A:C,2,0),"")</f>
        <v>Otras reservas</v>
      </c>
      <c r="L5543">
        <f>IFERROR(VLOOKUP(J5543,ORDEN_ESF!A:C,3,0),0)</f>
        <v>0</v>
      </c>
      <c r="M5543">
        <v>21894441</v>
      </c>
    </row>
    <row r="5544" spans="1:13" x14ac:dyDescent="0.25">
      <c r="A5544">
        <v>800094968</v>
      </c>
      <c r="B5544" t="s">
        <v>336</v>
      </c>
      <c r="C5544" t="s">
        <v>222</v>
      </c>
      <c r="D5544" t="s">
        <v>337</v>
      </c>
      <c r="E5544" t="s">
        <v>335</v>
      </c>
      <c r="F5544" t="s">
        <v>292</v>
      </c>
      <c r="G5544" s="16">
        <v>43100</v>
      </c>
      <c r="J5544" t="s">
        <v>286</v>
      </c>
      <c r="K5544" t="str">
        <f>IFERROR(VLOOKUP(J5544,ORDEN_ESF!A:C,2,0),"")</f>
        <v>Otras reservas</v>
      </c>
      <c r="L5544">
        <f>IFERROR(VLOOKUP(J5544,ORDEN_ESF!A:C,3,0),0)</f>
        <v>0</v>
      </c>
      <c r="M5544">
        <v>4000000</v>
      </c>
    </row>
    <row r="5545" spans="1:13" x14ac:dyDescent="0.25">
      <c r="A5545">
        <v>800094968</v>
      </c>
      <c r="B5545" t="s">
        <v>336</v>
      </c>
      <c r="C5545" t="s">
        <v>222</v>
      </c>
      <c r="D5545" t="s">
        <v>337</v>
      </c>
      <c r="E5545" t="s">
        <v>335</v>
      </c>
      <c r="F5545" t="s">
        <v>314</v>
      </c>
      <c r="G5545" s="16">
        <v>43100</v>
      </c>
      <c r="J5545" t="s">
        <v>286</v>
      </c>
      <c r="K5545" t="str">
        <f>IFERROR(VLOOKUP(J5545,ORDEN_ESF!A:C,2,0),"")</f>
        <v>Otras reservas</v>
      </c>
      <c r="L5545">
        <f>IFERROR(VLOOKUP(J5545,ORDEN_ESF!A:C,3,0),0)</f>
        <v>0</v>
      </c>
      <c r="M5545">
        <v>4000000</v>
      </c>
    </row>
    <row r="5546" spans="1:13" x14ac:dyDescent="0.25">
      <c r="A5546">
        <v>890939355</v>
      </c>
      <c r="B5546" t="s">
        <v>35</v>
      </c>
      <c r="C5546" t="s">
        <v>222</v>
      </c>
      <c r="D5546" t="s">
        <v>223</v>
      </c>
      <c r="E5546" t="s">
        <v>335</v>
      </c>
      <c r="F5546" t="s">
        <v>292</v>
      </c>
      <c r="G5546" s="16">
        <v>43100</v>
      </c>
      <c r="J5546" t="s">
        <v>286</v>
      </c>
      <c r="K5546" t="str">
        <f>IFERROR(VLOOKUP(J5546,ORDEN_ESF!A:C,2,0),"")</f>
        <v>Otras reservas</v>
      </c>
      <c r="L5546">
        <f>IFERROR(VLOOKUP(J5546,ORDEN_ESF!A:C,3,0),0)</f>
        <v>0</v>
      </c>
      <c r="M5546">
        <v>1544172</v>
      </c>
    </row>
    <row r="5547" spans="1:13" x14ac:dyDescent="0.25">
      <c r="A5547">
        <v>890939355</v>
      </c>
      <c r="B5547" t="s">
        <v>35</v>
      </c>
      <c r="C5547" t="s">
        <v>222</v>
      </c>
      <c r="D5547" t="s">
        <v>223</v>
      </c>
      <c r="E5547" t="s">
        <v>335</v>
      </c>
      <c r="F5547" t="s">
        <v>314</v>
      </c>
      <c r="G5547" s="16">
        <v>43100</v>
      </c>
      <c r="J5547" t="s">
        <v>286</v>
      </c>
      <c r="K5547" t="str">
        <f>IFERROR(VLOOKUP(J5547,ORDEN_ESF!A:C,2,0),"")</f>
        <v>Otras reservas</v>
      </c>
      <c r="L5547">
        <f>IFERROR(VLOOKUP(J5547,ORDEN_ESF!A:C,3,0),0)</f>
        <v>0</v>
      </c>
      <c r="M5547">
        <v>924763</v>
      </c>
    </row>
    <row r="5548" spans="1:13" x14ac:dyDescent="0.25">
      <c r="A5548">
        <v>830058272</v>
      </c>
      <c r="B5548" t="s">
        <v>352</v>
      </c>
      <c r="C5548" t="s">
        <v>222</v>
      </c>
      <c r="D5548" t="s">
        <v>228</v>
      </c>
      <c r="E5548" t="s">
        <v>353</v>
      </c>
      <c r="F5548" t="s">
        <v>292</v>
      </c>
      <c r="G5548" s="16">
        <v>43100</v>
      </c>
      <c r="J5548" t="s">
        <v>286</v>
      </c>
      <c r="K5548" t="str">
        <f>IFERROR(VLOOKUP(J5548,ORDEN_ESF!A:C,2,0),"")</f>
        <v>Otras reservas</v>
      </c>
      <c r="L5548">
        <f>IFERROR(VLOOKUP(J5548,ORDEN_ESF!A:C,3,0),0)</f>
        <v>0</v>
      </c>
      <c r="M5548">
        <v>1420236</v>
      </c>
    </row>
    <row r="5549" spans="1:13" x14ac:dyDescent="0.25">
      <c r="A5549">
        <v>830058272</v>
      </c>
      <c r="B5549" t="s">
        <v>352</v>
      </c>
      <c r="C5549" t="s">
        <v>222</v>
      </c>
      <c r="D5549" t="s">
        <v>228</v>
      </c>
      <c r="E5549" t="s">
        <v>353</v>
      </c>
      <c r="F5549" t="s">
        <v>314</v>
      </c>
      <c r="G5549" s="16">
        <v>43100</v>
      </c>
      <c r="J5549" t="s">
        <v>286</v>
      </c>
      <c r="K5549" t="str">
        <f>IFERROR(VLOOKUP(J5549,ORDEN_ESF!A:C,2,0),"")</f>
        <v>Otras reservas</v>
      </c>
      <c r="L5549">
        <f>IFERROR(VLOOKUP(J5549,ORDEN_ESF!A:C,3,0),0)</f>
        <v>0</v>
      </c>
      <c r="M5549">
        <v>1420236</v>
      </c>
    </row>
    <row r="5550" spans="1:13" x14ac:dyDescent="0.25">
      <c r="A5550">
        <v>860058070</v>
      </c>
      <c r="B5550" t="s">
        <v>364</v>
      </c>
      <c r="C5550" t="s">
        <v>222</v>
      </c>
      <c r="D5550" t="s">
        <v>228</v>
      </c>
      <c r="E5550" t="s">
        <v>335</v>
      </c>
      <c r="F5550" t="s">
        <v>292</v>
      </c>
      <c r="G5550" s="16">
        <v>43100</v>
      </c>
      <c r="J5550" t="s">
        <v>286</v>
      </c>
      <c r="K5550" t="str">
        <f>IFERROR(VLOOKUP(J5550,ORDEN_ESF!A:C,2,0),"")</f>
        <v>Otras reservas</v>
      </c>
      <c r="L5550">
        <f>IFERROR(VLOOKUP(J5550,ORDEN_ESF!A:C,3,0),0)</f>
        <v>0</v>
      </c>
      <c r="M5550">
        <v>329212257</v>
      </c>
    </row>
    <row r="5551" spans="1:13" x14ac:dyDescent="0.25">
      <c r="A5551">
        <v>860058070</v>
      </c>
      <c r="B5551" t="s">
        <v>364</v>
      </c>
      <c r="C5551" t="s">
        <v>222</v>
      </c>
      <c r="D5551" t="s">
        <v>228</v>
      </c>
      <c r="E5551" t="s">
        <v>335</v>
      </c>
      <c r="F5551" t="s">
        <v>314</v>
      </c>
      <c r="G5551" s="16">
        <v>43100</v>
      </c>
      <c r="J5551" t="s">
        <v>286</v>
      </c>
      <c r="K5551" t="str">
        <f>IFERROR(VLOOKUP(J5551,ORDEN_ESF!A:C,2,0),"")</f>
        <v>Otras reservas</v>
      </c>
      <c r="L5551">
        <f>IFERROR(VLOOKUP(J5551,ORDEN_ESF!A:C,3,0),0)</f>
        <v>0</v>
      </c>
      <c r="M5551">
        <v>405651674</v>
      </c>
    </row>
    <row r="5552" spans="1:13" x14ac:dyDescent="0.25">
      <c r="A5552">
        <v>890903055</v>
      </c>
      <c r="B5552" t="s">
        <v>232</v>
      </c>
      <c r="C5552" t="s">
        <v>222</v>
      </c>
      <c r="D5552" t="s">
        <v>223</v>
      </c>
      <c r="E5552" t="s">
        <v>224</v>
      </c>
      <c r="F5552" t="s">
        <v>292</v>
      </c>
      <c r="G5552" s="16">
        <v>43100</v>
      </c>
      <c r="J5552" t="s">
        <v>286</v>
      </c>
      <c r="K5552" t="str">
        <f>IFERROR(VLOOKUP(J5552,ORDEN_ESF!A:C,2,0),"")</f>
        <v>Otras reservas</v>
      </c>
      <c r="L5552">
        <f>IFERROR(VLOOKUP(J5552,ORDEN_ESF!A:C,3,0),0)</f>
        <v>0</v>
      </c>
      <c r="M5552">
        <v>126657600</v>
      </c>
    </row>
    <row r="5553" spans="1:13" x14ac:dyDescent="0.25">
      <c r="A5553">
        <v>890903055</v>
      </c>
      <c r="B5553" t="s">
        <v>232</v>
      </c>
      <c r="C5553" t="s">
        <v>222</v>
      </c>
      <c r="D5553" t="s">
        <v>223</v>
      </c>
      <c r="E5553" t="s">
        <v>224</v>
      </c>
      <c r="F5553" t="s">
        <v>314</v>
      </c>
      <c r="G5553" s="16">
        <v>43100</v>
      </c>
      <c r="J5553" t="s">
        <v>286</v>
      </c>
      <c r="K5553" t="str">
        <f>IFERROR(VLOOKUP(J5553,ORDEN_ESF!A:C,2,0),"")</f>
        <v>Otras reservas</v>
      </c>
      <c r="L5553">
        <f>IFERROR(VLOOKUP(J5553,ORDEN_ESF!A:C,3,0),0)</f>
        <v>0</v>
      </c>
      <c r="M5553">
        <v>129177913</v>
      </c>
    </row>
    <row r="5554" spans="1:13" x14ac:dyDescent="0.25">
      <c r="A5554">
        <v>860031361</v>
      </c>
      <c r="B5554" t="s">
        <v>297</v>
      </c>
      <c r="C5554" t="s">
        <v>222</v>
      </c>
      <c r="D5554" t="s">
        <v>228</v>
      </c>
      <c r="E5554" t="s">
        <v>224</v>
      </c>
      <c r="F5554" t="s">
        <v>292</v>
      </c>
      <c r="G5554" s="16">
        <v>43100</v>
      </c>
      <c r="J5554" t="s">
        <v>286</v>
      </c>
      <c r="K5554" t="str">
        <f>IFERROR(VLOOKUP(J5554,ORDEN_ESF!A:C,2,0),"")</f>
        <v>Otras reservas</v>
      </c>
      <c r="L5554">
        <f>IFERROR(VLOOKUP(J5554,ORDEN_ESF!A:C,3,0),0)</f>
        <v>0</v>
      </c>
      <c r="M5554">
        <v>19936390</v>
      </c>
    </row>
    <row r="5555" spans="1:13" x14ac:dyDescent="0.25">
      <c r="A5555">
        <v>860031361</v>
      </c>
      <c r="B5555" t="s">
        <v>297</v>
      </c>
      <c r="C5555" t="s">
        <v>222</v>
      </c>
      <c r="D5555" t="s">
        <v>228</v>
      </c>
      <c r="E5555" t="s">
        <v>224</v>
      </c>
      <c r="F5555" t="s">
        <v>314</v>
      </c>
      <c r="G5555" s="16">
        <v>43100</v>
      </c>
      <c r="J5555" t="s">
        <v>286</v>
      </c>
      <c r="K5555" t="str">
        <f>IFERROR(VLOOKUP(J5555,ORDEN_ESF!A:C,2,0),"")</f>
        <v>Otras reservas</v>
      </c>
      <c r="L5555">
        <f>IFERROR(VLOOKUP(J5555,ORDEN_ESF!A:C,3,0),0)</f>
        <v>0</v>
      </c>
      <c r="M5555">
        <v>22671113</v>
      </c>
    </row>
    <row r="5556" spans="1:13" x14ac:dyDescent="0.25">
      <c r="A5556">
        <v>890312765</v>
      </c>
      <c r="B5556" t="s">
        <v>363</v>
      </c>
      <c r="C5556" t="s">
        <v>222</v>
      </c>
      <c r="D5556" t="s">
        <v>228</v>
      </c>
      <c r="E5556" t="s">
        <v>339</v>
      </c>
      <c r="F5556" t="s">
        <v>292</v>
      </c>
      <c r="G5556" s="16">
        <v>43100</v>
      </c>
      <c r="J5556" t="s">
        <v>286</v>
      </c>
      <c r="K5556" t="str">
        <f>IFERROR(VLOOKUP(J5556,ORDEN_ESF!A:C,2,0),"")</f>
        <v>Otras reservas</v>
      </c>
      <c r="L5556">
        <f>IFERROR(VLOOKUP(J5556,ORDEN_ESF!A:C,3,0),0)</f>
        <v>0</v>
      </c>
      <c r="M5556">
        <v>5252162</v>
      </c>
    </row>
    <row r="5557" spans="1:13" x14ac:dyDescent="0.25">
      <c r="A5557">
        <v>890312765</v>
      </c>
      <c r="B5557" t="s">
        <v>363</v>
      </c>
      <c r="C5557" t="s">
        <v>222</v>
      </c>
      <c r="D5557" t="s">
        <v>228</v>
      </c>
      <c r="E5557" t="s">
        <v>339</v>
      </c>
      <c r="F5557" t="s">
        <v>314</v>
      </c>
      <c r="G5557" s="16">
        <v>43100</v>
      </c>
      <c r="J5557" t="s">
        <v>286</v>
      </c>
      <c r="K5557" t="str">
        <f>IFERROR(VLOOKUP(J5557,ORDEN_ESF!A:C,2,0),"")</f>
        <v>Otras reservas</v>
      </c>
      <c r="L5557">
        <f>IFERROR(VLOOKUP(J5557,ORDEN_ESF!A:C,3,0),0)</f>
        <v>0</v>
      </c>
      <c r="M5557">
        <v>4902162</v>
      </c>
    </row>
    <row r="5558" spans="1:13" x14ac:dyDescent="0.25">
      <c r="A5558">
        <v>860000656</v>
      </c>
      <c r="B5558" t="s">
        <v>221</v>
      </c>
      <c r="C5558" t="s">
        <v>222</v>
      </c>
      <c r="D5558" t="s">
        <v>223</v>
      </c>
      <c r="E5558" t="s">
        <v>224</v>
      </c>
      <c r="F5558" t="s">
        <v>292</v>
      </c>
      <c r="G5558" s="16">
        <v>43100</v>
      </c>
      <c r="J5558" t="s">
        <v>286</v>
      </c>
      <c r="K5558" t="str">
        <f>IFERROR(VLOOKUP(J5558,ORDEN_ESF!A:C,2,0),"")</f>
        <v>Otras reservas</v>
      </c>
      <c r="L5558">
        <f>IFERROR(VLOOKUP(J5558,ORDEN_ESF!A:C,3,0),0)</f>
        <v>0</v>
      </c>
      <c r="M5558">
        <v>8743300</v>
      </c>
    </row>
    <row r="5559" spans="1:13" x14ac:dyDescent="0.25">
      <c r="A5559">
        <v>860000656</v>
      </c>
      <c r="B5559" t="s">
        <v>221</v>
      </c>
      <c r="C5559" t="s">
        <v>222</v>
      </c>
      <c r="D5559" t="s">
        <v>223</v>
      </c>
      <c r="E5559" t="s">
        <v>224</v>
      </c>
      <c r="F5559" t="s">
        <v>314</v>
      </c>
      <c r="G5559" s="16">
        <v>43100</v>
      </c>
      <c r="J5559" t="s">
        <v>286</v>
      </c>
      <c r="K5559" t="str">
        <f>IFERROR(VLOOKUP(J5559,ORDEN_ESF!A:C,2,0),"")</f>
        <v>Otras reservas</v>
      </c>
      <c r="L5559">
        <f>IFERROR(VLOOKUP(J5559,ORDEN_ESF!A:C,3,0),0)</f>
        <v>0</v>
      </c>
      <c r="M5559">
        <v>11134688</v>
      </c>
    </row>
    <row r="5560" spans="1:13" x14ac:dyDescent="0.25">
      <c r="A5560">
        <v>860059851</v>
      </c>
      <c r="B5560" t="s">
        <v>365</v>
      </c>
      <c r="C5560" t="s">
        <v>222</v>
      </c>
      <c r="D5560" t="s">
        <v>228</v>
      </c>
      <c r="E5560" t="s">
        <v>224</v>
      </c>
      <c r="F5560" t="s">
        <v>292</v>
      </c>
      <c r="G5560" s="16">
        <v>43100</v>
      </c>
      <c r="J5560" t="s">
        <v>286</v>
      </c>
      <c r="K5560" t="str">
        <f>IFERROR(VLOOKUP(J5560,ORDEN_ESF!A:C,2,0),"")</f>
        <v>Otras reservas</v>
      </c>
      <c r="L5560">
        <f>IFERROR(VLOOKUP(J5560,ORDEN_ESF!A:C,3,0),0)</f>
        <v>0</v>
      </c>
      <c r="M5560">
        <v>2893835</v>
      </c>
    </row>
    <row r="5561" spans="1:13" x14ac:dyDescent="0.25">
      <c r="A5561">
        <v>860059851</v>
      </c>
      <c r="B5561" t="s">
        <v>365</v>
      </c>
      <c r="C5561" t="s">
        <v>222</v>
      </c>
      <c r="D5561" t="s">
        <v>228</v>
      </c>
      <c r="E5561" t="s">
        <v>224</v>
      </c>
      <c r="F5561" t="s">
        <v>314</v>
      </c>
      <c r="G5561" s="16">
        <v>43100</v>
      </c>
      <c r="J5561" t="s">
        <v>286</v>
      </c>
      <c r="K5561" t="str">
        <f>IFERROR(VLOOKUP(J5561,ORDEN_ESF!A:C,2,0),"")</f>
        <v>Otras reservas</v>
      </c>
      <c r="L5561">
        <f>IFERROR(VLOOKUP(J5561,ORDEN_ESF!A:C,3,0),0)</f>
        <v>0</v>
      </c>
      <c r="M5561">
        <v>3221237</v>
      </c>
    </row>
    <row r="5562" spans="1:13" x14ac:dyDescent="0.25">
      <c r="A5562">
        <v>890910447</v>
      </c>
      <c r="B5562" t="s">
        <v>300</v>
      </c>
      <c r="C5562" t="s">
        <v>222</v>
      </c>
      <c r="D5562" t="s">
        <v>223</v>
      </c>
      <c r="E5562" t="s">
        <v>224</v>
      </c>
      <c r="F5562" t="s">
        <v>292</v>
      </c>
      <c r="G5562" s="16">
        <v>43100</v>
      </c>
      <c r="J5562" t="s">
        <v>286</v>
      </c>
      <c r="K5562" t="str">
        <f>IFERROR(VLOOKUP(J5562,ORDEN_ESF!A:C,2,0),"")</f>
        <v>Otras reservas</v>
      </c>
      <c r="L5562">
        <f>IFERROR(VLOOKUP(J5562,ORDEN_ESF!A:C,3,0),0)</f>
        <v>0</v>
      </c>
      <c r="M5562">
        <v>744784</v>
      </c>
    </row>
    <row r="5563" spans="1:13" x14ac:dyDescent="0.25">
      <c r="A5563">
        <v>890910447</v>
      </c>
      <c r="B5563" t="s">
        <v>300</v>
      </c>
      <c r="C5563" t="s">
        <v>222</v>
      </c>
      <c r="D5563" t="s">
        <v>223</v>
      </c>
      <c r="E5563" t="s">
        <v>224</v>
      </c>
      <c r="F5563" t="s">
        <v>314</v>
      </c>
      <c r="G5563" s="16">
        <v>43100</v>
      </c>
      <c r="J5563" t="s">
        <v>286</v>
      </c>
      <c r="K5563" t="str">
        <f>IFERROR(VLOOKUP(J5563,ORDEN_ESF!A:C,2,0),"")</f>
        <v>Otras reservas</v>
      </c>
      <c r="L5563">
        <f>IFERROR(VLOOKUP(J5563,ORDEN_ESF!A:C,3,0),0)</f>
        <v>0</v>
      </c>
      <c r="M5563">
        <v>781313</v>
      </c>
    </row>
    <row r="5564" spans="1:13" x14ac:dyDescent="0.25">
      <c r="A5564">
        <v>900192242</v>
      </c>
      <c r="B5564" t="s">
        <v>381</v>
      </c>
      <c r="C5564" t="s">
        <v>222</v>
      </c>
      <c r="D5564" t="s">
        <v>228</v>
      </c>
      <c r="E5564" t="s">
        <v>333</v>
      </c>
      <c r="F5564" t="s">
        <v>292</v>
      </c>
      <c r="G5564" s="16">
        <v>43100</v>
      </c>
      <c r="J5564" t="s">
        <v>286</v>
      </c>
      <c r="K5564" t="str">
        <f>IFERROR(VLOOKUP(J5564,ORDEN_ESF!A:C,2,0),"")</f>
        <v>Otras reservas</v>
      </c>
      <c r="L5564">
        <f>IFERROR(VLOOKUP(J5564,ORDEN_ESF!A:C,3,0),0)</f>
        <v>0</v>
      </c>
      <c r="M5564">
        <v>89982461</v>
      </c>
    </row>
    <row r="5565" spans="1:13" x14ac:dyDescent="0.25">
      <c r="A5565">
        <v>900192242</v>
      </c>
      <c r="B5565" t="s">
        <v>381</v>
      </c>
      <c r="C5565" t="s">
        <v>222</v>
      </c>
      <c r="D5565" t="s">
        <v>228</v>
      </c>
      <c r="E5565" t="s">
        <v>333</v>
      </c>
      <c r="F5565" t="s">
        <v>314</v>
      </c>
      <c r="G5565" s="16">
        <v>43100</v>
      </c>
      <c r="J5565" t="s">
        <v>286</v>
      </c>
      <c r="K5565" t="str">
        <f>IFERROR(VLOOKUP(J5565,ORDEN_ESF!A:C,2,0),"")</f>
        <v>Otras reservas</v>
      </c>
      <c r="L5565">
        <f>IFERROR(VLOOKUP(J5565,ORDEN_ESF!A:C,3,0),0)</f>
        <v>0</v>
      </c>
      <c r="M5565">
        <v>89585166</v>
      </c>
    </row>
    <row r="5566" spans="1:13" x14ac:dyDescent="0.25">
      <c r="A5566">
        <v>890903035</v>
      </c>
      <c r="B5566" t="s">
        <v>369</v>
      </c>
      <c r="C5566" t="s">
        <v>222</v>
      </c>
      <c r="D5566" t="s">
        <v>228</v>
      </c>
      <c r="E5566" t="s">
        <v>339</v>
      </c>
      <c r="F5566" t="s">
        <v>292</v>
      </c>
      <c r="G5566" s="16">
        <v>43100</v>
      </c>
      <c r="J5566" t="s">
        <v>286</v>
      </c>
      <c r="K5566" t="str">
        <f>IFERROR(VLOOKUP(J5566,ORDEN_ESF!A:C,2,0),"")</f>
        <v>Otras reservas</v>
      </c>
      <c r="L5566">
        <f>IFERROR(VLOOKUP(J5566,ORDEN_ESF!A:C,3,0),0)</f>
        <v>0</v>
      </c>
      <c r="M5566">
        <v>14281584</v>
      </c>
    </row>
    <row r="5567" spans="1:13" x14ac:dyDescent="0.25">
      <c r="A5567">
        <v>890903035</v>
      </c>
      <c r="B5567" t="s">
        <v>369</v>
      </c>
      <c r="C5567" t="s">
        <v>222</v>
      </c>
      <c r="D5567" t="s">
        <v>228</v>
      </c>
      <c r="E5567" t="s">
        <v>339</v>
      </c>
      <c r="F5567" t="s">
        <v>314</v>
      </c>
      <c r="G5567" s="16">
        <v>43100</v>
      </c>
      <c r="J5567" t="s">
        <v>286</v>
      </c>
      <c r="K5567" t="str">
        <f>IFERROR(VLOOKUP(J5567,ORDEN_ESF!A:C,2,0),"")</f>
        <v>Otras reservas</v>
      </c>
      <c r="L5567">
        <f>IFERROR(VLOOKUP(J5567,ORDEN_ESF!A:C,3,0),0)</f>
        <v>0</v>
      </c>
      <c r="M5567">
        <v>19032176</v>
      </c>
    </row>
    <row r="5568" spans="1:13" x14ac:dyDescent="0.25">
      <c r="A5568">
        <v>860002837</v>
      </c>
      <c r="B5568" t="s">
        <v>227</v>
      </c>
      <c r="C5568" t="s">
        <v>222</v>
      </c>
      <c r="D5568" t="s">
        <v>228</v>
      </c>
      <c r="E5568" t="s">
        <v>224</v>
      </c>
      <c r="F5568" t="s">
        <v>292</v>
      </c>
      <c r="G5568" s="16">
        <v>43100</v>
      </c>
      <c r="J5568" t="s">
        <v>286</v>
      </c>
      <c r="K5568" t="str">
        <f>IFERROR(VLOOKUP(J5568,ORDEN_ESF!A:C,2,0),"")</f>
        <v>Otras reservas</v>
      </c>
      <c r="L5568">
        <f>IFERROR(VLOOKUP(J5568,ORDEN_ESF!A:C,3,0),0)</f>
        <v>0</v>
      </c>
      <c r="M5568">
        <v>21100577</v>
      </c>
    </row>
    <row r="5569" spans="1:13" x14ac:dyDescent="0.25">
      <c r="A5569">
        <v>860002837</v>
      </c>
      <c r="B5569" t="s">
        <v>227</v>
      </c>
      <c r="C5569" t="s">
        <v>222</v>
      </c>
      <c r="D5569" t="s">
        <v>228</v>
      </c>
      <c r="E5569" t="s">
        <v>224</v>
      </c>
      <c r="F5569" t="s">
        <v>314</v>
      </c>
      <c r="G5569" s="16">
        <v>43100</v>
      </c>
      <c r="J5569" t="s">
        <v>286</v>
      </c>
      <c r="K5569" t="str">
        <f>IFERROR(VLOOKUP(J5569,ORDEN_ESF!A:C,2,0),"")</f>
        <v>Otras reservas</v>
      </c>
      <c r="L5569">
        <f>IFERROR(VLOOKUP(J5569,ORDEN_ESF!A:C,3,0),0)</f>
        <v>0</v>
      </c>
      <c r="M5569">
        <v>14998685</v>
      </c>
    </row>
    <row r="5570" spans="1:13" x14ac:dyDescent="0.25">
      <c r="A5570">
        <v>860515523</v>
      </c>
      <c r="B5570" t="s">
        <v>231</v>
      </c>
      <c r="C5570" t="s">
        <v>222</v>
      </c>
      <c r="D5570" t="s">
        <v>228</v>
      </c>
      <c r="E5570" t="s">
        <v>224</v>
      </c>
      <c r="F5570" t="s">
        <v>292</v>
      </c>
      <c r="G5570" s="16">
        <v>43100</v>
      </c>
      <c r="J5570" t="s">
        <v>286</v>
      </c>
      <c r="K5570" t="str">
        <f>IFERROR(VLOOKUP(J5570,ORDEN_ESF!A:C,2,0),"")</f>
        <v>Otras reservas</v>
      </c>
      <c r="L5570">
        <f>IFERROR(VLOOKUP(J5570,ORDEN_ESF!A:C,3,0),0)</f>
        <v>0</v>
      </c>
      <c r="M5570">
        <v>905001</v>
      </c>
    </row>
    <row r="5571" spans="1:13" x14ac:dyDescent="0.25">
      <c r="A5571">
        <v>860515523</v>
      </c>
      <c r="B5571" t="s">
        <v>231</v>
      </c>
      <c r="C5571" t="s">
        <v>222</v>
      </c>
      <c r="D5571" t="s">
        <v>228</v>
      </c>
      <c r="E5571" t="s">
        <v>224</v>
      </c>
      <c r="F5571" t="s">
        <v>314</v>
      </c>
      <c r="G5571" s="16">
        <v>43100</v>
      </c>
      <c r="J5571" t="s">
        <v>286</v>
      </c>
      <c r="K5571" t="str">
        <f>IFERROR(VLOOKUP(J5571,ORDEN_ESF!A:C,2,0),"")</f>
        <v>Otras reservas</v>
      </c>
      <c r="L5571">
        <f>IFERROR(VLOOKUP(J5571,ORDEN_ESF!A:C,3,0),0)</f>
        <v>0</v>
      </c>
      <c r="M5571">
        <v>150000</v>
      </c>
    </row>
    <row r="5572" spans="1:13" x14ac:dyDescent="0.25">
      <c r="A5572">
        <v>890932424</v>
      </c>
      <c r="B5572" t="s">
        <v>379</v>
      </c>
      <c r="C5572" t="s">
        <v>222</v>
      </c>
      <c r="D5572" t="s">
        <v>223</v>
      </c>
      <c r="E5572" t="s">
        <v>333</v>
      </c>
      <c r="F5572" t="s">
        <v>292</v>
      </c>
      <c r="G5572" s="16">
        <v>43100</v>
      </c>
      <c r="J5572" t="s">
        <v>286</v>
      </c>
      <c r="K5572" t="str">
        <f>IFERROR(VLOOKUP(J5572,ORDEN_ESF!A:C,2,0),"")</f>
        <v>Otras reservas</v>
      </c>
      <c r="L5572">
        <f>IFERROR(VLOOKUP(J5572,ORDEN_ESF!A:C,3,0),0)</f>
        <v>0</v>
      </c>
      <c r="M5572">
        <v>101244332</v>
      </c>
    </row>
    <row r="5573" spans="1:13" x14ac:dyDescent="0.25">
      <c r="A5573">
        <v>890932424</v>
      </c>
      <c r="B5573" t="s">
        <v>379</v>
      </c>
      <c r="C5573" t="s">
        <v>222</v>
      </c>
      <c r="D5573" t="s">
        <v>223</v>
      </c>
      <c r="E5573" t="s">
        <v>333</v>
      </c>
      <c r="F5573" t="s">
        <v>314</v>
      </c>
      <c r="G5573" s="16">
        <v>43100</v>
      </c>
      <c r="J5573" t="s">
        <v>286</v>
      </c>
      <c r="K5573" t="str">
        <f>IFERROR(VLOOKUP(J5573,ORDEN_ESF!A:C,2,0),"")</f>
        <v>Otras reservas</v>
      </c>
      <c r="L5573">
        <f>IFERROR(VLOOKUP(J5573,ORDEN_ESF!A:C,3,0),0)</f>
        <v>0</v>
      </c>
      <c r="M5573">
        <v>119587586</v>
      </c>
    </row>
    <row r="5574" spans="1:13" x14ac:dyDescent="0.25">
      <c r="A5574">
        <v>830094920</v>
      </c>
      <c r="B5574" t="s">
        <v>350</v>
      </c>
      <c r="C5574" t="s">
        <v>222</v>
      </c>
      <c r="D5574" t="s">
        <v>351</v>
      </c>
      <c r="E5574" t="s">
        <v>339</v>
      </c>
      <c r="F5574" t="s">
        <v>292</v>
      </c>
      <c r="G5574" s="16">
        <v>43100</v>
      </c>
      <c r="J5574" t="s">
        <v>286</v>
      </c>
      <c r="K5574" t="str">
        <f>IFERROR(VLOOKUP(J5574,ORDEN_ESF!A:C,2,0),"")</f>
        <v>Otras reservas</v>
      </c>
      <c r="L5574">
        <f>IFERROR(VLOOKUP(J5574,ORDEN_ESF!A:C,3,0),0)</f>
        <v>0</v>
      </c>
      <c r="M5574">
        <v>42546965</v>
      </c>
    </row>
    <row r="5575" spans="1:13" x14ac:dyDescent="0.25">
      <c r="A5575">
        <v>830094920</v>
      </c>
      <c r="B5575" t="s">
        <v>350</v>
      </c>
      <c r="C5575" t="s">
        <v>222</v>
      </c>
      <c r="D5575" t="s">
        <v>351</v>
      </c>
      <c r="E5575" t="s">
        <v>339</v>
      </c>
      <c r="F5575" t="s">
        <v>314</v>
      </c>
      <c r="G5575" s="16">
        <v>43100</v>
      </c>
      <c r="J5575" t="s">
        <v>286</v>
      </c>
      <c r="K5575" t="str">
        <f>IFERROR(VLOOKUP(J5575,ORDEN_ESF!A:C,2,0),"")</f>
        <v>Otras reservas</v>
      </c>
      <c r="L5575">
        <f>IFERROR(VLOOKUP(J5575,ORDEN_ESF!A:C,3,0),0)</f>
        <v>0</v>
      </c>
      <c r="M5575">
        <v>42546965</v>
      </c>
    </row>
    <row r="5576" spans="1:13" x14ac:dyDescent="0.25">
      <c r="A5576">
        <v>800093117</v>
      </c>
      <c r="B5576" t="s">
        <v>334</v>
      </c>
      <c r="C5576" t="s">
        <v>222</v>
      </c>
      <c r="D5576" t="s">
        <v>223</v>
      </c>
      <c r="E5576" t="s">
        <v>335</v>
      </c>
      <c r="F5576" t="s">
        <v>292</v>
      </c>
      <c r="G5576" s="16">
        <v>43100</v>
      </c>
      <c r="J5576" t="s">
        <v>286</v>
      </c>
      <c r="K5576" t="str">
        <f>IFERROR(VLOOKUP(J5576,ORDEN_ESF!A:C,2,0),"")</f>
        <v>Otras reservas</v>
      </c>
      <c r="L5576">
        <f>IFERROR(VLOOKUP(J5576,ORDEN_ESF!A:C,3,0),0)</f>
        <v>0</v>
      </c>
      <c r="M5576">
        <v>209627538</v>
      </c>
    </row>
    <row r="5577" spans="1:13" x14ac:dyDescent="0.25">
      <c r="A5577">
        <v>800093117</v>
      </c>
      <c r="B5577" t="s">
        <v>334</v>
      </c>
      <c r="C5577" t="s">
        <v>222</v>
      </c>
      <c r="D5577" t="s">
        <v>223</v>
      </c>
      <c r="E5577" t="s">
        <v>335</v>
      </c>
      <c r="F5577" t="s">
        <v>314</v>
      </c>
      <c r="G5577" s="16">
        <v>43100</v>
      </c>
      <c r="J5577" t="s">
        <v>286</v>
      </c>
      <c r="K5577" t="str">
        <f>IFERROR(VLOOKUP(J5577,ORDEN_ESF!A:C,2,0),"")</f>
        <v>Otras reservas</v>
      </c>
      <c r="L5577">
        <f>IFERROR(VLOOKUP(J5577,ORDEN_ESF!A:C,3,0),0)</f>
        <v>0</v>
      </c>
      <c r="M5577">
        <v>246510548</v>
      </c>
    </row>
    <row r="5578" spans="1:13" x14ac:dyDescent="0.25">
      <c r="A5578">
        <v>890908901</v>
      </c>
      <c r="B5578" t="s">
        <v>372</v>
      </c>
      <c r="C5578" t="s">
        <v>222</v>
      </c>
      <c r="D5578" t="s">
        <v>223</v>
      </c>
      <c r="E5578" t="s">
        <v>339</v>
      </c>
      <c r="F5578" t="s">
        <v>292</v>
      </c>
      <c r="G5578" s="16">
        <v>43100</v>
      </c>
      <c r="J5578" t="s">
        <v>286</v>
      </c>
      <c r="K5578" t="str">
        <f>IFERROR(VLOOKUP(J5578,ORDEN_ESF!A:C,2,0),"")</f>
        <v>Otras reservas</v>
      </c>
      <c r="L5578">
        <f>IFERROR(VLOOKUP(J5578,ORDEN_ESF!A:C,3,0),0)</f>
        <v>0</v>
      </c>
      <c r="M5578">
        <v>17952887</v>
      </c>
    </row>
    <row r="5579" spans="1:13" x14ac:dyDescent="0.25">
      <c r="A5579">
        <v>890908901</v>
      </c>
      <c r="B5579" t="s">
        <v>372</v>
      </c>
      <c r="C5579" t="s">
        <v>222</v>
      </c>
      <c r="D5579" t="s">
        <v>223</v>
      </c>
      <c r="E5579" t="s">
        <v>339</v>
      </c>
      <c r="F5579" t="s">
        <v>314</v>
      </c>
      <c r="G5579" s="16">
        <v>43100</v>
      </c>
      <c r="J5579" t="s">
        <v>286</v>
      </c>
      <c r="K5579" t="str">
        <f>IFERROR(VLOOKUP(J5579,ORDEN_ESF!A:C,2,0),"")</f>
        <v>Otras reservas</v>
      </c>
      <c r="L5579">
        <f>IFERROR(VLOOKUP(J5579,ORDEN_ESF!A:C,3,0),0)</f>
        <v>0</v>
      </c>
      <c r="M5579">
        <v>19950465</v>
      </c>
    </row>
    <row r="5580" spans="1:13" x14ac:dyDescent="0.25">
      <c r="A5580">
        <v>890911431</v>
      </c>
      <c r="B5580" t="s">
        <v>378</v>
      </c>
      <c r="C5580" t="s">
        <v>222</v>
      </c>
      <c r="D5580" t="s">
        <v>223</v>
      </c>
      <c r="E5580" t="s">
        <v>339</v>
      </c>
      <c r="F5580" t="s">
        <v>292</v>
      </c>
      <c r="G5580" s="16">
        <v>43100</v>
      </c>
      <c r="J5580" t="s">
        <v>287</v>
      </c>
      <c r="K5580" t="str">
        <f>IFERROR(VLOOKUP(J5580,ORDEN_ESF!A:C,2,0),"")</f>
        <v>Ganancias acumuladas</v>
      </c>
      <c r="L5580">
        <f>IFERROR(VLOOKUP(J5580,ORDEN_ESF!A:C,3,0),0)</f>
        <v>0</v>
      </c>
      <c r="M5580">
        <v>51087966</v>
      </c>
    </row>
    <row r="5581" spans="1:13" x14ac:dyDescent="0.25">
      <c r="A5581">
        <v>890911431</v>
      </c>
      <c r="B5581" t="s">
        <v>378</v>
      </c>
      <c r="C5581" t="s">
        <v>222</v>
      </c>
      <c r="D5581" t="s">
        <v>223</v>
      </c>
      <c r="E5581" t="s">
        <v>339</v>
      </c>
      <c r="F5581" t="s">
        <v>314</v>
      </c>
      <c r="G5581" s="16">
        <v>43100</v>
      </c>
      <c r="J5581" t="s">
        <v>287</v>
      </c>
      <c r="K5581" t="str">
        <f>IFERROR(VLOOKUP(J5581,ORDEN_ESF!A:C,2,0),"")</f>
        <v>Ganancias acumuladas</v>
      </c>
      <c r="L5581">
        <f>IFERROR(VLOOKUP(J5581,ORDEN_ESF!A:C,3,0),0)</f>
        <v>0</v>
      </c>
      <c r="M5581">
        <v>35567651</v>
      </c>
    </row>
    <row r="5582" spans="1:13" x14ac:dyDescent="0.25">
      <c r="A5582">
        <v>860527800</v>
      </c>
      <c r="B5582" t="s">
        <v>296</v>
      </c>
      <c r="C5582" t="s">
        <v>222</v>
      </c>
      <c r="D5582" t="s">
        <v>228</v>
      </c>
      <c r="E5582" t="s">
        <v>224</v>
      </c>
      <c r="F5582" t="s">
        <v>292</v>
      </c>
      <c r="G5582" s="16">
        <v>43100</v>
      </c>
      <c r="J5582" t="s">
        <v>287</v>
      </c>
      <c r="K5582" t="str">
        <f>IFERROR(VLOOKUP(J5582,ORDEN_ESF!A:C,2,0),"")</f>
        <v>Ganancias acumuladas</v>
      </c>
      <c r="L5582">
        <f>IFERROR(VLOOKUP(J5582,ORDEN_ESF!A:C,3,0),0)</f>
        <v>0</v>
      </c>
      <c r="M5582">
        <v>12645037</v>
      </c>
    </row>
    <row r="5583" spans="1:13" x14ac:dyDescent="0.25">
      <c r="A5583">
        <v>860527800</v>
      </c>
      <c r="B5583" t="s">
        <v>296</v>
      </c>
      <c r="C5583" t="s">
        <v>222</v>
      </c>
      <c r="D5583" t="s">
        <v>228</v>
      </c>
      <c r="E5583" t="s">
        <v>224</v>
      </c>
      <c r="F5583" t="s">
        <v>314</v>
      </c>
      <c r="G5583" s="16">
        <v>43100</v>
      </c>
      <c r="J5583" t="s">
        <v>287</v>
      </c>
      <c r="K5583" t="str">
        <f>IFERROR(VLOOKUP(J5583,ORDEN_ESF!A:C,2,0),"")</f>
        <v>Ganancias acumuladas</v>
      </c>
      <c r="L5583">
        <f>IFERROR(VLOOKUP(J5583,ORDEN_ESF!A:C,3,0),0)</f>
        <v>0</v>
      </c>
      <c r="M5583">
        <v>19170300</v>
      </c>
    </row>
    <row r="5584" spans="1:13" x14ac:dyDescent="0.25">
      <c r="A5584">
        <v>811032292</v>
      </c>
      <c r="B5584" t="s">
        <v>349</v>
      </c>
      <c r="C5584" t="s">
        <v>222</v>
      </c>
      <c r="D5584" t="s">
        <v>223</v>
      </c>
      <c r="E5584" t="s">
        <v>335</v>
      </c>
      <c r="F5584" t="s">
        <v>292</v>
      </c>
      <c r="G5584" s="16">
        <v>43100</v>
      </c>
      <c r="J5584" t="s">
        <v>287</v>
      </c>
      <c r="K5584" t="str">
        <f>IFERROR(VLOOKUP(J5584,ORDEN_ESF!A:C,2,0),"")</f>
        <v>Ganancias acumuladas</v>
      </c>
      <c r="L5584">
        <f>IFERROR(VLOOKUP(J5584,ORDEN_ESF!A:C,3,0),0)</f>
        <v>0</v>
      </c>
      <c r="M5584">
        <v>17927256</v>
      </c>
    </row>
    <row r="5585" spans="1:13" x14ac:dyDescent="0.25">
      <c r="A5585">
        <v>811032292</v>
      </c>
      <c r="B5585" t="s">
        <v>349</v>
      </c>
      <c r="C5585" t="s">
        <v>222</v>
      </c>
      <c r="D5585" t="s">
        <v>223</v>
      </c>
      <c r="E5585" t="s">
        <v>335</v>
      </c>
      <c r="F5585" t="s">
        <v>314</v>
      </c>
      <c r="G5585" s="16">
        <v>43100</v>
      </c>
      <c r="J5585" t="s">
        <v>287</v>
      </c>
      <c r="K5585" t="str">
        <f>IFERROR(VLOOKUP(J5585,ORDEN_ESF!A:C,2,0),"")</f>
        <v>Ganancias acumuladas</v>
      </c>
      <c r="L5585">
        <f>IFERROR(VLOOKUP(J5585,ORDEN_ESF!A:C,3,0),0)</f>
        <v>0</v>
      </c>
      <c r="M5585">
        <v>19488371</v>
      </c>
    </row>
    <row r="5586" spans="1:13" x14ac:dyDescent="0.25">
      <c r="A5586">
        <v>860035996</v>
      </c>
      <c r="B5586" t="s">
        <v>229</v>
      </c>
      <c r="C5586" t="s">
        <v>222</v>
      </c>
      <c r="D5586" t="s">
        <v>228</v>
      </c>
      <c r="E5586" t="s">
        <v>224</v>
      </c>
      <c r="F5586" t="s">
        <v>292</v>
      </c>
      <c r="G5586" s="16">
        <v>43100</v>
      </c>
      <c r="J5586" t="s">
        <v>287</v>
      </c>
      <c r="K5586" t="str">
        <f>IFERROR(VLOOKUP(J5586,ORDEN_ESF!A:C,2,0),"")</f>
        <v>Ganancias acumuladas</v>
      </c>
      <c r="L5586">
        <f>IFERROR(VLOOKUP(J5586,ORDEN_ESF!A:C,3,0),0)</f>
        <v>0</v>
      </c>
      <c r="M5586">
        <v>26941367</v>
      </c>
    </row>
    <row r="5587" spans="1:13" x14ac:dyDescent="0.25">
      <c r="A5587">
        <v>860035996</v>
      </c>
      <c r="B5587" t="s">
        <v>229</v>
      </c>
      <c r="C5587" t="s">
        <v>222</v>
      </c>
      <c r="D5587" t="s">
        <v>228</v>
      </c>
      <c r="E5587" t="s">
        <v>224</v>
      </c>
      <c r="F5587" t="s">
        <v>314</v>
      </c>
      <c r="G5587" s="16">
        <v>43100</v>
      </c>
      <c r="J5587" t="s">
        <v>287</v>
      </c>
      <c r="K5587" t="str">
        <f>IFERROR(VLOOKUP(J5587,ORDEN_ESF!A:C,2,0),"")</f>
        <v>Ganancias acumuladas</v>
      </c>
      <c r="L5587">
        <f>IFERROR(VLOOKUP(J5587,ORDEN_ESF!A:C,3,0),0)</f>
        <v>0</v>
      </c>
      <c r="M5587">
        <v>30595695</v>
      </c>
    </row>
    <row r="5588" spans="1:13" x14ac:dyDescent="0.25">
      <c r="A5588">
        <v>830124992</v>
      </c>
      <c r="B5588" t="s">
        <v>357</v>
      </c>
      <c r="C5588" t="s">
        <v>222</v>
      </c>
      <c r="D5588" t="s">
        <v>228</v>
      </c>
      <c r="E5588" t="s">
        <v>358</v>
      </c>
      <c r="F5588" t="s">
        <v>292</v>
      </c>
      <c r="G5588" s="16">
        <v>43100</v>
      </c>
      <c r="J5588" t="s">
        <v>287</v>
      </c>
      <c r="K5588" t="str">
        <f>IFERROR(VLOOKUP(J5588,ORDEN_ESF!A:C,2,0),"")</f>
        <v>Ganancias acumuladas</v>
      </c>
      <c r="L5588">
        <f>IFERROR(VLOOKUP(J5588,ORDEN_ESF!A:C,3,0),0)</f>
        <v>0</v>
      </c>
      <c r="M5588">
        <v>5406705</v>
      </c>
    </row>
    <row r="5589" spans="1:13" x14ac:dyDescent="0.25">
      <c r="A5589">
        <v>830124992</v>
      </c>
      <c r="B5589" t="s">
        <v>357</v>
      </c>
      <c r="C5589" t="s">
        <v>222</v>
      </c>
      <c r="D5589" t="s">
        <v>228</v>
      </c>
      <c r="E5589" t="s">
        <v>358</v>
      </c>
      <c r="F5589" t="s">
        <v>314</v>
      </c>
      <c r="G5589" s="16">
        <v>43100</v>
      </c>
      <c r="J5589" t="s">
        <v>287</v>
      </c>
      <c r="K5589" t="str">
        <f>IFERROR(VLOOKUP(J5589,ORDEN_ESF!A:C,2,0),"")</f>
        <v>Ganancias acumuladas</v>
      </c>
      <c r="L5589">
        <f>IFERROR(VLOOKUP(J5589,ORDEN_ESF!A:C,3,0),0)</f>
        <v>0</v>
      </c>
      <c r="M5589">
        <v>6435117</v>
      </c>
    </row>
    <row r="5590" spans="1:13" x14ac:dyDescent="0.25">
      <c r="A5590">
        <v>800185295</v>
      </c>
      <c r="B5590" t="s">
        <v>344</v>
      </c>
      <c r="C5590" t="s">
        <v>222</v>
      </c>
      <c r="D5590" t="s">
        <v>228</v>
      </c>
      <c r="E5590" t="s">
        <v>335</v>
      </c>
      <c r="F5590" t="s">
        <v>292</v>
      </c>
      <c r="G5590" s="16">
        <v>43100</v>
      </c>
      <c r="J5590" t="s">
        <v>287</v>
      </c>
      <c r="K5590" t="str">
        <f>IFERROR(VLOOKUP(J5590,ORDEN_ESF!A:C,2,0),"")</f>
        <v>Ganancias acumuladas</v>
      </c>
      <c r="L5590">
        <f>IFERROR(VLOOKUP(J5590,ORDEN_ESF!A:C,3,0),0)</f>
        <v>0</v>
      </c>
      <c r="M5590">
        <v>41883990</v>
      </c>
    </row>
    <row r="5591" spans="1:13" x14ac:dyDescent="0.25">
      <c r="A5591">
        <v>800185295</v>
      </c>
      <c r="B5591" t="s">
        <v>344</v>
      </c>
      <c r="C5591" t="s">
        <v>222</v>
      </c>
      <c r="D5591" t="s">
        <v>228</v>
      </c>
      <c r="E5591" t="s">
        <v>335</v>
      </c>
      <c r="F5591" t="s">
        <v>314</v>
      </c>
      <c r="G5591" s="16">
        <v>43100</v>
      </c>
      <c r="J5591" t="s">
        <v>287</v>
      </c>
      <c r="K5591" t="str">
        <f>IFERROR(VLOOKUP(J5591,ORDEN_ESF!A:C,2,0),"")</f>
        <v>Ganancias acumuladas</v>
      </c>
      <c r="L5591">
        <f>IFERROR(VLOOKUP(J5591,ORDEN_ESF!A:C,3,0),0)</f>
        <v>0</v>
      </c>
      <c r="M5591">
        <v>24819672</v>
      </c>
    </row>
    <row r="5592" spans="1:13" x14ac:dyDescent="0.25">
      <c r="A5592">
        <v>800233881</v>
      </c>
      <c r="B5592" t="s">
        <v>161</v>
      </c>
      <c r="C5592" t="s">
        <v>222</v>
      </c>
      <c r="D5592" t="s">
        <v>223</v>
      </c>
      <c r="E5592" t="s">
        <v>333</v>
      </c>
      <c r="F5592" t="s">
        <v>292</v>
      </c>
      <c r="G5592" s="16">
        <v>43100</v>
      </c>
      <c r="J5592" t="s">
        <v>287</v>
      </c>
      <c r="K5592" t="str">
        <f>IFERROR(VLOOKUP(J5592,ORDEN_ESF!A:C,2,0),"")</f>
        <v>Ganancias acumuladas</v>
      </c>
      <c r="L5592">
        <f>IFERROR(VLOOKUP(J5592,ORDEN_ESF!A:C,3,0),0)</f>
        <v>0</v>
      </c>
      <c r="M5592">
        <v>28271870</v>
      </c>
    </row>
    <row r="5593" spans="1:13" x14ac:dyDescent="0.25">
      <c r="A5593">
        <v>800233881</v>
      </c>
      <c r="B5593" t="s">
        <v>161</v>
      </c>
      <c r="C5593" t="s">
        <v>222</v>
      </c>
      <c r="D5593" t="s">
        <v>223</v>
      </c>
      <c r="E5593" t="s">
        <v>333</v>
      </c>
      <c r="F5593" t="s">
        <v>314</v>
      </c>
      <c r="G5593" s="16">
        <v>43100</v>
      </c>
      <c r="J5593" t="s">
        <v>287</v>
      </c>
      <c r="K5593" t="str">
        <f>IFERROR(VLOOKUP(J5593,ORDEN_ESF!A:C,2,0),"")</f>
        <v>Ganancias acumuladas</v>
      </c>
      <c r="L5593">
        <f>IFERROR(VLOOKUP(J5593,ORDEN_ESF!A:C,3,0),0)</f>
        <v>0</v>
      </c>
      <c r="M5593">
        <v>-12732672</v>
      </c>
    </row>
    <row r="5594" spans="1:13" x14ac:dyDescent="0.25">
      <c r="A5594">
        <v>800173155</v>
      </c>
      <c r="B5594" t="s">
        <v>341</v>
      </c>
      <c r="C5594" t="s">
        <v>222</v>
      </c>
      <c r="D5594" t="s">
        <v>228</v>
      </c>
      <c r="E5594" t="s">
        <v>335</v>
      </c>
      <c r="F5594" t="s">
        <v>292</v>
      </c>
      <c r="G5594" s="16">
        <v>43100</v>
      </c>
      <c r="J5594" t="s">
        <v>287</v>
      </c>
      <c r="K5594" t="str">
        <f>IFERROR(VLOOKUP(J5594,ORDEN_ESF!A:C,2,0),"")</f>
        <v>Ganancias acumuladas</v>
      </c>
      <c r="L5594">
        <f>IFERROR(VLOOKUP(J5594,ORDEN_ESF!A:C,3,0),0)</f>
        <v>0</v>
      </c>
      <c r="M5594">
        <v>101223710</v>
      </c>
    </row>
    <row r="5595" spans="1:13" x14ac:dyDescent="0.25">
      <c r="A5595">
        <v>800173155</v>
      </c>
      <c r="B5595" t="s">
        <v>341</v>
      </c>
      <c r="C5595" t="s">
        <v>222</v>
      </c>
      <c r="D5595" t="s">
        <v>228</v>
      </c>
      <c r="E5595" t="s">
        <v>335</v>
      </c>
      <c r="F5595" t="s">
        <v>314</v>
      </c>
      <c r="G5595" s="16">
        <v>43100</v>
      </c>
      <c r="J5595" t="s">
        <v>287</v>
      </c>
      <c r="K5595" t="str">
        <f>IFERROR(VLOOKUP(J5595,ORDEN_ESF!A:C,2,0),"")</f>
        <v>Ganancias acumuladas</v>
      </c>
      <c r="L5595">
        <f>IFERROR(VLOOKUP(J5595,ORDEN_ESF!A:C,3,0),0)</f>
        <v>0</v>
      </c>
      <c r="M5595">
        <v>130520074</v>
      </c>
    </row>
    <row r="5596" spans="1:13" x14ac:dyDescent="0.25">
      <c r="A5596">
        <v>890205645</v>
      </c>
      <c r="B5596" t="s">
        <v>166</v>
      </c>
      <c r="C5596" t="s">
        <v>222</v>
      </c>
      <c r="D5596" t="s">
        <v>375</v>
      </c>
      <c r="E5596" t="s">
        <v>335</v>
      </c>
      <c r="F5596" t="s">
        <v>292</v>
      </c>
      <c r="G5596" s="16">
        <v>43100</v>
      </c>
      <c r="J5596" t="s">
        <v>287</v>
      </c>
      <c r="K5596" t="str">
        <f>IFERROR(VLOOKUP(J5596,ORDEN_ESF!A:C,2,0),"")</f>
        <v>Ganancias acumuladas</v>
      </c>
      <c r="L5596">
        <f>IFERROR(VLOOKUP(J5596,ORDEN_ESF!A:C,3,0),0)</f>
        <v>0</v>
      </c>
      <c r="M5596">
        <v>588428238</v>
      </c>
    </row>
    <row r="5597" spans="1:13" x14ac:dyDescent="0.25">
      <c r="A5597">
        <v>890205645</v>
      </c>
      <c r="B5597" t="s">
        <v>166</v>
      </c>
      <c r="C5597" t="s">
        <v>222</v>
      </c>
      <c r="D5597" t="s">
        <v>375</v>
      </c>
      <c r="E5597" t="s">
        <v>335</v>
      </c>
      <c r="F5597" t="s">
        <v>314</v>
      </c>
      <c r="G5597" s="16">
        <v>43100</v>
      </c>
      <c r="J5597" t="s">
        <v>287</v>
      </c>
      <c r="K5597" t="str">
        <f>IFERROR(VLOOKUP(J5597,ORDEN_ESF!A:C,2,0),"")</f>
        <v>Ganancias acumuladas</v>
      </c>
      <c r="L5597">
        <f>IFERROR(VLOOKUP(J5597,ORDEN_ESF!A:C,3,0),0)</f>
        <v>0</v>
      </c>
      <c r="M5597">
        <v>800727145</v>
      </c>
    </row>
    <row r="5598" spans="1:13" x14ac:dyDescent="0.25">
      <c r="A5598">
        <v>900087151</v>
      </c>
      <c r="B5598" t="s">
        <v>383</v>
      </c>
      <c r="C5598" t="s">
        <v>222</v>
      </c>
      <c r="D5598" t="s">
        <v>351</v>
      </c>
      <c r="E5598" t="s">
        <v>384</v>
      </c>
      <c r="F5598" t="s">
        <v>292</v>
      </c>
      <c r="G5598" s="16">
        <v>43100</v>
      </c>
      <c r="J5598" t="s">
        <v>287</v>
      </c>
      <c r="K5598" t="str">
        <f>IFERROR(VLOOKUP(J5598,ORDEN_ESF!A:C,2,0),"")</f>
        <v>Ganancias acumuladas</v>
      </c>
      <c r="L5598">
        <f>IFERROR(VLOOKUP(J5598,ORDEN_ESF!A:C,3,0),0)</f>
        <v>0</v>
      </c>
      <c r="M5598">
        <v>157341171</v>
      </c>
    </row>
    <row r="5599" spans="1:13" x14ac:dyDescent="0.25">
      <c r="A5599">
        <v>900087151</v>
      </c>
      <c r="B5599" t="s">
        <v>383</v>
      </c>
      <c r="C5599" t="s">
        <v>222</v>
      </c>
      <c r="D5599" t="s">
        <v>351</v>
      </c>
      <c r="E5599" t="s">
        <v>384</v>
      </c>
      <c r="F5599" t="s">
        <v>314</v>
      </c>
      <c r="G5599" s="16">
        <v>43100</v>
      </c>
      <c r="J5599" t="s">
        <v>287</v>
      </c>
      <c r="K5599" t="str">
        <f>IFERROR(VLOOKUP(J5599,ORDEN_ESF!A:C,2,0),"")</f>
        <v>Ganancias acumuladas</v>
      </c>
      <c r="L5599">
        <f>IFERROR(VLOOKUP(J5599,ORDEN_ESF!A:C,3,0),0)</f>
        <v>0</v>
      </c>
      <c r="M5599">
        <v>324684279</v>
      </c>
    </row>
    <row r="5600" spans="1:13" x14ac:dyDescent="0.25">
      <c r="A5600">
        <v>800094968</v>
      </c>
      <c r="B5600" t="s">
        <v>336</v>
      </c>
      <c r="C5600" t="s">
        <v>222</v>
      </c>
      <c r="D5600" t="s">
        <v>337</v>
      </c>
      <c r="E5600" t="s">
        <v>335</v>
      </c>
      <c r="F5600" t="s">
        <v>292</v>
      </c>
      <c r="G5600" s="16">
        <v>43100</v>
      </c>
      <c r="J5600" t="s">
        <v>287</v>
      </c>
      <c r="K5600" t="str">
        <f>IFERROR(VLOOKUP(J5600,ORDEN_ESF!A:C,2,0),"")</f>
        <v>Ganancias acumuladas</v>
      </c>
      <c r="L5600">
        <f>IFERROR(VLOOKUP(J5600,ORDEN_ESF!A:C,3,0),0)</f>
        <v>0</v>
      </c>
      <c r="M5600">
        <v>102161110</v>
      </c>
    </row>
    <row r="5601" spans="1:13" x14ac:dyDescent="0.25">
      <c r="A5601">
        <v>800094968</v>
      </c>
      <c r="B5601" t="s">
        <v>336</v>
      </c>
      <c r="C5601" t="s">
        <v>222</v>
      </c>
      <c r="D5601" t="s">
        <v>337</v>
      </c>
      <c r="E5601" t="s">
        <v>335</v>
      </c>
      <c r="F5601" t="s">
        <v>314</v>
      </c>
      <c r="G5601" s="16">
        <v>43100</v>
      </c>
      <c r="J5601" t="s">
        <v>287</v>
      </c>
      <c r="K5601" t="str">
        <f>IFERROR(VLOOKUP(J5601,ORDEN_ESF!A:C,2,0),"")</f>
        <v>Ganancias acumuladas</v>
      </c>
      <c r="L5601">
        <f>IFERROR(VLOOKUP(J5601,ORDEN_ESF!A:C,3,0),0)</f>
        <v>0</v>
      </c>
      <c r="M5601">
        <v>126775092</v>
      </c>
    </row>
    <row r="5602" spans="1:13" x14ac:dyDescent="0.25">
      <c r="A5602">
        <v>890939355</v>
      </c>
      <c r="B5602" t="s">
        <v>35</v>
      </c>
      <c r="C5602" t="s">
        <v>222</v>
      </c>
      <c r="D5602" t="s">
        <v>223</v>
      </c>
      <c r="E5602" t="s">
        <v>335</v>
      </c>
      <c r="F5602" t="s">
        <v>292</v>
      </c>
      <c r="G5602" s="16">
        <v>43100</v>
      </c>
      <c r="J5602" t="s">
        <v>287</v>
      </c>
      <c r="K5602" t="str">
        <f>IFERROR(VLOOKUP(J5602,ORDEN_ESF!A:C,2,0),"")</f>
        <v>Ganancias acumuladas</v>
      </c>
      <c r="L5602">
        <f>IFERROR(VLOOKUP(J5602,ORDEN_ESF!A:C,3,0),0)</f>
        <v>0</v>
      </c>
      <c r="M5602">
        <v>367750</v>
      </c>
    </row>
    <row r="5603" spans="1:13" x14ac:dyDescent="0.25">
      <c r="A5603">
        <v>890939355</v>
      </c>
      <c r="B5603" t="s">
        <v>35</v>
      </c>
      <c r="C5603" t="s">
        <v>222</v>
      </c>
      <c r="D5603" t="s">
        <v>223</v>
      </c>
      <c r="E5603" t="s">
        <v>335</v>
      </c>
      <c r="F5603" t="s">
        <v>314</v>
      </c>
      <c r="G5603" s="16">
        <v>43100</v>
      </c>
      <c r="J5603" t="s">
        <v>287</v>
      </c>
      <c r="K5603" t="str">
        <f>IFERROR(VLOOKUP(J5603,ORDEN_ESF!A:C,2,0),"")</f>
        <v>Ganancias acumuladas</v>
      </c>
      <c r="L5603">
        <f>IFERROR(VLOOKUP(J5603,ORDEN_ESF!A:C,3,0),0)</f>
        <v>0</v>
      </c>
      <c r="M5603">
        <v>876920</v>
      </c>
    </row>
    <row r="5604" spans="1:13" x14ac:dyDescent="0.25">
      <c r="A5604">
        <v>830058272</v>
      </c>
      <c r="B5604" t="s">
        <v>352</v>
      </c>
      <c r="C5604" t="s">
        <v>222</v>
      </c>
      <c r="D5604" t="s">
        <v>228</v>
      </c>
      <c r="E5604" t="s">
        <v>353</v>
      </c>
      <c r="F5604" t="s">
        <v>292</v>
      </c>
      <c r="G5604" s="16">
        <v>43100</v>
      </c>
      <c r="J5604" t="s">
        <v>287</v>
      </c>
      <c r="K5604" t="str">
        <f>IFERROR(VLOOKUP(J5604,ORDEN_ESF!A:C,2,0),"")</f>
        <v>Ganancias acumuladas</v>
      </c>
      <c r="L5604">
        <f>IFERROR(VLOOKUP(J5604,ORDEN_ESF!A:C,3,0),0)</f>
        <v>0</v>
      </c>
      <c r="M5604">
        <v>6902954</v>
      </c>
    </row>
    <row r="5605" spans="1:13" x14ac:dyDescent="0.25">
      <c r="A5605">
        <v>830058272</v>
      </c>
      <c r="B5605" t="s">
        <v>352</v>
      </c>
      <c r="C5605" t="s">
        <v>222</v>
      </c>
      <c r="D5605" t="s">
        <v>228</v>
      </c>
      <c r="E5605" t="s">
        <v>353</v>
      </c>
      <c r="F5605" t="s">
        <v>314</v>
      </c>
      <c r="G5605" s="16">
        <v>43100</v>
      </c>
      <c r="J5605" t="s">
        <v>287</v>
      </c>
      <c r="K5605" t="str">
        <f>IFERROR(VLOOKUP(J5605,ORDEN_ESF!A:C,2,0),"")</f>
        <v>Ganancias acumuladas</v>
      </c>
      <c r="L5605">
        <f>IFERROR(VLOOKUP(J5605,ORDEN_ESF!A:C,3,0),0)</f>
        <v>0</v>
      </c>
      <c r="M5605">
        <v>-4486038</v>
      </c>
    </row>
    <row r="5606" spans="1:13" x14ac:dyDescent="0.25">
      <c r="A5606">
        <v>860058070</v>
      </c>
      <c r="B5606" t="s">
        <v>364</v>
      </c>
      <c r="C5606" t="s">
        <v>222</v>
      </c>
      <c r="D5606" t="s">
        <v>228</v>
      </c>
      <c r="E5606" t="s">
        <v>335</v>
      </c>
      <c r="F5606" t="s">
        <v>292</v>
      </c>
      <c r="G5606" s="16">
        <v>43100</v>
      </c>
      <c r="J5606" t="s">
        <v>287</v>
      </c>
      <c r="K5606" t="str">
        <f>IFERROR(VLOOKUP(J5606,ORDEN_ESF!A:C,2,0),"")</f>
        <v>Ganancias acumuladas</v>
      </c>
      <c r="L5606">
        <f>IFERROR(VLOOKUP(J5606,ORDEN_ESF!A:C,3,0),0)</f>
        <v>0</v>
      </c>
      <c r="M5606">
        <v>100632551</v>
      </c>
    </row>
    <row r="5607" spans="1:13" x14ac:dyDescent="0.25">
      <c r="A5607">
        <v>860058070</v>
      </c>
      <c r="B5607" t="s">
        <v>364</v>
      </c>
      <c r="C5607" t="s">
        <v>222</v>
      </c>
      <c r="D5607" t="s">
        <v>228</v>
      </c>
      <c r="E5607" t="s">
        <v>335</v>
      </c>
      <c r="F5607" t="s">
        <v>314</v>
      </c>
      <c r="G5607" s="16">
        <v>43100</v>
      </c>
      <c r="J5607" t="s">
        <v>287</v>
      </c>
      <c r="K5607" t="str">
        <f>IFERROR(VLOOKUP(J5607,ORDEN_ESF!A:C,2,0),"")</f>
        <v>Ganancias acumuladas</v>
      </c>
      <c r="L5607">
        <f>IFERROR(VLOOKUP(J5607,ORDEN_ESF!A:C,3,0),0)</f>
        <v>0</v>
      </c>
      <c r="M5607">
        <v>86037751</v>
      </c>
    </row>
    <row r="5608" spans="1:13" x14ac:dyDescent="0.25">
      <c r="A5608">
        <v>890903055</v>
      </c>
      <c r="B5608" t="s">
        <v>232</v>
      </c>
      <c r="C5608" t="s">
        <v>222</v>
      </c>
      <c r="D5608" t="s">
        <v>223</v>
      </c>
      <c r="E5608" t="s">
        <v>224</v>
      </c>
      <c r="F5608" t="s">
        <v>292</v>
      </c>
      <c r="G5608" s="16">
        <v>43100</v>
      </c>
      <c r="J5608" t="s">
        <v>287</v>
      </c>
      <c r="K5608" t="str">
        <f>IFERROR(VLOOKUP(J5608,ORDEN_ESF!A:C,2,0),"")</f>
        <v>Ganancias acumuladas</v>
      </c>
      <c r="L5608">
        <f>IFERROR(VLOOKUP(J5608,ORDEN_ESF!A:C,3,0),0)</f>
        <v>0</v>
      </c>
      <c r="M5608">
        <v>-1893560</v>
      </c>
    </row>
    <row r="5609" spans="1:13" x14ac:dyDescent="0.25">
      <c r="A5609">
        <v>890903055</v>
      </c>
      <c r="B5609" t="s">
        <v>232</v>
      </c>
      <c r="C5609" t="s">
        <v>222</v>
      </c>
      <c r="D5609" t="s">
        <v>223</v>
      </c>
      <c r="E5609" t="s">
        <v>224</v>
      </c>
      <c r="F5609" t="s">
        <v>314</v>
      </c>
      <c r="G5609" s="16">
        <v>43100</v>
      </c>
      <c r="J5609" t="s">
        <v>287</v>
      </c>
      <c r="K5609" t="str">
        <f>IFERROR(VLOOKUP(J5609,ORDEN_ESF!A:C,2,0),"")</f>
        <v>Ganancias acumuladas</v>
      </c>
      <c r="L5609">
        <f>IFERROR(VLOOKUP(J5609,ORDEN_ESF!A:C,3,0),0)</f>
        <v>0</v>
      </c>
      <c r="M5609">
        <v>-756159</v>
      </c>
    </row>
    <row r="5610" spans="1:13" x14ac:dyDescent="0.25">
      <c r="A5610">
        <v>860031361</v>
      </c>
      <c r="B5610" t="s">
        <v>297</v>
      </c>
      <c r="C5610" t="s">
        <v>222</v>
      </c>
      <c r="D5610" t="s">
        <v>228</v>
      </c>
      <c r="E5610" t="s">
        <v>224</v>
      </c>
      <c r="F5610" t="s">
        <v>292</v>
      </c>
      <c r="G5610" s="16">
        <v>43100</v>
      </c>
      <c r="J5610" t="s">
        <v>287</v>
      </c>
      <c r="K5610" t="str">
        <f>IFERROR(VLOOKUP(J5610,ORDEN_ESF!A:C,2,0),"")</f>
        <v>Ganancias acumuladas</v>
      </c>
      <c r="L5610">
        <f>IFERROR(VLOOKUP(J5610,ORDEN_ESF!A:C,3,0),0)</f>
        <v>0</v>
      </c>
      <c r="M5610">
        <v>-12469784</v>
      </c>
    </row>
    <row r="5611" spans="1:13" x14ac:dyDescent="0.25">
      <c r="A5611">
        <v>860031361</v>
      </c>
      <c r="B5611" t="s">
        <v>297</v>
      </c>
      <c r="C5611" t="s">
        <v>222</v>
      </c>
      <c r="D5611" t="s">
        <v>228</v>
      </c>
      <c r="E5611" t="s">
        <v>224</v>
      </c>
      <c r="F5611" t="s">
        <v>314</v>
      </c>
      <c r="G5611" s="16">
        <v>43100</v>
      </c>
      <c r="J5611" t="s">
        <v>287</v>
      </c>
      <c r="K5611" t="str">
        <f>IFERROR(VLOOKUP(J5611,ORDEN_ESF!A:C,2,0),"")</f>
        <v>Ganancias acumuladas</v>
      </c>
      <c r="L5611">
        <f>IFERROR(VLOOKUP(J5611,ORDEN_ESF!A:C,3,0),0)</f>
        <v>0</v>
      </c>
      <c r="M5611">
        <v>-12609311</v>
      </c>
    </row>
    <row r="5612" spans="1:13" x14ac:dyDescent="0.25">
      <c r="A5612">
        <v>890312765</v>
      </c>
      <c r="B5612" t="s">
        <v>363</v>
      </c>
      <c r="C5612" t="s">
        <v>222</v>
      </c>
      <c r="D5612" t="s">
        <v>228</v>
      </c>
      <c r="E5612" t="s">
        <v>339</v>
      </c>
      <c r="F5612" t="s">
        <v>292</v>
      </c>
      <c r="G5612" s="16">
        <v>43100</v>
      </c>
      <c r="J5612" t="s">
        <v>287</v>
      </c>
      <c r="K5612" t="str">
        <f>IFERROR(VLOOKUP(J5612,ORDEN_ESF!A:C,2,0),"")</f>
        <v>Ganancias acumuladas</v>
      </c>
      <c r="L5612">
        <f>IFERROR(VLOOKUP(J5612,ORDEN_ESF!A:C,3,0),0)</f>
        <v>0</v>
      </c>
      <c r="M5612">
        <v>17093554</v>
      </c>
    </row>
    <row r="5613" spans="1:13" x14ac:dyDescent="0.25">
      <c r="A5613">
        <v>890312765</v>
      </c>
      <c r="B5613" t="s">
        <v>363</v>
      </c>
      <c r="C5613" t="s">
        <v>222</v>
      </c>
      <c r="D5613" t="s">
        <v>228</v>
      </c>
      <c r="E5613" t="s">
        <v>339</v>
      </c>
      <c r="F5613" t="s">
        <v>314</v>
      </c>
      <c r="G5613" s="16">
        <v>43100</v>
      </c>
      <c r="J5613" t="s">
        <v>287</v>
      </c>
      <c r="K5613" t="str">
        <f>IFERROR(VLOOKUP(J5613,ORDEN_ESF!A:C,2,0),"")</f>
        <v>Ganancias acumuladas</v>
      </c>
      <c r="L5613">
        <f>IFERROR(VLOOKUP(J5613,ORDEN_ESF!A:C,3,0),0)</f>
        <v>0</v>
      </c>
      <c r="M5613">
        <v>9805974</v>
      </c>
    </row>
    <row r="5614" spans="1:13" x14ac:dyDescent="0.25">
      <c r="A5614">
        <v>860000656</v>
      </c>
      <c r="B5614" t="s">
        <v>221</v>
      </c>
      <c r="C5614" t="s">
        <v>222</v>
      </c>
      <c r="D5614" t="s">
        <v>223</v>
      </c>
      <c r="E5614" t="s">
        <v>224</v>
      </c>
      <c r="F5614" t="s">
        <v>292</v>
      </c>
      <c r="G5614" s="16">
        <v>43100</v>
      </c>
      <c r="J5614" t="s">
        <v>287</v>
      </c>
      <c r="K5614" t="str">
        <f>IFERROR(VLOOKUP(J5614,ORDEN_ESF!A:C,2,0),"")</f>
        <v>Ganancias acumuladas</v>
      </c>
      <c r="L5614">
        <f>IFERROR(VLOOKUP(J5614,ORDEN_ESF!A:C,3,0),0)</f>
        <v>0</v>
      </c>
      <c r="M5614">
        <v>45422289</v>
      </c>
    </row>
    <row r="5615" spans="1:13" x14ac:dyDescent="0.25">
      <c r="A5615">
        <v>860000656</v>
      </c>
      <c r="B5615" t="s">
        <v>221</v>
      </c>
      <c r="C5615" t="s">
        <v>222</v>
      </c>
      <c r="D5615" t="s">
        <v>223</v>
      </c>
      <c r="E5615" t="s">
        <v>224</v>
      </c>
      <c r="F5615" t="s">
        <v>314</v>
      </c>
      <c r="G5615" s="16">
        <v>43100</v>
      </c>
      <c r="J5615" t="s">
        <v>287</v>
      </c>
      <c r="K5615" t="str">
        <f>IFERROR(VLOOKUP(J5615,ORDEN_ESF!A:C,2,0),"")</f>
        <v>Ganancias acumuladas</v>
      </c>
      <c r="L5615">
        <f>IFERROR(VLOOKUP(J5615,ORDEN_ESF!A:C,3,0),0)</f>
        <v>0</v>
      </c>
      <c r="M5615">
        <v>54680494</v>
      </c>
    </row>
    <row r="5616" spans="1:13" x14ac:dyDescent="0.25">
      <c r="A5616">
        <v>860059851</v>
      </c>
      <c r="B5616" t="s">
        <v>365</v>
      </c>
      <c r="C5616" t="s">
        <v>222</v>
      </c>
      <c r="D5616" t="s">
        <v>228</v>
      </c>
      <c r="E5616" t="s">
        <v>224</v>
      </c>
      <c r="F5616" t="s">
        <v>292</v>
      </c>
      <c r="G5616" s="16">
        <v>43100</v>
      </c>
      <c r="J5616" t="s">
        <v>287</v>
      </c>
      <c r="K5616" t="str">
        <f>IFERROR(VLOOKUP(J5616,ORDEN_ESF!A:C,2,0),"")</f>
        <v>Ganancias acumuladas</v>
      </c>
      <c r="L5616">
        <f>IFERROR(VLOOKUP(J5616,ORDEN_ESF!A:C,3,0),0)</f>
        <v>0</v>
      </c>
      <c r="M5616">
        <v>7676666</v>
      </c>
    </row>
    <row r="5617" spans="1:13" x14ac:dyDescent="0.25">
      <c r="A5617">
        <v>860059851</v>
      </c>
      <c r="B5617" t="s">
        <v>365</v>
      </c>
      <c r="C5617" t="s">
        <v>222</v>
      </c>
      <c r="D5617" t="s">
        <v>228</v>
      </c>
      <c r="E5617" t="s">
        <v>224</v>
      </c>
      <c r="F5617" t="s">
        <v>314</v>
      </c>
      <c r="G5617" s="16">
        <v>43100</v>
      </c>
      <c r="J5617" t="s">
        <v>287</v>
      </c>
      <c r="K5617" t="str">
        <f>IFERROR(VLOOKUP(J5617,ORDEN_ESF!A:C,2,0),"")</f>
        <v>Ganancias acumuladas</v>
      </c>
      <c r="L5617">
        <f>IFERROR(VLOOKUP(J5617,ORDEN_ESF!A:C,3,0),0)</f>
        <v>0</v>
      </c>
      <c r="M5617">
        <v>6984286</v>
      </c>
    </row>
    <row r="5618" spans="1:13" x14ac:dyDescent="0.25">
      <c r="A5618">
        <v>890910447</v>
      </c>
      <c r="B5618" t="s">
        <v>300</v>
      </c>
      <c r="C5618" t="s">
        <v>222</v>
      </c>
      <c r="D5618" t="s">
        <v>223</v>
      </c>
      <c r="E5618" t="s">
        <v>224</v>
      </c>
      <c r="F5618" t="s">
        <v>292</v>
      </c>
      <c r="G5618" s="16">
        <v>43100</v>
      </c>
      <c r="J5618" t="s">
        <v>287</v>
      </c>
      <c r="K5618" t="str">
        <f>IFERROR(VLOOKUP(J5618,ORDEN_ESF!A:C,2,0),"")</f>
        <v>Ganancias acumuladas</v>
      </c>
      <c r="L5618">
        <f>IFERROR(VLOOKUP(J5618,ORDEN_ESF!A:C,3,0),0)</f>
        <v>0</v>
      </c>
      <c r="M5618">
        <v>2582941</v>
      </c>
    </row>
    <row r="5619" spans="1:13" x14ac:dyDescent="0.25">
      <c r="A5619">
        <v>890910447</v>
      </c>
      <c r="B5619" t="s">
        <v>300</v>
      </c>
      <c r="C5619" t="s">
        <v>222</v>
      </c>
      <c r="D5619" t="s">
        <v>223</v>
      </c>
      <c r="E5619" t="s">
        <v>224</v>
      </c>
      <c r="F5619" t="s">
        <v>314</v>
      </c>
      <c r="G5619" s="16">
        <v>43100</v>
      </c>
      <c r="J5619" t="s">
        <v>287</v>
      </c>
      <c r="K5619" t="str">
        <f>IFERROR(VLOOKUP(J5619,ORDEN_ESF!A:C,2,0),"")</f>
        <v>Ganancias acumuladas</v>
      </c>
      <c r="L5619">
        <f>IFERROR(VLOOKUP(J5619,ORDEN_ESF!A:C,3,0),0)</f>
        <v>0</v>
      </c>
      <c r="M5619">
        <v>2798046</v>
      </c>
    </row>
    <row r="5620" spans="1:13" x14ac:dyDescent="0.25">
      <c r="A5620">
        <v>900192242</v>
      </c>
      <c r="B5620" t="s">
        <v>381</v>
      </c>
      <c r="C5620" t="s">
        <v>222</v>
      </c>
      <c r="D5620" t="s">
        <v>228</v>
      </c>
      <c r="E5620" t="s">
        <v>333</v>
      </c>
      <c r="F5620" t="s">
        <v>292</v>
      </c>
      <c r="G5620" s="16">
        <v>43100</v>
      </c>
      <c r="J5620" t="s">
        <v>287</v>
      </c>
      <c r="K5620" t="str">
        <f>IFERROR(VLOOKUP(J5620,ORDEN_ESF!A:C,2,0),"")</f>
        <v>Ganancias acumuladas</v>
      </c>
      <c r="L5620">
        <f>IFERROR(VLOOKUP(J5620,ORDEN_ESF!A:C,3,0),0)</f>
        <v>0</v>
      </c>
      <c r="M5620">
        <v>121877709</v>
      </c>
    </row>
    <row r="5621" spans="1:13" x14ac:dyDescent="0.25">
      <c r="A5621">
        <v>900192242</v>
      </c>
      <c r="B5621" t="s">
        <v>381</v>
      </c>
      <c r="C5621" t="s">
        <v>222</v>
      </c>
      <c r="D5621" t="s">
        <v>228</v>
      </c>
      <c r="E5621" t="s">
        <v>333</v>
      </c>
      <c r="F5621" t="s">
        <v>314</v>
      </c>
      <c r="G5621" s="16">
        <v>43100</v>
      </c>
      <c r="J5621" t="s">
        <v>287</v>
      </c>
      <c r="K5621" t="str">
        <f>IFERROR(VLOOKUP(J5621,ORDEN_ESF!A:C,2,0),"")</f>
        <v>Ganancias acumuladas</v>
      </c>
      <c r="L5621">
        <f>IFERROR(VLOOKUP(J5621,ORDEN_ESF!A:C,3,0),0)</f>
        <v>0</v>
      </c>
      <c r="M5621">
        <v>40729260</v>
      </c>
    </row>
    <row r="5622" spans="1:13" x14ac:dyDescent="0.25">
      <c r="A5622">
        <v>890903035</v>
      </c>
      <c r="B5622" t="s">
        <v>369</v>
      </c>
      <c r="C5622" t="s">
        <v>222</v>
      </c>
      <c r="D5622" t="s">
        <v>228</v>
      </c>
      <c r="E5622" t="s">
        <v>339</v>
      </c>
      <c r="F5622" t="s">
        <v>292</v>
      </c>
      <c r="G5622" s="16">
        <v>43100</v>
      </c>
      <c r="J5622" t="s">
        <v>287</v>
      </c>
      <c r="K5622" t="str">
        <f>IFERROR(VLOOKUP(J5622,ORDEN_ESF!A:C,2,0),"")</f>
        <v>Ganancias acumuladas</v>
      </c>
      <c r="L5622">
        <f>IFERROR(VLOOKUP(J5622,ORDEN_ESF!A:C,3,0),0)</f>
        <v>0</v>
      </c>
      <c r="M5622">
        <v>293750071</v>
      </c>
    </row>
    <row r="5623" spans="1:13" x14ac:dyDescent="0.25">
      <c r="A5623">
        <v>890903035</v>
      </c>
      <c r="B5623" t="s">
        <v>369</v>
      </c>
      <c r="C5623" t="s">
        <v>222</v>
      </c>
      <c r="D5623" t="s">
        <v>228</v>
      </c>
      <c r="E5623" t="s">
        <v>339</v>
      </c>
      <c r="F5623" t="s">
        <v>314</v>
      </c>
      <c r="G5623" s="16">
        <v>43100</v>
      </c>
      <c r="J5623" t="s">
        <v>287</v>
      </c>
      <c r="K5623" t="str">
        <f>IFERROR(VLOOKUP(J5623,ORDEN_ESF!A:C,2,0),"")</f>
        <v>Ganancias acumuladas</v>
      </c>
      <c r="L5623">
        <f>IFERROR(VLOOKUP(J5623,ORDEN_ESF!A:C,3,0),0)</f>
        <v>0</v>
      </c>
      <c r="M5623">
        <v>348200949</v>
      </c>
    </row>
    <row r="5624" spans="1:13" x14ac:dyDescent="0.25">
      <c r="A5624">
        <v>860002837</v>
      </c>
      <c r="B5624" t="s">
        <v>227</v>
      </c>
      <c r="C5624" t="s">
        <v>222</v>
      </c>
      <c r="D5624" t="s">
        <v>228</v>
      </c>
      <c r="E5624" t="s">
        <v>224</v>
      </c>
      <c r="F5624" t="s">
        <v>292</v>
      </c>
      <c r="G5624" s="16">
        <v>43100</v>
      </c>
      <c r="J5624" t="s">
        <v>287</v>
      </c>
      <c r="K5624" t="str">
        <f>IFERROR(VLOOKUP(J5624,ORDEN_ESF!A:C,2,0),"")</f>
        <v>Ganancias acumuladas</v>
      </c>
      <c r="L5624">
        <f>IFERROR(VLOOKUP(J5624,ORDEN_ESF!A:C,3,0),0)</f>
        <v>0</v>
      </c>
      <c r="M5624">
        <v>48229981</v>
      </c>
    </row>
    <row r="5625" spans="1:13" x14ac:dyDescent="0.25">
      <c r="A5625">
        <v>860002837</v>
      </c>
      <c r="B5625" t="s">
        <v>227</v>
      </c>
      <c r="C5625" t="s">
        <v>222</v>
      </c>
      <c r="D5625" t="s">
        <v>228</v>
      </c>
      <c r="E5625" t="s">
        <v>224</v>
      </c>
      <c r="F5625" t="s">
        <v>314</v>
      </c>
      <c r="G5625" s="16">
        <v>43100</v>
      </c>
      <c r="J5625" t="s">
        <v>287</v>
      </c>
      <c r="K5625" t="str">
        <f>IFERROR(VLOOKUP(J5625,ORDEN_ESF!A:C,2,0),"")</f>
        <v>Ganancias acumuladas</v>
      </c>
      <c r="L5625">
        <f>IFERROR(VLOOKUP(J5625,ORDEN_ESF!A:C,3,0),0)</f>
        <v>0</v>
      </c>
      <c r="M5625">
        <v>52725282</v>
      </c>
    </row>
    <row r="5626" spans="1:13" x14ac:dyDescent="0.25">
      <c r="A5626">
        <v>860515523</v>
      </c>
      <c r="B5626" t="s">
        <v>231</v>
      </c>
      <c r="C5626" t="s">
        <v>222</v>
      </c>
      <c r="D5626" t="s">
        <v>228</v>
      </c>
      <c r="E5626" t="s">
        <v>224</v>
      </c>
      <c r="F5626" t="s">
        <v>292</v>
      </c>
      <c r="G5626" s="16">
        <v>43100</v>
      </c>
      <c r="J5626" t="s">
        <v>287</v>
      </c>
      <c r="K5626" t="str">
        <f>IFERROR(VLOOKUP(J5626,ORDEN_ESF!A:C,2,0),"")</f>
        <v>Ganancias acumuladas</v>
      </c>
      <c r="L5626">
        <f>IFERROR(VLOOKUP(J5626,ORDEN_ESF!A:C,3,0),0)</f>
        <v>0</v>
      </c>
      <c r="M5626">
        <v>7927283</v>
      </c>
    </row>
    <row r="5627" spans="1:13" x14ac:dyDescent="0.25">
      <c r="A5627">
        <v>860515523</v>
      </c>
      <c r="B5627" t="s">
        <v>231</v>
      </c>
      <c r="C5627" t="s">
        <v>222</v>
      </c>
      <c r="D5627" t="s">
        <v>228</v>
      </c>
      <c r="E5627" t="s">
        <v>224</v>
      </c>
      <c r="F5627" t="s">
        <v>314</v>
      </c>
      <c r="G5627" s="16">
        <v>43100</v>
      </c>
      <c r="J5627" t="s">
        <v>287</v>
      </c>
      <c r="K5627" t="str">
        <f>IFERROR(VLOOKUP(J5627,ORDEN_ESF!A:C,2,0),"")</f>
        <v>Ganancias acumuladas</v>
      </c>
      <c r="L5627">
        <f>IFERROR(VLOOKUP(J5627,ORDEN_ESF!A:C,3,0),0)</f>
        <v>0</v>
      </c>
      <c r="M5627">
        <v>3504058</v>
      </c>
    </row>
    <row r="5628" spans="1:13" x14ac:dyDescent="0.25">
      <c r="A5628">
        <v>890932424</v>
      </c>
      <c r="B5628" t="s">
        <v>379</v>
      </c>
      <c r="C5628" t="s">
        <v>222</v>
      </c>
      <c r="D5628" t="s">
        <v>223</v>
      </c>
      <c r="E5628" t="s">
        <v>333</v>
      </c>
      <c r="F5628" t="s">
        <v>292</v>
      </c>
      <c r="G5628" s="16">
        <v>43100</v>
      </c>
      <c r="J5628" t="s">
        <v>287</v>
      </c>
      <c r="K5628" t="str">
        <f>IFERROR(VLOOKUP(J5628,ORDEN_ESF!A:C,2,0),"")</f>
        <v>Ganancias acumuladas</v>
      </c>
      <c r="L5628">
        <f>IFERROR(VLOOKUP(J5628,ORDEN_ESF!A:C,3,0),0)</f>
        <v>0</v>
      </c>
      <c r="M5628">
        <v>64718972</v>
      </c>
    </row>
    <row r="5629" spans="1:13" x14ac:dyDescent="0.25">
      <c r="A5629">
        <v>890932424</v>
      </c>
      <c r="B5629" t="s">
        <v>379</v>
      </c>
      <c r="C5629" t="s">
        <v>222</v>
      </c>
      <c r="D5629" t="s">
        <v>223</v>
      </c>
      <c r="E5629" t="s">
        <v>333</v>
      </c>
      <c r="F5629" t="s">
        <v>314</v>
      </c>
      <c r="G5629" s="16">
        <v>43100</v>
      </c>
      <c r="J5629" t="s">
        <v>287</v>
      </c>
      <c r="K5629" t="str">
        <f>IFERROR(VLOOKUP(J5629,ORDEN_ESF!A:C,2,0),"")</f>
        <v>Ganancias acumuladas</v>
      </c>
      <c r="L5629">
        <f>IFERROR(VLOOKUP(J5629,ORDEN_ESF!A:C,3,0),0)</f>
        <v>0</v>
      </c>
      <c r="M5629">
        <v>51910269</v>
      </c>
    </row>
    <row r="5630" spans="1:13" x14ac:dyDescent="0.25">
      <c r="A5630">
        <v>830094920</v>
      </c>
      <c r="B5630" t="s">
        <v>350</v>
      </c>
      <c r="C5630" t="s">
        <v>222</v>
      </c>
      <c r="D5630" t="s">
        <v>351</v>
      </c>
      <c r="E5630" t="s">
        <v>339</v>
      </c>
      <c r="F5630" t="s">
        <v>292</v>
      </c>
      <c r="G5630" s="16">
        <v>43100</v>
      </c>
      <c r="J5630" t="s">
        <v>287</v>
      </c>
      <c r="K5630" t="str">
        <f>IFERROR(VLOOKUP(J5630,ORDEN_ESF!A:C,2,0),"")</f>
        <v>Ganancias acumuladas</v>
      </c>
      <c r="L5630">
        <f>IFERROR(VLOOKUP(J5630,ORDEN_ESF!A:C,3,0),0)</f>
        <v>0</v>
      </c>
      <c r="M5630">
        <v>238372042</v>
      </c>
    </row>
    <row r="5631" spans="1:13" x14ac:dyDescent="0.25">
      <c r="A5631">
        <v>830094920</v>
      </c>
      <c r="B5631" t="s">
        <v>350</v>
      </c>
      <c r="C5631" t="s">
        <v>222</v>
      </c>
      <c r="D5631" t="s">
        <v>351</v>
      </c>
      <c r="E5631" t="s">
        <v>339</v>
      </c>
      <c r="F5631" t="s">
        <v>314</v>
      </c>
      <c r="G5631" s="16">
        <v>43100</v>
      </c>
      <c r="J5631" t="s">
        <v>287</v>
      </c>
      <c r="K5631" t="str">
        <f>IFERROR(VLOOKUP(J5631,ORDEN_ESF!A:C,2,0),"")</f>
        <v>Ganancias acumuladas</v>
      </c>
      <c r="L5631">
        <f>IFERROR(VLOOKUP(J5631,ORDEN_ESF!A:C,3,0),0)</f>
        <v>0</v>
      </c>
      <c r="M5631">
        <v>280814112</v>
      </c>
    </row>
    <row r="5632" spans="1:13" x14ac:dyDescent="0.25">
      <c r="A5632">
        <v>800093117</v>
      </c>
      <c r="B5632" t="s">
        <v>334</v>
      </c>
      <c r="C5632" t="s">
        <v>222</v>
      </c>
      <c r="D5632" t="s">
        <v>223</v>
      </c>
      <c r="E5632" t="s">
        <v>335</v>
      </c>
      <c r="F5632" t="s">
        <v>292</v>
      </c>
      <c r="G5632" s="16">
        <v>43100</v>
      </c>
      <c r="J5632" t="s">
        <v>287</v>
      </c>
      <c r="K5632" t="str">
        <f>IFERROR(VLOOKUP(J5632,ORDEN_ESF!A:C,2,0),"")</f>
        <v>Ganancias acumuladas</v>
      </c>
      <c r="L5632">
        <f>IFERROR(VLOOKUP(J5632,ORDEN_ESF!A:C,3,0),0)</f>
        <v>0</v>
      </c>
      <c r="M5632">
        <v>56922190</v>
      </c>
    </row>
    <row r="5633" spans="1:13" x14ac:dyDescent="0.25">
      <c r="A5633">
        <v>800093117</v>
      </c>
      <c r="B5633" t="s">
        <v>334</v>
      </c>
      <c r="C5633" t="s">
        <v>222</v>
      </c>
      <c r="D5633" t="s">
        <v>223</v>
      </c>
      <c r="E5633" t="s">
        <v>335</v>
      </c>
      <c r="F5633" t="s">
        <v>314</v>
      </c>
      <c r="G5633" s="16">
        <v>43100</v>
      </c>
      <c r="J5633" t="s">
        <v>287</v>
      </c>
      <c r="K5633" t="str">
        <f>IFERROR(VLOOKUP(J5633,ORDEN_ESF!A:C,2,0),"")</f>
        <v>Ganancias acumuladas</v>
      </c>
      <c r="L5633">
        <f>IFERROR(VLOOKUP(J5633,ORDEN_ESF!A:C,3,0),0)</f>
        <v>0</v>
      </c>
      <c r="M5633">
        <v>44187204</v>
      </c>
    </row>
    <row r="5634" spans="1:13" x14ac:dyDescent="0.25">
      <c r="A5634">
        <v>890908901</v>
      </c>
      <c r="B5634" t="s">
        <v>372</v>
      </c>
      <c r="C5634" t="s">
        <v>222</v>
      </c>
      <c r="D5634" t="s">
        <v>223</v>
      </c>
      <c r="E5634" t="s">
        <v>339</v>
      </c>
      <c r="F5634" t="s">
        <v>292</v>
      </c>
      <c r="G5634" s="16">
        <v>43100</v>
      </c>
      <c r="J5634" t="s">
        <v>287</v>
      </c>
      <c r="K5634" t="str">
        <f>IFERROR(VLOOKUP(J5634,ORDEN_ESF!A:C,2,0),"")</f>
        <v>Ganancias acumuladas</v>
      </c>
      <c r="L5634">
        <f>IFERROR(VLOOKUP(J5634,ORDEN_ESF!A:C,3,0),0)</f>
        <v>0</v>
      </c>
      <c r="M5634">
        <v>99299385</v>
      </c>
    </row>
    <row r="5635" spans="1:13" x14ac:dyDescent="0.25">
      <c r="A5635">
        <v>890908901</v>
      </c>
      <c r="B5635" t="s">
        <v>372</v>
      </c>
      <c r="C5635" t="s">
        <v>222</v>
      </c>
      <c r="D5635" t="s">
        <v>223</v>
      </c>
      <c r="E5635" t="s">
        <v>339</v>
      </c>
      <c r="F5635" t="s">
        <v>314</v>
      </c>
      <c r="G5635" s="16">
        <v>43100</v>
      </c>
      <c r="J5635" t="s">
        <v>287</v>
      </c>
      <c r="K5635" t="str">
        <f>IFERROR(VLOOKUP(J5635,ORDEN_ESF!A:C,2,0),"")</f>
        <v>Ganancias acumuladas</v>
      </c>
      <c r="L5635">
        <f>IFERROR(VLOOKUP(J5635,ORDEN_ESF!A:C,3,0),0)</f>
        <v>0</v>
      </c>
      <c r="M5635">
        <v>99830963</v>
      </c>
    </row>
    <row r="5636" spans="1:13" x14ac:dyDescent="0.25">
      <c r="A5636">
        <v>890911431</v>
      </c>
      <c r="B5636" t="s">
        <v>378</v>
      </c>
      <c r="C5636" t="s">
        <v>222</v>
      </c>
      <c r="D5636" t="s">
        <v>223</v>
      </c>
      <c r="E5636" t="s">
        <v>339</v>
      </c>
      <c r="F5636" t="s">
        <v>292</v>
      </c>
      <c r="G5636" s="16">
        <v>43100</v>
      </c>
      <c r="J5636" t="s">
        <v>323</v>
      </c>
      <c r="K5636" t="str">
        <f>IFERROR(VLOOKUP(J5636,ORDEN_ESF!A:C,2,0),"")</f>
        <v>Patrimonio</v>
      </c>
      <c r="L5636">
        <f>IFERROR(VLOOKUP(J5636,ORDEN_ESF!A:C,3,0),0)</f>
        <v>7</v>
      </c>
      <c r="M5636">
        <v>165117534</v>
      </c>
    </row>
    <row r="5637" spans="1:13" x14ac:dyDescent="0.25">
      <c r="A5637">
        <v>890911431</v>
      </c>
      <c r="B5637" t="s">
        <v>378</v>
      </c>
      <c r="C5637" t="s">
        <v>222</v>
      </c>
      <c r="D5637" t="s">
        <v>223</v>
      </c>
      <c r="E5637" t="s">
        <v>339</v>
      </c>
      <c r="F5637" t="s">
        <v>314</v>
      </c>
      <c r="G5637" s="16">
        <v>43100</v>
      </c>
      <c r="J5637" t="s">
        <v>323</v>
      </c>
      <c r="K5637" t="str">
        <f>IFERROR(VLOOKUP(J5637,ORDEN_ESF!A:C,2,0),"")</f>
        <v>Patrimonio</v>
      </c>
      <c r="L5637">
        <f>IFERROR(VLOOKUP(J5637,ORDEN_ESF!A:C,3,0),0)</f>
        <v>7</v>
      </c>
      <c r="M5637">
        <v>171082051</v>
      </c>
    </row>
    <row r="5638" spans="1:13" x14ac:dyDescent="0.25">
      <c r="A5638">
        <v>860527800</v>
      </c>
      <c r="B5638" t="s">
        <v>296</v>
      </c>
      <c r="C5638" t="s">
        <v>222</v>
      </c>
      <c r="D5638" t="s">
        <v>228</v>
      </c>
      <c r="E5638" t="s">
        <v>224</v>
      </c>
      <c r="F5638" t="s">
        <v>292</v>
      </c>
      <c r="G5638" s="16">
        <v>43100</v>
      </c>
      <c r="J5638" t="s">
        <v>323</v>
      </c>
      <c r="K5638" t="str">
        <f>IFERROR(VLOOKUP(J5638,ORDEN_ESF!A:C,2,0),"")</f>
        <v>Patrimonio</v>
      </c>
      <c r="L5638">
        <f>IFERROR(VLOOKUP(J5638,ORDEN_ESF!A:C,3,0),0)</f>
        <v>7</v>
      </c>
      <c r="M5638">
        <v>42617593</v>
      </c>
    </row>
    <row r="5639" spans="1:13" x14ac:dyDescent="0.25">
      <c r="A5639">
        <v>860527800</v>
      </c>
      <c r="B5639" t="s">
        <v>296</v>
      </c>
      <c r="C5639" t="s">
        <v>222</v>
      </c>
      <c r="D5639" t="s">
        <v>228</v>
      </c>
      <c r="E5639" t="s">
        <v>224</v>
      </c>
      <c r="F5639" t="s">
        <v>314</v>
      </c>
      <c r="G5639" s="16">
        <v>43100</v>
      </c>
      <c r="J5639" t="s">
        <v>323</v>
      </c>
      <c r="K5639" t="str">
        <f>IFERROR(VLOOKUP(J5639,ORDEN_ESF!A:C,2,0),"")</f>
        <v>Patrimonio</v>
      </c>
      <c r="L5639">
        <f>IFERROR(VLOOKUP(J5639,ORDEN_ESF!A:C,3,0),0)</f>
        <v>7</v>
      </c>
      <c r="M5639">
        <v>54125230</v>
      </c>
    </row>
    <row r="5640" spans="1:13" x14ac:dyDescent="0.25">
      <c r="A5640">
        <v>811032292</v>
      </c>
      <c r="B5640" t="s">
        <v>349</v>
      </c>
      <c r="C5640" t="s">
        <v>222</v>
      </c>
      <c r="D5640" t="s">
        <v>223</v>
      </c>
      <c r="E5640" t="s">
        <v>335</v>
      </c>
      <c r="F5640" t="s">
        <v>292</v>
      </c>
      <c r="G5640" s="16">
        <v>43100</v>
      </c>
      <c r="J5640" t="s">
        <v>323</v>
      </c>
      <c r="K5640" t="str">
        <f>IFERROR(VLOOKUP(J5640,ORDEN_ESF!A:C,2,0),"")</f>
        <v>Patrimonio</v>
      </c>
      <c r="L5640">
        <f>IFERROR(VLOOKUP(J5640,ORDEN_ESF!A:C,3,0),0)</f>
        <v>7</v>
      </c>
      <c r="M5640">
        <v>50095856</v>
      </c>
    </row>
    <row r="5641" spans="1:13" x14ac:dyDescent="0.25">
      <c r="A5641">
        <v>811032292</v>
      </c>
      <c r="B5641" t="s">
        <v>349</v>
      </c>
      <c r="C5641" t="s">
        <v>222</v>
      </c>
      <c r="D5641" t="s">
        <v>223</v>
      </c>
      <c r="E5641" t="s">
        <v>335</v>
      </c>
      <c r="F5641" t="s">
        <v>314</v>
      </c>
      <c r="G5641" s="16">
        <v>43100</v>
      </c>
      <c r="J5641" t="s">
        <v>323</v>
      </c>
      <c r="K5641" t="str">
        <f>IFERROR(VLOOKUP(J5641,ORDEN_ESF!A:C,2,0),"")</f>
        <v>Patrimonio</v>
      </c>
      <c r="L5641">
        <f>IFERROR(VLOOKUP(J5641,ORDEN_ESF!A:C,3,0),0)</f>
        <v>7</v>
      </c>
      <c r="M5641">
        <v>54723121</v>
      </c>
    </row>
    <row r="5642" spans="1:13" x14ac:dyDescent="0.25">
      <c r="A5642">
        <v>860035996</v>
      </c>
      <c r="B5642" t="s">
        <v>229</v>
      </c>
      <c r="C5642" t="s">
        <v>222</v>
      </c>
      <c r="D5642" t="s">
        <v>228</v>
      </c>
      <c r="E5642" t="s">
        <v>224</v>
      </c>
      <c r="F5642" t="s">
        <v>292</v>
      </c>
      <c r="G5642" s="16">
        <v>43100</v>
      </c>
      <c r="J5642" t="s">
        <v>323</v>
      </c>
      <c r="K5642" t="str">
        <f>IFERROR(VLOOKUP(J5642,ORDEN_ESF!A:C,2,0),"")</f>
        <v>Patrimonio</v>
      </c>
      <c r="L5642">
        <f>IFERROR(VLOOKUP(J5642,ORDEN_ESF!A:C,3,0),0)</f>
        <v>7</v>
      </c>
      <c r="M5642">
        <v>34084358</v>
      </c>
    </row>
    <row r="5643" spans="1:13" x14ac:dyDescent="0.25">
      <c r="A5643">
        <v>860035996</v>
      </c>
      <c r="B5643" t="s">
        <v>229</v>
      </c>
      <c r="C5643" t="s">
        <v>222</v>
      </c>
      <c r="D5643" t="s">
        <v>228</v>
      </c>
      <c r="E5643" t="s">
        <v>224</v>
      </c>
      <c r="F5643" t="s">
        <v>314</v>
      </c>
      <c r="G5643" s="16">
        <v>43100</v>
      </c>
      <c r="J5643" t="s">
        <v>323</v>
      </c>
      <c r="K5643" t="str">
        <f>IFERROR(VLOOKUP(J5643,ORDEN_ESF!A:C,2,0),"")</f>
        <v>Patrimonio</v>
      </c>
      <c r="L5643">
        <f>IFERROR(VLOOKUP(J5643,ORDEN_ESF!A:C,3,0),0)</f>
        <v>7</v>
      </c>
      <c r="M5643">
        <v>37738686</v>
      </c>
    </row>
    <row r="5644" spans="1:13" x14ac:dyDescent="0.25">
      <c r="A5644">
        <v>830124992</v>
      </c>
      <c r="B5644" t="s">
        <v>357</v>
      </c>
      <c r="C5644" t="s">
        <v>222</v>
      </c>
      <c r="D5644" t="s">
        <v>228</v>
      </c>
      <c r="E5644" t="s">
        <v>358</v>
      </c>
      <c r="F5644" t="s">
        <v>292</v>
      </c>
      <c r="G5644" s="16">
        <v>43100</v>
      </c>
      <c r="J5644" t="s">
        <v>323</v>
      </c>
      <c r="K5644" t="str">
        <f>IFERROR(VLOOKUP(J5644,ORDEN_ESF!A:C,2,0),"")</f>
        <v>Patrimonio</v>
      </c>
      <c r="L5644">
        <f>IFERROR(VLOOKUP(J5644,ORDEN_ESF!A:C,3,0),0)</f>
        <v>7</v>
      </c>
      <c r="M5644">
        <v>7830790</v>
      </c>
    </row>
    <row r="5645" spans="1:13" x14ac:dyDescent="0.25">
      <c r="A5645">
        <v>830124992</v>
      </c>
      <c r="B5645" t="s">
        <v>357</v>
      </c>
      <c r="C5645" t="s">
        <v>222</v>
      </c>
      <c r="D5645" t="s">
        <v>228</v>
      </c>
      <c r="E5645" t="s">
        <v>358</v>
      </c>
      <c r="F5645" t="s">
        <v>314</v>
      </c>
      <c r="G5645" s="16">
        <v>43100</v>
      </c>
      <c r="J5645" t="s">
        <v>323</v>
      </c>
      <c r="K5645" t="str">
        <f>IFERROR(VLOOKUP(J5645,ORDEN_ESF!A:C,2,0),"")</f>
        <v>Patrimonio</v>
      </c>
      <c r="L5645">
        <f>IFERROR(VLOOKUP(J5645,ORDEN_ESF!A:C,3,0),0)</f>
        <v>7</v>
      </c>
      <c r="M5645">
        <v>8056905</v>
      </c>
    </row>
    <row r="5646" spans="1:13" x14ac:dyDescent="0.25">
      <c r="A5646">
        <v>800185295</v>
      </c>
      <c r="B5646" t="s">
        <v>344</v>
      </c>
      <c r="C5646" t="s">
        <v>222</v>
      </c>
      <c r="D5646" t="s">
        <v>228</v>
      </c>
      <c r="E5646" t="s">
        <v>335</v>
      </c>
      <c r="F5646" t="s">
        <v>292</v>
      </c>
      <c r="G5646" s="16">
        <v>43100</v>
      </c>
      <c r="J5646" t="s">
        <v>323</v>
      </c>
      <c r="K5646" t="str">
        <f>IFERROR(VLOOKUP(J5646,ORDEN_ESF!A:C,2,0),"")</f>
        <v>Patrimonio</v>
      </c>
      <c r="L5646">
        <f>IFERROR(VLOOKUP(J5646,ORDEN_ESF!A:C,3,0),0)</f>
        <v>7</v>
      </c>
      <c r="M5646">
        <v>444764660</v>
      </c>
    </row>
    <row r="5647" spans="1:13" x14ac:dyDescent="0.25">
      <c r="A5647">
        <v>800185295</v>
      </c>
      <c r="B5647" t="s">
        <v>344</v>
      </c>
      <c r="C5647" t="s">
        <v>222</v>
      </c>
      <c r="D5647" t="s">
        <v>228</v>
      </c>
      <c r="E5647" t="s">
        <v>335</v>
      </c>
      <c r="F5647" t="s">
        <v>314</v>
      </c>
      <c r="G5647" s="16">
        <v>43100</v>
      </c>
      <c r="J5647" t="s">
        <v>323</v>
      </c>
      <c r="K5647" t="str">
        <f>IFERROR(VLOOKUP(J5647,ORDEN_ESF!A:C,2,0),"")</f>
        <v>Patrimonio</v>
      </c>
      <c r="L5647">
        <f>IFERROR(VLOOKUP(J5647,ORDEN_ESF!A:C,3,0),0)</f>
        <v>7</v>
      </c>
      <c r="M5647">
        <v>519335693</v>
      </c>
    </row>
    <row r="5648" spans="1:13" x14ac:dyDescent="0.25">
      <c r="A5648">
        <v>800233881</v>
      </c>
      <c r="B5648" t="s">
        <v>161</v>
      </c>
      <c r="C5648" t="s">
        <v>222</v>
      </c>
      <c r="D5648" t="s">
        <v>223</v>
      </c>
      <c r="E5648" t="s">
        <v>333</v>
      </c>
      <c r="F5648" t="s">
        <v>292</v>
      </c>
      <c r="G5648" s="16">
        <v>43100</v>
      </c>
      <c r="J5648" t="s">
        <v>323</v>
      </c>
      <c r="K5648" t="str">
        <f>IFERROR(VLOOKUP(J5648,ORDEN_ESF!A:C,2,0),"")</f>
        <v>Patrimonio</v>
      </c>
      <c r="L5648">
        <f>IFERROR(VLOOKUP(J5648,ORDEN_ESF!A:C,3,0),0)</f>
        <v>7</v>
      </c>
      <c r="M5648">
        <v>150871310</v>
      </c>
    </row>
    <row r="5649" spans="1:13" x14ac:dyDescent="0.25">
      <c r="A5649">
        <v>800233881</v>
      </c>
      <c r="B5649" t="s">
        <v>161</v>
      </c>
      <c r="C5649" t="s">
        <v>222</v>
      </c>
      <c r="D5649" t="s">
        <v>223</v>
      </c>
      <c r="E5649" t="s">
        <v>333</v>
      </c>
      <c r="F5649" t="s">
        <v>314</v>
      </c>
      <c r="G5649" s="16">
        <v>43100</v>
      </c>
      <c r="J5649" t="s">
        <v>323</v>
      </c>
      <c r="K5649" t="str">
        <f>IFERROR(VLOOKUP(J5649,ORDEN_ESF!A:C,2,0),"")</f>
        <v>Patrimonio</v>
      </c>
      <c r="L5649">
        <f>IFERROR(VLOOKUP(J5649,ORDEN_ESF!A:C,3,0),0)</f>
        <v>7</v>
      </c>
      <c r="M5649">
        <v>114767226</v>
      </c>
    </row>
    <row r="5650" spans="1:13" x14ac:dyDescent="0.25">
      <c r="A5650">
        <v>800173155</v>
      </c>
      <c r="B5650" t="s">
        <v>341</v>
      </c>
      <c r="C5650" t="s">
        <v>222</v>
      </c>
      <c r="D5650" t="s">
        <v>228</v>
      </c>
      <c r="E5650" t="s">
        <v>335</v>
      </c>
      <c r="F5650" t="s">
        <v>292</v>
      </c>
      <c r="G5650" s="16">
        <v>43100</v>
      </c>
      <c r="J5650" t="s">
        <v>323</v>
      </c>
      <c r="K5650" t="str">
        <f>IFERROR(VLOOKUP(J5650,ORDEN_ESF!A:C,2,0),"")</f>
        <v>Patrimonio</v>
      </c>
      <c r="L5650">
        <f>IFERROR(VLOOKUP(J5650,ORDEN_ESF!A:C,3,0),0)</f>
        <v>7</v>
      </c>
      <c r="M5650">
        <v>120688459</v>
      </c>
    </row>
    <row r="5651" spans="1:13" x14ac:dyDescent="0.25">
      <c r="A5651">
        <v>800173155</v>
      </c>
      <c r="B5651" t="s">
        <v>341</v>
      </c>
      <c r="C5651" t="s">
        <v>222</v>
      </c>
      <c r="D5651" t="s">
        <v>228</v>
      </c>
      <c r="E5651" t="s">
        <v>335</v>
      </c>
      <c r="F5651" t="s">
        <v>314</v>
      </c>
      <c r="G5651" s="16">
        <v>43100</v>
      </c>
      <c r="J5651" t="s">
        <v>323</v>
      </c>
      <c r="K5651" t="str">
        <f>IFERROR(VLOOKUP(J5651,ORDEN_ESF!A:C,2,0),"")</f>
        <v>Patrimonio</v>
      </c>
      <c r="L5651">
        <f>IFERROR(VLOOKUP(J5651,ORDEN_ESF!A:C,3,0),0)</f>
        <v>7</v>
      </c>
      <c r="M5651">
        <v>150245040</v>
      </c>
    </row>
    <row r="5652" spans="1:13" x14ac:dyDescent="0.25">
      <c r="A5652">
        <v>890205645</v>
      </c>
      <c r="B5652" t="s">
        <v>166</v>
      </c>
      <c r="C5652" t="s">
        <v>222</v>
      </c>
      <c r="D5652" t="s">
        <v>375</v>
      </c>
      <c r="E5652" t="s">
        <v>335</v>
      </c>
      <c r="F5652" t="s">
        <v>292</v>
      </c>
      <c r="G5652" s="16">
        <v>43100</v>
      </c>
      <c r="J5652" t="s">
        <v>323</v>
      </c>
      <c r="K5652" t="str">
        <f>IFERROR(VLOOKUP(J5652,ORDEN_ESF!A:C,2,0),"")</f>
        <v>Patrimonio</v>
      </c>
      <c r="L5652">
        <f>IFERROR(VLOOKUP(J5652,ORDEN_ESF!A:C,3,0),0)</f>
        <v>7</v>
      </c>
      <c r="M5652">
        <v>701811336</v>
      </c>
    </row>
    <row r="5653" spans="1:13" x14ac:dyDescent="0.25">
      <c r="A5653">
        <v>890205645</v>
      </c>
      <c r="B5653" t="s">
        <v>166</v>
      </c>
      <c r="C5653" t="s">
        <v>222</v>
      </c>
      <c r="D5653" t="s">
        <v>375</v>
      </c>
      <c r="E5653" t="s">
        <v>335</v>
      </c>
      <c r="F5653" t="s">
        <v>314</v>
      </c>
      <c r="G5653" s="16">
        <v>43100</v>
      </c>
      <c r="J5653" t="s">
        <v>323</v>
      </c>
      <c r="K5653" t="str">
        <f>IFERROR(VLOOKUP(J5653,ORDEN_ESF!A:C,2,0),"")</f>
        <v>Patrimonio</v>
      </c>
      <c r="L5653">
        <f>IFERROR(VLOOKUP(J5653,ORDEN_ESF!A:C,3,0),0)</f>
        <v>7</v>
      </c>
      <c r="M5653">
        <v>808693596</v>
      </c>
    </row>
    <row r="5654" spans="1:13" x14ac:dyDescent="0.25">
      <c r="A5654">
        <v>900087151</v>
      </c>
      <c r="B5654" t="s">
        <v>383</v>
      </c>
      <c r="C5654" t="s">
        <v>222</v>
      </c>
      <c r="D5654" t="s">
        <v>351</v>
      </c>
      <c r="E5654" t="s">
        <v>384</v>
      </c>
      <c r="F5654" t="s">
        <v>292</v>
      </c>
      <c r="G5654" s="16">
        <v>43100</v>
      </c>
      <c r="J5654" t="s">
        <v>323</v>
      </c>
      <c r="K5654" t="str">
        <f>IFERROR(VLOOKUP(J5654,ORDEN_ESF!A:C,2,0),"")</f>
        <v>Patrimonio</v>
      </c>
      <c r="L5654">
        <f>IFERROR(VLOOKUP(J5654,ORDEN_ESF!A:C,3,0),0)</f>
        <v>7</v>
      </c>
      <c r="M5654">
        <v>850376282</v>
      </c>
    </row>
    <row r="5655" spans="1:13" x14ac:dyDescent="0.25">
      <c r="A5655">
        <v>900087151</v>
      </c>
      <c r="B5655" t="s">
        <v>383</v>
      </c>
      <c r="C5655" t="s">
        <v>222</v>
      </c>
      <c r="D5655" t="s">
        <v>351</v>
      </c>
      <c r="E5655" t="s">
        <v>384</v>
      </c>
      <c r="F5655" t="s">
        <v>314</v>
      </c>
      <c r="G5655" s="16">
        <v>43100</v>
      </c>
      <c r="J5655" t="s">
        <v>323</v>
      </c>
      <c r="K5655" t="str">
        <f>IFERROR(VLOOKUP(J5655,ORDEN_ESF!A:C,2,0),"")</f>
        <v>Patrimonio</v>
      </c>
      <c r="L5655">
        <f>IFERROR(VLOOKUP(J5655,ORDEN_ESF!A:C,3,0),0)</f>
        <v>7</v>
      </c>
      <c r="M5655">
        <v>1017736077</v>
      </c>
    </row>
    <row r="5656" spans="1:13" x14ac:dyDescent="0.25">
      <c r="A5656">
        <v>800094968</v>
      </c>
      <c r="B5656" t="s">
        <v>336</v>
      </c>
      <c r="C5656" t="s">
        <v>222</v>
      </c>
      <c r="D5656" t="s">
        <v>337</v>
      </c>
      <c r="E5656" t="s">
        <v>335</v>
      </c>
      <c r="F5656" t="s">
        <v>292</v>
      </c>
      <c r="G5656" s="16">
        <v>43100</v>
      </c>
      <c r="J5656" t="s">
        <v>323</v>
      </c>
      <c r="K5656" t="str">
        <f>IFERROR(VLOOKUP(J5656,ORDEN_ESF!A:C,2,0),"")</f>
        <v>Patrimonio</v>
      </c>
      <c r="L5656">
        <f>IFERROR(VLOOKUP(J5656,ORDEN_ESF!A:C,3,0),0)</f>
        <v>7</v>
      </c>
      <c r="M5656">
        <v>114161110</v>
      </c>
    </row>
    <row r="5657" spans="1:13" x14ac:dyDescent="0.25">
      <c r="A5657">
        <v>800094968</v>
      </c>
      <c r="B5657" t="s">
        <v>336</v>
      </c>
      <c r="C5657" t="s">
        <v>222</v>
      </c>
      <c r="D5657" t="s">
        <v>337</v>
      </c>
      <c r="E5657" t="s">
        <v>335</v>
      </c>
      <c r="F5657" t="s">
        <v>314</v>
      </c>
      <c r="G5657" s="16">
        <v>43100</v>
      </c>
      <c r="J5657" t="s">
        <v>323</v>
      </c>
      <c r="K5657" t="str">
        <f>IFERROR(VLOOKUP(J5657,ORDEN_ESF!A:C,2,0),"")</f>
        <v>Patrimonio</v>
      </c>
      <c r="L5657">
        <f>IFERROR(VLOOKUP(J5657,ORDEN_ESF!A:C,3,0),0)</f>
        <v>7</v>
      </c>
      <c r="M5657">
        <v>138775092</v>
      </c>
    </row>
    <row r="5658" spans="1:13" x14ac:dyDescent="0.25">
      <c r="A5658">
        <v>890939355</v>
      </c>
      <c r="B5658" t="s">
        <v>35</v>
      </c>
      <c r="C5658" t="s">
        <v>222</v>
      </c>
      <c r="D5658" t="s">
        <v>223</v>
      </c>
      <c r="E5658" t="s">
        <v>335</v>
      </c>
      <c r="F5658" t="s">
        <v>292</v>
      </c>
      <c r="G5658" s="16">
        <v>43100</v>
      </c>
      <c r="J5658" t="s">
        <v>323</v>
      </c>
      <c r="K5658" t="str">
        <f>IFERROR(VLOOKUP(J5658,ORDEN_ESF!A:C,2,0),"")</f>
        <v>Patrimonio</v>
      </c>
      <c r="L5658">
        <f>IFERROR(VLOOKUP(J5658,ORDEN_ESF!A:C,3,0),0)</f>
        <v>7</v>
      </c>
      <c r="M5658">
        <v>18911139</v>
      </c>
    </row>
    <row r="5659" spans="1:13" x14ac:dyDescent="0.25">
      <c r="A5659">
        <v>890939355</v>
      </c>
      <c r="B5659" t="s">
        <v>35</v>
      </c>
      <c r="C5659" t="s">
        <v>222</v>
      </c>
      <c r="D5659" t="s">
        <v>223</v>
      </c>
      <c r="E5659" t="s">
        <v>335</v>
      </c>
      <c r="F5659" t="s">
        <v>314</v>
      </c>
      <c r="G5659" s="16">
        <v>43100</v>
      </c>
      <c r="J5659" t="s">
        <v>323</v>
      </c>
      <c r="K5659" t="str">
        <f>IFERROR(VLOOKUP(J5659,ORDEN_ESF!A:C,2,0),"")</f>
        <v>Patrimonio</v>
      </c>
      <c r="L5659">
        <f>IFERROR(VLOOKUP(J5659,ORDEN_ESF!A:C,3,0),0)</f>
        <v>7</v>
      </c>
      <c r="M5659">
        <v>18800900</v>
      </c>
    </row>
    <row r="5660" spans="1:13" x14ac:dyDescent="0.25">
      <c r="A5660">
        <v>830058272</v>
      </c>
      <c r="B5660" t="s">
        <v>352</v>
      </c>
      <c r="C5660" t="s">
        <v>222</v>
      </c>
      <c r="D5660" t="s">
        <v>228</v>
      </c>
      <c r="E5660" t="s">
        <v>353</v>
      </c>
      <c r="F5660" t="s">
        <v>292</v>
      </c>
      <c r="G5660" s="16">
        <v>43100</v>
      </c>
      <c r="J5660" t="s">
        <v>323</v>
      </c>
      <c r="K5660" t="str">
        <f>IFERROR(VLOOKUP(J5660,ORDEN_ESF!A:C,2,0),"")</f>
        <v>Patrimonio</v>
      </c>
      <c r="L5660">
        <f>IFERROR(VLOOKUP(J5660,ORDEN_ESF!A:C,3,0),0)</f>
        <v>7</v>
      </c>
      <c r="M5660">
        <v>26963430</v>
      </c>
    </row>
    <row r="5661" spans="1:13" x14ac:dyDescent="0.25">
      <c r="A5661">
        <v>830058272</v>
      </c>
      <c r="B5661" t="s">
        <v>352</v>
      </c>
      <c r="C5661" t="s">
        <v>222</v>
      </c>
      <c r="D5661" t="s">
        <v>228</v>
      </c>
      <c r="E5661" t="s">
        <v>353</v>
      </c>
      <c r="F5661" t="s">
        <v>314</v>
      </c>
      <c r="G5661" s="16">
        <v>43100</v>
      </c>
      <c r="J5661" t="s">
        <v>323</v>
      </c>
      <c r="K5661" t="str">
        <f>IFERROR(VLOOKUP(J5661,ORDEN_ESF!A:C,2,0),"")</f>
        <v>Patrimonio</v>
      </c>
      <c r="L5661">
        <f>IFERROR(VLOOKUP(J5661,ORDEN_ESF!A:C,3,0),0)</f>
        <v>7</v>
      </c>
      <c r="M5661">
        <v>15574438</v>
      </c>
    </row>
    <row r="5662" spans="1:13" x14ac:dyDescent="0.25">
      <c r="A5662">
        <v>860058070</v>
      </c>
      <c r="B5662" t="s">
        <v>364</v>
      </c>
      <c r="C5662" t="s">
        <v>222</v>
      </c>
      <c r="D5662" t="s">
        <v>228</v>
      </c>
      <c r="E5662" t="s">
        <v>335</v>
      </c>
      <c r="F5662" t="s">
        <v>292</v>
      </c>
      <c r="G5662" s="16">
        <v>43100</v>
      </c>
      <c r="J5662" t="s">
        <v>323</v>
      </c>
      <c r="K5662" t="str">
        <f>IFERROR(VLOOKUP(J5662,ORDEN_ESF!A:C,2,0),"")</f>
        <v>Patrimonio</v>
      </c>
      <c r="L5662">
        <f>IFERROR(VLOOKUP(J5662,ORDEN_ESF!A:C,3,0),0)</f>
        <v>7</v>
      </c>
      <c r="M5662">
        <v>569808567</v>
      </c>
    </row>
    <row r="5663" spans="1:13" x14ac:dyDescent="0.25">
      <c r="A5663">
        <v>860058070</v>
      </c>
      <c r="B5663" t="s">
        <v>364</v>
      </c>
      <c r="C5663" t="s">
        <v>222</v>
      </c>
      <c r="D5663" t="s">
        <v>228</v>
      </c>
      <c r="E5663" t="s">
        <v>335</v>
      </c>
      <c r="F5663" t="s">
        <v>314</v>
      </c>
      <c r="G5663" s="16">
        <v>43100</v>
      </c>
      <c r="J5663" t="s">
        <v>323</v>
      </c>
      <c r="K5663" t="str">
        <f>IFERROR(VLOOKUP(J5663,ORDEN_ESF!A:C,2,0),"")</f>
        <v>Patrimonio</v>
      </c>
      <c r="L5663">
        <f>IFERROR(VLOOKUP(J5663,ORDEN_ESF!A:C,3,0),0)</f>
        <v>7</v>
      </c>
      <c r="M5663">
        <v>741653185</v>
      </c>
    </row>
    <row r="5664" spans="1:13" x14ac:dyDescent="0.25">
      <c r="A5664">
        <v>890903055</v>
      </c>
      <c r="B5664" t="s">
        <v>232</v>
      </c>
      <c r="C5664" t="s">
        <v>222</v>
      </c>
      <c r="D5664" t="s">
        <v>223</v>
      </c>
      <c r="E5664" t="s">
        <v>224</v>
      </c>
      <c r="F5664" t="s">
        <v>292</v>
      </c>
      <c r="G5664" s="16">
        <v>43100</v>
      </c>
      <c r="J5664" t="s">
        <v>323</v>
      </c>
      <c r="K5664" t="str">
        <f>IFERROR(VLOOKUP(J5664,ORDEN_ESF!A:C,2,0),"")</f>
        <v>Patrimonio</v>
      </c>
      <c r="L5664">
        <f>IFERROR(VLOOKUP(J5664,ORDEN_ESF!A:C,3,0),0)</f>
        <v>7</v>
      </c>
      <c r="M5664">
        <v>157965144</v>
      </c>
    </row>
    <row r="5665" spans="1:13" x14ac:dyDescent="0.25">
      <c r="A5665">
        <v>890903055</v>
      </c>
      <c r="B5665" t="s">
        <v>232</v>
      </c>
      <c r="C5665" t="s">
        <v>222</v>
      </c>
      <c r="D5665" t="s">
        <v>223</v>
      </c>
      <c r="E5665" t="s">
        <v>224</v>
      </c>
      <c r="F5665" t="s">
        <v>314</v>
      </c>
      <c r="G5665" s="16">
        <v>43100</v>
      </c>
      <c r="J5665" t="s">
        <v>323</v>
      </c>
      <c r="K5665" t="str">
        <f>IFERROR(VLOOKUP(J5665,ORDEN_ESF!A:C,2,0),"")</f>
        <v>Patrimonio</v>
      </c>
      <c r="L5665">
        <f>IFERROR(VLOOKUP(J5665,ORDEN_ESF!A:C,3,0),0)</f>
        <v>7</v>
      </c>
      <c r="M5665">
        <v>160388363</v>
      </c>
    </row>
    <row r="5666" spans="1:13" x14ac:dyDescent="0.25">
      <c r="A5666">
        <v>860031361</v>
      </c>
      <c r="B5666" t="s">
        <v>297</v>
      </c>
      <c r="C5666" t="s">
        <v>222</v>
      </c>
      <c r="D5666" t="s">
        <v>228</v>
      </c>
      <c r="E5666" t="s">
        <v>224</v>
      </c>
      <c r="F5666" t="s">
        <v>292</v>
      </c>
      <c r="G5666" s="16">
        <v>43100</v>
      </c>
      <c r="J5666" t="s">
        <v>323</v>
      </c>
      <c r="K5666" t="str">
        <f>IFERROR(VLOOKUP(J5666,ORDEN_ESF!A:C,2,0),"")</f>
        <v>Patrimonio</v>
      </c>
      <c r="L5666">
        <f>IFERROR(VLOOKUP(J5666,ORDEN_ESF!A:C,3,0),0)</f>
        <v>7</v>
      </c>
      <c r="M5666">
        <v>31835211</v>
      </c>
    </row>
    <row r="5667" spans="1:13" x14ac:dyDescent="0.25">
      <c r="A5667">
        <v>860031361</v>
      </c>
      <c r="B5667" t="s">
        <v>297</v>
      </c>
      <c r="C5667" t="s">
        <v>222</v>
      </c>
      <c r="D5667" t="s">
        <v>228</v>
      </c>
      <c r="E5667" t="s">
        <v>224</v>
      </c>
      <c r="F5667" t="s">
        <v>314</v>
      </c>
      <c r="G5667" s="16">
        <v>43100</v>
      </c>
      <c r="J5667" t="s">
        <v>323</v>
      </c>
      <c r="K5667" t="str">
        <f>IFERROR(VLOOKUP(J5667,ORDEN_ESF!A:C,2,0),"")</f>
        <v>Patrimonio</v>
      </c>
      <c r="L5667">
        <f>IFERROR(VLOOKUP(J5667,ORDEN_ESF!A:C,3,0),0)</f>
        <v>7</v>
      </c>
      <c r="M5667">
        <v>30655804</v>
      </c>
    </row>
    <row r="5668" spans="1:13" x14ac:dyDescent="0.25">
      <c r="A5668">
        <v>890312765</v>
      </c>
      <c r="B5668" t="s">
        <v>363</v>
      </c>
      <c r="C5668" t="s">
        <v>222</v>
      </c>
      <c r="D5668" t="s">
        <v>228</v>
      </c>
      <c r="E5668" t="s">
        <v>339</v>
      </c>
      <c r="F5668" t="s">
        <v>292</v>
      </c>
      <c r="G5668" s="16">
        <v>43100</v>
      </c>
      <c r="J5668" t="s">
        <v>323</v>
      </c>
      <c r="K5668" t="str">
        <f>IFERROR(VLOOKUP(J5668,ORDEN_ESF!A:C,2,0),"")</f>
        <v>Patrimonio</v>
      </c>
      <c r="L5668">
        <f>IFERROR(VLOOKUP(J5668,ORDEN_ESF!A:C,3,0),0)</f>
        <v>7</v>
      </c>
      <c r="M5668">
        <v>129366111</v>
      </c>
    </row>
    <row r="5669" spans="1:13" x14ac:dyDescent="0.25">
      <c r="A5669">
        <v>890312765</v>
      </c>
      <c r="B5669" t="s">
        <v>363</v>
      </c>
      <c r="C5669" t="s">
        <v>222</v>
      </c>
      <c r="D5669" t="s">
        <v>228</v>
      </c>
      <c r="E5669" t="s">
        <v>339</v>
      </c>
      <c r="F5669" t="s">
        <v>314</v>
      </c>
      <c r="G5669" s="16">
        <v>43100</v>
      </c>
      <c r="J5669" t="s">
        <v>323</v>
      </c>
      <c r="K5669" t="str">
        <f>IFERROR(VLOOKUP(J5669,ORDEN_ESF!A:C,2,0),"")</f>
        <v>Patrimonio</v>
      </c>
      <c r="L5669">
        <f>IFERROR(VLOOKUP(J5669,ORDEN_ESF!A:C,3,0),0)</f>
        <v>7</v>
      </c>
      <c r="M5669">
        <v>121829830</v>
      </c>
    </row>
    <row r="5670" spans="1:13" x14ac:dyDescent="0.25">
      <c r="A5670">
        <v>860000656</v>
      </c>
      <c r="B5670" t="s">
        <v>221</v>
      </c>
      <c r="C5670" t="s">
        <v>222</v>
      </c>
      <c r="D5670" t="s">
        <v>223</v>
      </c>
      <c r="E5670" t="s">
        <v>224</v>
      </c>
      <c r="F5670" t="s">
        <v>292</v>
      </c>
      <c r="G5670" s="16">
        <v>43100</v>
      </c>
      <c r="J5670" t="s">
        <v>323</v>
      </c>
      <c r="K5670" t="str">
        <f>IFERROR(VLOOKUP(J5670,ORDEN_ESF!A:C,2,0),"")</f>
        <v>Patrimonio</v>
      </c>
      <c r="L5670">
        <f>IFERROR(VLOOKUP(J5670,ORDEN_ESF!A:C,3,0),0)</f>
        <v>7</v>
      </c>
      <c r="M5670">
        <v>71214300</v>
      </c>
    </row>
    <row r="5671" spans="1:13" x14ac:dyDescent="0.25">
      <c r="A5671">
        <v>860000656</v>
      </c>
      <c r="B5671" t="s">
        <v>221</v>
      </c>
      <c r="C5671" t="s">
        <v>222</v>
      </c>
      <c r="D5671" t="s">
        <v>223</v>
      </c>
      <c r="E5671" t="s">
        <v>224</v>
      </c>
      <c r="F5671" t="s">
        <v>314</v>
      </c>
      <c r="G5671" s="16">
        <v>43100</v>
      </c>
      <c r="J5671" t="s">
        <v>323</v>
      </c>
      <c r="K5671" t="str">
        <f>IFERROR(VLOOKUP(J5671,ORDEN_ESF!A:C,2,0),"")</f>
        <v>Patrimonio</v>
      </c>
      <c r="L5671">
        <f>IFERROR(VLOOKUP(J5671,ORDEN_ESF!A:C,3,0),0)</f>
        <v>7</v>
      </c>
      <c r="M5671">
        <v>82863893</v>
      </c>
    </row>
    <row r="5672" spans="1:13" x14ac:dyDescent="0.25">
      <c r="A5672">
        <v>860059851</v>
      </c>
      <c r="B5672" t="s">
        <v>365</v>
      </c>
      <c r="C5672" t="s">
        <v>222</v>
      </c>
      <c r="D5672" t="s">
        <v>228</v>
      </c>
      <c r="E5672" t="s">
        <v>224</v>
      </c>
      <c r="F5672" t="s">
        <v>292</v>
      </c>
      <c r="G5672" s="16">
        <v>43100</v>
      </c>
      <c r="J5672" t="s">
        <v>323</v>
      </c>
      <c r="K5672" t="str">
        <f>IFERROR(VLOOKUP(J5672,ORDEN_ESF!A:C,2,0),"")</f>
        <v>Patrimonio</v>
      </c>
      <c r="L5672">
        <f>IFERROR(VLOOKUP(J5672,ORDEN_ESF!A:C,3,0),0)</f>
        <v>7</v>
      </c>
      <c r="M5672">
        <v>23019782</v>
      </c>
    </row>
    <row r="5673" spans="1:13" x14ac:dyDescent="0.25">
      <c r="A5673">
        <v>860059851</v>
      </c>
      <c r="B5673" t="s">
        <v>365</v>
      </c>
      <c r="C5673" t="s">
        <v>222</v>
      </c>
      <c r="D5673" t="s">
        <v>228</v>
      </c>
      <c r="E5673" t="s">
        <v>224</v>
      </c>
      <c r="F5673" t="s">
        <v>314</v>
      </c>
      <c r="G5673" s="16">
        <v>43100</v>
      </c>
      <c r="J5673" t="s">
        <v>323</v>
      </c>
      <c r="K5673" t="str">
        <f>IFERROR(VLOOKUP(J5673,ORDEN_ESF!A:C,2,0),"")</f>
        <v>Patrimonio</v>
      </c>
      <c r="L5673">
        <f>IFERROR(VLOOKUP(J5673,ORDEN_ESF!A:C,3,0),0)</f>
        <v>7</v>
      </c>
      <c r="M5673">
        <v>20464465</v>
      </c>
    </row>
    <row r="5674" spans="1:13" x14ac:dyDescent="0.25">
      <c r="A5674">
        <v>890910447</v>
      </c>
      <c r="B5674" t="s">
        <v>300</v>
      </c>
      <c r="C5674" t="s">
        <v>222</v>
      </c>
      <c r="D5674" t="s">
        <v>223</v>
      </c>
      <c r="E5674" t="s">
        <v>224</v>
      </c>
      <c r="F5674" t="s">
        <v>292</v>
      </c>
      <c r="G5674" s="16">
        <v>43100</v>
      </c>
      <c r="J5674" t="s">
        <v>323</v>
      </c>
      <c r="K5674" t="str">
        <f>IFERROR(VLOOKUP(J5674,ORDEN_ESF!A:C,2,0),"")</f>
        <v>Patrimonio</v>
      </c>
      <c r="L5674">
        <f>IFERROR(VLOOKUP(J5674,ORDEN_ESF!A:C,3,0),0)</f>
        <v>7</v>
      </c>
      <c r="M5674">
        <v>6512725</v>
      </c>
    </row>
    <row r="5675" spans="1:13" x14ac:dyDescent="0.25">
      <c r="A5675">
        <v>890910447</v>
      </c>
      <c r="B5675" t="s">
        <v>300</v>
      </c>
      <c r="C5675" t="s">
        <v>222</v>
      </c>
      <c r="D5675" t="s">
        <v>223</v>
      </c>
      <c r="E5675" t="s">
        <v>224</v>
      </c>
      <c r="F5675" t="s">
        <v>314</v>
      </c>
      <c r="G5675" s="16">
        <v>43100</v>
      </c>
      <c r="J5675" t="s">
        <v>323</v>
      </c>
      <c r="K5675" t="str">
        <f>IFERROR(VLOOKUP(J5675,ORDEN_ESF!A:C,2,0),"")</f>
        <v>Patrimonio</v>
      </c>
      <c r="L5675">
        <f>IFERROR(VLOOKUP(J5675,ORDEN_ESF!A:C,3,0),0)</f>
        <v>7</v>
      </c>
      <c r="M5675">
        <v>6806190</v>
      </c>
    </row>
    <row r="5676" spans="1:13" x14ac:dyDescent="0.25">
      <c r="A5676">
        <v>900192242</v>
      </c>
      <c r="B5676" t="s">
        <v>381</v>
      </c>
      <c r="C5676" t="s">
        <v>222</v>
      </c>
      <c r="D5676" t="s">
        <v>228</v>
      </c>
      <c r="E5676" t="s">
        <v>333</v>
      </c>
      <c r="F5676" t="s">
        <v>292</v>
      </c>
      <c r="G5676" s="16">
        <v>43100</v>
      </c>
      <c r="J5676" t="s">
        <v>323</v>
      </c>
      <c r="K5676" t="str">
        <f>IFERROR(VLOOKUP(J5676,ORDEN_ESF!A:C,2,0),"")</f>
        <v>Patrimonio</v>
      </c>
      <c r="L5676">
        <f>IFERROR(VLOOKUP(J5676,ORDEN_ESF!A:C,3,0),0)</f>
        <v>7</v>
      </c>
      <c r="M5676">
        <v>901536272</v>
      </c>
    </row>
    <row r="5677" spans="1:13" x14ac:dyDescent="0.25">
      <c r="A5677">
        <v>900192242</v>
      </c>
      <c r="B5677" t="s">
        <v>381</v>
      </c>
      <c r="C5677" t="s">
        <v>222</v>
      </c>
      <c r="D5677" t="s">
        <v>228</v>
      </c>
      <c r="E5677" t="s">
        <v>333</v>
      </c>
      <c r="F5677" t="s">
        <v>314</v>
      </c>
      <c r="G5677" s="16">
        <v>43100</v>
      </c>
      <c r="J5677" t="s">
        <v>323</v>
      </c>
      <c r="K5677" t="str">
        <f>IFERROR(VLOOKUP(J5677,ORDEN_ESF!A:C,2,0),"")</f>
        <v>Patrimonio</v>
      </c>
      <c r="L5677">
        <f>IFERROR(VLOOKUP(J5677,ORDEN_ESF!A:C,3,0),0)</f>
        <v>7</v>
      </c>
      <c r="M5677">
        <v>824172529</v>
      </c>
    </row>
    <row r="5678" spans="1:13" x14ac:dyDescent="0.25">
      <c r="A5678">
        <v>890903035</v>
      </c>
      <c r="B5678" t="s">
        <v>369</v>
      </c>
      <c r="C5678" t="s">
        <v>222</v>
      </c>
      <c r="D5678" t="s">
        <v>228</v>
      </c>
      <c r="E5678" t="s">
        <v>339</v>
      </c>
      <c r="F5678" t="s">
        <v>292</v>
      </c>
      <c r="G5678" s="16">
        <v>43100</v>
      </c>
      <c r="J5678" t="s">
        <v>323</v>
      </c>
      <c r="K5678" t="str">
        <f>IFERROR(VLOOKUP(J5678,ORDEN_ESF!A:C,2,0),"")</f>
        <v>Patrimonio</v>
      </c>
      <c r="L5678">
        <f>IFERROR(VLOOKUP(J5678,ORDEN_ESF!A:C,3,0),0)</f>
        <v>7</v>
      </c>
      <c r="M5678">
        <v>416831826</v>
      </c>
    </row>
    <row r="5679" spans="1:13" x14ac:dyDescent="0.25">
      <c r="A5679">
        <v>890903035</v>
      </c>
      <c r="B5679" t="s">
        <v>369</v>
      </c>
      <c r="C5679" t="s">
        <v>222</v>
      </c>
      <c r="D5679" t="s">
        <v>228</v>
      </c>
      <c r="E5679" t="s">
        <v>339</v>
      </c>
      <c r="F5679" t="s">
        <v>314</v>
      </c>
      <c r="G5679" s="16">
        <v>43100</v>
      </c>
      <c r="J5679" t="s">
        <v>323</v>
      </c>
      <c r="K5679" t="str">
        <f>IFERROR(VLOOKUP(J5679,ORDEN_ESF!A:C,2,0),"")</f>
        <v>Patrimonio</v>
      </c>
      <c r="L5679">
        <f>IFERROR(VLOOKUP(J5679,ORDEN_ESF!A:C,3,0),0)</f>
        <v>7</v>
      </c>
      <c r="M5679">
        <v>479808161</v>
      </c>
    </row>
    <row r="5680" spans="1:13" x14ac:dyDescent="0.25">
      <c r="A5680">
        <v>860002837</v>
      </c>
      <c r="B5680" t="s">
        <v>227</v>
      </c>
      <c r="C5680" t="s">
        <v>222</v>
      </c>
      <c r="D5680" t="s">
        <v>228</v>
      </c>
      <c r="E5680" t="s">
        <v>224</v>
      </c>
      <c r="F5680" t="s">
        <v>292</v>
      </c>
      <c r="G5680" s="16">
        <v>43100</v>
      </c>
      <c r="J5680" t="s">
        <v>323</v>
      </c>
      <c r="K5680" t="str">
        <f>IFERROR(VLOOKUP(J5680,ORDEN_ESF!A:C,2,0),"")</f>
        <v>Patrimonio</v>
      </c>
      <c r="L5680">
        <f>IFERROR(VLOOKUP(J5680,ORDEN_ESF!A:C,3,0),0)</f>
        <v>7</v>
      </c>
      <c r="M5680">
        <v>80784610</v>
      </c>
    </row>
    <row r="5681" spans="1:13" x14ac:dyDescent="0.25">
      <c r="A5681">
        <v>860002837</v>
      </c>
      <c r="B5681" t="s">
        <v>227</v>
      </c>
      <c r="C5681" t="s">
        <v>222</v>
      </c>
      <c r="D5681" t="s">
        <v>228</v>
      </c>
      <c r="E5681" t="s">
        <v>224</v>
      </c>
      <c r="F5681" t="s">
        <v>314</v>
      </c>
      <c r="G5681" s="16">
        <v>43100</v>
      </c>
      <c r="J5681" t="s">
        <v>323</v>
      </c>
      <c r="K5681" t="str">
        <f>IFERROR(VLOOKUP(J5681,ORDEN_ESF!A:C,2,0),"")</f>
        <v>Patrimonio</v>
      </c>
      <c r="L5681">
        <f>IFERROR(VLOOKUP(J5681,ORDEN_ESF!A:C,3,0),0)</f>
        <v>7</v>
      </c>
      <c r="M5681">
        <v>79178019</v>
      </c>
    </row>
    <row r="5682" spans="1:13" x14ac:dyDescent="0.25">
      <c r="A5682">
        <v>860515523</v>
      </c>
      <c r="B5682" t="s">
        <v>231</v>
      </c>
      <c r="C5682" t="s">
        <v>222</v>
      </c>
      <c r="D5682" t="s">
        <v>228</v>
      </c>
      <c r="E5682" t="s">
        <v>224</v>
      </c>
      <c r="F5682" t="s">
        <v>292</v>
      </c>
      <c r="G5682" s="16">
        <v>43100</v>
      </c>
      <c r="J5682" t="s">
        <v>323</v>
      </c>
      <c r="K5682" t="str">
        <f>IFERROR(VLOOKUP(J5682,ORDEN_ESF!A:C,2,0),"")</f>
        <v>Patrimonio</v>
      </c>
      <c r="L5682">
        <f>IFERROR(VLOOKUP(J5682,ORDEN_ESF!A:C,3,0),0)</f>
        <v>7</v>
      </c>
      <c r="M5682">
        <v>12910244</v>
      </c>
    </row>
    <row r="5683" spans="1:13" x14ac:dyDescent="0.25">
      <c r="A5683">
        <v>860515523</v>
      </c>
      <c r="B5683" t="s">
        <v>231</v>
      </c>
      <c r="C5683" t="s">
        <v>222</v>
      </c>
      <c r="D5683" t="s">
        <v>228</v>
      </c>
      <c r="E5683" t="s">
        <v>224</v>
      </c>
      <c r="F5683" t="s">
        <v>314</v>
      </c>
      <c r="G5683" s="16">
        <v>43100</v>
      </c>
      <c r="J5683" t="s">
        <v>323</v>
      </c>
      <c r="K5683" t="str">
        <f>IFERROR(VLOOKUP(J5683,ORDEN_ESF!A:C,2,0),"")</f>
        <v>Patrimonio</v>
      </c>
      <c r="L5683">
        <f>IFERROR(VLOOKUP(J5683,ORDEN_ESF!A:C,3,0),0)</f>
        <v>7</v>
      </c>
      <c r="M5683">
        <v>3904058</v>
      </c>
    </row>
    <row r="5684" spans="1:13" x14ac:dyDescent="0.25">
      <c r="A5684">
        <v>890932424</v>
      </c>
      <c r="B5684" t="s">
        <v>379</v>
      </c>
      <c r="C5684" t="s">
        <v>222</v>
      </c>
      <c r="D5684" t="s">
        <v>223</v>
      </c>
      <c r="E5684" t="s">
        <v>333</v>
      </c>
      <c r="F5684" t="s">
        <v>292</v>
      </c>
      <c r="G5684" s="16">
        <v>43100</v>
      </c>
      <c r="J5684" t="s">
        <v>323</v>
      </c>
      <c r="K5684" t="str">
        <f>IFERROR(VLOOKUP(J5684,ORDEN_ESF!A:C,2,0),"")</f>
        <v>Patrimonio</v>
      </c>
      <c r="L5684">
        <f>IFERROR(VLOOKUP(J5684,ORDEN_ESF!A:C,3,0),0)</f>
        <v>7</v>
      </c>
      <c r="M5684">
        <v>197414901</v>
      </c>
    </row>
    <row r="5685" spans="1:13" x14ac:dyDescent="0.25">
      <c r="A5685">
        <v>890932424</v>
      </c>
      <c r="B5685" t="s">
        <v>379</v>
      </c>
      <c r="C5685" t="s">
        <v>222</v>
      </c>
      <c r="D5685" t="s">
        <v>223</v>
      </c>
      <c r="E5685" t="s">
        <v>333</v>
      </c>
      <c r="F5685" t="s">
        <v>314</v>
      </c>
      <c r="G5685" s="16">
        <v>43100</v>
      </c>
      <c r="J5685" t="s">
        <v>323</v>
      </c>
      <c r="K5685" t="str">
        <f>IFERROR(VLOOKUP(J5685,ORDEN_ESF!A:C,2,0),"")</f>
        <v>Patrimonio</v>
      </c>
      <c r="L5685">
        <f>IFERROR(VLOOKUP(J5685,ORDEN_ESF!A:C,3,0),0)</f>
        <v>7</v>
      </c>
      <c r="M5685">
        <v>222657950</v>
      </c>
    </row>
    <row r="5686" spans="1:13" x14ac:dyDescent="0.25">
      <c r="A5686">
        <v>830094920</v>
      </c>
      <c r="B5686" t="s">
        <v>350</v>
      </c>
      <c r="C5686" t="s">
        <v>222</v>
      </c>
      <c r="D5686" t="s">
        <v>351</v>
      </c>
      <c r="E5686" t="s">
        <v>339</v>
      </c>
      <c r="F5686" t="s">
        <v>292</v>
      </c>
      <c r="G5686" s="16">
        <v>43100</v>
      </c>
      <c r="J5686" t="s">
        <v>323</v>
      </c>
      <c r="K5686" t="str">
        <f>IFERROR(VLOOKUP(J5686,ORDEN_ESF!A:C,2,0),"")</f>
        <v>Patrimonio</v>
      </c>
      <c r="L5686">
        <f>IFERROR(VLOOKUP(J5686,ORDEN_ESF!A:C,3,0),0)</f>
        <v>7</v>
      </c>
      <c r="M5686">
        <v>353012582</v>
      </c>
    </row>
    <row r="5687" spans="1:13" x14ac:dyDescent="0.25">
      <c r="A5687">
        <v>830094920</v>
      </c>
      <c r="B5687" t="s">
        <v>350</v>
      </c>
      <c r="C5687" t="s">
        <v>222</v>
      </c>
      <c r="D5687" t="s">
        <v>351</v>
      </c>
      <c r="E5687" t="s">
        <v>339</v>
      </c>
      <c r="F5687" t="s">
        <v>314</v>
      </c>
      <c r="G5687" s="16">
        <v>43100</v>
      </c>
      <c r="J5687" t="s">
        <v>323</v>
      </c>
      <c r="K5687" t="str">
        <f>IFERROR(VLOOKUP(J5687,ORDEN_ESF!A:C,2,0),"")</f>
        <v>Patrimonio</v>
      </c>
      <c r="L5687">
        <f>IFERROR(VLOOKUP(J5687,ORDEN_ESF!A:C,3,0),0)</f>
        <v>7</v>
      </c>
      <c r="M5687">
        <v>399741170</v>
      </c>
    </row>
    <row r="5688" spans="1:13" x14ac:dyDescent="0.25">
      <c r="A5688">
        <v>800093117</v>
      </c>
      <c r="B5688" t="s">
        <v>334</v>
      </c>
      <c r="C5688" t="s">
        <v>222</v>
      </c>
      <c r="D5688" t="s">
        <v>223</v>
      </c>
      <c r="E5688" t="s">
        <v>335</v>
      </c>
      <c r="F5688" t="s">
        <v>292</v>
      </c>
      <c r="G5688" s="16">
        <v>43100</v>
      </c>
      <c r="J5688" t="s">
        <v>323</v>
      </c>
      <c r="K5688" t="str">
        <f>IFERROR(VLOOKUP(J5688,ORDEN_ESF!A:C,2,0),"")</f>
        <v>Patrimonio</v>
      </c>
      <c r="L5688">
        <f>IFERROR(VLOOKUP(J5688,ORDEN_ESF!A:C,3,0),0)</f>
        <v>7</v>
      </c>
      <c r="M5688">
        <v>455983943</v>
      </c>
    </row>
    <row r="5689" spans="1:13" x14ac:dyDescent="0.25">
      <c r="A5689">
        <v>800093117</v>
      </c>
      <c r="B5689" t="s">
        <v>334</v>
      </c>
      <c r="C5689" t="s">
        <v>222</v>
      </c>
      <c r="D5689" t="s">
        <v>223</v>
      </c>
      <c r="E5689" t="s">
        <v>335</v>
      </c>
      <c r="F5689" t="s">
        <v>314</v>
      </c>
      <c r="G5689" s="16">
        <v>43100</v>
      </c>
      <c r="J5689" t="s">
        <v>323</v>
      </c>
      <c r="K5689" t="str">
        <f>IFERROR(VLOOKUP(J5689,ORDEN_ESF!A:C,2,0),"")</f>
        <v>Patrimonio</v>
      </c>
      <c r="L5689">
        <f>IFERROR(VLOOKUP(J5689,ORDEN_ESF!A:C,3,0),0)</f>
        <v>7</v>
      </c>
      <c r="M5689">
        <v>506638810</v>
      </c>
    </row>
    <row r="5690" spans="1:13" x14ac:dyDescent="0.25">
      <c r="A5690">
        <v>890908901</v>
      </c>
      <c r="B5690" t="s">
        <v>372</v>
      </c>
      <c r="C5690" t="s">
        <v>222</v>
      </c>
      <c r="D5690" t="s">
        <v>223</v>
      </c>
      <c r="E5690" t="s">
        <v>339</v>
      </c>
      <c r="F5690" t="s">
        <v>292</v>
      </c>
      <c r="G5690" s="16">
        <v>43100</v>
      </c>
      <c r="J5690" t="s">
        <v>323</v>
      </c>
      <c r="K5690" t="str">
        <f>IFERROR(VLOOKUP(J5690,ORDEN_ESF!A:C,2,0),"")</f>
        <v>Patrimonio</v>
      </c>
      <c r="L5690">
        <f>IFERROR(VLOOKUP(J5690,ORDEN_ESF!A:C,3,0),0)</f>
        <v>7</v>
      </c>
      <c r="M5690">
        <v>127488036</v>
      </c>
    </row>
    <row r="5691" spans="1:13" x14ac:dyDescent="0.25">
      <c r="A5691">
        <v>890908901</v>
      </c>
      <c r="B5691" t="s">
        <v>372</v>
      </c>
      <c r="C5691" t="s">
        <v>222</v>
      </c>
      <c r="D5691" t="s">
        <v>223</v>
      </c>
      <c r="E5691" t="s">
        <v>339</v>
      </c>
      <c r="F5691" t="s">
        <v>314</v>
      </c>
      <c r="G5691" s="16">
        <v>43100</v>
      </c>
      <c r="J5691" t="s">
        <v>323</v>
      </c>
      <c r="K5691" t="str">
        <f>IFERROR(VLOOKUP(J5691,ORDEN_ESF!A:C,2,0),"")</f>
        <v>Patrimonio</v>
      </c>
      <c r="L5691">
        <f>IFERROR(VLOOKUP(J5691,ORDEN_ESF!A:C,3,0),0)</f>
        <v>7</v>
      </c>
      <c r="M5691">
        <v>130017192</v>
      </c>
    </row>
    <row r="5692" spans="1:13" x14ac:dyDescent="0.25">
      <c r="A5692">
        <v>890911431</v>
      </c>
      <c r="B5692" t="s">
        <v>378</v>
      </c>
      <c r="C5692" t="s">
        <v>222</v>
      </c>
      <c r="D5692" t="s">
        <v>223</v>
      </c>
      <c r="E5692" t="s">
        <v>339</v>
      </c>
      <c r="F5692" t="s">
        <v>292</v>
      </c>
      <c r="G5692" s="16">
        <v>43100</v>
      </c>
      <c r="J5692" t="s">
        <v>324</v>
      </c>
      <c r="K5692" t="str">
        <f>IFERROR(VLOOKUP(J5692,ORDEN_ESF!A:C,2,0),"")</f>
        <v>Patrimonio y pasivos</v>
      </c>
      <c r="L5692">
        <f>IFERROR(VLOOKUP(J5692,ORDEN_ESF!A:C,3,0),0)</f>
        <v>0</v>
      </c>
      <c r="M5692">
        <v>454055013</v>
      </c>
    </row>
    <row r="5693" spans="1:13" x14ac:dyDescent="0.25">
      <c r="A5693">
        <v>890911431</v>
      </c>
      <c r="B5693" t="s">
        <v>378</v>
      </c>
      <c r="C5693" t="s">
        <v>222</v>
      </c>
      <c r="D5693" t="s">
        <v>223</v>
      </c>
      <c r="E5693" t="s">
        <v>339</v>
      </c>
      <c r="F5693" t="s">
        <v>314</v>
      </c>
      <c r="G5693" s="16">
        <v>43100</v>
      </c>
      <c r="J5693" t="s">
        <v>324</v>
      </c>
      <c r="K5693" t="str">
        <f>IFERROR(VLOOKUP(J5693,ORDEN_ESF!A:C,2,0),"")</f>
        <v>Patrimonio y pasivos</v>
      </c>
      <c r="L5693">
        <f>IFERROR(VLOOKUP(J5693,ORDEN_ESF!A:C,3,0),0)</f>
        <v>0</v>
      </c>
      <c r="M5693">
        <v>464610275</v>
      </c>
    </row>
    <row r="5694" spans="1:13" x14ac:dyDescent="0.25">
      <c r="A5694">
        <v>860527800</v>
      </c>
      <c r="B5694" t="s">
        <v>296</v>
      </c>
      <c r="C5694" t="s">
        <v>222</v>
      </c>
      <c r="D5694" t="s">
        <v>228</v>
      </c>
      <c r="E5694" t="s">
        <v>224</v>
      </c>
      <c r="F5694" t="s">
        <v>292</v>
      </c>
      <c r="G5694" s="16">
        <v>43100</v>
      </c>
      <c r="J5694" t="s">
        <v>324</v>
      </c>
      <c r="K5694" t="str">
        <f>IFERROR(VLOOKUP(J5694,ORDEN_ESF!A:C,2,0),"")</f>
        <v>Patrimonio y pasivos</v>
      </c>
      <c r="L5694">
        <f>IFERROR(VLOOKUP(J5694,ORDEN_ESF!A:C,3,0),0)</f>
        <v>0</v>
      </c>
      <c r="M5694">
        <v>139526619</v>
      </c>
    </row>
    <row r="5695" spans="1:13" x14ac:dyDescent="0.25">
      <c r="A5695">
        <v>860527800</v>
      </c>
      <c r="B5695" t="s">
        <v>296</v>
      </c>
      <c r="C5695" t="s">
        <v>222</v>
      </c>
      <c r="D5695" t="s">
        <v>228</v>
      </c>
      <c r="E5695" t="s">
        <v>224</v>
      </c>
      <c r="F5695" t="s">
        <v>314</v>
      </c>
      <c r="G5695" s="16">
        <v>43100</v>
      </c>
      <c r="J5695" t="s">
        <v>324</v>
      </c>
      <c r="K5695" t="str">
        <f>IFERROR(VLOOKUP(J5695,ORDEN_ESF!A:C,2,0),"")</f>
        <v>Patrimonio y pasivos</v>
      </c>
      <c r="L5695">
        <f>IFERROR(VLOOKUP(J5695,ORDEN_ESF!A:C,3,0),0)</f>
        <v>0</v>
      </c>
      <c r="M5695">
        <v>141585313</v>
      </c>
    </row>
    <row r="5696" spans="1:13" x14ac:dyDescent="0.25">
      <c r="A5696">
        <v>811032292</v>
      </c>
      <c r="B5696" t="s">
        <v>349</v>
      </c>
      <c r="C5696" t="s">
        <v>222</v>
      </c>
      <c r="D5696" t="s">
        <v>223</v>
      </c>
      <c r="E5696" t="s">
        <v>335</v>
      </c>
      <c r="F5696" t="s">
        <v>292</v>
      </c>
      <c r="G5696" s="16">
        <v>43100</v>
      </c>
      <c r="J5696" t="s">
        <v>324</v>
      </c>
      <c r="K5696" t="str">
        <f>IFERROR(VLOOKUP(J5696,ORDEN_ESF!A:C,2,0),"")</f>
        <v>Patrimonio y pasivos</v>
      </c>
      <c r="L5696">
        <f>IFERROR(VLOOKUP(J5696,ORDEN_ESF!A:C,3,0),0)</f>
        <v>0</v>
      </c>
      <c r="M5696">
        <v>520281694</v>
      </c>
    </row>
    <row r="5697" spans="1:13" x14ac:dyDescent="0.25">
      <c r="A5697">
        <v>811032292</v>
      </c>
      <c r="B5697" t="s">
        <v>349</v>
      </c>
      <c r="C5697" t="s">
        <v>222</v>
      </c>
      <c r="D5697" t="s">
        <v>223</v>
      </c>
      <c r="E5697" t="s">
        <v>335</v>
      </c>
      <c r="F5697" t="s">
        <v>314</v>
      </c>
      <c r="G5697" s="16">
        <v>43100</v>
      </c>
      <c r="J5697" t="s">
        <v>324</v>
      </c>
      <c r="K5697" t="str">
        <f>IFERROR(VLOOKUP(J5697,ORDEN_ESF!A:C,2,0),"")</f>
        <v>Patrimonio y pasivos</v>
      </c>
      <c r="L5697">
        <f>IFERROR(VLOOKUP(J5697,ORDEN_ESF!A:C,3,0),0)</f>
        <v>0</v>
      </c>
      <c r="M5697">
        <v>637968439</v>
      </c>
    </row>
    <row r="5698" spans="1:13" x14ac:dyDescent="0.25">
      <c r="A5698">
        <v>860035996</v>
      </c>
      <c r="B5698" t="s">
        <v>229</v>
      </c>
      <c r="C5698" t="s">
        <v>222</v>
      </c>
      <c r="D5698" t="s">
        <v>228</v>
      </c>
      <c r="E5698" t="s">
        <v>224</v>
      </c>
      <c r="F5698" t="s">
        <v>292</v>
      </c>
      <c r="G5698" s="16">
        <v>43100</v>
      </c>
      <c r="J5698" t="s">
        <v>324</v>
      </c>
      <c r="K5698" t="str">
        <f>IFERROR(VLOOKUP(J5698,ORDEN_ESF!A:C,2,0),"")</f>
        <v>Patrimonio y pasivos</v>
      </c>
      <c r="L5698">
        <f>IFERROR(VLOOKUP(J5698,ORDEN_ESF!A:C,3,0),0)</f>
        <v>0</v>
      </c>
      <c r="M5698">
        <v>48969909</v>
      </c>
    </row>
    <row r="5699" spans="1:13" x14ac:dyDescent="0.25">
      <c r="A5699">
        <v>860035996</v>
      </c>
      <c r="B5699" t="s">
        <v>229</v>
      </c>
      <c r="C5699" t="s">
        <v>222</v>
      </c>
      <c r="D5699" t="s">
        <v>228</v>
      </c>
      <c r="E5699" t="s">
        <v>224</v>
      </c>
      <c r="F5699" t="s">
        <v>314</v>
      </c>
      <c r="G5699" s="16">
        <v>43100</v>
      </c>
      <c r="J5699" t="s">
        <v>324</v>
      </c>
      <c r="K5699" t="str">
        <f>IFERROR(VLOOKUP(J5699,ORDEN_ESF!A:C,2,0),"")</f>
        <v>Patrimonio y pasivos</v>
      </c>
      <c r="L5699">
        <f>IFERROR(VLOOKUP(J5699,ORDEN_ESF!A:C,3,0),0)</f>
        <v>0</v>
      </c>
      <c r="M5699">
        <v>56907187</v>
      </c>
    </row>
    <row r="5700" spans="1:13" x14ac:dyDescent="0.25">
      <c r="A5700">
        <v>830124992</v>
      </c>
      <c r="B5700" t="s">
        <v>357</v>
      </c>
      <c r="C5700" t="s">
        <v>222</v>
      </c>
      <c r="D5700" t="s">
        <v>228</v>
      </c>
      <c r="E5700" t="s">
        <v>358</v>
      </c>
      <c r="F5700" t="s">
        <v>292</v>
      </c>
      <c r="G5700" s="16">
        <v>43100</v>
      </c>
      <c r="J5700" t="s">
        <v>324</v>
      </c>
      <c r="K5700" t="str">
        <f>IFERROR(VLOOKUP(J5700,ORDEN_ESF!A:C,2,0),"")</f>
        <v>Patrimonio y pasivos</v>
      </c>
      <c r="L5700">
        <f>IFERROR(VLOOKUP(J5700,ORDEN_ESF!A:C,3,0),0)</f>
        <v>0</v>
      </c>
      <c r="M5700">
        <v>8351256</v>
      </c>
    </row>
    <row r="5701" spans="1:13" x14ac:dyDescent="0.25">
      <c r="A5701">
        <v>830124992</v>
      </c>
      <c r="B5701" t="s">
        <v>357</v>
      </c>
      <c r="C5701" t="s">
        <v>222</v>
      </c>
      <c r="D5701" t="s">
        <v>228</v>
      </c>
      <c r="E5701" t="s">
        <v>358</v>
      </c>
      <c r="F5701" t="s">
        <v>314</v>
      </c>
      <c r="G5701" s="16">
        <v>43100</v>
      </c>
      <c r="J5701" t="s">
        <v>324</v>
      </c>
      <c r="K5701" t="str">
        <f>IFERROR(VLOOKUP(J5701,ORDEN_ESF!A:C,2,0),"")</f>
        <v>Patrimonio y pasivos</v>
      </c>
      <c r="L5701">
        <f>IFERROR(VLOOKUP(J5701,ORDEN_ESF!A:C,3,0),0)</f>
        <v>0</v>
      </c>
      <c r="M5701">
        <v>8064657</v>
      </c>
    </row>
    <row r="5702" spans="1:13" x14ac:dyDescent="0.25">
      <c r="A5702">
        <v>800185295</v>
      </c>
      <c r="B5702" t="s">
        <v>344</v>
      </c>
      <c r="C5702" t="s">
        <v>222</v>
      </c>
      <c r="D5702" t="s">
        <v>228</v>
      </c>
      <c r="E5702" t="s">
        <v>335</v>
      </c>
      <c r="F5702" t="s">
        <v>292</v>
      </c>
      <c r="G5702" s="16">
        <v>43100</v>
      </c>
      <c r="J5702" t="s">
        <v>324</v>
      </c>
      <c r="K5702" t="str">
        <f>IFERROR(VLOOKUP(J5702,ORDEN_ESF!A:C,2,0),"")</f>
        <v>Patrimonio y pasivos</v>
      </c>
      <c r="L5702">
        <f>IFERROR(VLOOKUP(J5702,ORDEN_ESF!A:C,3,0),0)</f>
        <v>0</v>
      </c>
      <c r="M5702">
        <v>1910172652</v>
      </c>
    </row>
    <row r="5703" spans="1:13" x14ac:dyDescent="0.25">
      <c r="A5703">
        <v>800185295</v>
      </c>
      <c r="B5703" t="s">
        <v>344</v>
      </c>
      <c r="C5703" t="s">
        <v>222</v>
      </c>
      <c r="D5703" t="s">
        <v>228</v>
      </c>
      <c r="E5703" t="s">
        <v>335</v>
      </c>
      <c r="F5703" t="s">
        <v>314</v>
      </c>
      <c r="G5703" s="16">
        <v>43100</v>
      </c>
      <c r="J5703" t="s">
        <v>324</v>
      </c>
      <c r="K5703" t="str">
        <f>IFERROR(VLOOKUP(J5703,ORDEN_ESF!A:C,2,0),"")</f>
        <v>Patrimonio y pasivos</v>
      </c>
      <c r="L5703">
        <f>IFERROR(VLOOKUP(J5703,ORDEN_ESF!A:C,3,0),0)</f>
        <v>0</v>
      </c>
      <c r="M5703">
        <v>2110026132</v>
      </c>
    </row>
    <row r="5704" spans="1:13" x14ac:dyDescent="0.25">
      <c r="A5704">
        <v>800233881</v>
      </c>
      <c r="B5704" t="s">
        <v>161</v>
      </c>
      <c r="C5704" t="s">
        <v>222</v>
      </c>
      <c r="D5704" t="s">
        <v>223</v>
      </c>
      <c r="E5704" t="s">
        <v>333</v>
      </c>
      <c r="F5704" t="s">
        <v>292</v>
      </c>
      <c r="G5704" s="16">
        <v>43100</v>
      </c>
      <c r="J5704" t="s">
        <v>324</v>
      </c>
      <c r="K5704" t="str">
        <f>IFERROR(VLOOKUP(J5704,ORDEN_ESF!A:C,2,0),"")</f>
        <v>Patrimonio y pasivos</v>
      </c>
      <c r="L5704">
        <f>IFERROR(VLOOKUP(J5704,ORDEN_ESF!A:C,3,0),0)</f>
        <v>0</v>
      </c>
      <c r="M5704">
        <v>447079926</v>
      </c>
    </row>
    <row r="5705" spans="1:13" x14ac:dyDescent="0.25">
      <c r="A5705">
        <v>800233881</v>
      </c>
      <c r="B5705" t="s">
        <v>161</v>
      </c>
      <c r="C5705" t="s">
        <v>222</v>
      </c>
      <c r="D5705" t="s">
        <v>223</v>
      </c>
      <c r="E5705" t="s">
        <v>333</v>
      </c>
      <c r="F5705" t="s">
        <v>314</v>
      </c>
      <c r="G5705" s="16">
        <v>43100</v>
      </c>
      <c r="J5705" t="s">
        <v>324</v>
      </c>
      <c r="K5705" t="str">
        <f>IFERROR(VLOOKUP(J5705,ORDEN_ESF!A:C,2,0),"")</f>
        <v>Patrimonio y pasivos</v>
      </c>
      <c r="L5705">
        <f>IFERROR(VLOOKUP(J5705,ORDEN_ESF!A:C,3,0),0)</f>
        <v>0</v>
      </c>
      <c r="M5705">
        <v>372717802</v>
      </c>
    </row>
    <row r="5706" spans="1:13" x14ac:dyDescent="0.25">
      <c r="A5706">
        <v>800173155</v>
      </c>
      <c r="B5706" t="s">
        <v>341</v>
      </c>
      <c r="C5706" t="s">
        <v>222</v>
      </c>
      <c r="D5706" t="s">
        <v>228</v>
      </c>
      <c r="E5706" t="s">
        <v>335</v>
      </c>
      <c r="F5706" t="s">
        <v>292</v>
      </c>
      <c r="G5706" s="16">
        <v>43100</v>
      </c>
      <c r="J5706" t="s">
        <v>324</v>
      </c>
      <c r="K5706" t="str">
        <f>IFERROR(VLOOKUP(J5706,ORDEN_ESF!A:C,2,0),"")</f>
        <v>Patrimonio y pasivos</v>
      </c>
      <c r="L5706">
        <f>IFERROR(VLOOKUP(J5706,ORDEN_ESF!A:C,3,0),0)</f>
        <v>0</v>
      </c>
      <c r="M5706">
        <v>407886730</v>
      </c>
    </row>
    <row r="5707" spans="1:13" x14ac:dyDescent="0.25">
      <c r="A5707">
        <v>800173155</v>
      </c>
      <c r="B5707" t="s">
        <v>341</v>
      </c>
      <c r="C5707" t="s">
        <v>222</v>
      </c>
      <c r="D5707" t="s">
        <v>228</v>
      </c>
      <c r="E5707" t="s">
        <v>335</v>
      </c>
      <c r="F5707" t="s">
        <v>314</v>
      </c>
      <c r="G5707" s="16">
        <v>43100</v>
      </c>
      <c r="J5707" t="s">
        <v>324</v>
      </c>
      <c r="K5707" t="str">
        <f>IFERROR(VLOOKUP(J5707,ORDEN_ESF!A:C,2,0),"")</f>
        <v>Patrimonio y pasivos</v>
      </c>
      <c r="L5707">
        <f>IFERROR(VLOOKUP(J5707,ORDEN_ESF!A:C,3,0),0)</f>
        <v>0</v>
      </c>
      <c r="M5707">
        <v>587093802</v>
      </c>
    </row>
    <row r="5708" spans="1:13" x14ac:dyDescent="0.25">
      <c r="A5708">
        <v>890205645</v>
      </c>
      <c r="B5708" t="s">
        <v>166</v>
      </c>
      <c r="C5708" t="s">
        <v>222</v>
      </c>
      <c r="D5708" t="s">
        <v>375</v>
      </c>
      <c r="E5708" t="s">
        <v>335</v>
      </c>
      <c r="F5708" t="s">
        <v>292</v>
      </c>
      <c r="G5708" s="16">
        <v>43100</v>
      </c>
      <c r="J5708" t="s">
        <v>324</v>
      </c>
      <c r="K5708" t="str">
        <f>IFERROR(VLOOKUP(J5708,ORDEN_ESF!A:C,2,0),"")</f>
        <v>Patrimonio y pasivos</v>
      </c>
      <c r="L5708">
        <f>IFERROR(VLOOKUP(J5708,ORDEN_ESF!A:C,3,0),0)</f>
        <v>0</v>
      </c>
      <c r="M5708">
        <v>1243732146</v>
      </c>
    </row>
    <row r="5709" spans="1:13" x14ac:dyDescent="0.25">
      <c r="A5709">
        <v>890205645</v>
      </c>
      <c r="B5709" t="s">
        <v>166</v>
      </c>
      <c r="C5709" t="s">
        <v>222</v>
      </c>
      <c r="D5709" t="s">
        <v>375</v>
      </c>
      <c r="E5709" t="s">
        <v>335</v>
      </c>
      <c r="F5709" t="s">
        <v>314</v>
      </c>
      <c r="G5709" s="16">
        <v>43100</v>
      </c>
      <c r="J5709" t="s">
        <v>324</v>
      </c>
      <c r="K5709" t="str">
        <f>IFERROR(VLOOKUP(J5709,ORDEN_ESF!A:C,2,0),"")</f>
        <v>Patrimonio y pasivos</v>
      </c>
      <c r="L5709">
        <f>IFERROR(VLOOKUP(J5709,ORDEN_ESF!A:C,3,0),0)</f>
        <v>0</v>
      </c>
      <c r="M5709">
        <v>1281371283</v>
      </c>
    </row>
    <row r="5710" spans="1:13" x14ac:dyDescent="0.25">
      <c r="A5710">
        <v>900087151</v>
      </c>
      <c r="B5710" t="s">
        <v>383</v>
      </c>
      <c r="C5710" t="s">
        <v>222</v>
      </c>
      <c r="D5710" t="s">
        <v>351</v>
      </c>
      <c r="E5710" t="s">
        <v>384</v>
      </c>
      <c r="F5710" t="s">
        <v>292</v>
      </c>
      <c r="G5710" s="16">
        <v>43100</v>
      </c>
      <c r="J5710" t="s">
        <v>324</v>
      </c>
      <c r="K5710" t="str">
        <f>IFERROR(VLOOKUP(J5710,ORDEN_ESF!A:C,2,0),"")</f>
        <v>Patrimonio y pasivos</v>
      </c>
      <c r="L5710">
        <f>IFERROR(VLOOKUP(J5710,ORDEN_ESF!A:C,3,0),0)</f>
        <v>0</v>
      </c>
      <c r="M5710">
        <v>1162366287</v>
      </c>
    </row>
    <row r="5711" spans="1:13" x14ac:dyDescent="0.25">
      <c r="A5711">
        <v>900087151</v>
      </c>
      <c r="B5711" t="s">
        <v>383</v>
      </c>
      <c r="C5711" t="s">
        <v>222</v>
      </c>
      <c r="D5711" t="s">
        <v>351</v>
      </c>
      <c r="E5711" t="s">
        <v>384</v>
      </c>
      <c r="F5711" t="s">
        <v>314</v>
      </c>
      <c r="G5711" s="16">
        <v>43100</v>
      </c>
      <c r="J5711" t="s">
        <v>324</v>
      </c>
      <c r="K5711" t="str">
        <f>IFERROR(VLOOKUP(J5711,ORDEN_ESF!A:C,2,0),"")</f>
        <v>Patrimonio y pasivos</v>
      </c>
      <c r="L5711">
        <f>IFERROR(VLOOKUP(J5711,ORDEN_ESF!A:C,3,0),0)</f>
        <v>0</v>
      </c>
      <c r="M5711">
        <v>1148642597</v>
      </c>
    </row>
    <row r="5712" spans="1:13" x14ac:dyDescent="0.25">
      <c r="A5712">
        <v>800094968</v>
      </c>
      <c r="B5712" t="s">
        <v>336</v>
      </c>
      <c r="C5712" t="s">
        <v>222</v>
      </c>
      <c r="D5712" t="s">
        <v>337</v>
      </c>
      <c r="E5712" t="s">
        <v>335</v>
      </c>
      <c r="F5712" t="s">
        <v>292</v>
      </c>
      <c r="G5712" s="16">
        <v>43100</v>
      </c>
      <c r="J5712" t="s">
        <v>324</v>
      </c>
      <c r="K5712" t="str">
        <f>IFERROR(VLOOKUP(J5712,ORDEN_ESF!A:C,2,0),"")</f>
        <v>Patrimonio y pasivos</v>
      </c>
      <c r="L5712">
        <f>IFERROR(VLOOKUP(J5712,ORDEN_ESF!A:C,3,0),0)</f>
        <v>0</v>
      </c>
      <c r="M5712">
        <v>343093949</v>
      </c>
    </row>
    <row r="5713" spans="1:13" x14ac:dyDescent="0.25">
      <c r="A5713">
        <v>800094968</v>
      </c>
      <c r="B5713" t="s">
        <v>336</v>
      </c>
      <c r="C5713" t="s">
        <v>222</v>
      </c>
      <c r="D5713" t="s">
        <v>337</v>
      </c>
      <c r="E5713" t="s">
        <v>335</v>
      </c>
      <c r="F5713" t="s">
        <v>314</v>
      </c>
      <c r="G5713" s="16">
        <v>43100</v>
      </c>
      <c r="J5713" t="s">
        <v>324</v>
      </c>
      <c r="K5713" t="str">
        <f>IFERROR(VLOOKUP(J5713,ORDEN_ESF!A:C,2,0),"")</f>
        <v>Patrimonio y pasivos</v>
      </c>
      <c r="L5713">
        <f>IFERROR(VLOOKUP(J5713,ORDEN_ESF!A:C,3,0),0)</f>
        <v>0</v>
      </c>
      <c r="M5713">
        <v>406040143</v>
      </c>
    </row>
    <row r="5714" spans="1:13" x14ac:dyDescent="0.25">
      <c r="A5714">
        <v>890939355</v>
      </c>
      <c r="B5714" t="s">
        <v>35</v>
      </c>
      <c r="C5714" t="s">
        <v>222</v>
      </c>
      <c r="D5714" t="s">
        <v>223</v>
      </c>
      <c r="E5714" t="s">
        <v>335</v>
      </c>
      <c r="F5714" t="s">
        <v>292</v>
      </c>
      <c r="G5714" s="16">
        <v>43100</v>
      </c>
      <c r="J5714" t="s">
        <v>324</v>
      </c>
      <c r="K5714" t="str">
        <f>IFERROR(VLOOKUP(J5714,ORDEN_ESF!A:C,2,0),"")</f>
        <v>Patrimonio y pasivos</v>
      </c>
      <c r="L5714">
        <f>IFERROR(VLOOKUP(J5714,ORDEN_ESF!A:C,3,0),0)</f>
        <v>0</v>
      </c>
      <c r="M5714">
        <v>23790679</v>
      </c>
    </row>
    <row r="5715" spans="1:13" x14ac:dyDescent="0.25">
      <c r="A5715">
        <v>890939355</v>
      </c>
      <c r="B5715" t="s">
        <v>35</v>
      </c>
      <c r="C5715" t="s">
        <v>222</v>
      </c>
      <c r="D5715" t="s">
        <v>223</v>
      </c>
      <c r="E5715" t="s">
        <v>335</v>
      </c>
      <c r="F5715" t="s">
        <v>314</v>
      </c>
      <c r="G5715" s="16">
        <v>43100</v>
      </c>
      <c r="J5715" t="s">
        <v>324</v>
      </c>
      <c r="K5715" t="str">
        <f>IFERROR(VLOOKUP(J5715,ORDEN_ESF!A:C,2,0),"")</f>
        <v>Patrimonio y pasivos</v>
      </c>
      <c r="L5715">
        <f>IFERROR(VLOOKUP(J5715,ORDEN_ESF!A:C,3,0),0)</f>
        <v>0</v>
      </c>
      <c r="M5715">
        <v>21289828</v>
      </c>
    </row>
    <row r="5716" spans="1:13" x14ac:dyDescent="0.25">
      <c r="A5716">
        <v>830058272</v>
      </c>
      <c r="B5716" t="s">
        <v>352</v>
      </c>
      <c r="C5716" t="s">
        <v>222</v>
      </c>
      <c r="D5716" t="s">
        <v>228</v>
      </c>
      <c r="E5716" t="s">
        <v>353</v>
      </c>
      <c r="F5716" t="s">
        <v>292</v>
      </c>
      <c r="G5716" s="16">
        <v>43100</v>
      </c>
      <c r="J5716" t="s">
        <v>324</v>
      </c>
      <c r="K5716" t="str">
        <f>IFERROR(VLOOKUP(J5716,ORDEN_ESF!A:C,2,0),"")</f>
        <v>Patrimonio y pasivos</v>
      </c>
      <c r="L5716">
        <f>IFERROR(VLOOKUP(J5716,ORDEN_ESF!A:C,3,0),0)</f>
        <v>0</v>
      </c>
      <c r="M5716">
        <v>112082278</v>
      </c>
    </row>
    <row r="5717" spans="1:13" x14ac:dyDescent="0.25">
      <c r="A5717">
        <v>830058272</v>
      </c>
      <c r="B5717" t="s">
        <v>352</v>
      </c>
      <c r="C5717" t="s">
        <v>222</v>
      </c>
      <c r="D5717" t="s">
        <v>228</v>
      </c>
      <c r="E5717" t="s">
        <v>353</v>
      </c>
      <c r="F5717" t="s">
        <v>314</v>
      </c>
      <c r="G5717" s="16">
        <v>43100</v>
      </c>
      <c r="J5717" t="s">
        <v>324</v>
      </c>
      <c r="K5717" t="str">
        <f>IFERROR(VLOOKUP(J5717,ORDEN_ESF!A:C,2,0),"")</f>
        <v>Patrimonio y pasivos</v>
      </c>
      <c r="L5717">
        <f>IFERROR(VLOOKUP(J5717,ORDEN_ESF!A:C,3,0),0)</f>
        <v>0</v>
      </c>
      <c r="M5717">
        <v>116830447</v>
      </c>
    </row>
    <row r="5718" spans="1:13" x14ac:dyDescent="0.25">
      <c r="A5718">
        <v>860058070</v>
      </c>
      <c r="B5718" t="s">
        <v>364</v>
      </c>
      <c r="C5718" t="s">
        <v>222</v>
      </c>
      <c r="D5718" t="s">
        <v>228</v>
      </c>
      <c r="E5718" t="s">
        <v>335</v>
      </c>
      <c r="F5718" t="s">
        <v>292</v>
      </c>
      <c r="G5718" s="16">
        <v>43100</v>
      </c>
      <c r="J5718" t="s">
        <v>324</v>
      </c>
      <c r="K5718" t="str">
        <f>IFERROR(VLOOKUP(J5718,ORDEN_ESF!A:C,2,0),"")</f>
        <v>Patrimonio y pasivos</v>
      </c>
      <c r="L5718">
        <f>IFERROR(VLOOKUP(J5718,ORDEN_ESF!A:C,3,0),0)</f>
        <v>0</v>
      </c>
      <c r="M5718">
        <v>1556183934</v>
      </c>
    </row>
    <row r="5719" spans="1:13" x14ac:dyDescent="0.25">
      <c r="A5719">
        <v>860058070</v>
      </c>
      <c r="B5719" t="s">
        <v>364</v>
      </c>
      <c r="C5719" t="s">
        <v>222</v>
      </c>
      <c r="D5719" t="s">
        <v>228</v>
      </c>
      <c r="E5719" t="s">
        <v>335</v>
      </c>
      <c r="F5719" t="s">
        <v>314</v>
      </c>
      <c r="G5719" s="16">
        <v>43100</v>
      </c>
      <c r="J5719" t="s">
        <v>324</v>
      </c>
      <c r="K5719" t="str">
        <f>IFERROR(VLOOKUP(J5719,ORDEN_ESF!A:C,2,0),"")</f>
        <v>Patrimonio y pasivos</v>
      </c>
      <c r="L5719">
        <f>IFERROR(VLOOKUP(J5719,ORDEN_ESF!A:C,3,0),0)</f>
        <v>0</v>
      </c>
      <c r="M5719">
        <v>1928493387</v>
      </c>
    </row>
    <row r="5720" spans="1:13" x14ac:dyDescent="0.25">
      <c r="A5720">
        <v>890903055</v>
      </c>
      <c r="B5720" t="s">
        <v>232</v>
      </c>
      <c r="C5720" t="s">
        <v>222</v>
      </c>
      <c r="D5720" t="s">
        <v>223</v>
      </c>
      <c r="E5720" t="s">
        <v>224</v>
      </c>
      <c r="F5720" t="s">
        <v>292</v>
      </c>
      <c r="G5720" s="16">
        <v>43100</v>
      </c>
      <c r="J5720" t="s">
        <v>324</v>
      </c>
      <c r="K5720" t="str">
        <f>IFERROR(VLOOKUP(J5720,ORDEN_ESF!A:C,2,0),"")</f>
        <v>Patrimonio y pasivos</v>
      </c>
      <c r="L5720">
        <f>IFERROR(VLOOKUP(J5720,ORDEN_ESF!A:C,3,0),0)</f>
        <v>0</v>
      </c>
      <c r="M5720">
        <v>202381549</v>
      </c>
    </row>
    <row r="5721" spans="1:13" x14ac:dyDescent="0.25">
      <c r="A5721">
        <v>890903055</v>
      </c>
      <c r="B5721" t="s">
        <v>232</v>
      </c>
      <c r="C5721" t="s">
        <v>222</v>
      </c>
      <c r="D5721" t="s">
        <v>223</v>
      </c>
      <c r="E5721" t="s">
        <v>224</v>
      </c>
      <c r="F5721" t="s">
        <v>314</v>
      </c>
      <c r="G5721" s="16">
        <v>43100</v>
      </c>
      <c r="J5721" t="s">
        <v>324</v>
      </c>
      <c r="K5721" t="str">
        <f>IFERROR(VLOOKUP(J5721,ORDEN_ESF!A:C,2,0),"")</f>
        <v>Patrimonio y pasivos</v>
      </c>
      <c r="L5721">
        <f>IFERROR(VLOOKUP(J5721,ORDEN_ESF!A:C,3,0),0)</f>
        <v>0</v>
      </c>
      <c r="M5721">
        <v>200059850</v>
      </c>
    </row>
    <row r="5722" spans="1:13" x14ac:dyDescent="0.25">
      <c r="A5722">
        <v>860031361</v>
      </c>
      <c r="B5722" t="s">
        <v>297</v>
      </c>
      <c r="C5722" t="s">
        <v>222</v>
      </c>
      <c r="D5722" t="s">
        <v>228</v>
      </c>
      <c r="E5722" t="s">
        <v>224</v>
      </c>
      <c r="F5722" t="s">
        <v>292</v>
      </c>
      <c r="G5722" s="16">
        <v>43100</v>
      </c>
      <c r="J5722" t="s">
        <v>324</v>
      </c>
      <c r="K5722" t="str">
        <f>IFERROR(VLOOKUP(J5722,ORDEN_ESF!A:C,2,0),"")</f>
        <v>Patrimonio y pasivos</v>
      </c>
      <c r="L5722">
        <f>IFERROR(VLOOKUP(J5722,ORDEN_ESF!A:C,3,0),0)</f>
        <v>0</v>
      </c>
      <c r="M5722">
        <v>92769218</v>
      </c>
    </row>
    <row r="5723" spans="1:13" x14ac:dyDescent="0.25">
      <c r="A5723">
        <v>860031361</v>
      </c>
      <c r="B5723" t="s">
        <v>297</v>
      </c>
      <c r="C5723" t="s">
        <v>222</v>
      </c>
      <c r="D5723" t="s">
        <v>228</v>
      </c>
      <c r="E5723" t="s">
        <v>224</v>
      </c>
      <c r="F5723" t="s">
        <v>314</v>
      </c>
      <c r="G5723" s="16">
        <v>43100</v>
      </c>
      <c r="J5723" t="s">
        <v>324</v>
      </c>
      <c r="K5723" t="str">
        <f>IFERROR(VLOOKUP(J5723,ORDEN_ESF!A:C,2,0),"")</f>
        <v>Patrimonio y pasivos</v>
      </c>
      <c r="L5723">
        <f>IFERROR(VLOOKUP(J5723,ORDEN_ESF!A:C,3,0),0)</f>
        <v>0</v>
      </c>
      <c r="M5723">
        <v>118167323</v>
      </c>
    </row>
    <row r="5724" spans="1:13" x14ac:dyDescent="0.25">
      <c r="A5724">
        <v>890312765</v>
      </c>
      <c r="B5724" t="s">
        <v>363</v>
      </c>
      <c r="C5724" t="s">
        <v>222</v>
      </c>
      <c r="D5724" t="s">
        <v>228</v>
      </c>
      <c r="E5724" t="s">
        <v>339</v>
      </c>
      <c r="F5724" t="s">
        <v>292</v>
      </c>
      <c r="G5724" s="16">
        <v>43100</v>
      </c>
      <c r="J5724" t="s">
        <v>324</v>
      </c>
      <c r="K5724" t="str">
        <f>IFERROR(VLOOKUP(J5724,ORDEN_ESF!A:C,2,0),"")</f>
        <v>Patrimonio y pasivos</v>
      </c>
      <c r="L5724">
        <f>IFERROR(VLOOKUP(J5724,ORDEN_ESF!A:C,3,0),0)</f>
        <v>0</v>
      </c>
      <c r="M5724">
        <v>263650428</v>
      </c>
    </row>
    <row r="5725" spans="1:13" x14ac:dyDescent="0.25">
      <c r="A5725">
        <v>890312765</v>
      </c>
      <c r="B5725" t="s">
        <v>363</v>
      </c>
      <c r="C5725" t="s">
        <v>222</v>
      </c>
      <c r="D5725" t="s">
        <v>228</v>
      </c>
      <c r="E5725" t="s">
        <v>339</v>
      </c>
      <c r="F5725" t="s">
        <v>314</v>
      </c>
      <c r="G5725" s="16">
        <v>43100</v>
      </c>
      <c r="J5725" t="s">
        <v>324</v>
      </c>
      <c r="K5725" t="str">
        <f>IFERROR(VLOOKUP(J5725,ORDEN_ESF!A:C,2,0),"")</f>
        <v>Patrimonio y pasivos</v>
      </c>
      <c r="L5725">
        <f>IFERROR(VLOOKUP(J5725,ORDEN_ESF!A:C,3,0),0)</f>
        <v>0</v>
      </c>
      <c r="M5725">
        <v>213289485</v>
      </c>
    </row>
    <row r="5726" spans="1:13" x14ac:dyDescent="0.25">
      <c r="A5726">
        <v>860000656</v>
      </c>
      <c r="B5726" t="s">
        <v>221</v>
      </c>
      <c r="C5726" t="s">
        <v>222</v>
      </c>
      <c r="D5726" t="s">
        <v>223</v>
      </c>
      <c r="E5726" t="s">
        <v>224</v>
      </c>
      <c r="F5726" t="s">
        <v>292</v>
      </c>
      <c r="G5726" s="16">
        <v>43100</v>
      </c>
      <c r="J5726" t="s">
        <v>324</v>
      </c>
      <c r="K5726" t="str">
        <f>IFERROR(VLOOKUP(J5726,ORDEN_ESF!A:C,2,0),"")</f>
        <v>Patrimonio y pasivos</v>
      </c>
      <c r="L5726">
        <f>IFERROR(VLOOKUP(J5726,ORDEN_ESF!A:C,3,0),0)</f>
        <v>0</v>
      </c>
      <c r="M5726">
        <v>150243884</v>
      </c>
    </row>
    <row r="5727" spans="1:13" x14ac:dyDescent="0.25">
      <c r="A5727">
        <v>860000656</v>
      </c>
      <c r="B5727" t="s">
        <v>221</v>
      </c>
      <c r="C5727" t="s">
        <v>222</v>
      </c>
      <c r="D5727" t="s">
        <v>223</v>
      </c>
      <c r="E5727" t="s">
        <v>224</v>
      </c>
      <c r="F5727" t="s">
        <v>314</v>
      </c>
      <c r="G5727" s="16">
        <v>43100</v>
      </c>
      <c r="J5727" t="s">
        <v>324</v>
      </c>
      <c r="K5727" t="str">
        <f>IFERROR(VLOOKUP(J5727,ORDEN_ESF!A:C,2,0),"")</f>
        <v>Patrimonio y pasivos</v>
      </c>
      <c r="L5727">
        <f>IFERROR(VLOOKUP(J5727,ORDEN_ESF!A:C,3,0),0)</f>
        <v>0</v>
      </c>
      <c r="M5727">
        <v>199554124</v>
      </c>
    </row>
    <row r="5728" spans="1:13" x14ac:dyDescent="0.25">
      <c r="A5728">
        <v>860059851</v>
      </c>
      <c r="B5728" t="s">
        <v>365</v>
      </c>
      <c r="C5728" t="s">
        <v>222</v>
      </c>
      <c r="D5728" t="s">
        <v>228</v>
      </c>
      <c r="E5728" t="s">
        <v>224</v>
      </c>
      <c r="F5728" t="s">
        <v>292</v>
      </c>
      <c r="G5728" s="16">
        <v>43100</v>
      </c>
      <c r="J5728" t="s">
        <v>324</v>
      </c>
      <c r="K5728" t="str">
        <f>IFERROR(VLOOKUP(J5728,ORDEN_ESF!A:C,2,0),"")</f>
        <v>Patrimonio y pasivos</v>
      </c>
      <c r="L5728">
        <f>IFERROR(VLOOKUP(J5728,ORDEN_ESF!A:C,3,0),0)</f>
        <v>0</v>
      </c>
      <c r="M5728">
        <v>44106375</v>
      </c>
    </row>
    <row r="5729" spans="1:13" x14ac:dyDescent="0.25">
      <c r="A5729">
        <v>860059851</v>
      </c>
      <c r="B5729" t="s">
        <v>365</v>
      </c>
      <c r="C5729" t="s">
        <v>222</v>
      </c>
      <c r="D5729" t="s">
        <v>228</v>
      </c>
      <c r="E5729" t="s">
        <v>224</v>
      </c>
      <c r="F5729" t="s">
        <v>314</v>
      </c>
      <c r="G5729" s="16">
        <v>43100</v>
      </c>
      <c r="J5729" t="s">
        <v>324</v>
      </c>
      <c r="K5729" t="str">
        <f>IFERROR(VLOOKUP(J5729,ORDEN_ESF!A:C,2,0),"")</f>
        <v>Patrimonio y pasivos</v>
      </c>
      <c r="L5729">
        <f>IFERROR(VLOOKUP(J5729,ORDEN_ESF!A:C,3,0),0)</f>
        <v>0</v>
      </c>
      <c r="M5729">
        <v>36617318</v>
      </c>
    </row>
    <row r="5730" spans="1:13" x14ac:dyDescent="0.25">
      <c r="A5730">
        <v>890910447</v>
      </c>
      <c r="B5730" t="s">
        <v>300</v>
      </c>
      <c r="C5730" t="s">
        <v>222</v>
      </c>
      <c r="D5730" t="s">
        <v>223</v>
      </c>
      <c r="E5730" t="s">
        <v>224</v>
      </c>
      <c r="F5730" t="s">
        <v>292</v>
      </c>
      <c r="G5730" s="16">
        <v>43100</v>
      </c>
      <c r="J5730" t="s">
        <v>324</v>
      </c>
      <c r="K5730" t="str">
        <f>IFERROR(VLOOKUP(J5730,ORDEN_ESF!A:C,2,0),"")</f>
        <v>Patrimonio y pasivos</v>
      </c>
      <c r="L5730">
        <f>IFERROR(VLOOKUP(J5730,ORDEN_ESF!A:C,3,0),0)</f>
        <v>0</v>
      </c>
      <c r="M5730">
        <v>12976140</v>
      </c>
    </row>
    <row r="5731" spans="1:13" x14ac:dyDescent="0.25">
      <c r="A5731">
        <v>890910447</v>
      </c>
      <c r="B5731" t="s">
        <v>300</v>
      </c>
      <c r="C5731" t="s">
        <v>222</v>
      </c>
      <c r="D5731" t="s">
        <v>223</v>
      </c>
      <c r="E5731" t="s">
        <v>224</v>
      </c>
      <c r="F5731" t="s">
        <v>314</v>
      </c>
      <c r="G5731" s="16">
        <v>43100</v>
      </c>
      <c r="J5731" t="s">
        <v>324</v>
      </c>
      <c r="K5731" t="str">
        <f>IFERROR(VLOOKUP(J5731,ORDEN_ESF!A:C,2,0),"")</f>
        <v>Patrimonio y pasivos</v>
      </c>
      <c r="L5731">
        <f>IFERROR(VLOOKUP(J5731,ORDEN_ESF!A:C,3,0),0)</f>
        <v>0</v>
      </c>
      <c r="M5731">
        <v>15883372</v>
      </c>
    </row>
    <row r="5732" spans="1:13" x14ac:dyDescent="0.25">
      <c r="A5732">
        <v>900192242</v>
      </c>
      <c r="B5732" t="s">
        <v>381</v>
      </c>
      <c r="C5732" t="s">
        <v>222</v>
      </c>
      <c r="D5732" t="s">
        <v>228</v>
      </c>
      <c r="E5732" t="s">
        <v>333</v>
      </c>
      <c r="F5732" t="s">
        <v>292</v>
      </c>
      <c r="G5732" s="16">
        <v>43100</v>
      </c>
      <c r="J5732" t="s">
        <v>324</v>
      </c>
      <c r="K5732" t="str">
        <f>IFERROR(VLOOKUP(J5732,ORDEN_ESF!A:C,2,0),"")</f>
        <v>Patrimonio y pasivos</v>
      </c>
      <c r="L5732">
        <f>IFERROR(VLOOKUP(J5732,ORDEN_ESF!A:C,3,0),0)</f>
        <v>0</v>
      </c>
      <c r="M5732">
        <v>1123624781</v>
      </c>
    </row>
    <row r="5733" spans="1:13" x14ac:dyDescent="0.25">
      <c r="A5733">
        <v>900192242</v>
      </c>
      <c r="B5733" t="s">
        <v>381</v>
      </c>
      <c r="C5733" t="s">
        <v>222</v>
      </c>
      <c r="D5733" t="s">
        <v>228</v>
      </c>
      <c r="E5733" t="s">
        <v>333</v>
      </c>
      <c r="F5733" t="s">
        <v>314</v>
      </c>
      <c r="G5733" s="16">
        <v>43100</v>
      </c>
      <c r="J5733" t="s">
        <v>324</v>
      </c>
      <c r="K5733" t="str">
        <f>IFERROR(VLOOKUP(J5733,ORDEN_ESF!A:C,2,0),"")</f>
        <v>Patrimonio y pasivos</v>
      </c>
      <c r="L5733">
        <f>IFERROR(VLOOKUP(J5733,ORDEN_ESF!A:C,3,0),0)</f>
        <v>0</v>
      </c>
      <c r="M5733">
        <v>1005014392</v>
      </c>
    </row>
    <row r="5734" spans="1:13" x14ac:dyDescent="0.25">
      <c r="A5734">
        <v>890903035</v>
      </c>
      <c r="B5734" t="s">
        <v>369</v>
      </c>
      <c r="C5734" t="s">
        <v>222</v>
      </c>
      <c r="D5734" t="s">
        <v>228</v>
      </c>
      <c r="E5734" t="s">
        <v>339</v>
      </c>
      <c r="F5734" t="s">
        <v>292</v>
      </c>
      <c r="G5734" s="16">
        <v>43100</v>
      </c>
      <c r="J5734" t="s">
        <v>324</v>
      </c>
      <c r="K5734" t="str">
        <f>IFERROR(VLOOKUP(J5734,ORDEN_ESF!A:C,2,0),"")</f>
        <v>Patrimonio y pasivos</v>
      </c>
      <c r="L5734">
        <f>IFERROR(VLOOKUP(J5734,ORDEN_ESF!A:C,3,0),0)</f>
        <v>0</v>
      </c>
      <c r="M5734">
        <v>558677434</v>
      </c>
    </row>
    <row r="5735" spans="1:13" x14ac:dyDescent="0.25">
      <c r="A5735">
        <v>890903035</v>
      </c>
      <c r="B5735" t="s">
        <v>369</v>
      </c>
      <c r="C5735" t="s">
        <v>222</v>
      </c>
      <c r="D5735" t="s">
        <v>228</v>
      </c>
      <c r="E5735" t="s">
        <v>339</v>
      </c>
      <c r="F5735" t="s">
        <v>314</v>
      </c>
      <c r="G5735" s="16">
        <v>43100</v>
      </c>
      <c r="J5735" t="s">
        <v>324</v>
      </c>
      <c r="K5735" t="str">
        <f>IFERROR(VLOOKUP(J5735,ORDEN_ESF!A:C,2,0),"")</f>
        <v>Patrimonio y pasivos</v>
      </c>
      <c r="L5735">
        <f>IFERROR(VLOOKUP(J5735,ORDEN_ESF!A:C,3,0),0)</f>
        <v>0</v>
      </c>
      <c r="M5735">
        <v>652715615</v>
      </c>
    </row>
    <row r="5736" spans="1:13" x14ac:dyDescent="0.25">
      <c r="A5736">
        <v>860002837</v>
      </c>
      <c r="B5736" t="s">
        <v>227</v>
      </c>
      <c r="C5736" t="s">
        <v>222</v>
      </c>
      <c r="D5736" t="s">
        <v>228</v>
      </c>
      <c r="E5736" t="s">
        <v>224</v>
      </c>
      <c r="F5736" t="s">
        <v>292</v>
      </c>
      <c r="G5736" s="16">
        <v>43100</v>
      </c>
      <c r="J5736" t="s">
        <v>324</v>
      </c>
      <c r="K5736" t="str">
        <f>IFERROR(VLOOKUP(J5736,ORDEN_ESF!A:C,2,0),"")</f>
        <v>Patrimonio y pasivos</v>
      </c>
      <c r="L5736">
        <f>IFERROR(VLOOKUP(J5736,ORDEN_ESF!A:C,3,0),0)</f>
        <v>0</v>
      </c>
      <c r="M5736">
        <v>315110306</v>
      </c>
    </row>
    <row r="5737" spans="1:13" x14ac:dyDescent="0.25">
      <c r="A5737">
        <v>860002837</v>
      </c>
      <c r="B5737" t="s">
        <v>227</v>
      </c>
      <c r="C5737" t="s">
        <v>222</v>
      </c>
      <c r="D5737" t="s">
        <v>228</v>
      </c>
      <c r="E5737" t="s">
        <v>224</v>
      </c>
      <c r="F5737" t="s">
        <v>314</v>
      </c>
      <c r="G5737" s="16">
        <v>43100</v>
      </c>
      <c r="J5737" t="s">
        <v>324</v>
      </c>
      <c r="K5737" t="str">
        <f>IFERROR(VLOOKUP(J5737,ORDEN_ESF!A:C,2,0),"")</f>
        <v>Patrimonio y pasivos</v>
      </c>
      <c r="L5737">
        <f>IFERROR(VLOOKUP(J5737,ORDEN_ESF!A:C,3,0),0)</f>
        <v>0</v>
      </c>
      <c r="M5737">
        <v>241345350</v>
      </c>
    </row>
    <row r="5738" spans="1:13" x14ac:dyDescent="0.25">
      <c r="A5738">
        <v>860515523</v>
      </c>
      <c r="B5738" t="s">
        <v>231</v>
      </c>
      <c r="C5738" t="s">
        <v>222</v>
      </c>
      <c r="D5738" t="s">
        <v>228</v>
      </c>
      <c r="E5738" t="s">
        <v>224</v>
      </c>
      <c r="F5738" t="s">
        <v>292</v>
      </c>
      <c r="G5738" s="16">
        <v>43100</v>
      </c>
      <c r="J5738" t="s">
        <v>324</v>
      </c>
      <c r="K5738" t="str">
        <f>IFERROR(VLOOKUP(J5738,ORDEN_ESF!A:C,2,0),"")</f>
        <v>Patrimonio y pasivos</v>
      </c>
      <c r="L5738">
        <f>IFERROR(VLOOKUP(J5738,ORDEN_ESF!A:C,3,0),0)</f>
        <v>0</v>
      </c>
      <c r="M5738">
        <v>68684308</v>
      </c>
    </row>
    <row r="5739" spans="1:13" x14ac:dyDescent="0.25">
      <c r="A5739">
        <v>860515523</v>
      </c>
      <c r="B5739" t="s">
        <v>231</v>
      </c>
      <c r="C5739" t="s">
        <v>222</v>
      </c>
      <c r="D5739" t="s">
        <v>228</v>
      </c>
      <c r="E5739" t="s">
        <v>224</v>
      </c>
      <c r="F5739" t="s">
        <v>314</v>
      </c>
      <c r="G5739" s="16">
        <v>43100</v>
      </c>
      <c r="J5739" t="s">
        <v>324</v>
      </c>
      <c r="K5739" t="str">
        <f>IFERROR(VLOOKUP(J5739,ORDEN_ESF!A:C,2,0),"")</f>
        <v>Patrimonio y pasivos</v>
      </c>
      <c r="L5739">
        <f>IFERROR(VLOOKUP(J5739,ORDEN_ESF!A:C,3,0),0)</f>
        <v>0</v>
      </c>
      <c r="M5739">
        <v>92352632</v>
      </c>
    </row>
    <row r="5740" spans="1:13" x14ac:dyDescent="0.25">
      <c r="A5740">
        <v>890932424</v>
      </c>
      <c r="B5740" t="s">
        <v>379</v>
      </c>
      <c r="C5740" t="s">
        <v>222</v>
      </c>
      <c r="D5740" t="s">
        <v>223</v>
      </c>
      <c r="E5740" t="s">
        <v>333</v>
      </c>
      <c r="F5740" t="s">
        <v>292</v>
      </c>
      <c r="G5740" s="16">
        <v>43100</v>
      </c>
      <c r="J5740" t="s">
        <v>324</v>
      </c>
      <c r="K5740" t="str">
        <f>IFERROR(VLOOKUP(J5740,ORDEN_ESF!A:C,2,0),"")</f>
        <v>Patrimonio y pasivos</v>
      </c>
      <c r="L5740">
        <f>IFERROR(VLOOKUP(J5740,ORDEN_ESF!A:C,3,0),0)</f>
        <v>0</v>
      </c>
      <c r="M5740">
        <v>304346899</v>
      </c>
    </row>
    <row r="5741" spans="1:13" x14ac:dyDescent="0.25">
      <c r="A5741">
        <v>890932424</v>
      </c>
      <c r="B5741" t="s">
        <v>379</v>
      </c>
      <c r="C5741" t="s">
        <v>222</v>
      </c>
      <c r="D5741" t="s">
        <v>223</v>
      </c>
      <c r="E5741" t="s">
        <v>333</v>
      </c>
      <c r="F5741" t="s">
        <v>314</v>
      </c>
      <c r="G5741" s="16">
        <v>43100</v>
      </c>
      <c r="J5741" t="s">
        <v>324</v>
      </c>
      <c r="K5741" t="str">
        <f>IFERROR(VLOOKUP(J5741,ORDEN_ESF!A:C,2,0),"")</f>
        <v>Patrimonio y pasivos</v>
      </c>
      <c r="L5741">
        <f>IFERROR(VLOOKUP(J5741,ORDEN_ESF!A:C,3,0),0)</f>
        <v>0</v>
      </c>
      <c r="M5741">
        <v>370108777</v>
      </c>
    </row>
    <row r="5742" spans="1:13" x14ac:dyDescent="0.25">
      <c r="A5742">
        <v>830094920</v>
      </c>
      <c r="B5742" t="s">
        <v>350</v>
      </c>
      <c r="C5742" t="s">
        <v>222</v>
      </c>
      <c r="D5742" t="s">
        <v>351</v>
      </c>
      <c r="E5742" t="s">
        <v>339</v>
      </c>
      <c r="F5742" t="s">
        <v>292</v>
      </c>
      <c r="G5742" s="16">
        <v>43100</v>
      </c>
      <c r="J5742" t="s">
        <v>324</v>
      </c>
      <c r="K5742" t="str">
        <f>IFERROR(VLOOKUP(J5742,ORDEN_ESF!A:C,2,0),"")</f>
        <v>Patrimonio y pasivos</v>
      </c>
      <c r="L5742">
        <f>IFERROR(VLOOKUP(J5742,ORDEN_ESF!A:C,3,0),0)</f>
        <v>0</v>
      </c>
      <c r="M5742">
        <v>505682930</v>
      </c>
    </row>
    <row r="5743" spans="1:13" x14ac:dyDescent="0.25">
      <c r="A5743">
        <v>830094920</v>
      </c>
      <c r="B5743" t="s">
        <v>350</v>
      </c>
      <c r="C5743" t="s">
        <v>222</v>
      </c>
      <c r="D5743" t="s">
        <v>351</v>
      </c>
      <c r="E5743" t="s">
        <v>339</v>
      </c>
      <c r="F5743" t="s">
        <v>314</v>
      </c>
      <c r="G5743" s="16">
        <v>43100</v>
      </c>
      <c r="J5743" t="s">
        <v>324</v>
      </c>
      <c r="K5743" t="str">
        <f>IFERROR(VLOOKUP(J5743,ORDEN_ESF!A:C,2,0),"")</f>
        <v>Patrimonio y pasivos</v>
      </c>
      <c r="L5743">
        <f>IFERROR(VLOOKUP(J5743,ORDEN_ESF!A:C,3,0),0)</f>
        <v>0</v>
      </c>
      <c r="M5743">
        <v>560306671</v>
      </c>
    </row>
    <row r="5744" spans="1:13" x14ac:dyDescent="0.25">
      <c r="A5744">
        <v>800093117</v>
      </c>
      <c r="B5744" t="s">
        <v>334</v>
      </c>
      <c r="C5744" t="s">
        <v>222</v>
      </c>
      <c r="D5744" t="s">
        <v>223</v>
      </c>
      <c r="E5744" t="s">
        <v>335</v>
      </c>
      <c r="F5744" t="s">
        <v>292</v>
      </c>
      <c r="G5744" s="16">
        <v>43100</v>
      </c>
      <c r="J5744" t="s">
        <v>324</v>
      </c>
      <c r="K5744" t="str">
        <f>IFERROR(VLOOKUP(J5744,ORDEN_ESF!A:C,2,0),"")</f>
        <v>Patrimonio y pasivos</v>
      </c>
      <c r="L5744">
        <f>IFERROR(VLOOKUP(J5744,ORDEN_ESF!A:C,3,0),0)</f>
        <v>0</v>
      </c>
      <c r="M5744">
        <v>1376671656</v>
      </c>
    </row>
    <row r="5745" spans="1:13" x14ac:dyDescent="0.25">
      <c r="A5745">
        <v>800093117</v>
      </c>
      <c r="B5745" t="s">
        <v>334</v>
      </c>
      <c r="C5745" t="s">
        <v>222</v>
      </c>
      <c r="D5745" t="s">
        <v>223</v>
      </c>
      <c r="E5745" t="s">
        <v>335</v>
      </c>
      <c r="F5745" t="s">
        <v>314</v>
      </c>
      <c r="G5745" s="16">
        <v>43100</v>
      </c>
      <c r="J5745" t="s">
        <v>324</v>
      </c>
      <c r="K5745" t="str">
        <f>IFERROR(VLOOKUP(J5745,ORDEN_ESF!A:C,2,0),"")</f>
        <v>Patrimonio y pasivos</v>
      </c>
      <c r="L5745">
        <f>IFERROR(VLOOKUP(J5745,ORDEN_ESF!A:C,3,0),0)</f>
        <v>0</v>
      </c>
      <c r="M5745">
        <v>1459536661</v>
      </c>
    </row>
    <row r="5746" spans="1:13" x14ac:dyDescent="0.25">
      <c r="A5746">
        <v>890908901</v>
      </c>
      <c r="B5746" t="s">
        <v>372</v>
      </c>
      <c r="C5746" t="s">
        <v>222</v>
      </c>
      <c r="D5746" t="s">
        <v>223</v>
      </c>
      <c r="E5746" t="s">
        <v>339</v>
      </c>
      <c r="F5746" t="s">
        <v>292</v>
      </c>
      <c r="G5746" s="16">
        <v>43100</v>
      </c>
      <c r="J5746" t="s">
        <v>324</v>
      </c>
      <c r="K5746" t="str">
        <f>IFERROR(VLOOKUP(J5746,ORDEN_ESF!A:C,2,0),"")</f>
        <v>Patrimonio y pasivos</v>
      </c>
      <c r="L5746">
        <f>IFERROR(VLOOKUP(J5746,ORDEN_ESF!A:C,3,0),0)</f>
        <v>0</v>
      </c>
      <c r="M5746">
        <v>185305687</v>
      </c>
    </row>
    <row r="5747" spans="1:13" x14ac:dyDescent="0.25">
      <c r="A5747">
        <v>890908901</v>
      </c>
      <c r="B5747" t="s">
        <v>372</v>
      </c>
      <c r="C5747" t="s">
        <v>222</v>
      </c>
      <c r="D5747" t="s">
        <v>223</v>
      </c>
      <c r="E5747" t="s">
        <v>339</v>
      </c>
      <c r="F5747" t="s">
        <v>314</v>
      </c>
      <c r="G5747" s="16">
        <v>43100</v>
      </c>
      <c r="J5747" t="s">
        <v>324</v>
      </c>
      <c r="K5747" t="str">
        <f>IFERROR(VLOOKUP(J5747,ORDEN_ESF!A:C,2,0),"")</f>
        <v>Patrimonio y pasivos</v>
      </c>
      <c r="L5747">
        <f>IFERROR(VLOOKUP(J5747,ORDEN_ESF!A:C,3,0),0)</f>
        <v>0</v>
      </c>
      <c r="M5747">
        <v>212446365</v>
      </c>
    </row>
    <row r="5748" spans="1:13" x14ac:dyDescent="0.25">
      <c r="A5748">
        <v>890908097</v>
      </c>
      <c r="B5748" t="s">
        <v>377</v>
      </c>
      <c r="C5748" t="s">
        <v>291</v>
      </c>
      <c r="D5748" t="s">
        <v>223</v>
      </c>
      <c r="E5748" t="s">
        <v>224</v>
      </c>
      <c r="F5748" t="s">
        <v>292</v>
      </c>
      <c r="G5748" s="16">
        <v>43100</v>
      </c>
      <c r="J5748" t="s">
        <v>226</v>
      </c>
      <c r="K5748" t="str">
        <f>IFERROR(VLOOKUP(J5748,ORDEN_ESF!A:C,2,0),"")</f>
        <v>Efectivo y equivalentes al efectivo</v>
      </c>
      <c r="L5748">
        <f>IFERROR(VLOOKUP(J5748,ORDEN_ESF!A:C,3,0),0)</f>
        <v>0</v>
      </c>
      <c r="M5748">
        <v>3696352</v>
      </c>
    </row>
    <row r="5749" spans="1:13" x14ac:dyDescent="0.25">
      <c r="A5749">
        <v>890908097</v>
      </c>
      <c r="B5749" t="s">
        <v>377</v>
      </c>
      <c r="C5749" t="s">
        <v>291</v>
      </c>
      <c r="D5749" t="s">
        <v>223</v>
      </c>
      <c r="E5749" t="s">
        <v>224</v>
      </c>
      <c r="F5749" t="s">
        <v>314</v>
      </c>
      <c r="G5749" s="16">
        <v>43100</v>
      </c>
      <c r="J5749" t="s">
        <v>226</v>
      </c>
      <c r="K5749" t="str">
        <f>IFERROR(VLOOKUP(J5749,ORDEN_ESF!A:C,2,0),"")</f>
        <v>Efectivo y equivalentes al efectivo</v>
      </c>
      <c r="L5749">
        <f>IFERROR(VLOOKUP(J5749,ORDEN_ESF!A:C,3,0),0)</f>
        <v>0</v>
      </c>
      <c r="M5749">
        <v>6725879</v>
      </c>
    </row>
    <row r="5750" spans="1:13" x14ac:dyDescent="0.25">
      <c r="A5750">
        <v>860077099</v>
      </c>
      <c r="B5750" t="s">
        <v>371</v>
      </c>
      <c r="C5750" t="s">
        <v>291</v>
      </c>
      <c r="D5750" t="s">
        <v>228</v>
      </c>
      <c r="E5750" t="s">
        <v>224</v>
      </c>
      <c r="F5750" t="s">
        <v>292</v>
      </c>
      <c r="G5750" s="16">
        <v>43100</v>
      </c>
      <c r="J5750" t="s">
        <v>226</v>
      </c>
      <c r="K5750" t="str">
        <f>IFERROR(VLOOKUP(J5750,ORDEN_ESF!A:C,2,0),"")</f>
        <v>Efectivo y equivalentes al efectivo</v>
      </c>
      <c r="L5750">
        <f>IFERROR(VLOOKUP(J5750,ORDEN_ESF!A:C,3,0),0)</f>
        <v>0</v>
      </c>
      <c r="M5750">
        <v>3946257</v>
      </c>
    </row>
    <row r="5751" spans="1:13" x14ac:dyDescent="0.25">
      <c r="A5751">
        <v>860077099</v>
      </c>
      <c r="B5751" t="s">
        <v>371</v>
      </c>
      <c r="C5751" t="s">
        <v>291</v>
      </c>
      <c r="D5751" t="s">
        <v>228</v>
      </c>
      <c r="E5751" t="s">
        <v>224</v>
      </c>
      <c r="F5751" t="s">
        <v>314</v>
      </c>
      <c r="G5751" s="16">
        <v>43100</v>
      </c>
      <c r="J5751" t="s">
        <v>226</v>
      </c>
      <c r="K5751" t="str">
        <f>IFERROR(VLOOKUP(J5751,ORDEN_ESF!A:C,2,0),"")</f>
        <v>Efectivo y equivalentes al efectivo</v>
      </c>
      <c r="L5751">
        <f>IFERROR(VLOOKUP(J5751,ORDEN_ESF!A:C,3,0),0)</f>
        <v>0</v>
      </c>
      <c r="M5751">
        <v>4370501</v>
      </c>
    </row>
    <row r="5752" spans="1:13" x14ac:dyDescent="0.25">
      <c r="A5752">
        <v>860532790</v>
      </c>
      <c r="B5752" t="s">
        <v>374</v>
      </c>
      <c r="C5752" t="s">
        <v>291</v>
      </c>
      <c r="D5752" t="s">
        <v>228</v>
      </c>
      <c r="E5752" t="s">
        <v>224</v>
      </c>
      <c r="F5752" t="s">
        <v>292</v>
      </c>
      <c r="G5752" s="16">
        <v>43100</v>
      </c>
      <c r="J5752" t="s">
        <v>226</v>
      </c>
      <c r="K5752" t="str">
        <f>IFERROR(VLOOKUP(J5752,ORDEN_ESF!A:C,2,0),"")</f>
        <v>Efectivo y equivalentes al efectivo</v>
      </c>
      <c r="L5752">
        <f>IFERROR(VLOOKUP(J5752,ORDEN_ESF!A:C,3,0),0)</f>
        <v>0</v>
      </c>
      <c r="M5752">
        <v>542214</v>
      </c>
    </row>
    <row r="5753" spans="1:13" x14ac:dyDescent="0.25">
      <c r="A5753">
        <v>860532790</v>
      </c>
      <c r="B5753" t="s">
        <v>374</v>
      </c>
      <c r="C5753" t="s">
        <v>291</v>
      </c>
      <c r="D5753" t="s">
        <v>228</v>
      </c>
      <c r="E5753" t="s">
        <v>224</v>
      </c>
      <c r="F5753" t="s">
        <v>314</v>
      </c>
      <c r="G5753" s="16">
        <v>43100</v>
      </c>
      <c r="J5753" t="s">
        <v>226</v>
      </c>
      <c r="K5753" t="str">
        <f>IFERROR(VLOOKUP(J5753,ORDEN_ESF!A:C,2,0),"")</f>
        <v>Efectivo y equivalentes al efectivo</v>
      </c>
      <c r="L5753">
        <f>IFERROR(VLOOKUP(J5753,ORDEN_ESF!A:C,3,0),0)</f>
        <v>0</v>
      </c>
      <c r="M5753">
        <v>437624</v>
      </c>
    </row>
    <row r="5754" spans="1:13" x14ac:dyDescent="0.25">
      <c r="A5754">
        <v>890928186</v>
      </c>
      <c r="B5754" t="s">
        <v>303</v>
      </c>
      <c r="C5754" t="s">
        <v>291</v>
      </c>
      <c r="D5754" t="s">
        <v>223</v>
      </c>
      <c r="E5754" t="s">
        <v>224</v>
      </c>
      <c r="F5754" t="s">
        <v>292</v>
      </c>
      <c r="G5754" s="16">
        <v>43100</v>
      </c>
      <c r="J5754" t="s">
        <v>226</v>
      </c>
      <c r="K5754" t="str">
        <f>IFERROR(VLOOKUP(J5754,ORDEN_ESF!A:C,2,0),"")</f>
        <v>Efectivo y equivalentes al efectivo</v>
      </c>
      <c r="L5754">
        <f>IFERROR(VLOOKUP(J5754,ORDEN_ESF!A:C,3,0),0)</f>
        <v>0</v>
      </c>
      <c r="M5754">
        <v>3566602</v>
      </c>
    </row>
    <row r="5755" spans="1:13" x14ac:dyDescent="0.25">
      <c r="A5755">
        <v>890928186</v>
      </c>
      <c r="B5755" t="s">
        <v>303</v>
      </c>
      <c r="C5755" t="s">
        <v>291</v>
      </c>
      <c r="D5755" t="s">
        <v>223</v>
      </c>
      <c r="E5755" t="s">
        <v>224</v>
      </c>
      <c r="F5755" t="s">
        <v>314</v>
      </c>
      <c r="G5755" s="16">
        <v>43100</v>
      </c>
      <c r="J5755" t="s">
        <v>226</v>
      </c>
      <c r="K5755" t="str">
        <f>IFERROR(VLOOKUP(J5755,ORDEN_ESF!A:C,2,0),"")</f>
        <v>Efectivo y equivalentes al efectivo</v>
      </c>
      <c r="L5755">
        <f>IFERROR(VLOOKUP(J5755,ORDEN_ESF!A:C,3,0),0)</f>
        <v>0</v>
      </c>
      <c r="M5755">
        <v>790912</v>
      </c>
    </row>
    <row r="5756" spans="1:13" x14ac:dyDescent="0.25">
      <c r="A5756">
        <v>900206483</v>
      </c>
      <c r="B5756" t="s">
        <v>307</v>
      </c>
      <c r="C5756" t="s">
        <v>291</v>
      </c>
      <c r="D5756" t="s">
        <v>228</v>
      </c>
      <c r="E5756" t="s">
        <v>224</v>
      </c>
      <c r="F5756" t="s">
        <v>292</v>
      </c>
      <c r="G5756" s="16">
        <v>43100</v>
      </c>
      <c r="J5756" t="s">
        <v>226</v>
      </c>
      <c r="K5756" t="str">
        <f>IFERROR(VLOOKUP(J5756,ORDEN_ESF!A:C,2,0),"")</f>
        <v>Efectivo y equivalentes al efectivo</v>
      </c>
      <c r="L5756">
        <f>IFERROR(VLOOKUP(J5756,ORDEN_ESF!A:C,3,0),0)</f>
        <v>0</v>
      </c>
      <c r="M5756">
        <v>90663</v>
      </c>
    </row>
    <row r="5757" spans="1:13" x14ac:dyDescent="0.25">
      <c r="A5757">
        <v>900206483</v>
      </c>
      <c r="B5757" t="s">
        <v>307</v>
      </c>
      <c r="C5757" t="s">
        <v>291</v>
      </c>
      <c r="D5757" t="s">
        <v>228</v>
      </c>
      <c r="E5757" t="s">
        <v>224</v>
      </c>
      <c r="F5757" t="s">
        <v>314</v>
      </c>
      <c r="G5757" s="16">
        <v>43100</v>
      </c>
      <c r="J5757" t="s">
        <v>226</v>
      </c>
      <c r="K5757" t="str">
        <f>IFERROR(VLOOKUP(J5757,ORDEN_ESF!A:C,2,0),"")</f>
        <v>Efectivo y equivalentes al efectivo</v>
      </c>
      <c r="L5757">
        <f>IFERROR(VLOOKUP(J5757,ORDEN_ESF!A:C,3,0),0)</f>
        <v>0</v>
      </c>
      <c r="M5757">
        <v>15209</v>
      </c>
    </row>
    <row r="5758" spans="1:13" x14ac:dyDescent="0.25">
      <c r="A5758">
        <v>900206480</v>
      </c>
      <c r="B5758" t="s">
        <v>306</v>
      </c>
      <c r="C5758" t="s">
        <v>291</v>
      </c>
      <c r="D5758" t="s">
        <v>228</v>
      </c>
      <c r="E5758" t="s">
        <v>224</v>
      </c>
      <c r="F5758" t="s">
        <v>292</v>
      </c>
      <c r="G5758" s="16">
        <v>43100</v>
      </c>
      <c r="J5758" t="s">
        <v>226</v>
      </c>
      <c r="K5758" t="str">
        <f>IFERROR(VLOOKUP(J5758,ORDEN_ESF!A:C,2,0),"")</f>
        <v>Efectivo y equivalentes al efectivo</v>
      </c>
      <c r="L5758">
        <f>IFERROR(VLOOKUP(J5758,ORDEN_ESF!A:C,3,0),0)</f>
        <v>0</v>
      </c>
      <c r="M5758">
        <v>804445</v>
      </c>
    </row>
    <row r="5759" spans="1:13" x14ac:dyDescent="0.25">
      <c r="A5759">
        <v>900206480</v>
      </c>
      <c r="B5759" t="s">
        <v>306</v>
      </c>
      <c r="C5759" t="s">
        <v>291</v>
      </c>
      <c r="D5759" t="s">
        <v>228</v>
      </c>
      <c r="E5759" t="s">
        <v>224</v>
      </c>
      <c r="F5759" t="s">
        <v>314</v>
      </c>
      <c r="G5759" s="16">
        <v>43100</v>
      </c>
      <c r="J5759" t="s">
        <v>226</v>
      </c>
      <c r="K5759" t="str">
        <f>IFERROR(VLOOKUP(J5759,ORDEN_ESF!A:C,2,0),"")</f>
        <v>Efectivo y equivalentes al efectivo</v>
      </c>
      <c r="L5759">
        <f>IFERROR(VLOOKUP(J5759,ORDEN_ESF!A:C,3,0),0)</f>
        <v>0</v>
      </c>
      <c r="M5759">
        <v>708853</v>
      </c>
    </row>
    <row r="5760" spans="1:13" x14ac:dyDescent="0.25">
      <c r="A5760">
        <v>890940026</v>
      </c>
      <c r="B5760" t="s">
        <v>304</v>
      </c>
      <c r="C5760" t="s">
        <v>291</v>
      </c>
      <c r="D5760" t="s">
        <v>223</v>
      </c>
      <c r="E5760" t="s">
        <v>224</v>
      </c>
      <c r="F5760" t="s">
        <v>292</v>
      </c>
      <c r="G5760" s="16">
        <v>43100</v>
      </c>
      <c r="J5760" t="s">
        <v>226</v>
      </c>
      <c r="K5760" t="str">
        <f>IFERROR(VLOOKUP(J5760,ORDEN_ESF!A:C,2,0),"")</f>
        <v>Efectivo y equivalentes al efectivo</v>
      </c>
      <c r="L5760">
        <f>IFERROR(VLOOKUP(J5760,ORDEN_ESF!A:C,3,0),0)</f>
        <v>0</v>
      </c>
      <c r="M5760">
        <v>2186</v>
      </c>
    </row>
    <row r="5761" spans="1:13" x14ac:dyDescent="0.25">
      <c r="A5761">
        <v>890940026</v>
      </c>
      <c r="B5761" t="s">
        <v>304</v>
      </c>
      <c r="C5761" t="s">
        <v>291</v>
      </c>
      <c r="D5761" t="s">
        <v>223</v>
      </c>
      <c r="E5761" t="s">
        <v>224</v>
      </c>
      <c r="F5761" t="s">
        <v>314</v>
      </c>
      <c r="G5761" s="16">
        <v>43100</v>
      </c>
      <c r="J5761" t="s">
        <v>226</v>
      </c>
      <c r="K5761" t="str">
        <f>IFERROR(VLOOKUP(J5761,ORDEN_ESF!A:C,2,0),"")</f>
        <v>Efectivo y equivalentes al efectivo</v>
      </c>
      <c r="L5761">
        <f>IFERROR(VLOOKUP(J5761,ORDEN_ESF!A:C,3,0),0)</f>
        <v>0</v>
      </c>
      <c r="M5761">
        <v>2221</v>
      </c>
    </row>
    <row r="5762" spans="1:13" x14ac:dyDescent="0.25">
      <c r="A5762">
        <v>860505064</v>
      </c>
      <c r="B5762" t="s">
        <v>361</v>
      </c>
      <c r="C5762" t="s">
        <v>291</v>
      </c>
      <c r="D5762" t="s">
        <v>228</v>
      </c>
      <c r="E5762" t="s">
        <v>224</v>
      </c>
      <c r="F5762" t="s">
        <v>292</v>
      </c>
      <c r="G5762" s="16">
        <v>43100</v>
      </c>
      <c r="J5762" t="s">
        <v>226</v>
      </c>
      <c r="K5762" t="str">
        <f>IFERROR(VLOOKUP(J5762,ORDEN_ESF!A:C,2,0),"")</f>
        <v>Efectivo y equivalentes al efectivo</v>
      </c>
      <c r="L5762">
        <f>IFERROR(VLOOKUP(J5762,ORDEN_ESF!A:C,3,0),0)</f>
        <v>0</v>
      </c>
      <c r="M5762">
        <v>106898</v>
      </c>
    </row>
    <row r="5763" spans="1:13" x14ac:dyDescent="0.25">
      <c r="A5763">
        <v>860505064</v>
      </c>
      <c r="B5763" t="s">
        <v>361</v>
      </c>
      <c r="C5763" t="s">
        <v>291</v>
      </c>
      <c r="D5763" t="s">
        <v>228</v>
      </c>
      <c r="E5763" t="s">
        <v>224</v>
      </c>
      <c r="F5763" t="s">
        <v>314</v>
      </c>
      <c r="G5763" s="16">
        <v>43100</v>
      </c>
      <c r="J5763" t="s">
        <v>226</v>
      </c>
      <c r="K5763" t="str">
        <f>IFERROR(VLOOKUP(J5763,ORDEN_ESF!A:C,2,0),"")</f>
        <v>Efectivo y equivalentes al efectivo</v>
      </c>
      <c r="L5763">
        <f>IFERROR(VLOOKUP(J5763,ORDEN_ESF!A:C,3,0),0)</f>
        <v>0</v>
      </c>
      <c r="M5763">
        <v>106898</v>
      </c>
    </row>
    <row r="5764" spans="1:13" x14ac:dyDescent="0.25">
      <c r="A5764">
        <v>900521357</v>
      </c>
      <c r="B5764" t="s">
        <v>175</v>
      </c>
      <c r="C5764" t="s">
        <v>291</v>
      </c>
      <c r="D5764" t="s">
        <v>388</v>
      </c>
      <c r="E5764" t="s">
        <v>339</v>
      </c>
      <c r="F5764" t="s">
        <v>292</v>
      </c>
      <c r="G5764" s="16">
        <v>43100</v>
      </c>
      <c r="J5764" t="s">
        <v>226</v>
      </c>
      <c r="K5764" t="str">
        <f>IFERROR(VLOOKUP(J5764,ORDEN_ESF!A:C,2,0),"")</f>
        <v>Efectivo y equivalentes al efectivo</v>
      </c>
      <c r="L5764">
        <f>IFERROR(VLOOKUP(J5764,ORDEN_ESF!A:C,3,0),0)</f>
        <v>0</v>
      </c>
      <c r="M5764">
        <v>1563945</v>
      </c>
    </row>
    <row r="5765" spans="1:13" x14ac:dyDescent="0.25">
      <c r="A5765">
        <v>900521357</v>
      </c>
      <c r="B5765" t="s">
        <v>175</v>
      </c>
      <c r="C5765" t="s">
        <v>291</v>
      </c>
      <c r="D5765" t="s">
        <v>388</v>
      </c>
      <c r="E5765" t="s">
        <v>339</v>
      </c>
      <c r="F5765" t="s">
        <v>314</v>
      </c>
      <c r="G5765" s="16">
        <v>43100</v>
      </c>
      <c r="J5765" t="s">
        <v>226</v>
      </c>
      <c r="K5765" t="str">
        <f>IFERROR(VLOOKUP(J5765,ORDEN_ESF!A:C,2,0),"")</f>
        <v>Efectivo y equivalentes al efectivo</v>
      </c>
      <c r="L5765">
        <f>IFERROR(VLOOKUP(J5765,ORDEN_ESF!A:C,3,0),0)</f>
        <v>0</v>
      </c>
      <c r="M5765">
        <v>8642427</v>
      </c>
    </row>
    <row r="5766" spans="1:13" x14ac:dyDescent="0.25">
      <c r="A5766">
        <v>800140959</v>
      </c>
      <c r="B5766" t="s">
        <v>340</v>
      </c>
      <c r="C5766" t="s">
        <v>291</v>
      </c>
      <c r="D5766" t="s">
        <v>228</v>
      </c>
      <c r="E5766" t="s">
        <v>339</v>
      </c>
      <c r="F5766" t="s">
        <v>292</v>
      </c>
      <c r="G5766" s="16">
        <v>43100</v>
      </c>
      <c r="J5766" t="s">
        <v>226</v>
      </c>
      <c r="K5766" t="str">
        <f>IFERROR(VLOOKUP(J5766,ORDEN_ESF!A:C,2,0),"")</f>
        <v>Efectivo y equivalentes al efectivo</v>
      </c>
      <c r="L5766">
        <f>IFERROR(VLOOKUP(J5766,ORDEN_ESF!A:C,3,0),0)</f>
        <v>0</v>
      </c>
      <c r="M5766">
        <v>2948849</v>
      </c>
    </row>
    <row r="5767" spans="1:13" x14ac:dyDescent="0.25">
      <c r="A5767">
        <v>800140959</v>
      </c>
      <c r="B5767" t="s">
        <v>340</v>
      </c>
      <c r="C5767" t="s">
        <v>291</v>
      </c>
      <c r="D5767" t="s">
        <v>228</v>
      </c>
      <c r="E5767" t="s">
        <v>339</v>
      </c>
      <c r="F5767" t="s">
        <v>314</v>
      </c>
      <c r="G5767" s="16">
        <v>43100</v>
      </c>
      <c r="J5767" t="s">
        <v>226</v>
      </c>
      <c r="K5767" t="str">
        <f>IFERROR(VLOOKUP(J5767,ORDEN_ESF!A:C,2,0),"")</f>
        <v>Efectivo y equivalentes al efectivo</v>
      </c>
      <c r="L5767">
        <f>IFERROR(VLOOKUP(J5767,ORDEN_ESF!A:C,3,0),0)</f>
        <v>0</v>
      </c>
      <c r="M5767">
        <v>4209505</v>
      </c>
    </row>
    <row r="5768" spans="1:13" x14ac:dyDescent="0.25">
      <c r="A5768">
        <v>900535441</v>
      </c>
      <c r="B5768" t="s">
        <v>308</v>
      </c>
      <c r="C5768" t="s">
        <v>291</v>
      </c>
      <c r="D5768" t="s">
        <v>228</v>
      </c>
      <c r="E5768" t="s">
        <v>224</v>
      </c>
      <c r="F5768" t="s">
        <v>292</v>
      </c>
      <c r="G5768" s="16">
        <v>43100</v>
      </c>
      <c r="J5768" t="s">
        <v>226</v>
      </c>
      <c r="K5768" t="str">
        <f>IFERROR(VLOOKUP(J5768,ORDEN_ESF!A:C,2,0),"")</f>
        <v>Efectivo y equivalentes al efectivo</v>
      </c>
      <c r="L5768">
        <f>IFERROR(VLOOKUP(J5768,ORDEN_ESF!A:C,3,0),0)</f>
        <v>0</v>
      </c>
      <c r="M5768">
        <v>4843340</v>
      </c>
    </row>
    <row r="5769" spans="1:13" x14ac:dyDescent="0.25">
      <c r="A5769">
        <v>900535441</v>
      </c>
      <c r="B5769" t="s">
        <v>308</v>
      </c>
      <c r="C5769" t="s">
        <v>291</v>
      </c>
      <c r="D5769" t="s">
        <v>228</v>
      </c>
      <c r="E5769" t="s">
        <v>224</v>
      </c>
      <c r="F5769" t="s">
        <v>314</v>
      </c>
      <c r="G5769" s="16">
        <v>43100</v>
      </c>
      <c r="J5769" t="s">
        <v>226</v>
      </c>
      <c r="K5769" t="str">
        <f>IFERROR(VLOOKUP(J5769,ORDEN_ESF!A:C,2,0),"")</f>
        <v>Efectivo y equivalentes al efectivo</v>
      </c>
      <c r="L5769">
        <f>IFERROR(VLOOKUP(J5769,ORDEN_ESF!A:C,3,0),0)</f>
        <v>0</v>
      </c>
      <c r="M5769">
        <v>5937687</v>
      </c>
    </row>
    <row r="5770" spans="1:13" x14ac:dyDescent="0.25">
      <c r="A5770">
        <v>800014246</v>
      </c>
      <c r="B5770" t="s">
        <v>332</v>
      </c>
      <c r="C5770" t="s">
        <v>291</v>
      </c>
      <c r="D5770" t="s">
        <v>223</v>
      </c>
      <c r="E5770" t="s">
        <v>333</v>
      </c>
      <c r="F5770" t="s">
        <v>292</v>
      </c>
      <c r="G5770" s="16">
        <v>43100</v>
      </c>
      <c r="J5770" t="s">
        <v>226</v>
      </c>
      <c r="K5770" t="str">
        <f>IFERROR(VLOOKUP(J5770,ORDEN_ESF!A:C,2,0),"")</f>
        <v>Efectivo y equivalentes al efectivo</v>
      </c>
      <c r="L5770">
        <f>IFERROR(VLOOKUP(J5770,ORDEN_ESF!A:C,3,0),0)</f>
        <v>0</v>
      </c>
      <c r="M5770">
        <v>27459253</v>
      </c>
    </row>
    <row r="5771" spans="1:13" x14ac:dyDescent="0.25">
      <c r="A5771">
        <v>800014246</v>
      </c>
      <c r="B5771" t="s">
        <v>332</v>
      </c>
      <c r="C5771" t="s">
        <v>291</v>
      </c>
      <c r="D5771" t="s">
        <v>223</v>
      </c>
      <c r="E5771" t="s">
        <v>333</v>
      </c>
      <c r="F5771" t="s">
        <v>314</v>
      </c>
      <c r="G5771" s="16">
        <v>43100</v>
      </c>
      <c r="J5771" t="s">
        <v>226</v>
      </c>
      <c r="K5771" t="str">
        <f>IFERROR(VLOOKUP(J5771,ORDEN_ESF!A:C,2,0),"")</f>
        <v>Efectivo y equivalentes al efectivo</v>
      </c>
      <c r="L5771">
        <f>IFERROR(VLOOKUP(J5771,ORDEN_ESF!A:C,3,0),0)</f>
        <v>0</v>
      </c>
      <c r="M5771">
        <v>14393561</v>
      </c>
    </row>
    <row r="5772" spans="1:13" x14ac:dyDescent="0.25">
      <c r="A5772">
        <v>800182330</v>
      </c>
      <c r="B5772" t="s">
        <v>342</v>
      </c>
      <c r="C5772" t="s">
        <v>291</v>
      </c>
      <c r="D5772" t="s">
        <v>343</v>
      </c>
      <c r="E5772" t="s">
        <v>333</v>
      </c>
      <c r="F5772" t="s">
        <v>292</v>
      </c>
      <c r="G5772" s="16">
        <v>43100</v>
      </c>
      <c r="J5772" t="s">
        <v>226</v>
      </c>
      <c r="K5772" t="str">
        <f>IFERROR(VLOOKUP(J5772,ORDEN_ESF!A:C,2,0),"")</f>
        <v>Efectivo y equivalentes al efectivo</v>
      </c>
      <c r="L5772">
        <f>IFERROR(VLOOKUP(J5772,ORDEN_ESF!A:C,3,0),0)</f>
        <v>0</v>
      </c>
      <c r="M5772">
        <v>2354753</v>
      </c>
    </row>
    <row r="5773" spans="1:13" x14ac:dyDescent="0.25">
      <c r="A5773">
        <v>800182330</v>
      </c>
      <c r="B5773" t="s">
        <v>342</v>
      </c>
      <c r="C5773" t="s">
        <v>291</v>
      </c>
      <c r="D5773" t="s">
        <v>343</v>
      </c>
      <c r="E5773" t="s">
        <v>333</v>
      </c>
      <c r="F5773" t="s">
        <v>314</v>
      </c>
      <c r="G5773" s="16">
        <v>43100</v>
      </c>
      <c r="J5773" t="s">
        <v>226</v>
      </c>
      <c r="K5773" t="str">
        <f>IFERROR(VLOOKUP(J5773,ORDEN_ESF!A:C,2,0),"")</f>
        <v>Efectivo y equivalentes al efectivo</v>
      </c>
      <c r="L5773">
        <f>IFERROR(VLOOKUP(J5773,ORDEN_ESF!A:C,3,0),0)</f>
        <v>0</v>
      </c>
      <c r="M5773">
        <v>1075532</v>
      </c>
    </row>
    <row r="5774" spans="1:13" x14ac:dyDescent="0.25">
      <c r="A5774">
        <v>830116629</v>
      </c>
      <c r="B5774" t="s">
        <v>354</v>
      </c>
      <c r="C5774" t="s">
        <v>291</v>
      </c>
      <c r="D5774" t="s">
        <v>228</v>
      </c>
      <c r="E5774" t="s">
        <v>355</v>
      </c>
      <c r="F5774" t="s">
        <v>292</v>
      </c>
      <c r="G5774" s="16">
        <v>43100</v>
      </c>
      <c r="J5774" t="s">
        <v>226</v>
      </c>
      <c r="K5774" t="str">
        <f>IFERROR(VLOOKUP(J5774,ORDEN_ESF!A:C,2,0),"")</f>
        <v>Efectivo y equivalentes al efectivo</v>
      </c>
      <c r="L5774">
        <f>IFERROR(VLOOKUP(J5774,ORDEN_ESF!A:C,3,0),0)</f>
        <v>0</v>
      </c>
      <c r="M5774">
        <v>107342</v>
      </c>
    </row>
    <row r="5775" spans="1:13" x14ac:dyDescent="0.25">
      <c r="A5775">
        <v>830116629</v>
      </c>
      <c r="B5775" t="s">
        <v>354</v>
      </c>
      <c r="C5775" t="s">
        <v>291</v>
      </c>
      <c r="D5775" t="s">
        <v>228</v>
      </c>
      <c r="E5775" t="s">
        <v>355</v>
      </c>
      <c r="F5775" t="s">
        <v>314</v>
      </c>
      <c r="G5775" s="16">
        <v>43100</v>
      </c>
      <c r="J5775" t="s">
        <v>226</v>
      </c>
      <c r="K5775" t="str">
        <f>IFERROR(VLOOKUP(J5775,ORDEN_ESF!A:C,2,0),"")</f>
        <v>Efectivo y equivalentes al efectivo</v>
      </c>
      <c r="L5775">
        <f>IFERROR(VLOOKUP(J5775,ORDEN_ESF!A:C,3,0),0)</f>
        <v>0</v>
      </c>
      <c r="M5775">
        <v>172452</v>
      </c>
    </row>
    <row r="5776" spans="1:13" x14ac:dyDescent="0.25">
      <c r="A5776">
        <v>830097620</v>
      </c>
      <c r="B5776" t="s">
        <v>290</v>
      </c>
      <c r="C5776" t="s">
        <v>291</v>
      </c>
      <c r="D5776" t="s">
        <v>228</v>
      </c>
      <c r="E5776" t="s">
        <v>224</v>
      </c>
      <c r="F5776" t="s">
        <v>292</v>
      </c>
      <c r="G5776" s="16">
        <v>43100</v>
      </c>
      <c r="J5776" t="s">
        <v>226</v>
      </c>
      <c r="K5776" t="str">
        <f>IFERROR(VLOOKUP(J5776,ORDEN_ESF!A:C,2,0),"")</f>
        <v>Efectivo y equivalentes al efectivo</v>
      </c>
      <c r="L5776">
        <f>IFERROR(VLOOKUP(J5776,ORDEN_ESF!A:C,3,0),0)</f>
        <v>0</v>
      </c>
      <c r="M5776">
        <v>302024</v>
      </c>
    </row>
    <row r="5777" spans="1:13" x14ac:dyDescent="0.25">
      <c r="A5777">
        <v>830097620</v>
      </c>
      <c r="B5777" t="s">
        <v>290</v>
      </c>
      <c r="C5777" t="s">
        <v>291</v>
      </c>
      <c r="D5777" t="s">
        <v>228</v>
      </c>
      <c r="E5777" t="s">
        <v>224</v>
      </c>
      <c r="F5777" t="s">
        <v>314</v>
      </c>
      <c r="G5777" s="16">
        <v>43100</v>
      </c>
      <c r="J5777" t="s">
        <v>226</v>
      </c>
      <c r="K5777" t="str">
        <f>IFERROR(VLOOKUP(J5777,ORDEN_ESF!A:C,2,0),"")</f>
        <v>Efectivo y equivalentes al efectivo</v>
      </c>
      <c r="L5777">
        <f>IFERROR(VLOOKUP(J5777,ORDEN_ESF!A:C,3,0),0)</f>
        <v>0</v>
      </c>
      <c r="M5777">
        <v>1028378</v>
      </c>
    </row>
    <row r="5778" spans="1:13" x14ac:dyDescent="0.25">
      <c r="A5778">
        <v>800095951</v>
      </c>
      <c r="B5778" t="s">
        <v>338</v>
      </c>
      <c r="C5778" t="s">
        <v>291</v>
      </c>
      <c r="D5778" t="s">
        <v>228</v>
      </c>
      <c r="E5778" t="s">
        <v>339</v>
      </c>
      <c r="F5778" t="s">
        <v>292</v>
      </c>
      <c r="G5778" s="16">
        <v>43100</v>
      </c>
      <c r="J5778" t="s">
        <v>226</v>
      </c>
      <c r="K5778" t="str">
        <f>IFERROR(VLOOKUP(J5778,ORDEN_ESF!A:C,2,0),"")</f>
        <v>Efectivo y equivalentes al efectivo</v>
      </c>
      <c r="L5778">
        <f>IFERROR(VLOOKUP(J5778,ORDEN_ESF!A:C,3,0),0)</f>
        <v>0</v>
      </c>
      <c r="M5778">
        <v>2998936</v>
      </c>
    </row>
    <row r="5779" spans="1:13" x14ac:dyDescent="0.25">
      <c r="A5779">
        <v>800095951</v>
      </c>
      <c r="B5779" t="s">
        <v>338</v>
      </c>
      <c r="C5779" t="s">
        <v>291</v>
      </c>
      <c r="D5779" t="s">
        <v>228</v>
      </c>
      <c r="E5779" t="s">
        <v>339</v>
      </c>
      <c r="F5779" t="s">
        <v>314</v>
      </c>
      <c r="G5779" s="16">
        <v>43100</v>
      </c>
      <c r="J5779" t="s">
        <v>226</v>
      </c>
      <c r="K5779" t="str">
        <f>IFERROR(VLOOKUP(J5779,ORDEN_ESF!A:C,2,0),"")</f>
        <v>Efectivo y equivalentes al efectivo</v>
      </c>
      <c r="L5779">
        <f>IFERROR(VLOOKUP(J5779,ORDEN_ESF!A:C,3,0),0)</f>
        <v>0</v>
      </c>
      <c r="M5779">
        <v>3639987</v>
      </c>
    </row>
    <row r="5780" spans="1:13" x14ac:dyDescent="0.25">
      <c r="A5780">
        <v>860354402</v>
      </c>
      <c r="B5780" t="s">
        <v>295</v>
      </c>
      <c r="C5780" t="s">
        <v>291</v>
      </c>
      <c r="D5780" t="s">
        <v>228</v>
      </c>
      <c r="E5780" t="s">
        <v>224</v>
      </c>
      <c r="F5780" t="s">
        <v>292</v>
      </c>
      <c r="G5780" s="16">
        <v>43100</v>
      </c>
      <c r="J5780" t="s">
        <v>226</v>
      </c>
      <c r="K5780" t="str">
        <f>IFERROR(VLOOKUP(J5780,ORDEN_ESF!A:C,2,0),"")</f>
        <v>Efectivo y equivalentes al efectivo</v>
      </c>
      <c r="L5780">
        <f>IFERROR(VLOOKUP(J5780,ORDEN_ESF!A:C,3,0),0)</f>
        <v>0</v>
      </c>
      <c r="M5780">
        <v>207172</v>
      </c>
    </row>
    <row r="5781" spans="1:13" x14ac:dyDescent="0.25">
      <c r="A5781">
        <v>860354402</v>
      </c>
      <c r="B5781" t="s">
        <v>295</v>
      </c>
      <c r="C5781" t="s">
        <v>291</v>
      </c>
      <c r="D5781" t="s">
        <v>228</v>
      </c>
      <c r="E5781" t="s">
        <v>224</v>
      </c>
      <c r="F5781" t="s">
        <v>314</v>
      </c>
      <c r="G5781" s="16">
        <v>43100</v>
      </c>
      <c r="J5781" t="s">
        <v>226</v>
      </c>
      <c r="K5781" t="str">
        <f>IFERROR(VLOOKUP(J5781,ORDEN_ESF!A:C,2,0),"")</f>
        <v>Efectivo y equivalentes al efectivo</v>
      </c>
      <c r="L5781">
        <f>IFERROR(VLOOKUP(J5781,ORDEN_ESF!A:C,3,0),0)</f>
        <v>0</v>
      </c>
      <c r="M5781">
        <v>679722</v>
      </c>
    </row>
    <row r="5782" spans="1:13" x14ac:dyDescent="0.25">
      <c r="A5782">
        <v>890908097</v>
      </c>
      <c r="B5782" t="s">
        <v>377</v>
      </c>
      <c r="C5782" t="s">
        <v>291</v>
      </c>
      <c r="D5782" t="s">
        <v>223</v>
      </c>
      <c r="E5782" t="s">
        <v>224</v>
      </c>
      <c r="F5782" t="s">
        <v>292</v>
      </c>
      <c r="G5782" s="16">
        <v>43100</v>
      </c>
      <c r="J5782" t="s">
        <v>234</v>
      </c>
      <c r="K5782" t="str">
        <f>IFERROR(VLOOKUP(J5782,ORDEN_ESF!A:C,2,0),"")</f>
        <v>Cuentas comerciales por cobrar y otras cuentas por cobrar corrientes</v>
      </c>
      <c r="L5782">
        <f>IFERROR(VLOOKUP(J5782,ORDEN_ESF!A:C,3,0),0)</f>
        <v>0</v>
      </c>
      <c r="M5782">
        <v>9296601</v>
      </c>
    </row>
    <row r="5783" spans="1:13" x14ac:dyDescent="0.25">
      <c r="A5783">
        <v>890908097</v>
      </c>
      <c r="B5783" t="s">
        <v>377</v>
      </c>
      <c r="C5783" t="s">
        <v>291</v>
      </c>
      <c r="D5783" t="s">
        <v>223</v>
      </c>
      <c r="E5783" t="s">
        <v>224</v>
      </c>
      <c r="F5783" t="s">
        <v>314</v>
      </c>
      <c r="G5783" s="16">
        <v>43100</v>
      </c>
      <c r="J5783" t="s">
        <v>234</v>
      </c>
      <c r="K5783" t="str">
        <f>IFERROR(VLOOKUP(J5783,ORDEN_ESF!A:C,2,0),"")</f>
        <v>Cuentas comerciales por cobrar y otras cuentas por cobrar corrientes</v>
      </c>
      <c r="L5783">
        <f>IFERROR(VLOOKUP(J5783,ORDEN_ESF!A:C,3,0),0)</f>
        <v>0</v>
      </c>
      <c r="M5783">
        <v>7225291</v>
      </c>
    </row>
    <row r="5784" spans="1:13" x14ac:dyDescent="0.25">
      <c r="A5784">
        <v>860077099</v>
      </c>
      <c r="B5784" t="s">
        <v>371</v>
      </c>
      <c r="C5784" t="s">
        <v>291</v>
      </c>
      <c r="D5784" t="s">
        <v>228</v>
      </c>
      <c r="E5784" t="s">
        <v>224</v>
      </c>
      <c r="F5784" t="s">
        <v>292</v>
      </c>
      <c r="G5784" s="16">
        <v>43100</v>
      </c>
      <c r="J5784" t="s">
        <v>234</v>
      </c>
      <c r="K5784" t="str">
        <f>IFERROR(VLOOKUP(J5784,ORDEN_ESF!A:C,2,0),"")</f>
        <v>Cuentas comerciales por cobrar y otras cuentas por cobrar corrientes</v>
      </c>
      <c r="L5784">
        <f>IFERROR(VLOOKUP(J5784,ORDEN_ESF!A:C,3,0),0)</f>
        <v>0</v>
      </c>
      <c r="M5784">
        <v>16412928</v>
      </c>
    </row>
    <row r="5785" spans="1:13" x14ac:dyDescent="0.25">
      <c r="A5785">
        <v>860077099</v>
      </c>
      <c r="B5785" t="s">
        <v>371</v>
      </c>
      <c r="C5785" t="s">
        <v>291</v>
      </c>
      <c r="D5785" t="s">
        <v>228</v>
      </c>
      <c r="E5785" t="s">
        <v>224</v>
      </c>
      <c r="F5785" t="s">
        <v>314</v>
      </c>
      <c r="G5785" s="16">
        <v>43100</v>
      </c>
      <c r="J5785" t="s">
        <v>234</v>
      </c>
      <c r="K5785" t="str">
        <f>IFERROR(VLOOKUP(J5785,ORDEN_ESF!A:C,2,0),"")</f>
        <v>Cuentas comerciales por cobrar y otras cuentas por cobrar corrientes</v>
      </c>
      <c r="L5785">
        <f>IFERROR(VLOOKUP(J5785,ORDEN_ESF!A:C,3,0),0)</f>
        <v>0</v>
      </c>
      <c r="M5785">
        <v>9863434</v>
      </c>
    </row>
    <row r="5786" spans="1:13" x14ac:dyDescent="0.25">
      <c r="A5786">
        <v>860532790</v>
      </c>
      <c r="B5786" t="s">
        <v>374</v>
      </c>
      <c r="C5786" t="s">
        <v>291</v>
      </c>
      <c r="D5786" t="s">
        <v>228</v>
      </c>
      <c r="E5786" t="s">
        <v>224</v>
      </c>
      <c r="F5786" t="s">
        <v>292</v>
      </c>
      <c r="G5786" s="16">
        <v>43100</v>
      </c>
      <c r="J5786" t="s">
        <v>234</v>
      </c>
      <c r="K5786" t="str">
        <f>IFERROR(VLOOKUP(J5786,ORDEN_ESF!A:C,2,0),"")</f>
        <v>Cuentas comerciales por cobrar y otras cuentas por cobrar corrientes</v>
      </c>
      <c r="L5786">
        <f>IFERROR(VLOOKUP(J5786,ORDEN_ESF!A:C,3,0),0)</f>
        <v>0</v>
      </c>
      <c r="M5786">
        <v>329516</v>
      </c>
    </row>
    <row r="5787" spans="1:13" x14ac:dyDescent="0.25">
      <c r="A5787">
        <v>860532790</v>
      </c>
      <c r="B5787" t="s">
        <v>374</v>
      </c>
      <c r="C5787" t="s">
        <v>291</v>
      </c>
      <c r="D5787" t="s">
        <v>228</v>
      </c>
      <c r="E5787" t="s">
        <v>224</v>
      </c>
      <c r="F5787" t="s">
        <v>314</v>
      </c>
      <c r="G5787" s="16">
        <v>43100</v>
      </c>
      <c r="J5787" t="s">
        <v>234</v>
      </c>
      <c r="K5787" t="str">
        <f>IFERROR(VLOOKUP(J5787,ORDEN_ESF!A:C,2,0),"")</f>
        <v>Cuentas comerciales por cobrar y otras cuentas por cobrar corrientes</v>
      </c>
      <c r="L5787">
        <f>IFERROR(VLOOKUP(J5787,ORDEN_ESF!A:C,3,0),0)</f>
        <v>0</v>
      </c>
      <c r="M5787">
        <v>88892</v>
      </c>
    </row>
    <row r="5788" spans="1:13" x14ac:dyDescent="0.25">
      <c r="A5788">
        <v>890928186</v>
      </c>
      <c r="B5788" t="s">
        <v>303</v>
      </c>
      <c r="C5788" t="s">
        <v>291</v>
      </c>
      <c r="D5788" t="s">
        <v>223</v>
      </c>
      <c r="E5788" t="s">
        <v>224</v>
      </c>
      <c r="F5788" t="s">
        <v>292</v>
      </c>
      <c r="G5788" s="16">
        <v>43100</v>
      </c>
      <c r="J5788" t="s">
        <v>234</v>
      </c>
      <c r="K5788" t="str">
        <f>IFERROR(VLOOKUP(J5788,ORDEN_ESF!A:C,2,0),"")</f>
        <v>Cuentas comerciales por cobrar y otras cuentas por cobrar corrientes</v>
      </c>
      <c r="L5788">
        <f>IFERROR(VLOOKUP(J5788,ORDEN_ESF!A:C,3,0),0)</f>
        <v>0</v>
      </c>
      <c r="M5788">
        <v>10540459</v>
      </c>
    </row>
    <row r="5789" spans="1:13" x14ac:dyDescent="0.25">
      <c r="A5789">
        <v>890928186</v>
      </c>
      <c r="B5789" t="s">
        <v>303</v>
      </c>
      <c r="C5789" t="s">
        <v>291</v>
      </c>
      <c r="D5789" t="s">
        <v>223</v>
      </c>
      <c r="E5789" t="s">
        <v>224</v>
      </c>
      <c r="F5789" t="s">
        <v>314</v>
      </c>
      <c r="G5789" s="16">
        <v>43100</v>
      </c>
      <c r="J5789" t="s">
        <v>234</v>
      </c>
      <c r="K5789" t="str">
        <f>IFERROR(VLOOKUP(J5789,ORDEN_ESF!A:C,2,0),"")</f>
        <v>Cuentas comerciales por cobrar y otras cuentas por cobrar corrientes</v>
      </c>
      <c r="L5789">
        <f>IFERROR(VLOOKUP(J5789,ORDEN_ESF!A:C,3,0),0)</f>
        <v>0</v>
      </c>
      <c r="M5789">
        <v>9864770</v>
      </c>
    </row>
    <row r="5790" spans="1:13" x14ac:dyDescent="0.25">
      <c r="A5790">
        <v>900206483</v>
      </c>
      <c r="B5790" t="s">
        <v>307</v>
      </c>
      <c r="C5790" t="s">
        <v>291</v>
      </c>
      <c r="D5790" t="s">
        <v>228</v>
      </c>
      <c r="E5790" t="s">
        <v>224</v>
      </c>
      <c r="F5790" t="s">
        <v>292</v>
      </c>
      <c r="G5790" s="16">
        <v>43100</v>
      </c>
      <c r="J5790" t="s">
        <v>234</v>
      </c>
      <c r="K5790" t="str">
        <f>IFERROR(VLOOKUP(J5790,ORDEN_ESF!A:C,2,0),"")</f>
        <v>Cuentas comerciales por cobrar y otras cuentas por cobrar corrientes</v>
      </c>
      <c r="L5790">
        <f>IFERROR(VLOOKUP(J5790,ORDEN_ESF!A:C,3,0),0)</f>
        <v>0</v>
      </c>
      <c r="M5790">
        <v>4110899</v>
      </c>
    </row>
    <row r="5791" spans="1:13" x14ac:dyDescent="0.25">
      <c r="A5791">
        <v>900206483</v>
      </c>
      <c r="B5791" t="s">
        <v>307</v>
      </c>
      <c r="C5791" t="s">
        <v>291</v>
      </c>
      <c r="D5791" t="s">
        <v>228</v>
      </c>
      <c r="E5791" t="s">
        <v>224</v>
      </c>
      <c r="F5791" t="s">
        <v>314</v>
      </c>
      <c r="G5791" s="16">
        <v>43100</v>
      </c>
      <c r="J5791" t="s">
        <v>234</v>
      </c>
      <c r="K5791" t="str">
        <f>IFERROR(VLOOKUP(J5791,ORDEN_ESF!A:C,2,0),"")</f>
        <v>Cuentas comerciales por cobrar y otras cuentas por cobrar corrientes</v>
      </c>
      <c r="L5791">
        <f>IFERROR(VLOOKUP(J5791,ORDEN_ESF!A:C,3,0),0)</f>
        <v>0</v>
      </c>
      <c r="M5791">
        <v>276691</v>
      </c>
    </row>
    <row r="5792" spans="1:13" x14ac:dyDescent="0.25">
      <c r="A5792">
        <v>900206480</v>
      </c>
      <c r="B5792" t="s">
        <v>306</v>
      </c>
      <c r="C5792" t="s">
        <v>291</v>
      </c>
      <c r="D5792" t="s">
        <v>228</v>
      </c>
      <c r="E5792" t="s">
        <v>224</v>
      </c>
      <c r="F5792" t="s">
        <v>292</v>
      </c>
      <c r="G5792" s="16">
        <v>43100</v>
      </c>
      <c r="J5792" t="s">
        <v>234</v>
      </c>
      <c r="K5792" t="str">
        <f>IFERROR(VLOOKUP(J5792,ORDEN_ESF!A:C,2,0),"")</f>
        <v>Cuentas comerciales por cobrar y otras cuentas por cobrar corrientes</v>
      </c>
      <c r="L5792">
        <f>IFERROR(VLOOKUP(J5792,ORDEN_ESF!A:C,3,0),0)</f>
        <v>0</v>
      </c>
      <c r="M5792">
        <v>9603688</v>
      </c>
    </row>
    <row r="5793" spans="1:13" x14ac:dyDescent="0.25">
      <c r="A5793">
        <v>900206480</v>
      </c>
      <c r="B5793" t="s">
        <v>306</v>
      </c>
      <c r="C5793" t="s">
        <v>291</v>
      </c>
      <c r="D5793" t="s">
        <v>228</v>
      </c>
      <c r="E5793" t="s">
        <v>224</v>
      </c>
      <c r="F5793" t="s">
        <v>314</v>
      </c>
      <c r="G5793" s="16">
        <v>43100</v>
      </c>
      <c r="J5793" t="s">
        <v>234</v>
      </c>
      <c r="K5793" t="str">
        <f>IFERROR(VLOOKUP(J5793,ORDEN_ESF!A:C,2,0),"")</f>
        <v>Cuentas comerciales por cobrar y otras cuentas por cobrar corrientes</v>
      </c>
      <c r="L5793">
        <f>IFERROR(VLOOKUP(J5793,ORDEN_ESF!A:C,3,0),0)</f>
        <v>0</v>
      </c>
      <c r="M5793">
        <v>4537076</v>
      </c>
    </row>
    <row r="5794" spans="1:13" x14ac:dyDescent="0.25">
      <c r="A5794">
        <v>890940026</v>
      </c>
      <c r="B5794" t="s">
        <v>304</v>
      </c>
      <c r="C5794" t="s">
        <v>291</v>
      </c>
      <c r="D5794" t="s">
        <v>223</v>
      </c>
      <c r="E5794" t="s">
        <v>224</v>
      </c>
      <c r="F5794" t="s">
        <v>292</v>
      </c>
      <c r="G5794" s="16">
        <v>43100</v>
      </c>
      <c r="J5794" t="s">
        <v>234</v>
      </c>
      <c r="K5794" t="str">
        <f>IFERROR(VLOOKUP(J5794,ORDEN_ESF!A:C,2,0),"")</f>
        <v>Cuentas comerciales por cobrar y otras cuentas por cobrar corrientes</v>
      </c>
      <c r="L5794">
        <f>IFERROR(VLOOKUP(J5794,ORDEN_ESF!A:C,3,0),0)</f>
        <v>0</v>
      </c>
      <c r="M5794">
        <v>36454505</v>
      </c>
    </row>
    <row r="5795" spans="1:13" x14ac:dyDescent="0.25">
      <c r="A5795">
        <v>890940026</v>
      </c>
      <c r="B5795" t="s">
        <v>304</v>
      </c>
      <c r="C5795" t="s">
        <v>291</v>
      </c>
      <c r="D5795" t="s">
        <v>223</v>
      </c>
      <c r="E5795" t="s">
        <v>224</v>
      </c>
      <c r="F5795" t="s">
        <v>314</v>
      </c>
      <c r="G5795" s="16">
        <v>43100</v>
      </c>
      <c r="J5795" t="s">
        <v>234</v>
      </c>
      <c r="K5795" t="str">
        <f>IFERROR(VLOOKUP(J5795,ORDEN_ESF!A:C,2,0),"")</f>
        <v>Cuentas comerciales por cobrar y otras cuentas por cobrar corrientes</v>
      </c>
      <c r="L5795">
        <f>IFERROR(VLOOKUP(J5795,ORDEN_ESF!A:C,3,0),0)</f>
        <v>0</v>
      </c>
      <c r="M5795">
        <v>29185880</v>
      </c>
    </row>
    <row r="5796" spans="1:13" x14ac:dyDescent="0.25">
      <c r="A5796">
        <v>860505064</v>
      </c>
      <c r="B5796" t="s">
        <v>361</v>
      </c>
      <c r="C5796" t="s">
        <v>291</v>
      </c>
      <c r="D5796" t="s">
        <v>228</v>
      </c>
      <c r="E5796" t="s">
        <v>224</v>
      </c>
      <c r="F5796" t="s">
        <v>292</v>
      </c>
      <c r="G5796" s="16">
        <v>43100</v>
      </c>
      <c r="J5796" t="s">
        <v>234</v>
      </c>
      <c r="K5796" t="str">
        <f>IFERROR(VLOOKUP(J5796,ORDEN_ESF!A:C,2,0),"")</f>
        <v>Cuentas comerciales por cobrar y otras cuentas por cobrar corrientes</v>
      </c>
      <c r="L5796">
        <f>IFERROR(VLOOKUP(J5796,ORDEN_ESF!A:C,3,0),0)</f>
        <v>0</v>
      </c>
      <c r="M5796">
        <v>1669285</v>
      </c>
    </row>
    <row r="5797" spans="1:13" x14ac:dyDescent="0.25">
      <c r="A5797">
        <v>860505064</v>
      </c>
      <c r="B5797" t="s">
        <v>361</v>
      </c>
      <c r="C5797" t="s">
        <v>291</v>
      </c>
      <c r="D5797" t="s">
        <v>228</v>
      </c>
      <c r="E5797" t="s">
        <v>224</v>
      </c>
      <c r="F5797" t="s">
        <v>314</v>
      </c>
      <c r="G5797" s="16">
        <v>43100</v>
      </c>
      <c r="J5797" t="s">
        <v>234</v>
      </c>
      <c r="K5797" t="str">
        <f>IFERROR(VLOOKUP(J5797,ORDEN_ESF!A:C,2,0),"")</f>
        <v>Cuentas comerciales por cobrar y otras cuentas por cobrar corrientes</v>
      </c>
      <c r="L5797">
        <f>IFERROR(VLOOKUP(J5797,ORDEN_ESF!A:C,3,0),0)</f>
        <v>0</v>
      </c>
      <c r="M5797">
        <v>2304393</v>
      </c>
    </row>
    <row r="5798" spans="1:13" x14ac:dyDescent="0.25">
      <c r="A5798">
        <v>900521357</v>
      </c>
      <c r="B5798" t="s">
        <v>175</v>
      </c>
      <c r="C5798" t="s">
        <v>291</v>
      </c>
      <c r="D5798" t="s">
        <v>388</v>
      </c>
      <c r="E5798" t="s">
        <v>339</v>
      </c>
      <c r="F5798" t="s">
        <v>292</v>
      </c>
      <c r="G5798" s="16">
        <v>43100</v>
      </c>
      <c r="J5798" t="s">
        <v>234</v>
      </c>
      <c r="K5798" t="str">
        <f>IFERROR(VLOOKUP(J5798,ORDEN_ESF!A:C,2,0),"")</f>
        <v>Cuentas comerciales por cobrar y otras cuentas por cobrar corrientes</v>
      </c>
      <c r="L5798">
        <f>IFERROR(VLOOKUP(J5798,ORDEN_ESF!A:C,3,0),0)</f>
        <v>0</v>
      </c>
      <c r="M5798">
        <v>17099185</v>
      </c>
    </row>
    <row r="5799" spans="1:13" x14ac:dyDescent="0.25">
      <c r="A5799">
        <v>900521357</v>
      </c>
      <c r="B5799" t="s">
        <v>175</v>
      </c>
      <c r="C5799" t="s">
        <v>291</v>
      </c>
      <c r="D5799" t="s">
        <v>388</v>
      </c>
      <c r="E5799" t="s">
        <v>339</v>
      </c>
      <c r="F5799" t="s">
        <v>314</v>
      </c>
      <c r="G5799" s="16">
        <v>43100</v>
      </c>
      <c r="J5799" t="s">
        <v>234</v>
      </c>
      <c r="K5799" t="str">
        <f>IFERROR(VLOOKUP(J5799,ORDEN_ESF!A:C,2,0),"")</f>
        <v>Cuentas comerciales por cobrar y otras cuentas por cobrar corrientes</v>
      </c>
      <c r="L5799">
        <f>IFERROR(VLOOKUP(J5799,ORDEN_ESF!A:C,3,0),0)</f>
        <v>0</v>
      </c>
      <c r="M5799">
        <v>42047362</v>
      </c>
    </row>
    <row r="5800" spans="1:13" x14ac:dyDescent="0.25">
      <c r="A5800">
        <v>800140959</v>
      </c>
      <c r="B5800" t="s">
        <v>340</v>
      </c>
      <c r="C5800" t="s">
        <v>291</v>
      </c>
      <c r="D5800" t="s">
        <v>228</v>
      </c>
      <c r="E5800" t="s">
        <v>339</v>
      </c>
      <c r="F5800" t="s">
        <v>292</v>
      </c>
      <c r="G5800" s="16">
        <v>43100</v>
      </c>
      <c r="J5800" t="s">
        <v>234</v>
      </c>
      <c r="K5800" t="str">
        <f>IFERROR(VLOOKUP(J5800,ORDEN_ESF!A:C,2,0),"")</f>
        <v>Cuentas comerciales por cobrar y otras cuentas por cobrar corrientes</v>
      </c>
      <c r="L5800">
        <f>IFERROR(VLOOKUP(J5800,ORDEN_ESF!A:C,3,0),0)</f>
        <v>0</v>
      </c>
      <c r="M5800">
        <v>19385661</v>
      </c>
    </row>
    <row r="5801" spans="1:13" x14ac:dyDescent="0.25">
      <c r="A5801">
        <v>800140959</v>
      </c>
      <c r="B5801" t="s">
        <v>340</v>
      </c>
      <c r="C5801" t="s">
        <v>291</v>
      </c>
      <c r="D5801" t="s">
        <v>228</v>
      </c>
      <c r="E5801" t="s">
        <v>339</v>
      </c>
      <c r="F5801" t="s">
        <v>314</v>
      </c>
      <c r="G5801" s="16">
        <v>43100</v>
      </c>
      <c r="J5801" t="s">
        <v>234</v>
      </c>
      <c r="K5801" t="str">
        <f>IFERROR(VLOOKUP(J5801,ORDEN_ESF!A:C,2,0),"")</f>
        <v>Cuentas comerciales por cobrar y otras cuentas por cobrar corrientes</v>
      </c>
      <c r="L5801">
        <f>IFERROR(VLOOKUP(J5801,ORDEN_ESF!A:C,3,0),0)</f>
        <v>0</v>
      </c>
      <c r="M5801">
        <v>7307441</v>
      </c>
    </row>
    <row r="5802" spans="1:13" x14ac:dyDescent="0.25">
      <c r="A5802">
        <v>900535441</v>
      </c>
      <c r="B5802" t="s">
        <v>308</v>
      </c>
      <c r="C5802" t="s">
        <v>291</v>
      </c>
      <c r="D5802" t="s">
        <v>228</v>
      </c>
      <c r="E5802" t="s">
        <v>224</v>
      </c>
      <c r="F5802" t="s">
        <v>292</v>
      </c>
      <c r="G5802" s="16">
        <v>43100</v>
      </c>
      <c r="J5802" t="s">
        <v>234</v>
      </c>
      <c r="K5802" t="str">
        <f>IFERROR(VLOOKUP(J5802,ORDEN_ESF!A:C,2,0),"")</f>
        <v>Cuentas comerciales por cobrar y otras cuentas por cobrar corrientes</v>
      </c>
      <c r="L5802">
        <f>IFERROR(VLOOKUP(J5802,ORDEN_ESF!A:C,3,0),0)</f>
        <v>0</v>
      </c>
      <c r="M5802">
        <v>13652</v>
      </c>
    </row>
    <row r="5803" spans="1:13" x14ac:dyDescent="0.25">
      <c r="A5803">
        <v>900535441</v>
      </c>
      <c r="B5803" t="s">
        <v>308</v>
      </c>
      <c r="C5803" t="s">
        <v>291</v>
      </c>
      <c r="D5803" t="s">
        <v>228</v>
      </c>
      <c r="E5803" t="s">
        <v>224</v>
      </c>
      <c r="F5803" t="s">
        <v>314</v>
      </c>
      <c r="G5803" s="16">
        <v>43100</v>
      </c>
      <c r="J5803" t="s">
        <v>234</v>
      </c>
      <c r="K5803" t="str">
        <f>IFERROR(VLOOKUP(J5803,ORDEN_ESF!A:C,2,0),"")</f>
        <v>Cuentas comerciales por cobrar y otras cuentas por cobrar corrientes</v>
      </c>
      <c r="L5803">
        <f>IFERROR(VLOOKUP(J5803,ORDEN_ESF!A:C,3,0),0)</f>
        <v>0</v>
      </c>
      <c r="M5803">
        <v>12200618</v>
      </c>
    </row>
    <row r="5804" spans="1:13" x14ac:dyDescent="0.25">
      <c r="A5804">
        <v>800014246</v>
      </c>
      <c r="B5804" t="s">
        <v>332</v>
      </c>
      <c r="C5804" t="s">
        <v>291</v>
      </c>
      <c r="D5804" t="s">
        <v>223</v>
      </c>
      <c r="E5804" t="s">
        <v>333</v>
      </c>
      <c r="F5804" t="s">
        <v>292</v>
      </c>
      <c r="G5804" s="16">
        <v>43100</v>
      </c>
      <c r="J5804" t="s">
        <v>234</v>
      </c>
      <c r="K5804" t="str">
        <f>IFERROR(VLOOKUP(J5804,ORDEN_ESF!A:C,2,0),"")</f>
        <v>Cuentas comerciales por cobrar y otras cuentas por cobrar corrientes</v>
      </c>
      <c r="L5804">
        <f>IFERROR(VLOOKUP(J5804,ORDEN_ESF!A:C,3,0),0)</f>
        <v>0</v>
      </c>
      <c r="M5804">
        <v>82236997</v>
      </c>
    </row>
    <row r="5805" spans="1:13" x14ac:dyDescent="0.25">
      <c r="A5805">
        <v>800014246</v>
      </c>
      <c r="B5805" t="s">
        <v>332</v>
      </c>
      <c r="C5805" t="s">
        <v>291</v>
      </c>
      <c r="D5805" t="s">
        <v>223</v>
      </c>
      <c r="E5805" t="s">
        <v>333</v>
      </c>
      <c r="F5805" t="s">
        <v>314</v>
      </c>
      <c r="G5805" s="16">
        <v>43100</v>
      </c>
      <c r="J5805" t="s">
        <v>234</v>
      </c>
      <c r="K5805" t="str">
        <f>IFERROR(VLOOKUP(J5805,ORDEN_ESF!A:C,2,0),"")</f>
        <v>Cuentas comerciales por cobrar y otras cuentas por cobrar corrientes</v>
      </c>
      <c r="L5805">
        <f>IFERROR(VLOOKUP(J5805,ORDEN_ESF!A:C,3,0),0)</f>
        <v>0</v>
      </c>
      <c r="M5805">
        <v>65669901</v>
      </c>
    </row>
    <row r="5806" spans="1:13" x14ac:dyDescent="0.25">
      <c r="A5806">
        <v>800182330</v>
      </c>
      <c r="B5806" t="s">
        <v>342</v>
      </c>
      <c r="C5806" t="s">
        <v>291</v>
      </c>
      <c r="D5806" t="s">
        <v>343</v>
      </c>
      <c r="E5806" t="s">
        <v>333</v>
      </c>
      <c r="F5806" t="s">
        <v>292</v>
      </c>
      <c r="G5806" s="16">
        <v>43100</v>
      </c>
      <c r="J5806" t="s">
        <v>234</v>
      </c>
      <c r="K5806" t="str">
        <f>IFERROR(VLOOKUP(J5806,ORDEN_ESF!A:C,2,0),"")</f>
        <v>Cuentas comerciales por cobrar y otras cuentas por cobrar corrientes</v>
      </c>
      <c r="L5806">
        <f>IFERROR(VLOOKUP(J5806,ORDEN_ESF!A:C,3,0),0)</f>
        <v>0</v>
      </c>
      <c r="M5806">
        <v>290724532</v>
      </c>
    </row>
    <row r="5807" spans="1:13" x14ac:dyDescent="0.25">
      <c r="A5807">
        <v>800182330</v>
      </c>
      <c r="B5807" t="s">
        <v>342</v>
      </c>
      <c r="C5807" t="s">
        <v>291</v>
      </c>
      <c r="D5807" t="s">
        <v>343</v>
      </c>
      <c r="E5807" t="s">
        <v>333</v>
      </c>
      <c r="F5807" t="s">
        <v>314</v>
      </c>
      <c r="G5807" s="16">
        <v>43100</v>
      </c>
      <c r="J5807" t="s">
        <v>234</v>
      </c>
      <c r="K5807" t="str">
        <f>IFERROR(VLOOKUP(J5807,ORDEN_ESF!A:C,2,0),"")</f>
        <v>Cuentas comerciales por cobrar y otras cuentas por cobrar corrientes</v>
      </c>
      <c r="L5807">
        <f>IFERROR(VLOOKUP(J5807,ORDEN_ESF!A:C,3,0),0)</f>
        <v>0</v>
      </c>
      <c r="M5807">
        <v>375716576</v>
      </c>
    </row>
    <row r="5808" spans="1:13" x14ac:dyDescent="0.25">
      <c r="A5808">
        <v>830116629</v>
      </c>
      <c r="B5808" t="s">
        <v>354</v>
      </c>
      <c r="C5808" t="s">
        <v>291</v>
      </c>
      <c r="D5808" t="s">
        <v>228</v>
      </c>
      <c r="E5808" t="s">
        <v>355</v>
      </c>
      <c r="F5808" t="s">
        <v>292</v>
      </c>
      <c r="G5808" s="16">
        <v>43100</v>
      </c>
      <c r="J5808" t="s">
        <v>234</v>
      </c>
      <c r="K5808" t="str">
        <f>IFERROR(VLOOKUP(J5808,ORDEN_ESF!A:C,2,0),"")</f>
        <v>Cuentas comerciales por cobrar y otras cuentas por cobrar corrientes</v>
      </c>
      <c r="L5808">
        <f>IFERROR(VLOOKUP(J5808,ORDEN_ESF!A:C,3,0),0)</f>
        <v>0</v>
      </c>
      <c r="M5808">
        <v>1348807</v>
      </c>
    </row>
    <row r="5809" spans="1:13" x14ac:dyDescent="0.25">
      <c r="A5809">
        <v>830097620</v>
      </c>
      <c r="B5809" t="s">
        <v>290</v>
      </c>
      <c r="C5809" t="s">
        <v>291</v>
      </c>
      <c r="D5809" t="s">
        <v>228</v>
      </c>
      <c r="E5809" t="s">
        <v>224</v>
      </c>
      <c r="F5809" t="s">
        <v>292</v>
      </c>
      <c r="G5809" s="16">
        <v>43100</v>
      </c>
      <c r="J5809" t="s">
        <v>234</v>
      </c>
      <c r="K5809" t="str">
        <f>IFERROR(VLOOKUP(J5809,ORDEN_ESF!A:C,2,0),"")</f>
        <v>Cuentas comerciales por cobrar y otras cuentas por cobrar corrientes</v>
      </c>
      <c r="L5809">
        <f>IFERROR(VLOOKUP(J5809,ORDEN_ESF!A:C,3,0),0)</f>
        <v>0</v>
      </c>
      <c r="M5809">
        <v>5937324</v>
      </c>
    </row>
    <row r="5810" spans="1:13" x14ac:dyDescent="0.25">
      <c r="A5810">
        <v>830097620</v>
      </c>
      <c r="B5810" t="s">
        <v>290</v>
      </c>
      <c r="C5810" t="s">
        <v>291</v>
      </c>
      <c r="D5810" t="s">
        <v>228</v>
      </c>
      <c r="E5810" t="s">
        <v>224</v>
      </c>
      <c r="F5810" t="s">
        <v>314</v>
      </c>
      <c r="G5810" s="16">
        <v>43100</v>
      </c>
      <c r="J5810" t="s">
        <v>234</v>
      </c>
      <c r="K5810" t="str">
        <f>IFERROR(VLOOKUP(J5810,ORDEN_ESF!A:C,2,0),"")</f>
        <v>Cuentas comerciales por cobrar y otras cuentas por cobrar corrientes</v>
      </c>
      <c r="L5810">
        <f>IFERROR(VLOOKUP(J5810,ORDEN_ESF!A:C,3,0),0)</f>
        <v>0</v>
      </c>
      <c r="M5810">
        <v>3840162</v>
      </c>
    </row>
    <row r="5811" spans="1:13" x14ac:dyDescent="0.25">
      <c r="A5811">
        <v>800095951</v>
      </c>
      <c r="B5811" t="s">
        <v>338</v>
      </c>
      <c r="C5811" t="s">
        <v>291</v>
      </c>
      <c r="D5811" t="s">
        <v>228</v>
      </c>
      <c r="E5811" t="s">
        <v>339</v>
      </c>
      <c r="F5811" t="s">
        <v>292</v>
      </c>
      <c r="G5811" s="16">
        <v>43100</v>
      </c>
      <c r="J5811" t="s">
        <v>234</v>
      </c>
      <c r="K5811" t="str">
        <f>IFERROR(VLOOKUP(J5811,ORDEN_ESF!A:C,2,0),"")</f>
        <v>Cuentas comerciales por cobrar y otras cuentas por cobrar corrientes</v>
      </c>
      <c r="L5811">
        <f>IFERROR(VLOOKUP(J5811,ORDEN_ESF!A:C,3,0),0)</f>
        <v>0</v>
      </c>
      <c r="M5811">
        <v>9557197</v>
      </c>
    </row>
    <row r="5812" spans="1:13" x14ac:dyDescent="0.25">
      <c r="A5812">
        <v>800095951</v>
      </c>
      <c r="B5812" t="s">
        <v>338</v>
      </c>
      <c r="C5812" t="s">
        <v>291</v>
      </c>
      <c r="D5812" t="s">
        <v>228</v>
      </c>
      <c r="E5812" t="s">
        <v>339</v>
      </c>
      <c r="F5812" t="s">
        <v>314</v>
      </c>
      <c r="G5812" s="16">
        <v>43100</v>
      </c>
      <c r="J5812" t="s">
        <v>234</v>
      </c>
      <c r="K5812" t="str">
        <f>IFERROR(VLOOKUP(J5812,ORDEN_ESF!A:C,2,0),"")</f>
        <v>Cuentas comerciales por cobrar y otras cuentas por cobrar corrientes</v>
      </c>
      <c r="L5812">
        <f>IFERROR(VLOOKUP(J5812,ORDEN_ESF!A:C,3,0),0)</f>
        <v>0</v>
      </c>
      <c r="M5812">
        <v>13045541</v>
      </c>
    </row>
    <row r="5813" spans="1:13" x14ac:dyDescent="0.25">
      <c r="A5813">
        <v>860354402</v>
      </c>
      <c r="B5813" t="s">
        <v>295</v>
      </c>
      <c r="C5813" t="s">
        <v>291</v>
      </c>
      <c r="D5813" t="s">
        <v>228</v>
      </c>
      <c r="E5813" t="s">
        <v>224</v>
      </c>
      <c r="F5813" t="s">
        <v>292</v>
      </c>
      <c r="G5813" s="16">
        <v>43100</v>
      </c>
      <c r="J5813" t="s">
        <v>234</v>
      </c>
      <c r="K5813" t="str">
        <f>IFERROR(VLOOKUP(J5813,ORDEN_ESF!A:C,2,0),"")</f>
        <v>Cuentas comerciales por cobrar y otras cuentas por cobrar corrientes</v>
      </c>
      <c r="L5813">
        <f>IFERROR(VLOOKUP(J5813,ORDEN_ESF!A:C,3,0),0)</f>
        <v>0</v>
      </c>
      <c r="M5813">
        <v>1798571</v>
      </c>
    </row>
    <row r="5814" spans="1:13" x14ac:dyDescent="0.25">
      <c r="A5814">
        <v>860354402</v>
      </c>
      <c r="B5814" t="s">
        <v>295</v>
      </c>
      <c r="C5814" t="s">
        <v>291</v>
      </c>
      <c r="D5814" t="s">
        <v>228</v>
      </c>
      <c r="E5814" t="s">
        <v>224</v>
      </c>
      <c r="F5814" t="s">
        <v>314</v>
      </c>
      <c r="G5814" s="16">
        <v>43100</v>
      </c>
      <c r="J5814" t="s">
        <v>234</v>
      </c>
      <c r="K5814" t="str">
        <f>IFERROR(VLOOKUP(J5814,ORDEN_ESF!A:C,2,0),"")</f>
        <v>Cuentas comerciales por cobrar y otras cuentas por cobrar corrientes</v>
      </c>
      <c r="L5814">
        <f>IFERROR(VLOOKUP(J5814,ORDEN_ESF!A:C,3,0),0)</f>
        <v>0</v>
      </c>
      <c r="M5814">
        <v>3649340</v>
      </c>
    </row>
    <row r="5815" spans="1:13" x14ac:dyDescent="0.25">
      <c r="A5815">
        <v>860532790</v>
      </c>
      <c r="B5815" t="s">
        <v>374</v>
      </c>
      <c r="C5815" t="s">
        <v>291</v>
      </c>
      <c r="D5815" t="s">
        <v>228</v>
      </c>
      <c r="E5815" t="s">
        <v>224</v>
      </c>
      <c r="F5815" t="s">
        <v>292</v>
      </c>
      <c r="G5815" s="16">
        <v>43100</v>
      </c>
      <c r="J5815" t="s">
        <v>235</v>
      </c>
      <c r="K5815" t="str">
        <f>IFERROR(VLOOKUP(J5815,ORDEN_ESF!A:C,2,0),"")</f>
        <v>Inventarios corrientes</v>
      </c>
      <c r="L5815">
        <f>IFERROR(VLOOKUP(J5815,ORDEN_ESF!A:C,3,0),0)</f>
        <v>8</v>
      </c>
      <c r="M5815">
        <v>3030471</v>
      </c>
    </row>
    <row r="5816" spans="1:13" x14ac:dyDescent="0.25">
      <c r="A5816">
        <v>860532790</v>
      </c>
      <c r="B5816" t="s">
        <v>374</v>
      </c>
      <c r="C5816" t="s">
        <v>291</v>
      </c>
      <c r="D5816" t="s">
        <v>228</v>
      </c>
      <c r="E5816" t="s">
        <v>224</v>
      </c>
      <c r="F5816" t="s">
        <v>314</v>
      </c>
      <c r="G5816" s="16">
        <v>43100</v>
      </c>
      <c r="J5816" t="s">
        <v>235</v>
      </c>
      <c r="K5816" t="str">
        <f>IFERROR(VLOOKUP(J5816,ORDEN_ESF!A:C,2,0),"")</f>
        <v>Inventarios corrientes</v>
      </c>
      <c r="L5816">
        <f>IFERROR(VLOOKUP(J5816,ORDEN_ESF!A:C,3,0),0)</f>
        <v>8</v>
      </c>
      <c r="M5816">
        <v>2997175</v>
      </c>
    </row>
    <row r="5817" spans="1:13" x14ac:dyDescent="0.25">
      <c r="A5817">
        <v>890928186</v>
      </c>
      <c r="B5817" t="s">
        <v>303</v>
      </c>
      <c r="C5817" t="s">
        <v>291</v>
      </c>
      <c r="D5817" t="s">
        <v>223</v>
      </c>
      <c r="E5817" t="s">
        <v>224</v>
      </c>
      <c r="F5817" t="s">
        <v>292</v>
      </c>
      <c r="G5817" s="16">
        <v>43100</v>
      </c>
      <c r="J5817" t="s">
        <v>235</v>
      </c>
      <c r="K5817" t="str">
        <f>IFERROR(VLOOKUP(J5817,ORDEN_ESF!A:C,2,0),"")</f>
        <v>Inventarios corrientes</v>
      </c>
      <c r="L5817">
        <f>IFERROR(VLOOKUP(J5817,ORDEN_ESF!A:C,3,0),0)</f>
        <v>8</v>
      </c>
      <c r="M5817">
        <v>2766518</v>
      </c>
    </row>
    <row r="5818" spans="1:13" x14ac:dyDescent="0.25">
      <c r="A5818">
        <v>890928186</v>
      </c>
      <c r="B5818" t="s">
        <v>303</v>
      </c>
      <c r="C5818" t="s">
        <v>291</v>
      </c>
      <c r="D5818" t="s">
        <v>223</v>
      </c>
      <c r="E5818" t="s">
        <v>224</v>
      </c>
      <c r="F5818" t="s">
        <v>314</v>
      </c>
      <c r="G5818" s="16">
        <v>43100</v>
      </c>
      <c r="J5818" t="s">
        <v>235</v>
      </c>
      <c r="K5818" t="str">
        <f>IFERROR(VLOOKUP(J5818,ORDEN_ESF!A:C,2,0),"")</f>
        <v>Inventarios corrientes</v>
      </c>
      <c r="L5818">
        <f>IFERROR(VLOOKUP(J5818,ORDEN_ESF!A:C,3,0),0)</f>
        <v>8</v>
      </c>
      <c r="M5818">
        <v>3415157</v>
      </c>
    </row>
    <row r="5819" spans="1:13" x14ac:dyDescent="0.25">
      <c r="A5819">
        <v>900206483</v>
      </c>
      <c r="B5819" t="s">
        <v>307</v>
      </c>
      <c r="C5819" t="s">
        <v>291</v>
      </c>
      <c r="D5819" t="s">
        <v>228</v>
      </c>
      <c r="E5819" t="s">
        <v>224</v>
      </c>
      <c r="F5819" t="s">
        <v>292</v>
      </c>
      <c r="G5819" s="16">
        <v>43100</v>
      </c>
      <c r="J5819" t="s">
        <v>235</v>
      </c>
      <c r="K5819" t="str">
        <f>IFERROR(VLOOKUP(J5819,ORDEN_ESF!A:C,2,0),"")</f>
        <v>Inventarios corrientes</v>
      </c>
      <c r="L5819">
        <f>IFERROR(VLOOKUP(J5819,ORDEN_ESF!A:C,3,0),0)</f>
        <v>8</v>
      </c>
      <c r="M5819">
        <v>42282</v>
      </c>
    </row>
    <row r="5820" spans="1:13" x14ac:dyDescent="0.25">
      <c r="A5820">
        <v>900206483</v>
      </c>
      <c r="B5820" t="s">
        <v>307</v>
      </c>
      <c r="C5820" t="s">
        <v>291</v>
      </c>
      <c r="D5820" t="s">
        <v>228</v>
      </c>
      <c r="E5820" t="s">
        <v>224</v>
      </c>
      <c r="F5820" t="s">
        <v>314</v>
      </c>
      <c r="G5820" s="16">
        <v>43100</v>
      </c>
      <c r="J5820" t="s">
        <v>235</v>
      </c>
      <c r="K5820" t="str">
        <f>IFERROR(VLOOKUP(J5820,ORDEN_ESF!A:C,2,0),"")</f>
        <v>Inventarios corrientes</v>
      </c>
      <c r="L5820">
        <f>IFERROR(VLOOKUP(J5820,ORDEN_ESF!A:C,3,0),0)</f>
        <v>8</v>
      </c>
      <c r="M5820">
        <v>422231</v>
      </c>
    </row>
    <row r="5821" spans="1:13" x14ac:dyDescent="0.25">
      <c r="A5821">
        <v>900206480</v>
      </c>
      <c r="B5821" t="s">
        <v>306</v>
      </c>
      <c r="C5821" t="s">
        <v>291</v>
      </c>
      <c r="D5821" t="s">
        <v>228</v>
      </c>
      <c r="E5821" t="s">
        <v>224</v>
      </c>
      <c r="F5821" t="s">
        <v>292</v>
      </c>
      <c r="G5821" s="16">
        <v>43100</v>
      </c>
      <c r="J5821" t="s">
        <v>235</v>
      </c>
      <c r="K5821" t="str">
        <f>IFERROR(VLOOKUP(J5821,ORDEN_ESF!A:C,2,0),"")</f>
        <v>Inventarios corrientes</v>
      </c>
      <c r="L5821">
        <f>IFERROR(VLOOKUP(J5821,ORDEN_ESF!A:C,3,0),0)</f>
        <v>8</v>
      </c>
      <c r="M5821">
        <v>67463</v>
      </c>
    </row>
    <row r="5822" spans="1:13" x14ac:dyDescent="0.25">
      <c r="A5822">
        <v>900206480</v>
      </c>
      <c r="B5822" t="s">
        <v>306</v>
      </c>
      <c r="C5822" t="s">
        <v>291</v>
      </c>
      <c r="D5822" t="s">
        <v>228</v>
      </c>
      <c r="E5822" t="s">
        <v>224</v>
      </c>
      <c r="F5822" t="s">
        <v>314</v>
      </c>
      <c r="G5822" s="16">
        <v>43100</v>
      </c>
      <c r="J5822" t="s">
        <v>235</v>
      </c>
      <c r="K5822" t="str">
        <f>IFERROR(VLOOKUP(J5822,ORDEN_ESF!A:C,2,0),"")</f>
        <v>Inventarios corrientes</v>
      </c>
      <c r="L5822">
        <f>IFERROR(VLOOKUP(J5822,ORDEN_ESF!A:C,3,0),0)</f>
        <v>8</v>
      </c>
      <c r="M5822">
        <v>4734713</v>
      </c>
    </row>
    <row r="5823" spans="1:13" x14ac:dyDescent="0.25">
      <c r="A5823">
        <v>890940026</v>
      </c>
      <c r="B5823" t="s">
        <v>304</v>
      </c>
      <c r="C5823" t="s">
        <v>291</v>
      </c>
      <c r="D5823" t="s">
        <v>223</v>
      </c>
      <c r="E5823" t="s">
        <v>224</v>
      </c>
      <c r="F5823" t="s">
        <v>292</v>
      </c>
      <c r="G5823" s="16">
        <v>43100</v>
      </c>
      <c r="J5823" t="s">
        <v>235</v>
      </c>
      <c r="K5823" t="str">
        <f>IFERROR(VLOOKUP(J5823,ORDEN_ESF!A:C,2,0),"")</f>
        <v>Inventarios corrientes</v>
      </c>
      <c r="L5823">
        <f>IFERROR(VLOOKUP(J5823,ORDEN_ESF!A:C,3,0),0)</f>
        <v>8</v>
      </c>
      <c r="M5823">
        <v>1746481</v>
      </c>
    </row>
    <row r="5824" spans="1:13" x14ac:dyDescent="0.25">
      <c r="A5824">
        <v>890940026</v>
      </c>
      <c r="B5824" t="s">
        <v>304</v>
      </c>
      <c r="C5824" t="s">
        <v>291</v>
      </c>
      <c r="D5824" t="s">
        <v>223</v>
      </c>
      <c r="E5824" t="s">
        <v>224</v>
      </c>
      <c r="F5824" t="s">
        <v>314</v>
      </c>
      <c r="G5824" s="16">
        <v>43100</v>
      </c>
      <c r="J5824" t="s">
        <v>235</v>
      </c>
      <c r="K5824" t="str">
        <f>IFERROR(VLOOKUP(J5824,ORDEN_ESF!A:C,2,0),"")</f>
        <v>Inventarios corrientes</v>
      </c>
      <c r="L5824">
        <f>IFERROR(VLOOKUP(J5824,ORDEN_ESF!A:C,3,0),0)</f>
        <v>8</v>
      </c>
      <c r="M5824">
        <v>2816293</v>
      </c>
    </row>
    <row r="5825" spans="1:13" x14ac:dyDescent="0.25">
      <c r="A5825">
        <v>900521357</v>
      </c>
      <c r="B5825" t="s">
        <v>175</v>
      </c>
      <c r="C5825" t="s">
        <v>291</v>
      </c>
      <c r="D5825" t="s">
        <v>388</v>
      </c>
      <c r="E5825" t="s">
        <v>339</v>
      </c>
      <c r="F5825" t="s">
        <v>292</v>
      </c>
      <c r="G5825" s="16">
        <v>43100</v>
      </c>
      <c r="J5825" t="s">
        <v>235</v>
      </c>
      <c r="K5825" t="str">
        <f>IFERROR(VLOOKUP(J5825,ORDEN_ESF!A:C,2,0),"")</f>
        <v>Inventarios corrientes</v>
      </c>
      <c r="L5825">
        <f>IFERROR(VLOOKUP(J5825,ORDEN_ESF!A:C,3,0),0)</f>
        <v>8</v>
      </c>
      <c r="M5825">
        <v>3229444</v>
      </c>
    </row>
    <row r="5826" spans="1:13" x14ac:dyDescent="0.25">
      <c r="A5826">
        <v>900521357</v>
      </c>
      <c r="B5826" t="s">
        <v>175</v>
      </c>
      <c r="C5826" t="s">
        <v>291</v>
      </c>
      <c r="D5826" t="s">
        <v>388</v>
      </c>
      <c r="E5826" t="s">
        <v>339</v>
      </c>
      <c r="F5826" t="s">
        <v>314</v>
      </c>
      <c r="G5826" s="16">
        <v>43100</v>
      </c>
      <c r="J5826" t="s">
        <v>235</v>
      </c>
      <c r="K5826" t="str">
        <f>IFERROR(VLOOKUP(J5826,ORDEN_ESF!A:C,2,0),"")</f>
        <v>Inventarios corrientes</v>
      </c>
      <c r="L5826">
        <f>IFERROR(VLOOKUP(J5826,ORDEN_ESF!A:C,3,0),0)</f>
        <v>8</v>
      </c>
      <c r="M5826">
        <v>11281230</v>
      </c>
    </row>
    <row r="5827" spans="1:13" x14ac:dyDescent="0.25">
      <c r="A5827">
        <v>800140959</v>
      </c>
      <c r="B5827" t="s">
        <v>340</v>
      </c>
      <c r="C5827" t="s">
        <v>291</v>
      </c>
      <c r="D5827" t="s">
        <v>228</v>
      </c>
      <c r="E5827" t="s">
        <v>339</v>
      </c>
      <c r="F5827" t="s">
        <v>292</v>
      </c>
      <c r="G5827" s="16">
        <v>43100</v>
      </c>
      <c r="J5827" t="s">
        <v>235</v>
      </c>
      <c r="K5827" t="str">
        <f>IFERROR(VLOOKUP(J5827,ORDEN_ESF!A:C,2,0),"")</f>
        <v>Inventarios corrientes</v>
      </c>
      <c r="L5827">
        <f>IFERROR(VLOOKUP(J5827,ORDEN_ESF!A:C,3,0),0)</f>
        <v>8</v>
      </c>
      <c r="M5827">
        <v>34613504</v>
      </c>
    </row>
    <row r="5828" spans="1:13" x14ac:dyDescent="0.25">
      <c r="A5828">
        <v>800140959</v>
      </c>
      <c r="B5828" t="s">
        <v>340</v>
      </c>
      <c r="C5828" t="s">
        <v>291</v>
      </c>
      <c r="D5828" t="s">
        <v>228</v>
      </c>
      <c r="E5828" t="s">
        <v>339</v>
      </c>
      <c r="F5828" t="s">
        <v>314</v>
      </c>
      <c r="G5828" s="16">
        <v>43100</v>
      </c>
      <c r="J5828" t="s">
        <v>235</v>
      </c>
      <c r="K5828" t="str">
        <f>IFERROR(VLOOKUP(J5828,ORDEN_ESF!A:C,2,0),"")</f>
        <v>Inventarios corrientes</v>
      </c>
      <c r="L5828">
        <f>IFERROR(VLOOKUP(J5828,ORDEN_ESF!A:C,3,0),0)</f>
        <v>8</v>
      </c>
      <c r="M5828">
        <v>24565712</v>
      </c>
    </row>
    <row r="5829" spans="1:13" x14ac:dyDescent="0.25">
      <c r="A5829">
        <v>800014246</v>
      </c>
      <c r="B5829" t="s">
        <v>332</v>
      </c>
      <c r="C5829" t="s">
        <v>291</v>
      </c>
      <c r="D5829" t="s">
        <v>223</v>
      </c>
      <c r="E5829" t="s">
        <v>333</v>
      </c>
      <c r="F5829" t="s">
        <v>292</v>
      </c>
      <c r="G5829" s="16">
        <v>43100</v>
      </c>
      <c r="J5829" t="s">
        <v>235</v>
      </c>
      <c r="K5829" t="str">
        <f>IFERROR(VLOOKUP(J5829,ORDEN_ESF!A:C,2,0),"")</f>
        <v>Inventarios corrientes</v>
      </c>
      <c r="L5829">
        <f>IFERROR(VLOOKUP(J5829,ORDEN_ESF!A:C,3,0),0)</f>
        <v>8</v>
      </c>
      <c r="M5829">
        <v>19634748</v>
      </c>
    </row>
    <row r="5830" spans="1:13" x14ac:dyDescent="0.25">
      <c r="A5830">
        <v>800014246</v>
      </c>
      <c r="B5830" t="s">
        <v>332</v>
      </c>
      <c r="C5830" t="s">
        <v>291</v>
      </c>
      <c r="D5830" t="s">
        <v>223</v>
      </c>
      <c r="E5830" t="s">
        <v>333</v>
      </c>
      <c r="F5830" t="s">
        <v>314</v>
      </c>
      <c r="G5830" s="16">
        <v>43100</v>
      </c>
      <c r="J5830" t="s">
        <v>235</v>
      </c>
      <c r="K5830" t="str">
        <f>IFERROR(VLOOKUP(J5830,ORDEN_ESF!A:C,2,0),"")</f>
        <v>Inventarios corrientes</v>
      </c>
      <c r="L5830">
        <f>IFERROR(VLOOKUP(J5830,ORDEN_ESF!A:C,3,0),0)</f>
        <v>8</v>
      </c>
      <c r="M5830">
        <v>17009347</v>
      </c>
    </row>
    <row r="5831" spans="1:13" x14ac:dyDescent="0.25">
      <c r="A5831">
        <v>800182330</v>
      </c>
      <c r="B5831" t="s">
        <v>342</v>
      </c>
      <c r="C5831" t="s">
        <v>291</v>
      </c>
      <c r="D5831" t="s">
        <v>343</v>
      </c>
      <c r="E5831" t="s">
        <v>333</v>
      </c>
      <c r="F5831" t="s">
        <v>292</v>
      </c>
      <c r="G5831" s="16">
        <v>43100</v>
      </c>
      <c r="J5831" t="s">
        <v>235</v>
      </c>
      <c r="K5831" t="str">
        <f>IFERROR(VLOOKUP(J5831,ORDEN_ESF!A:C,2,0),"")</f>
        <v>Inventarios corrientes</v>
      </c>
      <c r="L5831">
        <f>IFERROR(VLOOKUP(J5831,ORDEN_ESF!A:C,3,0),0)</f>
        <v>8</v>
      </c>
      <c r="M5831">
        <v>339646757</v>
      </c>
    </row>
    <row r="5832" spans="1:13" x14ac:dyDescent="0.25">
      <c r="A5832">
        <v>800182330</v>
      </c>
      <c r="B5832" t="s">
        <v>342</v>
      </c>
      <c r="C5832" t="s">
        <v>291</v>
      </c>
      <c r="D5832" t="s">
        <v>343</v>
      </c>
      <c r="E5832" t="s">
        <v>333</v>
      </c>
      <c r="F5832" t="s">
        <v>314</v>
      </c>
      <c r="G5832" s="16">
        <v>43100</v>
      </c>
      <c r="J5832" t="s">
        <v>235</v>
      </c>
      <c r="K5832" t="str">
        <f>IFERROR(VLOOKUP(J5832,ORDEN_ESF!A:C,2,0),"")</f>
        <v>Inventarios corrientes</v>
      </c>
      <c r="L5832">
        <f>IFERROR(VLOOKUP(J5832,ORDEN_ESF!A:C,3,0),0)</f>
        <v>8</v>
      </c>
      <c r="M5832">
        <v>243340106</v>
      </c>
    </row>
    <row r="5833" spans="1:13" x14ac:dyDescent="0.25">
      <c r="A5833">
        <v>800095951</v>
      </c>
      <c r="B5833" t="s">
        <v>338</v>
      </c>
      <c r="C5833" t="s">
        <v>291</v>
      </c>
      <c r="D5833" t="s">
        <v>228</v>
      </c>
      <c r="E5833" t="s">
        <v>339</v>
      </c>
      <c r="F5833" t="s">
        <v>292</v>
      </c>
      <c r="G5833" s="16">
        <v>43100</v>
      </c>
      <c r="J5833" t="s">
        <v>235</v>
      </c>
      <c r="K5833" t="str">
        <f>IFERROR(VLOOKUP(J5833,ORDEN_ESF!A:C,2,0),"")</f>
        <v>Inventarios corrientes</v>
      </c>
      <c r="L5833">
        <f>IFERROR(VLOOKUP(J5833,ORDEN_ESF!A:C,3,0),0)</f>
        <v>8</v>
      </c>
      <c r="M5833">
        <v>4949621</v>
      </c>
    </row>
    <row r="5834" spans="1:13" x14ac:dyDescent="0.25">
      <c r="A5834">
        <v>800095951</v>
      </c>
      <c r="B5834" t="s">
        <v>338</v>
      </c>
      <c r="C5834" t="s">
        <v>291</v>
      </c>
      <c r="D5834" t="s">
        <v>228</v>
      </c>
      <c r="E5834" t="s">
        <v>339</v>
      </c>
      <c r="F5834" t="s">
        <v>314</v>
      </c>
      <c r="G5834" s="16">
        <v>43100</v>
      </c>
      <c r="J5834" t="s">
        <v>235</v>
      </c>
      <c r="K5834" t="str">
        <f>IFERROR(VLOOKUP(J5834,ORDEN_ESF!A:C,2,0),"")</f>
        <v>Inventarios corrientes</v>
      </c>
      <c r="L5834">
        <f>IFERROR(VLOOKUP(J5834,ORDEN_ESF!A:C,3,0),0)</f>
        <v>8</v>
      </c>
      <c r="M5834">
        <v>7211067</v>
      </c>
    </row>
    <row r="5835" spans="1:13" x14ac:dyDescent="0.25">
      <c r="A5835">
        <v>860354402</v>
      </c>
      <c r="B5835" t="s">
        <v>295</v>
      </c>
      <c r="C5835" t="s">
        <v>291</v>
      </c>
      <c r="D5835" t="s">
        <v>228</v>
      </c>
      <c r="E5835" t="s">
        <v>224</v>
      </c>
      <c r="F5835" t="s">
        <v>292</v>
      </c>
      <c r="G5835" s="16">
        <v>43100</v>
      </c>
      <c r="J5835" t="s">
        <v>235</v>
      </c>
      <c r="K5835" t="str">
        <f>IFERROR(VLOOKUP(J5835,ORDEN_ESF!A:C,2,0),"")</f>
        <v>Inventarios corrientes</v>
      </c>
      <c r="L5835">
        <f>IFERROR(VLOOKUP(J5835,ORDEN_ESF!A:C,3,0),0)</f>
        <v>8</v>
      </c>
      <c r="M5835">
        <v>4420814</v>
      </c>
    </row>
    <row r="5836" spans="1:13" x14ac:dyDescent="0.25">
      <c r="A5836">
        <v>860354402</v>
      </c>
      <c r="B5836" t="s">
        <v>295</v>
      </c>
      <c r="C5836" t="s">
        <v>291</v>
      </c>
      <c r="D5836" t="s">
        <v>228</v>
      </c>
      <c r="E5836" t="s">
        <v>224</v>
      </c>
      <c r="F5836" t="s">
        <v>314</v>
      </c>
      <c r="G5836" s="16">
        <v>43100</v>
      </c>
      <c r="J5836" t="s">
        <v>235</v>
      </c>
      <c r="K5836" t="str">
        <f>IFERROR(VLOOKUP(J5836,ORDEN_ESF!A:C,2,0),"")</f>
        <v>Inventarios corrientes</v>
      </c>
      <c r="L5836">
        <f>IFERROR(VLOOKUP(J5836,ORDEN_ESF!A:C,3,0),0)</f>
        <v>8</v>
      </c>
      <c r="M5836">
        <v>7796733</v>
      </c>
    </row>
    <row r="5837" spans="1:13" x14ac:dyDescent="0.25">
      <c r="A5837">
        <v>890908097</v>
      </c>
      <c r="B5837" t="s">
        <v>377</v>
      </c>
      <c r="C5837" t="s">
        <v>291</v>
      </c>
      <c r="D5837" t="s">
        <v>223</v>
      </c>
      <c r="E5837" t="s">
        <v>224</v>
      </c>
      <c r="F5837" t="s">
        <v>292</v>
      </c>
      <c r="G5837" s="16">
        <v>43100</v>
      </c>
      <c r="J5837" t="s">
        <v>236</v>
      </c>
      <c r="K5837" t="str">
        <f>IFERROR(VLOOKUP(J5837,ORDEN_ESF!A:C,2,0),"")</f>
        <v>Activos por impuestos corrientes, corriente</v>
      </c>
      <c r="L5837">
        <f>IFERROR(VLOOKUP(J5837,ORDEN_ESF!A:C,3,0),0)</f>
        <v>0</v>
      </c>
      <c r="M5837">
        <v>2434481</v>
      </c>
    </row>
    <row r="5838" spans="1:13" x14ac:dyDescent="0.25">
      <c r="A5838">
        <v>890908097</v>
      </c>
      <c r="B5838" t="s">
        <v>377</v>
      </c>
      <c r="C5838" t="s">
        <v>291</v>
      </c>
      <c r="D5838" t="s">
        <v>223</v>
      </c>
      <c r="E5838" t="s">
        <v>224</v>
      </c>
      <c r="F5838" t="s">
        <v>314</v>
      </c>
      <c r="G5838" s="16">
        <v>43100</v>
      </c>
      <c r="J5838" t="s">
        <v>236</v>
      </c>
      <c r="K5838" t="str">
        <f>IFERROR(VLOOKUP(J5838,ORDEN_ESF!A:C,2,0),"")</f>
        <v>Activos por impuestos corrientes, corriente</v>
      </c>
      <c r="L5838">
        <f>IFERROR(VLOOKUP(J5838,ORDEN_ESF!A:C,3,0),0)</f>
        <v>0</v>
      </c>
      <c r="M5838">
        <v>2391948</v>
      </c>
    </row>
    <row r="5839" spans="1:13" x14ac:dyDescent="0.25">
      <c r="A5839">
        <v>860077099</v>
      </c>
      <c r="B5839" t="s">
        <v>371</v>
      </c>
      <c r="C5839" t="s">
        <v>291</v>
      </c>
      <c r="D5839" t="s">
        <v>228</v>
      </c>
      <c r="E5839" t="s">
        <v>224</v>
      </c>
      <c r="F5839" t="s">
        <v>292</v>
      </c>
      <c r="G5839" s="16">
        <v>43100</v>
      </c>
      <c r="J5839" t="s">
        <v>236</v>
      </c>
      <c r="K5839" t="str">
        <f>IFERROR(VLOOKUP(J5839,ORDEN_ESF!A:C,2,0),"")</f>
        <v>Activos por impuestos corrientes, corriente</v>
      </c>
      <c r="L5839">
        <f>IFERROR(VLOOKUP(J5839,ORDEN_ESF!A:C,3,0),0)</f>
        <v>0</v>
      </c>
      <c r="M5839">
        <v>663868</v>
      </c>
    </row>
    <row r="5840" spans="1:13" x14ac:dyDescent="0.25">
      <c r="A5840">
        <v>860077099</v>
      </c>
      <c r="B5840" t="s">
        <v>371</v>
      </c>
      <c r="C5840" t="s">
        <v>291</v>
      </c>
      <c r="D5840" t="s">
        <v>228</v>
      </c>
      <c r="E5840" t="s">
        <v>224</v>
      </c>
      <c r="F5840" t="s">
        <v>314</v>
      </c>
      <c r="G5840" s="16">
        <v>43100</v>
      </c>
      <c r="J5840" t="s">
        <v>236</v>
      </c>
      <c r="K5840" t="str">
        <f>IFERROR(VLOOKUP(J5840,ORDEN_ESF!A:C,2,0),"")</f>
        <v>Activos por impuestos corrientes, corriente</v>
      </c>
      <c r="L5840">
        <f>IFERROR(VLOOKUP(J5840,ORDEN_ESF!A:C,3,0),0)</f>
        <v>0</v>
      </c>
      <c r="M5840">
        <v>176879</v>
      </c>
    </row>
    <row r="5841" spans="1:13" x14ac:dyDescent="0.25">
      <c r="A5841">
        <v>860532790</v>
      </c>
      <c r="B5841" t="s">
        <v>374</v>
      </c>
      <c r="C5841" t="s">
        <v>291</v>
      </c>
      <c r="D5841" t="s">
        <v>228</v>
      </c>
      <c r="E5841" t="s">
        <v>224</v>
      </c>
      <c r="F5841" t="s">
        <v>292</v>
      </c>
      <c r="G5841" s="16">
        <v>43100</v>
      </c>
      <c r="J5841" t="s">
        <v>236</v>
      </c>
      <c r="K5841" t="str">
        <f>IFERROR(VLOOKUP(J5841,ORDEN_ESF!A:C,2,0),"")</f>
        <v>Activos por impuestos corrientes, corriente</v>
      </c>
      <c r="L5841">
        <f>IFERROR(VLOOKUP(J5841,ORDEN_ESF!A:C,3,0),0)</f>
        <v>0</v>
      </c>
      <c r="M5841">
        <v>10514</v>
      </c>
    </row>
    <row r="5842" spans="1:13" x14ac:dyDescent="0.25">
      <c r="A5842">
        <v>900206483</v>
      </c>
      <c r="B5842" t="s">
        <v>307</v>
      </c>
      <c r="C5842" t="s">
        <v>291</v>
      </c>
      <c r="D5842" t="s">
        <v>228</v>
      </c>
      <c r="E5842" t="s">
        <v>224</v>
      </c>
      <c r="F5842" t="s">
        <v>292</v>
      </c>
      <c r="G5842" s="16">
        <v>43100</v>
      </c>
      <c r="J5842" t="s">
        <v>236</v>
      </c>
      <c r="K5842" t="str">
        <f>IFERROR(VLOOKUP(J5842,ORDEN_ESF!A:C,2,0),"")</f>
        <v>Activos por impuestos corrientes, corriente</v>
      </c>
      <c r="L5842">
        <f>IFERROR(VLOOKUP(J5842,ORDEN_ESF!A:C,3,0),0)</f>
        <v>0</v>
      </c>
      <c r="M5842">
        <v>694670</v>
      </c>
    </row>
    <row r="5843" spans="1:13" x14ac:dyDescent="0.25">
      <c r="A5843">
        <v>900206483</v>
      </c>
      <c r="B5843" t="s">
        <v>307</v>
      </c>
      <c r="C5843" t="s">
        <v>291</v>
      </c>
      <c r="D5843" t="s">
        <v>228</v>
      </c>
      <c r="E5843" t="s">
        <v>224</v>
      </c>
      <c r="F5843" t="s">
        <v>314</v>
      </c>
      <c r="G5843" s="16">
        <v>43100</v>
      </c>
      <c r="J5843" t="s">
        <v>236</v>
      </c>
      <c r="K5843" t="str">
        <f>IFERROR(VLOOKUP(J5843,ORDEN_ESF!A:C,2,0),"")</f>
        <v>Activos por impuestos corrientes, corriente</v>
      </c>
      <c r="L5843">
        <f>IFERROR(VLOOKUP(J5843,ORDEN_ESF!A:C,3,0),0)</f>
        <v>0</v>
      </c>
      <c r="M5843">
        <v>524833</v>
      </c>
    </row>
    <row r="5844" spans="1:13" x14ac:dyDescent="0.25">
      <c r="A5844">
        <v>900206480</v>
      </c>
      <c r="B5844" t="s">
        <v>306</v>
      </c>
      <c r="C5844" t="s">
        <v>291</v>
      </c>
      <c r="D5844" t="s">
        <v>228</v>
      </c>
      <c r="E5844" t="s">
        <v>224</v>
      </c>
      <c r="F5844" t="s">
        <v>292</v>
      </c>
      <c r="G5844" s="16">
        <v>43100</v>
      </c>
      <c r="J5844" t="s">
        <v>236</v>
      </c>
      <c r="K5844" t="str">
        <f>IFERROR(VLOOKUP(J5844,ORDEN_ESF!A:C,2,0),"")</f>
        <v>Activos por impuestos corrientes, corriente</v>
      </c>
      <c r="L5844">
        <f>IFERROR(VLOOKUP(J5844,ORDEN_ESF!A:C,3,0),0)</f>
        <v>0</v>
      </c>
      <c r="M5844">
        <v>401350</v>
      </c>
    </row>
    <row r="5845" spans="1:13" x14ac:dyDescent="0.25">
      <c r="A5845">
        <v>900206480</v>
      </c>
      <c r="B5845" t="s">
        <v>306</v>
      </c>
      <c r="C5845" t="s">
        <v>291</v>
      </c>
      <c r="D5845" t="s">
        <v>228</v>
      </c>
      <c r="E5845" t="s">
        <v>224</v>
      </c>
      <c r="F5845" t="s">
        <v>314</v>
      </c>
      <c r="G5845" s="16">
        <v>43100</v>
      </c>
      <c r="J5845" t="s">
        <v>236</v>
      </c>
      <c r="K5845" t="str">
        <f>IFERROR(VLOOKUP(J5845,ORDEN_ESF!A:C,2,0),"")</f>
        <v>Activos por impuestos corrientes, corriente</v>
      </c>
      <c r="L5845">
        <f>IFERROR(VLOOKUP(J5845,ORDEN_ESF!A:C,3,0),0)</f>
        <v>0</v>
      </c>
      <c r="M5845">
        <v>905785</v>
      </c>
    </row>
    <row r="5846" spans="1:13" x14ac:dyDescent="0.25">
      <c r="A5846">
        <v>890940026</v>
      </c>
      <c r="B5846" t="s">
        <v>304</v>
      </c>
      <c r="C5846" t="s">
        <v>291</v>
      </c>
      <c r="D5846" t="s">
        <v>223</v>
      </c>
      <c r="E5846" t="s">
        <v>224</v>
      </c>
      <c r="F5846" t="s">
        <v>292</v>
      </c>
      <c r="G5846" s="16">
        <v>43100</v>
      </c>
      <c r="J5846" t="s">
        <v>236</v>
      </c>
      <c r="K5846" t="str">
        <f>IFERROR(VLOOKUP(J5846,ORDEN_ESF!A:C,2,0),"")</f>
        <v>Activos por impuestos corrientes, corriente</v>
      </c>
      <c r="L5846">
        <f>IFERROR(VLOOKUP(J5846,ORDEN_ESF!A:C,3,0),0)</f>
        <v>0</v>
      </c>
      <c r="M5846">
        <v>417317</v>
      </c>
    </row>
    <row r="5847" spans="1:13" x14ac:dyDescent="0.25">
      <c r="A5847">
        <v>890940026</v>
      </c>
      <c r="B5847" t="s">
        <v>304</v>
      </c>
      <c r="C5847" t="s">
        <v>291</v>
      </c>
      <c r="D5847" t="s">
        <v>223</v>
      </c>
      <c r="E5847" t="s">
        <v>224</v>
      </c>
      <c r="F5847" t="s">
        <v>314</v>
      </c>
      <c r="G5847" s="16">
        <v>43100</v>
      </c>
      <c r="J5847" t="s">
        <v>236</v>
      </c>
      <c r="K5847" t="str">
        <f>IFERROR(VLOOKUP(J5847,ORDEN_ESF!A:C,2,0),"")</f>
        <v>Activos por impuestos corrientes, corriente</v>
      </c>
      <c r="L5847">
        <f>IFERROR(VLOOKUP(J5847,ORDEN_ESF!A:C,3,0),0)</f>
        <v>0</v>
      </c>
      <c r="M5847">
        <v>514067</v>
      </c>
    </row>
    <row r="5848" spans="1:13" x14ac:dyDescent="0.25">
      <c r="A5848">
        <v>860505064</v>
      </c>
      <c r="B5848" t="s">
        <v>361</v>
      </c>
      <c r="C5848" t="s">
        <v>291</v>
      </c>
      <c r="D5848" t="s">
        <v>228</v>
      </c>
      <c r="E5848" t="s">
        <v>224</v>
      </c>
      <c r="F5848" t="s">
        <v>292</v>
      </c>
      <c r="G5848" s="16">
        <v>43100</v>
      </c>
      <c r="J5848" t="s">
        <v>236</v>
      </c>
      <c r="K5848" t="str">
        <f>IFERROR(VLOOKUP(J5848,ORDEN_ESF!A:C,2,0),"")</f>
        <v>Activos por impuestos corrientes, corriente</v>
      </c>
      <c r="L5848">
        <f>IFERROR(VLOOKUP(J5848,ORDEN_ESF!A:C,3,0),0)</f>
        <v>0</v>
      </c>
      <c r="M5848">
        <v>2123227</v>
      </c>
    </row>
    <row r="5849" spans="1:13" x14ac:dyDescent="0.25">
      <c r="A5849">
        <v>860505064</v>
      </c>
      <c r="B5849" t="s">
        <v>361</v>
      </c>
      <c r="C5849" t="s">
        <v>291</v>
      </c>
      <c r="D5849" t="s">
        <v>228</v>
      </c>
      <c r="E5849" t="s">
        <v>224</v>
      </c>
      <c r="F5849" t="s">
        <v>314</v>
      </c>
      <c r="G5849" s="16">
        <v>43100</v>
      </c>
      <c r="J5849" t="s">
        <v>236</v>
      </c>
      <c r="K5849" t="str">
        <f>IFERROR(VLOOKUP(J5849,ORDEN_ESF!A:C,2,0),"")</f>
        <v>Activos por impuestos corrientes, corriente</v>
      </c>
      <c r="L5849">
        <f>IFERROR(VLOOKUP(J5849,ORDEN_ESF!A:C,3,0),0)</f>
        <v>0</v>
      </c>
      <c r="M5849">
        <v>1488119</v>
      </c>
    </row>
    <row r="5850" spans="1:13" x14ac:dyDescent="0.25">
      <c r="A5850">
        <v>900521357</v>
      </c>
      <c r="B5850" t="s">
        <v>175</v>
      </c>
      <c r="C5850" t="s">
        <v>291</v>
      </c>
      <c r="D5850" t="s">
        <v>388</v>
      </c>
      <c r="E5850" t="s">
        <v>339</v>
      </c>
      <c r="F5850" t="s">
        <v>292</v>
      </c>
      <c r="G5850" s="16">
        <v>43100</v>
      </c>
      <c r="J5850" t="s">
        <v>236</v>
      </c>
      <c r="K5850" t="str">
        <f>IFERROR(VLOOKUP(J5850,ORDEN_ESF!A:C,2,0),"")</f>
        <v>Activos por impuestos corrientes, corriente</v>
      </c>
      <c r="L5850">
        <f>IFERROR(VLOOKUP(J5850,ORDEN_ESF!A:C,3,0),0)</f>
        <v>0</v>
      </c>
      <c r="M5850">
        <v>275065</v>
      </c>
    </row>
    <row r="5851" spans="1:13" x14ac:dyDescent="0.25">
      <c r="A5851">
        <v>900521357</v>
      </c>
      <c r="B5851" t="s">
        <v>175</v>
      </c>
      <c r="C5851" t="s">
        <v>291</v>
      </c>
      <c r="D5851" t="s">
        <v>388</v>
      </c>
      <c r="E5851" t="s">
        <v>339</v>
      </c>
      <c r="F5851" t="s">
        <v>314</v>
      </c>
      <c r="G5851" s="16">
        <v>43100</v>
      </c>
      <c r="J5851" t="s">
        <v>236</v>
      </c>
      <c r="K5851" t="str">
        <f>IFERROR(VLOOKUP(J5851,ORDEN_ESF!A:C,2,0),"")</f>
        <v>Activos por impuestos corrientes, corriente</v>
      </c>
      <c r="L5851">
        <f>IFERROR(VLOOKUP(J5851,ORDEN_ESF!A:C,3,0),0)</f>
        <v>0</v>
      </c>
      <c r="M5851">
        <v>5769516</v>
      </c>
    </row>
    <row r="5852" spans="1:13" x14ac:dyDescent="0.25">
      <c r="A5852">
        <v>900535441</v>
      </c>
      <c r="B5852" t="s">
        <v>308</v>
      </c>
      <c r="C5852" t="s">
        <v>291</v>
      </c>
      <c r="D5852" t="s">
        <v>228</v>
      </c>
      <c r="E5852" t="s">
        <v>224</v>
      </c>
      <c r="F5852" t="s">
        <v>292</v>
      </c>
      <c r="G5852" s="16">
        <v>43100</v>
      </c>
      <c r="J5852" t="s">
        <v>236</v>
      </c>
      <c r="K5852" t="str">
        <f>IFERROR(VLOOKUP(J5852,ORDEN_ESF!A:C,2,0),"")</f>
        <v>Activos por impuestos corrientes, corriente</v>
      </c>
      <c r="L5852">
        <f>IFERROR(VLOOKUP(J5852,ORDEN_ESF!A:C,3,0),0)</f>
        <v>0</v>
      </c>
      <c r="M5852">
        <v>44013</v>
      </c>
    </row>
    <row r="5853" spans="1:13" x14ac:dyDescent="0.25">
      <c r="A5853">
        <v>900535441</v>
      </c>
      <c r="B5853" t="s">
        <v>308</v>
      </c>
      <c r="C5853" t="s">
        <v>291</v>
      </c>
      <c r="D5853" t="s">
        <v>228</v>
      </c>
      <c r="E5853" t="s">
        <v>224</v>
      </c>
      <c r="F5853" t="s">
        <v>314</v>
      </c>
      <c r="G5853" s="16">
        <v>43100</v>
      </c>
      <c r="J5853" t="s">
        <v>236</v>
      </c>
      <c r="K5853" t="str">
        <f>IFERROR(VLOOKUP(J5853,ORDEN_ESF!A:C,2,0),"")</f>
        <v>Activos por impuestos corrientes, corriente</v>
      </c>
      <c r="L5853">
        <f>IFERROR(VLOOKUP(J5853,ORDEN_ESF!A:C,3,0),0)</f>
        <v>0</v>
      </c>
      <c r="M5853">
        <v>189035</v>
      </c>
    </row>
    <row r="5854" spans="1:13" x14ac:dyDescent="0.25">
      <c r="A5854">
        <v>800095951</v>
      </c>
      <c r="B5854" t="s">
        <v>338</v>
      </c>
      <c r="C5854" t="s">
        <v>291</v>
      </c>
      <c r="D5854" t="s">
        <v>228</v>
      </c>
      <c r="E5854" t="s">
        <v>339</v>
      </c>
      <c r="F5854" t="s">
        <v>292</v>
      </c>
      <c r="G5854" s="16">
        <v>43100</v>
      </c>
      <c r="J5854" t="s">
        <v>236</v>
      </c>
      <c r="K5854" t="str">
        <f>IFERROR(VLOOKUP(J5854,ORDEN_ESF!A:C,2,0),"")</f>
        <v>Activos por impuestos corrientes, corriente</v>
      </c>
      <c r="L5854">
        <f>IFERROR(VLOOKUP(J5854,ORDEN_ESF!A:C,3,0),0)</f>
        <v>0</v>
      </c>
      <c r="M5854">
        <v>153140</v>
      </c>
    </row>
    <row r="5855" spans="1:13" x14ac:dyDescent="0.25">
      <c r="A5855">
        <v>800095951</v>
      </c>
      <c r="B5855" t="s">
        <v>338</v>
      </c>
      <c r="C5855" t="s">
        <v>291</v>
      </c>
      <c r="D5855" t="s">
        <v>228</v>
      </c>
      <c r="E5855" t="s">
        <v>339</v>
      </c>
      <c r="F5855" t="s">
        <v>314</v>
      </c>
      <c r="G5855" s="16">
        <v>43100</v>
      </c>
      <c r="J5855" t="s">
        <v>236</v>
      </c>
      <c r="K5855" t="str">
        <f>IFERROR(VLOOKUP(J5855,ORDEN_ESF!A:C,2,0),"")</f>
        <v>Activos por impuestos corrientes, corriente</v>
      </c>
      <c r="L5855">
        <f>IFERROR(VLOOKUP(J5855,ORDEN_ESF!A:C,3,0),0)</f>
        <v>0</v>
      </c>
      <c r="M5855">
        <v>1127342</v>
      </c>
    </row>
    <row r="5856" spans="1:13" x14ac:dyDescent="0.25">
      <c r="A5856">
        <v>860354402</v>
      </c>
      <c r="B5856" t="s">
        <v>295</v>
      </c>
      <c r="C5856" t="s">
        <v>291</v>
      </c>
      <c r="D5856" t="s">
        <v>228</v>
      </c>
      <c r="E5856" t="s">
        <v>224</v>
      </c>
      <c r="F5856" t="s">
        <v>292</v>
      </c>
      <c r="G5856" s="16">
        <v>43100</v>
      </c>
      <c r="J5856" t="s">
        <v>236</v>
      </c>
      <c r="K5856" t="str">
        <f>IFERROR(VLOOKUP(J5856,ORDEN_ESF!A:C,2,0),"")</f>
        <v>Activos por impuestos corrientes, corriente</v>
      </c>
      <c r="L5856">
        <f>IFERROR(VLOOKUP(J5856,ORDEN_ESF!A:C,3,0),0)</f>
        <v>0</v>
      </c>
      <c r="M5856">
        <v>255135</v>
      </c>
    </row>
    <row r="5857" spans="1:13" x14ac:dyDescent="0.25">
      <c r="A5857">
        <v>860354402</v>
      </c>
      <c r="B5857" t="s">
        <v>295</v>
      </c>
      <c r="C5857" t="s">
        <v>291</v>
      </c>
      <c r="D5857" t="s">
        <v>228</v>
      </c>
      <c r="E5857" t="s">
        <v>224</v>
      </c>
      <c r="F5857" t="s">
        <v>314</v>
      </c>
      <c r="G5857" s="16">
        <v>43100</v>
      </c>
      <c r="J5857" t="s">
        <v>236</v>
      </c>
      <c r="K5857" t="str">
        <f>IFERROR(VLOOKUP(J5857,ORDEN_ESF!A:C,2,0),"")</f>
        <v>Activos por impuestos corrientes, corriente</v>
      </c>
      <c r="L5857">
        <f>IFERROR(VLOOKUP(J5857,ORDEN_ESF!A:C,3,0),0)</f>
        <v>0</v>
      </c>
      <c r="M5857">
        <v>155599</v>
      </c>
    </row>
    <row r="5858" spans="1:13" x14ac:dyDescent="0.25">
      <c r="A5858">
        <v>890908097</v>
      </c>
      <c r="B5858" t="s">
        <v>377</v>
      </c>
      <c r="C5858" t="s">
        <v>291</v>
      </c>
      <c r="D5858" t="s">
        <v>223</v>
      </c>
      <c r="E5858" t="s">
        <v>224</v>
      </c>
      <c r="F5858" t="s">
        <v>292</v>
      </c>
      <c r="G5858" s="16">
        <v>43100</v>
      </c>
      <c r="J5858" t="s">
        <v>238</v>
      </c>
      <c r="K5858" t="str">
        <f>IFERROR(VLOOKUP(J5858,ORDEN_ESF!A:C,2,0),"")</f>
        <v>Otros activos financieros corrientes</v>
      </c>
      <c r="L5858">
        <f>IFERROR(VLOOKUP(J5858,ORDEN_ESF!A:C,3,0),0)</f>
        <v>0</v>
      </c>
      <c r="M5858">
        <v>1165022</v>
      </c>
    </row>
    <row r="5859" spans="1:13" x14ac:dyDescent="0.25">
      <c r="A5859">
        <v>890908097</v>
      </c>
      <c r="B5859" t="s">
        <v>377</v>
      </c>
      <c r="C5859" t="s">
        <v>291</v>
      </c>
      <c r="D5859" t="s">
        <v>223</v>
      </c>
      <c r="E5859" t="s">
        <v>224</v>
      </c>
      <c r="F5859" t="s">
        <v>314</v>
      </c>
      <c r="G5859" s="16">
        <v>43100</v>
      </c>
      <c r="J5859" t="s">
        <v>238</v>
      </c>
      <c r="K5859" t="str">
        <f>IFERROR(VLOOKUP(J5859,ORDEN_ESF!A:C,2,0),"")</f>
        <v>Otros activos financieros corrientes</v>
      </c>
      <c r="L5859">
        <f>IFERROR(VLOOKUP(J5859,ORDEN_ESF!A:C,3,0),0)</f>
        <v>0</v>
      </c>
      <c r="M5859">
        <v>1028521</v>
      </c>
    </row>
    <row r="5860" spans="1:13" x14ac:dyDescent="0.25">
      <c r="A5860">
        <v>860077099</v>
      </c>
      <c r="B5860" t="s">
        <v>371</v>
      </c>
      <c r="C5860" t="s">
        <v>291</v>
      </c>
      <c r="D5860" t="s">
        <v>228</v>
      </c>
      <c r="E5860" t="s">
        <v>224</v>
      </c>
      <c r="F5860" t="s">
        <v>292</v>
      </c>
      <c r="G5860" s="16">
        <v>43100</v>
      </c>
      <c r="J5860" t="s">
        <v>238</v>
      </c>
      <c r="K5860" t="str">
        <f>IFERROR(VLOOKUP(J5860,ORDEN_ESF!A:C,2,0),"")</f>
        <v>Otros activos financieros corrientes</v>
      </c>
      <c r="L5860">
        <f>IFERROR(VLOOKUP(J5860,ORDEN_ESF!A:C,3,0),0)</f>
        <v>0</v>
      </c>
      <c r="M5860">
        <v>1452216</v>
      </c>
    </row>
    <row r="5861" spans="1:13" x14ac:dyDescent="0.25">
      <c r="A5861">
        <v>860077099</v>
      </c>
      <c r="B5861" t="s">
        <v>371</v>
      </c>
      <c r="C5861" t="s">
        <v>291</v>
      </c>
      <c r="D5861" t="s">
        <v>228</v>
      </c>
      <c r="E5861" t="s">
        <v>224</v>
      </c>
      <c r="F5861" t="s">
        <v>314</v>
      </c>
      <c r="G5861" s="16">
        <v>43100</v>
      </c>
      <c r="J5861" t="s">
        <v>238</v>
      </c>
      <c r="K5861" t="str">
        <f>IFERROR(VLOOKUP(J5861,ORDEN_ESF!A:C,2,0),"")</f>
        <v>Otros activos financieros corrientes</v>
      </c>
      <c r="L5861">
        <f>IFERROR(VLOOKUP(J5861,ORDEN_ESF!A:C,3,0),0)</f>
        <v>0</v>
      </c>
      <c r="M5861">
        <v>6512093</v>
      </c>
    </row>
    <row r="5862" spans="1:13" x14ac:dyDescent="0.25">
      <c r="A5862">
        <v>860505064</v>
      </c>
      <c r="B5862" t="s">
        <v>361</v>
      </c>
      <c r="C5862" t="s">
        <v>291</v>
      </c>
      <c r="D5862" t="s">
        <v>228</v>
      </c>
      <c r="E5862" t="s">
        <v>224</v>
      </c>
      <c r="F5862" t="s">
        <v>292</v>
      </c>
      <c r="G5862" s="16">
        <v>43100</v>
      </c>
      <c r="J5862" t="s">
        <v>238</v>
      </c>
      <c r="K5862" t="str">
        <f>IFERROR(VLOOKUP(J5862,ORDEN_ESF!A:C,2,0),"")</f>
        <v>Otros activos financieros corrientes</v>
      </c>
      <c r="L5862">
        <f>IFERROR(VLOOKUP(J5862,ORDEN_ESF!A:C,3,0),0)</f>
        <v>0</v>
      </c>
      <c r="M5862">
        <v>1343363</v>
      </c>
    </row>
    <row r="5863" spans="1:13" x14ac:dyDescent="0.25">
      <c r="A5863">
        <v>860505064</v>
      </c>
      <c r="B5863" t="s">
        <v>361</v>
      </c>
      <c r="C5863" t="s">
        <v>291</v>
      </c>
      <c r="D5863" t="s">
        <v>228</v>
      </c>
      <c r="E5863" t="s">
        <v>224</v>
      </c>
      <c r="F5863" t="s">
        <v>314</v>
      </c>
      <c r="G5863" s="16">
        <v>43100</v>
      </c>
      <c r="J5863" t="s">
        <v>238</v>
      </c>
      <c r="K5863" t="str">
        <f>IFERROR(VLOOKUP(J5863,ORDEN_ESF!A:C,2,0),"")</f>
        <v>Otros activos financieros corrientes</v>
      </c>
      <c r="L5863">
        <f>IFERROR(VLOOKUP(J5863,ORDEN_ESF!A:C,3,0),0)</f>
        <v>0</v>
      </c>
      <c r="M5863">
        <v>1422053</v>
      </c>
    </row>
    <row r="5864" spans="1:13" x14ac:dyDescent="0.25">
      <c r="A5864">
        <v>800140959</v>
      </c>
      <c r="B5864" t="s">
        <v>340</v>
      </c>
      <c r="C5864" t="s">
        <v>291</v>
      </c>
      <c r="D5864" t="s">
        <v>228</v>
      </c>
      <c r="E5864" t="s">
        <v>339</v>
      </c>
      <c r="F5864" t="s">
        <v>292</v>
      </c>
      <c r="G5864" s="16">
        <v>43100</v>
      </c>
      <c r="J5864" t="s">
        <v>238</v>
      </c>
      <c r="K5864" t="str">
        <f>IFERROR(VLOOKUP(J5864,ORDEN_ESF!A:C,2,0),"")</f>
        <v>Otros activos financieros corrientes</v>
      </c>
      <c r="L5864">
        <f>IFERROR(VLOOKUP(J5864,ORDEN_ESF!A:C,3,0),0)</f>
        <v>0</v>
      </c>
      <c r="M5864">
        <v>11715482</v>
      </c>
    </row>
    <row r="5865" spans="1:13" x14ac:dyDescent="0.25">
      <c r="A5865">
        <v>800140959</v>
      </c>
      <c r="B5865" t="s">
        <v>340</v>
      </c>
      <c r="C5865" t="s">
        <v>291</v>
      </c>
      <c r="D5865" t="s">
        <v>228</v>
      </c>
      <c r="E5865" t="s">
        <v>339</v>
      </c>
      <c r="F5865" t="s">
        <v>314</v>
      </c>
      <c r="G5865" s="16">
        <v>43100</v>
      </c>
      <c r="J5865" t="s">
        <v>238</v>
      </c>
      <c r="K5865" t="str">
        <f>IFERROR(VLOOKUP(J5865,ORDEN_ESF!A:C,2,0),"")</f>
        <v>Otros activos financieros corrientes</v>
      </c>
      <c r="L5865">
        <f>IFERROR(VLOOKUP(J5865,ORDEN_ESF!A:C,3,0),0)</f>
        <v>0</v>
      </c>
      <c r="M5865">
        <v>19594946</v>
      </c>
    </row>
    <row r="5866" spans="1:13" x14ac:dyDescent="0.25">
      <c r="A5866">
        <v>800182330</v>
      </c>
      <c r="B5866" t="s">
        <v>342</v>
      </c>
      <c r="C5866" t="s">
        <v>291</v>
      </c>
      <c r="D5866" t="s">
        <v>343</v>
      </c>
      <c r="E5866" t="s">
        <v>333</v>
      </c>
      <c r="F5866" t="s">
        <v>292</v>
      </c>
      <c r="G5866" s="16">
        <v>43100</v>
      </c>
      <c r="J5866" t="s">
        <v>238</v>
      </c>
      <c r="K5866" t="str">
        <f>IFERROR(VLOOKUP(J5866,ORDEN_ESF!A:C,2,0),"")</f>
        <v>Otros activos financieros corrientes</v>
      </c>
      <c r="L5866">
        <f>IFERROR(VLOOKUP(J5866,ORDEN_ESF!A:C,3,0),0)</f>
        <v>0</v>
      </c>
      <c r="M5866">
        <v>63180539</v>
      </c>
    </row>
    <row r="5867" spans="1:13" x14ac:dyDescent="0.25">
      <c r="A5867">
        <v>800182330</v>
      </c>
      <c r="B5867" t="s">
        <v>342</v>
      </c>
      <c r="C5867" t="s">
        <v>291</v>
      </c>
      <c r="D5867" t="s">
        <v>343</v>
      </c>
      <c r="E5867" t="s">
        <v>333</v>
      </c>
      <c r="F5867" t="s">
        <v>314</v>
      </c>
      <c r="G5867" s="16">
        <v>43100</v>
      </c>
      <c r="J5867" t="s">
        <v>238</v>
      </c>
      <c r="K5867" t="str">
        <f>IFERROR(VLOOKUP(J5867,ORDEN_ESF!A:C,2,0),"")</f>
        <v>Otros activos financieros corrientes</v>
      </c>
      <c r="L5867">
        <f>IFERROR(VLOOKUP(J5867,ORDEN_ESF!A:C,3,0),0)</f>
        <v>0</v>
      </c>
      <c r="M5867">
        <v>48398150</v>
      </c>
    </row>
    <row r="5868" spans="1:13" x14ac:dyDescent="0.25">
      <c r="A5868">
        <v>830116629</v>
      </c>
      <c r="B5868" t="s">
        <v>354</v>
      </c>
      <c r="C5868" t="s">
        <v>291</v>
      </c>
      <c r="D5868" t="s">
        <v>228</v>
      </c>
      <c r="E5868" t="s">
        <v>355</v>
      </c>
      <c r="F5868" t="s">
        <v>292</v>
      </c>
      <c r="G5868" s="16">
        <v>43100</v>
      </c>
      <c r="J5868" t="s">
        <v>238</v>
      </c>
      <c r="K5868" t="str">
        <f>IFERROR(VLOOKUP(J5868,ORDEN_ESF!A:C,2,0),"")</f>
        <v>Otros activos financieros corrientes</v>
      </c>
      <c r="L5868">
        <f>IFERROR(VLOOKUP(J5868,ORDEN_ESF!A:C,3,0),0)</f>
        <v>0</v>
      </c>
      <c r="M5868">
        <v>5881</v>
      </c>
    </row>
    <row r="5869" spans="1:13" x14ac:dyDescent="0.25">
      <c r="A5869">
        <v>830116629</v>
      </c>
      <c r="B5869" t="s">
        <v>354</v>
      </c>
      <c r="C5869" t="s">
        <v>291</v>
      </c>
      <c r="D5869" t="s">
        <v>228</v>
      </c>
      <c r="E5869" t="s">
        <v>355</v>
      </c>
      <c r="F5869" t="s">
        <v>314</v>
      </c>
      <c r="G5869" s="16">
        <v>43100</v>
      </c>
      <c r="J5869" t="s">
        <v>238</v>
      </c>
      <c r="K5869" t="str">
        <f>IFERROR(VLOOKUP(J5869,ORDEN_ESF!A:C,2,0),"")</f>
        <v>Otros activos financieros corrientes</v>
      </c>
      <c r="L5869">
        <f>IFERROR(VLOOKUP(J5869,ORDEN_ESF!A:C,3,0),0)</f>
        <v>0</v>
      </c>
      <c r="M5869">
        <v>209169</v>
      </c>
    </row>
    <row r="5870" spans="1:13" x14ac:dyDescent="0.25">
      <c r="A5870">
        <v>830097620</v>
      </c>
      <c r="B5870" t="s">
        <v>290</v>
      </c>
      <c r="C5870" t="s">
        <v>291</v>
      </c>
      <c r="D5870" t="s">
        <v>228</v>
      </c>
      <c r="E5870" t="s">
        <v>224</v>
      </c>
      <c r="F5870" t="s">
        <v>292</v>
      </c>
      <c r="G5870" s="16">
        <v>43100</v>
      </c>
      <c r="J5870" t="s">
        <v>238</v>
      </c>
      <c r="K5870" t="str">
        <f>IFERROR(VLOOKUP(J5870,ORDEN_ESF!A:C,2,0),"")</f>
        <v>Otros activos financieros corrientes</v>
      </c>
      <c r="L5870">
        <f>IFERROR(VLOOKUP(J5870,ORDEN_ESF!A:C,3,0),0)</f>
        <v>0</v>
      </c>
      <c r="M5870">
        <v>302781764</v>
      </c>
    </row>
    <row r="5871" spans="1:13" x14ac:dyDescent="0.25">
      <c r="A5871">
        <v>830097620</v>
      </c>
      <c r="B5871" t="s">
        <v>290</v>
      </c>
      <c r="C5871" t="s">
        <v>291</v>
      </c>
      <c r="D5871" t="s">
        <v>228</v>
      </c>
      <c r="E5871" t="s">
        <v>224</v>
      </c>
      <c r="F5871" t="s">
        <v>314</v>
      </c>
      <c r="G5871" s="16">
        <v>43100</v>
      </c>
      <c r="J5871" t="s">
        <v>238</v>
      </c>
      <c r="K5871" t="str">
        <f>IFERROR(VLOOKUP(J5871,ORDEN_ESF!A:C,2,0),"")</f>
        <v>Otros activos financieros corrientes</v>
      </c>
      <c r="L5871">
        <f>IFERROR(VLOOKUP(J5871,ORDEN_ESF!A:C,3,0),0)</f>
        <v>0</v>
      </c>
      <c r="M5871">
        <v>220529875</v>
      </c>
    </row>
    <row r="5872" spans="1:13" x14ac:dyDescent="0.25">
      <c r="A5872">
        <v>800095951</v>
      </c>
      <c r="B5872" t="s">
        <v>338</v>
      </c>
      <c r="C5872" t="s">
        <v>291</v>
      </c>
      <c r="D5872" t="s">
        <v>228</v>
      </c>
      <c r="E5872" t="s">
        <v>339</v>
      </c>
      <c r="F5872" t="s">
        <v>292</v>
      </c>
      <c r="G5872" s="16">
        <v>43100</v>
      </c>
      <c r="J5872" t="s">
        <v>238</v>
      </c>
      <c r="K5872" t="str">
        <f>IFERROR(VLOOKUP(J5872,ORDEN_ESF!A:C,2,0),"")</f>
        <v>Otros activos financieros corrientes</v>
      </c>
      <c r="L5872">
        <f>IFERROR(VLOOKUP(J5872,ORDEN_ESF!A:C,3,0),0)</f>
        <v>0</v>
      </c>
      <c r="M5872">
        <v>28963</v>
      </c>
    </row>
    <row r="5873" spans="1:13" x14ac:dyDescent="0.25">
      <c r="A5873">
        <v>800095951</v>
      </c>
      <c r="B5873" t="s">
        <v>338</v>
      </c>
      <c r="C5873" t="s">
        <v>291</v>
      </c>
      <c r="D5873" t="s">
        <v>228</v>
      </c>
      <c r="E5873" t="s">
        <v>339</v>
      </c>
      <c r="F5873" t="s">
        <v>314</v>
      </c>
      <c r="G5873" s="16">
        <v>43100</v>
      </c>
      <c r="J5873" t="s">
        <v>238</v>
      </c>
      <c r="K5873" t="str">
        <f>IFERROR(VLOOKUP(J5873,ORDEN_ESF!A:C,2,0),"")</f>
        <v>Otros activos financieros corrientes</v>
      </c>
      <c r="L5873">
        <f>IFERROR(VLOOKUP(J5873,ORDEN_ESF!A:C,3,0),0)</f>
        <v>0</v>
      </c>
      <c r="M5873">
        <v>11544658</v>
      </c>
    </row>
    <row r="5874" spans="1:13" x14ac:dyDescent="0.25">
      <c r="A5874">
        <v>860354402</v>
      </c>
      <c r="B5874" t="s">
        <v>295</v>
      </c>
      <c r="C5874" t="s">
        <v>291</v>
      </c>
      <c r="D5874" t="s">
        <v>228</v>
      </c>
      <c r="E5874" t="s">
        <v>224</v>
      </c>
      <c r="F5874" t="s">
        <v>292</v>
      </c>
      <c r="G5874" s="16">
        <v>43100</v>
      </c>
      <c r="J5874" t="s">
        <v>238</v>
      </c>
      <c r="K5874" t="str">
        <f>IFERROR(VLOOKUP(J5874,ORDEN_ESF!A:C,2,0),"")</f>
        <v>Otros activos financieros corrientes</v>
      </c>
      <c r="L5874">
        <f>IFERROR(VLOOKUP(J5874,ORDEN_ESF!A:C,3,0),0)</f>
        <v>0</v>
      </c>
      <c r="M5874">
        <v>3038414</v>
      </c>
    </row>
    <row r="5875" spans="1:13" x14ac:dyDescent="0.25">
      <c r="A5875">
        <v>860354402</v>
      </c>
      <c r="B5875" t="s">
        <v>295</v>
      </c>
      <c r="C5875" t="s">
        <v>291</v>
      </c>
      <c r="D5875" t="s">
        <v>228</v>
      </c>
      <c r="E5875" t="s">
        <v>224</v>
      </c>
      <c r="F5875" t="s">
        <v>314</v>
      </c>
      <c r="G5875" s="16">
        <v>43100</v>
      </c>
      <c r="J5875" t="s">
        <v>238</v>
      </c>
      <c r="K5875" t="str">
        <f>IFERROR(VLOOKUP(J5875,ORDEN_ESF!A:C,2,0),"")</f>
        <v>Otros activos financieros corrientes</v>
      </c>
      <c r="L5875">
        <f>IFERROR(VLOOKUP(J5875,ORDEN_ESF!A:C,3,0),0)</f>
        <v>0</v>
      </c>
      <c r="M5875">
        <v>5560847</v>
      </c>
    </row>
    <row r="5876" spans="1:13" x14ac:dyDescent="0.25">
      <c r="A5876">
        <v>860532790</v>
      </c>
      <c r="B5876" t="s">
        <v>374</v>
      </c>
      <c r="C5876" t="s">
        <v>291</v>
      </c>
      <c r="D5876" t="s">
        <v>228</v>
      </c>
      <c r="E5876" t="s">
        <v>224</v>
      </c>
      <c r="F5876" t="s">
        <v>292</v>
      </c>
      <c r="G5876" s="16">
        <v>43100</v>
      </c>
      <c r="J5876" t="s">
        <v>239</v>
      </c>
      <c r="K5876" t="str">
        <f>IFERROR(VLOOKUP(J5876,ORDEN_ESF!A:C,2,0),"")</f>
        <v>Otros activos no financieros corrientes</v>
      </c>
      <c r="L5876">
        <f>IFERROR(VLOOKUP(J5876,ORDEN_ESF!A:C,3,0),0)</f>
        <v>0</v>
      </c>
      <c r="M5876">
        <v>1171</v>
      </c>
    </row>
    <row r="5877" spans="1:13" x14ac:dyDescent="0.25">
      <c r="A5877">
        <v>860532790</v>
      </c>
      <c r="B5877" t="s">
        <v>374</v>
      </c>
      <c r="C5877" t="s">
        <v>291</v>
      </c>
      <c r="D5877" t="s">
        <v>228</v>
      </c>
      <c r="E5877" t="s">
        <v>224</v>
      </c>
      <c r="F5877" t="s">
        <v>314</v>
      </c>
      <c r="G5877" s="16">
        <v>43100</v>
      </c>
      <c r="J5877" t="s">
        <v>239</v>
      </c>
      <c r="K5877" t="str">
        <f>IFERROR(VLOOKUP(J5877,ORDEN_ESF!A:C,2,0),"")</f>
        <v>Otros activos no financieros corrientes</v>
      </c>
      <c r="L5877">
        <f>IFERROR(VLOOKUP(J5877,ORDEN_ESF!A:C,3,0),0)</f>
        <v>0</v>
      </c>
      <c r="M5877">
        <v>70503</v>
      </c>
    </row>
    <row r="5878" spans="1:13" x14ac:dyDescent="0.25">
      <c r="A5878">
        <v>900206483</v>
      </c>
      <c r="B5878" t="s">
        <v>307</v>
      </c>
      <c r="C5878" t="s">
        <v>291</v>
      </c>
      <c r="D5878" t="s">
        <v>228</v>
      </c>
      <c r="E5878" t="s">
        <v>224</v>
      </c>
      <c r="F5878" t="s">
        <v>292</v>
      </c>
      <c r="G5878" s="16">
        <v>43100</v>
      </c>
      <c r="J5878" t="s">
        <v>239</v>
      </c>
      <c r="K5878" t="str">
        <f>IFERROR(VLOOKUP(J5878,ORDEN_ESF!A:C,2,0),"")</f>
        <v>Otros activos no financieros corrientes</v>
      </c>
      <c r="L5878">
        <f>IFERROR(VLOOKUP(J5878,ORDEN_ESF!A:C,3,0),0)</f>
        <v>0</v>
      </c>
      <c r="M5878">
        <v>55200</v>
      </c>
    </row>
    <row r="5879" spans="1:13" x14ac:dyDescent="0.25">
      <c r="A5879">
        <v>900206483</v>
      </c>
      <c r="B5879" t="s">
        <v>307</v>
      </c>
      <c r="C5879" t="s">
        <v>291</v>
      </c>
      <c r="D5879" t="s">
        <v>228</v>
      </c>
      <c r="E5879" t="s">
        <v>224</v>
      </c>
      <c r="F5879" t="s">
        <v>314</v>
      </c>
      <c r="G5879" s="16">
        <v>43100</v>
      </c>
      <c r="J5879" t="s">
        <v>239</v>
      </c>
      <c r="K5879" t="str">
        <f>IFERROR(VLOOKUP(J5879,ORDEN_ESF!A:C,2,0),"")</f>
        <v>Otros activos no financieros corrientes</v>
      </c>
      <c r="L5879">
        <f>IFERROR(VLOOKUP(J5879,ORDEN_ESF!A:C,3,0),0)</f>
        <v>0</v>
      </c>
      <c r="M5879">
        <v>53748</v>
      </c>
    </row>
    <row r="5880" spans="1:13" x14ac:dyDescent="0.25">
      <c r="A5880">
        <v>900206480</v>
      </c>
      <c r="B5880" t="s">
        <v>306</v>
      </c>
      <c r="C5880" t="s">
        <v>291</v>
      </c>
      <c r="D5880" t="s">
        <v>228</v>
      </c>
      <c r="E5880" t="s">
        <v>224</v>
      </c>
      <c r="F5880" t="s">
        <v>292</v>
      </c>
      <c r="G5880" s="16">
        <v>43100</v>
      </c>
      <c r="J5880" t="s">
        <v>239</v>
      </c>
      <c r="K5880" t="str">
        <f>IFERROR(VLOOKUP(J5880,ORDEN_ESF!A:C,2,0),"")</f>
        <v>Otros activos no financieros corrientes</v>
      </c>
      <c r="L5880">
        <f>IFERROR(VLOOKUP(J5880,ORDEN_ESF!A:C,3,0),0)</f>
        <v>0</v>
      </c>
      <c r="M5880">
        <v>247019</v>
      </c>
    </row>
    <row r="5881" spans="1:13" x14ac:dyDescent="0.25">
      <c r="A5881">
        <v>900206480</v>
      </c>
      <c r="B5881" t="s">
        <v>306</v>
      </c>
      <c r="C5881" t="s">
        <v>291</v>
      </c>
      <c r="D5881" t="s">
        <v>228</v>
      </c>
      <c r="E5881" t="s">
        <v>224</v>
      </c>
      <c r="F5881" t="s">
        <v>314</v>
      </c>
      <c r="G5881" s="16">
        <v>43100</v>
      </c>
      <c r="J5881" t="s">
        <v>239</v>
      </c>
      <c r="K5881" t="str">
        <f>IFERROR(VLOOKUP(J5881,ORDEN_ESF!A:C,2,0),"")</f>
        <v>Otros activos no financieros corrientes</v>
      </c>
      <c r="L5881">
        <f>IFERROR(VLOOKUP(J5881,ORDEN_ESF!A:C,3,0),0)</f>
        <v>0</v>
      </c>
      <c r="M5881">
        <v>242887</v>
      </c>
    </row>
    <row r="5882" spans="1:13" x14ac:dyDescent="0.25">
      <c r="A5882">
        <v>860505064</v>
      </c>
      <c r="B5882" t="s">
        <v>361</v>
      </c>
      <c r="C5882" t="s">
        <v>291</v>
      </c>
      <c r="D5882" t="s">
        <v>228</v>
      </c>
      <c r="E5882" t="s">
        <v>224</v>
      </c>
      <c r="F5882" t="s">
        <v>292</v>
      </c>
      <c r="G5882" s="16">
        <v>43100</v>
      </c>
      <c r="J5882" t="s">
        <v>239</v>
      </c>
      <c r="K5882" t="str">
        <f>IFERROR(VLOOKUP(J5882,ORDEN_ESF!A:C,2,0),"")</f>
        <v>Otros activos no financieros corrientes</v>
      </c>
      <c r="L5882">
        <f>IFERROR(VLOOKUP(J5882,ORDEN_ESF!A:C,3,0),0)</f>
        <v>0</v>
      </c>
      <c r="M5882">
        <v>623516</v>
      </c>
    </row>
    <row r="5883" spans="1:13" x14ac:dyDescent="0.25">
      <c r="A5883">
        <v>860505064</v>
      </c>
      <c r="B5883" t="s">
        <v>361</v>
      </c>
      <c r="C5883" t="s">
        <v>291</v>
      </c>
      <c r="D5883" t="s">
        <v>228</v>
      </c>
      <c r="E5883" t="s">
        <v>224</v>
      </c>
      <c r="F5883" t="s">
        <v>314</v>
      </c>
      <c r="G5883" s="16">
        <v>43100</v>
      </c>
      <c r="J5883" t="s">
        <v>239</v>
      </c>
      <c r="K5883" t="str">
        <f>IFERROR(VLOOKUP(J5883,ORDEN_ESF!A:C,2,0),"")</f>
        <v>Otros activos no financieros corrientes</v>
      </c>
      <c r="L5883">
        <f>IFERROR(VLOOKUP(J5883,ORDEN_ESF!A:C,3,0),0)</f>
        <v>0</v>
      </c>
      <c r="M5883">
        <v>564432</v>
      </c>
    </row>
    <row r="5884" spans="1:13" x14ac:dyDescent="0.25">
      <c r="A5884">
        <v>900535441</v>
      </c>
      <c r="B5884" t="s">
        <v>308</v>
      </c>
      <c r="C5884" t="s">
        <v>291</v>
      </c>
      <c r="D5884" t="s">
        <v>228</v>
      </c>
      <c r="E5884" t="s">
        <v>224</v>
      </c>
      <c r="F5884" t="s">
        <v>292</v>
      </c>
      <c r="G5884" s="16">
        <v>43100</v>
      </c>
      <c r="J5884" t="s">
        <v>239</v>
      </c>
      <c r="K5884" t="str">
        <f>IFERROR(VLOOKUP(J5884,ORDEN_ESF!A:C,2,0),"")</f>
        <v>Otros activos no financieros corrientes</v>
      </c>
      <c r="L5884">
        <f>IFERROR(VLOOKUP(J5884,ORDEN_ESF!A:C,3,0),0)</f>
        <v>0</v>
      </c>
      <c r="M5884">
        <v>10021415</v>
      </c>
    </row>
    <row r="5885" spans="1:13" x14ac:dyDescent="0.25">
      <c r="A5885">
        <v>900535441</v>
      </c>
      <c r="B5885" t="s">
        <v>308</v>
      </c>
      <c r="C5885" t="s">
        <v>291</v>
      </c>
      <c r="D5885" t="s">
        <v>228</v>
      </c>
      <c r="E5885" t="s">
        <v>224</v>
      </c>
      <c r="F5885" t="s">
        <v>314</v>
      </c>
      <c r="G5885" s="16">
        <v>43100</v>
      </c>
      <c r="J5885" t="s">
        <v>239</v>
      </c>
      <c r="K5885" t="str">
        <f>IFERROR(VLOOKUP(J5885,ORDEN_ESF!A:C,2,0),"")</f>
        <v>Otros activos no financieros corrientes</v>
      </c>
      <c r="L5885">
        <f>IFERROR(VLOOKUP(J5885,ORDEN_ESF!A:C,3,0),0)</f>
        <v>0</v>
      </c>
      <c r="M5885">
        <v>11222051</v>
      </c>
    </row>
    <row r="5886" spans="1:13" x14ac:dyDescent="0.25">
      <c r="A5886">
        <v>800014246</v>
      </c>
      <c r="B5886" t="s">
        <v>332</v>
      </c>
      <c r="C5886" t="s">
        <v>291</v>
      </c>
      <c r="D5886" t="s">
        <v>223</v>
      </c>
      <c r="E5886" t="s">
        <v>333</v>
      </c>
      <c r="F5886" t="s">
        <v>292</v>
      </c>
      <c r="G5886" s="16">
        <v>43100</v>
      </c>
      <c r="J5886" t="s">
        <v>239</v>
      </c>
      <c r="K5886" t="str">
        <f>IFERROR(VLOOKUP(J5886,ORDEN_ESF!A:C,2,0),"")</f>
        <v>Otros activos no financieros corrientes</v>
      </c>
      <c r="L5886">
        <f>IFERROR(VLOOKUP(J5886,ORDEN_ESF!A:C,3,0),0)</f>
        <v>0</v>
      </c>
      <c r="M5886">
        <v>2002977</v>
      </c>
    </row>
    <row r="5887" spans="1:13" x14ac:dyDescent="0.25">
      <c r="A5887">
        <v>800014246</v>
      </c>
      <c r="B5887" t="s">
        <v>332</v>
      </c>
      <c r="C5887" t="s">
        <v>291</v>
      </c>
      <c r="D5887" t="s">
        <v>223</v>
      </c>
      <c r="E5887" t="s">
        <v>333</v>
      </c>
      <c r="F5887" t="s">
        <v>314</v>
      </c>
      <c r="G5887" s="16">
        <v>43100</v>
      </c>
      <c r="J5887" t="s">
        <v>239</v>
      </c>
      <c r="K5887" t="str">
        <f>IFERROR(VLOOKUP(J5887,ORDEN_ESF!A:C,2,0),"")</f>
        <v>Otros activos no financieros corrientes</v>
      </c>
      <c r="L5887">
        <f>IFERROR(VLOOKUP(J5887,ORDEN_ESF!A:C,3,0),0)</f>
        <v>0</v>
      </c>
      <c r="M5887">
        <v>2886066</v>
      </c>
    </row>
    <row r="5888" spans="1:13" x14ac:dyDescent="0.25">
      <c r="A5888">
        <v>800182330</v>
      </c>
      <c r="B5888" t="s">
        <v>342</v>
      </c>
      <c r="C5888" t="s">
        <v>291</v>
      </c>
      <c r="D5888" t="s">
        <v>343</v>
      </c>
      <c r="E5888" t="s">
        <v>333</v>
      </c>
      <c r="F5888" t="s">
        <v>292</v>
      </c>
      <c r="G5888" s="16">
        <v>43100</v>
      </c>
      <c r="J5888" t="s">
        <v>239</v>
      </c>
      <c r="K5888" t="str">
        <f>IFERROR(VLOOKUP(J5888,ORDEN_ESF!A:C,2,0),"")</f>
        <v>Otros activos no financieros corrientes</v>
      </c>
      <c r="L5888">
        <f>IFERROR(VLOOKUP(J5888,ORDEN_ESF!A:C,3,0),0)</f>
        <v>0</v>
      </c>
      <c r="M5888">
        <v>26574828</v>
      </c>
    </row>
    <row r="5889" spans="1:13" x14ac:dyDescent="0.25">
      <c r="A5889">
        <v>800182330</v>
      </c>
      <c r="B5889" t="s">
        <v>342</v>
      </c>
      <c r="C5889" t="s">
        <v>291</v>
      </c>
      <c r="D5889" t="s">
        <v>343</v>
      </c>
      <c r="E5889" t="s">
        <v>333</v>
      </c>
      <c r="F5889" t="s">
        <v>314</v>
      </c>
      <c r="G5889" s="16">
        <v>43100</v>
      </c>
      <c r="J5889" t="s">
        <v>239</v>
      </c>
      <c r="K5889" t="str">
        <f>IFERROR(VLOOKUP(J5889,ORDEN_ESF!A:C,2,0),"")</f>
        <v>Otros activos no financieros corrientes</v>
      </c>
      <c r="L5889">
        <f>IFERROR(VLOOKUP(J5889,ORDEN_ESF!A:C,3,0),0)</f>
        <v>0</v>
      </c>
      <c r="M5889">
        <v>31439820</v>
      </c>
    </row>
    <row r="5890" spans="1:13" x14ac:dyDescent="0.25">
      <c r="A5890">
        <v>830097620</v>
      </c>
      <c r="B5890" t="s">
        <v>290</v>
      </c>
      <c r="C5890" t="s">
        <v>291</v>
      </c>
      <c r="D5890" t="s">
        <v>228</v>
      </c>
      <c r="E5890" t="s">
        <v>224</v>
      </c>
      <c r="F5890" t="s">
        <v>292</v>
      </c>
      <c r="G5890" s="16">
        <v>43100</v>
      </c>
      <c r="J5890" t="s">
        <v>239</v>
      </c>
      <c r="K5890" t="str">
        <f>IFERROR(VLOOKUP(J5890,ORDEN_ESF!A:C,2,0),"")</f>
        <v>Otros activos no financieros corrientes</v>
      </c>
      <c r="L5890">
        <f>IFERROR(VLOOKUP(J5890,ORDEN_ESF!A:C,3,0),0)</f>
        <v>0</v>
      </c>
      <c r="M5890">
        <v>16127</v>
      </c>
    </row>
    <row r="5891" spans="1:13" x14ac:dyDescent="0.25">
      <c r="A5891">
        <v>890908097</v>
      </c>
      <c r="B5891" t="s">
        <v>377</v>
      </c>
      <c r="C5891" t="s">
        <v>291</v>
      </c>
      <c r="D5891" t="s">
        <v>223</v>
      </c>
      <c r="E5891" t="s">
        <v>224</v>
      </c>
      <c r="F5891" t="s">
        <v>292</v>
      </c>
      <c r="G5891" s="16">
        <v>43100</v>
      </c>
      <c r="J5891" t="s">
        <v>327</v>
      </c>
      <c r="K5891" t="str">
        <f>IFERROR(VLOOKUP(J5891,ORDEN_ESF!A:C,2,0),"")</f>
        <v>Total activos corrientes distintos de los activos no corrientes o grupo de activos para su disposición clasificados como mantenidos para la venta o como mantenidos para distribuir a los propietarios</v>
      </c>
      <c r="L5891">
        <f>IFERROR(VLOOKUP(J5891,ORDEN_ESF!A:C,3,0),0)</f>
        <v>0</v>
      </c>
      <c r="M5891">
        <v>16592456</v>
      </c>
    </row>
    <row r="5892" spans="1:13" x14ac:dyDescent="0.25">
      <c r="A5892">
        <v>890908097</v>
      </c>
      <c r="B5892" t="s">
        <v>377</v>
      </c>
      <c r="C5892" t="s">
        <v>291</v>
      </c>
      <c r="D5892" t="s">
        <v>223</v>
      </c>
      <c r="E5892" t="s">
        <v>224</v>
      </c>
      <c r="F5892" t="s">
        <v>314</v>
      </c>
      <c r="G5892" s="16">
        <v>43100</v>
      </c>
      <c r="J5892" t="s">
        <v>327</v>
      </c>
      <c r="K5892" t="str">
        <f>IFERROR(VLOOKUP(J5892,ORDEN_ESF!A:C,2,0),"")</f>
        <v>Total activos corrientes distintos de los activos no corrientes o grupo de activos para su disposición clasificados como mantenidos para la venta o como mantenidos para distribuir a los propietarios</v>
      </c>
      <c r="L5892">
        <f>IFERROR(VLOOKUP(J5892,ORDEN_ESF!A:C,3,0),0)</f>
        <v>0</v>
      </c>
      <c r="M5892">
        <v>17371639</v>
      </c>
    </row>
    <row r="5893" spans="1:13" x14ac:dyDescent="0.25">
      <c r="A5893">
        <v>860077099</v>
      </c>
      <c r="B5893" t="s">
        <v>371</v>
      </c>
      <c r="C5893" t="s">
        <v>291</v>
      </c>
      <c r="D5893" t="s">
        <v>228</v>
      </c>
      <c r="E5893" t="s">
        <v>224</v>
      </c>
      <c r="F5893" t="s">
        <v>292</v>
      </c>
      <c r="G5893" s="16">
        <v>43100</v>
      </c>
      <c r="J5893" t="s">
        <v>327</v>
      </c>
      <c r="K5893" t="str">
        <f>IFERROR(VLOOKUP(J5893,ORDEN_ESF!A:C,2,0),"")</f>
        <v>Total activos corrientes distintos de los activos no corrientes o grupo de activos para su disposición clasificados como mantenidos para la venta o como mantenidos para distribuir a los propietarios</v>
      </c>
      <c r="L5893">
        <f>IFERROR(VLOOKUP(J5893,ORDEN_ESF!A:C,3,0),0)</f>
        <v>0</v>
      </c>
      <c r="M5893">
        <v>22475269</v>
      </c>
    </row>
    <row r="5894" spans="1:13" x14ac:dyDescent="0.25">
      <c r="A5894">
        <v>860077099</v>
      </c>
      <c r="B5894" t="s">
        <v>371</v>
      </c>
      <c r="C5894" t="s">
        <v>291</v>
      </c>
      <c r="D5894" t="s">
        <v>228</v>
      </c>
      <c r="E5894" t="s">
        <v>224</v>
      </c>
      <c r="F5894" t="s">
        <v>314</v>
      </c>
      <c r="G5894" s="16">
        <v>43100</v>
      </c>
      <c r="J5894" t="s">
        <v>327</v>
      </c>
      <c r="K5894" t="str">
        <f>IFERROR(VLOOKUP(J5894,ORDEN_ESF!A:C,2,0),"")</f>
        <v>Total activos corrientes distintos de los activos no corrientes o grupo de activos para su disposición clasificados como mantenidos para la venta o como mantenidos para distribuir a los propietarios</v>
      </c>
      <c r="L5894">
        <f>IFERROR(VLOOKUP(J5894,ORDEN_ESF!A:C,3,0),0)</f>
        <v>0</v>
      </c>
      <c r="M5894">
        <v>20922907</v>
      </c>
    </row>
    <row r="5895" spans="1:13" x14ac:dyDescent="0.25">
      <c r="A5895">
        <v>860532790</v>
      </c>
      <c r="B5895" t="s">
        <v>374</v>
      </c>
      <c r="C5895" t="s">
        <v>291</v>
      </c>
      <c r="D5895" t="s">
        <v>228</v>
      </c>
      <c r="E5895" t="s">
        <v>224</v>
      </c>
      <c r="F5895" t="s">
        <v>292</v>
      </c>
      <c r="G5895" s="16">
        <v>43100</v>
      </c>
      <c r="J5895" t="s">
        <v>327</v>
      </c>
      <c r="K5895" t="str">
        <f>IFERROR(VLOOKUP(J5895,ORDEN_ESF!A:C,2,0),"")</f>
        <v>Total activos corrientes distintos de los activos no corrientes o grupo de activos para su disposición clasificados como mantenidos para la venta o como mantenidos para distribuir a los propietarios</v>
      </c>
      <c r="L5895">
        <f>IFERROR(VLOOKUP(J5895,ORDEN_ESF!A:C,3,0),0)</f>
        <v>0</v>
      </c>
      <c r="M5895">
        <v>3913886</v>
      </c>
    </row>
    <row r="5896" spans="1:13" x14ac:dyDescent="0.25">
      <c r="A5896">
        <v>860532790</v>
      </c>
      <c r="B5896" t="s">
        <v>374</v>
      </c>
      <c r="C5896" t="s">
        <v>291</v>
      </c>
      <c r="D5896" t="s">
        <v>228</v>
      </c>
      <c r="E5896" t="s">
        <v>224</v>
      </c>
      <c r="F5896" t="s">
        <v>314</v>
      </c>
      <c r="G5896" s="16">
        <v>43100</v>
      </c>
      <c r="J5896" t="s">
        <v>327</v>
      </c>
      <c r="K5896" t="str">
        <f>IFERROR(VLOOKUP(J5896,ORDEN_ESF!A:C,2,0),"")</f>
        <v>Total activos corrientes distintos de los activos no corrientes o grupo de activos para su disposición clasificados como mantenidos para la venta o como mantenidos para distribuir a los propietarios</v>
      </c>
      <c r="L5896">
        <f>IFERROR(VLOOKUP(J5896,ORDEN_ESF!A:C,3,0),0)</f>
        <v>0</v>
      </c>
      <c r="M5896">
        <v>3594194</v>
      </c>
    </row>
    <row r="5897" spans="1:13" x14ac:dyDescent="0.25">
      <c r="A5897">
        <v>890928186</v>
      </c>
      <c r="B5897" t="s">
        <v>303</v>
      </c>
      <c r="C5897" t="s">
        <v>291</v>
      </c>
      <c r="D5897" t="s">
        <v>223</v>
      </c>
      <c r="E5897" t="s">
        <v>224</v>
      </c>
      <c r="F5897" t="s">
        <v>292</v>
      </c>
      <c r="G5897" s="16">
        <v>43100</v>
      </c>
      <c r="J5897" t="s">
        <v>327</v>
      </c>
      <c r="K5897" t="str">
        <f>IFERROR(VLOOKUP(J5897,ORDEN_ESF!A:C,2,0),"")</f>
        <v>Total activos corrientes distintos de los activos no corrientes o grupo de activos para su disposición clasificados como mantenidos para la venta o como mantenidos para distribuir a los propietarios</v>
      </c>
      <c r="L5897">
        <f>IFERROR(VLOOKUP(J5897,ORDEN_ESF!A:C,3,0),0)</f>
        <v>0</v>
      </c>
      <c r="M5897">
        <v>16873579</v>
      </c>
    </row>
    <row r="5898" spans="1:13" x14ac:dyDescent="0.25">
      <c r="A5898">
        <v>890928186</v>
      </c>
      <c r="B5898" t="s">
        <v>303</v>
      </c>
      <c r="C5898" t="s">
        <v>291</v>
      </c>
      <c r="D5898" t="s">
        <v>223</v>
      </c>
      <c r="E5898" t="s">
        <v>224</v>
      </c>
      <c r="F5898" t="s">
        <v>314</v>
      </c>
      <c r="G5898" s="16">
        <v>43100</v>
      </c>
      <c r="J5898" t="s">
        <v>327</v>
      </c>
      <c r="K5898" t="str">
        <f>IFERROR(VLOOKUP(J5898,ORDEN_ESF!A:C,2,0),"")</f>
        <v>Total activos corrientes distintos de los activos no corrientes o grupo de activos para su disposición clasificados como mantenidos para la venta o como mantenidos para distribuir a los propietarios</v>
      </c>
      <c r="L5898">
        <f>IFERROR(VLOOKUP(J5898,ORDEN_ESF!A:C,3,0),0)</f>
        <v>0</v>
      </c>
      <c r="M5898">
        <v>14070839</v>
      </c>
    </row>
    <row r="5899" spans="1:13" x14ac:dyDescent="0.25">
      <c r="A5899">
        <v>900206483</v>
      </c>
      <c r="B5899" t="s">
        <v>307</v>
      </c>
      <c r="C5899" t="s">
        <v>291</v>
      </c>
      <c r="D5899" t="s">
        <v>228</v>
      </c>
      <c r="E5899" t="s">
        <v>224</v>
      </c>
      <c r="F5899" t="s">
        <v>292</v>
      </c>
      <c r="G5899" s="16">
        <v>43100</v>
      </c>
      <c r="J5899" t="s">
        <v>327</v>
      </c>
      <c r="K5899" t="str">
        <f>IFERROR(VLOOKUP(J5899,ORDEN_ESF!A:C,2,0),"")</f>
        <v>Total activos corrientes distintos de los activos no corrientes o grupo de activos para su disposición clasificados como mantenidos para la venta o como mantenidos para distribuir a los propietarios</v>
      </c>
      <c r="L5899">
        <f>IFERROR(VLOOKUP(J5899,ORDEN_ESF!A:C,3,0),0)</f>
        <v>0</v>
      </c>
      <c r="M5899">
        <v>4993714</v>
      </c>
    </row>
    <row r="5900" spans="1:13" x14ac:dyDescent="0.25">
      <c r="A5900">
        <v>900206483</v>
      </c>
      <c r="B5900" t="s">
        <v>307</v>
      </c>
      <c r="C5900" t="s">
        <v>291</v>
      </c>
      <c r="D5900" t="s">
        <v>228</v>
      </c>
      <c r="E5900" t="s">
        <v>224</v>
      </c>
      <c r="F5900" t="s">
        <v>314</v>
      </c>
      <c r="G5900" s="16">
        <v>43100</v>
      </c>
      <c r="J5900" t="s">
        <v>327</v>
      </c>
      <c r="K5900" t="str">
        <f>IFERROR(VLOOKUP(J5900,ORDEN_ESF!A:C,2,0),"")</f>
        <v>Total activos corrientes distintos de los activos no corrientes o grupo de activos para su disposición clasificados como mantenidos para la venta o como mantenidos para distribuir a los propietarios</v>
      </c>
      <c r="L5900">
        <f>IFERROR(VLOOKUP(J5900,ORDEN_ESF!A:C,3,0),0)</f>
        <v>0</v>
      </c>
      <c r="M5900">
        <v>1292712</v>
      </c>
    </row>
    <row r="5901" spans="1:13" x14ac:dyDescent="0.25">
      <c r="A5901">
        <v>900206480</v>
      </c>
      <c r="B5901" t="s">
        <v>306</v>
      </c>
      <c r="C5901" t="s">
        <v>291</v>
      </c>
      <c r="D5901" t="s">
        <v>228</v>
      </c>
      <c r="E5901" t="s">
        <v>224</v>
      </c>
      <c r="F5901" t="s">
        <v>292</v>
      </c>
      <c r="G5901" s="16">
        <v>43100</v>
      </c>
      <c r="J5901" t="s">
        <v>327</v>
      </c>
      <c r="K5901" t="str">
        <f>IFERROR(VLOOKUP(J5901,ORDEN_ESF!A:C,2,0),"")</f>
        <v>Total activos corrientes distintos de los activos no corrientes o grupo de activos para su disposición clasificados como mantenidos para la venta o como mantenidos para distribuir a los propietarios</v>
      </c>
      <c r="L5901">
        <f>IFERROR(VLOOKUP(J5901,ORDEN_ESF!A:C,3,0),0)</f>
        <v>0</v>
      </c>
      <c r="M5901">
        <v>11123965</v>
      </c>
    </row>
    <row r="5902" spans="1:13" x14ac:dyDescent="0.25">
      <c r="A5902">
        <v>900206480</v>
      </c>
      <c r="B5902" t="s">
        <v>306</v>
      </c>
      <c r="C5902" t="s">
        <v>291</v>
      </c>
      <c r="D5902" t="s">
        <v>228</v>
      </c>
      <c r="E5902" t="s">
        <v>224</v>
      </c>
      <c r="F5902" t="s">
        <v>314</v>
      </c>
      <c r="G5902" s="16">
        <v>43100</v>
      </c>
      <c r="J5902" t="s">
        <v>327</v>
      </c>
      <c r="K5902" t="str">
        <f>IFERROR(VLOOKUP(J5902,ORDEN_ESF!A:C,2,0),"")</f>
        <v>Total activos corrientes distintos de los activos no corrientes o grupo de activos para su disposición clasificados como mantenidos para la venta o como mantenidos para distribuir a los propietarios</v>
      </c>
      <c r="L5902">
        <f>IFERROR(VLOOKUP(J5902,ORDEN_ESF!A:C,3,0),0)</f>
        <v>0</v>
      </c>
      <c r="M5902">
        <v>11129314</v>
      </c>
    </row>
    <row r="5903" spans="1:13" x14ac:dyDescent="0.25">
      <c r="A5903">
        <v>890940026</v>
      </c>
      <c r="B5903" t="s">
        <v>304</v>
      </c>
      <c r="C5903" t="s">
        <v>291</v>
      </c>
      <c r="D5903" t="s">
        <v>223</v>
      </c>
      <c r="E5903" t="s">
        <v>224</v>
      </c>
      <c r="F5903" t="s">
        <v>292</v>
      </c>
      <c r="G5903" s="16">
        <v>43100</v>
      </c>
      <c r="J5903" t="s">
        <v>327</v>
      </c>
      <c r="K5903" t="str">
        <f>IFERROR(VLOOKUP(J5903,ORDEN_ESF!A:C,2,0),"")</f>
        <v>Total activos corrientes distintos de los activos no corrientes o grupo de activos para su disposición clasificados como mantenidos para la venta o como mantenidos para distribuir a los propietarios</v>
      </c>
      <c r="L5903">
        <f>IFERROR(VLOOKUP(J5903,ORDEN_ESF!A:C,3,0),0)</f>
        <v>0</v>
      </c>
      <c r="M5903">
        <v>38620489</v>
      </c>
    </row>
    <row r="5904" spans="1:13" x14ac:dyDescent="0.25">
      <c r="A5904">
        <v>890940026</v>
      </c>
      <c r="B5904" t="s">
        <v>304</v>
      </c>
      <c r="C5904" t="s">
        <v>291</v>
      </c>
      <c r="D5904" t="s">
        <v>223</v>
      </c>
      <c r="E5904" t="s">
        <v>224</v>
      </c>
      <c r="F5904" t="s">
        <v>314</v>
      </c>
      <c r="G5904" s="16">
        <v>43100</v>
      </c>
      <c r="J5904" t="s">
        <v>327</v>
      </c>
      <c r="K5904" t="str">
        <f>IFERROR(VLOOKUP(J5904,ORDEN_ESF!A:C,2,0),"")</f>
        <v>Total activos corrientes distintos de los activos no corrientes o grupo de activos para su disposición clasificados como mantenidos para la venta o como mantenidos para distribuir a los propietarios</v>
      </c>
      <c r="L5904">
        <f>IFERROR(VLOOKUP(J5904,ORDEN_ESF!A:C,3,0),0)</f>
        <v>0</v>
      </c>
      <c r="M5904">
        <v>32518461</v>
      </c>
    </row>
    <row r="5905" spans="1:13" x14ac:dyDescent="0.25">
      <c r="A5905">
        <v>860505064</v>
      </c>
      <c r="B5905" t="s">
        <v>361</v>
      </c>
      <c r="C5905" t="s">
        <v>291</v>
      </c>
      <c r="D5905" t="s">
        <v>228</v>
      </c>
      <c r="E5905" t="s">
        <v>224</v>
      </c>
      <c r="F5905" t="s">
        <v>292</v>
      </c>
      <c r="G5905" s="16">
        <v>43100</v>
      </c>
      <c r="J5905" t="s">
        <v>327</v>
      </c>
      <c r="K5905" t="str">
        <f>IFERROR(VLOOKUP(J5905,ORDEN_ESF!A:C,2,0),"")</f>
        <v>Total activos corrientes distintos de los activos no corrientes o grupo de activos para su disposición clasificados como mantenidos para la venta o como mantenidos para distribuir a los propietarios</v>
      </c>
      <c r="L5905">
        <f>IFERROR(VLOOKUP(J5905,ORDEN_ESF!A:C,3,0),0)</f>
        <v>0</v>
      </c>
      <c r="M5905">
        <v>5866289</v>
      </c>
    </row>
    <row r="5906" spans="1:13" x14ac:dyDescent="0.25">
      <c r="A5906">
        <v>860505064</v>
      </c>
      <c r="B5906" t="s">
        <v>361</v>
      </c>
      <c r="C5906" t="s">
        <v>291</v>
      </c>
      <c r="D5906" t="s">
        <v>228</v>
      </c>
      <c r="E5906" t="s">
        <v>224</v>
      </c>
      <c r="F5906" t="s">
        <v>314</v>
      </c>
      <c r="G5906" s="16">
        <v>43100</v>
      </c>
      <c r="J5906" t="s">
        <v>327</v>
      </c>
      <c r="K5906" t="str">
        <f>IFERROR(VLOOKUP(J5906,ORDEN_ESF!A:C,2,0),"")</f>
        <v>Total activos corrientes distintos de los activos no corrientes o grupo de activos para su disposición clasificados como mantenidos para la venta o como mantenidos para distribuir a los propietarios</v>
      </c>
      <c r="L5906">
        <f>IFERROR(VLOOKUP(J5906,ORDEN_ESF!A:C,3,0),0)</f>
        <v>0</v>
      </c>
      <c r="M5906">
        <v>5885895</v>
      </c>
    </row>
    <row r="5907" spans="1:13" x14ac:dyDescent="0.25">
      <c r="A5907">
        <v>900521357</v>
      </c>
      <c r="B5907" t="s">
        <v>175</v>
      </c>
      <c r="C5907" t="s">
        <v>291</v>
      </c>
      <c r="D5907" t="s">
        <v>388</v>
      </c>
      <c r="E5907" t="s">
        <v>339</v>
      </c>
      <c r="F5907" t="s">
        <v>292</v>
      </c>
      <c r="G5907" s="16">
        <v>43100</v>
      </c>
      <c r="J5907" t="s">
        <v>327</v>
      </c>
      <c r="K5907" t="str">
        <f>IFERROR(VLOOKUP(J5907,ORDEN_ESF!A:C,2,0),"")</f>
        <v>Total activos corrientes distintos de los activos no corrientes o grupo de activos para su disposición clasificados como mantenidos para la venta o como mantenidos para distribuir a los propietarios</v>
      </c>
      <c r="L5907">
        <f>IFERROR(VLOOKUP(J5907,ORDEN_ESF!A:C,3,0),0)</f>
        <v>0</v>
      </c>
      <c r="M5907">
        <v>22167639</v>
      </c>
    </row>
    <row r="5908" spans="1:13" x14ac:dyDescent="0.25">
      <c r="A5908">
        <v>900521357</v>
      </c>
      <c r="B5908" t="s">
        <v>175</v>
      </c>
      <c r="C5908" t="s">
        <v>291</v>
      </c>
      <c r="D5908" t="s">
        <v>388</v>
      </c>
      <c r="E5908" t="s">
        <v>339</v>
      </c>
      <c r="F5908" t="s">
        <v>314</v>
      </c>
      <c r="G5908" s="16">
        <v>43100</v>
      </c>
      <c r="J5908" t="s">
        <v>327</v>
      </c>
      <c r="K5908" t="str">
        <f>IFERROR(VLOOKUP(J5908,ORDEN_ESF!A:C,2,0),"")</f>
        <v>Total activos corrientes distintos de los activos no corrientes o grupo de activos para su disposición clasificados como mantenidos para la venta o como mantenidos para distribuir a los propietarios</v>
      </c>
      <c r="L5908">
        <f>IFERROR(VLOOKUP(J5908,ORDEN_ESF!A:C,3,0),0)</f>
        <v>0</v>
      </c>
      <c r="M5908">
        <v>67740535</v>
      </c>
    </row>
    <row r="5909" spans="1:13" x14ac:dyDescent="0.25">
      <c r="A5909">
        <v>800140959</v>
      </c>
      <c r="B5909" t="s">
        <v>340</v>
      </c>
      <c r="C5909" t="s">
        <v>291</v>
      </c>
      <c r="D5909" t="s">
        <v>228</v>
      </c>
      <c r="E5909" t="s">
        <v>339</v>
      </c>
      <c r="F5909" t="s">
        <v>292</v>
      </c>
      <c r="G5909" s="16">
        <v>43100</v>
      </c>
      <c r="J5909" t="s">
        <v>327</v>
      </c>
      <c r="K5909" t="str">
        <f>IFERROR(VLOOKUP(J5909,ORDEN_ESF!A:C,2,0),"")</f>
        <v>Total activos corrientes distintos de los activos no corrientes o grupo de activos para su disposición clasificados como mantenidos para la venta o como mantenidos para distribuir a los propietarios</v>
      </c>
      <c r="L5909">
        <f>IFERROR(VLOOKUP(J5909,ORDEN_ESF!A:C,3,0),0)</f>
        <v>0</v>
      </c>
      <c r="M5909">
        <v>68663496</v>
      </c>
    </row>
    <row r="5910" spans="1:13" x14ac:dyDescent="0.25">
      <c r="A5910">
        <v>800140959</v>
      </c>
      <c r="B5910" t="s">
        <v>340</v>
      </c>
      <c r="C5910" t="s">
        <v>291</v>
      </c>
      <c r="D5910" t="s">
        <v>228</v>
      </c>
      <c r="E5910" t="s">
        <v>339</v>
      </c>
      <c r="F5910" t="s">
        <v>314</v>
      </c>
      <c r="G5910" s="16">
        <v>43100</v>
      </c>
      <c r="J5910" t="s">
        <v>327</v>
      </c>
      <c r="K5910" t="str">
        <f>IFERROR(VLOOKUP(J5910,ORDEN_ESF!A:C,2,0),"")</f>
        <v>Total activos corrientes distintos de los activos no corrientes o grupo de activos para su disposición clasificados como mantenidos para la venta o como mantenidos para distribuir a los propietarios</v>
      </c>
      <c r="L5910">
        <f>IFERROR(VLOOKUP(J5910,ORDEN_ESF!A:C,3,0),0)</f>
        <v>0</v>
      </c>
      <c r="M5910">
        <v>55677604</v>
      </c>
    </row>
    <row r="5911" spans="1:13" x14ac:dyDescent="0.25">
      <c r="A5911">
        <v>900535441</v>
      </c>
      <c r="B5911" t="s">
        <v>308</v>
      </c>
      <c r="C5911" t="s">
        <v>291</v>
      </c>
      <c r="D5911" t="s">
        <v>228</v>
      </c>
      <c r="E5911" t="s">
        <v>224</v>
      </c>
      <c r="F5911" t="s">
        <v>292</v>
      </c>
      <c r="G5911" s="16">
        <v>43100</v>
      </c>
      <c r="J5911" t="s">
        <v>327</v>
      </c>
      <c r="K5911" t="str">
        <f>IFERROR(VLOOKUP(J5911,ORDEN_ESF!A:C,2,0),"")</f>
        <v>Total activos corrientes distintos de los activos no corrientes o grupo de activos para su disposición clasificados como mantenidos para la venta o como mantenidos para distribuir a los propietarios</v>
      </c>
      <c r="L5911">
        <f>IFERROR(VLOOKUP(J5911,ORDEN_ESF!A:C,3,0),0)</f>
        <v>0</v>
      </c>
      <c r="M5911">
        <v>14922420</v>
      </c>
    </row>
    <row r="5912" spans="1:13" x14ac:dyDescent="0.25">
      <c r="A5912">
        <v>900535441</v>
      </c>
      <c r="B5912" t="s">
        <v>308</v>
      </c>
      <c r="C5912" t="s">
        <v>291</v>
      </c>
      <c r="D5912" t="s">
        <v>228</v>
      </c>
      <c r="E5912" t="s">
        <v>224</v>
      </c>
      <c r="F5912" t="s">
        <v>314</v>
      </c>
      <c r="G5912" s="16">
        <v>43100</v>
      </c>
      <c r="J5912" t="s">
        <v>327</v>
      </c>
      <c r="K5912" t="str">
        <f>IFERROR(VLOOKUP(J5912,ORDEN_ESF!A:C,2,0),"")</f>
        <v>Total activos corrientes distintos de los activos no corrientes o grupo de activos para su disposición clasificados como mantenidos para la venta o como mantenidos para distribuir a los propietarios</v>
      </c>
      <c r="L5912">
        <f>IFERROR(VLOOKUP(J5912,ORDEN_ESF!A:C,3,0),0)</f>
        <v>0</v>
      </c>
      <c r="M5912">
        <v>29549391</v>
      </c>
    </row>
    <row r="5913" spans="1:13" x14ac:dyDescent="0.25">
      <c r="A5913">
        <v>800014246</v>
      </c>
      <c r="B5913" t="s">
        <v>332</v>
      </c>
      <c r="C5913" t="s">
        <v>291</v>
      </c>
      <c r="D5913" t="s">
        <v>223</v>
      </c>
      <c r="E5913" t="s">
        <v>333</v>
      </c>
      <c r="F5913" t="s">
        <v>292</v>
      </c>
      <c r="G5913" s="16">
        <v>43100</v>
      </c>
      <c r="J5913" t="s">
        <v>327</v>
      </c>
      <c r="K5913" t="str">
        <f>IFERROR(VLOOKUP(J5913,ORDEN_ESF!A:C,2,0),"")</f>
        <v>Total activos corrientes distintos de los activos no corrientes o grupo de activos para su disposición clasificados como mantenidos para la venta o como mantenidos para distribuir a los propietarios</v>
      </c>
      <c r="L5913">
        <f>IFERROR(VLOOKUP(J5913,ORDEN_ESF!A:C,3,0),0)</f>
        <v>0</v>
      </c>
      <c r="M5913">
        <v>131333975</v>
      </c>
    </row>
    <row r="5914" spans="1:13" x14ac:dyDescent="0.25">
      <c r="A5914">
        <v>800014246</v>
      </c>
      <c r="B5914" t="s">
        <v>332</v>
      </c>
      <c r="C5914" t="s">
        <v>291</v>
      </c>
      <c r="D5914" t="s">
        <v>223</v>
      </c>
      <c r="E5914" t="s">
        <v>333</v>
      </c>
      <c r="F5914" t="s">
        <v>314</v>
      </c>
      <c r="G5914" s="16">
        <v>43100</v>
      </c>
      <c r="J5914" t="s">
        <v>327</v>
      </c>
      <c r="K5914" t="str">
        <f>IFERROR(VLOOKUP(J5914,ORDEN_ESF!A:C,2,0),"")</f>
        <v>Total activos corrientes distintos de los activos no corrientes o grupo de activos para su disposición clasificados como mantenidos para la venta o como mantenidos para distribuir a los propietarios</v>
      </c>
      <c r="L5914">
        <f>IFERROR(VLOOKUP(J5914,ORDEN_ESF!A:C,3,0),0)</f>
        <v>0</v>
      </c>
      <c r="M5914">
        <v>99958875</v>
      </c>
    </row>
    <row r="5915" spans="1:13" x14ac:dyDescent="0.25">
      <c r="A5915">
        <v>800182330</v>
      </c>
      <c r="B5915" t="s">
        <v>342</v>
      </c>
      <c r="C5915" t="s">
        <v>291</v>
      </c>
      <c r="D5915" t="s">
        <v>343</v>
      </c>
      <c r="E5915" t="s">
        <v>333</v>
      </c>
      <c r="F5915" t="s">
        <v>292</v>
      </c>
      <c r="G5915" s="16">
        <v>43100</v>
      </c>
      <c r="J5915" t="s">
        <v>327</v>
      </c>
      <c r="K5915" t="str">
        <f>IFERROR(VLOOKUP(J5915,ORDEN_ESF!A:C,2,0),"")</f>
        <v>Total activos corrientes distintos de los activos no corrientes o grupo de activos para su disposición clasificados como mantenidos para la venta o como mantenidos para distribuir a los propietarios</v>
      </c>
      <c r="L5915">
        <f>IFERROR(VLOOKUP(J5915,ORDEN_ESF!A:C,3,0),0)</f>
        <v>0</v>
      </c>
      <c r="M5915">
        <v>722481409</v>
      </c>
    </row>
    <row r="5916" spans="1:13" x14ac:dyDescent="0.25">
      <c r="A5916">
        <v>800182330</v>
      </c>
      <c r="B5916" t="s">
        <v>342</v>
      </c>
      <c r="C5916" t="s">
        <v>291</v>
      </c>
      <c r="D5916" t="s">
        <v>343</v>
      </c>
      <c r="E5916" t="s">
        <v>333</v>
      </c>
      <c r="F5916" t="s">
        <v>314</v>
      </c>
      <c r="G5916" s="16">
        <v>43100</v>
      </c>
      <c r="J5916" t="s">
        <v>327</v>
      </c>
      <c r="K5916" t="str">
        <f>IFERROR(VLOOKUP(J5916,ORDEN_ESF!A:C,2,0),"")</f>
        <v>Total activos corrientes distintos de los activos no corrientes o grupo de activos para su disposición clasificados como mantenidos para la venta o como mantenidos para distribuir a los propietarios</v>
      </c>
      <c r="L5916">
        <f>IFERROR(VLOOKUP(J5916,ORDEN_ESF!A:C,3,0),0)</f>
        <v>0</v>
      </c>
      <c r="M5916">
        <v>699970184</v>
      </c>
    </row>
    <row r="5917" spans="1:13" x14ac:dyDescent="0.25">
      <c r="A5917">
        <v>830116629</v>
      </c>
      <c r="B5917" t="s">
        <v>354</v>
      </c>
      <c r="C5917" t="s">
        <v>291</v>
      </c>
      <c r="D5917" t="s">
        <v>228</v>
      </c>
      <c r="E5917" t="s">
        <v>355</v>
      </c>
      <c r="F5917" t="s">
        <v>292</v>
      </c>
      <c r="G5917" s="16">
        <v>43100</v>
      </c>
      <c r="J5917" t="s">
        <v>327</v>
      </c>
      <c r="K5917" t="str">
        <f>IFERROR(VLOOKUP(J5917,ORDEN_ESF!A:C,2,0),"")</f>
        <v>Total activos corrientes distintos de los activos no corrientes o grupo de activos para su disposición clasificados como mantenidos para la venta o como mantenidos para distribuir a los propietarios</v>
      </c>
      <c r="L5917">
        <f>IFERROR(VLOOKUP(J5917,ORDEN_ESF!A:C,3,0),0)</f>
        <v>0</v>
      </c>
      <c r="M5917">
        <v>1462030</v>
      </c>
    </row>
    <row r="5918" spans="1:13" x14ac:dyDescent="0.25">
      <c r="A5918">
        <v>830116629</v>
      </c>
      <c r="B5918" t="s">
        <v>354</v>
      </c>
      <c r="C5918" t="s">
        <v>291</v>
      </c>
      <c r="D5918" t="s">
        <v>228</v>
      </c>
      <c r="E5918" t="s">
        <v>355</v>
      </c>
      <c r="F5918" t="s">
        <v>314</v>
      </c>
      <c r="G5918" s="16">
        <v>43100</v>
      </c>
      <c r="J5918" t="s">
        <v>327</v>
      </c>
      <c r="K5918" t="str">
        <f>IFERROR(VLOOKUP(J5918,ORDEN_ESF!A:C,2,0),"")</f>
        <v>Total activos corrientes distintos de los activos no corrientes o grupo de activos para su disposición clasificados como mantenidos para la venta o como mantenidos para distribuir a los propietarios</v>
      </c>
      <c r="L5918">
        <f>IFERROR(VLOOKUP(J5918,ORDEN_ESF!A:C,3,0),0)</f>
        <v>0</v>
      </c>
      <c r="M5918">
        <v>381621</v>
      </c>
    </row>
    <row r="5919" spans="1:13" x14ac:dyDescent="0.25">
      <c r="A5919">
        <v>830097620</v>
      </c>
      <c r="B5919" t="s">
        <v>290</v>
      </c>
      <c r="C5919" t="s">
        <v>291</v>
      </c>
      <c r="D5919" t="s">
        <v>228</v>
      </c>
      <c r="E5919" t="s">
        <v>224</v>
      </c>
      <c r="F5919" t="s">
        <v>292</v>
      </c>
      <c r="G5919" s="16">
        <v>43100</v>
      </c>
      <c r="J5919" t="s">
        <v>327</v>
      </c>
      <c r="K5919" t="str">
        <f>IFERROR(VLOOKUP(J5919,ORDEN_ESF!A:C,2,0),"")</f>
        <v>Total activos corrientes distintos de los activos no corrientes o grupo de activos para su disposición clasificados como mantenidos para la venta o como mantenidos para distribuir a los propietarios</v>
      </c>
      <c r="L5919">
        <f>IFERROR(VLOOKUP(J5919,ORDEN_ESF!A:C,3,0),0)</f>
        <v>0</v>
      </c>
      <c r="M5919">
        <v>309037239</v>
      </c>
    </row>
    <row r="5920" spans="1:13" x14ac:dyDescent="0.25">
      <c r="A5920">
        <v>830097620</v>
      </c>
      <c r="B5920" t="s">
        <v>290</v>
      </c>
      <c r="C5920" t="s">
        <v>291</v>
      </c>
      <c r="D5920" t="s">
        <v>228</v>
      </c>
      <c r="E5920" t="s">
        <v>224</v>
      </c>
      <c r="F5920" t="s">
        <v>314</v>
      </c>
      <c r="G5920" s="16">
        <v>43100</v>
      </c>
      <c r="J5920" t="s">
        <v>327</v>
      </c>
      <c r="K5920" t="str">
        <f>IFERROR(VLOOKUP(J5920,ORDEN_ESF!A:C,2,0),"")</f>
        <v>Total activos corrientes distintos de los activos no corrientes o grupo de activos para su disposición clasificados como mantenidos para la venta o como mantenidos para distribuir a los propietarios</v>
      </c>
      <c r="L5920">
        <f>IFERROR(VLOOKUP(J5920,ORDEN_ESF!A:C,3,0),0)</f>
        <v>0</v>
      </c>
      <c r="M5920">
        <v>225398415</v>
      </c>
    </row>
    <row r="5921" spans="1:13" x14ac:dyDescent="0.25">
      <c r="A5921">
        <v>800095951</v>
      </c>
      <c r="B5921" t="s">
        <v>338</v>
      </c>
      <c r="C5921" t="s">
        <v>291</v>
      </c>
      <c r="D5921" t="s">
        <v>228</v>
      </c>
      <c r="E5921" t="s">
        <v>339</v>
      </c>
      <c r="F5921" t="s">
        <v>292</v>
      </c>
      <c r="G5921" s="16">
        <v>43100</v>
      </c>
      <c r="J5921" t="s">
        <v>327</v>
      </c>
      <c r="K5921" t="str">
        <f>IFERROR(VLOOKUP(J5921,ORDEN_ESF!A:C,2,0),"")</f>
        <v>Total activos corrientes distintos de los activos no corrientes o grupo de activos para su disposición clasificados como mantenidos para la venta o como mantenidos para distribuir a los propietarios</v>
      </c>
      <c r="L5921">
        <f>IFERROR(VLOOKUP(J5921,ORDEN_ESF!A:C,3,0),0)</f>
        <v>0</v>
      </c>
      <c r="M5921">
        <v>17687857</v>
      </c>
    </row>
    <row r="5922" spans="1:13" x14ac:dyDescent="0.25">
      <c r="A5922">
        <v>800095951</v>
      </c>
      <c r="B5922" t="s">
        <v>338</v>
      </c>
      <c r="C5922" t="s">
        <v>291</v>
      </c>
      <c r="D5922" t="s">
        <v>228</v>
      </c>
      <c r="E5922" t="s">
        <v>339</v>
      </c>
      <c r="F5922" t="s">
        <v>314</v>
      </c>
      <c r="G5922" s="16">
        <v>43100</v>
      </c>
      <c r="J5922" t="s">
        <v>327</v>
      </c>
      <c r="K5922" t="str">
        <f>IFERROR(VLOOKUP(J5922,ORDEN_ESF!A:C,2,0),"")</f>
        <v>Total activos corrientes distintos de los activos no corrientes o grupo de activos para su disposición clasificados como mantenidos para la venta o como mantenidos para distribuir a los propietarios</v>
      </c>
      <c r="L5922">
        <f>IFERROR(VLOOKUP(J5922,ORDEN_ESF!A:C,3,0),0)</f>
        <v>0</v>
      </c>
      <c r="M5922">
        <v>36568595</v>
      </c>
    </row>
    <row r="5923" spans="1:13" x14ac:dyDescent="0.25">
      <c r="A5923">
        <v>860354402</v>
      </c>
      <c r="B5923" t="s">
        <v>295</v>
      </c>
      <c r="C5923" t="s">
        <v>291</v>
      </c>
      <c r="D5923" t="s">
        <v>228</v>
      </c>
      <c r="E5923" t="s">
        <v>224</v>
      </c>
      <c r="F5923" t="s">
        <v>292</v>
      </c>
      <c r="G5923" s="16">
        <v>43100</v>
      </c>
      <c r="J5923" t="s">
        <v>327</v>
      </c>
      <c r="K5923" t="str">
        <f>IFERROR(VLOOKUP(J5923,ORDEN_ESF!A:C,2,0),"")</f>
        <v>Total activos corrientes distintos de los activos no corrientes o grupo de activos para su disposición clasificados como mantenidos para la venta o como mantenidos para distribuir a los propietarios</v>
      </c>
      <c r="L5923">
        <f>IFERROR(VLOOKUP(J5923,ORDEN_ESF!A:C,3,0),0)</f>
        <v>0</v>
      </c>
      <c r="M5923">
        <v>9720106</v>
      </c>
    </row>
    <row r="5924" spans="1:13" x14ac:dyDescent="0.25">
      <c r="A5924">
        <v>860354402</v>
      </c>
      <c r="B5924" t="s">
        <v>295</v>
      </c>
      <c r="C5924" t="s">
        <v>291</v>
      </c>
      <c r="D5924" t="s">
        <v>228</v>
      </c>
      <c r="E5924" t="s">
        <v>224</v>
      </c>
      <c r="F5924" t="s">
        <v>314</v>
      </c>
      <c r="G5924" s="16">
        <v>43100</v>
      </c>
      <c r="J5924" t="s">
        <v>327</v>
      </c>
      <c r="K5924" t="str">
        <f>IFERROR(VLOOKUP(J5924,ORDEN_ESF!A:C,2,0),"")</f>
        <v>Total activos corrientes distintos de los activos no corrientes o grupo de activos para su disposición clasificados como mantenidos para la venta o como mantenidos para distribuir a los propietarios</v>
      </c>
      <c r="L5924">
        <f>IFERROR(VLOOKUP(J5924,ORDEN_ESF!A:C,3,0),0)</f>
        <v>0</v>
      </c>
      <c r="M5924">
        <v>17842241</v>
      </c>
    </row>
    <row r="5925" spans="1:13" x14ac:dyDescent="0.25">
      <c r="A5925">
        <v>890908097</v>
      </c>
      <c r="B5925" t="s">
        <v>377</v>
      </c>
      <c r="C5925" t="s">
        <v>291</v>
      </c>
      <c r="D5925" t="s">
        <v>223</v>
      </c>
      <c r="E5925" t="s">
        <v>224</v>
      </c>
      <c r="F5925" t="s">
        <v>292</v>
      </c>
      <c r="G5925" s="16">
        <v>43100</v>
      </c>
      <c r="J5925" t="s">
        <v>316</v>
      </c>
      <c r="K5925" t="str">
        <f>IFERROR(VLOOKUP(J5925,ORDEN_ESF!A:C,2,0),"")</f>
        <v>Activos corrientes</v>
      </c>
      <c r="L5925">
        <f>IFERROR(VLOOKUP(J5925,ORDEN_ESF!A:C,3,0),0)</f>
        <v>1</v>
      </c>
      <c r="M5925">
        <v>16592456</v>
      </c>
    </row>
    <row r="5926" spans="1:13" x14ac:dyDescent="0.25">
      <c r="A5926">
        <v>890908097</v>
      </c>
      <c r="B5926" t="s">
        <v>377</v>
      </c>
      <c r="C5926" t="s">
        <v>291</v>
      </c>
      <c r="D5926" t="s">
        <v>223</v>
      </c>
      <c r="E5926" t="s">
        <v>224</v>
      </c>
      <c r="F5926" t="s">
        <v>314</v>
      </c>
      <c r="G5926" s="16">
        <v>43100</v>
      </c>
      <c r="J5926" t="s">
        <v>316</v>
      </c>
      <c r="K5926" t="str">
        <f>IFERROR(VLOOKUP(J5926,ORDEN_ESF!A:C,2,0),"")</f>
        <v>Activos corrientes</v>
      </c>
      <c r="L5926">
        <f>IFERROR(VLOOKUP(J5926,ORDEN_ESF!A:C,3,0),0)</f>
        <v>1</v>
      </c>
      <c r="M5926">
        <v>17371639</v>
      </c>
    </row>
    <row r="5927" spans="1:13" x14ac:dyDescent="0.25">
      <c r="A5927">
        <v>860077099</v>
      </c>
      <c r="B5927" t="s">
        <v>371</v>
      </c>
      <c r="C5927" t="s">
        <v>291</v>
      </c>
      <c r="D5927" t="s">
        <v>228</v>
      </c>
      <c r="E5927" t="s">
        <v>224</v>
      </c>
      <c r="F5927" t="s">
        <v>292</v>
      </c>
      <c r="G5927" s="16">
        <v>43100</v>
      </c>
      <c r="J5927" t="s">
        <v>316</v>
      </c>
      <c r="K5927" t="str">
        <f>IFERROR(VLOOKUP(J5927,ORDEN_ESF!A:C,2,0),"")</f>
        <v>Activos corrientes</v>
      </c>
      <c r="L5927">
        <f>IFERROR(VLOOKUP(J5927,ORDEN_ESF!A:C,3,0),0)</f>
        <v>1</v>
      </c>
      <c r="M5927">
        <v>22475269</v>
      </c>
    </row>
    <row r="5928" spans="1:13" x14ac:dyDescent="0.25">
      <c r="A5928">
        <v>860077099</v>
      </c>
      <c r="B5928" t="s">
        <v>371</v>
      </c>
      <c r="C5928" t="s">
        <v>291</v>
      </c>
      <c r="D5928" t="s">
        <v>228</v>
      </c>
      <c r="E5928" t="s">
        <v>224</v>
      </c>
      <c r="F5928" t="s">
        <v>314</v>
      </c>
      <c r="G5928" s="16">
        <v>43100</v>
      </c>
      <c r="J5928" t="s">
        <v>316</v>
      </c>
      <c r="K5928" t="str">
        <f>IFERROR(VLOOKUP(J5928,ORDEN_ESF!A:C,2,0),"")</f>
        <v>Activos corrientes</v>
      </c>
      <c r="L5928">
        <f>IFERROR(VLOOKUP(J5928,ORDEN_ESF!A:C,3,0),0)</f>
        <v>1</v>
      </c>
      <c r="M5928">
        <v>20922907</v>
      </c>
    </row>
    <row r="5929" spans="1:13" x14ac:dyDescent="0.25">
      <c r="A5929">
        <v>860532790</v>
      </c>
      <c r="B5929" t="s">
        <v>374</v>
      </c>
      <c r="C5929" t="s">
        <v>291</v>
      </c>
      <c r="D5929" t="s">
        <v>228</v>
      </c>
      <c r="E5929" t="s">
        <v>224</v>
      </c>
      <c r="F5929" t="s">
        <v>292</v>
      </c>
      <c r="G5929" s="16">
        <v>43100</v>
      </c>
      <c r="J5929" t="s">
        <v>316</v>
      </c>
      <c r="K5929" t="str">
        <f>IFERROR(VLOOKUP(J5929,ORDEN_ESF!A:C,2,0),"")</f>
        <v>Activos corrientes</v>
      </c>
      <c r="L5929">
        <f>IFERROR(VLOOKUP(J5929,ORDEN_ESF!A:C,3,0),0)</f>
        <v>1</v>
      </c>
      <c r="M5929">
        <v>3913886</v>
      </c>
    </row>
    <row r="5930" spans="1:13" x14ac:dyDescent="0.25">
      <c r="A5930">
        <v>860532790</v>
      </c>
      <c r="B5930" t="s">
        <v>374</v>
      </c>
      <c r="C5930" t="s">
        <v>291</v>
      </c>
      <c r="D5930" t="s">
        <v>228</v>
      </c>
      <c r="E5930" t="s">
        <v>224</v>
      </c>
      <c r="F5930" t="s">
        <v>314</v>
      </c>
      <c r="G5930" s="16">
        <v>43100</v>
      </c>
      <c r="J5930" t="s">
        <v>316</v>
      </c>
      <c r="K5930" t="str">
        <f>IFERROR(VLOOKUP(J5930,ORDEN_ESF!A:C,2,0),"")</f>
        <v>Activos corrientes</v>
      </c>
      <c r="L5930">
        <f>IFERROR(VLOOKUP(J5930,ORDEN_ESF!A:C,3,0),0)</f>
        <v>1</v>
      </c>
      <c r="M5930">
        <v>3594194</v>
      </c>
    </row>
    <row r="5931" spans="1:13" x14ac:dyDescent="0.25">
      <c r="A5931">
        <v>890928186</v>
      </c>
      <c r="B5931" t="s">
        <v>303</v>
      </c>
      <c r="C5931" t="s">
        <v>291</v>
      </c>
      <c r="D5931" t="s">
        <v>223</v>
      </c>
      <c r="E5931" t="s">
        <v>224</v>
      </c>
      <c r="F5931" t="s">
        <v>292</v>
      </c>
      <c r="G5931" s="16">
        <v>43100</v>
      </c>
      <c r="J5931" t="s">
        <v>316</v>
      </c>
      <c r="K5931" t="str">
        <f>IFERROR(VLOOKUP(J5931,ORDEN_ESF!A:C,2,0),"")</f>
        <v>Activos corrientes</v>
      </c>
      <c r="L5931">
        <f>IFERROR(VLOOKUP(J5931,ORDEN_ESF!A:C,3,0),0)</f>
        <v>1</v>
      </c>
      <c r="M5931">
        <v>16873579</v>
      </c>
    </row>
    <row r="5932" spans="1:13" x14ac:dyDescent="0.25">
      <c r="A5932">
        <v>890928186</v>
      </c>
      <c r="B5932" t="s">
        <v>303</v>
      </c>
      <c r="C5932" t="s">
        <v>291</v>
      </c>
      <c r="D5932" t="s">
        <v>223</v>
      </c>
      <c r="E5932" t="s">
        <v>224</v>
      </c>
      <c r="F5932" t="s">
        <v>314</v>
      </c>
      <c r="G5932" s="16">
        <v>43100</v>
      </c>
      <c r="J5932" t="s">
        <v>316</v>
      </c>
      <c r="K5932" t="str">
        <f>IFERROR(VLOOKUP(J5932,ORDEN_ESF!A:C,2,0),"")</f>
        <v>Activos corrientes</v>
      </c>
      <c r="L5932">
        <f>IFERROR(VLOOKUP(J5932,ORDEN_ESF!A:C,3,0),0)</f>
        <v>1</v>
      </c>
      <c r="M5932">
        <v>14070839</v>
      </c>
    </row>
    <row r="5933" spans="1:13" x14ac:dyDescent="0.25">
      <c r="A5933">
        <v>900206483</v>
      </c>
      <c r="B5933" t="s">
        <v>307</v>
      </c>
      <c r="C5933" t="s">
        <v>291</v>
      </c>
      <c r="D5933" t="s">
        <v>228</v>
      </c>
      <c r="E5933" t="s">
        <v>224</v>
      </c>
      <c r="F5933" t="s">
        <v>292</v>
      </c>
      <c r="G5933" s="16">
        <v>43100</v>
      </c>
      <c r="J5933" t="s">
        <v>316</v>
      </c>
      <c r="K5933" t="str">
        <f>IFERROR(VLOOKUP(J5933,ORDEN_ESF!A:C,2,0),"")</f>
        <v>Activos corrientes</v>
      </c>
      <c r="L5933">
        <f>IFERROR(VLOOKUP(J5933,ORDEN_ESF!A:C,3,0),0)</f>
        <v>1</v>
      </c>
      <c r="M5933">
        <v>4993714</v>
      </c>
    </row>
    <row r="5934" spans="1:13" x14ac:dyDescent="0.25">
      <c r="A5934">
        <v>900206483</v>
      </c>
      <c r="B5934" t="s">
        <v>307</v>
      </c>
      <c r="C5934" t="s">
        <v>291</v>
      </c>
      <c r="D5934" t="s">
        <v>228</v>
      </c>
      <c r="E5934" t="s">
        <v>224</v>
      </c>
      <c r="F5934" t="s">
        <v>314</v>
      </c>
      <c r="G5934" s="16">
        <v>43100</v>
      </c>
      <c r="J5934" t="s">
        <v>316</v>
      </c>
      <c r="K5934" t="str">
        <f>IFERROR(VLOOKUP(J5934,ORDEN_ESF!A:C,2,0),"")</f>
        <v>Activos corrientes</v>
      </c>
      <c r="L5934">
        <f>IFERROR(VLOOKUP(J5934,ORDEN_ESF!A:C,3,0),0)</f>
        <v>1</v>
      </c>
      <c r="M5934">
        <v>1292712</v>
      </c>
    </row>
    <row r="5935" spans="1:13" x14ac:dyDescent="0.25">
      <c r="A5935">
        <v>900206480</v>
      </c>
      <c r="B5935" t="s">
        <v>306</v>
      </c>
      <c r="C5935" t="s">
        <v>291</v>
      </c>
      <c r="D5935" t="s">
        <v>228</v>
      </c>
      <c r="E5935" t="s">
        <v>224</v>
      </c>
      <c r="F5935" t="s">
        <v>292</v>
      </c>
      <c r="G5935" s="16">
        <v>43100</v>
      </c>
      <c r="J5935" t="s">
        <v>316</v>
      </c>
      <c r="K5935" t="str">
        <f>IFERROR(VLOOKUP(J5935,ORDEN_ESF!A:C,2,0),"")</f>
        <v>Activos corrientes</v>
      </c>
      <c r="L5935">
        <f>IFERROR(VLOOKUP(J5935,ORDEN_ESF!A:C,3,0),0)</f>
        <v>1</v>
      </c>
      <c r="M5935">
        <v>11123965</v>
      </c>
    </row>
    <row r="5936" spans="1:13" x14ac:dyDescent="0.25">
      <c r="A5936">
        <v>900206480</v>
      </c>
      <c r="B5936" t="s">
        <v>306</v>
      </c>
      <c r="C5936" t="s">
        <v>291</v>
      </c>
      <c r="D5936" t="s">
        <v>228</v>
      </c>
      <c r="E5936" t="s">
        <v>224</v>
      </c>
      <c r="F5936" t="s">
        <v>314</v>
      </c>
      <c r="G5936" s="16">
        <v>43100</v>
      </c>
      <c r="J5936" t="s">
        <v>316</v>
      </c>
      <c r="K5936" t="str">
        <f>IFERROR(VLOOKUP(J5936,ORDEN_ESF!A:C,2,0),"")</f>
        <v>Activos corrientes</v>
      </c>
      <c r="L5936">
        <f>IFERROR(VLOOKUP(J5936,ORDEN_ESF!A:C,3,0),0)</f>
        <v>1</v>
      </c>
      <c r="M5936">
        <v>11129314</v>
      </c>
    </row>
    <row r="5937" spans="1:13" x14ac:dyDescent="0.25">
      <c r="A5937">
        <v>890940026</v>
      </c>
      <c r="B5937" t="s">
        <v>304</v>
      </c>
      <c r="C5937" t="s">
        <v>291</v>
      </c>
      <c r="D5937" t="s">
        <v>223</v>
      </c>
      <c r="E5937" t="s">
        <v>224</v>
      </c>
      <c r="F5937" t="s">
        <v>292</v>
      </c>
      <c r="G5937" s="16">
        <v>43100</v>
      </c>
      <c r="J5937" t="s">
        <v>316</v>
      </c>
      <c r="K5937" t="str">
        <f>IFERROR(VLOOKUP(J5937,ORDEN_ESF!A:C,2,0),"")</f>
        <v>Activos corrientes</v>
      </c>
      <c r="L5937">
        <f>IFERROR(VLOOKUP(J5937,ORDEN_ESF!A:C,3,0),0)</f>
        <v>1</v>
      </c>
      <c r="M5937">
        <v>38620489</v>
      </c>
    </row>
    <row r="5938" spans="1:13" x14ac:dyDescent="0.25">
      <c r="A5938">
        <v>890940026</v>
      </c>
      <c r="B5938" t="s">
        <v>304</v>
      </c>
      <c r="C5938" t="s">
        <v>291</v>
      </c>
      <c r="D5938" t="s">
        <v>223</v>
      </c>
      <c r="E5938" t="s">
        <v>224</v>
      </c>
      <c r="F5938" t="s">
        <v>314</v>
      </c>
      <c r="G5938" s="16">
        <v>43100</v>
      </c>
      <c r="J5938" t="s">
        <v>316</v>
      </c>
      <c r="K5938" t="str">
        <f>IFERROR(VLOOKUP(J5938,ORDEN_ESF!A:C,2,0),"")</f>
        <v>Activos corrientes</v>
      </c>
      <c r="L5938">
        <f>IFERROR(VLOOKUP(J5938,ORDEN_ESF!A:C,3,0),0)</f>
        <v>1</v>
      </c>
      <c r="M5938">
        <v>32518461</v>
      </c>
    </row>
    <row r="5939" spans="1:13" x14ac:dyDescent="0.25">
      <c r="A5939">
        <v>860505064</v>
      </c>
      <c r="B5939" t="s">
        <v>361</v>
      </c>
      <c r="C5939" t="s">
        <v>291</v>
      </c>
      <c r="D5939" t="s">
        <v>228</v>
      </c>
      <c r="E5939" t="s">
        <v>224</v>
      </c>
      <c r="F5939" t="s">
        <v>292</v>
      </c>
      <c r="G5939" s="16">
        <v>43100</v>
      </c>
      <c r="J5939" t="s">
        <v>316</v>
      </c>
      <c r="K5939" t="str">
        <f>IFERROR(VLOOKUP(J5939,ORDEN_ESF!A:C,2,0),"")</f>
        <v>Activos corrientes</v>
      </c>
      <c r="L5939">
        <f>IFERROR(VLOOKUP(J5939,ORDEN_ESF!A:C,3,0),0)</f>
        <v>1</v>
      </c>
      <c r="M5939">
        <v>5866289</v>
      </c>
    </row>
    <row r="5940" spans="1:13" x14ac:dyDescent="0.25">
      <c r="A5940">
        <v>860505064</v>
      </c>
      <c r="B5940" t="s">
        <v>361</v>
      </c>
      <c r="C5940" t="s">
        <v>291</v>
      </c>
      <c r="D5940" t="s">
        <v>228</v>
      </c>
      <c r="E5940" t="s">
        <v>224</v>
      </c>
      <c r="F5940" t="s">
        <v>314</v>
      </c>
      <c r="G5940" s="16">
        <v>43100</v>
      </c>
      <c r="J5940" t="s">
        <v>316</v>
      </c>
      <c r="K5940" t="str">
        <f>IFERROR(VLOOKUP(J5940,ORDEN_ESF!A:C,2,0),"")</f>
        <v>Activos corrientes</v>
      </c>
      <c r="L5940">
        <f>IFERROR(VLOOKUP(J5940,ORDEN_ESF!A:C,3,0),0)</f>
        <v>1</v>
      </c>
      <c r="M5940">
        <v>5885895</v>
      </c>
    </row>
    <row r="5941" spans="1:13" x14ac:dyDescent="0.25">
      <c r="A5941">
        <v>900521357</v>
      </c>
      <c r="B5941" t="s">
        <v>175</v>
      </c>
      <c r="C5941" t="s">
        <v>291</v>
      </c>
      <c r="D5941" t="s">
        <v>388</v>
      </c>
      <c r="E5941" t="s">
        <v>339</v>
      </c>
      <c r="F5941" t="s">
        <v>292</v>
      </c>
      <c r="G5941" s="16">
        <v>43100</v>
      </c>
      <c r="J5941" t="s">
        <v>316</v>
      </c>
      <c r="K5941" t="str">
        <f>IFERROR(VLOOKUP(J5941,ORDEN_ESF!A:C,2,0),"")</f>
        <v>Activos corrientes</v>
      </c>
      <c r="L5941">
        <f>IFERROR(VLOOKUP(J5941,ORDEN_ESF!A:C,3,0),0)</f>
        <v>1</v>
      </c>
      <c r="M5941">
        <v>22167639</v>
      </c>
    </row>
    <row r="5942" spans="1:13" x14ac:dyDescent="0.25">
      <c r="A5942">
        <v>900521357</v>
      </c>
      <c r="B5942" t="s">
        <v>175</v>
      </c>
      <c r="C5942" t="s">
        <v>291</v>
      </c>
      <c r="D5942" t="s">
        <v>388</v>
      </c>
      <c r="E5942" t="s">
        <v>339</v>
      </c>
      <c r="F5942" t="s">
        <v>314</v>
      </c>
      <c r="G5942" s="16">
        <v>43100</v>
      </c>
      <c r="J5942" t="s">
        <v>316</v>
      </c>
      <c r="K5942" t="str">
        <f>IFERROR(VLOOKUP(J5942,ORDEN_ESF!A:C,2,0),"")</f>
        <v>Activos corrientes</v>
      </c>
      <c r="L5942">
        <f>IFERROR(VLOOKUP(J5942,ORDEN_ESF!A:C,3,0),0)</f>
        <v>1</v>
      </c>
      <c r="M5942">
        <v>67740535</v>
      </c>
    </row>
    <row r="5943" spans="1:13" x14ac:dyDescent="0.25">
      <c r="A5943">
        <v>800140959</v>
      </c>
      <c r="B5943" t="s">
        <v>340</v>
      </c>
      <c r="C5943" t="s">
        <v>291</v>
      </c>
      <c r="D5943" t="s">
        <v>228</v>
      </c>
      <c r="E5943" t="s">
        <v>339</v>
      </c>
      <c r="F5943" t="s">
        <v>292</v>
      </c>
      <c r="G5943" s="16">
        <v>43100</v>
      </c>
      <c r="J5943" t="s">
        <v>316</v>
      </c>
      <c r="K5943" t="str">
        <f>IFERROR(VLOOKUP(J5943,ORDEN_ESF!A:C,2,0),"")</f>
        <v>Activos corrientes</v>
      </c>
      <c r="L5943">
        <f>IFERROR(VLOOKUP(J5943,ORDEN_ESF!A:C,3,0),0)</f>
        <v>1</v>
      </c>
      <c r="M5943">
        <v>68663496</v>
      </c>
    </row>
    <row r="5944" spans="1:13" x14ac:dyDescent="0.25">
      <c r="A5944">
        <v>800140959</v>
      </c>
      <c r="B5944" t="s">
        <v>340</v>
      </c>
      <c r="C5944" t="s">
        <v>291</v>
      </c>
      <c r="D5944" t="s">
        <v>228</v>
      </c>
      <c r="E5944" t="s">
        <v>339</v>
      </c>
      <c r="F5944" t="s">
        <v>314</v>
      </c>
      <c r="G5944" s="16">
        <v>43100</v>
      </c>
      <c r="J5944" t="s">
        <v>316</v>
      </c>
      <c r="K5944" t="str">
        <f>IFERROR(VLOOKUP(J5944,ORDEN_ESF!A:C,2,0),"")</f>
        <v>Activos corrientes</v>
      </c>
      <c r="L5944">
        <f>IFERROR(VLOOKUP(J5944,ORDEN_ESF!A:C,3,0),0)</f>
        <v>1</v>
      </c>
      <c r="M5944">
        <v>55677604</v>
      </c>
    </row>
    <row r="5945" spans="1:13" x14ac:dyDescent="0.25">
      <c r="A5945">
        <v>900535441</v>
      </c>
      <c r="B5945" t="s">
        <v>308</v>
      </c>
      <c r="C5945" t="s">
        <v>291</v>
      </c>
      <c r="D5945" t="s">
        <v>228</v>
      </c>
      <c r="E5945" t="s">
        <v>224</v>
      </c>
      <c r="F5945" t="s">
        <v>292</v>
      </c>
      <c r="G5945" s="16">
        <v>43100</v>
      </c>
      <c r="J5945" t="s">
        <v>316</v>
      </c>
      <c r="K5945" t="str">
        <f>IFERROR(VLOOKUP(J5945,ORDEN_ESF!A:C,2,0),"")</f>
        <v>Activos corrientes</v>
      </c>
      <c r="L5945">
        <f>IFERROR(VLOOKUP(J5945,ORDEN_ESF!A:C,3,0),0)</f>
        <v>1</v>
      </c>
      <c r="M5945">
        <v>14922420</v>
      </c>
    </row>
    <row r="5946" spans="1:13" x14ac:dyDescent="0.25">
      <c r="A5946">
        <v>900535441</v>
      </c>
      <c r="B5946" t="s">
        <v>308</v>
      </c>
      <c r="C5946" t="s">
        <v>291</v>
      </c>
      <c r="D5946" t="s">
        <v>228</v>
      </c>
      <c r="E5946" t="s">
        <v>224</v>
      </c>
      <c r="F5946" t="s">
        <v>314</v>
      </c>
      <c r="G5946" s="16">
        <v>43100</v>
      </c>
      <c r="J5946" t="s">
        <v>316</v>
      </c>
      <c r="K5946" t="str">
        <f>IFERROR(VLOOKUP(J5946,ORDEN_ESF!A:C,2,0),"")</f>
        <v>Activos corrientes</v>
      </c>
      <c r="L5946">
        <f>IFERROR(VLOOKUP(J5946,ORDEN_ESF!A:C,3,0),0)</f>
        <v>1</v>
      </c>
      <c r="M5946">
        <v>29549391</v>
      </c>
    </row>
    <row r="5947" spans="1:13" x14ac:dyDescent="0.25">
      <c r="A5947">
        <v>800014246</v>
      </c>
      <c r="B5947" t="s">
        <v>332</v>
      </c>
      <c r="C5947" t="s">
        <v>291</v>
      </c>
      <c r="D5947" t="s">
        <v>223</v>
      </c>
      <c r="E5947" t="s">
        <v>333</v>
      </c>
      <c r="F5947" t="s">
        <v>292</v>
      </c>
      <c r="G5947" s="16">
        <v>43100</v>
      </c>
      <c r="J5947" t="s">
        <v>316</v>
      </c>
      <c r="K5947" t="str">
        <f>IFERROR(VLOOKUP(J5947,ORDEN_ESF!A:C,2,0),"")</f>
        <v>Activos corrientes</v>
      </c>
      <c r="L5947">
        <f>IFERROR(VLOOKUP(J5947,ORDEN_ESF!A:C,3,0),0)</f>
        <v>1</v>
      </c>
      <c r="M5947">
        <v>131333975</v>
      </c>
    </row>
    <row r="5948" spans="1:13" x14ac:dyDescent="0.25">
      <c r="A5948">
        <v>800014246</v>
      </c>
      <c r="B5948" t="s">
        <v>332</v>
      </c>
      <c r="C5948" t="s">
        <v>291</v>
      </c>
      <c r="D5948" t="s">
        <v>223</v>
      </c>
      <c r="E5948" t="s">
        <v>333</v>
      </c>
      <c r="F5948" t="s">
        <v>314</v>
      </c>
      <c r="G5948" s="16">
        <v>43100</v>
      </c>
      <c r="J5948" t="s">
        <v>316</v>
      </c>
      <c r="K5948" t="str">
        <f>IFERROR(VLOOKUP(J5948,ORDEN_ESF!A:C,2,0),"")</f>
        <v>Activos corrientes</v>
      </c>
      <c r="L5948">
        <f>IFERROR(VLOOKUP(J5948,ORDEN_ESF!A:C,3,0),0)</f>
        <v>1</v>
      </c>
      <c r="M5948">
        <v>99958875</v>
      </c>
    </row>
    <row r="5949" spans="1:13" x14ac:dyDescent="0.25">
      <c r="A5949">
        <v>800182330</v>
      </c>
      <c r="B5949" t="s">
        <v>342</v>
      </c>
      <c r="C5949" t="s">
        <v>291</v>
      </c>
      <c r="D5949" t="s">
        <v>343</v>
      </c>
      <c r="E5949" t="s">
        <v>333</v>
      </c>
      <c r="F5949" t="s">
        <v>292</v>
      </c>
      <c r="G5949" s="16">
        <v>43100</v>
      </c>
      <c r="J5949" t="s">
        <v>316</v>
      </c>
      <c r="K5949" t="str">
        <f>IFERROR(VLOOKUP(J5949,ORDEN_ESF!A:C,2,0),"")</f>
        <v>Activos corrientes</v>
      </c>
      <c r="L5949">
        <f>IFERROR(VLOOKUP(J5949,ORDEN_ESF!A:C,3,0),0)</f>
        <v>1</v>
      </c>
      <c r="M5949">
        <v>722481409</v>
      </c>
    </row>
    <row r="5950" spans="1:13" x14ac:dyDescent="0.25">
      <c r="A5950">
        <v>800182330</v>
      </c>
      <c r="B5950" t="s">
        <v>342</v>
      </c>
      <c r="C5950" t="s">
        <v>291</v>
      </c>
      <c r="D5950" t="s">
        <v>343</v>
      </c>
      <c r="E5950" t="s">
        <v>333</v>
      </c>
      <c r="F5950" t="s">
        <v>314</v>
      </c>
      <c r="G5950" s="16">
        <v>43100</v>
      </c>
      <c r="J5950" t="s">
        <v>316</v>
      </c>
      <c r="K5950" t="str">
        <f>IFERROR(VLOOKUP(J5950,ORDEN_ESF!A:C,2,0),"")</f>
        <v>Activos corrientes</v>
      </c>
      <c r="L5950">
        <f>IFERROR(VLOOKUP(J5950,ORDEN_ESF!A:C,3,0),0)</f>
        <v>1</v>
      </c>
      <c r="M5950">
        <v>699970184</v>
      </c>
    </row>
    <row r="5951" spans="1:13" x14ac:dyDescent="0.25">
      <c r="A5951">
        <v>830116629</v>
      </c>
      <c r="B5951" t="s">
        <v>354</v>
      </c>
      <c r="C5951" t="s">
        <v>291</v>
      </c>
      <c r="D5951" t="s">
        <v>228</v>
      </c>
      <c r="E5951" t="s">
        <v>355</v>
      </c>
      <c r="F5951" t="s">
        <v>292</v>
      </c>
      <c r="G5951" s="16">
        <v>43100</v>
      </c>
      <c r="J5951" t="s">
        <v>316</v>
      </c>
      <c r="K5951" t="str">
        <f>IFERROR(VLOOKUP(J5951,ORDEN_ESF!A:C,2,0),"")</f>
        <v>Activos corrientes</v>
      </c>
      <c r="L5951">
        <f>IFERROR(VLOOKUP(J5951,ORDEN_ESF!A:C,3,0),0)</f>
        <v>1</v>
      </c>
      <c r="M5951">
        <v>1462030</v>
      </c>
    </row>
    <row r="5952" spans="1:13" x14ac:dyDescent="0.25">
      <c r="A5952">
        <v>830116629</v>
      </c>
      <c r="B5952" t="s">
        <v>354</v>
      </c>
      <c r="C5952" t="s">
        <v>291</v>
      </c>
      <c r="D5952" t="s">
        <v>228</v>
      </c>
      <c r="E5952" t="s">
        <v>355</v>
      </c>
      <c r="F5952" t="s">
        <v>314</v>
      </c>
      <c r="G5952" s="16">
        <v>43100</v>
      </c>
      <c r="J5952" t="s">
        <v>316</v>
      </c>
      <c r="K5952" t="str">
        <f>IFERROR(VLOOKUP(J5952,ORDEN_ESF!A:C,2,0),"")</f>
        <v>Activos corrientes</v>
      </c>
      <c r="L5952">
        <f>IFERROR(VLOOKUP(J5952,ORDEN_ESF!A:C,3,0),0)</f>
        <v>1</v>
      </c>
      <c r="M5952">
        <v>381621</v>
      </c>
    </row>
    <row r="5953" spans="1:13" x14ac:dyDescent="0.25">
      <c r="A5953">
        <v>830097620</v>
      </c>
      <c r="B5953" t="s">
        <v>290</v>
      </c>
      <c r="C5953" t="s">
        <v>291</v>
      </c>
      <c r="D5953" t="s">
        <v>228</v>
      </c>
      <c r="E5953" t="s">
        <v>224</v>
      </c>
      <c r="F5953" t="s">
        <v>292</v>
      </c>
      <c r="G5953" s="16">
        <v>43100</v>
      </c>
      <c r="J5953" t="s">
        <v>316</v>
      </c>
      <c r="K5953" t="str">
        <f>IFERROR(VLOOKUP(J5953,ORDEN_ESF!A:C,2,0),"")</f>
        <v>Activos corrientes</v>
      </c>
      <c r="L5953">
        <f>IFERROR(VLOOKUP(J5953,ORDEN_ESF!A:C,3,0),0)</f>
        <v>1</v>
      </c>
      <c r="M5953">
        <v>309037239</v>
      </c>
    </row>
    <row r="5954" spans="1:13" x14ac:dyDescent="0.25">
      <c r="A5954">
        <v>830097620</v>
      </c>
      <c r="B5954" t="s">
        <v>290</v>
      </c>
      <c r="C5954" t="s">
        <v>291</v>
      </c>
      <c r="D5954" t="s">
        <v>228</v>
      </c>
      <c r="E5954" t="s">
        <v>224</v>
      </c>
      <c r="F5954" t="s">
        <v>314</v>
      </c>
      <c r="G5954" s="16">
        <v>43100</v>
      </c>
      <c r="J5954" t="s">
        <v>316</v>
      </c>
      <c r="K5954" t="str">
        <f>IFERROR(VLOOKUP(J5954,ORDEN_ESF!A:C,2,0),"")</f>
        <v>Activos corrientes</v>
      </c>
      <c r="L5954">
        <f>IFERROR(VLOOKUP(J5954,ORDEN_ESF!A:C,3,0),0)</f>
        <v>1</v>
      </c>
      <c r="M5954">
        <v>225398415</v>
      </c>
    </row>
    <row r="5955" spans="1:13" x14ac:dyDescent="0.25">
      <c r="A5955">
        <v>800095951</v>
      </c>
      <c r="B5955" t="s">
        <v>338</v>
      </c>
      <c r="C5955" t="s">
        <v>291</v>
      </c>
      <c r="D5955" t="s">
        <v>228</v>
      </c>
      <c r="E5955" t="s">
        <v>339</v>
      </c>
      <c r="F5955" t="s">
        <v>292</v>
      </c>
      <c r="G5955" s="16">
        <v>43100</v>
      </c>
      <c r="J5955" t="s">
        <v>316</v>
      </c>
      <c r="K5955" t="str">
        <f>IFERROR(VLOOKUP(J5955,ORDEN_ESF!A:C,2,0),"")</f>
        <v>Activos corrientes</v>
      </c>
      <c r="L5955">
        <f>IFERROR(VLOOKUP(J5955,ORDEN_ESF!A:C,3,0),0)</f>
        <v>1</v>
      </c>
      <c r="M5955">
        <v>17687857</v>
      </c>
    </row>
    <row r="5956" spans="1:13" x14ac:dyDescent="0.25">
      <c r="A5956">
        <v>800095951</v>
      </c>
      <c r="B5956" t="s">
        <v>338</v>
      </c>
      <c r="C5956" t="s">
        <v>291</v>
      </c>
      <c r="D5956" t="s">
        <v>228</v>
      </c>
      <c r="E5956" t="s">
        <v>339</v>
      </c>
      <c r="F5956" t="s">
        <v>314</v>
      </c>
      <c r="G5956" s="16">
        <v>43100</v>
      </c>
      <c r="J5956" t="s">
        <v>316</v>
      </c>
      <c r="K5956" t="str">
        <f>IFERROR(VLOOKUP(J5956,ORDEN_ESF!A:C,2,0),"")</f>
        <v>Activos corrientes</v>
      </c>
      <c r="L5956">
        <f>IFERROR(VLOOKUP(J5956,ORDEN_ESF!A:C,3,0),0)</f>
        <v>1</v>
      </c>
      <c r="M5956">
        <v>36568595</v>
      </c>
    </row>
    <row r="5957" spans="1:13" x14ac:dyDescent="0.25">
      <c r="A5957">
        <v>860354402</v>
      </c>
      <c r="B5957" t="s">
        <v>295</v>
      </c>
      <c r="C5957" t="s">
        <v>291</v>
      </c>
      <c r="D5957" t="s">
        <v>228</v>
      </c>
      <c r="E5957" t="s">
        <v>224</v>
      </c>
      <c r="F5957" t="s">
        <v>292</v>
      </c>
      <c r="G5957" s="16">
        <v>43100</v>
      </c>
      <c r="J5957" t="s">
        <v>316</v>
      </c>
      <c r="K5957" t="str">
        <f>IFERROR(VLOOKUP(J5957,ORDEN_ESF!A:C,2,0),"")</f>
        <v>Activos corrientes</v>
      </c>
      <c r="L5957">
        <f>IFERROR(VLOOKUP(J5957,ORDEN_ESF!A:C,3,0),0)</f>
        <v>1</v>
      </c>
      <c r="M5957">
        <v>9720106</v>
      </c>
    </row>
    <row r="5958" spans="1:13" x14ac:dyDescent="0.25">
      <c r="A5958">
        <v>860354402</v>
      </c>
      <c r="B5958" t="s">
        <v>295</v>
      </c>
      <c r="C5958" t="s">
        <v>291</v>
      </c>
      <c r="D5958" t="s">
        <v>228</v>
      </c>
      <c r="E5958" t="s">
        <v>224</v>
      </c>
      <c r="F5958" t="s">
        <v>314</v>
      </c>
      <c r="G5958" s="16">
        <v>43100</v>
      </c>
      <c r="J5958" t="s">
        <v>316</v>
      </c>
      <c r="K5958" t="str">
        <f>IFERROR(VLOOKUP(J5958,ORDEN_ESF!A:C,2,0),"")</f>
        <v>Activos corrientes</v>
      </c>
      <c r="L5958">
        <f>IFERROR(VLOOKUP(J5958,ORDEN_ESF!A:C,3,0),0)</f>
        <v>1</v>
      </c>
      <c r="M5958">
        <v>17842241</v>
      </c>
    </row>
    <row r="5959" spans="1:13" x14ac:dyDescent="0.25">
      <c r="A5959">
        <v>890908097</v>
      </c>
      <c r="B5959" t="s">
        <v>377</v>
      </c>
      <c r="C5959" t="s">
        <v>291</v>
      </c>
      <c r="D5959" t="s">
        <v>223</v>
      </c>
      <c r="E5959" t="s">
        <v>224</v>
      </c>
      <c r="F5959" t="s">
        <v>292</v>
      </c>
      <c r="G5959" s="16">
        <v>43100</v>
      </c>
      <c r="J5959" t="s">
        <v>245</v>
      </c>
      <c r="K5959" t="str">
        <f>IFERROR(VLOOKUP(J5959,ORDEN_ESF!A:C,2,0),"")</f>
        <v>Propiedades, planta y equipo</v>
      </c>
      <c r="L5959">
        <f>IFERROR(VLOOKUP(J5959,ORDEN_ESF!A:C,3,0),0)</f>
        <v>0</v>
      </c>
      <c r="M5959">
        <v>1519619</v>
      </c>
    </row>
    <row r="5960" spans="1:13" x14ac:dyDescent="0.25">
      <c r="A5960">
        <v>890908097</v>
      </c>
      <c r="B5960" t="s">
        <v>377</v>
      </c>
      <c r="C5960" t="s">
        <v>291</v>
      </c>
      <c r="D5960" t="s">
        <v>223</v>
      </c>
      <c r="E5960" t="s">
        <v>224</v>
      </c>
      <c r="F5960" t="s">
        <v>314</v>
      </c>
      <c r="G5960" s="16">
        <v>43100</v>
      </c>
      <c r="J5960" t="s">
        <v>245</v>
      </c>
      <c r="K5960" t="str">
        <f>IFERROR(VLOOKUP(J5960,ORDEN_ESF!A:C,2,0),"")</f>
        <v>Propiedades, planta y equipo</v>
      </c>
      <c r="L5960">
        <f>IFERROR(VLOOKUP(J5960,ORDEN_ESF!A:C,3,0),0)</f>
        <v>0</v>
      </c>
      <c r="M5960">
        <v>1426714</v>
      </c>
    </row>
    <row r="5961" spans="1:13" x14ac:dyDescent="0.25">
      <c r="A5961">
        <v>860077099</v>
      </c>
      <c r="B5961" t="s">
        <v>371</v>
      </c>
      <c r="C5961" t="s">
        <v>291</v>
      </c>
      <c r="D5961" t="s">
        <v>228</v>
      </c>
      <c r="E5961" t="s">
        <v>224</v>
      </c>
      <c r="F5961" t="s">
        <v>292</v>
      </c>
      <c r="G5961" s="16">
        <v>43100</v>
      </c>
      <c r="J5961" t="s">
        <v>245</v>
      </c>
      <c r="K5961" t="str">
        <f>IFERROR(VLOOKUP(J5961,ORDEN_ESF!A:C,2,0),"")</f>
        <v>Propiedades, planta y equipo</v>
      </c>
      <c r="L5961">
        <f>IFERROR(VLOOKUP(J5961,ORDEN_ESF!A:C,3,0),0)</f>
        <v>0</v>
      </c>
      <c r="M5961">
        <v>175482</v>
      </c>
    </row>
    <row r="5962" spans="1:13" x14ac:dyDescent="0.25">
      <c r="A5962">
        <v>860077099</v>
      </c>
      <c r="B5962" t="s">
        <v>371</v>
      </c>
      <c r="C5962" t="s">
        <v>291</v>
      </c>
      <c r="D5962" t="s">
        <v>228</v>
      </c>
      <c r="E5962" t="s">
        <v>224</v>
      </c>
      <c r="F5962" t="s">
        <v>314</v>
      </c>
      <c r="G5962" s="16">
        <v>43100</v>
      </c>
      <c r="J5962" t="s">
        <v>245</v>
      </c>
      <c r="K5962" t="str">
        <f>IFERROR(VLOOKUP(J5962,ORDEN_ESF!A:C,2,0),"")</f>
        <v>Propiedades, planta y equipo</v>
      </c>
      <c r="L5962">
        <f>IFERROR(VLOOKUP(J5962,ORDEN_ESF!A:C,3,0),0)</f>
        <v>0</v>
      </c>
      <c r="M5962">
        <v>184825</v>
      </c>
    </row>
    <row r="5963" spans="1:13" x14ac:dyDescent="0.25">
      <c r="A5963">
        <v>860532790</v>
      </c>
      <c r="B5963" t="s">
        <v>374</v>
      </c>
      <c r="C5963" t="s">
        <v>291</v>
      </c>
      <c r="D5963" t="s">
        <v>228</v>
      </c>
      <c r="E5963" t="s">
        <v>224</v>
      </c>
      <c r="F5963" t="s">
        <v>292</v>
      </c>
      <c r="G5963" s="16">
        <v>43100</v>
      </c>
      <c r="J5963" t="s">
        <v>245</v>
      </c>
      <c r="K5963" t="str">
        <f>IFERROR(VLOOKUP(J5963,ORDEN_ESF!A:C,2,0),"")</f>
        <v>Propiedades, planta y equipo</v>
      </c>
      <c r="L5963">
        <f>IFERROR(VLOOKUP(J5963,ORDEN_ESF!A:C,3,0),0)</f>
        <v>0</v>
      </c>
      <c r="M5963">
        <v>1638289</v>
      </c>
    </row>
    <row r="5964" spans="1:13" x14ac:dyDescent="0.25">
      <c r="A5964">
        <v>860532790</v>
      </c>
      <c r="B5964" t="s">
        <v>374</v>
      </c>
      <c r="C5964" t="s">
        <v>291</v>
      </c>
      <c r="D5964" t="s">
        <v>228</v>
      </c>
      <c r="E5964" t="s">
        <v>224</v>
      </c>
      <c r="F5964" t="s">
        <v>314</v>
      </c>
      <c r="G5964" s="16">
        <v>43100</v>
      </c>
      <c r="J5964" t="s">
        <v>245</v>
      </c>
      <c r="K5964" t="str">
        <f>IFERROR(VLOOKUP(J5964,ORDEN_ESF!A:C,2,0),"")</f>
        <v>Propiedades, planta y equipo</v>
      </c>
      <c r="L5964">
        <f>IFERROR(VLOOKUP(J5964,ORDEN_ESF!A:C,3,0),0)</f>
        <v>0</v>
      </c>
      <c r="M5964">
        <v>2415939</v>
      </c>
    </row>
    <row r="5965" spans="1:13" x14ac:dyDescent="0.25">
      <c r="A5965">
        <v>890928186</v>
      </c>
      <c r="B5965" t="s">
        <v>303</v>
      </c>
      <c r="C5965" t="s">
        <v>291</v>
      </c>
      <c r="D5965" t="s">
        <v>223</v>
      </c>
      <c r="E5965" t="s">
        <v>224</v>
      </c>
      <c r="F5965" t="s">
        <v>292</v>
      </c>
      <c r="G5965" s="16">
        <v>43100</v>
      </c>
      <c r="J5965" t="s">
        <v>245</v>
      </c>
      <c r="K5965" t="str">
        <f>IFERROR(VLOOKUP(J5965,ORDEN_ESF!A:C,2,0),"")</f>
        <v>Propiedades, planta y equipo</v>
      </c>
      <c r="L5965">
        <f>IFERROR(VLOOKUP(J5965,ORDEN_ESF!A:C,3,0),0)</f>
        <v>0</v>
      </c>
      <c r="M5965">
        <v>2193949</v>
      </c>
    </row>
    <row r="5966" spans="1:13" x14ac:dyDescent="0.25">
      <c r="A5966">
        <v>890928186</v>
      </c>
      <c r="B5966" t="s">
        <v>303</v>
      </c>
      <c r="C5966" t="s">
        <v>291</v>
      </c>
      <c r="D5966" t="s">
        <v>223</v>
      </c>
      <c r="E5966" t="s">
        <v>224</v>
      </c>
      <c r="F5966" t="s">
        <v>314</v>
      </c>
      <c r="G5966" s="16">
        <v>43100</v>
      </c>
      <c r="J5966" t="s">
        <v>245</v>
      </c>
      <c r="K5966" t="str">
        <f>IFERROR(VLOOKUP(J5966,ORDEN_ESF!A:C,2,0),"")</f>
        <v>Propiedades, planta y equipo</v>
      </c>
      <c r="L5966">
        <f>IFERROR(VLOOKUP(J5966,ORDEN_ESF!A:C,3,0),0)</f>
        <v>0</v>
      </c>
      <c r="M5966">
        <v>4991261</v>
      </c>
    </row>
    <row r="5967" spans="1:13" x14ac:dyDescent="0.25">
      <c r="A5967">
        <v>900206483</v>
      </c>
      <c r="B5967" t="s">
        <v>307</v>
      </c>
      <c r="C5967" t="s">
        <v>291</v>
      </c>
      <c r="D5967" t="s">
        <v>228</v>
      </c>
      <c r="E5967" t="s">
        <v>224</v>
      </c>
      <c r="F5967" t="s">
        <v>292</v>
      </c>
      <c r="G5967" s="16">
        <v>43100</v>
      </c>
      <c r="J5967" t="s">
        <v>245</v>
      </c>
      <c r="K5967" t="str">
        <f>IFERROR(VLOOKUP(J5967,ORDEN_ESF!A:C,2,0),"")</f>
        <v>Propiedades, planta y equipo</v>
      </c>
      <c r="L5967">
        <f>IFERROR(VLOOKUP(J5967,ORDEN_ESF!A:C,3,0),0)</f>
        <v>0</v>
      </c>
      <c r="M5967">
        <v>2283302</v>
      </c>
    </row>
    <row r="5968" spans="1:13" x14ac:dyDescent="0.25">
      <c r="A5968">
        <v>900206483</v>
      </c>
      <c r="B5968" t="s">
        <v>307</v>
      </c>
      <c r="C5968" t="s">
        <v>291</v>
      </c>
      <c r="D5968" t="s">
        <v>228</v>
      </c>
      <c r="E5968" t="s">
        <v>224</v>
      </c>
      <c r="F5968" t="s">
        <v>314</v>
      </c>
      <c r="G5968" s="16">
        <v>43100</v>
      </c>
      <c r="J5968" t="s">
        <v>245</v>
      </c>
      <c r="K5968" t="str">
        <f>IFERROR(VLOOKUP(J5968,ORDEN_ESF!A:C,2,0),"")</f>
        <v>Propiedades, planta y equipo</v>
      </c>
      <c r="L5968">
        <f>IFERROR(VLOOKUP(J5968,ORDEN_ESF!A:C,3,0),0)</f>
        <v>0</v>
      </c>
      <c r="M5968">
        <v>2105406</v>
      </c>
    </row>
    <row r="5969" spans="1:13" x14ac:dyDescent="0.25">
      <c r="A5969">
        <v>900206480</v>
      </c>
      <c r="B5969" t="s">
        <v>306</v>
      </c>
      <c r="C5969" t="s">
        <v>291</v>
      </c>
      <c r="D5969" t="s">
        <v>228</v>
      </c>
      <c r="E5969" t="s">
        <v>224</v>
      </c>
      <c r="F5969" t="s">
        <v>292</v>
      </c>
      <c r="G5969" s="16">
        <v>43100</v>
      </c>
      <c r="J5969" t="s">
        <v>245</v>
      </c>
      <c r="K5969" t="str">
        <f>IFERROR(VLOOKUP(J5969,ORDEN_ESF!A:C,2,0),"")</f>
        <v>Propiedades, planta y equipo</v>
      </c>
      <c r="L5969">
        <f>IFERROR(VLOOKUP(J5969,ORDEN_ESF!A:C,3,0),0)</f>
        <v>0</v>
      </c>
      <c r="M5969">
        <v>10559047</v>
      </c>
    </row>
    <row r="5970" spans="1:13" x14ac:dyDescent="0.25">
      <c r="A5970">
        <v>900206480</v>
      </c>
      <c r="B5970" t="s">
        <v>306</v>
      </c>
      <c r="C5970" t="s">
        <v>291</v>
      </c>
      <c r="D5970" t="s">
        <v>228</v>
      </c>
      <c r="E5970" t="s">
        <v>224</v>
      </c>
      <c r="F5970" t="s">
        <v>314</v>
      </c>
      <c r="G5970" s="16">
        <v>43100</v>
      </c>
      <c r="J5970" t="s">
        <v>245</v>
      </c>
      <c r="K5970" t="str">
        <f>IFERROR(VLOOKUP(J5970,ORDEN_ESF!A:C,2,0),"")</f>
        <v>Propiedades, planta y equipo</v>
      </c>
      <c r="L5970">
        <f>IFERROR(VLOOKUP(J5970,ORDEN_ESF!A:C,3,0),0)</f>
        <v>0</v>
      </c>
      <c r="M5970">
        <v>10036971</v>
      </c>
    </row>
    <row r="5971" spans="1:13" x14ac:dyDescent="0.25">
      <c r="A5971">
        <v>890940026</v>
      </c>
      <c r="B5971" t="s">
        <v>304</v>
      </c>
      <c r="C5971" t="s">
        <v>291</v>
      </c>
      <c r="D5971" t="s">
        <v>223</v>
      </c>
      <c r="E5971" t="s">
        <v>224</v>
      </c>
      <c r="F5971" t="s">
        <v>292</v>
      </c>
      <c r="G5971" s="16">
        <v>43100</v>
      </c>
      <c r="J5971" t="s">
        <v>245</v>
      </c>
      <c r="K5971" t="str">
        <f>IFERROR(VLOOKUP(J5971,ORDEN_ESF!A:C,2,0),"")</f>
        <v>Propiedades, planta y equipo</v>
      </c>
      <c r="L5971">
        <f>IFERROR(VLOOKUP(J5971,ORDEN_ESF!A:C,3,0),0)</f>
        <v>0</v>
      </c>
      <c r="M5971">
        <v>1388365</v>
      </c>
    </row>
    <row r="5972" spans="1:13" x14ac:dyDescent="0.25">
      <c r="A5972">
        <v>890940026</v>
      </c>
      <c r="B5972" t="s">
        <v>304</v>
      </c>
      <c r="C5972" t="s">
        <v>291</v>
      </c>
      <c r="D5972" t="s">
        <v>223</v>
      </c>
      <c r="E5972" t="s">
        <v>224</v>
      </c>
      <c r="F5972" t="s">
        <v>314</v>
      </c>
      <c r="G5972" s="16">
        <v>43100</v>
      </c>
      <c r="J5972" t="s">
        <v>245</v>
      </c>
      <c r="K5972" t="str">
        <f>IFERROR(VLOOKUP(J5972,ORDEN_ESF!A:C,2,0),"")</f>
        <v>Propiedades, planta y equipo</v>
      </c>
      <c r="L5972">
        <f>IFERROR(VLOOKUP(J5972,ORDEN_ESF!A:C,3,0),0)</f>
        <v>0</v>
      </c>
      <c r="M5972">
        <v>13698136</v>
      </c>
    </row>
    <row r="5973" spans="1:13" x14ac:dyDescent="0.25">
      <c r="A5973">
        <v>860505064</v>
      </c>
      <c r="B5973" t="s">
        <v>361</v>
      </c>
      <c r="C5973" t="s">
        <v>291</v>
      </c>
      <c r="D5973" t="s">
        <v>228</v>
      </c>
      <c r="E5973" t="s">
        <v>224</v>
      </c>
      <c r="F5973" t="s">
        <v>292</v>
      </c>
      <c r="G5973" s="16">
        <v>43100</v>
      </c>
      <c r="J5973" t="s">
        <v>245</v>
      </c>
      <c r="K5973" t="str">
        <f>IFERROR(VLOOKUP(J5973,ORDEN_ESF!A:C,2,0),"")</f>
        <v>Propiedades, planta y equipo</v>
      </c>
      <c r="L5973">
        <f>IFERROR(VLOOKUP(J5973,ORDEN_ESF!A:C,3,0),0)</f>
        <v>0</v>
      </c>
      <c r="M5973">
        <v>3917097</v>
      </c>
    </row>
    <row r="5974" spans="1:13" x14ac:dyDescent="0.25">
      <c r="A5974">
        <v>860505064</v>
      </c>
      <c r="B5974" t="s">
        <v>361</v>
      </c>
      <c r="C5974" t="s">
        <v>291</v>
      </c>
      <c r="D5974" t="s">
        <v>228</v>
      </c>
      <c r="E5974" t="s">
        <v>224</v>
      </c>
      <c r="F5974" t="s">
        <v>314</v>
      </c>
      <c r="G5974" s="16">
        <v>43100</v>
      </c>
      <c r="J5974" t="s">
        <v>245</v>
      </c>
      <c r="K5974" t="str">
        <f>IFERROR(VLOOKUP(J5974,ORDEN_ESF!A:C,2,0),"")</f>
        <v>Propiedades, planta y equipo</v>
      </c>
      <c r="L5974">
        <f>IFERROR(VLOOKUP(J5974,ORDEN_ESF!A:C,3,0),0)</f>
        <v>0</v>
      </c>
      <c r="M5974">
        <v>4083689</v>
      </c>
    </row>
    <row r="5975" spans="1:13" x14ac:dyDescent="0.25">
      <c r="A5975">
        <v>900521357</v>
      </c>
      <c r="B5975" t="s">
        <v>175</v>
      </c>
      <c r="C5975" t="s">
        <v>291</v>
      </c>
      <c r="D5975" t="s">
        <v>388</v>
      </c>
      <c r="E5975" t="s">
        <v>339</v>
      </c>
      <c r="F5975" t="s">
        <v>292</v>
      </c>
      <c r="G5975" s="16">
        <v>43100</v>
      </c>
      <c r="J5975" t="s">
        <v>245</v>
      </c>
      <c r="K5975" t="str">
        <f>IFERROR(VLOOKUP(J5975,ORDEN_ESF!A:C,2,0),"")</f>
        <v>Propiedades, planta y equipo</v>
      </c>
      <c r="L5975">
        <f>IFERROR(VLOOKUP(J5975,ORDEN_ESF!A:C,3,0),0)</f>
        <v>0</v>
      </c>
      <c r="M5975">
        <v>1503762</v>
      </c>
    </row>
    <row r="5976" spans="1:13" x14ac:dyDescent="0.25">
      <c r="A5976">
        <v>900521357</v>
      </c>
      <c r="B5976" t="s">
        <v>175</v>
      </c>
      <c r="C5976" t="s">
        <v>291</v>
      </c>
      <c r="D5976" t="s">
        <v>388</v>
      </c>
      <c r="E5976" t="s">
        <v>339</v>
      </c>
      <c r="F5976" t="s">
        <v>314</v>
      </c>
      <c r="G5976" s="16">
        <v>43100</v>
      </c>
      <c r="J5976" t="s">
        <v>245</v>
      </c>
      <c r="K5976" t="str">
        <f>IFERROR(VLOOKUP(J5976,ORDEN_ESF!A:C,2,0),"")</f>
        <v>Propiedades, planta y equipo</v>
      </c>
      <c r="L5976">
        <f>IFERROR(VLOOKUP(J5976,ORDEN_ESF!A:C,3,0),0)</f>
        <v>0</v>
      </c>
      <c r="M5976">
        <v>2826174</v>
      </c>
    </row>
    <row r="5977" spans="1:13" x14ac:dyDescent="0.25">
      <c r="A5977">
        <v>800140959</v>
      </c>
      <c r="B5977" t="s">
        <v>340</v>
      </c>
      <c r="C5977" t="s">
        <v>291</v>
      </c>
      <c r="D5977" t="s">
        <v>228</v>
      </c>
      <c r="E5977" t="s">
        <v>339</v>
      </c>
      <c r="F5977" t="s">
        <v>292</v>
      </c>
      <c r="G5977" s="16">
        <v>43100</v>
      </c>
      <c r="J5977" t="s">
        <v>245</v>
      </c>
      <c r="K5977" t="str">
        <f>IFERROR(VLOOKUP(J5977,ORDEN_ESF!A:C,2,0),"")</f>
        <v>Propiedades, planta y equipo</v>
      </c>
      <c r="L5977">
        <f>IFERROR(VLOOKUP(J5977,ORDEN_ESF!A:C,3,0),0)</f>
        <v>0</v>
      </c>
      <c r="M5977">
        <v>1083848</v>
      </c>
    </row>
    <row r="5978" spans="1:13" x14ac:dyDescent="0.25">
      <c r="A5978">
        <v>800140959</v>
      </c>
      <c r="B5978" t="s">
        <v>340</v>
      </c>
      <c r="C5978" t="s">
        <v>291</v>
      </c>
      <c r="D5978" t="s">
        <v>228</v>
      </c>
      <c r="E5978" t="s">
        <v>339</v>
      </c>
      <c r="F5978" t="s">
        <v>314</v>
      </c>
      <c r="G5978" s="16">
        <v>43100</v>
      </c>
      <c r="J5978" t="s">
        <v>245</v>
      </c>
      <c r="K5978" t="str">
        <f>IFERROR(VLOOKUP(J5978,ORDEN_ESF!A:C,2,0),"")</f>
        <v>Propiedades, planta y equipo</v>
      </c>
      <c r="L5978">
        <f>IFERROR(VLOOKUP(J5978,ORDEN_ESF!A:C,3,0),0)</f>
        <v>0</v>
      </c>
      <c r="M5978">
        <v>730260</v>
      </c>
    </row>
    <row r="5979" spans="1:13" x14ac:dyDescent="0.25">
      <c r="A5979">
        <v>900535441</v>
      </c>
      <c r="B5979" t="s">
        <v>308</v>
      </c>
      <c r="C5979" t="s">
        <v>291</v>
      </c>
      <c r="D5979" t="s">
        <v>228</v>
      </c>
      <c r="E5979" t="s">
        <v>224</v>
      </c>
      <c r="F5979" t="s">
        <v>292</v>
      </c>
      <c r="G5979" s="16">
        <v>43100</v>
      </c>
      <c r="J5979" t="s">
        <v>245</v>
      </c>
      <c r="K5979" t="str">
        <f>IFERROR(VLOOKUP(J5979,ORDEN_ESF!A:C,2,0),"")</f>
        <v>Propiedades, planta y equipo</v>
      </c>
      <c r="L5979">
        <f>IFERROR(VLOOKUP(J5979,ORDEN_ESF!A:C,3,0),0)</f>
        <v>0</v>
      </c>
      <c r="M5979">
        <v>1540</v>
      </c>
    </row>
    <row r="5980" spans="1:13" x14ac:dyDescent="0.25">
      <c r="A5980">
        <v>900535441</v>
      </c>
      <c r="B5980" t="s">
        <v>308</v>
      </c>
      <c r="C5980" t="s">
        <v>291</v>
      </c>
      <c r="D5980" t="s">
        <v>228</v>
      </c>
      <c r="E5980" t="s">
        <v>224</v>
      </c>
      <c r="F5980" t="s">
        <v>314</v>
      </c>
      <c r="G5980" s="16">
        <v>43100</v>
      </c>
      <c r="J5980" t="s">
        <v>245</v>
      </c>
      <c r="K5980" t="str">
        <f>IFERROR(VLOOKUP(J5980,ORDEN_ESF!A:C,2,0),"")</f>
        <v>Propiedades, planta y equipo</v>
      </c>
      <c r="L5980">
        <f>IFERROR(VLOOKUP(J5980,ORDEN_ESF!A:C,3,0),0)</f>
        <v>0</v>
      </c>
      <c r="M5980">
        <v>1485</v>
      </c>
    </row>
    <row r="5981" spans="1:13" x14ac:dyDescent="0.25">
      <c r="A5981">
        <v>800014246</v>
      </c>
      <c r="B5981" t="s">
        <v>332</v>
      </c>
      <c r="C5981" t="s">
        <v>291</v>
      </c>
      <c r="D5981" t="s">
        <v>223</v>
      </c>
      <c r="E5981" t="s">
        <v>333</v>
      </c>
      <c r="F5981" t="s">
        <v>292</v>
      </c>
      <c r="G5981" s="16">
        <v>43100</v>
      </c>
      <c r="J5981" t="s">
        <v>245</v>
      </c>
      <c r="K5981" t="str">
        <f>IFERROR(VLOOKUP(J5981,ORDEN_ESF!A:C,2,0),"")</f>
        <v>Propiedades, planta y equipo</v>
      </c>
      <c r="L5981">
        <f>IFERROR(VLOOKUP(J5981,ORDEN_ESF!A:C,3,0),0)</f>
        <v>0</v>
      </c>
      <c r="M5981">
        <v>76268147</v>
      </c>
    </row>
    <row r="5982" spans="1:13" x14ac:dyDescent="0.25">
      <c r="A5982">
        <v>800014246</v>
      </c>
      <c r="B5982" t="s">
        <v>332</v>
      </c>
      <c r="C5982" t="s">
        <v>291</v>
      </c>
      <c r="D5982" t="s">
        <v>223</v>
      </c>
      <c r="E5982" t="s">
        <v>333</v>
      </c>
      <c r="F5982" t="s">
        <v>314</v>
      </c>
      <c r="G5982" s="16">
        <v>43100</v>
      </c>
      <c r="J5982" t="s">
        <v>245</v>
      </c>
      <c r="K5982" t="str">
        <f>IFERROR(VLOOKUP(J5982,ORDEN_ESF!A:C,2,0),"")</f>
        <v>Propiedades, planta y equipo</v>
      </c>
      <c r="L5982">
        <f>IFERROR(VLOOKUP(J5982,ORDEN_ESF!A:C,3,0),0)</f>
        <v>0</v>
      </c>
      <c r="M5982">
        <v>80908638</v>
      </c>
    </row>
    <row r="5983" spans="1:13" x14ac:dyDescent="0.25">
      <c r="A5983">
        <v>800182330</v>
      </c>
      <c r="B5983" t="s">
        <v>342</v>
      </c>
      <c r="C5983" t="s">
        <v>291</v>
      </c>
      <c r="D5983" t="s">
        <v>343</v>
      </c>
      <c r="E5983" t="s">
        <v>333</v>
      </c>
      <c r="F5983" t="s">
        <v>292</v>
      </c>
      <c r="G5983" s="16">
        <v>43100</v>
      </c>
      <c r="J5983" t="s">
        <v>245</v>
      </c>
      <c r="K5983" t="str">
        <f>IFERROR(VLOOKUP(J5983,ORDEN_ESF!A:C,2,0),"")</f>
        <v>Propiedades, planta y equipo</v>
      </c>
      <c r="L5983">
        <f>IFERROR(VLOOKUP(J5983,ORDEN_ESF!A:C,3,0),0)</f>
        <v>0</v>
      </c>
      <c r="M5983">
        <v>36671844</v>
      </c>
    </row>
    <row r="5984" spans="1:13" x14ac:dyDescent="0.25">
      <c r="A5984">
        <v>800182330</v>
      </c>
      <c r="B5984" t="s">
        <v>342</v>
      </c>
      <c r="C5984" t="s">
        <v>291</v>
      </c>
      <c r="D5984" t="s">
        <v>343</v>
      </c>
      <c r="E5984" t="s">
        <v>333</v>
      </c>
      <c r="F5984" t="s">
        <v>314</v>
      </c>
      <c r="G5984" s="16">
        <v>43100</v>
      </c>
      <c r="J5984" t="s">
        <v>245</v>
      </c>
      <c r="K5984" t="str">
        <f>IFERROR(VLOOKUP(J5984,ORDEN_ESF!A:C,2,0),"")</f>
        <v>Propiedades, planta y equipo</v>
      </c>
      <c r="L5984">
        <f>IFERROR(VLOOKUP(J5984,ORDEN_ESF!A:C,3,0),0)</f>
        <v>0</v>
      </c>
      <c r="M5984">
        <v>33536966</v>
      </c>
    </row>
    <row r="5985" spans="1:13" x14ac:dyDescent="0.25">
      <c r="A5985">
        <v>830116629</v>
      </c>
      <c r="B5985" t="s">
        <v>354</v>
      </c>
      <c r="C5985" t="s">
        <v>291</v>
      </c>
      <c r="D5985" t="s">
        <v>228</v>
      </c>
      <c r="E5985" t="s">
        <v>355</v>
      </c>
      <c r="F5985" t="s">
        <v>292</v>
      </c>
      <c r="G5985" s="16">
        <v>43100</v>
      </c>
      <c r="J5985" t="s">
        <v>245</v>
      </c>
      <c r="K5985" t="str">
        <f>IFERROR(VLOOKUP(J5985,ORDEN_ESF!A:C,2,0),"")</f>
        <v>Propiedades, planta y equipo</v>
      </c>
      <c r="L5985">
        <f>IFERROR(VLOOKUP(J5985,ORDEN_ESF!A:C,3,0),0)</f>
        <v>0</v>
      </c>
      <c r="M5985">
        <v>3289482</v>
      </c>
    </row>
    <row r="5986" spans="1:13" x14ac:dyDescent="0.25">
      <c r="A5986">
        <v>830116629</v>
      </c>
      <c r="B5986" t="s">
        <v>354</v>
      </c>
      <c r="C5986" t="s">
        <v>291</v>
      </c>
      <c r="D5986" t="s">
        <v>228</v>
      </c>
      <c r="E5986" t="s">
        <v>355</v>
      </c>
      <c r="F5986" t="s">
        <v>314</v>
      </c>
      <c r="G5986" s="16">
        <v>43100</v>
      </c>
      <c r="J5986" t="s">
        <v>245</v>
      </c>
      <c r="K5986" t="str">
        <f>IFERROR(VLOOKUP(J5986,ORDEN_ESF!A:C,2,0),"")</f>
        <v>Propiedades, planta y equipo</v>
      </c>
      <c r="L5986">
        <f>IFERROR(VLOOKUP(J5986,ORDEN_ESF!A:C,3,0),0)</f>
        <v>0</v>
      </c>
      <c r="M5986">
        <v>2732557</v>
      </c>
    </row>
    <row r="5987" spans="1:13" x14ac:dyDescent="0.25">
      <c r="A5987">
        <v>830097620</v>
      </c>
      <c r="B5987" t="s">
        <v>290</v>
      </c>
      <c r="C5987" t="s">
        <v>291</v>
      </c>
      <c r="D5987" t="s">
        <v>228</v>
      </c>
      <c r="E5987" t="s">
        <v>224</v>
      </c>
      <c r="F5987" t="s">
        <v>292</v>
      </c>
      <c r="G5987" s="16">
        <v>43100</v>
      </c>
      <c r="J5987" t="s">
        <v>245</v>
      </c>
      <c r="K5987" t="str">
        <f>IFERROR(VLOOKUP(J5987,ORDEN_ESF!A:C,2,0),"")</f>
        <v>Propiedades, planta y equipo</v>
      </c>
      <c r="L5987">
        <f>IFERROR(VLOOKUP(J5987,ORDEN_ESF!A:C,3,0),0)</f>
        <v>0</v>
      </c>
      <c r="M5987">
        <v>5984496</v>
      </c>
    </row>
    <row r="5988" spans="1:13" x14ac:dyDescent="0.25">
      <c r="A5988">
        <v>830097620</v>
      </c>
      <c r="B5988" t="s">
        <v>290</v>
      </c>
      <c r="C5988" t="s">
        <v>291</v>
      </c>
      <c r="D5988" t="s">
        <v>228</v>
      </c>
      <c r="E5988" t="s">
        <v>224</v>
      </c>
      <c r="F5988" t="s">
        <v>314</v>
      </c>
      <c r="G5988" s="16">
        <v>43100</v>
      </c>
      <c r="J5988" t="s">
        <v>245</v>
      </c>
      <c r="K5988" t="str">
        <f>IFERROR(VLOOKUP(J5988,ORDEN_ESF!A:C,2,0),"")</f>
        <v>Propiedades, planta y equipo</v>
      </c>
      <c r="L5988">
        <f>IFERROR(VLOOKUP(J5988,ORDEN_ESF!A:C,3,0),0)</f>
        <v>0</v>
      </c>
      <c r="M5988">
        <v>6276474</v>
      </c>
    </row>
    <row r="5989" spans="1:13" x14ac:dyDescent="0.25">
      <c r="A5989">
        <v>800095951</v>
      </c>
      <c r="B5989" t="s">
        <v>338</v>
      </c>
      <c r="C5989" t="s">
        <v>291</v>
      </c>
      <c r="D5989" t="s">
        <v>228</v>
      </c>
      <c r="E5989" t="s">
        <v>339</v>
      </c>
      <c r="F5989" t="s">
        <v>292</v>
      </c>
      <c r="G5989" s="16">
        <v>43100</v>
      </c>
      <c r="J5989" t="s">
        <v>245</v>
      </c>
      <c r="K5989" t="str">
        <f>IFERROR(VLOOKUP(J5989,ORDEN_ESF!A:C,2,0),"")</f>
        <v>Propiedades, planta y equipo</v>
      </c>
      <c r="L5989">
        <f>IFERROR(VLOOKUP(J5989,ORDEN_ESF!A:C,3,0),0)</f>
        <v>0</v>
      </c>
      <c r="M5989">
        <v>5805263</v>
      </c>
    </row>
    <row r="5990" spans="1:13" x14ac:dyDescent="0.25">
      <c r="A5990">
        <v>800095951</v>
      </c>
      <c r="B5990" t="s">
        <v>338</v>
      </c>
      <c r="C5990" t="s">
        <v>291</v>
      </c>
      <c r="D5990" t="s">
        <v>228</v>
      </c>
      <c r="E5990" t="s">
        <v>339</v>
      </c>
      <c r="F5990" t="s">
        <v>314</v>
      </c>
      <c r="G5990" s="16">
        <v>43100</v>
      </c>
      <c r="J5990" t="s">
        <v>245</v>
      </c>
      <c r="K5990" t="str">
        <f>IFERROR(VLOOKUP(J5990,ORDEN_ESF!A:C,2,0),"")</f>
        <v>Propiedades, planta y equipo</v>
      </c>
      <c r="L5990">
        <f>IFERROR(VLOOKUP(J5990,ORDEN_ESF!A:C,3,0),0)</f>
        <v>0</v>
      </c>
      <c r="M5990">
        <v>8192174</v>
      </c>
    </row>
    <row r="5991" spans="1:13" x14ac:dyDescent="0.25">
      <c r="A5991">
        <v>860354402</v>
      </c>
      <c r="B5991" t="s">
        <v>295</v>
      </c>
      <c r="C5991" t="s">
        <v>291</v>
      </c>
      <c r="D5991" t="s">
        <v>228</v>
      </c>
      <c r="E5991" t="s">
        <v>224</v>
      </c>
      <c r="F5991" t="s">
        <v>292</v>
      </c>
      <c r="G5991" s="16">
        <v>43100</v>
      </c>
      <c r="J5991" t="s">
        <v>245</v>
      </c>
      <c r="K5991" t="str">
        <f>IFERROR(VLOOKUP(J5991,ORDEN_ESF!A:C,2,0),"")</f>
        <v>Propiedades, planta y equipo</v>
      </c>
      <c r="L5991">
        <f>IFERROR(VLOOKUP(J5991,ORDEN_ESF!A:C,3,0),0)</f>
        <v>0</v>
      </c>
      <c r="M5991">
        <v>55186</v>
      </c>
    </row>
    <row r="5992" spans="1:13" x14ac:dyDescent="0.25">
      <c r="A5992">
        <v>860354402</v>
      </c>
      <c r="B5992" t="s">
        <v>295</v>
      </c>
      <c r="C5992" t="s">
        <v>291</v>
      </c>
      <c r="D5992" t="s">
        <v>228</v>
      </c>
      <c r="E5992" t="s">
        <v>224</v>
      </c>
      <c r="F5992" t="s">
        <v>314</v>
      </c>
      <c r="G5992" s="16">
        <v>43100</v>
      </c>
      <c r="J5992" t="s">
        <v>245</v>
      </c>
      <c r="K5992" t="str">
        <f>IFERROR(VLOOKUP(J5992,ORDEN_ESF!A:C,2,0),"")</f>
        <v>Propiedades, planta y equipo</v>
      </c>
      <c r="L5992">
        <f>IFERROR(VLOOKUP(J5992,ORDEN_ESF!A:C,3,0),0)</f>
        <v>0</v>
      </c>
      <c r="M5992">
        <v>93075</v>
      </c>
    </row>
    <row r="5993" spans="1:13" x14ac:dyDescent="0.25">
      <c r="A5993">
        <v>800014246</v>
      </c>
      <c r="B5993" t="s">
        <v>332</v>
      </c>
      <c r="C5993" t="s">
        <v>291</v>
      </c>
      <c r="D5993" t="s">
        <v>223</v>
      </c>
      <c r="E5993" t="s">
        <v>333</v>
      </c>
      <c r="F5993" t="s">
        <v>314</v>
      </c>
      <c r="G5993" s="16">
        <v>43100</v>
      </c>
      <c r="J5993" t="s">
        <v>393</v>
      </c>
      <c r="K5993" t="str">
        <f>IFERROR(VLOOKUP(J5993,ORDEN_ESF!A:C,2,0),"")</f>
        <v>Propiedades de inversión al costo menos depreciación acumulada y deterioro</v>
      </c>
      <c r="L5993">
        <f>IFERROR(VLOOKUP(J5993,ORDEN_ESF!A:C,3,0),0)</f>
        <v>0</v>
      </c>
      <c r="M5993">
        <v>15715106</v>
      </c>
    </row>
    <row r="5994" spans="1:13" x14ac:dyDescent="0.25">
      <c r="A5994">
        <v>890908097</v>
      </c>
      <c r="B5994" t="s">
        <v>377</v>
      </c>
      <c r="C5994" t="s">
        <v>291</v>
      </c>
      <c r="D5994" t="s">
        <v>223</v>
      </c>
      <c r="E5994" t="s">
        <v>224</v>
      </c>
      <c r="F5994" t="s">
        <v>292</v>
      </c>
      <c r="G5994" s="16">
        <v>43100</v>
      </c>
      <c r="J5994" t="s">
        <v>309</v>
      </c>
      <c r="K5994" t="str">
        <f>IFERROR(VLOOKUP(J5994,ORDEN_ESF!A:C,2,0),"")</f>
        <v>Propiedades de inversión a valor razonable con cambios en resultados</v>
      </c>
      <c r="L5994">
        <f>IFERROR(VLOOKUP(J5994,ORDEN_ESF!A:C,3,0),0)</f>
        <v>0</v>
      </c>
      <c r="M5994">
        <v>464690</v>
      </c>
    </row>
    <row r="5995" spans="1:13" x14ac:dyDescent="0.25">
      <c r="A5995">
        <v>890908097</v>
      </c>
      <c r="B5995" t="s">
        <v>377</v>
      </c>
      <c r="C5995" t="s">
        <v>291</v>
      </c>
      <c r="D5995" t="s">
        <v>223</v>
      </c>
      <c r="E5995" t="s">
        <v>224</v>
      </c>
      <c r="F5995" t="s">
        <v>314</v>
      </c>
      <c r="G5995" s="16">
        <v>43100</v>
      </c>
      <c r="J5995" t="s">
        <v>309</v>
      </c>
      <c r="K5995" t="str">
        <f>IFERROR(VLOOKUP(J5995,ORDEN_ESF!A:C,2,0),"")</f>
        <v>Propiedades de inversión a valor razonable con cambios en resultados</v>
      </c>
      <c r="L5995">
        <f>IFERROR(VLOOKUP(J5995,ORDEN_ESF!A:C,3,0),0)</f>
        <v>0</v>
      </c>
      <c r="M5995">
        <v>464690</v>
      </c>
    </row>
    <row r="5996" spans="1:13" x14ac:dyDescent="0.25">
      <c r="A5996">
        <v>860532790</v>
      </c>
      <c r="B5996" t="s">
        <v>374</v>
      </c>
      <c r="C5996" t="s">
        <v>291</v>
      </c>
      <c r="D5996" t="s">
        <v>228</v>
      </c>
      <c r="E5996" t="s">
        <v>224</v>
      </c>
      <c r="F5996" t="s">
        <v>292</v>
      </c>
      <c r="G5996" s="16">
        <v>43100</v>
      </c>
      <c r="J5996" t="s">
        <v>309</v>
      </c>
      <c r="K5996" t="str">
        <f>IFERROR(VLOOKUP(J5996,ORDEN_ESF!A:C,2,0),"")</f>
        <v>Propiedades de inversión a valor razonable con cambios en resultados</v>
      </c>
      <c r="L5996">
        <f>IFERROR(VLOOKUP(J5996,ORDEN_ESF!A:C,3,0),0)</f>
        <v>0</v>
      </c>
      <c r="M5996">
        <v>3016594</v>
      </c>
    </row>
    <row r="5997" spans="1:13" x14ac:dyDescent="0.25">
      <c r="A5997">
        <v>860532790</v>
      </c>
      <c r="B5997" t="s">
        <v>374</v>
      </c>
      <c r="C5997" t="s">
        <v>291</v>
      </c>
      <c r="D5997" t="s">
        <v>228</v>
      </c>
      <c r="E5997" t="s">
        <v>224</v>
      </c>
      <c r="F5997" t="s">
        <v>314</v>
      </c>
      <c r="G5997" s="16">
        <v>43100</v>
      </c>
      <c r="J5997" t="s">
        <v>309</v>
      </c>
      <c r="K5997" t="str">
        <f>IFERROR(VLOOKUP(J5997,ORDEN_ESF!A:C,2,0),"")</f>
        <v>Propiedades de inversión a valor razonable con cambios en resultados</v>
      </c>
      <c r="L5997">
        <f>IFERROR(VLOOKUP(J5997,ORDEN_ESF!A:C,3,0),0)</f>
        <v>0</v>
      </c>
      <c r="M5997">
        <v>3067356</v>
      </c>
    </row>
    <row r="5998" spans="1:13" x14ac:dyDescent="0.25">
      <c r="A5998">
        <v>900521357</v>
      </c>
      <c r="B5998" t="s">
        <v>175</v>
      </c>
      <c r="C5998" t="s">
        <v>291</v>
      </c>
      <c r="D5998" t="s">
        <v>388</v>
      </c>
      <c r="E5998" t="s">
        <v>339</v>
      </c>
      <c r="F5998" t="s">
        <v>292</v>
      </c>
      <c r="G5998" s="16">
        <v>43100</v>
      </c>
      <c r="J5998" t="s">
        <v>309</v>
      </c>
      <c r="K5998" t="str">
        <f>IFERROR(VLOOKUP(J5998,ORDEN_ESF!A:C,2,0),"")</f>
        <v>Propiedades de inversión a valor razonable con cambios en resultados</v>
      </c>
      <c r="L5998">
        <f>IFERROR(VLOOKUP(J5998,ORDEN_ESF!A:C,3,0),0)</f>
        <v>0</v>
      </c>
      <c r="M5998">
        <v>66172</v>
      </c>
    </row>
    <row r="5999" spans="1:13" x14ac:dyDescent="0.25">
      <c r="A5999">
        <v>900521357</v>
      </c>
      <c r="B5999" t="s">
        <v>175</v>
      </c>
      <c r="C5999" t="s">
        <v>291</v>
      </c>
      <c r="D5999" t="s">
        <v>388</v>
      </c>
      <c r="E5999" t="s">
        <v>339</v>
      </c>
      <c r="F5999" t="s">
        <v>314</v>
      </c>
      <c r="G5999" s="16">
        <v>43100</v>
      </c>
      <c r="J5999" t="s">
        <v>309</v>
      </c>
      <c r="K5999" t="str">
        <f>IFERROR(VLOOKUP(J5999,ORDEN_ESF!A:C,2,0),"")</f>
        <v>Propiedades de inversión a valor razonable con cambios en resultados</v>
      </c>
      <c r="L5999">
        <f>IFERROR(VLOOKUP(J5999,ORDEN_ESF!A:C,3,0),0)</f>
        <v>0</v>
      </c>
      <c r="M5999">
        <v>69735</v>
      </c>
    </row>
    <row r="6000" spans="1:13" x14ac:dyDescent="0.25">
      <c r="A6000">
        <v>800014246</v>
      </c>
      <c r="B6000" t="s">
        <v>332</v>
      </c>
      <c r="C6000" t="s">
        <v>291</v>
      </c>
      <c r="D6000" t="s">
        <v>223</v>
      </c>
      <c r="E6000" t="s">
        <v>333</v>
      </c>
      <c r="F6000" t="s">
        <v>292</v>
      </c>
      <c r="G6000" s="16">
        <v>43100</v>
      </c>
      <c r="J6000" t="s">
        <v>309</v>
      </c>
      <c r="K6000" t="str">
        <f>IFERROR(VLOOKUP(J6000,ORDEN_ESF!A:C,2,0),"")</f>
        <v>Propiedades de inversión a valor razonable con cambios en resultados</v>
      </c>
      <c r="L6000">
        <f>IFERROR(VLOOKUP(J6000,ORDEN_ESF!A:C,3,0),0)</f>
        <v>0</v>
      </c>
      <c r="M6000">
        <v>58806125</v>
      </c>
    </row>
    <row r="6001" spans="1:13" x14ac:dyDescent="0.25">
      <c r="A6001">
        <v>800014246</v>
      </c>
      <c r="B6001" t="s">
        <v>332</v>
      </c>
      <c r="C6001" t="s">
        <v>291</v>
      </c>
      <c r="D6001" t="s">
        <v>223</v>
      </c>
      <c r="E6001" t="s">
        <v>333</v>
      </c>
      <c r="F6001" t="s">
        <v>314</v>
      </c>
      <c r="G6001" s="16">
        <v>43100</v>
      </c>
      <c r="J6001" t="s">
        <v>309</v>
      </c>
      <c r="K6001" t="str">
        <f>IFERROR(VLOOKUP(J6001,ORDEN_ESF!A:C,2,0),"")</f>
        <v>Propiedades de inversión a valor razonable con cambios en resultados</v>
      </c>
      <c r="L6001">
        <f>IFERROR(VLOOKUP(J6001,ORDEN_ESF!A:C,3,0),0)</f>
        <v>0</v>
      </c>
      <c r="M6001">
        <v>1759889</v>
      </c>
    </row>
    <row r="6002" spans="1:13" x14ac:dyDescent="0.25">
      <c r="A6002">
        <v>830097620</v>
      </c>
      <c r="B6002" t="s">
        <v>290</v>
      </c>
      <c r="C6002" t="s">
        <v>291</v>
      </c>
      <c r="D6002" t="s">
        <v>228</v>
      </c>
      <c r="E6002" t="s">
        <v>224</v>
      </c>
      <c r="F6002" t="s">
        <v>292</v>
      </c>
      <c r="G6002" s="16">
        <v>43100</v>
      </c>
      <c r="J6002" t="s">
        <v>309</v>
      </c>
      <c r="K6002" t="str">
        <f>IFERROR(VLOOKUP(J6002,ORDEN_ESF!A:C,2,0),"")</f>
        <v>Propiedades de inversión a valor razonable con cambios en resultados</v>
      </c>
      <c r="L6002">
        <f>IFERROR(VLOOKUP(J6002,ORDEN_ESF!A:C,3,0),0)</f>
        <v>0</v>
      </c>
      <c r="M6002">
        <v>4512000</v>
      </c>
    </row>
    <row r="6003" spans="1:13" x14ac:dyDescent="0.25">
      <c r="A6003">
        <v>830097620</v>
      </c>
      <c r="B6003" t="s">
        <v>290</v>
      </c>
      <c r="C6003" t="s">
        <v>291</v>
      </c>
      <c r="D6003" t="s">
        <v>228</v>
      </c>
      <c r="E6003" t="s">
        <v>224</v>
      </c>
      <c r="F6003" t="s">
        <v>314</v>
      </c>
      <c r="G6003" s="16">
        <v>43100</v>
      </c>
      <c r="J6003" t="s">
        <v>309</v>
      </c>
      <c r="K6003" t="str">
        <f>IFERROR(VLOOKUP(J6003,ORDEN_ESF!A:C,2,0),"")</f>
        <v>Propiedades de inversión a valor razonable con cambios en resultados</v>
      </c>
      <c r="L6003">
        <f>IFERROR(VLOOKUP(J6003,ORDEN_ESF!A:C,3,0),0)</f>
        <v>0</v>
      </c>
      <c r="M6003">
        <v>4512000</v>
      </c>
    </row>
    <row r="6004" spans="1:13" x14ac:dyDescent="0.25">
      <c r="A6004">
        <v>860077099</v>
      </c>
      <c r="B6004" t="s">
        <v>371</v>
      </c>
      <c r="C6004" t="s">
        <v>291</v>
      </c>
      <c r="D6004" t="s">
        <v>228</v>
      </c>
      <c r="E6004" t="s">
        <v>224</v>
      </c>
      <c r="F6004" t="s">
        <v>292</v>
      </c>
      <c r="G6004" s="16">
        <v>43100</v>
      </c>
      <c r="J6004" t="s">
        <v>247</v>
      </c>
      <c r="K6004" t="str">
        <f>IFERROR(VLOOKUP(J6004,ORDEN_ESF!A:C,2,0),"")</f>
        <v>Activos intangibles distintos de la plusvalía</v>
      </c>
      <c r="L6004">
        <f>IFERROR(VLOOKUP(J6004,ORDEN_ESF!A:C,3,0),0)</f>
        <v>0</v>
      </c>
      <c r="M6004">
        <v>281220</v>
      </c>
    </row>
    <row r="6005" spans="1:13" x14ac:dyDescent="0.25">
      <c r="A6005">
        <v>860077099</v>
      </c>
      <c r="B6005" t="s">
        <v>371</v>
      </c>
      <c r="C6005" t="s">
        <v>291</v>
      </c>
      <c r="D6005" t="s">
        <v>228</v>
      </c>
      <c r="E6005" t="s">
        <v>224</v>
      </c>
      <c r="F6005" t="s">
        <v>314</v>
      </c>
      <c r="G6005" s="16">
        <v>43100</v>
      </c>
      <c r="J6005" t="s">
        <v>247</v>
      </c>
      <c r="K6005" t="str">
        <f>IFERROR(VLOOKUP(J6005,ORDEN_ESF!A:C,2,0),"")</f>
        <v>Activos intangibles distintos de la plusvalía</v>
      </c>
      <c r="L6005">
        <f>IFERROR(VLOOKUP(J6005,ORDEN_ESF!A:C,3,0),0)</f>
        <v>0</v>
      </c>
      <c r="M6005">
        <v>238827</v>
      </c>
    </row>
    <row r="6006" spans="1:13" x14ac:dyDescent="0.25">
      <c r="A6006">
        <v>860532790</v>
      </c>
      <c r="B6006" t="s">
        <v>374</v>
      </c>
      <c r="C6006" t="s">
        <v>291</v>
      </c>
      <c r="D6006" t="s">
        <v>228</v>
      </c>
      <c r="E6006" t="s">
        <v>224</v>
      </c>
      <c r="F6006" t="s">
        <v>292</v>
      </c>
      <c r="G6006" s="16">
        <v>43100</v>
      </c>
      <c r="J6006" t="s">
        <v>247</v>
      </c>
      <c r="K6006" t="str">
        <f>IFERROR(VLOOKUP(J6006,ORDEN_ESF!A:C,2,0),"")</f>
        <v>Activos intangibles distintos de la plusvalía</v>
      </c>
      <c r="L6006">
        <f>IFERROR(VLOOKUP(J6006,ORDEN_ESF!A:C,3,0),0)</f>
        <v>0</v>
      </c>
      <c r="M6006">
        <v>61271</v>
      </c>
    </row>
    <row r="6007" spans="1:13" x14ac:dyDescent="0.25">
      <c r="A6007">
        <v>860532790</v>
      </c>
      <c r="B6007" t="s">
        <v>374</v>
      </c>
      <c r="C6007" t="s">
        <v>291</v>
      </c>
      <c r="D6007" t="s">
        <v>228</v>
      </c>
      <c r="E6007" t="s">
        <v>224</v>
      </c>
      <c r="F6007" t="s">
        <v>314</v>
      </c>
      <c r="G6007" s="16">
        <v>43100</v>
      </c>
      <c r="J6007" t="s">
        <v>247</v>
      </c>
      <c r="K6007" t="str">
        <f>IFERROR(VLOOKUP(J6007,ORDEN_ESF!A:C,2,0),"")</f>
        <v>Activos intangibles distintos de la plusvalía</v>
      </c>
      <c r="L6007">
        <f>IFERROR(VLOOKUP(J6007,ORDEN_ESF!A:C,3,0),0)</f>
        <v>0</v>
      </c>
      <c r="M6007">
        <v>10197</v>
      </c>
    </row>
    <row r="6008" spans="1:13" x14ac:dyDescent="0.25">
      <c r="A6008">
        <v>900206483</v>
      </c>
      <c r="B6008" t="s">
        <v>307</v>
      </c>
      <c r="C6008" t="s">
        <v>291</v>
      </c>
      <c r="D6008" t="s">
        <v>228</v>
      </c>
      <c r="E6008" t="s">
        <v>224</v>
      </c>
      <c r="F6008" t="s">
        <v>292</v>
      </c>
      <c r="G6008" s="16">
        <v>43100</v>
      </c>
      <c r="J6008" t="s">
        <v>247</v>
      </c>
      <c r="K6008" t="str">
        <f>IFERROR(VLOOKUP(J6008,ORDEN_ESF!A:C,2,0),"")</f>
        <v>Activos intangibles distintos de la plusvalía</v>
      </c>
      <c r="L6008">
        <f>IFERROR(VLOOKUP(J6008,ORDEN_ESF!A:C,3,0),0)</f>
        <v>0</v>
      </c>
      <c r="M6008">
        <v>20683</v>
      </c>
    </row>
    <row r="6009" spans="1:13" x14ac:dyDescent="0.25">
      <c r="A6009">
        <v>900206483</v>
      </c>
      <c r="B6009" t="s">
        <v>307</v>
      </c>
      <c r="C6009" t="s">
        <v>291</v>
      </c>
      <c r="D6009" t="s">
        <v>228</v>
      </c>
      <c r="E6009" t="s">
        <v>224</v>
      </c>
      <c r="F6009" t="s">
        <v>314</v>
      </c>
      <c r="G6009" s="16">
        <v>43100</v>
      </c>
      <c r="J6009" t="s">
        <v>247</v>
      </c>
      <c r="K6009" t="str">
        <f>IFERROR(VLOOKUP(J6009,ORDEN_ESF!A:C,2,0),"")</f>
        <v>Activos intangibles distintos de la plusvalía</v>
      </c>
      <c r="L6009">
        <f>IFERROR(VLOOKUP(J6009,ORDEN_ESF!A:C,3,0),0)</f>
        <v>0</v>
      </c>
      <c r="M6009">
        <v>16637</v>
      </c>
    </row>
    <row r="6010" spans="1:13" x14ac:dyDescent="0.25">
      <c r="A6010">
        <v>900206480</v>
      </c>
      <c r="B6010" t="s">
        <v>306</v>
      </c>
      <c r="C6010" t="s">
        <v>291</v>
      </c>
      <c r="D6010" t="s">
        <v>228</v>
      </c>
      <c r="E6010" t="s">
        <v>224</v>
      </c>
      <c r="F6010" t="s">
        <v>292</v>
      </c>
      <c r="G6010" s="16">
        <v>43100</v>
      </c>
      <c r="J6010" t="s">
        <v>247</v>
      </c>
      <c r="K6010" t="str">
        <f>IFERROR(VLOOKUP(J6010,ORDEN_ESF!A:C,2,0),"")</f>
        <v>Activos intangibles distintos de la plusvalía</v>
      </c>
      <c r="L6010">
        <f>IFERROR(VLOOKUP(J6010,ORDEN_ESF!A:C,3,0),0)</f>
        <v>0</v>
      </c>
      <c r="M6010">
        <v>170071</v>
      </c>
    </row>
    <row r="6011" spans="1:13" x14ac:dyDescent="0.25">
      <c r="A6011">
        <v>900206480</v>
      </c>
      <c r="B6011" t="s">
        <v>306</v>
      </c>
      <c r="C6011" t="s">
        <v>291</v>
      </c>
      <c r="D6011" t="s">
        <v>228</v>
      </c>
      <c r="E6011" t="s">
        <v>224</v>
      </c>
      <c r="F6011" t="s">
        <v>314</v>
      </c>
      <c r="G6011" s="16">
        <v>43100</v>
      </c>
      <c r="J6011" t="s">
        <v>247</v>
      </c>
      <c r="K6011" t="str">
        <f>IFERROR(VLOOKUP(J6011,ORDEN_ESF!A:C,2,0),"")</f>
        <v>Activos intangibles distintos de la plusvalía</v>
      </c>
      <c r="L6011">
        <f>IFERROR(VLOOKUP(J6011,ORDEN_ESF!A:C,3,0),0)</f>
        <v>0</v>
      </c>
      <c r="M6011">
        <v>162756</v>
      </c>
    </row>
    <row r="6012" spans="1:13" x14ac:dyDescent="0.25">
      <c r="A6012">
        <v>890940026</v>
      </c>
      <c r="B6012" t="s">
        <v>304</v>
      </c>
      <c r="C6012" t="s">
        <v>291</v>
      </c>
      <c r="D6012" t="s">
        <v>223</v>
      </c>
      <c r="E6012" t="s">
        <v>224</v>
      </c>
      <c r="F6012" t="s">
        <v>292</v>
      </c>
      <c r="G6012" s="16">
        <v>43100</v>
      </c>
      <c r="J6012" t="s">
        <v>247</v>
      </c>
      <c r="K6012" t="str">
        <f>IFERROR(VLOOKUP(J6012,ORDEN_ESF!A:C,2,0),"")</f>
        <v>Activos intangibles distintos de la plusvalía</v>
      </c>
      <c r="L6012">
        <f>IFERROR(VLOOKUP(J6012,ORDEN_ESF!A:C,3,0),0)</f>
        <v>0</v>
      </c>
      <c r="M6012">
        <v>1272</v>
      </c>
    </row>
    <row r="6013" spans="1:13" x14ac:dyDescent="0.25">
      <c r="A6013">
        <v>900521357</v>
      </c>
      <c r="B6013" t="s">
        <v>175</v>
      </c>
      <c r="C6013" t="s">
        <v>291</v>
      </c>
      <c r="D6013" t="s">
        <v>388</v>
      </c>
      <c r="E6013" t="s">
        <v>339</v>
      </c>
      <c r="F6013" t="s">
        <v>292</v>
      </c>
      <c r="G6013" s="16">
        <v>43100</v>
      </c>
      <c r="J6013" t="s">
        <v>247</v>
      </c>
      <c r="K6013" t="str">
        <f>IFERROR(VLOOKUP(J6013,ORDEN_ESF!A:C,2,0),"")</f>
        <v>Activos intangibles distintos de la plusvalía</v>
      </c>
      <c r="L6013">
        <f>IFERROR(VLOOKUP(J6013,ORDEN_ESF!A:C,3,0),0)</f>
        <v>0</v>
      </c>
      <c r="M6013">
        <v>19193</v>
      </c>
    </row>
    <row r="6014" spans="1:13" x14ac:dyDescent="0.25">
      <c r="A6014">
        <v>900521357</v>
      </c>
      <c r="B6014" t="s">
        <v>175</v>
      </c>
      <c r="C6014" t="s">
        <v>291</v>
      </c>
      <c r="D6014" t="s">
        <v>388</v>
      </c>
      <c r="E6014" t="s">
        <v>339</v>
      </c>
      <c r="F6014" t="s">
        <v>314</v>
      </c>
      <c r="G6014" s="16">
        <v>43100</v>
      </c>
      <c r="J6014" t="s">
        <v>247</v>
      </c>
      <c r="K6014" t="str">
        <f>IFERROR(VLOOKUP(J6014,ORDEN_ESF!A:C,2,0),"")</f>
        <v>Activos intangibles distintos de la plusvalía</v>
      </c>
      <c r="L6014">
        <f>IFERROR(VLOOKUP(J6014,ORDEN_ESF!A:C,3,0),0)</f>
        <v>0</v>
      </c>
      <c r="M6014">
        <v>119352</v>
      </c>
    </row>
    <row r="6015" spans="1:13" x14ac:dyDescent="0.25">
      <c r="A6015">
        <v>860532790</v>
      </c>
      <c r="B6015" t="s">
        <v>374</v>
      </c>
      <c r="C6015" t="s">
        <v>291</v>
      </c>
      <c r="D6015" t="s">
        <v>228</v>
      </c>
      <c r="E6015" t="s">
        <v>224</v>
      </c>
      <c r="F6015" t="s">
        <v>292</v>
      </c>
      <c r="G6015" s="16">
        <v>43100</v>
      </c>
      <c r="J6015" t="s">
        <v>251</v>
      </c>
      <c r="K6015" t="str">
        <f>IFERROR(VLOOKUP(J6015,ORDEN_ESF!A:C,2,0),"")</f>
        <v>Cuentas comerciales por cobrar y otras cuentas por cobrar no corrientes</v>
      </c>
      <c r="L6015">
        <f>IFERROR(VLOOKUP(J6015,ORDEN_ESF!A:C,3,0),0)</f>
        <v>0</v>
      </c>
      <c r="M6015">
        <v>9177</v>
      </c>
    </row>
    <row r="6016" spans="1:13" x14ac:dyDescent="0.25">
      <c r="A6016">
        <v>860532790</v>
      </c>
      <c r="B6016" t="s">
        <v>374</v>
      </c>
      <c r="C6016" t="s">
        <v>291</v>
      </c>
      <c r="D6016" t="s">
        <v>228</v>
      </c>
      <c r="E6016" t="s">
        <v>224</v>
      </c>
      <c r="F6016" t="s">
        <v>314</v>
      </c>
      <c r="G6016" s="16">
        <v>43100</v>
      </c>
      <c r="J6016" t="s">
        <v>251</v>
      </c>
      <c r="K6016" t="str">
        <f>IFERROR(VLOOKUP(J6016,ORDEN_ESF!A:C,2,0),"")</f>
        <v>Cuentas comerciales por cobrar y otras cuentas por cobrar no corrientes</v>
      </c>
      <c r="L6016">
        <f>IFERROR(VLOOKUP(J6016,ORDEN_ESF!A:C,3,0),0)</f>
        <v>0</v>
      </c>
      <c r="M6016">
        <v>7922</v>
      </c>
    </row>
    <row r="6017" spans="1:13" x14ac:dyDescent="0.25">
      <c r="A6017">
        <v>800014246</v>
      </c>
      <c r="B6017" t="s">
        <v>332</v>
      </c>
      <c r="C6017" t="s">
        <v>291</v>
      </c>
      <c r="D6017" t="s">
        <v>223</v>
      </c>
      <c r="E6017" t="s">
        <v>333</v>
      </c>
      <c r="F6017" t="s">
        <v>292</v>
      </c>
      <c r="G6017" s="16">
        <v>43100</v>
      </c>
      <c r="J6017" t="s">
        <v>251</v>
      </c>
      <c r="K6017" t="str">
        <f>IFERROR(VLOOKUP(J6017,ORDEN_ESF!A:C,2,0),"")</f>
        <v>Cuentas comerciales por cobrar y otras cuentas por cobrar no corrientes</v>
      </c>
      <c r="L6017">
        <f>IFERROR(VLOOKUP(J6017,ORDEN_ESF!A:C,3,0),0)</f>
        <v>0</v>
      </c>
      <c r="M6017">
        <v>27295116</v>
      </c>
    </row>
    <row r="6018" spans="1:13" x14ac:dyDescent="0.25">
      <c r="A6018">
        <v>800014246</v>
      </c>
      <c r="B6018" t="s">
        <v>332</v>
      </c>
      <c r="C6018" t="s">
        <v>291</v>
      </c>
      <c r="D6018" t="s">
        <v>223</v>
      </c>
      <c r="E6018" t="s">
        <v>333</v>
      </c>
      <c r="F6018" t="s">
        <v>314</v>
      </c>
      <c r="G6018" s="16">
        <v>43100</v>
      </c>
      <c r="J6018" t="s">
        <v>251</v>
      </c>
      <c r="K6018" t="str">
        <f>IFERROR(VLOOKUP(J6018,ORDEN_ESF!A:C,2,0),"")</f>
        <v>Cuentas comerciales por cobrar y otras cuentas por cobrar no corrientes</v>
      </c>
      <c r="L6018">
        <f>IFERROR(VLOOKUP(J6018,ORDEN_ESF!A:C,3,0),0)</f>
        <v>0</v>
      </c>
      <c r="M6018">
        <v>16715753</v>
      </c>
    </row>
    <row r="6019" spans="1:13" x14ac:dyDescent="0.25">
      <c r="A6019">
        <v>830116629</v>
      </c>
      <c r="B6019" t="s">
        <v>354</v>
      </c>
      <c r="C6019" t="s">
        <v>291</v>
      </c>
      <c r="D6019" t="s">
        <v>228</v>
      </c>
      <c r="E6019" t="s">
        <v>355</v>
      </c>
      <c r="F6019" t="s">
        <v>292</v>
      </c>
      <c r="G6019" s="16">
        <v>43100</v>
      </c>
      <c r="J6019" t="s">
        <v>251</v>
      </c>
      <c r="K6019" t="str">
        <f>IFERROR(VLOOKUP(J6019,ORDEN_ESF!A:C,2,0),"")</f>
        <v>Cuentas comerciales por cobrar y otras cuentas por cobrar no corrientes</v>
      </c>
      <c r="L6019">
        <f>IFERROR(VLOOKUP(J6019,ORDEN_ESF!A:C,3,0),0)</f>
        <v>0</v>
      </c>
      <c r="M6019">
        <v>5940000</v>
      </c>
    </row>
    <row r="6020" spans="1:13" x14ac:dyDescent="0.25">
      <c r="A6020">
        <v>860532790</v>
      </c>
      <c r="B6020" t="s">
        <v>374</v>
      </c>
      <c r="C6020" t="s">
        <v>291</v>
      </c>
      <c r="D6020" t="s">
        <v>228</v>
      </c>
      <c r="E6020" t="s">
        <v>224</v>
      </c>
      <c r="F6020" t="s">
        <v>292</v>
      </c>
      <c r="G6020" s="16">
        <v>43100</v>
      </c>
      <c r="J6020" t="s">
        <v>252</v>
      </c>
      <c r="K6020" t="str">
        <f>IFERROR(VLOOKUP(J6020,ORDEN_ESF!A:C,2,0),"")</f>
        <v>Inventarios no corrientes</v>
      </c>
      <c r="L6020">
        <f>IFERROR(VLOOKUP(J6020,ORDEN_ESF!A:C,3,0),0)</f>
        <v>0</v>
      </c>
      <c r="M6020">
        <v>990780</v>
      </c>
    </row>
    <row r="6021" spans="1:13" x14ac:dyDescent="0.25">
      <c r="A6021">
        <v>860532790</v>
      </c>
      <c r="B6021" t="s">
        <v>374</v>
      </c>
      <c r="C6021" t="s">
        <v>291</v>
      </c>
      <c r="D6021" t="s">
        <v>228</v>
      </c>
      <c r="E6021" t="s">
        <v>224</v>
      </c>
      <c r="F6021" t="s">
        <v>314</v>
      </c>
      <c r="G6021" s="16">
        <v>43100</v>
      </c>
      <c r="J6021" t="s">
        <v>252</v>
      </c>
      <c r="K6021" t="str">
        <f>IFERROR(VLOOKUP(J6021,ORDEN_ESF!A:C,2,0),"")</f>
        <v>Inventarios no corrientes</v>
      </c>
      <c r="L6021">
        <f>IFERROR(VLOOKUP(J6021,ORDEN_ESF!A:C,3,0),0)</f>
        <v>0</v>
      </c>
      <c r="M6021">
        <v>616770</v>
      </c>
    </row>
    <row r="6022" spans="1:13" x14ac:dyDescent="0.25">
      <c r="A6022">
        <v>800140959</v>
      </c>
      <c r="B6022" t="s">
        <v>340</v>
      </c>
      <c r="C6022" t="s">
        <v>291</v>
      </c>
      <c r="D6022" t="s">
        <v>228</v>
      </c>
      <c r="E6022" t="s">
        <v>339</v>
      </c>
      <c r="F6022" t="s">
        <v>292</v>
      </c>
      <c r="G6022" s="16">
        <v>43100</v>
      </c>
      <c r="J6022" t="s">
        <v>252</v>
      </c>
      <c r="K6022" t="str">
        <f>IFERROR(VLOOKUP(J6022,ORDEN_ESF!A:C,2,0),"")</f>
        <v>Inventarios no corrientes</v>
      </c>
      <c r="L6022">
        <f>IFERROR(VLOOKUP(J6022,ORDEN_ESF!A:C,3,0),0)</f>
        <v>0</v>
      </c>
      <c r="M6022">
        <v>53205</v>
      </c>
    </row>
    <row r="6023" spans="1:13" x14ac:dyDescent="0.25">
      <c r="A6023">
        <v>800140959</v>
      </c>
      <c r="B6023" t="s">
        <v>340</v>
      </c>
      <c r="C6023" t="s">
        <v>291</v>
      </c>
      <c r="D6023" t="s">
        <v>228</v>
      </c>
      <c r="E6023" t="s">
        <v>339</v>
      </c>
      <c r="F6023" t="s">
        <v>314</v>
      </c>
      <c r="G6023" s="16">
        <v>43100</v>
      </c>
      <c r="J6023" t="s">
        <v>252</v>
      </c>
      <c r="K6023" t="str">
        <f>IFERROR(VLOOKUP(J6023,ORDEN_ESF!A:C,2,0),"")</f>
        <v>Inventarios no corrientes</v>
      </c>
      <c r="L6023">
        <f>IFERROR(VLOOKUP(J6023,ORDEN_ESF!A:C,3,0),0)</f>
        <v>0</v>
      </c>
      <c r="M6023">
        <v>1346</v>
      </c>
    </row>
    <row r="6024" spans="1:13" x14ac:dyDescent="0.25">
      <c r="A6024">
        <v>900535441</v>
      </c>
      <c r="B6024" t="s">
        <v>308</v>
      </c>
      <c r="C6024" t="s">
        <v>291</v>
      </c>
      <c r="D6024" t="s">
        <v>228</v>
      </c>
      <c r="E6024" t="s">
        <v>224</v>
      </c>
      <c r="F6024" t="s">
        <v>292</v>
      </c>
      <c r="G6024" s="16">
        <v>43100</v>
      </c>
      <c r="J6024" t="s">
        <v>252</v>
      </c>
      <c r="K6024" t="str">
        <f>IFERROR(VLOOKUP(J6024,ORDEN_ESF!A:C,2,0),"")</f>
        <v>Inventarios no corrientes</v>
      </c>
      <c r="L6024">
        <f>IFERROR(VLOOKUP(J6024,ORDEN_ESF!A:C,3,0),0)</f>
        <v>0</v>
      </c>
      <c r="M6024">
        <v>45192267</v>
      </c>
    </row>
    <row r="6025" spans="1:13" x14ac:dyDescent="0.25">
      <c r="A6025">
        <v>900535441</v>
      </c>
      <c r="B6025" t="s">
        <v>308</v>
      </c>
      <c r="C6025" t="s">
        <v>291</v>
      </c>
      <c r="D6025" t="s">
        <v>228</v>
      </c>
      <c r="E6025" t="s">
        <v>224</v>
      </c>
      <c r="F6025" t="s">
        <v>314</v>
      </c>
      <c r="G6025" s="16">
        <v>43100</v>
      </c>
      <c r="J6025" t="s">
        <v>252</v>
      </c>
      <c r="K6025" t="str">
        <f>IFERROR(VLOOKUP(J6025,ORDEN_ESF!A:C,2,0),"")</f>
        <v>Inventarios no corrientes</v>
      </c>
      <c r="L6025">
        <f>IFERROR(VLOOKUP(J6025,ORDEN_ESF!A:C,3,0),0)</f>
        <v>0</v>
      </c>
      <c r="M6025">
        <v>47063963</v>
      </c>
    </row>
    <row r="6026" spans="1:13" x14ac:dyDescent="0.25">
      <c r="A6026">
        <v>890908097</v>
      </c>
      <c r="B6026" t="s">
        <v>377</v>
      </c>
      <c r="C6026" t="s">
        <v>291</v>
      </c>
      <c r="D6026" t="s">
        <v>223</v>
      </c>
      <c r="E6026" t="s">
        <v>224</v>
      </c>
      <c r="F6026" t="s">
        <v>292</v>
      </c>
      <c r="G6026" s="16">
        <v>43100</v>
      </c>
      <c r="J6026" t="s">
        <v>253</v>
      </c>
      <c r="K6026" t="str">
        <f>IFERROR(VLOOKUP(J6026,ORDEN_ESF!A:C,2,0),"")</f>
        <v>Activos por impuestos diferidos</v>
      </c>
      <c r="L6026">
        <f>IFERROR(VLOOKUP(J6026,ORDEN_ESF!A:C,3,0),0)</f>
        <v>0</v>
      </c>
      <c r="M6026">
        <v>276927</v>
      </c>
    </row>
    <row r="6027" spans="1:13" x14ac:dyDescent="0.25">
      <c r="A6027">
        <v>860077099</v>
      </c>
      <c r="B6027" t="s">
        <v>371</v>
      </c>
      <c r="C6027" t="s">
        <v>291</v>
      </c>
      <c r="D6027" t="s">
        <v>228</v>
      </c>
      <c r="E6027" t="s">
        <v>224</v>
      </c>
      <c r="F6027" t="s">
        <v>292</v>
      </c>
      <c r="G6027" s="16">
        <v>43100</v>
      </c>
      <c r="J6027" t="s">
        <v>253</v>
      </c>
      <c r="K6027" t="str">
        <f>IFERROR(VLOOKUP(J6027,ORDEN_ESF!A:C,2,0),"")</f>
        <v>Activos por impuestos diferidos</v>
      </c>
      <c r="L6027">
        <f>IFERROR(VLOOKUP(J6027,ORDEN_ESF!A:C,3,0),0)</f>
        <v>0</v>
      </c>
      <c r="M6027">
        <v>678251</v>
      </c>
    </row>
    <row r="6028" spans="1:13" x14ac:dyDescent="0.25">
      <c r="A6028">
        <v>860077099</v>
      </c>
      <c r="B6028" t="s">
        <v>371</v>
      </c>
      <c r="C6028" t="s">
        <v>291</v>
      </c>
      <c r="D6028" t="s">
        <v>228</v>
      </c>
      <c r="E6028" t="s">
        <v>224</v>
      </c>
      <c r="F6028" t="s">
        <v>314</v>
      </c>
      <c r="G6028" s="16">
        <v>43100</v>
      </c>
      <c r="J6028" t="s">
        <v>253</v>
      </c>
      <c r="K6028" t="str">
        <f>IFERROR(VLOOKUP(J6028,ORDEN_ESF!A:C,2,0),"")</f>
        <v>Activos por impuestos diferidos</v>
      </c>
      <c r="L6028">
        <f>IFERROR(VLOOKUP(J6028,ORDEN_ESF!A:C,3,0),0)</f>
        <v>0</v>
      </c>
      <c r="M6028">
        <v>79659</v>
      </c>
    </row>
    <row r="6029" spans="1:13" x14ac:dyDescent="0.25">
      <c r="A6029">
        <v>900521357</v>
      </c>
      <c r="B6029" t="s">
        <v>175</v>
      </c>
      <c r="C6029" t="s">
        <v>291</v>
      </c>
      <c r="D6029" t="s">
        <v>388</v>
      </c>
      <c r="E6029" t="s">
        <v>339</v>
      </c>
      <c r="F6029" t="s">
        <v>314</v>
      </c>
      <c r="G6029" s="16">
        <v>43100</v>
      </c>
      <c r="J6029" t="s">
        <v>253</v>
      </c>
      <c r="K6029" t="str">
        <f>IFERROR(VLOOKUP(J6029,ORDEN_ESF!A:C,2,0),"")</f>
        <v>Activos por impuestos diferidos</v>
      </c>
      <c r="L6029">
        <f>IFERROR(VLOOKUP(J6029,ORDEN_ESF!A:C,3,0),0)</f>
        <v>0</v>
      </c>
      <c r="M6029">
        <v>26928</v>
      </c>
    </row>
    <row r="6030" spans="1:13" x14ac:dyDescent="0.25">
      <c r="A6030">
        <v>800014246</v>
      </c>
      <c r="B6030" t="s">
        <v>332</v>
      </c>
      <c r="C6030" t="s">
        <v>291</v>
      </c>
      <c r="D6030" t="s">
        <v>223</v>
      </c>
      <c r="E6030" t="s">
        <v>333</v>
      </c>
      <c r="F6030" t="s">
        <v>314</v>
      </c>
      <c r="G6030" s="16">
        <v>43100</v>
      </c>
      <c r="J6030" t="s">
        <v>253</v>
      </c>
      <c r="K6030" t="str">
        <f>IFERROR(VLOOKUP(J6030,ORDEN_ESF!A:C,2,0),"")</f>
        <v>Activos por impuestos diferidos</v>
      </c>
      <c r="L6030">
        <f>IFERROR(VLOOKUP(J6030,ORDEN_ESF!A:C,3,0),0)</f>
        <v>0</v>
      </c>
      <c r="M6030">
        <v>578188</v>
      </c>
    </row>
    <row r="6031" spans="1:13" x14ac:dyDescent="0.25">
      <c r="A6031">
        <v>800095951</v>
      </c>
      <c r="B6031" t="s">
        <v>338</v>
      </c>
      <c r="C6031" t="s">
        <v>291</v>
      </c>
      <c r="D6031" t="s">
        <v>228</v>
      </c>
      <c r="E6031" t="s">
        <v>339</v>
      </c>
      <c r="F6031" t="s">
        <v>314</v>
      </c>
      <c r="G6031" s="16">
        <v>43100</v>
      </c>
      <c r="J6031" t="s">
        <v>253</v>
      </c>
      <c r="K6031" t="str">
        <f>IFERROR(VLOOKUP(J6031,ORDEN_ESF!A:C,2,0),"")</f>
        <v>Activos por impuestos diferidos</v>
      </c>
      <c r="L6031">
        <f>IFERROR(VLOOKUP(J6031,ORDEN_ESF!A:C,3,0),0)</f>
        <v>0</v>
      </c>
      <c r="M6031">
        <v>89995</v>
      </c>
    </row>
    <row r="6032" spans="1:13" x14ac:dyDescent="0.25">
      <c r="A6032">
        <v>830116629</v>
      </c>
      <c r="B6032" t="s">
        <v>354</v>
      </c>
      <c r="C6032" t="s">
        <v>291</v>
      </c>
      <c r="D6032" t="s">
        <v>228</v>
      </c>
      <c r="E6032" t="s">
        <v>355</v>
      </c>
      <c r="F6032" t="s">
        <v>292</v>
      </c>
      <c r="G6032" s="16">
        <v>43100</v>
      </c>
      <c r="J6032" t="s">
        <v>254</v>
      </c>
      <c r="K6032" t="str">
        <f>IFERROR(VLOOKUP(J6032,ORDEN_ESF!A:C,2,0),"")</f>
        <v>Activos por impuestos corrientes, no corriente</v>
      </c>
      <c r="L6032">
        <f>IFERROR(VLOOKUP(J6032,ORDEN_ESF!A:C,3,0),0)</f>
        <v>0</v>
      </c>
      <c r="M6032">
        <v>8479</v>
      </c>
    </row>
    <row r="6033" spans="1:13" x14ac:dyDescent="0.25">
      <c r="A6033">
        <v>830097620</v>
      </c>
      <c r="B6033" t="s">
        <v>290</v>
      </c>
      <c r="C6033" t="s">
        <v>291</v>
      </c>
      <c r="D6033" t="s">
        <v>228</v>
      </c>
      <c r="E6033" t="s">
        <v>224</v>
      </c>
      <c r="F6033" t="s">
        <v>292</v>
      </c>
      <c r="G6033" s="16">
        <v>43100</v>
      </c>
      <c r="J6033" t="s">
        <v>254</v>
      </c>
      <c r="K6033" t="str">
        <f>IFERROR(VLOOKUP(J6033,ORDEN_ESF!A:C,2,0),"")</f>
        <v>Activos por impuestos corrientes, no corriente</v>
      </c>
      <c r="L6033">
        <f>IFERROR(VLOOKUP(J6033,ORDEN_ESF!A:C,3,0),0)</f>
        <v>0</v>
      </c>
      <c r="M6033">
        <v>93203</v>
      </c>
    </row>
    <row r="6034" spans="1:13" x14ac:dyDescent="0.25">
      <c r="A6034">
        <v>830097620</v>
      </c>
      <c r="B6034" t="s">
        <v>290</v>
      </c>
      <c r="C6034" t="s">
        <v>291</v>
      </c>
      <c r="D6034" t="s">
        <v>228</v>
      </c>
      <c r="E6034" t="s">
        <v>224</v>
      </c>
      <c r="F6034" t="s">
        <v>314</v>
      </c>
      <c r="G6034" s="16">
        <v>43100</v>
      </c>
      <c r="J6034" t="s">
        <v>254</v>
      </c>
      <c r="K6034" t="str">
        <f>IFERROR(VLOOKUP(J6034,ORDEN_ESF!A:C,2,0),"")</f>
        <v>Activos por impuestos corrientes, no corriente</v>
      </c>
      <c r="L6034">
        <f>IFERROR(VLOOKUP(J6034,ORDEN_ESF!A:C,3,0),0)</f>
        <v>0</v>
      </c>
      <c r="M6034">
        <v>56808</v>
      </c>
    </row>
    <row r="6035" spans="1:13" x14ac:dyDescent="0.25">
      <c r="A6035">
        <v>890908097</v>
      </c>
      <c r="B6035" t="s">
        <v>377</v>
      </c>
      <c r="C6035" t="s">
        <v>291</v>
      </c>
      <c r="D6035" t="s">
        <v>223</v>
      </c>
      <c r="E6035" t="s">
        <v>224</v>
      </c>
      <c r="F6035" t="s">
        <v>292</v>
      </c>
      <c r="G6035" s="16">
        <v>43100</v>
      </c>
      <c r="J6035" t="s">
        <v>255</v>
      </c>
      <c r="K6035" t="str">
        <f>IFERROR(VLOOKUP(J6035,ORDEN_ESF!A:C,2,0),"")</f>
        <v>Otros activos financieros no corrientes</v>
      </c>
      <c r="L6035">
        <f>IFERROR(VLOOKUP(J6035,ORDEN_ESF!A:C,3,0),0)</f>
        <v>0</v>
      </c>
      <c r="M6035">
        <v>1804110</v>
      </c>
    </row>
    <row r="6036" spans="1:13" x14ac:dyDescent="0.25">
      <c r="A6036">
        <v>890908097</v>
      </c>
      <c r="B6036" t="s">
        <v>377</v>
      </c>
      <c r="C6036" t="s">
        <v>291</v>
      </c>
      <c r="D6036" t="s">
        <v>223</v>
      </c>
      <c r="E6036" t="s">
        <v>224</v>
      </c>
      <c r="F6036" t="s">
        <v>314</v>
      </c>
      <c r="G6036" s="16">
        <v>43100</v>
      </c>
      <c r="J6036" t="s">
        <v>255</v>
      </c>
      <c r="K6036" t="str">
        <f>IFERROR(VLOOKUP(J6036,ORDEN_ESF!A:C,2,0),"")</f>
        <v>Otros activos financieros no corrientes</v>
      </c>
      <c r="L6036">
        <f>IFERROR(VLOOKUP(J6036,ORDEN_ESF!A:C,3,0),0)</f>
        <v>0</v>
      </c>
      <c r="M6036">
        <v>1543730</v>
      </c>
    </row>
    <row r="6037" spans="1:13" x14ac:dyDescent="0.25">
      <c r="A6037">
        <v>860077099</v>
      </c>
      <c r="B6037" t="s">
        <v>371</v>
      </c>
      <c r="C6037" t="s">
        <v>291</v>
      </c>
      <c r="D6037" t="s">
        <v>228</v>
      </c>
      <c r="E6037" t="s">
        <v>224</v>
      </c>
      <c r="F6037" t="s">
        <v>292</v>
      </c>
      <c r="G6037" s="16">
        <v>43100</v>
      </c>
      <c r="J6037" t="s">
        <v>255</v>
      </c>
      <c r="K6037" t="str">
        <f>IFERROR(VLOOKUP(J6037,ORDEN_ESF!A:C,2,0),"")</f>
        <v>Otros activos financieros no corrientes</v>
      </c>
      <c r="L6037">
        <f>IFERROR(VLOOKUP(J6037,ORDEN_ESF!A:C,3,0),0)</f>
        <v>0</v>
      </c>
      <c r="M6037">
        <v>837556</v>
      </c>
    </row>
    <row r="6038" spans="1:13" x14ac:dyDescent="0.25">
      <c r="A6038">
        <v>860077099</v>
      </c>
      <c r="B6038" t="s">
        <v>371</v>
      </c>
      <c r="C6038" t="s">
        <v>291</v>
      </c>
      <c r="D6038" t="s">
        <v>228</v>
      </c>
      <c r="E6038" t="s">
        <v>224</v>
      </c>
      <c r="F6038" t="s">
        <v>314</v>
      </c>
      <c r="G6038" s="16">
        <v>43100</v>
      </c>
      <c r="J6038" t="s">
        <v>255</v>
      </c>
      <c r="K6038" t="str">
        <f>IFERROR(VLOOKUP(J6038,ORDEN_ESF!A:C,2,0),"")</f>
        <v>Otros activos financieros no corrientes</v>
      </c>
      <c r="L6038">
        <f>IFERROR(VLOOKUP(J6038,ORDEN_ESF!A:C,3,0),0)</f>
        <v>0</v>
      </c>
      <c r="M6038">
        <v>11920</v>
      </c>
    </row>
    <row r="6039" spans="1:13" x14ac:dyDescent="0.25">
      <c r="A6039">
        <v>860532790</v>
      </c>
      <c r="B6039" t="s">
        <v>374</v>
      </c>
      <c r="C6039" t="s">
        <v>291</v>
      </c>
      <c r="D6039" t="s">
        <v>228</v>
      </c>
      <c r="E6039" t="s">
        <v>224</v>
      </c>
      <c r="F6039" t="s">
        <v>292</v>
      </c>
      <c r="G6039" s="16">
        <v>43100</v>
      </c>
      <c r="J6039" t="s">
        <v>255</v>
      </c>
      <c r="K6039" t="str">
        <f>IFERROR(VLOOKUP(J6039,ORDEN_ESF!A:C,2,0),"")</f>
        <v>Otros activos financieros no corrientes</v>
      </c>
      <c r="L6039">
        <f>IFERROR(VLOOKUP(J6039,ORDEN_ESF!A:C,3,0),0)</f>
        <v>0</v>
      </c>
      <c r="M6039">
        <v>187833</v>
      </c>
    </row>
    <row r="6040" spans="1:13" x14ac:dyDescent="0.25">
      <c r="A6040">
        <v>860532790</v>
      </c>
      <c r="B6040" t="s">
        <v>374</v>
      </c>
      <c r="C6040" t="s">
        <v>291</v>
      </c>
      <c r="D6040" t="s">
        <v>228</v>
      </c>
      <c r="E6040" t="s">
        <v>224</v>
      </c>
      <c r="F6040" t="s">
        <v>314</v>
      </c>
      <c r="G6040" s="16">
        <v>43100</v>
      </c>
      <c r="J6040" t="s">
        <v>255</v>
      </c>
      <c r="K6040" t="str">
        <f>IFERROR(VLOOKUP(J6040,ORDEN_ESF!A:C,2,0),"")</f>
        <v>Otros activos financieros no corrientes</v>
      </c>
      <c r="L6040">
        <f>IFERROR(VLOOKUP(J6040,ORDEN_ESF!A:C,3,0),0)</f>
        <v>0</v>
      </c>
      <c r="M6040">
        <v>204386</v>
      </c>
    </row>
    <row r="6041" spans="1:13" x14ac:dyDescent="0.25">
      <c r="A6041">
        <v>890928186</v>
      </c>
      <c r="B6041" t="s">
        <v>303</v>
      </c>
      <c r="C6041" t="s">
        <v>291</v>
      </c>
      <c r="D6041" t="s">
        <v>223</v>
      </c>
      <c r="E6041" t="s">
        <v>224</v>
      </c>
      <c r="F6041" t="s">
        <v>292</v>
      </c>
      <c r="G6041" s="16">
        <v>43100</v>
      </c>
      <c r="J6041" t="s">
        <v>255</v>
      </c>
      <c r="K6041" t="str">
        <f>IFERROR(VLOOKUP(J6041,ORDEN_ESF!A:C,2,0),"")</f>
        <v>Otros activos financieros no corrientes</v>
      </c>
      <c r="L6041">
        <f>IFERROR(VLOOKUP(J6041,ORDEN_ESF!A:C,3,0),0)</f>
        <v>0</v>
      </c>
      <c r="M6041">
        <v>3019210</v>
      </c>
    </row>
    <row r="6042" spans="1:13" x14ac:dyDescent="0.25">
      <c r="A6042">
        <v>890928186</v>
      </c>
      <c r="B6042" t="s">
        <v>303</v>
      </c>
      <c r="C6042" t="s">
        <v>291</v>
      </c>
      <c r="D6042" t="s">
        <v>223</v>
      </c>
      <c r="E6042" t="s">
        <v>224</v>
      </c>
      <c r="F6042" t="s">
        <v>314</v>
      </c>
      <c r="G6042" s="16">
        <v>43100</v>
      </c>
      <c r="J6042" t="s">
        <v>255</v>
      </c>
      <c r="K6042" t="str">
        <f>IFERROR(VLOOKUP(J6042,ORDEN_ESF!A:C,2,0),"")</f>
        <v>Otros activos financieros no corrientes</v>
      </c>
      <c r="L6042">
        <f>IFERROR(VLOOKUP(J6042,ORDEN_ESF!A:C,3,0),0)</f>
        <v>0</v>
      </c>
      <c r="M6042">
        <v>4113138</v>
      </c>
    </row>
    <row r="6043" spans="1:13" x14ac:dyDescent="0.25">
      <c r="A6043">
        <v>890940026</v>
      </c>
      <c r="B6043" t="s">
        <v>304</v>
      </c>
      <c r="C6043" t="s">
        <v>291</v>
      </c>
      <c r="D6043" t="s">
        <v>223</v>
      </c>
      <c r="E6043" t="s">
        <v>224</v>
      </c>
      <c r="F6043" t="s">
        <v>292</v>
      </c>
      <c r="G6043" s="16">
        <v>43100</v>
      </c>
      <c r="J6043" t="s">
        <v>255</v>
      </c>
      <c r="K6043" t="str">
        <f>IFERROR(VLOOKUP(J6043,ORDEN_ESF!A:C,2,0),"")</f>
        <v>Otros activos financieros no corrientes</v>
      </c>
      <c r="L6043">
        <f>IFERROR(VLOOKUP(J6043,ORDEN_ESF!A:C,3,0),0)</f>
        <v>0</v>
      </c>
      <c r="M6043">
        <v>25274473</v>
      </c>
    </row>
    <row r="6044" spans="1:13" x14ac:dyDescent="0.25">
      <c r="A6044">
        <v>890940026</v>
      </c>
      <c r="B6044" t="s">
        <v>304</v>
      </c>
      <c r="C6044" t="s">
        <v>291</v>
      </c>
      <c r="D6044" t="s">
        <v>223</v>
      </c>
      <c r="E6044" t="s">
        <v>224</v>
      </c>
      <c r="F6044" t="s">
        <v>314</v>
      </c>
      <c r="G6044" s="16">
        <v>43100</v>
      </c>
      <c r="J6044" t="s">
        <v>255</v>
      </c>
      <c r="K6044" t="str">
        <f>IFERROR(VLOOKUP(J6044,ORDEN_ESF!A:C,2,0),"")</f>
        <v>Otros activos financieros no corrientes</v>
      </c>
      <c r="L6044">
        <f>IFERROR(VLOOKUP(J6044,ORDEN_ESF!A:C,3,0),0)</f>
        <v>0</v>
      </c>
      <c r="M6044">
        <v>25153559</v>
      </c>
    </row>
    <row r="6045" spans="1:13" x14ac:dyDescent="0.25">
      <c r="A6045">
        <v>830116629</v>
      </c>
      <c r="B6045" t="s">
        <v>354</v>
      </c>
      <c r="C6045" t="s">
        <v>291</v>
      </c>
      <c r="D6045" t="s">
        <v>228</v>
      </c>
      <c r="E6045" t="s">
        <v>355</v>
      </c>
      <c r="F6045" t="s">
        <v>292</v>
      </c>
      <c r="G6045" s="16">
        <v>43100</v>
      </c>
      <c r="J6045" t="s">
        <v>255</v>
      </c>
      <c r="K6045" t="str">
        <f>IFERROR(VLOOKUP(J6045,ORDEN_ESF!A:C,2,0),"")</f>
        <v>Otros activos financieros no corrientes</v>
      </c>
      <c r="L6045">
        <f>IFERROR(VLOOKUP(J6045,ORDEN_ESF!A:C,3,0),0)</f>
        <v>0</v>
      </c>
      <c r="M6045">
        <v>120890</v>
      </c>
    </row>
    <row r="6046" spans="1:13" x14ac:dyDescent="0.25">
      <c r="A6046">
        <v>830116629</v>
      </c>
      <c r="B6046" t="s">
        <v>354</v>
      </c>
      <c r="C6046" t="s">
        <v>291</v>
      </c>
      <c r="D6046" t="s">
        <v>228</v>
      </c>
      <c r="E6046" t="s">
        <v>355</v>
      </c>
      <c r="F6046" t="s">
        <v>314</v>
      </c>
      <c r="G6046" s="16">
        <v>43100</v>
      </c>
      <c r="J6046" t="s">
        <v>255</v>
      </c>
      <c r="K6046" t="str">
        <f>IFERROR(VLOOKUP(J6046,ORDEN_ESF!A:C,2,0),"")</f>
        <v>Otros activos financieros no corrientes</v>
      </c>
      <c r="L6046">
        <f>IFERROR(VLOOKUP(J6046,ORDEN_ESF!A:C,3,0),0)</f>
        <v>0</v>
      </c>
      <c r="M6046">
        <v>104265</v>
      </c>
    </row>
    <row r="6047" spans="1:13" x14ac:dyDescent="0.25">
      <c r="A6047">
        <v>900206483</v>
      </c>
      <c r="B6047" t="s">
        <v>307</v>
      </c>
      <c r="C6047" t="s">
        <v>291</v>
      </c>
      <c r="D6047" t="s">
        <v>228</v>
      </c>
      <c r="E6047" t="s">
        <v>224</v>
      </c>
      <c r="F6047" t="s">
        <v>292</v>
      </c>
      <c r="G6047" s="16">
        <v>43100</v>
      </c>
      <c r="J6047" t="s">
        <v>256</v>
      </c>
      <c r="K6047" t="str">
        <f>IFERROR(VLOOKUP(J6047,ORDEN_ESF!A:C,2,0),"")</f>
        <v>Otros activos no financieros no corrientes</v>
      </c>
      <c r="L6047">
        <f>IFERROR(VLOOKUP(J6047,ORDEN_ESF!A:C,3,0),0)</f>
        <v>0</v>
      </c>
      <c r="M6047">
        <v>6375</v>
      </c>
    </row>
    <row r="6048" spans="1:13" x14ac:dyDescent="0.25">
      <c r="A6048">
        <v>900206483</v>
      </c>
      <c r="B6048" t="s">
        <v>307</v>
      </c>
      <c r="C6048" t="s">
        <v>291</v>
      </c>
      <c r="D6048" t="s">
        <v>228</v>
      </c>
      <c r="E6048" t="s">
        <v>224</v>
      </c>
      <c r="F6048" t="s">
        <v>314</v>
      </c>
      <c r="G6048" s="16">
        <v>43100</v>
      </c>
      <c r="J6048" t="s">
        <v>256</v>
      </c>
      <c r="K6048" t="str">
        <f>IFERROR(VLOOKUP(J6048,ORDEN_ESF!A:C,2,0),"")</f>
        <v>Otros activos no financieros no corrientes</v>
      </c>
      <c r="L6048">
        <f>IFERROR(VLOOKUP(J6048,ORDEN_ESF!A:C,3,0),0)</f>
        <v>0</v>
      </c>
      <c r="M6048">
        <v>6375</v>
      </c>
    </row>
    <row r="6049" spans="1:13" x14ac:dyDescent="0.25">
      <c r="A6049">
        <v>900206480</v>
      </c>
      <c r="B6049" t="s">
        <v>306</v>
      </c>
      <c r="C6049" t="s">
        <v>291</v>
      </c>
      <c r="D6049" t="s">
        <v>228</v>
      </c>
      <c r="E6049" t="s">
        <v>224</v>
      </c>
      <c r="F6049" t="s">
        <v>292</v>
      </c>
      <c r="G6049" s="16">
        <v>43100</v>
      </c>
      <c r="J6049" t="s">
        <v>256</v>
      </c>
      <c r="K6049" t="str">
        <f>IFERROR(VLOOKUP(J6049,ORDEN_ESF!A:C,2,0),"")</f>
        <v>Otros activos no financieros no corrientes</v>
      </c>
      <c r="L6049">
        <f>IFERROR(VLOOKUP(J6049,ORDEN_ESF!A:C,3,0),0)</f>
        <v>0</v>
      </c>
      <c r="M6049">
        <v>1588</v>
      </c>
    </row>
    <row r="6050" spans="1:13" x14ac:dyDescent="0.25">
      <c r="A6050">
        <v>900206480</v>
      </c>
      <c r="B6050" t="s">
        <v>306</v>
      </c>
      <c r="C6050" t="s">
        <v>291</v>
      </c>
      <c r="D6050" t="s">
        <v>228</v>
      </c>
      <c r="E6050" t="s">
        <v>224</v>
      </c>
      <c r="F6050" t="s">
        <v>314</v>
      </c>
      <c r="G6050" s="16">
        <v>43100</v>
      </c>
      <c r="J6050" t="s">
        <v>256</v>
      </c>
      <c r="K6050" t="str">
        <f>IFERROR(VLOOKUP(J6050,ORDEN_ESF!A:C,2,0),"")</f>
        <v>Otros activos no financieros no corrientes</v>
      </c>
      <c r="L6050">
        <f>IFERROR(VLOOKUP(J6050,ORDEN_ESF!A:C,3,0),0)</f>
        <v>0</v>
      </c>
      <c r="M6050">
        <v>1588</v>
      </c>
    </row>
    <row r="6051" spans="1:13" x14ac:dyDescent="0.25">
      <c r="A6051">
        <v>900521357</v>
      </c>
      <c r="B6051" t="s">
        <v>175</v>
      </c>
      <c r="C6051" t="s">
        <v>291</v>
      </c>
      <c r="D6051" t="s">
        <v>388</v>
      </c>
      <c r="E6051" t="s">
        <v>339</v>
      </c>
      <c r="F6051" t="s">
        <v>314</v>
      </c>
      <c r="G6051" s="16">
        <v>43100</v>
      </c>
      <c r="J6051" t="s">
        <v>256</v>
      </c>
      <c r="K6051" t="str">
        <f>IFERROR(VLOOKUP(J6051,ORDEN_ESF!A:C,2,0),"")</f>
        <v>Otros activos no financieros no corrientes</v>
      </c>
      <c r="L6051">
        <f>IFERROR(VLOOKUP(J6051,ORDEN_ESF!A:C,3,0),0)</f>
        <v>0</v>
      </c>
      <c r="M6051">
        <v>6660198</v>
      </c>
    </row>
    <row r="6052" spans="1:13" x14ac:dyDescent="0.25">
      <c r="A6052">
        <v>800140959</v>
      </c>
      <c r="B6052" t="s">
        <v>340</v>
      </c>
      <c r="C6052" t="s">
        <v>291</v>
      </c>
      <c r="D6052" t="s">
        <v>228</v>
      </c>
      <c r="E6052" t="s">
        <v>339</v>
      </c>
      <c r="F6052" t="s">
        <v>292</v>
      </c>
      <c r="G6052" s="16">
        <v>43100</v>
      </c>
      <c r="J6052" t="s">
        <v>256</v>
      </c>
      <c r="K6052" t="str">
        <f>IFERROR(VLOOKUP(J6052,ORDEN_ESF!A:C,2,0),"")</f>
        <v>Otros activos no financieros no corrientes</v>
      </c>
      <c r="L6052">
        <f>IFERROR(VLOOKUP(J6052,ORDEN_ESF!A:C,3,0),0)</f>
        <v>0</v>
      </c>
      <c r="M6052">
        <v>134258</v>
      </c>
    </row>
    <row r="6053" spans="1:13" x14ac:dyDescent="0.25">
      <c r="A6053">
        <v>800140959</v>
      </c>
      <c r="B6053" t="s">
        <v>340</v>
      </c>
      <c r="C6053" t="s">
        <v>291</v>
      </c>
      <c r="D6053" t="s">
        <v>228</v>
      </c>
      <c r="E6053" t="s">
        <v>339</v>
      </c>
      <c r="F6053" t="s">
        <v>314</v>
      </c>
      <c r="G6053" s="16">
        <v>43100</v>
      </c>
      <c r="J6053" t="s">
        <v>256</v>
      </c>
      <c r="K6053" t="str">
        <f>IFERROR(VLOOKUP(J6053,ORDEN_ESF!A:C,2,0),"")</f>
        <v>Otros activos no financieros no corrientes</v>
      </c>
      <c r="L6053">
        <f>IFERROR(VLOOKUP(J6053,ORDEN_ESF!A:C,3,0),0)</f>
        <v>0</v>
      </c>
      <c r="M6053">
        <v>53408</v>
      </c>
    </row>
    <row r="6054" spans="1:13" x14ac:dyDescent="0.25">
      <c r="A6054">
        <v>800014246</v>
      </c>
      <c r="B6054" t="s">
        <v>332</v>
      </c>
      <c r="C6054" t="s">
        <v>291</v>
      </c>
      <c r="D6054" t="s">
        <v>223</v>
      </c>
      <c r="E6054" t="s">
        <v>333</v>
      </c>
      <c r="F6054" t="s">
        <v>292</v>
      </c>
      <c r="G6054" s="16">
        <v>43100</v>
      </c>
      <c r="J6054" t="s">
        <v>256</v>
      </c>
      <c r="K6054" t="str">
        <f>IFERROR(VLOOKUP(J6054,ORDEN_ESF!A:C,2,0),"")</f>
        <v>Otros activos no financieros no corrientes</v>
      </c>
      <c r="L6054">
        <f>IFERROR(VLOOKUP(J6054,ORDEN_ESF!A:C,3,0),0)</f>
        <v>0</v>
      </c>
      <c r="M6054">
        <v>56887</v>
      </c>
    </row>
    <row r="6055" spans="1:13" x14ac:dyDescent="0.25">
      <c r="A6055">
        <v>800014246</v>
      </c>
      <c r="B6055" t="s">
        <v>332</v>
      </c>
      <c r="C6055" t="s">
        <v>291</v>
      </c>
      <c r="D6055" t="s">
        <v>223</v>
      </c>
      <c r="E6055" t="s">
        <v>333</v>
      </c>
      <c r="F6055" t="s">
        <v>314</v>
      </c>
      <c r="G6055" s="16">
        <v>43100</v>
      </c>
      <c r="J6055" t="s">
        <v>256</v>
      </c>
      <c r="K6055" t="str">
        <f>IFERROR(VLOOKUP(J6055,ORDEN_ESF!A:C,2,0),"")</f>
        <v>Otros activos no financieros no corrientes</v>
      </c>
      <c r="L6055">
        <f>IFERROR(VLOOKUP(J6055,ORDEN_ESF!A:C,3,0),0)</f>
        <v>0</v>
      </c>
      <c r="M6055">
        <v>53519</v>
      </c>
    </row>
    <row r="6056" spans="1:13" x14ac:dyDescent="0.25">
      <c r="A6056">
        <v>830116629</v>
      </c>
      <c r="B6056" t="s">
        <v>354</v>
      </c>
      <c r="C6056" t="s">
        <v>291</v>
      </c>
      <c r="D6056" t="s">
        <v>228</v>
      </c>
      <c r="E6056" t="s">
        <v>355</v>
      </c>
      <c r="F6056" t="s">
        <v>314</v>
      </c>
      <c r="G6056" s="16">
        <v>43100</v>
      </c>
      <c r="J6056" t="s">
        <v>256</v>
      </c>
      <c r="K6056" t="str">
        <f>IFERROR(VLOOKUP(J6056,ORDEN_ESF!A:C,2,0),"")</f>
        <v>Otros activos no financieros no corrientes</v>
      </c>
      <c r="L6056">
        <f>IFERROR(VLOOKUP(J6056,ORDEN_ESF!A:C,3,0),0)</f>
        <v>0</v>
      </c>
      <c r="M6056">
        <v>7365404</v>
      </c>
    </row>
    <row r="6057" spans="1:13" x14ac:dyDescent="0.25">
      <c r="A6057">
        <v>830097620</v>
      </c>
      <c r="B6057" t="s">
        <v>290</v>
      </c>
      <c r="C6057" t="s">
        <v>291</v>
      </c>
      <c r="D6057" t="s">
        <v>228</v>
      </c>
      <c r="E6057" t="s">
        <v>224</v>
      </c>
      <c r="F6057" t="s">
        <v>292</v>
      </c>
      <c r="G6057" s="16">
        <v>43100</v>
      </c>
      <c r="J6057" t="s">
        <v>256</v>
      </c>
      <c r="K6057" t="str">
        <f>IFERROR(VLOOKUP(J6057,ORDEN_ESF!A:C,2,0),"")</f>
        <v>Otros activos no financieros no corrientes</v>
      </c>
      <c r="L6057">
        <f>IFERROR(VLOOKUP(J6057,ORDEN_ESF!A:C,3,0),0)</f>
        <v>0</v>
      </c>
      <c r="M6057">
        <v>6029454</v>
      </c>
    </row>
    <row r="6058" spans="1:13" x14ac:dyDescent="0.25">
      <c r="A6058">
        <v>830097620</v>
      </c>
      <c r="B6058" t="s">
        <v>290</v>
      </c>
      <c r="C6058" t="s">
        <v>291</v>
      </c>
      <c r="D6058" t="s">
        <v>228</v>
      </c>
      <c r="E6058" t="s">
        <v>224</v>
      </c>
      <c r="F6058" t="s">
        <v>314</v>
      </c>
      <c r="G6058" s="16">
        <v>43100</v>
      </c>
      <c r="J6058" t="s">
        <v>256</v>
      </c>
      <c r="K6058" t="str">
        <f>IFERROR(VLOOKUP(J6058,ORDEN_ESF!A:C,2,0),"")</f>
        <v>Otros activos no financieros no corrientes</v>
      </c>
      <c r="L6058">
        <f>IFERROR(VLOOKUP(J6058,ORDEN_ESF!A:C,3,0),0)</f>
        <v>0</v>
      </c>
      <c r="M6058">
        <v>807037</v>
      </c>
    </row>
    <row r="6059" spans="1:13" x14ac:dyDescent="0.25">
      <c r="A6059">
        <v>890908097</v>
      </c>
      <c r="B6059" t="s">
        <v>377</v>
      </c>
      <c r="C6059" t="s">
        <v>291</v>
      </c>
      <c r="D6059" t="s">
        <v>223</v>
      </c>
      <c r="E6059" t="s">
        <v>224</v>
      </c>
      <c r="F6059" t="s">
        <v>292</v>
      </c>
      <c r="G6059" s="16">
        <v>43100</v>
      </c>
      <c r="J6059" t="s">
        <v>317</v>
      </c>
      <c r="K6059" t="str">
        <f>IFERROR(VLOOKUP(J6059,ORDEN_ESF!A:C,2,0),"")</f>
        <v>Activos no corrientes</v>
      </c>
      <c r="L6059">
        <f>IFERROR(VLOOKUP(J6059,ORDEN_ESF!A:C,3,0),0)</f>
        <v>2</v>
      </c>
      <c r="M6059">
        <v>4065346</v>
      </c>
    </row>
    <row r="6060" spans="1:13" x14ac:dyDescent="0.25">
      <c r="A6060">
        <v>890908097</v>
      </c>
      <c r="B6060" t="s">
        <v>377</v>
      </c>
      <c r="C6060" t="s">
        <v>291</v>
      </c>
      <c r="D6060" t="s">
        <v>223</v>
      </c>
      <c r="E6060" t="s">
        <v>224</v>
      </c>
      <c r="F6060" t="s">
        <v>314</v>
      </c>
      <c r="G6060" s="16">
        <v>43100</v>
      </c>
      <c r="J6060" t="s">
        <v>317</v>
      </c>
      <c r="K6060" t="str">
        <f>IFERROR(VLOOKUP(J6060,ORDEN_ESF!A:C,2,0),"")</f>
        <v>Activos no corrientes</v>
      </c>
      <c r="L6060">
        <f>IFERROR(VLOOKUP(J6060,ORDEN_ESF!A:C,3,0),0)</f>
        <v>2</v>
      </c>
      <c r="M6060">
        <v>3435134</v>
      </c>
    </row>
    <row r="6061" spans="1:13" x14ac:dyDescent="0.25">
      <c r="A6061">
        <v>860077099</v>
      </c>
      <c r="B6061" t="s">
        <v>371</v>
      </c>
      <c r="C6061" t="s">
        <v>291</v>
      </c>
      <c r="D6061" t="s">
        <v>228</v>
      </c>
      <c r="E6061" t="s">
        <v>224</v>
      </c>
      <c r="F6061" t="s">
        <v>292</v>
      </c>
      <c r="G6061" s="16">
        <v>43100</v>
      </c>
      <c r="J6061" t="s">
        <v>317</v>
      </c>
      <c r="K6061" t="str">
        <f>IFERROR(VLOOKUP(J6061,ORDEN_ESF!A:C,2,0),"")</f>
        <v>Activos no corrientes</v>
      </c>
      <c r="L6061">
        <f>IFERROR(VLOOKUP(J6061,ORDEN_ESF!A:C,3,0),0)</f>
        <v>2</v>
      </c>
      <c r="M6061">
        <v>1972509</v>
      </c>
    </row>
    <row r="6062" spans="1:13" x14ac:dyDescent="0.25">
      <c r="A6062">
        <v>860077099</v>
      </c>
      <c r="B6062" t="s">
        <v>371</v>
      </c>
      <c r="C6062" t="s">
        <v>291</v>
      </c>
      <c r="D6062" t="s">
        <v>228</v>
      </c>
      <c r="E6062" t="s">
        <v>224</v>
      </c>
      <c r="F6062" t="s">
        <v>314</v>
      </c>
      <c r="G6062" s="16">
        <v>43100</v>
      </c>
      <c r="J6062" t="s">
        <v>317</v>
      </c>
      <c r="K6062" t="str">
        <f>IFERROR(VLOOKUP(J6062,ORDEN_ESF!A:C,2,0),"")</f>
        <v>Activos no corrientes</v>
      </c>
      <c r="L6062">
        <f>IFERROR(VLOOKUP(J6062,ORDEN_ESF!A:C,3,0),0)</f>
        <v>2</v>
      </c>
      <c r="M6062">
        <v>515231</v>
      </c>
    </row>
    <row r="6063" spans="1:13" x14ac:dyDescent="0.25">
      <c r="A6063">
        <v>860532790</v>
      </c>
      <c r="B6063" t="s">
        <v>374</v>
      </c>
      <c r="C6063" t="s">
        <v>291</v>
      </c>
      <c r="D6063" t="s">
        <v>228</v>
      </c>
      <c r="E6063" t="s">
        <v>224</v>
      </c>
      <c r="F6063" t="s">
        <v>292</v>
      </c>
      <c r="G6063" s="16">
        <v>43100</v>
      </c>
      <c r="J6063" t="s">
        <v>317</v>
      </c>
      <c r="K6063" t="str">
        <f>IFERROR(VLOOKUP(J6063,ORDEN_ESF!A:C,2,0),"")</f>
        <v>Activos no corrientes</v>
      </c>
      <c r="L6063">
        <f>IFERROR(VLOOKUP(J6063,ORDEN_ESF!A:C,3,0),0)</f>
        <v>2</v>
      </c>
      <c r="M6063">
        <v>5903944</v>
      </c>
    </row>
    <row r="6064" spans="1:13" x14ac:dyDescent="0.25">
      <c r="A6064">
        <v>860532790</v>
      </c>
      <c r="B6064" t="s">
        <v>374</v>
      </c>
      <c r="C6064" t="s">
        <v>291</v>
      </c>
      <c r="D6064" t="s">
        <v>228</v>
      </c>
      <c r="E6064" t="s">
        <v>224</v>
      </c>
      <c r="F6064" t="s">
        <v>314</v>
      </c>
      <c r="G6064" s="16">
        <v>43100</v>
      </c>
      <c r="J6064" t="s">
        <v>317</v>
      </c>
      <c r="K6064" t="str">
        <f>IFERROR(VLOOKUP(J6064,ORDEN_ESF!A:C,2,0),"")</f>
        <v>Activos no corrientes</v>
      </c>
      <c r="L6064">
        <f>IFERROR(VLOOKUP(J6064,ORDEN_ESF!A:C,3,0),0)</f>
        <v>2</v>
      </c>
      <c r="M6064">
        <v>6322570</v>
      </c>
    </row>
    <row r="6065" spans="1:13" x14ac:dyDescent="0.25">
      <c r="A6065">
        <v>890928186</v>
      </c>
      <c r="B6065" t="s">
        <v>303</v>
      </c>
      <c r="C6065" t="s">
        <v>291</v>
      </c>
      <c r="D6065" t="s">
        <v>223</v>
      </c>
      <c r="E6065" t="s">
        <v>224</v>
      </c>
      <c r="F6065" t="s">
        <v>292</v>
      </c>
      <c r="G6065" s="16">
        <v>43100</v>
      </c>
      <c r="J6065" t="s">
        <v>317</v>
      </c>
      <c r="K6065" t="str">
        <f>IFERROR(VLOOKUP(J6065,ORDEN_ESF!A:C,2,0),"")</f>
        <v>Activos no corrientes</v>
      </c>
      <c r="L6065">
        <f>IFERROR(VLOOKUP(J6065,ORDEN_ESF!A:C,3,0),0)</f>
        <v>2</v>
      </c>
      <c r="M6065">
        <v>5213159</v>
      </c>
    </row>
    <row r="6066" spans="1:13" x14ac:dyDescent="0.25">
      <c r="A6066">
        <v>890928186</v>
      </c>
      <c r="B6066" t="s">
        <v>303</v>
      </c>
      <c r="C6066" t="s">
        <v>291</v>
      </c>
      <c r="D6066" t="s">
        <v>223</v>
      </c>
      <c r="E6066" t="s">
        <v>224</v>
      </c>
      <c r="F6066" t="s">
        <v>314</v>
      </c>
      <c r="G6066" s="16">
        <v>43100</v>
      </c>
      <c r="J6066" t="s">
        <v>317</v>
      </c>
      <c r="K6066" t="str">
        <f>IFERROR(VLOOKUP(J6066,ORDEN_ESF!A:C,2,0),"")</f>
        <v>Activos no corrientes</v>
      </c>
      <c r="L6066">
        <f>IFERROR(VLOOKUP(J6066,ORDEN_ESF!A:C,3,0),0)</f>
        <v>2</v>
      </c>
      <c r="M6066">
        <v>9104399</v>
      </c>
    </row>
    <row r="6067" spans="1:13" x14ac:dyDescent="0.25">
      <c r="A6067">
        <v>900206483</v>
      </c>
      <c r="B6067" t="s">
        <v>307</v>
      </c>
      <c r="C6067" t="s">
        <v>291</v>
      </c>
      <c r="D6067" t="s">
        <v>228</v>
      </c>
      <c r="E6067" t="s">
        <v>224</v>
      </c>
      <c r="F6067" t="s">
        <v>292</v>
      </c>
      <c r="G6067" s="16">
        <v>43100</v>
      </c>
      <c r="J6067" t="s">
        <v>317</v>
      </c>
      <c r="K6067" t="str">
        <f>IFERROR(VLOOKUP(J6067,ORDEN_ESF!A:C,2,0),"")</f>
        <v>Activos no corrientes</v>
      </c>
      <c r="L6067">
        <f>IFERROR(VLOOKUP(J6067,ORDEN_ESF!A:C,3,0),0)</f>
        <v>2</v>
      </c>
      <c r="M6067">
        <v>2310360</v>
      </c>
    </row>
    <row r="6068" spans="1:13" x14ac:dyDescent="0.25">
      <c r="A6068">
        <v>900206483</v>
      </c>
      <c r="B6068" t="s">
        <v>307</v>
      </c>
      <c r="C6068" t="s">
        <v>291</v>
      </c>
      <c r="D6068" t="s">
        <v>228</v>
      </c>
      <c r="E6068" t="s">
        <v>224</v>
      </c>
      <c r="F6068" t="s">
        <v>314</v>
      </c>
      <c r="G6068" s="16">
        <v>43100</v>
      </c>
      <c r="J6068" t="s">
        <v>317</v>
      </c>
      <c r="K6068" t="str">
        <f>IFERROR(VLOOKUP(J6068,ORDEN_ESF!A:C,2,0),"")</f>
        <v>Activos no corrientes</v>
      </c>
      <c r="L6068">
        <f>IFERROR(VLOOKUP(J6068,ORDEN_ESF!A:C,3,0),0)</f>
        <v>2</v>
      </c>
      <c r="M6068">
        <v>2128418</v>
      </c>
    </row>
    <row r="6069" spans="1:13" x14ac:dyDescent="0.25">
      <c r="A6069">
        <v>900206480</v>
      </c>
      <c r="B6069" t="s">
        <v>306</v>
      </c>
      <c r="C6069" t="s">
        <v>291</v>
      </c>
      <c r="D6069" t="s">
        <v>228</v>
      </c>
      <c r="E6069" t="s">
        <v>224</v>
      </c>
      <c r="F6069" t="s">
        <v>292</v>
      </c>
      <c r="G6069" s="16">
        <v>43100</v>
      </c>
      <c r="J6069" t="s">
        <v>317</v>
      </c>
      <c r="K6069" t="str">
        <f>IFERROR(VLOOKUP(J6069,ORDEN_ESF!A:C,2,0),"")</f>
        <v>Activos no corrientes</v>
      </c>
      <c r="L6069">
        <f>IFERROR(VLOOKUP(J6069,ORDEN_ESF!A:C,3,0),0)</f>
        <v>2</v>
      </c>
      <c r="M6069">
        <v>10730706</v>
      </c>
    </row>
    <row r="6070" spans="1:13" x14ac:dyDescent="0.25">
      <c r="A6070">
        <v>900206480</v>
      </c>
      <c r="B6070" t="s">
        <v>306</v>
      </c>
      <c r="C6070" t="s">
        <v>291</v>
      </c>
      <c r="D6070" t="s">
        <v>228</v>
      </c>
      <c r="E6070" t="s">
        <v>224</v>
      </c>
      <c r="F6070" t="s">
        <v>314</v>
      </c>
      <c r="G6070" s="16">
        <v>43100</v>
      </c>
      <c r="J6070" t="s">
        <v>317</v>
      </c>
      <c r="K6070" t="str">
        <f>IFERROR(VLOOKUP(J6070,ORDEN_ESF!A:C,2,0),"")</f>
        <v>Activos no corrientes</v>
      </c>
      <c r="L6070">
        <f>IFERROR(VLOOKUP(J6070,ORDEN_ESF!A:C,3,0),0)</f>
        <v>2</v>
      </c>
      <c r="M6070">
        <v>10201315</v>
      </c>
    </row>
    <row r="6071" spans="1:13" x14ac:dyDescent="0.25">
      <c r="A6071">
        <v>890940026</v>
      </c>
      <c r="B6071" t="s">
        <v>304</v>
      </c>
      <c r="C6071" t="s">
        <v>291</v>
      </c>
      <c r="D6071" t="s">
        <v>223</v>
      </c>
      <c r="E6071" t="s">
        <v>224</v>
      </c>
      <c r="F6071" t="s">
        <v>292</v>
      </c>
      <c r="G6071" s="16">
        <v>43100</v>
      </c>
      <c r="J6071" t="s">
        <v>317</v>
      </c>
      <c r="K6071" t="str">
        <f>IFERROR(VLOOKUP(J6071,ORDEN_ESF!A:C,2,0),"")</f>
        <v>Activos no corrientes</v>
      </c>
      <c r="L6071">
        <f>IFERROR(VLOOKUP(J6071,ORDEN_ESF!A:C,3,0),0)</f>
        <v>2</v>
      </c>
      <c r="M6071">
        <v>26664110</v>
      </c>
    </row>
    <row r="6072" spans="1:13" x14ac:dyDescent="0.25">
      <c r="A6072">
        <v>890940026</v>
      </c>
      <c r="B6072" t="s">
        <v>304</v>
      </c>
      <c r="C6072" t="s">
        <v>291</v>
      </c>
      <c r="D6072" t="s">
        <v>223</v>
      </c>
      <c r="E6072" t="s">
        <v>224</v>
      </c>
      <c r="F6072" t="s">
        <v>314</v>
      </c>
      <c r="G6072" s="16">
        <v>43100</v>
      </c>
      <c r="J6072" t="s">
        <v>317</v>
      </c>
      <c r="K6072" t="str">
        <f>IFERROR(VLOOKUP(J6072,ORDEN_ESF!A:C,2,0),"")</f>
        <v>Activos no corrientes</v>
      </c>
      <c r="L6072">
        <f>IFERROR(VLOOKUP(J6072,ORDEN_ESF!A:C,3,0),0)</f>
        <v>2</v>
      </c>
      <c r="M6072">
        <v>38851695</v>
      </c>
    </row>
    <row r="6073" spans="1:13" x14ac:dyDescent="0.25">
      <c r="A6073">
        <v>860505064</v>
      </c>
      <c r="B6073" t="s">
        <v>361</v>
      </c>
      <c r="C6073" t="s">
        <v>291</v>
      </c>
      <c r="D6073" t="s">
        <v>228</v>
      </c>
      <c r="E6073" t="s">
        <v>224</v>
      </c>
      <c r="F6073" t="s">
        <v>292</v>
      </c>
      <c r="G6073" s="16">
        <v>43100</v>
      </c>
      <c r="J6073" t="s">
        <v>317</v>
      </c>
      <c r="K6073" t="str">
        <f>IFERROR(VLOOKUP(J6073,ORDEN_ESF!A:C,2,0),"")</f>
        <v>Activos no corrientes</v>
      </c>
      <c r="L6073">
        <f>IFERROR(VLOOKUP(J6073,ORDEN_ESF!A:C,3,0),0)</f>
        <v>2</v>
      </c>
      <c r="M6073">
        <v>3917097</v>
      </c>
    </row>
    <row r="6074" spans="1:13" x14ac:dyDescent="0.25">
      <c r="A6074">
        <v>860505064</v>
      </c>
      <c r="B6074" t="s">
        <v>361</v>
      </c>
      <c r="C6074" t="s">
        <v>291</v>
      </c>
      <c r="D6074" t="s">
        <v>228</v>
      </c>
      <c r="E6074" t="s">
        <v>224</v>
      </c>
      <c r="F6074" t="s">
        <v>314</v>
      </c>
      <c r="G6074" s="16">
        <v>43100</v>
      </c>
      <c r="J6074" t="s">
        <v>317</v>
      </c>
      <c r="K6074" t="str">
        <f>IFERROR(VLOOKUP(J6074,ORDEN_ESF!A:C,2,0),"")</f>
        <v>Activos no corrientes</v>
      </c>
      <c r="L6074">
        <f>IFERROR(VLOOKUP(J6074,ORDEN_ESF!A:C,3,0),0)</f>
        <v>2</v>
      </c>
      <c r="M6074">
        <v>4083689</v>
      </c>
    </row>
    <row r="6075" spans="1:13" x14ac:dyDescent="0.25">
      <c r="A6075">
        <v>900521357</v>
      </c>
      <c r="B6075" t="s">
        <v>175</v>
      </c>
      <c r="C6075" t="s">
        <v>291</v>
      </c>
      <c r="D6075" t="s">
        <v>388</v>
      </c>
      <c r="E6075" t="s">
        <v>339</v>
      </c>
      <c r="F6075" t="s">
        <v>292</v>
      </c>
      <c r="G6075" s="16">
        <v>43100</v>
      </c>
      <c r="J6075" t="s">
        <v>317</v>
      </c>
      <c r="K6075" t="str">
        <f>IFERROR(VLOOKUP(J6075,ORDEN_ESF!A:C,2,0),"")</f>
        <v>Activos no corrientes</v>
      </c>
      <c r="L6075">
        <f>IFERROR(VLOOKUP(J6075,ORDEN_ESF!A:C,3,0),0)</f>
        <v>2</v>
      </c>
      <c r="M6075">
        <v>1589127</v>
      </c>
    </row>
    <row r="6076" spans="1:13" x14ac:dyDescent="0.25">
      <c r="A6076">
        <v>900521357</v>
      </c>
      <c r="B6076" t="s">
        <v>175</v>
      </c>
      <c r="C6076" t="s">
        <v>291</v>
      </c>
      <c r="D6076" t="s">
        <v>388</v>
      </c>
      <c r="E6076" t="s">
        <v>339</v>
      </c>
      <c r="F6076" t="s">
        <v>314</v>
      </c>
      <c r="G6076" s="16">
        <v>43100</v>
      </c>
      <c r="J6076" t="s">
        <v>317</v>
      </c>
      <c r="K6076" t="str">
        <f>IFERROR(VLOOKUP(J6076,ORDEN_ESF!A:C,2,0),"")</f>
        <v>Activos no corrientes</v>
      </c>
      <c r="L6076">
        <f>IFERROR(VLOOKUP(J6076,ORDEN_ESF!A:C,3,0),0)</f>
        <v>2</v>
      </c>
      <c r="M6076">
        <v>9702387</v>
      </c>
    </row>
    <row r="6077" spans="1:13" x14ac:dyDescent="0.25">
      <c r="A6077">
        <v>800140959</v>
      </c>
      <c r="B6077" t="s">
        <v>340</v>
      </c>
      <c r="C6077" t="s">
        <v>291</v>
      </c>
      <c r="D6077" t="s">
        <v>228</v>
      </c>
      <c r="E6077" t="s">
        <v>339</v>
      </c>
      <c r="F6077" t="s">
        <v>292</v>
      </c>
      <c r="G6077" s="16">
        <v>43100</v>
      </c>
      <c r="J6077" t="s">
        <v>317</v>
      </c>
      <c r="K6077" t="str">
        <f>IFERROR(VLOOKUP(J6077,ORDEN_ESF!A:C,2,0),"")</f>
        <v>Activos no corrientes</v>
      </c>
      <c r="L6077">
        <f>IFERROR(VLOOKUP(J6077,ORDEN_ESF!A:C,3,0),0)</f>
        <v>2</v>
      </c>
      <c r="M6077">
        <v>1271311</v>
      </c>
    </row>
    <row r="6078" spans="1:13" x14ac:dyDescent="0.25">
      <c r="A6078">
        <v>800140959</v>
      </c>
      <c r="B6078" t="s">
        <v>340</v>
      </c>
      <c r="C6078" t="s">
        <v>291</v>
      </c>
      <c r="D6078" t="s">
        <v>228</v>
      </c>
      <c r="E6078" t="s">
        <v>339</v>
      </c>
      <c r="F6078" t="s">
        <v>314</v>
      </c>
      <c r="G6078" s="16">
        <v>43100</v>
      </c>
      <c r="J6078" t="s">
        <v>317</v>
      </c>
      <c r="K6078" t="str">
        <f>IFERROR(VLOOKUP(J6078,ORDEN_ESF!A:C,2,0),"")</f>
        <v>Activos no corrientes</v>
      </c>
      <c r="L6078">
        <f>IFERROR(VLOOKUP(J6078,ORDEN_ESF!A:C,3,0),0)</f>
        <v>2</v>
      </c>
      <c r="M6078">
        <v>785014</v>
      </c>
    </row>
    <row r="6079" spans="1:13" x14ac:dyDescent="0.25">
      <c r="A6079">
        <v>900535441</v>
      </c>
      <c r="B6079" t="s">
        <v>308</v>
      </c>
      <c r="C6079" t="s">
        <v>291</v>
      </c>
      <c r="D6079" t="s">
        <v>228</v>
      </c>
      <c r="E6079" t="s">
        <v>224</v>
      </c>
      <c r="F6079" t="s">
        <v>292</v>
      </c>
      <c r="G6079" s="16">
        <v>43100</v>
      </c>
      <c r="J6079" t="s">
        <v>317</v>
      </c>
      <c r="K6079" t="str">
        <f>IFERROR(VLOOKUP(J6079,ORDEN_ESF!A:C,2,0),"")</f>
        <v>Activos no corrientes</v>
      </c>
      <c r="L6079">
        <f>IFERROR(VLOOKUP(J6079,ORDEN_ESF!A:C,3,0),0)</f>
        <v>2</v>
      </c>
      <c r="M6079">
        <v>45193807</v>
      </c>
    </row>
    <row r="6080" spans="1:13" x14ac:dyDescent="0.25">
      <c r="A6080">
        <v>900535441</v>
      </c>
      <c r="B6080" t="s">
        <v>308</v>
      </c>
      <c r="C6080" t="s">
        <v>291</v>
      </c>
      <c r="D6080" t="s">
        <v>228</v>
      </c>
      <c r="E6080" t="s">
        <v>224</v>
      </c>
      <c r="F6080" t="s">
        <v>314</v>
      </c>
      <c r="G6080" s="16">
        <v>43100</v>
      </c>
      <c r="J6080" t="s">
        <v>317</v>
      </c>
      <c r="K6080" t="str">
        <f>IFERROR(VLOOKUP(J6080,ORDEN_ESF!A:C,2,0),"")</f>
        <v>Activos no corrientes</v>
      </c>
      <c r="L6080">
        <f>IFERROR(VLOOKUP(J6080,ORDEN_ESF!A:C,3,0),0)</f>
        <v>2</v>
      </c>
      <c r="M6080">
        <v>47065448</v>
      </c>
    </row>
    <row r="6081" spans="1:13" x14ac:dyDescent="0.25">
      <c r="A6081">
        <v>800014246</v>
      </c>
      <c r="B6081" t="s">
        <v>332</v>
      </c>
      <c r="C6081" t="s">
        <v>291</v>
      </c>
      <c r="D6081" t="s">
        <v>223</v>
      </c>
      <c r="E6081" t="s">
        <v>333</v>
      </c>
      <c r="F6081" t="s">
        <v>292</v>
      </c>
      <c r="G6081" s="16">
        <v>43100</v>
      </c>
      <c r="J6081" t="s">
        <v>317</v>
      </c>
      <c r="K6081" t="str">
        <f>IFERROR(VLOOKUP(J6081,ORDEN_ESF!A:C,2,0),"")</f>
        <v>Activos no corrientes</v>
      </c>
      <c r="L6081">
        <f>IFERROR(VLOOKUP(J6081,ORDEN_ESF!A:C,3,0),0)</f>
        <v>2</v>
      </c>
      <c r="M6081">
        <v>162426275</v>
      </c>
    </row>
    <row r="6082" spans="1:13" x14ac:dyDescent="0.25">
      <c r="A6082">
        <v>800014246</v>
      </c>
      <c r="B6082" t="s">
        <v>332</v>
      </c>
      <c r="C6082" t="s">
        <v>291</v>
      </c>
      <c r="D6082" t="s">
        <v>223</v>
      </c>
      <c r="E6082" t="s">
        <v>333</v>
      </c>
      <c r="F6082" t="s">
        <v>314</v>
      </c>
      <c r="G6082" s="16">
        <v>43100</v>
      </c>
      <c r="J6082" t="s">
        <v>317</v>
      </c>
      <c r="K6082" t="str">
        <f>IFERROR(VLOOKUP(J6082,ORDEN_ESF!A:C,2,0),"")</f>
        <v>Activos no corrientes</v>
      </c>
      <c r="L6082">
        <f>IFERROR(VLOOKUP(J6082,ORDEN_ESF!A:C,3,0),0)</f>
        <v>2</v>
      </c>
      <c r="M6082">
        <v>115731093</v>
      </c>
    </row>
    <row r="6083" spans="1:13" x14ac:dyDescent="0.25">
      <c r="A6083">
        <v>800182330</v>
      </c>
      <c r="B6083" t="s">
        <v>342</v>
      </c>
      <c r="C6083" t="s">
        <v>291</v>
      </c>
      <c r="D6083" t="s">
        <v>343</v>
      </c>
      <c r="E6083" t="s">
        <v>333</v>
      </c>
      <c r="F6083" t="s">
        <v>292</v>
      </c>
      <c r="G6083" s="16">
        <v>43100</v>
      </c>
      <c r="J6083" t="s">
        <v>317</v>
      </c>
      <c r="K6083" t="str">
        <f>IFERROR(VLOOKUP(J6083,ORDEN_ESF!A:C,2,0),"")</f>
        <v>Activos no corrientes</v>
      </c>
      <c r="L6083">
        <f>IFERROR(VLOOKUP(J6083,ORDEN_ESF!A:C,3,0),0)</f>
        <v>2</v>
      </c>
      <c r="M6083">
        <v>36671844</v>
      </c>
    </row>
    <row r="6084" spans="1:13" x14ac:dyDescent="0.25">
      <c r="A6084">
        <v>800182330</v>
      </c>
      <c r="B6084" t="s">
        <v>342</v>
      </c>
      <c r="C6084" t="s">
        <v>291</v>
      </c>
      <c r="D6084" t="s">
        <v>343</v>
      </c>
      <c r="E6084" t="s">
        <v>333</v>
      </c>
      <c r="F6084" t="s">
        <v>314</v>
      </c>
      <c r="G6084" s="16">
        <v>43100</v>
      </c>
      <c r="J6084" t="s">
        <v>317</v>
      </c>
      <c r="K6084" t="str">
        <f>IFERROR(VLOOKUP(J6084,ORDEN_ESF!A:C,2,0),"")</f>
        <v>Activos no corrientes</v>
      </c>
      <c r="L6084">
        <f>IFERROR(VLOOKUP(J6084,ORDEN_ESF!A:C,3,0),0)</f>
        <v>2</v>
      </c>
      <c r="M6084">
        <v>33536966</v>
      </c>
    </row>
    <row r="6085" spans="1:13" x14ac:dyDescent="0.25">
      <c r="A6085">
        <v>830116629</v>
      </c>
      <c r="B6085" t="s">
        <v>354</v>
      </c>
      <c r="C6085" t="s">
        <v>291</v>
      </c>
      <c r="D6085" t="s">
        <v>228</v>
      </c>
      <c r="E6085" t="s">
        <v>355</v>
      </c>
      <c r="F6085" t="s">
        <v>292</v>
      </c>
      <c r="G6085" s="16">
        <v>43100</v>
      </c>
      <c r="J6085" t="s">
        <v>317</v>
      </c>
      <c r="K6085" t="str">
        <f>IFERROR(VLOOKUP(J6085,ORDEN_ESF!A:C,2,0),"")</f>
        <v>Activos no corrientes</v>
      </c>
      <c r="L6085">
        <f>IFERROR(VLOOKUP(J6085,ORDEN_ESF!A:C,3,0),0)</f>
        <v>2</v>
      </c>
      <c r="M6085">
        <v>9358851</v>
      </c>
    </row>
    <row r="6086" spans="1:13" x14ac:dyDescent="0.25">
      <c r="A6086">
        <v>830116629</v>
      </c>
      <c r="B6086" t="s">
        <v>354</v>
      </c>
      <c r="C6086" t="s">
        <v>291</v>
      </c>
      <c r="D6086" t="s">
        <v>228</v>
      </c>
      <c r="E6086" t="s">
        <v>355</v>
      </c>
      <c r="F6086" t="s">
        <v>314</v>
      </c>
      <c r="G6086" s="16">
        <v>43100</v>
      </c>
      <c r="J6086" t="s">
        <v>317</v>
      </c>
      <c r="K6086" t="str">
        <f>IFERROR(VLOOKUP(J6086,ORDEN_ESF!A:C,2,0),"")</f>
        <v>Activos no corrientes</v>
      </c>
      <c r="L6086">
        <f>IFERROR(VLOOKUP(J6086,ORDEN_ESF!A:C,3,0),0)</f>
        <v>2</v>
      </c>
      <c r="M6086">
        <v>10202226</v>
      </c>
    </row>
    <row r="6087" spans="1:13" x14ac:dyDescent="0.25">
      <c r="A6087">
        <v>830097620</v>
      </c>
      <c r="B6087" t="s">
        <v>290</v>
      </c>
      <c r="C6087" t="s">
        <v>291</v>
      </c>
      <c r="D6087" t="s">
        <v>228</v>
      </c>
      <c r="E6087" t="s">
        <v>224</v>
      </c>
      <c r="F6087" t="s">
        <v>292</v>
      </c>
      <c r="G6087" s="16">
        <v>43100</v>
      </c>
      <c r="J6087" t="s">
        <v>317</v>
      </c>
      <c r="K6087" t="str">
        <f>IFERROR(VLOOKUP(J6087,ORDEN_ESF!A:C,2,0),"")</f>
        <v>Activos no corrientes</v>
      </c>
      <c r="L6087">
        <f>IFERROR(VLOOKUP(J6087,ORDEN_ESF!A:C,3,0),0)</f>
        <v>2</v>
      </c>
      <c r="M6087">
        <v>16619153</v>
      </c>
    </row>
    <row r="6088" spans="1:13" x14ac:dyDescent="0.25">
      <c r="A6088">
        <v>830097620</v>
      </c>
      <c r="B6088" t="s">
        <v>290</v>
      </c>
      <c r="C6088" t="s">
        <v>291</v>
      </c>
      <c r="D6088" t="s">
        <v>228</v>
      </c>
      <c r="E6088" t="s">
        <v>224</v>
      </c>
      <c r="F6088" t="s">
        <v>314</v>
      </c>
      <c r="G6088" s="16">
        <v>43100</v>
      </c>
      <c r="J6088" t="s">
        <v>317</v>
      </c>
      <c r="K6088" t="str">
        <f>IFERROR(VLOOKUP(J6088,ORDEN_ESF!A:C,2,0),"")</f>
        <v>Activos no corrientes</v>
      </c>
      <c r="L6088">
        <f>IFERROR(VLOOKUP(J6088,ORDEN_ESF!A:C,3,0),0)</f>
        <v>2</v>
      </c>
      <c r="M6088">
        <v>11652319</v>
      </c>
    </row>
    <row r="6089" spans="1:13" x14ac:dyDescent="0.25">
      <c r="A6089">
        <v>800095951</v>
      </c>
      <c r="B6089" t="s">
        <v>338</v>
      </c>
      <c r="C6089" t="s">
        <v>291</v>
      </c>
      <c r="D6089" t="s">
        <v>228</v>
      </c>
      <c r="E6089" t="s">
        <v>339</v>
      </c>
      <c r="F6089" t="s">
        <v>292</v>
      </c>
      <c r="G6089" s="16">
        <v>43100</v>
      </c>
      <c r="J6089" t="s">
        <v>317</v>
      </c>
      <c r="K6089" t="str">
        <f>IFERROR(VLOOKUP(J6089,ORDEN_ESF!A:C,2,0),"")</f>
        <v>Activos no corrientes</v>
      </c>
      <c r="L6089">
        <f>IFERROR(VLOOKUP(J6089,ORDEN_ESF!A:C,3,0),0)</f>
        <v>2</v>
      </c>
      <c r="M6089">
        <v>5805263</v>
      </c>
    </row>
    <row r="6090" spans="1:13" x14ac:dyDescent="0.25">
      <c r="A6090">
        <v>800095951</v>
      </c>
      <c r="B6090" t="s">
        <v>338</v>
      </c>
      <c r="C6090" t="s">
        <v>291</v>
      </c>
      <c r="D6090" t="s">
        <v>228</v>
      </c>
      <c r="E6090" t="s">
        <v>339</v>
      </c>
      <c r="F6090" t="s">
        <v>314</v>
      </c>
      <c r="G6090" s="16">
        <v>43100</v>
      </c>
      <c r="J6090" t="s">
        <v>317</v>
      </c>
      <c r="K6090" t="str">
        <f>IFERROR(VLOOKUP(J6090,ORDEN_ESF!A:C,2,0),"")</f>
        <v>Activos no corrientes</v>
      </c>
      <c r="L6090">
        <f>IFERROR(VLOOKUP(J6090,ORDEN_ESF!A:C,3,0),0)</f>
        <v>2</v>
      </c>
      <c r="M6090">
        <v>8282169</v>
      </c>
    </row>
    <row r="6091" spans="1:13" x14ac:dyDescent="0.25">
      <c r="A6091">
        <v>860354402</v>
      </c>
      <c r="B6091" t="s">
        <v>295</v>
      </c>
      <c r="C6091" t="s">
        <v>291</v>
      </c>
      <c r="D6091" t="s">
        <v>228</v>
      </c>
      <c r="E6091" t="s">
        <v>224</v>
      </c>
      <c r="F6091" t="s">
        <v>292</v>
      </c>
      <c r="G6091" s="16">
        <v>43100</v>
      </c>
      <c r="J6091" t="s">
        <v>317</v>
      </c>
      <c r="K6091" t="str">
        <f>IFERROR(VLOOKUP(J6091,ORDEN_ESF!A:C,2,0),"")</f>
        <v>Activos no corrientes</v>
      </c>
      <c r="L6091">
        <f>IFERROR(VLOOKUP(J6091,ORDEN_ESF!A:C,3,0),0)</f>
        <v>2</v>
      </c>
      <c r="M6091">
        <v>55186</v>
      </c>
    </row>
    <row r="6092" spans="1:13" x14ac:dyDescent="0.25">
      <c r="A6092">
        <v>860354402</v>
      </c>
      <c r="B6092" t="s">
        <v>295</v>
      </c>
      <c r="C6092" t="s">
        <v>291</v>
      </c>
      <c r="D6092" t="s">
        <v>228</v>
      </c>
      <c r="E6092" t="s">
        <v>224</v>
      </c>
      <c r="F6092" t="s">
        <v>314</v>
      </c>
      <c r="G6092" s="16">
        <v>43100</v>
      </c>
      <c r="J6092" t="s">
        <v>317</v>
      </c>
      <c r="K6092" t="str">
        <f>IFERROR(VLOOKUP(J6092,ORDEN_ESF!A:C,2,0),"")</f>
        <v>Activos no corrientes</v>
      </c>
      <c r="L6092">
        <f>IFERROR(VLOOKUP(J6092,ORDEN_ESF!A:C,3,0),0)</f>
        <v>2</v>
      </c>
      <c r="M6092">
        <v>93075</v>
      </c>
    </row>
    <row r="6093" spans="1:13" x14ac:dyDescent="0.25">
      <c r="A6093">
        <v>890908097</v>
      </c>
      <c r="B6093" t="s">
        <v>377</v>
      </c>
      <c r="C6093" t="s">
        <v>291</v>
      </c>
      <c r="D6093" t="s">
        <v>223</v>
      </c>
      <c r="E6093" t="s">
        <v>224</v>
      </c>
      <c r="F6093" t="s">
        <v>292</v>
      </c>
      <c r="G6093" s="16">
        <v>43100</v>
      </c>
      <c r="J6093" t="s">
        <v>318</v>
      </c>
      <c r="K6093" t="str">
        <f>IFERROR(VLOOKUP(J6093,ORDEN_ESF!A:C,2,0),"")</f>
        <v>Activos</v>
      </c>
      <c r="L6093">
        <f>IFERROR(VLOOKUP(J6093,ORDEN_ESF!A:C,3,0),0)</f>
        <v>3</v>
      </c>
      <c r="M6093">
        <v>20657802</v>
      </c>
    </row>
    <row r="6094" spans="1:13" x14ac:dyDescent="0.25">
      <c r="A6094">
        <v>890908097</v>
      </c>
      <c r="B6094" t="s">
        <v>377</v>
      </c>
      <c r="C6094" t="s">
        <v>291</v>
      </c>
      <c r="D6094" t="s">
        <v>223</v>
      </c>
      <c r="E6094" t="s">
        <v>224</v>
      </c>
      <c r="F6094" t="s">
        <v>314</v>
      </c>
      <c r="G6094" s="16">
        <v>43100</v>
      </c>
      <c r="J6094" t="s">
        <v>318</v>
      </c>
      <c r="K6094" t="str">
        <f>IFERROR(VLOOKUP(J6094,ORDEN_ESF!A:C,2,0),"")</f>
        <v>Activos</v>
      </c>
      <c r="L6094">
        <f>IFERROR(VLOOKUP(J6094,ORDEN_ESF!A:C,3,0),0)</f>
        <v>3</v>
      </c>
      <c r="M6094">
        <v>20806773</v>
      </c>
    </row>
    <row r="6095" spans="1:13" x14ac:dyDescent="0.25">
      <c r="A6095">
        <v>860077099</v>
      </c>
      <c r="B6095" t="s">
        <v>371</v>
      </c>
      <c r="C6095" t="s">
        <v>291</v>
      </c>
      <c r="D6095" t="s">
        <v>228</v>
      </c>
      <c r="E6095" t="s">
        <v>224</v>
      </c>
      <c r="F6095" t="s">
        <v>292</v>
      </c>
      <c r="G6095" s="16">
        <v>43100</v>
      </c>
      <c r="J6095" t="s">
        <v>318</v>
      </c>
      <c r="K6095" t="str">
        <f>IFERROR(VLOOKUP(J6095,ORDEN_ESF!A:C,2,0),"")</f>
        <v>Activos</v>
      </c>
      <c r="L6095">
        <f>IFERROR(VLOOKUP(J6095,ORDEN_ESF!A:C,3,0),0)</f>
        <v>3</v>
      </c>
      <c r="M6095">
        <v>24447778</v>
      </c>
    </row>
    <row r="6096" spans="1:13" x14ac:dyDescent="0.25">
      <c r="A6096">
        <v>860077099</v>
      </c>
      <c r="B6096" t="s">
        <v>371</v>
      </c>
      <c r="C6096" t="s">
        <v>291</v>
      </c>
      <c r="D6096" t="s">
        <v>228</v>
      </c>
      <c r="E6096" t="s">
        <v>224</v>
      </c>
      <c r="F6096" t="s">
        <v>314</v>
      </c>
      <c r="G6096" s="16">
        <v>43100</v>
      </c>
      <c r="J6096" t="s">
        <v>318</v>
      </c>
      <c r="K6096" t="str">
        <f>IFERROR(VLOOKUP(J6096,ORDEN_ESF!A:C,2,0),"")</f>
        <v>Activos</v>
      </c>
      <c r="L6096">
        <f>IFERROR(VLOOKUP(J6096,ORDEN_ESF!A:C,3,0),0)</f>
        <v>3</v>
      </c>
      <c r="M6096">
        <v>21438138</v>
      </c>
    </row>
    <row r="6097" spans="1:13" x14ac:dyDescent="0.25">
      <c r="A6097">
        <v>860532790</v>
      </c>
      <c r="B6097" t="s">
        <v>374</v>
      </c>
      <c r="C6097" t="s">
        <v>291</v>
      </c>
      <c r="D6097" t="s">
        <v>228</v>
      </c>
      <c r="E6097" t="s">
        <v>224</v>
      </c>
      <c r="F6097" t="s">
        <v>292</v>
      </c>
      <c r="G6097" s="16">
        <v>43100</v>
      </c>
      <c r="J6097" t="s">
        <v>318</v>
      </c>
      <c r="K6097" t="str">
        <f>IFERROR(VLOOKUP(J6097,ORDEN_ESF!A:C,2,0),"")</f>
        <v>Activos</v>
      </c>
      <c r="L6097">
        <f>IFERROR(VLOOKUP(J6097,ORDEN_ESF!A:C,3,0),0)</f>
        <v>3</v>
      </c>
      <c r="M6097">
        <v>9817830</v>
      </c>
    </row>
    <row r="6098" spans="1:13" x14ac:dyDescent="0.25">
      <c r="A6098">
        <v>860532790</v>
      </c>
      <c r="B6098" t="s">
        <v>374</v>
      </c>
      <c r="C6098" t="s">
        <v>291</v>
      </c>
      <c r="D6098" t="s">
        <v>228</v>
      </c>
      <c r="E6098" t="s">
        <v>224</v>
      </c>
      <c r="F6098" t="s">
        <v>314</v>
      </c>
      <c r="G6098" s="16">
        <v>43100</v>
      </c>
      <c r="J6098" t="s">
        <v>318</v>
      </c>
      <c r="K6098" t="str">
        <f>IFERROR(VLOOKUP(J6098,ORDEN_ESF!A:C,2,0),"")</f>
        <v>Activos</v>
      </c>
      <c r="L6098">
        <f>IFERROR(VLOOKUP(J6098,ORDEN_ESF!A:C,3,0),0)</f>
        <v>3</v>
      </c>
      <c r="M6098">
        <v>9916764</v>
      </c>
    </row>
    <row r="6099" spans="1:13" x14ac:dyDescent="0.25">
      <c r="A6099">
        <v>890928186</v>
      </c>
      <c r="B6099" t="s">
        <v>303</v>
      </c>
      <c r="C6099" t="s">
        <v>291</v>
      </c>
      <c r="D6099" t="s">
        <v>223</v>
      </c>
      <c r="E6099" t="s">
        <v>224</v>
      </c>
      <c r="F6099" t="s">
        <v>292</v>
      </c>
      <c r="G6099" s="16">
        <v>43100</v>
      </c>
      <c r="J6099" t="s">
        <v>318</v>
      </c>
      <c r="K6099" t="str">
        <f>IFERROR(VLOOKUP(J6099,ORDEN_ESF!A:C,2,0),"")</f>
        <v>Activos</v>
      </c>
      <c r="L6099">
        <f>IFERROR(VLOOKUP(J6099,ORDEN_ESF!A:C,3,0),0)</f>
        <v>3</v>
      </c>
      <c r="M6099">
        <v>22086738</v>
      </c>
    </row>
    <row r="6100" spans="1:13" x14ac:dyDescent="0.25">
      <c r="A6100">
        <v>890928186</v>
      </c>
      <c r="B6100" t="s">
        <v>303</v>
      </c>
      <c r="C6100" t="s">
        <v>291</v>
      </c>
      <c r="D6100" t="s">
        <v>223</v>
      </c>
      <c r="E6100" t="s">
        <v>224</v>
      </c>
      <c r="F6100" t="s">
        <v>314</v>
      </c>
      <c r="G6100" s="16">
        <v>43100</v>
      </c>
      <c r="J6100" t="s">
        <v>318</v>
      </c>
      <c r="K6100" t="str">
        <f>IFERROR(VLOOKUP(J6100,ORDEN_ESF!A:C,2,0),"")</f>
        <v>Activos</v>
      </c>
      <c r="L6100">
        <f>IFERROR(VLOOKUP(J6100,ORDEN_ESF!A:C,3,0),0)</f>
        <v>3</v>
      </c>
      <c r="M6100">
        <v>23175238</v>
      </c>
    </row>
    <row r="6101" spans="1:13" x14ac:dyDescent="0.25">
      <c r="A6101">
        <v>900206483</v>
      </c>
      <c r="B6101" t="s">
        <v>307</v>
      </c>
      <c r="C6101" t="s">
        <v>291</v>
      </c>
      <c r="D6101" t="s">
        <v>228</v>
      </c>
      <c r="E6101" t="s">
        <v>224</v>
      </c>
      <c r="F6101" t="s">
        <v>292</v>
      </c>
      <c r="G6101" s="16">
        <v>43100</v>
      </c>
      <c r="J6101" t="s">
        <v>318</v>
      </c>
      <c r="K6101" t="str">
        <f>IFERROR(VLOOKUP(J6101,ORDEN_ESF!A:C,2,0),"")</f>
        <v>Activos</v>
      </c>
      <c r="L6101">
        <f>IFERROR(VLOOKUP(J6101,ORDEN_ESF!A:C,3,0),0)</f>
        <v>3</v>
      </c>
      <c r="M6101">
        <v>7304074</v>
      </c>
    </row>
    <row r="6102" spans="1:13" x14ac:dyDescent="0.25">
      <c r="A6102">
        <v>900206483</v>
      </c>
      <c r="B6102" t="s">
        <v>307</v>
      </c>
      <c r="C6102" t="s">
        <v>291</v>
      </c>
      <c r="D6102" t="s">
        <v>228</v>
      </c>
      <c r="E6102" t="s">
        <v>224</v>
      </c>
      <c r="F6102" t="s">
        <v>314</v>
      </c>
      <c r="G6102" s="16">
        <v>43100</v>
      </c>
      <c r="J6102" t="s">
        <v>318</v>
      </c>
      <c r="K6102" t="str">
        <f>IFERROR(VLOOKUP(J6102,ORDEN_ESF!A:C,2,0),"")</f>
        <v>Activos</v>
      </c>
      <c r="L6102">
        <f>IFERROR(VLOOKUP(J6102,ORDEN_ESF!A:C,3,0),0)</f>
        <v>3</v>
      </c>
      <c r="M6102">
        <v>3421130</v>
      </c>
    </row>
    <row r="6103" spans="1:13" x14ac:dyDescent="0.25">
      <c r="A6103">
        <v>900206480</v>
      </c>
      <c r="B6103" t="s">
        <v>306</v>
      </c>
      <c r="C6103" t="s">
        <v>291</v>
      </c>
      <c r="D6103" t="s">
        <v>228</v>
      </c>
      <c r="E6103" t="s">
        <v>224</v>
      </c>
      <c r="F6103" t="s">
        <v>292</v>
      </c>
      <c r="G6103" s="16">
        <v>43100</v>
      </c>
      <c r="J6103" t="s">
        <v>318</v>
      </c>
      <c r="K6103" t="str">
        <f>IFERROR(VLOOKUP(J6103,ORDEN_ESF!A:C,2,0),"")</f>
        <v>Activos</v>
      </c>
      <c r="L6103">
        <f>IFERROR(VLOOKUP(J6103,ORDEN_ESF!A:C,3,0),0)</f>
        <v>3</v>
      </c>
      <c r="M6103">
        <v>21854671</v>
      </c>
    </row>
    <row r="6104" spans="1:13" x14ac:dyDescent="0.25">
      <c r="A6104">
        <v>900206480</v>
      </c>
      <c r="B6104" t="s">
        <v>306</v>
      </c>
      <c r="C6104" t="s">
        <v>291</v>
      </c>
      <c r="D6104" t="s">
        <v>228</v>
      </c>
      <c r="E6104" t="s">
        <v>224</v>
      </c>
      <c r="F6104" t="s">
        <v>314</v>
      </c>
      <c r="G6104" s="16">
        <v>43100</v>
      </c>
      <c r="J6104" t="s">
        <v>318</v>
      </c>
      <c r="K6104" t="str">
        <f>IFERROR(VLOOKUP(J6104,ORDEN_ESF!A:C,2,0),"")</f>
        <v>Activos</v>
      </c>
      <c r="L6104">
        <f>IFERROR(VLOOKUP(J6104,ORDEN_ESF!A:C,3,0),0)</f>
        <v>3</v>
      </c>
      <c r="M6104">
        <v>21330629</v>
      </c>
    </row>
    <row r="6105" spans="1:13" x14ac:dyDescent="0.25">
      <c r="A6105">
        <v>890940026</v>
      </c>
      <c r="B6105" t="s">
        <v>304</v>
      </c>
      <c r="C6105" t="s">
        <v>291</v>
      </c>
      <c r="D6105" t="s">
        <v>223</v>
      </c>
      <c r="E6105" t="s">
        <v>224</v>
      </c>
      <c r="F6105" t="s">
        <v>292</v>
      </c>
      <c r="G6105" s="16">
        <v>43100</v>
      </c>
      <c r="J6105" t="s">
        <v>318</v>
      </c>
      <c r="K6105" t="str">
        <f>IFERROR(VLOOKUP(J6105,ORDEN_ESF!A:C,2,0),"")</f>
        <v>Activos</v>
      </c>
      <c r="L6105">
        <f>IFERROR(VLOOKUP(J6105,ORDEN_ESF!A:C,3,0),0)</f>
        <v>3</v>
      </c>
      <c r="M6105">
        <v>65284599</v>
      </c>
    </row>
    <row r="6106" spans="1:13" x14ac:dyDescent="0.25">
      <c r="A6106">
        <v>890940026</v>
      </c>
      <c r="B6106" t="s">
        <v>304</v>
      </c>
      <c r="C6106" t="s">
        <v>291</v>
      </c>
      <c r="D6106" t="s">
        <v>223</v>
      </c>
      <c r="E6106" t="s">
        <v>224</v>
      </c>
      <c r="F6106" t="s">
        <v>314</v>
      </c>
      <c r="G6106" s="16">
        <v>43100</v>
      </c>
      <c r="J6106" t="s">
        <v>318</v>
      </c>
      <c r="K6106" t="str">
        <f>IFERROR(VLOOKUP(J6106,ORDEN_ESF!A:C,2,0),"")</f>
        <v>Activos</v>
      </c>
      <c r="L6106">
        <f>IFERROR(VLOOKUP(J6106,ORDEN_ESF!A:C,3,0),0)</f>
        <v>3</v>
      </c>
      <c r="M6106">
        <v>71370156</v>
      </c>
    </row>
    <row r="6107" spans="1:13" x14ac:dyDescent="0.25">
      <c r="A6107">
        <v>860505064</v>
      </c>
      <c r="B6107" t="s">
        <v>361</v>
      </c>
      <c r="C6107" t="s">
        <v>291</v>
      </c>
      <c r="D6107" t="s">
        <v>228</v>
      </c>
      <c r="E6107" t="s">
        <v>224</v>
      </c>
      <c r="F6107" t="s">
        <v>292</v>
      </c>
      <c r="G6107" s="16">
        <v>43100</v>
      </c>
      <c r="J6107" t="s">
        <v>318</v>
      </c>
      <c r="K6107" t="str">
        <f>IFERROR(VLOOKUP(J6107,ORDEN_ESF!A:C,2,0),"")</f>
        <v>Activos</v>
      </c>
      <c r="L6107">
        <f>IFERROR(VLOOKUP(J6107,ORDEN_ESF!A:C,3,0),0)</f>
        <v>3</v>
      </c>
      <c r="M6107">
        <v>9783386</v>
      </c>
    </row>
    <row r="6108" spans="1:13" x14ac:dyDescent="0.25">
      <c r="A6108">
        <v>860505064</v>
      </c>
      <c r="B6108" t="s">
        <v>361</v>
      </c>
      <c r="C6108" t="s">
        <v>291</v>
      </c>
      <c r="D6108" t="s">
        <v>228</v>
      </c>
      <c r="E6108" t="s">
        <v>224</v>
      </c>
      <c r="F6108" t="s">
        <v>314</v>
      </c>
      <c r="G6108" s="16">
        <v>43100</v>
      </c>
      <c r="J6108" t="s">
        <v>318</v>
      </c>
      <c r="K6108" t="str">
        <f>IFERROR(VLOOKUP(J6108,ORDEN_ESF!A:C,2,0),"")</f>
        <v>Activos</v>
      </c>
      <c r="L6108">
        <f>IFERROR(VLOOKUP(J6108,ORDEN_ESF!A:C,3,0),0)</f>
        <v>3</v>
      </c>
      <c r="M6108">
        <v>9969584</v>
      </c>
    </row>
    <row r="6109" spans="1:13" x14ac:dyDescent="0.25">
      <c r="A6109">
        <v>900521357</v>
      </c>
      <c r="B6109" t="s">
        <v>175</v>
      </c>
      <c r="C6109" t="s">
        <v>291</v>
      </c>
      <c r="D6109" t="s">
        <v>388</v>
      </c>
      <c r="E6109" t="s">
        <v>339</v>
      </c>
      <c r="F6109" t="s">
        <v>292</v>
      </c>
      <c r="G6109" s="16">
        <v>43100</v>
      </c>
      <c r="J6109" t="s">
        <v>318</v>
      </c>
      <c r="K6109" t="str">
        <f>IFERROR(VLOOKUP(J6109,ORDEN_ESF!A:C,2,0),"")</f>
        <v>Activos</v>
      </c>
      <c r="L6109">
        <f>IFERROR(VLOOKUP(J6109,ORDEN_ESF!A:C,3,0),0)</f>
        <v>3</v>
      </c>
      <c r="M6109">
        <v>23756766</v>
      </c>
    </row>
    <row r="6110" spans="1:13" x14ac:dyDescent="0.25">
      <c r="A6110">
        <v>900521357</v>
      </c>
      <c r="B6110" t="s">
        <v>175</v>
      </c>
      <c r="C6110" t="s">
        <v>291</v>
      </c>
      <c r="D6110" t="s">
        <v>388</v>
      </c>
      <c r="E6110" t="s">
        <v>339</v>
      </c>
      <c r="F6110" t="s">
        <v>314</v>
      </c>
      <c r="G6110" s="16">
        <v>43100</v>
      </c>
      <c r="J6110" t="s">
        <v>318</v>
      </c>
      <c r="K6110" t="str">
        <f>IFERROR(VLOOKUP(J6110,ORDEN_ESF!A:C,2,0),"")</f>
        <v>Activos</v>
      </c>
      <c r="L6110">
        <f>IFERROR(VLOOKUP(J6110,ORDEN_ESF!A:C,3,0),0)</f>
        <v>3</v>
      </c>
      <c r="M6110">
        <v>77442922</v>
      </c>
    </row>
    <row r="6111" spans="1:13" x14ac:dyDescent="0.25">
      <c r="A6111">
        <v>800140959</v>
      </c>
      <c r="B6111" t="s">
        <v>340</v>
      </c>
      <c r="C6111" t="s">
        <v>291</v>
      </c>
      <c r="D6111" t="s">
        <v>228</v>
      </c>
      <c r="E6111" t="s">
        <v>339</v>
      </c>
      <c r="F6111" t="s">
        <v>292</v>
      </c>
      <c r="G6111" s="16">
        <v>43100</v>
      </c>
      <c r="J6111" t="s">
        <v>318</v>
      </c>
      <c r="K6111" t="str">
        <f>IFERROR(VLOOKUP(J6111,ORDEN_ESF!A:C,2,0),"")</f>
        <v>Activos</v>
      </c>
      <c r="L6111">
        <f>IFERROR(VLOOKUP(J6111,ORDEN_ESF!A:C,3,0),0)</f>
        <v>3</v>
      </c>
      <c r="M6111">
        <v>69934807</v>
      </c>
    </row>
    <row r="6112" spans="1:13" x14ac:dyDescent="0.25">
      <c r="A6112">
        <v>800140959</v>
      </c>
      <c r="B6112" t="s">
        <v>340</v>
      </c>
      <c r="C6112" t="s">
        <v>291</v>
      </c>
      <c r="D6112" t="s">
        <v>228</v>
      </c>
      <c r="E6112" t="s">
        <v>339</v>
      </c>
      <c r="F6112" t="s">
        <v>314</v>
      </c>
      <c r="G6112" s="16">
        <v>43100</v>
      </c>
      <c r="J6112" t="s">
        <v>318</v>
      </c>
      <c r="K6112" t="str">
        <f>IFERROR(VLOOKUP(J6112,ORDEN_ESF!A:C,2,0),"")</f>
        <v>Activos</v>
      </c>
      <c r="L6112">
        <f>IFERROR(VLOOKUP(J6112,ORDEN_ESF!A:C,3,0),0)</f>
        <v>3</v>
      </c>
      <c r="M6112">
        <v>56462618</v>
      </c>
    </row>
    <row r="6113" spans="1:13" x14ac:dyDescent="0.25">
      <c r="A6113">
        <v>900535441</v>
      </c>
      <c r="B6113" t="s">
        <v>308</v>
      </c>
      <c r="C6113" t="s">
        <v>291</v>
      </c>
      <c r="D6113" t="s">
        <v>228</v>
      </c>
      <c r="E6113" t="s">
        <v>224</v>
      </c>
      <c r="F6113" t="s">
        <v>292</v>
      </c>
      <c r="G6113" s="16">
        <v>43100</v>
      </c>
      <c r="J6113" t="s">
        <v>318</v>
      </c>
      <c r="K6113" t="str">
        <f>IFERROR(VLOOKUP(J6113,ORDEN_ESF!A:C,2,0),"")</f>
        <v>Activos</v>
      </c>
      <c r="L6113">
        <f>IFERROR(VLOOKUP(J6113,ORDEN_ESF!A:C,3,0),0)</f>
        <v>3</v>
      </c>
      <c r="M6113">
        <v>60116227</v>
      </c>
    </row>
    <row r="6114" spans="1:13" x14ac:dyDescent="0.25">
      <c r="A6114">
        <v>900535441</v>
      </c>
      <c r="B6114" t="s">
        <v>308</v>
      </c>
      <c r="C6114" t="s">
        <v>291</v>
      </c>
      <c r="D6114" t="s">
        <v>228</v>
      </c>
      <c r="E6114" t="s">
        <v>224</v>
      </c>
      <c r="F6114" t="s">
        <v>314</v>
      </c>
      <c r="G6114" s="16">
        <v>43100</v>
      </c>
      <c r="J6114" t="s">
        <v>318</v>
      </c>
      <c r="K6114" t="str">
        <f>IFERROR(VLOOKUP(J6114,ORDEN_ESF!A:C,2,0),"")</f>
        <v>Activos</v>
      </c>
      <c r="L6114">
        <f>IFERROR(VLOOKUP(J6114,ORDEN_ESF!A:C,3,0),0)</f>
        <v>3</v>
      </c>
      <c r="M6114">
        <v>76614839</v>
      </c>
    </row>
    <row r="6115" spans="1:13" x14ac:dyDescent="0.25">
      <c r="A6115">
        <v>800014246</v>
      </c>
      <c r="B6115" t="s">
        <v>332</v>
      </c>
      <c r="C6115" t="s">
        <v>291</v>
      </c>
      <c r="D6115" t="s">
        <v>223</v>
      </c>
      <c r="E6115" t="s">
        <v>333</v>
      </c>
      <c r="F6115" t="s">
        <v>292</v>
      </c>
      <c r="G6115" s="16">
        <v>43100</v>
      </c>
      <c r="J6115" t="s">
        <v>318</v>
      </c>
      <c r="K6115" t="str">
        <f>IFERROR(VLOOKUP(J6115,ORDEN_ESF!A:C,2,0),"")</f>
        <v>Activos</v>
      </c>
      <c r="L6115">
        <f>IFERROR(VLOOKUP(J6115,ORDEN_ESF!A:C,3,0),0)</f>
        <v>3</v>
      </c>
      <c r="M6115">
        <v>293760250</v>
      </c>
    </row>
    <row r="6116" spans="1:13" x14ac:dyDescent="0.25">
      <c r="A6116">
        <v>800014246</v>
      </c>
      <c r="B6116" t="s">
        <v>332</v>
      </c>
      <c r="C6116" t="s">
        <v>291</v>
      </c>
      <c r="D6116" t="s">
        <v>223</v>
      </c>
      <c r="E6116" t="s">
        <v>333</v>
      </c>
      <c r="F6116" t="s">
        <v>314</v>
      </c>
      <c r="G6116" s="16">
        <v>43100</v>
      </c>
      <c r="J6116" t="s">
        <v>318</v>
      </c>
      <c r="K6116" t="str">
        <f>IFERROR(VLOOKUP(J6116,ORDEN_ESF!A:C,2,0),"")</f>
        <v>Activos</v>
      </c>
      <c r="L6116">
        <f>IFERROR(VLOOKUP(J6116,ORDEN_ESF!A:C,3,0),0)</f>
        <v>3</v>
      </c>
      <c r="M6116">
        <v>215689968</v>
      </c>
    </row>
    <row r="6117" spans="1:13" x14ac:dyDescent="0.25">
      <c r="A6117">
        <v>800182330</v>
      </c>
      <c r="B6117" t="s">
        <v>342</v>
      </c>
      <c r="C6117" t="s">
        <v>291</v>
      </c>
      <c r="D6117" t="s">
        <v>343</v>
      </c>
      <c r="E6117" t="s">
        <v>333</v>
      </c>
      <c r="F6117" t="s">
        <v>292</v>
      </c>
      <c r="G6117" s="16">
        <v>43100</v>
      </c>
      <c r="J6117" t="s">
        <v>318</v>
      </c>
      <c r="K6117" t="str">
        <f>IFERROR(VLOOKUP(J6117,ORDEN_ESF!A:C,2,0),"")</f>
        <v>Activos</v>
      </c>
      <c r="L6117">
        <f>IFERROR(VLOOKUP(J6117,ORDEN_ESF!A:C,3,0),0)</f>
        <v>3</v>
      </c>
      <c r="M6117">
        <v>759153253</v>
      </c>
    </row>
    <row r="6118" spans="1:13" x14ac:dyDescent="0.25">
      <c r="A6118">
        <v>800182330</v>
      </c>
      <c r="B6118" t="s">
        <v>342</v>
      </c>
      <c r="C6118" t="s">
        <v>291</v>
      </c>
      <c r="D6118" t="s">
        <v>343</v>
      </c>
      <c r="E6118" t="s">
        <v>333</v>
      </c>
      <c r="F6118" t="s">
        <v>314</v>
      </c>
      <c r="G6118" s="16">
        <v>43100</v>
      </c>
      <c r="J6118" t="s">
        <v>318</v>
      </c>
      <c r="K6118" t="str">
        <f>IFERROR(VLOOKUP(J6118,ORDEN_ESF!A:C,2,0),"")</f>
        <v>Activos</v>
      </c>
      <c r="L6118">
        <f>IFERROR(VLOOKUP(J6118,ORDEN_ESF!A:C,3,0),0)</f>
        <v>3</v>
      </c>
      <c r="M6118">
        <v>733507150</v>
      </c>
    </row>
    <row r="6119" spans="1:13" x14ac:dyDescent="0.25">
      <c r="A6119">
        <v>830116629</v>
      </c>
      <c r="B6119" t="s">
        <v>354</v>
      </c>
      <c r="C6119" t="s">
        <v>291</v>
      </c>
      <c r="D6119" t="s">
        <v>228</v>
      </c>
      <c r="E6119" t="s">
        <v>355</v>
      </c>
      <c r="F6119" t="s">
        <v>292</v>
      </c>
      <c r="G6119" s="16">
        <v>43100</v>
      </c>
      <c r="J6119" t="s">
        <v>318</v>
      </c>
      <c r="K6119" t="str">
        <f>IFERROR(VLOOKUP(J6119,ORDEN_ESF!A:C,2,0),"")</f>
        <v>Activos</v>
      </c>
      <c r="L6119">
        <f>IFERROR(VLOOKUP(J6119,ORDEN_ESF!A:C,3,0),0)</f>
        <v>3</v>
      </c>
      <c r="M6119">
        <v>10820881</v>
      </c>
    </row>
    <row r="6120" spans="1:13" x14ac:dyDescent="0.25">
      <c r="A6120">
        <v>830116629</v>
      </c>
      <c r="B6120" t="s">
        <v>354</v>
      </c>
      <c r="C6120" t="s">
        <v>291</v>
      </c>
      <c r="D6120" t="s">
        <v>228</v>
      </c>
      <c r="E6120" t="s">
        <v>355</v>
      </c>
      <c r="F6120" t="s">
        <v>314</v>
      </c>
      <c r="G6120" s="16">
        <v>43100</v>
      </c>
      <c r="J6120" t="s">
        <v>318</v>
      </c>
      <c r="K6120" t="str">
        <f>IFERROR(VLOOKUP(J6120,ORDEN_ESF!A:C,2,0),"")</f>
        <v>Activos</v>
      </c>
      <c r="L6120">
        <f>IFERROR(VLOOKUP(J6120,ORDEN_ESF!A:C,3,0),0)</f>
        <v>3</v>
      </c>
      <c r="M6120">
        <v>10583847</v>
      </c>
    </row>
    <row r="6121" spans="1:13" x14ac:dyDescent="0.25">
      <c r="A6121">
        <v>830097620</v>
      </c>
      <c r="B6121" t="s">
        <v>290</v>
      </c>
      <c r="C6121" t="s">
        <v>291</v>
      </c>
      <c r="D6121" t="s">
        <v>228</v>
      </c>
      <c r="E6121" t="s">
        <v>224</v>
      </c>
      <c r="F6121" t="s">
        <v>292</v>
      </c>
      <c r="G6121" s="16">
        <v>43100</v>
      </c>
      <c r="J6121" t="s">
        <v>318</v>
      </c>
      <c r="K6121" t="str">
        <f>IFERROR(VLOOKUP(J6121,ORDEN_ESF!A:C,2,0),"")</f>
        <v>Activos</v>
      </c>
      <c r="L6121">
        <f>IFERROR(VLOOKUP(J6121,ORDEN_ESF!A:C,3,0),0)</f>
        <v>3</v>
      </c>
      <c r="M6121">
        <v>325656392</v>
      </c>
    </row>
    <row r="6122" spans="1:13" x14ac:dyDescent="0.25">
      <c r="A6122">
        <v>830097620</v>
      </c>
      <c r="B6122" t="s">
        <v>290</v>
      </c>
      <c r="C6122" t="s">
        <v>291</v>
      </c>
      <c r="D6122" t="s">
        <v>228</v>
      </c>
      <c r="E6122" t="s">
        <v>224</v>
      </c>
      <c r="F6122" t="s">
        <v>314</v>
      </c>
      <c r="G6122" s="16">
        <v>43100</v>
      </c>
      <c r="J6122" t="s">
        <v>318</v>
      </c>
      <c r="K6122" t="str">
        <f>IFERROR(VLOOKUP(J6122,ORDEN_ESF!A:C,2,0),"")</f>
        <v>Activos</v>
      </c>
      <c r="L6122">
        <f>IFERROR(VLOOKUP(J6122,ORDEN_ESF!A:C,3,0),0)</f>
        <v>3</v>
      </c>
      <c r="M6122">
        <v>237050734</v>
      </c>
    </row>
    <row r="6123" spans="1:13" x14ac:dyDescent="0.25">
      <c r="A6123">
        <v>800095951</v>
      </c>
      <c r="B6123" t="s">
        <v>338</v>
      </c>
      <c r="C6123" t="s">
        <v>291</v>
      </c>
      <c r="D6123" t="s">
        <v>228</v>
      </c>
      <c r="E6123" t="s">
        <v>339</v>
      </c>
      <c r="F6123" t="s">
        <v>292</v>
      </c>
      <c r="G6123" s="16">
        <v>43100</v>
      </c>
      <c r="J6123" t="s">
        <v>318</v>
      </c>
      <c r="K6123" t="str">
        <f>IFERROR(VLOOKUP(J6123,ORDEN_ESF!A:C,2,0),"")</f>
        <v>Activos</v>
      </c>
      <c r="L6123">
        <f>IFERROR(VLOOKUP(J6123,ORDEN_ESF!A:C,3,0),0)</f>
        <v>3</v>
      </c>
      <c r="M6123">
        <v>23493120</v>
      </c>
    </row>
    <row r="6124" spans="1:13" x14ac:dyDescent="0.25">
      <c r="A6124">
        <v>800095951</v>
      </c>
      <c r="B6124" t="s">
        <v>338</v>
      </c>
      <c r="C6124" t="s">
        <v>291</v>
      </c>
      <c r="D6124" t="s">
        <v>228</v>
      </c>
      <c r="E6124" t="s">
        <v>339</v>
      </c>
      <c r="F6124" t="s">
        <v>314</v>
      </c>
      <c r="G6124" s="16">
        <v>43100</v>
      </c>
      <c r="J6124" t="s">
        <v>318</v>
      </c>
      <c r="K6124" t="str">
        <f>IFERROR(VLOOKUP(J6124,ORDEN_ESF!A:C,2,0),"")</f>
        <v>Activos</v>
      </c>
      <c r="L6124">
        <f>IFERROR(VLOOKUP(J6124,ORDEN_ESF!A:C,3,0),0)</f>
        <v>3</v>
      </c>
      <c r="M6124">
        <v>44850764</v>
      </c>
    </row>
    <row r="6125" spans="1:13" x14ac:dyDescent="0.25">
      <c r="A6125">
        <v>860354402</v>
      </c>
      <c r="B6125" t="s">
        <v>295</v>
      </c>
      <c r="C6125" t="s">
        <v>291</v>
      </c>
      <c r="D6125" t="s">
        <v>228</v>
      </c>
      <c r="E6125" t="s">
        <v>224</v>
      </c>
      <c r="F6125" t="s">
        <v>292</v>
      </c>
      <c r="G6125" s="16">
        <v>43100</v>
      </c>
      <c r="J6125" t="s">
        <v>318</v>
      </c>
      <c r="K6125" t="str">
        <f>IFERROR(VLOOKUP(J6125,ORDEN_ESF!A:C,2,0),"")</f>
        <v>Activos</v>
      </c>
      <c r="L6125">
        <f>IFERROR(VLOOKUP(J6125,ORDEN_ESF!A:C,3,0),0)</f>
        <v>3</v>
      </c>
      <c r="M6125">
        <v>9775292</v>
      </c>
    </row>
    <row r="6126" spans="1:13" x14ac:dyDescent="0.25">
      <c r="A6126">
        <v>860354402</v>
      </c>
      <c r="B6126" t="s">
        <v>295</v>
      </c>
      <c r="C6126" t="s">
        <v>291</v>
      </c>
      <c r="D6126" t="s">
        <v>228</v>
      </c>
      <c r="E6126" t="s">
        <v>224</v>
      </c>
      <c r="F6126" t="s">
        <v>314</v>
      </c>
      <c r="G6126" s="16">
        <v>43100</v>
      </c>
      <c r="J6126" t="s">
        <v>318</v>
      </c>
      <c r="K6126" t="str">
        <f>IFERROR(VLOOKUP(J6126,ORDEN_ESF!A:C,2,0),"")</f>
        <v>Activos</v>
      </c>
      <c r="L6126">
        <f>IFERROR(VLOOKUP(J6126,ORDEN_ESF!A:C,3,0),0)</f>
        <v>3</v>
      </c>
      <c r="M6126">
        <v>17935316</v>
      </c>
    </row>
    <row r="6127" spans="1:13" x14ac:dyDescent="0.25">
      <c r="A6127">
        <v>860077099</v>
      </c>
      <c r="B6127" t="s">
        <v>371</v>
      </c>
      <c r="C6127" t="s">
        <v>291</v>
      </c>
      <c r="D6127" t="s">
        <v>228</v>
      </c>
      <c r="E6127" t="s">
        <v>224</v>
      </c>
      <c r="F6127" t="s">
        <v>292</v>
      </c>
      <c r="G6127" s="16">
        <v>43100</v>
      </c>
      <c r="J6127" t="s">
        <v>260</v>
      </c>
      <c r="K6127" t="str">
        <f>IFERROR(VLOOKUP(J6127,ORDEN_ESF!A:C,2,0),"")</f>
        <v>Provisiones corrientes por beneficios a los empleados</v>
      </c>
      <c r="L6127">
        <f>IFERROR(VLOOKUP(J6127,ORDEN_ESF!A:C,3,0),0)</f>
        <v>0</v>
      </c>
      <c r="M6127">
        <v>1013356</v>
      </c>
    </row>
    <row r="6128" spans="1:13" x14ac:dyDescent="0.25">
      <c r="A6128">
        <v>860077099</v>
      </c>
      <c r="B6128" t="s">
        <v>371</v>
      </c>
      <c r="C6128" t="s">
        <v>291</v>
      </c>
      <c r="D6128" t="s">
        <v>228</v>
      </c>
      <c r="E6128" t="s">
        <v>224</v>
      </c>
      <c r="F6128" t="s">
        <v>314</v>
      </c>
      <c r="G6128" s="16">
        <v>43100</v>
      </c>
      <c r="J6128" t="s">
        <v>260</v>
      </c>
      <c r="K6128" t="str">
        <f>IFERROR(VLOOKUP(J6128,ORDEN_ESF!A:C,2,0),"")</f>
        <v>Provisiones corrientes por beneficios a los empleados</v>
      </c>
      <c r="L6128">
        <f>IFERROR(VLOOKUP(J6128,ORDEN_ESF!A:C,3,0),0)</f>
        <v>0</v>
      </c>
      <c r="M6128">
        <v>1993947</v>
      </c>
    </row>
    <row r="6129" spans="1:13" x14ac:dyDescent="0.25">
      <c r="A6129">
        <v>860532790</v>
      </c>
      <c r="B6129" t="s">
        <v>374</v>
      </c>
      <c r="C6129" t="s">
        <v>291</v>
      </c>
      <c r="D6129" t="s">
        <v>228</v>
      </c>
      <c r="E6129" t="s">
        <v>224</v>
      </c>
      <c r="F6129" t="s">
        <v>292</v>
      </c>
      <c r="G6129" s="16">
        <v>43100</v>
      </c>
      <c r="J6129" t="s">
        <v>260</v>
      </c>
      <c r="K6129" t="str">
        <f>IFERROR(VLOOKUP(J6129,ORDEN_ESF!A:C,2,0),"")</f>
        <v>Provisiones corrientes por beneficios a los empleados</v>
      </c>
      <c r="L6129">
        <f>IFERROR(VLOOKUP(J6129,ORDEN_ESF!A:C,3,0),0)</f>
        <v>0</v>
      </c>
      <c r="M6129">
        <v>266469</v>
      </c>
    </row>
    <row r="6130" spans="1:13" x14ac:dyDescent="0.25">
      <c r="A6130">
        <v>860532790</v>
      </c>
      <c r="B6130" t="s">
        <v>374</v>
      </c>
      <c r="C6130" t="s">
        <v>291</v>
      </c>
      <c r="D6130" t="s">
        <v>228</v>
      </c>
      <c r="E6130" t="s">
        <v>224</v>
      </c>
      <c r="F6130" t="s">
        <v>314</v>
      </c>
      <c r="G6130" s="16">
        <v>43100</v>
      </c>
      <c r="J6130" t="s">
        <v>260</v>
      </c>
      <c r="K6130" t="str">
        <f>IFERROR(VLOOKUP(J6130,ORDEN_ESF!A:C,2,0),"")</f>
        <v>Provisiones corrientes por beneficios a los empleados</v>
      </c>
      <c r="L6130">
        <f>IFERROR(VLOOKUP(J6130,ORDEN_ESF!A:C,3,0),0)</f>
        <v>0</v>
      </c>
      <c r="M6130">
        <v>289874</v>
      </c>
    </row>
    <row r="6131" spans="1:13" x14ac:dyDescent="0.25">
      <c r="A6131">
        <v>890928186</v>
      </c>
      <c r="B6131" t="s">
        <v>303</v>
      </c>
      <c r="C6131" t="s">
        <v>291</v>
      </c>
      <c r="D6131" t="s">
        <v>223</v>
      </c>
      <c r="E6131" t="s">
        <v>224</v>
      </c>
      <c r="F6131" t="s">
        <v>292</v>
      </c>
      <c r="G6131" s="16">
        <v>43100</v>
      </c>
      <c r="J6131" t="s">
        <v>260</v>
      </c>
      <c r="K6131" t="str">
        <f>IFERROR(VLOOKUP(J6131,ORDEN_ESF!A:C,2,0),"")</f>
        <v>Provisiones corrientes por beneficios a los empleados</v>
      </c>
      <c r="L6131">
        <f>IFERROR(VLOOKUP(J6131,ORDEN_ESF!A:C,3,0),0)</f>
        <v>0</v>
      </c>
      <c r="M6131">
        <v>770672</v>
      </c>
    </row>
    <row r="6132" spans="1:13" x14ac:dyDescent="0.25">
      <c r="A6132">
        <v>900206480</v>
      </c>
      <c r="B6132" t="s">
        <v>306</v>
      </c>
      <c r="C6132" t="s">
        <v>291</v>
      </c>
      <c r="D6132" t="s">
        <v>228</v>
      </c>
      <c r="E6132" t="s">
        <v>224</v>
      </c>
      <c r="F6132" t="s">
        <v>292</v>
      </c>
      <c r="G6132" s="16">
        <v>43100</v>
      </c>
      <c r="J6132" t="s">
        <v>260</v>
      </c>
      <c r="K6132" t="str">
        <f>IFERROR(VLOOKUP(J6132,ORDEN_ESF!A:C,2,0),"")</f>
        <v>Provisiones corrientes por beneficios a los empleados</v>
      </c>
      <c r="L6132">
        <f>IFERROR(VLOOKUP(J6132,ORDEN_ESF!A:C,3,0),0)</f>
        <v>0</v>
      </c>
      <c r="M6132">
        <v>547706</v>
      </c>
    </row>
    <row r="6133" spans="1:13" x14ac:dyDescent="0.25">
      <c r="A6133">
        <v>900206480</v>
      </c>
      <c r="B6133" t="s">
        <v>306</v>
      </c>
      <c r="C6133" t="s">
        <v>291</v>
      </c>
      <c r="D6133" t="s">
        <v>228</v>
      </c>
      <c r="E6133" t="s">
        <v>224</v>
      </c>
      <c r="F6133" t="s">
        <v>314</v>
      </c>
      <c r="G6133" s="16">
        <v>43100</v>
      </c>
      <c r="J6133" t="s">
        <v>260</v>
      </c>
      <c r="K6133" t="str">
        <f>IFERROR(VLOOKUP(J6133,ORDEN_ESF!A:C,2,0),"")</f>
        <v>Provisiones corrientes por beneficios a los empleados</v>
      </c>
      <c r="L6133">
        <f>IFERROR(VLOOKUP(J6133,ORDEN_ESF!A:C,3,0),0)</f>
        <v>0</v>
      </c>
      <c r="M6133">
        <v>819330</v>
      </c>
    </row>
    <row r="6134" spans="1:13" x14ac:dyDescent="0.25">
      <c r="A6134">
        <v>890940026</v>
      </c>
      <c r="B6134" t="s">
        <v>304</v>
      </c>
      <c r="C6134" t="s">
        <v>291</v>
      </c>
      <c r="D6134" t="s">
        <v>223</v>
      </c>
      <c r="E6134" t="s">
        <v>224</v>
      </c>
      <c r="F6134" t="s">
        <v>314</v>
      </c>
      <c r="G6134" s="16">
        <v>43100</v>
      </c>
      <c r="J6134" t="s">
        <v>260</v>
      </c>
      <c r="K6134" t="str">
        <f>IFERROR(VLOOKUP(J6134,ORDEN_ESF!A:C,2,0),"")</f>
        <v>Provisiones corrientes por beneficios a los empleados</v>
      </c>
      <c r="L6134">
        <f>IFERROR(VLOOKUP(J6134,ORDEN_ESF!A:C,3,0),0)</f>
        <v>0</v>
      </c>
      <c r="M6134">
        <v>1457</v>
      </c>
    </row>
    <row r="6135" spans="1:13" x14ac:dyDescent="0.25">
      <c r="A6135">
        <v>860505064</v>
      </c>
      <c r="B6135" t="s">
        <v>361</v>
      </c>
      <c r="C6135" t="s">
        <v>291</v>
      </c>
      <c r="D6135" t="s">
        <v>228</v>
      </c>
      <c r="E6135" t="s">
        <v>224</v>
      </c>
      <c r="F6135" t="s">
        <v>292</v>
      </c>
      <c r="G6135" s="16">
        <v>43100</v>
      </c>
      <c r="J6135" t="s">
        <v>260</v>
      </c>
      <c r="K6135" t="str">
        <f>IFERROR(VLOOKUP(J6135,ORDEN_ESF!A:C,2,0),"")</f>
        <v>Provisiones corrientes por beneficios a los empleados</v>
      </c>
      <c r="L6135">
        <f>IFERROR(VLOOKUP(J6135,ORDEN_ESF!A:C,3,0),0)</f>
        <v>0</v>
      </c>
      <c r="M6135">
        <v>720408</v>
      </c>
    </row>
    <row r="6136" spans="1:13" x14ac:dyDescent="0.25">
      <c r="A6136">
        <v>860505064</v>
      </c>
      <c r="B6136" t="s">
        <v>361</v>
      </c>
      <c r="C6136" t="s">
        <v>291</v>
      </c>
      <c r="D6136" t="s">
        <v>228</v>
      </c>
      <c r="E6136" t="s">
        <v>224</v>
      </c>
      <c r="F6136" t="s">
        <v>314</v>
      </c>
      <c r="G6136" s="16">
        <v>43100</v>
      </c>
      <c r="J6136" t="s">
        <v>260</v>
      </c>
      <c r="K6136" t="str">
        <f>IFERROR(VLOOKUP(J6136,ORDEN_ESF!A:C,2,0),"")</f>
        <v>Provisiones corrientes por beneficios a los empleados</v>
      </c>
      <c r="L6136">
        <f>IFERROR(VLOOKUP(J6136,ORDEN_ESF!A:C,3,0),0)</f>
        <v>0</v>
      </c>
      <c r="M6136">
        <v>620388</v>
      </c>
    </row>
    <row r="6137" spans="1:13" x14ac:dyDescent="0.25">
      <c r="A6137">
        <v>900521357</v>
      </c>
      <c r="B6137" t="s">
        <v>175</v>
      </c>
      <c r="C6137" t="s">
        <v>291</v>
      </c>
      <c r="D6137" t="s">
        <v>388</v>
      </c>
      <c r="E6137" t="s">
        <v>339</v>
      </c>
      <c r="F6137" t="s">
        <v>292</v>
      </c>
      <c r="G6137" s="16">
        <v>43100</v>
      </c>
      <c r="J6137" t="s">
        <v>260</v>
      </c>
      <c r="K6137" t="str">
        <f>IFERROR(VLOOKUP(J6137,ORDEN_ESF!A:C,2,0),"")</f>
        <v>Provisiones corrientes por beneficios a los empleados</v>
      </c>
      <c r="L6137">
        <f>IFERROR(VLOOKUP(J6137,ORDEN_ESF!A:C,3,0),0)</f>
        <v>0</v>
      </c>
      <c r="M6137">
        <v>477201</v>
      </c>
    </row>
    <row r="6138" spans="1:13" x14ac:dyDescent="0.25">
      <c r="A6138">
        <v>900521357</v>
      </c>
      <c r="B6138" t="s">
        <v>175</v>
      </c>
      <c r="C6138" t="s">
        <v>291</v>
      </c>
      <c r="D6138" t="s">
        <v>388</v>
      </c>
      <c r="E6138" t="s">
        <v>339</v>
      </c>
      <c r="F6138" t="s">
        <v>314</v>
      </c>
      <c r="G6138" s="16">
        <v>43100</v>
      </c>
      <c r="J6138" t="s">
        <v>260</v>
      </c>
      <c r="K6138" t="str">
        <f>IFERROR(VLOOKUP(J6138,ORDEN_ESF!A:C,2,0),"")</f>
        <v>Provisiones corrientes por beneficios a los empleados</v>
      </c>
      <c r="L6138">
        <f>IFERROR(VLOOKUP(J6138,ORDEN_ESF!A:C,3,0),0)</f>
        <v>0</v>
      </c>
      <c r="M6138">
        <v>835296</v>
      </c>
    </row>
    <row r="6139" spans="1:13" x14ac:dyDescent="0.25">
      <c r="A6139">
        <v>800140959</v>
      </c>
      <c r="B6139" t="s">
        <v>340</v>
      </c>
      <c r="C6139" t="s">
        <v>291</v>
      </c>
      <c r="D6139" t="s">
        <v>228</v>
      </c>
      <c r="E6139" t="s">
        <v>339</v>
      </c>
      <c r="F6139" t="s">
        <v>292</v>
      </c>
      <c r="G6139" s="16">
        <v>43100</v>
      </c>
      <c r="J6139" t="s">
        <v>260</v>
      </c>
      <c r="K6139" t="str">
        <f>IFERROR(VLOOKUP(J6139,ORDEN_ESF!A:C,2,0),"")</f>
        <v>Provisiones corrientes por beneficios a los empleados</v>
      </c>
      <c r="L6139">
        <f>IFERROR(VLOOKUP(J6139,ORDEN_ESF!A:C,3,0),0)</f>
        <v>0</v>
      </c>
      <c r="M6139">
        <v>407765</v>
      </c>
    </row>
    <row r="6140" spans="1:13" x14ac:dyDescent="0.25">
      <c r="A6140">
        <v>800140959</v>
      </c>
      <c r="B6140" t="s">
        <v>340</v>
      </c>
      <c r="C6140" t="s">
        <v>291</v>
      </c>
      <c r="D6140" t="s">
        <v>228</v>
      </c>
      <c r="E6140" t="s">
        <v>339</v>
      </c>
      <c r="F6140" t="s">
        <v>314</v>
      </c>
      <c r="G6140" s="16">
        <v>43100</v>
      </c>
      <c r="J6140" t="s">
        <v>260</v>
      </c>
      <c r="K6140" t="str">
        <f>IFERROR(VLOOKUP(J6140,ORDEN_ESF!A:C,2,0),"")</f>
        <v>Provisiones corrientes por beneficios a los empleados</v>
      </c>
      <c r="L6140">
        <f>IFERROR(VLOOKUP(J6140,ORDEN_ESF!A:C,3,0),0)</f>
        <v>0</v>
      </c>
      <c r="M6140">
        <v>254206</v>
      </c>
    </row>
    <row r="6141" spans="1:13" x14ac:dyDescent="0.25">
      <c r="A6141">
        <v>900535441</v>
      </c>
      <c r="B6141" t="s">
        <v>308</v>
      </c>
      <c r="C6141" t="s">
        <v>291</v>
      </c>
      <c r="D6141" t="s">
        <v>228</v>
      </c>
      <c r="E6141" t="s">
        <v>224</v>
      </c>
      <c r="F6141" t="s">
        <v>292</v>
      </c>
      <c r="G6141" s="16">
        <v>43100</v>
      </c>
      <c r="J6141" t="s">
        <v>260</v>
      </c>
      <c r="K6141" t="str">
        <f>IFERROR(VLOOKUP(J6141,ORDEN_ESF!A:C,2,0),"")</f>
        <v>Provisiones corrientes por beneficios a los empleados</v>
      </c>
      <c r="L6141">
        <f>IFERROR(VLOOKUP(J6141,ORDEN_ESF!A:C,3,0),0)</f>
        <v>0</v>
      </c>
      <c r="M6141">
        <v>45455</v>
      </c>
    </row>
    <row r="6142" spans="1:13" x14ac:dyDescent="0.25">
      <c r="A6142">
        <v>900535441</v>
      </c>
      <c r="B6142" t="s">
        <v>308</v>
      </c>
      <c r="C6142" t="s">
        <v>291</v>
      </c>
      <c r="D6142" t="s">
        <v>228</v>
      </c>
      <c r="E6142" t="s">
        <v>224</v>
      </c>
      <c r="F6142" t="s">
        <v>314</v>
      </c>
      <c r="G6142" s="16">
        <v>43100</v>
      </c>
      <c r="J6142" t="s">
        <v>260</v>
      </c>
      <c r="K6142" t="str">
        <f>IFERROR(VLOOKUP(J6142,ORDEN_ESF!A:C,2,0),"")</f>
        <v>Provisiones corrientes por beneficios a los empleados</v>
      </c>
      <c r="L6142">
        <f>IFERROR(VLOOKUP(J6142,ORDEN_ESF!A:C,3,0),0)</f>
        <v>0</v>
      </c>
      <c r="M6142">
        <v>31031</v>
      </c>
    </row>
    <row r="6143" spans="1:13" x14ac:dyDescent="0.25">
      <c r="A6143">
        <v>830116629</v>
      </c>
      <c r="B6143" t="s">
        <v>354</v>
      </c>
      <c r="C6143" t="s">
        <v>291</v>
      </c>
      <c r="D6143" t="s">
        <v>228</v>
      </c>
      <c r="E6143" t="s">
        <v>355</v>
      </c>
      <c r="F6143" t="s">
        <v>292</v>
      </c>
      <c r="G6143" s="16">
        <v>43100</v>
      </c>
      <c r="J6143" t="s">
        <v>260</v>
      </c>
      <c r="K6143" t="str">
        <f>IFERROR(VLOOKUP(J6143,ORDEN_ESF!A:C,2,0),"")</f>
        <v>Provisiones corrientes por beneficios a los empleados</v>
      </c>
      <c r="L6143">
        <f>IFERROR(VLOOKUP(J6143,ORDEN_ESF!A:C,3,0),0)</f>
        <v>0</v>
      </c>
      <c r="M6143">
        <v>1330</v>
      </c>
    </row>
    <row r="6144" spans="1:13" x14ac:dyDescent="0.25">
      <c r="A6144">
        <v>830116629</v>
      </c>
      <c r="B6144" t="s">
        <v>354</v>
      </c>
      <c r="C6144" t="s">
        <v>291</v>
      </c>
      <c r="D6144" t="s">
        <v>228</v>
      </c>
      <c r="E6144" t="s">
        <v>355</v>
      </c>
      <c r="F6144" t="s">
        <v>314</v>
      </c>
      <c r="G6144" s="16">
        <v>43100</v>
      </c>
      <c r="J6144" t="s">
        <v>260</v>
      </c>
      <c r="K6144" t="str">
        <f>IFERROR(VLOOKUP(J6144,ORDEN_ESF!A:C,2,0),"")</f>
        <v>Provisiones corrientes por beneficios a los empleados</v>
      </c>
      <c r="L6144">
        <f>IFERROR(VLOOKUP(J6144,ORDEN_ESF!A:C,3,0),0)</f>
        <v>0</v>
      </c>
      <c r="M6144">
        <v>6421</v>
      </c>
    </row>
    <row r="6145" spans="1:13" x14ac:dyDescent="0.25">
      <c r="A6145">
        <v>830097620</v>
      </c>
      <c r="B6145" t="s">
        <v>290</v>
      </c>
      <c r="C6145" t="s">
        <v>291</v>
      </c>
      <c r="D6145" t="s">
        <v>228</v>
      </c>
      <c r="E6145" t="s">
        <v>224</v>
      </c>
      <c r="F6145" t="s">
        <v>292</v>
      </c>
      <c r="G6145" s="16">
        <v>43100</v>
      </c>
      <c r="J6145" t="s">
        <v>260</v>
      </c>
      <c r="K6145" t="str">
        <f>IFERROR(VLOOKUP(J6145,ORDEN_ESF!A:C,2,0),"")</f>
        <v>Provisiones corrientes por beneficios a los empleados</v>
      </c>
      <c r="L6145">
        <f>IFERROR(VLOOKUP(J6145,ORDEN_ESF!A:C,3,0),0)</f>
        <v>0</v>
      </c>
      <c r="M6145">
        <v>182175</v>
      </c>
    </row>
    <row r="6146" spans="1:13" x14ac:dyDescent="0.25">
      <c r="A6146">
        <v>830097620</v>
      </c>
      <c r="B6146" t="s">
        <v>290</v>
      </c>
      <c r="C6146" t="s">
        <v>291</v>
      </c>
      <c r="D6146" t="s">
        <v>228</v>
      </c>
      <c r="E6146" t="s">
        <v>224</v>
      </c>
      <c r="F6146" t="s">
        <v>314</v>
      </c>
      <c r="G6146" s="16">
        <v>43100</v>
      </c>
      <c r="J6146" t="s">
        <v>260</v>
      </c>
      <c r="K6146" t="str">
        <f>IFERROR(VLOOKUP(J6146,ORDEN_ESF!A:C,2,0),"")</f>
        <v>Provisiones corrientes por beneficios a los empleados</v>
      </c>
      <c r="L6146">
        <f>IFERROR(VLOOKUP(J6146,ORDEN_ESF!A:C,3,0),0)</f>
        <v>0</v>
      </c>
      <c r="M6146">
        <v>215530</v>
      </c>
    </row>
    <row r="6147" spans="1:13" x14ac:dyDescent="0.25">
      <c r="A6147">
        <v>800095951</v>
      </c>
      <c r="B6147" t="s">
        <v>338</v>
      </c>
      <c r="C6147" t="s">
        <v>291</v>
      </c>
      <c r="D6147" t="s">
        <v>228</v>
      </c>
      <c r="E6147" t="s">
        <v>339</v>
      </c>
      <c r="F6147" t="s">
        <v>292</v>
      </c>
      <c r="G6147" s="16">
        <v>43100</v>
      </c>
      <c r="J6147" t="s">
        <v>260</v>
      </c>
      <c r="K6147" t="str">
        <f>IFERROR(VLOOKUP(J6147,ORDEN_ESF!A:C,2,0),"")</f>
        <v>Provisiones corrientes por beneficios a los empleados</v>
      </c>
      <c r="L6147">
        <f>IFERROR(VLOOKUP(J6147,ORDEN_ESF!A:C,3,0),0)</f>
        <v>0</v>
      </c>
      <c r="M6147">
        <v>368969</v>
      </c>
    </row>
    <row r="6148" spans="1:13" x14ac:dyDescent="0.25">
      <c r="A6148">
        <v>860354402</v>
      </c>
      <c r="B6148" t="s">
        <v>295</v>
      </c>
      <c r="C6148" t="s">
        <v>291</v>
      </c>
      <c r="D6148" t="s">
        <v>228</v>
      </c>
      <c r="E6148" t="s">
        <v>224</v>
      </c>
      <c r="F6148" t="s">
        <v>292</v>
      </c>
      <c r="G6148" s="16">
        <v>43100</v>
      </c>
      <c r="J6148" t="s">
        <v>260</v>
      </c>
      <c r="K6148" t="str">
        <f>IFERROR(VLOOKUP(J6148,ORDEN_ESF!A:C,2,0),"")</f>
        <v>Provisiones corrientes por beneficios a los empleados</v>
      </c>
      <c r="L6148">
        <f>IFERROR(VLOOKUP(J6148,ORDEN_ESF!A:C,3,0),0)</f>
        <v>0</v>
      </c>
      <c r="M6148">
        <v>118554</v>
      </c>
    </row>
    <row r="6149" spans="1:13" x14ac:dyDescent="0.25">
      <c r="A6149">
        <v>860354402</v>
      </c>
      <c r="B6149" t="s">
        <v>295</v>
      </c>
      <c r="C6149" t="s">
        <v>291</v>
      </c>
      <c r="D6149" t="s">
        <v>228</v>
      </c>
      <c r="E6149" t="s">
        <v>224</v>
      </c>
      <c r="F6149" t="s">
        <v>314</v>
      </c>
      <c r="G6149" s="16">
        <v>43100</v>
      </c>
      <c r="J6149" t="s">
        <v>260</v>
      </c>
      <c r="K6149" t="str">
        <f>IFERROR(VLOOKUP(J6149,ORDEN_ESF!A:C,2,0),"")</f>
        <v>Provisiones corrientes por beneficios a los empleados</v>
      </c>
      <c r="L6149">
        <f>IFERROR(VLOOKUP(J6149,ORDEN_ESF!A:C,3,0),0)</f>
        <v>0</v>
      </c>
      <c r="M6149">
        <v>317842</v>
      </c>
    </row>
    <row r="6150" spans="1:13" x14ac:dyDescent="0.25">
      <c r="A6150">
        <v>860532790</v>
      </c>
      <c r="B6150" t="s">
        <v>374</v>
      </c>
      <c r="C6150" t="s">
        <v>291</v>
      </c>
      <c r="D6150" t="s">
        <v>228</v>
      </c>
      <c r="E6150" t="s">
        <v>224</v>
      </c>
      <c r="F6150" t="s">
        <v>292</v>
      </c>
      <c r="G6150" s="16">
        <v>43100</v>
      </c>
      <c r="J6150" t="s">
        <v>261</v>
      </c>
      <c r="K6150" t="str">
        <f>IFERROR(VLOOKUP(J6150,ORDEN_ESF!A:C,2,0),"")</f>
        <v>Otras provisiones corrientes</v>
      </c>
      <c r="L6150">
        <f>IFERROR(VLOOKUP(J6150,ORDEN_ESF!A:C,3,0),0)</f>
        <v>0</v>
      </c>
      <c r="M6150">
        <v>155859</v>
      </c>
    </row>
    <row r="6151" spans="1:13" x14ac:dyDescent="0.25">
      <c r="A6151">
        <v>860532790</v>
      </c>
      <c r="B6151" t="s">
        <v>374</v>
      </c>
      <c r="C6151" t="s">
        <v>291</v>
      </c>
      <c r="D6151" t="s">
        <v>228</v>
      </c>
      <c r="E6151" t="s">
        <v>224</v>
      </c>
      <c r="F6151" t="s">
        <v>314</v>
      </c>
      <c r="G6151" s="16">
        <v>43100</v>
      </c>
      <c r="J6151" t="s">
        <v>261</v>
      </c>
      <c r="K6151" t="str">
        <f>IFERROR(VLOOKUP(J6151,ORDEN_ESF!A:C,2,0),"")</f>
        <v>Otras provisiones corrientes</v>
      </c>
      <c r="L6151">
        <f>IFERROR(VLOOKUP(J6151,ORDEN_ESF!A:C,3,0),0)</f>
        <v>0</v>
      </c>
      <c r="M6151">
        <v>165402</v>
      </c>
    </row>
    <row r="6152" spans="1:13" x14ac:dyDescent="0.25">
      <c r="A6152">
        <v>900521357</v>
      </c>
      <c r="B6152" t="s">
        <v>175</v>
      </c>
      <c r="C6152" t="s">
        <v>291</v>
      </c>
      <c r="D6152" t="s">
        <v>388</v>
      </c>
      <c r="E6152" t="s">
        <v>339</v>
      </c>
      <c r="F6152" t="s">
        <v>292</v>
      </c>
      <c r="G6152" s="16">
        <v>43100</v>
      </c>
      <c r="J6152" t="s">
        <v>261</v>
      </c>
      <c r="K6152" t="str">
        <f>IFERROR(VLOOKUP(J6152,ORDEN_ESF!A:C,2,0),"")</f>
        <v>Otras provisiones corrientes</v>
      </c>
      <c r="L6152">
        <f>IFERROR(VLOOKUP(J6152,ORDEN_ESF!A:C,3,0),0)</f>
        <v>0</v>
      </c>
      <c r="M6152">
        <v>798573</v>
      </c>
    </row>
    <row r="6153" spans="1:13" x14ac:dyDescent="0.25">
      <c r="A6153">
        <v>900521357</v>
      </c>
      <c r="B6153" t="s">
        <v>175</v>
      </c>
      <c r="C6153" t="s">
        <v>291</v>
      </c>
      <c r="D6153" t="s">
        <v>388</v>
      </c>
      <c r="E6153" t="s">
        <v>339</v>
      </c>
      <c r="F6153" t="s">
        <v>314</v>
      </c>
      <c r="G6153" s="16">
        <v>43100</v>
      </c>
      <c r="J6153" t="s">
        <v>261</v>
      </c>
      <c r="K6153" t="str">
        <f>IFERROR(VLOOKUP(J6153,ORDEN_ESF!A:C,2,0),"")</f>
        <v>Otras provisiones corrientes</v>
      </c>
      <c r="L6153">
        <f>IFERROR(VLOOKUP(J6153,ORDEN_ESF!A:C,3,0),0)</f>
        <v>0</v>
      </c>
      <c r="M6153">
        <v>2250693</v>
      </c>
    </row>
    <row r="6154" spans="1:13" x14ac:dyDescent="0.25">
      <c r="A6154">
        <v>800014246</v>
      </c>
      <c r="B6154" t="s">
        <v>332</v>
      </c>
      <c r="C6154" t="s">
        <v>291</v>
      </c>
      <c r="D6154" t="s">
        <v>223</v>
      </c>
      <c r="E6154" t="s">
        <v>333</v>
      </c>
      <c r="F6154" t="s">
        <v>292</v>
      </c>
      <c r="G6154" s="16">
        <v>43100</v>
      </c>
      <c r="J6154" t="s">
        <v>261</v>
      </c>
      <c r="K6154" t="str">
        <f>IFERROR(VLOOKUP(J6154,ORDEN_ESF!A:C,2,0),"")</f>
        <v>Otras provisiones corrientes</v>
      </c>
      <c r="L6154">
        <f>IFERROR(VLOOKUP(J6154,ORDEN_ESF!A:C,3,0),0)</f>
        <v>0</v>
      </c>
      <c r="M6154">
        <v>7270441</v>
      </c>
    </row>
    <row r="6155" spans="1:13" x14ac:dyDescent="0.25">
      <c r="A6155">
        <v>800014246</v>
      </c>
      <c r="B6155" t="s">
        <v>332</v>
      </c>
      <c r="C6155" t="s">
        <v>291</v>
      </c>
      <c r="D6155" t="s">
        <v>223</v>
      </c>
      <c r="E6155" t="s">
        <v>333</v>
      </c>
      <c r="F6155" t="s">
        <v>314</v>
      </c>
      <c r="G6155" s="16">
        <v>43100</v>
      </c>
      <c r="J6155" t="s">
        <v>261</v>
      </c>
      <c r="K6155" t="str">
        <f>IFERROR(VLOOKUP(J6155,ORDEN_ESF!A:C,2,0),"")</f>
        <v>Otras provisiones corrientes</v>
      </c>
      <c r="L6155">
        <f>IFERROR(VLOOKUP(J6155,ORDEN_ESF!A:C,3,0),0)</f>
        <v>0</v>
      </c>
      <c r="M6155">
        <v>1358548</v>
      </c>
    </row>
    <row r="6156" spans="1:13" x14ac:dyDescent="0.25">
      <c r="A6156">
        <v>860077099</v>
      </c>
      <c r="B6156" t="s">
        <v>371</v>
      </c>
      <c r="C6156" t="s">
        <v>291</v>
      </c>
      <c r="D6156" t="s">
        <v>228</v>
      </c>
      <c r="E6156" t="s">
        <v>224</v>
      </c>
      <c r="F6156" t="s">
        <v>292</v>
      </c>
      <c r="G6156" s="16">
        <v>43100</v>
      </c>
      <c r="J6156" t="s">
        <v>325</v>
      </c>
      <c r="K6156" t="str">
        <f>IFERROR(VLOOKUP(J6156,ORDEN_ESF!A:C,2,0),"")</f>
        <v>Disposiciones actuales</v>
      </c>
      <c r="L6156">
        <f>IFERROR(VLOOKUP(J6156,ORDEN_ESF!A:C,3,0),0)</f>
        <v>0</v>
      </c>
      <c r="M6156">
        <v>1013356</v>
      </c>
    </row>
    <row r="6157" spans="1:13" x14ac:dyDescent="0.25">
      <c r="A6157">
        <v>860077099</v>
      </c>
      <c r="B6157" t="s">
        <v>371</v>
      </c>
      <c r="C6157" t="s">
        <v>291</v>
      </c>
      <c r="D6157" t="s">
        <v>228</v>
      </c>
      <c r="E6157" t="s">
        <v>224</v>
      </c>
      <c r="F6157" t="s">
        <v>314</v>
      </c>
      <c r="G6157" s="16">
        <v>43100</v>
      </c>
      <c r="J6157" t="s">
        <v>325</v>
      </c>
      <c r="K6157" t="str">
        <f>IFERROR(VLOOKUP(J6157,ORDEN_ESF!A:C,2,0),"")</f>
        <v>Disposiciones actuales</v>
      </c>
      <c r="L6157">
        <f>IFERROR(VLOOKUP(J6157,ORDEN_ESF!A:C,3,0),0)</f>
        <v>0</v>
      </c>
      <c r="M6157">
        <v>1993947</v>
      </c>
    </row>
    <row r="6158" spans="1:13" x14ac:dyDescent="0.25">
      <c r="A6158">
        <v>860532790</v>
      </c>
      <c r="B6158" t="s">
        <v>374</v>
      </c>
      <c r="C6158" t="s">
        <v>291</v>
      </c>
      <c r="D6158" t="s">
        <v>228</v>
      </c>
      <c r="E6158" t="s">
        <v>224</v>
      </c>
      <c r="F6158" t="s">
        <v>292</v>
      </c>
      <c r="G6158" s="16">
        <v>43100</v>
      </c>
      <c r="J6158" t="s">
        <v>325</v>
      </c>
      <c r="K6158" t="str">
        <f>IFERROR(VLOOKUP(J6158,ORDEN_ESF!A:C,2,0),"")</f>
        <v>Disposiciones actuales</v>
      </c>
      <c r="L6158">
        <f>IFERROR(VLOOKUP(J6158,ORDEN_ESF!A:C,3,0),0)</f>
        <v>0</v>
      </c>
      <c r="M6158">
        <v>422328</v>
      </c>
    </row>
    <row r="6159" spans="1:13" x14ac:dyDescent="0.25">
      <c r="A6159">
        <v>860532790</v>
      </c>
      <c r="B6159" t="s">
        <v>374</v>
      </c>
      <c r="C6159" t="s">
        <v>291</v>
      </c>
      <c r="D6159" t="s">
        <v>228</v>
      </c>
      <c r="E6159" t="s">
        <v>224</v>
      </c>
      <c r="F6159" t="s">
        <v>314</v>
      </c>
      <c r="G6159" s="16">
        <v>43100</v>
      </c>
      <c r="J6159" t="s">
        <v>325</v>
      </c>
      <c r="K6159" t="str">
        <f>IFERROR(VLOOKUP(J6159,ORDEN_ESF!A:C,2,0),"")</f>
        <v>Disposiciones actuales</v>
      </c>
      <c r="L6159">
        <f>IFERROR(VLOOKUP(J6159,ORDEN_ESF!A:C,3,0),0)</f>
        <v>0</v>
      </c>
      <c r="M6159">
        <v>455276</v>
      </c>
    </row>
    <row r="6160" spans="1:13" x14ac:dyDescent="0.25">
      <c r="A6160">
        <v>890928186</v>
      </c>
      <c r="B6160" t="s">
        <v>303</v>
      </c>
      <c r="C6160" t="s">
        <v>291</v>
      </c>
      <c r="D6160" t="s">
        <v>223</v>
      </c>
      <c r="E6160" t="s">
        <v>224</v>
      </c>
      <c r="F6160" t="s">
        <v>292</v>
      </c>
      <c r="G6160" s="16">
        <v>43100</v>
      </c>
      <c r="J6160" t="s">
        <v>325</v>
      </c>
      <c r="K6160" t="str">
        <f>IFERROR(VLOOKUP(J6160,ORDEN_ESF!A:C,2,0),"")</f>
        <v>Disposiciones actuales</v>
      </c>
      <c r="L6160">
        <f>IFERROR(VLOOKUP(J6160,ORDEN_ESF!A:C,3,0),0)</f>
        <v>0</v>
      </c>
      <c r="M6160">
        <v>770672</v>
      </c>
    </row>
    <row r="6161" spans="1:13" x14ac:dyDescent="0.25">
      <c r="A6161">
        <v>900206480</v>
      </c>
      <c r="B6161" t="s">
        <v>306</v>
      </c>
      <c r="C6161" t="s">
        <v>291</v>
      </c>
      <c r="D6161" t="s">
        <v>228</v>
      </c>
      <c r="E6161" t="s">
        <v>224</v>
      </c>
      <c r="F6161" t="s">
        <v>292</v>
      </c>
      <c r="G6161" s="16">
        <v>43100</v>
      </c>
      <c r="J6161" t="s">
        <v>325</v>
      </c>
      <c r="K6161" t="str">
        <f>IFERROR(VLOOKUP(J6161,ORDEN_ESF!A:C,2,0),"")</f>
        <v>Disposiciones actuales</v>
      </c>
      <c r="L6161">
        <f>IFERROR(VLOOKUP(J6161,ORDEN_ESF!A:C,3,0),0)</f>
        <v>0</v>
      </c>
      <c r="M6161">
        <v>547706</v>
      </c>
    </row>
    <row r="6162" spans="1:13" x14ac:dyDescent="0.25">
      <c r="A6162">
        <v>900206480</v>
      </c>
      <c r="B6162" t="s">
        <v>306</v>
      </c>
      <c r="C6162" t="s">
        <v>291</v>
      </c>
      <c r="D6162" t="s">
        <v>228</v>
      </c>
      <c r="E6162" t="s">
        <v>224</v>
      </c>
      <c r="F6162" t="s">
        <v>314</v>
      </c>
      <c r="G6162" s="16">
        <v>43100</v>
      </c>
      <c r="J6162" t="s">
        <v>325</v>
      </c>
      <c r="K6162" t="str">
        <f>IFERROR(VLOOKUP(J6162,ORDEN_ESF!A:C,2,0),"")</f>
        <v>Disposiciones actuales</v>
      </c>
      <c r="L6162">
        <f>IFERROR(VLOOKUP(J6162,ORDEN_ESF!A:C,3,0),0)</f>
        <v>0</v>
      </c>
      <c r="M6162">
        <v>819330</v>
      </c>
    </row>
    <row r="6163" spans="1:13" x14ac:dyDescent="0.25">
      <c r="A6163">
        <v>890940026</v>
      </c>
      <c r="B6163" t="s">
        <v>304</v>
      </c>
      <c r="C6163" t="s">
        <v>291</v>
      </c>
      <c r="D6163" t="s">
        <v>223</v>
      </c>
      <c r="E6163" t="s">
        <v>224</v>
      </c>
      <c r="F6163" t="s">
        <v>314</v>
      </c>
      <c r="G6163" s="16">
        <v>43100</v>
      </c>
      <c r="J6163" t="s">
        <v>325</v>
      </c>
      <c r="K6163" t="str">
        <f>IFERROR(VLOOKUP(J6163,ORDEN_ESF!A:C,2,0),"")</f>
        <v>Disposiciones actuales</v>
      </c>
      <c r="L6163">
        <f>IFERROR(VLOOKUP(J6163,ORDEN_ESF!A:C,3,0),0)</f>
        <v>0</v>
      </c>
      <c r="M6163">
        <v>1457</v>
      </c>
    </row>
    <row r="6164" spans="1:13" x14ac:dyDescent="0.25">
      <c r="A6164">
        <v>860505064</v>
      </c>
      <c r="B6164" t="s">
        <v>361</v>
      </c>
      <c r="C6164" t="s">
        <v>291</v>
      </c>
      <c r="D6164" t="s">
        <v>228</v>
      </c>
      <c r="E6164" t="s">
        <v>224</v>
      </c>
      <c r="F6164" t="s">
        <v>292</v>
      </c>
      <c r="G6164" s="16">
        <v>43100</v>
      </c>
      <c r="J6164" t="s">
        <v>325</v>
      </c>
      <c r="K6164" t="str">
        <f>IFERROR(VLOOKUP(J6164,ORDEN_ESF!A:C,2,0),"")</f>
        <v>Disposiciones actuales</v>
      </c>
      <c r="L6164">
        <f>IFERROR(VLOOKUP(J6164,ORDEN_ESF!A:C,3,0),0)</f>
        <v>0</v>
      </c>
      <c r="M6164">
        <v>720408</v>
      </c>
    </row>
    <row r="6165" spans="1:13" x14ac:dyDescent="0.25">
      <c r="A6165">
        <v>860505064</v>
      </c>
      <c r="B6165" t="s">
        <v>361</v>
      </c>
      <c r="C6165" t="s">
        <v>291</v>
      </c>
      <c r="D6165" t="s">
        <v>228</v>
      </c>
      <c r="E6165" t="s">
        <v>224</v>
      </c>
      <c r="F6165" t="s">
        <v>314</v>
      </c>
      <c r="G6165" s="16">
        <v>43100</v>
      </c>
      <c r="J6165" t="s">
        <v>325</v>
      </c>
      <c r="K6165" t="str">
        <f>IFERROR(VLOOKUP(J6165,ORDEN_ESF!A:C,2,0),"")</f>
        <v>Disposiciones actuales</v>
      </c>
      <c r="L6165">
        <f>IFERROR(VLOOKUP(J6165,ORDEN_ESF!A:C,3,0),0)</f>
        <v>0</v>
      </c>
      <c r="M6165">
        <v>620388</v>
      </c>
    </row>
    <row r="6166" spans="1:13" x14ac:dyDescent="0.25">
      <c r="A6166">
        <v>900521357</v>
      </c>
      <c r="B6166" t="s">
        <v>175</v>
      </c>
      <c r="C6166" t="s">
        <v>291</v>
      </c>
      <c r="D6166" t="s">
        <v>388</v>
      </c>
      <c r="E6166" t="s">
        <v>339</v>
      </c>
      <c r="F6166" t="s">
        <v>292</v>
      </c>
      <c r="G6166" s="16">
        <v>43100</v>
      </c>
      <c r="J6166" t="s">
        <v>325</v>
      </c>
      <c r="K6166" t="str">
        <f>IFERROR(VLOOKUP(J6166,ORDEN_ESF!A:C,2,0),"")</f>
        <v>Disposiciones actuales</v>
      </c>
      <c r="L6166">
        <f>IFERROR(VLOOKUP(J6166,ORDEN_ESF!A:C,3,0),0)</f>
        <v>0</v>
      </c>
      <c r="M6166">
        <v>1275774</v>
      </c>
    </row>
    <row r="6167" spans="1:13" x14ac:dyDescent="0.25">
      <c r="A6167">
        <v>900521357</v>
      </c>
      <c r="B6167" t="s">
        <v>175</v>
      </c>
      <c r="C6167" t="s">
        <v>291</v>
      </c>
      <c r="D6167" t="s">
        <v>388</v>
      </c>
      <c r="E6167" t="s">
        <v>339</v>
      </c>
      <c r="F6167" t="s">
        <v>314</v>
      </c>
      <c r="G6167" s="16">
        <v>43100</v>
      </c>
      <c r="J6167" t="s">
        <v>325</v>
      </c>
      <c r="K6167" t="str">
        <f>IFERROR(VLOOKUP(J6167,ORDEN_ESF!A:C,2,0),"")</f>
        <v>Disposiciones actuales</v>
      </c>
      <c r="L6167">
        <f>IFERROR(VLOOKUP(J6167,ORDEN_ESF!A:C,3,0),0)</f>
        <v>0</v>
      </c>
      <c r="M6167">
        <v>3085989</v>
      </c>
    </row>
    <row r="6168" spans="1:13" x14ac:dyDescent="0.25">
      <c r="A6168">
        <v>800140959</v>
      </c>
      <c r="B6168" t="s">
        <v>340</v>
      </c>
      <c r="C6168" t="s">
        <v>291</v>
      </c>
      <c r="D6168" t="s">
        <v>228</v>
      </c>
      <c r="E6168" t="s">
        <v>339</v>
      </c>
      <c r="F6168" t="s">
        <v>292</v>
      </c>
      <c r="G6168" s="16">
        <v>43100</v>
      </c>
      <c r="J6168" t="s">
        <v>325</v>
      </c>
      <c r="K6168" t="str">
        <f>IFERROR(VLOOKUP(J6168,ORDEN_ESF!A:C,2,0),"")</f>
        <v>Disposiciones actuales</v>
      </c>
      <c r="L6168">
        <f>IFERROR(VLOOKUP(J6168,ORDEN_ESF!A:C,3,0),0)</f>
        <v>0</v>
      </c>
      <c r="M6168">
        <v>407765</v>
      </c>
    </row>
    <row r="6169" spans="1:13" x14ac:dyDescent="0.25">
      <c r="A6169">
        <v>800140959</v>
      </c>
      <c r="B6169" t="s">
        <v>340</v>
      </c>
      <c r="C6169" t="s">
        <v>291</v>
      </c>
      <c r="D6169" t="s">
        <v>228</v>
      </c>
      <c r="E6169" t="s">
        <v>339</v>
      </c>
      <c r="F6169" t="s">
        <v>314</v>
      </c>
      <c r="G6169" s="16">
        <v>43100</v>
      </c>
      <c r="J6169" t="s">
        <v>325</v>
      </c>
      <c r="K6169" t="str">
        <f>IFERROR(VLOOKUP(J6169,ORDEN_ESF!A:C,2,0),"")</f>
        <v>Disposiciones actuales</v>
      </c>
      <c r="L6169">
        <f>IFERROR(VLOOKUP(J6169,ORDEN_ESF!A:C,3,0),0)</f>
        <v>0</v>
      </c>
      <c r="M6169">
        <v>254206</v>
      </c>
    </row>
    <row r="6170" spans="1:13" x14ac:dyDescent="0.25">
      <c r="A6170">
        <v>900535441</v>
      </c>
      <c r="B6170" t="s">
        <v>308</v>
      </c>
      <c r="C6170" t="s">
        <v>291</v>
      </c>
      <c r="D6170" t="s">
        <v>228</v>
      </c>
      <c r="E6170" t="s">
        <v>224</v>
      </c>
      <c r="F6170" t="s">
        <v>292</v>
      </c>
      <c r="G6170" s="16">
        <v>43100</v>
      </c>
      <c r="J6170" t="s">
        <v>325</v>
      </c>
      <c r="K6170" t="str">
        <f>IFERROR(VLOOKUP(J6170,ORDEN_ESF!A:C,2,0),"")</f>
        <v>Disposiciones actuales</v>
      </c>
      <c r="L6170">
        <f>IFERROR(VLOOKUP(J6170,ORDEN_ESF!A:C,3,0),0)</f>
        <v>0</v>
      </c>
      <c r="M6170">
        <v>45455</v>
      </c>
    </row>
    <row r="6171" spans="1:13" x14ac:dyDescent="0.25">
      <c r="A6171">
        <v>900535441</v>
      </c>
      <c r="B6171" t="s">
        <v>308</v>
      </c>
      <c r="C6171" t="s">
        <v>291</v>
      </c>
      <c r="D6171" t="s">
        <v>228</v>
      </c>
      <c r="E6171" t="s">
        <v>224</v>
      </c>
      <c r="F6171" t="s">
        <v>314</v>
      </c>
      <c r="G6171" s="16">
        <v>43100</v>
      </c>
      <c r="J6171" t="s">
        <v>325</v>
      </c>
      <c r="K6171" t="str">
        <f>IFERROR(VLOOKUP(J6171,ORDEN_ESF!A:C,2,0),"")</f>
        <v>Disposiciones actuales</v>
      </c>
      <c r="L6171">
        <f>IFERROR(VLOOKUP(J6171,ORDEN_ESF!A:C,3,0),0)</f>
        <v>0</v>
      </c>
      <c r="M6171">
        <v>31031</v>
      </c>
    </row>
    <row r="6172" spans="1:13" x14ac:dyDescent="0.25">
      <c r="A6172">
        <v>800014246</v>
      </c>
      <c r="B6172" t="s">
        <v>332</v>
      </c>
      <c r="C6172" t="s">
        <v>291</v>
      </c>
      <c r="D6172" t="s">
        <v>223</v>
      </c>
      <c r="E6172" t="s">
        <v>333</v>
      </c>
      <c r="F6172" t="s">
        <v>292</v>
      </c>
      <c r="G6172" s="16">
        <v>43100</v>
      </c>
      <c r="J6172" t="s">
        <v>325</v>
      </c>
      <c r="K6172" t="str">
        <f>IFERROR(VLOOKUP(J6172,ORDEN_ESF!A:C,2,0),"")</f>
        <v>Disposiciones actuales</v>
      </c>
      <c r="L6172">
        <f>IFERROR(VLOOKUP(J6172,ORDEN_ESF!A:C,3,0),0)</f>
        <v>0</v>
      </c>
      <c r="M6172">
        <v>7270441</v>
      </c>
    </row>
    <row r="6173" spans="1:13" x14ac:dyDescent="0.25">
      <c r="A6173">
        <v>800014246</v>
      </c>
      <c r="B6173" t="s">
        <v>332</v>
      </c>
      <c r="C6173" t="s">
        <v>291</v>
      </c>
      <c r="D6173" t="s">
        <v>223</v>
      </c>
      <c r="E6173" t="s">
        <v>333</v>
      </c>
      <c r="F6173" t="s">
        <v>314</v>
      </c>
      <c r="G6173" s="16">
        <v>43100</v>
      </c>
      <c r="J6173" t="s">
        <v>325</v>
      </c>
      <c r="K6173" t="str">
        <f>IFERROR(VLOOKUP(J6173,ORDEN_ESF!A:C,2,0),"")</f>
        <v>Disposiciones actuales</v>
      </c>
      <c r="L6173">
        <f>IFERROR(VLOOKUP(J6173,ORDEN_ESF!A:C,3,0),0)</f>
        <v>0</v>
      </c>
      <c r="M6173">
        <v>1358548</v>
      </c>
    </row>
    <row r="6174" spans="1:13" x14ac:dyDescent="0.25">
      <c r="A6174">
        <v>830116629</v>
      </c>
      <c r="B6174" t="s">
        <v>354</v>
      </c>
      <c r="C6174" t="s">
        <v>291</v>
      </c>
      <c r="D6174" t="s">
        <v>228</v>
      </c>
      <c r="E6174" t="s">
        <v>355</v>
      </c>
      <c r="F6174" t="s">
        <v>292</v>
      </c>
      <c r="G6174" s="16">
        <v>43100</v>
      </c>
      <c r="J6174" t="s">
        <v>325</v>
      </c>
      <c r="K6174" t="str">
        <f>IFERROR(VLOOKUP(J6174,ORDEN_ESF!A:C,2,0),"")</f>
        <v>Disposiciones actuales</v>
      </c>
      <c r="L6174">
        <f>IFERROR(VLOOKUP(J6174,ORDEN_ESF!A:C,3,0),0)</f>
        <v>0</v>
      </c>
      <c r="M6174">
        <v>1330</v>
      </c>
    </row>
    <row r="6175" spans="1:13" x14ac:dyDescent="0.25">
      <c r="A6175">
        <v>830116629</v>
      </c>
      <c r="B6175" t="s">
        <v>354</v>
      </c>
      <c r="C6175" t="s">
        <v>291</v>
      </c>
      <c r="D6175" t="s">
        <v>228</v>
      </c>
      <c r="E6175" t="s">
        <v>355</v>
      </c>
      <c r="F6175" t="s">
        <v>314</v>
      </c>
      <c r="G6175" s="16">
        <v>43100</v>
      </c>
      <c r="J6175" t="s">
        <v>325</v>
      </c>
      <c r="K6175" t="str">
        <f>IFERROR(VLOOKUP(J6175,ORDEN_ESF!A:C,2,0),"")</f>
        <v>Disposiciones actuales</v>
      </c>
      <c r="L6175">
        <f>IFERROR(VLOOKUP(J6175,ORDEN_ESF!A:C,3,0),0)</f>
        <v>0</v>
      </c>
      <c r="M6175">
        <v>6421</v>
      </c>
    </row>
    <row r="6176" spans="1:13" x14ac:dyDescent="0.25">
      <c r="A6176">
        <v>830097620</v>
      </c>
      <c r="B6176" t="s">
        <v>290</v>
      </c>
      <c r="C6176" t="s">
        <v>291</v>
      </c>
      <c r="D6176" t="s">
        <v>228</v>
      </c>
      <c r="E6176" t="s">
        <v>224</v>
      </c>
      <c r="F6176" t="s">
        <v>292</v>
      </c>
      <c r="G6176" s="16">
        <v>43100</v>
      </c>
      <c r="J6176" t="s">
        <v>325</v>
      </c>
      <c r="K6176" t="str">
        <f>IFERROR(VLOOKUP(J6176,ORDEN_ESF!A:C,2,0),"")</f>
        <v>Disposiciones actuales</v>
      </c>
      <c r="L6176">
        <f>IFERROR(VLOOKUP(J6176,ORDEN_ESF!A:C,3,0),0)</f>
        <v>0</v>
      </c>
      <c r="M6176">
        <v>182175</v>
      </c>
    </row>
    <row r="6177" spans="1:13" x14ac:dyDescent="0.25">
      <c r="A6177">
        <v>830097620</v>
      </c>
      <c r="B6177" t="s">
        <v>290</v>
      </c>
      <c r="C6177" t="s">
        <v>291</v>
      </c>
      <c r="D6177" t="s">
        <v>228</v>
      </c>
      <c r="E6177" t="s">
        <v>224</v>
      </c>
      <c r="F6177" t="s">
        <v>314</v>
      </c>
      <c r="G6177" s="16">
        <v>43100</v>
      </c>
      <c r="J6177" t="s">
        <v>325</v>
      </c>
      <c r="K6177" t="str">
        <f>IFERROR(VLOOKUP(J6177,ORDEN_ESF!A:C,2,0),"")</f>
        <v>Disposiciones actuales</v>
      </c>
      <c r="L6177">
        <f>IFERROR(VLOOKUP(J6177,ORDEN_ESF!A:C,3,0),0)</f>
        <v>0</v>
      </c>
      <c r="M6177">
        <v>215530</v>
      </c>
    </row>
    <row r="6178" spans="1:13" x14ac:dyDescent="0.25">
      <c r="A6178">
        <v>800095951</v>
      </c>
      <c r="B6178" t="s">
        <v>338</v>
      </c>
      <c r="C6178" t="s">
        <v>291</v>
      </c>
      <c r="D6178" t="s">
        <v>228</v>
      </c>
      <c r="E6178" t="s">
        <v>339</v>
      </c>
      <c r="F6178" t="s">
        <v>292</v>
      </c>
      <c r="G6178" s="16">
        <v>43100</v>
      </c>
      <c r="J6178" t="s">
        <v>325</v>
      </c>
      <c r="K6178" t="str">
        <f>IFERROR(VLOOKUP(J6178,ORDEN_ESF!A:C,2,0),"")</f>
        <v>Disposiciones actuales</v>
      </c>
      <c r="L6178">
        <f>IFERROR(VLOOKUP(J6178,ORDEN_ESF!A:C,3,0),0)</f>
        <v>0</v>
      </c>
      <c r="M6178">
        <v>368969</v>
      </c>
    </row>
    <row r="6179" spans="1:13" x14ac:dyDescent="0.25">
      <c r="A6179">
        <v>860354402</v>
      </c>
      <c r="B6179" t="s">
        <v>295</v>
      </c>
      <c r="C6179" t="s">
        <v>291</v>
      </c>
      <c r="D6179" t="s">
        <v>228</v>
      </c>
      <c r="E6179" t="s">
        <v>224</v>
      </c>
      <c r="F6179" t="s">
        <v>292</v>
      </c>
      <c r="G6179" s="16">
        <v>43100</v>
      </c>
      <c r="J6179" t="s">
        <v>325</v>
      </c>
      <c r="K6179" t="str">
        <f>IFERROR(VLOOKUP(J6179,ORDEN_ESF!A:C,2,0),"")</f>
        <v>Disposiciones actuales</v>
      </c>
      <c r="L6179">
        <f>IFERROR(VLOOKUP(J6179,ORDEN_ESF!A:C,3,0),0)</f>
        <v>0</v>
      </c>
      <c r="M6179">
        <v>118554</v>
      </c>
    </row>
    <row r="6180" spans="1:13" x14ac:dyDescent="0.25">
      <c r="A6180">
        <v>860354402</v>
      </c>
      <c r="B6180" t="s">
        <v>295</v>
      </c>
      <c r="C6180" t="s">
        <v>291</v>
      </c>
      <c r="D6180" t="s">
        <v>228</v>
      </c>
      <c r="E6180" t="s">
        <v>224</v>
      </c>
      <c r="F6180" t="s">
        <v>314</v>
      </c>
      <c r="G6180" s="16">
        <v>43100</v>
      </c>
      <c r="J6180" t="s">
        <v>325</v>
      </c>
      <c r="K6180" t="str">
        <f>IFERROR(VLOOKUP(J6180,ORDEN_ESF!A:C,2,0),"")</f>
        <v>Disposiciones actuales</v>
      </c>
      <c r="L6180">
        <f>IFERROR(VLOOKUP(J6180,ORDEN_ESF!A:C,3,0),0)</f>
        <v>0</v>
      </c>
      <c r="M6180">
        <v>317842</v>
      </c>
    </row>
    <row r="6181" spans="1:13" x14ac:dyDescent="0.25">
      <c r="A6181">
        <v>890908097</v>
      </c>
      <c r="B6181" t="s">
        <v>377</v>
      </c>
      <c r="C6181" t="s">
        <v>291</v>
      </c>
      <c r="D6181" t="s">
        <v>223</v>
      </c>
      <c r="E6181" t="s">
        <v>224</v>
      </c>
      <c r="F6181" t="s">
        <v>292</v>
      </c>
      <c r="G6181" s="16">
        <v>43100</v>
      </c>
      <c r="J6181" t="s">
        <v>263</v>
      </c>
      <c r="K6181" t="str">
        <f>IFERROR(VLOOKUP(J6181,ORDEN_ESF!A:C,2,0),"")</f>
        <v>Cuentas por pagar comerciales y otras cuentas por pagar</v>
      </c>
      <c r="L6181">
        <f>IFERROR(VLOOKUP(J6181,ORDEN_ESF!A:C,3,0),0)</f>
        <v>0</v>
      </c>
      <c r="M6181">
        <v>5713178</v>
      </c>
    </row>
    <row r="6182" spans="1:13" x14ac:dyDescent="0.25">
      <c r="A6182">
        <v>890908097</v>
      </c>
      <c r="B6182" t="s">
        <v>377</v>
      </c>
      <c r="C6182" t="s">
        <v>291</v>
      </c>
      <c r="D6182" t="s">
        <v>223</v>
      </c>
      <c r="E6182" t="s">
        <v>224</v>
      </c>
      <c r="F6182" t="s">
        <v>314</v>
      </c>
      <c r="G6182" s="16">
        <v>43100</v>
      </c>
      <c r="J6182" t="s">
        <v>263</v>
      </c>
      <c r="K6182" t="str">
        <f>IFERROR(VLOOKUP(J6182,ORDEN_ESF!A:C,2,0),"")</f>
        <v>Cuentas por pagar comerciales y otras cuentas por pagar</v>
      </c>
      <c r="L6182">
        <f>IFERROR(VLOOKUP(J6182,ORDEN_ESF!A:C,3,0),0)</f>
        <v>0</v>
      </c>
      <c r="M6182">
        <v>5585385</v>
      </c>
    </row>
    <row r="6183" spans="1:13" x14ac:dyDescent="0.25">
      <c r="A6183">
        <v>860077099</v>
      </c>
      <c r="B6183" t="s">
        <v>371</v>
      </c>
      <c r="C6183" t="s">
        <v>291</v>
      </c>
      <c r="D6183" t="s">
        <v>228</v>
      </c>
      <c r="E6183" t="s">
        <v>224</v>
      </c>
      <c r="F6183" t="s">
        <v>292</v>
      </c>
      <c r="G6183" s="16">
        <v>43100</v>
      </c>
      <c r="J6183" t="s">
        <v>263</v>
      </c>
      <c r="K6183" t="str">
        <f>IFERROR(VLOOKUP(J6183,ORDEN_ESF!A:C,2,0),"")</f>
        <v>Cuentas por pagar comerciales y otras cuentas por pagar</v>
      </c>
      <c r="L6183">
        <f>IFERROR(VLOOKUP(J6183,ORDEN_ESF!A:C,3,0),0)</f>
        <v>0</v>
      </c>
      <c r="M6183">
        <v>7883989</v>
      </c>
    </row>
    <row r="6184" spans="1:13" x14ac:dyDescent="0.25">
      <c r="A6184">
        <v>860077099</v>
      </c>
      <c r="B6184" t="s">
        <v>371</v>
      </c>
      <c r="C6184" t="s">
        <v>291</v>
      </c>
      <c r="D6184" t="s">
        <v>228</v>
      </c>
      <c r="E6184" t="s">
        <v>224</v>
      </c>
      <c r="F6184" t="s">
        <v>314</v>
      </c>
      <c r="G6184" s="16">
        <v>43100</v>
      </c>
      <c r="J6184" t="s">
        <v>263</v>
      </c>
      <c r="K6184" t="str">
        <f>IFERROR(VLOOKUP(J6184,ORDEN_ESF!A:C,2,0),"")</f>
        <v>Cuentas por pagar comerciales y otras cuentas por pagar</v>
      </c>
      <c r="L6184">
        <f>IFERROR(VLOOKUP(J6184,ORDEN_ESF!A:C,3,0),0)</f>
        <v>0</v>
      </c>
      <c r="M6184">
        <v>3907044</v>
      </c>
    </row>
    <row r="6185" spans="1:13" x14ac:dyDescent="0.25">
      <c r="A6185">
        <v>860532790</v>
      </c>
      <c r="B6185" t="s">
        <v>374</v>
      </c>
      <c r="C6185" t="s">
        <v>291</v>
      </c>
      <c r="D6185" t="s">
        <v>228</v>
      </c>
      <c r="E6185" t="s">
        <v>224</v>
      </c>
      <c r="F6185" t="s">
        <v>292</v>
      </c>
      <c r="G6185" s="16">
        <v>43100</v>
      </c>
      <c r="J6185" t="s">
        <v>263</v>
      </c>
      <c r="K6185" t="str">
        <f>IFERROR(VLOOKUP(J6185,ORDEN_ESF!A:C,2,0),"")</f>
        <v>Cuentas por pagar comerciales y otras cuentas por pagar</v>
      </c>
      <c r="L6185">
        <f>IFERROR(VLOOKUP(J6185,ORDEN_ESF!A:C,3,0),0)</f>
        <v>0</v>
      </c>
      <c r="M6185">
        <v>329398</v>
      </c>
    </row>
    <row r="6186" spans="1:13" x14ac:dyDescent="0.25">
      <c r="A6186">
        <v>860532790</v>
      </c>
      <c r="B6186" t="s">
        <v>374</v>
      </c>
      <c r="C6186" t="s">
        <v>291</v>
      </c>
      <c r="D6186" t="s">
        <v>228</v>
      </c>
      <c r="E6186" t="s">
        <v>224</v>
      </c>
      <c r="F6186" t="s">
        <v>314</v>
      </c>
      <c r="G6186" s="16">
        <v>43100</v>
      </c>
      <c r="J6186" t="s">
        <v>263</v>
      </c>
      <c r="K6186" t="str">
        <f>IFERROR(VLOOKUP(J6186,ORDEN_ESF!A:C,2,0),"")</f>
        <v>Cuentas por pagar comerciales y otras cuentas por pagar</v>
      </c>
      <c r="L6186">
        <f>IFERROR(VLOOKUP(J6186,ORDEN_ESF!A:C,3,0),0)</f>
        <v>0</v>
      </c>
      <c r="M6186">
        <v>159143</v>
      </c>
    </row>
    <row r="6187" spans="1:13" x14ac:dyDescent="0.25">
      <c r="A6187">
        <v>890928186</v>
      </c>
      <c r="B6187" t="s">
        <v>303</v>
      </c>
      <c r="C6187" t="s">
        <v>291</v>
      </c>
      <c r="D6187" t="s">
        <v>223</v>
      </c>
      <c r="E6187" t="s">
        <v>224</v>
      </c>
      <c r="F6187" t="s">
        <v>292</v>
      </c>
      <c r="G6187" s="16">
        <v>43100</v>
      </c>
      <c r="J6187" t="s">
        <v>263</v>
      </c>
      <c r="K6187" t="str">
        <f>IFERROR(VLOOKUP(J6187,ORDEN_ESF!A:C,2,0),"")</f>
        <v>Cuentas por pagar comerciales y otras cuentas por pagar</v>
      </c>
      <c r="L6187">
        <f>IFERROR(VLOOKUP(J6187,ORDEN_ESF!A:C,3,0),0)</f>
        <v>0</v>
      </c>
      <c r="M6187">
        <v>4936721</v>
      </c>
    </row>
    <row r="6188" spans="1:13" x14ac:dyDescent="0.25">
      <c r="A6188">
        <v>890928186</v>
      </c>
      <c r="B6188" t="s">
        <v>303</v>
      </c>
      <c r="C6188" t="s">
        <v>291</v>
      </c>
      <c r="D6188" t="s">
        <v>223</v>
      </c>
      <c r="E6188" t="s">
        <v>224</v>
      </c>
      <c r="F6188" t="s">
        <v>314</v>
      </c>
      <c r="G6188" s="16">
        <v>43100</v>
      </c>
      <c r="J6188" t="s">
        <v>263</v>
      </c>
      <c r="K6188" t="str">
        <f>IFERROR(VLOOKUP(J6188,ORDEN_ESF!A:C,2,0),"")</f>
        <v>Cuentas por pagar comerciales y otras cuentas por pagar</v>
      </c>
      <c r="L6188">
        <f>IFERROR(VLOOKUP(J6188,ORDEN_ESF!A:C,3,0),0)</f>
        <v>0</v>
      </c>
      <c r="M6188">
        <v>5905482</v>
      </c>
    </row>
    <row r="6189" spans="1:13" x14ac:dyDescent="0.25">
      <c r="A6189">
        <v>900206483</v>
      </c>
      <c r="B6189" t="s">
        <v>307</v>
      </c>
      <c r="C6189" t="s">
        <v>291</v>
      </c>
      <c r="D6189" t="s">
        <v>228</v>
      </c>
      <c r="E6189" t="s">
        <v>224</v>
      </c>
      <c r="F6189" t="s">
        <v>292</v>
      </c>
      <c r="G6189" s="16">
        <v>43100</v>
      </c>
      <c r="J6189" t="s">
        <v>263</v>
      </c>
      <c r="K6189" t="str">
        <f>IFERROR(VLOOKUP(J6189,ORDEN_ESF!A:C,2,0),"")</f>
        <v>Cuentas por pagar comerciales y otras cuentas por pagar</v>
      </c>
      <c r="L6189">
        <f>IFERROR(VLOOKUP(J6189,ORDEN_ESF!A:C,3,0),0)</f>
        <v>0</v>
      </c>
      <c r="M6189">
        <v>1447031</v>
      </c>
    </row>
    <row r="6190" spans="1:13" x14ac:dyDescent="0.25">
      <c r="A6190">
        <v>900206483</v>
      </c>
      <c r="B6190" t="s">
        <v>307</v>
      </c>
      <c r="C6190" t="s">
        <v>291</v>
      </c>
      <c r="D6190" t="s">
        <v>228</v>
      </c>
      <c r="E6190" t="s">
        <v>224</v>
      </c>
      <c r="F6190" t="s">
        <v>314</v>
      </c>
      <c r="G6190" s="16">
        <v>43100</v>
      </c>
      <c r="J6190" t="s">
        <v>263</v>
      </c>
      <c r="K6190" t="str">
        <f>IFERROR(VLOOKUP(J6190,ORDEN_ESF!A:C,2,0),"")</f>
        <v>Cuentas por pagar comerciales y otras cuentas por pagar</v>
      </c>
      <c r="L6190">
        <f>IFERROR(VLOOKUP(J6190,ORDEN_ESF!A:C,3,0),0)</f>
        <v>0</v>
      </c>
      <c r="M6190">
        <v>520626</v>
      </c>
    </row>
    <row r="6191" spans="1:13" x14ac:dyDescent="0.25">
      <c r="A6191">
        <v>900206480</v>
      </c>
      <c r="B6191" t="s">
        <v>306</v>
      </c>
      <c r="C6191" t="s">
        <v>291</v>
      </c>
      <c r="D6191" t="s">
        <v>228</v>
      </c>
      <c r="E6191" t="s">
        <v>224</v>
      </c>
      <c r="F6191" t="s">
        <v>292</v>
      </c>
      <c r="G6191" s="16">
        <v>43100</v>
      </c>
      <c r="J6191" t="s">
        <v>263</v>
      </c>
      <c r="K6191" t="str">
        <f>IFERROR(VLOOKUP(J6191,ORDEN_ESF!A:C,2,0),"")</f>
        <v>Cuentas por pagar comerciales y otras cuentas por pagar</v>
      </c>
      <c r="L6191">
        <f>IFERROR(VLOOKUP(J6191,ORDEN_ESF!A:C,3,0),0)</f>
        <v>0</v>
      </c>
      <c r="M6191">
        <v>4165306</v>
      </c>
    </row>
    <row r="6192" spans="1:13" x14ac:dyDescent="0.25">
      <c r="A6192">
        <v>900206480</v>
      </c>
      <c r="B6192" t="s">
        <v>306</v>
      </c>
      <c r="C6192" t="s">
        <v>291</v>
      </c>
      <c r="D6192" t="s">
        <v>228</v>
      </c>
      <c r="E6192" t="s">
        <v>224</v>
      </c>
      <c r="F6192" t="s">
        <v>314</v>
      </c>
      <c r="G6192" s="16">
        <v>43100</v>
      </c>
      <c r="J6192" t="s">
        <v>263</v>
      </c>
      <c r="K6192" t="str">
        <f>IFERROR(VLOOKUP(J6192,ORDEN_ESF!A:C,2,0),"")</f>
        <v>Cuentas por pagar comerciales y otras cuentas por pagar</v>
      </c>
      <c r="L6192">
        <f>IFERROR(VLOOKUP(J6192,ORDEN_ESF!A:C,3,0),0)</f>
        <v>0</v>
      </c>
      <c r="M6192">
        <v>2687771</v>
      </c>
    </row>
    <row r="6193" spans="1:13" x14ac:dyDescent="0.25">
      <c r="A6193">
        <v>890940026</v>
      </c>
      <c r="B6193" t="s">
        <v>304</v>
      </c>
      <c r="C6193" t="s">
        <v>291</v>
      </c>
      <c r="D6193" t="s">
        <v>223</v>
      </c>
      <c r="E6193" t="s">
        <v>224</v>
      </c>
      <c r="F6193" t="s">
        <v>292</v>
      </c>
      <c r="G6193" s="16">
        <v>43100</v>
      </c>
      <c r="J6193" t="s">
        <v>263</v>
      </c>
      <c r="K6193" t="str">
        <f>IFERROR(VLOOKUP(J6193,ORDEN_ESF!A:C,2,0),"")</f>
        <v>Cuentas por pagar comerciales y otras cuentas por pagar</v>
      </c>
      <c r="L6193">
        <f>IFERROR(VLOOKUP(J6193,ORDEN_ESF!A:C,3,0),0)</f>
        <v>0</v>
      </c>
      <c r="M6193">
        <v>44390228</v>
      </c>
    </row>
    <row r="6194" spans="1:13" x14ac:dyDescent="0.25">
      <c r="A6194">
        <v>890940026</v>
      </c>
      <c r="B6194" t="s">
        <v>304</v>
      </c>
      <c r="C6194" t="s">
        <v>291</v>
      </c>
      <c r="D6194" t="s">
        <v>223</v>
      </c>
      <c r="E6194" t="s">
        <v>224</v>
      </c>
      <c r="F6194" t="s">
        <v>314</v>
      </c>
      <c r="G6194" s="16">
        <v>43100</v>
      </c>
      <c r="J6194" t="s">
        <v>263</v>
      </c>
      <c r="K6194" t="str">
        <f>IFERROR(VLOOKUP(J6194,ORDEN_ESF!A:C,2,0),"")</f>
        <v>Cuentas por pagar comerciales y otras cuentas por pagar</v>
      </c>
      <c r="L6194">
        <f>IFERROR(VLOOKUP(J6194,ORDEN_ESF!A:C,3,0),0)</f>
        <v>0</v>
      </c>
      <c r="M6194">
        <v>48375875</v>
      </c>
    </row>
    <row r="6195" spans="1:13" x14ac:dyDescent="0.25">
      <c r="A6195">
        <v>860505064</v>
      </c>
      <c r="B6195" t="s">
        <v>361</v>
      </c>
      <c r="C6195" t="s">
        <v>291</v>
      </c>
      <c r="D6195" t="s">
        <v>228</v>
      </c>
      <c r="E6195" t="s">
        <v>224</v>
      </c>
      <c r="F6195" t="s">
        <v>292</v>
      </c>
      <c r="G6195" s="16">
        <v>43100</v>
      </c>
      <c r="J6195" t="s">
        <v>263</v>
      </c>
      <c r="K6195" t="str">
        <f>IFERROR(VLOOKUP(J6195,ORDEN_ESF!A:C,2,0),"")</f>
        <v>Cuentas por pagar comerciales y otras cuentas por pagar</v>
      </c>
      <c r="L6195">
        <f>IFERROR(VLOOKUP(J6195,ORDEN_ESF!A:C,3,0),0)</f>
        <v>0</v>
      </c>
      <c r="M6195">
        <v>227070</v>
      </c>
    </row>
    <row r="6196" spans="1:13" x14ac:dyDescent="0.25">
      <c r="A6196">
        <v>860505064</v>
      </c>
      <c r="B6196" t="s">
        <v>361</v>
      </c>
      <c r="C6196" t="s">
        <v>291</v>
      </c>
      <c r="D6196" t="s">
        <v>228</v>
      </c>
      <c r="E6196" t="s">
        <v>224</v>
      </c>
      <c r="F6196" t="s">
        <v>314</v>
      </c>
      <c r="G6196" s="16">
        <v>43100</v>
      </c>
      <c r="J6196" t="s">
        <v>263</v>
      </c>
      <c r="K6196" t="str">
        <f>IFERROR(VLOOKUP(J6196,ORDEN_ESF!A:C,2,0),"")</f>
        <v>Cuentas por pagar comerciales y otras cuentas por pagar</v>
      </c>
      <c r="L6196">
        <f>IFERROR(VLOOKUP(J6196,ORDEN_ESF!A:C,3,0),0)</f>
        <v>0</v>
      </c>
      <c r="M6196">
        <v>262752</v>
      </c>
    </row>
    <row r="6197" spans="1:13" x14ac:dyDescent="0.25">
      <c r="A6197">
        <v>900521357</v>
      </c>
      <c r="B6197" t="s">
        <v>175</v>
      </c>
      <c r="C6197" t="s">
        <v>291</v>
      </c>
      <c r="D6197" t="s">
        <v>388</v>
      </c>
      <c r="E6197" t="s">
        <v>339</v>
      </c>
      <c r="F6197" t="s">
        <v>292</v>
      </c>
      <c r="G6197" s="16">
        <v>43100</v>
      </c>
      <c r="J6197" t="s">
        <v>263</v>
      </c>
      <c r="K6197" t="str">
        <f>IFERROR(VLOOKUP(J6197,ORDEN_ESF!A:C,2,0),"")</f>
        <v>Cuentas por pagar comerciales y otras cuentas por pagar</v>
      </c>
      <c r="L6197">
        <f>IFERROR(VLOOKUP(J6197,ORDEN_ESF!A:C,3,0),0)</f>
        <v>0</v>
      </c>
      <c r="M6197">
        <v>9559517</v>
      </c>
    </row>
    <row r="6198" spans="1:13" x14ac:dyDescent="0.25">
      <c r="A6198">
        <v>900521357</v>
      </c>
      <c r="B6198" t="s">
        <v>175</v>
      </c>
      <c r="C6198" t="s">
        <v>291</v>
      </c>
      <c r="D6198" t="s">
        <v>388</v>
      </c>
      <c r="E6198" t="s">
        <v>339</v>
      </c>
      <c r="F6198" t="s">
        <v>314</v>
      </c>
      <c r="G6198" s="16">
        <v>43100</v>
      </c>
      <c r="J6198" t="s">
        <v>263</v>
      </c>
      <c r="K6198" t="str">
        <f>IFERROR(VLOOKUP(J6198,ORDEN_ESF!A:C,2,0),"")</f>
        <v>Cuentas por pagar comerciales y otras cuentas por pagar</v>
      </c>
      <c r="L6198">
        <f>IFERROR(VLOOKUP(J6198,ORDEN_ESF!A:C,3,0),0)</f>
        <v>0</v>
      </c>
      <c r="M6198">
        <v>26894515</v>
      </c>
    </row>
    <row r="6199" spans="1:13" x14ac:dyDescent="0.25">
      <c r="A6199">
        <v>800140959</v>
      </c>
      <c r="B6199" t="s">
        <v>340</v>
      </c>
      <c r="C6199" t="s">
        <v>291</v>
      </c>
      <c r="D6199" t="s">
        <v>228</v>
      </c>
      <c r="E6199" t="s">
        <v>339</v>
      </c>
      <c r="F6199" t="s">
        <v>292</v>
      </c>
      <c r="G6199" s="16">
        <v>43100</v>
      </c>
      <c r="J6199" t="s">
        <v>263</v>
      </c>
      <c r="K6199" t="str">
        <f>IFERROR(VLOOKUP(J6199,ORDEN_ESF!A:C,2,0),"")</f>
        <v>Cuentas por pagar comerciales y otras cuentas por pagar</v>
      </c>
      <c r="L6199">
        <f>IFERROR(VLOOKUP(J6199,ORDEN_ESF!A:C,3,0),0)</f>
        <v>0</v>
      </c>
      <c r="M6199">
        <v>3627259</v>
      </c>
    </row>
    <row r="6200" spans="1:13" x14ac:dyDescent="0.25">
      <c r="A6200">
        <v>800140959</v>
      </c>
      <c r="B6200" t="s">
        <v>340</v>
      </c>
      <c r="C6200" t="s">
        <v>291</v>
      </c>
      <c r="D6200" t="s">
        <v>228</v>
      </c>
      <c r="E6200" t="s">
        <v>339</v>
      </c>
      <c r="F6200" t="s">
        <v>314</v>
      </c>
      <c r="G6200" s="16">
        <v>43100</v>
      </c>
      <c r="J6200" t="s">
        <v>263</v>
      </c>
      <c r="K6200" t="str">
        <f>IFERROR(VLOOKUP(J6200,ORDEN_ESF!A:C,2,0),"")</f>
        <v>Cuentas por pagar comerciales y otras cuentas por pagar</v>
      </c>
      <c r="L6200">
        <f>IFERROR(VLOOKUP(J6200,ORDEN_ESF!A:C,3,0),0)</f>
        <v>0</v>
      </c>
      <c r="M6200">
        <v>3203947</v>
      </c>
    </row>
    <row r="6201" spans="1:13" x14ac:dyDescent="0.25">
      <c r="A6201">
        <v>900535441</v>
      </c>
      <c r="B6201" t="s">
        <v>308</v>
      </c>
      <c r="C6201" t="s">
        <v>291</v>
      </c>
      <c r="D6201" t="s">
        <v>228</v>
      </c>
      <c r="E6201" t="s">
        <v>224</v>
      </c>
      <c r="F6201" t="s">
        <v>292</v>
      </c>
      <c r="G6201" s="16">
        <v>43100</v>
      </c>
      <c r="J6201" t="s">
        <v>263</v>
      </c>
      <c r="K6201" t="str">
        <f>IFERROR(VLOOKUP(J6201,ORDEN_ESF!A:C,2,0),"")</f>
        <v>Cuentas por pagar comerciales y otras cuentas por pagar</v>
      </c>
      <c r="L6201">
        <f>IFERROR(VLOOKUP(J6201,ORDEN_ESF!A:C,3,0),0)</f>
        <v>0</v>
      </c>
      <c r="M6201">
        <v>31204495</v>
      </c>
    </row>
    <row r="6202" spans="1:13" x14ac:dyDescent="0.25">
      <c r="A6202">
        <v>900535441</v>
      </c>
      <c r="B6202" t="s">
        <v>308</v>
      </c>
      <c r="C6202" t="s">
        <v>291</v>
      </c>
      <c r="D6202" t="s">
        <v>228</v>
      </c>
      <c r="E6202" t="s">
        <v>224</v>
      </c>
      <c r="F6202" t="s">
        <v>314</v>
      </c>
      <c r="G6202" s="16">
        <v>43100</v>
      </c>
      <c r="J6202" t="s">
        <v>263</v>
      </c>
      <c r="K6202" t="str">
        <f>IFERROR(VLOOKUP(J6202,ORDEN_ESF!A:C,2,0),"")</f>
        <v>Cuentas por pagar comerciales y otras cuentas por pagar</v>
      </c>
      <c r="L6202">
        <f>IFERROR(VLOOKUP(J6202,ORDEN_ESF!A:C,3,0),0)</f>
        <v>0</v>
      </c>
      <c r="M6202">
        <v>33538395</v>
      </c>
    </row>
    <row r="6203" spans="1:13" x14ac:dyDescent="0.25">
      <c r="A6203">
        <v>800014246</v>
      </c>
      <c r="B6203" t="s">
        <v>332</v>
      </c>
      <c r="C6203" t="s">
        <v>291</v>
      </c>
      <c r="D6203" t="s">
        <v>223</v>
      </c>
      <c r="E6203" t="s">
        <v>333</v>
      </c>
      <c r="F6203" t="s">
        <v>292</v>
      </c>
      <c r="G6203" s="16">
        <v>43100</v>
      </c>
      <c r="J6203" t="s">
        <v>263</v>
      </c>
      <c r="K6203" t="str">
        <f>IFERROR(VLOOKUP(J6203,ORDEN_ESF!A:C,2,0),"")</f>
        <v>Cuentas por pagar comerciales y otras cuentas por pagar</v>
      </c>
      <c r="L6203">
        <f>IFERROR(VLOOKUP(J6203,ORDEN_ESF!A:C,3,0),0)</f>
        <v>0</v>
      </c>
      <c r="M6203">
        <v>30038903</v>
      </c>
    </row>
    <row r="6204" spans="1:13" x14ac:dyDescent="0.25">
      <c r="A6204">
        <v>800014246</v>
      </c>
      <c r="B6204" t="s">
        <v>332</v>
      </c>
      <c r="C6204" t="s">
        <v>291</v>
      </c>
      <c r="D6204" t="s">
        <v>223</v>
      </c>
      <c r="E6204" t="s">
        <v>333</v>
      </c>
      <c r="F6204" t="s">
        <v>314</v>
      </c>
      <c r="G6204" s="16">
        <v>43100</v>
      </c>
      <c r="J6204" t="s">
        <v>263</v>
      </c>
      <c r="K6204" t="str">
        <f>IFERROR(VLOOKUP(J6204,ORDEN_ESF!A:C,2,0),"")</f>
        <v>Cuentas por pagar comerciales y otras cuentas por pagar</v>
      </c>
      <c r="L6204">
        <f>IFERROR(VLOOKUP(J6204,ORDEN_ESF!A:C,3,0),0)</f>
        <v>0</v>
      </c>
      <c r="M6204">
        <v>30546292</v>
      </c>
    </row>
    <row r="6205" spans="1:13" x14ac:dyDescent="0.25">
      <c r="A6205">
        <v>800182330</v>
      </c>
      <c r="B6205" t="s">
        <v>342</v>
      </c>
      <c r="C6205" t="s">
        <v>291</v>
      </c>
      <c r="D6205" t="s">
        <v>343</v>
      </c>
      <c r="E6205" t="s">
        <v>333</v>
      </c>
      <c r="F6205" t="s">
        <v>292</v>
      </c>
      <c r="G6205" s="16">
        <v>43100</v>
      </c>
      <c r="J6205" t="s">
        <v>263</v>
      </c>
      <c r="K6205" t="str">
        <f>IFERROR(VLOOKUP(J6205,ORDEN_ESF!A:C,2,0),"")</f>
        <v>Cuentas por pagar comerciales y otras cuentas por pagar</v>
      </c>
      <c r="L6205">
        <f>IFERROR(VLOOKUP(J6205,ORDEN_ESF!A:C,3,0),0)</f>
        <v>0</v>
      </c>
      <c r="M6205">
        <v>121936116</v>
      </c>
    </row>
    <row r="6206" spans="1:13" x14ac:dyDescent="0.25">
      <c r="A6206">
        <v>800182330</v>
      </c>
      <c r="B6206" t="s">
        <v>342</v>
      </c>
      <c r="C6206" t="s">
        <v>291</v>
      </c>
      <c r="D6206" t="s">
        <v>343</v>
      </c>
      <c r="E6206" t="s">
        <v>333</v>
      </c>
      <c r="F6206" t="s">
        <v>314</v>
      </c>
      <c r="G6206" s="16">
        <v>43100</v>
      </c>
      <c r="J6206" t="s">
        <v>263</v>
      </c>
      <c r="K6206" t="str">
        <f>IFERROR(VLOOKUP(J6206,ORDEN_ESF!A:C,2,0),"")</f>
        <v>Cuentas por pagar comerciales y otras cuentas por pagar</v>
      </c>
      <c r="L6206">
        <f>IFERROR(VLOOKUP(J6206,ORDEN_ESF!A:C,3,0),0)</f>
        <v>0</v>
      </c>
      <c r="M6206">
        <v>101104344</v>
      </c>
    </row>
    <row r="6207" spans="1:13" x14ac:dyDescent="0.25">
      <c r="A6207">
        <v>830116629</v>
      </c>
      <c r="B6207" t="s">
        <v>354</v>
      </c>
      <c r="C6207" t="s">
        <v>291</v>
      </c>
      <c r="D6207" t="s">
        <v>228</v>
      </c>
      <c r="E6207" t="s">
        <v>355</v>
      </c>
      <c r="F6207" t="s">
        <v>314</v>
      </c>
      <c r="G6207" s="16">
        <v>43100</v>
      </c>
      <c r="J6207" t="s">
        <v>263</v>
      </c>
      <c r="K6207" t="str">
        <f>IFERROR(VLOOKUP(J6207,ORDEN_ESF!A:C,2,0),"")</f>
        <v>Cuentas por pagar comerciales y otras cuentas por pagar</v>
      </c>
      <c r="L6207">
        <f>IFERROR(VLOOKUP(J6207,ORDEN_ESF!A:C,3,0),0)</f>
        <v>0</v>
      </c>
      <c r="M6207">
        <v>7713</v>
      </c>
    </row>
    <row r="6208" spans="1:13" x14ac:dyDescent="0.25">
      <c r="A6208">
        <v>830097620</v>
      </c>
      <c r="B6208" t="s">
        <v>290</v>
      </c>
      <c r="C6208" t="s">
        <v>291</v>
      </c>
      <c r="D6208" t="s">
        <v>228</v>
      </c>
      <c r="E6208" t="s">
        <v>224</v>
      </c>
      <c r="F6208" t="s">
        <v>292</v>
      </c>
      <c r="G6208" s="16">
        <v>43100</v>
      </c>
      <c r="J6208" t="s">
        <v>263</v>
      </c>
      <c r="K6208" t="str">
        <f>IFERROR(VLOOKUP(J6208,ORDEN_ESF!A:C,2,0),"")</f>
        <v>Cuentas por pagar comerciales y otras cuentas por pagar</v>
      </c>
      <c r="L6208">
        <f>IFERROR(VLOOKUP(J6208,ORDEN_ESF!A:C,3,0),0)</f>
        <v>0</v>
      </c>
      <c r="M6208">
        <v>241981750</v>
      </c>
    </row>
    <row r="6209" spans="1:13" x14ac:dyDescent="0.25">
      <c r="A6209">
        <v>830097620</v>
      </c>
      <c r="B6209" t="s">
        <v>290</v>
      </c>
      <c r="C6209" t="s">
        <v>291</v>
      </c>
      <c r="D6209" t="s">
        <v>228</v>
      </c>
      <c r="E6209" t="s">
        <v>224</v>
      </c>
      <c r="F6209" t="s">
        <v>314</v>
      </c>
      <c r="G6209" s="16">
        <v>43100</v>
      </c>
      <c r="J6209" t="s">
        <v>263</v>
      </c>
      <c r="K6209" t="str">
        <f>IFERROR(VLOOKUP(J6209,ORDEN_ESF!A:C,2,0),"")</f>
        <v>Cuentas por pagar comerciales y otras cuentas por pagar</v>
      </c>
      <c r="L6209">
        <f>IFERROR(VLOOKUP(J6209,ORDEN_ESF!A:C,3,0),0)</f>
        <v>0</v>
      </c>
      <c r="M6209">
        <v>625384</v>
      </c>
    </row>
    <row r="6210" spans="1:13" x14ac:dyDescent="0.25">
      <c r="A6210">
        <v>800095951</v>
      </c>
      <c r="B6210" t="s">
        <v>338</v>
      </c>
      <c r="C6210" t="s">
        <v>291</v>
      </c>
      <c r="D6210" t="s">
        <v>228</v>
      </c>
      <c r="E6210" t="s">
        <v>339</v>
      </c>
      <c r="F6210" t="s">
        <v>292</v>
      </c>
      <c r="G6210" s="16">
        <v>43100</v>
      </c>
      <c r="J6210" t="s">
        <v>263</v>
      </c>
      <c r="K6210" t="str">
        <f>IFERROR(VLOOKUP(J6210,ORDEN_ESF!A:C,2,0),"")</f>
        <v>Cuentas por pagar comerciales y otras cuentas por pagar</v>
      </c>
      <c r="L6210">
        <f>IFERROR(VLOOKUP(J6210,ORDEN_ESF!A:C,3,0),0)</f>
        <v>0</v>
      </c>
      <c r="M6210">
        <v>71874</v>
      </c>
    </row>
    <row r="6211" spans="1:13" x14ac:dyDescent="0.25">
      <c r="A6211">
        <v>800095951</v>
      </c>
      <c r="B6211" t="s">
        <v>338</v>
      </c>
      <c r="C6211" t="s">
        <v>291</v>
      </c>
      <c r="D6211" t="s">
        <v>228</v>
      </c>
      <c r="E6211" t="s">
        <v>339</v>
      </c>
      <c r="F6211" t="s">
        <v>314</v>
      </c>
      <c r="G6211" s="16">
        <v>43100</v>
      </c>
      <c r="J6211" t="s">
        <v>263</v>
      </c>
      <c r="K6211" t="str">
        <f>IFERROR(VLOOKUP(J6211,ORDEN_ESF!A:C,2,0),"")</f>
        <v>Cuentas por pagar comerciales y otras cuentas por pagar</v>
      </c>
      <c r="L6211">
        <f>IFERROR(VLOOKUP(J6211,ORDEN_ESF!A:C,3,0),0)</f>
        <v>0</v>
      </c>
      <c r="M6211">
        <v>19950914</v>
      </c>
    </row>
    <row r="6212" spans="1:13" x14ac:dyDescent="0.25">
      <c r="A6212">
        <v>860354402</v>
      </c>
      <c r="B6212" t="s">
        <v>295</v>
      </c>
      <c r="C6212" t="s">
        <v>291</v>
      </c>
      <c r="D6212" t="s">
        <v>228</v>
      </c>
      <c r="E6212" t="s">
        <v>224</v>
      </c>
      <c r="F6212" t="s">
        <v>292</v>
      </c>
      <c r="G6212" s="16">
        <v>43100</v>
      </c>
      <c r="J6212" t="s">
        <v>263</v>
      </c>
      <c r="K6212" t="str">
        <f>IFERROR(VLOOKUP(J6212,ORDEN_ESF!A:C,2,0),"")</f>
        <v>Cuentas por pagar comerciales y otras cuentas por pagar</v>
      </c>
      <c r="L6212">
        <f>IFERROR(VLOOKUP(J6212,ORDEN_ESF!A:C,3,0),0)</f>
        <v>0</v>
      </c>
      <c r="M6212">
        <v>1381606</v>
      </c>
    </row>
    <row r="6213" spans="1:13" x14ac:dyDescent="0.25">
      <c r="A6213">
        <v>860354402</v>
      </c>
      <c r="B6213" t="s">
        <v>295</v>
      </c>
      <c r="C6213" t="s">
        <v>291</v>
      </c>
      <c r="D6213" t="s">
        <v>228</v>
      </c>
      <c r="E6213" t="s">
        <v>224</v>
      </c>
      <c r="F6213" t="s">
        <v>314</v>
      </c>
      <c r="G6213" s="16">
        <v>43100</v>
      </c>
      <c r="J6213" t="s">
        <v>263</v>
      </c>
      <c r="K6213" t="str">
        <f>IFERROR(VLOOKUP(J6213,ORDEN_ESF!A:C,2,0),"")</f>
        <v>Cuentas por pagar comerciales y otras cuentas por pagar</v>
      </c>
      <c r="L6213">
        <f>IFERROR(VLOOKUP(J6213,ORDEN_ESF!A:C,3,0),0)</f>
        <v>0</v>
      </c>
      <c r="M6213">
        <v>1431364</v>
      </c>
    </row>
    <row r="6214" spans="1:13" x14ac:dyDescent="0.25">
      <c r="A6214">
        <v>890908097</v>
      </c>
      <c r="B6214" t="s">
        <v>377</v>
      </c>
      <c r="C6214" t="s">
        <v>291</v>
      </c>
      <c r="D6214" t="s">
        <v>223</v>
      </c>
      <c r="E6214" t="s">
        <v>224</v>
      </c>
      <c r="F6214" t="s">
        <v>292</v>
      </c>
      <c r="G6214" s="16">
        <v>43100</v>
      </c>
      <c r="J6214" t="s">
        <v>264</v>
      </c>
      <c r="K6214" t="str">
        <f>IFERROR(VLOOKUP(J6214,ORDEN_ESF!A:C,2,0),"")</f>
        <v>Pasivos por impuestos corrientes, corriente</v>
      </c>
      <c r="L6214">
        <f>IFERROR(VLOOKUP(J6214,ORDEN_ESF!A:C,3,0),0)</f>
        <v>0</v>
      </c>
      <c r="M6214">
        <v>1708532</v>
      </c>
    </row>
    <row r="6215" spans="1:13" x14ac:dyDescent="0.25">
      <c r="A6215">
        <v>890908097</v>
      </c>
      <c r="B6215" t="s">
        <v>377</v>
      </c>
      <c r="C6215" t="s">
        <v>291</v>
      </c>
      <c r="D6215" t="s">
        <v>223</v>
      </c>
      <c r="E6215" t="s">
        <v>224</v>
      </c>
      <c r="F6215" t="s">
        <v>314</v>
      </c>
      <c r="G6215" s="16">
        <v>43100</v>
      </c>
      <c r="J6215" t="s">
        <v>264</v>
      </c>
      <c r="K6215" t="str">
        <f>IFERROR(VLOOKUP(J6215,ORDEN_ESF!A:C,2,0),"")</f>
        <v>Pasivos por impuestos corrientes, corriente</v>
      </c>
      <c r="L6215">
        <f>IFERROR(VLOOKUP(J6215,ORDEN_ESF!A:C,3,0),0)</f>
        <v>0</v>
      </c>
      <c r="M6215">
        <v>2270389</v>
      </c>
    </row>
    <row r="6216" spans="1:13" x14ac:dyDescent="0.25">
      <c r="A6216">
        <v>860077099</v>
      </c>
      <c r="B6216" t="s">
        <v>371</v>
      </c>
      <c r="C6216" t="s">
        <v>291</v>
      </c>
      <c r="D6216" t="s">
        <v>228</v>
      </c>
      <c r="E6216" t="s">
        <v>224</v>
      </c>
      <c r="F6216" t="s">
        <v>292</v>
      </c>
      <c r="G6216" s="16">
        <v>43100</v>
      </c>
      <c r="J6216" t="s">
        <v>264</v>
      </c>
      <c r="K6216" t="str">
        <f>IFERROR(VLOOKUP(J6216,ORDEN_ESF!A:C,2,0),"")</f>
        <v>Pasivos por impuestos corrientes, corriente</v>
      </c>
      <c r="L6216">
        <f>IFERROR(VLOOKUP(J6216,ORDEN_ESF!A:C,3,0),0)</f>
        <v>0</v>
      </c>
      <c r="M6216">
        <v>1306781</v>
      </c>
    </row>
    <row r="6217" spans="1:13" x14ac:dyDescent="0.25">
      <c r="A6217">
        <v>860077099</v>
      </c>
      <c r="B6217" t="s">
        <v>371</v>
      </c>
      <c r="C6217" t="s">
        <v>291</v>
      </c>
      <c r="D6217" t="s">
        <v>228</v>
      </c>
      <c r="E6217" t="s">
        <v>224</v>
      </c>
      <c r="F6217" t="s">
        <v>314</v>
      </c>
      <c r="G6217" s="16">
        <v>43100</v>
      </c>
      <c r="J6217" t="s">
        <v>264</v>
      </c>
      <c r="K6217" t="str">
        <f>IFERROR(VLOOKUP(J6217,ORDEN_ESF!A:C,2,0),"")</f>
        <v>Pasivos por impuestos corrientes, corriente</v>
      </c>
      <c r="L6217">
        <f>IFERROR(VLOOKUP(J6217,ORDEN_ESF!A:C,3,0),0)</f>
        <v>0</v>
      </c>
      <c r="M6217">
        <v>1298211</v>
      </c>
    </row>
    <row r="6218" spans="1:13" x14ac:dyDescent="0.25">
      <c r="A6218">
        <v>860532790</v>
      </c>
      <c r="B6218" t="s">
        <v>374</v>
      </c>
      <c r="C6218" t="s">
        <v>291</v>
      </c>
      <c r="D6218" t="s">
        <v>228</v>
      </c>
      <c r="E6218" t="s">
        <v>224</v>
      </c>
      <c r="F6218" t="s">
        <v>292</v>
      </c>
      <c r="G6218" s="16">
        <v>43100</v>
      </c>
      <c r="J6218" t="s">
        <v>264</v>
      </c>
      <c r="K6218" t="str">
        <f>IFERROR(VLOOKUP(J6218,ORDEN_ESF!A:C,2,0),"")</f>
        <v>Pasivos por impuestos corrientes, corriente</v>
      </c>
      <c r="L6218">
        <f>IFERROR(VLOOKUP(J6218,ORDEN_ESF!A:C,3,0),0)</f>
        <v>0</v>
      </c>
      <c r="M6218">
        <v>37287</v>
      </c>
    </row>
    <row r="6219" spans="1:13" x14ac:dyDescent="0.25">
      <c r="A6219">
        <v>860532790</v>
      </c>
      <c r="B6219" t="s">
        <v>374</v>
      </c>
      <c r="C6219" t="s">
        <v>291</v>
      </c>
      <c r="D6219" t="s">
        <v>228</v>
      </c>
      <c r="E6219" t="s">
        <v>224</v>
      </c>
      <c r="F6219" t="s">
        <v>314</v>
      </c>
      <c r="G6219" s="16">
        <v>43100</v>
      </c>
      <c r="J6219" t="s">
        <v>264</v>
      </c>
      <c r="K6219" t="str">
        <f>IFERROR(VLOOKUP(J6219,ORDEN_ESF!A:C,2,0),"")</f>
        <v>Pasivos por impuestos corrientes, corriente</v>
      </c>
      <c r="L6219">
        <f>IFERROR(VLOOKUP(J6219,ORDEN_ESF!A:C,3,0),0)</f>
        <v>0</v>
      </c>
      <c r="M6219">
        <v>61351</v>
      </c>
    </row>
    <row r="6220" spans="1:13" x14ac:dyDescent="0.25">
      <c r="A6220">
        <v>890928186</v>
      </c>
      <c r="B6220" t="s">
        <v>303</v>
      </c>
      <c r="C6220" t="s">
        <v>291</v>
      </c>
      <c r="D6220" t="s">
        <v>223</v>
      </c>
      <c r="E6220" t="s">
        <v>224</v>
      </c>
      <c r="F6220" t="s">
        <v>292</v>
      </c>
      <c r="G6220" s="16">
        <v>43100</v>
      </c>
      <c r="J6220" t="s">
        <v>264</v>
      </c>
      <c r="K6220" t="str">
        <f>IFERROR(VLOOKUP(J6220,ORDEN_ESF!A:C,2,0),"")</f>
        <v>Pasivos por impuestos corrientes, corriente</v>
      </c>
      <c r="L6220">
        <f>IFERROR(VLOOKUP(J6220,ORDEN_ESF!A:C,3,0),0)</f>
        <v>0</v>
      </c>
      <c r="M6220">
        <v>15080</v>
      </c>
    </row>
    <row r="6221" spans="1:13" x14ac:dyDescent="0.25">
      <c r="A6221">
        <v>900206483</v>
      </c>
      <c r="B6221" t="s">
        <v>307</v>
      </c>
      <c r="C6221" t="s">
        <v>291</v>
      </c>
      <c r="D6221" t="s">
        <v>228</v>
      </c>
      <c r="E6221" t="s">
        <v>224</v>
      </c>
      <c r="F6221" t="s">
        <v>292</v>
      </c>
      <c r="G6221" s="16">
        <v>43100</v>
      </c>
      <c r="J6221" t="s">
        <v>264</v>
      </c>
      <c r="K6221" t="str">
        <f>IFERROR(VLOOKUP(J6221,ORDEN_ESF!A:C,2,0),"")</f>
        <v>Pasivos por impuestos corrientes, corriente</v>
      </c>
      <c r="L6221">
        <f>IFERROR(VLOOKUP(J6221,ORDEN_ESF!A:C,3,0),0)</f>
        <v>0</v>
      </c>
      <c r="M6221">
        <v>252812</v>
      </c>
    </row>
    <row r="6222" spans="1:13" x14ac:dyDescent="0.25">
      <c r="A6222">
        <v>900206483</v>
      </c>
      <c r="B6222" t="s">
        <v>307</v>
      </c>
      <c r="C6222" t="s">
        <v>291</v>
      </c>
      <c r="D6222" t="s">
        <v>228</v>
      </c>
      <c r="E6222" t="s">
        <v>224</v>
      </c>
      <c r="F6222" t="s">
        <v>314</v>
      </c>
      <c r="G6222" s="16">
        <v>43100</v>
      </c>
      <c r="J6222" t="s">
        <v>264</v>
      </c>
      <c r="K6222" t="str">
        <f>IFERROR(VLOOKUP(J6222,ORDEN_ESF!A:C,2,0),"")</f>
        <v>Pasivos por impuestos corrientes, corriente</v>
      </c>
      <c r="L6222">
        <f>IFERROR(VLOOKUP(J6222,ORDEN_ESF!A:C,3,0),0)</f>
        <v>0</v>
      </c>
      <c r="M6222">
        <v>247002</v>
      </c>
    </row>
    <row r="6223" spans="1:13" x14ac:dyDescent="0.25">
      <c r="A6223">
        <v>900206480</v>
      </c>
      <c r="B6223" t="s">
        <v>306</v>
      </c>
      <c r="C6223" t="s">
        <v>291</v>
      </c>
      <c r="D6223" t="s">
        <v>228</v>
      </c>
      <c r="E6223" t="s">
        <v>224</v>
      </c>
      <c r="F6223" t="s">
        <v>292</v>
      </c>
      <c r="G6223" s="16">
        <v>43100</v>
      </c>
      <c r="J6223" t="s">
        <v>264</v>
      </c>
      <c r="K6223" t="str">
        <f>IFERROR(VLOOKUP(J6223,ORDEN_ESF!A:C,2,0),"")</f>
        <v>Pasivos por impuestos corrientes, corriente</v>
      </c>
      <c r="L6223">
        <f>IFERROR(VLOOKUP(J6223,ORDEN_ESF!A:C,3,0),0)</f>
        <v>0</v>
      </c>
      <c r="M6223">
        <v>496381</v>
      </c>
    </row>
    <row r="6224" spans="1:13" x14ac:dyDescent="0.25">
      <c r="A6224">
        <v>900206480</v>
      </c>
      <c r="B6224" t="s">
        <v>306</v>
      </c>
      <c r="C6224" t="s">
        <v>291</v>
      </c>
      <c r="D6224" t="s">
        <v>228</v>
      </c>
      <c r="E6224" t="s">
        <v>224</v>
      </c>
      <c r="F6224" t="s">
        <v>314</v>
      </c>
      <c r="G6224" s="16">
        <v>43100</v>
      </c>
      <c r="J6224" t="s">
        <v>264</v>
      </c>
      <c r="K6224" t="str">
        <f>IFERROR(VLOOKUP(J6224,ORDEN_ESF!A:C,2,0),"")</f>
        <v>Pasivos por impuestos corrientes, corriente</v>
      </c>
      <c r="L6224">
        <f>IFERROR(VLOOKUP(J6224,ORDEN_ESF!A:C,3,0),0)</f>
        <v>0</v>
      </c>
      <c r="M6224">
        <v>792214</v>
      </c>
    </row>
    <row r="6225" spans="1:13" x14ac:dyDescent="0.25">
      <c r="A6225">
        <v>890940026</v>
      </c>
      <c r="B6225" t="s">
        <v>304</v>
      </c>
      <c r="C6225" t="s">
        <v>291</v>
      </c>
      <c r="D6225" t="s">
        <v>223</v>
      </c>
      <c r="E6225" t="s">
        <v>224</v>
      </c>
      <c r="F6225" t="s">
        <v>292</v>
      </c>
      <c r="G6225" s="16">
        <v>43100</v>
      </c>
      <c r="J6225" t="s">
        <v>264</v>
      </c>
      <c r="K6225" t="str">
        <f>IFERROR(VLOOKUP(J6225,ORDEN_ESF!A:C,2,0),"")</f>
        <v>Pasivos por impuestos corrientes, corriente</v>
      </c>
      <c r="L6225">
        <f>IFERROR(VLOOKUP(J6225,ORDEN_ESF!A:C,3,0),0)</f>
        <v>0</v>
      </c>
      <c r="M6225">
        <v>624518</v>
      </c>
    </row>
    <row r="6226" spans="1:13" x14ac:dyDescent="0.25">
      <c r="A6226">
        <v>890940026</v>
      </c>
      <c r="B6226" t="s">
        <v>304</v>
      </c>
      <c r="C6226" t="s">
        <v>291</v>
      </c>
      <c r="D6226" t="s">
        <v>223</v>
      </c>
      <c r="E6226" t="s">
        <v>224</v>
      </c>
      <c r="F6226" t="s">
        <v>314</v>
      </c>
      <c r="G6226" s="16">
        <v>43100</v>
      </c>
      <c r="J6226" t="s">
        <v>264</v>
      </c>
      <c r="K6226" t="str">
        <f>IFERROR(VLOOKUP(J6226,ORDEN_ESF!A:C,2,0),"")</f>
        <v>Pasivos por impuestos corrientes, corriente</v>
      </c>
      <c r="L6226">
        <f>IFERROR(VLOOKUP(J6226,ORDEN_ESF!A:C,3,0),0)</f>
        <v>0</v>
      </c>
      <c r="M6226">
        <v>5438310</v>
      </c>
    </row>
    <row r="6227" spans="1:13" x14ac:dyDescent="0.25">
      <c r="A6227">
        <v>860505064</v>
      </c>
      <c r="B6227" t="s">
        <v>361</v>
      </c>
      <c r="C6227" t="s">
        <v>291</v>
      </c>
      <c r="D6227" t="s">
        <v>228</v>
      </c>
      <c r="E6227" t="s">
        <v>224</v>
      </c>
      <c r="F6227" t="s">
        <v>292</v>
      </c>
      <c r="G6227" s="16">
        <v>43100</v>
      </c>
      <c r="J6227" t="s">
        <v>264</v>
      </c>
      <c r="K6227" t="str">
        <f>IFERROR(VLOOKUP(J6227,ORDEN_ESF!A:C,2,0),"")</f>
        <v>Pasivos por impuestos corrientes, corriente</v>
      </c>
      <c r="L6227">
        <f>IFERROR(VLOOKUP(J6227,ORDEN_ESF!A:C,3,0),0)</f>
        <v>0</v>
      </c>
      <c r="M6227">
        <v>912248</v>
      </c>
    </row>
    <row r="6228" spans="1:13" x14ac:dyDescent="0.25">
      <c r="A6228">
        <v>860505064</v>
      </c>
      <c r="B6228" t="s">
        <v>361</v>
      </c>
      <c r="C6228" t="s">
        <v>291</v>
      </c>
      <c r="D6228" t="s">
        <v>228</v>
      </c>
      <c r="E6228" t="s">
        <v>224</v>
      </c>
      <c r="F6228" t="s">
        <v>314</v>
      </c>
      <c r="G6228" s="16">
        <v>43100</v>
      </c>
      <c r="J6228" t="s">
        <v>264</v>
      </c>
      <c r="K6228" t="str">
        <f>IFERROR(VLOOKUP(J6228,ORDEN_ESF!A:C,2,0),"")</f>
        <v>Pasivos por impuestos corrientes, corriente</v>
      </c>
      <c r="L6228">
        <f>IFERROR(VLOOKUP(J6228,ORDEN_ESF!A:C,3,0),0)</f>
        <v>0</v>
      </c>
      <c r="M6228">
        <v>633411</v>
      </c>
    </row>
    <row r="6229" spans="1:13" x14ac:dyDescent="0.25">
      <c r="A6229">
        <v>900521357</v>
      </c>
      <c r="B6229" t="s">
        <v>175</v>
      </c>
      <c r="C6229" t="s">
        <v>291</v>
      </c>
      <c r="D6229" t="s">
        <v>388</v>
      </c>
      <c r="E6229" t="s">
        <v>339</v>
      </c>
      <c r="F6229" t="s">
        <v>292</v>
      </c>
      <c r="G6229" s="16">
        <v>43100</v>
      </c>
      <c r="J6229" t="s">
        <v>264</v>
      </c>
      <c r="K6229" t="str">
        <f>IFERROR(VLOOKUP(J6229,ORDEN_ESF!A:C,2,0),"")</f>
        <v>Pasivos por impuestos corrientes, corriente</v>
      </c>
      <c r="L6229">
        <f>IFERROR(VLOOKUP(J6229,ORDEN_ESF!A:C,3,0),0)</f>
        <v>0</v>
      </c>
      <c r="M6229">
        <v>563063</v>
      </c>
    </row>
    <row r="6230" spans="1:13" x14ac:dyDescent="0.25">
      <c r="A6230">
        <v>900521357</v>
      </c>
      <c r="B6230" t="s">
        <v>175</v>
      </c>
      <c r="C6230" t="s">
        <v>291</v>
      </c>
      <c r="D6230" t="s">
        <v>388</v>
      </c>
      <c r="E6230" t="s">
        <v>339</v>
      </c>
      <c r="F6230" t="s">
        <v>314</v>
      </c>
      <c r="G6230" s="16">
        <v>43100</v>
      </c>
      <c r="J6230" t="s">
        <v>264</v>
      </c>
      <c r="K6230" t="str">
        <f>IFERROR(VLOOKUP(J6230,ORDEN_ESF!A:C,2,0),"")</f>
        <v>Pasivos por impuestos corrientes, corriente</v>
      </c>
      <c r="L6230">
        <f>IFERROR(VLOOKUP(J6230,ORDEN_ESF!A:C,3,0),0)</f>
        <v>0</v>
      </c>
      <c r="M6230">
        <v>9670083</v>
      </c>
    </row>
    <row r="6231" spans="1:13" x14ac:dyDescent="0.25">
      <c r="A6231">
        <v>800140959</v>
      </c>
      <c r="B6231" t="s">
        <v>340</v>
      </c>
      <c r="C6231" t="s">
        <v>291</v>
      </c>
      <c r="D6231" t="s">
        <v>228</v>
      </c>
      <c r="E6231" t="s">
        <v>339</v>
      </c>
      <c r="F6231" t="s">
        <v>292</v>
      </c>
      <c r="G6231" s="16">
        <v>43100</v>
      </c>
      <c r="J6231" t="s">
        <v>264</v>
      </c>
      <c r="K6231" t="str">
        <f>IFERROR(VLOOKUP(J6231,ORDEN_ESF!A:C,2,0),"")</f>
        <v>Pasivos por impuestos corrientes, corriente</v>
      </c>
      <c r="L6231">
        <f>IFERROR(VLOOKUP(J6231,ORDEN_ESF!A:C,3,0),0)</f>
        <v>0</v>
      </c>
      <c r="M6231">
        <v>153922</v>
      </c>
    </row>
    <row r="6232" spans="1:13" x14ac:dyDescent="0.25">
      <c r="A6232">
        <v>800140959</v>
      </c>
      <c r="B6232" t="s">
        <v>340</v>
      </c>
      <c r="C6232" t="s">
        <v>291</v>
      </c>
      <c r="D6232" t="s">
        <v>228</v>
      </c>
      <c r="E6232" t="s">
        <v>339</v>
      </c>
      <c r="F6232" t="s">
        <v>314</v>
      </c>
      <c r="G6232" s="16">
        <v>43100</v>
      </c>
      <c r="J6232" t="s">
        <v>264</v>
      </c>
      <c r="K6232" t="str">
        <f>IFERROR(VLOOKUP(J6232,ORDEN_ESF!A:C,2,0),"")</f>
        <v>Pasivos por impuestos corrientes, corriente</v>
      </c>
      <c r="L6232">
        <f>IFERROR(VLOOKUP(J6232,ORDEN_ESF!A:C,3,0),0)</f>
        <v>0</v>
      </c>
      <c r="M6232">
        <v>395083</v>
      </c>
    </row>
    <row r="6233" spans="1:13" x14ac:dyDescent="0.25">
      <c r="A6233">
        <v>900535441</v>
      </c>
      <c r="B6233" t="s">
        <v>308</v>
      </c>
      <c r="C6233" t="s">
        <v>291</v>
      </c>
      <c r="D6233" t="s">
        <v>228</v>
      </c>
      <c r="E6233" t="s">
        <v>224</v>
      </c>
      <c r="F6233" t="s">
        <v>292</v>
      </c>
      <c r="G6233" s="16">
        <v>43100</v>
      </c>
      <c r="J6233" t="s">
        <v>264</v>
      </c>
      <c r="K6233" t="str">
        <f>IFERROR(VLOOKUP(J6233,ORDEN_ESF!A:C,2,0),"")</f>
        <v>Pasivos por impuestos corrientes, corriente</v>
      </c>
      <c r="L6233">
        <f>IFERROR(VLOOKUP(J6233,ORDEN_ESF!A:C,3,0),0)</f>
        <v>0</v>
      </c>
      <c r="M6233">
        <v>47764</v>
      </c>
    </row>
    <row r="6234" spans="1:13" x14ac:dyDescent="0.25">
      <c r="A6234">
        <v>900535441</v>
      </c>
      <c r="B6234" t="s">
        <v>308</v>
      </c>
      <c r="C6234" t="s">
        <v>291</v>
      </c>
      <c r="D6234" t="s">
        <v>228</v>
      </c>
      <c r="E6234" t="s">
        <v>224</v>
      </c>
      <c r="F6234" t="s">
        <v>314</v>
      </c>
      <c r="G6234" s="16">
        <v>43100</v>
      </c>
      <c r="J6234" t="s">
        <v>264</v>
      </c>
      <c r="K6234" t="str">
        <f>IFERROR(VLOOKUP(J6234,ORDEN_ESF!A:C,2,0),"")</f>
        <v>Pasivos por impuestos corrientes, corriente</v>
      </c>
      <c r="L6234">
        <f>IFERROR(VLOOKUP(J6234,ORDEN_ESF!A:C,3,0),0)</f>
        <v>0</v>
      </c>
      <c r="M6234">
        <v>345951</v>
      </c>
    </row>
    <row r="6235" spans="1:13" x14ac:dyDescent="0.25">
      <c r="A6235">
        <v>800014246</v>
      </c>
      <c r="B6235" t="s">
        <v>332</v>
      </c>
      <c r="C6235" t="s">
        <v>291</v>
      </c>
      <c r="D6235" t="s">
        <v>223</v>
      </c>
      <c r="E6235" t="s">
        <v>333</v>
      </c>
      <c r="F6235" t="s">
        <v>292</v>
      </c>
      <c r="G6235" s="16">
        <v>43100</v>
      </c>
      <c r="J6235" t="s">
        <v>264</v>
      </c>
      <c r="K6235" t="str">
        <f>IFERROR(VLOOKUP(J6235,ORDEN_ESF!A:C,2,0),"")</f>
        <v>Pasivos por impuestos corrientes, corriente</v>
      </c>
      <c r="L6235">
        <f>IFERROR(VLOOKUP(J6235,ORDEN_ESF!A:C,3,0),0)</f>
        <v>0</v>
      </c>
      <c r="M6235">
        <v>2162309</v>
      </c>
    </row>
    <row r="6236" spans="1:13" x14ac:dyDescent="0.25">
      <c r="A6236">
        <v>800014246</v>
      </c>
      <c r="B6236" t="s">
        <v>332</v>
      </c>
      <c r="C6236" t="s">
        <v>291</v>
      </c>
      <c r="D6236" t="s">
        <v>223</v>
      </c>
      <c r="E6236" t="s">
        <v>333</v>
      </c>
      <c r="F6236" t="s">
        <v>314</v>
      </c>
      <c r="G6236" s="16">
        <v>43100</v>
      </c>
      <c r="J6236" t="s">
        <v>264</v>
      </c>
      <c r="K6236" t="str">
        <f>IFERROR(VLOOKUP(J6236,ORDEN_ESF!A:C,2,0),"")</f>
        <v>Pasivos por impuestos corrientes, corriente</v>
      </c>
      <c r="L6236">
        <f>IFERROR(VLOOKUP(J6236,ORDEN_ESF!A:C,3,0),0)</f>
        <v>0</v>
      </c>
      <c r="M6236">
        <v>2115848</v>
      </c>
    </row>
    <row r="6237" spans="1:13" x14ac:dyDescent="0.25">
      <c r="A6237">
        <v>800182330</v>
      </c>
      <c r="B6237" t="s">
        <v>342</v>
      </c>
      <c r="C6237" t="s">
        <v>291</v>
      </c>
      <c r="D6237" t="s">
        <v>343</v>
      </c>
      <c r="E6237" t="s">
        <v>333</v>
      </c>
      <c r="F6237" t="s">
        <v>292</v>
      </c>
      <c r="G6237" s="16">
        <v>43100</v>
      </c>
      <c r="J6237" t="s">
        <v>264</v>
      </c>
      <c r="K6237" t="str">
        <f>IFERROR(VLOOKUP(J6237,ORDEN_ESF!A:C,2,0),"")</f>
        <v>Pasivos por impuestos corrientes, corriente</v>
      </c>
      <c r="L6237">
        <f>IFERROR(VLOOKUP(J6237,ORDEN_ESF!A:C,3,0),0)</f>
        <v>0</v>
      </c>
      <c r="M6237">
        <v>1226137</v>
      </c>
    </row>
    <row r="6238" spans="1:13" x14ac:dyDescent="0.25">
      <c r="A6238">
        <v>800182330</v>
      </c>
      <c r="B6238" t="s">
        <v>342</v>
      </c>
      <c r="C6238" t="s">
        <v>291</v>
      </c>
      <c r="D6238" t="s">
        <v>343</v>
      </c>
      <c r="E6238" t="s">
        <v>333</v>
      </c>
      <c r="F6238" t="s">
        <v>314</v>
      </c>
      <c r="G6238" s="16">
        <v>43100</v>
      </c>
      <c r="J6238" t="s">
        <v>264</v>
      </c>
      <c r="K6238" t="str">
        <f>IFERROR(VLOOKUP(J6238,ORDEN_ESF!A:C,2,0),"")</f>
        <v>Pasivos por impuestos corrientes, corriente</v>
      </c>
      <c r="L6238">
        <f>IFERROR(VLOOKUP(J6238,ORDEN_ESF!A:C,3,0),0)</f>
        <v>0</v>
      </c>
      <c r="M6238">
        <v>3361267</v>
      </c>
    </row>
    <row r="6239" spans="1:13" x14ac:dyDescent="0.25">
      <c r="A6239">
        <v>830116629</v>
      </c>
      <c r="B6239" t="s">
        <v>354</v>
      </c>
      <c r="C6239" t="s">
        <v>291</v>
      </c>
      <c r="D6239" t="s">
        <v>228</v>
      </c>
      <c r="E6239" t="s">
        <v>355</v>
      </c>
      <c r="F6239" t="s">
        <v>292</v>
      </c>
      <c r="G6239" s="16">
        <v>43100</v>
      </c>
      <c r="J6239" t="s">
        <v>264</v>
      </c>
      <c r="K6239" t="str">
        <f>IFERROR(VLOOKUP(J6239,ORDEN_ESF!A:C,2,0),"")</f>
        <v>Pasivos por impuestos corrientes, corriente</v>
      </c>
      <c r="L6239">
        <f>IFERROR(VLOOKUP(J6239,ORDEN_ESF!A:C,3,0),0)</f>
        <v>0</v>
      </c>
      <c r="M6239">
        <v>4933</v>
      </c>
    </row>
    <row r="6240" spans="1:13" x14ac:dyDescent="0.25">
      <c r="A6240">
        <v>830116629</v>
      </c>
      <c r="B6240" t="s">
        <v>354</v>
      </c>
      <c r="C6240" t="s">
        <v>291</v>
      </c>
      <c r="D6240" t="s">
        <v>228</v>
      </c>
      <c r="E6240" t="s">
        <v>355</v>
      </c>
      <c r="F6240" t="s">
        <v>314</v>
      </c>
      <c r="G6240" s="16">
        <v>43100</v>
      </c>
      <c r="J6240" t="s">
        <v>264</v>
      </c>
      <c r="K6240" t="str">
        <f>IFERROR(VLOOKUP(J6240,ORDEN_ESF!A:C,2,0),"")</f>
        <v>Pasivos por impuestos corrientes, corriente</v>
      </c>
      <c r="L6240">
        <f>IFERROR(VLOOKUP(J6240,ORDEN_ESF!A:C,3,0),0)</f>
        <v>0</v>
      </c>
      <c r="M6240">
        <v>35097</v>
      </c>
    </row>
    <row r="6241" spans="1:13" x14ac:dyDescent="0.25">
      <c r="A6241">
        <v>830097620</v>
      </c>
      <c r="B6241" t="s">
        <v>290</v>
      </c>
      <c r="C6241" t="s">
        <v>291</v>
      </c>
      <c r="D6241" t="s">
        <v>228</v>
      </c>
      <c r="E6241" t="s">
        <v>224</v>
      </c>
      <c r="F6241" t="s">
        <v>292</v>
      </c>
      <c r="G6241" s="16">
        <v>43100</v>
      </c>
      <c r="J6241" t="s">
        <v>264</v>
      </c>
      <c r="K6241" t="str">
        <f>IFERROR(VLOOKUP(J6241,ORDEN_ESF!A:C,2,0),"")</f>
        <v>Pasivos por impuestos corrientes, corriente</v>
      </c>
      <c r="L6241">
        <f>IFERROR(VLOOKUP(J6241,ORDEN_ESF!A:C,3,0),0)</f>
        <v>0</v>
      </c>
      <c r="M6241">
        <v>1078700</v>
      </c>
    </row>
    <row r="6242" spans="1:13" x14ac:dyDescent="0.25">
      <c r="A6242">
        <v>830097620</v>
      </c>
      <c r="B6242" t="s">
        <v>290</v>
      </c>
      <c r="C6242" t="s">
        <v>291</v>
      </c>
      <c r="D6242" t="s">
        <v>228</v>
      </c>
      <c r="E6242" t="s">
        <v>224</v>
      </c>
      <c r="F6242" t="s">
        <v>314</v>
      </c>
      <c r="G6242" s="16">
        <v>43100</v>
      </c>
      <c r="J6242" t="s">
        <v>264</v>
      </c>
      <c r="K6242" t="str">
        <f>IFERROR(VLOOKUP(J6242,ORDEN_ESF!A:C,2,0),"")</f>
        <v>Pasivos por impuestos corrientes, corriente</v>
      </c>
      <c r="L6242">
        <f>IFERROR(VLOOKUP(J6242,ORDEN_ESF!A:C,3,0),0)</f>
        <v>0</v>
      </c>
      <c r="M6242">
        <v>2188478</v>
      </c>
    </row>
    <row r="6243" spans="1:13" x14ac:dyDescent="0.25">
      <c r="A6243">
        <v>800095951</v>
      </c>
      <c r="B6243" t="s">
        <v>338</v>
      </c>
      <c r="C6243" t="s">
        <v>291</v>
      </c>
      <c r="D6243" t="s">
        <v>228</v>
      </c>
      <c r="E6243" t="s">
        <v>339</v>
      </c>
      <c r="F6243" t="s">
        <v>292</v>
      </c>
      <c r="G6243" s="16">
        <v>43100</v>
      </c>
      <c r="J6243" t="s">
        <v>264</v>
      </c>
      <c r="K6243" t="str">
        <f>IFERROR(VLOOKUP(J6243,ORDEN_ESF!A:C,2,0),"")</f>
        <v>Pasivos por impuestos corrientes, corriente</v>
      </c>
      <c r="L6243">
        <f>IFERROR(VLOOKUP(J6243,ORDEN_ESF!A:C,3,0),0)</f>
        <v>0</v>
      </c>
      <c r="M6243">
        <v>610611</v>
      </c>
    </row>
    <row r="6244" spans="1:13" x14ac:dyDescent="0.25">
      <c r="A6244">
        <v>860354402</v>
      </c>
      <c r="B6244" t="s">
        <v>295</v>
      </c>
      <c r="C6244" t="s">
        <v>291</v>
      </c>
      <c r="D6244" t="s">
        <v>228</v>
      </c>
      <c r="E6244" t="s">
        <v>224</v>
      </c>
      <c r="F6244" t="s">
        <v>292</v>
      </c>
      <c r="G6244" s="16">
        <v>43100</v>
      </c>
      <c r="J6244" t="s">
        <v>264</v>
      </c>
      <c r="K6244" t="str">
        <f>IFERROR(VLOOKUP(J6244,ORDEN_ESF!A:C,2,0),"")</f>
        <v>Pasivos por impuestos corrientes, corriente</v>
      </c>
      <c r="L6244">
        <f>IFERROR(VLOOKUP(J6244,ORDEN_ESF!A:C,3,0),0)</f>
        <v>0</v>
      </c>
      <c r="M6244">
        <v>272118</v>
      </c>
    </row>
    <row r="6245" spans="1:13" x14ac:dyDescent="0.25">
      <c r="A6245">
        <v>860354402</v>
      </c>
      <c r="B6245" t="s">
        <v>295</v>
      </c>
      <c r="C6245" t="s">
        <v>291</v>
      </c>
      <c r="D6245" t="s">
        <v>228</v>
      </c>
      <c r="E6245" t="s">
        <v>224</v>
      </c>
      <c r="F6245" t="s">
        <v>314</v>
      </c>
      <c r="G6245" s="16">
        <v>43100</v>
      </c>
      <c r="J6245" t="s">
        <v>264</v>
      </c>
      <c r="K6245" t="str">
        <f>IFERROR(VLOOKUP(J6245,ORDEN_ESF!A:C,2,0),"")</f>
        <v>Pasivos por impuestos corrientes, corriente</v>
      </c>
      <c r="L6245">
        <f>IFERROR(VLOOKUP(J6245,ORDEN_ESF!A:C,3,0),0)</f>
        <v>0</v>
      </c>
      <c r="M6245">
        <v>188658</v>
      </c>
    </row>
    <row r="6246" spans="1:13" x14ac:dyDescent="0.25">
      <c r="A6246">
        <v>890908097</v>
      </c>
      <c r="B6246" t="s">
        <v>377</v>
      </c>
      <c r="C6246" t="s">
        <v>291</v>
      </c>
      <c r="D6246" t="s">
        <v>223</v>
      </c>
      <c r="E6246" t="s">
        <v>224</v>
      </c>
      <c r="F6246" t="s">
        <v>292</v>
      </c>
      <c r="G6246" s="16">
        <v>43100</v>
      </c>
      <c r="J6246" t="s">
        <v>265</v>
      </c>
      <c r="K6246" t="str">
        <f>IFERROR(VLOOKUP(J6246,ORDEN_ESF!A:C,2,0),"")</f>
        <v>Otros pasivos financieros corrientes</v>
      </c>
      <c r="L6246">
        <f>IFERROR(VLOOKUP(J6246,ORDEN_ESF!A:C,3,0),0)</f>
        <v>0</v>
      </c>
      <c r="M6246">
        <v>19824</v>
      </c>
    </row>
    <row r="6247" spans="1:13" x14ac:dyDescent="0.25">
      <c r="A6247">
        <v>890908097</v>
      </c>
      <c r="B6247" t="s">
        <v>377</v>
      </c>
      <c r="C6247" t="s">
        <v>291</v>
      </c>
      <c r="D6247" t="s">
        <v>223</v>
      </c>
      <c r="E6247" t="s">
        <v>224</v>
      </c>
      <c r="F6247" t="s">
        <v>314</v>
      </c>
      <c r="G6247" s="16">
        <v>43100</v>
      </c>
      <c r="J6247" t="s">
        <v>265</v>
      </c>
      <c r="K6247" t="str">
        <f>IFERROR(VLOOKUP(J6247,ORDEN_ESF!A:C,2,0),"")</f>
        <v>Otros pasivos financieros corrientes</v>
      </c>
      <c r="L6247">
        <f>IFERROR(VLOOKUP(J6247,ORDEN_ESF!A:C,3,0),0)</f>
        <v>0</v>
      </c>
      <c r="M6247">
        <v>22525</v>
      </c>
    </row>
    <row r="6248" spans="1:13" x14ac:dyDescent="0.25">
      <c r="A6248">
        <v>860077099</v>
      </c>
      <c r="B6248" t="s">
        <v>371</v>
      </c>
      <c r="C6248" t="s">
        <v>291</v>
      </c>
      <c r="D6248" t="s">
        <v>228</v>
      </c>
      <c r="E6248" t="s">
        <v>224</v>
      </c>
      <c r="F6248" t="s">
        <v>292</v>
      </c>
      <c r="G6248" s="16">
        <v>43100</v>
      </c>
      <c r="J6248" t="s">
        <v>265</v>
      </c>
      <c r="K6248" t="str">
        <f>IFERROR(VLOOKUP(J6248,ORDEN_ESF!A:C,2,0),"")</f>
        <v>Otros pasivos financieros corrientes</v>
      </c>
      <c r="L6248">
        <f>IFERROR(VLOOKUP(J6248,ORDEN_ESF!A:C,3,0),0)</f>
        <v>0</v>
      </c>
      <c r="M6248">
        <v>1025818</v>
      </c>
    </row>
    <row r="6249" spans="1:13" x14ac:dyDescent="0.25">
      <c r="A6249">
        <v>860532790</v>
      </c>
      <c r="B6249" t="s">
        <v>374</v>
      </c>
      <c r="C6249" t="s">
        <v>291</v>
      </c>
      <c r="D6249" t="s">
        <v>228</v>
      </c>
      <c r="E6249" t="s">
        <v>224</v>
      </c>
      <c r="F6249" t="s">
        <v>292</v>
      </c>
      <c r="G6249" s="16">
        <v>43100</v>
      </c>
      <c r="J6249" t="s">
        <v>265</v>
      </c>
      <c r="K6249" t="str">
        <f>IFERROR(VLOOKUP(J6249,ORDEN_ESF!A:C,2,0),"")</f>
        <v>Otros pasivos financieros corrientes</v>
      </c>
      <c r="L6249">
        <f>IFERROR(VLOOKUP(J6249,ORDEN_ESF!A:C,3,0),0)</f>
        <v>0</v>
      </c>
      <c r="M6249">
        <v>82096</v>
      </c>
    </row>
    <row r="6250" spans="1:13" x14ac:dyDescent="0.25">
      <c r="A6250">
        <v>860532790</v>
      </c>
      <c r="B6250" t="s">
        <v>374</v>
      </c>
      <c r="C6250" t="s">
        <v>291</v>
      </c>
      <c r="D6250" t="s">
        <v>228</v>
      </c>
      <c r="E6250" t="s">
        <v>224</v>
      </c>
      <c r="F6250" t="s">
        <v>314</v>
      </c>
      <c r="G6250" s="16">
        <v>43100</v>
      </c>
      <c r="J6250" t="s">
        <v>265</v>
      </c>
      <c r="K6250" t="str">
        <f>IFERROR(VLOOKUP(J6250,ORDEN_ESF!A:C,2,0),"")</f>
        <v>Otros pasivos financieros corrientes</v>
      </c>
      <c r="L6250">
        <f>IFERROR(VLOOKUP(J6250,ORDEN_ESF!A:C,3,0),0)</f>
        <v>0</v>
      </c>
      <c r="M6250">
        <v>98335</v>
      </c>
    </row>
    <row r="6251" spans="1:13" x14ac:dyDescent="0.25">
      <c r="A6251">
        <v>890928186</v>
      </c>
      <c r="B6251" t="s">
        <v>303</v>
      </c>
      <c r="C6251" t="s">
        <v>291</v>
      </c>
      <c r="D6251" t="s">
        <v>223</v>
      </c>
      <c r="E6251" t="s">
        <v>224</v>
      </c>
      <c r="F6251" t="s">
        <v>292</v>
      </c>
      <c r="G6251" s="16">
        <v>43100</v>
      </c>
      <c r="J6251" t="s">
        <v>265</v>
      </c>
      <c r="K6251" t="str">
        <f>IFERROR(VLOOKUP(J6251,ORDEN_ESF!A:C,2,0),"")</f>
        <v>Otros pasivos financieros corrientes</v>
      </c>
      <c r="L6251">
        <f>IFERROR(VLOOKUP(J6251,ORDEN_ESF!A:C,3,0),0)</f>
        <v>0</v>
      </c>
      <c r="M6251">
        <v>153783</v>
      </c>
    </row>
    <row r="6252" spans="1:13" x14ac:dyDescent="0.25">
      <c r="A6252">
        <v>860505064</v>
      </c>
      <c r="B6252" t="s">
        <v>361</v>
      </c>
      <c r="C6252" t="s">
        <v>291</v>
      </c>
      <c r="D6252" t="s">
        <v>228</v>
      </c>
      <c r="E6252" t="s">
        <v>224</v>
      </c>
      <c r="F6252" t="s">
        <v>292</v>
      </c>
      <c r="G6252" s="16">
        <v>43100</v>
      </c>
      <c r="J6252" t="s">
        <v>265</v>
      </c>
      <c r="K6252" t="str">
        <f>IFERROR(VLOOKUP(J6252,ORDEN_ESF!A:C,2,0),"")</f>
        <v>Otros pasivos financieros corrientes</v>
      </c>
      <c r="L6252">
        <f>IFERROR(VLOOKUP(J6252,ORDEN_ESF!A:C,3,0),0)</f>
        <v>0</v>
      </c>
      <c r="M6252">
        <v>313321</v>
      </c>
    </row>
    <row r="6253" spans="1:13" x14ac:dyDescent="0.25">
      <c r="A6253">
        <v>860505064</v>
      </c>
      <c r="B6253" t="s">
        <v>361</v>
      </c>
      <c r="C6253" t="s">
        <v>291</v>
      </c>
      <c r="D6253" t="s">
        <v>228</v>
      </c>
      <c r="E6253" t="s">
        <v>224</v>
      </c>
      <c r="F6253" t="s">
        <v>314</v>
      </c>
      <c r="G6253" s="16">
        <v>43100</v>
      </c>
      <c r="J6253" t="s">
        <v>265</v>
      </c>
      <c r="K6253" t="str">
        <f>IFERROR(VLOOKUP(J6253,ORDEN_ESF!A:C,2,0),"")</f>
        <v>Otros pasivos financieros corrientes</v>
      </c>
      <c r="L6253">
        <f>IFERROR(VLOOKUP(J6253,ORDEN_ESF!A:C,3,0),0)</f>
        <v>0</v>
      </c>
      <c r="M6253">
        <v>519595</v>
      </c>
    </row>
    <row r="6254" spans="1:13" x14ac:dyDescent="0.25">
      <c r="A6254">
        <v>900521357</v>
      </c>
      <c r="B6254" t="s">
        <v>175</v>
      </c>
      <c r="C6254" t="s">
        <v>291</v>
      </c>
      <c r="D6254" t="s">
        <v>388</v>
      </c>
      <c r="E6254" t="s">
        <v>339</v>
      </c>
      <c r="F6254" t="s">
        <v>292</v>
      </c>
      <c r="G6254" s="16">
        <v>43100</v>
      </c>
      <c r="J6254" t="s">
        <v>265</v>
      </c>
      <c r="K6254" t="str">
        <f>IFERROR(VLOOKUP(J6254,ORDEN_ESF!A:C,2,0),"")</f>
        <v>Otros pasivos financieros corrientes</v>
      </c>
      <c r="L6254">
        <f>IFERROR(VLOOKUP(J6254,ORDEN_ESF!A:C,3,0),0)</f>
        <v>0</v>
      </c>
      <c r="M6254">
        <v>1858568</v>
      </c>
    </row>
    <row r="6255" spans="1:13" x14ac:dyDescent="0.25">
      <c r="A6255">
        <v>900521357</v>
      </c>
      <c r="B6255" t="s">
        <v>175</v>
      </c>
      <c r="C6255" t="s">
        <v>291</v>
      </c>
      <c r="D6255" t="s">
        <v>388</v>
      </c>
      <c r="E6255" t="s">
        <v>339</v>
      </c>
      <c r="F6255" t="s">
        <v>314</v>
      </c>
      <c r="G6255" s="16">
        <v>43100</v>
      </c>
      <c r="J6255" t="s">
        <v>265</v>
      </c>
      <c r="K6255" t="str">
        <f>IFERROR(VLOOKUP(J6255,ORDEN_ESF!A:C,2,0),"")</f>
        <v>Otros pasivos financieros corrientes</v>
      </c>
      <c r="L6255">
        <f>IFERROR(VLOOKUP(J6255,ORDEN_ESF!A:C,3,0),0)</f>
        <v>0</v>
      </c>
      <c r="M6255">
        <v>335513</v>
      </c>
    </row>
    <row r="6256" spans="1:13" x14ac:dyDescent="0.25">
      <c r="A6256">
        <v>800140959</v>
      </c>
      <c r="B6256" t="s">
        <v>340</v>
      </c>
      <c r="C6256" t="s">
        <v>291</v>
      </c>
      <c r="D6256" t="s">
        <v>228</v>
      </c>
      <c r="E6256" t="s">
        <v>339</v>
      </c>
      <c r="F6256" t="s">
        <v>292</v>
      </c>
      <c r="G6256" s="16">
        <v>43100</v>
      </c>
      <c r="J6256" t="s">
        <v>265</v>
      </c>
      <c r="K6256" t="str">
        <f>IFERROR(VLOOKUP(J6256,ORDEN_ESF!A:C,2,0),"")</f>
        <v>Otros pasivos financieros corrientes</v>
      </c>
      <c r="L6256">
        <f>IFERROR(VLOOKUP(J6256,ORDEN_ESF!A:C,3,0),0)</f>
        <v>0</v>
      </c>
      <c r="M6256">
        <v>12764504</v>
      </c>
    </row>
    <row r="6257" spans="1:13" x14ac:dyDescent="0.25">
      <c r="A6257">
        <v>800140959</v>
      </c>
      <c r="B6257" t="s">
        <v>340</v>
      </c>
      <c r="C6257" t="s">
        <v>291</v>
      </c>
      <c r="D6257" t="s">
        <v>228</v>
      </c>
      <c r="E6257" t="s">
        <v>339</v>
      </c>
      <c r="F6257" t="s">
        <v>314</v>
      </c>
      <c r="G6257" s="16">
        <v>43100</v>
      </c>
      <c r="J6257" t="s">
        <v>265</v>
      </c>
      <c r="K6257" t="str">
        <f>IFERROR(VLOOKUP(J6257,ORDEN_ESF!A:C,2,0),"")</f>
        <v>Otros pasivos financieros corrientes</v>
      </c>
      <c r="L6257">
        <f>IFERROR(VLOOKUP(J6257,ORDEN_ESF!A:C,3,0),0)</f>
        <v>0</v>
      </c>
      <c r="M6257">
        <v>19203135</v>
      </c>
    </row>
    <row r="6258" spans="1:13" x14ac:dyDescent="0.25">
      <c r="A6258">
        <v>800014246</v>
      </c>
      <c r="B6258" t="s">
        <v>332</v>
      </c>
      <c r="C6258" t="s">
        <v>291</v>
      </c>
      <c r="D6258" t="s">
        <v>223</v>
      </c>
      <c r="E6258" t="s">
        <v>333</v>
      </c>
      <c r="F6258" t="s">
        <v>292</v>
      </c>
      <c r="G6258" s="16">
        <v>43100</v>
      </c>
      <c r="J6258" t="s">
        <v>265</v>
      </c>
      <c r="K6258" t="str">
        <f>IFERROR(VLOOKUP(J6258,ORDEN_ESF!A:C,2,0),"")</f>
        <v>Otros pasivos financieros corrientes</v>
      </c>
      <c r="L6258">
        <f>IFERROR(VLOOKUP(J6258,ORDEN_ESF!A:C,3,0),0)</f>
        <v>0</v>
      </c>
      <c r="M6258">
        <v>17613213</v>
      </c>
    </row>
    <row r="6259" spans="1:13" x14ac:dyDescent="0.25">
      <c r="A6259">
        <v>800014246</v>
      </c>
      <c r="B6259" t="s">
        <v>332</v>
      </c>
      <c r="C6259" t="s">
        <v>291</v>
      </c>
      <c r="D6259" t="s">
        <v>223</v>
      </c>
      <c r="E6259" t="s">
        <v>333</v>
      </c>
      <c r="F6259" t="s">
        <v>314</v>
      </c>
      <c r="G6259" s="16">
        <v>43100</v>
      </c>
      <c r="J6259" t="s">
        <v>265</v>
      </c>
      <c r="K6259" t="str">
        <f>IFERROR(VLOOKUP(J6259,ORDEN_ESF!A:C,2,0),"")</f>
        <v>Otros pasivos financieros corrientes</v>
      </c>
      <c r="L6259">
        <f>IFERROR(VLOOKUP(J6259,ORDEN_ESF!A:C,3,0),0)</f>
        <v>0</v>
      </c>
      <c r="M6259">
        <v>2944288</v>
      </c>
    </row>
    <row r="6260" spans="1:13" x14ac:dyDescent="0.25">
      <c r="A6260">
        <v>800182330</v>
      </c>
      <c r="B6260" t="s">
        <v>342</v>
      </c>
      <c r="C6260" t="s">
        <v>291</v>
      </c>
      <c r="D6260" t="s">
        <v>343</v>
      </c>
      <c r="E6260" t="s">
        <v>333</v>
      </c>
      <c r="F6260" t="s">
        <v>292</v>
      </c>
      <c r="G6260" s="16">
        <v>43100</v>
      </c>
      <c r="J6260" t="s">
        <v>265</v>
      </c>
      <c r="K6260" t="str">
        <f>IFERROR(VLOOKUP(J6260,ORDEN_ESF!A:C,2,0),"")</f>
        <v>Otros pasivos financieros corrientes</v>
      </c>
      <c r="L6260">
        <f>IFERROR(VLOOKUP(J6260,ORDEN_ESF!A:C,3,0),0)</f>
        <v>0</v>
      </c>
      <c r="M6260">
        <v>132678869</v>
      </c>
    </row>
    <row r="6261" spans="1:13" x14ac:dyDescent="0.25">
      <c r="A6261">
        <v>800182330</v>
      </c>
      <c r="B6261" t="s">
        <v>342</v>
      </c>
      <c r="C6261" t="s">
        <v>291</v>
      </c>
      <c r="D6261" t="s">
        <v>343</v>
      </c>
      <c r="E6261" t="s">
        <v>333</v>
      </c>
      <c r="F6261" t="s">
        <v>314</v>
      </c>
      <c r="G6261" s="16">
        <v>43100</v>
      </c>
      <c r="J6261" t="s">
        <v>265</v>
      </c>
      <c r="K6261" t="str">
        <f>IFERROR(VLOOKUP(J6261,ORDEN_ESF!A:C,2,0),"")</f>
        <v>Otros pasivos financieros corrientes</v>
      </c>
      <c r="L6261">
        <f>IFERROR(VLOOKUP(J6261,ORDEN_ESF!A:C,3,0),0)</f>
        <v>0</v>
      </c>
      <c r="M6261">
        <v>147331748</v>
      </c>
    </row>
    <row r="6262" spans="1:13" x14ac:dyDescent="0.25">
      <c r="A6262">
        <v>800095951</v>
      </c>
      <c r="B6262" t="s">
        <v>338</v>
      </c>
      <c r="C6262" t="s">
        <v>291</v>
      </c>
      <c r="D6262" t="s">
        <v>228</v>
      </c>
      <c r="E6262" t="s">
        <v>339</v>
      </c>
      <c r="F6262" t="s">
        <v>292</v>
      </c>
      <c r="G6262" s="16">
        <v>43100</v>
      </c>
      <c r="J6262" t="s">
        <v>265</v>
      </c>
      <c r="K6262" t="str">
        <f>IFERROR(VLOOKUP(J6262,ORDEN_ESF!A:C,2,0),"")</f>
        <v>Otros pasivos financieros corrientes</v>
      </c>
      <c r="L6262">
        <f>IFERROR(VLOOKUP(J6262,ORDEN_ESF!A:C,3,0),0)</f>
        <v>0</v>
      </c>
      <c r="M6262">
        <v>1441916</v>
      </c>
    </row>
    <row r="6263" spans="1:13" x14ac:dyDescent="0.25">
      <c r="A6263">
        <v>800095951</v>
      </c>
      <c r="B6263" t="s">
        <v>338</v>
      </c>
      <c r="C6263" t="s">
        <v>291</v>
      </c>
      <c r="D6263" t="s">
        <v>228</v>
      </c>
      <c r="E6263" t="s">
        <v>339</v>
      </c>
      <c r="F6263" t="s">
        <v>314</v>
      </c>
      <c r="G6263" s="16">
        <v>43100</v>
      </c>
      <c r="J6263" t="s">
        <v>265</v>
      </c>
      <c r="K6263" t="str">
        <f>IFERROR(VLOOKUP(J6263,ORDEN_ESF!A:C,2,0),"")</f>
        <v>Otros pasivos financieros corrientes</v>
      </c>
      <c r="L6263">
        <f>IFERROR(VLOOKUP(J6263,ORDEN_ESF!A:C,3,0),0)</f>
        <v>0</v>
      </c>
      <c r="M6263">
        <v>6616411</v>
      </c>
    </row>
    <row r="6264" spans="1:13" x14ac:dyDescent="0.25">
      <c r="A6264">
        <v>860354402</v>
      </c>
      <c r="B6264" t="s">
        <v>295</v>
      </c>
      <c r="C6264" t="s">
        <v>291</v>
      </c>
      <c r="D6264" t="s">
        <v>228</v>
      </c>
      <c r="E6264" t="s">
        <v>224</v>
      </c>
      <c r="F6264" t="s">
        <v>292</v>
      </c>
      <c r="G6264" s="16">
        <v>43100</v>
      </c>
      <c r="J6264" t="s">
        <v>265</v>
      </c>
      <c r="K6264" t="str">
        <f>IFERROR(VLOOKUP(J6264,ORDEN_ESF!A:C,2,0),"")</f>
        <v>Otros pasivos financieros corrientes</v>
      </c>
      <c r="L6264">
        <f>IFERROR(VLOOKUP(J6264,ORDEN_ESF!A:C,3,0),0)</f>
        <v>0</v>
      </c>
      <c r="M6264">
        <v>1147784</v>
      </c>
    </row>
    <row r="6265" spans="1:13" x14ac:dyDescent="0.25">
      <c r="A6265">
        <v>860354402</v>
      </c>
      <c r="B6265" t="s">
        <v>295</v>
      </c>
      <c r="C6265" t="s">
        <v>291</v>
      </c>
      <c r="D6265" t="s">
        <v>228</v>
      </c>
      <c r="E6265" t="s">
        <v>224</v>
      </c>
      <c r="F6265" t="s">
        <v>314</v>
      </c>
      <c r="G6265" s="16">
        <v>43100</v>
      </c>
      <c r="J6265" t="s">
        <v>265</v>
      </c>
      <c r="K6265" t="str">
        <f>IFERROR(VLOOKUP(J6265,ORDEN_ESF!A:C,2,0),"")</f>
        <v>Otros pasivos financieros corrientes</v>
      </c>
      <c r="L6265">
        <f>IFERROR(VLOOKUP(J6265,ORDEN_ESF!A:C,3,0),0)</f>
        <v>0</v>
      </c>
      <c r="M6265">
        <v>1332792</v>
      </c>
    </row>
    <row r="6266" spans="1:13" x14ac:dyDescent="0.25">
      <c r="A6266">
        <v>890908097</v>
      </c>
      <c r="B6266" t="s">
        <v>377</v>
      </c>
      <c r="C6266" t="s">
        <v>291</v>
      </c>
      <c r="D6266" t="s">
        <v>223</v>
      </c>
      <c r="E6266" t="s">
        <v>224</v>
      </c>
      <c r="F6266" t="s">
        <v>292</v>
      </c>
      <c r="G6266" s="16">
        <v>43100</v>
      </c>
      <c r="J6266" t="s">
        <v>310</v>
      </c>
      <c r="K6266" t="str">
        <f>IFERROR(VLOOKUP(J6266,ORDEN_ESF!A:C,2,0),"")</f>
        <v>Préstamos corrientes</v>
      </c>
      <c r="L6266">
        <f>IFERROR(VLOOKUP(J6266,ORDEN_ESF!A:C,3,0),0)</f>
        <v>0</v>
      </c>
      <c r="M6266">
        <v>19824</v>
      </c>
    </row>
    <row r="6267" spans="1:13" x14ac:dyDescent="0.25">
      <c r="A6267">
        <v>890908097</v>
      </c>
      <c r="B6267" t="s">
        <v>377</v>
      </c>
      <c r="C6267" t="s">
        <v>291</v>
      </c>
      <c r="D6267" t="s">
        <v>223</v>
      </c>
      <c r="E6267" t="s">
        <v>224</v>
      </c>
      <c r="F6267" t="s">
        <v>314</v>
      </c>
      <c r="G6267" s="16">
        <v>43100</v>
      </c>
      <c r="J6267" t="s">
        <v>310</v>
      </c>
      <c r="K6267" t="str">
        <f>IFERROR(VLOOKUP(J6267,ORDEN_ESF!A:C,2,0),"")</f>
        <v>Préstamos corrientes</v>
      </c>
      <c r="L6267">
        <f>IFERROR(VLOOKUP(J6267,ORDEN_ESF!A:C,3,0),0)</f>
        <v>0</v>
      </c>
      <c r="M6267">
        <v>22525</v>
      </c>
    </row>
    <row r="6268" spans="1:13" x14ac:dyDescent="0.25">
      <c r="A6268">
        <v>860077099</v>
      </c>
      <c r="B6268" t="s">
        <v>371</v>
      </c>
      <c r="C6268" t="s">
        <v>291</v>
      </c>
      <c r="D6268" t="s">
        <v>228</v>
      </c>
      <c r="E6268" t="s">
        <v>224</v>
      </c>
      <c r="F6268" t="s">
        <v>292</v>
      </c>
      <c r="G6268" s="16">
        <v>43100</v>
      </c>
      <c r="J6268" t="s">
        <v>310</v>
      </c>
      <c r="K6268" t="str">
        <f>IFERROR(VLOOKUP(J6268,ORDEN_ESF!A:C,2,0),"")</f>
        <v>Préstamos corrientes</v>
      </c>
      <c r="L6268">
        <f>IFERROR(VLOOKUP(J6268,ORDEN_ESF!A:C,3,0),0)</f>
        <v>0</v>
      </c>
      <c r="M6268">
        <v>1025818</v>
      </c>
    </row>
    <row r="6269" spans="1:13" x14ac:dyDescent="0.25">
      <c r="A6269">
        <v>860532790</v>
      </c>
      <c r="B6269" t="s">
        <v>374</v>
      </c>
      <c r="C6269" t="s">
        <v>291</v>
      </c>
      <c r="D6269" t="s">
        <v>228</v>
      </c>
      <c r="E6269" t="s">
        <v>224</v>
      </c>
      <c r="F6269" t="s">
        <v>292</v>
      </c>
      <c r="G6269" s="16">
        <v>43100</v>
      </c>
      <c r="J6269" t="s">
        <v>310</v>
      </c>
      <c r="K6269" t="str">
        <f>IFERROR(VLOOKUP(J6269,ORDEN_ESF!A:C,2,0),"")</f>
        <v>Préstamos corrientes</v>
      </c>
      <c r="L6269">
        <f>IFERROR(VLOOKUP(J6269,ORDEN_ESF!A:C,3,0),0)</f>
        <v>0</v>
      </c>
      <c r="M6269">
        <v>82096</v>
      </c>
    </row>
    <row r="6270" spans="1:13" x14ac:dyDescent="0.25">
      <c r="A6270">
        <v>860532790</v>
      </c>
      <c r="B6270" t="s">
        <v>374</v>
      </c>
      <c r="C6270" t="s">
        <v>291</v>
      </c>
      <c r="D6270" t="s">
        <v>228</v>
      </c>
      <c r="E6270" t="s">
        <v>224</v>
      </c>
      <c r="F6270" t="s">
        <v>314</v>
      </c>
      <c r="G6270" s="16">
        <v>43100</v>
      </c>
      <c r="J6270" t="s">
        <v>310</v>
      </c>
      <c r="K6270" t="str">
        <f>IFERROR(VLOOKUP(J6270,ORDEN_ESF!A:C,2,0),"")</f>
        <v>Préstamos corrientes</v>
      </c>
      <c r="L6270">
        <f>IFERROR(VLOOKUP(J6270,ORDEN_ESF!A:C,3,0),0)</f>
        <v>0</v>
      </c>
      <c r="M6270">
        <v>98335</v>
      </c>
    </row>
    <row r="6271" spans="1:13" x14ac:dyDescent="0.25">
      <c r="A6271">
        <v>890928186</v>
      </c>
      <c r="B6271" t="s">
        <v>303</v>
      </c>
      <c r="C6271" t="s">
        <v>291</v>
      </c>
      <c r="D6271" t="s">
        <v>223</v>
      </c>
      <c r="E6271" t="s">
        <v>224</v>
      </c>
      <c r="F6271" t="s">
        <v>292</v>
      </c>
      <c r="G6271" s="16">
        <v>43100</v>
      </c>
      <c r="J6271" t="s">
        <v>310</v>
      </c>
      <c r="K6271" t="str">
        <f>IFERROR(VLOOKUP(J6271,ORDEN_ESF!A:C,2,0),"")</f>
        <v>Préstamos corrientes</v>
      </c>
      <c r="L6271">
        <f>IFERROR(VLOOKUP(J6271,ORDEN_ESF!A:C,3,0),0)</f>
        <v>0</v>
      </c>
      <c r="M6271">
        <v>153783</v>
      </c>
    </row>
    <row r="6272" spans="1:13" x14ac:dyDescent="0.25">
      <c r="A6272">
        <v>860505064</v>
      </c>
      <c r="B6272" t="s">
        <v>361</v>
      </c>
      <c r="C6272" t="s">
        <v>291</v>
      </c>
      <c r="D6272" t="s">
        <v>228</v>
      </c>
      <c r="E6272" t="s">
        <v>224</v>
      </c>
      <c r="F6272" t="s">
        <v>292</v>
      </c>
      <c r="G6272" s="16">
        <v>43100</v>
      </c>
      <c r="J6272" t="s">
        <v>310</v>
      </c>
      <c r="K6272" t="str">
        <f>IFERROR(VLOOKUP(J6272,ORDEN_ESF!A:C,2,0),"")</f>
        <v>Préstamos corrientes</v>
      </c>
      <c r="L6272">
        <f>IFERROR(VLOOKUP(J6272,ORDEN_ESF!A:C,3,0),0)</f>
        <v>0</v>
      </c>
      <c r="M6272">
        <v>313321</v>
      </c>
    </row>
    <row r="6273" spans="1:13" x14ac:dyDescent="0.25">
      <c r="A6273">
        <v>860505064</v>
      </c>
      <c r="B6273" t="s">
        <v>361</v>
      </c>
      <c r="C6273" t="s">
        <v>291</v>
      </c>
      <c r="D6273" t="s">
        <v>228</v>
      </c>
      <c r="E6273" t="s">
        <v>224</v>
      </c>
      <c r="F6273" t="s">
        <v>314</v>
      </c>
      <c r="G6273" s="16">
        <v>43100</v>
      </c>
      <c r="J6273" t="s">
        <v>310</v>
      </c>
      <c r="K6273" t="str">
        <f>IFERROR(VLOOKUP(J6273,ORDEN_ESF!A:C,2,0),"")</f>
        <v>Préstamos corrientes</v>
      </c>
      <c r="L6273">
        <f>IFERROR(VLOOKUP(J6273,ORDEN_ESF!A:C,3,0),0)</f>
        <v>0</v>
      </c>
      <c r="M6273">
        <v>519595</v>
      </c>
    </row>
    <row r="6274" spans="1:13" x14ac:dyDescent="0.25">
      <c r="A6274">
        <v>900521357</v>
      </c>
      <c r="B6274" t="s">
        <v>175</v>
      </c>
      <c r="C6274" t="s">
        <v>291</v>
      </c>
      <c r="D6274" t="s">
        <v>388</v>
      </c>
      <c r="E6274" t="s">
        <v>339</v>
      </c>
      <c r="F6274" t="s">
        <v>292</v>
      </c>
      <c r="G6274" s="16">
        <v>43100</v>
      </c>
      <c r="J6274" t="s">
        <v>310</v>
      </c>
      <c r="K6274" t="str">
        <f>IFERROR(VLOOKUP(J6274,ORDEN_ESF!A:C,2,0),"")</f>
        <v>Préstamos corrientes</v>
      </c>
      <c r="L6274">
        <f>IFERROR(VLOOKUP(J6274,ORDEN_ESF!A:C,3,0),0)</f>
        <v>0</v>
      </c>
      <c r="M6274">
        <v>1530536</v>
      </c>
    </row>
    <row r="6275" spans="1:13" x14ac:dyDescent="0.25">
      <c r="A6275">
        <v>900521357</v>
      </c>
      <c r="B6275" t="s">
        <v>175</v>
      </c>
      <c r="C6275" t="s">
        <v>291</v>
      </c>
      <c r="D6275" t="s">
        <v>388</v>
      </c>
      <c r="E6275" t="s">
        <v>339</v>
      </c>
      <c r="F6275" t="s">
        <v>314</v>
      </c>
      <c r="G6275" s="16">
        <v>43100</v>
      </c>
      <c r="J6275" t="s">
        <v>310</v>
      </c>
      <c r="K6275" t="str">
        <f>IFERROR(VLOOKUP(J6275,ORDEN_ESF!A:C,2,0),"")</f>
        <v>Préstamos corrientes</v>
      </c>
      <c r="L6275">
        <f>IFERROR(VLOOKUP(J6275,ORDEN_ESF!A:C,3,0),0)</f>
        <v>0</v>
      </c>
      <c r="M6275">
        <v>335513</v>
      </c>
    </row>
    <row r="6276" spans="1:13" x14ac:dyDescent="0.25">
      <c r="A6276">
        <v>800140959</v>
      </c>
      <c r="B6276" t="s">
        <v>340</v>
      </c>
      <c r="C6276" t="s">
        <v>291</v>
      </c>
      <c r="D6276" t="s">
        <v>228</v>
      </c>
      <c r="E6276" t="s">
        <v>339</v>
      </c>
      <c r="F6276" t="s">
        <v>292</v>
      </c>
      <c r="G6276" s="16">
        <v>43100</v>
      </c>
      <c r="J6276" t="s">
        <v>310</v>
      </c>
      <c r="K6276" t="str">
        <f>IFERROR(VLOOKUP(J6276,ORDEN_ESF!A:C,2,0),"")</f>
        <v>Préstamos corrientes</v>
      </c>
      <c r="L6276">
        <f>IFERROR(VLOOKUP(J6276,ORDEN_ESF!A:C,3,0),0)</f>
        <v>0</v>
      </c>
      <c r="M6276">
        <v>12764504</v>
      </c>
    </row>
    <row r="6277" spans="1:13" x14ac:dyDescent="0.25">
      <c r="A6277">
        <v>800140959</v>
      </c>
      <c r="B6277" t="s">
        <v>340</v>
      </c>
      <c r="C6277" t="s">
        <v>291</v>
      </c>
      <c r="D6277" t="s">
        <v>228</v>
      </c>
      <c r="E6277" t="s">
        <v>339</v>
      </c>
      <c r="F6277" t="s">
        <v>314</v>
      </c>
      <c r="G6277" s="16">
        <v>43100</v>
      </c>
      <c r="J6277" t="s">
        <v>310</v>
      </c>
      <c r="K6277" t="str">
        <f>IFERROR(VLOOKUP(J6277,ORDEN_ESF!A:C,2,0),"")</f>
        <v>Préstamos corrientes</v>
      </c>
      <c r="L6277">
        <f>IFERROR(VLOOKUP(J6277,ORDEN_ESF!A:C,3,0),0)</f>
        <v>0</v>
      </c>
      <c r="M6277">
        <v>19203135</v>
      </c>
    </row>
    <row r="6278" spans="1:13" x14ac:dyDescent="0.25">
      <c r="A6278">
        <v>800014246</v>
      </c>
      <c r="B6278" t="s">
        <v>332</v>
      </c>
      <c r="C6278" t="s">
        <v>291</v>
      </c>
      <c r="D6278" t="s">
        <v>223</v>
      </c>
      <c r="E6278" t="s">
        <v>333</v>
      </c>
      <c r="F6278" t="s">
        <v>292</v>
      </c>
      <c r="G6278" s="16">
        <v>43100</v>
      </c>
      <c r="J6278" t="s">
        <v>310</v>
      </c>
      <c r="K6278" t="str">
        <f>IFERROR(VLOOKUP(J6278,ORDEN_ESF!A:C,2,0),"")</f>
        <v>Préstamos corrientes</v>
      </c>
      <c r="L6278">
        <f>IFERROR(VLOOKUP(J6278,ORDEN_ESF!A:C,3,0),0)</f>
        <v>0</v>
      </c>
      <c r="M6278">
        <v>17613213</v>
      </c>
    </row>
    <row r="6279" spans="1:13" x14ac:dyDescent="0.25">
      <c r="A6279">
        <v>800014246</v>
      </c>
      <c r="B6279" t="s">
        <v>332</v>
      </c>
      <c r="C6279" t="s">
        <v>291</v>
      </c>
      <c r="D6279" t="s">
        <v>223</v>
      </c>
      <c r="E6279" t="s">
        <v>333</v>
      </c>
      <c r="F6279" t="s">
        <v>314</v>
      </c>
      <c r="G6279" s="16">
        <v>43100</v>
      </c>
      <c r="J6279" t="s">
        <v>310</v>
      </c>
      <c r="K6279" t="str">
        <f>IFERROR(VLOOKUP(J6279,ORDEN_ESF!A:C,2,0),"")</f>
        <v>Préstamos corrientes</v>
      </c>
      <c r="L6279">
        <f>IFERROR(VLOOKUP(J6279,ORDEN_ESF!A:C,3,0),0)</f>
        <v>0</v>
      </c>
      <c r="M6279">
        <v>2944288</v>
      </c>
    </row>
    <row r="6280" spans="1:13" x14ac:dyDescent="0.25">
      <c r="A6280">
        <v>800182330</v>
      </c>
      <c r="B6280" t="s">
        <v>342</v>
      </c>
      <c r="C6280" t="s">
        <v>291</v>
      </c>
      <c r="D6280" t="s">
        <v>343</v>
      </c>
      <c r="E6280" t="s">
        <v>333</v>
      </c>
      <c r="F6280" t="s">
        <v>292</v>
      </c>
      <c r="G6280" s="16">
        <v>43100</v>
      </c>
      <c r="J6280" t="s">
        <v>310</v>
      </c>
      <c r="K6280" t="str">
        <f>IFERROR(VLOOKUP(J6280,ORDEN_ESF!A:C,2,0),"")</f>
        <v>Préstamos corrientes</v>
      </c>
      <c r="L6280">
        <f>IFERROR(VLOOKUP(J6280,ORDEN_ESF!A:C,3,0),0)</f>
        <v>0</v>
      </c>
      <c r="M6280">
        <v>132678869</v>
      </c>
    </row>
    <row r="6281" spans="1:13" x14ac:dyDescent="0.25">
      <c r="A6281">
        <v>800182330</v>
      </c>
      <c r="B6281" t="s">
        <v>342</v>
      </c>
      <c r="C6281" t="s">
        <v>291</v>
      </c>
      <c r="D6281" t="s">
        <v>343</v>
      </c>
      <c r="E6281" t="s">
        <v>333</v>
      </c>
      <c r="F6281" t="s">
        <v>314</v>
      </c>
      <c r="G6281" s="16">
        <v>43100</v>
      </c>
      <c r="J6281" t="s">
        <v>310</v>
      </c>
      <c r="K6281" t="str">
        <f>IFERROR(VLOOKUP(J6281,ORDEN_ESF!A:C,2,0),"")</f>
        <v>Préstamos corrientes</v>
      </c>
      <c r="L6281">
        <f>IFERROR(VLOOKUP(J6281,ORDEN_ESF!A:C,3,0),0)</f>
        <v>0</v>
      </c>
      <c r="M6281">
        <v>147331748</v>
      </c>
    </row>
    <row r="6282" spans="1:13" x14ac:dyDescent="0.25">
      <c r="A6282">
        <v>800095951</v>
      </c>
      <c r="B6282" t="s">
        <v>338</v>
      </c>
      <c r="C6282" t="s">
        <v>291</v>
      </c>
      <c r="D6282" t="s">
        <v>228</v>
      </c>
      <c r="E6282" t="s">
        <v>339</v>
      </c>
      <c r="F6282" t="s">
        <v>314</v>
      </c>
      <c r="G6282" s="16">
        <v>43100</v>
      </c>
      <c r="J6282" t="s">
        <v>310</v>
      </c>
      <c r="K6282" t="str">
        <f>IFERROR(VLOOKUP(J6282,ORDEN_ESF!A:C,2,0),"")</f>
        <v>Préstamos corrientes</v>
      </c>
      <c r="L6282">
        <f>IFERROR(VLOOKUP(J6282,ORDEN_ESF!A:C,3,0),0)</f>
        <v>0</v>
      </c>
      <c r="M6282">
        <v>6616411</v>
      </c>
    </row>
    <row r="6283" spans="1:13" x14ac:dyDescent="0.25">
      <c r="A6283">
        <v>860354402</v>
      </c>
      <c r="B6283" t="s">
        <v>295</v>
      </c>
      <c r="C6283" t="s">
        <v>291</v>
      </c>
      <c r="D6283" t="s">
        <v>228</v>
      </c>
      <c r="E6283" t="s">
        <v>224</v>
      </c>
      <c r="F6283" t="s">
        <v>292</v>
      </c>
      <c r="G6283" s="16">
        <v>43100</v>
      </c>
      <c r="J6283" t="s">
        <v>310</v>
      </c>
      <c r="K6283" t="str">
        <f>IFERROR(VLOOKUP(J6283,ORDEN_ESF!A:C,2,0),"")</f>
        <v>Préstamos corrientes</v>
      </c>
      <c r="L6283">
        <f>IFERROR(VLOOKUP(J6283,ORDEN_ESF!A:C,3,0),0)</f>
        <v>0</v>
      </c>
      <c r="M6283">
        <v>1147784</v>
      </c>
    </row>
    <row r="6284" spans="1:13" x14ac:dyDescent="0.25">
      <c r="A6284">
        <v>860354402</v>
      </c>
      <c r="B6284" t="s">
        <v>295</v>
      </c>
      <c r="C6284" t="s">
        <v>291</v>
      </c>
      <c r="D6284" t="s">
        <v>228</v>
      </c>
      <c r="E6284" t="s">
        <v>224</v>
      </c>
      <c r="F6284" t="s">
        <v>314</v>
      </c>
      <c r="G6284" s="16">
        <v>43100</v>
      </c>
      <c r="J6284" t="s">
        <v>310</v>
      </c>
      <c r="K6284" t="str">
        <f>IFERROR(VLOOKUP(J6284,ORDEN_ESF!A:C,2,0),"")</f>
        <v>Préstamos corrientes</v>
      </c>
      <c r="L6284">
        <f>IFERROR(VLOOKUP(J6284,ORDEN_ESF!A:C,3,0),0)</f>
        <v>0</v>
      </c>
      <c r="M6284">
        <v>1332792</v>
      </c>
    </row>
    <row r="6285" spans="1:13" x14ac:dyDescent="0.25">
      <c r="A6285">
        <v>900521357</v>
      </c>
      <c r="B6285" t="s">
        <v>175</v>
      </c>
      <c r="C6285" t="s">
        <v>291</v>
      </c>
      <c r="D6285" t="s">
        <v>388</v>
      </c>
      <c r="E6285" t="s">
        <v>339</v>
      </c>
      <c r="F6285" t="s">
        <v>292</v>
      </c>
      <c r="G6285" s="16">
        <v>43100</v>
      </c>
      <c r="J6285" t="s">
        <v>390</v>
      </c>
      <c r="K6285" t="str">
        <f>IFERROR(VLOOKUP(J6285,ORDEN_ESF!A:C,2,0),"")</f>
        <v>Parte corriente de préstamos no corrientes</v>
      </c>
      <c r="L6285">
        <f>IFERROR(VLOOKUP(J6285,ORDEN_ESF!A:C,3,0),0)</f>
        <v>0</v>
      </c>
      <c r="M6285">
        <v>328032</v>
      </c>
    </row>
    <row r="6286" spans="1:13" x14ac:dyDescent="0.25">
      <c r="A6286">
        <v>800095951</v>
      </c>
      <c r="B6286" t="s">
        <v>338</v>
      </c>
      <c r="C6286" t="s">
        <v>291</v>
      </c>
      <c r="D6286" t="s">
        <v>228</v>
      </c>
      <c r="E6286" t="s">
        <v>339</v>
      </c>
      <c r="F6286" t="s">
        <v>292</v>
      </c>
      <c r="G6286" s="16">
        <v>43100</v>
      </c>
      <c r="J6286" t="s">
        <v>390</v>
      </c>
      <c r="K6286" t="str">
        <f>IFERROR(VLOOKUP(J6286,ORDEN_ESF!A:C,2,0),"")</f>
        <v>Parte corriente de préstamos no corrientes</v>
      </c>
      <c r="L6286">
        <f>IFERROR(VLOOKUP(J6286,ORDEN_ESF!A:C,3,0),0)</f>
        <v>0</v>
      </c>
      <c r="M6286">
        <v>1441916</v>
      </c>
    </row>
    <row r="6287" spans="1:13" x14ac:dyDescent="0.25">
      <c r="A6287">
        <v>860532790</v>
      </c>
      <c r="B6287" t="s">
        <v>374</v>
      </c>
      <c r="C6287" t="s">
        <v>291</v>
      </c>
      <c r="D6287" t="s">
        <v>228</v>
      </c>
      <c r="E6287" t="s">
        <v>224</v>
      </c>
      <c r="F6287" t="s">
        <v>292</v>
      </c>
      <c r="G6287" s="16">
        <v>43100</v>
      </c>
      <c r="J6287" t="s">
        <v>266</v>
      </c>
      <c r="K6287" t="str">
        <f>IFERROR(VLOOKUP(J6287,ORDEN_ESF!A:C,2,0),"")</f>
        <v>Otros pasivos no financieros corrientes</v>
      </c>
      <c r="L6287">
        <f>IFERROR(VLOOKUP(J6287,ORDEN_ESF!A:C,3,0),0)</f>
        <v>0</v>
      </c>
      <c r="M6287">
        <v>3333627</v>
      </c>
    </row>
    <row r="6288" spans="1:13" x14ac:dyDescent="0.25">
      <c r="A6288">
        <v>860532790</v>
      </c>
      <c r="B6288" t="s">
        <v>374</v>
      </c>
      <c r="C6288" t="s">
        <v>291</v>
      </c>
      <c r="D6288" t="s">
        <v>228</v>
      </c>
      <c r="E6288" t="s">
        <v>224</v>
      </c>
      <c r="F6288" t="s">
        <v>314</v>
      </c>
      <c r="G6288" s="16">
        <v>43100</v>
      </c>
      <c r="J6288" t="s">
        <v>266</v>
      </c>
      <c r="K6288" t="str">
        <f>IFERROR(VLOOKUP(J6288,ORDEN_ESF!A:C,2,0),"")</f>
        <v>Otros pasivos no financieros corrientes</v>
      </c>
      <c r="L6288">
        <f>IFERROR(VLOOKUP(J6288,ORDEN_ESF!A:C,3,0),0)</f>
        <v>0</v>
      </c>
      <c r="M6288">
        <v>2763072</v>
      </c>
    </row>
    <row r="6289" spans="1:13" x14ac:dyDescent="0.25">
      <c r="A6289">
        <v>900206483</v>
      </c>
      <c r="B6289" t="s">
        <v>307</v>
      </c>
      <c r="C6289" t="s">
        <v>291</v>
      </c>
      <c r="D6289" t="s">
        <v>228</v>
      </c>
      <c r="E6289" t="s">
        <v>224</v>
      </c>
      <c r="F6289" t="s">
        <v>292</v>
      </c>
      <c r="G6289" s="16">
        <v>43100</v>
      </c>
      <c r="J6289" t="s">
        <v>266</v>
      </c>
      <c r="K6289" t="str">
        <f>IFERROR(VLOOKUP(J6289,ORDEN_ESF!A:C,2,0),"")</f>
        <v>Otros pasivos no financieros corrientes</v>
      </c>
      <c r="L6289">
        <f>IFERROR(VLOOKUP(J6289,ORDEN_ESF!A:C,3,0),0)</f>
        <v>0</v>
      </c>
      <c r="M6289">
        <v>314695</v>
      </c>
    </row>
    <row r="6290" spans="1:13" x14ac:dyDescent="0.25">
      <c r="A6290">
        <v>900206483</v>
      </c>
      <c r="B6290" t="s">
        <v>307</v>
      </c>
      <c r="C6290" t="s">
        <v>291</v>
      </c>
      <c r="D6290" t="s">
        <v>228</v>
      </c>
      <c r="E6290" t="s">
        <v>224</v>
      </c>
      <c r="F6290" t="s">
        <v>314</v>
      </c>
      <c r="G6290" s="16">
        <v>43100</v>
      </c>
      <c r="J6290" t="s">
        <v>266</v>
      </c>
      <c r="K6290" t="str">
        <f>IFERROR(VLOOKUP(J6290,ORDEN_ESF!A:C,2,0),"")</f>
        <v>Otros pasivos no financieros corrientes</v>
      </c>
      <c r="L6290">
        <f>IFERROR(VLOOKUP(J6290,ORDEN_ESF!A:C,3,0),0)</f>
        <v>0</v>
      </c>
      <c r="M6290">
        <v>171976</v>
      </c>
    </row>
    <row r="6291" spans="1:13" x14ac:dyDescent="0.25">
      <c r="A6291">
        <v>900206480</v>
      </c>
      <c r="B6291" t="s">
        <v>306</v>
      </c>
      <c r="C6291" t="s">
        <v>291</v>
      </c>
      <c r="D6291" t="s">
        <v>228</v>
      </c>
      <c r="E6291" t="s">
        <v>224</v>
      </c>
      <c r="F6291" t="s">
        <v>292</v>
      </c>
      <c r="G6291" s="16">
        <v>43100</v>
      </c>
      <c r="J6291" t="s">
        <v>266</v>
      </c>
      <c r="K6291" t="str">
        <f>IFERROR(VLOOKUP(J6291,ORDEN_ESF!A:C,2,0),"")</f>
        <v>Otros pasivos no financieros corrientes</v>
      </c>
      <c r="L6291">
        <f>IFERROR(VLOOKUP(J6291,ORDEN_ESF!A:C,3,0),0)</f>
        <v>0</v>
      </c>
      <c r="M6291">
        <v>125787</v>
      </c>
    </row>
    <row r="6292" spans="1:13" x14ac:dyDescent="0.25">
      <c r="A6292">
        <v>900206480</v>
      </c>
      <c r="B6292" t="s">
        <v>306</v>
      </c>
      <c r="C6292" t="s">
        <v>291</v>
      </c>
      <c r="D6292" t="s">
        <v>228</v>
      </c>
      <c r="E6292" t="s">
        <v>224</v>
      </c>
      <c r="F6292" t="s">
        <v>314</v>
      </c>
      <c r="G6292" s="16">
        <v>43100</v>
      </c>
      <c r="J6292" t="s">
        <v>266</v>
      </c>
      <c r="K6292" t="str">
        <f>IFERROR(VLOOKUP(J6292,ORDEN_ESF!A:C,2,0),"")</f>
        <v>Otros pasivos no financieros corrientes</v>
      </c>
      <c r="L6292">
        <f>IFERROR(VLOOKUP(J6292,ORDEN_ESF!A:C,3,0),0)</f>
        <v>0</v>
      </c>
      <c r="M6292">
        <v>6863</v>
      </c>
    </row>
    <row r="6293" spans="1:13" x14ac:dyDescent="0.25">
      <c r="A6293">
        <v>890940026</v>
      </c>
      <c r="B6293" t="s">
        <v>304</v>
      </c>
      <c r="C6293" t="s">
        <v>291</v>
      </c>
      <c r="D6293" t="s">
        <v>223</v>
      </c>
      <c r="E6293" t="s">
        <v>224</v>
      </c>
      <c r="F6293" t="s">
        <v>292</v>
      </c>
      <c r="G6293" s="16">
        <v>43100</v>
      </c>
      <c r="J6293" t="s">
        <v>266</v>
      </c>
      <c r="K6293" t="str">
        <f>IFERROR(VLOOKUP(J6293,ORDEN_ESF!A:C,2,0),"")</f>
        <v>Otros pasivos no financieros corrientes</v>
      </c>
      <c r="L6293">
        <f>IFERROR(VLOOKUP(J6293,ORDEN_ESF!A:C,3,0),0)</f>
        <v>0</v>
      </c>
      <c r="M6293">
        <v>10536872</v>
      </c>
    </row>
    <row r="6294" spans="1:13" x14ac:dyDescent="0.25">
      <c r="A6294">
        <v>890940026</v>
      </c>
      <c r="B6294" t="s">
        <v>304</v>
      </c>
      <c r="C6294" t="s">
        <v>291</v>
      </c>
      <c r="D6294" t="s">
        <v>223</v>
      </c>
      <c r="E6294" t="s">
        <v>224</v>
      </c>
      <c r="F6294" t="s">
        <v>314</v>
      </c>
      <c r="G6294" s="16">
        <v>43100</v>
      </c>
      <c r="J6294" t="s">
        <v>266</v>
      </c>
      <c r="K6294" t="str">
        <f>IFERROR(VLOOKUP(J6294,ORDEN_ESF!A:C,2,0),"")</f>
        <v>Otros pasivos no financieros corrientes</v>
      </c>
      <c r="L6294">
        <f>IFERROR(VLOOKUP(J6294,ORDEN_ESF!A:C,3,0),0)</f>
        <v>0</v>
      </c>
      <c r="M6294">
        <v>10832278</v>
      </c>
    </row>
    <row r="6295" spans="1:13" x14ac:dyDescent="0.25">
      <c r="A6295">
        <v>900521357</v>
      </c>
      <c r="B6295" t="s">
        <v>175</v>
      </c>
      <c r="C6295" t="s">
        <v>291</v>
      </c>
      <c r="D6295" t="s">
        <v>388</v>
      </c>
      <c r="E6295" t="s">
        <v>339</v>
      </c>
      <c r="F6295" t="s">
        <v>292</v>
      </c>
      <c r="G6295" s="16">
        <v>43100</v>
      </c>
      <c r="J6295" t="s">
        <v>266</v>
      </c>
      <c r="K6295" t="str">
        <f>IFERROR(VLOOKUP(J6295,ORDEN_ESF!A:C,2,0),"")</f>
        <v>Otros pasivos no financieros corrientes</v>
      </c>
      <c r="L6295">
        <f>IFERROR(VLOOKUP(J6295,ORDEN_ESF!A:C,3,0),0)</f>
        <v>0</v>
      </c>
      <c r="M6295">
        <v>3950541</v>
      </c>
    </row>
    <row r="6296" spans="1:13" x14ac:dyDescent="0.25">
      <c r="A6296">
        <v>900521357</v>
      </c>
      <c r="B6296" t="s">
        <v>175</v>
      </c>
      <c r="C6296" t="s">
        <v>291</v>
      </c>
      <c r="D6296" t="s">
        <v>388</v>
      </c>
      <c r="E6296" t="s">
        <v>339</v>
      </c>
      <c r="F6296" t="s">
        <v>314</v>
      </c>
      <c r="G6296" s="16">
        <v>43100</v>
      </c>
      <c r="J6296" t="s">
        <v>266</v>
      </c>
      <c r="K6296" t="str">
        <f>IFERROR(VLOOKUP(J6296,ORDEN_ESF!A:C,2,0),"")</f>
        <v>Otros pasivos no financieros corrientes</v>
      </c>
      <c r="L6296">
        <f>IFERROR(VLOOKUP(J6296,ORDEN_ESF!A:C,3,0),0)</f>
        <v>0</v>
      </c>
      <c r="M6296">
        <v>21831536</v>
      </c>
    </row>
    <row r="6297" spans="1:13" x14ac:dyDescent="0.25">
      <c r="A6297">
        <v>800140959</v>
      </c>
      <c r="B6297" t="s">
        <v>340</v>
      </c>
      <c r="C6297" t="s">
        <v>291</v>
      </c>
      <c r="D6297" t="s">
        <v>228</v>
      </c>
      <c r="E6297" t="s">
        <v>339</v>
      </c>
      <c r="F6297" t="s">
        <v>292</v>
      </c>
      <c r="G6297" s="16">
        <v>43100</v>
      </c>
      <c r="J6297" t="s">
        <v>266</v>
      </c>
      <c r="K6297" t="str">
        <f>IFERROR(VLOOKUP(J6297,ORDEN_ESF!A:C,2,0),"")</f>
        <v>Otros pasivos no financieros corrientes</v>
      </c>
      <c r="L6297">
        <f>IFERROR(VLOOKUP(J6297,ORDEN_ESF!A:C,3,0),0)</f>
        <v>0</v>
      </c>
      <c r="M6297">
        <v>30276670</v>
      </c>
    </row>
    <row r="6298" spans="1:13" x14ac:dyDescent="0.25">
      <c r="A6298">
        <v>800140959</v>
      </c>
      <c r="B6298" t="s">
        <v>340</v>
      </c>
      <c r="C6298" t="s">
        <v>291</v>
      </c>
      <c r="D6298" t="s">
        <v>228</v>
      </c>
      <c r="E6298" t="s">
        <v>339</v>
      </c>
      <c r="F6298" t="s">
        <v>314</v>
      </c>
      <c r="G6298" s="16">
        <v>43100</v>
      </c>
      <c r="J6298" t="s">
        <v>266</v>
      </c>
      <c r="K6298" t="str">
        <f>IFERROR(VLOOKUP(J6298,ORDEN_ESF!A:C,2,0),"")</f>
        <v>Otros pasivos no financieros corrientes</v>
      </c>
      <c r="L6298">
        <f>IFERROR(VLOOKUP(J6298,ORDEN_ESF!A:C,3,0),0)</f>
        <v>0</v>
      </c>
      <c r="M6298">
        <v>5313613</v>
      </c>
    </row>
    <row r="6299" spans="1:13" x14ac:dyDescent="0.25">
      <c r="A6299">
        <v>900535441</v>
      </c>
      <c r="B6299" t="s">
        <v>308</v>
      </c>
      <c r="C6299" t="s">
        <v>291</v>
      </c>
      <c r="D6299" t="s">
        <v>228</v>
      </c>
      <c r="E6299" t="s">
        <v>224</v>
      </c>
      <c r="F6299" t="s">
        <v>292</v>
      </c>
      <c r="G6299" s="16">
        <v>43100</v>
      </c>
      <c r="J6299" t="s">
        <v>266</v>
      </c>
      <c r="K6299" t="str">
        <f>IFERROR(VLOOKUP(J6299,ORDEN_ESF!A:C,2,0),"")</f>
        <v>Otros pasivos no financieros corrientes</v>
      </c>
      <c r="L6299">
        <f>IFERROR(VLOOKUP(J6299,ORDEN_ESF!A:C,3,0),0)</f>
        <v>0</v>
      </c>
      <c r="M6299">
        <v>28765987</v>
      </c>
    </row>
    <row r="6300" spans="1:13" x14ac:dyDescent="0.25">
      <c r="A6300">
        <v>900535441</v>
      </c>
      <c r="B6300" t="s">
        <v>308</v>
      </c>
      <c r="C6300" t="s">
        <v>291</v>
      </c>
      <c r="D6300" t="s">
        <v>228</v>
      </c>
      <c r="E6300" t="s">
        <v>224</v>
      </c>
      <c r="F6300" t="s">
        <v>314</v>
      </c>
      <c r="G6300" s="16">
        <v>43100</v>
      </c>
      <c r="J6300" t="s">
        <v>266</v>
      </c>
      <c r="K6300" t="str">
        <f>IFERROR(VLOOKUP(J6300,ORDEN_ESF!A:C,2,0),"")</f>
        <v>Otros pasivos no financieros corrientes</v>
      </c>
      <c r="L6300">
        <f>IFERROR(VLOOKUP(J6300,ORDEN_ESF!A:C,3,0),0)</f>
        <v>0</v>
      </c>
      <c r="M6300">
        <v>42655599</v>
      </c>
    </row>
    <row r="6301" spans="1:13" x14ac:dyDescent="0.25">
      <c r="A6301">
        <v>800014246</v>
      </c>
      <c r="B6301" t="s">
        <v>332</v>
      </c>
      <c r="C6301" t="s">
        <v>291</v>
      </c>
      <c r="D6301" t="s">
        <v>223</v>
      </c>
      <c r="E6301" t="s">
        <v>333</v>
      </c>
      <c r="F6301" t="s">
        <v>292</v>
      </c>
      <c r="G6301" s="16">
        <v>43100</v>
      </c>
      <c r="J6301" t="s">
        <v>266</v>
      </c>
      <c r="K6301" t="str">
        <f>IFERROR(VLOOKUP(J6301,ORDEN_ESF!A:C,2,0),"")</f>
        <v>Otros pasivos no financieros corrientes</v>
      </c>
      <c r="L6301">
        <f>IFERROR(VLOOKUP(J6301,ORDEN_ESF!A:C,3,0),0)</f>
        <v>0</v>
      </c>
      <c r="M6301">
        <v>22747830</v>
      </c>
    </row>
    <row r="6302" spans="1:13" x14ac:dyDescent="0.25">
      <c r="A6302">
        <v>800014246</v>
      </c>
      <c r="B6302" t="s">
        <v>332</v>
      </c>
      <c r="C6302" t="s">
        <v>291</v>
      </c>
      <c r="D6302" t="s">
        <v>223</v>
      </c>
      <c r="E6302" t="s">
        <v>333</v>
      </c>
      <c r="F6302" t="s">
        <v>314</v>
      </c>
      <c r="G6302" s="16">
        <v>43100</v>
      </c>
      <c r="J6302" t="s">
        <v>266</v>
      </c>
      <c r="K6302" t="str">
        <f>IFERROR(VLOOKUP(J6302,ORDEN_ESF!A:C,2,0),"")</f>
        <v>Otros pasivos no financieros corrientes</v>
      </c>
      <c r="L6302">
        <f>IFERROR(VLOOKUP(J6302,ORDEN_ESF!A:C,3,0),0)</f>
        <v>0</v>
      </c>
      <c r="M6302">
        <v>27916769</v>
      </c>
    </row>
    <row r="6303" spans="1:13" x14ac:dyDescent="0.25">
      <c r="A6303">
        <v>800182330</v>
      </c>
      <c r="B6303" t="s">
        <v>342</v>
      </c>
      <c r="C6303" t="s">
        <v>291</v>
      </c>
      <c r="D6303" t="s">
        <v>343</v>
      </c>
      <c r="E6303" t="s">
        <v>333</v>
      </c>
      <c r="F6303" t="s">
        <v>292</v>
      </c>
      <c r="G6303" s="16">
        <v>43100</v>
      </c>
      <c r="J6303" t="s">
        <v>266</v>
      </c>
      <c r="K6303" t="str">
        <f>IFERROR(VLOOKUP(J6303,ORDEN_ESF!A:C,2,0),"")</f>
        <v>Otros pasivos no financieros corrientes</v>
      </c>
      <c r="L6303">
        <f>IFERROR(VLOOKUP(J6303,ORDEN_ESF!A:C,3,0),0)</f>
        <v>0</v>
      </c>
      <c r="M6303">
        <v>4175999</v>
      </c>
    </row>
    <row r="6304" spans="1:13" x14ac:dyDescent="0.25">
      <c r="A6304">
        <v>800182330</v>
      </c>
      <c r="B6304" t="s">
        <v>342</v>
      </c>
      <c r="C6304" t="s">
        <v>291</v>
      </c>
      <c r="D6304" t="s">
        <v>343</v>
      </c>
      <c r="E6304" t="s">
        <v>333</v>
      </c>
      <c r="F6304" t="s">
        <v>314</v>
      </c>
      <c r="G6304" s="16">
        <v>43100</v>
      </c>
      <c r="J6304" t="s">
        <v>266</v>
      </c>
      <c r="K6304" t="str">
        <f>IFERROR(VLOOKUP(J6304,ORDEN_ESF!A:C,2,0),"")</f>
        <v>Otros pasivos no financieros corrientes</v>
      </c>
      <c r="L6304">
        <f>IFERROR(VLOOKUP(J6304,ORDEN_ESF!A:C,3,0),0)</f>
        <v>0</v>
      </c>
      <c r="M6304">
        <v>5112019</v>
      </c>
    </row>
    <row r="6305" spans="1:13" x14ac:dyDescent="0.25">
      <c r="A6305">
        <v>830116629</v>
      </c>
      <c r="B6305" t="s">
        <v>354</v>
      </c>
      <c r="C6305" t="s">
        <v>291</v>
      </c>
      <c r="D6305" t="s">
        <v>228</v>
      </c>
      <c r="E6305" t="s">
        <v>355</v>
      </c>
      <c r="F6305" t="s">
        <v>292</v>
      </c>
      <c r="G6305" s="16">
        <v>43100</v>
      </c>
      <c r="J6305" t="s">
        <v>266</v>
      </c>
      <c r="K6305" t="str">
        <f>IFERROR(VLOOKUP(J6305,ORDEN_ESF!A:C,2,0),"")</f>
        <v>Otros pasivos no financieros corrientes</v>
      </c>
      <c r="L6305">
        <f>IFERROR(VLOOKUP(J6305,ORDEN_ESF!A:C,3,0),0)</f>
        <v>0</v>
      </c>
      <c r="M6305">
        <v>3267793</v>
      </c>
    </row>
    <row r="6306" spans="1:13" x14ac:dyDescent="0.25">
      <c r="A6306">
        <v>830116629</v>
      </c>
      <c r="B6306" t="s">
        <v>354</v>
      </c>
      <c r="C6306" t="s">
        <v>291</v>
      </c>
      <c r="D6306" t="s">
        <v>228</v>
      </c>
      <c r="E6306" t="s">
        <v>355</v>
      </c>
      <c r="F6306" t="s">
        <v>314</v>
      </c>
      <c r="G6306" s="16">
        <v>43100</v>
      </c>
      <c r="J6306" t="s">
        <v>266</v>
      </c>
      <c r="K6306" t="str">
        <f>IFERROR(VLOOKUP(J6306,ORDEN_ESF!A:C,2,0),"")</f>
        <v>Otros pasivos no financieros corrientes</v>
      </c>
      <c r="L6306">
        <f>IFERROR(VLOOKUP(J6306,ORDEN_ESF!A:C,3,0),0)</f>
        <v>0</v>
      </c>
      <c r="M6306">
        <v>2627559</v>
      </c>
    </row>
    <row r="6307" spans="1:13" x14ac:dyDescent="0.25">
      <c r="A6307">
        <v>830097620</v>
      </c>
      <c r="B6307" t="s">
        <v>290</v>
      </c>
      <c r="C6307" t="s">
        <v>291</v>
      </c>
      <c r="D6307" t="s">
        <v>228</v>
      </c>
      <c r="E6307" t="s">
        <v>224</v>
      </c>
      <c r="F6307" t="s">
        <v>292</v>
      </c>
      <c r="G6307" s="16">
        <v>43100</v>
      </c>
      <c r="J6307" t="s">
        <v>266</v>
      </c>
      <c r="K6307" t="str">
        <f>IFERROR(VLOOKUP(J6307,ORDEN_ESF!A:C,2,0),"")</f>
        <v>Otros pasivos no financieros corrientes</v>
      </c>
      <c r="L6307">
        <f>IFERROR(VLOOKUP(J6307,ORDEN_ESF!A:C,3,0),0)</f>
        <v>0</v>
      </c>
      <c r="M6307">
        <v>20687704</v>
      </c>
    </row>
    <row r="6308" spans="1:13" x14ac:dyDescent="0.25">
      <c r="A6308">
        <v>830097620</v>
      </c>
      <c r="B6308" t="s">
        <v>290</v>
      </c>
      <c r="C6308" t="s">
        <v>291</v>
      </c>
      <c r="D6308" t="s">
        <v>228</v>
      </c>
      <c r="E6308" t="s">
        <v>224</v>
      </c>
      <c r="F6308" t="s">
        <v>314</v>
      </c>
      <c r="G6308" s="16">
        <v>43100</v>
      </c>
      <c r="J6308" t="s">
        <v>266</v>
      </c>
      <c r="K6308" t="str">
        <f>IFERROR(VLOOKUP(J6308,ORDEN_ESF!A:C,2,0),"")</f>
        <v>Otros pasivos no financieros corrientes</v>
      </c>
      <c r="L6308">
        <f>IFERROR(VLOOKUP(J6308,ORDEN_ESF!A:C,3,0),0)</f>
        <v>0</v>
      </c>
      <c r="M6308">
        <v>19951654</v>
      </c>
    </row>
    <row r="6309" spans="1:13" x14ac:dyDescent="0.25">
      <c r="A6309">
        <v>860354402</v>
      </c>
      <c r="B6309" t="s">
        <v>295</v>
      </c>
      <c r="C6309" t="s">
        <v>291</v>
      </c>
      <c r="D6309" t="s">
        <v>228</v>
      </c>
      <c r="E6309" t="s">
        <v>224</v>
      </c>
      <c r="F6309" t="s">
        <v>292</v>
      </c>
      <c r="G6309" s="16">
        <v>43100</v>
      </c>
      <c r="J6309" t="s">
        <v>266</v>
      </c>
      <c r="K6309" t="str">
        <f>IFERROR(VLOOKUP(J6309,ORDEN_ESF!A:C,2,0),"")</f>
        <v>Otros pasivos no financieros corrientes</v>
      </c>
      <c r="L6309">
        <f>IFERROR(VLOOKUP(J6309,ORDEN_ESF!A:C,3,0),0)</f>
        <v>0</v>
      </c>
      <c r="M6309">
        <v>2837310</v>
      </c>
    </row>
    <row r="6310" spans="1:13" x14ac:dyDescent="0.25">
      <c r="A6310">
        <v>860354402</v>
      </c>
      <c r="B6310" t="s">
        <v>295</v>
      </c>
      <c r="C6310" t="s">
        <v>291</v>
      </c>
      <c r="D6310" t="s">
        <v>228</v>
      </c>
      <c r="E6310" t="s">
        <v>224</v>
      </c>
      <c r="F6310" t="s">
        <v>314</v>
      </c>
      <c r="G6310" s="16">
        <v>43100</v>
      </c>
      <c r="J6310" t="s">
        <v>266</v>
      </c>
      <c r="K6310" t="str">
        <f>IFERROR(VLOOKUP(J6310,ORDEN_ESF!A:C,2,0),"")</f>
        <v>Otros pasivos no financieros corrientes</v>
      </c>
      <c r="L6310">
        <f>IFERROR(VLOOKUP(J6310,ORDEN_ESF!A:C,3,0),0)</f>
        <v>0</v>
      </c>
      <c r="M6310">
        <v>10191891</v>
      </c>
    </row>
    <row r="6311" spans="1:13" x14ac:dyDescent="0.25">
      <c r="A6311">
        <v>890908097</v>
      </c>
      <c r="B6311" t="s">
        <v>377</v>
      </c>
      <c r="C6311" t="s">
        <v>291</v>
      </c>
      <c r="D6311" t="s">
        <v>223</v>
      </c>
      <c r="E6311" t="s">
        <v>224</v>
      </c>
      <c r="F6311" t="s">
        <v>292</v>
      </c>
      <c r="G6311" s="16">
        <v>43100</v>
      </c>
      <c r="J6311" t="s">
        <v>328</v>
      </c>
      <c r="K6311" t="str">
        <f>IFERROR(VLOOKUP(J6311,ORDEN_ESF!A:C,2,0),"")</f>
        <v>Total pasivos corrientes distintos de los pasivos incluidos en grupos de activos para su disposición clasificados como mantenidos para la venta</v>
      </c>
      <c r="L6311">
        <f>IFERROR(VLOOKUP(J6311,ORDEN_ESF!A:C,3,0),0)</f>
        <v>0</v>
      </c>
      <c r="M6311">
        <v>7441534</v>
      </c>
    </row>
    <row r="6312" spans="1:13" x14ac:dyDescent="0.25">
      <c r="A6312">
        <v>890908097</v>
      </c>
      <c r="B6312" t="s">
        <v>377</v>
      </c>
      <c r="C6312" t="s">
        <v>291</v>
      </c>
      <c r="D6312" t="s">
        <v>223</v>
      </c>
      <c r="E6312" t="s">
        <v>224</v>
      </c>
      <c r="F6312" t="s">
        <v>314</v>
      </c>
      <c r="G6312" s="16">
        <v>43100</v>
      </c>
      <c r="J6312" t="s">
        <v>328</v>
      </c>
      <c r="K6312" t="str">
        <f>IFERROR(VLOOKUP(J6312,ORDEN_ESF!A:C,2,0),"")</f>
        <v>Total pasivos corrientes distintos de los pasivos incluidos en grupos de activos para su disposición clasificados como mantenidos para la venta</v>
      </c>
      <c r="L6312">
        <f>IFERROR(VLOOKUP(J6312,ORDEN_ESF!A:C,3,0),0)</f>
        <v>0</v>
      </c>
      <c r="M6312">
        <v>7878299</v>
      </c>
    </row>
    <row r="6313" spans="1:13" x14ac:dyDescent="0.25">
      <c r="A6313">
        <v>860077099</v>
      </c>
      <c r="B6313" t="s">
        <v>371</v>
      </c>
      <c r="C6313" t="s">
        <v>291</v>
      </c>
      <c r="D6313" t="s">
        <v>228</v>
      </c>
      <c r="E6313" t="s">
        <v>224</v>
      </c>
      <c r="F6313" t="s">
        <v>292</v>
      </c>
      <c r="G6313" s="16">
        <v>43100</v>
      </c>
      <c r="J6313" t="s">
        <v>328</v>
      </c>
      <c r="K6313" t="str">
        <f>IFERROR(VLOOKUP(J6313,ORDEN_ESF!A:C,2,0),"")</f>
        <v>Total pasivos corrientes distintos de los pasivos incluidos en grupos de activos para su disposición clasificados como mantenidos para la venta</v>
      </c>
      <c r="L6313">
        <f>IFERROR(VLOOKUP(J6313,ORDEN_ESF!A:C,3,0),0)</f>
        <v>0</v>
      </c>
      <c r="M6313">
        <v>11229944</v>
      </c>
    </row>
    <row r="6314" spans="1:13" x14ac:dyDescent="0.25">
      <c r="A6314">
        <v>860077099</v>
      </c>
      <c r="B6314" t="s">
        <v>371</v>
      </c>
      <c r="C6314" t="s">
        <v>291</v>
      </c>
      <c r="D6314" t="s">
        <v>228</v>
      </c>
      <c r="E6314" t="s">
        <v>224</v>
      </c>
      <c r="F6314" t="s">
        <v>314</v>
      </c>
      <c r="G6314" s="16">
        <v>43100</v>
      </c>
      <c r="J6314" t="s">
        <v>328</v>
      </c>
      <c r="K6314" t="str">
        <f>IFERROR(VLOOKUP(J6314,ORDEN_ESF!A:C,2,0),"")</f>
        <v>Total pasivos corrientes distintos de los pasivos incluidos en grupos de activos para su disposición clasificados como mantenidos para la venta</v>
      </c>
      <c r="L6314">
        <f>IFERROR(VLOOKUP(J6314,ORDEN_ESF!A:C,3,0),0)</f>
        <v>0</v>
      </c>
      <c r="M6314">
        <v>7199202</v>
      </c>
    </row>
    <row r="6315" spans="1:13" x14ac:dyDescent="0.25">
      <c r="A6315">
        <v>860532790</v>
      </c>
      <c r="B6315" t="s">
        <v>374</v>
      </c>
      <c r="C6315" t="s">
        <v>291</v>
      </c>
      <c r="D6315" t="s">
        <v>228</v>
      </c>
      <c r="E6315" t="s">
        <v>224</v>
      </c>
      <c r="F6315" t="s">
        <v>292</v>
      </c>
      <c r="G6315" s="16">
        <v>43100</v>
      </c>
      <c r="J6315" t="s">
        <v>328</v>
      </c>
      <c r="K6315" t="str">
        <f>IFERROR(VLOOKUP(J6315,ORDEN_ESF!A:C,2,0),"")</f>
        <v>Total pasivos corrientes distintos de los pasivos incluidos en grupos de activos para su disposición clasificados como mantenidos para la venta</v>
      </c>
      <c r="L6315">
        <f>IFERROR(VLOOKUP(J6315,ORDEN_ESF!A:C,3,0),0)</f>
        <v>0</v>
      </c>
      <c r="M6315">
        <v>4204736</v>
      </c>
    </row>
    <row r="6316" spans="1:13" x14ac:dyDescent="0.25">
      <c r="A6316">
        <v>860532790</v>
      </c>
      <c r="B6316" t="s">
        <v>374</v>
      </c>
      <c r="C6316" t="s">
        <v>291</v>
      </c>
      <c r="D6316" t="s">
        <v>228</v>
      </c>
      <c r="E6316" t="s">
        <v>224</v>
      </c>
      <c r="F6316" t="s">
        <v>314</v>
      </c>
      <c r="G6316" s="16">
        <v>43100</v>
      </c>
      <c r="J6316" t="s">
        <v>328</v>
      </c>
      <c r="K6316" t="str">
        <f>IFERROR(VLOOKUP(J6316,ORDEN_ESF!A:C,2,0),"")</f>
        <v>Total pasivos corrientes distintos de los pasivos incluidos en grupos de activos para su disposición clasificados como mantenidos para la venta</v>
      </c>
      <c r="L6316">
        <f>IFERROR(VLOOKUP(J6316,ORDEN_ESF!A:C,3,0),0)</f>
        <v>0</v>
      </c>
      <c r="M6316">
        <v>3537177</v>
      </c>
    </row>
    <row r="6317" spans="1:13" x14ac:dyDescent="0.25">
      <c r="A6317">
        <v>890928186</v>
      </c>
      <c r="B6317" t="s">
        <v>303</v>
      </c>
      <c r="C6317" t="s">
        <v>291</v>
      </c>
      <c r="D6317" t="s">
        <v>223</v>
      </c>
      <c r="E6317" t="s">
        <v>224</v>
      </c>
      <c r="F6317" t="s">
        <v>292</v>
      </c>
      <c r="G6317" s="16">
        <v>43100</v>
      </c>
      <c r="J6317" t="s">
        <v>328</v>
      </c>
      <c r="K6317" t="str">
        <f>IFERROR(VLOOKUP(J6317,ORDEN_ESF!A:C,2,0),"")</f>
        <v>Total pasivos corrientes distintos de los pasivos incluidos en grupos de activos para su disposición clasificados como mantenidos para la venta</v>
      </c>
      <c r="L6317">
        <f>IFERROR(VLOOKUP(J6317,ORDEN_ESF!A:C,3,0),0)</f>
        <v>0</v>
      </c>
      <c r="M6317">
        <v>5876256</v>
      </c>
    </row>
    <row r="6318" spans="1:13" x14ac:dyDescent="0.25">
      <c r="A6318">
        <v>890928186</v>
      </c>
      <c r="B6318" t="s">
        <v>303</v>
      </c>
      <c r="C6318" t="s">
        <v>291</v>
      </c>
      <c r="D6318" t="s">
        <v>223</v>
      </c>
      <c r="E6318" t="s">
        <v>224</v>
      </c>
      <c r="F6318" t="s">
        <v>314</v>
      </c>
      <c r="G6318" s="16">
        <v>43100</v>
      </c>
      <c r="J6318" t="s">
        <v>328</v>
      </c>
      <c r="K6318" t="str">
        <f>IFERROR(VLOOKUP(J6318,ORDEN_ESF!A:C,2,0),"")</f>
        <v>Total pasivos corrientes distintos de los pasivos incluidos en grupos de activos para su disposición clasificados como mantenidos para la venta</v>
      </c>
      <c r="L6318">
        <f>IFERROR(VLOOKUP(J6318,ORDEN_ESF!A:C,3,0),0)</f>
        <v>0</v>
      </c>
      <c r="M6318">
        <v>5905482</v>
      </c>
    </row>
    <row r="6319" spans="1:13" x14ac:dyDescent="0.25">
      <c r="A6319">
        <v>900206483</v>
      </c>
      <c r="B6319" t="s">
        <v>307</v>
      </c>
      <c r="C6319" t="s">
        <v>291</v>
      </c>
      <c r="D6319" t="s">
        <v>228</v>
      </c>
      <c r="E6319" t="s">
        <v>224</v>
      </c>
      <c r="F6319" t="s">
        <v>292</v>
      </c>
      <c r="G6319" s="16">
        <v>43100</v>
      </c>
      <c r="J6319" t="s">
        <v>328</v>
      </c>
      <c r="K6319" t="str">
        <f>IFERROR(VLOOKUP(J6319,ORDEN_ESF!A:C,2,0),"")</f>
        <v>Total pasivos corrientes distintos de los pasivos incluidos en grupos de activos para su disposición clasificados como mantenidos para la venta</v>
      </c>
      <c r="L6319">
        <f>IFERROR(VLOOKUP(J6319,ORDEN_ESF!A:C,3,0),0)</f>
        <v>0</v>
      </c>
      <c r="M6319">
        <v>2014538</v>
      </c>
    </row>
    <row r="6320" spans="1:13" x14ac:dyDescent="0.25">
      <c r="A6320">
        <v>900206483</v>
      </c>
      <c r="B6320" t="s">
        <v>307</v>
      </c>
      <c r="C6320" t="s">
        <v>291</v>
      </c>
      <c r="D6320" t="s">
        <v>228</v>
      </c>
      <c r="E6320" t="s">
        <v>224</v>
      </c>
      <c r="F6320" t="s">
        <v>314</v>
      </c>
      <c r="G6320" s="16">
        <v>43100</v>
      </c>
      <c r="J6320" t="s">
        <v>328</v>
      </c>
      <c r="K6320" t="str">
        <f>IFERROR(VLOOKUP(J6320,ORDEN_ESF!A:C,2,0),"")</f>
        <v>Total pasivos corrientes distintos de los pasivos incluidos en grupos de activos para su disposición clasificados como mantenidos para la venta</v>
      </c>
      <c r="L6320">
        <f>IFERROR(VLOOKUP(J6320,ORDEN_ESF!A:C,3,0),0)</f>
        <v>0</v>
      </c>
      <c r="M6320">
        <v>939604</v>
      </c>
    </row>
    <row r="6321" spans="1:13" x14ac:dyDescent="0.25">
      <c r="A6321">
        <v>900206480</v>
      </c>
      <c r="B6321" t="s">
        <v>306</v>
      </c>
      <c r="C6321" t="s">
        <v>291</v>
      </c>
      <c r="D6321" t="s">
        <v>228</v>
      </c>
      <c r="E6321" t="s">
        <v>224</v>
      </c>
      <c r="F6321" t="s">
        <v>292</v>
      </c>
      <c r="G6321" s="16">
        <v>43100</v>
      </c>
      <c r="J6321" t="s">
        <v>328</v>
      </c>
      <c r="K6321" t="str">
        <f>IFERROR(VLOOKUP(J6321,ORDEN_ESF!A:C,2,0),"")</f>
        <v>Total pasivos corrientes distintos de los pasivos incluidos en grupos de activos para su disposición clasificados como mantenidos para la venta</v>
      </c>
      <c r="L6321">
        <f>IFERROR(VLOOKUP(J6321,ORDEN_ESF!A:C,3,0),0)</f>
        <v>0</v>
      </c>
      <c r="M6321">
        <v>5335180</v>
      </c>
    </row>
    <row r="6322" spans="1:13" x14ac:dyDescent="0.25">
      <c r="A6322">
        <v>900206480</v>
      </c>
      <c r="B6322" t="s">
        <v>306</v>
      </c>
      <c r="C6322" t="s">
        <v>291</v>
      </c>
      <c r="D6322" t="s">
        <v>228</v>
      </c>
      <c r="E6322" t="s">
        <v>224</v>
      </c>
      <c r="F6322" t="s">
        <v>314</v>
      </c>
      <c r="G6322" s="16">
        <v>43100</v>
      </c>
      <c r="J6322" t="s">
        <v>328</v>
      </c>
      <c r="K6322" t="str">
        <f>IFERROR(VLOOKUP(J6322,ORDEN_ESF!A:C,2,0),"")</f>
        <v>Total pasivos corrientes distintos de los pasivos incluidos en grupos de activos para su disposición clasificados como mantenidos para la venta</v>
      </c>
      <c r="L6322">
        <f>IFERROR(VLOOKUP(J6322,ORDEN_ESF!A:C,3,0),0)</f>
        <v>0</v>
      </c>
      <c r="M6322">
        <v>4306178</v>
      </c>
    </row>
    <row r="6323" spans="1:13" x14ac:dyDescent="0.25">
      <c r="A6323">
        <v>890940026</v>
      </c>
      <c r="B6323" t="s">
        <v>304</v>
      </c>
      <c r="C6323" t="s">
        <v>291</v>
      </c>
      <c r="D6323" t="s">
        <v>223</v>
      </c>
      <c r="E6323" t="s">
        <v>224</v>
      </c>
      <c r="F6323" t="s">
        <v>292</v>
      </c>
      <c r="G6323" s="16">
        <v>43100</v>
      </c>
      <c r="J6323" t="s">
        <v>328</v>
      </c>
      <c r="K6323" t="str">
        <f>IFERROR(VLOOKUP(J6323,ORDEN_ESF!A:C,2,0),"")</f>
        <v>Total pasivos corrientes distintos de los pasivos incluidos en grupos de activos para su disposición clasificados como mantenidos para la venta</v>
      </c>
      <c r="L6323">
        <f>IFERROR(VLOOKUP(J6323,ORDEN_ESF!A:C,3,0),0)</f>
        <v>0</v>
      </c>
      <c r="M6323">
        <v>55551618</v>
      </c>
    </row>
    <row r="6324" spans="1:13" x14ac:dyDescent="0.25">
      <c r="A6324">
        <v>890940026</v>
      </c>
      <c r="B6324" t="s">
        <v>304</v>
      </c>
      <c r="C6324" t="s">
        <v>291</v>
      </c>
      <c r="D6324" t="s">
        <v>223</v>
      </c>
      <c r="E6324" t="s">
        <v>224</v>
      </c>
      <c r="F6324" t="s">
        <v>314</v>
      </c>
      <c r="G6324" s="16">
        <v>43100</v>
      </c>
      <c r="J6324" t="s">
        <v>328</v>
      </c>
      <c r="K6324" t="str">
        <f>IFERROR(VLOOKUP(J6324,ORDEN_ESF!A:C,2,0),"")</f>
        <v>Total pasivos corrientes distintos de los pasivos incluidos en grupos de activos para su disposición clasificados como mantenidos para la venta</v>
      </c>
      <c r="L6324">
        <f>IFERROR(VLOOKUP(J6324,ORDEN_ESF!A:C,3,0),0)</f>
        <v>0</v>
      </c>
      <c r="M6324">
        <v>64647920</v>
      </c>
    </row>
    <row r="6325" spans="1:13" x14ac:dyDescent="0.25">
      <c r="A6325">
        <v>860505064</v>
      </c>
      <c r="B6325" t="s">
        <v>361</v>
      </c>
      <c r="C6325" t="s">
        <v>291</v>
      </c>
      <c r="D6325" t="s">
        <v>228</v>
      </c>
      <c r="E6325" t="s">
        <v>224</v>
      </c>
      <c r="F6325" t="s">
        <v>292</v>
      </c>
      <c r="G6325" s="16">
        <v>43100</v>
      </c>
      <c r="J6325" t="s">
        <v>328</v>
      </c>
      <c r="K6325" t="str">
        <f>IFERROR(VLOOKUP(J6325,ORDEN_ESF!A:C,2,0),"")</f>
        <v>Total pasivos corrientes distintos de los pasivos incluidos en grupos de activos para su disposición clasificados como mantenidos para la venta</v>
      </c>
      <c r="L6325">
        <f>IFERROR(VLOOKUP(J6325,ORDEN_ESF!A:C,3,0),0)</f>
        <v>0</v>
      </c>
      <c r="M6325">
        <v>2173047</v>
      </c>
    </row>
    <row r="6326" spans="1:13" x14ac:dyDescent="0.25">
      <c r="A6326">
        <v>860505064</v>
      </c>
      <c r="B6326" t="s">
        <v>361</v>
      </c>
      <c r="C6326" t="s">
        <v>291</v>
      </c>
      <c r="D6326" t="s">
        <v>228</v>
      </c>
      <c r="E6326" t="s">
        <v>224</v>
      </c>
      <c r="F6326" t="s">
        <v>314</v>
      </c>
      <c r="G6326" s="16">
        <v>43100</v>
      </c>
      <c r="J6326" t="s">
        <v>328</v>
      </c>
      <c r="K6326" t="str">
        <f>IFERROR(VLOOKUP(J6326,ORDEN_ESF!A:C,2,0),"")</f>
        <v>Total pasivos corrientes distintos de los pasivos incluidos en grupos de activos para su disposición clasificados como mantenidos para la venta</v>
      </c>
      <c r="L6326">
        <f>IFERROR(VLOOKUP(J6326,ORDEN_ESF!A:C,3,0),0)</f>
        <v>0</v>
      </c>
      <c r="M6326">
        <v>2036146</v>
      </c>
    </row>
    <row r="6327" spans="1:13" x14ac:dyDescent="0.25">
      <c r="A6327">
        <v>900521357</v>
      </c>
      <c r="B6327" t="s">
        <v>175</v>
      </c>
      <c r="C6327" t="s">
        <v>291</v>
      </c>
      <c r="D6327" t="s">
        <v>388</v>
      </c>
      <c r="E6327" t="s">
        <v>339</v>
      </c>
      <c r="F6327" t="s">
        <v>292</v>
      </c>
      <c r="G6327" s="16">
        <v>43100</v>
      </c>
      <c r="J6327" t="s">
        <v>328</v>
      </c>
      <c r="K6327" t="str">
        <f>IFERROR(VLOOKUP(J6327,ORDEN_ESF!A:C,2,0),"")</f>
        <v>Total pasivos corrientes distintos de los pasivos incluidos en grupos de activos para su disposición clasificados como mantenidos para la venta</v>
      </c>
      <c r="L6327">
        <f>IFERROR(VLOOKUP(J6327,ORDEN_ESF!A:C,3,0),0)</f>
        <v>0</v>
      </c>
      <c r="M6327">
        <v>17207463</v>
      </c>
    </row>
    <row r="6328" spans="1:13" x14ac:dyDescent="0.25">
      <c r="A6328">
        <v>900521357</v>
      </c>
      <c r="B6328" t="s">
        <v>175</v>
      </c>
      <c r="C6328" t="s">
        <v>291</v>
      </c>
      <c r="D6328" t="s">
        <v>388</v>
      </c>
      <c r="E6328" t="s">
        <v>339</v>
      </c>
      <c r="F6328" t="s">
        <v>314</v>
      </c>
      <c r="G6328" s="16">
        <v>43100</v>
      </c>
      <c r="J6328" t="s">
        <v>328</v>
      </c>
      <c r="K6328" t="str">
        <f>IFERROR(VLOOKUP(J6328,ORDEN_ESF!A:C,2,0),"")</f>
        <v>Total pasivos corrientes distintos de los pasivos incluidos en grupos de activos para su disposición clasificados como mantenidos para la venta</v>
      </c>
      <c r="L6328">
        <f>IFERROR(VLOOKUP(J6328,ORDEN_ESF!A:C,3,0),0)</f>
        <v>0</v>
      </c>
      <c r="M6328">
        <v>61817636</v>
      </c>
    </row>
    <row r="6329" spans="1:13" x14ac:dyDescent="0.25">
      <c r="A6329">
        <v>800140959</v>
      </c>
      <c r="B6329" t="s">
        <v>340</v>
      </c>
      <c r="C6329" t="s">
        <v>291</v>
      </c>
      <c r="D6329" t="s">
        <v>228</v>
      </c>
      <c r="E6329" t="s">
        <v>339</v>
      </c>
      <c r="F6329" t="s">
        <v>292</v>
      </c>
      <c r="G6329" s="16">
        <v>43100</v>
      </c>
      <c r="J6329" t="s">
        <v>328</v>
      </c>
      <c r="K6329" t="str">
        <f>IFERROR(VLOOKUP(J6329,ORDEN_ESF!A:C,2,0),"")</f>
        <v>Total pasivos corrientes distintos de los pasivos incluidos en grupos de activos para su disposición clasificados como mantenidos para la venta</v>
      </c>
      <c r="L6329">
        <f>IFERROR(VLOOKUP(J6329,ORDEN_ESF!A:C,3,0),0)</f>
        <v>0</v>
      </c>
      <c r="M6329">
        <v>47230120</v>
      </c>
    </row>
    <row r="6330" spans="1:13" x14ac:dyDescent="0.25">
      <c r="A6330">
        <v>800140959</v>
      </c>
      <c r="B6330" t="s">
        <v>340</v>
      </c>
      <c r="C6330" t="s">
        <v>291</v>
      </c>
      <c r="D6330" t="s">
        <v>228</v>
      </c>
      <c r="E6330" t="s">
        <v>339</v>
      </c>
      <c r="F6330" t="s">
        <v>314</v>
      </c>
      <c r="G6330" s="16">
        <v>43100</v>
      </c>
      <c r="J6330" t="s">
        <v>328</v>
      </c>
      <c r="K6330" t="str">
        <f>IFERROR(VLOOKUP(J6330,ORDEN_ESF!A:C,2,0),"")</f>
        <v>Total pasivos corrientes distintos de los pasivos incluidos en grupos de activos para su disposición clasificados como mantenidos para la venta</v>
      </c>
      <c r="L6330">
        <f>IFERROR(VLOOKUP(J6330,ORDEN_ESF!A:C,3,0),0)</f>
        <v>0</v>
      </c>
      <c r="M6330">
        <v>28369984</v>
      </c>
    </row>
    <row r="6331" spans="1:13" x14ac:dyDescent="0.25">
      <c r="A6331">
        <v>900535441</v>
      </c>
      <c r="B6331" t="s">
        <v>308</v>
      </c>
      <c r="C6331" t="s">
        <v>291</v>
      </c>
      <c r="D6331" t="s">
        <v>228</v>
      </c>
      <c r="E6331" t="s">
        <v>224</v>
      </c>
      <c r="F6331" t="s">
        <v>292</v>
      </c>
      <c r="G6331" s="16">
        <v>43100</v>
      </c>
      <c r="J6331" t="s">
        <v>328</v>
      </c>
      <c r="K6331" t="str">
        <f>IFERROR(VLOOKUP(J6331,ORDEN_ESF!A:C,2,0),"")</f>
        <v>Total pasivos corrientes distintos de los pasivos incluidos en grupos de activos para su disposición clasificados como mantenidos para la venta</v>
      </c>
      <c r="L6331">
        <f>IFERROR(VLOOKUP(J6331,ORDEN_ESF!A:C,3,0),0)</f>
        <v>0</v>
      </c>
      <c r="M6331">
        <v>60063701</v>
      </c>
    </row>
    <row r="6332" spans="1:13" x14ac:dyDescent="0.25">
      <c r="A6332">
        <v>900535441</v>
      </c>
      <c r="B6332" t="s">
        <v>308</v>
      </c>
      <c r="C6332" t="s">
        <v>291</v>
      </c>
      <c r="D6332" t="s">
        <v>228</v>
      </c>
      <c r="E6332" t="s">
        <v>224</v>
      </c>
      <c r="F6332" t="s">
        <v>314</v>
      </c>
      <c r="G6332" s="16">
        <v>43100</v>
      </c>
      <c r="J6332" t="s">
        <v>328</v>
      </c>
      <c r="K6332" t="str">
        <f>IFERROR(VLOOKUP(J6332,ORDEN_ESF!A:C,2,0),"")</f>
        <v>Total pasivos corrientes distintos de los pasivos incluidos en grupos de activos para su disposición clasificados como mantenidos para la venta</v>
      </c>
      <c r="L6332">
        <f>IFERROR(VLOOKUP(J6332,ORDEN_ESF!A:C,3,0),0)</f>
        <v>0</v>
      </c>
      <c r="M6332">
        <v>76570976</v>
      </c>
    </row>
    <row r="6333" spans="1:13" x14ac:dyDescent="0.25">
      <c r="A6333">
        <v>800014246</v>
      </c>
      <c r="B6333" t="s">
        <v>332</v>
      </c>
      <c r="C6333" t="s">
        <v>291</v>
      </c>
      <c r="D6333" t="s">
        <v>223</v>
      </c>
      <c r="E6333" t="s">
        <v>333</v>
      </c>
      <c r="F6333" t="s">
        <v>292</v>
      </c>
      <c r="G6333" s="16">
        <v>43100</v>
      </c>
      <c r="J6333" t="s">
        <v>328</v>
      </c>
      <c r="K6333" t="str">
        <f>IFERROR(VLOOKUP(J6333,ORDEN_ESF!A:C,2,0),"")</f>
        <v>Total pasivos corrientes distintos de los pasivos incluidos en grupos de activos para su disposición clasificados como mantenidos para la venta</v>
      </c>
      <c r="L6333">
        <f>IFERROR(VLOOKUP(J6333,ORDEN_ESF!A:C,3,0),0)</f>
        <v>0</v>
      </c>
      <c r="M6333">
        <v>79832696</v>
      </c>
    </row>
    <row r="6334" spans="1:13" x14ac:dyDescent="0.25">
      <c r="A6334">
        <v>800014246</v>
      </c>
      <c r="B6334" t="s">
        <v>332</v>
      </c>
      <c r="C6334" t="s">
        <v>291</v>
      </c>
      <c r="D6334" t="s">
        <v>223</v>
      </c>
      <c r="E6334" t="s">
        <v>333</v>
      </c>
      <c r="F6334" t="s">
        <v>314</v>
      </c>
      <c r="G6334" s="16">
        <v>43100</v>
      </c>
      <c r="J6334" t="s">
        <v>328</v>
      </c>
      <c r="K6334" t="str">
        <f>IFERROR(VLOOKUP(J6334,ORDEN_ESF!A:C,2,0),"")</f>
        <v>Total pasivos corrientes distintos de los pasivos incluidos en grupos de activos para su disposición clasificados como mantenidos para la venta</v>
      </c>
      <c r="L6334">
        <f>IFERROR(VLOOKUP(J6334,ORDEN_ESF!A:C,3,0),0)</f>
        <v>0</v>
      </c>
      <c r="M6334">
        <v>64881745</v>
      </c>
    </row>
    <row r="6335" spans="1:13" x14ac:dyDescent="0.25">
      <c r="A6335">
        <v>800182330</v>
      </c>
      <c r="B6335" t="s">
        <v>342</v>
      </c>
      <c r="C6335" t="s">
        <v>291</v>
      </c>
      <c r="D6335" t="s">
        <v>343</v>
      </c>
      <c r="E6335" t="s">
        <v>333</v>
      </c>
      <c r="F6335" t="s">
        <v>292</v>
      </c>
      <c r="G6335" s="16">
        <v>43100</v>
      </c>
      <c r="J6335" t="s">
        <v>328</v>
      </c>
      <c r="K6335" t="str">
        <f>IFERROR(VLOOKUP(J6335,ORDEN_ESF!A:C,2,0),"")</f>
        <v>Total pasivos corrientes distintos de los pasivos incluidos en grupos de activos para su disposición clasificados como mantenidos para la venta</v>
      </c>
      <c r="L6335">
        <f>IFERROR(VLOOKUP(J6335,ORDEN_ESF!A:C,3,0),0)</f>
        <v>0</v>
      </c>
      <c r="M6335">
        <v>260017121</v>
      </c>
    </row>
    <row r="6336" spans="1:13" x14ac:dyDescent="0.25">
      <c r="A6336">
        <v>800182330</v>
      </c>
      <c r="B6336" t="s">
        <v>342</v>
      </c>
      <c r="C6336" t="s">
        <v>291</v>
      </c>
      <c r="D6336" t="s">
        <v>343</v>
      </c>
      <c r="E6336" t="s">
        <v>333</v>
      </c>
      <c r="F6336" t="s">
        <v>314</v>
      </c>
      <c r="G6336" s="16">
        <v>43100</v>
      </c>
      <c r="J6336" t="s">
        <v>328</v>
      </c>
      <c r="K6336" t="str">
        <f>IFERROR(VLOOKUP(J6336,ORDEN_ESF!A:C,2,0),"")</f>
        <v>Total pasivos corrientes distintos de los pasivos incluidos en grupos de activos para su disposición clasificados como mantenidos para la venta</v>
      </c>
      <c r="L6336">
        <f>IFERROR(VLOOKUP(J6336,ORDEN_ESF!A:C,3,0),0)</f>
        <v>0</v>
      </c>
      <c r="M6336">
        <v>256909378</v>
      </c>
    </row>
    <row r="6337" spans="1:13" x14ac:dyDescent="0.25">
      <c r="A6337">
        <v>830116629</v>
      </c>
      <c r="B6337" t="s">
        <v>354</v>
      </c>
      <c r="C6337" t="s">
        <v>291</v>
      </c>
      <c r="D6337" t="s">
        <v>228</v>
      </c>
      <c r="E6337" t="s">
        <v>355</v>
      </c>
      <c r="F6337" t="s">
        <v>292</v>
      </c>
      <c r="G6337" s="16">
        <v>43100</v>
      </c>
      <c r="J6337" t="s">
        <v>328</v>
      </c>
      <c r="K6337" t="str">
        <f>IFERROR(VLOOKUP(J6337,ORDEN_ESF!A:C,2,0),"")</f>
        <v>Total pasivos corrientes distintos de los pasivos incluidos en grupos de activos para su disposición clasificados como mantenidos para la venta</v>
      </c>
      <c r="L6337">
        <f>IFERROR(VLOOKUP(J6337,ORDEN_ESF!A:C,3,0),0)</f>
        <v>0</v>
      </c>
      <c r="M6337">
        <v>3274056</v>
      </c>
    </row>
    <row r="6338" spans="1:13" x14ac:dyDescent="0.25">
      <c r="A6338">
        <v>830116629</v>
      </c>
      <c r="B6338" t="s">
        <v>354</v>
      </c>
      <c r="C6338" t="s">
        <v>291</v>
      </c>
      <c r="D6338" t="s">
        <v>228</v>
      </c>
      <c r="E6338" t="s">
        <v>355</v>
      </c>
      <c r="F6338" t="s">
        <v>314</v>
      </c>
      <c r="G6338" s="16">
        <v>43100</v>
      </c>
      <c r="J6338" t="s">
        <v>328</v>
      </c>
      <c r="K6338" t="str">
        <f>IFERROR(VLOOKUP(J6338,ORDEN_ESF!A:C,2,0),"")</f>
        <v>Total pasivos corrientes distintos de los pasivos incluidos en grupos de activos para su disposición clasificados como mantenidos para la venta</v>
      </c>
      <c r="L6338">
        <f>IFERROR(VLOOKUP(J6338,ORDEN_ESF!A:C,3,0),0)</f>
        <v>0</v>
      </c>
      <c r="M6338">
        <v>2676790</v>
      </c>
    </row>
    <row r="6339" spans="1:13" x14ac:dyDescent="0.25">
      <c r="A6339">
        <v>830097620</v>
      </c>
      <c r="B6339" t="s">
        <v>290</v>
      </c>
      <c r="C6339" t="s">
        <v>291</v>
      </c>
      <c r="D6339" t="s">
        <v>228</v>
      </c>
      <c r="E6339" t="s">
        <v>224</v>
      </c>
      <c r="F6339" t="s">
        <v>292</v>
      </c>
      <c r="G6339" s="16">
        <v>43100</v>
      </c>
      <c r="J6339" t="s">
        <v>328</v>
      </c>
      <c r="K6339" t="str">
        <f>IFERROR(VLOOKUP(J6339,ORDEN_ESF!A:C,2,0),"")</f>
        <v>Total pasivos corrientes distintos de los pasivos incluidos en grupos de activos para su disposición clasificados como mantenidos para la venta</v>
      </c>
      <c r="L6339">
        <f>IFERROR(VLOOKUP(J6339,ORDEN_ESF!A:C,3,0),0)</f>
        <v>0</v>
      </c>
      <c r="M6339">
        <v>263930329</v>
      </c>
    </row>
    <row r="6340" spans="1:13" x14ac:dyDescent="0.25">
      <c r="A6340">
        <v>830097620</v>
      </c>
      <c r="B6340" t="s">
        <v>290</v>
      </c>
      <c r="C6340" t="s">
        <v>291</v>
      </c>
      <c r="D6340" t="s">
        <v>228</v>
      </c>
      <c r="E6340" t="s">
        <v>224</v>
      </c>
      <c r="F6340" t="s">
        <v>314</v>
      </c>
      <c r="G6340" s="16">
        <v>43100</v>
      </c>
      <c r="J6340" t="s">
        <v>328</v>
      </c>
      <c r="K6340" t="str">
        <f>IFERROR(VLOOKUP(J6340,ORDEN_ESF!A:C,2,0),"")</f>
        <v>Total pasivos corrientes distintos de los pasivos incluidos en grupos de activos para su disposición clasificados como mantenidos para la venta</v>
      </c>
      <c r="L6340">
        <f>IFERROR(VLOOKUP(J6340,ORDEN_ESF!A:C,3,0),0)</f>
        <v>0</v>
      </c>
      <c r="M6340">
        <v>22981046</v>
      </c>
    </row>
    <row r="6341" spans="1:13" x14ac:dyDescent="0.25">
      <c r="A6341">
        <v>800095951</v>
      </c>
      <c r="B6341" t="s">
        <v>338</v>
      </c>
      <c r="C6341" t="s">
        <v>291</v>
      </c>
      <c r="D6341" t="s">
        <v>228</v>
      </c>
      <c r="E6341" t="s">
        <v>339</v>
      </c>
      <c r="F6341" t="s">
        <v>292</v>
      </c>
      <c r="G6341" s="16">
        <v>43100</v>
      </c>
      <c r="J6341" t="s">
        <v>328</v>
      </c>
      <c r="K6341" t="str">
        <f>IFERROR(VLOOKUP(J6341,ORDEN_ESF!A:C,2,0),"")</f>
        <v>Total pasivos corrientes distintos de los pasivos incluidos en grupos de activos para su disposición clasificados como mantenidos para la venta</v>
      </c>
      <c r="L6341">
        <f>IFERROR(VLOOKUP(J6341,ORDEN_ESF!A:C,3,0),0)</f>
        <v>0</v>
      </c>
      <c r="M6341">
        <v>2493370</v>
      </c>
    </row>
    <row r="6342" spans="1:13" x14ac:dyDescent="0.25">
      <c r="A6342">
        <v>800095951</v>
      </c>
      <c r="B6342" t="s">
        <v>338</v>
      </c>
      <c r="C6342" t="s">
        <v>291</v>
      </c>
      <c r="D6342" t="s">
        <v>228</v>
      </c>
      <c r="E6342" t="s">
        <v>339</v>
      </c>
      <c r="F6342" t="s">
        <v>314</v>
      </c>
      <c r="G6342" s="16">
        <v>43100</v>
      </c>
      <c r="J6342" t="s">
        <v>328</v>
      </c>
      <c r="K6342" t="str">
        <f>IFERROR(VLOOKUP(J6342,ORDEN_ESF!A:C,2,0),"")</f>
        <v>Total pasivos corrientes distintos de los pasivos incluidos en grupos de activos para su disposición clasificados como mantenidos para la venta</v>
      </c>
      <c r="L6342">
        <f>IFERROR(VLOOKUP(J6342,ORDEN_ESF!A:C,3,0),0)</f>
        <v>0</v>
      </c>
      <c r="M6342">
        <v>26567325</v>
      </c>
    </row>
    <row r="6343" spans="1:13" x14ac:dyDescent="0.25">
      <c r="A6343">
        <v>860354402</v>
      </c>
      <c r="B6343" t="s">
        <v>295</v>
      </c>
      <c r="C6343" t="s">
        <v>291</v>
      </c>
      <c r="D6343" t="s">
        <v>228</v>
      </c>
      <c r="E6343" t="s">
        <v>224</v>
      </c>
      <c r="F6343" t="s">
        <v>292</v>
      </c>
      <c r="G6343" s="16">
        <v>43100</v>
      </c>
      <c r="J6343" t="s">
        <v>328</v>
      </c>
      <c r="K6343" t="str">
        <f>IFERROR(VLOOKUP(J6343,ORDEN_ESF!A:C,2,0),"")</f>
        <v>Total pasivos corrientes distintos de los pasivos incluidos en grupos de activos para su disposición clasificados como mantenidos para la venta</v>
      </c>
      <c r="L6343">
        <f>IFERROR(VLOOKUP(J6343,ORDEN_ESF!A:C,3,0),0)</f>
        <v>0</v>
      </c>
      <c r="M6343">
        <v>5757372</v>
      </c>
    </row>
    <row r="6344" spans="1:13" x14ac:dyDescent="0.25">
      <c r="A6344">
        <v>860354402</v>
      </c>
      <c r="B6344" t="s">
        <v>295</v>
      </c>
      <c r="C6344" t="s">
        <v>291</v>
      </c>
      <c r="D6344" t="s">
        <v>228</v>
      </c>
      <c r="E6344" t="s">
        <v>224</v>
      </c>
      <c r="F6344" t="s">
        <v>314</v>
      </c>
      <c r="G6344" s="16">
        <v>43100</v>
      </c>
      <c r="J6344" t="s">
        <v>328</v>
      </c>
      <c r="K6344" t="str">
        <f>IFERROR(VLOOKUP(J6344,ORDEN_ESF!A:C,2,0),"")</f>
        <v>Total pasivos corrientes distintos de los pasivos incluidos en grupos de activos para su disposición clasificados como mantenidos para la venta</v>
      </c>
      <c r="L6344">
        <f>IFERROR(VLOOKUP(J6344,ORDEN_ESF!A:C,3,0),0)</f>
        <v>0</v>
      </c>
      <c r="M6344">
        <v>13462547</v>
      </c>
    </row>
    <row r="6345" spans="1:13" x14ac:dyDescent="0.25">
      <c r="A6345">
        <v>890908097</v>
      </c>
      <c r="B6345" t="s">
        <v>377</v>
      </c>
      <c r="C6345" t="s">
        <v>291</v>
      </c>
      <c r="D6345" t="s">
        <v>223</v>
      </c>
      <c r="E6345" t="s">
        <v>224</v>
      </c>
      <c r="F6345" t="s">
        <v>292</v>
      </c>
      <c r="G6345" s="16">
        <v>43100</v>
      </c>
      <c r="J6345" t="s">
        <v>320</v>
      </c>
      <c r="K6345" t="str">
        <f>IFERROR(VLOOKUP(J6345,ORDEN_ESF!A:C,2,0),"")</f>
        <v>Pasivos corrientes</v>
      </c>
      <c r="L6345">
        <f>IFERROR(VLOOKUP(J6345,ORDEN_ESF!A:C,3,0),0)</f>
        <v>4</v>
      </c>
      <c r="M6345">
        <v>7441534</v>
      </c>
    </row>
    <row r="6346" spans="1:13" x14ac:dyDescent="0.25">
      <c r="A6346">
        <v>890908097</v>
      </c>
      <c r="B6346" t="s">
        <v>377</v>
      </c>
      <c r="C6346" t="s">
        <v>291</v>
      </c>
      <c r="D6346" t="s">
        <v>223</v>
      </c>
      <c r="E6346" t="s">
        <v>224</v>
      </c>
      <c r="F6346" t="s">
        <v>314</v>
      </c>
      <c r="G6346" s="16">
        <v>43100</v>
      </c>
      <c r="J6346" t="s">
        <v>320</v>
      </c>
      <c r="K6346" t="str">
        <f>IFERROR(VLOOKUP(J6346,ORDEN_ESF!A:C,2,0),"")</f>
        <v>Pasivos corrientes</v>
      </c>
      <c r="L6346">
        <f>IFERROR(VLOOKUP(J6346,ORDEN_ESF!A:C,3,0),0)</f>
        <v>4</v>
      </c>
      <c r="M6346">
        <v>7878299</v>
      </c>
    </row>
    <row r="6347" spans="1:13" x14ac:dyDescent="0.25">
      <c r="A6347">
        <v>860077099</v>
      </c>
      <c r="B6347" t="s">
        <v>371</v>
      </c>
      <c r="C6347" t="s">
        <v>291</v>
      </c>
      <c r="D6347" t="s">
        <v>228</v>
      </c>
      <c r="E6347" t="s">
        <v>224</v>
      </c>
      <c r="F6347" t="s">
        <v>292</v>
      </c>
      <c r="G6347" s="16">
        <v>43100</v>
      </c>
      <c r="J6347" t="s">
        <v>320</v>
      </c>
      <c r="K6347" t="str">
        <f>IFERROR(VLOOKUP(J6347,ORDEN_ESF!A:C,2,0),"")</f>
        <v>Pasivos corrientes</v>
      </c>
      <c r="L6347">
        <f>IFERROR(VLOOKUP(J6347,ORDEN_ESF!A:C,3,0),0)</f>
        <v>4</v>
      </c>
      <c r="M6347">
        <v>11229944</v>
      </c>
    </row>
    <row r="6348" spans="1:13" x14ac:dyDescent="0.25">
      <c r="A6348">
        <v>860077099</v>
      </c>
      <c r="B6348" t="s">
        <v>371</v>
      </c>
      <c r="C6348" t="s">
        <v>291</v>
      </c>
      <c r="D6348" t="s">
        <v>228</v>
      </c>
      <c r="E6348" t="s">
        <v>224</v>
      </c>
      <c r="F6348" t="s">
        <v>314</v>
      </c>
      <c r="G6348" s="16">
        <v>43100</v>
      </c>
      <c r="J6348" t="s">
        <v>320</v>
      </c>
      <c r="K6348" t="str">
        <f>IFERROR(VLOOKUP(J6348,ORDEN_ESF!A:C,2,0),"")</f>
        <v>Pasivos corrientes</v>
      </c>
      <c r="L6348">
        <f>IFERROR(VLOOKUP(J6348,ORDEN_ESF!A:C,3,0),0)</f>
        <v>4</v>
      </c>
      <c r="M6348">
        <v>7199202</v>
      </c>
    </row>
    <row r="6349" spans="1:13" x14ac:dyDescent="0.25">
      <c r="A6349">
        <v>860532790</v>
      </c>
      <c r="B6349" t="s">
        <v>374</v>
      </c>
      <c r="C6349" t="s">
        <v>291</v>
      </c>
      <c r="D6349" t="s">
        <v>228</v>
      </c>
      <c r="E6349" t="s">
        <v>224</v>
      </c>
      <c r="F6349" t="s">
        <v>292</v>
      </c>
      <c r="G6349" s="16">
        <v>43100</v>
      </c>
      <c r="J6349" t="s">
        <v>320</v>
      </c>
      <c r="K6349" t="str">
        <f>IFERROR(VLOOKUP(J6349,ORDEN_ESF!A:C,2,0),"")</f>
        <v>Pasivos corrientes</v>
      </c>
      <c r="L6349">
        <f>IFERROR(VLOOKUP(J6349,ORDEN_ESF!A:C,3,0),0)</f>
        <v>4</v>
      </c>
      <c r="M6349">
        <v>4204736</v>
      </c>
    </row>
    <row r="6350" spans="1:13" x14ac:dyDescent="0.25">
      <c r="A6350">
        <v>860532790</v>
      </c>
      <c r="B6350" t="s">
        <v>374</v>
      </c>
      <c r="C6350" t="s">
        <v>291</v>
      </c>
      <c r="D6350" t="s">
        <v>228</v>
      </c>
      <c r="E6350" t="s">
        <v>224</v>
      </c>
      <c r="F6350" t="s">
        <v>314</v>
      </c>
      <c r="G6350" s="16">
        <v>43100</v>
      </c>
      <c r="J6350" t="s">
        <v>320</v>
      </c>
      <c r="K6350" t="str">
        <f>IFERROR(VLOOKUP(J6350,ORDEN_ESF!A:C,2,0),"")</f>
        <v>Pasivos corrientes</v>
      </c>
      <c r="L6350">
        <f>IFERROR(VLOOKUP(J6350,ORDEN_ESF!A:C,3,0),0)</f>
        <v>4</v>
      </c>
      <c r="M6350">
        <v>3537177</v>
      </c>
    </row>
    <row r="6351" spans="1:13" x14ac:dyDescent="0.25">
      <c r="A6351">
        <v>890928186</v>
      </c>
      <c r="B6351" t="s">
        <v>303</v>
      </c>
      <c r="C6351" t="s">
        <v>291</v>
      </c>
      <c r="D6351" t="s">
        <v>223</v>
      </c>
      <c r="E6351" t="s">
        <v>224</v>
      </c>
      <c r="F6351" t="s">
        <v>292</v>
      </c>
      <c r="G6351" s="16">
        <v>43100</v>
      </c>
      <c r="J6351" t="s">
        <v>320</v>
      </c>
      <c r="K6351" t="str">
        <f>IFERROR(VLOOKUP(J6351,ORDEN_ESF!A:C,2,0),"")</f>
        <v>Pasivos corrientes</v>
      </c>
      <c r="L6351">
        <f>IFERROR(VLOOKUP(J6351,ORDEN_ESF!A:C,3,0),0)</f>
        <v>4</v>
      </c>
      <c r="M6351">
        <v>5876256</v>
      </c>
    </row>
    <row r="6352" spans="1:13" x14ac:dyDescent="0.25">
      <c r="A6352">
        <v>890928186</v>
      </c>
      <c r="B6352" t="s">
        <v>303</v>
      </c>
      <c r="C6352" t="s">
        <v>291</v>
      </c>
      <c r="D6352" t="s">
        <v>223</v>
      </c>
      <c r="E6352" t="s">
        <v>224</v>
      </c>
      <c r="F6352" t="s">
        <v>314</v>
      </c>
      <c r="G6352" s="16">
        <v>43100</v>
      </c>
      <c r="J6352" t="s">
        <v>320</v>
      </c>
      <c r="K6352" t="str">
        <f>IFERROR(VLOOKUP(J6352,ORDEN_ESF!A:C,2,0),"")</f>
        <v>Pasivos corrientes</v>
      </c>
      <c r="L6352">
        <f>IFERROR(VLOOKUP(J6352,ORDEN_ESF!A:C,3,0),0)</f>
        <v>4</v>
      </c>
      <c r="M6352">
        <v>5905482</v>
      </c>
    </row>
    <row r="6353" spans="1:13" x14ac:dyDescent="0.25">
      <c r="A6353">
        <v>900206483</v>
      </c>
      <c r="B6353" t="s">
        <v>307</v>
      </c>
      <c r="C6353" t="s">
        <v>291</v>
      </c>
      <c r="D6353" t="s">
        <v>228</v>
      </c>
      <c r="E6353" t="s">
        <v>224</v>
      </c>
      <c r="F6353" t="s">
        <v>292</v>
      </c>
      <c r="G6353" s="16">
        <v>43100</v>
      </c>
      <c r="J6353" t="s">
        <v>320</v>
      </c>
      <c r="K6353" t="str">
        <f>IFERROR(VLOOKUP(J6353,ORDEN_ESF!A:C,2,0),"")</f>
        <v>Pasivos corrientes</v>
      </c>
      <c r="L6353">
        <f>IFERROR(VLOOKUP(J6353,ORDEN_ESF!A:C,3,0),0)</f>
        <v>4</v>
      </c>
      <c r="M6353">
        <v>2014538</v>
      </c>
    </row>
    <row r="6354" spans="1:13" x14ac:dyDescent="0.25">
      <c r="A6354">
        <v>900206483</v>
      </c>
      <c r="B6354" t="s">
        <v>307</v>
      </c>
      <c r="C6354" t="s">
        <v>291</v>
      </c>
      <c r="D6354" t="s">
        <v>228</v>
      </c>
      <c r="E6354" t="s">
        <v>224</v>
      </c>
      <c r="F6354" t="s">
        <v>314</v>
      </c>
      <c r="G6354" s="16">
        <v>43100</v>
      </c>
      <c r="J6354" t="s">
        <v>320</v>
      </c>
      <c r="K6354" t="str">
        <f>IFERROR(VLOOKUP(J6354,ORDEN_ESF!A:C,2,0),"")</f>
        <v>Pasivos corrientes</v>
      </c>
      <c r="L6354">
        <f>IFERROR(VLOOKUP(J6354,ORDEN_ESF!A:C,3,0),0)</f>
        <v>4</v>
      </c>
      <c r="M6354">
        <v>939604</v>
      </c>
    </row>
    <row r="6355" spans="1:13" x14ac:dyDescent="0.25">
      <c r="A6355">
        <v>900206480</v>
      </c>
      <c r="B6355" t="s">
        <v>306</v>
      </c>
      <c r="C6355" t="s">
        <v>291</v>
      </c>
      <c r="D6355" t="s">
        <v>228</v>
      </c>
      <c r="E6355" t="s">
        <v>224</v>
      </c>
      <c r="F6355" t="s">
        <v>292</v>
      </c>
      <c r="G6355" s="16">
        <v>43100</v>
      </c>
      <c r="J6355" t="s">
        <v>320</v>
      </c>
      <c r="K6355" t="str">
        <f>IFERROR(VLOOKUP(J6355,ORDEN_ESF!A:C,2,0),"")</f>
        <v>Pasivos corrientes</v>
      </c>
      <c r="L6355">
        <f>IFERROR(VLOOKUP(J6355,ORDEN_ESF!A:C,3,0),0)</f>
        <v>4</v>
      </c>
      <c r="M6355">
        <v>5335180</v>
      </c>
    </row>
    <row r="6356" spans="1:13" x14ac:dyDescent="0.25">
      <c r="A6356">
        <v>900206480</v>
      </c>
      <c r="B6356" t="s">
        <v>306</v>
      </c>
      <c r="C6356" t="s">
        <v>291</v>
      </c>
      <c r="D6356" t="s">
        <v>228</v>
      </c>
      <c r="E6356" t="s">
        <v>224</v>
      </c>
      <c r="F6356" t="s">
        <v>314</v>
      </c>
      <c r="G6356" s="16">
        <v>43100</v>
      </c>
      <c r="J6356" t="s">
        <v>320</v>
      </c>
      <c r="K6356" t="str">
        <f>IFERROR(VLOOKUP(J6356,ORDEN_ESF!A:C,2,0),"")</f>
        <v>Pasivos corrientes</v>
      </c>
      <c r="L6356">
        <f>IFERROR(VLOOKUP(J6356,ORDEN_ESF!A:C,3,0),0)</f>
        <v>4</v>
      </c>
      <c r="M6356">
        <v>4306178</v>
      </c>
    </row>
    <row r="6357" spans="1:13" x14ac:dyDescent="0.25">
      <c r="A6357">
        <v>890940026</v>
      </c>
      <c r="B6357" t="s">
        <v>304</v>
      </c>
      <c r="C6357" t="s">
        <v>291</v>
      </c>
      <c r="D6357" t="s">
        <v>223</v>
      </c>
      <c r="E6357" t="s">
        <v>224</v>
      </c>
      <c r="F6357" t="s">
        <v>292</v>
      </c>
      <c r="G6357" s="16">
        <v>43100</v>
      </c>
      <c r="J6357" t="s">
        <v>320</v>
      </c>
      <c r="K6357" t="str">
        <f>IFERROR(VLOOKUP(J6357,ORDEN_ESF!A:C,2,0),"")</f>
        <v>Pasivos corrientes</v>
      </c>
      <c r="L6357">
        <f>IFERROR(VLOOKUP(J6357,ORDEN_ESF!A:C,3,0),0)</f>
        <v>4</v>
      </c>
      <c r="M6357">
        <v>55551618</v>
      </c>
    </row>
    <row r="6358" spans="1:13" x14ac:dyDescent="0.25">
      <c r="A6358">
        <v>890940026</v>
      </c>
      <c r="B6358" t="s">
        <v>304</v>
      </c>
      <c r="C6358" t="s">
        <v>291</v>
      </c>
      <c r="D6358" t="s">
        <v>223</v>
      </c>
      <c r="E6358" t="s">
        <v>224</v>
      </c>
      <c r="F6358" t="s">
        <v>314</v>
      </c>
      <c r="G6358" s="16">
        <v>43100</v>
      </c>
      <c r="J6358" t="s">
        <v>320</v>
      </c>
      <c r="K6358" t="str">
        <f>IFERROR(VLOOKUP(J6358,ORDEN_ESF!A:C,2,0),"")</f>
        <v>Pasivos corrientes</v>
      </c>
      <c r="L6358">
        <f>IFERROR(VLOOKUP(J6358,ORDEN_ESF!A:C,3,0),0)</f>
        <v>4</v>
      </c>
      <c r="M6358">
        <v>64647920</v>
      </c>
    </row>
    <row r="6359" spans="1:13" x14ac:dyDescent="0.25">
      <c r="A6359">
        <v>860505064</v>
      </c>
      <c r="B6359" t="s">
        <v>361</v>
      </c>
      <c r="C6359" t="s">
        <v>291</v>
      </c>
      <c r="D6359" t="s">
        <v>228</v>
      </c>
      <c r="E6359" t="s">
        <v>224</v>
      </c>
      <c r="F6359" t="s">
        <v>292</v>
      </c>
      <c r="G6359" s="16">
        <v>43100</v>
      </c>
      <c r="J6359" t="s">
        <v>320</v>
      </c>
      <c r="K6359" t="str">
        <f>IFERROR(VLOOKUP(J6359,ORDEN_ESF!A:C,2,0),"")</f>
        <v>Pasivos corrientes</v>
      </c>
      <c r="L6359">
        <f>IFERROR(VLOOKUP(J6359,ORDEN_ESF!A:C,3,0),0)</f>
        <v>4</v>
      </c>
      <c r="M6359">
        <v>2173047</v>
      </c>
    </row>
    <row r="6360" spans="1:13" x14ac:dyDescent="0.25">
      <c r="A6360">
        <v>860505064</v>
      </c>
      <c r="B6360" t="s">
        <v>361</v>
      </c>
      <c r="C6360" t="s">
        <v>291</v>
      </c>
      <c r="D6360" t="s">
        <v>228</v>
      </c>
      <c r="E6360" t="s">
        <v>224</v>
      </c>
      <c r="F6360" t="s">
        <v>314</v>
      </c>
      <c r="G6360" s="16">
        <v>43100</v>
      </c>
      <c r="J6360" t="s">
        <v>320</v>
      </c>
      <c r="K6360" t="str">
        <f>IFERROR(VLOOKUP(J6360,ORDEN_ESF!A:C,2,0),"")</f>
        <v>Pasivos corrientes</v>
      </c>
      <c r="L6360">
        <f>IFERROR(VLOOKUP(J6360,ORDEN_ESF!A:C,3,0),0)</f>
        <v>4</v>
      </c>
      <c r="M6360">
        <v>2036146</v>
      </c>
    </row>
    <row r="6361" spans="1:13" x14ac:dyDescent="0.25">
      <c r="A6361">
        <v>900521357</v>
      </c>
      <c r="B6361" t="s">
        <v>175</v>
      </c>
      <c r="C6361" t="s">
        <v>291</v>
      </c>
      <c r="D6361" t="s">
        <v>388</v>
      </c>
      <c r="E6361" t="s">
        <v>339</v>
      </c>
      <c r="F6361" t="s">
        <v>292</v>
      </c>
      <c r="G6361" s="16">
        <v>43100</v>
      </c>
      <c r="J6361" t="s">
        <v>320</v>
      </c>
      <c r="K6361" t="str">
        <f>IFERROR(VLOOKUP(J6361,ORDEN_ESF!A:C,2,0),"")</f>
        <v>Pasivos corrientes</v>
      </c>
      <c r="L6361">
        <f>IFERROR(VLOOKUP(J6361,ORDEN_ESF!A:C,3,0),0)</f>
        <v>4</v>
      </c>
      <c r="M6361">
        <v>17207463</v>
      </c>
    </row>
    <row r="6362" spans="1:13" x14ac:dyDescent="0.25">
      <c r="A6362">
        <v>900521357</v>
      </c>
      <c r="B6362" t="s">
        <v>175</v>
      </c>
      <c r="C6362" t="s">
        <v>291</v>
      </c>
      <c r="D6362" t="s">
        <v>388</v>
      </c>
      <c r="E6362" t="s">
        <v>339</v>
      </c>
      <c r="F6362" t="s">
        <v>314</v>
      </c>
      <c r="G6362" s="16">
        <v>43100</v>
      </c>
      <c r="J6362" t="s">
        <v>320</v>
      </c>
      <c r="K6362" t="str">
        <f>IFERROR(VLOOKUP(J6362,ORDEN_ESF!A:C,2,0),"")</f>
        <v>Pasivos corrientes</v>
      </c>
      <c r="L6362">
        <f>IFERROR(VLOOKUP(J6362,ORDEN_ESF!A:C,3,0),0)</f>
        <v>4</v>
      </c>
      <c r="M6362">
        <v>61817636</v>
      </c>
    </row>
    <row r="6363" spans="1:13" x14ac:dyDescent="0.25">
      <c r="A6363">
        <v>800140959</v>
      </c>
      <c r="B6363" t="s">
        <v>340</v>
      </c>
      <c r="C6363" t="s">
        <v>291</v>
      </c>
      <c r="D6363" t="s">
        <v>228</v>
      </c>
      <c r="E6363" t="s">
        <v>339</v>
      </c>
      <c r="F6363" t="s">
        <v>292</v>
      </c>
      <c r="G6363" s="16">
        <v>43100</v>
      </c>
      <c r="J6363" t="s">
        <v>320</v>
      </c>
      <c r="K6363" t="str">
        <f>IFERROR(VLOOKUP(J6363,ORDEN_ESF!A:C,2,0),"")</f>
        <v>Pasivos corrientes</v>
      </c>
      <c r="L6363">
        <f>IFERROR(VLOOKUP(J6363,ORDEN_ESF!A:C,3,0),0)</f>
        <v>4</v>
      </c>
      <c r="M6363">
        <v>47230120</v>
      </c>
    </row>
    <row r="6364" spans="1:13" x14ac:dyDescent="0.25">
      <c r="A6364">
        <v>800140959</v>
      </c>
      <c r="B6364" t="s">
        <v>340</v>
      </c>
      <c r="C6364" t="s">
        <v>291</v>
      </c>
      <c r="D6364" t="s">
        <v>228</v>
      </c>
      <c r="E6364" t="s">
        <v>339</v>
      </c>
      <c r="F6364" t="s">
        <v>314</v>
      </c>
      <c r="G6364" s="16">
        <v>43100</v>
      </c>
      <c r="J6364" t="s">
        <v>320</v>
      </c>
      <c r="K6364" t="str">
        <f>IFERROR(VLOOKUP(J6364,ORDEN_ESF!A:C,2,0),"")</f>
        <v>Pasivos corrientes</v>
      </c>
      <c r="L6364">
        <f>IFERROR(VLOOKUP(J6364,ORDEN_ESF!A:C,3,0),0)</f>
        <v>4</v>
      </c>
      <c r="M6364">
        <v>28369984</v>
      </c>
    </row>
    <row r="6365" spans="1:13" x14ac:dyDescent="0.25">
      <c r="A6365">
        <v>900535441</v>
      </c>
      <c r="B6365" t="s">
        <v>308</v>
      </c>
      <c r="C6365" t="s">
        <v>291</v>
      </c>
      <c r="D6365" t="s">
        <v>228</v>
      </c>
      <c r="E6365" t="s">
        <v>224</v>
      </c>
      <c r="F6365" t="s">
        <v>292</v>
      </c>
      <c r="G6365" s="16">
        <v>43100</v>
      </c>
      <c r="J6365" t="s">
        <v>320</v>
      </c>
      <c r="K6365" t="str">
        <f>IFERROR(VLOOKUP(J6365,ORDEN_ESF!A:C,2,0),"")</f>
        <v>Pasivos corrientes</v>
      </c>
      <c r="L6365">
        <f>IFERROR(VLOOKUP(J6365,ORDEN_ESF!A:C,3,0),0)</f>
        <v>4</v>
      </c>
      <c r="M6365">
        <v>60063701</v>
      </c>
    </row>
    <row r="6366" spans="1:13" x14ac:dyDescent="0.25">
      <c r="A6366">
        <v>900535441</v>
      </c>
      <c r="B6366" t="s">
        <v>308</v>
      </c>
      <c r="C6366" t="s">
        <v>291</v>
      </c>
      <c r="D6366" t="s">
        <v>228</v>
      </c>
      <c r="E6366" t="s">
        <v>224</v>
      </c>
      <c r="F6366" t="s">
        <v>314</v>
      </c>
      <c r="G6366" s="16">
        <v>43100</v>
      </c>
      <c r="J6366" t="s">
        <v>320</v>
      </c>
      <c r="K6366" t="str">
        <f>IFERROR(VLOOKUP(J6366,ORDEN_ESF!A:C,2,0),"")</f>
        <v>Pasivos corrientes</v>
      </c>
      <c r="L6366">
        <f>IFERROR(VLOOKUP(J6366,ORDEN_ESF!A:C,3,0),0)</f>
        <v>4</v>
      </c>
      <c r="M6366">
        <v>76570976</v>
      </c>
    </row>
    <row r="6367" spans="1:13" x14ac:dyDescent="0.25">
      <c r="A6367">
        <v>800014246</v>
      </c>
      <c r="B6367" t="s">
        <v>332</v>
      </c>
      <c r="C6367" t="s">
        <v>291</v>
      </c>
      <c r="D6367" t="s">
        <v>223</v>
      </c>
      <c r="E6367" t="s">
        <v>333</v>
      </c>
      <c r="F6367" t="s">
        <v>292</v>
      </c>
      <c r="G6367" s="16">
        <v>43100</v>
      </c>
      <c r="J6367" t="s">
        <v>320</v>
      </c>
      <c r="K6367" t="str">
        <f>IFERROR(VLOOKUP(J6367,ORDEN_ESF!A:C,2,0),"")</f>
        <v>Pasivos corrientes</v>
      </c>
      <c r="L6367">
        <f>IFERROR(VLOOKUP(J6367,ORDEN_ESF!A:C,3,0),0)</f>
        <v>4</v>
      </c>
      <c r="M6367">
        <v>79832696</v>
      </c>
    </row>
    <row r="6368" spans="1:13" x14ac:dyDescent="0.25">
      <c r="A6368">
        <v>800014246</v>
      </c>
      <c r="B6368" t="s">
        <v>332</v>
      </c>
      <c r="C6368" t="s">
        <v>291</v>
      </c>
      <c r="D6368" t="s">
        <v>223</v>
      </c>
      <c r="E6368" t="s">
        <v>333</v>
      </c>
      <c r="F6368" t="s">
        <v>314</v>
      </c>
      <c r="G6368" s="16">
        <v>43100</v>
      </c>
      <c r="J6368" t="s">
        <v>320</v>
      </c>
      <c r="K6368" t="str">
        <f>IFERROR(VLOOKUP(J6368,ORDEN_ESF!A:C,2,0),"")</f>
        <v>Pasivos corrientes</v>
      </c>
      <c r="L6368">
        <f>IFERROR(VLOOKUP(J6368,ORDEN_ESF!A:C,3,0),0)</f>
        <v>4</v>
      </c>
      <c r="M6368">
        <v>64881745</v>
      </c>
    </row>
    <row r="6369" spans="1:13" x14ac:dyDescent="0.25">
      <c r="A6369">
        <v>800182330</v>
      </c>
      <c r="B6369" t="s">
        <v>342</v>
      </c>
      <c r="C6369" t="s">
        <v>291</v>
      </c>
      <c r="D6369" t="s">
        <v>343</v>
      </c>
      <c r="E6369" t="s">
        <v>333</v>
      </c>
      <c r="F6369" t="s">
        <v>292</v>
      </c>
      <c r="G6369" s="16">
        <v>43100</v>
      </c>
      <c r="J6369" t="s">
        <v>320</v>
      </c>
      <c r="K6369" t="str">
        <f>IFERROR(VLOOKUP(J6369,ORDEN_ESF!A:C,2,0),"")</f>
        <v>Pasivos corrientes</v>
      </c>
      <c r="L6369">
        <f>IFERROR(VLOOKUP(J6369,ORDEN_ESF!A:C,3,0),0)</f>
        <v>4</v>
      </c>
      <c r="M6369">
        <v>260017121</v>
      </c>
    </row>
    <row r="6370" spans="1:13" x14ac:dyDescent="0.25">
      <c r="A6370">
        <v>800182330</v>
      </c>
      <c r="B6370" t="s">
        <v>342</v>
      </c>
      <c r="C6370" t="s">
        <v>291</v>
      </c>
      <c r="D6370" t="s">
        <v>343</v>
      </c>
      <c r="E6370" t="s">
        <v>333</v>
      </c>
      <c r="F6370" t="s">
        <v>314</v>
      </c>
      <c r="G6370" s="16">
        <v>43100</v>
      </c>
      <c r="J6370" t="s">
        <v>320</v>
      </c>
      <c r="K6370" t="str">
        <f>IFERROR(VLOOKUP(J6370,ORDEN_ESF!A:C,2,0),"")</f>
        <v>Pasivos corrientes</v>
      </c>
      <c r="L6370">
        <f>IFERROR(VLOOKUP(J6370,ORDEN_ESF!A:C,3,0),0)</f>
        <v>4</v>
      </c>
      <c r="M6370">
        <v>256909378</v>
      </c>
    </row>
    <row r="6371" spans="1:13" x14ac:dyDescent="0.25">
      <c r="A6371">
        <v>830116629</v>
      </c>
      <c r="B6371" t="s">
        <v>354</v>
      </c>
      <c r="C6371" t="s">
        <v>291</v>
      </c>
      <c r="D6371" t="s">
        <v>228</v>
      </c>
      <c r="E6371" t="s">
        <v>355</v>
      </c>
      <c r="F6371" t="s">
        <v>292</v>
      </c>
      <c r="G6371" s="16">
        <v>43100</v>
      </c>
      <c r="J6371" t="s">
        <v>320</v>
      </c>
      <c r="K6371" t="str">
        <f>IFERROR(VLOOKUP(J6371,ORDEN_ESF!A:C,2,0),"")</f>
        <v>Pasivos corrientes</v>
      </c>
      <c r="L6371">
        <f>IFERROR(VLOOKUP(J6371,ORDEN_ESF!A:C,3,0),0)</f>
        <v>4</v>
      </c>
      <c r="M6371">
        <v>3274056</v>
      </c>
    </row>
    <row r="6372" spans="1:13" x14ac:dyDescent="0.25">
      <c r="A6372">
        <v>830116629</v>
      </c>
      <c r="B6372" t="s">
        <v>354</v>
      </c>
      <c r="C6372" t="s">
        <v>291</v>
      </c>
      <c r="D6372" t="s">
        <v>228</v>
      </c>
      <c r="E6372" t="s">
        <v>355</v>
      </c>
      <c r="F6372" t="s">
        <v>314</v>
      </c>
      <c r="G6372" s="16">
        <v>43100</v>
      </c>
      <c r="J6372" t="s">
        <v>320</v>
      </c>
      <c r="K6372" t="str">
        <f>IFERROR(VLOOKUP(J6372,ORDEN_ESF!A:C,2,0),"")</f>
        <v>Pasivos corrientes</v>
      </c>
      <c r="L6372">
        <f>IFERROR(VLOOKUP(J6372,ORDEN_ESF!A:C,3,0),0)</f>
        <v>4</v>
      </c>
      <c r="M6372">
        <v>2676790</v>
      </c>
    </row>
    <row r="6373" spans="1:13" x14ac:dyDescent="0.25">
      <c r="A6373">
        <v>830097620</v>
      </c>
      <c r="B6373" t="s">
        <v>290</v>
      </c>
      <c r="C6373" t="s">
        <v>291</v>
      </c>
      <c r="D6373" t="s">
        <v>228</v>
      </c>
      <c r="E6373" t="s">
        <v>224</v>
      </c>
      <c r="F6373" t="s">
        <v>292</v>
      </c>
      <c r="G6373" s="16">
        <v>43100</v>
      </c>
      <c r="J6373" t="s">
        <v>320</v>
      </c>
      <c r="K6373" t="str">
        <f>IFERROR(VLOOKUP(J6373,ORDEN_ESF!A:C,2,0),"")</f>
        <v>Pasivos corrientes</v>
      </c>
      <c r="L6373">
        <f>IFERROR(VLOOKUP(J6373,ORDEN_ESF!A:C,3,0),0)</f>
        <v>4</v>
      </c>
      <c r="M6373">
        <v>263930329</v>
      </c>
    </row>
    <row r="6374" spans="1:13" x14ac:dyDescent="0.25">
      <c r="A6374">
        <v>830097620</v>
      </c>
      <c r="B6374" t="s">
        <v>290</v>
      </c>
      <c r="C6374" t="s">
        <v>291</v>
      </c>
      <c r="D6374" t="s">
        <v>228</v>
      </c>
      <c r="E6374" t="s">
        <v>224</v>
      </c>
      <c r="F6374" t="s">
        <v>314</v>
      </c>
      <c r="G6374" s="16">
        <v>43100</v>
      </c>
      <c r="J6374" t="s">
        <v>320</v>
      </c>
      <c r="K6374" t="str">
        <f>IFERROR(VLOOKUP(J6374,ORDEN_ESF!A:C,2,0),"")</f>
        <v>Pasivos corrientes</v>
      </c>
      <c r="L6374">
        <f>IFERROR(VLOOKUP(J6374,ORDEN_ESF!A:C,3,0),0)</f>
        <v>4</v>
      </c>
      <c r="M6374">
        <v>22981046</v>
      </c>
    </row>
    <row r="6375" spans="1:13" x14ac:dyDescent="0.25">
      <c r="A6375">
        <v>800095951</v>
      </c>
      <c r="B6375" t="s">
        <v>338</v>
      </c>
      <c r="C6375" t="s">
        <v>291</v>
      </c>
      <c r="D6375" t="s">
        <v>228</v>
      </c>
      <c r="E6375" t="s">
        <v>339</v>
      </c>
      <c r="F6375" t="s">
        <v>292</v>
      </c>
      <c r="G6375" s="16">
        <v>43100</v>
      </c>
      <c r="J6375" t="s">
        <v>320</v>
      </c>
      <c r="K6375" t="str">
        <f>IFERROR(VLOOKUP(J6375,ORDEN_ESF!A:C,2,0),"")</f>
        <v>Pasivos corrientes</v>
      </c>
      <c r="L6375">
        <f>IFERROR(VLOOKUP(J6375,ORDEN_ESF!A:C,3,0),0)</f>
        <v>4</v>
      </c>
      <c r="M6375">
        <v>2493370</v>
      </c>
    </row>
    <row r="6376" spans="1:13" x14ac:dyDescent="0.25">
      <c r="A6376">
        <v>800095951</v>
      </c>
      <c r="B6376" t="s">
        <v>338</v>
      </c>
      <c r="C6376" t="s">
        <v>291</v>
      </c>
      <c r="D6376" t="s">
        <v>228</v>
      </c>
      <c r="E6376" t="s">
        <v>339</v>
      </c>
      <c r="F6376" t="s">
        <v>314</v>
      </c>
      <c r="G6376" s="16">
        <v>43100</v>
      </c>
      <c r="J6376" t="s">
        <v>320</v>
      </c>
      <c r="K6376" t="str">
        <f>IFERROR(VLOOKUP(J6376,ORDEN_ESF!A:C,2,0),"")</f>
        <v>Pasivos corrientes</v>
      </c>
      <c r="L6376">
        <f>IFERROR(VLOOKUP(J6376,ORDEN_ESF!A:C,3,0),0)</f>
        <v>4</v>
      </c>
      <c r="M6376">
        <v>26567325</v>
      </c>
    </row>
    <row r="6377" spans="1:13" x14ac:dyDescent="0.25">
      <c r="A6377">
        <v>860354402</v>
      </c>
      <c r="B6377" t="s">
        <v>295</v>
      </c>
      <c r="C6377" t="s">
        <v>291</v>
      </c>
      <c r="D6377" t="s">
        <v>228</v>
      </c>
      <c r="E6377" t="s">
        <v>224</v>
      </c>
      <c r="F6377" t="s">
        <v>292</v>
      </c>
      <c r="G6377" s="16">
        <v>43100</v>
      </c>
      <c r="J6377" t="s">
        <v>320</v>
      </c>
      <c r="K6377" t="str">
        <f>IFERROR(VLOOKUP(J6377,ORDEN_ESF!A:C,2,0),"")</f>
        <v>Pasivos corrientes</v>
      </c>
      <c r="L6377">
        <f>IFERROR(VLOOKUP(J6377,ORDEN_ESF!A:C,3,0),0)</f>
        <v>4</v>
      </c>
      <c r="M6377">
        <v>5757372</v>
      </c>
    </row>
    <row r="6378" spans="1:13" x14ac:dyDescent="0.25">
      <c r="A6378">
        <v>860354402</v>
      </c>
      <c r="B6378" t="s">
        <v>295</v>
      </c>
      <c r="C6378" t="s">
        <v>291</v>
      </c>
      <c r="D6378" t="s">
        <v>228</v>
      </c>
      <c r="E6378" t="s">
        <v>224</v>
      </c>
      <c r="F6378" t="s">
        <v>314</v>
      </c>
      <c r="G6378" s="16">
        <v>43100</v>
      </c>
      <c r="J6378" t="s">
        <v>320</v>
      </c>
      <c r="K6378" t="str">
        <f>IFERROR(VLOOKUP(J6378,ORDEN_ESF!A:C,2,0),"")</f>
        <v>Pasivos corrientes</v>
      </c>
      <c r="L6378">
        <f>IFERROR(VLOOKUP(J6378,ORDEN_ESF!A:C,3,0),0)</f>
        <v>4</v>
      </c>
      <c r="M6378">
        <v>13462547</v>
      </c>
    </row>
    <row r="6379" spans="1:13" x14ac:dyDescent="0.25">
      <c r="A6379">
        <v>900206480</v>
      </c>
      <c r="B6379" t="s">
        <v>306</v>
      </c>
      <c r="C6379" t="s">
        <v>291</v>
      </c>
      <c r="D6379" t="s">
        <v>228</v>
      </c>
      <c r="E6379" t="s">
        <v>224</v>
      </c>
      <c r="F6379" t="s">
        <v>292</v>
      </c>
      <c r="G6379" s="16">
        <v>43100</v>
      </c>
      <c r="J6379" t="s">
        <v>270</v>
      </c>
      <c r="K6379" t="str">
        <f>IFERROR(VLOOKUP(J6379,ORDEN_ESF!A:C,2,0),"")</f>
        <v>Provisiones no corrientes por beneficios a los empleados</v>
      </c>
      <c r="L6379">
        <f>IFERROR(VLOOKUP(J6379,ORDEN_ESF!A:C,3,0),0)</f>
        <v>0</v>
      </c>
      <c r="M6379">
        <v>161258</v>
      </c>
    </row>
    <row r="6380" spans="1:13" x14ac:dyDescent="0.25">
      <c r="A6380">
        <v>900206480</v>
      </c>
      <c r="B6380" t="s">
        <v>306</v>
      </c>
      <c r="C6380" t="s">
        <v>291</v>
      </c>
      <c r="D6380" t="s">
        <v>228</v>
      </c>
      <c r="E6380" t="s">
        <v>224</v>
      </c>
      <c r="F6380" t="s">
        <v>314</v>
      </c>
      <c r="G6380" s="16">
        <v>43100</v>
      </c>
      <c r="J6380" t="s">
        <v>270</v>
      </c>
      <c r="K6380" t="str">
        <f>IFERROR(VLOOKUP(J6380,ORDEN_ESF!A:C,2,0),"")</f>
        <v>Provisiones no corrientes por beneficios a los empleados</v>
      </c>
      <c r="L6380">
        <f>IFERROR(VLOOKUP(J6380,ORDEN_ESF!A:C,3,0),0)</f>
        <v>0</v>
      </c>
      <c r="M6380">
        <v>256173</v>
      </c>
    </row>
    <row r="6381" spans="1:13" x14ac:dyDescent="0.25">
      <c r="A6381">
        <v>830116629</v>
      </c>
      <c r="B6381" t="s">
        <v>354</v>
      </c>
      <c r="C6381" t="s">
        <v>291</v>
      </c>
      <c r="D6381" t="s">
        <v>228</v>
      </c>
      <c r="E6381" t="s">
        <v>355</v>
      </c>
      <c r="F6381" t="s">
        <v>292</v>
      </c>
      <c r="G6381" s="16">
        <v>43100</v>
      </c>
      <c r="J6381" t="s">
        <v>270</v>
      </c>
      <c r="K6381" t="str">
        <f>IFERROR(VLOOKUP(J6381,ORDEN_ESF!A:C,2,0),"")</f>
        <v>Provisiones no corrientes por beneficios a los empleados</v>
      </c>
      <c r="L6381">
        <f>IFERROR(VLOOKUP(J6381,ORDEN_ESF!A:C,3,0),0)</f>
        <v>0</v>
      </c>
      <c r="M6381">
        <v>4658</v>
      </c>
    </row>
    <row r="6382" spans="1:13" x14ac:dyDescent="0.25">
      <c r="A6382">
        <v>900206480</v>
      </c>
      <c r="B6382" t="s">
        <v>306</v>
      </c>
      <c r="C6382" t="s">
        <v>291</v>
      </c>
      <c r="D6382" t="s">
        <v>228</v>
      </c>
      <c r="E6382" t="s">
        <v>224</v>
      </c>
      <c r="F6382" t="s">
        <v>292</v>
      </c>
      <c r="G6382" s="16">
        <v>43100</v>
      </c>
      <c r="J6382" t="s">
        <v>326</v>
      </c>
      <c r="K6382" t="str">
        <f>IFERROR(VLOOKUP(J6382,ORDEN_ESF!A:C,2,0),"")</f>
        <v>Provisiones no corrientes</v>
      </c>
      <c r="L6382">
        <f>IFERROR(VLOOKUP(J6382,ORDEN_ESF!A:C,3,0),0)</f>
        <v>0</v>
      </c>
      <c r="M6382">
        <v>161258</v>
      </c>
    </row>
    <row r="6383" spans="1:13" x14ac:dyDescent="0.25">
      <c r="A6383">
        <v>900206480</v>
      </c>
      <c r="B6383" t="s">
        <v>306</v>
      </c>
      <c r="C6383" t="s">
        <v>291</v>
      </c>
      <c r="D6383" t="s">
        <v>228</v>
      </c>
      <c r="E6383" t="s">
        <v>224</v>
      </c>
      <c r="F6383" t="s">
        <v>314</v>
      </c>
      <c r="G6383" s="16">
        <v>43100</v>
      </c>
      <c r="J6383" t="s">
        <v>326</v>
      </c>
      <c r="K6383" t="str">
        <f>IFERROR(VLOOKUP(J6383,ORDEN_ESF!A:C,2,0),"")</f>
        <v>Provisiones no corrientes</v>
      </c>
      <c r="L6383">
        <f>IFERROR(VLOOKUP(J6383,ORDEN_ESF!A:C,3,0),0)</f>
        <v>0</v>
      </c>
      <c r="M6383">
        <v>256173</v>
      </c>
    </row>
    <row r="6384" spans="1:13" x14ac:dyDescent="0.25">
      <c r="A6384">
        <v>830116629</v>
      </c>
      <c r="B6384" t="s">
        <v>354</v>
      </c>
      <c r="C6384" t="s">
        <v>291</v>
      </c>
      <c r="D6384" t="s">
        <v>228</v>
      </c>
      <c r="E6384" t="s">
        <v>355</v>
      </c>
      <c r="F6384" t="s">
        <v>292</v>
      </c>
      <c r="G6384" s="16">
        <v>43100</v>
      </c>
      <c r="J6384" t="s">
        <v>326</v>
      </c>
      <c r="K6384" t="str">
        <f>IFERROR(VLOOKUP(J6384,ORDEN_ESF!A:C,2,0),"")</f>
        <v>Provisiones no corrientes</v>
      </c>
      <c r="L6384">
        <f>IFERROR(VLOOKUP(J6384,ORDEN_ESF!A:C,3,0),0)</f>
        <v>0</v>
      </c>
      <c r="M6384">
        <v>4658</v>
      </c>
    </row>
    <row r="6385" spans="1:13" x14ac:dyDescent="0.25">
      <c r="A6385">
        <v>890928186</v>
      </c>
      <c r="B6385" t="s">
        <v>303</v>
      </c>
      <c r="C6385" t="s">
        <v>291</v>
      </c>
      <c r="D6385" t="s">
        <v>223</v>
      </c>
      <c r="E6385" t="s">
        <v>224</v>
      </c>
      <c r="F6385" t="s">
        <v>292</v>
      </c>
      <c r="G6385" s="16">
        <v>43100</v>
      </c>
      <c r="J6385" t="s">
        <v>273</v>
      </c>
      <c r="K6385" t="str">
        <f>IFERROR(VLOOKUP(J6385,ORDEN_ESF!A:C,2,0),"")</f>
        <v>Cuentas comerciales por pagar y otras cuentas por pagar no corrientes</v>
      </c>
      <c r="L6385">
        <f>IFERROR(VLOOKUP(J6385,ORDEN_ESF!A:C,3,0),0)</f>
        <v>0</v>
      </c>
      <c r="M6385">
        <v>3085865</v>
      </c>
    </row>
    <row r="6386" spans="1:13" x14ac:dyDescent="0.25">
      <c r="A6386">
        <v>890928186</v>
      </c>
      <c r="B6386" t="s">
        <v>303</v>
      </c>
      <c r="C6386" t="s">
        <v>291</v>
      </c>
      <c r="D6386" t="s">
        <v>223</v>
      </c>
      <c r="E6386" t="s">
        <v>224</v>
      </c>
      <c r="F6386" t="s">
        <v>314</v>
      </c>
      <c r="G6386" s="16">
        <v>43100</v>
      </c>
      <c r="J6386" t="s">
        <v>273</v>
      </c>
      <c r="K6386" t="str">
        <f>IFERROR(VLOOKUP(J6386,ORDEN_ESF!A:C,2,0),"")</f>
        <v>Cuentas comerciales por pagar y otras cuentas por pagar no corrientes</v>
      </c>
      <c r="L6386">
        <f>IFERROR(VLOOKUP(J6386,ORDEN_ESF!A:C,3,0),0)</f>
        <v>0</v>
      </c>
      <c r="M6386">
        <v>5036458</v>
      </c>
    </row>
    <row r="6387" spans="1:13" x14ac:dyDescent="0.25">
      <c r="A6387">
        <v>900206483</v>
      </c>
      <c r="B6387" t="s">
        <v>307</v>
      </c>
      <c r="C6387" t="s">
        <v>291</v>
      </c>
      <c r="D6387" t="s">
        <v>228</v>
      </c>
      <c r="E6387" t="s">
        <v>224</v>
      </c>
      <c r="F6387" t="s">
        <v>292</v>
      </c>
      <c r="G6387" s="16">
        <v>43100</v>
      </c>
      <c r="J6387" t="s">
        <v>273</v>
      </c>
      <c r="K6387" t="str">
        <f>IFERROR(VLOOKUP(J6387,ORDEN_ESF!A:C,2,0),"")</f>
        <v>Cuentas comerciales por pagar y otras cuentas por pagar no corrientes</v>
      </c>
      <c r="L6387">
        <f>IFERROR(VLOOKUP(J6387,ORDEN_ESF!A:C,3,0),0)</f>
        <v>0</v>
      </c>
      <c r="M6387">
        <v>4153262</v>
      </c>
    </row>
    <row r="6388" spans="1:13" x14ac:dyDescent="0.25">
      <c r="A6388">
        <v>900206483</v>
      </c>
      <c r="B6388" t="s">
        <v>307</v>
      </c>
      <c r="C6388" t="s">
        <v>291</v>
      </c>
      <c r="D6388" t="s">
        <v>228</v>
      </c>
      <c r="E6388" t="s">
        <v>224</v>
      </c>
      <c r="F6388" t="s">
        <v>314</v>
      </c>
      <c r="G6388" s="16">
        <v>43100</v>
      </c>
      <c r="J6388" t="s">
        <v>273</v>
      </c>
      <c r="K6388" t="str">
        <f>IFERROR(VLOOKUP(J6388,ORDEN_ESF!A:C,2,0),"")</f>
        <v>Cuentas comerciales por pagar y otras cuentas por pagar no corrientes</v>
      </c>
      <c r="L6388">
        <f>IFERROR(VLOOKUP(J6388,ORDEN_ESF!A:C,3,0),0)</f>
        <v>0</v>
      </c>
      <c r="M6388">
        <v>457318</v>
      </c>
    </row>
    <row r="6389" spans="1:13" x14ac:dyDescent="0.25">
      <c r="A6389">
        <v>900206480</v>
      </c>
      <c r="B6389" t="s">
        <v>306</v>
      </c>
      <c r="C6389" t="s">
        <v>291</v>
      </c>
      <c r="D6389" t="s">
        <v>228</v>
      </c>
      <c r="E6389" t="s">
        <v>224</v>
      </c>
      <c r="F6389" t="s">
        <v>292</v>
      </c>
      <c r="G6389" s="16">
        <v>43100</v>
      </c>
      <c r="J6389" t="s">
        <v>273</v>
      </c>
      <c r="K6389" t="str">
        <f>IFERROR(VLOOKUP(J6389,ORDEN_ESF!A:C,2,0),"")</f>
        <v>Cuentas comerciales por pagar y otras cuentas por pagar no corrientes</v>
      </c>
      <c r="L6389">
        <f>IFERROR(VLOOKUP(J6389,ORDEN_ESF!A:C,3,0),0)</f>
        <v>0</v>
      </c>
      <c r="M6389">
        <v>7225518</v>
      </c>
    </row>
    <row r="6390" spans="1:13" x14ac:dyDescent="0.25">
      <c r="A6390">
        <v>900206480</v>
      </c>
      <c r="B6390" t="s">
        <v>306</v>
      </c>
      <c r="C6390" t="s">
        <v>291</v>
      </c>
      <c r="D6390" t="s">
        <v>228</v>
      </c>
      <c r="E6390" t="s">
        <v>224</v>
      </c>
      <c r="F6390" t="s">
        <v>314</v>
      </c>
      <c r="G6390" s="16">
        <v>43100</v>
      </c>
      <c r="J6390" t="s">
        <v>273</v>
      </c>
      <c r="K6390" t="str">
        <f>IFERROR(VLOOKUP(J6390,ORDEN_ESF!A:C,2,0),"")</f>
        <v>Cuentas comerciales por pagar y otras cuentas por pagar no corrientes</v>
      </c>
      <c r="L6390">
        <f>IFERROR(VLOOKUP(J6390,ORDEN_ESF!A:C,3,0),0)</f>
        <v>0</v>
      </c>
      <c r="M6390">
        <v>5151195</v>
      </c>
    </row>
    <row r="6391" spans="1:13" x14ac:dyDescent="0.25">
      <c r="A6391">
        <v>800140959</v>
      </c>
      <c r="B6391" t="s">
        <v>340</v>
      </c>
      <c r="C6391" t="s">
        <v>291</v>
      </c>
      <c r="D6391" t="s">
        <v>228</v>
      </c>
      <c r="E6391" t="s">
        <v>339</v>
      </c>
      <c r="F6391" t="s">
        <v>292</v>
      </c>
      <c r="G6391" s="16">
        <v>43100</v>
      </c>
      <c r="J6391" t="s">
        <v>273</v>
      </c>
      <c r="K6391" t="str">
        <f>IFERROR(VLOOKUP(J6391,ORDEN_ESF!A:C,2,0),"")</f>
        <v>Cuentas comerciales por pagar y otras cuentas por pagar no corrientes</v>
      </c>
      <c r="L6391">
        <f>IFERROR(VLOOKUP(J6391,ORDEN_ESF!A:C,3,0),0)</f>
        <v>0</v>
      </c>
      <c r="M6391">
        <v>13995207</v>
      </c>
    </row>
    <row r="6392" spans="1:13" x14ac:dyDescent="0.25">
      <c r="A6392">
        <v>800140959</v>
      </c>
      <c r="B6392" t="s">
        <v>340</v>
      </c>
      <c r="C6392" t="s">
        <v>291</v>
      </c>
      <c r="D6392" t="s">
        <v>228</v>
      </c>
      <c r="E6392" t="s">
        <v>339</v>
      </c>
      <c r="F6392" t="s">
        <v>314</v>
      </c>
      <c r="G6392" s="16">
        <v>43100</v>
      </c>
      <c r="J6392" t="s">
        <v>273</v>
      </c>
      <c r="K6392" t="str">
        <f>IFERROR(VLOOKUP(J6392,ORDEN_ESF!A:C,2,0),"")</f>
        <v>Cuentas comerciales por pagar y otras cuentas por pagar no corrientes</v>
      </c>
      <c r="L6392">
        <f>IFERROR(VLOOKUP(J6392,ORDEN_ESF!A:C,3,0),0)</f>
        <v>0</v>
      </c>
      <c r="M6392">
        <v>10358470</v>
      </c>
    </row>
    <row r="6393" spans="1:13" x14ac:dyDescent="0.25">
      <c r="A6393">
        <v>800014246</v>
      </c>
      <c r="B6393" t="s">
        <v>332</v>
      </c>
      <c r="C6393" t="s">
        <v>291</v>
      </c>
      <c r="D6393" t="s">
        <v>223</v>
      </c>
      <c r="E6393" t="s">
        <v>333</v>
      </c>
      <c r="F6393" t="s">
        <v>292</v>
      </c>
      <c r="G6393" s="16">
        <v>43100</v>
      </c>
      <c r="J6393" t="s">
        <v>273</v>
      </c>
      <c r="K6393" t="str">
        <f>IFERROR(VLOOKUP(J6393,ORDEN_ESF!A:C,2,0),"")</f>
        <v>Cuentas comerciales por pagar y otras cuentas por pagar no corrientes</v>
      </c>
      <c r="L6393">
        <f>IFERROR(VLOOKUP(J6393,ORDEN_ESF!A:C,3,0),0)</f>
        <v>0</v>
      </c>
      <c r="M6393">
        <v>13874389</v>
      </c>
    </row>
    <row r="6394" spans="1:13" x14ac:dyDescent="0.25">
      <c r="A6394">
        <v>800014246</v>
      </c>
      <c r="B6394" t="s">
        <v>332</v>
      </c>
      <c r="C6394" t="s">
        <v>291</v>
      </c>
      <c r="D6394" t="s">
        <v>223</v>
      </c>
      <c r="E6394" t="s">
        <v>333</v>
      </c>
      <c r="F6394" t="s">
        <v>314</v>
      </c>
      <c r="G6394" s="16">
        <v>43100</v>
      </c>
      <c r="J6394" t="s">
        <v>273</v>
      </c>
      <c r="K6394" t="str">
        <f>IFERROR(VLOOKUP(J6394,ORDEN_ESF!A:C,2,0),"")</f>
        <v>Cuentas comerciales por pagar y otras cuentas por pagar no corrientes</v>
      </c>
      <c r="L6394">
        <f>IFERROR(VLOOKUP(J6394,ORDEN_ESF!A:C,3,0),0)</f>
        <v>0</v>
      </c>
      <c r="M6394">
        <v>3708789</v>
      </c>
    </row>
    <row r="6395" spans="1:13" x14ac:dyDescent="0.25">
      <c r="A6395">
        <v>800182330</v>
      </c>
      <c r="B6395" t="s">
        <v>342</v>
      </c>
      <c r="C6395" t="s">
        <v>291</v>
      </c>
      <c r="D6395" t="s">
        <v>343</v>
      </c>
      <c r="E6395" t="s">
        <v>333</v>
      </c>
      <c r="F6395" t="s">
        <v>292</v>
      </c>
      <c r="G6395" s="16">
        <v>43100</v>
      </c>
      <c r="J6395" t="s">
        <v>273</v>
      </c>
      <c r="K6395" t="str">
        <f>IFERROR(VLOOKUP(J6395,ORDEN_ESF!A:C,2,0),"")</f>
        <v>Cuentas comerciales por pagar y otras cuentas por pagar no corrientes</v>
      </c>
      <c r="L6395">
        <f>IFERROR(VLOOKUP(J6395,ORDEN_ESF!A:C,3,0),0)</f>
        <v>0</v>
      </c>
      <c r="M6395">
        <v>133224289</v>
      </c>
    </row>
    <row r="6396" spans="1:13" x14ac:dyDescent="0.25">
      <c r="A6396">
        <v>800182330</v>
      </c>
      <c r="B6396" t="s">
        <v>342</v>
      </c>
      <c r="C6396" t="s">
        <v>291</v>
      </c>
      <c r="D6396" t="s">
        <v>343</v>
      </c>
      <c r="E6396" t="s">
        <v>333</v>
      </c>
      <c r="F6396" t="s">
        <v>314</v>
      </c>
      <c r="G6396" s="16">
        <v>43100</v>
      </c>
      <c r="J6396" t="s">
        <v>273</v>
      </c>
      <c r="K6396" t="str">
        <f>IFERROR(VLOOKUP(J6396,ORDEN_ESF!A:C,2,0),"")</f>
        <v>Cuentas comerciales por pagar y otras cuentas por pagar no corrientes</v>
      </c>
      <c r="L6396">
        <f>IFERROR(VLOOKUP(J6396,ORDEN_ESF!A:C,3,0),0)</f>
        <v>0</v>
      </c>
      <c r="M6396">
        <v>185775285</v>
      </c>
    </row>
    <row r="6397" spans="1:13" x14ac:dyDescent="0.25">
      <c r="A6397">
        <v>800095951</v>
      </c>
      <c r="B6397" t="s">
        <v>338</v>
      </c>
      <c r="C6397" t="s">
        <v>291</v>
      </c>
      <c r="D6397" t="s">
        <v>228</v>
      </c>
      <c r="E6397" t="s">
        <v>339</v>
      </c>
      <c r="F6397" t="s">
        <v>292</v>
      </c>
      <c r="G6397" s="16">
        <v>43100</v>
      </c>
      <c r="J6397" t="s">
        <v>273</v>
      </c>
      <c r="K6397" t="str">
        <f>IFERROR(VLOOKUP(J6397,ORDEN_ESF!A:C,2,0),"")</f>
        <v>Cuentas comerciales por pagar y otras cuentas por pagar no corrientes</v>
      </c>
      <c r="L6397">
        <f>IFERROR(VLOOKUP(J6397,ORDEN_ESF!A:C,3,0),0)</f>
        <v>0</v>
      </c>
      <c r="M6397">
        <v>2488514</v>
      </c>
    </row>
    <row r="6398" spans="1:13" x14ac:dyDescent="0.25">
      <c r="A6398">
        <v>890908097</v>
      </c>
      <c r="B6398" t="s">
        <v>377</v>
      </c>
      <c r="C6398" t="s">
        <v>291</v>
      </c>
      <c r="D6398" t="s">
        <v>223</v>
      </c>
      <c r="E6398" t="s">
        <v>224</v>
      </c>
      <c r="F6398" t="s">
        <v>292</v>
      </c>
      <c r="G6398" s="16">
        <v>43100</v>
      </c>
      <c r="J6398" t="s">
        <v>274</v>
      </c>
      <c r="K6398" t="str">
        <f>IFERROR(VLOOKUP(J6398,ORDEN_ESF!A:C,2,0),"")</f>
        <v>Pasivo por impuestos diferidos</v>
      </c>
      <c r="L6398">
        <f>IFERROR(VLOOKUP(J6398,ORDEN_ESF!A:C,3,0),0)</f>
        <v>0</v>
      </c>
      <c r="M6398">
        <v>1971692</v>
      </c>
    </row>
    <row r="6399" spans="1:13" x14ac:dyDescent="0.25">
      <c r="A6399">
        <v>890908097</v>
      </c>
      <c r="B6399" t="s">
        <v>377</v>
      </c>
      <c r="C6399" t="s">
        <v>291</v>
      </c>
      <c r="D6399" t="s">
        <v>223</v>
      </c>
      <c r="E6399" t="s">
        <v>224</v>
      </c>
      <c r="F6399" t="s">
        <v>314</v>
      </c>
      <c r="G6399" s="16">
        <v>43100</v>
      </c>
      <c r="J6399" t="s">
        <v>274</v>
      </c>
      <c r="K6399" t="str">
        <f>IFERROR(VLOOKUP(J6399,ORDEN_ESF!A:C,2,0),"")</f>
        <v>Pasivo por impuestos diferidos</v>
      </c>
      <c r="L6399">
        <f>IFERROR(VLOOKUP(J6399,ORDEN_ESF!A:C,3,0),0)</f>
        <v>0</v>
      </c>
      <c r="M6399">
        <v>501527</v>
      </c>
    </row>
    <row r="6400" spans="1:13" x14ac:dyDescent="0.25">
      <c r="A6400">
        <v>900206483</v>
      </c>
      <c r="B6400" t="s">
        <v>307</v>
      </c>
      <c r="C6400" t="s">
        <v>291</v>
      </c>
      <c r="D6400" t="s">
        <v>228</v>
      </c>
      <c r="E6400" t="s">
        <v>224</v>
      </c>
      <c r="F6400" t="s">
        <v>292</v>
      </c>
      <c r="G6400" s="16">
        <v>43100</v>
      </c>
      <c r="J6400" t="s">
        <v>274</v>
      </c>
      <c r="K6400" t="str">
        <f>IFERROR(VLOOKUP(J6400,ORDEN_ESF!A:C,2,0),"")</f>
        <v>Pasivo por impuestos diferidos</v>
      </c>
      <c r="L6400">
        <f>IFERROR(VLOOKUP(J6400,ORDEN_ESF!A:C,3,0),0)</f>
        <v>0</v>
      </c>
      <c r="M6400">
        <v>124573</v>
      </c>
    </row>
    <row r="6401" spans="1:13" x14ac:dyDescent="0.25">
      <c r="A6401">
        <v>900206483</v>
      </c>
      <c r="B6401" t="s">
        <v>307</v>
      </c>
      <c r="C6401" t="s">
        <v>291</v>
      </c>
      <c r="D6401" t="s">
        <v>228</v>
      </c>
      <c r="E6401" t="s">
        <v>224</v>
      </c>
      <c r="F6401" t="s">
        <v>314</v>
      </c>
      <c r="G6401" s="16">
        <v>43100</v>
      </c>
      <c r="J6401" t="s">
        <v>274</v>
      </c>
      <c r="K6401" t="str">
        <f>IFERROR(VLOOKUP(J6401,ORDEN_ESF!A:C,2,0),"")</f>
        <v>Pasivo por impuestos diferidos</v>
      </c>
      <c r="L6401">
        <f>IFERROR(VLOOKUP(J6401,ORDEN_ESF!A:C,3,0),0)</f>
        <v>0</v>
      </c>
      <c r="M6401">
        <v>192242</v>
      </c>
    </row>
    <row r="6402" spans="1:13" x14ac:dyDescent="0.25">
      <c r="A6402">
        <v>900206480</v>
      </c>
      <c r="B6402" t="s">
        <v>306</v>
      </c>
      <c r="C6402" t="s">
        <v>291</v>
      </c>
      <c r="D6402" t="s">
        <v>228</v>
      </c>
      <c r="E6402" t="s">
        <v>224</v>
      </c>
      <c r="F6402" t="s">
        <v>292</v>
      </c>
      <c r="G6402" s="16">
        <v>43100</v>
      </c>
      <c r="J6402" t="s">
        <v>274</v>
      </c>
      <c r="K6402" t="str">
        <f>IFERROR(VLOOKUP(J6402,ORDEN_ESF!A:C,2,0),"")</f>
        <v>Pasivo por impuestos diferidos</v>
      </c>
      <c r="L6402">
        <f>IFERROR(VLOOKUP(J6402,ORDEN_ESF!A:C,3,0),0)</f>
        <v>0</v>
      </c>
      <c r="M6402">
        <v>1405988</v>
      </c>
    </row>
    <row r="6403" spans="1:13" x14ac:dyDescent="0.25">
      <c r="A6403">
        <v>900206480</v>
      </c>
      <c r="B6403" t="s">
        <v>306</v>
      </c>
      <c r="C6403" t="s">
        <v>291</v>
      </c>
      <c r="D6403" t="s">
        <v>228</v>
      </c>
      <c r="E6403" t="s">
        <v>224</v>
      </c>
      <c r="F6403" t="s">
        <v>314</v>
      </c>
      <c r="G6403" s="16">
        <v>43100</v>
      </c>
      <c r="J6403" t="s">
        <v>274</v>
      </c>
      <c r="K6403" t="str">
        <f>IFERROR(VLOOKUP(J6403,ORDEN_ESF!A:C,2,0),"")</f>
        <v>Pasivo por impuestos diferidos</v>
      </c>
      <c r="L6403">
        <f>IFERROR(VLOOKUP(J6403,ORDEN_ESF!A:C,3,0),0)</f>
        <v>0</v>
      </c>
      <c r="M6403">
        <v>1371672</v>
      </c>
    </row>
    <row r="6404" spans="1:13" x14ac:dyDescent="0.25">
      <c r="A6404">
        <v>900521357</v>
      </c>
      <c r="B6404" t="s">
        <v>175</v>
      </c>
      <c r="C6404" t="s">
        <v>291</v>
      </c>
      <c r="D6404" t="s">
        <v>388</v>
      </c>
      <c r="E6404" t="s">
        <v>339</v>
      </c>
      <c r="F6404" t="s">
        <v>292</v>
      </c>
      <c r="G6404" s="16">
        <v>43100</v>
      </c>
      <c r="J6404" t="s">
        <v>274</v>
      </c>
      <c r="K6404" t="str">
        <f>IFERROR(VLOOKUP(J6404,ORDEN_ESF!A:C,2,0),"")</f>
        <v>Pasivo por impuestos diferidos</v>
      </c>
      <c r="L6404">
        <f>IFERROR(VLOOKUP(J6404,ORDEN_ESF!A:C,3,0),0)</f>
        <v>0</v>
      </c>
      <c r="M6404">
        <v>644894</v>
      </c>
    </row>
    <row r="6405" spans="1:13" x14ac:dyDescent="0.25">
      <c r="A6405">
        <v>800140959</v>
      </c>
      <c r="B6405" t="s">
        <v>340</v>
      </c>
      <c r="C6405" t="s">
        <v>291</v>
      </c>
      <c r="D6405" t="s">
        <v>228</v>
      </c>
      <c r="E6405" t="s">
        <v>339</v>
      </c>
      <c r="F6405" t="s">
        <v>292</v>
      </c>
      <c r="G6405" s="16">
        <v>43100</v>
      </c>
      <c r="J6405" t="s">
        <v>274</v>
      </c>
      <c r="K6405" t="str">
        <f>IFERROR(VLOOKUP(J6405,ORDEN_ESF!A:C,2,0),"")</f>
        <v>Pasivo por impuestos diferidos</v>
      </c>
      <c r="L6405">
        <f>IFERROR(VLOOKUP(J6405,ORDEN_ESF!A:C,3,0),0)</f>
        <v>0</v>
      </c>
      <c r="M6405">
        <v>36745</v>
      </c>
    </row>
    <row r="6406" spans="1:13" x14ac:dyDescent="0.25">
      <c r="A6406">
        <v>800140959</v>
      </c>
      <c r="B6406" t="s">
        <v>340</v>
      </c>
      <c r="C6406" t="s">
        <v>291</v>
      </c>
      <c r="D6406" t="s">
        <v>228</v>
      </c>
      <c r="E6406" t="s">
        <v>339</v>
      </c>
      <c r="F6406" t="s">
        <v>314</v>
      </c>
      <c r="G6406" s="16">
        <v>43100</v>
      </c>
      <c r="J6406" t="s">
        <v>274</v>
      </c>
      <c r="K6406" t="str">
        <f>IFERROR(VLOOKUP(J6406,ORDEN_ESF!A:C,2,0),"")</f>
        <v>Pasivo por impuestos diferidos</v>
      </c>
      <c r="L6406">
        <f>IFERROR(VLOOKUP(J6406,ORDEN_ESF!A:C,3,0),0)</f>
        <v>0</v>
      </c>
      <c r="M6406">
        <v>30536</v>
      </c>
    </row>
    <row r="6407" spans="1:13" x14ac:dyDescent="0.25">
      <c r="A6407">
        <v>800014246</v>
      </c>
      <c r="B6407" t="s">
        <v>332</v>
      </c>
      <c r="C6407" t="s">
        <v>291</v>
      </c>
      <c r="D6407" t="s">
        <v>223</v>
      </c>
      <c r="E6407" t="s">
        <v>333</v>
      </c>
      <c r="F6407" t="s">
        <v>292</v>
      </c>
      <c r="G6407" s="16">
        <v>43100</v>
      </c>
      <c r="J6407" t="s">
        <v>274</v>
      </c>
      <c r="K6407" t="str">
        <f>IFERROR(VLOOKUP(J6407,ORDEN_ESF!A:C,2,0),"")</f>
        <v>Pasivo por impuestos diferidos</v>
      </c>
      <c r="L6407">
        <f>IFERROR(VLOOKUP(J6407,ORDEN_ESF!A:C,3,0),0)</f>
        <v>0</v>
      </c>
      <c r="M6407">
        <v>1642657</v>
      </c>
    </row>
    <row r="6408" spans="1:13" x14ac:dyDescent="0.25">
      <c r="A6408">
        <v>830097620</v>
      </c>
      <c r="B6408" t="s">
        <v>290</v>
      </c>
      <c r="C6408" t="s">
        <v>291</v>
      </c>
      <c r="D6408" t="s">
        <v>228</v>
      </c>
      <c r="E6408" t="s">
        <v>224</v>
      </c>
      <c r="F6408" t="s">
        <v>314</v>
      </c>
      <c r="G6408" s="16">
        <v>43100</v>
      </c>
      <c r="J6408" t="s">
        <v>274</v>
      </c>
      <c r="K6408" t="str">
        <f>IFERROR(VLOOKUP(J6408,ORDEN_ESF!A:C,2,0),"")</f>
        <v>Pasivo por impuestos diferidos</v>
      </c>
      <c r="L6408">
        <f>IFERROR(VLOOKUP(J6408,ORDEN_ESF!A:C,3,0),0)</f>
        <v>0</v>
      </c>
      <c r="M6408">
        <v>263374</v>
      </c>
    </row>
    <row r="6409" spans="1:13" x14ac:dyDescent="0.25">
      <c r="A6409">
        <v>860077099</v>
      </c>
      <c r="B6409" t="s">
        <v>371</v>
      </c>
      <c r="C6409" t="s">
        <v>291</v>
      </c>
      <c r="D6409" t="s">
        <v>228</v>
      </c>
      <c r="E6409" t="s">
        <v>224</v>
      </c>
      <c r="F6409" t="s">
        <v>292</v>
      </c>
      <c r="G6409" s="16">
        <v>43100</v>
      </c>
      <c r="J6409" t="s">
        <v>275</v>
      </c>
      <c r="K6409" t="str">
        <f>IFERROR(VLOOKUP(J6409,ORDEN_ESF!A:C,2,0),"")</f>
        <v>Pasivos por impuestos corrientes, no corriente</v>
      </c>
      <c r="L6409">
        <f>IFERROR(VLOOKUP(J6409,ORDEN_ESF!A:C,3,0),0)</f>
        <v>0</v>
      </c>
      <c r="M6409">
        <v>1941074</v>
      </c>
    </row>
    <row r="6410" spans="1:13" x14ac:dyDescent="0.25">
      <c r="A6410">
        <v>860077099</v>
      </c>
      <c r="B6410" t="s">
        <v>371</v>
      </c>
      <c r="C6410" t="s">
        <v>291</v>
      </c>
      <c r="D6410" t="s">
        <v>228</v>
      </c>
      <c r="E6410" t="s">
        <v>224</v>
      </c>
      <c r="F6410" t="s">
        <v>314</v>
      </c>
      <c r="G6410" s="16">
        <v>43100</v>
      </c>
      <c r="J6410" t="s">
        <v>275</v>
      </c>
      <c r="K6410" t="str">
        <f>IFERROR(VLOOKUP(J6410,ORDEN_ESF!A:C,2,0),"")</f>
        <v>Pasivos por impuestos corrientes, no corriente</v>
      </c>
      <c r="L6410">
        <f>IFERROR(VLOOKUP(J6410,ORDEN_ESF!A:C,3,0),0)</f>
        <v>0</v>
      </c>
      <c r="M6410">
        <v>60455</v>
      </c>
    </row>
    <row r="6411" spans="1:13" x14ac:dyDescent="0.25">
      <c r="A6411">
        <v>860532790</v>
      </c>
      <c r="B6411" t="s">
        <v>374</v>
      </c>
      <c r="C6411" t="s">
        <v>291</v>
      </c>
      <c r="D6411" t="s">
        <v>228</v>
      </c>
      <c r="E6411" t="s">
        <v>224</v>
      </c>
      <c r="F6411" t="s">
        <v>314</v>
      </c>
      <c r="G6411" s="16">
        <v>43100</v>
      </c>
      <c r="J6411" t="s">
        <v>275</v>
      </c>
      <c r="K6411" t="str">
        <f>IFERROR(VLOOKUP(J6411,ORDEN_ESF!A:C,2,0),"")</f>
        <v>Pasivos por impuestos corrientes, no corriente</v>
      </c>
      <c r="L6411">
        <f>IFERROR(VLOOKUP(J6411,ORDEN_ESF!A:C,3,0),0)</f>
        <v>0</v>
      </c>
      <c r="M6411">
        <v>88885</v>
      </c>
    </row>
    <row r="6412" spans="1:13" x14ac:dyDescent="0.25">
      <c r="A6412">
        <v>830116629</v>
      </c>
      <c r="B6412" t="s">
        <v>354</v>
      </c>
      <c r="C6412" t="s">
        <v>291</v>
      </c>
      <c r="D6412" t="s">
        <v>228</v>
      </c>
      <c r="E6412" t="s">
        <v>355</v>
      </c>
      <c r="F6412" t="s">
        <v>292</v>
      </c>
      <c r="G6412" s="16">
        <v>43100</v>
      </c>
      <c r="J6412" t="s">
        <v>275</v>
      </c>
      <c r="K6412" t="str">
        <f>IFERROR(VLOOKUP(J6412,ORDEN_ESF!A:C,2,0),"")</f>
        <v>Pasivos por impuestos corrientes, no corriente</v>
      </c>
      <c r="L6412">
        <f>IFERROR(VLOOKUP(J6412,ORDEN_ESF!A:C,3,0),0)</f>
        <v>0</v>
      </c>
      <c r="M6412">
        <v>100702</v>
      </c>
    </row>
    <row r="6413" spans="1:13" x14ac:dyDescent="0.25">
      <c r="A6413">
        <v>890908097</v>
      </c>
      <c r="B6413" t="s">
        <v>377</v>
      </c>
      <c r="C6413" t="s">
        <v>291</v>
      </c>
      <c r="D6413" t="s">
        <v>223</v>
      </c>
      <c r="E6413" t="s">
        <v>224</v>
      </c>
      <c r="F6413" t="s">
        <v>292</v>
      </c>
      <c r="G6413" s="16">
        <v>43100</v>
      </c>
      <c r="J6413" t="s">
        <v>276</v>
      </c>
      <c r="K6413" t="str">
        <f>IFERROR(VLOOKUP(J6413,ORDEN_ESF!A:C,2,0),"")</f>
        <v>Otros pasivos financieros no corrientes</v>
      </c>
      <c r="L6413">
        <f>IFERROR(VLOOKUP(J6413,ORDEN_ESF!A:C,3,0),0)</f>
        <v>0</v>
      </c>
      <c r="M6413">
        <v>450360</v>
      </c>
    </row>
    <row r="6414" spans="1:13" x14ac:dyDescent="0.25">
      <c r="A6414">
        <v>890908097</v>
      </c>
      <c r="B6414" t="s">
        <v>377</v>
      </c>
      <c r="C6414" t="s">
        <v>291</v>
      </c>
      <c r="D6414" t="s">
        <v>223</v>
      </c>
      <c r="E6414" t="s">
        <v>224</v>
      </c>
      <c r="F6414" t="s">
        <v>314</v>
      </c>
      <c r="G6414" s="16">
        <v>43100</v>
      </c>
      <c r="J6414" t="s">
        <v>276</v>
      </c>
      <c r="K6414" t="str">
        <f>IFERROR(VLOOKUP(J6414,ORDEN_ESF!A:C,2,0),"")</f>
        <v>Otros pasivos financieros no corrientes</v>
      </c>
      <c r="L6414">
        <f>IFERROR(VLOOKUP(J6414,ORDEN_ESF!A:C,3,0),0)</f>
        <v>0</v>
      </c>
      <c r="M6414">
        <v>362562</v>
      </c>
    </row>
    <row r="6415" spans="1:13" x14ac:dyDescent="0.25">
      <c r="A6415">
        <v>860532790</v>
      </c>
      <c r="B6415" t="s">
        <v>374</v>
      </c>
      <c r="C6415" t="s">
        <v>291</v>
      </c>
      <c r="D6415" t="s">
        <v>228</v>
      </c>
      <c r="E6415" t="s">
        <v>224</v>
      </c>
      <c r="F6415" t="s">
        <v>292</v>
      </c>
      <c r="G6415" s="16">
        <v>43100</v>
      </c>
      <c r="J6415" t="s">
        <v>276</v>
      </c>
      <c r="K6415" t="str">
        <f>IFERROR(VLOOKUP(J6415,ORDEN_ESF!A:C,2,0),"")</f>
        <v>Otros pasivos financieros no corrientes</v>
      </c>
      <c r="L6415">
        <f>IFERROR(VLOOKUP(J6415,ORDEN_ESF!A:C,3,0),0)</f>
        <v>0</v>
      </c>
      <c r="M6415">
        <v>239470</v>
      </c>
    </row>
    <row r="6416" spans="1:13" x14ac:dyDescent="0.25">
      <c r="A6416">
        <v>860532790</v>
      </c>
      <c r="B6416" t="s">
        <v>374</v>
      </c>
      <c r="C6416" t="s">
        <v>291</v>
      </c>
      <c r="D6416" t="s">
        <v>228</v>
      </c>
      <c r="E6416" t="s">
        <v>224</v>
      </c>
      <c r="F6416" t="s">
        <v>314</v>
      </c>
      <c r="G6416" s="16">
        <v>43100</v>
      </c>
      <c r="J6416" t="s">
        <v>276</v>
      </c>
      <c r="K6416" t="str">
        <f>IFERROR(VLOOKUP(J6416,ORDEN_ESF!A:C,2,0),"")</f>
        <v>Otros pasivos financieros no corrientes</v>
      </c>
      <c r="L6416">
        <f>IFERROR(VLOOKUP(J6416,ORDEN_ESF!A:C,3,0),0)</f>
        <v>0</v>
      </c>
      <c r="M6416">
        <v>143607</v>
      </c>
    </row>
    <row r="6417" spans="1:13" x14ac:dyDescent="0.25">
      <c r="A6417">
        <v>890928186</v>
      </c>
      <c r="B6417" t="s">
        <v>303</v>
      </c>
      <c r="C6417" t="s">
        <v>291</v>
      </c>
      <c r="D6417" t="s">
        <v>223</v>
      </c>
      <c r="E6417" t="s">
        <v>224</v>
      </c>
      <c r="F6417" t="s">
        <v>292</v>
      </c>
      <c r="G6417" s="16">
        <v>43100</v>
      </c>
      <c r="J6417" t="s">
        <v>276</v>
      </c>
      <c r="K6417" t="str">
        <f>IFERROR(VLOOKUP(J6417,ORDEN_ESF!A:C,2,0),"")</f>
        <v>Otros pasivos financieros no corrientes</v>
      </c>
      <c r="L6417">
        <f>IFERROR(VLOOKUP(J6417,ORDEN_ESF!A:C,3,0),0)</f>
        <v>0</v>
      </c>
      <c r="M6417">
        <v>1603424</v>
      </c>
    </row>
    <row r="6418" spans="1:13" x14ac:dyDescent="0.25">
      <c r="A6418">
        <v>890940026</v>
      </c>
      <c r="B6418" t="s">
        <v>304</v>
      </c>
      <c r="C6418" t="s">
        <v>291</v>
      </c>
      <c r="D6418" t="s">
        <v>223</v>
      </c>
      <c r="E6418" t="s">
        <v>224</v>
      </c>
      <c r="F6418" t="s">
        <v>292</v>
      </c>
      <c r="G6418" s="16">
        <v>43100</v>
      </c>
      <c r="J6418" t="s">
        <v>276</v>
      </c>
      <c r="K6418" t="str">
        <f>IFERROR(VLOOKUP(J6418,ORDEN_ESF!A:C,2,0),"")</f>
        <v>Otros pasivos financieros no corrientes</v>
      </c>
      <c r="L6418">
        <f>IFERROR(VLOOKUP(J6418,ORDEN_ESF!A:C,3,0),0)</f>
        <v>0</v>
      </c>
      <c r="M6418">
        <v>527674</v>
      </c>
    </row>
    <row r="6419" spans="1:13" x14ac:dyDescent="0.25">
      <c r="A6419">
        <v>890940026</v>
      </c>
      <c r="B6419" t="s">
        <v>304</v>
      </c>
      <c r="C6419" t="s">
        <v>291</v>
      </c>
      <c r="D6419" t="s">
        <v>223</v>
      </c>
      <c r="E6419" t="s">
        <v>224</v>
      </c>
      <c r="F6419" t="s">
        <v>314</v>
      </c>
      <c r="G6419" s="16">
        <v>43100</v>
      </c>
      <c r="J6419" t="s">
        <v>276</v>
      </c>
      <c r="K6419" t="str">
        <f>IFERROR(VLOOKUP(J6419,ORDEN_ESF!A:C,2,0),"")</f>
        <v>Otros pasivos financieros no corrientes</v>
      </c>
      <c r="L6419">
        <f>IFERROR(VLOOKUP(J6419,ORDEN_ESF!A:C,3,0),0)</f>
        <v>0</v>
      </c>
      <c r="M6419">
        <v>489601</v>
      </c>
    </row>
    <row r="6420" spans="1:13" x14ac:dyDescent="0.25">
      <c r="A6420">
        <v>900521357</v>
      </c>
      <c r="B6420" t="s">
        <v>175</v>
      </c>
      <c r="C6420" t="s">
        <v>291</v>
      </c>
      <c r="D6420" t="s">
        <v>388</v>
      </c>
      <c r="E6420" t="s">
        <v>339</v>
      </c>
      <c r="F6420" t="s">
        <v>292</v>
      </c>
      <c r="G6420" s="16">
        <v>43100</v>
      </c>
      <c r="J6420" t="s">
        <v>276</v>
      </c>
      <c r="K6420" t="str">
        <f>IFERROR(VLOOKUP(J6420,ORDEN_ESF!A:C,2,0),"")</f>
        <v>Otros pasivos financieros no corrientes</v>
      </c>
      <c r="L6420">
        <f>IFERROR(VLOOKUP(J6420,ORDEN_ESF!A:C,3,0),0)</f>
        <v>0</v>
      </c>
      <c r="M6420">
        <v>379048</v>
      </c>
    </row>
    <row r="6421" spans="1:13" x14ac:dyDescent="0.25">
      <c r="A6421">
        <v>900521357</v>
      </c>
      <c r="B6421" t="s">
        <v>175</v>
      </c>
      <c r="C6421" t="s">
        <v>291</v>
      </c>
      <c r="D6421" t="s">
        <v>388</v>
      </c>
      <c r="E6421" t="s">
        <v>339</v>
      </c>
      <c r="F6421" t="s">
        <v>314</v>
      </c>
      <c r="G6421" s="16">
        <v>43100</v>
      </c>
      <c r="J6421" t="s">
        <v>276</v>
      </c>
      <c r="K6421" t="str">
        <f>IFERROR(VLOOKUP(J6421,ORDEN_ESF!A:C,2,0),"")</f>
        <v>Otros pasivos financieros no corrientes</v>
      </c>
      <c r="L6421">
        <f>IFERROR(VLOOKUP(J6421,ORDEN_ESF!A:C,3,0),0)</f>
        <v>0</v>
      </c>
      <c r="M6421">
        <v>253279</v>
      </c>
    </row>
    <row r="6422" spans="1:13" x14ac:dyDescent="0.25">
      <c r="A6422">
        <v>800014246</v>
      </c>
      <c r="B6422" t="s">
        <v>332</v>
      </c>
      <c r="C6422" t="s">
        <v>291</v>
      </c>
      <c r="D6422" t="s">
        <v>223</v>
      </c>
      <c r="E6422" t="s">
        <v>333</v>
      </c>
      <c r="F6422" t="s">
        <v>292</v>
      </c>
      <c r="G6422" s="16">
        <v>43100</v>
      </c>
      <c r="J6422" t="s">
        <v>276</v>
      </c>
      <c r="K6422" t="str">
        <f>IFERROR(VLOOKUP(J6422,ORDEN_ESF!A:C,2,0),"")</f>
        <v>Otros pasivos financieros no corrientes</v>
      </c>
      <c r="L6422">
        <f>IFERROR(VLOOKUP(J6422,ORDEN_ESF!A:C,3,0),0)</f>
        <v>0</v>
      </c>
      <c r="M6422">
        <v>91124520</v>
      </c>
    </row>
    <row r="6423" spans="1:13" x14ac:dyDescent="0.25">
      <c r="A6423">
        <v>800014246</v>
      </c>
      <c r="B6423" t="s">
        <v>332</v>
      </c>
      <c r="C6423" t="s">
        <v>291</v>
      </c>
      <c r="D6423" t="s">
        <v>223</v>
      </c>
      <c r="E6423" t="s">
        <v>333</v>
      </c>
      <c r="F6423" t="s">
        <v>314</v>
      </c>
      <c r="G6423" s="16">
        <v>43100</v>
      </c>
      <c r="J6423" t="s">
        <v>276</v>
      </c>
      <c r="K6423" t="str">
        <f>IFERROR(VLOOKUP(J6423,ORDEN_ESF!A:C,2,0),"")</f>
        <v>Otros pasivos financieros no corrientes</v>
      </c>
      <c r="L6423">
        <f>IFERROR(VLOOKUP(J6423,ORDEN_ESF!A:C,3,0),0)</f>
        <v>0</v>
      </c>
      <c r="M6423">
        <v>71411135</v>
      </c>
    </row>
    <row r="6424" spans="1:13" x14ac:dyDescent="0.25">
      <c r="A6424">
        <v>830116629</v>
      </c>
      <c r="B6424" t="s">
        <v>354</v>
      </c>
      <c r="C6424" t="s">
        <v>291</v>
      </c>
      <c r="D6424" t="s">
        <v>228</v>
      </c>
      <c r="E6424" t="s">
        <v>355</v>
      </c>
      <c r="F6424" t="s">
        <v>292</v>
      </c>
      <c r="G6424" s="16">
        <v>43100</v>
      </c>
      <c r="J6424" t="s">
        <v>276</v>
      </c>
      <c r="K6424" t="str">
        <f>IFERROR(VLOOKUP(J6424,ORDEN_ESF!A:C,2,0),"")</f>
        <v>Otros pasivos financieros no corrientes</v>
      </c>
      <c r="L6424">
        <f>IFERROR(VLOOKUP(J6424,ORDEN_ESF!A:C,3,0),0)</f>
        <v>0</v>
      </c>
      <c r="M6424">
        <v>4597179</v>
      </c>
    </row>
    <row r="6425" spans="1:13" x14ac:dyDescent="0.25">
      <c r="A6425">
        <v>830116629</v>
      </c>
      <c r="B6425" t="s">
        <v>354</v>
      </c>
      <c r="C6425" t="s">
        <v>291</v>
      </c>
      <c r="D6425" t="s">
        <v>228</v>
      </c>
      <c r="E6425" t="s">
        <v>355</v>
      </c>
      <c r="F6425" t="s">
        <v>314</v>
      </c>
      <c r="G6425" s="16">
        <v>43100</v>
      </c>
      <c r="J6425" t="s">
        <v>276</v>
      </c>
      <c r="K6425" t="str">
        <f>IFERROR(VLOOKUP(J6425,ORDEN_ESF!A:C,2,0),"")</f>
        <v>Otros pasivos financieros no corrientes</v>
      </c>
      <c r="L6425">
        <f>IFERROR(VLOOKUP(J6425,ORDEN_ESF!A:C,3,0),0)</f>
        <v>0</v>
      </c>
      <c r="M6425">
        <v>5148961</v>
      </c>
    </row>
    <row r="6426" spans="1:13" x14ac:dyDescent="0.25">
      <c r="A6426">
        <v>830097620</v>
      </c>
      <c r="B6426" t="s">
        <v>290</v>
      </c>
      <c r="C6426" t="s">
        <v>291</v>
      </c>
      <c r="D6426" t="s">
        <v>228</v>
      </c>
      <c r="E6426" t="s">
        <v>224</v>
      </c>
      <c r="F6426" t="s">
        <v>292</v>
      </c>
      <c r="G6426" s="16">
        <v>43100</v>
      </c>
      <c r="J6426" t="s">
        <v>276</v>
      </c>
      <c r="K6426" t="str">
        <f>IFERROR(VLOOKUP(J6426,ORDEN_ESF!A:C,2,0),"")</f>
        <v>Otros pasivos financieros no corrientes</v>
      </c>
      <c r="L6426">
        <f>IFERROR(VLOOKUP(J6426,ORDEN_ESF!A:C,3,0),0)</f>
        <v>0</v>
      </c>
      <c r="M6426">
        <v>59303987</v>
      </c>
    </row>
    <row r="6427" spans="1:13" x14ac:dyDescent="0.25">
      <c r="A6427">
        <v>830097620</v>
      </c>
      <c r="B6427" t="s">
        <v>290</v>
      </c>
      <c r="C6427" t="s">
        <v>291</v>
      </c>
      <c r="D6427" t="s">
        <v>228</v>
      </c>
      <c r="E6427" t="s">
        <v>224</v>
      </c>
      <c r="F6427" t="s">
        <v>314</v>
      </c>
      <c r="G6427" s="16">
        <v>43100</v>
      </c>
      <c r="J6427" t="s">
        <v>276</v>
      </c>
      <c r="K6427" t="str">
        <f>IFERROR(VLOOKUP(J6427,ORDEN_ESF!A:C,2,0),"")</f>
        <v>Otros pasivos financieros no corrientes</v>
      </c>
      <c r="L6427">
        <f>IFERROR(VLOOKUP(J6427,ORDEN_ESF!A:C,3,0),0)</f>
        <v>0</v>
      </c>
      <c r="M6427">
        <v>48968966</v>
      </c>
    </row>
    <row r="6428" spans="1:13" x14ac:dyDescent="0.25">
      <c r="A6428">
        <v>800095951</v>
      </c>
      <c r="B6428" t="s">
        <v>338</v>
      </c>
      <c r="C6428" t="s">
        <v>291</v>
      </c>
      <c r="D6428" t="s">
        <v>228</v>
      </c>
      <c r="E6428" t="s">
        <v>339</v>
      </c>
      <c r="F6428" t="s">
        <v>292</v>
      </c>
      <c r="G6428" s="16">
        <v>43100</v>
      </c>
      <c r="J6428" t="s">
        <v>276</v>
      </c>
      <c r="K6428" t="str">
        <f>IFERROR(VLOOKUP(J6428,ORDEN_ESF!A:C,2,0),"")</f>
        <v>Otros pasivos financieros no corrientes</v>
      </c>
      <c r="L6428">
        <f>IFERROR(VLOOKUP(J6428,ORDEN_ESF!A:C,3,0),0)</f>
        <v>0</v>
      </c>
      <c r="M6428">
        <v>2269487</v>
      </c>
    </row>
    <row r="6429" spans="1:13" x14ac:dyDescent="0.25">
      <c r="A6429">
        <v>890908097</v>
      </c>
      <c r="B6429" t="s">
        <v>377</v>
      </c>
      <c r="C6429" t="s">
        <v>291</v>
      </c>
      <c r="D6429" t="s">
        <v>223</v>
      </c>
      <c r="E6429" t="s">
        <v>224</v>
      </c>
      <c r="F6429" t="s">
        <v>292</v>
      </c>
      <c r="G6429" s="16">
        <v>43100</v>
      </c>
      <c r="J6429" t="s">
        <v>277</v>
      </c>
      <c r="K6429" t="str">
        <f>IFERROR(VLOOKUP(J6429,ORDEN_ESF!A:C,2,0),"")</f>
        <v>Otros pasivos no financieros no corrientes</v>
      </c>
      <c r="L6429">
        <f>IFERROR(VLOOKUP(J6429,ORDEN_ESF!A:C,3,0),0)</f>
        <v>0</v>
      </c>
      <c r="M6429">
        <v>871897</v>
      </c>
    </row>
    <row r="6430" spans="1:13" x14ac:dyDescent="0.25">
      <c r="A6430">
        <v>890908097</v>
      </c>
      <c r="B6430" t="s">
        <v>377</v>
      </c>
      <c r="C6430" t="s">
        <v>291</v>
      </c>
      <c r="D6430" t="s">
        <v>223</v>
      </c>
      <c r="E6430" t="s">
        <v>224</v>
      </c>
      <c r="F6430" t="s">
        <v>314</v>
      </c>
      <c r="G6430" s="16">
        <v>43100</v>
      </c>
      <c r="J6430" t="s">
        <v>277</v>
      </c>
      <c r="K6430" t="str">
        <f>IFERROR(VLOOKUP(J6430,ORDEN_ESF!A:C,2,0),"")</f>
        <v>Otros pasivos no financieros no corrientes</v>
      </c>
      <c r="L6430">
        <f>IFERROR(VLOOKUP(J6430,ORDEN_ESF!A:C,3,0),0)</f>
        <v>0</v>
      </c>
      <c r="M6430">
        <v>203277</v>
      </c>
    </row>
    <row r="6431" spans="1:13" x14ac:dyDescent="0.25">
      <c r="A6431">
        <v>860077099</v>
      </c>
      <c r="B6431" t="s">
        <v>371</v>
      </c>
      <c r="C6431" t="s">
        <v>291</v>
      </c>
      <c r="D6431" t="s">
        <v>228</v>
      </c>
      <c r="E6431" t="s">
        <v>224</v>
      </c>
      <c r="F6431" t="s">
        <v>292</v>
      </c>
      <c r="G6431" s="16">
        <v>43100</v>
      </c>
      <c r="J6431" t="s">
        <v>277</v>
      </c>
      <c r="K6431" t="str">
        <f>IFERROR(VLOOKUP(J6431,ORDEN_ESF!A:C,2,0),"")</f>
        <v>Otros pasivos no financieros no corrientes</v>
      </c>
      <c r="L6431">
        <f>IFERROR(VLOOKUP(J6431,ORDEN_ESF!A:C,3,0),0)</f>
        <v>0</v>
      </c>
      <c r="M6431">
        <v>705026</v>
      </c>
    </row>
    <row r="6432" spans="1:13" x14ac:dyDescent="0.25">
      <c r="A6432">
        <v>860532790</v>
      </c>
      <c r="B6432" t="s">
        <v>374</v>
      </c>
      <c r="C6432" t="s">
        <v>291</v>
      </c>
      <c r="D6432" t="s">
        <v>228</v>
      </c>
      <c r="E6432" t="s">
        <v>224</v>
      </c>
      <c r="F6432" t="s">
        <v>292</v>
      </c>
      <c r="G6432" s="16">
        <v>43100</v>
      </c>
      <c r="J6432" t="s">
        <v>277</v>
      </c>
      <c r="K6432" t="str">
        <f>IFERROR(VLOOKUP(J6432,ORDEN_ESF!A:C,2,0),"")</f>
        <v>Otros pasivos no financieros no corrientes</v>
      </c>
      <c r="L6432">
        <f>IFERROR(VLOOKUP(J6432,ORDEN_ESF!A:C,3,0),0)</f>
        <v>0</v>
      </c>
      <c r="M6432">
        <v>2774424</v>
      </c>
    </row>
    <row r="6433" spans="1:13" x14ac:dyDescent="0.25">
      <c r="A6433">
        <v>860532790</v>
      </c>
      <c r="B6433" t="s">
        <v>374</v>
      </c>
      <c r="C6433" t="s">
        <v>291</v>
      </c>
      <c r="D6433" t="s">
        <v>228</v>
      </c>
      <c r="E6433" t="s">
        <v>224</v>
      </c>
      <c r="F6433" t="s">
        <v>314</v>
      </c>
      <c r="G6433" s="16">
        <v>43100</v>
      </c>
      <c r="J6433" t="s">
        <v>277</v>
      </c>
      <c r="K6433" t="str">
        <f>IFERROR(VLOOKUP(J6433,ORDEN_ESF!A:C,2,0),"")</f>
        <v>Otros pasivos no financieros no corrientes</v>
      </c>
      <c r="L6433">
        <f>IFERROR(VLOOKUP(J6433,ORDEN_ESF!A:C,3,0),0)</f>
        <v>0</v>
      </c>
      <c r="M6433">
        <v>2336229</v>
      </c>
    </row>
    <row r="6434" spans="1:13" x14ac:dyDescent="0.25">
      <c r="A6434">
        <v>900206483</v>
      </c>
      <c r="B6434" t="s">
        <v>307</v>
      </c>
      <c r="C6434" t="s">
        <v>291</v>
      </c>
      <c r="D6434" t="s">
        <v>228</v>
      </c>
      <c r="E6434" t="s">
        <v>224</v>
      </c>
      <c r="F6434" t="s">
        <v>292</v>
      </c>
      <c r="G6434" s="16">
        <v>43100</v>
      </c>
      <c r="J6434" t="s">
        <v>277</v>
      </c>
      <c r="K6434" t="str">
        <f>IFERROR(VLOOKUP(J6434,ORDEN_ESF!A:C,2,0),"")</f>
        <v>Otros pasivos no financieros no corrientes</v>
      </c>
      <c r="L6434">
        <f>IFERROR(VLOOKUP(J6434,ORDEN_ESF!A:C,3,0),0)</f>
        <v>0</v>
      </c>
      <c r="M6434">
        <v>348788</v>
      </c>
    </row>
    <row r="6435" spans="1:13" x14ac:dyDescent="0.25">
      <c r="A6435">
        <v>900206483</v>
      </c>
      <c r="B6435" t="s">
        <v>307</v>
      </c>
      <c r="C6435" t="s">
        <v>291</v>
      </c>
      <c r="D6435" t="s">
        <v>228</v>
      </c>
      <c r="E6435" t="s">
        <v>224</v>
      </c>
      <c r="F6435" t="s">
        <v>314</v>
      </c>
      <c r="G6435" s="16">
        <v>43100</v>
      </c>
      <c r="J6435" t="s">
        <v>277</v>
      </c>
      <c r="K6435" t="str">
        <f>IFERROR(VLOOKUP(J6435,ORDEN_ESF!A:C,2,0),"")</f>
        <v>Otros pasivos no financieros no corrientes</v>
      </c>
      <c r="L6435">
        <f>IFERROR(VLOOKUP(J6435,ORDEN_ESF!A:C,3,0),0)</f>
        <v>0</v>
      </c>
      <c r="M6435">
        <v>723763</v>
      </c>
    </row>
    <row r="6436" spans="1:13" x14ac:dyDescent="0.25">
      <c r="A6436">
        <v>900206480</v>
      </c>
      <c r="B6436" t="s">
        <v>306</v>
      </c>
      <c r="C6436" t="s">
        <v>291</v>
      </c>
      <c r="D6436" t="s">
        <v>228</v>
      </c>
      <c r="E6436" t="s">
        <v>224</v>
      </c>
      <c r="F6436" t="s">
        <v>292</v>
      </c>
      <c r="G6436" s="16">
        <v>43100</v>
      </c>
      <c r="J6436" t="s">
        <v>277</v>
      </c>
      <c r="K6436" t="str">
        <f>IFERROR(VLOOKUP(J6436,ORDEN_ESF!A:C,2,0),"")</f>
        <v>Otros pasivos no financieros no corrientes</v>
      </c>
      <c r="L6436">
        <f>IFERROR(VLOOKUP(J6436,ORDEN_ESF!A:C,3,0),0)</f>
        <v>0</v>
      </c>
      <c r="M6436">
        <v>1039326</v>
      </c>
    </row>
    <row r="6437" spans="1:13" x14ac:dyDescent="0.25">
      <c r="A6437">
        <v>900206480</v>
      </c>
      <c r="B6437" t="s">
        <v>306</v>
      </c>
      <c r="C6437" t="s">
        <v>291</v>
      </c>
      <c r="D6437" t="s">
        <v>228</v>
      </c>
      <c r="E6437" t="s">
        <v>224</v>
      </c>
      <c r="F6437" t="s">
        <v>314</v>
      </c>
      <c r="G6437" s="16">
        <v>43100</v>
      </c>
      <c r="J6437" t="s">
        <v>277</v>
      </c>
      <c r="K6437" t="str">
        <f>IFERROR(VLOOKUP(J6437,ORDEN_ESF!A:C,2,0),"")</f>
        <v>Otros pasivos no financieros no corrientes</v>
      </c>
      <c r="L6437">
        <f>IFERROR(VLOOKUP(J6437,ORDEN_ESF!A:C,3,0),0)</f>
        <v>0</v>
      </c>
      <c r="M6437">
        <v>1509538</v>
      </c>
    </row>
    <row r="6438" spans="1:13" x14ac:dyDescent="0.25">
      <c r="A6438">
        <v>800014246</v>
      </c>
      <c r="B6438" t="s">
        <v>332</v>
      </c>
      <c r="C6438" t="s">
        <v>291</v>
      </c>
      <c r="D6438" t="s">
        <v>223</v>
      </c>
      <c r="E6438" t="s">
        <v>333</v>
      </c>
      <c r="F6438" t="s">
        <v>292</v>
      </c>
      <c r="G6438" s="16">
        <v>43100</v>
      </c>
      <c r="J6438" t="s">
        <v>277</v>
      </c>
      <c r="K6438" t="str">
        <f>IFERROR(VLOOKUP(J6438,ORDEN_ESF!A:C,2,0),"")</f>
        <v>Otros pasivos no financieros no corrientes</v>
      </c>
      <c r="L6438">
        <f>IFERROR(VLOOKUP(J6438,ORDEN_ESF!A:C,3,0),0)</f>
        <v>0</v>
      </c>
      <c r="M6438">
        <v>21896145</v>
      </c>
    </row>
    <row r="6439" spans="1:13" x14ac:dyDescent="0.25">
      <c r="A6439">
        <v>800014246</v>
      </c>
      <c r="B6439" t="s">
        <v>332</v>
      </c>
      <c r="C6439" t="s">
        <v>291</v>
      </c>
      <c r="D6439" t="s">
        <v>223</v>
      </c>
      <c r="E6439" t="s">
        <v>333</v>
      </c>
      <c r="F6439" t="s">
        <v>314</v>
      </c>
      <c r="G6439" s="16">
        <v>43100</v>
      </c>
      <c r="J6439" t="s">
        <v>277</v>
      </c>
      <c r="K6439" t="str">
        <f>IFERROR(VLOOKUP(J6439,ORDEN_ESF!A:C,2,0),"")</f>
        <v>Otros pasivos no financieros no corrientes</v>
      </c>
      <c r="L6439">
        <f>IFERROR(VLOOKUP(J6439,ORDEN_ESF!A:C,3,0),0)</f>
        <v>0</v>
      </c>
      <c r="M6439">
        <v>17333575</v>
      </c>
    </row>
    <row r="6440" spans="1:13" x14ac:dyDescent="0.25">
      <c r="A6440">
        <v>830116629</v>
      </c>
      <c r="B6440" t="s">
        <v>354</v>
      </c>
      <c r="C6440" t="s">
        <v>291</v>
      </c>
      <c r="D6440" t="s">
        <v>228</v>
      </c>
      <c r="E6440" t="s">
        <v>355</v>
      </c>
      <c r="F6440" t="s">
        <v>292</v>
      </c>
      <c r="G6440" s="16">
        <v>43100</v>
      </c>
      <c r="J6440" t="s">
        <v>277</v>
      </c>
      <c r="K6440" t="str">
        <f>IFERROR(VLOOKUP(J6440,ORDEN_ESF!A:C,2,0),"")</f>
        <v>Otros pasivos no financieros no corrientes</v>
      </c>
      <c r="L6440">
        <f>IFERROR(VLOOKUP(J6440,ORDEN_ESF!A:C,3,0),0)</f>
        <v>0</v>
      </c>
      <c r="M6440">
        <v>1039745</v>
      </c>
    </row>
    <row r="6441" spans="1:13" x14ac:dyDescent="0.25">
      <c r="A6441">
        <v>830116629</v>
      </c>
      <c r="B6441" t="s">
        <v>354</v>
      </c>
      <c r="C6441" t="s">
        <v>291</v>
      </c>
      <c r="D6441" t="s">
        <v>228</v>
      </c>
      <c r="E6441" t="s">
        <v>355</v>
      </c>
      <c r="F6441" t="s">
        <v>314</v>
      </c>
      <c r="G6441" s="16">
        <v>43100</v>
      </c>
      <c r="J6441" t="s">
        <v>277</v>
      </c>
      <c r="K6441" t="str">
        <f>IFERROR(VLOOKUP(J6441,ORDEN_ESF!A:C,2,0),"")</f>
        <v>Otros pasivos no financieros no corrientes</v>
      </c>
      <c r="L6441">
        <f>IFERROR(VLOOKUP(J6441,ORDEN_ESF!A:C,3,0),0)</f>
        <v>0</v>
      </c>
      <c r="M6441">
        <v>402381</v>
      </c>
    </row>
    <row r="6442" spans="1:13" x14ac:dyDescent="0.25">
      <c r="A6442">
        <v>800095951</v>
      </c>
      <c r="B6442" t="s">
        <v>338</v>
      </c>
      <c r="C6442" t="s">
        <v>291</v>
      </c>
      <c r="D6442" t="s">
        <v>228</v>
      </c>
      <c r="E6442" t="s">
        <v>339</v>
      </c>
      <c r="F6442" t="s">
        <v>292</v>
      </c>
      <c r="G6442" s="16">
        <v>43100</v>
      </c>
      <c r="J6442" t="s">
        <v>277</v>
      </c>
      <c r="K6442" t="str">
        <f>IFERROR(VLOOKUP(J6442,ORDEN_ESF!A:C,2,0),"")</f>
        <v>Otros pasivos no financieros no corrientes</v>
      </c>
      <c r="L6442">
        <f>IFERROR(VLOOKUP(J6442,ORDEN_ESF!A:C,3,0),0)</f>
        <v>0</v>
      </c>
      <c r="M6442">
        <v>3161815</v>
      </c>
    </row>
    <row r="6443" spans="1:13" x14ac:dyDescent="0.25">
      <c r="A6443">
        <v>890908097</v>
      </c>
      <c r="B6443" t="s">
        <v>377</v>
      </c>
      <c r="C6443" t="s">
        <v>291</v>
      </c>
      <c r="D6443" t="s">
        <v>223</v>
      </c>
      <c r="E6443" t="s">
        <v>224</v>
      </c>
      <c r="F6443" t="s">
        <v>292</v>
      </c>
      <c r="G6443" s="16">
        <v>43100</v>
      </c>
      <c r="J6443" t="s">
        <v>321</v>
      </c>
      <c r="K6443" t="str">
        <f>IFERROR(VLOOKUP(J6443,ORDEN_ESF!A:C,2,0),"")</f>
        <v>Pasivos no corrientes</v>
      </c>
      <c r="L6443">
        <f>IFERROR(VLOOKUP(J6443,ORDEN_ESF!A:C,3,0),0)</f>
        <v>5</v>
      </c>
      <c r="M6443">
        <v>3293949</v>
      </c>
    </row>
    <row r="6444" spans="1:13" x14ac:dyDescent="0.25">
      <c r="A6444">
        <v>890908097</v>
      </c>
      <c r="B6444" t="s">
        <v>377</v>
      </c>
      <c r="C6444" t="s">
        <v>291</v>
      </c>
      <c r="D6444" t="s">
        <v>223</v>
      </c>
      <c r="E6444" t="s">
        <v>224</v>
      </c>
      <c r="F6444" t="s">
        <v>314</v>
      </c>
      <c r="G6444" s="16">
        <v>43100</v>
      </c>
      <c r="J6444" t="s">
        <v>321</v>
      </c>
      <c r="K6444" t="str">
        <f>IFERROR(VLOOKUP(J6444,ORDEN_ESF!A:C,2,0),"")</f>
        <v>Pasivos no corrientes</v>
      </c>
      <c r="L6444">
        <f>IFERROR(VLOOKUP(J6444,ORDEN_ESF!A:C,3,0),0)</f>
        <v>5</v>
      </c>
      <c r="M6444">
        <v>1067366</v>
      </c>
    </row>
    <row r="6445" spans="1:13" x14ac:dyDescent="0.25">
      <c r="A6445">
        <v>860077099</v>
      </c>
      <c r="B6445" t="s">
        <v>371</v>
      </c>
      <c r="C6445" t="s">
        <v>291</v>
      </c>
      <c r="D6445" t="s">
        <v>228</v>
      </c>
      <c r="E6445" t="s">
        <v>224</v>
      </c>
      <c r="F6445" t="s">
        <v>292</v>
      </c>
      <c r="G6445" s="16">
        <v>43100</v>
      </c>
      <c r="J6445" t="s">
        <v>321</v>
      </c>
      <c r="K6445" t="str">
        <f>IFERROR(VLOOKUP(J6445,ORDEN_ESF!A:C,2,0),"")</f>
        <v>Pasivos no corrientes</v>
      </c>
      <c r="L6445">
        <f>IFERROR(VLOOKUP(J6445,ORDEN_ESF!A:C,3,0),0)</f>
        <v>5</v>
      </c>
      <c r="M6445">
        <v>2646100</v>
      </c>
    </row>
    <row r="6446" spans="1:13" x14ac:dyDescent="0.25">
      <c r="A6446">
        <v>860077099</v>
      </c>
      <c r="B6446" t="s">
        <v>371</v>
      </c>
      <c r="C6446" t="s">
        <v>291</v>
      </c>
      <c r="D6446" t="s">
        <v>228</v>
      </c>
      <c r="E6446" t="s">
        <v>224</v>
      </c>
      <c r="F6446" t="s">
        <v>314</v>
      </c>
      <c r="G6446" s="16">
        <v>43100</v>
      </c>
      <c r="J6446" t="s">
        <v>321</v>
      </c>
      <c r="K6446" t="str">
        <f>IFERROR(VLOOKUP(J6446,ORDEN_ESF!A:C,2,0),"")</f>
        <v>Pasivos no corrientes</v>
      </c>
      <c r="L6446">
        <f>IFERROR(VLOOKUP(J6446,ORDEN_ESF!A:C,3,0),0)</f>
        <v>5</v>
      </c>
      <c r="M6446">
        <v>60455</v>
      </c>
    </row>
    <row r="6447" spans="1:13" x14ac:dyDescent="0.25">
      <c r="A6447">
        <v>860532790</v>
      </c>
      <c r="B6447" t="s">
        <v>374</v>
      </c>
      <c r="C6447" t="s">
        <v>291</v>
      </c>
      <c r="D6447" t="s">
        <v>228</v>
      </c>
      <c r="E6447" t="s">
        <v>224</v>
      </c>
      <c r="F6447" t="s">
        <v>292</v>
      </c>
      <c r="G6447" s="16">
        <v>43100</v>
      </c>
      <c r="J6447" t="s">
        <v>321</v>
      </c>
      <c r="K6447" t="str">
        <f>IFERROR(VLOOKUP(J6447,ORDEN_ESF!A:C,2,0),"")</f>
        <v>Pasivos no corrientes</v>
      </c>
      <c r="L6447">
        <f>IFERROR(VLOOKUP(J6447,ORDEN_ESF!A:C,3,0),0)</f>
        <v>5</v>
      </c>
      <c r="M6447">
        <v>3013894</v>
      </c>
    </row>
    <row r="6448" spans="1:13" x14ac:dyDescent="0.25">
      <c r="A6448">
        <v>860532790</v>
      </c>
      <c r="B6448" t="s">
        <v>374</v>
      </c>
      <c r="C6448" t="s">
        <v>291</v>
      </c>
      <c r="D6448" t="s">
        <v>228</v>
      </c>
      <c r="E6448" t="s">
        <v>224</v>
      </c>
      <c r="F6448" t="s">
        <v>314</v>
      </c>
      <c r="G6448" s="16">
        <v>43100</v>
      </c>
      <c r="J6448" t="s">
        <v>321</v>
      </c>
      <c r="K6448" t="str">
        <f>IFERROR(VLOOKUP(J6448,ORDEN_ESF!A:C,2,0),"")</f>
        <v>Pasivos no corrientes</v>
      </c>
      <c r="L6448">
        <f>IFERROR(VLOOKUP(J6448,ORDEN_ESF!A:C,3,0),0)</f>
        <v>5</v>
      </c>
      <c r="M6448">
        <v>2568721</v>
      </c>
    </row>
    <row r="6449" spans="1:13" x14ac:dyDescent="0.25">
      <c r="A6449">
        <v>890928186</v>
      </c>
      <c r="B6449" t="s">
        <v>303</v>
      </c>
      <c r="C6449" t="s">
        <v>291</v>
      </c>
      <c r="D6449" t="s">
        <v>223</v>
      </c>
      <c r="E6449" t="s">
        <v>224</v>
      </c>
      <c r="F6449" t="s">
        <v>292</v>
      </c>
      <c r="G6449" s="16">
        <v>43100</v>
      </c>
      <c r="J6449" t="s">
        <v>321</v>
      </c>
      <c r="K6449" t="str">
        <f>IFERROR(VLOOKUP(J6449,ORDEN_ESF!A:C,2,0),"")</f>
        <v>Pasivos no corrientes</v>
      </c>
      <c r="L6449">
        <f>IFERROR(VLOOKUP(J6449,ORDEN_ESF!A:C,3,0),0)</f>
        <v>5</v>
      </c>
      <c r="M6449">
        <v>4689289</v>
      </c>
    </row>
    <row r="6450" spans="1:13" x14ac:dyDescent="0.25">
      <c r="A6450">
        <v>890928186</v>
      </c>
      <c r="B6450" t="s">
        <v>303</v>
      </c>
      <c r="C6450" t="s">
        <v>291</v>
      </c>
      <c r="D6450" t="s">
        <v>223</v>
      </c>
      <c r="E6450" t="s">
        <v>224</v>
      </c>
      <c r="F6450" t="s">
        <v>314</v>
      </c>
      <c r="G6450" s="16">
        <v>43100</v>
      </c>
      <c r="J6450" t="s">
        <v>321</v>
      </c>
      <c r="K6450" t="str">
        <f>IFERROR(VLOOKUP(J6450,ORDEN_ESF!A:C,2,0),"")</f>
        <v>Pasivos no corrientes</v>
      </c>
      <c r="L6450">
        <f>IFERROR(VLOOKUP(J6450,ORDEN_ESF!A:C,3,0),0)</f>
        <v>5</v>
      </c>
      <c r="M6450">
        <v>5036458</v>
      </c>
    </row>
    <row r="6451" spans="1:13" x14ac:dyDescent="0.25">
      <c r="A6451">
        <v>900206483</v>
      </c>
      <c r="B6451" t="s">
        <v>307</v>
      </c>
      <c r="C6451" t="s">
        <v>291</v>
      </c>
      <c r="D6451" t="s">
        <v>228</v>
      </c>
      <c r="E6451" t="s">
        <v>224</v>
      </c>
      <c r="F6451" t="s">
        <v>292</v>
      </c>
      <c r="G6451" s="16">
        <v>43100</v>
      </c>
      <c r="J6451" t="s">
        <v>321</v>
      </c>
      <c r="K6451" t="str">
        <f>IFERROR(VLOOKUP(J6451,ORDEN_ESF!A:C,2,0),"")</f>
        <v>Pasivos no corrientes</v>
      </c>
      <c r="L6451">
        <f>IFERROR(VLOOKUP(J6451,ORDEN_ESF!A:C,3,0),0)</f>
        <v>5</v>
      </c>
      <c r="M6451">
        <v>4626623</v>
      </c>
    </row>
    <row r="6452" spans="1:13" x14ac:dyDescent="0.25">
      <c r="A6452">
        <v>900206483</v>
      </c>
      <c r="B6452" t="s">
        <v>307</v>
      </c>
      <c r="C6452" t="s">
        <v>291</v>
      </c>
      <c r="D6452" t="s">
        <v>228</v>
      </c>
      <c r="E6452" t="s">
        <v>224</v>
      </c>
      <c r="F6452" t="s">
        <v>314</v>
      </c>
      <c r="G6452" s="16">
        <v>43100</v>
      </c>
      <c r="J6452" t="s">
        <v>321</v>
      </c>
      <c r="K6452" t="str">
        <f>IFERROR(VLOOKUP(J6452,ORDEN_ESF!A:C,2,0),"")</f>
        <v>Pasivos no corrientes</v>
      </c>
      <c r="L6452">
        <f>IFERROR(VLOOKUP(J6452,ORDEN_ESF!A:C,3,0),0)</f>
        <v>5</v>
      </c>
      <c r="M6452">
        <v>1373323</v>
      </c>
    </row>
    <row r="6453" spans="1:13" x14ac:dyDescent="0.25">
      <c r="A6453">
        <v>900206480</v>
      </c>
      <c r="B6453" t="s">
        <v>306</v>
      </c>
      <c r="C6453" t="s">
        <v>291</v>
      </c>
      <c r="D6453" t="s">
        <v>228</v>
      </c>
      <c r="E6453" t="s">
        <v>224</v>
      </c>
      <c r="F6453" t="s">
        <v>292</v>
      </c>
      <c r="G6453" s="16">
        <v>43100</v>
      </c>
      <c r="J6453" t="s">
        <v>321</v>
      </c>
      <c r="K6453" t="str">
        <f>IFERROR(VLOOKUP(J6453,ORDEN_ESF!A:C,2,0),"")</f>
        <v>Pasivos no corrientes</v>
      </c>
      <c r="L6453">
        <f>IFERROR(VLOOKUP(J6453,ORDEN_ESF!A:C,3,0),0)</f>
        <v>5</v>
      </c>
      <c r="M6453">
        <v>9832090</v>
      </c>
    </row>
    <row r="6454" spans="1:13" x14ac:dyDescent="0.25">
      <c r="A6454">
        <v>900206480</v>
      </c>
      <c r="B6454" t="s">
        <v>306</v>
      </c>
      <c r="C6454" t="s">
        <v>291</v>
      </c>
      <c r="D6454" t="s">
        <v>228</v>
      </c>
      <c r="E6454" t="s">
        <v>224</v>
      </c>
      <c r="F6454" t="s">
        <v>314</v>
      </c>
      <c r="G6454" s="16">
        <v>43100</v>
      </c>
      <c r="J6454" t="s">
        <v>321</v>
      </c>
      <c r="K6454" t="str">
        <f>IFERROR(VLOOKUP(J6454,ORDEN_ESF!A:C,2,0),"")</f>
        <v>Pasivos no corrientes</v>
      </c>
      <c r="L6454">
        <f>IFERROR(VLOOKUP(J6454,ORDEN_ESF!A:C,3,0),0)</f>
        <v>5</v>
      </c>
      <c r="M6454">
        <v>8288578</v>
      </c>
    </row>
    <row r="6455" spans="1:13" x14ac:dyDescent="0.25">
      <c r="A6455">
        <v>890940026</v>
      </c>
      <c r="B6455" t="s">
        <v>304</v>
      </c>
      <c r="C6455" t="s">
        <v>291</v>
      </c>
      <c r="D6455" t="s">
        <v>223</v>
      </c>
      <c r="E6455" t="s">
        <v>224</v>
      </c>
      <c r="F6455" t="s">
        <v>292</v>
      </c>
      <c r="G6455" s="16">
        <v>43100</v>
      </c>
      <c r="J6455" t="s">
        <v>321</v>
      </c>
      <c r="K6455" t="str">
        <f>IFERROR(VLOOKUP(J6455,ORDEN_ESF!A:C,2,0),"")</f>
        <v>Pasivos no corrientes</v>
      </c>
      <c r="L6455">
        <f>IFERROR(VLOOKUP(J6455,ORDEN_ESF!A:C,3,0),0)</f>
        <v>5</v>
      </c>
      <c r="M6455">
        <v>527674</v>
      </c>
    </row>
    <row r="6456" spans="1:13" x14ac:dyDescent="0.25">
      <c r="A6456">
        <v>890940026</v>
      </c>
      <c r="B6456" t="s">
        <v>304</v>
      </c>
      <c r="C6456" t="s">
        <v>291</v>
      </c>
      <c r="D6456" t="s">
        <v>223</v>
      </c>
      <c r="E6456" t="s">
        <v>224</v>
      </c>
      <c r="F6456" t="s">
        <v>314</v>
      </c>
      <c r="G6456" s="16">
        <v>43100</v>
      </c>
      <c r="J6456" t="s">
        <v>321</v>
      </c>
      <c r="K6456" t="str">
        <f>IFERROR(VLOOKUP(J6456,ORDEN_ESF!A:C,2,0),"")</f>
        <v>Pasivos no corrientes</v>
      </c>
      <c r="L6456">
        <f>IFERROR(VLOOKUP(J6456,ORDEN_ESF!A:C,3,0),0)</f>
        <v>5</v>
      </c>
      <c r="M6456">
        <v>489601</v>
      </c>
    </row>
    <row r="6457" spans="1:13" x14ac:dyDescent="0.25">
      <c r="A6457">
        <v>900521357</v>
      </c>
      <c r="B6457" t="s">
        <v>175</v>
      </c>
      <c r="C6457" t="s">
        <v>291</v>
      </c>
      <c r="D6457" t="s">
        <v>388</v>
      </c>
      <c r="E6457" t="s">
        <v>339</v>
      </c>
      <c r="F6457" t="s">
        <v>292</v>
      </c>
      <c r="G6457" s="16">
        <v>43100</v>
      </c>
      <c r="J6457" t="s">
        <v>321</v>
      </c>
      <c r="K6457" t="str">
        <f>IFERROR(VLOOKUP(J6457,ORDEN_ESF!A:C,2,0),"")</f>
        <v>Pasivos no corrientes</v>
      </c>
      <c r="L6457">
        <f>IFERROR(VLOOKUP(J6457,ORDEN_ESF!A:C,3,0),0)</f>
        <v>5</v>
      </c>
      <c r="M6457">
        <v>1023942</v>
      </c>
    </row>
    <row r="6458" spans="1:13" x14ac:dyDescent="0.25">
      <c r="A6458">
        <v>900521357</v>
      </c>
      <c r="B6458" t="s">
        <v>175</v>
      </c>
      <c r="C6458" t="s">
        <v>291</v>
      </c>
      <c r="D6458" t="s">
        <v>388</v>
      </c>
      <c r="E6458" t="s">
        <v>339</v>
      </c>
      <c r="F6458" t="s">
        <v>314</v>
      </c>
      <c r="G6458" s="16">
        <v>43100</v>
      </c>
      <c r="J6458" t="s">
        <v>321</v>
      </c>
      <c r="K6458" t="str">
        <f>IFERROR(VLOOKUP(J6458,ORDEN_ESF!A:C,2,0),"")</f>
        <v>Pasivos no corrientes</v>
      </c>
      <c r="L6458">
        <f>IFERROR(VLOOKUP(J6458,ORDEN_ESF!A:C,3,0),0)</f>
        <v>5</v>
      </c>
      <c r="M6458">
        <v>253279</v>
      </c>
    </row>
    <row r="6459" spans="1:13" x14ac:dyDescent="0.25">
      <c r="A6459">
        <v>800140959</v>
      </c>
      <c r="B6459" t="s">
        <v>340</v>
      </c>
      <c r="C6459" t="s">
        <v>291</v>
      </c>
      <c r="D6459" t="s">
        <v>228</v>
      </c>
      <c r="E6459" t="s">
        <v>339</v>
      </c>
      <c r="F6459" t="s">
        <v>292</v>
      </c>
      <c r="G6459" s="16">
        <v>43100</v>
      </c>
      <c r="J6459" t="s">
        <v>321</v>
      </c>
      <c r="K6459" t="str">
        <f>IFERROR(VLOOKUP(J6459,ORDEN_ESF!A:C,2,0),"")</f>
        <v>Pasivos no corrientes</v>
      </c>
      <c r="L6459">
        <f>IFERROR(VLOOKUP(J6459,ORDEN_ESF!A:C,3,0),0)</f>
        <v>5</v>
      </c>
      <c r="M6459">
        <v>14031952</v>
      </c>
    </row>
    <row r="6460" spans="1:13" x14ac:dyDescent="0.25">
      <c r="A6460">
        <v>800140959</v>
      </c>
      <c r="B6460" t="s">
        <v>340</v>
      </c>
      <c r="C6460" t="s">
        <v>291</v>
      </c>
      <c r="D6460" t="s">
        <v>228</v>
      </c>
      <c r="E6460" t="s">
        <v>339</v>
      </c>
      <c r="F6460" t="s">
        <v>314</v>
      </c>
      <c r="G6460" s="16">
        <v>43100</v>
      </c>
      <c r="J6460" t="s">
        <v>321</v>
      </c>
      <c r="K6460" t="str">
        <f>IFERROR(VLOOKUP(J6460,ORDEN_ESF!A:C,2,0),"")</f>
        <v>Pasivos no corrientes</v>
      </c>
      <c r="L6460">
        <f>IFERROR(VLOOKUP(J6460,ORDEN_ESF!A:C,3,0),0)</f>
        <v>5</v>
      </c>
      <c r="M6460">
        <v>10389006</v>
      </c>
    </row>
    <row r="6461" spans="1:13" x14ac:dyDescent="0.25">
      <c r="A6461">
        <v>800014246</v>
      </c>
      <c r="B6461" t="s">
        <v>332</v>
      </c>
      <c r="C6461" t="s">
        <v>291</v>
      </c>
      <c r="D6461" t="s">
        <v>223</v>
      </c>
      <c r="E6461" t="s">
        <v>333</v>
      </c>
      <c r="F6461" t="s">
        <v>292</v>
      </c>
      <c r="G6461" s="16">
        <v>43100</v>
      </c>
      <c r="J6461" t="s">
        <v>321</v>
      </c>
      <c r="K6461" t="str">
        <f>IFERROR(VLOOKUP(J6461,ORDEN_ESF!A:C,2,0),"")</f>
        <v>Pasivos no corrientes</v>
      </c>
      <c r="L6461">
        <f>IFERROR(VLOOKUP(J6461,ORDEN_ESF!A:C,3,0),0)</f>
        <v>5</v>
      </c>
      <c r="M6461">
        <v>128537711</v>
      </c>
    </row>
    <row r="6462" spans="1:13" x14ac:dyDescent="0.25">
      <c r="A6462">
        <v>800014246</v>
      </c>
      <c r="B6462" t="s">
        <v>332</v>
      </c>
      <c r="C6462" t="s">
        <v>291</v>
      </c>
      <c r="D6462" t="s">
        <v>223</v>
      </c>
      <c r="E6462" t="s">
        <v>333</v>
      </c>
      <c r="F6462" t="s">
        <v>314</v>
      </c>
      <c r="G6462" s="16">
        <v>43100</v>
      </c>
      <c r="J6462" t="s">
        <v>321</v>
      </c>
      <c r="K6462" t="str">
        <f>IFERROR(VLOOKUP(J6462,ORDEN_ESF!A:C,2,0),"")</f>
        <v>Pasivos no corrientes</v>
      </c>
      <c r="L6462">
        <f>IFERROR(VLOOKUP(J6462,ORDEN_ESF!A:C,3,0),0)</f>
        <v>5</v>
      </c>
      <c r="M6462">
        <v>92453499</v>
      </c>
    </row>
    <row r="6463" spans="1:13" x14ac:dyDescent="0.25">
      <c r="A6463">
        <v>800182330</v>
      </c>
      <c r="B6463" t="s">
        <v>342</v>
      </c>
      <c r="C6463" t="s">
        <v>291</v>
      </c>
      <c r="D6463" t="s">
        <v>343</v>
      </c>
      <c r="E6463" t="s">
        <v>333</v>
      </c>
      <c r="F6463" t="s">
        <v>292</v>
      </c>
      <c r="G6463" s="16">
        <v>43100</v>
      </c>
      <c r="J6463" t="s">
        <v>321</v>
      </c>
      <c r="K6463" t="str">
        <f>IFERROR(VLOOKUP(J6463,ORDEN_ESF!A:C,2,0),"")</f>
        <v>Pasivos no corrientes</v>
      </c>
      <c r="L6463">
        <f>IFERROR(VLOOKUP(J6463,ORDEN_ESF!A:C,3,0),0)</f>
        <v>5</v>
      </c>
      <c r="M6463">
        <v>133224289</v>
      </c>
    </row>
    <row r="6464" spans="1:13" x14ac:dyDescent="0.25">
      <c r="A6464">
        <v>800182330</v>
      </c>
      <c r="B6464" t="s">
        <v>342</v>
      </c>
      <c r="C6464" t="s">
        <v>291</v>
      </c>
      <c r="D6464" t="s">
        <v>343</v>
      </c>
      <c r="E6464" t="s">
        <v>333</v>
      </c>
      <c r="F6464" t="s">
        <v>314</v>
      </c>
      <c r="G6464" s="16">
        <v>43100</v>
      </c>
      <c r="J6464" t="s">
        <v>321</v>
      </c>
      <c r="K6464" t="str">
        <f>IFERROR(VLOOKUP(J6464,ORDEN_ESF!A:C,2,0),"")</f>
        <v>Pasivos no corrientes</v>
      </c>
      <c r="L6464">
        <f>IFERROR(VLOOKUP(J6464,ORDEN_ESF!A:C,3,0),0)</f>
        <v>5</v>
      </c>
      <c r="M6464">
        <v>185775285</v>
      </c>
    </row>
    <row r="6465" spans="1:13" x14ac:dyDescent="0.25">
      <c r="A6465">
        <v>830116629</v>
      </c>
      <c r="B6465" t="s">
        <v>354</v>
      </c>
      <c r="C6465" t="s">
        <v>291</v>
      </c>
      <c r="D6465" t="s">
        <v>228</v>
      </c>
      <c r="E6465" t="s">
        <v>355</v>
      </c>
      <c r="F6465" t="s">
        <v>292</v>
      </c>
      <c r="G6465" s="16">
        <v>43100</v>
      </c>
      <c r="J6465" t="s">
        <v>321</v>
      </c>
      <c r="K6465" t="str">
        <f>IFERROR(VLOOKUP(J6465,ORDEN_ESF!A:C,2,0),"")</f>
        <v>Pasivos no corrientes</v>
      </c>
      <c r="L6465">
        <f>IFERROR(VLOOKUP(J6465,ORDEN_ESF!A:C,3,0),0)</f>
        <v>5</v>
      </c>
      <c r="M6465">
        <v>5742284</v>
      </c>
    </row>
    <row r="6466" spans="1:13" x14ac:dyDescent="0.25">
      <c r="A6466">
        <v>830116629</v>
      </c>
      <c r="B6466" t="s">
        <v>354</v>
      </c>
      <c r="C6466" t="s">
        <v>291</v>
      </c>
      <c r="D6466" t="s">
        <v>228</v>
      </c>
      <c r="E6466" t="s">
        <v>355</v>
      </c>
      <c r="F6466" t="s">
        <v>314</v>
      </c>
      <c r="G6466" s="16">
        <v>43100</v>
      </c>
      <c r="J6466" t="s">
        <v>321</v>
      </c>
      <c r="K6466" t="str">
        <f>IFERROR(VLOOKUP(J6466,ORDEN_ESF!A:C,2,0),"")</f>
        <v>Pasivos no corrientes</v>
      </c>
      <c r="L6466">
        <f>IFERROR(VLOOKUP(J6466,ORDEN_ESF!A:C,3,0),0)</f>
        <v>5</v>
      </c>
      <c r="M6466">
        <v>5551342</v>
      </c>
    </row>
    <row r="6467" spans="1:13" x14ac:dyDescent="0.25">
      <c r="A6467">
        <v>830097620</v>
      </c>
      <c r="B6467" t="s">
        <v>290</v>
      </c>
      <c r="C6467" t="s">
        <v>291</v>
      </c>
      <c r="D6467" t="s">
        <v>228</v>
      </c>
      <c r="E6467" t="s">
        <v>224</v>
      </c>
      <c r="F6467" t="s">
        <v>292</v>
      </c>
      <c r="G6467" s="16">
        <v>43100</v>
      </c>
      <c r="J6467" t="s">
        <v>321</v>
      </c>
      <c r="K6467" t="str">
        <f>IFERROR(VLOOKUP(J6467,ORDEN_ESF!A:C,2,0),"")</f>
        <v>Pasivos no corrientes</v>
      </c>
      <c r="L6467">
        <f>IFERROR(VLOOKUP(J6467,ORDEN_ESF!A:C,3,0),0)</f>
        <v>5</v>
      </c>
      <c r="M6467">
        <v>59303987</v>
      </c>
    </row>
    <row r="6468" spans="1:13" x14ac:dyDescent="0.25">
      <c r="A6468">
        <v>830097620</v>
      </c>
      <c r="B6468" t="s">
        <v>290</v>
      </c>
      <c r="C6468" t="s">
        <v>291</v>
      </c>
      <c r="D6468" t="s">
        <v>228</v>
      </c>
      <c r="E6468" t="s">
        <v>224</v>
      </c>
      <c r="F6468" t="s">
        <v>314</v>
      </c>
      <c r="G6468" s="16">
        <v>43100</v>
      </c>
      <c r="J6468" t="s">
        <v>321</v>
      </c>
      <c r="K6468" t="str">
        <f>IFERROR(VLOOKUP(J6468,ORDEN_ESF!A:C,2,0),"")</f>
        <v>Pasivos no corrientes</v>
      </c>
      <c r="L6468">
        <f>IFERROR(VLOOKUP(J6468,ORDEN_ESF!A:C,3,0),0)</f>
        <v>5</v>
      </c>
      <c r="M6468">
        <v>49232340</v>
      </c>
    </row>
    <row r="6469" spans="1:13" x14ac:dyDescent="0.25">
      <c r="A6469">
        <v>800095951</v>
      </c>
      <c r="B6469" t="s">
        <v>338</v>
      </c>
      <c r="C6469" t="s">
        <v>291</v>
      </c>
      <c r="D6469" t="s">
        <v>228</v>
      </c>
      <c r="E6469" t="s">
        <v>339</v>
      </c>
      <c r="F6469" t="s">
        <v>292</v>
      </c>
      <c r="G6469" s="16">
        <v>43100</v>
      </c>
      <c r="J6469" t="s">
        <v>321</v>
      </c>
      <c r="K6469" t="str">
        <f>IFERROR(VLOOKUP(J6469,ORDEN_ESF!A:C,2,0),"")</f>
        <v>Pasivos no corrientes</v>
      </c>
      <c r="L6469">
        <f>IFERROR(VLOOKUP(J6469,ORDEN_ESF!A:C,3,0),0)</f>
        <v>5</v>
      </c>
      <c r="M6469">
        <v>7919816</v>
      </c>
    </row>
    <row r="6470" spans="1:13" x14ac:dyDescent="0.25">
      <c r="A6470">
        <v>890908097</v>
      </c>
      <c r="B6470" t="s">
        <v>377</v>
      </c>
      <c r="C6470" t="s">
        <v>291</v>
      </c>
      <c r="D6470" t="s">
        <v>223</v>
      </c>
      <c r="E6470" t="s">
        <v>224</v>
      </c>
      <c r="F6470" t="s">
        <v>292</v>
      </c>
      <c r="G6470" s="16">
        <v>43100</v>
      </c>
      <c r="J6470" t="s">
        <v>322</v>
      </c>
      <c r="K6470" t="str">
        <f>IFERROR(VLOOKUP(J6470,ORDEN_ESF!A:C,2,0),"")</f>
        <v>Pasivos</v>
      </c>
      <c r="L6470">
        <f>IFERROR(VLOOKUP(J6470,ORDEN_ESF!A:C,3,0),0)</f>
        <v>6</v>
      </c>
      <c r="M6470">
        <v>10735483</v>
      </c>
    </row>
    <row r="6471" spans="1:13" x14ac:dyDescent="0.25">
      <c r="A6471">
        <v>890908097</v>
      </c>
      <c r="B6471" t="s">
        <v>377</v>
      </c>
      <c r="C6471" t="s">
        <v>291</v>
      </c>
      <c r="D6471" t="s">
        <v>223</v>
      </c>
      <c r="E6471" t="s">
        <v>224</v>
      </c>
      <c r="F6471" t="s">
        <v>314</v>
      </c>
      <c r="G6471" s="16">
        <v>43100</v>
      </c>
      <c r="J6471" t="s">
        <v>322</v>
      </c>
      <c r="K6471" t="str">
        <f>IFERROR(VLOOKUP(J6471,ORDEN_ESF!A:C,2,0),"")</f>
        <v>Pasivos</v>
      </c>
      <c r="L6471">
        <f>IFERROR(VLOOKUP(J6471,ORDEN_ESF!A:C,3,0),0)</f>
        <v>6</v>
      </c>
      <c r="M6471">
        <v>8945665</v>
      </c>
    </row>
    <row r="6472" spans="1:13" x14ac:dyDescent="0.25">
      <c r="A6472">
        <v>860077099</v>
      </c>
      <c r="B6472" t="s">
        <v>371</v>
      </c>
      <c r="C6472" t="s">
        <v>291</v>
      </c>
      <c r="D6472" t="s">
        <v>228</v>
      </c>
      <c r="E6472" t="s">
        <v>224</v>
      </c>
      <c r="F6472" t="s">
        <v>292</v>
      </c>
      <c r="G6472" s="16">
        <v>43100</v>
      </c>
      <c r="J6472" t="s">
        <v>322</v>
      </c>
      <c r="K6472" t="str">
        <f>IFERROR(VLOOKUP(J6472,ORDEN_ESF!A:C,2,0),"")</f>
        <v>Pasivos</v>
      </c>
      <c r="L6472">
        <f>IFERROR(VLOOKUP(J6472,ORDEN_ESF!A:C,3,0),0)</f>
        <v>6</v>
      </c>
      <c r="M6472">
        <v>13876044</v>
      </c>
    </row>
    <row r="6473" spans="1:13" x14ac:dyDescent="0.25">
      <c r="A6473">
        <v>860077099</v>
      </c>
      <c r="B6473" t="s">
        <v>371</v>
      </c>
      <c r="C6473" t="s">
        <v>291</v>
      </c>
      <c r="D6473" t="s">
        <v>228</v>
      </c>
      <c r="E6473" t="s">
        <v>224</v>
      </c>
      <c r="F6473" t="s">
        <v>314</v>
      </c>
      <c r="G6473" s="16">
        <v>43100</v>
      </c>
      <c r="J6473" t="s">
        <v>322</v>
      </c>
      <c r="K6473" t="str">
        <f>IFERROR(VLOOKUP(J6473,ORDEN_ESF!A:C,2,0),"")</f>
        <v>Pasivos</v>
      </c>
      <c r="L6473">
        <f>IFERROR(VLOOKUP(J6473,ORDEN_ESF!A:C,3,0),0)</f>
        <v>6</v>
      </c>
      <c r="M6473">
        <v>7259657</v>
      </c>
    </row>
    <row r="6474" spans="1:13" x14ac:dyDescent="0.25">
      <c r="A6474">
        <v>860532790</v>
      </c>
      <c r="B6474" t="s">
        <v>374</v>
      </c>
      <c r="C6474" t="s">
        <v>291</v>
      </c>
      <c r="D6474" t="s">
        <v>228</v>
      </c>
      <c r="E6474" t="s">
        <v>224</v>
      </c>
      <c r="F6474" t="s">
        <v>292</v>
      </c>
      <c r="G6474" s="16">
        <v>43100</v>
      </c>
      <c r="J6474" t="s">
        <v>322</v>
      </c>
      <c r="K6474" t="str">
        <f>IFERROR(VLOOKUP(J6474,ORDEN_ESF!A:C,2,0),"")</f>
        <v>Pasivos</v>
      </c>
      <c r="L6474">
        <f>IFERROR(VLOOKUP(J6474,ORDEN_ESF!A:C,3,0),0)</f>
        <v>6</v>
      </c>
      <c r="M6474">
        <v>7218630</v>
      </c>
    </row>
    <row r="6475" spans="1:13" x14ac:dyDescent="0.25">
      <c r="A6475">
        <v>860532790</v>
      </c>
      <c r="B6475" t="s">
        <v>374</v>
      </c>
      <c r="C6475" t="s">
        <v>291</v>
      </c>
      <c r="D6475" t="s">
        <v>228</v>
      </c>
      <c r="E6475" t="s">
        <v>224</v>
      </c>
      <c r="F6475" t="s">
        <v>314</v>
      </c>
      <c r="G6475" s="16">
        <v>43100</v>
      </c>
      <c r="J6475" t="s">
        <v>322</v>
      </c>
      <c r="K6475" t="str">
        <f>IFERROR(VLOOKUP(J6475,ORDEN_ESF!A:C,2,0),"")</f>
        <v>Pasivos</v>
      </c>
      <c r="L6475">
        <f>IFERROR(VLOOKUP(J6475,ORDEN_ESF!A:C,3,0),0)</f>
        <v>6</v>
      </c>
      <c r="M6475">
        <v>6105898</v>
      </c>
    </row>
    <row r="6476" spans="1:13" x14ac:dyDescent="0.25">
      <c r="A6476">
        <v>890928186</v>
      </c>
      <c r="B6476" t="s">
        <v>303</v>
      </c>
      <c r="C6476" t="s">
        <v>291</v>
      </c>
      <c r="D6476" t="s">
        <v>223</v>
      </c>
      <c r="E6476" t="s">
        <v>224</v>
      </c>
      <c r="F6476" t="s">
        <v>292</v>
      </c>
      <c r="G6476" s="16">
        <v>43100</v>
      </c>
      <c r="J6476" t="s">
        <v>322</v>
      </c>
      <c r="K6476" t="str">
        <f>IFERROR(VLOOKUP(J6476,ORDEN_ESF!A:C,2,0),"")</f>
        <v>Pasivos</v>
      </c>
      <c r="L6476">
        <f>IFERROR(VLOOKUP(J6476,ORDEN_ESF!A:C,3,0),0)</f>
        <v>6</v>
      </c>
      <c r="M6476">
        <v>10565545</v>
      </c>
    </row>
    <row r="6477" spans="1:13" x14ac:dyDescent="0.25">
      <c r="A6477">
        <v>890928186</v>
      </c>
      <c r="B6477" t="s">
        <v>303</v>
      </c>
      <c r="C6477" t="s">
        <v>291</v>
      </c>
      <c r="D6477" t="s">
        <v>223</v>
      </c>
      <c r="E6477" t="s">
        <v>224</v>
      </c>
      <c r="F6477" t="s">
        <v>314</v>
      </c>
      <c r="G6477" s="16">
        <v>43100</v>
      </c>
      <c r="J6477" t="s">
        <v>322</v>
      </c>
      <c r="K6477" t="str">
        <f>IFERROR(VLOOKUP(J6477,ORDEN_ESF!A:C,2,0),"")</f>
        <v>Pasivos</v>
      </c>
      <c r="L6477">
        <f>IFERROR(VLOOKUP(J6477,ORDEN_ESF!A:C,3,0),0)</f>
        <v>6</v>
      </c>
      <c r="M6477">
        <v>10941940</v>
      </c>
    </row>
    <row r="6478" spans="1:13" x14ac:dyDescent="0.25">
      <c r="A6478">
        <v>900206483</v>
      </c>
      <c r="B6478" t="s">
        <v>307</v>
      </c>
      <c r="C6478" t="s">
        <v>291</v>
      </c>
      <c r="D6478" t="s">
        <v>228</v>
      </c>
      <c r="E6478" t="s">
        <v>224</v>
      </c>
      <c r="F6478" t="s">
        <v>292</v>
      </c>
      <c r="G6478" s="16">
        <v>43100</v>
      </c>
      <c r="J6478" t="s">
        <v>322</v>
      </c>
      <c r="K6478" t="str">
        <f>IFERROR(VLOOKUP(J6478,ORDEN_ESF!A:C,2,0),"")</f>
        <v>Pasivos</v>
      </c>
      <c r="L6478">
        <f>IFERROR(VLOOKUP(J6478,ORDEN_ESF!A:C,3,0),0)</f>
        <v>6</v>
      </c>
      <c r="M6478">
        <v>6641161</v>
      </c>
    </row>
    <row r="6479" spans="1:13" x14ac:dyDescent="0.25">
      <c r="A6479">
        <v>900206483</v>
      </c>
      <c r="B6479" t="s">
        <v>307</v>
      </c>
      <c r="C6479" t="s">
        <v>291</v>
      </c>
      <c r="D6479" t="s">
        <v>228</v>
      </c>
      <c r="E6479" t="s">
        <v>224</v>
      </c>
      <c r="F6479" t="s">
        <v>314</v>
      </c>
      <c r="G6479" s="16">
        <v>43100</v>
      </c>
      <c r="J6479" t="s">
        <v>322</v>
      </c>
      <c r="K6479" t="str">
        <f>IFERROR(VLOOKUP(J6479,ORDEN_ESF!A:C,2,0),"")</f>
        <v>Pasivos</v>
      </c>
      <c r="L6479">
        <f>IFERROR(VLOOKUP(J6479,ORDEN_ESF!A:C,3,0),0)</f>
        <v>6</v>
      </c>
      <c r="M6479">
        <v>2312927</v>
      </c>
    </row>
    <row r="6480" spans="1:13" x14ac:dyDescent="0.25">
      <c r="A6480">
        <v>900206480</v>
      </c>
      <c r="B6480" t="s">
        <v>306</v>
      </c>
      <c r="C6480" t="s">
        <v>291</v>
      </c>
      <c r="D6480" t="s">
        <v>228</v>
      </c>
      <c r="E6480" t="s">
        <v>224</v>
      </c>
      <c r="F6480" t="s">
        <v>292</v>
      </c>
      <c r="G6480" s="16">
        <v>43100</v>
      </c>
      <c r="J6480" t="s">
        <v>322</v>
      </c>
      <c r="K6480" t="str">
        <f>IFERROR(VLOOKUP(J6480,ORDEN_ESF!A:C,2,0),"")</f>
        <v>Pasivos</v>
      </c>
      <c r="L6480">
        <f>IFERROR(VLOOKUP(J6480,ORDEN_ESF!A:C,3,0),0)</f>
        <v>6</v>
      </c>
      <c r="M6480">
        <v>15167270</v>
      </c>
    </row>
    <row r="6481" spans="1:13" x14ac:dyDescent="0.25">
      <c r="A6481">
        <v>900206480</v>
      </c>
      <c r="B6481" t="s">
        <v>306</v>
      </c>
      <c r="C6481" t="s">
        <v>291</v>
      </c>
      <c r="D6481" t="s">
        <v>228</v>
      </c>
      <c r="E6481" t="s">
        <v>224</v>
      </c>
      <c r="F6481" t="s">
        <v>314</v>
      </c>
      <c r="G6481" s="16">
        <v>43100</v>
      </c>
      <c r="J6481" t="s">
        <v>322</v>
      </c>
      <c r="K6481" t="str">
        <f>IFERROR(VLOOKUP(J6481,ORDEN_ESF!A:C,2,0),"")</f>
        <v>Pasivos</v>
      </c>
      <c r="L6481">
        <f>IFERROR(VLOOKUP(J6481,ORDEN_ESF!A:C,3,0),0)</f>
        <v>6</v>
      </c>
      <c r="M6481">
        <v>12594756</v>
      </c>
    </row>
    <row r="6482" spans="1:13" x14ac:dyDescent="0.25">
      <c r="A6482">
        <v>890940026</v>
      </c>
      <c r="B6482" t="s">
        <v>304</v>
      </c>
      <c r="C6482" t="s">
        <v>291</v>
      </c>
      <c r="D6482" t="s">
        <v>223</v>
      </c>
      <c r="E6482" t="s">
        <v>224</v>
      </c>
      <c r="F6482" t="s">
        <v>292</v>
      </c>
      <c r="G6482" s="16">
        <v>43100</v>
      </c>
      <c r="J6482" t="s">
        <v>322</v>
      </c>
      <c r="K6482" t="str">
        <f>IFERROR(VLOOKUP(J6482,ORDEN_ESF!A:C,2,0),"")</f>
        <v>Pasivos</v>
      </c>
      <c r="L6482">
        <f>IFERROR(VLOOKUP(J6482,ORDEN_ESF!A:C,3,0),0)</f>
        <v>6</v>
      </c>
      <c r="M6482">
        <v>56079292</v>
      </c>
    </row>
    <row r="6483" spans="1:13" x14ac:dyDescent="0.25">
      <c r="A6483">
        <v>890940026</v>
      </c>
      <c r="B6483" t="s">
        <v>304</v>
      </c>
      <c r="C6483" t="s">
        <v>291</v>
      </c>
      <c r="D6483" t="s">
        <v>223</v>
      </c>
      <c r="E6483" t="s">
        <v>224</v>
      </c>
      <c r="F6483" t="s">
        <v>314</v>
      </c>
      <c r="G6483" s="16">
        <v>43100</v>
      </c>
      <c r="J6483" t="s">
        <v>322</v>
      </c>
      <c r="K6483" t="str">
        <f>IFERROR(VLOOKUP(J6483,ORDEN_ESF!A:C,2,0),"")</f>
        <v>Pasivos</v>
      </c>
      <c r="L6483">
        <f>IFERROR(VLOOKUP(J6483,ORDEN_ESF!A:C,3,0),0)</f>
        <v>6</v>
      </c>
      <c r="M6483">
        <v>65137521</v>
      </c>
    </row>
    <row r="6484" spans="1:13" x14ac:dyDescent="0.25">
      <c r="A6484">
        <v>860505064</v>
      </c>
      <c r="B6484" t="s">
        <v>361</v>
      </c>
      <c r="C6484" t="s">
        <v>291</v>
      </c>
      <c r="D6484" t="s">
        <v>228</v>
      </c>
      <c r="E6484" t="s">
        <v>224</v>
      </c>
      <c r="F6484" t="s">
        <v>292</v>
      </c>
      <c r="G6484" s="16">
        <v>43100</v>
      </c>
      <c r="J6484" t="s">
        <v>322</v>
      </c>
      <c r="K6484" t="str">
        <f>IFERROR(VLOOKUP(J6484,ORDEN_ESF!A:C,2,0),"")</f>
        <v>Pasivos</v>
      </c>
      <c r="L6484">
        <f>IFERROR(VLOOKUP(J6484,ORDEN_ESF!A:C,3,0),0)</f>
        <v>6</v>
      </c>
      <c r="M6484">
        <v>2173047</v>
      </c>
    </row>
    <row r="6485" spans="1:13" x14ac:dyDescent="0.25">
      <c r="A6485">
        <v>860505064</v>
      </c>
      <c r="B6485" t="s">
        <v>361</v>
      </c>
      <c r="C6485" t="s">
        <v>291</v>
      </c>
      <c r="D6485" t="s">
        <v>228</v>
      </c>
      <c r="E6485" t="s">
        <v>224</v>
      </c>
      <c r="F6485" t="s">
        <v>314</v>
      </c>
      <c r="G6485" s="16">
        <v>43100</v>
      </c>
      <c r="J6485" t="s">
        <v>322</v>
      </c>
      <c r="K6485" t="str">
        <f>IFERROR(VLOOKUP(J6485,ORDEN_ESF!A:C,2,0),"")</f>
        <v>Pasivos</v>
      </c>
      <c r="L6485">
        <f>IFERROR(VLOOKUP(J6485,ORDEN_ESF!A:C,3,0),0)</f>
        <v>6</v>
      </c>
      <c r="M6485">
        <v>2036146</v>
      </c>
    </row>
    <row r="6486" spans="1:13" x14ac:dyDescent="0.25">
      <c r="A6486">
        <v>900521357</v>
      </c>
      <c r="B6486" t="s">
        <v>175</v>
      </c>
      <c r="C6486" t="s">
        <v>291</v>
      </c>
      <c r="D6486" t="s">
        <v>388</v>
      </c>
      <c r="E6486" t="s">
        <v>339</v>
      </c>
      <c r="F6486" t="s">
        <v>292</v>
      </c>
      <c r="G6486" s="16">
        <v>43100</v>
      </c>
      <c r="J6486" t="s">
        <v>322</v>
      </c>
      <c r="K6486" t="str">
        <f>IFERROR(VLOOKUP(J6486,ORDEN_ESF!A:C,2,0),"")</f>
        <v>Pasivos</v>
      </c>
      <c r="L6486">
        <f>IFERROR(VLOOKUP(J6486,ORDEN_ESF!A:C,3,0),0)</f>
        <v>6</v>
      </c>
      <c r="M6486">
        <v>18231405</v>
      </c>
    </row>
    <row r="6487" spans="1:13" x14ac:dyDescent="0.25">
      <c r="A6487">
        <v>900521357</v>
      </c>
      <c r="B6487" t="s">
        <v>175</v>
      </c>
      <c r="C6487" t="s">
        <v>291</v>
      </c>
      <c r="D6487" t="s">
        <v>388</v>
      </c>
      <c r="E6487" t="s">
        <v>339</v>
      </c>
      <c r="F6487" t="s">
        <v>314</v>
      </c>
      <c r="G6487" s="16">
        <v>43100</v>
      </c>
      <c r="J6487" t="s">
        <v>322</v>
      </c>
      <c r="K6487" t="str">
        <f>IFERROR(VLOOKUP(J6487,ORDEN_ESF!A:C,2,0),"")</f>
        <v>Pasivos</v>
      </c>
      <c r="L6487">
        <f>IFERROR(VLOOKUP(J6487,ORDEN_ESF!A:C,3,0),0)</f>
        <v>6</v>
      </c>
      <c r="M6487">
        <v>62070915</v>
      </c>
    </row>
    <row r="6488" spans="1:13" x14ac:dyDescent="0.25">
      <c r="A6488">
        <v>800140959</v>
      </c>
      <c r="B6488" t="s">
        <v>340</v>
      </c>
      <c r="C6488" t="s">
        <v>291</v>
      </c>
      <c r="D6488" t="s">
        <v>228</v>
      </c>
      <c r="E6488" t="s">
        <v>339</v>
      </c>
      <c r="F6488" t="s">
        <v>292</v>
      </c>
      <c r="G6488" s="16">
        <v>43100</v>
      </c>
      <c r="J6488" t="s">
        <v>322</v>
      </c>
      <c r="K6488" t="str">
        <f>IFERROR(VLOOKUP(J6488,ORDEN_ESF!A:C,2,0),"")</f>
        <v>Pasivos</v>
      </c>
      <c r="L6488">
        <f>IFERROR(VLOOKUP(J6488,ORDEN_ESF!A:C,3,0),0)</f>
        <v>6</v>
      </c>
      <c r="M6488">
        <v>61262072</v>
      </c>
    </row>
    <row r="6489" spans="1:13" x14ac:dyDescent="0.25">
      <c r="A6489">
        <v>800140959</v>
      </c>
      <c r="B6489" t="s">
        <v>340</v>
      </c>
      <c r="C6489" t="s">
        <v>291</v>
      </c>
      <c r="D6489" t="s">
        <v>228</v>
      </c>
      <c r="E6489" t="s">
        <v>339</v>
      </c>
      <c r="F6489" t="s">
        <v>314</v>
      </c>
      <c r="G6489" s="16">
        <v>43100</v>
      </c>
      <c r="J6489" t="s">
        <v>322</v>
      </c>
      <c r="K6489" t="str">
        <f>IFERROR(VLOOKUP(J6489,ORDEN_ESF!A:C,2,0),"")</f>
        <v>Pasivos</v>
      </c>
      <c r="L6489">
        <f>IFERROR(VLOOKUP(J6489,ORDEN_ESF!A:C,3,0),0)</f>
        <v>6</v>
      </c>
      <c r="M6489">
        <v>38758990</v>
      </c>
    </row>
    <row r="6490" spans="1:13" x14ac:dyDescent="0.25">
      <c r="A6490">
        <v>900535441</v>
      </c>
      <c r="B6490" t="s">
        <v>308</v>
      </c>
      <c r="C6490" t="s">
        <v>291</v>
      </c>
      <c r="D6490" t="s">
        <v>228</v>
      </c>
      <c r="E6490" t="s">
        <v>224</v>
      </c>
      <c r="F6490" t="s">
        <v>292</v>
      </c>
      <c r="G6490" s="16">
        <v>43100</v>
      </c>
      <c r="J6490" t="s">
        <v>322</v>
      </c>
      <c r="K6490" t="str">
        <f>IFERROR(VLOOKUP(J6490,ORDEN_ESF!A:C,2,0),"")</f>
        <v>Pasivos</v>
      </c>
      <c r="L6490">
        <f>IFERROR(VLOOKUP(J6490,ORDEN_ESF!A:C,3,0),0)</f>
        <v>6</v>
      </c>
      <c r="M6490">
        <v>60063701</v>
      </c>
    </row>
    <row r="6491" spans="1:13" x14ac:dyDescent="0.25">
      <c r="A6491">
        <v>900535441</v>
      </c>
      <c r="B6491" t="s">
        <v>308</v>
      </c>
      <c r="C6491" t="s">
        <v>291</v>
      </c>
      <c r="D6491" t="s">
        <v>228</v>
      </c>
      <c r="E6491" t="s">
        <v>224</v>
      </c>
      <c r="F6491" t="s">
        <v>314</v>
      </c>
      <c r="G6491" s="16">
        <v>43100</v>
      </c>
      <c r="J6491" t="s">
        <v>322</v>
      </c>
      <c r="K6491" t="str">
        <f>IFERROR(VLOOKUP(J6491,ORDEN_ESF!A:C,2,0),"")</f>
        <v>Pasivos</v>
      </c>
      <c r="L6491">
        <f>IFERROR(VLOOKUP(J6491,ORDEN_ESF!A:C,3,0),0)</f>
        <v>6</v>
      </c>
      <c r="M6491">
        <v>76570976</v>
      </c>
    </row>
    <row r="6492" spans="1:13" x14ac:dyDescent="0.25">
      <c r="A6492">
        <v>800014246</v>
      </c>
      <c r="B6492" t="s">
        <v>332</v>
      </c>
      <c r="C6492" t="s">
        <v>291</v>
      </c>
      <c r="D6492" t="s">
        <v>223</v>
      </c>
      <c r="E6492" t="s">
        <v>333</v>
      </c>
      <c r="F6492" t="s">
        <v>292</v>
      </c>
      <c r="G6492" s="16">
        <v>43100</v>
      </c>
      <c r="J6492" t="s">
        <v>322</v>
      </c>
      <c r="K6492" t="str">
        <f>IFERROR(VLOOKUP(J6492,ORDEN_ESF!A:C,2,0),"")</f>
        <v>Pasivos</v>
      </c>
      <c r="L6492">
        <f>IFERROR(VLOOKUP(J6492,ORDEN_ESF!A:C,3,0),0)</f>
        <v>6</v>
      </c>
      <c r="M6492">
        <v>208370407</v>
      </c>
    </row>
    <row r="6493" spans="1:13" x14ac:dyDescent="0.25">
      <c r="A6493">
        <v>800014246</v>
      </c>
      <c r="B6493" t="s">
        <v>332</v>
      </c>
      <c r="C6493" t="s">
        <v>291</v>
      </c>
      <c r="D6493" t="s">
        <v>223</v>
      </c>
      <c r="E6493" t="s">
        <v>333</v>
      </c>
      <c r="F6493" t="s">
        <v>314</v>
      </c>
      <c r="G6493" s="16">
        <v>43100</v>
      </c>
      <c r="J6493" t="s">
        <v>322</v>
      </c>
      <c r="K6493" t="str">
        <f>IFERROR(VLOOKUP(J6493,ORDEN_ESF!A:C,2,0),"")</f>
        <v>Pasivos</v>
      </c>
      <c r="L6493">
        <f>IFERROR(VLOOKUP(J6493,ORDEN_ESF!A:C,3,0),0)</f>
        <v>6</v>
      </c>
      <c r="M6493">
        <v>157335244</v>
      </c>
    </row>
    <row r="6494" spans="1:13" x14ac:dyDescent="0.25">
      <c r="A6494">
        <v>800182330</v>
      </c>
      <c r="B6494" t="s">
        <v>342</v>
      </c>
      <c r="C6494" t="s">
        <v>291</v>
      </c>
      <c r="D6494" t="s">
        <v>343</v>
      </c>
      <c r="E6494" t="s">
        <v>333</v>
      </c>
      <c r="F6494" t="s">
        <v>292</v>
      </c>
      <c r="G6494" s="16">
        <v>43100</v>
      </c>
      <c r="J6494" t="s">
        <v>322</v>
      </c>
      <c r="K6494" t="str">
        <f>IFERROR(VLOOKUP(J6494,ORDEN_ESF!A:C,2,0),"")</f>
        <v>Pasivos</v>
      </c>
      <c r="L6494">
        <f>IFERROR(VLOOKUP(J6494,ORDEN_ESF!A:C,3,0),0)</f>
        <v>6</v>
      </c>
      <c r="M6494">
        <v>393241410</v>
      </c>
    </row>
    <row r="6495" spans="1:13" x14ac:dyDescent="0.25">
      <c r="A6495">
        <v>800182330</v>
      </c>
      <c r="B6495" t="s">
        <v>342</v>
      </c>
      <c r="C6495" t="s">
        <v>291</v>
      </c>
      <c r="D6495" t="s">
        <v>343</v>
      </c>
      <c r="E6495" t="s">
        <v>333</v>
      </c>
      <c r="F6495" t="s">
        <v>314</v>
      </c>
      <c r="G6495" s="16">
        <v>43100</v>
      </c>
      <c r="J6495" t="s">
        <v>322</v>
      </c>
      <c r="K6495" t="str">
        <f>IFERROR(VLOOKUP(J6495,ORDEN_ESF!A:C,2,0),"")</f>
        <v>Pasivos</v>
      </c>
      <c r="L6495">
        <f>IFERROR(VLOOKUP(J6495,ORDEN_ESF!A:C,3,0),0)</f>
        <v>6</v>
      </c>
      <c r="M6495">
        <v>442684663</v>
      </c>
    </row>
    <row r="6496" spans="1:13" x14ac:dyDescent="0.25">
      <c r="A6496">
        <v>830116629</v>
      </c>
      <c r="B6496" t="s">
        <v>354</v>
      </c>
      <c r="C6496" t="s">
        <v>291</v>
      </c>
      <c r="D6496" t="s">
        <v>228</v>
      </c>
      <c r="E6496" t="s">
        <v>355</v>
      </c>
      <c r="F6496" t="s">
        <v>292</v>
      </c>
      <c r="G6496" s="16">
        <v>43100</v>
      </c>
      <c r="J6496" t="s">
        <v>322</v>
      </c>
      <c r="K6496" t="str">
        <f>IFERROR(VLOOKUP(J6496,ORDEN_ESF!A:C,2,0),"")</f>
        <v>Pasivos</v>
      </c>
      <c r="L6496">
        <f>IFERROR(VLOOKUP(J6496,ORDEN_ESF!A:C,3,0),0)</f>
        <v>6</v>
      </c>
      <c r="M6496">
        <v>9016340</v>
      </c>
    </row>
    <row r="6497" spans="1:13" x14ac:dyDescent="0.25">
      <c r="A6497">
        <v>830116629</v>
      </c>
      <c r="B6497" t="s">
        <v>354</v>
      </c>
      <c r="C6497" t="s">
        <v>291</v>
      </c>
      <c r="D6497" t="s">
        <v>228</v>
      </c>
      <c r="E6497" t="s">
        <v>355</v>
      </c>
      <c r="F6497" t="s">
        <v>314</v>
      </c>
      <c r="G6497" s="16">
        <v>43100</v>
      </c>
      <c r="J6497" t="s">
        <v>322</v>
      </c>
      <c r="K6497" t="str">
        <f>IFERROR(VLOOKUP(J6497,ORDEN_ESF!A:C,2,0),"")</f>
        <v>Pasivos</v>
      </c>
      <c r="L6497">
        <f>IFERROR(VLOOKUP(J6497,ORDEN_ESF!A:C,3,0),0)</f>
        <v>6</v>
      </c>
      <c r="M6497">
        <v>8228132</v>
      </c>
    </row>
    <row r="6498" spans="1:13" x14ac:dyDescent="0.25">
      <c r="A6498">
        <v>830097620</v>
      </c>
      <c r="B6498" t="s">
        <v>290</v>
      </c>
      <c r="C6498" t="s">
        <v>291</v>
      </c>
      <c r="D6498" t="s">
        <v>228</v>
      </c>
      <c r="E6498" t="s">
        <v>224</v>
      </c>
      <c r="F6498" t="s">
        <v>292</v>
      </c>
      <c r="G6498" s="16">
        <v>43100</v>
      </c>
      <c r="J6498" t="s">
        <v>322</v>
      </c>
      <c r="K6498" t="str">
        <f>IFERROR(VLOOKUP(J6498,ORDEN_ESF!A:C,2,0),"")</f>
        <v>Pasivos</v>
      </c>
      <c r="L6498">
        <f>IFERROR(VLOOKUP(J6498,ORDEN_ESF!A:C,3,0),0)</f>
        <v>6</v>
      </c>
      <c r="M6498">
        <v>323234316</v>
      </c>
    </row>
    <row r="6499" spans="1:13" x14ac:dyDescent="0.25">
      <c r="A6499">
        <v>830097620</v>
      </c>
      <c r="B6499" t="s">
        <v>290</v>
      </c>
      <c r="C6499" t="s">
        <v>291</v>
      </c>
      <c r="D6499" t="s">
        <v>228</v>
      </c>
      <c r="E6499" t="s">
        <v>224</v>
      </c>
      <c r="F6499" t="s">
        <v>314</v>
      </c>
      <c r="G6499" s="16">
        <v>43100</v>
      </c>
      <c r="J6499" t="s">
        <v>322</v>
      </c>
      <c r="K6499" t="str">
        <f>IFERROR(VLOOKUP(J6499,ORDEN_ESF!A:C,2,0),"")</f>
        <v>Pasivos</v>
      </c>
      <c r="L6499">
        <f>IFERROR(VLOOKUP(J6499,ORDEN_ESF!A:C,3,0),0)</f>
        <v>6</v>
      </c>
      <c r="M6499">
        <v>72213386</v>
      </c>
    </row>
    <row r="6500" spans="1:13" x14ac:dyDescent="0.25">
      <c r="A6500">
        <v>800095951</v>
      </c>
      <c r="B6500" t="s">
        <v>338</v>
      </c>
      <c r="C6500" t="s">
        <v>291</v>
      </c>
      <c r="D6500" t="s">
        <v>228</v>
      </c>
      <c r="E6500" t="s">
        <v>339</v>
      </c>
      <c r="F6500" t="s">
        <v>292</v>
      </c>
      <c r="G6500" s="16">
        <v>43100</v>
      </c>
      <c r="J6500" t="s">
        <v>322</v>
      </c>
      <c r="K6500" t="str">
        <f>IFERROR(VLOOKUP(J6500,ORDEN_ESF!A:C,2,0),"")</f>
        <v>Pasivos</v>
      </c>
      <c r="L6500">
        <f>IFERROR(VLOOKUP(J6500,ORDEN_ESF!A:C,3,0),0)</f>
        <v>6</v>
      </c>
      <c r="M6500">
        <v>10413186</v>
      </c>
    </row>
    <row r="6501" spans="1:13" x14ac:dyDescent="0.25">
      <c r="A6501">
        <v>800095951</v>
      </c>
      <c r="B6501" t="s">
        <v>338</v>
      </c>
      <c r="C6501" t="s">
        <v>291</v>
      </c>
      <c r="D6501" t="s">
        <v>228</v>
      </c>
      <c r="E6501" t="s">
        <v>339</v>
      </c>
      <c r="F6501" t="s">
        <v>314</v>
      </c>
      <c r="G6501" s="16">
        <v>43100</v>
      </c>
      <c r="J6501" t="s">
        <v>322</v>
      </c>
      <c r="K6501" t="str">
        <f>IFERROR(VLOOKUP(J6501,ORDEN_ESF!A:C,2,0),"")</f>
        <v>Pasivos</v>
      </c>
      <c r="L6501">
        <f>IFERROR(VLOOKUP(J6501,ORDEN_ESF!A:C,3,0),0)</f>
        <v>6</v>
      </c>
      <c r="M6501">
        <v>26567325</v>
      </c>
    </row>
    <row r="6502" spans="1:13" x14ac:dyDescent="0.25">
      <c r="A6502">
        <v>860354402</v>
      </c>
      <c r="B6502" t="s">
        <v>295</v>
      </c>
      <c r="C6502" t="s">
        <v>291</v>
      </c>
      <c r="D6502" t="s">
        <v>228</v>
      </c>
      <c r="E6502" t="s">
        <v>224</v>
      </c>
      <c r="F6502" t="s">
        <v>292</v>
      </c>
      <c r="G6502" s="16">
        <v>43100</v>
      </c>
      <c r="J6502" t="s">
        <v>322</v>
      </c>
      <c r="K6502" t="str">
        <f>IFERROR(VLOOKUP(J6502,ORDEN_ESF!A:C,2,0),"")</f>
        <v>Pasivos</v>
      </c>
      <c r="L6502">
        <f>IFERROR(VLOOKUP(J6502,ORDEN_ESF!A:C,3,0),0)</f>
        <v>6</v>
      </c>
      <c r="M6502">
        <v>5757372</v>
      </c>
    </row>
    <row r="6503" spans="1:13" x14ac:dyDescent="0.25">
      <c r="A6503">
        <v>860354402</v>
      </c>
      <c r="B6503" t="s">
        <v>295</v>
      </c>
      <c r="C6503" t="s">
        <v>291</v>
      </c>
      <c r="D6503" t="s">
        <v>228</v>
      </c>
      <c r="E6503" t="s">
        <v>224</v>
      </c>
      <c r="F6503" t="s">
        <v>314</v>
      </c>
      <c r="G6503" s="16">
        <v>43100</v>
      </c>
      <c r="J6503" t="s">
        <v>322</v>
      </c>
      <c r="K6503" t="str">
        <f>IFERROR(VLOOKUP(J6503,ORDEN_ESF!A:C,2,0),"")</f>
        <v>Pasivos</v>
      </c>
      <c r="L6503">
        <f>IFERROR(VLOOKUP(J6503,ORDEN_ESF!A:C,3,0),0)</f>
        <v>6</v>
      </c>
      <c r="M6503">
        <v>13462547</v>
      </c>
    </row>
    <row r="6504" spans="1:13" x14ac:dyDescent="0.25">
      <c r="A6504">
        <v>890908097</v>
      </c>
      <c r="B6504" t="s">
        <v>377</v>
      </c>
      <c r="C6504" t="s">
        <v>291</v>
      </c>
      <c r="D6504" t="s">
        <v>223</v>
      </c>
      <c r="E6504" t="s">
        <v>224</v>
      </c>
      <c r="F6504" t="s">
        <v>292</v>
      </c>
      <c r="G6504" s="16">
        <v>43100</v>
      </c>
      <c r="J6504" t="s">
        <v>280</v>
      </c>
      <c r="K6504" t="str">
        <f>IFERROR(VLOOKUP(J6504,ORDEN_ESF!A:C,2,0),"")</f>
        <v>Capital emitido</v>
      </c>
      <c r="L6504">
        <f>IFERROR(VLOOKUP(J6504,ORDEN_ESF!A:C,3,0),0)</f>
        <v>0</v>
      </c>
      <c r="M6504">
        <v>500000</v>
      </c>
    </row>
    <row r="6505" spans="1:13" x14ac:dyDescent="0.25">
      <c r="A6505">
        <v>890908097</v>
      </c>
      <c r="B6505" t="s">
        <v>377</v>
      </c>
      <c r="C6505" t="s">
        <v>291</v>
      </c>
      <c r="D6505" t="s">
        <v>223</v>
      </c>
      <c r="E6505" t="s">
        <v>224</v>
      </c>
      <c r="F6505" t="s">
        <v>314</v>
      </c>
      <c r="G6505" s="16">
        <v>43100</v>
      </c>
      <c r="J6505" t="s">
        <v>280</v>
      </c>
      <c r="K6505" t="str">
        <f>IFERROR(VLOOKUP(J6505,ORDEN_ESF!A:C,2,0),"")</f>
        <v>Capital emitido</v>
      </c>
      <c r="L6505">
        <f>IFERROR(VLOOKUP(J6505,ORDEN_ESF!A:C,3,0),0)</f>
        <v>0</v>
      </c>
      <c r="M6505">
        <v>500000</v>
      </c>
    </row>
    <row r="6506" spans="1:13" x14ac:dyDescent="0.25">
      <c r="A6506">
        <v>860077099</v>
      </c>
      <c r="B6506" t="s">
        <v>371</v>
      </c>
      <c r="C6506" t="s">
        <v>291</v>
      </c>
      <c r="D6506" t="s">
        <v>228</v>
      </c>
      <c r="E6506" t="s">
        <v>224</v>
      </c>
      <c r="F6506" t="s">
        <v>292</v>
      </c>
      <c r="G6506" s="16">
        <v>43100</v>
      </c>
      <c r="J6506" t="s">
        <v>280</v>
      </c>
      <c r="K6506" t="str">
        <f>IFERROR(VLOOKUP(J6506,ORDEN_ESF!A:C,2,0),"")</f>
        <v>Capital emitido</v>
      </c>
      <c r="L6506">
        <f>IFERROR(VLOOKUP(J6506,ORDEN_ESF!A:C,3,0),0)</f>
        <v>0</v>
      </c>
      <c r="M6506">
        <v>200000</v>
      </c>
    </row>
    <row r="6507" spans="1:13" x14ac:dyDescent="0.25">
      <c r="A6507">
        <v>860077099</v>
      </c>
      <c r="B6507" t="s">
        <v>371</v>
      </c>
      <c r="C6507" t="s">
        <v>291</v>
      </c>
      <c r="D6507" t="s">
        <v>228</v>
      </c>
      <c r="E6507" t="s">
        <v>224</v>
      </c>
      <c r="F6507" t="s">
        <v>314</v>
      </c>
      <c r="G6507" s="16">
        <v>43100</v>
      </c>
      <c r="J6507" t="s">
        <v>280</v>
      </c>
      <c r="K6507" t="str">
        <f>IFERROR(VLOOKUP(J6507,ORDEN_ESF!A:C,2,0),"")</f>
        <v>Capital emitido</v>
      </c>
      <c r="L6507">
        <f>IFERROR(VLOOKUP(J6507,ORDEN_ESF!A:C,3,0),0)</f>
        <v>0</v>
      </c>
      <c r="M6507">
        <v>200000</v>
      </c>
    </row>
    <row r="6508" spans="1:13" x14ac:dyDescent="0.25">
      <c r="A6508">
        <v>860532790</v>
      </c>
      <c r="B6508" t="s">
        <v>374</v>
      </c>
      <c r="C6508" t="s">
        <v>291</v>
      </c>
      <c r="D6508" t="s">
        <v>228</v>
      </c>
      <c r="E6508" t="s">
        <v>224</v>
      </c>
      <c r="F6508" t="s">
        <v>292</v>
      </c>
      <c r="G6508" s="16">
        <v>43100</v>
      </c>
      <c r="J6508" t="s">
        <v>280</v>
      </c>
      <c r="K6508" t="str">
        <f>IFERROR(VLOOKUP(J6508,ORDEN_ESF!A:C,2,0),"")</f>
        <v>Capital emitido</v>
      </c>
      <c r="L6508">
        <f>IFERROR(VLOOKUP(J6508,ORDEN_ESF!A:C,3,0),0)</f>
        <v>0</v>
      </c>
      <c r="M6508">
        <v>400000</v>
      </c>
    </row>
    <row r="6509" spans="1:13" x14ac:dyDescent="0.25">
      <c r="A6509">
        <v>860532790</v>
      </c>
      <c r="B6509" t="s">
        <v>374</v>
      </c>
      <c r="C6509" t="s">
        <v>291</v>
      </c>
      <c r="D6509" t="s">
        <v>228</v>
      </c>
      <c r="E6509" t="s">
        <v>224</v>
      </c>
      <c r="F6509" t="s">
        <v>314</v>
      </c>
      <c r="G6509" s="16">
        <v>43100</v>
      </c>
      <c r="J6509" t="s">
        <v>280</v>
      </c>
      <c r="K6509" t="str">
        <f>IFERROR(VLOOKUP(J6509,ORDEN_ESF!A:C,2,0),"")</f>
        <v>Capital emitido</v>
      </c>
      <c r="L6509">
        <f>IFERROR(VLOOKUP(J6509,ORDEN_ESF!A:C,3,0),0)</f>
        <v>0</v>
      </c>
      <c r="M6509">
        <v>400000</v>
      </c>
    </row>
    <row r="6510" spans="1:13" x14ac:dyDescent="0.25">
      <c r="A6510">
        <v>890928186</v>
      </c>
      <c r="B6510" t="s">
        <v>303</v>
      </c>
      <c r="C6510" t="s">
        <v>291</v>
      </c>
      <c r="D6510" t="s">
        <v>223</v>
      </c>
      <c r="E6510" t="s">
        <v>224</v>
      </c>
      <c r="F6510" t="s">
        <v>292</v>
      </c>
      <c r="G6510" s="16">
        <v>43100</v>
      </c>
      <c r="J6510" t="s">
        <v>280</v>
      </c>
      <c r="K6510" t="str">
        <f>IFERROR(VLOOKUP(J6510,ORDEN_ESF!A:C,2,0),"")</f>
        <v>Capital emitido</v>
      </c>
      <c r="L6510">
        <f>IFERROR(VLOOKUP(J6510,ORDEN_ESF!A:C,3,0),0)</f>
        <v>0</v>
      </c>
      <c r="M6510">
        <v>5000000</v>
      </c>
    </row>
    <row r="6511" spans="1:13" x14ac:dyDescent="0.25">
      <c r="A6511">
        <v>890928186</v>
      </c>
      <c r="B6511" t="s">
        <v>303</v>
      </c>
      <c r="C6511" t="s">
        <v>291</v>
      </c>
      <c r="D6511" t="s">
        <v>223</v>
      </c>
      <c r="E6511" t="s">
        <v>224</v>
      </c>
      <c r="F6511" t="s">
        <v>314</v>
      </c>
      <c r="G6511" s="16">
        <v>43100</v>
      </c>
      <c r="J6511" t="s">
        <v>280</v>
      </c>
      <c r="K6511" t="str">
        <f>IFERROR(VLOOKUP(J6511,ORDEN_ESF!A:C,2,0),"")</f>
        <v>Capital emitido</v>
      </c>
      <c r="L6511">
        <f>IFERROR(VLOOKUP(J6511,ORDEN_ESF!A:C,3,0),0)</f>
        <v>0</v>
      </c>
      <c r="M6511">
        <v>5000000</v>
      </c>
    </row>
    <row r="6512" spans="1:13" x14ac:dyDescent="0.25">
      <c r="A6512">
        <v>900206483</v>
      </c>
      <c r="B6512" t="s">
        <v>307</v>
      </c>
      <c r="C6512" t="s">
        <v>291</v>
      </c>
      <c r="D6512" t="s">
        <v>228</v>
      </c>
      <c r="E6512" t="s">
        <v>224</v>
      </c>
      <c r="F6512" t="s">
        <v>292</v>
      </c>
      <c r="G6512" s="16">
        <v>43100</v>
      </c>
      <c r="J6512" t="s">
        <v>280</v>
      </c>
      <c r="K6512" t="str">
        <f>IFERROR(VLOOKUP(J6512,ORDEN_ESF!A:C,2,0),"")</f>
        <v>Capital emitido</v>
      </c>
      <c r="L6512">
        <f>IFERROR(VLOOKUP(J6512,ORDEN_ESF!A:C,3,0),0)</f>
        <v>0</v>
      </c>
      <c r="M6512">
        <v>79998</v>
      </c>
    </row>
    <row r="6513" spans="1:13" x14ac:dyDescent="0.25">
      <c r="A6513">
        <v>900206483</v>
      </c>
      <c r="B6513" t="s">
        <v>307</v>
      </c>
      <c r="C6513" t="s">
        <v>291</v>
      </c>
      <c r="D6513" t="s">
        <v>228</v>
      </c>
      <c r="E6513" t="s">
        <v>224</v>
      </c>
      <c r="F6513" t="s">
        <v>314</v>
      </c>
      <c r="G6513" s="16">
        <v>43100</v>
      </c>
      <c r="J6513" t="s">
        <v>280</v>
      </c>
      <c r="K6513" t="str">
        <f>IFERROR(VLOOKUP(J6513,ORDEN_ESF!A:C,2,0),"")</f>
        <v>Capital emitido</v>
      </c>
      <c r="L6513">
        <f>IFERROR(VLOOKUP(J6513,ORDEN_ESF!A:C,3,0),0)</f>
        <v>0</v>
      </c>
      <c r="M6513">
        <v>79998</v>
      </c>
    </row>
    <row r="6514" spans="1:13" x14ac:dyDescent="0.25">
      <c r="A6514">
        <v>900206480</v>
      </c>
      <c r="B6514" t="s">
        <v>306</v>
      </c>
      <c r="C6514" t="s">
        <v>291</v>
      </c>
      <c r="D6514" t="s">
        <v>228</v>
      </c>
      <c r="E6514" t="s">
        <v>224</v>
      </c>
      <c r="F6514" t="s">
        <v>292</v>
      </c>
      <c r="G6514" s="16">
        <v>43100</v>
      </c>
      <c r="J6514" t="s">
        <v>280</v>
      </c>
      <c r="K6514" t="str">
        <f>IFERROR(VLOOKUP(J6514,ORDEN_ESF!A:C,2,0),"")</f>
        <v>Capital emitido</v>
      </c>
      <c r="L6514">
        <f>IFERROR(VLOOKUP(J6514,ORDEN_ESF!A:C,3,0),0)</f>
        <v>0</v>
      </c>
      <c r="M6514">
        <v>79998</v>
      </c>
    </row>
    <row r="6515" spans="1:13" x14ac:dyDescent="0.25">
      <c r="A6515">
        <v>900206480</v>
      </c>
      <c r="B6515" t="s">
        <v>306</v>
      </c>
      <c r="C6515" t="s">
        <v>291</v>
      </c>
      <c r="D6515" t="s">
        <v>228</v>
      </c>
      <c r="E6515" t="s">
        <v>224</v>
      </c>
      <c r="F6515" t="s">
        <v>314</v>
      </c>
      <c r="G6515" s="16">
        <v>43100</v>
      </c>
      <c r="J6515" t="s">
        <v>280</v>
      </c>
      <c r="K6515" t="str">
        <f>IFERROR(VLOOKUP(J6515,ORDEN_ESF!A:C,2,0),"")</f>
        <v>Capital emitido</v>
      </c>
      <c r="L6515">
        <f>IFERROR(VLOOKUP(J6515,ORDEN_ESF!A:C,3,0),0)</f>
        <v>0</v>
      </c>
      <c r="M6515">
        <v>79998</v>
      </c>
    </row>
    <row r="6516" spans="1:13" x14ac:dyDescent="0.25">
      <c r="A6516">
        <v>890940026</v>
      </c>
      <c r="B6516" t="s">
        <v>304</v>
      </c>
      <c r="C6516" t="s">
        <v>291</v>
      </c>
      <c r="D6516" t="s">
        <v>223</v>
      </c>
      <c r="E6516" t="s">
        <v>224</v>
      </c>
      <c r="F6516" t="s">
        <v>292</v>
      </c>
      <c r="G6516" s="16">
        <v>43100</v>
      </c>
      <c r="J6516" t="s">
        <v>280</v>
      </c>
      <c r="K6516" t="str">
        <f>IFERROR(VLOOKUP(J6516,ORDEN_ESF!A:C,2,0),"")</f>
        <v>Capital emitido</v>
      </c>
      <c r="L6516">
        <f>IFERROR(VLOOKUP(J6516,ORDEN_ESF!A:C,3,0),0)</f>
        <v>0</v>
      </c>
      <c r="M6516">
        <v>200000</v>
      </c>
    </row>
    <row r="6517" spans="1:13" x14ac:dyDescent="0.25">
      <c r="A6517">
        <v>890940026</v>
      </c>
      <c r="B6517" t="s">
        <v>304</v>
      </c>
      <c r="C6517" t="s">
        <v>291</v>
      </c>
      <c r="D6517" t="s">
        <v>223</v>
      </c>
      <c r="E6517" t="s">
        <v>224</v>
      </c>
      <c r="F6517" t="s">
        <v>314</v>
      </c>
      <c r="G6517" s="16">
        <v>43100</v>
      </c>
      <c r="J6517" t="s">
        <v>280</v>
      </c>
      <c r="K6517" t="str">
        <f>IFERROR(VLOOKUP(J6517,ORDEN_ESF!A:C,2,0),"")</f>
        <v>Capital emitido</v>
      </c>
      <c r="L6517">
        <f>IFERROR(VLOOKUP(J6517,ORDEN_ESF!A:C,3,0),0)</f>
        <v>0</v>
      </c>
      <c r="M6517">
        <v>200000</v>
      </c>
    </row>
    <row r="6518" spans="1:13" x14ac:dyDescent="0.25">
      <c r="A6518">
        <v>860505064</v>
      </c>
      <c r="B6518" t="s">
        <v>361</v>
      </c>
      <c r="C6518" t="s">
        <v>291</v>
      </c>
      <c r="D6518" t="s">
        <v>228</v>
      </c>
      <c r="E6518" t="s">
        <v>224</v>
      </c>
      <c r="F6518" t="s">
        <v>292</v>
      </c>
      <c r="G6518" s="16">
        <v>43100</v>
      </c>
      <c r="J6518" t="s">
        <v>280</v>
      </c>
      <c r="K6518" t="str">
        <f>IFERROR(VLOOKUP(J6518,ORDEN_ESF!A:C,2,0),"")</f>
        <v>Capital emitido</v>
      </c>
      <c r="L6518">
        <f>IFERROR(VLOOKUP(J6518,ORDEN_ESF!A:C,3,0),0)</f>
        <v>0</v>
      </c>
      <c r="M6518">
        <v>1032995</v>
      </c>
    </row>
    <row r="6519" spans="1:13" x14ac:dyDescent="0.25">
      <c r="A6519">
        <v>860505064</v>
      </c>
      <c r="B6519" t="s">
        <v>361</v>
      </c>
      <c r="C6519" t="s">
        <v>291</v>
      </c>
      <c r="D6519" t="s">
        <v>228</v>
      </c>
      <c r="E6519" t="s">
        <v>224</v>
      </c>
      <c r="F6519" t="s">
        <v>314</v>
      </c>
      <c r="G6519" s="16">
        <v>43100</v>
      </c>
      <c r="J6519" t="s">
        <v>280</v>
      </c>
      <c r="K6519" t="str">
        <f>IFERROR(VLOOKUP(J6519,ORDEN_ESF!A:C,2,0),"")</f>
        <v>Capital emitido</v>
      </c>
      <c r="L6519">
        <f>IFERROR(VLOOKUP(J6519,ORDEN_ESF!A:C,3,0),0)</f>
        <v>0</v>
      </c>
      <c r="M6519">
        <v>1032995</v>
      </c>
    </row>
    <row r="6520" spans="1:13" x14ac:dyDescent="0.25">
      <c r="A6520">
        <v>900521357</v>
      </c>
      <c r="B6520" t="s">
        <v>175</v>
      </c>
      <c r="C6520" t="s">
        <v>291</v>
      </c>
      <c r="D6520" t="s">
        <v>388</v>
      </c>
      <c r="E6520" t="s">
        <v>339</v>
      </c>
      <c r="F6520" t="s">
        <v>292</v>
      </c>
      <c r="G6520" s="16">
        <v>43100</v>
      </c>
      <c r="J6520" t="s">
        <v>280</v>
      </c>
      <c r="K6520" t="str">
        <f>IFERROR(VLOOKUP(J6520,ORDEN_ESF!A:C,2,0),"")</f>
        <v>Capital emitido</v>
      </c>
      <c r="L6520">
        <f>IFERROR(VLOOKUP(J6520,ORDEN_ESF!A:C,3,0),0)</f>
        <v>0</v>
      </c>
      <c r="M6520">
        <v>200000</v>
      </c>
    </row>
    <row r="6521" spans="1:13" x14ac:dyDescent="0.25">
      <c r="A6521">
        <v>900521357</v>
      </c>
      <c r="B6521" t="s">
        <v>175</v>
      </c>
      <c r="C6521" t="s">
        <v>291</v>
      </c>
      <c r="D6521" t="s">
        <v>388</v>
      </c>
      <c r="E6521" t="s">
        <v>339</v>
      </c>
      <c r="F6521" t="s">
        <v>314</v>
      </c>
      <c r="G6521" s="16">
        <v>43100</v>
      </c>
      <c r="J6521" t="s">
        <v>280</v>
      </c>
      <c r="K6521" t="str">
        <f>IFERROR(VLOOKUP(J6521,ORDEN_ESF!A:C,2,0),"")</f>
        <v>Capital emitido</v>
      </c>
      <c r="L6521">
        <f>IFERROR(VLOOKUP(J6521,ORDEN_ESF!A:C,3,0),0)</f>
        <v>0</v>
      </c>
      <c r="M6521">
        <v>200000</v>
      </c>
    </row>
    <row r="6522" spans="1:13" x14ac:dyDescent="0.25">
      <c r="A6522">
        <v>800140959</v>
      </c>
      <c r="B6522" t="s">
        <v>340</v>
      </c>
      <c r="C6522" t="s">
        <v>291</v>
      </c>
      <c r="D6522" t="s">
        <v>228</v>
      </c>
      <c r="E6522" t="s">
        <v>339</v>
      </c>
      <c r="F6522" t="s">
        <v>292</v>
      </c>
      <c r="G6522" s="16">
        <v>43100</v>
      </c>
      <c r="J6522" t="s">
        <v>280</v>
      </c>
      <c r="K6522" t="str">
        <f>IFERROR(VLOOKUP(J6522,ORDEN_ESF!A:C,2,0),"")</f>
        <v>Capital emitido</v>
      </c>
      <c r="L6522">
        <f>IFERROR(VLOOKUP(J6522,ORDEN_ESF!A:C,3,0),0)</f>
        <v>0</v>
      </c>
      <c r="M6522">
        <v>2400000</v>
      </c>
    </row>
    <row r="6523" spans="1:13" x14ac:dyDescent="0.25">
      <c r="A6523">
        <v>800140959</v>
      </c>
      <c r="B6523" t="s">
        <v>340</v>
      </c>
      <c r="C6523" t="s">
        <v>291</v>
      </c>
      <c r="D6523" t="s">
        <v>228</v>
      </c>
      <c r="E6523" t="s">
        <v>339</v>
      </c>
      <c r="F6523" t="s">
        <v>314</v>
      </c>
      <c r="G6523" s="16">
        <v>43100</v>
      </c>
      <c r="J6523" t="s">
        <v>280</v>
      </c>
      <c r="K6523" t="str">
        <f>IFERROR(VLOOKUP(J6523,ORDEN_ESF!A:C,2,0),"")</f>
        <v>Capital emitido</v>
      </c>
      <c r="L6523">
        <f>IFERROR(VLOOKUP(J6523,ORDEN_ESF!A:C,3,0),0)</f>
        <v>0</v>
      </c>
      <c r="M6523">
        <v>2400000</v>
      </c>
    </row>
    <row r="6524" spans="1:13" x14ac:dyDescent="0.25">
      <c r="A6524">
        <v>900535441</v>
      </c>
      <c r="B6524" t="s">
        <v>308</v>
      </c>
      <c r="C6524" t="s">
        <v>291</v>
      </c>
      <c r="D6524" t="s">
        <v>228</v>
      </c>
      <c r="E6524" t="s">
        <v>224</v>
      </c>
      <c r="F6524" t="s">
        <v>292</v>
      </c>
      <c r="G6524" s="16">
        <v>43100</v>
      </c>
      <c r="J6524" t="s">
        <v>280</v>
      </c>
      <c r="K6524" t="str">
        <f>IFERROR(VLOOKUP(J6524,ORDEN_ESF!A:C,2,0),"")</f>
        <v>Capital emitido</v>
      </c>
      <c r="L6524">
        <f>IFERROR(VLOOKUP(J6524,ORDEN_ESF!A:C,3,0),0)</f>
        <v>0</v>
      </c>
      <c r="M6524">
        <v>40000</v>
      </c>
    </row>
    <row r="6525" spans="1:13" x14ac:dyDescent="0.25">
      <c r="A6525">
        <v>900535441</v>
      </c>
      <c r="B6525" t="s">
        <v>308</v>
      </c>
      <c r="C6525" t="s">
        <v>291</v>
      </c>
      <c r="D6525" t="s">
        <v>228</v>
      </c>
      <c r="E6525" t="s">
        <v>224</v>
      </c>
      <c r="F6525" t="s">
        <v>314</v>
      </c>
      <c r="G6525" s="16">
        <v>43100</v>
      </c>
      <c r="J6525" t="s">
        <v>280</v>
      </c>
      <c r="K6525" t="str">
        <f>IFERROR(VLOOKUP(J6525,ORDEN_ESF!A:C,2,0),"")</f>
        <v>Capital emitido</v>
      </c>
      <c r="L6525">
        <f>IFERROR(VLOOKUP(J6525,ORDEN_ESF!A:C,3,0),0)</f>
        <v>0</v>
      </c>
      <c r="M6525">
        <v>40000</v>
      </c>
    </row>
    <row r="6526" spans="1:13" x14ac:dyDescent="0.25">
      <c r="A6526">
        <v>800014246</v>
      </c>
      <c r="B6526" t="s">
        <v>332</v>
      </c>
      <c r="C6526" t="s">
        <v>291</v>
      </c>
      <c r="D6526" t="s">
        <v>223</v>
      </c>
      <c r="E6526" t="s">
        <v>333</v>
      </c>
      <c r="F6526" t="s">
        <v>292</v>
      </c>
      <c r="G6526" s="16">
        <v>43100</v>
      </c>
      <c r="J6526" t="s">
        <v>280</v>
      </c>
      <c r="K6526" t="str">
        <f>IFERROR(VLOOKUP(J6526,ORDEN_ESF!A:C,2,0),"")</f>
        <v>Capital emitido</v>
      </c>
      <c r="L6526">
        <f>IFERROR(VLOOKUP(J6526,ORDEN_ESF!A:C,3,0),0)</f>
        <v>0</v>
      </c>
      <c r="M6526">
        <v>647000</v>
      </c>
    </row>
    <row r="6527" spans="1:13" x14ac:dyDescent="0.25">
      <c r="A6527">
        <v>800014246</v>
      </c>
      <c r="B6527" t="s">
        <v>332</v>
      </c>
      <c r="C6527" t="s">
        <v>291</v>
      </c>
      <c r="D6527" t="s">
        <v>223</v>
      </c>
      <c r="E6527" t="s">
        <v>333</v>
      </c>
      <c r="F6527" t="s">
        <v>314</v>
      </c>
      <c r="G6527" s="16">
        <v>43100</v>
      </c>
      <c r="J6527" t="s">
        <v>280</v>
      </c>
      <c r="K6527" t="str">
        <f>IFERROR(VLOOKUP(J6527,ORDEN_ESF!A:C,2,0),"")</f>
        <v>Capital emitido</v>
      </c>
      <c r="L6527">
        <f>IFERROR(VLOOKUP(J6527,ORDEN_ESF!A:C,3,0),0)</f>
        <v>0</v>
      </c>
      <c r="M6527">
        <v>647000</v>
      </c>
    </row>
    <row r="6528" spans="1:13" x14ac:dyDescent="0.25">
      <c r="A6528">
        <v>800182330</v>
      </c>
      <c r="B6528" t="s">
        <v>342</v>
      </c>
      <c r="C6528" t="s">
        <v>291</v>
      </c>
      <c r="D6528" t="s">
        <v>343</v>
      </c>
      <c r="E6528" t="s">
        <v>333</v>
      </c>
      <c r="F6528" t="s">
        <v>292</v>
      </c>
      <c r="G6528" s="16">
        <v>43100</v>
      </c>
      <c r="J6528" t="s">
        <v>280</v>
      </c>
      <c r="K6528" t="str">
        <f>IFERROR(VLOOKUP(J6528,ORDEN_ESF!A:C,2,0),"")</f>
        <v>Capital emitido</v>
      </c>
      <c r="L6528">
        <f>IFERROR(VLOOKUP(J6528,ORDEN_ESF!A:C,3,0),0)</f>
        <v>0</v>
      </c>
      <c r="M6528">
        <v>23261250</v>
      </c>
    </row>
    <row r="6529" spans="1:13" x14ac:dyDescent="0.25">
      <c r="A6529">
        <v>800182330</v>
      </c>
      <c r="B6529" t="s">
        <v>342</v>
      </c>
      <c r="C6529" t="s">
        <v>291</v>
      </c>
      <c r="D6529" t="s">
        <v>343</v>
      </c>
      <c r="E6529" t="s">
        <v>333</v>
      </c>
      <c r="F6529" t="s">
        <v>314</v>
      </c>
      <c r="G6529" s="16">
        <v>43100</v>
      </c>
      <c r="J6529" t="s">
        <v>280</v>
      </c>
      <c r="K6529" t="str">
        <f>IFERROR(VLOOKUP(J6529,ORDEN_ESF!A:C,2,0),"")</f>
        <v>Capital emitido</v>
      </c>
      <c r="L6529">
        <f>IFERROR(VLOOKUP(J6529,ORDEN_ESF!A:C,3,0),0)</f>
        <v>0</v>
      </c>
      <c r="M6529">
        <v>23611250</v>
      </c>
    </row>
    <row r="6530" spans="1:13" x14ac:dyDescent="0.25">
      <c r="A6530">
        <v>830116629</v>
      </c>
      <c r="B6530" t="s">
        <v>354</v>
      </c>
      <c r="C6530" t="s">
        <v>291</v>
      </c>
      <c r="D6530" t="s">
        <v>228</v>
      </c>
      <c r="E6530" t="s">
        <v>355</v>
      </c>
      <c r="F6530" t="s">
        <v>292</v>
      </c>
      <c r="G6530" s="16">
        <v>43100</v>
      </c>
      <c r="J6530" t="s">
        <v>280</v>
      </c>
      <c r="K6530" t="str">
        <f>IFERROR(VLOOKUP(J6530,ORDEN_ESF!A:C,2,0),"")</f>
        <v>Capital emitido</v>
      </c>
      <c r="L6530">
        <f>IFERROR(VLOOKUP(J6530,ORDEN_ESF!A:C,3,0),0)</f>
        <v>0</v>
      </c>
      <c r="M6530">
        <v>105000</v>
      </c>
    </row>
    <row r="6531" spans="1:13" x14ac:dyDescent="0.25">
      <c r="A6531">
        <v>830116629</v>
      </c>
      <c r="B6531" t="s">
        <v>354</v>
      </c>
      <c r="C6531" t="s">
        <v>291</v>
      </c>
      <c r="D6531" t="s">
        <v>228</v>
      </c>
      <c r="E6531" t="s">
        <v>355</v>
      </c>
      <c r="F6531" t="s">
        <v>314</v>
      </c>
      <c r="G6531" s="16">
        <v>43100</v>
      </c>
      <c r="J6531" t="s">
        <v>280</v>
      </c>
      <c r="K6531" t="str">
        <f>IFERROR(VLOOKUP(J6531,ORDEN_ESF!A:C,2,0),"")</f>
        <v>Capital emitido</v>
      </c>
      <c r="L6531">
        <f>IFERROR(VLOOKUP(J6531,ORDEN_ESF!A:C,3,0),0)</f>
        <v>0</v>
      </c>
      <c r="M6531">
        <v>105000</v>
      </c>
    </row>
    <row r="6532" spans="1:13" x14ac:dyDescent="0.25">
      <c r="A6532">
        <v>830097620</v>
      </c>
      <c r="B6532" t="s">
        <v>290</v>
      </c>
      <c r="C6532" t="s">
        <v>291</v>
      </c>
      <c r="D6532" t="s">
        <v>228</v>
      </c>
      <c r="E6532" t="s">
        <v>224</v>
      </c>
      <c r="F6532" t="s">
        <v>292</v>
      </c>
      <c r="G6532" s="16">
        <v>43100</v>
      </c>
      <c r="J6532" t="s">
        <v>280</v>
      </c>
      <c r="K6532" t="str">
        <f>IFERROR(VLOOKUP(J6532,ORDEN_ESF!A:C,2,0),"")</f>
        <v>Capital emitido</v>
      </c>
      <c r="L6532">
        <f>IFERROR(VLOOKUP(J6532,ORDEN_ESF!A:C,3,0),0)</f>
        <v>0</v>
      </c>
      <c r="M6532">
        <v>20000</v>
      </c>
    </row>
    <row r="6533" spans="1:13" x14ac:dyDescent="0.25">
      <c r="A6533">
        <v>830097620</v>
      </c>
      <c r="B6533" t="s">
        <v>290</v>
      </c>
      <c r="C6533" t="s">
        <v>291</v>
      </c>
      <c r="D6533" t="s">
        <v>228</v>
      </c>
      <c r="E6533" t="s">
        <v>224</v>
      </c>
      <c r="F6533" t="s">
        <v>314</v>
      </c>
      <c r="G6533" s="16">
        <v>43100</v>
      </c>
      <c r="J6533" t="s">
        <v>280</v>
      </c>
      <c r="K6533" t="str">
        <f>IFERROR(VLOOKUP(J6533,ORDEN_ESF!A:C,2,0),"")</f>
        <v>Capital emitido</v>
      </c>
      <c r="L6533">
        <f>IFERROR(VLOOKUP(J6533,ORDEN_ESF!A:C,3,0),0)</f>
        <v>0</v>
      </c>
      <c r="M6533">
        <v>28500</v>
      </c>
    </row>
    <row r="6534" spans="1:13" x14ac:dyDescent="0.25">
      <c r="A6534">
        <v>800095951</v>
      </c>
      <c r="B6534" t="s">
        <v>338</v>
      </c>
      <c r="C6534" t="s">
        <v>291</v>
      </c>
      <c r="D6534" t="s">
        <v>228</v>
      </c>
      <c r="E6534" t="s">
        <v>339</v>
      </c>
      <c r="F6534" t="s">
        <v>292</v>
      </c>
      <c r="G6534" s="16">
        <v>43100</v>
      </c>
      <c r="J6534" t="s">
        <v>280</v>
      </c>
      <c r="K6534" t="str">
        <f>IFERROR(VLOOKUP(J6534,ORDEN_ESF!A:C,2,0),"")</f>
        <v>Capital emitido</v>
      </c>
      <c r="L6534">
        <f>IFERROR(VLOOKUP(J6534,ORDEN_ESF!A:C,3,0),0)</f>
        <v>0</v>
      </c>
      <c r="M6534">
        <v>761168</v>
      </c>
    </row>
    <row r="6535" spans="1:13" x14ac:dyDescent="0.25">
      <c r="A6535">
        <v>800095951</v>
      </c>
      <c r="B6535" t="s">
        <v>338</v>
      </c>
      <c r="C6535" t="s">
        <v>291</v>
      </c>
      <c r="D6535" t="s">
        <v>228</v>
      </c>
      <c r="E6535" t="s">
        <v>339</v>
      </c>
      <c r="F6535" t="s">
        <v>314</v>
      </c>
      <c r="G6535" s="16">
        <v>43100</v>
      </c>
      <c r="J6535" t="s">
        <v>280</v>
      </c>
      <c r="K6535" t="str">
        <f>IFERROR(VLOOKUP(J6535,ORDEN_ESF!A:C,2,0),"")</f>
        <v>Capital emitido</v>
      </c>
      <c r="L6535">
        <f>IFERROR(VLOOKUP(J6535,ORDEN_ESF!A:C,3,0),0)</f>
        <v>0</v>
      </c>
      <c r="M6535">
        <v>761168</v>
      </c>
    </row>
    <row r="6536" spans="1:13" x14ac:dyDescent="0.25">
      <c r="A6536">
        <v>860354402</v>
      </c>
      <c r="B6536" t="s">
        <v>295</v>
      </c>
      <c r="C6536" t="s">
        <v>291</v>
      </c>
      <c r="D6536" t="s">
        <v>228</v>
      </c>
      <c r="E6536" t="s">
        <v>224</v>
      </c>
      <c r="F6536" t="s">
        <v>292</v>
      </c>
      <c r="G6536" s="16">
        <v>43100</v>
      </c>
      <c r="J6536" t="s">
        <v>280</v>
      </c>
      <c r="K6536" t="str">
        <f>IFERROR(VLOOKUP(J6536,ORDEN_ESF!A:C,2,0),"")</f>
        <v>Capital emitido</v>
      </c>
      <c r="L6536">
        <f>IFERROR(VLOOKUP(J6536,ORDEN_ESF!A:C,3,0),0)</f>
        <v>0</v>
      </c>
      <c r="M6536">
        <v>1027684</v>
      </c>
    </row>
    <row r="6537" spans="1:13" x14ac:dyDescent="0.25">
      <c r="A6537">
        <v>860354402</v>
      </c>
      <c r="B6537" t="s">
        <v>295</v>
      </c>
      <c r="C6537" t="s">
        <v>291</v>
      </c>
      <c r="D6537" t="s">
        <v>228</v>
      </c>
      <c r="E6537" t="s">
        <v>224</v>
      </c>
      <c r="F6537" t="s">
        <v>314</v>
      </c>
      <c r="G6537" s="16">
        <v>43100</v>
      </c>
      <c r="J6537" t="s">
        <v>280</v>
      </c>
      <c r="K6537" t="str">
        <f>IFERROR(VLOOKUP(J6537,ORDEN_ESF!A:C,2,0),"")</f>
        <v>Capital emitido</v>
      </c>
      <c r="L6537">
        <f>IFERROR(VLOOKUP(J6537,ORDEN_ESF!A:C,3,0),0)</f>
        <v>0</v>
      </c>
      <c r="M6537">
        <v>1027684</v>
      </c>
    </row>
    <row r="6538" spans="1:13" x14ac:dyDescent="0.25">
      <c r="A6538">
        <v>890940026</v>
      </c>
      <c r="B6538" t="s">
        <v>304</v>
      </c>
      <c r="C6538" t="s">
        <v>291</v>
      </c>
      <c r="D6538" t="s">
        <v>223</v>
      </c>
      <c r="E6538" t="s">
        <v>224</v>
      </c>
      <c r="F6538" t="s">
        <v>292</v>
      </c>
      <c r="G6538" s="16">
        <v>43100</v>
      </c>
      <c r="J6538" t="s">
        <v>281</v>
      </c>
      <c r="K6538" t="str">
        <f>IFERROR(VLOOKUP(J6538,ORDEN_ESF!A:C,2,0),"")</f>
        <v>Prima de emisión</v>
      </c>
      <c r="L6538">
        <f>IFERROR(VLOOKUP(J6538,ORDEN_ESF!A:C,3,0),0)</f>
        <v>0</v>
      </c>
      <c r="M6538">
        <v>6880000</v>
      </c>
    </row>
    <row r="6539" spans="1:13" x14ac:dyDescent="0.25">
      <c r="A6539">
        <v>890940026</v>
      </c>
      <c r="B6539" t="s">
        <v>304</v>
      </c>
      <c r="C6539" t="s">
        <v>291</v>
      </c>
      <c r="D6539" t="s">
        <v>223</v>
      </c>
      <c r="E6539" t="s">
        <v>224</v>
      </c>
      <c r="F6539" t="s">
        <v>314</v>
      </c>
      <c r="G6539" s="16">
        <v>43100</v>
      </c>
      <c r="J6539" t="s">
        <v>281</v>
      </c>
      <c r="K6539" t="str">
        <f>IFERROR(VLOOKUP(J6539,ORDEN_ESF!A:C,2,0),"")</f>
        <v>Prima de emisión</v>
      </c>
      <c r="L6539">
        <f>IFERROR(VLOOKUP(J6539,ORDEN_ESF!A:C,3,0),0)</f>
        <v>0</v>
      </c>
      <c r="M6539">
        <v>6880000</v>
      </c>
    </row>
    <row r="6540" spans="1:13" x14ac:dyDescent="0.25">
      <c r="A6540">
        <v>800182330</v>
      </c>
      <c r="B6540" t="s">
        <v>342</v>
      </c>
      <c r="C6540" t="s">
        <v>291</v>
      </c>
      <c r="D6540" t="s">
        <v>343</v>
      </c>
      <c r="E6540" t="s">
        <v>333</v>
      </c>
      <c r="F6540" t="s">
        <v>314</v>
      </c>
      <c r="G6540" s="16">
        <v>43100</v>
      </c>
      <c r="J6540" t="s">
        <v>281</v>
      </c>
      <c r="K6540" t="str">
        <f>IFERROR(VLOOKUP(J6540,ORDEN_ESF!A:C,2,0),"")</f>
        <v>Prima de emisión</v>
      </c>
      <c r="L6540">
        <f>IFERROR(VLOOKUP(J6540,ORDEN_ESF!A:C,3,0),0)</f>
        <v>0</v>
      </c>
      <c r="M6540">
        <v>3150000</v>
      </c>
    </row>
    <row r="6541" spans="1:13" x14ac:dyDescent="0.25">
      <c r="A6541">
        <v>890908097</v>
      </c>
      <c r="B6541" t="s">
        <v>377</v>
      </c>
      <c r="C6541" t="s">
        <v>291</v>
      </c>
      <c r="D6541" t="s">
        <v>223</v>
      </c>
      <c r="E6541" t="s">
        <v>224</v>
      </c>
      <c r="F6541" t="s">
        <v>292</v>
      </c>
      <c r="G6541" s="16">
        <v>43100</v>
      </c>
      <c r="J6541" t="s">
        <v>282</v>
      </c>
      <c r="K6541" t="str">
        <f>IFERROR(VLOOKUP(J6541,ORDEN_ESF!A:C,2,0),"")</f>
        <v>Acciones propias en cartera</v>
      </c>
      <c r="L6541">
        <f>IFERROR(VLOOKUP(J6541,ORDEN_ESF!A:C,3,0),0)</f>
        <v>0</v>
      </c>
      <c r="M6541">
        <v>265545</v>
      </c>
    </row>
    <row r="6542" spans="1:13" x14ac:dyDescent="0.25">
      <c r="A6542">
        <v>890908097</v>
      </c>
      <c r="B6542" t="s">
        <v>377</v>
      </c>
      <c r="C6542" t="s">
        <v>291</v>
      </c>
      <c r="D6542" t="s">
        <v>223</v>
      </c>
      <c r="E6542" t="s">
        <v>224</v>
      </c>
      <c r="F6542" t="s">
        <v>314</v>
      </c>
      <c r="G6542" s="16">
        <v>43100</v>
      </c>
      <c r="J6542" t="s">
        <v>282</v>
      </c>
      <c r="K6542" t="str">
        <f>IFERROR(VLOOKUP(J6542,ORDEN_ESF!A:C,2,0),"")</f>
        <v>Acciones propias en cartera</v>
      </c>
      <c r="L6542">
        <f>IFERROR(VLOOKUP(J6542,ORDEN_ESF!A:C,3,0),0)</f>
        <v>0</v>
      </c>
      <c r="M6542">
        <v>265545</v>
      </c>
    </row>
    <row r="6543" spans="1:13" x14ac:dyDescent="0.25">
      <c r="A6543">
        <v>860505064</v>
      </c>
      <c r="B6543" t="s">
        <v>361</v>
      </c>
      <c r="C6543" t="s">
        <v>291</v>
      </c>
      <c r="D6543" t="s">
        <v>228</v>
      </c>
      <c r="E6543" t="s">
        <v>224</v>
      </c>
      <c r="F6543" t="s">
        <v>292</v>
      </c>
      <c r="G6543" s="16">
        <v>43100</v>
      </c>
      <c r="J6543" t="s">
        <v>284</v>
      </c>
      <c r="K6543" t="str">
        <f>IFERROR(VLOOKUP(J6543,ORDEN_ESF!A:C,2,0),"")</f>
        <v>Otras participaciones en el patrimonio</v>
      </c>
      <c r="L6543">
        <f>IFERROR(VLOOKUP(J6543,ORDEN_ESF!A:C,3,0),0)</f>
        <v>0</v>
      </c>
      <c r="M6543">
        <v>3352944</v>
      </c>
    </row>
    <row r="6544" spans="1:13" x14ac:dyDescent="0.25">
      <c r="A6544">
        <v>860505064</v>
      </c>
      <c r="B6544" t="s">
        <v>361</v>
      </c>
      <c r="C6544" t="s">
        <v>291</v>
      </c>
      <c r="D6544" t="s">
        <v>228</v>
      </c>
      <c r="E6544" t="s">
        <v>224</v>
      </c>
      <c r="F6544" t="s">
        <v>314</v>
      </c>
      <c r="G6544" s="16">
        <v>43100</v>
      </c>
      <c r="J6544" t="s">
        <v>284</v>
      </c>
      <c r="K6544" t="str">
        <f>IFERROR(VLOOKUP(J6544,ORDEN_ESF!A:C,2,0),"")</f>
        <v>Otras participaciones en el patrimonio</v>
      </c>
      <c r="L6544">
        <f>IFERROR(VLOOKUP(J6544,ORDEN_ESF!A:C,3,0),0)</f>
        <v>0</v>
      </c>
      <c r="M6544">
        <v>3495555</v>
      </c>
    </row>
    <row r="6545" spans="1:13" x14ac:dyDescent="0.25">
      <c r="A6545">
        <v>900521357</v>
      </c>
      <c r="B6545" t="s">
        <v>175</v>
      </c>
      <c r="C6545" t="s">
        <v>291</v>
      </c>
      <c r="D6545" t="s">
        <v>388</v>
      </c>
      <c r="E6545" t="s">
        <v>339</v>
      </c>
      <c r="F6545" t="s">
        <v>314</v>
      </c>
      <c r="G6545" s="16">
        <v>43100</v>
      </c>
      <c r="J6545" t="s">
        <v>284</v>
      </c>
      <c r="K6545" t="str">
        <f>IFERROR(VLOOKUP(J6545,ORDEN_ESF!A:C,2,0),"")</f>
        <v>Otras participaciones en el patrimonio</v>
      </c>
      <c r="L6545">
        <f>IFERROR(VLOOKUP(J6545,ORDEN_ESF!A:C,3,0),0)</f>
        <v>0</v>
      </c>
      <c r="M6545">
        <v>2083003</v>
      </c>
    </row>
    <row r="6546" spans="1:13" x14ac:dyDescent="0.25">
      <c r="A6546">
        <v>800182330</v>
      </c>
      <c r="B6546" t="s">
        <v>342</v>
      </c>
      <c r="C6546" t="s">
        <v>291</v>
      </c>
      <c r="D6546" t="s">
        <v>343</v>
      </c>
      <c r="E6546" t="s">
        <v>333</v>
      </c>
      <c r="F6546" t="s">
        <v>292</v>
      </c>
      <c r="G6546" s="16">
        <v>43100</v>
      </c>
      <c r="J6546" t="s">
        <v>284</v>
      </c>
      <c r="K6546" t="str">
        <f>IFERROR(VLOOKUP(J6546,ORDEN_ESF!A:C,2,0),"")</f>
        <v>Otras participaciones en el patrimonio</v>
      </c>
      <c r="L6546">
        <f>IFERROR(VLOOKUP(J6546,ORDEN_ESF!A:C,3,0),0)</f>
        <v>0</v>
      </c>
      <c r="M6546">
        <v>211440865</v>
      </c>
    </row>
    <row r="6547" spans="1:13" x14ac:dyDescent="0.25">
      <c r="A6547">
        <v>800182330</v>
      </c>
      <c r="B6547" t="s">
        <v>342</v>
      </c>
      <c r="C6547" t="s">
        <v>291</v>
      </c>
      <c r="D6547" t="s">
        <v>343</v>
      </c>
      <c r="E6547" t="s">
        <v>333</v>
      </c>
      <c r="F6547" t="s">
        <v>314</v>
      </c>
      <c r="G6547" s="16">
        <v>43100</v>
      </c>
      <c r="J6547" t="s">
        <v>284</v>
      </c>
      <c r="K6547" t="str">
        <f>IFERROR(VLOOKUP(J6547,ORDEN_ESF!A:C,2,0),"")</f>
        <v>Otras participaciones en el patrimonio</v>
      </c>
      <c r="L6547">
        <f>IFERROR(VLOOKUP(J6547,ORDEN_ESF!A:C,3,0),0)</f>
        <v>0</v>
      </c>
      <c r="M6547">
        <v>126633837</v>
      </c>
    </row>
    <row r="6548" spans="1:13" x14ac:dyDescent="0.25">
      <c r="A6548">
        <v>830097620</v>
      </c>
      <c r="B6548" t="s">
        <v>290</v>
      </c>
      <c r="C6548" t="s">
        <v>291</v>
      </c>
      <c r="D6548" t="s">
        <v>228</v>
      </c>
      <c r="E6548" t="s">
        <v>224</v>
      </c>
      <c r="F6548" t="s">
        <v>314</v>
      </c>
      <c r="G6548" s="16">
        <v>43100</v>
      </c>
      <c r="J6548" t="s">
        <v>284</v>
      </c>
      <c r="K6548" t="str">
        <f>IFERROR(VLOOKUP(J6548,ORDEN_ESF!A:C,2,0),"")</f>
        <v>Otras participaciones en el patrimonio</v>
      </c>
      <c r="L6548">
        <f>IFERROR(VLOOKUP(J6548,ORDEN_ESF!A:C,3,0),0)</f>
        <v>0</v>
      </c>
      <c r="M6548">
        <v>161640694</v>
      </c>
    </row>
    <row r="6549" spans="1:13" x14ac:dyDescent="0.25">
      <c r="A6549">
        <v>860532790</v>
      </c>
      <c r="B6549" t="s">
        <v>374</v>
      </c>
      <c r="C6549" t="s">
        <v>291</v>
      </c>
      <c r="D6549" t="s">
        <v>228</v>
      </c>
      <c r="E6549" t="s">
        <v>224</v>
      </c>
      <c r="F6549" t="s">
        <v>292</v>
      </c>
      <c r="G6549" s="16">
        <v>43100</v>
      </c>
      <c r="J6549" t="s">
        <v>285</v>
      </c>
      <c r="K6549" t="str">
        <f>IFERROR(VLOOKUP(J6549,ORDEN_ESF!A:C,2,0),"")</f>
        <v>Superavit por revaluación</v>
      </c>
      <c r="L6549">
        <f>IFERROR(VLOOKUP(J6549,ORDEN_ESF!A:C,3,0),0)</f>
        <v>0</v>
      </c>
      <c r="M6549">
        <v>420757</v>
      </c>
    </row>
    <row r="6550" spans="1:13" x14ac:dyDescent="0.25">
      <c r="A6550">
        <v>860532790</v>
      </c>
      <c r="B6550" t="s">
        <v>374</v>
      </c>
      <c r="C6550" t="s">
        <v>291</v>
      </c>
      <c r="D6550" t="s">
        <v>228</v>
      </c>
      <c r="E6550" t="s">
        <v>224</v>
      </c>
      <c r="F6550" t="s">
        <v>314</v>
      </c>
      <c r="G6550" s="16">
        <v>43100</v>
      </c>
      <c r="J6550" t="s">
        <v>285</v>
      </c>
      <c r="K6550" t="str">
        <f>IFERROR(VLOOKUP(J6550,ORDEN_ESF!A:C,2,0),"")</f>
        <v>Superavit por revaluación</v>
      </c>
      <c r="L6550">
        <f>IFERROR(VLOOKUP(J6550,ORDEN_ESF!A:C,3,0),0)</f>
        <v>0</v>
      </c>
      <c r="M6550">
        <v>1203891</v>
      </c>
    </row>
    <row r="6551" spans="1:13" x14ac:dyDescent="0.25">
      <c r="A6551">
        <v>890928186</v>
      </c>
      <c r="B6551" t="s">
        <v>303</v>
      </c>
      <c r="C6551" t="s">
        <v>291</v>
      </c>
      <c r="D6551" t="s">
        <v>223</v>
      </c>
      <c r="E6551" t="s">
        <v>224</v>
      </c>
      <c r="F6551" t="s">
        <v>292</v>
      </c>
      <c r="G6551" s="16">
        <v>43100</v>
      </c>
      <c r="J6551" t="s">
        <v>285</v>
      </c>
      <c r="K6551" t="str">
        <f>IFERROR(VLOOKUP(J6551,ORDEN_ESF!A:C,2,0),"")</f>
        <v>Superavit por revaluación</v>
      </c>
      <c r="L6551">
        <f>IFERROR(VLOOKUP(J6551,ORDEN_ESF!A:C,3,0),0)</f>
        <v>0</v>
      </c>
      <c r="M6551">
        <v>272163</v>
      </c>
    </row>
    <row r="6552" spans="1:13" x14ac:dyDescent="0.25">
      <c r="A6552">
        <v>890928186</v>
      </c>
      <c r="B6552" t="s">
        <v>303</v>
      </c>
      <c r="C6552" t="s">
        <v>291</v>
      </c>
      <c r="D6552" t="s">
        <v>223</v>
      </c>
      <c r="E6552" t="s">
        <v>224</v>
      </c>
      <c r="F6552" t="s">
        <v>314</v>
      </c>
      <c r="G6552" s="16">
        <v>43100</v>
      </c>
      <c r="J6552" t="s">
        <v>285</v>
      </c>
      <c r="K6552" t="str">
        <f>IFERROR(VLOOKUP(J6552,ORDEN_ESF!A:C,2,0),"")</f>
        <v>Superavit por revaluación</v>
      </c>
      <c r="L6552">
        <f>IFERROR(VLOOKUP(J6552,ORDEN_ESF!A:C,3,0),0)</f>
        <v>0</v>
      </c>
      <c r="M6552">
        <v>272163</v>
      </c>
    </row>
    <row r="6553" spans="1:13" x14ac:dyDescent="0.25">
      <c r="A6553">
        <v>800140959</v>
      </c>
      <c r="B6553" t="s">
        <v>340</v>
      </c>
      <c r="C6553" t="s">
        <v>291</v>
      </c>
      <c r="D6553" t="s">
        <v>228</v>
      </c>
      <c r="E6553" t="s">
        <v>339</v>
      </c>
      <c r="F6553" t="s">
        <v>314</v>
      </c>
      <c r="G6553" s="16">
        <v>43100</v>
      </c>
      <c r="J6553" t="s">
        <v>285</v>
      </c>
      <c r="K6553" t="str">
        <f>IFERROR(VLOOKUP(J6553,ORDEN_ESF!A:C,2,0),"")</f>
        <v>Superavit por revaluación</v>
      </c>
      <c r="L6553">
        <f>IFERROR(VLOOKUP(J6553,ORDEN_ESF!A:C,3,0),0)</f>
        <v>0</v>
      </c>
      <c r="M6553">
        <v>6680000</v>
      </c>
    </row>
    <row r="6554" spans="1:13" x14ac:dyDescent="0.25">
      <c r="A6554">
        <v>800182330</v>
      </c>
      <c r="B6554" t="s">
        <v>342</v>
      </c>
      <c r="C6554" t="s">
        <v>291</v>
      </c>
      <c r="D6554" t="s">
        <v>343</v>
      </c>
      <c r="E6554" t="s">
        <v>333</v>
      </c>
      <c r="F6554" t="s">
        <v>292</v>
      </c>
      <c r="G6554" s="16">
        <v>43100</v>
      </c>
      <c r="J6554" t="s">
        <v>285</v>
      </c>
      <c r="K6554" t="str">
        <f>IFERROR(VLOOKUP(J6554,ORDEN_ESF!A:C,2,0),"")</f>
        <v>Superavit por revaluación</v>
      </c>
      <c r="L6554">
        <f>IFERROR(VLOOKUP(J6554,ORDEN_ESF!A:C,3,0),0)</f>
        <v>0</v>
      </c>
      <c r="M6554">
        <v>70917200</v>
      </c>
    </row>
    <row r="6555" spans="1:13" x14ac:dyDescent="0.25">
      <c r="A6555">
        <v>800182330</v>
      </c>
      <c r="B6555" t="s">
        <v>342</v>
      </c>
      <c r="C6555" t="s">
        <v>291</v>
      </c>
      <c r="D6555" t="s">
        <v>343</v>
      </c>
      <c r="E6555" t="s">
        <v>333</v>
      </c>
      <c r="F6555" t="s">
        <v>314</v>
      </c>
      <c r="G6555" s="16">
        <v>43100</v>
      </c>
      <c r="J6555" t="s">
        <v>285</v>
      </c>
      <c r="K6555" t="str">
        <f>IFERROR(VLOOKUP(J6555,ORDEN_ESF!A:C,2,0),"")</f>
        <v>Superavit por revaluación</v>
      </c>
      <c r="L6555">
        <f>IFERROR(VLOOKUP(J6555,ORDEN_ESF!A:C,3,0),0)</f>
        <v>0</v>
      </c>
      <c r="M6555">
        <v>70917200</v>
      </c>
    </row>
    <row r="6556" spans="1:13" x14ac:dyDescent="0.25">
      <c r="A6556">
        <v>830116629</v>
      </c>
      <c r="B6556" t="s">
        <v>354</v>
      </c>
      <c r="C6556" t="s">
        <v>291</v>
      </c>
      <c r="D6556" t="s">
        <v>228</v>
      </c>
      <c r="E6556" t="s">
        <v>355</v>
      </c>
      <c r="F6556" t="s">
        <v>314</v>
      </c>
      <c r="G6556" s="16">
        <v>43100</v>
      </c>
      <c r="J6556" t="s">
        <v>285</v>
      </c>
      <c r="K6556" t="str">
        <f>IFERROR(VLOOKUP(J6556,ORDEN_ESF!A:C,2,0),"")</f>
        <v>Superavit por revaluación</v>
      </c>
      <c r="L6556">
        <f>IFERROR(VLOOKUP(J6556,ORDEN_ESF!A:C,3,0),0)</f>
        <v>0</v>
      </c>
      <c r="M6556">
        <v>11263</v>
      </c>
    </row>
    <row r="6557" spans="1:13" x14ac:dyDescent="0.25">
      <c r="A6557">
        <v>800095951</v>
      </c>
      <c r="B6557" t="s">
        <v>338</v>
      </c>
      <c r="C6557" t="s">
        <v>291</v>
      </c>
      <c r="D6557" t="s">
        <v>228</v>
      </c>
      <c r="E6557" t="s">
        <v>339</v>
      </c>
      <c r="F6557" t="s">
        <v>292</v>
      </c>
      <c r="G6557" s="16">
        <v>43100</v>
      </c>
      <c r="J6557" t="s">
        <v>285</v>
      </c>
      <c r="K6557" t="str">
        <f>IFERROR(VLOOKUP(J6557,ORDEN_ESF!A:C,2,0),"")</f>
        <v>Superavit por revaluación</v>
      </c>
      <c r="L6557">
        <f>IFERROR(VLOOKUP(J6557,ORDEN_ESF!A:C,3,0),0)</f>
        <v>0</v>
      </c>
      <c r="M6557">
        <v>4754339</v>
      </c>
    </row>
    <row r="6558" spans="1:13" x14ac:dyDescent="0.25">
      <c r="A6558">
        <v>800095951</v>
      </c>
      <c r="B6558" t="s">
        <v>338</v>
      </c>
      <c r="C6558" t="s">
        <v>291</v>
      </c>
      <c r="D6558" t="s">
        <v>228</v>
      </c>
      <c r="E6558" t="s">
        <v>339</v>
      </c>
      <c r="F6558" t="s">
        <v>314</v>
      </c>
      <c r="G6558" s="16">
        <v>43100</v>
      </c>
      <c r="J6558" t="s">
        <v>285</v>
      </c>
      <c r="K6558" t="str">
        <f>IFERROR(VLOOKUP(J6558,ORDEN_ESF!A:C,2,0),"")</f>
        <v>Superavit por revaluación</v>
      </c>
      <c r="L6558">
        <f>IFERROR(VLOOKUP(J6558,ORDEN_ESF!A:C,3,0),0)</f>
        <v>0</v>
      </c>
      <c r="M6558">
        <v>4754339</v>
      </c>
    </row>
    <row r="6559" spans="1:13" x14ac:dyDescent="0.25">
      <c r="A6559">
        <v>890908097</v>
      </c>
      <c r="B6559" t="s">
        <v>377</v>
      </c>
      <c r="C6559" t="s">
        <v>291</v>
      </c>
      <c r="D6559" t="s">
        <v>223</v>
      </c>
      <c r="E6559" t="s">
        <v>224</v>
      </c>
      <c r="F6559" t="s">
        <v>292</v>
      </c>
      <c r="G6559" s="16">
        <v>43100</v>
      </c>
      <c r="J6559" t="s">
        <v>286</v>
      </c>
      <c r="K6559" t="str">
        <f>IFERROR(VLOOKUP(J6559,ORDEN_ESF!A:C,2,0),"")</f>
        <v>Otras reservas</v>
      </c>
      <c r="L6559">
        <f>IFERROR(VLOOKUP(J6559,ORDEN_ESF!A:C,3,0),0)</f>
        <v>0</v>
      </c>
      <c r="M6559">
        <v>4461306</v>
      </c>
    </row>
    <row r="6560" spans="1:13" x14ac:dyDescent="0.25">
      <c r="A6560">
        <v>890908097</v>
      </c>
      <c r="B6560" t="s">
        <v>377</v>
      </c>
      <c r="C6560" t="s">
        <v>291</v>
      </c>
      <c r="D6560" t="s">
        <v>223</v>
      </c>
      <c r="E6560" t="s">
        <v>224</v>
      </c>
      <c r="F6560" t="s">
        <v>314</v>
      </c>
      <c r="G6560" s="16">
        <v>43100</v>
      </c>
      <c r="J6560" t="s">
        <v>286</v>
      </c>
      <c r="K6560" t="str">
        <f>IFERROR(VLOOKUP(J6560,ORDEN_ESF!A:C,2,0),"")</f>
        <v>Otras reservas</v>
      </c>
      <c r="L6560">
        <f>IFERROR(VLOOKUP(J6560,ORDEN_ESF!A:C,3,0),0)</f>
        <v>0</v>
      </c>
      <c r="M6560">
        <v>4821261</v>
      </c>
    </row>
    <row r="6561" spans="1:13" x14ac:dyDescent="0.25">
      <c r="A6561">
        <v>860077099</v>
      </c>
      <c r="B6561" t="s">
        <v>371</v>
      </c>
      <c r="C6561" t="s">
        <v>291</v>
      </c>
      <c r="D6561" t="s">
        <v>228</v>
      </c>
      <c r="E6561" t="s">
        <v>224</v>
      </c>
      <c r="F6561" t="s">
        <v>292</v>
      </c>
      <c r="G6561" s="16">
        <v>43100</v>
      </c>
      <c r="J6561" t="s">
        <v>286</v>
      </c>
      <c r="K6561" t="str">
        <f>IFERROR(VLOOKUP(J6561,ORDEN_ESF!A:C,2,0),"")</f>
        <v>Otras reservas</v>
      </c>
      <c r="L6561">
        <f>IFERROR(VLOOKUP(J6561,ORDEN_ESF!A:C,3,0),0)</f>
        <v>0</v>
      </c>
      <c r="M6561">
        <v>252550</v>
      </c>
    </row>
    <row r="6562" spans="1:13" x14ac:dyDescent="0.25">
      <c r="A6562">
        <v>860077099</v>
      </c>
      <c r="B6562" t="s">
        <v>371</v>
      </c>
      <c r="C6562" t="s">
        <v>291</v>
      </c>
      <c r="D6562" t="s">
        <v>228</v>
      </c>
      <c r="E6562" t="s">
        <v>224</v>
      </c>
      <c r="F6562" t="s">
        <v>314</v>
      </c>
      <c r="G6562" s="16">
        <v>43100</v>
      </c>
      <c r="J6562" t="s">
        <v>286</v>
      </c>
      <c r="K6562" t="str">
        <f>IFERROR(VLOOKUP(J6562,ORDEN_ESF!A:C,2,0),"")</f>
        <v>Otras reservas</v>
      </c>
      <c r="L6562">
        <f>IFERROR(VLOOKUP(J6562,ORDEN_ESF!A:C,3,0),0)</f>
        <v>0</v>
      </c>
      <c r="M6562">
        <v>252550</v>
      </c>
    </row>
    <row r="6563" spans="1:13" x14ac:dyDescent="0.25">
      <c r="A6563">
        <v>860532790</v>
      </c>
      <c r="B6563" t="s">
        <v>374</v>
      </c>
      <c r="C6563" t="s">
        <v>291</v>
      </c>
      <c r="D6563" t="s">
        <v>228</v>
      </c>
      <c r="E6563" t="s">
        <v>224</v>
      </c>
      <c r="F6563" t="s">
        <v>292</v>
      </c>
      <c r="G6563" s="16">
        <v>43100</v>
      </c>
      <c r="J6563" t="s">
        <v>286</v>
      </c>
      <c r="K6563" t="str">
        <f>IFERROR(VLOOKUP(J6563,ORDEN_ESF!A:C,2,0),"")</f>
        <v>Otras reservas</v>
      </c>
      <c r="L6563">
        <f>IFERROR(VLOOKUP(J6563,ORDEN_ESF!A:C,3,0),0)</f>
        <v>0</v>
      </c>
      <c r="M6563">
        <v>278814</v>
      </c>
    </row>
    <row r="6564" spans="1:13" x14ac:dyDescent="0.25">
      <c r="A6564">
        <v>860532790</v>
      </c>
      <c r="B6564" t="s">
        <v>374</v>
      </c>
      <c r="C6564" t="s">
        <v>291</v>
      </c>
      <c r="D6564" t="s">
        <v>228</v>
      </c>
      <c r="E6564" t="s">
        <v>224</v>
      </c>
      <c r="F6564" t="s">
        <v>314</v>
      </c>
      <c r="G6564" s="16">
        <v>43100</v>
      </c>
      <c r="J6564" t="s">
        <v>286</v>
      </c>
      <c r="K6564" t="str">
        <f>IFERROR(VLOOKUP(J6564,ORDEN_ESF!A:C,2,0),"")</f>
        <v>Otras reservas</v>
      </c>
      <c r="L6564">
        <f>IFERROR(VLOOKUP(J6564,ORDEN_ESF!A:C,3,0),0)</f>
        <v>0</v>
      </c>
      <c r="M6564">
        <v>278814</v>
      </c>
    </row>
    <row r="6565" spans="1:13" x14ac:dyDescent="0.25">
      <c r="A6565">
        <v>890928186</v>
      </c>
      <c r="B6565" t="s">
        <v>303</v>
      </c>
      <c r="C6565" t="s">
        <v>291</v>
      </c>
      <c r="D6565" t="s">
        <v>223</v>
      </c>
      <c r="E6565" t="s">
        <v>224</v>
      </c>
      <c r="F6565" t="s">
        <v>292</v>
      </c>
      <c r="G6565" s="16">
        <v>43100</v>
      </c>
      <c r="J6565" t="s">
        <v>286</v>
      </c>
      <c r="K6565" t="str">
        <f>IFERROR(VLOOKUP(J6565,ORDEN_ESF!A:C,2,0),"")</f>
        <v>Otras reservas</v>
      </c>
      <c r="L6565">
        <f>IFERROR(VLOOKUP(J6565,ORDEN_ESF!A:C,3,0),0)</f>
        <v>0</v>
      </c>
      <c r="M6565">
        <v>954555</v>
      </c>
    </row>
    <row r="6566" spans="1:13" x14ac:dyDescent="0.25">
      <c r="A6566">
        <v>890928186</v>
      </c>
      <c r="B6566" t="s">
        <v>303</v>
      </c>
      <c r="C6566" t="s">
        <v>291</v>
      </c>
      <c r="D6566" t="s">
        <v>223</v>
      </c>
      <c r="E6566" t="s">
        <v>224</v>
      </c>
      <c r="F6566" t="s">
        <v>314</v>
      </c>
      <c r="G6566" s="16">
        <v>43100</v>
      </c>
      <c r="J6566" t="s">
        <v>286</v>
      </c>
      <c r="K6566" t="str">
        <f>IFERROR(VLOOKUP(J6566,ORDEN_ESF!A:C,2,0),"")</f>
        <v>Otras reservas</v>
      </c>
      <c r="L6566">
        <f>IFERROR(VLOOKUP(J6566,ORDEN_ESF!A:C,3,0),0)</f>
        <v>0</v>
      </c>
      <c r="M6566">
        <v>1171643</v>
      </c>
    </row>
    <row r="6567" spans="1:13" x14ac:dyDescent="0.25">
      <c r="A6567">
        <v>900206483</v>
      </c>
      <c r="B6567" t="s">
        <v>307</v>
      </c>
      <c r="C6567" t="s">
        <v>291</v>
      </c>
      <c r="D6567" t="s">
        <v>228</v>
      </c>
      <c r="E6567" t="s">
        <v>224</v>
      </c>
      <c r="F6567" t="s">
        <v>292</v>
      </c>
      <c r="G6567" s="16">
        <v>43100</v>
      </c>
      <c r="J6567" t="s">
        <v>286</v>
      </c>
      <c r="K6567" t="str">
        <f>IFERROR(VLOOKUP(J6567,ORDEN_ESF!A:C,2,0),"")</f>
        <v>Otras reservas</v>
      </c>
      <c r="L6567">
        <f>IFERROR(VLOOKUP(J6567,ORDEN_ESF!A:C,3,0),0)</f>
        <v>0</v>
      </c>
      <c r="M6567">
        <v>7761</v>
      </c>
    </row>
    <row r="6568" spans="1:13" x14ac:dyDescent="0.25">
      <c r="A6568">
        <v>900206483</v>
      </c>
      <c r="B6568" t="s">
        <v>307</v>
      </c>
      <c r="C6568" t="s">
        <v>291</v>
      </c>
      <c r="D6568" t="s">
        <v>228</v>
      </c>
      <c r="E6568" t="s">
        <v>224</v>
      </c>
      <c r="F6568" t="s">
        <v>314</v>
      </c>
      <c r="G6568" s="16">
        <v>43100</v>
      </c>
      <c r="J6568" t="s">
        <v>286</v>
      </c>
      <c r="K6568" t="str">
        <f>IFERROR(VLOOKUP(J6568,ORDEN_ESF!A:C,2,0),"")</f>
        <v>Otras reservas</v>
      </c>
      <c r="L6568">
        <f>IFERROR(VLOOKUP(J6568,ORDEN_ESF!A:C,3,0),0)</f>
        <v>0</v>
      </c>
      <c r="M6568">
        <v>40000</v>
      </c>
    </row>
    <row r="6569" spans="1:13" x14ac:dyDescent="0.25">
      <c r="A6569">
        <v>900206480</v>
      </c>
      <c r="B6569" t="s">
        <v>306</v>
      </c>
      <c r="C6569" t="s">
        <v>291</v>
      </c>
      <c r="D6569" t="s">
        <v>228</v>
      </c>
      <c r="E6569" t="s">
        <v>224</v>
      </c>
      <c r="F6569" t="s">
        <v>292</v>
      </c>
      <c r="G6569" s="16">
        <v>43100</v>
      </c>
      <c r="J6569" t="s">
        <v>286</v>
      </c>
      <c r="K6569" t="str">
        <f>IFERROR(VLOOKUP(J6569,ORDEN_ESF!A:C,2,0),"")</f>
        <v>Otras reservas</v>
      </c>
      <c r="L6569">
        <f>IFERROR(VLOOKUP(J6569,ORDEN_ESF!A:C,3,0),0)</f>
        <v>0</v>
      </c>
      <c r="M6569">
        <v>3758</v>
      </c>
    </row>
    <row r="6570" spans="1:13" x14ac:dyDescent="0.25">
      <c r="A6570">
        <v>900206480</v>
      </c>
      <c r="B6570" t="s">
        <v>306</v>
      </c>
      <c r="C6570" t="s">
        <v>291</v>
      </c>
      <c r="D6570" t="s">
        <v>228</v>
      </c>
      <c r="E6570" t="s">
        <v>224</v>
      </c>
      <c r="F6570" t="s">
        <v>314</v>
      </c>
      <c r="G6570" s="16">
        <v>43100</v>
      </c>
      <c r="J6570" t="s">
        <v>286</v>
      </c>
      <c r="K6570" t="str">
        <f>IFERROR(VLOOKUP(J6570,ORDEN_ESF!A:C,2,0),"")</f>
        <v>Otras reservas</v>
      </c>
      <c r="L6570">
        <f>IFERROR(VLOOKUP(J6570,ORDEN_ESF!A:C,3,0),0)</f>
        <v>0</v>
      </c>
      <c r="M6570">
        <v>39999</v>
      </c>
    </row>
    <row r="6571" spans="1:13" x14ac:dyDescent="0.25">
      <c r="A6571">
        <v>890940026</v>
      </c>
      <c r="B6571" t="s">
        <v>304</v>
      </c>
      <c r="C6571" t="s">
        <v>291</v>
      </c>
      <c r="D6571" t="s">
        <v>223</v>
      </c>
      <c r="E6571" t="s">
        <v>224</v>
      </c>
      <c r="F6571" t="s">
        <v>292</v>
      </c>
      <c r="G6571" s="16">
        <v>43100</v>
      </c>
      <c r="J6571" t="s">
        <v>286</v>
      </c>
      <c r="K6571" t="str">
        <f>IFERROR(VLOOKUP(J6571,ORDEN_ESF!A:C,2,0),"")</f>
        <v>Otras reservas</v>
      </c>
      <c r="L6571">
        <f>IFERROR(VLOOKUP(J6571,ORDEN_ESF!A:C,3,0),0)</f>
        <v>0</v>
      </c>
      <c r="M6571">
        <v>50000</v>
      </c>
    </row>
    <row r="6572" spans="1:13" x14ac:dyDescent="0.25">
      <c r="A6572">
        <v>890940026</v>
      </c>
      <c r="B6572" t="s">
        <v>304</v>
      </c>
      <c r="C6572" t="s">
        <v>291</v>
      </c>
      <c r="D6572" t="s">
        <v>223</v>
      </c>
      <c r="E6572" t="s">
        <v>224</v>
      </c>
      <c r="F6572" t="s">
        <v>314</v>
      </c>
      <c r="G6572" s="16">
        <v>43100</v>
      </c>
      <c r="J6572" t="s">
        <v>286</v>
      </c>
      <c r="K6572" t="str">
        <f>IFERROR(VLOOKUP(J6572,ORDEN_ESF!A:C,2,0),"")</f>
        <v>Otras reservas</v>
      </c>
      <c r="L6572">
        <f>IFERROR(VLOOKUP(J6572,ORDEN_ESF!A:C,3,0),0)</f>
        <v>0</v>
      </c>
      <c r="M6572">
        <v>50000</v>
      </c>
    </row>
    <row r="6573" spans="1:13" x14ac:dyDescent="0.25">
      <c r="A6573">
        <v>860505064</v>
      </c>
      <c r="B6573" t="s">
        <v>361</v>
      </c>
      <c r="C6573" t="s">
        <v>291</v>
      </c>
      <c r="D6573" t="s">
        <v>228</v>
      </c>
      <c r="E6573" t="s">
        <v>224</v>
      </c>
      <c r="F6573" t="s">
        <v>292</v>
      </c>
      <c r="G6573" s="16">
        <v>43100</v>
      </c>
      <c r="J6573" t="s">
        <v>286</v>
      </c>
      <c r="K6573" t="str">
        <f>IFERROR(VLOOKUP(J6573,ORDEN_ESF!A:C,2,0),"")</f>
        <v>Otras reservas</v>
      </c>
      <c r="L6573">
        <f>IFERROR(VLOOKUP(J6573,ORDEN_ESF!A:C,3,0),0)</f>
        <v>0</v>
      </c>
      <c r="M6573">
        <v>2603390</v>
      </c>
    </row>
    <row r="6574" spans="1:13" x14ac:dyDescent="0.25">
      <c r="A6574">
        <v>860505064</v>
      </c>
      <c r="B6574" t="s">
        <v>361</v>
      </c>
      <c r="C6574" t="s">
        <v>291</v>
      </c>
      <c r="D6574" t="s">
        <v>228</v>
      </c>
      <c r="E6574" t="s">
        <v>224</v>
      </c>
      <c r="F6574" t="s">
        <v>314</v>
      </c>
      <c r="G6574" s="16">
        <v>43100</v>
      </c>
      <c r="J6574" t="s">
        <v>286</v>
      </c>
      <c r="K6574" t="str">
        <f>IFERROR(VLOOKUP(J6574,ORDEN_ESF!A:C,2,0),"")</f>
        <v>Otras reservas</v>
      </c>
      <c r="L6574">
        <f>IFERROR(VLOOKUP(J6574,ORDEN_ESF!A:C,3,0),0)</f>
        <v>0</v>
      </c>
      <c r="M6574">
        <v>2651756</v>
      </c>
    </row>
    <row r="6575" spans="1:13" x14ac:dyDescent="0.25">
      <c r="A6575">
        <v>900521357</v>
      </c>
      <c r="B6575" t="s">
        <v>175</v>
      </c>
      <c r="C6575" t="s">
        <v>291</v>
      </c>
      <c r="D6575" t="s">
        <v>388</v>
      </c>
      <c r="E6575" t="s">
        <v>339</v>
      </c>
      <c r="F6575" t="s">
        <v>292</v>
      </c>
      <c r="G6575" s="16">
        <v>43100</v>
      </c>
      <c r="J6575" t="s">
        <v>286</v>
      </c>
      <c r="K6575" t="str">
        <f>IFERROR(VLOOKUP(J6575,ORDEN_ESF!A:C,2,0),"")</f>
        <v>Otras reservas</v>
      </c>
      <c r="L6575">
        <f>IFERROR(VLOOKUP(J6575,ORDEN_ESF!A:C,3,0),0)</f>
        <v>0</v>
      </c>
      <c r="M6575">
        <v>721106</v>
      </c>
    </row>
    <row r="6576" spans="1:13" x14ac:dyDescent="0.25">
      <c r="A6576">
        <v>900521357</v>
      </c>
      <c r="B6576" t="s">
        <v>175</v>
      </c>
      <c r="C6576" t="s">
        <v>291</v>
      </c>
      <c r="D6576" t="s">
        <v>388</v>
      </c>
      <c r="E6576" t="s">
        <v>339</v>
      </c>
      <c r="F6576" t="s">
        <v>314</v>
      </c>
      <c r="G6576" s="16">
        <v>43100</v>
      </c>
      <c r="J6576" t="s">
        <v>286</v>
      </c>
      <c r="K6576" t="str">
        <f>IFERROR(VLOOKUP(J6576,ORDEN_ESF!A:C,2,0),"")</f>
        <v>Otras reservas</v>
      </c>
      <c r="L6576">
        <f>IFERROR(VLOOKUP(J6576,ORDEN_ESF!A:C,3,0),0)</f>
        <v>0</v>
      </c>
      <c r="M6576">
        <v>1054726</v>
      </c>
    </row>
    <row r="6577" spans="1:13" x14ac:dyDescent="0.25">
      <c r="A6577">
        <v>800140959</v>
      </c>
      <c r="B6577" t="s">
        <v>340</v>
      </c>
      <c r="C6577" t="s">
        <v>291</v>
      </c>
      <c r="D6577" t="s">
        <v>228</v>
      </c>
      <c r="E6577" t="s">
        <v>339</v>
      </c>
      <c r="F6577" t="s">
        <v>292</v>
      </c>
      <c r="G6577" s="16">
        <v>43100</v>
      </c>
      <c r="J6577" t="s">
        <v>286</v>
      </c>
      <c r="K6577" t="str">
        <f>IFERROR(VLOOKUP(J6577,ORDEN_ESF!A:C,2,0),"")</f>
        <v>Otras reservas</v>
      </c>
      <c r="L6577">
        <f>IFERROR(VLOOKUP(J6577,ORDEN_ESF!A:C,3,0),0)</f>
        <v>0</v>
      </c>
      <c r="M6577">
        <v>868359</v>
      </c>
    </row>
    <row r="6578" spans="1:13" x14ac:dyDescent="0.25">
      <c r="A6578">
        <v>800140959</v>
      </c>
      <c r="B6578" t="s">
        <v>340</v>
      </c>
      <c r="C6578" t="s">
        <v>291</v>
      </c>
      <c r="D6578" t="s">
        <v>228</v>
      </c>
      <c r="E6578" t="s">
        <v>339</v>
      </c>
      <c r="F6578" t="s">
        <v>314</v>
      </c>
      <c r="G6578" s="16">
        <v>43100</v>
      </c>
      <c r="J6578" t="s">
        <v>286</v>
      </c>
      <c r="K6578" t="str">
        <f>IFERROR(VLOOKUP(J6578,ORDEN_ESF!A:C,2,0),"")</f>
        <v>Otras reservas</v>
      </c>
      <c r="L6578">
        <f>IFERROR(VLOOKUP(J6578,ORDEN_ESF!A:C,3,0),0)</f>
        <v>0</v>
      </c>
      <c r="M6578">
        <v>1070107</v>
      </c>
    </row>
    <row r="6579" spans="1:13" x14ac:dyDescent="0.25">
      <c r="A6579">
        <v>900535441</v>
      </c>
      <c r="B6579" t="s">
        <v>308</v>
      </c>
      <c r="C6579" t="s">
        <v>291</v>
      </c>
      <c r="D6579" t="s">
        <v>228</v>
      </c>
      <c r="E6579" t="s">
        <v>224</v>
      </c>
      <c r="F6579" t="s">
        <v>292</v>
      </c>
      <c r="G6579" s="16">
        <v>43100</v>
      </c>
      <c r="J6579" t="s">
        <v>286</v>
      </c>
      <c r="K6579" t="str">
        <f>IFERROR(VLOOKUP(J6579,ORDEN_ESF!A:C,2,0),"")</f>
        <v>Otras reservas</v>
      </c>
      <c r="L6579">
        <f>IFERROR(VLOOKUP(J6579,ORDEN_ESF!A:C,3,0),0)</f>
        <v>0</v>
      </c>
      <c r="M6579">
        <v>1288</v>
      </c>
    </row>
    <row r="6580" spans="1:13" x14ac:dyDescent="0.25">
      <c r="A6580">
        <v>900535441</v>
      </c>
      <c r="B6580" t="s">
        <v>308</v>
      </c>
      <c r="C6580" t="s">
        <v>291</v>
      </c>
      <c r="D6580" t="s">
        <v>228</v>
      </c>
      <c r="E6580" t="s">
        <v>224</v>
      </c>
      <c r="F6580" t="s">
        <v>314</v>
      </c>
      <c r="G6580" s="16">
        <v>43100</v>
      </c>
      <c r="J6580" t="s">
        <v>286</v>
      </c>
      <c r="K6580" t="str">
        <f>IFERROR(VLOOKUP(J6580,ORDEN_ESF!A:C,2,0),"")</f>
        <v>Otras reservas</v>
      </c>
      <c r="L6580">
        <f>IFERROR(VLOOKUP(J6580,ORDEN_ESF!A:C,3,0),0)</f>
        <v>0</v>
      </c>
      <c r="M6580">
        <v>1288</v>
      </c>
    </row>
    <row r="6581" spans="1:13" x14ac:dyDescent="0.25">
      <c r="A6581">
        <v>800014246</v>
      </c>
      <c r="B6581" t="s">
        <v>332</v>
      </c>
      <c r="C6581" t="s">
        <v>291</v>
      </c>
      <c r="D6581" t="s">
        <v>223</v>
      </c>
      <c r="E6581" t="s">
        <v>333</v>
      </c>
      <c r="F6581" t="s">
        <v>292</v>
      </c>
      <c r="G6581" s="16">
        <v>43100</v>
      </c>
      <c r="J6581" t="s">
        <v>286</v>
      </c>
      <c r="K6581" t="str">
        <f>IFERROR(VLOOKUP(J6581,ORDEN_ESF!A:C,2,0),"")</f>
        <v>Otras reservas</v>
      </c>
      <c r="L6581">
        <f>IFERROR(VLOOKUP(J6581,ORDEN_ESF!A:C,3,0),0)</f>
        <v>0</v>
      </c>
      <c r="M6581">
        <v>16108863</v>
      </c>
    </row>
    <row r="6582" spans="1:13" x14ac:dyDescent="0.25">
      <c r="A6582">
        <v>800014246</v>
      </c>
      <c r="B6582" t="s">
        <v>332</v>
      </c>
      <c r="C6582" t="s">
        <v>291</v>
      </c>
      <c r="D6582" t="s">
        <v>223</v>
      </c>
      <c r="E6582" t="s">
        <v>333</v>
      </c>
      <c r="F6582" t="s">
        <v>314</v>
      </c>
      <c r="G6582" s="16">
        <v>43100</v>
      </c>
      <c r="J6582" t="s">
        <v>286</v>
      </c>
      <c r="K6582" t="str">
        <f>IFERROR(VLOOKUP(J6582,ORDEN_ESF!A:C,2,0),"")</f>
        <v>Otras reservas</v>
      </c>
      <c r="L6582">
        <f>IFERROR(VLOOKUP(J6582,ORDEN_ESF!A:C,3,0),0)</f>
        <v>0</v>
      </c>
      <c r="M6582">
        <v>16108863</v>
      </c>
    </row>
    <row r="6583" spans="1:13" x14ac:dyDescent="0.25">
      <c r="A6583">
        <v>800182330</v>
      </c>
      <c r="B6583" t="s">
        <v>342</v>
      </c>
      <c r="C6583" t="s">
        <v>291</v>
      </c>
      <c r="D6583" t="s">
        <v>343</v>
      </c>
      <c r="E6583" t="s">
        <v>333</v>
      </c>
      <c r="F6583" t="s">
        <v>292</v>
      </c>
      <c r="G6583" s="16">
        <v>43100</v>
      </c>
      <c r="J6583" t="s">
        <v>286</v>
      </c>
      <c r="K6583" t="str">
        <f>IFERROR(VLOOKUP(J6583,ORDEN_ESF!A:C,2,0),"")</f>
        <v>Otras reservas</v>
      </c>
      <c r="L6583">
        <f>IFERROR(VLOOKUP(J6583,ORDEN_ESF!A:C,3,0),0)</f>
        <v>0</v>
      </c>
      <c r="M6583">
        <v>53069910</v>
      </c>
    </row>
    <row r="6584" spans="1:13" x14ac:dyDescent="0.25">
      <c r="A6584">
        <v>800182330</v>
      </c>
      <c r="B6584" t="s">
        <v>342</v>
      </c>
      <c r="C6584" t="s">
        <v>291</v>
      </c>
      <c r="D6584" t="s">
        <v>343</v>
      </c>
      <c r="E6584" t="s">
        <v>333</v>
      </c>
      <c r="F6584" t="s">
        <v>314</v>
      </c>
      <c r="G6584" s="16">
        <v>43100</v>
      </c>
      <c r="J6584" t="s">
        <v>286</v>
      </c>
      <c r="K6584" t="str">
        <f>IFERROR(VLOOKUP(J6584,ORDEN_ESF!A:C,2,0),"")</f>
        <v>Otras reservas</v>
      </c>
      <c r="L6584">
        <f>IFERROR(VLOOKUP(J6584,ORDEN_ESF!A:C,3,0),0)</f>
        <v>0</v>
      </c>
      <c r="M6584">
        <v>60292528</v>
      </c>
    </row>
    <row r="6585" spans="1:13" x14ac:dyDescent="0.25">
      <c r="A6585">
        <v>830116629</v>
      </c>
      <c r="B6585" t="s">
        <v>354</v>
      </c>
      <c r="C6585" t="s">
        <v>291</v>
      </c>
      <c r="D6585" t="s">
        <v>228</v>
      </c>
      <c r="E6585" t="s">
        <v>355</v>
      </c>
      <c r="F6585" t="s">
        <v>292</v>
      </c>
      <c r="G6585" s="16">
        <v>43100</v>
      </c>
      <c r="J6585" t="s">
        <v>286</v>
      </c>
      <c r="K6585" t="str">
        <f>IFERROR(VLOOKUP(J6585,ORDEN_ESF!A:C,2,0),"")</f>
        <v>Otras reservas</v>
      </c>
      <c r="L6585">
        <f>IFERROR(VLOOKUP(J6585,ORDEN_ESF!A:C,3,0),0)</f>
        <v>0</v>
      </c>
      <c r="M6585">
        <v>186800</v>
      </c>
    </row>
    <row r="6586" spans="1:13" x14ac:dyDescent="0.25">
      <c r="A6586">
        <v>830116629</v>
      </c>
      <c r="B6586" t="s">
        <v>354</v>
      </c>
      <c r="C6586" t="s">
        <v>291</v>
      </c>
      <c r="D6586" t="s">
        <v>228</v>
      </c>
      <c r="E6586" t="s">
        <v>355</v>
      </c>
      <c r="F6586" t="s">
        <v>314</v>
      </c>
      <c r="G6586" s="16">
        <v>43100</v>
      </c>
      <c r="J6586" t="s">
        <v>286</v>
      </c>
      <c r="K6586" t="str">
        <f>IFERROR(VLOOKUP(J6586,ORDEN_ESF!A:C,2,0),"")</f>
        <v>Otras reservas</v>
      </c>
      <c r="L6586">
        <f>IFERROR(VLOOKUP(J6586,ORDEN_ESF!A:C,3,0),0)</f>
        <v>0</v>
      </c>
      <c r="M6586">
        <v>186800</v>
      </c>
    </row>
    <row r="6587" spans="1:13" x14ac:dyDescent="0.25">
      <c r="A6587">
        <v>830097620</v>
      </c>
      <c r="B6587" t="s">
        <v>290</v>
      </c>
      <c r="C6587" t="s">
        <v>291</v>
      </c>
      <c r="D6587" t="s">
        <v>228</v>
      </c>
      <c r="E6587" t="s">
        <v>224</v>
      </c>
      <c r="F6587" t="s">
        <v>292</v>
      </c>
      <c r="G6587" s="16">
        <v>43100</v>
      </c>
      <c r="J6587" t="s">
        <v>286</v>
      </c>
      <c r="K6587" t="str">
        <f>IFERROR(VLOOKUP(J6587,ORDEN_ESF!A:C,2,0),"")</f>
        <v>Otras reservas</v>
      </c>
      <c r="L6587">
        <f>IFERROR(VLOOKUP(J6587,ORDEN_ESF!A:C,3,0),0)</f>
        <v>0</v>
      </c>
      <c r="M6587">
        <v>10000</v>
      </c>
    </row>
    <row r="6588" spans="1:13" x14ac:dyDescent="0.25">
      <c r="A6588">
        <v>830097620</v>
      </c>
      <c r="B6588" t="s">
        <v>290</v>
      </c>
      <c r="C6588" t="s">
        <v>291</v>
      </c>
      <c r="D6588" t="s">
        <v>228</v>
      </c>
      <c r="E6588" t="s">
        <v>224</v>
      </c>
      <c r="F6588" t="s">
        <v>314</v>
      </c>
      <c r="G6588" s="16">
        <v>43100</v>
      </c>
      <c r="J6588" t="s">
        <v>286</v>
      </c>
      <c r="K6588" t="str">
        <f>IFERROR(VLOOKUP(J6588,ORDEN_ESF!A:C,2,0),"")</f>
        <v>Otras reservas</v>
      </c>
      <c r="L6588">
        <f>IFERROR(VLOOKUP(J6588,ORDEN_ESF!A:C,3,0),0)</f>
        <v>0</v>
      </c>
      <c r="M6588">
        <v>14250</v>
      </c>
    </row>
    <row r="6589" spans="1:13" x14ac:dyDescent="0.25">
      <c r="A6589">
        <v>800095951</v>
      </c>
      <c r="B6589" t="s">
        <v>338</v>
      </c>
      <c r="C6589" t="s">
        <v>291</v>
      </c>
      <c r="D6589" t="s">
        <v>228</v>
      </c>
      <c r="E6589" t="s">
        <v>339</v>
      </c>
      <c r="F6589" t="s">
        <v>292</v>
      </c>
      <c r="G6589" s="16">
        <v>43100</v>
      </c>
      <c r="J6589" t="s">
        <v>286</v>
      </c>
      <c r="K6589" t="str">
        <f>IFERROR(VLOOKUP(J6589,ORDEN_ESF!A:C,2,0),"")</f>
        <v>Otras reservas</v>
      </c>
      <c r="L6589">
        <f>IFERROR(VLOOKUP(J6589,ORDEN_ESF!A:C,3,0),0)</f>
        <v>0</v>
      </c>
      <c r="M6589">
        <v>5917811</v>
      </c>
    </row>
    <row r="6590" spans="1:13" x14ac:dyDescent="0.25">
      <c r="A6590">
        <v>800095951</v>
      </c>
      <c r="B6590" t="s">
        <v>338</v>
      </c>
      <c r="C6590" t="s">
        <v>291</v>
      </c>
      <c r="D6590" t="s">
        <v>228</v>
      </c>
      <c r="E6590" t="s">
        <v>339</v>
      </c>
      <c r="F6590" t="s">
        <v>314</v>
      </c>
      <c r="G6590" s="16">
        <v>43100</v>
      </c>
      <c r="J6590" t="s">
        <v>286</v>
      </c>
      <c r="K6590" t="str">
        <f>IFERROR(VLOOKUP(J6590,ORDEN_ESF!A:C,2,0),"")</f>
        <v>Otras reservas</v>
      </c>
      <c r="L6590">
        <f>IFERROR(VLOOKUP(J6590,ORDEN_ESF!A:C,3,0),0)</f>
        <v>0</v>
      </c>
      <c r="M6590">
        <v>10009767</v>
      </c>
    </row>
    <row r="6591" spans="1:13" x14ac:dyDescent="0.25">
      <c r="A6591">
        <v>860354402</v>
      </c>
      <c r="B6591" t="s">
        <v>295</v>
      </c>
      <c r="C6591" t="s">
        <v>291</v>
      </c>
      <c r="D6591" t="s">
        <v>228</v>
      </c>
      <c r="E6591" t="s">
        <v>224</v>
      </c>
      <c r="F6591" t="s">
        <v>292</v>
      </c>
      <c r="G6591" s="16">
        <v>43100</v>
      </c>
      <c r="J6591" t="s">
        <v>286</v>
      </c>
      <c r="K6591" t="str">
        <f>IFERROR(VLOOKUP(J6591,ORDEN_ESF!A:C,2,0),"")</f>
        <v>Otras reservas</v>
      </c>
      <c r="L6591">
        <f>IFERROR(VLOOKUP(J6591,ORDEN_ESF!A:C,3,0),0)</f>
        <v>0</v>
      </c>
      <c r="M6591">
        <v>399411</v>
      </c>
    </row>
    <row r="6592" spans="1:13" x14ac:dyDescent="0.25">
      <c r="A6592">
        <v>860354402</v>
      </c>
      <c r="B6592" t="s">
        <v>295</v>
      </c>
      <c r="C6592" t="s">
        <v>291</v>
      </c>
      <c r="D6592" t="s">
        <v>228</v>
      </c>
      <c r="E6592" t="s">
        <v>224</v>
      </c>
      <c r="F6592" t="s">
        <v>314</v>
      </c>
      <c r="G6592" s="16">
        <v>43100</v>
      </c>
      <c r="J6592" t="s">
        <v>286</v>
      </c>
      <c r="K6592" t="str">
        <f>IFERROR(VLOOKUP(J6592,ORDEN_ESF!A:C,2,0),"")</f>
        <v>Otras reservas</v>
      </c>
      <c r="L6592">
        <f>IFERROR(VLOOKUP(J6592,ORDEN_ESF!A:C,3,0),0)</f>
        <v>0</v>
      </c>
      <c r="M6592">
        <v>399411</v>
      </c>
    </row>
    <row r="6593" spans="1:13" x14ac:dyDescent="0.25">
      <c r="A6593">
        <v>890908097</v>
      </c>
      <c r="B6593" t="s">
        <v>377</v>
      </c>
      <c r="C6593" t="s">
        <v>291</v>
      </c>
      <c r="D6593" t="s">
        <v>223</v>
      </c>
      <c r="E6593" t="s">
        <v>224</v>
      </c>
      <c r="F6593" t="s">
        <v>292</v>
      </c>
      <c r="G6593" s="16">
        <v>43100</v>
      </c>
      <c r="J6593" t="s">
        <v>287</v>
      </c>
      <c r="K6593" t="str">
        <f>IFERROR(VLOOKUP(J6593,ORDEN_ESF!A:C,2,0),"")</f>
        <v>Ganancias acumuladas</v>
      </c>
      <c r="L6593">
        <f>IFERROR(VLOOKUP(J6593,ORDEN_ESF!A:C,3,0),0)</f>
        <v>0</v>
      </c>
      <c r="M6593">
        <v>5226558</v>
      </c>
    </row>
    <row r="6594" spans="1:13" x14ac:dyDescent="0.25">
      <c r="A6594">
        <v>890908097</v>
      </c>
      <c r="B6594" t="s">
        <v>377</v>
      </c>
      <c r="C6594" t="s">
        <v>291</v>
      </c>
      <c r="D6594" t="s">
        <v>223</v>
      </c>
      <c r="E6594" t="s">
        <v>224</v>
      </c>
      <c r="F6594" t="s">
        <v>314</v>
      </c>
      <c r="G6594" s="16">
        <v>43100</v>
      </c>
      <c r="J6594" t="s">
        <v>287</v>
      </c>
      <c r="K6594" t="str">
        <f>IFERROR(VLOOKUP(J6594,ORDEN_ESF!A:C,2,0),"")</f>
        <v>Ganancias acumuladas</v>
      </c>
      <c r="L6594">
        <f>IFERROR(VLOOKUP(J6594,ORDEN_ESF!A:C,3,0),0)</f>
        <v>0</v>
      </c>
      <c r="M6594">
        <v>6805392</v>
      </c>
    </row>
    <row r="6595" spans="1:13" x14ac:dyDescent="0.25">
      <c r="A6595">
        <v>860077099</v>
      </c>
      <c r="B6595" t="s">
        <v>371</v>
      </c>
      <c r="C6595" t="s">
        <v>291</v>
      </c>
      <c r="D6595" t="s">
        <v>228</v>
      </c>
      <c r="E6595" t="s">
        <v>224</v>
      </c>
      <c r="F6595" t="s">
        <v>292</v>
      </c>
      <c r="G6595" s="16">
        <v>43100</v>
      </c>
      <c r="J6595" t="s">
        <v>287</v>
      </c>
      <c r="K6595" t="str">
        <f>IFERROR(VLOOKUP(J6595,ORDEN_ESF!A:C,2,0),"")</f>
        <v>Ganancias acumuladas</v>
      </c>
      <c r="L6595">
        <f>IFERROR(VLOOKUP(J6595,ORDEN_ESF!A:C,3,0),0)</f>
        <v>0</v>
      </c>
      <c r="M6595">
        <v>10119184</v>
      </c>
    </row>
    <row r="6596" spans="1:13" x14ac:dyDescent="0.25">
      <c r="A6596">
        <v>860077099</v>
      </c>
      <c r="B6596" t="s">
        <v>371</v>
      </c>
      <c r="C6596" t="s">
        <v>291</v>
      </c>
      <c r="D6596" t="s">
        <v>228</v>
      </c>
      <c r="E6596" t="s">
        <v>224</v>
      </c>
      <c r="F6596" t="s">
        <v>314</v>
      </c>
      <c r="G6596" s="16">
        <v>43100</v>
      </c>
      <c r="J6596" t="s">
        <v>287</v>
      </c>
      <c r="K6596" t="str">
        <f>IFERROR(VLOOKUP(J6596,ORDEN_ESF!A:C,2,0),"")</f>
        <v>Ganancias acumuladas</v>
      </c>
      <c r="L6596">
        <f>IFERROR(VLOOKUP(J6596,ORDEN_ESF!A:C,3,0),0)</f>
        <v>0</v>
      </c>
      <c r="M6596">
        <v>13725931</v>
      </c>
    </row>
    <row r="6597" spans="1:13" x14ac:dyDescent="0.25">
      <c r="A6597">
        <v>860532790</v>
      </c>
      <c r="B6597" t="s">
        <v>374</v>
      </c>
      <c r="C6597" t="s">
        <v>291</v>
      </c>
      <c r="D6597" t="s">
        <v>228</v>
      </c>
      <c r="E6597" t="s">
        <v>224</v>
      </c>
      <c r="F6597" t="s">
        <v>292</v>
      </c>
      <c r="G6597" s="16">
        <v>43100</v>
      </c>
      <c r="J6597" t="s">
        <v>287</v>
      </c>
      <c r="K6597" t="str">
        <f>IFERROR(VLOOKUP(J6597,ORDEN_ESF!A:C,2,0),"")</f>
        <v>Ganancias acumuladas</v>
      </c>
      <c r="L6597">
        <f>IFERROR(VLOOKUP(J6597,ORDEN_ESF!A:C,3,0),0)</f>
        <v>0</v>
      </c>
      <c r="M6597">
        <v>1499629</v>
      </c>
    </row>
    <row r="6598" spans="1:13" x14ac:dyDescent="0.25">
      <c r="A6598">
        <v>860532790</v>
      </c>
      <c r="B6598" t="s">
        <v>374</v>
      </c>
      <c r="C6598" t="s">
        <v>291</v>
      </c>
      <c r="D6598" t="s">
        <v>228</v>
      </c>
      <c r="E6598" t="s">
        <v>224</v>
      </c>
      <c r="F6598" t="s">
        <v>314</v>
      </c>
      <c r="G6598" s="16">
        <v>43100</v>
      </c>
      <c r="J6598" t="s">
        <v>287</v>
      </c>
      <c r="K6598" t="str">
        <f>IFERROR(VLOOKUP(J6598,ORDEN_ESF!A:C,2,0),"")</f>
        <v>Ganancias acumuladas</v>
      </c>
      <c r="L6598">
        <f>IFERROR(VLOOKUP(J6598,ORDEN_ESF!A:C,3,0),0)</f>
        <v>0</v>
      </c>
      <c r="M6598">
        <v>1928161</v>
      </c>
    </row>
    <row r="6599" spans="1:13" x14ac:dyDescent="0.25">
      <c r="A6599">
        <v>890928186</v>
      </c>
      <c r="B6599" t="s">
        <v>303</v>
      </c>
      <c r="C6599" t="s">
        <v>291</v>
      </c>
      <c r="D6599" t="s">
        <v>223</v>
      </c>
      <c r="E6599" t="s">
        <v>224</v>
      </c>
      <c r="F6599" t="s">
        <v>292</v>
      </c>
      <c r="G6599" s="16">
        <v>43100</v>
      </c>
      <c r="J6599" t="s">
        <v>287</v>
      </c>
      <c r="K6599" t="str">
        <f>IFERROR(VLOOKUP(J6599,ORDEN_ESF!A:C,2,0),"")</f>
        <v>Ganancias acumuladas</v>
      </c>
      <c r="L6599">
        <f>IFERROR(VLOOKUP(J6599,ORDEN_ESF!A:C,3,0),0)</f>
        <v>0</v>
      </c>
      <c r="M6599">
        <v>5294475</v>
      </c>
    </row>
    <row r="6600" spans="1:13" x14ac:dyDescent="0.25">
      <c r="A6600">
        <v>890928186</v>
      </c>
      <c r="B6600" t="s">
        <v>303</v>
      </c>
      <c r="C6600" t="s">
        <v>291</v>
      </c>
      <c r="D6600" t="s">
        <v>223</v>
      </c>
      <c r="E6600" t="s">
        <v>224</v>
      </c>
      <c r="F6600" t="s">
        <v>314</v>
      </c>
      <c r="G6600" s="16">
        <v>43100</v>
      </c>
      <c r="J6600" t="s">
        <v>287</v>
      </c>
      <c r="K6600" t="str">
        <f>IFERROR(VLOOKUP(J6600,ORDEN_ESF!A:C,2,0),"")</f>
        <v>Ganancias acumuladas</v>
      </c>
      <c r="L6600">
        <f>IFERROR(VLOOKUP(J6600,ORDEN_ESF!A:C,3,0),0)</f>
        <v>0</v>
      </c>
      <c r="M6600">
        <v>5789492</v>
      </c>
    </row>
    <row r="6601" spans="1:13" x14ac:dyDescent="0.25">
      <c r="A6601">
        <v>900206483</v>
      </c>
      <c r="B6601" t="s">
        <v>307</v>
      </c>
      <c r="C6601" t="s">
        <v>291</v>
      </c>
      <c r="D6601" t="s">
        <v>228</v>
      </c>
      <c r="E6601" t="s">
        <v>224</v>
      </c>
      <c r="F6601" t="s">
        <v>292</v>
      </c>
      <c r="G6601" s="16">
        <v>43100</v>
      </c>
      <c r="J6601" t="s">
        <v>287</v>
      </c>
      <c r="K6601" t="str">
        <f>IFERROR(VLOOKUP(J6601,ORDEN_ESF!A:C,2,0),"")</f>
        <v>Ganancias acumuladas</v>
      </c>
      <c r="L6601">
        <f>IFERROR(VLOOKUP(J6601,ORDEN_ESF!A:C,3,0),0)</f>
        <v>0</v>
      </c>
      <c r="M6601">
        <v>575154</v>
      </c>
    </row>
    <row r="6602" spans="1:13" x14ac:dyDescent="0.25">
      <c r="A6602">
        <v>900206483</v>
      </c>
      <c r="B6602" t="s">
        <v>307</v>
      </c>
      <c r="C6602" t="s">
        <v>291</v>
      </c>
      <c r="D6602" t="s">
        <v>228</v>
      </c>
      <c r="E6602" t="s">
        <v>224</v>
      </c>
      <c r="F6602" t="s">
        <v>314</v>
      </c>
      <c r="G6602" s="16">
        <v>43100</v>
      </c>
      <c r="J6602" t="s">
        <v>287</v>
      </c>
      <c r="K6602" t="str">
        <f>IFERROR(VLOOKUP(J6602,ORDEN_ESF!A:C,2,0),"")</f>
        <v>Ganancias acumuladas</v>
      </c>
      <c r="L6602">
        <f>IFERROR(VLOOKUP(J6602,ORDEN_ESF!A:C,3,0),0)</f>
        <v>0</v>
      </c>
      <c r="M6602">
        <v>988205</v>
      </c>
    </row>
    <row r="6603" spans="1:13" x14ac:dyDescent="0.25">
      <c r="A6603">
        <v>900206480</v>
      </c>
      <c r="B6603" t="s">
        <v>306</v>
      </c>
      <c r="C6603" t="s">
        <v>291</v>
      </c>
      <c r="D6603" t="s">
        <v>228</v>
      </c>
      <c r="E6603" t="s">
        <v>224</v>
      </c>
      <c r="F6603" t="s">
        <v>292</v>
      </c>
      <c r="G6603" s="16">
        <v>43100</v>
      </c>
      <c r="J6603" t="s">
        <v>287</v>
      </c>
      <c r="K6603" t="str">
        <f>IFERROR(VLOOKUP(J6603,ORDEN_ESF!A:C,2,0),"")</f>
        <v>Ganancias acumuladas</v>
      </c>
      <c r="L6603">
        <f>IFERROR(VLOOKUP(J6603,ORDEN_ESF!A:C,3,0),0)</f>
        <v>0</v>
      </c>
      <c r="M6603">
        <v>6603645</v>
      </c>
    </row>
    <row r="6604" spans="1:13" x14ac:dyDescent="0.25">
      <c r="A6604">
        <v>900206480</v>
      </c>
      <c r="B6604" t="s">
        <v>306</v>
      </c>
      <c r="C6604" t="s">
        <v>291</v>
      </c>
      <c r="D6604" t="s">
        <v>228</v>
      </c>
      <c r="E6604" t="s">
        <v>224</v>
      </c>
      <c r="F6604" t="s">
        <v>314</v>
      </c>
      <c r="G6604" s="16">
        <v>43100</v>
      </c>
      <c r="J6604" t="s">
        <v>287</v>
      </c>
      <c r="K6604" t="str">
        <f>IFERROR(VLOOKUP(J6604,ORDEN_ESF!A:C,2,0),"")</f>
        <v>Ganancias acumuladas</v>
      </c>
      <c r="L6604">
        <f>IFERROR(VLOOKUP(J6604,ORDEN_ESF!A:C,3,0),0)</f>
        <v>0</v>
      </c>
      <c r="M6604">
        <v>8615876</v>
      </c>
    </row>
    <row r="6605" spans="1:13" x14ac:dyDescent="0.25">
      <c r="A6605">
        <v>890940026</v>
      </c>
      <c r="B6605" t="s">
        <v>304</v>
      </c>
      <c r="C6605" t="s">
        <v>291</v>
      </c>
      <c r="D6605" t="s">
        <v>223</v>
      </c>
      <c r="E6605" t="s">
        <v>224</v>
      </c>
      <c r="F6605" t="s">
        <v>292</v>
      </c>
      <c r="G6605" s="16">
        <v>43100</v>
      </c>
      <c r="J6605" t="s">
        <v>287</v>
      </c>
      <c r="K6605" t="str">
        <f>IFERROR(VLOOKUP(J6605,ORDEN_ESF!A:C,2,0),"")</f>
        <v>Ganancias acumuladas</v>
      </c>
      <c r="L6605">
        <f>IFERROR(VLOOKUP(J6605,ORDEN_ESF!A:C,3,0),0)</f>
        <v>0</v>
      </c>
      <c r="M6605">
        <v>2075307</v>
      </c>
    </row>
    <row r="6606" spans="1:13" x14ac:dyDescent="0.25">
      <c r="A6606">
        <v>890940026</v>
      </c>
      <c r="B6606" t="s">
        <v>304</v>
      </c>
      <c r="C6606" t="s">
        <v>291</v>
      </c>
      <c r="D6606" t="s">
        <v>223</v>
      </c>
      <c r="E6606" t="s">
        <v>224</v>
      </c>
      <c r="F6606" t="s">
        <v>314</v>
      </c>
      <c r="G6606" s="16">
        <v>43100</v>
      </c>
      <c r="J6606" t="s">
        <v>287</v>
      </c>
      <c r="K6606" t="str">
        <f>IFERROR(VLOOKUP(J6606,ORDEN_ESF!A:C,2,0),"")</f>
        <v>Ganancias acumuladas</v>
      </c>
      <c r="L6606">
        <f>IFERROR(VLOOKUP(J6606,ORDEN_ESF!A:C,3,0),0)</f>
        <v>0</v>
      </c>
      <c r="M6606">
        <v>-897365</v>
      </c>
    </row>
    <row r="6607" spans="1:13" x14ac:dyDescent="0.25">
      <c r="A6607">
        <v>860505064</v>
      </c>
      <c r="B6607" t="s">
        <v>361</v>
      </c>
      <c r="C6607" t="s">
        <v>291</v>
      </c>
      <c r="D6607" t="s">
        <v>228</v>
      </c>
      <c r="E6607" t="s">
        <v>224</v>
      </c>
      <c r="F6607" t="s">
        <v>292</v>
      </c>
      <c r="G6607" s="16">
        <v>43100</v>
      </c>
      <c r="J6607" t="s">
        <v>287</v>
      </c>
      <c r="K6607" t="str">
        <f>IFERROR(VLOOKUP(J6607,ORDEN_ESF!A:C,2,0),"")</f>
        <v>Ganancias acumuladas</v>
      </c>
      <c r="L6607">
        <f>IFERROR(VLOOKUP(J6607,ORDEN_ESF!A:C,3,0),0)</f>
        <v>0</v>
      </c>
      <c r="M6607">
        <v>621010</v>
      </c>
    </row>
    <row r="6608" spans="1:13" x14ac:dyDescent="0.25">
      <c r="A6608">
        <v>860505064</v>
      </c>
      <c r="B6608" t="s">
        <v>361</v>
      </c>
      <c r="C6608" t="s">
        <v>291</v>
      </c>
      <c r="D6608" t="s">
        <v>228</v>
      </c>
      <c r="E6608" t="s">
        <v>224</v>
      </c>
      <c r="F6608" t="s">
        <v>314</v>
      </c>
      <c r="G6608" s="16">
        <v>43100</v>
      </c>
      <c r="J6608" t="s">
        <v>287</v>
      </c>
      <c r="K6608" t="str">
        <f>IFERROR(VLOOKUP(J6608,ORDEN_ESF!A:C,2,0),"")</f>
        <v>Ganancias acumuladas</v>
      </c>
      <c r="L6608">
        <f>IFERROR(VLOOKUP(J6608,ORDEN_ESF!A:C,3,0),0)</f>
        <v>0</v>
      </c>
      <c r="M6608">
        <v>753132</v>
      </c>
    </row>
    <row r="6609" spans="1:13" x14ac:dyDescent="0.25">
      <c r="A6609">
        <v>900521357</v>
      </c>
      <c r="B6609" t="s">
        <v>175</v>
      </c>
      <c r="C6609" t="s">
        <v>291</v>
      </c>
      <c r="D6609" t="s">
        <v>388</v>
      </c>
      <c r="E6609" t="s">
        <v>339</v>
      </c>
      <c r="F6609" t="s">
        <v>292</v>
      </c>
      <c r="G6609" s="16">
        <v>43100</v>
      </c>
      <c r="J6609" t="s">
        <v>287</v>
      </c>
      <c r="K6609" t="str">
        <f>IFERROR(VLOOKUP(J6609,ORDEN_ESF!A:C,2,0),"")</f>
        <v>Ganancias acumuladas</v>
      </c>
      <c r="L6609">
        <f>IFERROR(VLOOKUP(J6609,ORDEN_ESF!A:C,3,0),0)</f>
        <v>0</v>
      </c>
      <c r="M6609">
        <v>4604255</v>
      </c>
    </row>
    <row r="6610" spans="1:13" x14ac:dyDescent="0.25">
      <c r="A6610">
        <v>900521357</v>
      </c>
      <c r="B6610" t="s">
        <v>175</v>
      </c>
      <c r="C6610" t="s">
        <v>291</v>
      </c>
      <c r="D6610" t="s">
        <v>388</v>
      </c>
      <c r="E6610" t="s">
        <v>339</v>
      </c>
      <c r="F6610" t="s">
        <v>314</v>
      </c>
      <c r="G6610" s="16">
        <v>43100</v>
      </c>
      <c r="J6610" t="s">
        <v>287</v>
      </c>
      <c r="K6610" t="str">
        <f>IFERROR(VLOOKUP(J6610,ORDEN_ESF!A:C,2,0),"")</f>
        <v>Ganancias acumuladas</v>
      </c>
      <c r="L6610">
        <f>IFERROR(VLOOKUP(J6610,ORDEN_ESF!A:C,3,0),0)</f>
        <v>0</v>
      </c>
      <c r="M6610">
        <v>12034278</v>
      </c>
    </row>
    <row r="6611" spans="1:13" x14ac:dyDescent="0.25">
      <c r="A6611">
        <v>800140959</v>
      </c>
      <c r="B6611" t="s">
        <v>340</v>
      </c>
      <c r="C6611" t="s">
        <v>291</v>
      </c>
      <c r="D6611" t="s">
        <v>228</v>
      </c>
      <c r="E6611" t="s">
        <v>339</v>
      </c>
      <c r="F6611" t="s">
        <v>292</v>
      </c>
      <c r="G6611" s="16">
        <v>43100</v>
      </c>
      <c r="J6611" t="s">
        <v>287</v>
      </c>
      <c r="K6611" t="str">
        <f>IFERROR(VLOOKUP(J6611,ORDEN_ESF!A:C,2,0),"")</f>
        <v>Ganancias acumuladas</v>
      </c>
      <c r="L6611">
        <f>IFERROR(VLOOKUP(J6611,ORDEN_ESF!A:C,3,0),0)</f>
        <v>0</v>
      </c>
      <c r="M6611">
        <v>5404376</v>
      </c>
    </row>
    <row r="6612" spans="1:13" x14ac:dyDescent="0.25">
      <c r="A6612">
        <v>800140959</v>
      </c>
      <c r="B6612" t="s">
        <v>340</v>
      </c>
      <c r="C6612" t="s">
        <v>291</v>
      </c>
      <c r="D6612" t="s">
        <v>228</v>
      </c>
      <c r="E6612" t="s">
        <v>339</v>
      </c>
      <c r="F6612" t="s">
        <v>314</v>
      </c>
      <c r="G6612" s="16">
        <v>43100</v>
      </c>
      <c r="J6612" t="s">
        <v>287</v>
      </c>
      <c r="K6612" t="str">
        <f>IFERROR(VLOOKUP(J6612,ORDEN_ESF!A:C,2,0),"")</f>
        <v>Ganancias acumuladas</v>
      </c>
      <c r="L6612">
        <f>IFERROR(VLOOKUP(J6612,ORDEN_ESF!A:C,3,0),0)</f>
        <v>0</v>
      </c>
      <c r="M6612">
        <v>7553521</v>
      </c>
    </row>
    <row r="6613" spans="1:13" x14ac:dyDescent="0.25">
      <c r="A6613">
        <v>900535441</v>
      </c>
      <c r="B6613" t="s">
        <v>308</v>
      </c>
      <c r="C6613" t="s">
        <v>291</v>
      </c>
      <c r="D6613" t="s">
        <v>228</v>
      </c>
      <c r="E6613" t="s">
        <v>224</v>
      </c>
      <c r="F6613" t="s">
        <v>292</v>
      </c>
      <c r="G6613" s="16">
        <v>43100</v>
      </c>
      <c r="J6613" t="s">
        <v>287</v>
      </c>
      <c r="K6613" t="str">
        <f>IFERROR(VLOOKUP(J6613,ORDEN_ESF!A:C,2,0),"")</f>
        <v>Ganancias acumuladas</v>
      </c>
      <c r="L6613">
        <f>IFERROR(VLOOKUP(J6613,ORDEN_ESF!A:C,3,0),0)</f>
        <v>0</v>
      </c>
      <c r="M6613">
        <v>11238</v>
      </c>
    </row>
    <row r="6614" spans="1:13" x14ac:dyDescent="0.25">
      <c r="A6614">
        <v>900535441</v>
      </c>
      <c r="B6614" t="s">
        <v>308</v>
      </c>
      <c r="C6614" t="s">
        <v>291</v>
      </c>
      <c r="D6614" t="s">
        <v>228</v>
      </c>
      <c r="E6614" t="s">
        <v>224</v>
      </c>
      <c r="F6614" t="s">
        <v>314</v>
      </c>
      <c r="G6614" s="16">
        <v>43100</v>
      </c>
      <c r="J6614" t="s">
        <v>287</v>
      </c>
      <c r="K6614" t="str">
        <f>IFERROR(VLOOKUP(J6614,ORDEN_ESF!A:C,2,0),"")</f>
        <v>Ganancias acumuladas</v>
      </c>
      <c r="L6614">
        <f>IFERROR(VLOOKUP(J6614,ORDEN_ESF!A:C,3,0),0)</f>
        <v>0</v>
      </c>
      <c r="M6614">
        <v>2575</v>
      </c>
    </row>
    <row r="6615" spans="1:13" x14ac:dyDescent="0.25">
      <c r="A6615">
        <v>800014246</v>
      </c>
      <c r="B6615" t="s">
        <v>332</v>
      </c>
      <c r="C6615" t="s">
        <v>291</v>
      </c>
      <c r="D6615" t="s">
        <v>223</v>
      </c>
      <c r="E6615" t="s">
        <v>333</v>
      </c>
      <c r="F6615" t="s">
        <v>292</v>
      </c>
      <c r="G6615" s="16">
        <v>43100</v>
      </c>
      <c r="J6615" t="s">
        <v>287</v>
      </c>
      <c r="K6615" t="str">
        <f>IFERROR(VLOOKUP(J6615,ORDEN_ESF!A:C,2,0),"")</f>
        <v>Ganancias acumuladas</v>
      </c>
      <c r="L6615">
        <f>IFERROR(VLOOKUP(J6615,ORDEN_ESF!A:C,3,0),0)</f>
        <v>0</v>
      </c>
      <c r="M6615">
        <v>68633980</v>
      </c>
    </row>
    <row r="6616" spans="1:13" x14ac:dyDescent="0.25">
      <c r="A6616">
        <v>800014246</v>
      </c>
      <c r="B6616" t="s">
        <v>332</v>
      </c>
      <c r="C6616" t="s">
        <v>291</v>
      </c>
      <c r="D6616" t="s">
        <v>223</v>
      </c>
      <c r="E6616" t="s">
        <v>333</v>
      </c>
      <c r="F6616" t="s">
        <v>314</v>
      </c>
      <c r="G6616" s="16">
        <v>43100</v>
      </c>
      <c r="J6616" t="s">
        <v>287</v>
      </c>
      <c r="K6616" t="str">
        <f>IFERROR(VLOOKUP(J6616,ORDEN_ESF!A:C,2,0),"")</f>
        <v>Ganancias acumuladas</v>
      </c>
      <c r="L6616">
        <f>IFERROR(VLOOKUP(J6616,ORDEN_ESF!A:C,3,0),0)</f>
        <v>0</v>
      </c>
      <c r="M6616">
        <v>41598861</v>
      </c>
    </row>
    <row r="6617" spans="1:13" x14ac:dyDescent="0.25">
      <c r="A6617">
        <v>800182330</v>
      </c>
      <c r="B6617" t="s">
        <v>342</v>
      </c>
      <c r="C6617" t="s">
        <v>291</v>
      </c>
      <c r="D6617" t="s">
        <v>343</v>
      </c>
      <c r="E6617" t="s">
        <v>333</v>
      </c>
      <c r="F6617" t="s">
        <v>292</v>
      </c>
      <c r="G6617" s="16">
        <v>43100</v>
      </c>
      <c r="J6617" t="s">
        <v>287</v>
      </c>
      <c r="K6617" t="str">
        <f>IFERROR(VLOOKUP(J6617,ORDEN_ESF!A:C,2,0),"")</f>
        <v>Ganancias acumuladas</v>
      </c>
      <c r="L6617">
        <f>IFERROR(VLOOKUP(J6617,ORDEN_ESF!A:C,3,0),0)</f>
        <v>0</v>
      </c>
      <c r="M6617">
        <v>7222618</v>
      </c>
    </row>
    <row r="6618" spans="1:13" x14ac:dyDescent="0.25">
      <c r="A6618">
        <v>800182330</v>
      </c>
      <c r="B6618" t="s">
        <v>342</v>
      </c>
      <c r="C6618" t="s">
        <v>291</v>
      </c>
      <c r="D6618" t="s">
        <v>343</v>
      </c>
      <c r="E6618" t="s">
        <v>333</v>
      </c>
      <c r="F6618" t="s">
        <v>314</v>
      </c>
      <c r="G6618" s="16">
        <v>43100</v>
      </c>
      <c r="J6618" t="s">
        <v>287</v>
      </c>
      <c r="K6618" t="str">
        <f>IFERROR(VLOOKUP(J6618,ORDEN_ESF!A:C,2,0),"")</f>
        <v>Ganancias acumuladas</v>
      </c>
      <c r="L6618">
        <f>IFERROR(VLOOKUP(J6618,ORDEN_ESF!A:C,3,0),0)</f>
        <v>0</v>
      </c>
      <c r="M6618">
        <v>6217672</v>
      </c>
    </row>
    <row r="6619" spans="1:13" x14ac:dyDescent="0.25">
      <c r="A6619">
        <v>830116629</v>
      </c>
      <c r="B6619" t="s">
        <v>354</v>
      </c>
      <c r="C6619" t="s">
        <v>291</v>
      </c>
      <c r="D6619" t="s">
        <v>228</v>
      </c>
      <c r="E6619" t="s">
        <v>355</v>
      </c>
      <c r="F6619" t="s">
        <v>292</v>
      </c>
      <c r="G6619" s="16">
        <v>43100</v>
      </c>
      <c r="J6619" t="s">
        <v>287</v>
      </c>
      <c r="K6619" t="str">
        <f>IFERROR(VLOOKUP(J6619,ORDEN_ESF!A:C,2,0),"")</f>
        <v>Ganancias acumuladas</v>
      </c>
      <c r="L6619">
        <f>IFERROR(VLOOKUP(J6619,ORDEN_ESF!A:C,3,0),0)</f>
        <v>0</v>
      </c>
      <c r="M6619">
        <v>1512741</v>
      </c>
    </row>
    <row r="6620" spans="1:13" x14ac:dyDescent="0.25">
      <c r="A6620">
        <v>830116629</v>
      </c>
      <c r="B6620" t="s">
        <v>354</v>
      </c>
      <c r="C6620" t="s">
        <v>291</v>
      </c>
      <c r="D6620" t="s">
        <v>228</v>
      </c>
      <c r="E6620" t="s">
        <v>355</v>
      </c>
      <c r="F6620" t="s">
        <v>314</v>
      </c>
      <c r="G6620" s="16">
        <v>43100</v>
      </c>
      <c r="J6620" t="s">
        <v>287</v>
      </c>
      <c r="K6620" t="str">
        <f>IFERROR(VLOOKUP(J6620,ORDEN_ESF!A:C,2,0),"")</f>
        <v>Ganancias acumuladas</v>
      </c>
      <c r="L6620">
        <f>IFERROR(VLOOKUP(J6620,ORDEN_ESF!A:C,3,0),0)</f>
        <v>0</v>
      </c>
      <c r="M6620">
        <v>2052652</v>
      </c>
    </row>
    <row r="6621" spans="1:13" x14ac:dyDescent="0.25">
      <c r="A6621">
        <v>830097620</v>
      </c>
      <c r="B6621" t="s">
        <v>290</v>
      </c>
      <c r="C6621" t="s">
        <v>291</v>
      </c>
      <c r="D6621" t="s">
        <v>228</v>
      </c>
      <c r="E6621" t="s">
        <v>224</v>
      </c>
      <c r="F6621" t="s">
        <v>292</v>
      </c>
      <c r="G6621" s="16">
        <v>43100</v>
      </c>
      <c r="J6621" t="s">
        <v>287</v>
      </c>
      <c r="K6621" t="str">
        <f>IFERROR(VLOOKUP(J6621,ORDEN_ESF!A:C,2,0),"")</f>
        <v>Ganancias acumuladas</v>
      </c>
      <c r="L6621">
        <f>IFERROR(VLOOKUP(J6621,ORDEN_ESF!A:C,3,0),0)</f>
        <v>0</v>
      </c>
      <c r="M6621">
        <v>2392076</v>
      </c>
    </row>
    <row r="6622" spans="1:13" x14ac:dyDescent="0.25">
      <c r="A6622">
        <v>830097620</v>
      </c>
      <c r="B6622" t="s">
        <v>290</v>
      </c>
      <c r="C6622" t="s">
        <v>291</v>
      </c>
      <c r="D6622" t="s">
        <v>228</v>
      </c>
      <c r="E6622" t="s">
        <v>224</v>
      </c>
      <c r="F6622" t="s">
        <v>314</v>
      </c>
      <c r="G6622" s="16">
        <v>43100</v>
      </c>
      <c r="J6622" t="s">
        <v>287</v>
      </c>
      <c r="K6622" t="str">
        <f>IFERROR(VLOOKUP(J6622,ORDEN_ESF!A:C,2,0),"")</f>
        <v>Ganancias acumuladas</v>
      </c>
      <c r="L6622">
        <f>IFERROR(VLOOKUP(J6622,ORDEN_ESF!A:C,3,0),0)</f>
        <v>0</v>
      </c>
      <c r="M6622">
        <v>3153904</v>
      </c>
    </row>
    <row r="6623" spans="1:13" x14ac:dyDescent="0.25">
      <c r="A6623">
        <v>800095951</v>
      </c>
      <c r="B6623" t="s">
        <v>338</v>
      </c>
      <c r="C6623" t="s">
        <v>291</v>
      </c>
      <c r="D6623" t="s">
        <v>228</v>
      </c>
      <c r="E6623" t="s">
        <v>339</v>
      </c>
      <c r="F6623" t="s">
        <v>292</v>
      </c>
      <c r="G6623" s="16">
        <v>43100</v>
      </c>
      <c r="J6623" t="s">
        <v>287</v>
      </c>
      <c r="K6623" t="str">
        <f>IFERROR(VLOOKUP(J6623,ORDEN_ESF!A:C,2,0),"")</f>
        <v>Ganancias acumuladas</v>
      </c>
      <c r="L6623">
        <f>IFERROR(VLOOKUP(J6623,ORDEN_ESF!A:C,3,0),0)</f>
        <v>0</v>
      </c>
      <c r="M6623">
        <v>1646616</v>
      </c>
    </row>
    <row r="6624" spans="1:13" x14ac:dyDescent="0.25">
      <c r="A6624">
        <v>800095951</v>
      </c>
      <c r="B6624" t="s">
        <v>338</v>
      </c>
      <c r="C6624" t="s">
        <v>291</v>
      </c>
      <c r="D6624" t="s">
        <v>228</v>
      </c>
      <c r="E6624" t="s">
        <v>339</v>
      </c>
      <c r="F6624" t="s">
        <v>314</v>
      </c>
      <c r="G6624" s="16">
        <v>43100</v>
      </c>
      <c r="J6624" t="s">
        <v>287</v>
      </c>
      <c r="K6624" t="str">
        <f>IFERROR(VLOOKUP(J6624,ORDEN_ESF!A:C,2,0),"")</f>
        <v>Ganancias acumuladas</v>
      </c>
      <c r="L6624">
        <f>IFERROR(VLOOKUP(J6624,ORDEN_ESF!A:C,3,0),0)</f>
        <v>0</v>
      </c>
      <c r="M6624">
        <v>2758165</v>
      </c>
    </row>
    <row r="6625" spans="1:13" x14ac:dyDescent="0.25">
      <c r="A6625">
        <v>860354402</v>
      </c>
      <c r="B6625" t="s">
        <v>295</v>
      </c>
      <c r="C6625" t="s">
        <v>291</v>
      </c>
      <c r="D6625" t="s">
        <v>228</v>
      </c>
      <c r="E6625" t="s">
        <v>224</v>
      </c>
      <c r="F6625" t="s">
        <v>292</v>
      </c>
      <c r="G6625" s="16">
        <v>43100</v>
      </c>
      <c r="J6625" t="s">
        <v>287</v>
      </c>
      <c r="K6625" t="str">
        <f>IFERROR(VLOOKUP(J6625,ORDEN_ESF!A:C,2,0),"")</f>
        <v>Ganancias acumuladas</v>
      </c>
      <c r="L6625">
        <f>IFERROR(VLOOKUP(J6625,ORDEN_ESF!A:C,3,0),0)</f>
        <v>0</v>
      </c>
      <c r="M6625">
        <v>2590825</v>
      </c>
    </row>
    <row r="6626" spans="1:13" x14ac:dyDescent="0.25">
      <c r="A6626">
        <v>860354402</v>
      </c>
      <c r="B6626" t="s">
        <v>295</v>
      </c>
      <c r="C6626" t="s">
        <v>291</v>
      </c>
      <c r="D6626" t="s">
        <v>228</v>
      </c>
      <c r="E6626" t="s">
        <v>224</v>
      </c>
      <c r="F6626" t="s">
        <v>314</v>
      </c>
      <c r="G6626" s="16">
        <v>43100</v>
      </c>
      <c r="J6626" t="s">
        <v>287</v>
      </c>
      <c r="K6626" t="str">
        <f>IFERROR(VLOOKUP(J6626,ORDEN_ESF!A:C,2,0),"")</f>
        <v>Ganancias acumuladas</v>
      </c>
      <c r="L6626">
        <f>IFERROR(VLOOKUP(J6626,ORDEN_ESF!A:C,3,0),0)</f>
        <v>0</v>
      </c>
      <c r="M6626">
        <v>3045674</v>
      </c>
    </row>
    <row r="6627" spans="1:13" x14ac:dyDescent="0.25">
      <c r="A6627">
        <v>890908097</v>
      </c>
      <c r="B6627" t="s">
        <v>377</v>
      </c>
      <c r="C6627" t="s">
        <v>291</v>
      </c>
      <c r="D6627" t="s">
        <v>223</v>
      </c>
      <c r="E6627" t="s">
        <v>224</v>
      </c>
      <c r="F6627" t="s">
        <v>292</v>
      </c>
      <c r="G6627" s="16">
        <v>43100</v>
      </c>
      <c r="J6627" t="s">
        <v>323</v>
      </c>
      <c r="K6627" t="str">
        <f>IFERROR(VLOOKUP(J6627,ORDEN_ESF!A:C,2,0),"")</f>
        <v>Patrimonio</v>
      </c>
      <c r="L6627">
        <f>IFERROR(VLOOKUP(J6627,ORDEN_ESF!A:C,3,0),0)</f>
        <v>7</v>
      </c>
      <c r="M6627">
        <v>9922319</v>
      </c>
    </row>
    <row r="6628" spans="1:13" x14ac:dyDescent="0.25">
      <c r="A6628">
        <v>890908097</v>
      </c>
      <c r="B6628" t="s">
        <v>377</v>
      </c>
      <c r="C6628" t="s">
        <v>291</v>
      </c>
      <c r="D6628" t="s">
        <v>223</v>
      </c>
      <c r="E6628" t="s">
        <v>224</v>
      </c>
      <c r="F6628" t="s">
        <v>314</v>
      </c>
      <c r="G6628" s="16">
        <v>43100</v>
      </c>
      <c r="J6628" t="s">
        <v>323</v>
      </c>
      <c r="K6628" t="str">
        <f>IFERROR(VLOOKUP(J6628,ORDEN_ESF!A:C,2,0),"")</f>
        <v>Patrimonio</v>
      </c>
      <c r="L6628">
        <f>IFERROR(VLOOKUP(J6628,ORDEN_ESF!A:C,3,0),0)</f>
        <v>7</v>
      </c>
      <c r="M6628">
        <v>11861108</v>
      </c>
    </row>
    <row r="6629" spans="1:13" x14ac:dyDescent="0.25">
      <c r="A6629">
        <v>860077099</v>
      </c>
      <c r="B6629" t="s">
        <v>371</v>
      </c>
      <c r="C6629" t="s">
        <v>291</v>
      </c>
      <c r="D6629" t="s">
        <v>228</v>
      </c>
      <c r="E6629" t="s">
        <v>224</v>
      </c>
      <c r="F6629" t="s">
        <v>292</v>
      </c>
      <c r="G6629" s="16">
        <v>43100</v>
      </c>
      <c r="J6629" t="s">
        <v>323</v>
      </c>
      <c r="K6629" t="str">
        <f>IFERROR(VLOOKUP(J6629,ORDEN_ESF!A:C,2,0),"")</f>
        <v>Patrimonio</v>
      </c>
      <c r="L6629">
        <f>IFERROR(VLOOKUP(J6629,ORDEN_ESF!A:C,3,0),0)</f>
        <v>7</v>
      </c>
      <c r="M6629">
        <v>10571734</v>
      </c>
    </row>
    <row r="6630" spans="1:13" x14ac:dyDescent="0.25">
      <c r="A6630">
        <v>860077099</v>
      </c>
      <c r="B6630" t="s">
        <v>371</v>
      </c>
      <c r="C6630" t="s">
        <v>291</v>
      </c>
      <c r="D6630" t="s">
        <v>228</v>
      </c>
      <c r="E6630" t="s">
        <v>224</v>
      </c>
      <c r="F6630" t="s">
        <v>314</v>
      </c>
      <c r="G6630" s="16">
        <v>43100</v>
      </c>
      <c r="J6630" t="s">
        <v>323</v>
      </c>
      <c r="K6630" t="str">
        <f>IFERROR(VLOOKUP(J6630,ORDEN_ESF!A:C,2,0),"")</f>
        <v>Patrimonio</v>
      </c>
      <c r="L6630">
        <f>IFERROR(VLOOKUP(J6630,ORDEN_ESF!A:C,3,0),0)</f>
        <v>7</v>
      </c>
      <c r="M6630">
        <v>14178481</v>
      </c>
    </row>
    <row r="6631" spans="1:13" x14ac:dyDescent="0.25">
      <c r="A6631">
        <v>860532790</v>
      </c>
      <c r="B6631" t="s">
        <v>374</v>
      </c>
      <c r="C6631" t="s">
        <v>291</v>
      </c>
      <c r="D6631" t="s">
        <v>228</v>
      </c>
      <c r="E6631" t="s">
        <v>224</v>
      </c>
      <c r="F6631" t="s">
        <v>292</v>
      </c>
      <c r="G6631" s="16">
        <v>43100</v>
      </c>
      <c r="J6631" t="s">
        <v>323</v>
      </c>
      <c r="K6631" t="str">
        <f>IFERROR(VLOOKUP(J6631,ORDEN_ESF!A:C,2,0),"")</f>
        <v>Patrimonio</v>
      </c>
      <c r="L6631">
        <f>IFERROR(VLOOKUP(J6631,ORDEN_ESF!A:C,3,0),0)</f>
        <v>7</v>
      </c>
      <c r="M6631">
        <v>2599200</v>
      </c>
    </row>
    <row r="6632" spans="1:13" x14ac:dyDescent="0.25">
      <c r="A6632">
        <v>860532790</v>
      </c>
      <c r="B6632" t="s">
        <v>374</v>
      </c>
      <c r="C6632" t="s">
        <v>291</v>
      </c>
      <c r="D6632" t="s">
        <v>228</v>
      </c>
      <c r="E6632" t="s">
        <v>224</v>
      </c>
      <c r="F6632" t="s">
        <v>314</v>
      </c>
      <c r="G6632" s="16">
        <v>43100</v>
      </c>
      <c r="J6632" t="s">
        <v>323</v>
      </c>
      <c r="K6632" t="str">
        <f>IFERROR(VLOOKUP(J6632,ORDEN_ESF!A:C,2,0),"")</f>
        <v>Patrimonio</v>
      </c>
      <c r="L6632">
        <f>IFERROR(VLOOKUP(J6632,ORDEN_ESF!A:C,3,0),0)</f>
        <v>7</v>
      </c>
      <c r="M6632">
        <v>3810866</v>
      </c>
    </row>
    <row r="6633" spans="1:13" x14ac:dyDescent="0.25">
      <c r="A6633">
        <v>890928186</v>
      </c>
      <c r="B6633" t="s">
        <v>303</v>
      </c>
      <c r="C6633" t="s">
        <v>291</v>
      </c>
      <c r="D6633" t="s">
        <v>223</v>
      </c>
      <c r="E6633" t="s">
        <v>224</v>
      </c>
      <c r="F6633" t="s">
        <v>292</v>
      </c>
      <c r="G6633" s="16">
        <v>43100</v>
      </c>
      <c r="J6633" t="s">
        <v>323</v>
      </c>
      <c r="K6633" t="str">
        <f>IFERROR(VLOOKUP(J6633,ORDEN_ESF!A:C,2,0),"")</f>
        <v>Patrimonio</v>
      </c>
      <c r="L6633">
        <f>IFERROR(VLOOKUP(J6633,ORDEN_ESF!A:C,3,0),0)</f>
        <v>7</v>
      </c>
      <c r="M6633">
        <v>11521193</v>
      </c>
    </row>
    <row r="6634" spans="1:13" x14ac:dyDescent="0.25">
      <c r="A6634">
        <v>890928186</v>
      </c>
      <c r="B6634" t="s">
        <v>303</v>
      </c>
      <c r="C6634" t="s">
        <v>291</v>
      </c>
      <c r="D6634" t="s">
        <v>223</v>
      </c>
      <c r="E6634" t="s">
        <v>224</v>
      </c>
      <c r="F6634" t="s">
        <v>314</v>
      </c>
      <c r="G6634" s="16">
        <v>43100</v>
      </c>
      <c r="J6634" t="s">
        <v>323</v>
      </c>
      <c r="K6634" t="str">
        <f>IFERROR(VLOOKUP(J6634,ORDEN_ESF!A:C,2,0),"")</f>
        <v>Patrimonio</v>
      </c>
      <c r="L6634">
        <f>IFERROR(VLOOKUP(J6634,ORDEN_ESF!A:C,3,0),0)</f>
        <v>7</v>
      </c>
      <c r="M6634">
        <v>12233298</v>
      </c>
    </row>
    <row r="6635" spans="1:13" x14ac:dyDescent="0.25">
      <c r="A6635">
        <v>900206483</v>
      </c>
      <c r="B6635" t="s">
        <v>307</v>
      </c>
      <c r="C6635" t="s">
        <v>291</v>
      </c>
      <c r="D6635" t="s">
        <v>228</v>
      </c>
      <c r="E6635" t="s">
        <v>224</v>
      </c>
      <c r="F6635" t="s">
        <v>292</v>
      </c>
      <c r="G6635" s="16">
        <v>43100</v>
      </c>
      <c r="J6635" t="s">
        <v>323</v>
      </c>
      <c r="K6635" t="str">
        <f>IFERROR(VLOOKUP(J6635,ORDEN_ESF!A:C,2,0),"")</f>
        <v>Patrimonio</v>
      </c>
      <c r="L6635">
        <f>IFERROR(VLOOKUP(J6635,ORDEN_ESF!A:C,3,0),0)</f>
        <v>7</v>
      </c>
      <c r="M6635">
        <v>662913</v>
      </c>
    </row>
    <row r="6636" spans="1:13" x14ac:dyDescent="0.25">
      <c r="A6636">
        <v>900206483</v>
      </c>
      <c r="B6636" t="s">
        <v>307</v>
      </c>
      <c r="C6636" t="s">
        <v>291</v>
      </c>
      <c r="D6636" t="s">
        <v>228</v>
      </c>
      <c r="E6636" t="s">
        <v>224</v>
      </c>
      <c r="F6636" t="s">
        <v>314</v>
      </c>
      <c r="G6636" s="16">
        <v>43100</v>
      </c>
      <c r="J6636" t="s">
        <v>323</v>
      </c>
      <c r="K6636" t="str">
        <f>IFERROR(VLOOKUP(J6636,ORDEN_ESF!A:C,2,0),"")</f>
        <v>Patrimonio</v>
      </c>
      <c r="L6636">
        <f>IFERROR(VLOOKUP(J6636,ORDEN_ESF!A:C,3,0),0)</f>
        <v>7</v>
      </c>
      <c r="M6636">
        <v>1108203</v>
      </c>
    </row>
    <row r="6637" spans="1:13" x14ac:dyDescent="0.25">
      <c r="A6637">
        <v>900206480</v>
      </c>
      <c r="B6637" t="s">
        <v>306</v>
      </c>
      <c r="C6637" t="s">
        <v>291</v>
      </c>
      <c r="D6637" t="s">
        <v>228</v>
      </c>
      <c r="E6637" t="s">
        <v>224</v>
      </c>
      <c r="F6637" t="s">
        <v>292</v>
      </c>
      <c r="G6637" s="16">
        <v>43100</v>
      </c>
      <c r="J6637" t="s">
        <v>323</v>
      </c>
      <c r="K6637" t="str">
        <f>IFERROR(VLOOKUP(J6637,ORDEN_ESF!A:C,2,0),"")</f>
        <v>Patrimonio</v>
      </c>
      <c r="L6637">
        <f>IFERROR(VLOOKUP(J6637,ORDEN_ESF!A:C,3,0),0)</f>
        <v>7</v>
      </c>
      <c r="M6637">
        <v>6687401</v>
      </c>
    </row>
    <row r="6638" spans="1:13" x14ac:dyDescent="0.25">
      <c r="A6638">
        <v>900206480</v>
      </c>
      <c r="B6638" t="s">
        <v>306</v>
      </c>
      <c r="C6638" t="s">
        <v>291</v>
      </c>
      <c r="D6638" t="s">
        <v>228</v>
      </c>
      <c r="E6638" t="s">
        <v>224</v>
      </c>
      <c r="F6638" t="s">
        <v>314</v>
      </c>
      <c r="G6638" s="16">
        <v>43100</v>
      </c>
      <c r="J6638" t="s">
        <v>323</v>
      </c>
      <c r="K6638" t="str">
        <f>IFERROR(VLOOKUP(J6638,ORDEN_ESF!A:C,2,0),"")</f>
        <v>Patrimonio</v>
      </c>
      <c r="L6638">
        <f>IFERROR(VLOOKUP(J6638,ORDEN_ESF!A:C,3,0),0)</f>
        <v>7</v>
      </c>
      <c r="M6638">
        <v>8735873</v>
      </c>
    </row>
    <row r="6639" spans="1:13" x14ac:dyDescent="0.25">
      <c r="A6639">
        <v>890940026</v>
      </c>
      <c r="B6639" t="s">
        <v>304</v>
      </c>
      <c r="C6639" t="s">
        <v>291</v>
      </c>
      <c r="D6639" t="s">
        <v>223</v>
      </c>
      <c r="E6639" t="s">
        <v>224</v>
      </c>
      <c r="F6639" t="s">
        <v>292</v>
      </c>
      <c r="G6639" s="16">
        <v>43100</v>
      </c>
      <c r="J6639" t="s">
        <v>323</v>
      </c>
      <c r="K6639" t="str">
        <f>IFERROR(VLOOKUP(J6639,ORDEN_ESF!A:C,2,0),"")</f>
        <v>Patrimonio</v>
      </c>
      <c r="L6639">
        <f>IFERROR(VLOOKUP(J6639,ORDEN_ESF!A:C,3,0),0)</f>
        <v>7</v>
      </c>
      <c r="M6639">
        <v>9205307</v>
      </c>
    </row>
    <row r="6640" spans="1:13" x14ac:dyDescent="0.25">
      <c r="A6640">
        <v>890940026</v>
      </c>
      <c r="B6640" t="s">
        <v>304</v>
      </c>
      <c r="C6640" t="s">
        <v>291</v>
      </c>
      <c r="D6640" t="s">
        <v>223</v>
      </c>
      <c r="E6640" t="s">
        <v>224</v>
      </c>
      <c r="F6640" t="s">
        <v>314</v>
      </c>
      <c r="G6640" s="16">
        <v>43100</v>
      </c>
      <c r="J6640" t="s">
        <v>323</v>
      </c>
      <c r="K6640" t="str">
        <f>IFERROR(VLOOKUP(J6640,ORDEN_ESF!A:C,2,0),"")</f>
        <v>Patrimonio</v>
      </c>
      <c r="L6640">
        <f>IFERROR(VLOOKUP(J6640,ORDEN_ESF!A:C,3,0),0)</f>
        <v>7</v>
      </c>
      <c r="M6640">
        <v>6232635</v>
      </c>
    </row>
    <row r="6641" spans="1:13" x14ac:dyDescent="0.25">
      <c r="A6641">
        <v>860505064</v>
      </c>
      <c r="B6641" t="s">
        <v>361</v>
      </c>
      <c r="C6641" t="s">
        <v>291</v>
      </c>
      <c r="D6641" t="s">
        <v>228</v>
      </c>
      <c r="E6641" t="s">
        <v>224</v>
      </c>
      <c r="F6641" t="s">
        <v>292</v>
      </c>
      <c r="G6641" s="16">
        <v>43100</v>
      </c>
      <c r="J6641" t="s">
        <v>323</v>
      </c>
      <c r="K6641" t="str">
        <f>IFERROR(VLOOKUP(J6641,ORDEN_ESF!A:C,2,0),"")</f>
        <v>Patrimonio</v>
      </c>
      <c r="L6641">
        <f>IFERROR(VLOOKUP(J6641,ORDEN_ESF!A:C,3,0),0)</f>
        <v>7</v>
      </c>
      <c r="M6641">
        <v>7610339</v>
      </c>
    </row>
    <row r="6642" spans="1:13" x14ac:dyDescent="0.25">
      <c r="A6642">
        <v>860505064</v>
      </c>
      <c r="B6642" t="s">
        <v>361</v>
      </c>
      <c r="C6642" t="s">
        <v>291</v>
      </c>
      <c r="D6642" t="s">
        <v>228</v>
      </c>
      <c r="E6642" t="s">
        <v>224</v>
      </c>
      <c r="F6642" t="s">
        <v>314</v>
      </c>
      <c r="G6642" s="16">
        <v>43100</v>
      </c>
      <c r="J6642" t="s">
        <v>323</v>
      </c>
      <c r="K6642" t="str">
        <f>IFERROR(VLOOKUP(J6642,ORDEN_ESF!A:C,2,0),"")</f>
        <v>Patrimonio</v>
      </c>
      <c r="L6642">
        <f>IFERROR(VLOOKUP(J6642,ORDEN_ESF!A:C,3,0),0)</f>
        <v>7</v>
      </c>
      <c r="M6642">
        <v>7933438</v>
      </c>
    </row>
    <row r="6643" spans="1:13" x14ac:dyDescent="0.25">
      <c r="A6643">
        <v>900521357</v>
      </c>
      <c r="B6643" t="s">
        <v>175</v>
      </c>
      <c r="C6643" t="s">
        <v>291</v>
      </c>
      <c r="D6643" t="s">
        <v>388</v>
      </c>
      <c r="E6643" t="s">
        <v>339</v>
      </c>
      <c r="F6643" t="s">
        <v>292</v>
      </c>
      <c r="G6643" s="16">
        <v>43100</v>
      </c>
      <c r="J6643" t="s">
        <v>323</v>
      </c>
      <c r="K6643" t="str">
        <f>IFERROR(VLOOKUP(J6643,ORDEN_ESF!A:C,2,0),"")</f>
        <v>Patrimonio</v>
      </c>
      <c r="L6643">
        <f>IFERROR(VLOOKUP(J6643,ORDEN_ESF!A:C,3,0),0)</f>
        <v>7</v>
      </c>
      <c r="M6643">
        <v>5525361</v>
      </c>
    </row>
    <row r="6644" spans="1:13" x14ac:dyDescent="0.25">
      <c r="A6644">
        <v>900521357</v>
      </c>
      <c r="B6644" t="s">
        <v>175</v>
      </c>
      <c r="C6644" t="s">
        <v>291</v>
      </c>
      <c r="D6644" t="s">
        <v>388</v>
      </c>
      <c r="E6644" t="s">
        <v>339</v>
      </c>
      <c r="F6644" t="s">
        <v>314</v>
      </c>
      <c r="G6644" s="16">
        <v>43100</v>
      </c>
      <c r="J6644" t="s">
        <v>323</v>
      </c>
      <c r="K6644" t="str">
        <f>IFERROR(VLOOKUP(J6644,ORDEN_ESF!A:C,2,0),"")</f>
        <v>Patrimonio</v>
      </c>
      <c r="L6644">
        <f>IFERROR(VLOOKUP(J6644,ORDEN_ESF!A:C,3,0),0)</f>
        <v>7</v>
      </c>
      <c r="M6644">
        <v>15372007</v>
      </c>
    </row>
    <row r="6645" spans="1:13" x14ac:dyDescent="0.25">
      <c r="A6645">
        <v>800140959</v>
      </c>
      <c r="B6645" t="s">
        <v>340</v>
      </c>
      <c r="C6645" t="s">
        <v>291</v>
      </c>
      <c r="D6645" t="s">
        <v>228</v>
      </c>
      <c r="E6645" t="s">
        <v>339</v>
      </c>
      <c r="F6645" t="s">
        <v>292</v>
      </c>
      <c r="G6645" s="16">
        <v>43100</v>
      </c>
      <c r="J6645" t="s">
        <v>323</v>
      </c>
      <c r="K6645" t="str">
        <f>IFERROR(VLOOKUP(J6645,ORDEN_ESF!A:C,2,0),"")</f>
        <v>Patrimonio</v>
      </c>
      <c r="L6645">
        <f>IFERROR(VLOOKUP(J6645,ORDEN_ESF!A:C,3,0),0)</f>
        <v>7</v>
      </c>
      <c r="M6645">
        <v>8672735</v>
      </c>
    </row>
    <row r="6646" spans="1:13" x14ac:dyDescent="0.25">
      <c r="A6646">
        <v>800140959</v>
      </c>
      <c r="B6646" t="s">
        <v>340</v>
      </c>
      <c r="C6646" t="s">
        <v>291</v>
      </c>
      <c r="D6646" t="s">
        <v>228</v>
      </c>
      <c r="E6646" t="s">
        <v>339</v>
      </c>
      <c r="F6646" t="s">
        <v>314</v>
      </c>
      <c r="G6646" s="16">
        <v>43100</v>
      </c>
      <c r="J6646" t="s">
        <v>323</v>
      </c>
      <c r="K6646" t="str">
        <f>IFERROR(VLOOKUP(J6646,ORDEN_ESF!A:C,2,0),"")</f>
        <v>Patrimonio</v>
      </c>
      <c r="L6646">
        <f>IFERROR(VLOOKUP(J6646,ORDEN_ESF!A:C,3,0),0)</f>
        <v>7</v>
      </c>
      <c r="M6646">
        <v>17703628</v>
      </c>
    </row>
    <row r="6647" spans="1:13" x14ac:dyDescent="0.25">
      <c r="A6647">
        <v>900535441</v>
      </c>
      <c r="B6647" t="s">
        <v>308</v>
      </c>
      <c r="C6647" t="s">
        <v>291</v>
      </c>
      <c r="D6647" t="s">
        <v>228</v>
      </c>
      <c r="E6647" t="s">
        <v>224</v>
      </c>
      <c r="F6647" t="s">
        <v>292</v>
      </c>
      <c r="G6647" s="16">
        <v>43100</v>
      </c>
      <c r="J6647" t="s">
        <v>323</v>
      </c>
      <c r="K6647" t="str">
        <f>IFERROR(VLOOKUP(J6647,ORDEN_ESF!A:C,2,0),"")</f>
        <v>Patrimonio</v>
      </c>
      <c r="L6647">
        <f>IFERROR(VLOOKUP(J6647,ORDEN_ESF!A:C,3,0),0)</f>
        <v>7</v>
      </c>
      <c r="M6647">
        <v>52526</v>
      </c>
    </row>
    <row r="6648" spans="1:13" x14ac:dyDescent="0.25">
      <c r="A6648">
        <v>900535441</v>
      </c>
      <c r="B6648" t="s">
        <v>308</v>
      </c>
      <c r="C6648" t="s">
        <v>291</v>
      </c>
      <c r="D6648" t="s">
        <v>228</v>
      </c>
      <c r="E6648" t="s">
        <v>224</v>
      </c>
      <c r="F6648" t="s">
        <v>314</v>
      </c>
      <c r="G6648" s="16">
        <v>43100</v>
      </c>
      <c r="J6648" t="s">
        <v>323</v>
      </c>
      <c r="K6648" t="str">
        <f>IFERROR(VLOOKUP(J6648,ORDEN_ESF!A:C,2,0),"")</f>
        <v>Patrimonio</v>
      </c>
      <c r="L6648">
        <f>IFERROR(VLOOKUP(J6648,ORDEN_ESF!A:C,3,0),0)</f>
        <v>7</v>
      </c>
      <c r="M6648">
        <v>43863</v>
      </c>
    </row>
    <row r="6649" spans="1:13" x14ac:dyDescent="0.25">
      <c r="A6649">
        <v>800014246</v>
      </c>
      <c r="B6649" t="s">
        <v>332</v>
      </c>
      <c r="C6649" t="s">
        <v>291</v>
      </c>
      <c r="D6649" t="s">
        <v>223</v>
      </c>
      <c r="E6649" t="s">
        <v>333</v>
      </c>
      <c r="F6649" t="s">
        <v>292</v>
      </c>
      <c r="G6649" s="16">
        <v>43100</v>
      </c>
      <c r="J6649" t="s">
        <v>323</v>
      </c>
      <c r="K6649" t="str">
        <f>IFERROR(VLOOKUP(J6649,ORDEN_ESF!A:C,2,0),"")</f>
        <v>Patrimonio</v>
      </c>
      <c r="L6649">
        <f>IFERROR(VLOOKUP(J6649,ORDEN_ESF!A:C,3,0),0)</f>
        <v>7</v>
      </c>
      <c r="M6649">
        <v>85389843</v>
      </c>
    </row>
    <row r="6650" spans="1:13" x14ac:dyDescent="0.25">
      <c r="A6650">
        <v>800014246</v>
      </c>
      <c r="B6650" t="s">
        <v>332</v>
      </c>
      <c r="C6650" t="s">
        <v>291</v>
      </c>
      <c r="D6650" t="s">
        <v>223</v>
      </c>
      <c r="E6650" t="s">
        <v>333</v>
      </c>
      <c r="F6650" t="s">
        <v>314</v>
      </c>
      <c r="G6650" s="16">
        <v>43100</v>
      </c>
      <c r="J6650" t="s">
        <v>323</v>
      </c>
      <c r="K6650" t="str">
        <f>IFERROR(VLOOKUP(J6650,ORDEN_ESF!A:C,2,0),"")</f>
        <v>Patrimonio</v>
      </c>
      <c r="L6650">
        <f>IFERROR(VLOOKUP(J6650,ORDEN_ESF!A:C,3,0),0)</f>
        <v>7</v>
      </c>
      <c r="M6650">
        <v>58354724</v>
      </c>
    </row>
    <row r="6651" spans="1:13" x14ac:dyDescent="0.25">
      <c r="A6651">
        <v>800182330</v>
      </c>
      <c r="B6651" t="s">
        <v>342</v>
      </c>
      <c r="C6651" t="s">
        <v>291</v>
      </c>
      <c r="D6651" t="s">
        <v>343</v>
      </c>
      <c r="E6651" t="s">
        <v>333</v>
      </c>
      <c r="F6651" t="s">
        <v>292</v>
      </c>
      <c r="G6651" s="16">
        <v>43100</v>
      </c>
      <c r="J6651" t="s">
        <v>323</v>
      </c>
      <c r="K6651" t="str">
        <f>IFERROR(VLOOKUP(J6651,ORDEN_ESF!A:C,2,0),"")</f>
        <v>Patrimonio</v>
      </c>
      <c r="L6651">
        <f>IFERROR(VLOOKUP(J6651,ORDEN_ESF!A:C,3,0),0)</f>
        <v>7</v>
      </c>
      <c r="M6651">
        <v>365911843</v>
      </c>
    </row>
    <row r="6652" spans="1:13" x14ac:dyDescent="0.25">
      <c r="A6652">
        <v>800182330</v>
      </c>
      <c r="B6652" t="s">
        <v>342</v>
      </c>
      <c r="C6652" t="s">
        <v>291</v>
      </c>
      <c r="D6652" t="s">
        <v>343</v>
      </c>
      <c r="E6652" t="s">
        <v>333</v>
      </c>
      <c r="F6652" t="s">
        <v>314</v>
      </c>
      <c r="G6652" s="16">
        <v>43100</v>
      </c>
      <c r="J6652" t="s">
        <v>323</v>
      </c>
      <c r="K6652" t="str">
        <f>IFERROR(VLOOKUP(J6652,ORDEN_ESF!A:C,2,0),"")</f>
        <v>Patrimonio</v>
      </c>
      <c r="L6652">
        <f>IFERROR(VLOOKUP(J6652,ORDEN_ESF!A:C,3,0),0)</f>
        <v>7</v>
      </c>
      <c r="M6652">
        <v>290822487</v>
      </c>
    </row>
    <row r="6653" spans="1:13" x14ac:dyDescent="0.25">
      <c r="A6653">
        <v>830116629</v>
      </c>
      <c r="B6653" t="s">
        <v>354</v>
      </c>
      <c r="C6653" t="s">
        <v>291</v>
      </c>
      <c r="D6653" t="s">
        <v>228</v>
      </c>
      <c r="E6653" t="s">
        <v>355</v>
      </c>
      <c r="F6653" t="s">
        <v>292</v>
      </c>
      <c r="G6653" s="16">
        <v>43100</v>
      </c>
      <c r="J6653" t="s">
        <v>323</v>
      </c>
      <c r="K6653" t="str">
        <f>IFERROR(VLOOKUP(J6653,ORDEN_ESF!A:C,2,0),"")</f>
        <v>Patrimonio</v>
      </c>
      <c r="L6653">
        <f>IFERROR(VLOOKUP(J6653,ORDEN_ESF!A:C,3,0),0)</f>
        <v>7</v>
      </c>
      <c r="M6653">
        <v>1804541</v>
      </c>
    </row>
    <row r="6654" spans="1:13" x14ac:dyDescent="0.25">
      <c r="A6654">
        <v>830116629</v>
      </c>
      <c r="B6654" t="s">
        <v>354</v>
      </c>
      <c r="C6654" t="s">
        <v>291</v>
      </c>
      <c r="D6654" t="s">
        <v>228</v>
      </c>
      <c r="E6654" t="s">
        <v>355</v>
      </c>
      <c r="F6654" t="s">
        <v>314</v>
      </c>
      <c r="G6654" s="16">
        <v>43100</v>
      </c>
      <c r="J6654" t="s">
        <v>323</v>
      </c>
      <c r="K6654" t="str">
        <f>IFERROR(VLOOKUP(J6654,ORDEN_ESF!A:C,2,0),"")</f>
        <v>Patrimonio</v>
      </c>
      <c r="L6654">
        <f>IFERROR(VLOOKUP(J6654,ORDEN_ESF!A:C,3,0),0)</f>
        <v>7</v>
      </c>
      <c r="M6654">
        <v>2355715</v>
      </c>
    </row>
    <row r="6655" spans="1:13" x14ac:dyDescent="0.25">
      <c r="A6655">
        <v>830097620</v>
      </c>
      <c r="B6655" t="s">
        <v>290</v>
      </c>
      <c r="C6655" t="s">
        <v>291</v>
      </c>
      <c r="D6655" t="s">
        <v>228</v>
      </c>
      <c r="E6655" t="s">
        <v>224</v>
      </c>
      <c r="F6655" t="s">
        <v>292</v>
      </c>
      <c r="G6655" s="16">
        <v>43100</v>
      </c>
      <c r="J6655" t="s">
        <v>323</v>
      </c>
      <c r="K6655" t="str">
        <f>IFERROR(VLOOKUP(J6655,ORDEN_ESF!A:C,2,0),"")</f>
        <v>Patrimonio</v>
      </c>
      <c r="L6655">
        <f>IFERROR(VLOOKUP(J6655,ORDEN_ESF!A:C,3,0),0)</f>
        <v>7</v>
      </c>
      <c r="M6655">
        <v>2422076</v>
      </c>
    </row>
    <row r="6656" spans="1:13" x14ac:dyDescent="0.25">
      <c r="A6656">
        <v>830097620</v>
      </c>
      <c r="B6656" t="s">
        <v>290</v>
      </c>
      <c r="C6656" t="s">
        <v>291</v>
      </c>
      <c r="D6656" t="s">
        <v>228</v>
      </c>
      <c r="E6656" t="s">
        <v>224</v>
      </c>
      <c r="F6656" t="s">
        <v>314</v>
      </c>
      <c r="G6656" s="16">
        <v>43100</v>
      </c>
      <c r="J6656" t="s">
        <v>323</v>
      </c>
      <c r="K6656" t="str">
        <f>IFERROR(VLOOKUP(J6656,ORDEN_ESF!A:C,2,0),"")</f>
        <v>Patrimonio</v>
      </c>
      <c r="L6656">
        <f>IFERROR(VLOOKUP(J6656,ORDEN_ESF!A:C,3,0),0)</f>
        <v>7</v>
      </c>
      <c r="M6656">
        <v>164837348</v>
      </c>
    </row>
    <row r="6657" spans="1:13" x14ac:dyDescent="0.25">
      <c r="A6657">
        <v>800095951</v>
      </c>
      <c r="B6657" t="s">
        <v>338</v>
      </c>
      <c r="C6657" t="s">
        <v>291</v>
      </c>
      <c r="D6657" t="s">
        <v>228</v>
      </c>
      <c r="E6657" t="s">
        <v>339</v>
      </c>
      <c r="F6657" t="s">
        <v>292</v>
      </c>
      <c r="G6657" s="16">
        <v>43100</v>
      </c>
      <c r="J6657" t="s">
        <v>323</v>
      </c>
      <c r="K6657" t="str">
        <f>IFERROR(VLOOKUP(J6657,ORDEN_ESF!A:C,2,0),"")</f>
        <v>Patrimonio</v>
      </c>
      <c r="L6657">
        <f>IFERROR(VLOOKUP(J6657,ORDEN_ESF!A:C,3,0),0)</f>
        <v>7</v>
      </c>
      <c r="M6657">
        <v>13079934</v>
      </c>
    </row>
    <row r="6658" spans="1:13" x14ac:dyDescent="0.25">
      <c r="A6658">
        <v>800095951</v>
      </c>
      <c r="B6658" t="s">
        <v>338</v>
      </c>
      <c r="C6658" t="s">
        <v>291</v>
      </c>
      <c r="D6658" t="s">
        <v>228</v>
      </c>
      <c r="E6658" t="s">
        <v>339</v>
      </c>
      <c r="F6658" t="s">
        <v>314</v>
      </c>
      <c r="G6658" s="16">
        <v>43100</v>
      </c>
      <c r="J6658" t="s">
        <v>323</v>
      </c>
      <c r="K6658" t="str">
        <f>IFERROR(VLOOKUP(J6658,ORDEN_ESF!A:C,2,0),"")</f>
        <v>Patrimonio</v>
      </c>
      <c r="L6658">
        <f>IFERROR(VLOOKUP(J6658,ORDEN_ESF!A:C,3,0),0)</f>
        <v>7</v>
      </c>
      <c r="M6658">
        <v>18283439</v>
      </c>
    </row>
    <row r="6659" spans="1:13" x14ac:dyDescent="0.25">
      <c r="A6659">
        <v>860354402</v>
      </c>
      <c r="B6659" t="s">
        <v>295</v>
      </c>
      <c r="C6659" t="s">
        <v>291</v>
      </c>
      <c r="D6659" t="s">
        <v>228</v>
      </c>
      <c r="E6659" t="s">
        <v>224</v>
      </c>
      <c r="F6659" t="s">
        <v>292</v>
      </c>
      <c r="G6659" s="16">
        <v>43100</v>
      </c>
      <c r="J6659" t="s">
        <v>323</v>
      </c>
      <c r="K6659" t="str">
        <f>IFERROR(VLOOKUP(J6659,ORDEN_ESF!A:C,2,0),"")</f>
        <v>Patrimonio</v>
      </c>
      <c r="L6659">
        <f>IFERROR(VLOOKUP(J6659,ORDEN_ESF!A:C,3,0),0)</f>
        <v>7</v>
      </c>
      <c r="M6659">
        <v>4017920</v>
      </c>
    </row>
    <row r="6660" spans="1:13" x14ac:dyDescent="0.25">
      <c r="A6660">
        <v>860354402</v>
      </c>
      <c r="B6660" t="s">
        <v>295</v>
      </c>
      <c r="C6660" t="s">
        <v>291</v>
      </c>
      <c r="D6660" t="s">
        <v>228</v>
      </c>
      <c r="E6660" t="s">
        <v>224</v>
      </c>
      <c r="F6660" t="s">
        <v>314</v>
      </c>
      <c r="G6660" s="16">
        <v>43100</v>
      </c>
      <c r="J6660" t="s">
        <v>323</v>
      </c>
      <c r="K6660" t="str">
        <f>IFERROR(VLOOKUP(J6660,ORDEN_ESF!A:C,2,0),"")</f>
        <v>Patrimonio</v>
      </c>
      <c r="L6660">
        <f>IFERROR(VLOOKUP(J6660,ORDEN_ESF!A:C,3,0),0)</f>
        <v>7</v>
      </c>
      <c r="M6660">
        <v>4472769</v>
      </c>
    </row>
    <row r="6661" spans="1:13" x14ac:dyDescent="0.25">
      <c r="A6661">
        <v>890908097</v>
      </c>
      <c r="B6661" t="s">
        <v>377</v>
      </c>
      <c r="C6661" t="s">
        <v>291</v>
      </c>
      <c r="D6661" t="s">
        <v>223</v>
      </c>
      <c r="E6661" t="s">
        <v>224</v>
      </c>
      <c r="F6661" t="s">
        <v>292</v>
      </c>
      <c r="G6661" s="16">
        <v>43100</v>
      </c>
      <c r="J6661" t="s">
        <v>324</v>
      </c>
      <c r="K6661" t="str">
        <f>IFERROR(VLOOKUP(J6661,ORDEN_ESF!A:C,2,0),"")</f>
        <v>Patrimonio y pasivos</v>
      </c>
      <c r="L6661">
        <f>IFERROR(VLOOKUP(J6661,ORDEN_ESF!A:C,3,0),0)</f>
        <v>0</v>
      </c>
      <c r="M6661">
        <v>20657802</v>
      </c>
    </row>
    <row r="6662" spans="1:13" x14ac:dyDescent="0.25">
      <c r="A6662">
        <v>890908097</v>
      </c>
      <c r="B6662" t="s">
        <v>377</v>
      </c>
      <c r="C6662" t="s">
        <v>291</v>
      </c>
      <c r="D6662" t="s">
        <v>223</v>
      </c>
      <c r="E6662" t="s">
        <v>224</v>
      </c>
      <c r="F6662" t="s">
        <v>314</v>
      </c>
      <c r="G6662" s="16">
        <v>43100</v>
      </c>
      <c r="J6662" t="s">
        <v>324</v>
      </c>
      <c r="K6662" t="str">
        <f>IFERROR(VLOOKUP(J6662,ORDEN_ESF!A:C,2,0),"")</f>
        <v>Patrimonio y pasivos</v>
      </c>
      <c r="L6662">
        <f>IFERROR(VLOOKUP(J6662,ORDEN_ESF!A:C,3,0),0)</f>
        <v>0</v>
      </c>
      <c r="M6662">
        <v>20806773</v>
      </c>
    </row>
    <row r="6663" spans="1:13" x14ac:dyDescent="0.25">
      <c r="A6663">
        <v>860077099</v>
      </c>
      <c r="B6663" t="s">
        <v>371</v>
      </c>
      <c r="C6663" t="s">
        <v>291</v>
      </c>
      <c r="D6663" t="s">
        <v>228</v>
      </c>
      <c r="E6663" t="s">
        <v>224</v>
      </c>
      <c r="F6663" t="s">
        <v>292</v>
      </c>
      <c r="G6663" s="16">
        <v>43100</v>
      </c>
      <c r="J6663" t="s">
        <v>324</v>
      </c>
      <c r="K6663" t="str">
        <f>IFERROR(VLOOKUP(J6663,ORDEN_ESF!A:C,2,0),"")</f>
        <v>Patrimonio y pasivos</v>
      </c>
      <c r="L6663">
        <f>IFERROR(VLOOKUP(J6663,ORDEN_ESF!A:C,3,0),0)</f>
        <v>0</v>
      </c>
      <c r="M6663">
        <v>24447778</v>
      </c>
    </row>
    <row r="6664" spans="1:13" x14ac:dyDescent="0.25">
      <c r="A6664">
        <v>860077099</v>
      </c>
      <c r="B6664" t="s">
        <v>371</v>
      </c>
      <c r="C6664" t="s">
        <v>291</v>
      </c>
      <c r="D6664" t="s">
        <v>228</v>
      </c>
      <c r="E6664" t="s">
        <v>224</v>
      </c>
      <c r="F6664" t="s">
        <v>314</v>
      </c>
      <c r="G6664" s="16">
        <v>43100</v>
      </c>
      <c r="J6664" t="s">
        <v>324</v>
      </c>
      <c r="K6664" t="str">
        <f>IFERROR(VLOOKUP(J6664,ORDEN_ESF!A:C,2,0),"")</f>
        <v>Patrimonio y pasivos</v>
      </c>
      <c r="L6664">
        <f>IFERROR(VLOOKUP(J6664,ORDEN_ESF!A:C,3,0),0)</f>
        <v>0</v>
      </c>
      <c r="M6664">
        <v>21438138</v>
      </c>
    </row>
    <row r="6665" spans="1:13" x14ac:dyDescent="0.25">
      <c r="A6665">
        <v>860532790</v>
      </c>
      <c r="B6665" t="s">
        <v>374</v>
      </c>
      <c r="C6665" t="s">
        <v>291</v>
      </c>
      <c r="D6665" t="s">
        <v>228</v>
      </c>
      <c r="E6665" t="s">
        <v>224</v>
      </c>
      <c r="F6665" t="s">
        <v>292</v>
      </c>
      <c r="G6665" s="16">
        <v>43100</v>
      </c>
      <c r="J6665" t="s">
        <v>324</v>
      </c>
      <c r="K6665" t="str">
        <f>IFERROR(VLOOKUP(J6665,ORDEN_ESF!A:C,2,0),"")</f>
        <v>Patrimonio y pasivos</v>
      </c>
      <c r="L6665">
        <f>IFERROR(VLOOKUP(J6665,ORDEN_ESF!A:C,3,0),0)</f>
        <v>0</v>
      </c>
      <c r="M6665">
        <v>9817830</v>
      </c>
    </row>
    <row r="6666" spans="1:13" x14ac:dyDescent="0.25">
      <c r="A6666">
        <v>860532790</v>
      </c>
      <c r="B6666" t="s">
        <v>374</v>
      </c>
      <c r="C6666" t="s">
        <v>291</v>
      </c>
      <c r="D6666" t="s">
        <v>228</v>
      </c>
      <c r="E6666" t="s">
        <v>224</v>
      </c>
      <c r="F6666" t="s">
        <v>314</v>
      </c>
      <c r="G6666" s="16">
        <v>43100</v>
      </c>
      <c r="J6666" t="s">
        <v>324</v>
      </c>
      <c r="K6666" t="str">
        <f>IFERROR(VLOOKUP(J6666,ORDEN_ESF!A:C,2,0),"")</f>
        <v>Patrimonio y pasivos</v>
      </c>
      <c r="L6666">
        <f>IFERROR(VLOOKUP(J6666,ORDEN_ESF!A:C,3,0),0)</f>
        <v>0</v>
      </c>
      <c r="M6666">
        <v>9916764</v>
      </c>
    </row>
    <row r="6667" spans="1:13" x14ac:dyDescent="0.25">
      <c r="A6667">
        <v>890928186</v>
      </c>
      <c r="B6667" t="s">
        <v>303</v>
      </c>
      <c r="C6667" t="s">
        <v>291</v>
      </c>
      <c r="D6667" t="s">
        <v>223</v>
      </c>
      <c r="E6667" t="s">
        <v>224</v>
      </c>
      <c r="F6667" t="s">
        <v>292</v>
      </c>
      <c r="G6667" s="16">
        <v>43100</v>
      </c>
      <c r="J6667" t="s">
        <v>324</v>
      </c>
      <c r="K6667" t="str">
        <f>IFERROR(VLOOKUP(J6667,ORDEN_ESF!A:C,2,0),"")</f>
        <v>Patrimonio y pasivos</v>
      </c>
      <c r="L6667">
        <f>IFERROR(VLOOKUP(J6667,ORDEN_ESF!A:C,3,0),0)</f>
        <v>0</v>
      </c>
      <c r="M6667">
        <v>22086738</v>
      </c>
    </row>
    <row r="6668" spans="1:13" x14ac:dyDescent="0.25">
      <c r="A6668">
        <v>890928186</v>
      </c>
      <c r="B6668" t="s">
        <v>303</v>
      </c>
      <c r="C6668" t="s">
        <v>291</v>
      </c>
      <c r="D6668" t="s">
        <v>223</v>
      </c>
      <c r="E6668" t="s">
        <v>224</v>
      </c>
      <c r="F6668" t="s">
        <v>314</v>
      </c>
      <c r="G6668" s="16">
        <v>43100</v>
      </c>
      <c r="J6668" t="s">
        <v>324</v>
      </c>
      <c r="K6668" t="str">
        <f>IFERROR(VLOOKUP(J6668,ORDEN_ESF!A:C,2,0),"")</f>
        <v>Patrimonio y pasivos</v>
      </c>
      <c r="L6668">
        <f>IFERROR(VLOOKUP(J6668,ORDEN_ESF!A:C,3,0),0)</f>
        <v>0</v>
      </c>
      <c r="M6668">
        <v>23175238</v>
      </c>
    </row>
    <row r="6669" spans="1:13" x14ac:dyDescent="0.25">
      <c r="A6669">
        <v>900206483</v>
      </c>
      <c r="B6669" t="s">
        <v>307</v>
      </c>
      <c r="C6669" t="s">
        <v>291</v>
      </c>
      <c r="D6669" t="s">
        <v>228</v>
      </c>
      <c r="E6669" t="s">
        <v>224</v>
      </c>
      <c r="F6669" t="s">
        <v>292</v>
      </c>
      <c r="G6669" s="16">
        <v>43100</v>
      </c>
      <c r="J6669" t="s">
        <v>324</v>
      </c>
      <c r="K6669" t="str">
        <f>IFERROR(VLOOKUP(J6669,ORDEN_ESF!A:C,2,0),"")</f>
        <v>Patrimonio y pasivos</v>
      </c>
      <c r="L6669">
        <f>IFERROR(VLOOKUP(J6669,ORDEN_ESF!A:C,3,0),0)</f>
        <v>0</v>
      </c>
      <c r="M6669">
        <v>7304074</v>
      </c>
    </row>
    <row r="6670" spans="1:13" x14ac:dyDescent="0.25">
      <c r="A6670">
        <v>900206483</v>
      </c>
      <c r="B6670" t="s">
        <v>307</v>
      </c>
      <c r="C6670" t="s">
        <v>291</v>
      </c>
      <c r="D6670" t="s">
        <v>228</v>
      </c>
      <c r="E6670" t="s">
        <v>224</v>
      </c>
      <c r="F6670" t="s">
        <v>314</v>
      </c>
      <c r="G6670" s="16">
        <v>43100</v>
      </c>
      <c r="J6670" t="s">
        <v>324</v>
      </c>
      <c r="K6670" t="str">
        <f>IFERROR(VLOOKUP(J6670,ORDEN_ESF!A:C,2,0),"")</f>
        <v>Patrimonio y pasivos</v>
      </c>
      <c r="L6670">
        <f>IFERROR(VLOOKUP(J6670,ORDEN_ESF!A:C,3,0),0)</f>
        <v>0</v>
      </c>
      <c r="M6670">
        <v>3421130</v>
      </c>
    </row>
    <row r="6671" spans="1:13" x14ac:dyDescent="0.25">
      <c r="A6671">
        <v>900206480</v>
      </c>
      <c r="B6671" t="s">
        <v>306</v>
      </c>
      <c r="C6671" t="s">
        <v>291</v>
      </c>
      <c r="D6671" t="s">
        <v>228</v>
      </c>
      <c r="E6671" t="s">
        <v>224</v>
      </c>
      <c r="F6671" t="s">
        <v>292</v>
      </c>
      <c r="G6671" s="16">
        <v>43100</v>
      </c>
      <c r="J6671" t="s">
        <v>324</v>
      </c>
      <c r="K6671" t="str">
        <f>IFERROR(VLOOKUP(J6671,ORDEN_ESF!A:C,2,0),"")</f>
        <v>Patrimonio y pasivos</v>
      </c>
      <c r="L6671">
        <f>IFERROR(VLOOKUP(J6671,ORDEN_ESF!A:C,3,0),0)</f>
        <v>0</v>
      </c>
      <c r="M6671">
        <v>21854671</v>
      </c>
    </row>
    <row r="6672" spans="1:13" x14ac:dyDescent="0.25">
      <c r="A6672">
        <v>900206480</v>
      </c>
      <c r="B6672" t="s">
        <v>306</v>
      </c>
      <c r="C6672" t="s">
        <v>291</v>
      </c>
      <c r="D6672" t="s">
        <v>228</v>
      </c>
      <c r="E6672" t="s">
        <v>224</v>
      </c>
      <c r="F6672" t="s">
        <v>314</v>
      </c>
      <c r="G6672" s="16">
        <v>43100</v>
      </c>
      <c r="J6672" t="s">
        <v>324</v>
      </c>
      <c r="K6672" t="str">
        <f>IFERROR(VLOOKUP(J6672,ORDEN_ESF!A:C,2,0),"")</f>
        <v>Patrimonio y pasivos</v>
      </c>
      <c r="L6672">
        <f>IFERROR(VLOOKUP(J6672,ORDEN_ESF!A:C,3,0),0)</f>
        <v>0</v>
      </c>
      <c r="M6672">
        <v>21330629</v>
      </c>
    </row>
    <row r="6673" spans="1:13" x14ac:dyDescent="0.25">
      <c r="A6673">
        <v>890940026</v>
      </c>
      <c r="B6673" t="s">
        <v>304</v>
      </c>
      <c r="C6673" t="s">
        <v>291</v>
      </c>
      <c r="D6673" t="s">
        <v>223</v>
      </c>
      <c r="E6673" t="s">
        <v>224</v>
      </c>
      <c r="F6673" t="s">
        <v>292</v>
      </c>
      <c r="G6673" s="16">
        <v>43100</v>
      </c>
      <c r="J6673" t="s">
        <v>324</v>
      </c>
      <c r="K6673" t="str">
        <f>IFERROR(VLOOKUP(J6673,ORDEN_ESF!A:C,2,0),"")</f>
        <v>Patrimonio y pasivos</v>
      </c>
      <c r="L6673">
        <f>IFERROR(VLOOKUP(J6673,ORDEN_ESF!A:C,3,0),0)</f>
        <v>0</v>
      </c>
      <c r="M6673">
        <v>65284599</v>
      </c>
    </row>
    <row r="6674" spans="1:13" x14ac:dyDescent="0.25">
      <c r="A6674">
        <v>890940026</v>
      </c>
      <c r="B6674" t="s">
        <v>304</v>
      </c>
      <c r="C6674" t="s">
        <v>291</v>
      </c>
      <c r="D6674" t="s">
        <v>223</v>
      </c>
      <c r="E6674" t="s">
        <v>224</v>
      </c>
      <c r="F6674" t="s">
        <v>314</v>
      </c>
      <c r="G6674" s="16">
        <v>43100</v>
      </c>
      <c r="J6674" t="s">
        <v>324</v>
      </c>
      <c r="K6674" t="str">
        <f>IFERROR(VLOOKUP(J6674,ORDEN_ESF!A:C,2,0),"")</f>
        <v>Patrimonio y pasivos</v>
      </c>
      <c r="L6674">
        <f>IFERROR(VLOOKUP(J6674,ORDEN_ESF!A:C,3,0),0)</f>
        <v>0</v>
      </c>
      <c r="M6674">
        <v>71370156</v>
      </c>
    </row>
    <row r="6675" spans="1:13" x14ac:dyDescent="0.25">
      <c r="A6675">
        <v>860505064</v>
      </c>
      <c r="B6675" t="s">
        <v>361</v>
      </c>
      <c r="C6675" t="s">
        <v>291</v>
      </c>
      <c r="D6675" t="s">
        <v>228</v>
      </c>
      <c r="E6675" t="s">
        <v>224</v>
      </c>
      <c r="F6675" t="s">
        <v>292</v>
      </c>
      <c r="G6675" s="16">
        <v>43100</v>
      </c>
      <c r="J6675" t="s">
        <v>324</v>
      </c>
      <c r="K6675" t="str">
        <f>IFERROR(VLOOKUP(J6675,ORDEN_ESF!A:C,2,0),"")</f>
        <v>Patrimonio y pasivos</v>
      </c>
      <c r="L6675">
        <f>IFERROR(VLOOKUP(J6675,ORDEN_ESF!A:C,3,0),0)</f>
        <v>0</v>
      </c>
      <c r="M6675">
        <v>9783386</v>
      </c>
    </row>
    <row r="6676" spans="1:13" x14ac:dyDescent="0.25">
      <c r="A6676">
        <v>860505064</v>
      </c>
      <c r="B6676" t="s">
        <v>361</v>
      </c>
      <c r="C6676" t="s">
        <v>291</v>
      </c>
      <c r="D6676" t="s">
        <v>228</v>
      </c>
      <c r="E6676" t="s">
        <v>224</v>
      </c>
      <c r="F6676" t="s">
        <v>314</v>
      </c>
      <c r="G6676" s="16">
        <v>43100</v>
      </c>
      <c r="J6676" t="s">
        <v>324</v>
      </c>
      <c r="K6676" t="str">
        <f>IFERROR(VLOOKUP(J6676,ORDEN_ESF!A:C,2,0),"")</f>
        <v>Patrimonio y pasivos</v>
      </c>
      <c r="L6676">
        <f>IFERROR(VLOOKUP(J6676,ORDEN_ESF!A:C,3,0),0)</f>
        <v>0</v>
      </c>
      <c r="M6676">
        <v>9969584</v>
      </c>
    </row>
    <row r="6677" spans="1:13" x14ac:dyDescent="0.25">
      <c r="A6677">
        <v>900521357</v>
      </c>
      <c r="B6677" t="s">
        <v>175</v>
      </c>
      <c r="C6677" t="s">
        <v>291</v>
      </c>
      <c r="D6677" t="s">
        <v>388</v>
      </c>
      <c r="E6677" t="s">
        <v>339</v>
      </c>
      <c r="F6677" t="s">
        <v>292</v>
      </c>
      <c r="G6677" s="16">
        <v>43100</v>
      </c>
      <c r="J6677" t="s">
        <v>324</v>
      </c>
      <c r="K6677" t="str">
        <f>IFERROR(VLOOKUP(J6677,ORDEN_ESF!A:C,2,0),"")</f>
        <v>Patrimonio y pasivos</v>
      </c>
      <c r="L6677">
        <f>IFERROR(VLOOKUP(J6677,ORDEN_ESF!A:C,3,0),0)</f>
        <v>0</v>
      </c>
      <c r="M6677">
        <v>23756766</v>
      </c>
    </row>
    <row r="6678" spans="1:13" x14ac:dyDescent="0.25">
      <c r="A6678">
        <v>900521357</v>
      </c>
      <c r="B6678" t="s">
        <v>175</v>
      </c>
      <c r="C6678" t="s">
        <v>291</v>
      </c>
      <c r="D6678" t="s">
        <v>388</v>
      </c>
      <c r="E6678" t="s">
        <v>339</v>
      </c>
      <c r="F6678" t="s">
        <v>314</v>
      </c>
      <c r="G6678" s="16">
        <v>43100</v>
      </c>
      <c r="J6678" t="s">
        <v>324</v>
      </c>
      <c r="K6678" t="str">
        <f>IFERROR(VLOOKUP(J6678,ORDEN_ESF!A:C,2,0),"")</f>
        <v>Patrimonio y pasivos</v>
      </c>
      <c r="L6678">
        <f>IFERROR(VLOOKUP(J6678,ORDEN_ESF!A:C,3,0),0)</f>
        <v>0</v>
      </c>
      <c r="M6678">
        <v>77442922</v>
      </c>
    </row>
    <row r="6679" spans="1:13" x14ac:dyDescent="0.25">
      <c r="A6679">
        <v>800140959</v>
      </c>
      <c r="B6679" t="s">
        <v>340</v>
      </c>
      <c r="C6679" t="s">
        <v>291</v>
      </c>
      <c r="D6679" t="s">
        <v>228</v>
      </c>
      <c r="E6679" t="s">
        <v>339</v>
      </c>
      <c r="F6679" t="s">
        <v>292</v>
      </c>
      <c r="G6679" s="16">
        <v>43100</v>
      </c>
      <c r="J6679" t="s">
        <v>324</v>
      </c>
      <c r="K6679" t="str">
        <f>IFERROR(VLOOKUP(J6679,ORDEN_ESF!A:C,2,0),"")</f>
        <v>Patrimonio y pasivos</v>
      </c>
      <c r="L6679">
        <f>IFERROR(VLOOKUP(J6679,ORDEN_ESF!A:C,3,0),0)</f>
        <v>0</v>
      </c>
      <c r="M6679">
        <v>69934807</v>
      </c>
    </row>
    <row r="6680" spans="1:13" x14ac:dyDescent="0.25">
      <c r="A6680">
        <v>800140959</v>
      </c>
      <c r="B6680" t="s">
        <v>340</v>
      </c>
      <c r="C6680" t="s">
        <v>291</v>
      </c>
      <c r="D6680" t="s">
        <v>228</v>
      </c>
      <c r="E6680" t="s">
        <v>339</v>
      </c>
      <c r="F6680" t="s">
        <v>314</v>
      </c>
      <c r="G6680" s="16">
        <v>43100</v>
      </c>
      <c r="J6680" t="s">
        <v>324</v>
      </c>
      <c r="K6680" t="str">
        <f>IFERROR(VLOOKUP(J6680,ORDEN_ESF!A:C,2,0),"")</f>
        <v>Patrimonio y pasivos</v>
      </c>
      <c r="L6680">
        <f>IFERROR(VLOOKUP(J6680,ORDEN_ESF!A:C,3,0),0)</f>
        <v>0</v>
      </c>
      <c r="M6680">
        <v>56462618</v>
      </c>
    </row>
    <row r="6681" spans="1:13" x14ac:dyDescent="0.25">
      <c r="A6681">
        <v>900535441</v>
      </c>
      <c r="B6681" t="s">
        <v>308</v>
      </c>
      <c r="C6681" t="s">
        <v>291</v>
      </c>
      <c r="D6681" t="s">
        <v>228</v>
      </c>
      <c r="E6681" t="s">
        <v>224</v>
      </c>
      <c r="F6681" t="s">
        <v>292</v>
      </c>
      <c r="G6681" s="16">
        <v>43100</v>
      </c>
      <c r="J6681" t="s">
        <v>324</v>
      </c>
      <c r="K6681" t="str">
        <f>IFERROR(VLOOKUP(J6681,ORDEN_ESF!A:C,2,0),"")</f>
        <v>Patrimonio y pasivos</v>
      </c>
      <c r="L6681">
        <f>IFERROR(VLOOKUP(J6681,ORDEN_ESF!A:C,3,0),0)</f>
        <v>0</v>
      </c>
      <c r="M6681">
        <v>60116227</v>
      </c>
    </row>
    <row r="6682" spans="1:13" x14ac:dyDescent="0.25">
      <c r="A6682">
        <v>900535441</v>
      </c>
      <c r="B6682" t="s">
        <v>308</v>
      </c>
      <c r="C6682" t="s">
        <v>291</v>
      </c>
      <c r="D6682" t="s">
        <v>228</v>
      </c>
      <c r="E6682" t="s">
        <v>224</v>
      </c>
      <c r="F6682" t="s">
        <v>314</v>
      </c>
      <c r="G6682" s="16">
        <v>43100</v>
      </c>
      <c r="J6682" t="s">
        <v>324</v>
      </c>
      <c r="K6682" t="str">
        <f>IFERROR(VLOOKUP(J6682,ORDEN_ESF!A:C,2,0),"")</f>
        <v>Patrimonio y pasivos</v>
      </c>
      <c r="L6682">
        <f>IFERROR(VLOOKUP(J6682,ORDEN_ESF!A:C,3,0),0)</f>
        <v>0</v>
      </c>
      <c r="M6682">
        <v>76614839</v>
      </c>
    </row>
    <row r="6683" spans="1:13" x14ac:dyDescent="0.25">
      <c r="A6683">
        <v>800014246</v>
      </c>
      <c r="B6683" t="s">
        <v>332</v>
      </c>
      <c r="C6683" t="s">
        <v>291</v>
      </c>
      <c r="D6683" t="s">
        <v>223</v>
      </c>
      <c r="E6683" t="s">
        <v>333</v>
      </c>
      <c r="F6683" t="s">
        <v>292</v>
      </c>
      <c r="G6683" s="16">
        <v>43100</v>
      </c>
      <c r="J6683" t="s">
        <v>324</v>
      </c>
      <c r="K6683" t="str">
        <f>IFERROR(VLOOKUP(J6683,ORDEN_ESF!A:C,2,0),"")</f>
        <v>Patrimonio y pasivos</v>
      </c>
      <c r="L6683">
        <f>IFERROR(VLOOKUP(J6683,ORDEN_ESF!A:C,3,0),0)</f>
        <v>0</v>
      </c>
      <c r="M6683">
        <v>293760250</v>
      </c>
    </row>
    <row r="6684" spans="1:13" x14ac:dyDescent="0.25">
      <c r="A6684">
        <v>800014246</v>
      </c>
      <c r="B6684" t="s">
        <v>332</v>
      </c>
      <c r="C6684" t="s">
        <v>291</v>
      </c>
      <c r="D6684" t="s">
        <v>223</v>
      </c>
      <c r="E6684" t="s">
        <v>333</v>
      </c>
      <c r="F6684" t="s">
        <v>314</v>
      </c>
      <c r="G6684" s="16">
        <v>43100</v>
      </c>
      <c r="J6684" t="s">
        <v>324</v>
      </c>
      <c r="K6684" t="str">
        <f>IFERROR(VLOOKUP(J6684,ORDEN_ESF!A:C,2,0),"")</f>
        <v>Patrimonio y pasivos</v>
      </c>
      <c r="L6684">
        <f>IFERROR(VLOOKUP(J6684,ORDEN_ESF!A:C,3,0),0)</f>
        <v>0</v>
      </c>
      <c r="M6684">
        <v>215689968</v>
      </c>
    </row>
    <row r="6685" spans="1:13" x14ac:dyDescent="0.25">
      <c r="A6685">
        <v>800182330</v>
      </c>
      <c r="B6685" t="s">
        <v>342</v>
      </c>
      <c r="C6685" t="s">
        <v>291</v>
      </c>
      <c r="D6685" t="s">
        <v>343</v>
      </c>
      <c r="E6685" t="s">
        <v>333</v>
      </c>
      <c r="F6685" t="s">
        <v>292</v>
      </c>
      <c r="G6685" s="16">
        <v>43100</v>
      </c>
      <c r="J6685" t="s">
        <v>324</v>
      </c>
      <c r="K6685" t="str">
        <f>IFERROR(VLOOKUP(J6685,ORDEN_ESF!A:C,2,0),"")</f>
        <v>Patrimonio y pasivos</v>
      </c>
      <c r="L6685">
        <f>IFERROR(VLOOKUP(J6685,ORDEN_ESF!A:C,3,0),0)</f>
        <v>0</v>
      </c>
      <c r="M6685">
        <v>759153253</v>
      </c>
    </row>
    <row r="6686" spans="1:13" x14ac:dyDescent="0.25">
      <c r="A6686">
        <v>800182330</v>
      </c>
      <c r="B6686" t="s">
        <v>342</v>
      </c>
      <c r="C6686" t="s">
        <v>291</v>
      </c>
      <c r="D6686" t="s">
        <v>343</v>
      </c>
      <c r="E6686" t="s">
        <v>333</v>
      </c>
      <c r="F6686" t="s">
        <v>314</v>
      </c>
      <c r="G6686" s="16">
        <v>43100</v>
      </c>
      <c r="J6686" t="s">
        <v>324</v>
      </c>
      <c r="K6686" t="str">
        <f>IFERROR(VLOOKUP(J6686,ORDEN_ESF!A:C,2,0),"")</f>
        <v>Patrimonio y pasivos</v>
      </c>
      <c r="L6686">
        <f>IFERROR(VLOOKUP(J6686,ORDEN_ESF!A:C,3,0),0)</f>
        <v>0</v>
      </c>
      <c r="M6686">
        <v>733507150</v>
      </c>
    </row>
    <row r="6687" spans="1:13" x14ac:dyDescent="0.25">
      <c r="A6687">
        <v>830116629</v>
      </c>
      <c r="B6687" t="s">
        <v>354</v>
      </c>
      <c r="C6687" t="s">
        <v>291</v>
      </c>
      <c r="D6687" t="s">
        <v>228</v>
      </c>
      <c r="E6687" t="s">
        <v>355</v>
      </c>
      <c r="F6687" t="s">
        <v>292</v>
      </c>
      <c r="G6687" s="16">
        <v>43100</v>
      </c>
      <c r="J6687" t="s">
        <v>324</v>
      </c>
      <c r="K6687" t="str">
        <f>IFERROR(VLOOKUP(J6687,ORDEN_ESF!A:C,2,0),"")</f>
        <v>Patrimonio y pasivos</v>
      </c>
      <c r="L6687">
        <f>IFERROR(VLOOKUP(J6687,ORDEN_ESF!A:C,3,0),0)</f>
        <v>0</v>
      </c>
      <c r="M6687">
        <v>10820881</v>
      </c>
    </row>
    <row r="6688" spans="1:13" x14ac:dyDescent="0.25">
      <c r="A6688">
        <v>830116629</v>
      </c>
      <c r="B6688" t="s">
        <v>354</v>
      </c>
      <c r="C6688" t="s">
        <v>291</v>
      </c>
      <c r="D6688" t="s">
        <v>228</v>
      </c>
      <c r="E6688" t="s">
        <v>355</v>
      </c>
      <c r="F6688" t="s">
        <v>314</v>
      </c>
      <c r="G6688" s="16">
        <v>43100</v>
      </c>
      <c r="J6688" t="s">
        <v>324</v>
      </c>
      <c r="K6688" t="str">
        <f>IFERROR(VLOOKUP(J6688,ORDEN_ESF!A:C,2,0),"")</f>
        <v>Patrimonio y pasivos</v>
      </c>
      <c r="L6688">
        <f>IFERROR(VLOOKUP(J6688,ORDEN_ESF!A:C,3,0),0)</f>
        <v>0</v>
      </c>
      <c r="M6688">
        <v>10583847</v>
      </c>
    </row>
    <row r="6689" spans="1:13" x14ac:dyDescent="0.25">
      <c r="A6689">
        <v>830097620</v>
      </c>
      <c r="B6689" t="s">
        <v>290</v>
      </c>
      <c r="C6689" t="s">
        <v>291</v>
      </c>
      <c r="D6689" t="s">
        <v>228</v>
      </c>
      <c r="E6689" t="s">
        <v>224</v>
      </c>
      <c r="F6689" t="s">
        <v>292</v>
      </c>
      <c r="G6689" s="16">
        <v>43100</v>
      </c>
      <c r="J6689" t="s">
        <v>324</v>
      </c>
      <c r="K6689" t="str">
        <f>IFERROR(VLOOKUP(J6689,ORDEN_ESF!A:C,2,0),"")</f>
        <v>Patrimonio y pasivos</v>
      </c>
      <c r="L6689">
        <f>IFERROR(VLOOKUP(J6689,ORDEN_ESF!A:C,3,0),0)</f>
        <v>0</v>
      </c>
      <c r="M6689">
        <v>325656392</v>
      </c>
    </row>
    <row r="6690" spans="1:13" x14ac:dyDescent="0.25">
      <c r="A6690">
        <v>830097620</v>
      </c>
      <c r="B6690" t="s">
        <v>290</v>
      </c>
      <c r="C6690" t="s">
        <v>291</v>
      </c>
      <c r="D6690" t="s">
        <v>228</v>
      </c>
      <c r="E6690" t="s">
        <v>224</v>
      </c>
      <c r="F6690" t="s">
        <v>314</v>
      </c>
      <c r="G6690" s="16">
        <v>43100</v>
      </c>
      <c r="J6690" t="s">
        <v>324</v>
      </c>
      <c r="K6690" t="str">
        <f>IFERROR(VLOOKUP(J6690,ORDEN_ESF!A:C,2,0),"")</f>
        <v>Patrimonio y pasivos</v>
      </c>
      <c r="L6690">
        <f>IFERROR(VLOOKUP(J6690,ORDEN_ESF!A:C,3,0),0)</f>
        <v>0</v>
      </c>
      <c r="M6690">
        <v>237050734</v>
      </c>
    </row>
    <row r="6691" spans="1:13" x14ac:dyDescent="0.25">
      <c r="A6691">
        <v>800095951</v>
      </c>
      <c r="B6691" t="s">
        <v>338</v>
      </c>
      <c r="C6691" t="s">
        <v>291</v>
      </c>
      <c r="D6691" t="s">
        <v>228</v>
      </c>
      <c r="E6691" t="s">
        <v>339</v>
      </c>
      <c r="F6691" t="s">
        <v>292</v>
      </c>
      <c r="G6691" s="16">
        <v>43100</v>
      </c>
      <c r="J6691" t="s">
        <v>324</v>
      </c>
      <c r="K6691" t="str">
        <f>IFERROR(VLOOKUP(J6691,ORDEN_ESF!A:C,2,0),"")</f>
        <v>Patrimonio y pasivos</v>
      </c>
      <c r="L6691">
        <f>IFERROR(VLOOKUP(J6691,ORDEN_ESF!A:C,3,0),0)</f>
        <v>0</v>
      </c>
      <c r="M6691">
        <v>23493120</v>
      </c>
    </row>
    <row r="6692" spans="1:13" x14ac:dyDescent="0.25">
      <c r="A6692">
        <v>800095951</v>
      </c>
      <c r="B6692" t="s">
        <v>338</v>
      </c>
      <c r="C6692" t="s">
        <v>291</v>
      </c>
      <c r="D6692" t="s">
        <v>228</v>
      </c>
      <c r="E6692" t="s">
        <v>339</v>
      </c>
      <c r="F6692" t="s">
        <v>314</v>
      </c>
      <c r="G6692" s="16">
        <v>43100</v>
      </c>
      <c r="J6692" t="s">
        <v>324</v>
      </c>
      <c r="K6692" t="str">
        <f>IFERROR(VLOOKUP(J6692,ORDEN_ESF!A:C,2,0),"")</f>
        <v>Patrimonio y pasivos</v>
      </c>
      <c r="L6692">
        <f>IFERROR(VLOOKUP(J6692,ORDEN_ESF!A:C,3,0),0)</f>
        <v>0</v>
      </c>
      <c r="M6692">
        <v>44850764</v>
      </c>
    </row>
    <row r="6693" spans="1:13" x14ac:dyDescent="0.25">
      <c r="A6693">
        <v>860354402</v>
      </c>
      <c r="B6693" t="s">
        <v>295</v>
      </c>
      <c r="C6693" t="s">
        <v>291</v>
      </c>
      <c r="D6693" t="s">
        <v>228</v>
      </c>
      <c r="E6693" t="s">
        <v>224</v>
      </c>
      <c r="F6693" t="s">
        <v>292</v>
      </c>
      <c r="G6693" s="16">
        <v>43100</v>
      </c>
      <c r="J6693" t="s">
        <v>324</v>
      </c>
      <c r="K6693" t="str">
        <f>IFERROR(VLOOKUP(J6693,ORDEN_ESF!A:C,2,0),"")</f>
        <v>Patrimonio y pasivos</v>
      </c>
      <c r="L6693">
        <f>IFERROR(VLOOKUP(J6693,ORDEN_ESF!A:C,3,0),0)</f>
        <v>0</v>
      </c>
      <c r="M6693">
        <v>9775292</v>
      </c>
    </row>
    <row r="6694" spans="1:13" x14ac:dyDescent="0.25">
      <c r="A6694">
        <v>860354402</v>
      </c>
      <c r="B6694" t="s">
        <v>295</v>
      </c>
      <c r="C6694" t="s">
        <v>291</v>
      </c>
      <c r="D6694" t="s">
        <v>228</v>
      </c>
      <c r="E6694" t="s">
        <v>224</v>
      </c>
      <c r="F6694" t="s">
        <v>314</v>
      </c>
      <c r="G6694" s="16">
        <v>43100</v>
      </c>
      <c r="J6694" t="s">
        <v>324</v>
      </c>
      <c r="K6694" t="str">
        <f>IFERROR(VLOOKUP(J6694,ORDEN_ESF!A:C,2,0),"")</f>
        <v>Patrimonio y pasivos</v>
      </c>
      <c r="L6694">
        <f>IFERROR(VLOOKUP(J6694,ORDEN_ESF!A:C,3,0),0)</f>
        <v>0</v>
      </c>
      <c r="M6694">
        <v>17935316</v>
      </c>
    </row>
    <row r="6695" spans="1:13" x14ac:dyDescent="0.25">
      <c r="A6695">
        <v>860067697</v>
      </c>
      <c r="B6695" t="s">
        <v>359</v>
      </c>
      <c r="C6695" t="s">
        <v>294</v>
      </c>
      <c r="D6695" t="s">
        <v>228</v>
      </c>
      <c r="E6695" t="s">
        <v>360</v>
      </c>
      <c r="F6695" t="s">
        <v>292</v>
      </c>
      <c r="G6695" s="16">
        <v>43100</v>
      </c>
      <c r="J6695" t="s">
        <v>226</v>
      </c>
      <c r="K6695" t="str">
        <f>IFERROR(VLOOKUP(J6695,ORDEN_ESF!A:C,2,0),"")</f>
        <v>Efectivo y equivalentes al efectivo</v>
      </c>
      <c r="L6695">
        <f>IFERROR(VLOOKUP(J6695,ORDEN_ESF!A:C,3,0),0)</f>
        <v>0</v>
      </c>
      <c r="M6695">
        <v>536700</v>
      </c>
    </row>
    <row r="6696" spans="1:13" x14ac:dyDescent="0.25">
      <c r="A6696">
        <v>860067697</v>
      </c>
      <c r="B6696" t="s">
        <v>359</v>
      </c>
      <c r="C6696" t="s">
        <v>294</v>
      </c>
      <c r="D6696" t="s">
        <v>228</v>
      </c>
      <c r="E6696" t="s">
        <v>360</v>
      </c>
      <c r="F6696" t="s">
        <v>314</v>
      </c>
      <c r="G6696" s="16">
        <v>43100</v>
      </c>
      <c r="J6696" t="s">
        <v>226</v>
      </c>
      <c r="K6696" t="str">
        <f>IFERROR(VLOOKUP(J6696,ORDEN_ESF!A:C,2,0),"")</f>
        <v>Efectivo y equivalentes al efectivo</v>
      </c>
      <c r="L6696">
        <f>IFERROR(VLOOKUP(J6696,ORDEN_ESF!A:C,3,0),0)</f>
        <v>0</v>
      </c>
      <c r="M6696">
        <v>193373</v>
      </c>
    </row>
    <row r="6697" spans="1:13" x14ac:dyDescent="0.25">
      <c r="A6697">
        <v>900413588</v>
      </c>
      <c r="B6697" t="s">
        <v>37</v>
      </c>
      <c r="C6697" t="s">
        <v>294</v>
      </c>
      <c r="D6697" t="s">
        <v>343</v>
      </c>
      <c r="E6697" t="s">
        <v>224</v>
      </c>
      <c r="F6697" t="s">
        <v>292</v>
      </c>
      <c r="G6697" s="16">
        <v>43100</v>
      </c>
      <c r="J6697" t="s">
        <v>226</v>
      </c>
      <c r="K6697" t="str">
        <f>IFERROR(VLOOKUP(J6697,ORDEN_ESF!A:C,2,0),"")</f>
        <v>Efectivo y equivalentes al efectivo</v>
      </c>
      <c r="L6697">
        <f>IFERROR(VLOOKUP(J6697,ORDEN_ESF!A:C,3,0),0)</f>
        <v>0</v>
      </c>
      <c r="M6697">
        <v>1188211</v>
      </c>
    </row>
    <row r="6698" spans="1:13" x14ac:dyDescent="0.25">
      <c r="A6698">
        <v>900413588</v>
      </c>
      <c r="B6698" t="s">
        <v>37</v>
      </c>
      <c r="C6698" t="s">
        <v>294</v>
      </c>
      <c r="D6698" t="s">
        <v>343</v>
      </c>
      <c r="E6698" t="s">
        <v>224</v>
      </c>
      <c r="F6698" t="s">
        <v>314</v>
      </c>
      <c r="G6698" s="16">
        <v>43100</v>
      </c>
      <c r="J6698" t="s">
        <v>226</v>
      </c>
      <c r="K6698" t="str">
        <f>IFERROR(VLOOKUP(J6698,ORDEN_ESF!A:C,2,0),"")</f>
        <v>Efectivo y equivalentes al efectivo</v>
      </c>
      <c r="L6698">
        <f>IFERROR(VLOOKUP(J6698,ORDEN_ESF!A:C,3,0),0)</f>
        <v>0</v>
      </c>
      <c r="M6698">
        <v>3079720</v>
      </c>
    </row>
    <row r="6699" spans="1:13" x14ac:dyDescent="0.25">
      <c r="A6699">
        <v>860001986</v>
      </c>
      <c r="B6699" t="s">
        <v>293</v>
      </c>
      <c r="C6699" t="s">
        <v>294</v>
      </c>
      <c r="D6699" t="s">
        <v>228</v>
      </c>
      <c r="E6699" t="s">
        <v>224</v>
      </c>
      <c r="F6699" t="s">
        <v>292</v>
      </c>
      <c r="G6699" s="16">
        <v>43100</v>
      </c>
      <c r="J6699" t="s">
        <v>226</v>
      </c>
      <c r="K6699" t="str">
        <f>IFERROR(VLOOKUP(J6699,ORDEN_ESF!A:C,2,0),"")</f>
        <v>Efectivo y equivalentes al efectivo</v>
      </c>
      <c r="L6699">
        <f>IFERROR(VLOOKUP(J6699,ORDEN_ESF!A:C,3,0),0)</f>
        <v>0</v>
      </c>
      <c r="M6699">
        <v>4511931</v>
      </c>
    </row>
    <row r="6700" spans="1:13" x14ac:dyDescent="0.25">
      <c r="A6700">
        <v>860001986</v>
      </c>
      <c r="B6700" t="s">
        <v>293</v>
      </c>
      <c r="C6700" t="s">
        <v>294</v>
      </c>
      <c r="D6700" t="s">
        <v>228</v>
      </c>
      <c r="E6700" t="s">
        <v>224</v>
      </c>
      <c r="F6700" t="s">
        <v>314</v>
      </c>
      <c r="G6700" s="16">
        <v>43100</v>
      </c>
      <c r="J6700" t="s">
        <v>226</v>
      </c>
      <c r="K6700" t="str">
        <f>IFERROR(VLOOKUP(J6700,ORDEN_ESF!A:C,2,0),"")</f>
        <v>Efectivo y equivalentes al efectivo</v>
      </c>
      <c r="L6700">
        <f>IFERROR(VLOOKUP(J6700,ORDEN_ESF!A:C,3,0),0)</f>
        <v>0</v>
      </c>
      <c r="M6700">
        <v>3507069</v>
      </c>
    </row>
    <row r="6701" spans="1:13" x14ac:dyDescent="0.25">
      <c r="A6701">
        <v>860014285</v>
      </c>
      <c r="B6701" t="s">
        <v>356</v>
      </c>
      <c r="C6701" t="s">
        <v>294</v>
      </c>
      <c r="D6701" t="s">
        <v>228</v>
      </c>
      <c r="E6701" t="s">
        <v>224</v>
      </c>
      <c r="F6701" t="s">
        <v>292</v>
      </c>
      <c r="G6701" s="16">
        <v>43100</v>
      </c>
      <c r="J6701" t="s">
        <v>226</v>
      </c>
      <c r="K6701" t="str">
        <f>IFERROR(VLOOKUP(J6701,ORDEN_ESF!A:C,2,0),"")</f>
        <v>Efectivo y equivalentes al efectivo</v>
      </c>
      <c r="L6701">
        <f>IFERROR(VLOOKUP(J6701,ORDEN_ESF!A:C,3,0),0)</f>
        <v>0</v>
      </c>
      <c r="M6701">
        <v>40200</v>
      </c>
    </row>
    <row r="6702" spans="1:13" x14ac:dyDescent="0.25">
      <c r="A6702">
        <v>860014285</v>
      </c>
      <c r="B6702" t="s">
        <v>356</v>
      </c>
      <c r="C6702" t="s">
        <v>294</v>
      </c>
      <c r="D6702" t="s">
        <v>228</v>
      </c>
      <c r="E6702" t="s">
        <v>224</v>
      </c>
      <c r="F6702" t="s">
        <v>314</v>
      </c>
      <c r="G6702" s="16">
        <v>43100</v>
      </c>
      <c r="J6702" t="s">
        <v>226</v>
      </c>
      <c r="K6702" t="str">
        <f>IFERROR(VLOOKUP(J6702,ORDEN_ESF!A:C,2,0),"")</f>
        <v>Efectivo y equivalentes al efectivo</v>
      </c>
      <c r="L6702">
        <f>IFERROR(VLOOKUP(J6702,ORDEN_ESF!A:C,3,0),0)</f>
        <v>0</v>
      </c>
      <c r="M6702">
        <v>161555</v>
      </c>
    </row>
    <row r="6703" spans="1:13" x14ac:dyDescent="0.25">
      <c r="A6703">
        <v>900668954</v>
      </c>
      <c r="B6703" t="s">
        <v>387</v>
      </c>
      <c r="C6703" t="s">
        <v>294</v>
      </c>
      <c r="D6703" t="s">
        <v>228</v>
      </c>
      <c r="E6703" t="s">
        <v>224</v>
      </c>
      <c r="F6703" t="s">
        <v>292</v>
      </c>
      <c r="G6703" s="16">
        <v>43100</v>
      </c>
      <c r="J6703" t="s">
        <v>226</v>
      </c>
      <c r="K6703" t="str">
        <f>IFERROR(VLOOKUP(J6703,ORDEN_ESF!A:C,2,0),"")</f>
        <v>Efectivo y equivalentes al efectivo</v>
      </c>
      <c r="L6703">
        <f>IFERROR(VLOOKUP(J6703,ORDEN_ESF!A:C,3,0),0)</f>
        <v>0</v>
      </c>
      <c r="M6703">
        <v>10073</v>
      </c>
    </row>
    <row r="6704" spans="1:13" x14ac:dyDescent="0.25">
      <c r="A6704">
        <v>900668954</v>
      </c>
      <c r="B6704" t="s">
        <v>387</v>
      </c>
      <c r="C6704" t="s">
        <v>294</v>
      </c>
      <c r="D6704" t="s">
        <v>228</v>
      </c>
      <c r="E6704" t="s">
        <v>224</v>
      </c>
      <c r="F6704" t="s">
        <v>314</v>
      </c>
      <c r="G6704" s="16">
        <v>43100</v>
      </c>
      <c r="J6704" t="s">
        <v>226</v>
      </c>
      <c r="K6704" t="str">
        <f>IFERROR(VLOOKUP(J6704,ORDEN_ESF!A:C,2,0),"")</f>
        <v>Efectivo y equivalentes al efectivo</v>
      </c>
      <c r="L6704">
        <f>IFERROR(VLOOKUP(J6704,ORDEN_ESF!A:C,3,0),0)</f>
        <v>0</v>
      </c>
      <c r="M6704">
        <v>537</v>
      </c>
    </row>
    <row r="6705" spans="1:13" x14ac:dyDescent="0.25">
      <c r="A6705">
        <v>900315057</v>
      </c>
      <c r="B6705" t="s">
        <v>385</v>
      </c>
      <c r="C6705" t="s">
        <v>294</v>
      </c>
      <c r="D6705" t="s">
        <v>223</v>
      </c>
      <c r="E6705" t="s">
        <v>358</v>
      </c>
      <c r="F6705" t="s">
        <v>292</v>
      </c>
      <c r="G6705" s="16">
        <v>43100</v>
      </c>
      <c r="J6705" t="s">
        <v>226</v>
      </c>
      <c r="K6705" t="str">
        <f>IFERROR(VLOOKUP(J6705,ORDEN_ESF!A:C,2,0),"")</f>
        <v>Efectivo y equivalentes al efectivo</v>
      </c>
      <c r="L6705">
        <f>IFERROR(VLOOKUP(J6705,ORDEN_ESF!A:C,3,0),0)</f>
        <v>0</v>
      </c>
      <c r="M6705">
        <v>79181</v>
      </c>
    </row>
    <row r="6706" spans="1:13" x14ac:dyDescent="0.25">
      <c r="A6706">
        <v>900315057</v>
      </c>
      <c r="B6706" t="s">
        <v>385</v>
      </c>
      <c r="C6706" t="s">
        <v>294</v>
      </c>
      <c r="D6706" t="s">
        <v>223</v>
      </c>
      <c r="E6706" t="s">
        <v>358</v>
      </c>
      <c r="F6706" t="s">
        <v>314</v>
      </c>
      <c r="G6706" s="16">
        <v>43100</v>
      </c>
      <c r="J6706" t="s">
        <v>226</v>
      </c>
      <c r="K6706" t="str">
        <f>IFERROR(VLOOKUP(J6706,ORDEN_ESF!A:C,2,0),"")</f>
        <v>Efectivo y equivalentes al efectivo</v>
      </c>
      <c r="L6706">
        <f>IFERROR(VLOOKUP(J6706,ORDEN_ESF!A:C,3,0),0)</f>
        <v>0</v>
      </c>
      <c r="M6706">
        <v>198110</v>
      </c>
    </row>
    <row r="6707" spans="1:13" x14ac:dyDescent="0.25">
      <c r="A6707">
        <v>890920656</v>
      </c>
      <c r="B6707" t="s">
        <v>302</v>
      </c>
      <c r="C6707" t="s">
        <v>294</v>
      </c>
      <c r="D6707" t="s">
        <v>223</v>
      </c>
      <c r="E6707" t="s">
        <v>224</v>
      </c>
      <c r="F6707" t="s">
        <v>292</v>
      </c>
      <c r="G6707" s="16">
        <v>43100</v>
      </c>
      <c r="J6707" t="s">
        <v>226</v>
      </c>
      <c r="K6707" t="str">
        <f>IFERROR(VLOOKUP(J6707,ORDEN_ESF!A:C,2,0),"")</f>
        <v>Efectivo y equivalentes al efectivo</v>
      </c>
      <c r="L6707">
        <f>IFERROR(VLOOKUP(J6707,ORDEN_ESF!A:C,3,0),0)</f>
        <v>0</v>
      </c>
      <c r="M6707">
        <v>1501027</v>
      </c>
    </row>
    <row r="6708" spans="1:13" x14ac:dyDescent="0.25">
      <c r="A6708">
        <v>890920656</v>
      </c>
      <c r="B6708" t="s">
        <v>302</v>
      </c>
      <c r="C6708" t="s">
        <v>294</v>
      </c>
      <c r="D6708" t="s">
        <v>223</v>
      </c>
      <c r="E6708" t="s">
        <v>224</v>
      </c>
      <c r="F6708" t="s">
        <v>314</v>
      </c>
      <c r="G6708" s="16">
        <v>43100</v>
      </c>
      <c r="J6708" t="s">
        <v>226</v>
      </c>
      <c r="K6708" t="str">
        <f>IFERROR(VLOOKUP(J6708,ORDEN_ESF!A:C,2,0),"")</f>
        <v>Efectivo y equivalentes al efectivo</v>
      </c>
      <c r="L6708">
        <f>IFERROR(VLOOKUP(J6708,ORDEN_ESF!A:C,3,0),0)</f>
        <v>0</v>
      </c>
      <c r="M6708">
        <v>2155291</v>
      </c>
    </row>
    <row r="6709" spans="1:13" x14ac:dyDescent="0.25">
      <c r="A6709">
        <v>900035722</v>
      </c>
      <c r="B6709" t="s">
        <v>298</v>
      </c>
      <c r="C6709" t="s">
        <v>294</v>
      </c>
      <c r="D6709" t="s">
        <v>299</v>
      </c>
      <c r="E6709" t="s">
        <v>224</v>
      </c>
      <c r="F6709" t="s">
        <v>292</v>
      </c>
      <c r="G6709" s="16">
        <v>43100</v>
      </c>
      <c r="J6709" t="s">
        <v>226</v>
      </c>
      <c r="K6709" t="str">
        <f>IFERROR(VLOOKUP(J6709,ORDEN_ESF!A:C,2,0),"")</f>
        <v>Efectivo y equivalentes al efectivo</v>
      </c>
      <c r="L6709">
        <f>IFERROR(VLOOKUP(J6709,ORDEN_ESF!A:C,3,0),0)</f>
        <v>0</v>
      </c>
      <c r="M6709">
        <v>3040986</v>
      </c>
    </row>
    <row r="6710" spans="1:13" x14ac:dyDescent="0.25">
      <c r="A6710">
        <v>900035722</v>
      </c>
      <c r="B6710" t="s">
        <v>298</v>
      </c>
      <c r="C6710" t="s">
        <v>294</v>
      </c>
      <c r="D6710" t="s">
        <v>299</v>
      </c>
      <c r="E6710" t="s">
        <v>224</v>
      </c>
      <c r="F6710" t="s">
        <v>314</v>
      </c>
      <c r="G6710" s="16">
        <v>43100</v>
      </c>
      <c r="J6710" t="s">
        <v>226</v>
      </c>
      <c r="K6710" t="str">
        <f>IFERROR(VLOOKUP(J6710,ORDEN_ESF!A:C,2,0),"")</f>
        <v>Efectivo y equivalentes al efectivo</v>
      </c>
      <c r="L6710">
        <f>IFERROR(VLOOKUP(J6710,ORDEN_ESF!A:C,3,0),0)</f>
        <v>0</v>
      </c>
      <c r="M6710">
        <v>1987760</v>
      </c>
    </row>
    <row r="6711" spans="1:13" x14ac:dyDescent="0.25">
      <c r="A6711">
        <v>900193192</v>
      </c>
      <c r="B6711" t="s">
        <v>305</v>
      </c>
      <c r="C6711" t="s">
        <v>294</v>
      </c>
      <c r="D6711" t="s">
        <v>228</v>
      </c>
      <c r="E6711" t="s">
        <v>224</v>
      </c>
      <c r="F6711" t="s">
        <v>292</v>
      </c>
      <c r="G6711" s="16">
        <v>43100</v>
      </c>
      <c r="J6711" t="s">
        <v>226</v>
      </c>
      <c r="K6711" t="str">
        <f>IFERROR(VLOOKUP(J6711,ORDEN_ESF!A:C,2,0),"")</f>
        <v>Efectivo y equivalentes al efectivo</v>
      </c>
      <c r="L6711">
        <f>IFERROR(VLOOKUP(J6711,ORDEN_ESF!A:C,3,0),0)</f>
        <v>0</v>
      </c>
      <c r="M6711">
        <v>177222</v>
      </c>
    </row>
    <row r="6712" spans="1:13" x14ac:dyDescent="0.25">
      <c r="A6712">
        <v>900193192</v>
      </c>
      <c r="B6712" t="s">
        <v>305</v>
      </c>
      <c r="C6712" t="s">
        <v>294</v>
      </c>
      <c r="D6712" t="s">
        <v>228</v>
      </c>
      <c r="E6712" t="s">
        <v>224</v>
      </c>
      <c r="F6712" t="s">
        <v>314</v>
      </c>
      <c r="G6712" s="16">
        <v>43100</v>
      </c>
      <c r="J6712" t="s">
        <v>226</v>
      </c>
      <c r="K6712" t="str">
        <f>IFERROR(VLOOKUP(J6712,ORDEN_ESF!A:C,2,0),"")</f>
        <v>Efectivo y equivalentes al efectivo</v>
      </c>
      <c r="L6712">
        <f>IFERROR(VLOOKUP(J6712,ORDEN_ESF!A:C,3,0),0)</f>
        <v>0</v>
      </c>
      <c r="M6712">
        <v>121173</v>
      </c>
    </row>
    <row r="6713" spans="1:13" x14ac:dyDescent="0.25">
      <c r="A6713">
        <v>800208146</v>
      </c>
      <c r="B6713" t="s">
        <v>346</v>
      </c>
      <c r="C6713" t="s">
        <v>294</v>
      </c>
      <c r="D6713" t="s">
        <v>228</v>
      </c>
      <c r="E6713" t="s">
        <v>347</v>
      </c>
      <c r="F6713" t="s">
        <v>292</v>
      </c>
      <c r="G6713" s="16">
        <v>43100</v>
      </c>
      <c r="J6713" t="s">
        <v>226</v>
      </c>
      <c r="K6713" t="str">
        <f>IFERROR(VLOOKUP(J6713,ORDEN_ESF!A:C,2,0),"")</f>
        <v>Efectivo y equivalentes al efectivo</v>
      </c>
      <c r="L6713">
        <f>IFERROR(VLOOKUP(J6713,ORDEN_ESF!A:C,3,0),0)</f>
        <v>0</v>
      </c>
      <c r="M6713">
        <v>37507794</v>
      </c>
    </row>
    <row r="6714" spans="1:13" x14ac:dyDescent="0.25">
      <c r="A6714">
        <v>800208146</v>
      </c>
      <c r="B6714" t="s">
        <v>346</v>
      </c>
      <c r="C6714" t="s">
        <v>294</v>
      </c>
      <c r="D6714" t="s">
        <v>228</v>
      </c>
      <c r="E6714" t="s">
        <v>347</v>
      </c>
      <c r="F6714" t="s">
        <v>314</v>
      </c>
      <c r="G6714" s="16">
        <v>43100</v>
      </c>
      <c r="J6714" t="s">
        <v>226</v>
      </c>
      <c r="K6714" t="str">
        <f>IFERROR(VLOOKUP(J6714,ORDEN_ESF!A:C,2,0),"")</f>
        <v>Efectivo y equivalentes al efectivo</v>
      </c>
      <c r="L6714">
        <f>IFERROR(VLOOKUP(J6714,ORDEN_ESF!A:C,3,0),0)</f>
        <v>0</v>
      </c>
      <c r="M6714">
        <v>49511095</v>
      </c>
    </row>
    <row r="6715" spans="1:13" x14ac:dyDescent="0.25">
      <c r="A6715">
        <v>860009250</v>
      </c>
      <c r="B6715" t="s">
        <v>362</v>
      </c>
      <c r="C6715" t="s">
        <v>294</v>
      </c>
      <c r="D6715" t="s">
        <v>228</v>
      </c>
      <c r="E6715" t="s">
        <v>224</v>
      </c>
      <c r="F6715" t="s">
        <v>292</v>
      </c>
      <c r="G6715" s="16">
        <v>43100</v>
      </c>
      <c r="J6715" t="s">
        <v>226</v>
      </c>
      <c r="K6715" t="str">
        <f>IFERROR(VLOOKUP(J6715,ORDEN_ESF!A:C,2,0),"")</f>
        <v>Efectivo y equivalentes al efectivo</v>
      </c>
      <c r="L6715">
        <f>IFERROR(VLOOKUP(J6715,ORDEN_ESF!A:C,3,0),0)</f>
        <v>0</v>
      </c>
      <c r="M6715">
        <v>1486215</v>
      </c>
    </row>
    <row r="6716" spans="1:13" x14ac:dyDescent="0.25">
      <c r="A6716">
        <v>860009250</v>
      </c>
      <c r="B6716" t="s">
        <v>362</v>
      </c>
      <c r="C6716" t="s">
        <v>294</v>
      </c>
      <c r="D6716" t="s">
        <v>228</v>
      </c>
      <c r="E6716" t="s">
        <v>224</v>
      </c>
      <c r="F6716" t="s">
        <v>314</v>
      </c>
      <c r="G6716" s="16">
        <v>43100</v>
      </c>
      <c r="J6716" t="s">
        <v>226</v>
      </c>
      <c r="K6716" t="str">
        <f>IFERROR(VLOOKUP(J6716,ORDEN_ESF!A:C,2,0),"")</f>
        <v>Efectivo y equivalentes al efectivo</v>
      </c>
      <c r="L6716">
        <f>IFERROR(VLOOKUP(J6716,ORDEN_ESF!A:C,3,0),0)</f>
        <v>0</v>
      </c>
      <c r="M6716">
        <v>890893</v>
      </c>
    </row>
    <row r="6717" spans="1:13" x14ac:dyDescent="0.25">
      <c r="A6717">
        <v>900192726</v>
      </c>
      <c r="B6717" t="s">
        <v>382</v>
      </c>
      <c r="C6717" t="s">
        <v>294</v>
      </c>
      <c r="D6717" t="s">
        <v>299</v>
      </c>
      <c r="E6717" t="s">
        <v>333</v>
      </c>
      <c r="F6717" t="s">
        <v>292</v>
      </c>
      <c r="G6717" s="16">
        <v>43100</v>
      </c>
      <c r="J6717" t="s">
        <v>226</v>
      </c>
      <c r="K6717" t="str">
        <f>IFERROR(VLOOKUP(J6717,ORDEN_ESF!A:C,2,0),"")</f>
        <v>Efectivo y equivalentes al efectivo</v>
      </c>
      <c r="L6717">
        <f>IFERROR(VLOOKUP(J6717,ORDEN_ESF!A:C,3,0),0)</f>
        <v>0</v>
      </c>
      <c r="M6717">
        <v>1640902</v>
      </c>
    </row>
    <row r="6718" spans="1:13" x14ac:dyDescent="0.25">
      <c r="A6718">
        <v>900192726</v>
      </c>
      <c r="B6718" t="s">
        <v>382</v>
      </c>
      <c r="C6718" t="s">
        <v>294</v>
      </c>
      <c r="D6718" t="s">
        <v>299</v>
      </c>
      <c r="E6718" t="s">
        <v>333</v>
      </c>
      <c r="F6718" t="s">
        <v>314</v>
      </c>
      <c r="G6718" s="16">
        <v>43100</v>
      </c>
      <c r="J6718" t="s">
        <v>226</v>
      </c>
      <c r="K6718" t="str">
        <f>IFERROR(VLOOKUP(J6718,ORDEN_ESF!A:C,2,0),"")</f>
        <v>Efectivo y equivalentes al efectivo</v>
      </c>
      <c r="L6718">
        <f>IFERROR(VLOOKUP(J6718,ORDEN_ESF!A:C,3,0),0)</f>
        <v>0</v>
      </c>
      <c r="M6718">
        <v>903851</v>
      </c>
    </row>
    <row r="6719" spans="1:13" x14ac:dyDescent="0.25">
      <c r="A6719">
        <v>900139110</v>
      </c>
      <c r="B6719" t="s">
        <v>301</v>
      </c>
      <c r="C6719" t="s">
        <v>294</v>
      </c>
      <c r="D6719" t="s">
        <v>228</v>
      </c>
      <c r="E6719" t="s">
        <v>224</v>
      </c>
      <c r="F6719" t="s">
        <v>292</v>
      </c>
      <c r="G6719" s="16">
        <v>43100</v>
      </c>
      <c r="J6719" t="s">
        <v>226</v>
      </c>
      <c r="K6719" t="str">
        <f>IFERROR(VLOOKUP(J6719,ORDEN_ESF!A:C,2,0),"")</f>
        <v>Efectivo y equivalentes al efectivo</v>
      </c>
      <c r="L6719">
        <f>IFERROR(VLOOKUP(J6719,ORDEN_ESF!A:C,3,0),0)</f>
        <v>0</v>
      </c>
      <c r="M6719">
        <v>10017484</v>
      </c>
    </row>
    <row r="6720" spans="1:13" x14ac:dyDescent="0.25">
      <c r="A6720">
        <v>900139110</v>
      </c>
      <c r="B6720" t="s">
        <v>301</v>
      </c>
      <c r="C6720" t="s">
        <v>294</v>
      </c>
      <c r="D6720" t="s">
        <v>228</v>
      </c>
      <c r="E6720" t="s">
        <v>224</v>
      </c>
      <c r="F6720" t="s">
        <v>314</v>
      </c>
      <c r="G6720" s="16">
        <v>43100</v>
      </c>
      <c r="J6720" t="s">
        <v>226</v>
      </c>
      <c r="K6720" t="str">
        <f>IFERROR(VLOOKUP(J6720,ORDEN_ESF!A:C,2,0),"")</f>
        <v>Efectivo y equivalentes al efectivo</v>
      </c>
      <c r="L6720">
        <f>IFERROR(VLOOKUP(J6720,ORDEN_ESF!A:C,3,0),0)</f>
        <v>0</v>
      </c>
      <c r="M6720">
        <v>10381063</v>
      </c>
    </row>
    <row r="6721" spans="1:13" x14ac:dyDescent="0.25">
      <c r="A6721">
        <v>860067697</v>
      </c>
      <c r="B6721" t="s">
        <v>359</v>
      </c>
      <c r="C6721" t="s">
        <v>294</v>
      </c>
      <c r="D6721" t="s">
        <v>228</v>
      </c>
      <c r="E6721" t="s">
        <v>360</v>
      </c>
      <c r="F6721" t="s">
        <v>292</v>
      </c>
      <c r="G6721" s="16">
        <v>43100</v>
      </c>
      <c r="J6721" t="s">
        <v>234</v>
      </c>
      <c r="K6721" t="str">
        <f>IFERROR(VLOOKUP(J6721,ORDEN_ESF!A:C,2,0),"")</f>
        <v>Cuentas comerciales por cobrar y otras cuentas por cobrar corrientes</v>
      </c>
      <c r="L6721">
        <f>IFERROR(VLOOKUP(J6721,ORDEN_ESF!A:C,3,0),0)</f>
        <v>0</v>
      </c>
      <c r="M6721">
        <v>1810401</v>
      </c>
    </row>
    <row r="6722" spans="1:13" x14ac:dyDescent="0.25">
      <c r="A6722">
        <v>860067697</v>
      </c>
      <c r="B6722" t="s">
        <v>359</v>
      </c>
      <c r="C6722" t="s">
        <v>294</v>
      </c>
      <c r="D6722" t="s">
        <v>228</v>
      </c>
      <c r="E6722" t="s">
        <v>360</v>
      </c>
      <c r="F6722" t="s">
        <v>314</v>
      </c>
      <c r="G6722" s="16">
        <v>43100</v>
      </c>
      <c r="J6722" t="s">
        <v>234</v>
      </c>
      <c r="K6722" t="str">
        <f>IFERROR(VLOOKUP(J6722,ORDEN_ESF!A:C,2,0),"")</f>
        <v>Cuentas comerciales por cobrar y otras cuentas por cobrar corrientes</v>
      </c>
      <c r="L6722">
        <f>IFERROR(VLOOKUP(J6722,ORDEN_ESF!A:C,3,0),0)</f>
        <v>0</v>
      </c>
      <c r="M6722">
        <v>4419968</v>
      </c>
    </row>
    <row r="6723" spans="1:13" x14ac:dyDescent="0.25">
      <c r="A6723">
        <v>900413588</v>
      </c>
      <c r="B6723" t="s">
        <v>37</v>
      </c>
      <c r="C6723" t="s">
        <v>294</v>
      </c>
      <c r="D6723" t="s">
        <v>343</v>
      </c>
      <c r="E6723" t="s">
        <v>224</v>
      </c>
      <c r="F6723" t="s">
        <v>292</v>
      </c>
      <c r="G6723" s="16">
        <v>43100</v>
      </c>
      <c r="J6723" t="s">
        <v>234</v>
      </c>
      <c r="K6723" t="str">
        <f>IFERROR(VLOOKUP(J6723,ORDEN_ESF!A:C,2,0),"")</f>
        <v>Cuentas comerciales por cobrar y otras cuentas por cobrar corrientes</v>
      </c>
      <c r="L6723">
        <f>IFERROR(VLOOKUP(J6723,ORDEN_ESF!A:C,3,0),0)</f>
        <v>0</v>
      </c>
      <c r="M6723">
        <v>3631035</v>
      </c>
    </row>
    <row r="6724" spans="1:13" x14ac:dyDescent="0.25">
      <c r="A6724">
        <v>900413588</v>
      </c>
      <c r="B6724" t="s">
        <v>37</v>
      </c>
      <c r="C6724" t="s">
        <v>294</v>
      </c>
      <c r="D6724" t="s">
        <v>343</v>
      </c>
      <c r="E6724" t="s">
        <v>224</v>
      </c>
      <c r="F6724" t="s">
        <v>314</v>
      </c>
      <c r="G6724" s="16">
        <v>43100</v>
      </c>
      <c r="J6724" t="s">
        <v>234</v>
      </c>
      <c r="K6724" t="str">
        <f>IFERROR(VLOOKUP(J6724,ORDEN_ESF!A:C,2,0),"")</f>
        <v>Cuentas comerciales por cobrar y otras cuentas por cobrar corrientes</v>
      </c>
      <c r="L6724">
        <f>IFERROR(VLOOKUP(J6724,ORDEN_ESF!A:C,3,0),0)</f>
        <v>0</v>
      </c>
      <c r="M6724">
        <v>5297150</v>
      </c>
    </row>
    <row r="6725" spans="1:13" x14ac:dyDescent="0.25">
      <c r="A6725">
        <v>860001986</v>
      </c>
      <c r="B6725" t="s">
        <v>293</v>
      </c>
      <c r="C6725" t="s">
        <v>294</v>
      </c>
      <c r="D6725" t="s">
        <v>228</v>
      </c>
      <c r="E6725" t="s">
        <v>224</v>
      </c>
      <c r="F6725" t="s">
        <v>292</v>
      </c>
      <c r="G6725" s="16">
        <v>43100</v>
      </c>
      <c r="J6725" t="s">
        <v>234</v>
      </c>
      <c r="K6725" t="str">
        <f>IFERROR(VLOOKUP(J6725,ORDEN_ESF!A:C,2,0),"")</f>
        <v>Cuentas comerciales por cobrar y otras cuentas por cobrar corrientes</v>
      </c>
      <c r="L6725">
        <f>IFERROR(VLOOKUP(J6725,ORDEN_ESF!A:C,3,0),0)</f>
        <v>0</v>
      </c>
      <c r="M6725">
        <v>23916476</v>
      </c>
    </row>
    <row r="6726" spans="1:13" x14ac:dyDescent="0.25">
      <c r="A6726">
        <v>860001986</v>
      </c>
      <c r="B6726" t="s">
        <v>293</v>
      </c>
      <c r="C6726" t="s">
        <v>294</v>
      </c>
      <c r="D6726" t="s">
        <v>228</v>
      </c>
      <c r="E6726" t="s">
        <v>224</v>
      </c>
      <c r="F6726" t="s">
        <v>314</v>
      </c>
      <c r="G6726" s="16">
        <v>43100</v>
      </c>
      <c r="J6726" t="s">
        <v>234</v>
      </c>
      <c r="K6726" t="str">
        <f>IFERROR(VLOOKUP(J6726,ORDEN_ESF!A:C,2,0),"")</f>
        <v>Cuentas comerciales por cobrar y otras cuentas por cobrar corrientes</v>
      </c>
      <c r="L6726">
        <f>IFERROR(VLOOKUP(J6726,ORDEN_ESF!A:C,3,0),0)</f>
        <v>0</v>
      </c>
      <c r="M6726">
        <v>16767746</v>
      </c>
    </row>
    <row r="6727" spans="1:13" x14ac:dyDescent="0.25">
      <c r="A6727">
        <v>860014285</v>
      </c>
      <c r="B6727" t="s">
        <v>356</v>
      </c>
      <c r="C6727" t="s">
        <v>294</v>
      </c>
      <c r="D6727" t="s">
        <v>228</v>
      </c>
      <c r="E6727" t="s">
        <v>224</v>
      </c>
      <c r="F6727" t="s">
        <v>292</v>
      </c>
      <c r="G6727" s="16">
        <v>43100</v>
      </c>
      <c r="J6727" t="s">
        <v>234</v>
      </c>
      <c r="K6727" t="str">
        <f>IFERROR(VLOOKUP(J6727,ORDEN_ESF!A:C,2,0),"")</f>
        <v>Cuentas comerciales por cobrar y otras cuentas por cobrar corrientes</v>
      </c>
      <c r="L6727">
        <f>IFERROR(VLOOKUP(J6727,ORDEN_ESF!A:C,3,0),0)</f>
        <v>0</v>
      </c>
      <c r="M6727">
        <v>2590215</v>
      </c>
    </row>
    <row r="6728" spans="1:13" x14ac:dyDescent="0.25">
      <c r="A6728">
        <v>860014285</v>
      </c>
      <c r="B6728" t="s">
        <v>356</v>
      </c>
      <c r="C6728" t="s">
        <v>294</v>
      </c>
      <c r="D6728" t="s">
        <v>228</v>
      </c>
      <c r="E6728" t="s">
        <v>224</v>
      </c>
      <c r="F6728" t="s">
        <v>314</v>
      </c>
      <c r="G6728" s="16">
        <v>43100</v>
      </c>
      <c r="J6728" t="s">
        <v>234</v>
      </c>
      <c r="K6728" t="str">
        <f>IFERROR(VLOOKUP(J6728,ORDEN_ESF!A:C,2,0),"")</f>
        <v>Cuentas comerciales por cobrar y otras cuentas por cobrar corrientes</v>
      </c>
      <c r="L6728">
        <f>IFERROR(VLOOKUP(J6728,ORDEN_ESF!A:C,3,0),0)</f>
        <v>0</v>
      </c>
      <c r="M6728">
        <v>2651432</v>
      </c>
    </row>
    <row r="6729" spans="1:13" x14ac:dyDescent="0.25">
      <c r="A6729">
        <v>900668954</v>
      </c>
      <c r="B6729" t="s">
        <v>387</v>
      </c>
      <c r="C6729" t="s">
        <v>294</v>
      </c>
      <c r="D6729" t="s">
        <v>228</v>
      </c>
      <c r="E6729" t="s">
        <v>224</v>
      </c>
      <c r="F6729" t="s">
        <v>292</v>
      </c>
      <c r="G6729" s="16">
        <v>43100</v>
      </c>
      <c r="J6729" t="s">
        <v>234</v>
      </c>
      <c r="K6729" t="str">
        <f>IFERROR(VLOOKUP(J6729,ORDEN_ESF!A:C,2,0),"")</f>
        <v>Cuentas comerciales por cobrar y otras cuentas por cobrar corrientes</v>
      </c>
      <c r="L6729">
        <f>IFERROR(VLOOKUP(J6729,ORDEN_ESF!A:C,3,0),0)</f>
        <v>0</v>
      </c>
      <c r="M6729">
        <v>7268900</v>
      </c>
    </row>
    <row r="6730" spans="1:13" x14ac:dyDescent="0.25">
      <c r="A6730">
        <v>900668954</v>
      </c>
      <c r="B6730" t="s">
        <v>387</v>
      </c>
      <c r="C6730" t="s">
        <v>294</v>
      </c>
      <c r="D6730" t="s">
        <v>228</v>
      </c>
      <c r="E6730" t="s">
        <v>224</v>
      </c>
      <c r="F6730" t="s">
        <v>314</v>
      </c>
      <c r="G6730" s="16">
        <v>43100</v>
      </c>
      <c r="J6730" t="s">
        <v>234</v>
      </c>
      <c r="K6730" t="str">
        <f>IFERROR(VLOOKUP(J6730,ORDEN_ESF!A:C,2,0),"")</f>
        <v>Cuentas comerciales por cobrar y otras cuentas por cobrar corrientes</v>
      </c>
      <c r="L6730">
        <f>IFERROR(VLOOKUP(J6730,ORDEN_ESF!A:C,3,0),0)</f>
        <v>0</v>
      </c>
      <c r="M6730">
        <v>8478726</v>
      </c>
    </row>
    <row r="6731" spans="1:13" x14ac:dyDescent="0.25">
      <c r="A6731">
        <v>900315057</v>
      </c>
      <c r="B6731" t="s">
        <v>385</v>
      </c>
      <c r="C6731" t="s">
        <v>294</v>
      </c>
      <c r="D6731" t="s">
        <v>223</v>
      </c>
      <c r="E6731" t="s">
        <v>358</v>
      </c>
      <c r="F6731" t="s">
        <v>292</v>
      </c>
      <c r="G6731" s="16">
        <v>43100</v>
      </c>
      <c r="J6731" t="s">
        <v>234</v>
      </c>
      <c r="K6731" t="str">
        <f>IFERROR(VLOOKUP(J6731,ORDEN_ESF!A:C,2,0),"")</f>
        <v>Cuentas comerciales por cobrar y otras cuentas por cobrar corrientes</v>
      </c>
      <c r="L6731">
        <f>IFERROR(VLOOKUP(J6731,ORDEN_ESF!A:C,3,0),0)</f>
        <v>0</v>
      </c>
      <c r="M6731">
        <v>28347448</v>
      </c>
    </row>
    <row r="6732" spans="1:13" x14ac:dyDescent="0.25">
      <c r="A6732">
        <v>900315057</v>
      </c>
      <c r="B6732" t="s">
        <v>385</v>
      </c>
      <c r="C6732" t="s">
        <v>294</v>
      </c>
      <c r="D6732" t="s">
        <v>223</v>
      </c>
      <c r="E6732" t="s">
        <v>358</v>
      </c>
      <c r="F6732" t="s">
        <v>314</v>
      </c>
      <c r="G6732" s="16">
        <v>43100</v>
      </c>
      <c r="J6732" t="s">
        <v>234</v>
      </c>
      <c r="K6732" t="str">
        <f>IFERROR(VLOOKUP(J6732,ORDEN_ESF!A:C,2,0),"")</f>
        <v>Cuentas comerciales por cobrar y otras cuentas por cobrar corrientes</v>
      </c>
      <c r="L6732">
        <f>IFERROR(VLOOKUP(J6732,ORDEN_ESF!A:C,3,0),0)</f>
        <v>0</v>
      </c>
      <c r="M6732">
        <v>20083415</v>
      </c>
    </row>
    <row r="6733" spans="1:13" x14ac:dyDescent="0.25">
      <c r="A6733">
        <v>890920656</v>
      </c>
      <c r="B6733" t="s">
        <v>302</v>
      </c>
      <c r="C6733" t="s">
        <v>294</v>
      </c>
      <c r="D6733" t="s">
        <v>223</v>
      </c>
      <c r="E6733" t="s">
        <v>224</v>
      </c>
      <c r="F6733" t="s">
        <v>292</v>
      </c>
      <c r="G6733" s="16">
        <v>43100</v>
      </c>
      <c r="J6733" t="s">
        <v>234</v>
      </c>
      <c r="K6733" t="str">
        <f>IFERROR(VLOOKUP(J6733,ORDEN_ESF!A:C,2,0),"")</f>
        <v>Cuentas comerciales por cobrar y otras cuentas por cobrar corrientes</v>
      </c>
      <c r="L6733">
        <f>IFERROR(VLOOKUP(J6733,ORDEN_ESF!A:C,3,0),0)</f>
        <v>0</v>
      </c>
      <c r="M6733">
        <v>1176624</v>
      </c>
    </row>
    <row r="6734" spans="1:13" x14ac:dyDescent="0.25">
      <c r="A6734">
        <v>890920656</v>
      </c>
      <c r="B6734" t="s">
        <v>302</v>
      </c>
      <c r="C6734" t="s">
        <v>294</v>
      </c>
      <c r="D6734" t="s">
        <v>223</v>
      </c>
      <c r="E6734" t="s">
        <v>224</v>
      </c>
      <c r="F6734" t="s">
        <v>314</v>
      </c>
      <c r="G6734" s="16">
        <v>43100</v>
      </c>
      <c r="J6734" t="s">
        <v>234</v>
      </c>
      <c r="K6734" t="str">
        <f>IFERROR(VLOOKUP(J6734,ORDEN_ESF!A:C,2,0),"")</f>
        <v>Cuentas comerciales por cobrar y otras cuentas por cobrar corrientes</v>
      </c>
      <c r="L6734">
        <f>IFERROR(VLOOKUP(J6734,ORDEN_ESF!A:C,3,0),0)</f>
        <v>0</v>
      </c>
      <c r="M6734">
        <v>1585325</v>
      </c>
    </row>
    <row r="6735" spans="1:13" x14ac:dyDescent="0.25">
      <c r="A6735">
        <v>900035722</v>
      </c>
      <c r="B6735" t="s">
        <v>298</v>
      </c>
      <c r="C6735" t="s">
        <v>294</v>
      </c>
      <c r="D6735" t="s">
        <v>299</v>
      </c>
      <c r="E6735" t="s">
        <v>224</v>
      </c>
      <c r="F6735" t="s">
        <v>292</v>
      </c>
      <c r="G6735" s="16">
        <v>43100</v>
      </c>
      <c r="J6735" t="s">
        <v>234</v>
      </c>
      <c r="K6735" t="str">
        <f>IFERROR(VLOOKUP(J6735,ORDEN_ESF!A:C,2,0),"")</f>
        <v>Cuentas comerciales por cobrar y otras cuentas por cobrar corrientes</v>
      </c>
      <c r="L6735">
        <f>IFERROR(VLOOKUP(J6735,ORDEN_ESF!A:C,3,0),0)</f>
        <v>0</v>
      </c>
      <c r="M6735">
        <v>6488640</v>
      </c>
    </row>
    <row r="6736" spans="1:13" x14ac:dyDescent="0.25">
      <c r="A6736">
        <v>900035722</v>
      </c>
      <c r="B6736" t="s">
        <v>298</v>
      </c>
      <c r="C6736" t="s">
        <v>294</v>
      </c>
      <c r="D6736" t="s">
        <v>299</v>
      </c>
      <c r="E6736" t="s">
        <v>224</v>
      </c>
      <c r="F6736" t="s">
        <v>314</v>
      </c>
      <c r="G6736" s="16">
        <v>43100</v>
      </c>
      <c r="J6736" t="s">
        <v>234</v>
      </c>
      <c r="K6736" t="str">
        <f>IFERROR(VLOOKUP(J6736,ORDEN_ESF!A:C,2,0),"")</f>
        <v>Cuentas comerciales por cobrar y otras cuentas por cobrar corrientes</v>
      </c>
      <c r="L6736">
        <f>IFERROR(VLOOKUP(J6736,ORDEN_ESF!A:C,3,0),0)</f>
        <v>0</v>
      </c>
      <c r="M6736">
        <v>5025368</v>
      </c>
    </row>
    <row r="6737" spans="1:13" x14ac:dyDescent="0.25">
      <c r="A6737">
        <v>900193192</v>
      </c>
      <c r="B6737" t="s">
        <v>305</v>
      </c>
      <c r="C6737" t="s">
        <v>294</v>
      </c>
      <c r="D6737" t="s">
        <v>228</v>
      </c>
      <c r="E6737" t="s">
        <v>224</v>
      </c>
      <c r="F6737" t="s">
        <v>292</v>
      </c>
      <c r="G6737" s="16">
        <v>43100</v>
      </c>
      <c r="J6737" t="s">
        <v>234</v>
      </c>
      <c r="K6737" t="str">
        <f>IFERROR(VLOOKUP(J6737,ORDEN_ESF!A:C,2,0),"")</f>
        <v>Cuentas comerciales por cobrar y otras cuentas por cobrar corrientes</v>
      </c>
      <c r="L6737">
        <f>IFERROR(VLOOKUP(J6737,ORDEN_ESF!A:C,3,0),0)</f>
        <v>0</v>
      </c>
      <c r="M6737">
        <v>50457</v>
      </c>
    </row>
    <row r="6738" spans="1:13" x14ac:dyDescent="0.25">
      <c r="A6738">
        <v>900193192</v>
      </c>
      <c r="B6738" t="s">
        <v>305</v>
      </c>
      <c r="C6738" t="s">
        <v>294</v>
      </c>
      <c r="D6738" t="s">
        <v>228</v>
      </c>
      <c r="E6738" t="s">
        <v>224</v>
      </c>
      <c r="F6738" t="s">
        <v>314</v>
      </c>
      <c r="G6738" s="16">
        <v>43100</v>
      </c>
      <c r="J6738" t="s">
        <v>234</v>
      </c>
      <c r="K6738" t="str">
        <f>IFERROR(VLOOKUP(J6738,ORDEN_ESF!A:C,2,0),"")</f>
        <v>Cuentas comerciales por cobrar y otras cuentas por cobrar corrientes</v>
      </c>
      <c r="L6738">
        <f>IFERROR(VLOOKUP(J6738,ORDEN_ESF!A:C,3,0),0)</f>
        <v>0</v>
      </c>
      <c r="M6738">
        <v>329752</v>
      </c>
    </row>
    <row r="6739" spans="1:13" x14ac:dyDescent="0.25">
      <c r="A6739">
        <v>800208146</v>
      </c>
      <c r="B6739" t="s">
        <v>346</v>
      </c>
      <c r="C6739" t="s">
        <v>294</v>
      </c>
      <c r="D6739" t="s">
        <v>228</v>
      </c>
      <c r="E6739" t="s">
        <v>347</v>
      </c>
      <c r="F6739" t="s">
        <v>292</v>
      </c>
      <c r="G6739" s="16">
        <v>43100</v>
      </c>
      <c r="J6739" t="s">
        <v>234</v>
      </c>
      <c r="K6739" t="str">
        <f>IFERROR(VLOOKUP(J6739,ORDEN_ESF!A:C,2,0),"")</f>
        <v>Cuentas comerciales por cobrar y otras cuentas por cobrar corrientes</v>
      </c>
      <c r="L6739">
        <f>IFERROR(VLOOKUP(J6739,ORDEN_ESF!A:C,3,0),0)</f>
        <v>0</v>
      </c>
      <c r="M6739">
        <v>84151131</v>
      </c>
    </row>
    <row r="6740" spans="1:13" x14ac:dyDescent="0.25">
      <c r="A6740">
        <v>800208146</v>
      </c>
      <c r="B6740" t="s">
        <v>346</v>
      </c>
      <c r="C6740" t="s">
        <v>294</v>
      </c>
      <c r="D6740" t="s">
        <v>228</v>
      </c>
      <c r="E6740" t="s">
        <v>347</v>
      </c>
      <c r="F6740" t="s">
        <v>314</v>
      </c>
      <c r="G6740" s="16">
        <v>43100</v>
      </c>
      <c r="J6740" t="s">
        <v>234</v>
      </c>
      <c r="K6740" t="str">
        <f>IFERROR(VLOOKUP(J6740,ORDEN_ESF!A:C,2,0),"")</f>
        <v>Cuentas comerciales por cobrar y otras cuentas por cobrar corrientes</v>
      </c>
      <c r="L6740">
        <f>IFERROR(VLOOKUP(J6740,ORDEN_ESF!A:C,3,0),0)</f>
        <v>0</v>
      </c>
      <c r="M6740">
        <v>109121955</v>
      </c>
    </row>
    <row r="6741" spans="1:13" x14ac:dyDescent="0.25">
      <c r="A6741">
        <v>860009250</v>
      </c>
      <c r="B6741" t="s">
        <v>362</v>
      </c>
      <c r="C6741" t="s">
        <v>294</v>
      </c>
      <c r="D6741" t="s">
        <v>228</v>
      </c>
      <c r="E6741" t="s">
        <v>224</v>
      </c>
      <c r="F6741" t="s">
        <v>292</v>
      </c>
      <c r="G6741" s="16">
        <v>43100</v>
      </c>
      <c r="J6741" t="s">
        <v>234</v>
      </c>
      <c r="K6741" t="str">
        <f>IFERROR(VLOOKUP(J6741,ORDEN_ESF!A:C,2,0),"")</f>
        <v>Cuentas comerciales por cobrar y otras cuentas por cobrar corrientes</v>
      </c>
      <c r="L6741">
        <f>IFERROR(VLOOKUP(J6741,ORDEN_ESF!A:C,3,0),0)</f>
        <v>0</v>
      </c>
      <c r="M6741">
        <v>1782065</v>
      </c>
    </row>
    <row r="6742" spans="1:13" x14ac:dyDescent="0.25">
      <c r="A6742">
        <v>860009250</v>
      </c>
      <c r="B6742" t="s">
        <v>362</v>
      </c>
      <c r="C6742" t="s">
        <v>294</v>
      </c>
      <c r="D6742" t="s">
        <v>228</v>
      </c>
      <c r="E6742" t="s">
        <v>224</v>
      </c>
      <c r="F6742" t="s">
        <v>314</v>
      </c>
      <c r="G6742" s="16">
        <v>43100</v>
      </c>
      <c r="J6742" t="s">
        <v>234</v>
      </c>
      <c r="K6742" t="str">
        <f>IFERROR(VLOOKUP(J6742,ORDEN_ESF!A:C,2,0),"")</f>
        <v>Cuentas comerciales por cobrar y otras cuentas por cobrar corrientes</v>
      </c>
      <c r="L6742">
        <f>IFERROR(VLOOKUP(J6742,ORDEN_ESF!A:C,3,0),0)</f>
        <v>0</v>
      </c>
      <c r="M6742">
        <v>2455572</v>
      </c>
    </row>
    <row r="6743" spans="1:13" x14ac:dyDescent="0.25">
      <c r="A6743">
        <v>900192726</v>
      </c>
      <c r="B6743" t="s">
        <v>382</v>
      </c>
      <c r="C6743" t="s">
        <v>294</v>
      </c>
      <c r="D6743" t="s">
        <v>299</v>
      </c>
      <c r="E6743" t="s">
        <v>333</v>
      </c>
      <c r="F6743" t="s">
        <v>292</v>
      </c>
      <c r="G6743" s="16">
        <v>43100</v>
      </c>
      <c r="J6743" t="s">
        <v>234</v>
      </c>
      <c r="K6743" t="str">
        <f>IFERROR(VLOOKUP(J6743,ORDEN_ESF!A:C,2,0),"")</f>
        <v>Cuentas comerciales por cobrar y otras cuentas por cobrar corrientes</v>
      </c>
      <c r="L6743">
        <f>IFERROR(VLOOKUP(J6743,ORDEN_ESF!A:C,3,0),0)</f>
        <v>0</v>
      </c>
      <c r="M6743">
        <v>1963585</v>
      </c>
    </row>
    <row r="6744" spans="1:13" x14ac:dyDescent="0.25">
      <c r="A6744">
        <v>900192726</v>
      </c>
      <c r="B6744" t="s">
        <v>382</v>
      </c>
      <c r="C6744" t="s">
        <v>294</v>
      </c>
      <c r="D6744" t="s">
        <v>299</v>
      </c>
      <c r="E6744" t="s">
        <v>333</v>
      </c>
      <c r="F6744" t="s">
        <v>314</v>
      </c>
      <c r="G6744" s="16">
        <v>43100</v>
      </c>
      <c r="J6744" t="s">
        <v>234</v>
      </c>
      <c r="K6744" t="str">
        <f>IFERROR(VLOOKUP(J6744,ORDEN_ESF!A:C,2,0),"")</f>
        <v>Cuentas comerciales por cobrar y otras cuentas por cobrar corrientes</v>
      </c>
      <c r="L6744">
        <f>IFERROR(VLOOKUP(J6744,ORDEN_ESF!A:C,3,0),0)</f>
        <v>0</v>
      </c>
      <c r="M6744">
        <v>2958469</v>
      </c>
    </row>
    <row r="6745" spans="1:13" x14ac:dyDescent="0.25">
      <c r="A6745">
        <v>900139110</v>
      </c>
      <c r="B6745" t="s">
        <v>301</v>
      </c>
      <c r="C6745" t="s">
        <v>294</v>
      </c>
      <c r="D6745" t="s">
        <v>228</v>
      </c>
      <c r="E6745" t="s">
        <v>224</v>
      </c>
      <c r="F6745" t="s">
        <v>292</v>
      </c>
      <c r="G6745" s="16">
        <v>43100</v>
      </c>
      <c r="J6745" t="s">
        <v>234</v>
      </c>
      <c r="K6745" t="str">
        <f>IFERROR(VLOOKUP(J6745,ORDEN_ESF!A:C,2,0),"")</f>
        <v>Cuentas comerciales por cobrar y otras cuentas por cobrar corrientes</v>
      </c>
      <c r="L6745">
        <f>IFERROR(VLOOKUP(J6745,ORDEN_ESF!A:C,3,0),0)</f>
        <v>0</v>
      </c>
      <c r="M6745">
        <v>6062327</v>
      </c>
    </row>
    <row r="6746" spans="1:13" x14ac:dyDescent="0.25">
      <c r="A6746">
        <v>900139110</v>
      </c>
      <c r="B6746" t="s">
        <v>301</v>
      </c>
      <c r="C6746" t="s">
        <v>294</v>
      </c>
      <c r="D6746" t="s">
        <v>228</v>
      </c>
      <c r="E6746" t="s">
        <v>224</v>
      </c>
      <c r="F6746" t="s">
        <v>314</v>
      </c>
      <c r="G6746" s="16">
        <v>43100</v>
      </c>
      <c r="J6746" t="s">
        <v>234</v>
      </c>
      <c r="K6746" t="str">
        <f>IFERROR(VLOOKUP(J6746,ORDEN_ESF!A:C,2,0),"")</f>
        <v>Cuentas comerciales por cobrar y otras cuentas por cobrar corrientes</v>
      </c>
      <c r="L6746">
        <f>IFERROR(VLOOKUP(J6746,ORDEN_ESF!A:C,3,0),0)</f>
        <v>0</v>
      </c>
      <c r="M6746">
        <v>7250931</v>
      </c>
    </row>
    <row r="6747" spans="1:13" x14ac:dyDescent="0.25">
      <c r="A6747">
        <v>860067697</v>
      </c>
      <c r="B6747" t="s">
        <v>359</v>
      </c>
      <c r="C6747" t="s">
        <v>294</v>
      </c>
      <c r="D6747" t="s">
        <v>228</v>
      </c>
      <c r="E6747" t="s">
        <v>360</v>
      </c>
      <c r="F6747" t="s">
        <v>292</v>
      </c>
      <c r="G6747" s="16">
        <v>43100</v>
      </c>
      <c r="J6747" t="s">
        <v>235</v>
      </c>
      <c r="K6747" t="str">
        <f>IFERROR(VLOOKUP(J6747,ORDEN_ESF!A:C,2,0),"")</f>
        <v>Inventarios corrientes</v>
      </c>
      <c r="L6747">
        <f>IFERROR(VLOOKUP(J6747,ORDEN_ESF!A:C,3,0),0)</f>
        <v>8</v>
      </c>
      <c r="M6747">
        <v>2069513</v>
      </c>
    </row>
    <row r="6748" spans="1:13" x14ac:dyDescent="0.25">
      <c r="A6748">
        <v>860067697</v>
      </c>
      <c r="B6748" t="s">
        <v>359</v>
      </c>
      <c r="C6748" t="s">
        <v>294</v>
      </c>
      <c r="D6748" t="s">
        <v>228</v>
      </c>
      <c r="E6748" t="s">
        <v>360</v>
      </c>
      <c r="F6748" t="s">
        <v>314</v>
      </c>
      <c r="G6748" s="16">
        <v>43100</v>
      </c>
      <c r="J6748" t="s">
        <v>235</v>
      </c>
      <c r="K6748" t="str">
        <f>IFERROR(VLOOKUP(J6748,ORDEN_ESF!A:C,2,0),"")</f>
        <v>Inventarios corrientes</v>
      </c>
      <c r="L6748">
        <f>IFERROR(VLOOKUP(J6748,ORDEN_ESF!A:C,3,0),0)</f>
        <v>8</v>
      </c>
      <c r="M6748">
        <v>1137698</v>
      </c>
    </row>
    <row r="6749" spans="1:13" x14ac:dyDescent="0.25">
      <c r="A6749">
        <v>860001986</v>
      </c>
      <c r="B6749" t="s">
        <v>293</v>
      </c>
      <c r="C6749" t="s">
        <v>294</v>
      </c>
      <c r="D6749" t="s">
        <v>228</v>
      </c>
      <c r="E6749" t="s">
        <v>224</v>
      </c>
      <c r="F6749" t="s">
        <v>292</v>
      </c>
      <c r="G6749" s="16">
        <v>43100</v>
      </c>
      <c r="J6749" t="s">
        <v>235</v>
      </c>
      <c r="K6749" t="str">
        <f>IFERROR(VLOOKUP(J6749,ORDEN_ESF!A:C,2,0),"")</f>
        <v>Inventarios corrientes</v>
      </c>
      <c r="L6749">
        <f>IFERROR(VLOOKUP(J6749,ORDEN_ESF!A:C,3,0),0)</f>
        <v>8</v>
      </c>
      <c r="M6749">
        <v>2864454</v>
      </c>
    </row>
    <row r="6750" spans="1:13" x14ac:dyDescent="0.25">
      <c r="A6750">
        <v>860001986</v>
      </c>
      <c r="B6750" t="s">
        <v>293</v>
      </c>
      <c r="C6750" t="s">
        <v>294</v>
      </c>
      <c r="D6750" t="s">
        <v>228</v>
      </c>
      <c r="E6750" t="s">
        <v>224</v>
      </c>
      <c r="F6750" t="s">
        <v>314</v>
      </c>
      <c r="G6750" s="16">
        <v>43100</v>
      </c>
      <c r="J6750" t="s">
        <v>235</v>
      </c>
      <c r="K6750" t="str">
        <f>IFERROR(VLOOKUP(J6750,ORDEN_ESF!A:C,2,0),"")</f>
        <v>Inventarios corrientes</v>
      </c>
      <c r="L6750">
        <f>IFERROR(VLOOKUP(J6750,ORDEN_ESF!A:C,3,0),0)</f>
        <v>8</v>
      </c>
      <c r="M6750">
        <v>17690846</v>
      </c>
    </row>
    <row r="6751" spans="1:13" x14ac:dyDescent="0.25">
      <c r="A6751">
        <v>860014285</v>
      </c>
      <c r="B6751" t="s">
        <v>356</v>
      </c>
      <c r="C6751" t="s">
        <v>294</v>
      </c>
      <c r="D6751" t="s">
        <v>228</v>
      </c>
      <c r="E6751" t="s">
        <v>224</v>
      </c>
      <c r="F6751" t="s">
        <v>292</v>
      </c>
      <c r="G6751" s="16">
        <v>43100</v>
      </c>
      <c r="J6751" t="s">
        <v>235</v>
      </c>
      <c r="K6751" t="str">
        <f>IFERROR(VLOOKUP(J6751,ORDEN_ESF!A:C,2,0),"")</f>
        <v>Inventarios corrientes</v>
      </c>
      <c r="L6751">
        <f>IFERROR(VLOOKUP(J6751,ORDEN_ESF!A:C,3,0),0)</f>
        <v>8</v>
      </c>
      <c r="M6751">
        <v>425258</v>
      </c>
    </row>
    <row r="6752" spans="1:13" x14ac:dyDescent="0.25">
      <c r="A6752">
        <v>860014285</v>
      </c>
      <c r="B6752" t="s">
        <v>356</v>
      </c>
      <c r="C6752" t="s">
        <v>294</v>
      </c>
      <c r="D6752" t="s">
        <v>228</v>
      </c>
      <c r="E6752" t="s">
        <v>224</v>
      </c>
      <c r="F6752" t="s">
        <v>314</v>
      </c>
      <c r="G6752" s="16">
        <v>43100</v>
      </c>
      <c r="J6752" t="s">
        <v>235</v>
      </c>
      <c r="K6752" t="str">
        <f>IFERROR(VLOOKUP(J6752,ORDEN_ESF!A:C,2,0),"")</f>
        <v>Inventarios corrientes</v>
      </c>
      <c r="L6752">
        <f>IFERROR(VLOOKUP(J6752,ORDEN_ESF!A:C,3,0),0)</f>
        <v>8</v>
      </c>
      <c r="M6752">
        <v>606041</v>
      </c>
    </row>
    <row r="6753" spans="1:13" x14ac:dyDescent="0.25">
      <c r="A6753">
        <v>900315057</v>
      </c>
      <c r="B6753" t="s">
        <v>385</v>
      </c>
      <c r="C6753" t="s">
        <v>294</v>
      </c>
      <c r="D6753" t="s">
        <v>223</v>
      </c>
      <c r="E6753" t="s">
        <v>358</v>
      </c>
      <c r="F6753" t="s">
        <v>292</v>
      </c>
      <c r="G6753" s="16">
        <v>43100</v>
      </c>
      <c r="J6753" t="s">
        <v>235</v>
      </c>
      <c r="K6753" t="str">
        <f>IFERROR(VLOOKUP(J6753,ORDEN_ESF!A:C,2,0),"")</f>
        <v>Inventarios corrientes</v>
      </c>
      <c r="L6753">
        <f>IFERROR(VLOOKUP(J6753,ORDEN_ESF!A:C,3,0),0)</f>
        <v>8</v>
      </c>
      <c r="M6753">
        <v>19455500</v>
      </c>
    </row>
    <row r="6754" spans="1:13" x14ac:dyDescent="0.25">
      <c r="A6754">
        <v>900315057</v>
      </c>
      <c r="B6754" t="s">
        <v>385</v>
      </c>
      <c r="C6754" t="s">
        <v>294</v>
      </c>
      <c r="D6754" t="s">
        <v>223</v>
      </c>
      <c r="E6754" t="s">
        <v>358</v>
      </c>
      <c r="F6754" t="s">
        <v>314</v>
      </c>
      <c r="G6754" s="16">
        <v>43100</v>
      </c>
      <c r="J6754" t="s">
        <v>235</v>
      </c>
      <c r="K6754" t="str">
        <f>IFERROR(VLOOKUP(J6754,ORDEN_ESF!A:C,2,0),"")</f>
        <v>Inventarios corrientes</v>
      </c>
      <c r="L6754">
        <f>IFERROR(VLOOKUP(J6754,ORDEN_ESF!A:C,3,0),0)</f>
        <v>8</v>
      </c>
      <c r="M6754">
        <v>41892221</v>
      </c>
    </row>
    <row r="6755" spans="1:13" x14ac:dyDescent="0.25">
      <c r="A6755">
        <v>890920656</v>
      </c>
      <c r="B6755" t="s">
        <v>302</v>
      </c>
      <c r="C6755" t="s">
        <v>294</v>
      </c>
      <c r="D6755" t="s">
        <v>223</v>
      </c>
      <c r="E6755" t="s">
        <v>224</v>
      </c>
      <c r="F6755" t="s">
        <v>292</v>
      </c>
      <c r="G6755" s="16">
        <v>43100</v>
      </c>
      <c r="J6755" t="s">
        <v>235</v>
      </c>
      <c r="K6755" t="str">
        <f>IFERROR(VLOOKUP(J6755,ORDEN_ESF!A:C,2,0),"")</f>
        <v>Inventarios corrientes</v>
      </c>
      <c r="L6755">
        <f>IFERROR(VLOOKUP(J6755,ORDEN_ESF!A:C,3,0),0)</f>
        <v>8</v>
      </c>
      <c r="M6755">
        <v>300</v>
      </c>
    </row>
    <row r="6756" spans="1:13" x14ac:dyDescent="0.25">
      <c r="A6756">
        <v>900035722</v>
      </c>
      <c r="B6756" t="s">
        <v>298</v>
      </c>
      <c r="C6756" t="s">
        <v>294</v>
      </c>
      <c r="D6756" t="s">
        <v>299</v>
      </c>
      <c r="E6756" t="s">
        <v>224</v>
      </c>
      <c r="F6756" t="s">
        <v>292</v>
      </c>
      <c r="G6756" s="16">
        <v>43100</v>
      </c>
      <c r="J6756" t="s">
        <v>235</v>
      </c>
      <c r="K6756" t="str">
        <f>IFERROR(VLOOKUP(J6756,ORDEN_ESF!A:C,2,0),"")</f>
        <v>Inventarios corrientes</v>
      </c>
      <c r="L6756">
        <f>IFERROR(VLOOKUP(J6756,ORDEN_ESF!A:C,3,0),0)</f>
        <v>8</v>
      </c>
      <c r="M6756">
        <v>74068286</v>
      </c>
    </row>
    <row r="6757" spans="1:13" x14ac:dyDescent="0.25">
      <c r="A6757">
        <v>900035722</v>
      </c>
      <c r="B6757" t="s">
        <v>298</v>
      </c>
      <c r="C6757" t="s">
        <v>294</v>
      </c>
      <c r="D6757" t="s">
        <v>299</v>
      </c>
      <c r="E6757" t="s">
        <v>224</v>
      </c>
      <c r="F6757" t="s">
        <v>314</v>
      </c>
      <c r="G6757" s="16">
        <v>43100</v>
      </c>
      <c r="J6757" t="s">
        <v>235</v>
      </c>
      <c r="K6757" t="str">
        <f>IFERROR(VLOOKUP(J6757,ORDEN_ESF!A:C,2,0),"")</f>
        <v>Inventarios corrientes</v>
      </c>
      <c r="L6757">
        <f>IFERROR(VLOOKUP(J6757,ORDEN_ESF!A:C,3,0),0)</f>
        <v>8</v>
      </c>
      <c r="M6757">
        <v>53549594</v>
      </c>
    </row>
    <row r="6758" spans="1:13" x14ac:dyDescent="0.25">
      <c r="A6758">
        <v>900193192</v>
      </c>
      <c r="B6758" t="s">
        <v>305</v>
      </c>
      <c r="C6758" t="s">
        <v>294</v>
      </c>
      <c r="D6758" t="s">
        <v>228</v>
      </c>
      <c r="E6758" t="s">
        <v>224</v>
      </c>
      <c r="F6758" t="s">
        <v>314</v>
      </c>
      <c r="G6758" s="16">
        <v>43100</v>
      </c>
      <c r="J6758" t="s">
        <v>235</v>
      </c>
      <c r="K6758" t="str">
        <f>IFERROR(VLOOKUP(J6758,ORDEN_ESF!A:C,2,0),"")</f>
        <v>Inventarios corrientes</v>
      </c>
      <c r="L6758">
        <f>IFERROR(VLOOKUP(J6758,ORDEN_ESF!A:C,3,0),0)</f>
        <v>8</v>
      </c>
      <c r="M6758">
        <v>8837837</v>
      </c>
    </row>
    <row r="6759" spans="1:13" x14ac:dyDescent="0.25">
      <c r="A6759">
        <v>800208146</v>
      </c>
      <c r="B6759" t="s">
        <v>346</v>
      </c>
      <c r="C6759" t="s">
        <v>294</v>
      </c>
      <c r="D6759" t="s">
        <v>228</v>
      </c>
      <c r="E6759" t="s">
        <v>347</v>
      </c>
      <c r="F6759" t="s">
        <v>292</v>
      </c>
      <c r="G6759" s="16">
        <v>43100</v>
      </c>
      <c r="J6759" t="s">
        <v>235</v>
      </c>
      <c r="K6759" t="str">
        <f>IFERROR(VLOOKUP(J6759,ORDEN_ESF!A:C,2,0),"")</f>
        <v>Inventarios corrientes</v>
      </c>
      <c r="L6759">
        <f>IFERROR(VLOOKUP(J6759,ORDEN_ESF!A:C,3,0),0)</f>
        <v>8</v>
      </c>
      <c r="M6759">
        <v>47768773</v>
      </c>
    </row>
    <row r="6760" spans="1:13" x14ac:dyDescent="0.25">
      <c r="A6760">
        <v>800208146</v>
      </c>
      <c r="B6760" t="s">
        <v>346</v>
      </c>
      <c r="C6760" t="s">
        <v>294</v>
      </c>
      <c r="D6760" t="s">
        <v>228</v>
      </c>
      <c r="E6760" t="s">
        <v>347</v>
      </c>
      <c r="F6760" t="s">
        <v>314</v>
      </c>
      <c r="G6760" s="16">
        <v>43100</v>
      </c>
      <c r="J6760" t="s">
        <v>235</v>
      </c>
      <c r="K6760" t="str">
        <f>IFERROR(VLOOKUP(J6760,ORDEN_ESF!A:C,2,0),"")</f>
        <v>Inventarios corrientes</v>
      </c>
      <c r="L6760">
        <f>IFERROR(VLOOKUP(J6760,ORDEN_ESF!A:C,3,0),0)</f>
        <v>8</v>
      </c>
      <c r="M6760">
        <v>51646956</v>
      </c>
    </row>
    <row r="6761" spans="1:13" x14ac:dyDescent="0.25">
      <c r="A6761">
        <v>900192726</v>
      </c>
      <c r="B6761" t="s">
        <v>382</v>
      </c>
      <c r="C6761" t="s">
        <v>294</v>
      </c>
      <c r="D6761" t="s">
        <v>299</v>
      </c>
      <c r="E6761" t="s">
        <v>333</v>
      </c>
      <c r="F6761" t="s">
        <v>292</v>
      </c>
      <c r="G6761" s="16">
        <v>43100</v>
      </c>
      <c r="J6761" t="s">
        <v>235</v>
      </c>
      <c r="K6761" t="str">
        <f>IFERROR(VLOOKUP(J6761,ORDEN_ESF!A:C,2,0),"")</f>
        <v>Inventarios corrientes</v>
      </c>
      <c r="L6761">
        <f>IFERROR(VLOOKUP(J6761,ORDEN_ESF!A:C,3,0),0)</f>
        <v>8</v>
      </c>
      <c r="M6761">
        <v>203782</v>
      </c>
    </row>
    <row r="6762" spans="1:13" x14ac:dyDescent="0.25">
      <c r="A6762">
        <v>900192726</v>
      </c>
      <c r="B6762" t="s">
        <v>382</v>
      </c>
      <c r="C6762" t="s">
        <v>294</v>
      </c>
      <c r="D6762" t="s">
        <v>299</v>
      </c>
      <c r="E6762" t="s">
        <v>333</v>
      </c>
      <c r="F6762" t="s">
        <v>314</v>
      </c>
      <c r="G6762" s="16">
        <v>43100</v>
      </c>
      <c r="J6762" t="s">
        <v>235</v>
      </c>
      <c r="K6762" t="str">
        <f>IFERROR(VLOOKUP(J6762,ORDEN_ESF!A:C,2,0),"")</f>
        <v>Inventarios corrientes</v>
      </c>
      <c r="L6762">
        <f>IFERROR(VLOOKUP(J6762,ORDEN_ESF!A:C,3,0),0)</f>
        <v>8</v>
      </c>
      <c r="M6762">
        <v>1057970</v>
      </c>
    </row>
    <row r="6763" spans="1:13" x14ac:dyDescent="0.25">
      <c r="A6763">
        <v>860067697</v>
      </c>
      <c r="B6763" t="s">
        <v>359</v>
      </c>
      <c r="C6763" t="s">
        <v>294</v>
      </c>
      <c r="D6763" t="s">
        <v>228</v>
      </c>
      <c r="E6763" t="s">
        <v>360</v>
      </c>
      <c r="F6763" t="s">
        <v>292</v>
      </c>
      <c r="G6763" s="16">
        <v>43100</v>
      </c>
      <c r="J6763" t="s">
        <v>236</v>
      </c>
      <c r="K6763" t="str">
        <f>IFERROR(VLOOKUP(J6763,ORDEN_ESF!A:C,2,0),"")</f>
        <v>Activos por impuestos corrientes, corriente</v>
      </c>
      <c r="L6763">
        <f>IFERROR(VLOOKUP(J6763,ORDEN_ESF!A:C,3,0),0)</f>
        <v>0</v>
      </c>
      <c r="M6763">
        <v>2933601</v>
      </c>
    </row>
    <row r="6764" spans="1:13" x14ac:dyDescent="0.25">
      <c r="A6764">
        <v>860067697</v>
      </c>
      <c r="B6764" t="s">
        <v>359</v>
      </c>
      <c r="C6764" t="s">
        <v>294</v>
      </c>
      <c r="D6764" t="s">
        <v>228</v>
      </c>
      <c r="E6764" t="s">
        <v>360</v>
      </c>
      <c r="F6764" t="s">
        <v>314</v>
      </c>
      <c r="G6764" s="16">
        <v>43100</v>
      </c>
      <c r="J6764" t="s">
        <v>236</v>
      </c>
      <c r="K6764" t="str">
        <f>IFERROR(VLOOKUP(J6764,ORDEN_ESF!A:C,2,0),"")</f>
        <v>Activos por impuestos corrientes, corriente</v>
      </c>
      <c r="L6764">
        <f>IFERROR(VLOOKUP(J6764,ORDEN_ESF!A:C,3,0),0)</f>
        <v>0</v>
      </c>
      <c r="M6764">
        <v>3279217</v>
      </c>
    </row>
    <row r="6765" spans="1:13" x14ac:dyDescent="0.25">
      <c r="A6765">
        <v>900413588</v>
      </c>
      <c r="B6765" t="s">
        <v>37</v>
      </c>
      <c r="C6765" t="s">
        <v>294</v>
      </c>
      <c r="D6765" t="s">
        <v>343</v>
      </c>
      <c r="E6765" t="s">
        <v>224</v>
      </c>
      <c r="F6765" t="s">
        <v>292</v>
      </c>
      <c r="G6765" s="16">
        <v>43100</v>
      </c>
      <c r="J6765" t="s">
        <v>236</v>
      </c>
      <c r="K6765" t="str">
        <f>IFERROR(VLOOKUP(J6765,ORDEN_ESF!A:C,2,0),"")</f>
        <v>Activos por impuestos corrientes, corriente</v>
      </c>
      <c r="L6765">
        <f>IFERROR(VLOOKUP(J6765,ORDEN_ESF!A:C,3,0),0)</f>
        <v>0</v>
      </c>
      <c r="M6765">
        <v>585435</v>
      </c>
    </row>
    <row r="6766" spans="1:13" x14ac:dyDescent="0.25">
      <c r="A6766">
        <v>900413588</v>
      </c>
      <c r="B6766" t="s">
        <v>37</v>
      </c>
      <c r="C6766" t="s">
        <v>294</v>
      </c>
      <c r="D6766" t="s">
        <v>343</v>
      </c>
      <c r="E6766" t="s">
        <v>224</v>
      </c>
      <c r="F6766" t="s">
        <v>314</v>
      </c>
      <c r="G6766" s="16">
        <v>43100</v>
      </c>
      <c r="J6766" t="s">
        <v>236</v>
      </c>
      <c r="K6766" t="str">
        <f>IFERROR(VLOOKUP(J6766,ORDEN_ESF!A:C,2,0),"")</f>
        <v>Activos por impuestos corrientes, corriente</v>
      </c>
      <c r="L6766">
        <f>IFERROR(VLOOKUP(J6766,ORDEN_ESF!A:C,3,0),0)</f>
        <v>0</v>
      </c>
      <c r="M6766">
        <v>1272742</v>
      </c>
    </row>
    <row r="6767" spans="1:13" x14ac:dyDescent="0.25">
      <c r="A6767">
        <v>860001986</v>
      </c>
      <c r="B6767" t="s">
        <v>293</v>
      </c>
      <c r="C6767" t="s">
        <v>294</v>
      </c>
      <c r="D6767" t="s">
        <v>228</v>
      </c>
      <c r="E6767" t="s">
        <v>224</v>
      </c>
      <c r="F6767" t="s">
        <v>292</v>
      </c>
      <c r="G6767" s="16">
        <v>43100</v>
      </c>
      <c r="J6767" t="s">
        <v>236</v>
      </c>
      <c r="K6767" t="str">
        <f>IFERROR(VLOOKUP(J6767,ORDEN_ESF!A:C,2,0),"")</f>
        <v>Activos por impuestos corrientes, corriente</v>
      </c>
      <c r="L6767">
        <f>IFERROR(VLOOKUP(J6767,ORDEN_ESF!A:C,3,0),0)</f>
        <v>0</v>
      </c>
      <c r="M6767">
        <v>3075060</v>
      </c>
    </row>
    <row r="6768" spans="1:13" x14ac:dyDescent="0.25">
      <c r="A6768">
        <v>860001986</v>
      </c>
      <c r="B6768" t="s">
        <v>293</v>
      </c>
      <c r="C6768" t="s">
        <v>294</v>
      </c>
      <c r="D6768" t="s">
        <v>228</v>
      </c>
      <c r="E6768" t="s">
        <v>224</v>
      </c>
      <c r="F6768" t="s">
        <v>314</v>
      </c>
      <c r="G6768" s="16">
        <v>43100</v>
      </c>
      <c r="J6768" t="s">
        <v>236</v>
      </c>
      <c r="K6768" t="str">
        <f>IFERROR(VLOOKUP(J6768,ORDEN_ESF!A:C,2,0),"")</f>
        <v>Activos por impuestos corrientes, corriente</v>
      </c>
      <c r="L6768">
        <f>IFERROR(VLOOKUP(J6768,ORDEN_ESF!A:C,3,0),0)</f>
        <v>0</v>
      </c>
      <c r="M6768">
        <v>2073458</v>
      </c>
    </row>
    <row r="6769" spans="1:13" x14ac:dyDescent="0.25">
      <c r="A6769">
        <v>860014285</v>
      </c>
      <c r="B6769" t="s">
        <v>356</v>
      </c>
      <c r="C6769" t="s">
        <v>294</v>
      </c>
      <c r="D6769" t="s">
        <v>228</v>
      </c>
      <c r="E6769" t="s">
        <v>224</v>
      </c>
      <c r="F6769" t="s">
        <v>292</v>
      </c>
      <c r="G6769" s="16">
        <v>43100</v>
      </c>
      <c r="J6769" t="s">
        <v>236</v>
      </c>
      <c r="K6769" t="str">
        <f>IFERROR(VLOOKUP(J6769,ORDEN_ESF!A:C,2,0),"")</f>
        <v>Activos por impuestos corrientes, corriente</v>
      </c>
      <c r="L6769">
        <f>IFERROR(VLOOKUP(J6769,ORDEN_ESF!A:C,3,0),0)</f>
        <v>0</v>
      </c>
      <c r="M6769">
        <v>373674</v>
      </c>
    </row>
    <row r="6770" spans="1:13" x14ac:dyDescent="0.25">
      <c r="A6770">
        <v>860014285</v>
      </c>
      <c r="B6770" t="s">
        <v>356</v>
      </c>
      <c r="C6770" t="s">
        <v>294</v>
      </c>
      <c r="D6770" t="s">
        <v>228</v>
      </c>
      <c r="E6770" t="s">
        <v>224</v>
      </c>
      <c r="F6770" t="s">
        <v>314</v>
      </c>
      <c r="G6770" s="16">
        <v>43100</v>
      </c>
      <c r="J6770" t="s">
        <v>236</v>
      </c>
      <c r="K6770" t="str">
        <f>IFERROR(VLOOKUP(J6770,ORDEN_ESF!A:C,2,0),"")</f>
        <v>Activos por impuestos corrientes, corriente</v>
      </c>
      <c r="L6770">
        <f>IFERROR(VLOOKUP(J6770,ORDEN_ESF!A:C,3,0),0)</f>
        <v>0</v>
      </c>
      <c r="M6770">
        <v>59962</v>
      </c>
    </row>
    <row r="6771" spans="1:13" x14ac:dyDescent="0.25">
      <c r="A6771">
        <v>900668954</v>
      </c>
      <c r="B6771" t="s">
        <v>387</v>
      </c>
      <c r="C6771" t="s">
        <v>294</v>
      </c>
      <c r="D6771" t="s">
        <v>228</v>
      </c>
      <c r="E6771" t="s">
        <v>224</v>
      </c>
      <c r="F6771" t="s">
        <v>292</v>
      </c>
      <c r="G6771" s="16">
        <v>43100</v>
      </c>
      <c r="J6771" t="s">
        <v>236</v>
      </c>
      <c r="K6771" t="str">
        <f>IFERROR(VLOOKUP(J6771,ORDEN_ESF!A:C,2,0),"")</f>
        <v>Activos por impuestos corrientes, corriente</v>
      </c>
      <c r="L6771">
        <f>IFERROR(VLOOKUP(J6771,ORDEN_ESF!A:C,3,0),0)</f>
        <v>0</v>
      </c>
      <c r="M6771">
        <v>84</v>
      </c>
    </row>
    <row r="6772" spans="1:13" x14ac:dyDescent="0.25">
      <c r="A6772">
        <v>900668954</v>
      </c>
      <c r="B6772" t="s">
        <v>387</v>
      </c>
      <c r="C6772" t="s">
        <v>294</v>
      </c>
      <c r="D6772" t="s">
        <v>228</v>
      </c>
      <c r="E6772" t="s">
        <v>224</v>
      </c>
      <c r="F6772" t="s">
        <v>314</v>
      </c>
      <c r="G6772" s="16">
        <v>43100</v>
      </c>
      <c r="J6772" t="s">
        <v>236</v>
      </c>
      <c r="K6772" t="str">
        <f>IFERROR(VLOOKUP(J6772,ORDEN_ESF!A:C,2,0),"")</f>
        <v>Activos por impuestos corrientes, corriente</v>
      </c>
      <c r="L6772">
        <f>IFERROR(VLOOKUP(J6772,ORDEN_ESF!A:C,3,0),0)</f>
        <v>0</v>
      </c>
      <c r="M6772">
        <v>25083</v>
      </c>
    </row>
    <row r="6773" spans="1:13" x14ac:dyDescent="0.25">
      <c r="A6773">
        <v>900315057</v>
      </c>
      <c r="B6773" t="s">
        <v>385</v>
      </c>
      <c r="C6773" t="s">
        <v>294</v>
      </c>
      <c r="D6773" t="s">
        <v>223</v>
      </c>
      <c r="E6773" t="s">
        <v>358</v>
      </c>
      <c r="F6773" t="s">
        <v>292</v>
      </c>
      <c r="G6773" s="16">
        <v>43100</v>
      </c>
      <c r="J6773" t="s">
        <v>236</v>
      </c>
      <c r="K6773" t="str">
        <f>IFERROR(VLOOKUP(J6773,ORDEN_ESF!A:C,2,0),"")</f>
        <v>Activos por impuestos corrientes, corriente</v>
      </c>
      <c r="L6773">
        <f>IFERROR(VLOOKUP(J6773,ORDEN_ESF!A:C,3,0),0)</f>
        <v>0</v>
      </c>
      <c r="M6773">
        <v>296549</v>
      </c>
    </row>
    <row r="6774" spans="1:13" x14ac:dyDescent="0.25">
      <c r="A6774">
        <v>900315057</v>
      </c>
      <c r="B6774" t="s">
        <v>385</v>
      </c>
      <c r="C6774" t="s">
        <v>294</v>
      </c>
      <c r="D6774" t="s">
        <v>223</v>
      </c>
      <c r="E6774" t="s">
        <v>358</v>
      </c>
      <c r="F6774" t="s">
        <v>314</v>
      </c>
      <c r="G6774" s="16">
        <v>43100</v>
      </c>
      <c r="J6774" t="s">
        <v>236</v>
      </c>
      <c r="K6774" t="str">
        <f>IFERROR(VLOOKUP(J6774,ORDEN_ESF!A:C,2,0),"")</f>
        <v>Activos por impuestos corrientes, corriente</v>
      </c>
      <c r="L6774">
        <f>IFERROR(VLOOKUP(J6774,ORDEN_ESF!A:C,3,0),0)</f>
        <v>0</v>
      </c>
      <c r="M6774">
        <v>279754</v>
      </c>
    </row>
    <row r="6775" spans="1:13" x14ac:dyDescent="0.25">
      <c r="A6775">
        <v>890920656</v>
      </c>
      <c r="B6775" t="s">
        <v>302</v>
      </c>
      <c r="C6775" t="s">
        <v>294</v>
      </c>
      <c r="D6775" t="s">
        <v>223</v>
      </c>
      <c r="E6775" t="s">
        <v>224</v>
      </c>
      <c r="F6775" t="s">
        <v>292</v>
      </c>
      <c r="G6775" s="16">
        <v>43100</v>
      </c>
      <c r="J6775" t="s">
        <v>236</v>
      </c>
      <c r="K6775" t="str">
        <f>IFERROR(VLOOKUP(J6775,ORDEN_ESF!A:C,2,0),"")</f>
        <v>Activos por impuestos corrientes, corriente</v>
      </c>
      <c r="L6775">
        <f>IFERROR(VLOOKUP(J6775,ORDEN_ESF!A:C,3,0),0)</f>
        <v>0</v>
      </c>
      <c r="M6775">
        <v>404583</v>
      </c>
    </row>
    <row r="6776" spans="1:13" x14ac:dyDescent="0.25">
      <c r="A6776">
        <v>890920656</v>
      </c>
      <c r="B6776" t="s">
        <v>302</v>
      </c>
      <c r="C6776" t="s">
        <v>294</v>
      </c>
      <c r="D6776" t="s">
        <v>223</v>
      </c>
      <c r="E6776" t="s">
        <v>224</v>
      </c>
      <c r="F6776" t="s">
        <v>314</v>
      </c>
      <c r="G6776" s="16">
        <v>43100</v>
      </c>
      <c r="J6776" t="s">
        <v>236</v>
      </c>
      <c r="K6776" t="str">
        <f>IFERROR(VLOOKUP(J6776,ORDEN_ESF!A:C,2,0),"")</f>
        <v>Activos por impuestos corrientes, corriente</v>
      </c>
      <c r="L6776">
        <f>IFERROR(VLOOKUP(J6776,ORDEN_ESF!A:C,3,0),0)</f>
        <v>0</v>
      </c>
      <c r="M6776">
        <v>624363</v>
      </c>
    </row>
    <row r="6777" spans="1:13" x14ac:dyDescent="0.25">
      <c r="A6777">
        <v>900035722</v>
      </c>
      <c r="B6777" t="s">
        <v>298</v>
      </c>
      <c r="C6777" t="s">
        <v>294</v>
      </c>
      <c r="D6777" t="s">
        <v>299</v>
      </c>
      <c r="E6777" t="s">
        <v>224</v>
      </c>
      <c r="F6777" t="s">
        <v>292</v>
      </c>
      <c r="G6777" s="16">
        <v>43100</v>
      </c>
      <c r="J6777" t="s">
        <v>236</v>
      </c>
      <c r="K6777" t="str">
        <f>IFERROR(VLOOKUP(J6777,ORDEN_ESF!A:C,2,0),"")</f>
        <v>Activos por impuestos corrientes, corriente</v>
      </c>
      <c r="L6777">
        <f>IFERROR(VLOOKUP(J6777,ORDEN_ESF!A:C,3,0),0)</f>
        <v>0</v>
      </c>
      <c r="M6777">
        <v>173944</v>
      </c>
    </row>
    <row r="6778" spans="1:13" x14ac:dyDescent="0.25">
      <c r="A6778">
        <v>900035722</v>
      </c>
      <c r="B6778" t="s">
        <v>298</v>
      </c>
      <c r="C6778" t="s">
        <v>294</v>
      </c>
      <c r="D6778" t="s">
        <v>299</v>
      </c>
      <c r="E6778" t="s">
        <v>224</v>
      </c>
      <c r="F6778" t="s">
        <v>314</v>
      </c>
      <c r="G6778" s="16">
        <v>43100</v>
      </c>
      <c r="J6778" t="s">
        <v>236</v>
      </c>
      <c r="K6778" t="str">
        <f>IFERROR(VLOOKUP(J6778,ORDEN_ESF!A:C,2,0),"")</f>
        <v>Activos por impuestos corrientes, corriente</v>
      </c>
      <c r="L6778">
        <f>IFERROR(VLOOKUP(J6778,ORDEN_ESF!A:C,3,0),0)</f>
        <v>0</v>
      </c>
      <c r="M6778">
        <v>223575</v>
      </c>
    </row>
    <row r="6779" spans="1:13" x14ac:dyDescent="0.25">
      <c r="A6779">
        <v>900193192</v>
      </c>
      <c r="B6779" t="s">
        <v>305</v>
      </c>
      <c r="C6779" t="s">
        <v>294</v>
      </c>
      <c r="D6779" t="s">
        <v>228</v>
      </c>
      <c r="E6779" t="s">
        <v>224</v>
      </c>
      <c r="F6779" t="s">
        <v>292</v>
      </c>
      <c r="G6779" s="16">
        <v>43100</v>
      </c>
      <c r="J6779" t="s">
        <v>236</v>
      </c>
      <c r="K6779" t="str">
        <f>IFERROR(VLOOKUP(J6779,ORDEN_ESF!A:C,2,0),"")</f>
        <v>Activos por impuestos corrientes, corriente</v>
      </c>
      <c r="L6779">
        <f>IFERROR(VLOOKUP(J6779,ORDEN_ESF!A:C,3,0),0)</f>
        <v>0</v>
      </c>
      <c r="M6779">
        <v>1009478</v>
      </c>
    </row>
    <row r="6780" spans="1:13" x14ac:dyDescent="0.25">
      <c r="A6780">
        <v>900193192</v>
      </c>
      <c r="B6780" t="s">
        <v>305</v>
      </c>
      <c r="C6780" t="s">
        <v>294</v>
      </c>
      <c r="D6780" t="s">
        <v>228</v>
      </c>
      <c r="E6780" t="s">
        <v>224</v>
      </c>
      <c r="F6780" t="s">
        <v>314</v>
      </c>
      <c r="G6780" s="16">
        <v>43100</v>
      </c>
      <c r="J6780" t="s">
        <v>236</v>
      </c>
      <c r="K6780" t="str">
        <f>IFERROR(VLOOKUP(J6780,ORDEN_ESF!A:C,2,0),"")</f>
        <v>Activos por impuestos corrientes, corriente</v>
      </c>
      <c r="L6780">
        <f>IFERROR(VLOOKUP(J6780,ORDEN_ESF!A:C,3,0),0)</f>
        <v>0</v>
      </c>
      <c r="M6780">
        <v>809490</v>
      </c>
    </row>
    <row r="6781" spans="1:13" x14ac:dyDescent="0.25">
      <c r="A6781">
        <v>800208146</v>
      </c>
      <c r="B6781" t="s">
        <v>346</v>
      </c>
      <c r="C6781" t="s">
        <v>294</v>
      </c>
      <c r="D6781" t="s">
        <v>228</v>
      </c>
      <c r="E6781" t="s">
        <v>347</v>
      </c>
      <c r="F6781" t="s">
        <v>292</v>
      </c>
      <c r="G6781" s="16">
        <v>43100</v>
      </c>
      <c r="J6781" t="s">
        <v>236</v>
      </c>
      <c r="K6781" t="str">
        <f>IFERROR(VLOOKUP(J6781,ORDEN_ESF!A:C,2,0),"")</f>
        <v>Activos por impuestos corrientes, corriente</v>
      </c>
      <c r="L6781">
        <f>IFERROR(VLOOKUP(J6781,ORDEN_ESF!A:C,3,0),0)</f>
        <v>0</v>
      </c>
      <c r="M6781">
        <v>2888365</v>
      </c>
    </row>
    <row r="6782" spans="1:13" x14ac:dyDescent="0.25">
      <c r="A6782">
        <v>800208146</v>
      </c>
      <c r="B6782" t="s">
        <v>346</v>
      </c>
      <c r="C6782" t="s">
        <v>294</v>
      </c>
      <c r="D6782" t="s">
        <v>228</v>
      </c>
      <c r="E6782" t="s">
        <v>347</v>
      </c>
      <c r="F6782" t="s">
        <v>314</v>
      </c>
      <c r="G6782" s="16">
        <v>43100</v>
      </c>
      <c r="J6782" t="s">
        <v>236</v>
      </c>
      <c r="K6782" t="str">
        <f>IFERROR(VLOOKUP(J6782,ORDEN_ESF!A:C,2,0),"")</f>
        <v>Activos por impuestos corrientes, corriente</v>
      </c>
      <c r="L6782">
        <f>IFERROR(VLOOKUP(J6782,ORDEN_ESF!A:C,3,0),0)</f>
        <v>0</v>
      </c>
      <c r="M6782">
        <v>3519374</v>
      </c>
    </row>
    <row r="6783" spans="1:13" x14ac:dyDescent="0.25">
      <c r="A6783">
        <v>860009250</v>
      </c>
      <c r="B6783" t="s">
        <v>362</v>
      </c>
      <c r="C6783" t="s">
        <v>294</v>
      </c>
      <c r="D6783" t="s">
        <v>228</v>
      </c>
      <c r="E6783" t="s">
        <v>224</v>
      </c>
      <c r="F6783" t="s">
        <v>292</v>
      </c>
      <c r="G6783" s="16">
        <v>43100</v>
      </c>
      <c r="J6783" t="s">
        <v>236</v>
      </c>
      <c r="K6783" t="str">
        <f>IFERROR(VLOOKUP(J6783,ORDEN_ESF!A:C,2,0),"")</f>
        <v>Activos por impuestos corrientes, corriente</v>
      </c>
      <c r="L6783">
        <f>IFERROR(VLOOKUP(J6783,ORDEN_ESF!A:C,3,0),0)</f>
        <v>0</v>
      </c>
      <c r="M6783">
        <v>1885080</v>
      </c>
    </row>
    <row r="6784" spans="1:13" x14ac:dyDescent="0.25">
      <c r="A6784">
        <v>860009250</v>
      </c>
      <c r="B6784" t="s">
        <v>362</v>
      </c>
      <c r="C6784" t="s">
        <v>294</v>
      </c>
      <c r="D6784" t="s">
        <v>228</v>
      </c>
      <c r="E6784" t="s">
        <v>224</v>
      </c>
      <c r="F6784" t="s">
        <v>314</v>
      </c>
      <c r="G6784" s="16">
        <v>43100</v>
      </c>
      <c r="J6784" t="s">
        <v>236</v>
      </c>
      <c r="K6784" t="str">
        <f>IFERROR(VLOOKUP(J6784,ORDEN_ESF!A:C,2,0),"")</f>
        <v>Activos por impuestos corrientes, corriente</v>
      </c>
      <c r="L6784">
        <f>IFERROR(VLOOKUP(J6784,ORDEN_ESF!A:C,3,0),0)</f>
        <v>0</v>
      </c>
      <c r="M6784">
        <v>2902167</v>
      </c>
    </row>
    <row r="6785" spans="1:13" x14ac:dyDescent="0.25">
      <c r="A6785">
        <v>900192726</v>
      </c>
      <c r="B6785" t="s">
        <v>382</v>
      </c>
      <c r="C6785" t="s">
        <v>294</v>
      </c>
      <c r="D6785" t="s">
        <v>299</v>
      </c>
      <c r="E6785" t="s">
        <v>333</v>
      </c>
      <c r="F6785" t="s">
        <v>314</v>
      </c>
      <c r="G6785" s="16">
        <v>43100</v>
      </c>
      <c r="J6785" t="s">
        <v>236</v>
      </c>
      <c r="K6785" t="str">
        <f>IFERROR(VLOOKUP(J6785,ORDEN_ESF!A:C,2,0),"")</f>
        <v>Activos por impuestos corrientes, corriente</v>
      </c>
      <c r="L6785">
        <f>IFERROR(VLOOKUP(J6785,ORDEN_ESF!A:C,3,0),0)</f>
        <v>0</v>
      </c>
      <c r="M6785">
        <v>463390</v>
      </c>
    </row>
    <row r="6786" spans="1:13" x14ac:dyDescent="0.25">
      <c r="A6786">
        <v>900139110</v>
      </c>
      <c r="B6786" t="s">
        <v>301</v>
      </c>
      <c r="C6786" t="s">
        <v>294</v>
      </c>
      <c r="D6786" t="s">
        <v>228</v>
      </c>
      <c r="E6786" t="s">
        <v>224</v>
      </c>
      <c r="F6786" t="s">
        <v>292</v>
      </c>
      <c r="G6786" s="16">
        <v>43100</v>
      </c>
      <c r="J6786" t="s">
        <v>236</v>
      </c>
      <c r="K6786" t="str">
        <f>IFERROR(VLOOKUP(J6786,ORDEN_ESF!A:C,2,0),"")</f>
        <v>Activos por impuestos corrientes, corriente</v>
      </c>
      <c r="L6786">
        <f>IFERROR(VLOOKUP(J6786,ORDEN_ESF!A:C,3,0),0)</f>
        <v>0</v>
      </c>
      <c r="M6786">
        <v>481536</v>
      </c>
    </row>
    <row r="6787" spans="1:13" x14ac:dyDescent="0.25">
      <c r="A6787">
        <v>900139110</v>
      </c>
      <c r="B6787" t="s">
        <v>301</v>
      </c>
      <c r="C6787" t="s">
        <v>294</v>
      </c>
      <c r="D6787" t="s">
        <v>228</v>
      </c>
      <c r="E6787" t="s">
        <v>224</v>
      </c>
      <c r="F6787" t="s">
        <v>314</v>
      </c>
      <c r="G6787" s="16">
        <v>43100</v>
      </c>
      <c r="J6787" t="s">
        <v>236</v>
      </c>
      <c r="K6787" t="str">
        <f>IFERROR(VLOOKUP(J6787,ORDEN_ESF!A:C,2,0),"")</f>
        <v>Activos por impuestos corrientes, corriente</v>
      </c>
      <c r="L6787">
        <f>IFERROR(VLOOKUP(J6787,ORDEN_ESF!A:C,3,0),0)</f>
        <v>0</v>
      </c>
      <c r="M6787">
        <v>1182789</v>
      </c>
    </row>
    <row r="6788" spans="1:13" x14ac:dyDescent="0.25">
      <c r="A6788">
        <v>860067697</v>
      </c>
      <c r="B6788" t="s">
        <v>359</v>
      </c>
      <c r="C6788" t="s">
        <v>294</v>
      </c>
      <c r="D6788" t="s">
        <v>228</v>
      </c>
      <c r="E6788" t="s">
        <v>360</v>
      </c>
      <c r="F6788" t="s">
        <v>292</v>
      </c>
      <c r="G6788" s="16">
        <v>43100</v>
      </c>
      <c r="J6788" t="s">
        <v>238</v>
      </c>
      <c r="K6788" t="str">
        <f>IFERROR(VLOOKUP(J6788,ORDEN_ESF!A:C,2,0),"")</f>
        <v>Otros activos financieros corrientes</v>
      </c>
      <c r="L6788">
        <f>IFERROR(VLOOKUP(J6788,ORDEN_ESF!A:C,3,0),0)</f>
        <v>0</v>
      </c>
      <c r="M6788">
        <v>2041635</v>
      </c>
    </row>
    <row r="6789" spans="1:13" x14ac:dyDescent="0.25">
      <c r="A6789">
        <v>860067697</v>
      </c>
      <c r="B6789" t="s">
        <v>359</v>
      </c>
      <c r="C6789" t="s">
        <v>294</v>
      </c>
      <c r="D6789" t="s">
        <v>228</v>
      </c>
      <c r="E6789" t="s">
        <v>360</v>
      </c>
      <c r="F6789" t="s">
        <v>314</v>
      </c>
      <c r="G6789" s="16">
        <v>43100</v>
      </c>
      <c r="J6789" t="s">
        <v>238</v>
      </c>
      <c r="K6789" t="str">
        <f>IFERROR(VLOOKUP(J6789,ORDEN_ESF!A:C,2,0),"")</f>
        <v>Otros activos financieros corrientes</v>
      </c>
      <c r="L6789">
        <f>IFERROR(VLOOKUP(J6789,ORDEN_ESF!A:C,3,0),0)</f>
        <v>0</v>
      </c>
      <c r="M6789">
        <v>1822989</v>
      </c>
    </row>
    <row r="6790" spans="1:13" x14ac:dyDescent="0.25">
      <c r="A6790">
        <v>860001986</v>
      </c>
      <c r="B6790" t="s">
        <v>293</v>
      </c>
      <c r="C6790" t="s">
        <v>294</v>
      </c>
      <c r="D6790" t="s">
        <v>228</v>
      </c>
      <c r="E6790" t="s">
        <v>224</v>
      </c>
      <c r="F6790" t="s">
        <v>292</v>
      </c>
      <c r="G6790" s="16">
        <v>43100</v>
      </c>
      <c r="J6790" t="s">
        <v>238</v>
      </c>
      <c r="K6790" t="str">
        <f>IFERROR(VLOOKUP(J6790,ORDEN_ESF!A:C,2,0),"")</f>
        <v>Otros activos financieros corrientes</v>
      </c>
      <c r="L6790">
        <f>IFERROR(VLOOKUP(J6790,ORDEN_ESF!A:C,3,0),0)</f>
        <v>0</v>
      </c>
      <c r="M6790">
        <v>535430</v>
      </c>
    </row>
    <row r="6791" spans="1:13" x14ac:dyDescent="0.25">
      <c r="A6791">
        <v>900193192</v>
      </c>
      <c r="B6791" t="s">
        <v>305</v>
      </c>
      <c r="C6791" t="s">
        <v>294</v>
      </c>
      <c r="D6791" t="s">
        <v>228</v>
      </c>
      <c r="E6791" t="s">
        <v>224</v>
      </c>
      <c r="F6791" t="s">
        <v>292</v>
      </c>
      <c r="G6791" s="16">
        <v>43100</v>
      </c>
      <c r="J6791" t="s">
        <v>238</v>
      </c>
      <c r="K6791" t="str">
        <f>IFERROR(VLOOKUP(J6791,ORDEN_ESF!A:C,2,0),"")</f>
        <v>Otros activos financieros corrientes</v>
      </c>
      <c r="L6791">
        <f>IFERROR(VLOOKUP(J6791,ORDEN_ESF!A:C,3,0),0)</f>
        <v>0</v>
      </c>
      <c r="M6791">
        <v>10541606</v>
      </c>
    </row>
    <row r="6792" spans="1:13" x14ac:dyDescent="0.25">
      <c r="A6792">
        <v>900193192</v>
      </c>
      <c r="B6792" t="s">
        <v>305</v>
      </c>
      <c r="C6792" t="s">
        <v>294</v>
      </c>
      <c r="D6792" t="s">
        <v>228</v>
      </c>
      <c r="E6792" t="s">
        <v>224</v>
      </c>
      <c r="F6792" t="s">
        <v>314</v>
      </c>
      <c r="G6792" s="16">
        <v>43100</v>
      </c>
      <c r="J6792" t="s">
        <v>238</v>
      </c>
      <c r="K6792" t="str">
        <f>IFERROR(VLOOKUP(J6792,ORDEN_ESF!A:C,2,0),"")</f>
        <v>Otros activos financieros corrientes</v>
      </c>
      <c r="L6792">
        <f>IFERROR(VLOOKUP(J6792,ORDEN_ESF!A:C,3,0),0)</f>
        <v>0</v>
      </c>
      <c r="M6792">
        <v>7484972</v>
      </c>
    </row>
    <row r="6793" spans="1:13" x14ac:dyDescent="0.25">
      <c r="A6793">
        <v>800208146</v>
      </c>
      <c r="B6793" t="s">
        <v>346</v>
      </c>
      <c r="C6793" t="s">
        <v>294</v>
      </c>
      <c r="D6793" t="s">
        <v>228</v>
      </c>
      <c r="E6793" t="s">
        <v>347</v>
      </c>
      <c r="F6793" t="s">
        <v>292</v>
      </c>
      <c r="G6793" s="16">
        <v>43100</v>
      </c>
      <c r="J6793" t="s">
        <v>238</v>
      </c>
      <c r="K6793" t="str">
        <f>IFERROR(VLOOKUP(J6793,ORDEN_ESF!A:C,2,0),"")</f>
        <v>Otros activos financieros corrientes</v>
      </c>
      <c r="L6793">
        <f>IFERROR(VLOOKUP(J6793,ORDEN_ESF!A:C,3,0),0)</f>
        <v>0</v>
      </c>
      <c r="M6793">
        <v>9138991</v>
      </c>
    </row>
    <row r="6794" spans="1:13" x14ac:dyDescent="0.25">
      <c r="A6794">
        <v>800208146</v>
      </c>
      <c r="B6794" t="s">
        <v>346</v>
      </c>
      <c r="C6794" t="s">
        <v>294</v>
      </c>
      <c r="D6794" t="s">
        <v>228</v>
      </c>
      <c r="E6794" t="s">
        <v>347</v>
      </c>
      <c r="F6794" t="s">
        <v>314</v>
      </c>
      <c r="G6794" s="16">
        <v>43100</v>
      </c>
      <c r="J6794" t="s">
        <v>238</v>
      </c>
      <c r="K6794" t="str">
        <f>IFERROR(VLOOKUP(J6794,ORDEN_ESF!A:C,2,0),"")</f>
        <v>Otros activos financieros corrientes</v>
      </c>
      <c r="L6794">
        <f>IFERROR(VLOOKUP(J6794,ORDEN_ESF!A:C,3,0),0)</f>
        <v>0</v>
      </c>
      <c r="M6794">
        <v>10311592</v>
      </c>
    </row>
    <row r="6795" spans="1:13" x14ac:dyDescent="0.25">
      <c r="A6795">
        <v>860009250</v>
      </c>
      <c r="B6795" t="s">
        <v>362</v>
      </c>
      <c r="C6795" t="s">
        <v>294</v>
      </c>
      <c r="D6795" t="s">
        <v>228</v>
      </c>
      <c r="E6795" t="s">
        <v>224</v>
      </c>
      <c r="F6795" t="s">
        <v>292</v>
      </c>
      <c r="G6795" s="16">
        <v>43100</v>
      </c>
      <c r="J6795" t="s">
        <v>238</v>
      </c>
      <c r="K6795" t="str">
        <f>IFERROR(VLOOKUP(J6795,ORDEN_ESF!A:C,2,0),"")</f>
        <v>Otros activos financieros corrientes</v>
      </c>
      <c r="L6795">
        <f>IFERROR(VLOOKUP(J6795,ORDEN_ESF!A:C,3,0),0)</f>
        <v>0</v>
      </c>
      <c r="M6795">
        <v>9486097</v>
      </c>
    </row>
    <row r="6796" spans="1:13" x14ac:dyDescent="0.25">
      <c r="A6796">
        <v>860009250</v>
      </c>
      <c r="B6796" t="s">
        <v>362</v>
      </c>
      <c r="C6796" t="s">
        <v>294</v>
      </c>
      <c r="D6796" t="s">
        <v>228</v>
      </c>
      <c r="E6796" t="s">
        <v>224</v>
      </c>
      <c r="F6796" t="s">
        <v>314</v>
      </c>
      <c r="G6796" s="16">
        <v>43100</v>
      </c>
      <c r="J6796" t="s">
        <v>238</v>
      </c>
      <c r="K6796" t="str">
        <f>IFERROR(VLOOKUP(J6796,ORDEN_ESF!A:C,2,0),"")</f>
        <v>Otros activos financieros corrientes</v>
      </c>
      <c r="L6796">
        <f>IFERROR(VLOOKUP(J6796,ORDEN_ESF!A:C,3,0),0)</f>
        <v>0</v>
      </c>
      <c r="M6796">
        <v>11064839</v>
      </c>
    </row>
    <row r="6797" spans="1:13" x14ac:dyDescent="0.25">
      <c r="A6797">
        <v>900139110</v>
      </c>
      <c r="B6797" t="s">
        <v>301</v>
      </c>
      <c r="C6797" t="s">
        <v>294</v>
      </c>
      <c r="D6797" t="s">
        <v>228</v>
      </c>
      <c r="E6797" t="s">
        <v>224</v>
      </c>
      <c r="F6797" t="s">
        <v>292</v>
      </c>
      <c r="G6797" s="16">
        <v>43100</v>
      </c>
      <c r="J6797" t="s">
        <v>238</v>
      </c>
      <c r="K6797" t="str">
        <f>IFERROR(VLOOKUP(J6797,ORDEN_ESF!A:C,2,0),"")</f>
        <v>Otros activos financieros corrientes</v>
      </c>
      <c r="L6797">
        <f>IFERROR(VLOOKUP(J6797,ORDEN_ESF!A:C,3,0),0)</f>
        <v>0</v>
      </c>
      <c r="M6797">
        <v>2800</v>
      </c>
    </row>
    <row r="6798" spans="1:13" x14ac:dyDescent="0.25">
      <c r="A6798">
        <v>900139110</v>
      </c>
      <c r="B6798" t="s">
        <v>301</v>
      </c>
      <c r="C6798" t="s">
        <v>294</v>
      </c>
      <c r="D6798" t="s">
        <v>228</v>
      </c>
      <c r="E6798" t="s">
        <v>224</v>
      </c>
      <c r="F6798" t="s">
        <v>314</v>
      </c>
      <c r="G6798" s="16">
        <v>43100</v>
      </c>
      <c r="J6798" t="s">
        <v>238</v>
      </c>
      <c r="K6798" t="str">
        <f>IFERROR(VLOOKUP(J6798,ORDEN_ESF!A:C,2,0),"")</f>
        <v>Otros activos financieros corrientes</v>
      </c>
      <c r="L6798">
        <f>IFERROR(VLOOKUP(J6798,ORDEN_ESF!A:C,3,0),0)</f>
        <v>0</v>
      </c>
      <c r="M6798">
        <v>995497</v>
      </c>
    </row>
    <row r="6799" spans="1:13" x14ac:dyDescent="0.25">
      <c r="A6799">
        <v>900413588</v>
      </c>
      <c r="B6799" t="s">
        <v>37</v>
      </c>
      <c r="C6799" t="s">
        <v>294</v>
      </c>
      <c r="D6799" t="s">
        <v>343</v>
      </c>
      <c r="E6799" t="s">
        <v>224</v>
      </c>
      <c r="F6799" t="s">
        <v>292</v>
      </c>
      <c r="G6799" s="16">
        <v>43100</v>
      </c>
      <c r="J6799" t="s">
        <v>239</v>
      </c>
      <c r="K6799" t="str">
        <f>IFERROR(VLOOKUP(J6799,ORDEN_ESF!A:C,2,0),"")</f>
        <v>Otros activos no financieros corrientes</v>
      </c>
      <c r="L6799">
        <f>IFERROR(VLOOKUP(J6799,ORDEN_ESF!A:C,3,0),0)</f>
        <v>0</v>
      </c>
      <c r="M6799">
        <v>85524</v>
      </c>
    </row>
    <row r="6800" spans="1:13" x14ac:dyDescent="0.25">
      <c r="A6800">
        <v>900413588</v>
      </c>
      <c r="B6800" t="s">
        <v>37</v>
      </c>
      <c r="C6800" t="s">
        <v>294</v>
      </c>
      <c r="D6800" t="s">
        <v>343</v>
      </c>
      <c r="E6800" t="s">
        <v>224</v>
      </c>
      <c r="F6800" t="s">
        <v>314</v>
      </c>
      <c r="G6800" s="16">
        <v>43100</v>
      </c>
      <c r="J6800" t="s">
        <v>239</v>
      </c>
      <c r="K6800" t="str">
        <f>IFERROR(VLOOKUP(J6800,ORDEN_ESF!A:C,2,0),"")</f>
        <v>Otros activos no financieros corrientes</v>
      </c>
      <c r="L6800">
        <f>IFERROR(VLOOKUP(J6800,ORDEN_ESF!A:C,3,0),0)</f>
        <v>0</v>
      </c>
      <c r="M6800">
        <v>146398</v>
      </c>
    </row>
    <row r="6801" spans="1:13" x14ac:dyDescent="0.25">
      <c r="A6801">
        <v>860001986</v>
      </c>
      <c r="B6801" t="s">
        <v>293</v>
      </c>
      <c r="C6801" t="s">
        <v>294</v>
      </c>
      <c r="D6801" t="s">
        <v>228</v>
      </c>
      <c r="E6801" t="s">
        <v>224</v>
      </c>
      <c r="F6801" t="s">
        <v>292</v>
      </c>
      <c r="G6801" s="16">
        <v>43100</v>
      </c>
      <c r="J6801" t="s">
        <v>239</v>
      </c>
      <c r="K6801" t="str">
        <f>IFERROR(VLOOKUP(J6801,ORDEN_ESF!A:C,2,0),"")</f>
        <v>Otros activos no financieros corrientes</v>
      </c>
      <c r="L6801">
        <f>IFERROR(VLOOKUP(J6801,ORDEN_ESF!A:C,3,0),0)</f>
        <v>0</v>
      </c>
      <c r="M6801">
        <v>1380658</v>
      </c>
    </row>
    <row r="6802" spans="1:13" x14ac:dyDescent="0.25">
      <c r="A6802">
        <v>860001986</v>
      </c>
      <c r="B6802" t="s">
        <v>293</v>
      </c>
      <c r="C6802" t="s">
        <v>294</v>
      </c>
      <c r="D6802" t="s">
        <v>228</v>
      </c>
      <c r="E6802" t="s">
        <v>224</v>
      </c>
      <c r="F6802" t="s">
        <v>314</v>
      </c>
      <c r="G6802" s="16">
        <v>43100</v>
      </c>
      <c r="J6802" t="s">
        <v>239</v>
      </c>
      <c r="K6802" t="str">
        <f>IFERROR(VLOOKUP(J6802,ORDEN_ESF!A:C,2,0),"")</f>
        <v>Otros activos no financieros corrientes</v>
      </c>
      <c r="L6802">
        <f>IFERROR(VLOOKUP(J6802,ORDEN_ESF!A:C,3,0),0)</f>
        <v>0</v>
      </c>
      <c r="M6802">
        <v>3447565</v>
      </c>
    </row>
    <row r="6803" spans="1:13" x14ac:dyDescent="0.25">
      <c r="A6803">
        <v>900315057</v>
      </c>
      <c r="B6803" t="s">
        <v>385</v>
      </c>
      <c r="C6803" t="s">
        <v>294</v>
      </c>
      <c r="D6803" t="s">
        <v>223</v>
      </c>
      <c r="E6803" t="s">
        <v>358</v>
      </c>
      <c r="F6803" t="s">
        <v>292</v>
      </c>
      <c r="G6803" s="16">
        <v>43100</v>
      </c>
      <c r="J6803" t="s">
        <v>239</v>
      </c>
      <c r="K6803" t="str">
        <f>IFERROR(VLOOKUP(J6803,ORDEN_ESF!A:C,2,0),"")</f>
        <v>Otros activos no financieros corrientes</v>
      </c>
      <c r="L6803">
        <f>IFERROR(VLOOKUP(J6803,ORDEN_ESF!A:C,3,0),0)</f>
        <v>0</v>
      </c>
      <c r="M6803">
        <v>153270</v>
      </c>
    </row>
    <row r="6804" spans="1:13" x14ac:dyDescent="0.25">
      <c r="A6804">
        <v>890920656</v>
      </c>
      <c r="B6804" t="s">
        <v>302</v>
      </c>
      <c r="C6804" t="s">
        <v>294</v>
      </c>
      <c r="D6804" t="s">
        <v>223</v>
      </c>
      <c r="E6804" t="s">
        <v>224</v>
      </c>
      <c r="F6804" t="s">
        <v>292</v>
      </c>
      <c r="G6804" s="16">
        <v>43100</v>
      </c>
      <c r="J6804" t="s">
        <v>239</v>
      </c>
      <c r="K6804" t="str">
        <f>IFERROR(VLOOKUP(J6804,ORDEN_ESF!A:C,2,0),"")</f>
        <v>Otros activos no financieros corrientes</v>
      </c>
      <c r="L6804">
        <f>IFERROR(VLOOKUP(J6804,ORDEN_ESF!A:C,3,0),0)</f>
        <v>0</v>
      </c>
      <c r="M6804">
        <v>30500</v>
      </c>
    </row>
    <row r="6805" spans="1:13" x14ac:dyDescent="0.25">
      <c r="A6805">
        <v>890920656</v>
      </c>
      <c r="B6805" t="s">
        <v>302</v>
      </c>
      <c r="C6805" t="s">
        <v>294</v>
      </c>
      <c r="D6805" t="s">
        <v>223</v>
      </c>
      <c r="E6805" t="s">
        <v>224</v>
      </c>
      <c r="F6805" t="s">
        <v>314</v>
      </c>
      <c r="G6805" s="16">
        <v>43100</v>
      </c>
      <c r="J6805" t="s">
        <v>239</v>
      </c>
      <c r="K6805" t="str">
        <f>IFERROR(VLOOKUP(J6805,ORDEN_ESF!A:C,2,0),"")</f>
        <v>Otros activos no financieros corrientes</v>
      </c>
      <c r="L6805">
        <f>IFERROR(VLOOKUP(J6805,ORDEN_ESF!A:C,3,0),0)</f>
        <v>0</v>
      </c>
      <c r="M6805">
        <v>1800</v>
      </c>
    </row>
    <row r="6806" spans="1:13" x14ac:dyDescent="0.25">
      <c r="A6806">
        <v>900035722</v>
      </c>
      <c r="B6806" t="s">
        <v>298</v>
      </c>
      <c r="C6806" t="s">
        <v>294</v>
      </c>
      <c r="D6806" t="s">
        <v>299</v>
      </c>
      <c r="E6806" t="s">
        <v>224</v>
      </c>
      <c r="F6806" t="s">
        <v>292</v>
      </c>
      <c r="G6806" s="16">
        <v>43100</v>
      </c>
      <c r="J6806" t="s">
        <v>239</v>
      </c>
      <c r="K6806" t="str">
        <f>IFERROR(VLOOKUP(J6806,ORDEN_ESF!A:C,2,0),"")</f>
        <v>Otros activos no financieros corrientes</v>
      </c>
      <c r="L6806">
        <f>IFERROR(VLOOKUP(J6806,ORDEN_ESF!A:C,3,0),0)</f>
        <v>0</v>
      </c>
      <c r="M6806">
        <v>5167519</v>
      </c>
    </row>
    <row r="6807" spans="1:13" x14ac:dyDescent="0.25">
      <c r="A6807">
        <v>900035722</v>
      </c>
      <c r="B6807" t="s">
        <v>298</v>
      </c>
      <c r="C6807" t="s">
        <v>294</v>
      </c>
      <c r="D6807" t="s">
        <v>299</v>
      </c>
      <c r="E6807" t="s">
        <v>224</v>
      </c>
      <c r="F6807" t="s">
        <v>314</v>
      </c>
      <c r="G6807" s="16">
        <v>43100</v>
      </c>
      <c r="J6807" t="s">
        <v>239</v>
      </c>
      <c r="K6807" t="str">
        <f>IFERROR(VLOOKUP(J6807,ORDEN_ESF!A:C,2,0),"")</f>
        <v>Otros activos no financieros corrientes</v>
      </c>
      <c r="L6807">
        <f>IFERROR(VLOOKUP(J6807,ORDEN_ESF!A:C,3,0),0)</f>
        <v>0</v>
      </c>
      <c r="M6807">
        <v>3743087</v>
      </c>
    </row>
    <row r="6808" spans="1:13" x14ac:dyDescent="0.25">
      <c r="A6808">
        <v>860009250</v>
      </c>
      <c r="B6808" t="s">
        <v>362</v>
      </c>
      <c r="C6808" t="s">
        <v>294</v>
      </c>
      <c r="D6808" t="s">
        <v>228</v>
      </c>
      <c r="E6808" t="s">
        <v>224</v>
      </c>
      <c r="F6808" t="s">
        <v>292</v>
      </c>
      <c r="G6808" s="16">
        <v>43100</v>
      </c>
      <c r="J6808" t="s">
        <v>239</v>
      </c>
      <c r="K6808" t="str">
        <f>IFERROR(VLOOKUP(J6808,ORDEN_ESF!A:C,2,0),"")</f>
        <v>Otros activos no financieros corrientes</v>
      </c>
      <c r="L6808">
        <f>IFERROR(VLOOKUP(J6808,ORDEN_ESF!A:C,3,0),0)</f>
        <v>0</v>
      </c>
      <c r="M6808">
        <v>135679</v>
      </c>
    </row>
    <row r="6809" spans="1:13" x14ac:dyDescent="0.25">
      <c r="A6809">
        <v>860009250</v>
      </c>
      <c r="B6809" t="s">
        <v>362</v>
      </c>
      <c r="C6809" t="s">
        <v>294</v>
      </c>
      <c r="D6809" t="s">
        <v>228</v>
      </c>
      <c r="E6809" t="s">
        <v>224</v>
      </c>
      <c r="F6809" t="s">
        <v>314</v>
      </c>
      <c r="G6809" s="16">
        <v>43100</v>
      </c>
      <c r="J6809" t="s">
        <v>239</v>
      </c>
      <c r="K6809" t="str">
        <f>IFERROR(VLOOKUP(J6809,ORDEN_ESF!A:C,2,0),"")</f>
        <v>Otros activos no financieros corrientes</v>
      </c>
      <c r="L6809">
        <f>IFERROR(VLOOKUP(J6809,ORDEN_ESF!A:C,3,0),0)</f>
        <v>0</v>
      </c>
      <c r="M6809">
        <v>6329</v>
      </c>
    </row>
    <row r="6810" spans="1:13" x14ac:dyDescent="0.25">
      <c r="A6810">
        <v>860067697</v>
      </c>
      <c r="B6810" t="s">
        <v>359</v>
      </c>
      <c r="C6810" t="s">
        <v>294</v>
      </c>
      <c r="D6810" t="s">
        <v>228</v>
      </c>
      <c r="E6810" t="s">
        <v>360</v>
      </c>
      <c r="F6810" t="s">
        <v>292</v>
      </c>
      <c r="G6810" s="16">
        <v>43100</v>
      </c>
      <c r="J6810" t="s">
        <v>327</v>
      </c>
      <c r="K6810" t="str">
        <f>IFERROR(VLOOKUP(J6810,ORDEN_ESF!A:C,2,0),"")</f>
        <v>Total activos corrientes distintos de los activos no corrientes o grupo de activos para su disposición clasificados como mantenidos para la venta o como mantenidos para distribuir a los propietarios</v>
      </c>
      <c r="L6810">
        <f>IFERROR(VLOOKUP(J6810,ORDEN_ESF!A:C,3,0),0)</f>
        <v>0</v>
      </c>
      <c r="M6810">
        <v>9391850</v>
      </c>
    </row>
    <row r="6811" spans="1:13" x14ac:dyDescent="0.25">
      <c r="A6811">
        <v>860067697</v>
      </c>
      <c r="B6811" t="s">
        <v>359</v>
      </c>
      <c r="C6811" t="s">
        <v>294</v>
      </c>
      <c r="D6811" t="s">
        <v>228</v>
      </c>
      <c r="E6811" t="s">
        <v>360</v>
      </c>
      <c r="F6811" t="s">
        <v>314</v>
      </c>
      <c r="G6811" s="16">
        <v>43100</v>
      </c>
      <c r="J6811" t="s">
        <v>327</v>
      </c>
      <c r="K6811" t="str">
        <f>IFERROR(VLOOKUP(J6811,ORDEN_ESF!A:C,2,0),"")</f>
        <v>Total activos corrientes distintos de los activos no corrientes o grupo de activos para su disposición clasificados como mantenidos para la venta o como mantenidos para distribuir a los propietarios</v>
      </c>
      <c r="L6811">
        <f>IFERROR(VLOOKUP(J6811,ORDEN_ESF!A:C,3,0),0)</f>
        <v>0</v>
      </c>
      <c r="M6811">
        <v>10853245</v>
      </c>
    </row>
    <row r="6812" spans="1:13" x14ac:dyDescent="0.25">
      <c r="A6812">
        <v>900413588</v>
      </c>
      <c r="B6812" t="s">
        <v>37</v>
      </c>
      <c r="C6812" t="s">
        <v>294</v>
      </c>
      <c r="D6812" t="s">
        <v>343</v>
      </c>
      <c r="E6812" t="s">
        <v>224</v>
      </c>
      <c r="F6812" t="s">
        <v>292</v>
      </c>
      <c r="G6812" s="16">
        <v>43100</v>
      </c>
      <c r="J6812" t="s">
        <v>327</v>
      </c>
      <c r="K6812" t="str">
        <f>IFERROR(VLOOKUP(J6812,ORDEN_ESF!A:C,2,0),"")</f>
        <v>Total activos corrientes distintos de los activos no corrientes o grupo de activos para su disposición clasificados como mantenidos para la venta o como mantenidos para distribuir a los propietarios</v>
      </c>
      <c r="L6812">
        <f>IFERROR(VLOOKUP(J6812,ORDEN_ESF!A:C,3,0),0)</f>
        <v>0</v>
      </c>
      <c r="M6812">
        <v>5490205</v>
      </c>
    </row>
    <row r="6813" spans="1:13" x14ac:dyDescent="0.25">
      <c r="A6813">
        <v>900413588</v>
      </c>
      <c r="B6813" t="s">
        <v>37</v>
      </c>
      <c r="C6813" t="s">
        <v>294</v>
      </c>
      <c r="D6813" t="s">
        <v>343</v>
      </c>
      <c r="E6813" t="s">
        <v>224</v>
      </c>
      <c r="F6813" t="s">
        <v>314</v>
      </c>
      <c r="G6813" s="16">
        <v>43100</v>
      </c>
      <c r="J6813" t="s">
        <v>327</v>
      </c>
      <c r="K6813" t="str">
        <f>IFERROR(VLOOKUP(J6813,ORDEN_ESF!A:C,2,0),"")</f>
        <v>Total activos corrientes distintos de los activos no corrientes o grupo de activos para su disposición clasificados como mantenidos para la venta o como mantenidos para distribuir a los propietarios</v>
      </c>
      <c r="L6813">
        <f>IFERROR(VLOOKUP(J6813,ORDEN_ESF!A:C,3,0),0)</f>
        <v>0</v>
      </c>
      <c r="M6813">
        <v>9796010</v>
      </c>
    </row>
    <row r="6814" spans="1:13" x14ac:dyDescent="0.25">
      <c r="A6814">
        <v>860001986</v>
      </c>
      <c r="B6814" t="s">
        <v>293</v>
      </c>
      <c r="C6814" t="s">
        <v>294</v>
      </c>
      <c r="D6814" t="s">
        <v>228</v>
      </c>
      <c r="E6814" t="s">
        <v>224</v>
      </c>
      <c r="F6814" t="s">
        <v>292</v>
      </c>
      <c r="G6814" s="16">
        <v>43100</v>
      </c>
      <c r="J6814" t="s">
        <v>327</v>
      </c>
      <c r="K6814" t="str">
        <f>IFERROR(VLOOKUP(J6814,ORDEN_ESF!A:C,2,0),"")</f>
        <v>Total activos corrientes distintos de los activos no corrientes o grupo de activos para su disposición clasificados como mantenidos para la venta o como mantenidos para distribuir a los propietarios</v>
      </c>
      <c r="L6814">
        <f>IFERROR(VLOOKUP(J6814,ORDEN_ESF!A:C,3,0),0)</f>
        <v>0</v>
      </c>
      <c r="M6814">
        <v>36284009</v>
      </c>
    </row>
    <row r="6815" spans="1:13" x14ac:dyDescent="0.25">
      <c r="A6815">
        <v>860001986</v>
      </c>
      <c r="B6815" t="s">
        <v>293</v>
      </c>
      <c r="C6815" t="s">
        <v>294</v>
      </c>
      <c r="D6815" t="s">
        <v>228</v>
      </c>
      <c r="E6815" t="s">
        <v>224</v>
      </c>
      <c r="F6815" t="s">
        <v>314</v>
      </c>
      <c r="G6815" s="16">
        <v>43100</v>
      </c>
      <c r="J6815" t="s">
        <v>327</v>
      </c>
      <c r="K6815" t="str">
        <f>IFERROR(VLOOKUP(J6815,ORDEN_ESF!A:C,2,0),"")</f>
        <v>Total activos corrientes distintos de los activos no corrientes o grupo de activos para su disposición clasificados como mantenidos para la venta o como mantenidos para distribuir a los propietarios</v>
      </c>
      <c r="L6815">
        <f>IFERROR(VLOOKUP(J6815,ORDEN_ESF!A:C,3,0),0)</f>
        <v>0</v>
      </c>
      <c r="M6815">
        <v>43486684</v>
      </c>
    </row>
    <row r="6816" spans="1:13" x14ac:dyDescent="0.25">
      <c r="A6816">
        <v>860014285</v>
      </c>
      <c r="B6816" t="s">
        <v>356</v>
      </c>
      <c r="C6816" t="s">
        <v>294</v>
      </c>
      <c r="D6816" t="s">
        <v>228</v>
      </c>
      <c r="E6816" t="s">
        <v>224</v>
      </c>
      <c r="F6816" t="s">
        <v>292</v>
      </c>
      <c r="G6816" s="16">
        <v>43100</v>
      </c>
      <c r="J6816" t="s">
        <v>327</v>
      </c>
      <c r="K6816" t="str">
        <f>IFERROR(VLOOKUP(J6816,ORDEN_ESF!A:C,2,0),"")</f>
        <v>Total activos corrientes distintos de los activos no corrientes o grupo de activos para su disposición clasificados como mantenidos para la venta o como mantenidos para distribuir a los propietarios</v>
      </c>
      <c r="L6816">
        <f>IFERROR(VLOOKUP(J6816,ORDEN_ESF!A:C,3,0),0)</f>
        <v>0</v>
      </c>
      <c r="M6816">
        <v>3429347</v>
      </c>
    </row>
    <row r="6817" spans="1:13" x14ac:dyDescent="0.25">
      <c r="A6817">
        <v>860014285</v>
      </c>
      <c r="B6817" t="s">
        <v>356</v>
      </c>
      <c r="C6817" t="s">
        <v>294</v>
      </c>
      <c r="D6817" t="s">
        <v>228</v>
      </c>
      <c r="E6817" t="s">
        <v>224</v>
      </c>
      <c r="F6817" t="s">
        <v>314</v>
      </c>
      <c r="G6817" s="16">
        <v>43100</v>
      </c>
      <c r="J6817" t="s">
        <v>327</v>
      </c>
      <c r="K6817" t="str">
        <f>IFERROR(VLOOKUP(J6817,ORDEN_ESF!A:C,2,0),"")</f>
        <v>Total activos corrientes distintos de los activos no corrientes o grupo de activos para su disposición clasificados como mantenidos para la venta o como mantenidos para distribuir a los propietarios</v>
      </c>
      <c r="L6817">
        <f>IFERROR(VLOOKUP(J6817,ORDEN_ESF!A:C,3,0),0)</f>
        <v>0</v>
      </c>
      <c r="M6817">
        <v>3478990</v>
      </c>
    </row>
    <row r="6818" spans="1:13" x14ac:dyDescent="0.25">
      <c r="A6818">
        <v>900668954</v>
      </c>
      <c r="B6818" t="s">
        <v>387</v>
      </c>
      <c r="C6818" t="s">
        <v>294</v>
      </c>
      <c r="D6818" t="s">
        <v>228</v>
      </c>
      <c r="E6818" t="s">
        <v>224</v>
      </c>
      <c r="F6818" t="s">
        <v>292</v>
      </c>
      <c r="G6818" s="16">
        <v>43100</v>
      </c>
      <c r="J6818" t="s">
        <v>327</v>
      </c>
      <c r="K6818" t="str">
        <f>IFERROR(VLOOKUP(J6818,ORDEN_ESF!A:C,2,0),"")</f>
        <v>Total activos corrientes distintos de los activos no corrientes o grupo de activos para su disposición clasificados como mantenidos para la venta o como mantenidos para distribuir a los propietarios</v>
      </c>
      <c r="L6818">
        <f>IFERROR(VLOOKUP(J6818,ORDEN_ESF!A:C,3,0),0)</f>
        <v>0</v>
      </c>
      <c r="M6818">
        <v>7279057</v>
      </c>
    </row>
    <row r="6819" spans="1:13" x14ac:dyDescent="0.25">
      <c r="A6819">
        <v>900668954</v>
      </c>
      <c r="B6819" t="s">
        <v>387</v>
      </c>
      <c r="C6819" t="s">
        <v>294</v>
      </c>
      <c r="D6819" t="s">
        <v>228</v>
      </c>
      <c r="E6819" t="s">
        <v>224</v>
      </c>
      <c r="F6819" t="s">
        <v>314</v>
      </c>
      <c r="G6819" s="16">
        <v>43100</v>
      </c>
      <c r="J6819" t="s">
        <v>327</v>
      </c>
      <c r="K6819" t="str">
        <f>IFERROR(VLOOKUP(J6819,ORDEN_ESF!A:C,2,0),"")</f>
        <v>Total activos corrientes distintos de los activos no corrientes o grupo de activos para su disposición clasificados como mantenidos para la venta o como mantenidos para distribuir a los propietarios</v>
      </c>
      <c r="L6819">
        <f>IFERROR(VLOOKUP(J6819,ORDEN_ESF!A:C,3,0),0)</f>
        <v>0</v>
      </c>
      <c r="M6819">
        <v>8504346</v>
      </c>
    </row>
    <row r="6820" spans="1:13" x14ac:dyDescent="0.25">
      <c r="A6820">
        <v>900315057</v>
      </c>
      <c r="B6820" t="s">
        <v>385</v>
      </c>
      <c r="C6820" t="s">
        <v>294</v>
      </c>
      <c r="D6820" t="s">
        <v>223</v>
      </c>
      <c r="E6820" t="s">
        <v>358</v>
      </c>
      <c r="F6820" t="s">
        <v>292</v>
      </c>
      <c r="G6820" s="16">
        <v>43100</v>
      </c>
      <c r="J6820" t="s">
        <v>327</v>
      </c>
      <c r="K6820" t="str">
        <f>IFERROR(VLOOKUP(J6820,ORDEN_ESF!A:C,2,0),"")</f>
        <v>Total activos corrientes distintos de los activos no corrientes o grupo de activos para su disposición clasificados como mantenidos para la venta o como mantenidos para distribuir a los propietarios</v>
      </c>
      <c r="L6820">
        <f>IFERROR(VLOOKUP(J6820,ORDEN_ESF!A:C,3,0),0)</f>
        <v>0</v>
      </c>
      <c r="M6820">
        <v>48331948</v>
      </c>
    </row>
    <row r="6821" spans="1:13" x14ac:dyDescent="0.25">
      <c r="A6821">
        <v>900315057</v>
      </c>
      <c r="B6821" t="s">
        <v>385</v>
      </c>
      <c r="C6821" t="s">
        <v>294</v>
      </c>
      <c r="D6821" t="s">
        <v>223</v>
      </c>
      <c r="E6821" t="s">
        <v>358</v>
      </c>
      <c r="F6821" t="s">
        <v>314</v>
      </c>
      <c r="G6821" s="16">
        <v>43100</v>
      </c>
      <c r="J6821" t="s">
        <v>327</v>
      </c>
      <c r="K6821" t="str">
        <f>IFERROR(VLOOKUP(J6821,ORDEN_ESF!A:C,2,0),"")</f>
        <v>Total activos corrientes distintos de los activos no corrientes o grupo de activos para su disposición clasificados como mantenidos para la venta o como mantenidos para distribuir a los propietarios</v>
      </c>
      <c r="L6821">
        <f>IFERROR(VLOOKUP(J6821,ORDEN_ESF!A:C,3,0),0)</f>
        <v>0</v>
      </c>
      <c r="M6821">
        <v>62453500</v>
      </c>
    </row>
    <row r="6822" spans="1:13" x14ac:dyDescent="0.25">
      <c r="A6822">
        <v>890920656</v>
      </c>
      <c r="B6822" t="s">
        <v>302</v>
      </c>
      <c r="C6822" t="s">
        <v>294</v>
      </c>
      <c r="D6822" t="s">
        <v>223</v>
      </c>
      <c r="E6822" t="s">
        <v>224</v>
      </c>
      <c r="F6822" t="s">
        <v>292</v>
      </c>
      <c r="G6822" s="16">
        <v>43100</v>
      </c>
      <c r="J6822" t="s">
        <v>327</v>
      </c>
      <c r="K6822" t="str">
        <f>IFERROR(VLOOKUP(J6822,ORDEN_ESF!A:C,2,0),"")</f>
        <v>Total activos corrientes distintos de los activos no corrientes o grupo de activos para su disposición clasificados como mantenidos para la venta o como mantenidos para distribuir a los propietarios</v>
      </c>
      <c r="L6822">
        <f>IFERROR(VLOOKUP(J6822,ORDEN_ESF!A:C,3,0),0)</f>
        <v>0</v>
      </c>
      <c r="M6822">
        <v>3113034</v>
      </c>
    </row>
    <row r="6823" spans="1:13" x14ac:dyDescent="0.25">
      <c r="A6823">
        <v>890920656</v>
      </c>
      <c r="B6823" t="s">
        <v>302</v>
      </c>
      <c r="C6823" t="s">
        <v>294</v>
      </c>
      <c r="D6823" t="s">
        <v>223</v>
      </c>
      <c r="E6823" t="s">
        <v>224</v>
      </c>
      <c r="F6823" t="s">
        <v>314</v>
      </c>
      <c r="G6823" s="16">
        <v>43100</v>
      </c>
      <c r="J6823" t="s">
        <v>327</v>
      </c>
      <c r="K6823" t="str">
        <f>IFERROR(VLOOKUP(J6823,ORDEN_ESF!A:C,2,0),"")</f>
        <v>Total activos corrientes distintos de los activos no corrientes o grupo de activos para su disposición clasificados como mantenidos para la venta o como mantenidos para distribuir a los propietarios</v>
      </c>
      <c r="L6823">
        <f>IFERROR(VLOOKUP(J6823,ORDEN_ESF!A:C,3,0),0)</f>
        <v>0</v>
      </c>
      <c r="M6823">
        <v>4366779</v>
      </c>
    </row>
    <row r="6824" spans="1:13" x14ac:dyDescent="0.25">
      <c r="A6824">
        <v>900035722</v>
      </c>
      <c r="B6824" t="s">
        <v>298</v>
      </c>
      <c r="C6824" t="s">
        <v>294</v>
      </c>
      <c r="D6824" t="s">
        <v>299</v>
      </c>
      <c r="E6824" t="s">
        <v>224</v>
      </c>
      <c r="F6824" t="s">
        <v>292</v>
      </c>
      <c r="G6824" s="16">
        <v>43100</v>
      </c>
      <c r="J6824" t="s">
        <v>327</v>
      </c>
      <c r="K6824" t="str">
        <f>IFERROR(VLOOKUP(J6824,ORDEN_ESF!A:C,2,0),"")</f>
        <v>Total activos corrientes distintos de los activos no corrientes o grupo de activos para su disposición clasificados como mantenidos para la venta o como mantenidos para distribuir a los propietarios</v>
      </c>
      <c r="L6824">
        <f>IFERROR(VLOOKUP(J6824,ORDEN_ESF!A:C,3,0),0)</f>
        <v>0</v>
      </c>
      <c r="M6824">
        <v>88939375</v>
      </c>
    </row>
    <row r="6825" spans="1:13" x14ac:dyDescent="0.25">
      <c r="A6825">
        <v>900035722</v>
      </c>
      <c r="B6825" t="s">
        <v>298</v>
      </c>
      <c r="C6825" t="s">
        <v>294</v>
      </c>
      <c r="D6825" t="s">
        <v>299</v>
      </c>
      <c r="E6825" t="s">
        <v>224</v>
      </c>
      <c r="F6825" t="s">
        <v>314</v>
      </c>
      <c r="G6825" s="16">
        <v>43100</v>
      </c>
      <c r="J6825" t="s">
        <v>327</v>
      </c>
      <c r="K6825" t="str">
        <f>IFERROR(VLOOKUP(J6825,ORDEN_ESF!A:C,2,0),"")</f>
        <v>Total activos corrientes distintos de los activos no corrientes o grupo de activos para su disposición clasificados como mantenidos para la venta o como mantenidos para distribuir a los propietarios</v>
      </c>
      <c r="L6825">
        <f>IFERROR(VLOOKUP(J6825,ORDEN_ESF!A:C,3,0),0)</f>
        <v>0</v>
      </c>
      <c r="M6825">
        <v>64529384</v>
      </c>
    </row>
    <row r="6826" spans="1:13" x14ac:dyDescent="0.25">
      <c r="A6826">
        <v>900193192</v>
      </c>
      <c r="B6826" t="s">
        <v>305</v>
      </c>
      <c r="C6826" t="s">
        <v>294</v>
      </c>
      <c r="D6826" t="s">
        <v>228</v>
      </c>
      <c r="E6826" t="s">
        <v>224</v>
      </c>
      <c r="F6826" t="s">
        <v>292</v>
      </c>
      <c r="G6826" s="16">
        <v>43100</v>
      </c>
      <c r="J6826" t="s">
        <v>327</v>
      </c>
      <c r="K6826" t="str">
        <f>IFERROR(VLOOKUP(J6826,ORDEN_ESF!A:C,2,0),"")</f>
        <v>Total activos corrientes distintos de los activos no corrientes o grupo de activos para su disposición clasificados como mantenidos para la venta o como mantenidos para distribuir a los propietarios</v>
      </c>
      <c r="L6826">
        <f>IFERROR(VLOOKUP(J6826,ORDEN_ESF!A:C,3,0),0)</f>
        <v>0</v>
      </c>
      <c r="M6826">
        <v>11778763</v>
      </c>
    </row>
    <row r="6827" spans="1:13" x14ac:dyDescent="0.25">
      <c r="A6827">
        <v>900193192</v>
      </c>
      <c r="B6827" t="s">
        <v>305</v>
      </c>
      <c r="C6827" t="s">
        <v>294</v>
      </c>
      <c r="D6827" t="s">
        <v>228</v>
      </c>
      <c r="E6827" t="s">
        <v>224</v>
      </c>
      <c r="F6827" t="s">
        <v>314</v>
      </c>
      <c r="G6827" s="16">
        <v>43100</v>
      </c>
      <c r="J6827" t="s">
        <v>327</v>
      </c>
      <c r="K6827" t="str">
        <f>IFERROR(VLOOKUP(J6827,ORDEN_ESF!A:C,2,0),"")</f>
        <v>Total activos corrientes distintos de los activos no corrientes o grupo de activos para su disposición clasificados como mantenidos para la venta o como mantenidos para distribuir a los propietarios</v>
      </c>
      <c r="L6827">
        <f>IFERROR(VLOOKUP(J6827,ORDEN_ESF!A:C,3,0),0)</f>
        <v>0</v>
      </c>
      <c r="M6827">
        <v>17583224</v>
      </c>
    </row>
    <row r="6828" spans="1:13" x14ac:dyDescent="0.25">
      <c r="A6828">
        <v>800208146</v>
      </c>
      <c r="B6828" t="s">
        <v>346</v>
      </c>
      <c r="C6828" t="s">
        <v>294</v>
      </c>
      <c r="D6828" t="s">
        <v>228</v>
      </c>
      <c r="E6828" t="s">
        <v>347</v>
      </c>
      <c r="F6828" t="s">
        <v>292</v>
      </c>
      <c r="G6828" s="16">
        <v>43100</v>
      </c>
      <c r="J6828" t="s">
        <v>327</v>
      </c>
      <c r="K6828" t="str">
        <f>IFERROR(VLOOKUP(J6828,ORDEN_ESF!A:C,2,0),"")</f>
        <v>Total activos corrientes distintos de los activos no corrientes o grupo de activos para su disposición clasificados como mantenidos para la venta o como mantenidos para distribuir a los propietarios</v>
      </c>
      <c r="L6828">
        <f>IFERROR(VLOOKUP(J6828,ORDEN_ESF!A:C,3,0),0)</f>
        <v>0</v>
      </c>
      <c r="M6828">
        <v>181455054</v>
      </c>
    </row>
    <row r="6829" spans="1:13" x14ac:dyDescent="0.25">
      <c r="A6829">
        <v>800208146</v>
      </c>
      <c r="B6829" t="s">
        <v>346</v>
      </c>
      <c r="C6829" t="s">
        <v>294</v>
      </c>
      <c r="D6829" t="s">
        <v>228</v>
      </c>
      <c r="E6829" t="s">
        <v>347</v>
      </c>
      <c r="F6829" t="s">
        <v>314</v>
      </c>
      <c r="G6829" s="16">
        <v>43100</v>
      </c>
      <c r="J6829" t="s">
        <v>327</v>
      </c>
      <c r="K6829" t="str">
        <f>IFERROR(VLOOKUP(J6829,ORDEN_ESF!A:C,2,0),"")</f>
        <v>Total activos corrientes distintos de los activos no corrientes o grupo de activos para su disposición clasificados como mantenidos para la venta o como mantenidos para distribuir a los propietarios</v>
      </c>
      <c r="L6829">
        <f>IFERROR(VLOOKUP(J6829,ORDEN_ESF!A:C,3,0),0)</f>
        <v>0</v>
      </c>
      <c r="M6829">
        <v>224110972</v>
      </c>
    </row>
    <row r="6830" spans="1:13" x14ac:dyDescent="0.25">
      <c r="A6830">
        <v>860009250</v>
      </c>
      <c r="B6830" t="s">
        <v>362</v>
      </c>
      <c r="C6830" t="s">
        <v>294</v>
      </c>
      <c r="D6830" t="s">
        <v>228</v>
      </c>
      <c r="E6830" t="s">
        <v>224</v>
      </c>
      <c r="F6830" t="s">
        <v>292</v>
      </c>
      <c r="G6830" s="16">
        <v>43100</v>
      </c>
      <c r="J6830" t="s">
        <v>327</v>
      </c>
      <c r="K6830" t="str">
        <f>IFERROR(VLOOKUP(J6830,ORDEN_ESF!A:C,2,0),"")</f>
        <v>Total activos corrientes distintos de los activos no corrientes o grupo de activos para su disposición clasificados como mantenidos para la venta o como mantenidos para distribuir a los propietarios</v>
      </c>
      <c r="L6830">
        <f>IFERROR(VLOOKUP(J6830,ORDEN_ESF!A:C,3,0),0)</f>
        <v>0</v>
      </c>
      <c r="M6830">
        <v>14775136</v>
      </c>
    </row>
    <row r="6831" spans="1:13" x14ac:dyDescent="0.25">
      <c r="A6831">
        <v>860009250</v>
      </c>
      <c r="B6831" t="s">
        <v>362</v>
      </c>
      <c r="C6831" t="s">
        <v>294</v>
      </c>
      <c r="D6831" t="s">
        <v>228</v>
      </c>
      <c r="E6831" t="s">
        <v>224</v>
      </c>
      <c r="F6831" t="s">
        <v>314</v>
      </c>
      <c r="G6831" s="16">
        <v>43100</v>
      </c>
      <c r="J6831" t="s">
        <v>327</v>
      </c>
      <c r="K6831" t="str">
        <f>IFERROR(VLOOKUP(J6831,ORDEN_ESF!A:C,2,0),"")</f>
        <v>Total activos corrientes distintos de los activos no corrientes o grupo de activos para su disposición clasificados como mantenidos para la venta o como mantenidos para distribuir a los propietarios</v>
      </c>
      <c r="L6831">
        <f>IFERROR(VLOOKUP(J6831,ORDEN_ESF!A:C,3,0),0)</f>
        <v>0</v>
      </c>
      <c r="M6831">
        <v>17319800</v>
      </c>
    </row>
    <row r="6832" spans="1:13" x14ac:dyDescent="0.25">
      <c r="A6832">
        <v>900192726</v>
      </c>
      <c r="B6832" t="s">
        <v>382</v>
      </c>
      <c r="C6832" t="s">
        <v>294</v>
      </c>
      <c r="D6832" t="s">
        <v>299</v>
      </c>
      <c r="E6832" t="s">
        <v>333</v>
      </c>
      <c r="F6832" t="s">
        <v>292</v>
      </c>
      <c r="G6832" s="16">
        <v>43100</v>
      </c>
      <c r="J6832" t="s">
        <v>327</v>
      </c>
      <c r="K6832" t="str">
        <f>IFERROR(VLOOKUP(J6832,ORDEN_ESF!A:C,2,0),"")</f>
        <v>Total activos corrientes distintos de los activos no corrientes o grupo de activos para su disposición clasificados como mantenidos para la venta o como mantenidos para distribuir a los propietarios</v>
      </c>
      <c r="L6832">
        <f>IFERROR(VLOOKUP(J6832,ORDEN_ESF!A:C,3,0),0)</f>
        <v>0</v>
      </c>
      <c r="M6832">
        <v>3808269</v>
      </c>
    </row>
    <row r="6833" spans="1:13" x14ac:dyDescent="0.25">
      <c r="A6833">
        <v>900192726</v>
      </c>
      <c r="B6833" t="s">
        <v>382</v>
      </c>
      <c r="C6833" t="s">
        <v>294</v>
      </c>
      <c r="D6833" t="s">
        <v>299</v>
      </c>
      <c r="E6833" t="s">
        <v>333</v>
      </c>
      <c r="F6833" t="s">
        <v>314</v>
      </c>
      <c r="G6833" s="16">
        <v>43100</v>
      </c>
      <c r="J6833" t="s">
        <v>327</v>
      </c>
      <c r="K6833" t="str">
        <f>IFERROR(VLOOKUP(J6833,ORDEN_ESF!A:C,2,0),"")</f>
        <v>Total activos corrientes distintos de los activos no corrientes o grupo de activos para su disposición clasificados como mantenidos para la venta o como mantenidos para distribuir a los propietarios</v>
      </c>
      <c r="L6833">
        <f>IFERROR(VLOOKUP(J6833,ORDEN_ESF!A:C,3,0),0)</f>
        <v>0</v>
      </c>
      <c r="M6833">
        <v>5383680</v>
      </c>
    </row>
    <row r="6834" spans="1:13" x14ac:dyDescent="0.25">
      <c r="A6834">
        <v>900139110</v>
      </c>
      <c r="B6834" t="s">
        <v>301</v>
      </c>
      <c r="C6834" t="s">
        <v>294</v>
      </c>
      <c r="D6834" t="s">
        <v>228</v>
      </c>
      <c r="E6834" t="s">
        <v>224</v>
      </c>
      <c r="F6834" t="s">
        <v>292</v>
      </c>
      <c r="G6834" s="16">
        <v>43100</v>
      </c>
      <c r="J6834" t="s">
        <v>327</v>
      </c>
      <c r="K6834" t="str">
        <f>IFERROR(VLOOKUP(J6834,ORDEN_ESF!A:C,2,0),"")</f>
        <v>Total activos corrientes distintos de los activos no corrientes o grupo de activos para su disposición clasificados como mantenidos para la venta o como mantenidos para distribuir a los propietarios</v>
      </c>
      <c r="L6834">
        <f>IFERROR(VLOOKUP(J6834,ORDEN_ESF!A:C,3,0),0)</f>
        <v>0</v>
      </c>
      <c r="M6834">
        <v>16564147</v>
      </c>
    </row>
    <row r="6835" spans="1:13" x14ac:dyDescent="0.25">
      <c r="A6835">
        <v>900139110</v>
      </c>
      <c r="B6835" t="s">
        <v>301</v>
      </c>
      <c r="C6835" t="s">
        <v>294</v>
      </c>
      <c r="D6835" t="s">
        <v>228</v>
      </c>
      <c r="E6835" t="s">
        <v>224</v>
      </c>
      <c r="F6835" t="s">
        <v>314</v>
      </c>
      <c r="G6835" s="16">
        <v>43100</v>
      </c>
      <c r="J6835" t="s">
        <v>327</v>
      </c>
      <c r="K6835" t="str">
        <f>IFERROR(VLOOKUP(J6835,ORDEN_ESF!A:C,2,0),"")</f>
        <v>Total activos corrientes distintos de los activos no corrientes o grupo de activos para su disposición clasificados como mantenidos para la venta o como mantenidos para distribuir a los propietarios</v>
      </c>
      <c r="L6835">
        <f>IFERROR(VLOOKUP(J6835,ORDEN_ESF!A:C,3,0),0)</f>
        <v>0</v>
      </c>
      <c r="M6835">
        <v>19810280</v>
      </c>
    </row>
    <row r="6836" spans="1:13" x14ac:dyDescent="0.25">
      <c r="A6836">
        <v>900139110</v>
      </c>
      <c r="B6836" t="s">
        <v>301</v>
      </c>
      <c r="C6836" t="s">
        <v>294</v>
      </c>
      <c r="D6836" t="s">
        <v>228</v>
      </c>
      <c r="E6836" t="s">
        <v>224</v>
      </c>
      <c r="F6836" t="s">
        <v>292</v>
      </c>
      <c r="G6836" s="16">
        <v>43100</v>
      </c>
      <c r="J6836" t="s">
        <v>329</v>
      </c>
      <c r="K6836" t="str">
        <f>IFERROR(VLOOKUP(J6836,ORDEN_ESF!A:C,2,0),"")</f>
        <v>Activos no corrientes o grupos de activos para su disposición clasificados como mantenidos para la venta o como mantenidos para distribuir a los propietarios</v>
      </c>
      <c r="L6836">
        <f>IFERROR(VLOOKUP(J6836,ORDEN_ESF!A:C,3,0),0)</f>
        <v>0</v>
      </c>
      <c r="M6836">
        <v>2255020</v>
      </c>
    </row>
    <row r="6837" spans="1:13" x14ac:dyDescent="0.25">
      <c r="A6837">
        <v>860067697</v>
      </c>
      <c r="B6837" t="s">
        <v>359</v>
      </c>
      <c r="C6837" t="s">
        <v>294</v>
      </c>
      <c r="D6837" t="s">
        <v>228</v>
      </c>
      <c r="E6837" t="s">
        <v>360</v>
      </c>
      <c r="F6837" t="s">
        <v>292</v>
      </c>
      <c r="G6837" s="16">
        <v>43100</v>
      </c>
      <c r="J6837" t="s">
        <v>316</v>
      </c>
      <c r="K6837" t="str">
        <f>IFERROR(VLOOKUP(J6837,ORDEN_ESF!A:C,2,0),"")</f>
        <v>Activos corrientes</v>
      </c>
      <c r="L6837">
        <f>IFERROR(VLOOKUP(J6837,ORDEN_ESF!A:C,3,0),0)</f>
        <v>1</v>
      </c>
      <c r="M6837">
        <v>9391850</v>
      </c>
    </row>
    <row r="6838" spans="1:13" x14ac:dyDescent="0.25">
      <c r="A6838">
        <v>860067697</v>
      </c>
      <c r="B6838" t="s">
        <v>359</v>
      </c>
      <c r="C6838" t="s">
        <v>294</v>
      </c>
      <c r="D6838" t="s">
        <v>228</v>
      </c>
      <c r="E6838" t="s">
        <v>360</v>
      </c>
      <c r="F6838" t="s">
        <v>314</v>
      </c>
      <c r="G6838" s="16">
        <v>43100</v>
      </c>
      <c r="J6838" t="s">
        <v>316</v>
      </c>
      <c r="K6838" t="str">
        <f>IFERROR(VLOOKUP(J6838,ORDEN_ESF!A:C,2,0),"")</f>
        <v>Activos corrientes</v>
      </c>
      <c r="L6838">
        <f>IFERROR(VLOOKUP(J6838,ORDEN_ESF!A:C,3,0),0)</f>
        <v>1</v>
      </c>
      <c r="M6838">
        <v>10853245</v>
      </c>
    </row>
    <row r="6839" spans="1:13" x14ac:dyDescent="0.25">
      <c r="A6839">
        <v>900413588</v>
      </c>
      <c r="B6839" t="s">
        <v>37</v>
      </c>
      <c r="C6839" t="s">
        <v>294</v>
      </c>
      <c r="D6839" t="s">
        <v>343</v>
      </c>
      <c r="E6839" t="s">
        <v>224</v>
      </c>
      <c r="F6839" t="s">
        <v>292</v>
      </c>
      <c r="G6839" s="16">
        <v>43100</v>
      </c>
      <c r="J6839" t="s">
        <v>316</v>
      </c>
      <c r="K6839" t="str">
        <f>IFERROR(VLOOKUP(J6839,ORDEN_ESF!A:C,2,0),"")</f>
        <v>Activos corrientes</v>
      </c>
      <c r="L6839">
        <f>IFERROR(VLOOKUP(J6839,ORDEN_ESF!A:C,3,0),0)</f>
        <v>1</v>
      </c>
      <c r="M6839">
        <v>5490205</v>
      </c>
    </row>
    <row r="6840" spans="1:13" x14ac:dyDescent="0.25">
      <c r="A6840">
        <v>900413588</v>
      </c>
      <c r="B6840" t="s">
        <v>37</v>
      </c>
      <c r="C6840" t="s">
        <v>294</v>
      </c>
      <c r="D6840" t="s">
        <v>343</v>
      </c>
      <c r="E6840" t="s">
        <v>224</v>
      </c>
      <c r="F6840" t="s">
        <v>314</v>
      </c>
      <c r="G6840" s="16">
        <v>43100</v>
      </c>
      <c r="J6840" t="s">
        <v>316</v>
      </c>
      <c r="K6840" t="str">
        <f>IFERROR(VLOOKUP(J6840,ORDEN_ESF!A:C,2,0),"")</f>
        <v>Activos corrientes</v>
      </c>
      <c r="L6840">
        <f>IFERROR(VLOOKUP(J6840,ORDEN_ESF!A:C,3,0),0)</f>
        <v>1</v>
      </c>
      <c r="M6840">
        <v>9796010</v>
      </c>
    </row>
    <row r="6841" spans="1:13" x14ac:dyDescent="0.25">
      <c r="A6841">
        <v>860001986</v>
      </c>
      <c r="B6841" t="s">
        <v>293</v>
      </c>
      <c r="C6841" t="s">
        <v>294</v>
      </c>
      <c r="D6841" t="s">
        <v>228</v>
      </c>
      <c r="E6841" t="s">
        <v>224</v>
      </c>
      <c r="F6841" t="s">
        <v>292</v>
      </c>
      <c r="G6841" s="16">
        <v>43100</v>
      </c>
      <c r="J6841" t="s">
        <v>316</v>
      </c>
      <c r="K6841" t="str">
        <f>IFERROR(VLOOKUP(J6841,ORDEN_ESF!A:C,2,0),"")</f>
        <v>Activos corrientes</v>
      </c>
      <c r="L6841">
        <f>IFERROR(VLOOKUP(J6841,ORDEN_ESF!A:C,3,0),0)</f>
        <v>1</v>
      </c>
      <c r="M6841">
        <v>36284009</v>
      </c>
    </row>
    <row r="6842" spans="1:13" x14ac:dyDescent="0.25">
      <c r="A6842">
        <v>860001986</v>
      </c>
      <c r="B6842" t="s">
        <v>293</v>
      </c>
      <c r="C6842" t="s">
        <v>294</v>
      </c>
      <c r="D6842" t="s">
        <v>228</v>
      </c>
      <c r="E6842" t="s">
        <v>224</v>
      </c>
      <c r="F6842" t="s">
        <v>314</v>
      </c>
      <c r="G6842" s="16">
        <v>43100</v>
      </c>
      <c r="J6842" t="s">
        <v>316</v>
      </c>
      <c r="K6842" t="str">
        <f>IFERROR(VLOOKUP(J6842,ORDEN_ESF!A:C,2,0),"")</f>
        <v>Activos corrientes</v>
      </c>
      <c r="L6842">
        <f>IFERROR(VLOOKUP(J6842,ORDEN_ESF!A:C,3,0),0)</f>
        <v>1</v>
      </c>
      <c r="M6842">
        <v>43486684</v>
      </c>
    </row>
    <row r="6843" spans="1:13" x14ac:dyDescent="0.25">
      <c r="A6843">
        <v>860014285</v>
      </c>
      <c r="B6843" t="s">
        <v>356</v>
      </c>
      <c r="C6843" t="s">
        <v>294</v>
      </c>
      <c r="D6843" t="s">
        <v>228</v>
      </c>
      <c r="E6843" t="s">
        <v>224</v>
      </c>
      <c r="F6843" t="s">
        <v>292</v>
      </c>
      <c r="G6843" s="16">
        <v>43100</v>
      </c>
      <c r="J6843" t="s">
        <v>316</v>
      </c>
      <c r="K6843" t="str">
        <f>IFERROR(VLOOKUP(J6843,ORDEN_ESF!A:C,2,0),"")</f>
        <v>Activos corrientes</v>
      </c>
      <c r="L6843">
        <f>IFERROR(VLOOKUP(J6843,ORDEN_ESF!A:C,3,0),0)</f>
        <v>1</v>
      </c>
      <c r="M6843">
        <v>3429347</v>
      </c>
    </row>
    <row r="6844" spans="1:13" x14ac:dyDescent="0.25">
      <c r="A6844">
        <v>860014285</v>
      </c>
      <c r="B6844" t="s">
        <v>356</v>
      </c>
      <c r="C6844" t="s">
        <v>294</v>
      </c>
      <c r="D6844" t="s">
        <v>228</v>
      </c>
      <c r="E6844" t="s">
        <v>224</v>
      </c>
      <c r="F6844" t="s">
        <v>314</v>
      </c>
      <c r="G6844" s="16">
        <v>43100</v>
      </c>
      <c r="J6844" t="s">
        <v>316</v>
      </c>
      <c r="K6844" t="str">
        <f>IFERROR(VLOOKUP(J6844,ORDEN_ESF!A:C,2,0),"")</f>
        <v>Activos corrientes</v>
      </c>
      <c r="L6844">
        <f>IFERROR(VLOOKUP(J6844,ORDEN_ESF!A:C,3,0),0)</f>
        <v>1</v>
      </c>
      <c r="M6844">
        <v>3478990</v>
      </c>
    </row>
    <row r="6845" spans="1:13" x14ac:dyDescent="0.25">
      <c r="A6845">
        <v>900668954</v>
      </c>
      <c r="B6845" t="s">
        <v>387</v>
      </c>
      <c r="C6845" t="s">
        <v>294</v>
      </c>
      <c r="D6845" t="s">
        <v>228</v>
      </c>
      <c r="E6845" t="s">
        <v>224</v>
      </c>
      <c r="F6845" t="s">
        <v>292</v>
      </c>
      <c r="G6845" s="16">
        <v>43100</v>
      </c>
      <c r="J6845" t="s">
        <v>316</v>
      </c>
      <c r="K6845" t="str">
        <f>IFERROR(VLOOKUP(J6845,ORDEN_ESF!A:C,2,0),"")</f>
        <v>Activos corrientes</v>
      </c>
      <c r="L6845">
        <f>IFERROR(VLOOKUP(J6845,ORDEN_ESF!A:C,3,0),0)</f>
        <v>1</v>
      </c>
      <c r="M6845">
        <v>7279057</v>
      </c>
    </row>
    <row r="6846" spans="1:13" x14ac:dyDescent="0.25">
      <c r="A6846">
        <v>900668954</v>
      </c>
      <c r="B6846" t="s">
        <v>387</v>
      </c>
      <c r="C6846" t="s">
        <v>294</v>
      </c>
      <c r="D6846" t="s">
        <v>228</v>
      </c>
      <c r="E6846" t="s">
        <v>224</v>
      </c>
      <c r="F6846" t="s">
        <v>314</v>
      </c>
      <c r="G6846" s="16">
        <v>43100</v>
      </c>
      <c r="J6846" t="s">
        <v>316</v>
      </c>
      <c r="K6846" t="str">
        <f>IFERROR(VLOOKUP(J6846,ORDEN_ESF!A:C,2,0),"")</f>
        <v>Activos corrientes</v>
      </c>
      <c r="L6846">
        <f>IFERROR(VLOOKUP(J6846,ORDEN_ESF!A:C,3,0),0)</f>
        <v>1</v>
      </c>
      <c r="M6846">
        <v>8504346</v>
      </c>
    </row>
    <row r="6847" spans="1:13" x14ac:dyDescent="0.25">
      <c r="A6847">
        <v>900315057</v>
      </c>
      <c r="B6847" t="s">
        <v>385</v>
      </c>
      <c r="C6847" t="s">
        <v>294</v>
      </c>
      <c r="D6847" t="s">
        <v>223</v>
      </c>
      <c r="E6847" t="s">
        <v>358</v>
      </c>
      <c r="F6847" t="s">
        <v>292</v>
      </c>
      <c r="G6847" s="16">
        <v>43100</v>
      </c>
      <c r="J6847" t="s">
        <v>316</v>
      </c>
      <c r="K6847" t="str">
        <f>IFERROR(VLOOKUP(J6847,ORDEN_ESF!A:C,2,0),"")</f>
        <v>Activos corrientes</v>
      </c>
      <c r="L6847">
        <f>IFERROR(VLOOKUP(J6847,ORDEN_ESF!A:C,3,0),0)</f>
        <v>1</v>
      </c>
      <c r="M6847">
        <v>48331948</v>
      </c>
    </row>
    <row r="6848" spans="1:13" x14ac:dyDescent="0.25">
      <c r="A6848">
        <v>900315057</v>
      </c>
      <c r="B6848" t="s">
        <v>385</v>
      </c>
      <c r="C6848" t="s">
        <v>294</v>
      </c>
      <c r="D6848" t="s">
        <v>223</v>
      </c>
      <c r="E6848" t="s">
        <v>358</v>
      </c>
      <c r="F6848" t="s">
        <v>314</v>
      </c>
      <c r="G6848" s="16">
        <v>43100</v>
      </c>
      <c r="J6848" t="s">
        <v>316</v>
      </c>
      <c r="K6848" t="str">
        <f>IFERROR(VLOOKUP(J6848,ORDEN_ESF!A:C,2,0),"")</f>
        <v>Activos corrientes</v>
      </c>
      <c r="L6848">
        <f>IFERROR(VLOOKUP(J6848,ORDEN_ESF!A:C,3,0),0)</f>
        <v>1</v>
      </c>
      <c r="M6848">
        <v>62453500</v>
      </c>
    </row>
    <row r="6849" spans="1:13" x14ac:dyDescent="0.25">
      <c r="A6849">
        <v>890920656</v>
      </c>
      <c r="B6849" t="s">
        <v>302</v>
      </c>
      <c r="C6849" t="s">
        <v>294</v>
      </c>
      <c r="D6849" t="s">
        <v>223</v>
      </c>
      <c r="E6849" t="s">
        <v>224</v>
      </c>
      <c r="F6849" t="s">
        <v>292</v>
      </c>
      <c r="G6849" s="16">
        <v>43100</v>
      </c>
      <c r="J6849" t="s">
        <v>316</v>
      </c>
      <c r="K6849" t="str">
        <f>IFERROR(VLOOKUP(J6849,ORDEN_ESF!A:C,2,0),"")</f>
        <v>Activos corrientes</v>
      </c>
      <c r="L6849">
        <f>IFERROR(VLOOKUP(J6849,ORDEN_ESF!A:C,3,0),0)</f>
        <v>1</v>
      </c>
      <c r="M6849">
        <v>3113034</v>
      </c>
    </row>
    <row r="6850" spans="1:13" x14ac:dyDescent="0.25">
      <c r="A6850">
        <v>890920656</v>
      </c>
      <c r="B6850" t="s">
        <v>302</v>
      </c>
      <c r="C6850" t="s">
        <v>294</v>
      </c>
      <c r="D6850" t="s">
        <v>223</v>
      </c>
      <c r="E6850" t="s">
        <v>224</v>
      </c>
      <c r="F6850" t="s">
        <v>314</v>
      </c>
      <c r="G6850" s="16">
        <v>43100</v>
      </c>
      <c r="J6850" t="s">
        <v>316</v>
      </c>
      <c r="K6850" t="str">
        <f>IFERROR(VLOOKUP(J6850,ORDEN_ESF!A:C,2,0),"")</f>
        <v>Activos corrientes</v>
      </c>
      <c r="L6850">
        <f>IFERROR(VLOOKUP(J6850,ORDEN_ESF!A:C,3,0),0)</f>
        <v>1</v>
      </c>
      <c r="M6850">
        <v>4366779</v>
      </c>
    </row>
    <row r="6851" spans="1:13" x14ac:dyDescent="0.25">
      <c r="A6851">
        <v>900035722</v>
      </c>
      <c r="B6851" t="s">
        <v>298</v>
      </c>
      <c r="C6851" t="s">
        <v>294</v>
      </c>
      <c r="D6851" t="s">
        <v>299</v>
      </c>
      <c r="E6851" t="s">
        <v>224</v>
      </c>
      <c r="F6851" t="s">
        <v>292</v>
      </c>
      <c r="G6851" s="16">
        <v>43100</v>
      </c>
      <c r="J6851" t="s">
        <v>316</v>
      </c>
      <c r="K6851" t="str">
        <f>IFERROR(VLOOKUP(J6851,ORDEN_ESF!A:C,2,0),"")</f>
        <v>Activos corrientes</v>
      </c>
      <c r="L6851">
        <f>IFERROR(VLOOKUP(J6851,ORDEN_ESF!A:C,3,0),0)</f>
        <v>1</v>
      </c>
      <c r="M6851">
        <v>88939375</v>
      </c>
    </row>
    <row r="6852" spans="1:13" x14ac:dyDescent="0.25">
      <c r="A6852">
        <v>900035722</v>
      </c>
      <c r="B6852" t="s">
        <v>298</v>
      </c>
      <c r="C6852" t="s">
        <v>294</v>
      </c>
      <c r="D6852" t="s">
        <v>299</v>
      </c>
      <c r="E6852" t="s">
        <v>224</v>
      </c>
      <c r="F6852" t="s">
        <v>314</v>
      </c>
      <c r="G6852" s="16">
        <v>43100</v>
      </c>
      <c r="J6852" t="s">
        <v>316</v>
      </c>
      <c r="K6852" t="str">
        <f>IFERROR(VLOOKUP(J6852,ORDEN_ESF!A:C,2,0),"")</f>
        <v>Activos corrientes</v>
      </c>
      <c r="L6852">
        <f>IFERROR(VLOOKUP(J6852,ORDEN_ESF!A:C,3,0),0)</f>
        <v>1</v>
      </c>
      <c r="M6852">
        <v>64529384</v>
      </c>
    </row>
    <row r="6853" spans="1:13" x14ac:dyDescent="0.25">
      <c r="A6853">
        <v>900193192</v>
      </c>
      <c r="B6853" t="s">
        <v>305</v>
      </c>
      <c r="C6853" t="s">
        <v>294</v>
      </c>
      <c r="D6853" t="s">
        <v>228</v>
      </c>
      <c r="E6853" t="s">
        <v>224</v>
      </c>
      <c r="F6853" t="s">
        <v>292</v>
      </c>
      <c r="G6853" s="16">
        <v>43100</v>
      </c>
      <c r="J6853" t="s">
        <v>316</v>
      </c>
      <c r="K6853" t="str">
        <f>IFERROR(VLOOKUP(J6853,ORDEN_ESF!A:C,2,0),"")</f>
        <v>Activos corrientes</v>
      </c>
      <c r="L6853">
        <f>IFERROR(VLOOKUP(J6853,ORDEN_ESF!A:C,3,0),0)</f>
        <v>1</v>
      </c>
      <c r="M6853">
        <v>11778763</v>
      </c>
    </row>
    <row r="6854" spans="1:13" x14ac:dyDescent="0.25">
      <c r="A6854">
        <v>900193192</v>
      </c>
      <c r="B6854" t="s">
        <v>305</v>
      </c>
      <c r="C6854" t="s">
        <v>294</v>
      </c>
      <c r="D6854" t="s">
        <v>228</v>
      </c>
      <c r="E6854" t="s">
        <v>224</v>
      </c>
      <c r="F6854" t="s">
        <v>314</v>
      </c>
      <c r="G6854" s="16">
        <v>43100</v>
      </c>
      <c r="J6854" t="s">
        <v>316</v>
      </c>
      <c r="K6854" t="str">
        <f>IFERROR(VLOOKUP(J6854,ORDEN_ESF!A:C,2,0),"")</f>
        <v>Activos corrientes</v>
      </c>
      <c r="L6854">
        <f>IFERROR(VLOOKUP(J6854,ORDEN_ESF!A:C,3,0),0)</f>
        <v>1</v>
      </c>
      <c r="M6854">
        <v>17583224</v>
      </c>
    </row>
    <row r="6855" spans="1:13" x14ac:dyDescent="0.25">
      <c r="A6855">
        <v>800208146</v>
      </c>
      <c r="B6855" t="s">
        <v>346</v>
      </c>
      <c r="C6855" t="s">
        <v>294</v>
      </c>
      <c r="D6855" t="s">
        <v>228</v>
      </c>
      <c r="E6855" t="s">
        <v>347</v>
      </c>
      <c r="F6855" t="s">
        <v>292</v>
      </c>
      <c r="G6855" s="16">
        <v>43100</v>
      </c>
      <c r="J6855" t="s">
        <v>316</v>
      </c>
      <c r="K6855" t="str">
        <f>IFERROR(VLOOKUP(J6855,ORDEN_ESF!A:C,2,0),"")</f>
        <v>Activos corrientes</v>
      </c>
      <c r="L6855">
        <f>IFERROR(VLOOKUP(J6855,ORDEN_ESF!A:C,3,0),0)</f>
        <v>1</v>
      </c>
      <c r="M6855">
        <v>181455054</v>
      </c>
    </row>
    <row r="6856" spans="1:13" x14ac:dyDescent="0.25">
      <c r="A6856">
        <v>800208146</v>
      </c>
      <c r="B6856" t="s">
        <v>346</v>
      </c>
      <c r="C6856" t="s">
        <v>294</v>
      </c>
      <c r="D6856" t="s">
        <v>228</v>
      </c>
      <c r="E6856" t="s">
        <v>347</v>
      </c>
      <c r="F6856" t="s">
        <v>314</v>
      </c>
      <c r="G6856" s="16">
        <v>43100</v>
      </c>
      <c r="J6856" t="s">
        <v>316</v>
      </c>
      <c r="K6856" t="str">
        <f>IFERROR(VLOOKUP(J6856,ORDEN_ESF!A:C,2,0),"")</f>
        <v>Activos corrientes</v>
      </c>
      <c r="L6856">
        <f>IFERROR(VLOOKUP(J6856,ORDEN_ESF!A:C,3,0),0)</f>
        <v>1</v>
      </c>
      <c r="M6856">
        <v>224110972</v>
      </c>
    </row>
    <row r="6857" spans="1:13" x14ac:dyDescent="0.25">
      <c r="A6857">
        <v>860009250</v>
      </c>
      <c r="B6857" t="s">
        <v>362</v>
      </c>
      <c r="C6857" t="s">
        <v>294</v>
      </c>
      <c r="D6857" t="s">
        <v>228</v>
      </c>
      <c r="E6857" t="s">
        <v>224</v>
      </c>
      <c r="F6857" t="s">
        <v>292</v>
      </c>
      <c r="G6857" s="16">
        <v>43100</v>
      </c>
      <c r="J6857" t="s">
        <v>316</v>
      </c>
      <c r="K6857" t="str">
        <f>IFERROR(VLOOKUP(J6857,ORDEN_ESF!A:C,2,0),"")</f>
        <v>Activos corrientes</v>
      </c>
      <c r="L6857">
        <f>IFERROR(VLOOKUP(J6857,ORDEN_ESF!A:C,3,0),0)</f>
        <v>1</v>
      </c>
      <c r="M6857">
        <v>14775136</v>
      </c>
    </row>
    <row r="6858" spans="1:13" x14ac:dyDescent="0.25">
      <c r="A6858">
        <v>860009250</v>
      </c>
      <c r="B6858" t="s">
        <v>362</v>
      </c>
      <c r="C6858" t="s">
        <v>294</v>
      </c>
      <c r="D6858" t="s">
        <v>228</v>
      </c>
      <c r="E6858" t="s">
        <v>224</v>
      </c>
      <c r="F6858" t="s">
        <v>314</v>
      </c>
      <c r="G6858" s="16">
        <v>43100</v>
      </c>
      <c r="J6858" t="s">
        <v>316</v>
      </c>
      <c r="K6858" t="str">
        <f>IFERROR(VLOOKUP(J6858,ORDEN_ESF!A:C,2,0),"")</f>
        <v>Activos corrientes</v>
      </c>
      <c r="L6858">
        <f>IFERROR(VLOOKUP(J6858,ORDEN_ESF!A:C,3,0),0)</f>
        <v>1</v>
      </c>
      <c r="M6858">
        <v>17319800</v>
      </c>
    </row>
    <row r="6859" spans="1:13" x14ac:dyDescent="0.25">
      <c r="A6859">
        <v>900192726</v>
      </c>
      <c r="B6859" t="s">
        <v>382</v>
      </c>
      <c r="C6859" t="s">
        <v>294</v>
      </c>
      <c r="D6859" t="s">
        <v>299</v>
      </c>
      <c r="E6859" t="s">
        <v>333</v>
      </c>
      <c r="F6859" t="s">
        <v>292</v>
      </c>
      <c r="G6859" s="16">
        <v>43100</v>
      </c>
      <c r="J6859" t="s">
        <v>316</v>
      </c>
      <c r="K6859" t="str">
        <f>IFERROR(VLOOKUP(J6859,ORDEN_ESF!A:C,2,0),"")</f>
        <v>Activos corrientes</v>
      </c>
      <c r="L6859">
        <f>IFERROR(VLOOKUP(J6859,ORDEN_ESF!A:C,3,0),0)</f>
        <v>1</v>
      </c>
      <c r="M6859">
        <v>3808269</v>
      </c>
    </row>
    <row r="6860" spans="1:13" x14ac:dyDescent="0.25">
      <c r="A6860">
        <v>900192726</v>
      </c>
      <c r="B6860" t="s">
        <v>382</v>
      </c>
      <c r="C6860" t="s">
        <v>294</v>
      </c>
      <c r="D6860" t="s">
        <v>299</v>
      </c>
      <c r="E6860" t="s">
        <v>333</v>
      </c>
      <c r="F6860" t="s">
        <v>314</v>
      </c>
      <c r="G6860" s="16">
        <v>43100</v>
      </c>
      <c r="J6860" t="s">
        <v>316</v>
      </c>
      <c r="K6860" t="str">
        <f>IFERROR(VLOOKUP(J6860,ORDEN_ESF!A:C,2,0),"")</f>
        <v>Activos corrientes</v>
      </c>
      <c r="L6860">
        <f>IFERROR(VLOOKUP(J6860,ORDEN_ESF!A:C,3,0),0)</f>
        <v>1</v>
      </c>
      <c r="M6860">
        <v>5383680</v>
      </c>
    </row>
    <row r="6861" spans="1:13" x14ac:dyDescent="0.25">
      <c r="A6861">
        <v>900139110</v>
      </c>
      <c r="B6861" t="s">
        <v>301</v>
      </c>
      <c r="C6861" t="s">
        <v>294</v>
      </c>
      <c r="D6861" t="s">
        <v>228</v>
      </c>
      <c r="E6861" t="s">
        <v>224</v>
      </c>
      <c r="F6861" t="s">
        <v>292</v>
      </c>
      <c r="G6861" s="16">
        <v>43100</v>
      </c>
      <c r="J6861" t="s">
        <v>316</v>
      </c>
      <c r="K6861" t="str">
        <f>IFERROR(VLOOKUP(J6861,ORDEN_ESF!A:C,2,0),"")</f>
        <v>Activos corrientes</v>
      </c>
      <c r="L6861">
        <f>IFERROR(VLOOKUP(J6861,ORDEN_ESF!A:C,3,0),0)</f>
        <v>1</v>
      </c>
      <c r="M6861">
        <v>18819167</v>
      </c>
    </row>
    <row r="6862" spans="1:13" x14ac:dyDescent="0.25">
      <c r="A6862">
        <v>900139110</v>
      </c>
      <c r="B6862" t="s">
        <v>301</v>
      </c>
      <c r="C6862" t="s">
        <v>294</v>
      </c>
      <c r="D6862" t="s">
        <v>228</v>
      </c>
      <c r="E6862" t="s">
        <v>224</v>
      </c>
      <c r="F6862" t="s">
        <v>314</v>
      </c>
      <c r="G6862" s="16">
        <v>43100</v>
      </c>
      <c r="J6862" t="s">
        <v>316</v>
      </c>
      <c r="K6862" t="str">
        <f>IFERROR(VLOOKUP(J6862,ORDEN_ESF!A:C,2,0),"")</f>
        <v>Activos corrientes</v>
      </c>
      <c r="L6862">
        <f>IFERROR(VLOOKUP(J6862,ORDEN_ESF!A:C,3,0),0)</f>
        <v>1</v>
      </c>
      <c r="M6862">
        <v>19810280</v>
      </c>
    </row>
    <row r="6863" spans="1:13" x14ac:dyDescent="0.25">
      <c r="A6863">
        <v>860067697</v>
      </c>
      <c r="B6863" t="s">
        <v>359</v>
      </c>
      <c r="C6863" t="s">
        <v>294</v>
      </c>
      <c r="D6863" t="s">
        <v>228</v>
      </c>
      <c r="E6863" t="s">
        <v>360</v>
      </c>
      <c r="F6863" t="s">
        <v>292</v>
      </c>
      <c r="G6863" s="16">
        <v>43100</v>
      </c>
      <c r="J6863" t="s">
        <v>245</v>
      </c>
      <c r="K6863" t="str">
        <f>IFERROR(VLOOKUP(J6863,ORDEN_ESF!A:C,2,0),"")</f>
        <v>Propiedades, planta y equipo</v>
      </c>
      <c r="L6863">
        <f>IFERROR(VLOOKUP(J6863,ORDEN_ESF!A:C,3,0),0)</f>
        <v>0</v>
      </c>
      <c r="M6863">
        <v>9654471</v>
      </c>
    </row>
    <row r="6864" spans="1:13" x14ac:dyDescent="0.25">
      <c r="A6864">
        <v>860067697</v>
      </c>
      <c r="B6864" t="s">
        <v>359</v>
      </c>
      <c r="C6864" t="s">
        <v>294</v>
      </c>
      <c r="D6864" t="s">
        <v>228</v>
      </c>
      <c r="E6864" t="s">
        <v>360</v>
      </c>
      <c r="F6864" t="s">
        <v>314</v>
      </c>
      <c r="G6864" s="16">
        <v>43100</v>
      </c>
      <c r="J6864" t="s">
        <v>245</v>
      </c>
      <c r="K6864" t="str">
        <f>IFERROR(VLOOKUP(J6864,ORDEN_ESF!A:C,2,0),"")</f>
        <v>Propiedades, planta y equipo</v>
      </c>
      <c r="L6864">
        <f>IFERROR(VLOOKUP(J6864,ORDEN_ESF!A:C,3,0),0)</f>
        <v>0</v>
      </c>
      <c r="M6864">
        <v>9312158</v>
      </c>
    </row>
    <row r="6865" spans="1:13" x14ac:dyDescent="0.25">
      <c r="A6865">
        <v>900413588</v>
      </c>
      <c r="B6865" t="s">
        <v>37</v>
      </c>
      <c r="C6865" t="s">
        <v>294</v>
      </c>
      <c r="D6865" t="s">
        <v>343</v>
      </c>
      <c r="E6865" t="s">
        <v>224</v>
      </c>
      <c r="F6865" t="s">
        <v>292</v>
      </c>
      <c r="G6865" s="16">
        <v>43100</v>
      </c>
      <c r="J6865" t="s">
        <v>245</v>
      </c>
      <c r="K6865" t="str">
        <f>IFERROR(VLOOKUP(J6865,ORDEN_ESF!A:C,2,0),"")</f>
        <v>Propiedades, planta y equipo</v>
      </c>
      <c r="L6865">
        <f>IFERROR(VLOOKUP(J6865,ORDEN_ESF!A:C,3,0),0)</f>
        <v>0</v>
      </c>
      <c r="M6865">
        <v>503998</v>
      </c>
    </row>
    <row r="6866" spans="1:13" x14ac:dyDescent="0.25">
      <c r="A6866">
        <v>900413588</v>
      </c>
      <c r="B6866" t="s">
        <v>37</v>
      </c>
      <c r="C6866" t="s">
        <v>294</v>
      </c>
      <c r="D6866" t="s">
        <v>343</v>
      </c>
      <c r="E6866" t="s">
        <v>224</v>
      </c>
      <c r="F6866" t="s">
        <v>314</v>
      </c>
      <c r="G6866" s="16">
        <v>43100</v>
      </c>
      <c r="J6866" t="s">
        <v>245</v>
      </c>
      <c r="K6866" t="str">
        <f>IFERROR(VLOOKUP(J6866,ORDEN_ESF!A:C,2,0),"")</f>
        <v>Propiedades, planta y equipo</v>
      </c>
      <c r="L6866">
        <f>IFERROR(VLOOKUP(J6866,ORDEN_ESF!A:C,3,0),0)</f>
        <v>0</v>
      </c>
      <c r="M6866">
        <v>660976</v>
      </c>
    </row>
    <row r="6867" spans="1:13" x14ac:dyDescent="0.25">
      <c r="A6867">
        <v>860001986</v>
      </c>
      <c r="B6867" t="s">
        <v>293</v>
      </c>
      <c r="C6867" t="s">
        <v>294</v>
      </c>
      <c r="D6867" t="s">
        <v>228</v>
      </c>
      <c r="E6867" t="s">
        <v>224</v>
      </c>
      <c r="F6867" t="s">
        <v>292</v>
      </c>
      <c r="G6867" s="16">
        <v>43100</v>
      </c>
      <c r="J6867" t="s">
        <v>245</v>
      </c>
      <c r="K6867" t="str">
        <f>IFERROR(VLOOKUP(J6867,ORDEN_ESF!A:C,2,0),"")</f>
        <v>Propiedades, planta y equipo</v>
      </c>
      <c r="L6867">
        <f>IFERROR(VLOOKUP(J6867,ORDEN_ESF!A:C,3,0),0)</f>
        <v>0</v>
      </c>
      <c r="M6867">
        <v>4641221</v>
      </c>
    </row>
    <row r="6868" spans="1:13" x14ac:dyDescent="0.25">
      <c r="A6868">
        <v>860001986</v>
      </c>
      <c r="B6868" t="s">
        <v>293</v>
      </c>
      <c r="C6868" t="s">
        <v>294</v>
      </c>
      <c r="D6868" t="s">
        <v>228</v>
      </c>
      <c r="E6868" t="s">
        <v>224</v>
      </c>
      <c r="F6868" t="s">
        <v>314</v>
      </c>
      <c r="G6868" s="16">
        <v>43100</v>
      </c>
      <c r="J6868" t="s">
        <v>245</v>
      </c>
      <c r="K6868" t="str">
        <f>IFERROR(VLOOKUP(J6868,ORDEN_ESF!A:C,2,0),"")</f>
        <v>Propiedades, planta y equipo</v>
      </c>
      <c r="L6868">
        <f>IFERROR(VLOOKUP(J6868,ORDEN_ESF!A:C,3,0),0)</f>
        <v>0</v>
      </c>
      <c r="M6868">
        <v>6322419</v>
      </c>
    </row>
    <row r="6869" spans="1:13" x14ac:dyDescent="0.25">
      <c r="A6869">
        <v>860014285</v>
      </c>
      <c r="B6869" t="s">
        <v>356</v>
      </c>
      <c r="C6869" t="s">
        <v>294</v>
      </c>
      <c r="D6869" t="s">
        <v>228</v>
      </c>
      <c r="E6869" t="s">
        <v>224</v>
      </c>
      <c r="F6869" t="s">
        <v>292</v>
      </c>
      <c r="G6869" s="16">
        <v>43100</v>
      </c>
      <c r="J6869" t="s">
        <v>245</v>
      </c>
      <c r="K6869" t="str">
        <f>IFERROR(VLOOKUP(J6869,ORDEN_ESF!A:C,2,0),"")</f>
        <v>Propiedades, planta y equipo</v>
      </c>
      <c r="L6869">
        <f>IFERROR(VLOOKUP(J6869,ORDEN_ESF!A:C,3,0),0)</f>
        <v>0</v>
      </c>
      <c r="M6869">
        <v>164112</v>
      </c>
    </row>
    <row r="6870" spans="1:13" x14ac:dyDescent="0.25">
      <c r="A6870">
        <v>860014285</v>
      </c>
      <c r="B6870" t="s">
        <v>356</v>
      </c>
      <c r="C6870" t="s">
        <v>294</v>
      </c>
      <c r="D6870" t="s">
        <v>228</v>
      </c>
      <c r="E6870" t="s">
        <v>224</v>
      </c>
      <c r="F6870" t="s">
        <v>314</v>
      </c>
      <c r="G6870" s="16">
        <v>43100</v>
      </c>
      <c r="J6870" t="s">
        <v>245</v>
      </c>
      <c r="K6870" t="str">
        <f>IFERROR(VLOOKUP(J6870,ORDEN_ESF!A:C,2,0),"")</f>
        <v>Propiedades, planta y equipo</v>
      </c>
      <c r="L6870">
        <f>IFERROR(VLOOKUP(J6870,ORDEN_ESF!A:C,3,0),0)</f>
        <v>0</v>
      </c>
      <c r="M6870">
        <v>167093</v>
      </c>
    </row>
    <row r="6871" spans="1:13" x14ac:dyDescent="0.25">
      <c r="A6871">
        <v>900315057</v>
      </c>
      <c r="B6871" t="s">
        <v>385</v>
      </c>
      <c r="C6871" t="s">
        <v>294</v>
      </c>
      <c r="D6871" t="s">
        <v>223</v>
      </c>
      <c r="E6871" t="s">
        <v>358</v>
      </c>
      <c r="F6871" t="s">
        <v>292</v>
      </c>
      <c r="G6871" s="16">
        <v>43100</v>
      </c>
      <c r="J6871" t="s">
        <v>245</v>
      </c>
      <c r="K6871" t="str">
        <f>IFERROR(VLOOKUP(J6871,ORDEN_ESF!A:C,2,0),"")</f>
        <v>Propiedades, planta y equipo</v>
      </c>
      <c r="L6871">
        <f>IFERROR(VLOOKUP(J6871,ORDEN_ESF!A:C,3,0),0)</f>
        <v>0</v>
      </c>
      <c r="M6871">
        <v>988981</v>
      </c>
    </row>
    <row r="6872" spans="1:13" x14ac:dyDescent="0.25">
      <c r="A6872">
        <v>900315057</v>
      </c>
      <c r="B6872" t="s">
        <v>385</v>
      </c>
      <c r="C6872" t="s">
        <v>294</v>
      </c>
      <c r="D6872" t="s">
        <v>223</v>
      </c>
      <c r="E6872" t="s">
        <v>358</v>
      </c>
      <c r="F6872" t="s">
        <v>314</v>
      </c>
      <c r="G6872" s="16">
        <v>43100</v>
      </c>
      <c r="J6872" t="s">
        <v>245</v>
      </c>
      <c r="K6872" t="str">
        <f>IFERROR(VLOOKUP(J6872,ORDEN_ESF!A:C,2,0),"")</f>
        <v>Propiedades, planta y equipo</v>
      </c>
      <c r="L6872">
        <f>IFERROR(VLOOKUP(J6872,ORDEN_ESF!A:C,3,0),0)</f>
        <v>0</v>
      </c>
      <c r="M6872">
        <v>12464404</v>
      </c>
    </row>
    <row r="6873" spans="1:13" x14ac:dyDescent="0.25">
      <c r="A6873">
        <v>890920656</v>
      </c>
      <c r="B6873" t="s">
        <v>302</v>
      </c>
      <c r="C6873" t="s">
        <v>294</v>
      </c>
      <c r="D6873" t="s">
        <v>223</v>
      </c>
      <c r="E6873" t="s">
        <v>224</v>
      </c>
      <c r="F6873" t="s">
        <v>292</v>
      </c>
      <c r="G6873" s="16">
        <v>43100</v>
      </c>
      <c r="J6873" t="s">
        <v>245</v>
      </c>
      <c r="K6873" t="str">
        <f>IFERROR(VLOOKUP(J6873,ORDEN_ESF!A:C,2,0),"")</f>
        <v>Propiedades, planta y equipo</v>
      </c>
      <c r="L6873">
        <f>IFERROR(VLOOKUP(J6873,ORDEN_ESF!A:C,3,0),0)</f>
        <v>0</v>
      </c>
      <c r="M6873">
        <v>1256419</v>
      </c>
    </row>
    <row r="6874" spans="1:13" x14ac:dyDescent="0.25">
      <c r="A6874">
        <v>890920656</v>
      </c>
      <c r="B6874" t="s">
        <v>302</v>
      </c>
      <c r="C6874" t="s">
        <v>294</v>
      </c>
      <c r="D6874" t="s">
        <v>223</v>
      </c>
      <c r="E6874" t="s">
        <v>224</v>
      </c>
      <c r="F6874" t="s">
        <v>314</v>
      </c>
      <c r="G6874" s="16">
        <v>43100</v>
      </c>
      <c r="J6874" t="s">
        <v>245</v>
      </c>
      <c r="K6874" t="str">
        <f>IFERROR(VLOOKUP(J6874,ORDEN_ESF!A:C,2,0),"")</f>
        <v>Propiedades, planta y equipo</v>
      </c>
      <c r="L6874">
        <f>IFERROR(VLOOKUP(J6874,ORDEN_ESF!A:C,3,0),0)</f>
        <v>0</v>
      </c>
      <c r="M6874">
        <v>1156695</v>
      </c>
    </row>
    <row r="6875" spans="1:13" x14ac:dyDescent="0.25">
      <c r="A6875">
        <v>900035722</v>
      </c>
      <c r="B6875" t="s">
        <v>298</v>
      </c>
      <c r="C6875" t="s">
        <v>294</v>
      </c>
      <c r="D6875" t="s">
        <v>299</v>
      </c>
      <c r="E6875" t="s">
        <v>224</v>
      </c>
      <c r="F6875" t="s">
        <v>292</v>
      </c>
      <c r="G6875" s="16">
        <v>43100</v>
      </c>
      <c r="J6875" t="s">
        <v>245</v>
      </c>
      <c r="K6875" t="str">
        <f>IFERROR(VLOOKUP(J6875,ORDEN_ESF!A:C,2,0),"")</f>
        <v>Propiedades, planta y equipo</v>
      </c>
      <c r="L6875">
        <f>IFERROR(VLOOKUP(J6875,ORDEN_ESF!A:C,3,0),0)</f>
        <v>0</v>
      </c>
      <c r="M6875">
        <v>2694189</v>
      </c>
    </row>
    <row r="6876" spans="1:13" x14ac:dyDescent="0.25">
      <c r="A6876">
        <v>900035722</v>
      </c>
      <c r="B6876" t="s">
        <v>298</v>
      </c>
      <c r="C6876" t="s">
        <v>294</v>
      </c>
      <c r="D6876" t="s">
        <v>299</v>
      </c>
      <c r="E6876" t="s">
        <v>224</v>
      </c>
      <c r="F6876" t="s">
        <v>314</v>
      </c>
      <c r="G6876" s="16">
        <v>43100</v>
      </c>
      <c r="J6876" t="s">
        <v>245</v>
      </c>
      <c r="K6876" t="str">
        <f>IFERROR(VLOOKUP(J6876,ORDEN_ESF!A:C,2,0),"")</f>
        <v>Propiedades, planta y equipo</v>
      </c>
      <c r="L6876">
        <f>IFERROR(VLOOKUP(J6876,ORDEN_ESF!A:C,3,0),0)</f>
        <v>0</v>
      </c>
      <c r="M6876">
        <v>2634485</v>
      </c>
    </row>
    <row r="6877" spans="1:13" x14ac:dyDescent="0.25">
      <c r="A6877">
        <v>900193192</v>
      </c>
      <c r="B6877" t="s">
        <v>305</v>
      </c>
      <c r="C6877" t="s">
        <v>294</v>
      </c>
      <c r="D6877" t="s">
        <v>228</v>
      </c>
      <c r="E6877" t="s">
        <v>224</v>
      </c>
      <c r="F6877" t="s">
        <v>292</v>
      </c>
      <c r="G6877" s="16">
        <v>43100</v>
      </c>
      <c r="J6877" t="s">
        <v>245</v>
      </c>
      <c r="K6877" t="str">
        <f>IFERROR(VLOOKUP(J6877,ORDEN_ESF!A:C,2,0),"")</f>
        <v>Propiedades, planta y equipo</v>
      </c>
      <c r="L6877">
        <f>IFERROR(VLOOKUP(J6877,ORDEN_ESF!A:C,3,0),0)</f>
        <v>0</v>
      </c>
      <c r="M6877">
        <v>1950820</v>
      </c>
    </row>
    <row r="6878" spans="1:13" x14ac:dyDescent="0.25">
      <c r="A6878">
        <v>900193192</v>
      </c>
      <c r="B6878" t="s">
        <v>305</v>
      </c>
      <c r="C6878" t="s">
        <v>294</v>
      </c>
      <c r="D6878" t="s">
        <v>228</v>
      </c>
      <c r="E6878" t="s">
        <v>224</v>
      </c>
      <c r="F6878" t="s">
        <v>314</v>
      </c>
      <c r="G6878" s="16">
        <v>43100</v>
      </c>
      <c r="J6878" t="s">
        <v>245</v>
      </c>
      <c r="K6878" t="str">
        <f>IFERROR(VLOOKUP(J6878,ORDEN_ESF!A:C,2,0),"")</f>
        <v>Propiedades, planta y equipo</v>
      </c>
      <c r="L6878">
        <f>IFERROR(VLOOKUP(J6878,ORDEN_ESF!A:C,3,0),0)</f>
        <v>0</v>
      </c>
      <c r="M6878">
        <v>687366</v>
      </c>
    </row>
    <row r="6879" spans="1:13" x14ac:dyDescent="0.25">
      <c r="A6879">
        <v>800208146</v>
      </c>
      <c r="B6879" t="s">
        <v>346</v>
      </c>
      <c r="C6879" t="s">
        <v>294</v>
      </c>
      <c r="D6879" t="s">
        <v>228</v>
      </c>
      <c r="E6879" t="s">
        <v>347</v>
      </c>
      <c r="F6879" t="s">
        <v>292</v>
      </c>
      <c r="G6879" s="16">
        <v>43100</v>
      </c>
      <c r="J6879" t="s">
        <v>245</v>
      </c>
      <c r="K6879" t="str">
        <f>IFERROR(VLOOKUP(J6879,ORDEN_ESF!A:C,2,0),"")</f>
        <v>Propiedades, planta y equipo</v>
      </c>
      <c r="L6879">
        <f>IFERROR(VLOOKUP(J6879,ORDEN_ESF!A:C,3,0),0)</f>
        <v>0</v>
      </c>
      <c r="M6879">
        <v>770661</v>
      </c>
    </row>
    <row r="6880" spans="1:13" x14ac:dyDescent="0.25">
      <c r="A6880">
        <v>800208146</v>
      </c>
      <c r="B6880" t="s">
        <v>346</v>
      </c>
      <c r="C6880" t="s">
        <v>294</v>
      </c>
      <c r="D6880" t="s">
        <v>228</v>
      </c>
      <c r="E6880" t="s">
        <v>347</v>
      </c>
      <c r="F6880" t="s">
        <v>314</v>
      </c>
      <c r="G6880" s="16">
        <v>43100</v>
      </c>
      <c r="J6880" t="s">
        <v>245</v>
      </c>
      <c r="K6880" t="str">
        <f>IFERROR(VLOOKUP(J6880,ORDEN_ESF!A:C,2,0),"")</f>
        <v>Propiedades, planta y equipo</v>
      </c>
      <c r="L6880">
        <f>IFERROR(VLOOKUP(J6880,ORDEN_ESF!A:C,3,0),0)</f>
        <v>0</v>
      </c>
      <c r="M6880">
        <v>962944</v>
      </c>
    </row>
    <row r="6881" spans="1:13" x14ac:dyDescent="0.25">
      <c r="A6881">
        <v>860009250</v>
      </c>
      <c r="B6881" t="s">
        <v>362</v>
      </c>
      <c r="C6881" t="s">
        <v>294</v>
      </c>
      <c r="D6881" t="s">
        <v>228</v>
      </c>
      <c r="E6881" t="s">
        <v>224</v>
      </c>
      <c r="F6881" t="s">
        <v>292</v>
      </c>
      <c r="G6881" s="16">
        <v>43100</v>
      </c>
      <c r="J6881" t="s">
        <v>245</v>
      </c>
      <c r="K6881" t="str">
        <f>IFERROR(VLOOKUP(J6881,ORDEN_ESF!A:C,2,0),"")</f>
        <v>Propiedades, planta y equipo</v>
      </c>
      <c r="L6881">
        <f>IFERROR(VLOOKUP(J6881,ORDEN_ESF!A:C,3,0),0)</f>
        <v>0</v>
      </c>
      <c r="M6881">
        <v>1134721</v>
      </c>
    </row>
    <row r="6882" spans="1:13" x14ac:dyDescent="0.25">
      <c r="A6882">
        <v>860009250</v>
      </c>
      <c r="B6882" t="s">
        <v>362</v>
      </c>
      <c r="C6882" t="s">
        <v>294</v>
      </c>
      <c r="D6882" t="s">
        <v>228</v>
      </c>
      <c r="E6882" t="s">
        <v>224</v>
      </c>
      <c r="F6882" t="s">
        <v>314</v>
      </c>
      <c r="G6882" s="16">
        <v>43100</v>
      </c>
      <c r="J6882" t="s">
        <v>245</v>
      </c>
      <c r="K6882" t="str">
        <f>IFERROR(VLOOKUP(J6882,ORDEN_ESF!A:C,2,0),"")</f>
        <v>Propiedades, planta y equipo</v>
      </c>
      <c r="L6882">
        <f>IFERROR(VLOOKUP(J6882,ORDEN_ESF!A:C,3,0),0)</f>
        <v>0</v>
      </c>
      <c r="M6882">
        <v>1162230</v>
      </c>
    </row>
    <row r="6883" spans="1:13" x14ac:dyDescent="0.25">
      <c r="A6883">
        <v>900192726</v>
      </c>
      <c r="B6883" t="s">
        <v>382</v>
      </c>
      <c r="C6883" t="s">
        <v>294</v>
      </c>
      <c r="D6883" t="s">
        <v>299</v>
      </c>
      <c r="E6883" t="s">
        <v>333</v>
      </c>
      <c r="F6883" t="s">
        <v>292</v>
      </c>
      <c r="G6883" s="16">
        <v>43100</v>
      </c>
      <c r="J6883" t="s">
        <v>245</v>
      </c>
      <c r="K6883" t="str">
        <f>IFERROR(VLOOKUP(J6883,ORDEN_ESF!A:C,2,0),"")</f>
        <v>Propiedades, planta y equipo</v>
      </c>
      <c r="L6883">
        <f>IFERROR(VLOOKUP(J6883,ORDEN_ESF!A:C,3,0),0)</f>
        <v>0</v>
      </c>
      <c r="M6883">
        <v>1763372</v>
      </c>
    </row>
    <row r="6884" spans="1:13" x14ac:dyDescent="0.25">
      <c r="A6884">
        <v>900192726</v>
      </c>
      <c r="B6884" t="s">
        <v>382</v>
      </c>
      <c r="C6884" t="s">
        <v>294</v>
      </c>
      <c r="D6884" t="s">
        <v>299</v>
      </c>
      <c r="E6884" t="s">
        <v>333</v>
      </c>
      <c r="F6884" t="s">
        <v>314</v>
      </c>
      <c r="G6884" s="16">
        <v>43100</v>
      </c>
      <c r="J6884" t="s">
        <v>245</v>
      </c>
      <c r="K6884" t="str">
        <f>IFERROR(VLOOKUP(J6884,ORDEN_ESF!A:C,2,0),"")</f>
        <v>Propiedades, planta y equipo</v>
      </c>
      <c r="L6884">
        <f>IFERROR(VLOOKUP(J6884,ORDEN_ESF!A:C,3,0),0)</f>
        <v>0</v>
      </c>
      <c r="M6884">
        <v>2212835</v>
      </c>
    </row>
    <row r="6885" spans="1:13" x14ac:dyDescent="0.25">
      <c r="A6885">
        <v>900139110</v>
      </c>
      <c r="B6885" t="s">
        <v>301</v>
      </c>
      <c r="C6885" t="s">
        <v>294</v>
      </c>
      <c r="D6885" t="s">
        <v>228</v>
      </c>
      <c r="E6885" t="s">
        <v>224</v>
      </c>
      <c r="F6885" t="s">
        <v>292</v>
      </c>
      <c r="G6885" s="16">
        <v>43100</v>
      </c>
      <c r="J6885" t="s">
        <v>245</v>
      </c>
      <c r="K6885" t="str">
        <f>IFERROR(VLOOKUP(J6885,ORDEN_ESF!A:C,2,0),"")</f>
        <v>Propiedades, planta y equipo</v>
      </c>
      <c r="L6885">
        <f>IFERROR(VLOOKUP(J6885,ORDEN_ESF!A:C,3,0),0)</f>
        <v>0</v>
      </c>
      <c r="M6885">
        <v>1127799</v>
      </c>
    </row>
    <row r="6886" spans="1:13" x14ac:dyDescent="0.25">
      <c r="A6886">
        <v>900139110</v>
      </c>
      <c r="B6886" t="s">
        <v>301</v>
      </c>
      <c r="C6886" t="s">
        <v>294</v>
      </c>
      <c r="D6886" t="s">
        <v>228</v>
      </c>
      <c r="E6886" t="s">
        <v>224</v>
      </c>
      <c r="F6886" t="s">
        <v>314</v>
      </c>
      <c r="G6886" s="16">
        <v>43100</v>
      </c>
      <c r="J6886" t="s">
        <v>245</v>
      </c>
      <c r="K6886" t="str">
        <f>IFERROR(VLOOKUP(J6886,ORDEN_ESF!A:C,2,0),"")</f>
        <v>Propiedades, planta y equipo</v>
      </c>
      <c r="L6886">
        <f>IFERROR(VLOOKUP(J6886,ORDEN_ESF!A:C,3,0),0)</f>
        <v>0</v>
      </c>
      <c r="M6886">
        <v>1234294</v>
      </c>
    </row>
    <row r="6887" spans="1:13" x14ac:dyDescent="0.25">
      <c r="A6887">
        <v>900035722</v>
      </c>
      <c r="B6887" t="s">
        <v>298</v>
      </c>
      <c r="C6887" t="s">
        <v>294</v>
      </c>
      <c r="D6887" t="s">
        <v>299</v>
      </c>
      <c r="E6887" t="s">
        <v>224</v>
      </c>
      <c r="F6887" t="s">
        <v>292</v>
      </c>
      <c r="G6887" s="16">
        <v>43100</v>
      </c>
      <c r="J6887" t="s">
        <v>309</v>
      </c>
      <c r="K6887" t="str">
        <f>IFERROR(VLOOKUP(J6887,ORDEN_ESF!A:C,2,0),"")</f>
        <v>Propiedades de inversión a valor razonable con cambios en resultados</v>
      </c>
      <c r="L6887">
        <f>IFERROR(VLOOKUP(J6887,ORDEN_ESF!A:C,3,0),0)</f>
        <v>0</v>
      </c>
      <c r="M6887">
        <v>4076582</v>
      </c>
    </row>
    <row r="6888" spans="1:13" x14ac:dyDescent="0.25">
      <c r="A6888">
        <v>900035722</v>
      </c>
      <c r="B6888" t="s">
        <v>298</v>
      </c>
      <c r="C6888" t="s">
        <v>294</v>
      </c>
      <c r="D6888" t="s">
        <v>299</v>
      </c>
      <c r="E6888" t="s">
        <v>224</v>
      </c>
      <c r="F6888" t="s">
        <v>314</v>
      </c>
      <c r="G6888" s="16">
        <v>43100</v>
      </c>
      <c r="J6888" t="s">
        <v>309</v>
      </c>
      <c r="K6888" t="str">
        <f>IFERROR(VLOOKUP(J6888,ORDEN_ESF!A:C,2,0),"")</f>
        <v>Propiedades de inversión a valor razonable con cambios en resultados</v>
      </c>
      <c r="L6888">
        <f>IFERROR(VLOOKUP(J6888,ORDEN_ESF!A:C,3,0),0)</f>
        <v>0</v>
      </c>
      <c r="M6888">
        <v>6485283</v>
      </c>
    </row>
    <row r="6889" spans="1:13" x14ac:dyDescent="0.25">
      <c r="A6889">
        <v>860067697</v>
      </c>
      <c r="B6889" t="s">
        <v>359</v>
      </c>
      <c r="C6889" t="s">
        <v>294</v>
      </c>
      <c r="D6889" t="s">
        <v>228</v>
      </c>
      <c r="E6889" t="s">
        <v>360</v>
      </c>
      <c r="F6889" t="s">
        <v>292</v>
      </c>
      <c r="G6889" s="16">
        <v>43100</v>
      </c>
      <c r="J6889" t="s">
        <v>247</v>
      </c>
      <c r="K6889" t="str">
        <f>IFERROR(VLOOKUP(J6889,ORDEN_ESF!A:C,2,0),"")</f>
        <v>Activos intangibles distintos de la plusvalía</v>
      </c>
      <c r="L6889">
        <f>IFERROR(VLOOKUP(J6889,ORDEN_ESF!A:C,3,0),0)</f>
        <v>0</v>
      </c>
      <c r="M6889">
        <v>248578</v>
      </c>
    </row>
    <row r="6890" spans="1:13" x14ac:dyDescent="0.25">
      <c r="A6890">
        <v>860067697</v>
      </c>
      <c r="B6890" t="s">
        <v>359</v>
      </c>
      <c r="C6890" t="s">
        <v>294</v>
      </c>
      <c r="D6890" t="s">
        <v>228</v>
      </c>
      <c r="E6890" t="s">
        <v>360</v>
      </c>
      <c r="F6890" t="s">
        <v>314</v>
      </c>
      <c r="G6890" s="16">
        <v>43100</v>
      </c>
      <c r="J6890" t="s">
        <v>247</v>
      </c>
      <c r="K6890" t="str">
        <f>IFERROR(VLOOKUP(J6890,ORDEN_ESF!A:C,2,0),"")</f>
        <v>Activos intangibles distintos de la plusvalía</v>
      </c>
      <c r="L6890">
        <f>IFERROR(VLOOKUP(J6890,ORDEN_ESF!A:C,3,0),0)</f>
        <v>0</v>
      </c>
      <c r="M6890">
        <v>220899</v>
      </c>
    </row>
    <row r="6891" spans="1:13" x14ac:dyDescent="0.25">
      <c r="A6891">
        <v>900413588</v>
      </c>
      <c r="B6891" t="s">
        <v>37</v>
      </c>
      <c r="C6891" t="s">
        <v>294</v>
      </c>
      <c r="D6891" t="s">
        <v>343</v>
      </c>
      <c r="E6891" t="s">
        <v>224</v>
      </c>
      <c r="F6891" t="s">
        <v>292</v>
      </c>
      <c r="G6891" s="16">
        <v>43100</v>
      </c>
      <c r="J6891" t="s">
        <v>247</v>
      </c>
      <c r="K6891" t="str">
        <f>IFERROR(VLOOKUP(J6891,ORDEN_ESF!A:C,2,0),"")</f>
        <v>Activos intangibles distintos de la plusvalía</v>
      </c>
      <c r="L6891">
        <f>IFERROR(VLOOKUP(J6891,ORDEN_ESF!A:C,3,0),0)</f>
        <v>0</v>
      </c>
      <c r="M6891">
        <v>104498</v>
      </c>
    </row>
    <row r="6892" spans="1:13" x14ac:dyDescent="0.25">
      <c r="A6892">
        <v>900413588</v>
      </c>
      <c r="B6892" t="s">
        <v>37</v>
      </c>
      <c r="C6892" t="s">
        <v>294</v>
      </c>
      <c r="D6892" t="s">
        <v>343</v>
      </c>
      <c r="E6892" t="s">
        <v>224</v>
      </c>
      <c r="F6892" t="s">
        <v>314</v>
      </c>
      <c r="G6892" s="16">
        <v>43100</v>
      </c>
      <c r="J6892" t="s">
        <v>247</v>
      </c>
      <c r="K6892" t="str">
        <f>IFERROR(VLOOKUP(J6892,ORDEN_ESF!A:C,2,0),"")</f>
        <v>Activos intangibles distintos de la plusvalía</v>
      </c>
      <c r="L6892">
        <f>IFERROR(VLOOKUP(J6892,ORDEN_ESF!A:C,3,0),0)</f>
        <v>0</v>
      </c>
      <c r="M6892">
        <v>185852</v>
      </c>
    </row>
    <row r="6893" spans="1:13" x14ac:dyDescent="0.25">
      <c r="A6893">
        <v>860001986</v>
      </c>
      <c r="B6893" t="s">
        <v>293</v>
      </c>
      <c r="C6893" t="s">
        <v>294</v>
      </c>
      <c r="D6893" t="s">
        <v>228</v>
      </c>
      <c r="E6893" t="s">
        <v>224</v>
      </c>
      <c r="F6893" t="s">
        <v>292</v>
      </c>
      <c r="G6893" s="16">
        <v>43100</v>
      </c>
      <c r="J6893" t="s">
        <v>247</v>
      </c>
      <c r="K6893" t="str">
        <f>IFERROR(VLOOKUP(J6893,ORDEN_ESF!A:C,2,0),"")</f>
        <v>Activos intangibles distintos de la plusvalía</v>
      </c>
      <c r="L6893">
        <f>IFERROR(VLOOKUP(J6893,ORDEN_ESF!A:C,3,0),0)</f>
        <v>0</v>
      </c>
      <c r="M6893">
        <v>2369219</v>
      </c>
    </row>
    <row r="6894" spans="1:13" x14ac:dyDescent="0.25">
      <c r="A6894">
        <v>860001986</v>
      </c>
      <c r="B6894" t="s">
        <v>293</v>
      </c>
      <c r="C6894" t="s">
        <v>294</v>
      </c>
      <c r="D6894" t="s">
        <v>228</v>
      </c>
      <c r="E6894" t="s">
        <v>224</v>
      </c>
      <c r="F6894" t="s">
        <v>314</v>
      </c>
      <c r="G6894" s="16">
        <v>43100</v>
      </c>
      <c r="J6894" t="s">
        <v>247</v>
      </c>
      <c r="K6894" t="str">
        <f>IFERROR(VLOOKUP(J6894,ORDEN_ESF!A:C,2,0),"")</f>
        <v>Activos intangibles distintos de la plusvalía</v>
      </c>
      <c r="L6894">
        <f>IFERROR(VLOOKUP(J6894,ORDEN_ESF!A:C,3,0),0)</f>
        <v>0</v>
      </c>
      <c r="M6894">
        <v>2445293</v>
      </c>
    </row>
    <row r="6895" spans="1:13" x14ac:dyDescent="0.25">
      <c r="A6895">
        <v>860014285</v>
      </c>
      <c r="B6895" t="s">
        <v>356</v>
      </c>
      <c r="C6895" t="s">
        <v>294</v>
      </c>
      <c r="D6895" t="s">
        <v>228</v>
      </c>
      <c r="E6895" t="s">
        <v>224</v>
      </c>
      <c r="F6895" t="s">
        <v>292</v>
      </c>
      <c r="G6895" s="16">
        <v>43100</v>
      </c>
      <c r="J6895" t="s">
        <v>247</v>
      </c>
      <c r="K6895" t="str">
        <f>IFERROR(VLOOKUP(J6895,ORDEN_ESF!A:C,2,0),"")</f>
        <v>Activos intangibles distintos de la plusvalía</v>
      </c>
      <c r="L6895">
        <f>IFERROR(VLOOKUP(J6895,ORDEN_ESF!A:C,3,0),0)</f>
        <v>0</v>
      </c>
      <c r="M6895">
        <v>31423</v>
      </c>
    </row>
    <row r="6896" spans="1:13" x14ac:dyDescent="0.25">
      <c r="A6896">
        <v>860014285</v>
      </c>
      <c r="B6896" t="s">
        <v>356</v>
      </c>
      <c r="C6896" t="s">
        <v>294</v>
      </c>
      <c r="D6896" t="s">
        <v>228</v>
      </c>
      <c r="E6896" t="s">
        <v>224</v>
      </c>
      <c r="F6896" t="s">
        <v>314</v>
      </c>
      <c r="G6896" s="16">
        <v>43100</v>
      </c>
      <c r="J6896" t="s">
        <v>247</v>
      </c>
      <c r="K6896" t="str">
        <f>IFERROR(VLOOKUP(J6896,ORDEN_ESF!A:C,2,0),"")</f>
        <v>Activos intangibles distintos de la plusvalía</v>
      </c>
      <c r="L6896">
        <f>IFERROR(VLOOKUP(J6896,ORDEN_ESF!A:C,3,0),0)</f>
        <v>0</v>
      </c>
      <c r="M6896">
        <v>31423</v>
      </c>
    </row>
    <row r="6897" spans="1:13" x14ac:dyDescent="0.25">
      <c r="A6897">
        <v>890920656</v>
      </c>
      <c r="B6897" t="s">
        <v>302</v>
      </c>
      <c r="C6897" t="s">
        <v>294</v>
      </c>
      <c r="D6897" t="s">
        <v>223</v>
      </c>
      <c r="E6897" t="s">
        <v>224</v>
      </c>
      <c r="F6897" t="s">
        <v>292</v>
      </c>
      <c r="G6897" s="16">
        <v>43100</v>
      </c>
      <c r="J6897" t="s">
        <v>247</v>
      </c>
      <c r="K6897" t="str">
        <f>IFERROR(VLOOKUP(J6897,ORDEN_ESF!A:C,2,0),"")</f>
        <v>Activos intangibles distintos de la plusvalía</v>
      </c>
      <c r="L6897">
        <f>IFERROR(VLOOKUP(J6897,ORDEN_ESF!A:C,3,0),0)</f>
        <v>0</v>
      </c>
      <c r="M6897">
        <v>67138</v>
      </c>
    </row>
    <row r="6898" spans="1:13" x14ac:dyDescent="0.25">
      <c r="A6898">
        <v>890920656</v>
      </c>
      <c r="B6898" t="s">
        <v>302</v>
      </c>
      <c r="C6898" t="s">
        <v>294</v>
      </c>
      <c r="D6898" t="s">
        <v>223</v>
      </c>
      <c r="E6898" t="s">
        <v>224</v>
      </c>
      <c r="F6898" t="s">
        <v>314</v>
      </c>
      <c r="G6898" s="16">
        <v>43100</v>
      </c>
      <c r="J6898" t="s">
        <v>247</v>
      </c>
      <c r="K6898" t="str">
        <f>IFERROR(VLOOKUP(J6898,ORDEN_ESF!A:C,2,0),"")</f>
        <v>Activos intangibles distintos de la plusvalía</v>
      </c>
      <c r="L6898">
        <f>IFERROR(VLOOKUP(J6898,ORDEN_ESF!A:C,3,0),0)</f>
        <v>0</v>
      </c>
      <c r="M6898">
        <v>31985</v>
      </c>
    </row>
    <row r="6899" spans="1:13" x14ac:dyDescent="0.25">
      <c r="A6899">
        <v>900035722</v>
      </c>
      <c r="B6899" t="s">
        <v>298</v>
      </c>
      <c r="C6899" t="s">
        <v>294</v>
      </c>
      <c r="D6899" t="s">
        <v>299</v>
      </c>
      <c r="E6899" t="s">
        <v>224</v>
      </c>
      <c r="F6899" t="s">
        <v>292</v>
      </c>
      <c r="G6899" s="16">
        <v>43100</v>
      </c>
      <c r="J6899" t="s">
        <v>247</v>
      </c>
      <c r="K6899" t="str">
        <f>IFERROR(VLOOKUP(J6899,ORDEN_ESF!A:C,2,0),"")</f>
        <v>Activos intangibles distintos de la plusvalía</v>
      </c>
      <c r="L6899">
        <f>IFERROR(VLOOKUP(J6899,ORDEN_ESF!A:C,3,0),0)</f>
        <v>0</v>
      </c>
      <c r="M6899">
        <v>517121</v>
      </c>
    </row>
    <row r="6900" spans="1:13" x14ac:dyDescent="0.25">
      <c r="A6900">
        <v>900035722</v>
      </c>
      <c r="B6900" t="s">
        <v>298</v>
      </c>
      <c r="C6900" t="s">
        <v>294</v>
      </c>
      <c r="D6900" t="s">
        <v>299</v>
      </c>
      <c r="E6900" t="s">
        <v>224</v>
      </c>
      <c r="F6900" t="s">
        <v>314</v>
      </c>
      <c r="G6900" s="16">
        <v>43100</v>
      </c>
      <c r="J6900" t="s">
        <v>247</v>
      </c>
      <c r="K6900" t="str">
        <f>IFERROR(VLOOKUP(J6900,ORDEN_ESF!A:C,2,0),"")</f>
        <v>Activos intangibles distintos de la plusvalía</v>
      </c>
      <c r="L6900">
        <f>IFERROR(VLOOKUP(J6900,ORDEN_ESF!A:C,3,0),0)</f>
        <v>0</v>
      </c>
      <c r="M6900">
        <v>510000</v>
      </c>
    </row>
    <row r="6901" spans="1:13" x14ac:dyDescent="0.25">
      <c r="A6901">
        <v>900193192</v>
      </c>
      <c r="B6901" t="s">
        <v>305</v>
      </c>
      <c r="C6901" t="s">
        <v>294</v>
      </c>
      <c r="D6901" t="s">
        <v>228</v>
      </c>
      <c r="E6901" t="s">
        <v>224</v>
      </c>
      <c r="F6901" t="s">
        <v>292</v>
      </c>
      <c r="G6901" s="16">
        <v>43100</v>
      </c>
      <c r="J6901" t="s">
        <v>247</v>
      </c>
      <c r="K6901" t="str">
        <f>IFERROR(VLOOKUP(J6901,ORDEN_ESF!A:C,2,0),"")</f>
        <v>Activos intangibles distintos de la plusvalía</v>
      </c>
      <c r="L6901">
        <f>IFERROR(VLOOKUP(J6901,ORDEN_ESF!A:C,3,0),0)</f>
        <v>0</v>
      </c>
      <c r="M6901">
        <v>101036</v>
      </c>
    </row>
    <row r="6902" spans="1:13" x14ac:dyDescent="0.25">
      <c r="A6902">
        <v>900193192</v>
      </c>
      <c r="B6902" t="s">
        <v>305</v>
      </c>
      <c r="C6902" t="s">
        <v>294</v>
      </c>
      <c r="D6902" t="s">
        <v>228</v>
      </c>
      <c r="E6902" t="s">
        <v>224</v>
      </c>
      <c r="F6902" t="s">
        <v>314</v>
      </c>
      <c r="G6902" s="16">
        <v>43100</v>
      </c>
      <c r="J6902" t="s">
        <v>247</v>
      </c>
      <c r="K6902" t="str">
        <f>IFERROR(VLOOKUP(J6902,ORDEN_ESF!A:C,2,0),"")</f>
        <v>Activos intangibles distintos de la plusvalía</v>
      </c>
      <c r="L6902">
        <f>IFERROR(VLOOKUP(J6902,ORDEN_ESF!A:C,3,0),0)</f>
        <v>0</v>
      </c>
      <c r="M6902">
        <v>106527</v>
      </c>
    </row>
    <row r="6903" spans="1:13" x14ac:dyDescent="0.25">
      <c r="A6903">
        <v>800208146</v>
      </c>
      <c r="B6903" t="s">
        <v>346</v>
      </c>
      <c r="C6903" t="s">
        <v>294</v>
      </c>
      <c r="D6903" t="s">
        <v>228</v>
      </c>
      <c r="E6903" t="s">
        <v>347</v>
      </c>
      <c r="F6903" t="s">
        <v>292</v>
      </c>
      <c r="G6903" s="16">
        <v>43100</v>
      </c>
      <c r="J6903" t="s">
        <v>247</v>
      </c>
      <c r="K6903" t="str">
        <f>IFERROR(VLOOKUP(J6903,ORDEN_ESF!A:C,2,0),"")</f>
        <v>Activos intangibles distintos de la plusvalía</v>
      </c>
      <c r="L6903">
        <f>IFERROR(VLOOKUP(J6903,ORDEN_ESF!A:C,3,0),0)</f>
        <v>0</v>
      </c>
      <c r="M6903">
        <v>56306888</v>
      </c>
    </row>
    <row r="6904" spans="1:13" x14ac:dyDescent="0.25">
      <c r="A6904">
        <v>800208146</v>
      </c>
      <c r="B6904" t="s">
        <v>346</v>
      </c>
      <c r="C6904" t="s">
        <v>294</v>
      </c>
      <c r="D6904" t="s">
        <v>228</v>
      </c>
      <c r="E6904" t="s">
        <v>347</v>
      </c>
      <c r="F6904" t="s">
        <v>314</v>
      </c>
      <c r="G6904" s="16">
        <v>43100</v>
      </c>
      <c r="J6904" t="s">
        <v>247</v>
      </c>
      <c r="K6904" t="str">
        <f>IFERROR(VLOOKUP(J6904,ORDEN_ESF!A:C,2,0),"")</f>
        <v>Activos intangibles distintos de la plusvalía</v>
      </c>
      <c r="L6904">
        <f>IFERROR(VLOOKUP(J6904,ORDEN_ESF!A:C,3,0),0)</f>
        <v>0</v>
      </c>
      <c r="M6904">
        <v>21805748</v>
      </c>
    </row>
    <row r="6905" spans="1:13" x14ac:dyDescent="0.25">
      <c r="A6905">
        <v>860014285</v>
      </c>
      <c r="B6905" t="s">
        <v>356</v>
      </c>
      <c r="C6905" t="s">
        <v>294</v>
      </c>
      <c r="D6905" t="s">
        <v>228</v>
      </c>
      <c r="E6905" t="s">
        <v>224</v>
      </c>
      <c r="F6905" t="s">
        <v>292</v>
      </c>
      <c r="G6905" s="16">
        <v>43100</v>
      </c>
      <c r="J6905" t="s">
        <v>330</v>
      </c>
      <c r="K6905" t="str">
        <f>IFERROR(VLOOKUP(J6905,ORDEN_ESF!A:C,2,0),"")</f>
        <v>Inversiones en subsidiarias</v>
      </c>
      <c r="L6905">
        <f>IFERROR(VLOOKUP(J6905,ORDEN_ESF!A:C,3,0),0)</f>
        <v>0</v>
      </c>
      <c r="M6905">
        <v>30000</v>
      </c>
    </row>
    <row r="6906" spans="1:13" x14ac:dyDescent="0.25">
      <c r="A6906">
        <v>860014285</v>
      </c>
      <c r="B6906" t="s">
        <v>356</v>
      </c>
      <c r="C6906" t="s">
        <v>294</v>
      </c>
      <c r="D6906" t="s">
        <v>228</v>
      </c>
      <c r="E6906" t="s">
        <v>224</v>
      </c>
      <c r="F6906" t="s">
        <v>314</v>
      </c>
      <c r="G6906" s="16">
        <v>43100</v>
      </c>
      <c r="J6906" t="s">
        <v>330</v>
      </c>
      <c r="K6906" t="str">
        <f>IFERROR(VLOOKUP(J6906,ORDEN_ESF!A:C,2,0),"")</f>
        <v>Inversiones en subsidiarias</v>
      </c>
      <c r="L6906">
        <f>IFERROR(VLOOKUP(J6906,ORDEN_ESF!A:C,3,0),0)</f>
        <v>0</v>
      </c>
      <c r="M6906">
        <v>30000</v>
      </c>
    </row>
    <row r="6907" spans="1:13" x14ac:dyDescent="0.25">
      <c r="A6907">
        <v>900315057</v>
      </c>
      <c r="B6907" t="s">
        <v>385</v>
      </c>
      <c r="C6907" t="s">
        <v>294</v>
      </c>
      <c r="D6907" t="s">
        <v>223</v>
      </c>
      <c r="E6907" t="s">
        <v>358</v>
      </c>
      <c r="F6907" t="s">
        <v>292</v>
      </c>
      <c r="G6907" s="16">
        <v>43100</v>
      </c>
      <c r="J6907" t="s">
        <v>330</v>
      </c>
      <c r="K6907" t="str">
        <f>IFERROR(VLOOKUP(J6907,ORDEN_ESF!A:C,2,0),"")</f>
        <v>Inversiones en subsidiarias</v>
      </c>
      <c r="L6907">
        <f>IFERROR(VLOOKUP(J6907,ORDEN_ESF!A:C,3,0),0)</f>
        <v>0</v>
      </c>
      <c r="M6907">
        <v>17479820</v>
      </c>
    </row>
    <row r="6908" spans="1:13" x14ac:dyDescent="0.25">
      <c r="A6908">
        <v>900315057</v>
      </c>
      <c r="B6908" t="s">
        <v>385</v>
      </c>
      <c r="C6908" t="s">
        <v>294</v>
      </c>
      <c r="D6908" t="s">
        <v>223</v>
      </c>
      <c r="E6908" t="s">
        <v>358</v>
      </c>
      <c r="F6908" t="s">
        <v>314</v>
      </c>
      <c r="G6908" s="16">
        <v>43100</v>
      </c>
      <c r="J6908" t="s">
        <v>330</v>
      </c>
      <c r="K6908" t="str">
        <f>IFERROR(VLOOKUP(J6908,ORDEN_ESF!A:C,2,0),"")</f>
        <v>Inversiones en subsidiarias</v>
      </c>
      <c r="L6908">
        <f>IFERROR(VLOOKUP(J6908,ORDEN_ESF!A:C,3,0),0)</f>
        <v>0</v>
      </c>
      <c r="M6908">
        <v>15848101</v>
      </c>
    </row>
    <row r="6909" spans="1:13" x14ac:dyDescent="0.25">
      <c r="A6909">
        <v>890920656</v>
      </c>
      <c r="B6909" t="s">
        <v>302</v>
      </c>
      <c r="C6909" t="s">
        <v>294</v>
      </c>
      <c r="D6909" t="s">
        <v>223</v>
      </c>
      <c r="E6909" t="s">
        <v>224</v>
      </c>
      <c r="F6909" t="s">
        <v>292</v>
      </c>
      <c r="G6909" s="16">
        <v>43100</v>
      </c>
      <c r="J6909" t="s">
        <v>330</v>
      </c>
      <c r="K6909" t="str">
        <f>IFERROR(VLOOKUP(J6909,ORDEN_ESF!A:C,2,0),"")</f>
        <v>Inversiones en subsidiarias</v>
      </c>
      <c r="L6909">
        <f>IFERROR(VLOOKUP(J6909,ORDEN_ESF!A:C,3,0),0)</f>
        <v>0</v>
      </c>
      <c r="M6909">
        <v>3000</v>
      </c>
    </row>
    <row r="6910" spans="1:13" x14ac:dyDescent="0.25">
      <c r="A6910">
        <v>890920656</v>
      </c>
      <c r="B6910" t="s">
        <v>302</v>
      </c>
      <c r="C6910" t="s">
        <v>294</v>
      </c>
      <c r="D6910" t="s">
        <v>223</v>
      </c>
      <c r="E6910" t="s">
        <v>224</v>
      </c>
      <c r="F6910" t="s">
        <v>314</v>
      </c>
      <c r="G6910" s="16">
        <v>43100</v>
      </c>
      <c r="J6910" t="s">
        <v>330</v>
      </c>
      <c r="K6910" t="str">
        <f>IFERROR(VLOOKUP(J6910,ORDEN_ESF!A:C,2,0),"")</f>
        <v>Inversiones en subsidiarias</v>
      </c>
      <c r="L6910">
        <f>IFERROR(VLOOKUP(J6910,ORDEN_ESF!A:C,3,0),0)</f>
        <v>0</v>
      </c>
      <c r="M6910">
        <v>3000</v>
      </c>
    </row>
    <row r="6911" spans="1:13" x14ac:dyDescent="0.25">
      <c r="A6911">
        <v>860067697</v>
      </c>
      <c r="B6911" t="s">
        <v>359</v>
      </c>
      <c r="C6911" t="s">
        <v>294</v>
      </c>
      <c r="D6911" t="s">
        <v>228</v>
      </c>
      <c r="E6911" t="s">
        <v>360</v>
      </c>
      <c r="F6911" t="s">
        <v>292</v>
      </c>
      <c r="G6911" s="16">
        <v>43100</v>
      </c>
      <c r="J6911" t="s">
        <v>331</v>
      </c>
      <c r="K6911" t="str">
        <f>IFERROR(VLOOKUP(J6911,ORDEN_ESF!A:C,2,0),"")</f>
        <v>Inversiones en negocios conjuntos</v>
      </c>
      <c r="L6911">
        <f>IFERROR(VLOOKUP(J6911,ORDEN_ESF!A:C,3,0),0)</f>
        <v>0</v>
      </c>
      <c r="M6911">
        <v>41344697</v>
      </c>
    </row>
    <row r="6912" spans="1:13" x14ac:dyDescent="0.25">
      <c r="A6912">
        <v>860067697</v>
      </c>
      <c r="B6912" t="s">
        <v>359</v>
      </c>
      <c r="C6912" t="s">
        <v>294</v>
      </c>
      <c r="D6912" t="s">
        <v>228</v>
      </c>
      <c r="E6912" t="s">
        <v>360</v>
      </c>
      <c r="F6912" t="s">
        <v>314</v>
      </c>
      <c r="G6912" s="16">
        <v>43100</v>
      </c>
      <c r="J6912" t="s">
        <v>331</v>
      </c>
      <c r="K6912" t="str">
        <f>IFERROR(VLOOKUP(J6912,ORDEN_ESF!A:C,2,0),"")</f>
        <v>Inversiones en negocios conjuntos</v>
      </c>
      <c r="L6912">
        <f>IFERROR(VLOOKUP(J6912,ORDEN_ESF!A:C,3,0),0)</f>
        <v>0</v>
      </c>
      <c r="M6912">
        <v>53694374</v>
      </c>
    </row>
    <row r="6913" spans="1:13" x14ac:dyDescent="0.25">
      <c r="A6913">
        <v>900413588</v>
      </c>
      <c r="B6913" t="s">
        <v>37</v>
      </c>
      <c r="C6913" t="s">
        <v>294</v>
      </c>
      <c r="D6913" t="s">
        <v>343</v>
      </c>
      <c r="E6913" t="s">
        <v>224</v>
      </c>
      <c r="F6913" t="s">
        <v>292</v>
      </c>
      <c r="G6913" s="16">
        <v>43100</v>
      </c>
      <c r="J6913" t="s">
        <v>331</v>
      </c>
      <c r="K6913" t="str">
        <f>IFERROR(VLOOKUP(J6913,ORDEN_ESF!A:C,2,0),"")</f>
        <v>Inversiones en negocios conjuntos</v>
      </c>
      <c r="L6913">
        <f>IFERROR(VLOOKUP(J6913,ORDEN_ESF!A:C,3,0),0)</f>
        <v>0</v>
      </c>
      <c r="M6913">
        <v>4308766</v>
      </c>
    </row>
    <row r="6914" spans="1:13" x14ac:dyDescent="0.25">
      <c r="A6914">
        <v>900413588</v>
      </c>
      <c r="B6914" t="s">
        <v>37</v>
      </c>
      <c r="C6914" t="s">
        <v>294</v>
      </c>
      <c r="D6914" t="s">
        <v>343</v>
      </c>
      <c r="E6914" t="s">
        <v>224</v>
      </c>
      <c r="F6914" t="s">
        <v>314</v>
      </c>
      <c r="G6914" s="16">
        <v>43100</v>
      </c>
      <c r="J6914" t="s">
        <v>331</v>
      </c>
      <c r="K6914" t="str">
        <f>IFERROR(VLOOKUP(J6914,ORDEN_ESF!A:C,2,0),"")</f>
        <v>Inversiones en negocios conjuntos</v>
      </c>
      <c r="L6914">
        <f>IFERROR(VLOOKUP(J6914,ORDEN_ESF!A:C,3,0),0)</f>
        <v>0</v>
      </c>
      <c r="M6914">
        <v>4270283</v>
      </c>
    </row>
    <row r="6915" spans="1:13" x14ac:dyDescent="0.25">
      <c r="A6915">
        <v>860014285</v>
      </c>
      <c r="B6915" t="s">
        <v>356</v>
      </c>
      <c r="C6915" t="s">
        <v>294</v>
      </c>
      <c r="D6915" t="s">
        <v>228</v>
      </c>
      <c r="E6915" t="s">
        <v>224</v>
      </c>
      <c r="F6915" t="s">
        <v>292</v>
      </c>
      <c r="G6915" s="16">
        <v>43100</v>
      </c>
      <c r="J6915" t="s">
        <v>331</v>
      </c>
      <c r="K6915" t="str">
        <f>IFERROR(VLOOKUP(J6915,ORDEN_ESF!A:C,2,0),"")</f>
        <v>Inversiones en negocios conjuntos</v>
      </c>
      <c r="L6915">
        <f>IFERROR(VLOOKUP(J6915,ORDEN_ESF!A:C,3,0),0)</f>
        <v>0</v>
      </c>
      <c r="M6915">
        <v>11210</v>
      </c>
    </row>
    <row r="6916" spans="1:13" x14ac:dyDescent="0.25">
      <c r="A6916">
        <v>860014285</v>
      </c>
      <c r="B6916" t="s">
        <v>356</v>
      </c>
      <c r="C6916" t="s">
        <v>294</v>
      </c>
      <c r="D6916" t="s">
        <v>228</v>
      </c>
      <c r="E6916" t="s">
        <v>224</v>
      </c>
      <c r="F6916" t="s">
        <v>314</v>
      </c>
      <c r="G6916" s="16">
        <v>43100</v>
      </c>
      <c r="J6916" t="s">
        <v>331</v>
      </c>
      <c r="K6916" t="str">
        <f>IFERROR(VLOOKUP(J6916,ORDEN_ESF!A:C,2,0),"")</f>
        <v>Inversiones en negocios conjuntos</v>
      </c>
      <c r="L6916">
        <f>IFERROR(VLOOKUP(J6916,ORDEN_ESF!A:C,3,0),0)</f>
        <v>0</v>
      </c>
      <c r="M6916">
        <v>1607600</v>
      </c>
    </row>
    <row r="6917" spans="1:13" x14ac:dyDescent="0.25">
      <c r="A6917">
        <v>900139110</v>
      </c>
      <c r="B6917" t="s">
        <v>301</v>
      </c>
      <c r="C6917" t="s">
        <v>294</v>
      </c>
      <c r="D6917" t="s">
        <v>228</v>
      </c>
      <c r="E6917" t="s">
        <v>224</v>
      </c>
      <c r="F6917" t="s">
        <v>292</v>
      </c>
      <c r="G6917" s="16">
        <v>43100</v>
      </c>
      <c r="J6917" t="s">
        <v>331</v>
      </c>
      <c r="K6917" t="str">
        <f>IFERROR(VLOOKUP(J6917,ORDEN_ESF!A:C,2,0),"")</f>
        <v>Inversiones en negocios conjuntos</v>
      </c>
      <c r="L6917">
        <f>IFERROR(VLOOKUP(J6917,ORDEN_ESF!A:C,3,0),0)</f>
        <v>0</v>
      </c>
      <c r="M6917">
        <v>251826</v>
      </c>
    </row>
    <row r="6918" spans="1:13" x14ac:dyDescent="0.25">
      <c r="A6918">
        <v>900139110</v>
      </c>
      <c r="B6918" t="s">
        <v>301</v>
      </c>
      <c r="C6918" t="s">
        <v>294</v>
      </c>
      <c r="D6918" t="s">
        <v>228</v>
      </c>
      <c r="E6918" t="s">
        <v>224</v>
      </c>
      <c r="F6918" t="s">
        <v>314</v>
      </c>
      <c r="G6918" s="16">
        <v>43100</v>
      </c>
      <c r="J6918" t="s">
        <v>331</v>
      </c>
      <c r="K6918" t="str">
        <f>IFERROR(VLOOKUP(J6918,ORDEN_ESF!A:C,2,0),"")</f>
        <v>Inversiones en negocios conjuntos</v>
      </c>
      <c r="L6918">
        <f>IFERROR(VLOOKUP(J6918,ORDEN_ESF!A:C,3,0),0)</f>
        <v>0</v>
      </c>
      <c r="M6918">
        <v>243342</v>
      </c>
    </row>
    <row r="6919" spans="1:13" x14ac:dyDescent="0.25">
      <c r="A6919">
        <v>860067697</v>
      </c>
      <c r="B6919" t="s">
        <v>359</v>
      </c>
      <c r="C6919" t="s">
        <v>294</v>
      </c>
      <c r="D6919" t="s">
        <v>228</v>
      </c>
      <c r="E6919" t="s">
        <v>360</v>
      </c>
      <c r="F6919" t="s">
        <v>292</v>
      </c>
      <c r="G6919" s="16">
        <v>43100</v>
      </c>
      <c r="J6919" t="s">
        <v>251</v>
      </c>
      <c r="K6919" t="str">
        <f>IFERROR(VLOOKUP(J6919,ORDEN_ESF!A:C,2,0),"")</f>
        <v>Cuentas comerciales por cobrar y otras cuentas por cobrar no corrientes</v>
      </c>
      <c r="L6919">
        <f>IFERROR(VLOOKUP(J6919,ORDEN_ESF!A:C,3,0),0)</f>
        <v>0</v>
      </c>
      <c r="M6919">
        <v>2528508</v>
      </c>
    </row>
    <row r="6920" spans="1:13" x14ac:dyDescent="0.25">
      <c r="A6920">
        <v>860067697</v>
      </c>
      <c r="B6920" t="s">
        <v>359</v>
      </c>
      <c r="C6920" t="s">
        <v>294</v>
      </c>
      <c r="D6920" t="s">
        <v>228</v>
      </c>
      <c r="E6920" t="s">
        <v>360</v>
      </c>
      <c r="F6920" t="s">
        <v>314</v>
      </c>
      <c r="G6920" s="16">
        <v>43100</v>
      </c>
      <c r="J6920" t="s">
        <v>251</v>
      </c>
      <c r="K6920" t="str">
        <f>IFERROR(VLOOKUP(J6920,ORDEN_ESF!A:C,2,0),"")</f>
        <v>Cuentas comerciales por cobrar y otras cuentas por cobrar no corrientes</v>
      </c>
      <c r="L6920">
        <f>IFERROR(VLOOKUP(J6920,ORDEN_ESF!A:C,3,0),0)</f>
        <v>0</v>
      </c>
      <c r="M6920">
        <v>1927705</v>
      </c>
    </row>
    <row r="6921" spans="1:13" x14ac:dyDescent="0.25">
      <c r="A6921">
        <v>860014285</v>
      </c>
      <c r="B6921" t="s">
        <v>356</v>
      </c>
      <c r="C6921" t="s">
        <v>294</v>
      </c>
      <c r="D6921" t="s">
        <v>228</v>
      </c>
      <c r="E6921" t="s">
        <v>224</v>
      </c>
      <c r="F6921" t="s">
        <v>292</v>
      </c>
      <c r="G6921" s="16">
        <v>43100</v>
      </c>
      <c r="J6921" t="s">
        <v>251</v>
      </c>
      <c r="K6921" t="str">
        <f>IFERROR(VLOOKUP(J6921,ORDEN_ESF!A:C,2,0),"")</f>
        <v>Cuentas comerciales por cobrar y otras cuentas por cobrar no corrientes</v>
      </c>
      <c r="L6921">
        <f>IFERROR(VLOOKUP(J6921,ORDEN_ESF!A:C,3,0),0)</f>
        <v>0</v>
      </c>
      <c r="M6921">
        <v>29611</v>
      </c>
    </row>
    <row r="6922" spans="1:13" x14ac:dyDescent="0.25">
      <c r="A6922">
        <v>860014285</v>
      </c>
      <c r="B6922" t="s">
        <v>356</v>
      </c>
      <c r="C6922" t="s">
        <v>294</v>
      </c>
      <c r="D6922" t="s">
        <v>228</v>
      </c>
      <c r="E6922" t="s">
        <v>224</v>
      </c>
      <c r="F6922" t="s">
        <v>314</v>
      </c>
      <c r="G6922" s="16">
        <v>43100</v>
      </c>
      <c r="J6922" t="s">
        <v>251</v>
      </c>
      <c r="K6922" t="str">
        <f>IFERROR(VLOOKUP(J6922,ORDEN_ESF!A:C,2,0),"")</f>
        <v>Cuentas comerciales por cobrar y otras cuentas por cobrar no corrientes</v>
      </c>
      <c r="L6922">
        <f>IFERROR(VLOOKUP(J6922,ORDEN_ESF!A:C,3,0),0)</f>
        <v>0</v>
      </c>
      <c r="M6922">
        <v>52446</v>
      </c>
    </row>
    <row r="6923" spans="1:13" x14ac:dyDescent="0.25">
      <c r="A6923">
        <v>900193192</v>
      </c>
      <c r="B6923" t="s">
        <v>305</v>
      </c>
      <c r="C6923" t="s">
        <v>294</v>
      </c>
      <c r="D6923" t="s">
        <v>228</v>
      </c>
      <c r="E6923" t="s">
        <v>224</v>
      </c>
      <c r="F6923" t="s">
        <v>292</v>
      </c>
      <c r="G6923" s="16">
        <v>43100</v>
      </c>
      <c r="J6923" t="s">
        <v>251</v>
      </c>
      <c r="K6923" t="str">
        <f>IFERROR(VLOOKUP(J6923,ORDEN_ESF!A:C,2,0),"")</f>
        <v>Cuentas comerciales por cobrar y otras cuentas por cobrar no corrientes</v>
      </c>
      <c r="L6923">
        <f>IFERROR(VLOOKUP(J6923,ORDEN_ESF!A:C,3,0),0)</f>
        <v>0</v>
      </c>
      <c r="M6923">
        <v>23150965</v>
      </c>
    </row>
    <row r="6924" spans="1:13" x14ac:dyDescent="0.25">
      <c r="A6924">
        <v>900193192</v>
      </c>
      <c r="B6924" t="s">
        <v>305</v>
      </c>
      <c r="C6924" t="s">
        <v>294</v>
      </c>
      <c r="D6924" t="s">
        <v>228</v>
      </c>
      <c r="E6924" t="s">
        <v>224</v>
      </c>
      <c r="F6924" t="s">
        <v>314</v>
      </c>
      <c r="G6924" s="16">
        <v>43100</v>
      </c>
      <c r="J6924" t="s">
        <v>251</v>
      </c>
      <c r="K6924" t="str">
        <f>IFERROR(VLOOKUP(J6924,ORDEN_ESF!A:C,2,0),"")</f>
        <v>Cuentas comerciales por cobrar y otras cuentas por cobrar no corrientes</v>
      </c>
      <c r="L6924">
        <f>IFERROR(VLOOKUP(J6924,ORDEN_ESF!A:C,3,0),0)</f>
        <v>0</v>
      </c>
      <c r="M6924">
        <v>21979425</v>
      </c>
    </row>
    <row r="6925" spans="1:13" x14ac:dyDescent="0.25">
      <c r="A6925">
        <v>900035722</v>
      </c>
      <c r="B6925" t="s">
        <v>298</v>
      </c>
      <c r="C6925" t="s">
        <v>294</v>
      </c>
      <c r="D6925" t="s">
        <v>299</v>
      </c>
      <c r="E6925" t="s">
        <v>224</v>
      </c>
      <c r="F6925" t="s">
        <v>292</v>
      </c>
      <c r="G6925" s="16">
        <v>43100</v>
      </c>
      <c r="J6925" t="s">
        <v>252</v>
      </c>
      <c r="K6925" t="str">
        <f>IFERROR(VLOOKUP(J6925,ORDEN_ESF!A:C,2,0),"")</f>
        <v>Inventarios no corrientes</v>
      </c>
      <c r="L6925">
        <f>IFERROR(VLOOKUP(J6925,ORDEN_ESF!A:C,3,0),0)</f>
        <v>0</v>
      </c>
      <c r="M6925">
        <v>19631337</v>
      </c>
    </row>
    <row r="6926" spans="1:13" x14ac:dyDescent="0.25">
      <c r="A6926">
        <v>900035722</v>
      </c>
      <c r="B6926" t="s">
        <v>298</v>
      </c>
      <c r="C6926" t="s">
        <v>294</v>
      </c>
      <c r="D6926" t="s">
        <v>299</v>
      </c>
      <c r="E6926" t="s">
        <v>224</v>
      </c>
      <c r="F6926" t="s">
        <v>314</v>
      </c>
      <c r="G6926" s="16">
        <v>43100</v>
      </c>
      <c r="J6926" t="s">
        <v>252</v>
      </c>
      <c r="K6926" t="str">
        <f>IFERROR(VLOOKUP(J6926,ORDEN_ESF!A:C,2,0),"")</f>
        <v>Inventarios no corrientes</v>
      </c>
      <c r="L6926">
        <f>IFERROR(VLOOKUP(J6926,ORDEN_ESF!A:C,3,0),0)</f>
        <v>0</v>
      </c>
      <c r="M6926">
        <v>12538906</v>
      </c>
    </row>
    <row r="6927" spans="1:13" x14ac:dyDescent="0.25">
      <c r="A6927">
        <v>900193192</v>
      </c>
      <c r="B6927" t="s">
        <v>305</v>
      </c>
      <c r="C6927" t="s">
        <v>294</v>
      </c>
      <c r="D6927" t="s">
        <v>228</v>
      </c>
      <c r="E6927" t="s">
        <v>224</v>
      </c>
      <c r="F6927" t="s">
        <v>292</v>
      </c>
      <c r="G6927" s="16">
        <v>43100</v>
      </c>
      <c r="J6927" t="s">
        <v>252</v>
      </c>
      <c r="K6927" t="str">
        <f>IFERROR(VLOOKUP(J6927,ORDEN_ESF!A:C,2,0),"")</f>
        <v>Inventarios no corrientes</v>
      </c>
      <c r="L6927">
        <f>IFERROR(VLOOKUP(J6927,ORDEN_ESF!A:C,3,0),0)</f>
        <v>0</v>
      </c>
      <c r="M6927">
        <v>23354619</v>
      </c>
    </row>
    <row r="6928" spans="1:13" x14ac:dyDescent="0.25">
      <c r="A6928">
        <v>860067697</v>
      </c>
      <c r="B6928" t="s">
        <v>359</v>
      </c>
      <c r="C6928" t="s">
        <v>294</v>
      </c>
      <c r="D6928" t="s">
        <v>228</v>
      </c>
      <c r="E6928" t="s">
        <v>360</v>
      </c>
      <c r="F6928" t="s">
        <v>292</v>
      </c>
      <c r="G6928" s="16">
        <v>43100</v>
      </c>
      <c r="J6928" t="s">
        <v>253</v>
      </c>
      <c r="K6928" t="str">
        <f>IFERROR(VLOOKUP(J6928,ORDEN_ESF!A:C,2,0),"")</f>
        <v>Activos por impuestos diferidos</v>
      </c>
      <c r="L6928">
        <f>IFERROR(VLOOKUP(J6928,ORDEN_ESF!A:C,3,0),0)</f>
        <v>0</v>
      </c>
      <c r="M6928">
        <v>392877</v>
      </c>
    </row>
    <row r="6929" spans="1:13" x14ac:dyDescent="0.25">
      <c r="A6929">
        <v>860067697</v>
      </c>
      <c r="B6929" t="s">
        <v>359</v>
      </c>
      <c r="C6929" t="s">
        <v>294</v>
      </c>
      <c r="D6929" t="s">
        <v>228</v>
      </c>
      <c r="E6929" t="s">
        <v>360</v>
      </c>
      <c r="F6929" t="s">
        <v>314</v>
      </c>
      <c r="G6929" s="16">
        <v>43100</v>
      </c>
      <c r="J6929" t="s">
        <v>253</v>
      </c>
      <c r="K6929" t="str">
        <f>IFERROR(VLOOKUP(J6929,ORDEN_ESF!A:C,2,0),"")</f>
        <v>Activos por impuestos diferidos</v>
      </c>
      <c r="L6929">
        <f>IFERROR(VLOOKUP(J6929,ORDEN_ESF!A:C,3,0),0)</f>
        <v>0</v>
      </c>
      <c r="M6929">
        <v>70698</v>
      </c>
    </row>
    <row r="6930" spans="1:13" x14ac:dyDescent="0.25">
      <c r="A6930">
        <v>860014285</v>
      </c>
      <c r="B6930" t="s">
        <v>356</v>
      </c>
      <c r="C6930" t="s">
        <v>294</v>
      </c>
      <c r="D6930" t="s">
        <v>228</v>
      </c>
      <c r="E6930" t="s">
        <v>224</v>
      </c>
      <c r="F6930" t="s">
        <v>292</v>
      </c>
      <c r="G6930" s="16">
        <v>43100</v>
      </c>
      <c r="J6930" t="s">
        <v>253</v>
      </c>
      <c r="K6930" t="str">
        <f>IFERROR(VLOOKUP(J6930,ORDEN_ESF!A:C,2,0),"")</f>
        <v>Activos por impuestos diferidos</v>
      </c>
      <c r="L6930">
        <f>IFERROR(VLOOKUP(J6930,ORDEN_ESF!A:C,3,0),0)</f>
        <v>0</v>
      </c>
      <c r="M6930">
        <v>24132</v>
      </c>
    </row>
    <row r="6931" spans="1:13" x14ac:dyDescent="0.25">
      <c r="A6931">
        <v>900315057</v>
      </c>
      <c r="B6931" t="s">
        <v>385</v>
      </c>
      <c r="C6931" t="s">
        <v>294</v>
      </c>
      <c r="D6931" t="s">
        <v>223</v>
      </c>
      <c r="E6931" t="s">
        <v>358</v>
      </c>
      <c r="F6931" t="s">
        <v>292</v>
      </c>
      <c r="G6931" s="16">
        <v>43100</v>
      </c>
      <c r="J6931" t="s">
        <v>253</v>
      </c>
      <c r="K6931" t="str">
        <f>IFERROR(VLOOKUP(J6931,ORDEN_ESF!A:C,2,0),"")</f>
        <v>Activos por impuestos diferidos</v>
      </c>
      <c r="L6931">
        <f>IFERROR(VLOOKUP(J6931,ORDEN_ESF!A:C,3,0),0)</f>
        <v>0</v>
      </c>
      <c r="M6931">
        <v>273894</v>
      </c>
    </row>
    <row r="6932" spans="1:13" x14ac:dyDescent="0.25">
      <c r="A6932">
        <v>900315057</v>
      </c>
      <c r="B6932" t="s">
        <v>385</v>
      </c>
      <c r="C6932" t="s">
        <v>294</v>
      </c>
      <c r="D6932" t="s">
        <v>223</v>
      </c>
      <c r="E6932" t="s">
        <v>358</v>
      </c>
      <c r="F6932" t="s">
        <v>314</v>
      </c>
      <c r="G6932" s="16">
        <v>43100</v>
      </c>
      <c r="J6932" t="s">
        <v>253</v>
      </c>
      <c r="K6932" t="str">
        <f>IFERROR(VLOOKUP(J6932,ORDEN_ESF!A:C,2,0),"")</f>
        <v>Activos por impuestos diferidos</v>
      </c>
      <c r="L6932">
        <f>IFERROR(VLOOKUP(J6932,ORDEN_ESF!A:C,3,0),0)</f>
        <v>0</v>
      </c>
      <c r="M6932">
        <v>146353</v>
      </c>
    </row>
    <row r="6933" spans="1:13" x14ac:dyDescent="0.25">
      <c r="A6933">
        <v>890920656</v>
      </c>
      <c r="B6933" t="s">
        <v>302</v>
      </c>
      <c r="C6933" t="s">
        <v>294</v>
      </c>
      <c r="D6933" t="s">
        <v>223</v>
      </c>
      <c r="E6933" t="s">
        <v>224</v>
      </c>
      <c r="F6933" t="s">
        <v>292</v>
      </c>
      <c r="G6933" s="16">
        <v>43100</v>
      </c>
      <c r="J6933" t="s">
        <v>253</v>
      </c>
      <c r="K6933" t="str">
        <f>IFERROR(VLOOKUP(J6933,ORDEN_ESF!A:C,2,0),"")</f>
        <v>Activos por impuestos diferidos</v>
      </c>
      <c r="L6933">
        <f>IFERROR(VLOOKUP(J6933,ORDEN_ESF!A:C,3,0),0)</f>
        <v>0</v>
      </c>
      <c r="M6933">
        <v>52264</v>
      </c>
    </row>
    <row r="6934" spans="1:13" x14ac:dyDescent="0.25">
      <c r="A6934">
        <v>890920656</v>
      </c>
      <c r="B6934" t="s">
        <v>302</v>
      </c>
      <c r="C6934" t="s">
        <v>294</v>
      </c>
      <c r="D6934" t="s">
        <v>223</v>
      </c>
      <c r="E6934" t="s">
        <v>224</v>
      </c>
      <c r="F6934" t="s">
        <v>314</v>
      </c>
      <c r="G6934" s="16">
        <v>43100</v>
      </c>
      <c r="J6934" t="s">
        <v>253</v>
      </c>
      <c r="K6934" t="str">
        <f>IFERROR(VLOOKUP(J6934,ORDEN_ESF!A:C,2,0),"")</f>
        <v>Activos por impuestos diferidos</v>
      </c>
      <c r="L6934">
        <f>IFERROR(VLOOKUP(J6934,ORDEN_ESF!A:C,3,0),0)</f>
        <v>0</v>
      </c>
      <c r="M6934">
        <v>293671</v>
      </c>
    </row>
    <row r="6935" spans="1:13" x14ac:dyDescent="0.25">
      <c r="A6935">
        <v>900035722</v>
      </c>
      <c r="B6935" t="s">
        <v>298</v>
      </c>
      <c r="C6935" t="s">
        <v>294</v>
      </c>
      <c r="D6935" t="s">
        <v>299</v>
      </c>
      <c r="E6935" t="s">
        <v>224</v>
      </c>
      <c r="F6935" t="s">
        <v>292</v>
      </c>
      <c r="G6935" s="16">
        <v>43100</v>
      </c>
      <c r="J6935" t="s">
        <v>253</v>
      </c>
      <c r="K6935" t="str">
        <f>IFERROR(VLOOKUP(J6935,ORDEN_ESF!A:C,2,0),"")</f>
        <v>Activos por impuestos diferidos</v>
      </c>
      <c r="L6935">
        <f>IFERROR(VLOOKUP(J6935,ORDEN_ESF!A:C,3,0),0)</f>
        <v>0</v>
      </c>
      <c r="M6935">
        <v>7778159</v>
      </c>
    </row>
    <row r="6936" spans="1:13" x14ac:dyDescent="0.25">
      <c r="A6936">
        <v>900035722</v>
      </c>
      <c r="B6936" t="s">
        <v>298</v>
      </c>
      <c r="C6936" t="s">
        <v>294</v>
      </c>
      <c r="D6936" t="s">
        <v>299</v>
      </c>
      <c r="E6936" t="s">
        <v>224</v>
      </c>
      <c r="F6936" t="s">
        <v>314</v>
      </c>
      <c r="G6936" s="16">
        <v>43100</v>
      </c>
      <c r="J6936" t="s">
        <v>253</v>
      </c>
      <c r="K6936" t="str">
        <f>IFERROR(VLOOKUP(J6936,ORDEN_ESF!A:C,2,0),"")</f>
        <v>Activos por impuestos diferidos</v>
      </c>
      <c r="L6936">
        <f>IFERROR(VLOOKUP(J6936,ORDEN_ESF!A:C,3,0),0)</f>
        <v>0</v>
      </c>
      <c r="M6936">
        <v>74645</v>
      </c>
    </row>
    <row r="6937" spans="1:13" x14ac:dyDescent="0.25">
      <c r="A6937">
        <v>900192726</v>
      </c>
      <c r="B6937" t="s">
        <v>382</v>
      </c>
      <c r="C6937" t="s">
        <v>294</v>
      </c>
      <c r="D6937" t="s">
        <v>299</v>
      </c>
      <c r="E6937" t="s">
        <v>333</v>
      </c>
      <c r="F6937" t="s">
        <v>292</v>
      </c>
      <c r="G6937" s="16">
        <v>43100</v>
      </c>
      <c r="J6937" t="s">
        <v>254</v>
      </c>
      <c r="K6937" t="str">
        <f>IFERROR(VLOOKUP(J6937,ORDEN_ESF!A:C,2,0),"")</f>
        <v>Activos por impuestos corrientes, no corriente</v>
      </c>
      <c r="L6937">
        <f>IFERROR(VLOOKUP(J6937,ORDEN_ESF!A:C,3,0),0)</f>
        <v>0</v>
      </c>
      <c r="M6937">
        <v>470274</v>
      </c>
    </row>
    <row r="6938" spans="1:13" x14ac:dyDescent="0.25">
      <c r="A6938">
        <v>860001986</v>
      </c>
      <c r="B6938" t="s">
        <v>293</v>
      </c>
      <c r="C6938" t="s">
        <v>294</v>
      </c>
      <c r="D6938" t="s">
        <v>228</v>
      </c>
      <c r="E6938" t="s">
        <v>224</v>
      </c>
      <c r="F6938" t="s">
        <v>292</v>
      </c>
      <c r="G6938" s="16">
        <v>43100</v>
      </c>
      <c r="J6938" t="s">
        <v>255</v>
      </c>
      <c r="K6938" t="str">
        <f>IFERROR(VLOOKUP(J6938,ORDEN_ESF!A:C,2,0),"")</f>
        <v>Otros activos financieros no corrientes</v>
      </c>
      <c r="L6938">
        <f>IFERROR(VLOOKUP(J6938,ORDEN_ESF!A:C,3,0),0)</f>
        <v>0</v>
      </c>
      <c r="M6938">
        <v>318829</v>
      </c>
    </row>
    <row r="6939" spans="1:13" x14ac:dyDescent="0.25">
      <c r="A6939">
        <v>860001986</v>
      </c>
      <c r="B6939" t="s">
        <v>293</v>
      </c>
      <c r="C6939" t="s">
        <v>294</v>
      </c>
      <c r="D6939" t="s">
        <v>228</v>
      </c>
      <c r="E6939" t="s">
        <v>224</v>
      </c>
      <c r="F6939" t="s">
        <v>314</v>
      </c>
      <c r="G6939" s="16">
        <v>43100</v>
      </c>
      <c r="J6939" t="s">
        <v>255</v>
      </c>
      <c r="K6939" t="str">
        <f>IFERROR(VLOOKUP(J6939,ORDEN_ESF!A:C,2,0),"")</f>
        <v>Otros activos financieros no corrientes</v>
      </c>
      <c r="L6939">
        <f>IFERROR(VLOOKUP(J6939,ORDEN_ESF!A:C,3,0),0)</f>
        <v>0</v>
      </c>
      <c r="M6939">
        <v>456636</v>
      </c>
    </row>
    <row r="6940" spans="1:13" x14ac:dyDescent="0.25">
      <c r="A6940">
        <v>900315057</v>
      </c>
      <c r="B6940" t="s">
        <v>385</v>
      </c>
      <c r="C6940" t="s">
        <v>294</v>
      </c>
      <c r="D6940" t="s">
        <v>223</v>
      </c>
      <c r="E6940" t="s">
        <v>358</v>
      </c>
      <c r="F6940" t="s">
        <v>292</v>
      </c>
      <c r="G6940" s="16">
        <v>43100</v>
      </c>
      <c r="J6940" t="s">
        <v>255</v>
      </c>
      <c r="K6940" t="str">
        <f>IFERROR(VLOOKUP(J6940,ORDEN_ESF!A:C,2,0),"")</f>
        <v>Otros activos financieros no corrientes</v>
      </c>
      <c r="L6940">
        <f>IFERROR(VLOOKUP(J6940,ORDEN_ESF!A:C,3,0),0)</f>
        <v>0</v>
      </c>
      <c r="M6940">
        <v>1194744</v>
      </c>
    </row>
    <row r="6941" spans="1:13" x14ac:dyDescent="0.25">
      <c r="A6941">
        <v>900035722</v>
      </c>
      <c r="B6941" t="s">
        <v>298</v>
      </c>
      <c r="C6941" t="s">
        <v>294</v>
      </c>
      <c r="D6941" t="s">
        <v>299</v>
      </c>
      <c r="E6941" t="s">
        <v>224</v>
      </c>
      <c r="F6941" t="s">
        <v>292</v>
      </c>
      <c r="G6941" s="16">
        <v>43100</v>
      </c>
      <c r="J6941" t="s">
        <v>255</v>
      </c>
      <c r="K6941" t="str">
        <f>IFERROR(VLOOKUP(J6941,ORDEN_ESF!A:C,2,0),"")</f>
        <v>Otros activos financieros no corrientes</v>
      </c>
      <c r="L6941">
        <f>IFERROR(VLOOKUP(J6941,ORDEN_ESF!A:C,3,0),0)</f>
        <v>0</v>
      </c>
      <c r="M6941">
        <v>1903978</v>
      </c>
    </row>
    <row r="6942" spans="1:13" x14ac:dyDescent="0.25">
      <c r="A6942">
        <v>860001986</v>
      </c>
      <c r="B6942" t="s">
        <v>293</v>
      </c>
      <c r="C6942" t="s">
        <v>294</v>
      </c>
      <c r="D6942" t="s">
        <v>228</v>
      </c>
      <c r="E6942" t="s">
        <v>224</v>
      </c>
      <c r="F6942" t="s">
        <v>292</v>
      </c>
      <c r="G6942" s="16">
        <v>43100</v>
      </c>
      <c r="J6942" t="s">
        <v>256</v>
      </c>
      <c r="K6942" t="str">
        <f>IFERROR(VLOOKUP(J6942,ORDEN_ESF!A:C,2,0),"")</f>
        <v>Otros activos no financieros no corrientes</v>
      </c>
      <c r="L6942">
        <f>IFERROR(VLOOKUP(J6942,ORDEN_ESF!A:C,3,0),0)</f>
        <v>0</v>
      </c>
      <c r="M6942">
        <v>3075692</v>
      </c>
    </row>
    <row r="6943" spans="1:13" x14ac:dyDescent="0.25">
      <c r="A6943">
        <v>860001986</v>
      </c>
      <c r="B6943" t="s">
        <v>293</v>
      </c>
      <c r="C6943" t="s">
        <v>294</v>
      </c>
      <c r="D6943" t="s">
        <v>228</v>
      </c>
      <c r="E6943" t="s">
        <v>224</v>
      </c>
      <c r="F6943" t="s">
        <v>314</v>
      </c>
      <c r="G6943" s="16">
        <v>43100</v>
      </c>
      <c r="J6943" t="s">
        <v>256</v>
      </c>
      <c r="K6943" t="str">
        <f>IFERROR(VLOOKUP(J6943,ORDEN_ESF!A:C,2,0),"")</f>
        <v>Otros activos no financieros no corrientes</v>
      </c>
      <c r="L6943">
        <f>IFERROR(VLOOKUP(J6943,ORDEN_ESF!A:C,3,0),0)</f>
        <v>0</v>
      </c>
      <c r="M6943">
        <v>3075692</v>
      </c>
    </row>
    <row r="6944" spans="1:13" x14ac:dyDescent="0.25">
      <c r="A6944">
        <v>900192726</v>
      </c>
      <c r="B6944" t="s">
        <v>382</v>
      </c>
      <c r="C6944" t="s">
        <v>294</v>
      </c>
      <c r="D6944" t="s">
        <v>299</v>
      </c>
      <c r="E6944" t="s">
        <v>333</v>
      </c>
      <c r="F6944" t="s">
        <v>292</v>
      </c>
      <c r="G6944" s="16">
        <v>43100</v>
      </c>
      <c r="J6944" t="s">
        <v>256</v>
      </c>
      <c r="K6944" t="str">
        <f>IFERROR(VLOOKUP(J6944,ORDEN_ESF!A:C,2,0),"")</f>
        <v>Otros activos no financieros no corrientes</v>
      </c>
      <c r="L6944">
        <f>IFERROR(VLOOKUP(J6944,ORDEN_ESF!A:C,3,0),0)</f>
        <v>0</v>
      </c>
      <c r="M6944">
        <v>973660</v>
      </c>
    </row>
    <row r="6945" spans="1:13" x14ac:dyDescent="0.25">
      <c r="A6945">
        <v>900192726</v>
      </c>
      <c r="B6945" t="s">
        <v>382</v>
      </c>
      <c r="C6945" t="s">
        <v>294</v>
      </c>
      <c r="D6945" t="s">
        <v>299</v>
      </c>
      <c r="E6945" t="s">
        <v>333</v>
      </c>
      <c r="F6945" t="s">
        <v>314</v>
      </c>
      <c r="G6945" s="16">
        <v>43100</v>
      </c>
      <c r="J6945" t="s">
        <v>256</v>
      </c>
      <c r="K6945" t="str">
        <f>IFERROR(VLOOKUP(J6945,ORDEN_ESF!A:C,2,0),"")</f>
        <v>Otros activos no financieros no corrientes</v>
      </c>
      <c r="L6945">
        <f>IFERROR(VLOOKUP(J6945,ORDEN_ESF!A:C,3,0),0)</f>
        <v>0</v>
      </c>
      <c r="M6945">
        <v>1050850</v>
      </c>
    </row>
    <row r="6946" spans="1:13" x14ac:dyDescent="0.25">
      <c r="A6946">
        <v>900139110</v>
      </c>
      <c r="B6946" t="s">
        <v>301</v>
      </c>
      <c r="C6946" t="s">
        <v>294</v>
      </c>
      <c r="D6946" t="s">
        <v>228</v>
      </c>
      <c r="E6946" t="s">
        <v>224</v>
      </c>
      <c r="F6946" t="s">
        <v>292</v>
      </c>
      <c r="G6946" s="16">
        <v>43100</v>
      </c>
      <c r="J6946" t="s">
        <v>256</v>
      </c>
      <c r="K6946" t="str">
        <f>IFERROR(VLOOKUP(J6946,ORDEN_ESF!A:C,2,0),"")</f>
        <v>Otros activos no financieros no corrientes</v>
      </c>
      <c r="L6946">
        <f>IFERROR(VLOOKUP(J6946,ORDEN_ESF!A:C,3,0),0)</f>
        <v>0</v>
      </c>
      <c r="M6946">
        <v>5741</v>
      </c>
    </row>
    <row r="6947" spans="1:13" x14ac:dyDescent="0.25">
      <c r="A6947">
        <v>900139110</v>
      </c>
      <c r="B6947" t="s">
        <v>301</v>
      </c>
      <c r="C6947" t="s">
        <v>294</v>
      </c>
      <c r="D6947" t="s">
        <v>228</v>
      </c>
      <c r="E6947" t="s">
        <v>224</v>
      </c>
      <c r="F6947" t="s">
        <v>314</v>
      </c>
      <c r="G6947" s="16">
        <v>43100</v>
      </c>
      <c r="J6947" t="s">
        <v>256</v>
      </c>
      <c r="K6947" t="str">
        <f>IFERROR(VLOOKUP(J6947,ORDEN_ESF!A:C,2,0),"")</f>
        <v>Otros activos no financieros no corrientes</v>
      </c>
      <c r="L6947">
        <f>IFERROR(VLOOKUP(J6947,ORDEN_ESF!A:C,3,0),0)</f>
        <v>0</v>
      </c>
      <c r="M6947">
        <v>35461</v>
      </c>
    </row>
    <row r="6948" spans="1:13" x14ac:dyDescent="0.25">
      <c r="A6948">
        <v>860067697</v>
      </c>
      <c r="B6948" t="s">
        <v>359</v>
      </c>
      <c r="C6948" t="s">
        <v>294</v>
      </c>
      <c r="D6948" t="s">
        <v>228</v>
      </c>
      <c r="E6948" t="s">
        <v>360</v>
      </c>
      <c r="F6948" t="s">
        <v>292</v>
      </c>
      <c r="G6948" s="16">
        <v>43100</v>
      </c>
      <c r="J6948" t="s">
        <v>317</v>
      </c>
      <c r="K6948" t="str">
        <f>IFERROR(VLOOKUP(J6948,ORDEN_ESF!A:C,2,0),"")</f>
        <v>Activos no corrientes</v>
      </c>
      <c r="L6948">
        <f>IFERROR(VLOOKUP(J6948,ORDEN_ESF!A:C,3,0),0)</f>
        <v>2</v>
      </c>
      <c r="M6948">
        <v>54169131</v>
      </c>
    </row>
    <row r="6949" spans="1:13" x14ac:dyDescent="0.25">
      <c r="A6949">
        <v>860067697</v>
      </c>
      <c r="B6949" t="s">
        <v>359</v>
      </c>
      <c r="C6949" t="s">
        <v>294</v>
      </c>
      <c r="D6949" t="s">
        <v>228</v>
      </c>
      <c r="E6949" t="s">
        <v>360</v>
      </c>
      <c r="F6949" t="s">
        <v>314</v>
      </c>
      <c r="G6949" s="16">
        <v>43100</v>
      </c>
      <c r="J6949" t="s">
        <v>317</v>
      </c>
      <c r="K6949" t="str">
        <f>IFERROR(VLOOKUP(J6949,ORDEN_ESF!A:C,2,0),"")</f>
        <v>Activos no corrientes</v>
      </c>
      <c r="L6949">
        <f>IFERROR(VLOOKUP(J6949,ORDEN_ESF!A:C,3,0),0)</f>
        <v>2</v>
      </c>
      <c r="M6949">
        <v>65225834</v>
      </c>
    </row>
    <row r="6950" spans="1:13" x14ac:dyDescent="0.25">
      <c r="A6950">
        <v>900413588</v>
      </c>
      <c r="B6950" t="s">
        <v>37</v>
      </c>
      <c r="C6950" t="s">
        <v>294</v>
      </c>
      <c r="D6950" t="s">
        <v>343</v>
      </c>
      <c r="E6950" t="s">
        <v>224</v>
      </c>
      <c r="F6950" t="s">
        <v>292</v>
      </c>
      <c r="G6950" s="16">
        <v>43100</v>
      </c>
      <c r="J6950" t="s">
        <v>317</v>
      </c>
      <c r="K6950" t="str">
        <f>IFERROR(VLOOKUP(J6950,ORDEN_ESF!A:C,2,0),"")</f>
        <v>Activos no corrientes</v>
      </c>
      <c r="L6950">
        <f>IFERROR(VLOOKUP(J6950,ORDEN_ESF!A:C,3,0),0)</f>
        <v>2</v>
      </c>
      <c r="M6950">
        <v>4917262</v>
      </c>
    </row>
    <row r="6951" spans="1:13" x14ac:dyDescent="0.25">
      <c r="A6951">
        <v>900413588</v>
      </c>
      <c r="B6951" t="s">
        <v>37</v>
      </c>
      <c r="C6951" t="s">
        <v>294</v>
      </c>
      <c r="D6951" t="s">
        <v>343</v>
      </c>
      <c r="E6951" t="s">
        <v>224</v>
      </c>
      <c r="F6951" t="s">
        <v>314</v>
      </c>
      <c r="G6951" s="16">
        <v>43100</v>
      </c>
      <c r="J6951" t="s">
        <v>317</v>
      </c>
      <c r="K6951" t="str">
        <f>IFERROR(VLOOKUP(J6951,ORDEN_ESF!A:C,2,0),"")</f>
        <v>Activos no corrientes</v>
      </c>
      <c r="L6951">
        <f>IFERROR(VLOOKUP(J6951,ORDEN_ESF!A:C,3,0),0)</f>
        <v>2</v>
      </c>
      <c r="M6951">
        <v>5117111</v>
      </c>
    </row>
    <row r="6952" spans="1:13" x14ac:dyDescent="0.25">
      <c r="A6952">
        <v>860001986</v>
      </c>
      <c r="B6952" t="s">
        <v>293</v>
      </c>
      <c r="C6952" t="s">
        <v>294</v>
      </c>
      <c r="D6952" t="s">
        <v>228</v>
      </c>
      <c r="E6952" t="s">
        <v>224</v>
      </c>
      <c r="F6952" t="s">
        <v>292</v>
      </c>
      <c r="G6952" s="16">
        <v>43100</v>
      </c>
      <c r="J6952" t="s">
        <v>317</v>
      </c>
      <c r="K6952" t="str">
        <f>IFERROR(VLOOKUP(J6952,ORDEN_ESF!A:C,2,0),"")</f>
        <v>Activos no corrientes</v>
      </c>
      <c r="L6952">
        <f>IFERROR(VLOOKUP(J6952,ORDEN_ESF!A:C,3,0),0)</f>
        <v>2</v>
      </c>
      <c r="M6952">
        <v>10404961</v>
      </c>
    </row>
    <row r="6953" spans="1:13" x14ac:dyDescent="0.25">
      <c r="A6953">
        <v>860001986</v>
      </c>
      <c r="B6953" t="s">
        <v>293</v>
      </c>
      <c r="C6953" t="s">
        <v>294</v>
      </c>
      <c r="D6953" t="s">
        <v>228</v>
      </c>
      <c r="E6953" t="s">
        <v>224</v>
      </c>
      <c r="F6953" t="s">
        <v>314</v>
      </c>
      <c r="G6953" s="16">
        <v>43100</v>
      </c>
      <c r="J6953" t="s">
        <v>317</v>
      </c>
      <c r="K6953" t="str">
        <f>IFERROR(VLOOKUP(J6953,ORDEN_ESF!A:C,2,0),"")</f>
        <v>Activos no corrientes</v>
      </c>
      <c r="L6953">
        <f>IFERROR(VLOOKUP(J6953,ORDEN_ESF!A:C,3,0),0)</f>
        <v>2</v>
      </c>
      <c r="M6953">
        <v>12300040</v>
      </c>
    </row>
    <row r="6954" spans="1:13" x14ac:dyDescent="0.25">
      <c r="A6954">
        <v>860014285</v>
      </c>
      <c r="B6954" t="s">
        <v>356</v>
      </c>
      <c r="C6954" t="s">
        <v>294</v>
      </c>
      <c r="D6954" t="s">
        <v>228</v>
      </c>
      <c r="E6954" t="s">
        <v>224</v>
      </c>
      <c r="F6954" t="s">
        <v>292</v>
      </c>
      <c r="G6954" s="16">
        <v>43100</v>
      </c>
      <c r="J6954" t="s">
        <v>317</v>
      </c>
      <c r="K6954" t="str">
        <f>IFERROR(VLOOKUP(J6954,ORDEN_ESF!A:C,2,0),"")</f>
        <v>Activos no corrientes</v>
      </c>
      <c r="L6954">
        <f>IFERROR(VLOOKUP(J6954,ORDEN_ESF!A:C,3,0),0)</f>
        <v>2</v>
      </c>
      <c r="M6954">
        <v>290488</v>
      </c>
    </row>
    <row r="6955" spans="1:13" x14ac:dyDescent="0.25">
      <c r="A6955">
        <v>860014285</v>
      </c>
      <c r="B6955" t="s">
        <v>356</v>
      </c>
      <c r="C6955" t="s">
        <v>294</v>
      </c>
      <c r="D6955" t="s">
        <v>228</v>
      </c>
      <c r="E6955" t="s">
        <v>224</v>
      </c>
      <c r="F6955" t="s">
        <v>314</v>
      </c>
      <c r="G6955" s="16">
        <v>43100</v>
      </c>
      <c r="J6955" t="s">
        <v>317</v>
      </c>
      <c r="K6955" t="str">
        <f>IFERROR(VLOOKUP(J6955,ORDEN_ESF!A:C,2,0),"")</f>
        <v>Activos no corrientes</v>
      </c>
      <c r="L6955">
        <f>IFERROR(VLOOKUP(J6955,ORDEN_ESF!A:C,3,0),0)</f>
        <v>2</v>
      </c>
      <c r="M6955">
        <v>1888562</v>
      </c>
    </row>
    <row r="6956" spans="1:13" x14ac:dyDescent="0.25">
      <c r="A6956">
        <v>900315057</v>
      </c>
      <c r="B6956" t="s">
        <v>385</v>
      </c>
      <c r="C6956" t="s">
        <v>294</v>
      </c>
      <c r="D6956" t="s">
        <v>223</v>
      </c>
      <c r="E6956" t="s">
        <v>358</v>
      </c>
      <c r="F6956" t="s">
        <v>292</v>
      </c>
      <c r="G6956" s="16">
        <v>43100</v>
      </c>
      <c r="J6956" t="s">
        <v>317</v>
      </c>
      <c r="K6956" t="str">
        <f>IFERROR(VLOOKUP(J6956,ORDEN_ESF!A:C,2,0),"")</f>
        <v>Activos no corrientes</v>
      </c>
      <c r="L6956">
        <f>IFERROR(VLOOKUP(J6956,ORDEN_ESF!A:C,3,0),0)</f>
        <v>2</v>
      </c>
      <c r="M6956">
        <v>19937439</v>
      </c>
    </row>
    <row r="6957" spans="1:13" x14ac:dyDescent="0.25">
      <c r="A6957">
        <v>900315057</v>
      </c>
      <c r="B6957" t="s">
        <v>385</v>
      </c>
      <c r="C6957" t="s">
        <v>294</v>
      </c>
      <c r="D6957" t="s">
        <v>223</v>
      </c>
      <c r="E6957" t="s">
        <v>358</v>
      </c>
      <c r="F6957" t="s">
        <v>314</v>
      </c>
      <c r="G6957" s="16">
        <v>43100</v>
      </c>
      <c r="J6957" t="s">
        <v>317</v>
      </c>
      <c r="K6957" t="str">
        <f>IFERROR(VLOOKUP(J6957,ORDEN_ESF!A:C,2,0),"")</f>
        <v>Activos no corrientes</v>
      </c>
      <c r="L6957">
        <f>IFERROR(VLOOKUP(J6957,ORDEN_ESF!A:C,3,0),0)</f>
        <v>2</v>
      </c>
      <c r="M6957">
        <v>28458858</v>
      </c>
    </row>
    <row r="6958" spans="1:13" x14ac:dyDescent="0.25">
      <c r="A6958">
        <v>890920656</v>
      </c>
      <c r="B6958" t="s">
        <v>302</v>
      </c>
      <c r="C6958" t="s">
        <v>294</v>
      </c>
      <c r="D6958" t="s">
        <v>223</v>
      </c>
      <c r="E6958" t="s">
        <v>224</v>
      </c>
      <c r="F6958" t="s">
        <v>292</v>
      </c>
      <c r="G6958" s="16">
        <v>43100</v>
      </c>
      <c r="J6958" t="s">
        <v>317</v>
      </c>
      <c r="K6958" t="str">
        <f>IFERROR(VLOOKUP(J6958,ORDEN_ESF!A:C,2,0),"")</f>
        <v>Activos no corrientes</v>
      </c>
      <c r="L6958">
        <f>IFERROR(VLOOKUP(J6958,ORDEN_ESF!A:C,3,0),0)</f>
        <v>2</v>
      </c>
      <c r="M6958">
        <v>1378821</v>
      </c>
    </row>
    <row r="6959" spans="1:13" x14ac:dyDescent="0.25">
      <c r="A6959">
        <v>890920656</v>
      </c>
      <c r="B6959" t="s">
        <v>302</v>
      </c>
      <c r="C6959" t="s">
        <v>294</v>
      </c>
      <c r="D6959" t="s">
        <v>223</v>
      </c>
      <c r="E6959" t="s">
        <v>224</v>
      </c>
      <c r="F6959" t="s">
        <v>314</v>
      </c>
      <c r="G6959" s="16">
        <v>43100</v>
      </c>
      <c r="J6959" t="s">
        <v>317</v>
      </c>
      <c r="K6959" t="str">
        <f>IFERROR(VLOOKUP(J6959,ORDEN_ESF!A:C,2,0),"")</f>
        <v>Activos no corrientes</v>
      </c>
      <c r="L6959">
        <f>IFERROR(VLOOKUP(J6959,ORDEN_ESF!A:C,3,0),0)</f>
        <v>2</v>
      </c>
      <c r="M6959">
        <v>1485351</v>
      </c>
    </row>
    <row r="6960" spans="1:13" x14ac:dyDescent="0.25">
      <c r="A6960">
        <v>900035722</v>
      </c>
      <c r="B6960" t="s">
        <v>298</v>
      </c>
      <c r="C6960" t="s">
        <v>294</v>
      </c>
      <c r="D6960" t="s">
        <v>299</v>
      </c>
      <c r="E6960" t="s">
        <v>224</v>
      </c>
      <c r="F6960" t="s">
        <v>292</v>
      </c>
      <c r="G6960" s="16">
        <v>43100</v>
      </c>
      <c r="J6960" t="s">
        <v>317</v>
      </c>
      <c r="K6960" t="str">
        <f>IFERROR(VLOOKUP(J6960,ORDEN_ESF!A:C,2,0),"")</f>
        <v>Activos no corrientes</v>
      </c>
      <c r="L6960">
        <f>IFERROR(VLOOKUP(J6960,ORDEN_ESF!A:C,3,0),0)</f>
        <v>2</v>
      </c>
      <c r="M6960">
        <v>36601366</v>
      </c>
    </row>
    <row r="6961" spans="1:13" x14ac:dyDescent="0.25">
      <c r="A6961">
        <v>900035722</v>
      </c>
      <c r="B6961" t="s">
        <v>298</v>
      </c>
      <c r="C6961" t="s">
        <v>294</v>
      </c>
      <c r="D6961" t="s">
        <v>299</v>
      </c>
      <c r="E6961" t="s">
        <v>224</v>
      </c>
      <c r="F6961" t="s">
        <v>314</v>
      </c>
      <c r="G6961" s="16">
        <v>43100</v>
      </c>
      <c r="J6961" t="s">
        <v>317</v>
      </c>
      <c r="K6961" t="str">
        <f>IFERROR(VLOOKUP(J6961,ORDEN_ESF!A:C,2,0),"")</f>
        <v>Activos no corrientes</v>
      </c>
      <c r="L6961">
        <f>IFERROR(VLOOKUP(J6961,ORDEN_ESF!A:C,3,0),0)</f>
        <v>2</v>
      </c>
      <c r="M6961">
        <v>22243319</v>
      </c>
    </row>
    <row r="6962" spans="1:13" x14ac:dyDescent="0.25">
      <c r="A6962">
        <v>900193192</v>
      </c>
      <c r="B6962" t="s">
        <v>305</v>
      </c>
      <c r="C6962" t="s">
        <v>294</v>
      </c>
      <c r="D6962" t="s">
        <v>228</v>
      </c>
      <c r="E6962" t="s">
        <v>224</v>
      </c>
      <c r="F6962" t="s">
        <v>292</v>
      </c>
      <c r="G6962" s="16">
        <v>43100</v>
      </c>
      <c r="J6962" t="s">
        <v>317</v>
      </c>
      <c r="K6962" t="str">
        <f>IFERROR(VLOOKUP(J6962,ORDEN_ESF!A:C,2,0),"")</f>
        <v>Activos no corrientes</v>
      </c>
      <c r="L6962">
        <f>IFERROR(VLOOKUP(J6962,ORDEN_ESF!A:C,3,0),0)</f>
        <v>2</v>
      </c>
      <c r="M6962">
        <v>48557440</v>
      </c>
    </row>
    <row r="6963" spans="1:13" x14ac:dyDescent="0.25">
      <c r="A6963">
        <v>900193192</v>
      </c>
      <c r="B6963" t="s">
        <v>305</v>
      </c>
      <c r="C6963" t="s">
        <v>294</v>
      </c>
      <c r="D6963" t="s">
        <v>228</v>
      </c>
      <c r="E6963" t="s">
        <v>224</v>
      </c>
      <c r="F6963" t="s">
        <v>314</v>
      </c>
      <c r="G6963" s="16">
        <v>43100</v>
      </c>
      <c r="J6963" t="s">
        <v>317</v>
      </c>
      <c r="K6963" t="str">
        <f>IFERROR(VLOOKUP(J6963,ORDEN_ESF!A:C,2,0),"")</f>
        <v>Activos no corrientes</v>
      </c>
      <c r="L6963">
        <f>IFERROR(VLOOKUP(J6963,ORDEN_ESF!A:C,3,0),0)</f>
        <v>2</v>
      </c>
      <c r="M6963">
        <v>22773318</v>
      </c>
    </row>
    <row r="6964" spans="1:13" x14ac:dyDescent="0.25">
      <c r="A6964">
        <v>800208146</v>
      </c>
      <c r="B6964" t="s">
        <v>346</v>
      </c>
      <c r="C6964" t="s">
        <v>294</v>
      </c>
      <c r="D6964" t="s">
        <v>228</v>
      </c>
      <c r="E6964" t="s">
        <v>347</v>
      </c>
      <c r="F6964" t="s">
        <v>292</v>
      </c>
      <c r="G6964" s="16">
        <v>43100</v>
      </c>
      <c r="J6964" t="s">
        <v>317</v>
      </c>
      <c r="K6964" t="str">
        <f>IFERROR(VLOOKUP(J6964,ORDEN_ESF!A:C,2,0),"")</f>
        <v>Activos no corrientes</v>
      </c>
      <c r="L6964">
        <f>IFERROR(VLOOKUP(J6964,ORDEN_ESF!A:C,3,0),0)</f>
        <v>2</v>
      </c>
      <c r="M6964">
        <v>57077549</v>
      </c>
    </row>
    <row r="6965" spans="1:13" x14ac:dyDescent="0.25">
      <c r="A6965">
        <v>800208146</v>
      </c>
      <c r="B6965" t="s">
        <v>346</v>
      </c>
      <c r="C6965" t="s">
        <v>294</v>
      </c>
      <c r="D6965" t="s">
        <v>228</v>
      </c>
      <c r="E6965" t="s">
        <v>347</v>
      </c>
      <c r="F6965" t="s">
        <v>314</v>
      </c>
      <c r="G6965" s="16">
        <v>43100</v>
      </c>
      <c r="J6965" t="s">
        <v>317</v>
      </c>
      <c r="K6965" t="str">
        <f>IFERROR(VLOOKUP(J6965,ORDEN_ESF!A:C,2,0),"")</f>
        <v>Activos no corrientes</v>
      </c>
      <c r="L6965">
        <f>IFERROR(VLOOKUP(J6965,ORDEN_ESF!A:C,3,0),0)</f>
        <v>2</v>
      </c>
      <c r="M6965">
        <v>22768692</v>
      </c>
    </row>
    <row r="6966" spans="1:13" x14ac:dyDescent="0.25">
      <c r="A6966">
        <v>860009250</v>
      </c>
      <c r="B6966" t="s">
        <v>362</v>
      </c>
      <c r="C6966" t="s">
        <v>294</v>
      </c>
      <c r="D6966" t="s">
        <v>228</v>
      </c>
      <c r="E6966" t="s">
        <v>224</v>
      </c>
      <c r="F6966" t="s">
        <v>292</v>
      </c>
      <c r="G6966" s="16">
        <v>43100</v>
      </c>
      <c r="J6966" t="s">
        <v>317</v>
      </c>
      <c r="K6966" t="str">
        <f>IFERROR(VLOOKUP(J6966,ORDEN_ESF!A:C,2,0),"")</f>
        <v>Activos no corrientes</v>
      </c>
      <c r="L6966">
        <f>IFERROR(VLOOKUP(J6966,ORDEN_ESF!A:C,3,0),0)</f>
        <v>2</v>
      </c>
      <c r="M6966">
        <v>1134721</v>
      </c>
    </row>
    <row r="6967" spans="1:13" x14ac:dyDescent="0.25">
      <c r="A6967">
        <v>860009250</v>
      </c>
      <c r="B6967" t="s">
        <v>362</v>
      </c>
      <c r="C6967" t="s">
        <v>294</v>
      </c>
      <c r="D6967" t="s">
        <v>228</v>
      </c>
      <c r="E6967" t="s">
        <v>224</v>
      </c>
      <c r="F6967" t="s">
        <v>314</v>
      </c>
      <c r="G6967" s="16">
        <v>43100</v>
      </c>
      <c r="J6967" t="s">
        <v>317</v>
      </c>
      <c r="K6967" t="str">
        <f>IFERROR(VLOOKUP(J6967,ORDEN_ESF!A:C,2,0),"")</f>
        <v>Activos no corrientes</v>
      </c>
      <c r="L6967">
        <f>IFERROR(VLOOKUP(J6967,ORDEN_ESF!A:C,3,0),0)</f>
        <v>2</v>
      </c>
      <c r="M6967">
        <v>1162230</v>
      </c>
    </row>
    <row r="6968" spans="1:13" x14ac:dyDescent="0.25">
      <c r="A6968">
        <v>900192726</v>
      </c>
      <c r="B6968" t="s">
        <v>382</v>
      </c>
      <c r="C6968" t="s">
        <v>294</v>
      </c>
      <c r="D6968" t="s">
        <v>299</v>
      </c>
      <c r="E6968" t="s">
        <v>333</v>
      </c>
      <c r="F6968" t="s">
        <v>292</v>
      </c>
      <c r="G6968" s="16">
        <v>43100</v>
      </c>
      <c r="J6968" t="s">
        <v>317</v>
      </c>
      <c r="K6968" t="str">
        <f>IFERROR(VLOOKUP(J6968,ORDEN_ESF!A:C,2,0),"")</f>
        <v>Activos no corrientes</v>
      </c>
      <c r="L6968">
        <f>IFERROR(VLOOKUP(J6968,ORDEN_ESF!A:C,3,0),0)</f>
        <v>2</v>
      </c>
      <c r="M6968">
        <v>3207306</v>
      </c>
    </row>
    <row r="6969" spans="1:13" x14ac:dyDescent="0.25">
      <c r="A6969">
        <v>900192726</v>
      </c>
      <c r="B6969" t="s">
        <v>382</v>
      </c>
      <c r="C6969" t="s">
        <v>294</v>
      </c>
      <c r="D6969" t="s">
        <v>299</v>
      </c>
      <c r="E6969" t="s">
        <v>333</v>
      </c>
      <c r="F6969" t="s">
        <v>314</v>
      </c>
      <c r="G6969" s="16">
        <v>43100</v>
      </c>
      <c r="J6969" t="s">
        <v>317</v>
      </c>
      <c r="K6969" t="str">
        <f>IFERROR(VLOOKUP(J6969,ORDEN_ESF!A:C,2,0),"")</f>
        <v>Activos no corrientes</v>
      </c>
      <c r="L6969">
        <f>IFERROR(VLOOKUP(J6969,ORDEN_ESF!A:C,3,0),0)</f>
        <v>2</v>
      </c>
      <c r="M6969">
        <v>3263685</v>
      </c>
    </row>
    <row r="6970" spans="1:13" x14ac:dyDescent="0.25">
      <c r="A6970">
        <v>900139110</v>
      </c>
      <c r="B6970" t="s">
        <v>301</v>
      </c>
      <c r="C6970" t="s">
        <v>294</v>
      </c>
      <c r="D6970" t="s">
        <v>228</v>
      </c>
      <c r="E6970" t="s">
        <v>224</v>
      </c>
      <c r="F6970" t="s">
        <v>292</v>
      </c>
      <c r="G6970" s="16">
        <v>43100</v>
      </c>
      <c r="J6970" t="s">
        <v>317</v>
      </c>
      <c r="K6970" t="str">
        <f>IFERROR(VLOOKUP(J6970,ORDEN_ESF!A:C,2,0),"")</f>
        <v>Activos no corrientes</v>
      </c>
      <c r="L6970">
        <f>IFERROR(VLOOKUP(J6970,ORDEN_ESF!A:C,3,0),0)</f>
        <v>2</v>
      </c>
      <c r="M6970">
        <v>1385366</v>
      </c>
    </row>
    <row r="6971" spans="1:13" x14ac:dyDescent="0.25">
      <c r="A6971">
        <v>900139110</v>
      </c>
      <c r="B6971" t="s">
        <v>301</v>
      </c>
      <c r="C6971" t="s">
        <v>294</v>
      </c>
      <c r="D6971" t="s">
        <v>228</v>
      </c>
      <c r="E6971" t="s">
        <v>224</v>
      </c>
      <c r="F6971" t="s">
        <v>314</v>
      </c>
      <c r="G6971" s="16">
        <v>43100</v>
      </c>
      <c r="J6971" t="s">
        <v>317</v>
      </c>
      <c r="K6971" t="str">
        <f>IFERROR(VLOOKUP(J6971,ORDEN_ESF!A:C,2,0),"")</f>
        <v>Activos no corrientes</v>
      </c>
      <c r="L6971">
        <f>IFERROR(VLOOKUP(J6971,ORDEN_ESF!A:C,3,0),0)</f>
        <v>2</v>
      </c>
      <c r="M6971">
        <v>1513097</v>
      </c>
    </row>
    <row r="6972" spans="1:13" x14ac:dyDescent="0.25">
      <c r="A6972">
        <v>860067697</v>
      </c>
      <c r="B6972" t="s">
        <v>359</v>
      </c>
      <c r="C6972" t="s">
        <v>294</v>
      </c>
      <c r="D6972" t="s">
        <v>228</v>
      </c>
      <c r="E6972" t="s">
        <v>360</v>
      </c>
      <c r="F6972" t="s">
        <v>292</v>
      </c>
      <c r="G6972" s="16">
        <v>43100</v>
      </c>
      <c r="J6972" t="s">
        <v>318</v>
      </c>
      <c r="K6972" t="str">
        <f>IFERROR(VLOOKUP(J6972,ORDEN_ESF!A:C,2,0),"")</f>
        <v>Activos</v>
      </c>
      <c r="L6972">
        <f>IFERROR(VLOOKUP(J6972,ORDEN_ESF!A:C,3,0),0)</f>
        <v>3</v>
      </c>
      <c r="M6972">
        <v>63560981</v>
      </c>
    </row>
    <row r="6973" spans="1:13" x14ac:dyDescent="0.25">
      <c r="A6973">
        <v>860067697</v>
      </c>
      <c r="B6973" t="s">
        <v>359</v>
      </c>
      <c r="C6973" t="s">
        <v>294</v>
      </c>
      <c r="D6973" t="s">
        <v>228</v>
      </c>
      <c r="E6973" t="s">
        <v>360</v>
      </c>
      <c r="F6973" t="s">
        <v>314</v>
      </c>
      <c r="G6973" s="16">
        <v>43100</v>
      </c>
      <c r="J6973" t="s">
        <v>318</v>
      </c>
      <c r="K6973" t="str">
        <f>IFERROR(VLOOKUP(J6973,ORDEN_ESF!A:C,2,0),"")</f>
        <v>Activos</v>
      </c>
      <c r="L6973">
        <f>IFERROR(VLOOKUP(J6973,ORDEN_ESF!A:C,3,0),0)</f>
        <v>3</v>
      </c>
      <c r="M6973">
        <v>76079079</v>
      </c>
    </row>
    <row r="6974" spans="1:13" x14ac:dyDescent="0.25">
      <c r="A6974">
        <v>900413588</v>
      </c>
      <c r="B6974" t="s">
        <v>37</v>
      </c>
      <c r="C6974" t="s">
        <v>294</v>
      </c>
      <c r="D6974" t="s">
        <v>343</v>
      </c>
      <c r="E6974" t="s">
        <v>224</v>
      </c>
      <c r="F6974" t="s">
        <v>292</v>
      </c>
      <c r="G6974" s="16">
        <v>43100</v>
      </c>
      <c r="J6974" t="s">
        <v>318</v>
      </c>
      <c r="K6974" t="str">
        <f>IFERROR(VLOOKUP(J6974,ORDEN_ESF!A:C,2,0),"")</f>
        <v>Activos</v>
      </c>
      <c r="L6974">
        <f>IFERROR(VLOOKUP(J6974,ORDEN_ESF!A:C,3,0),0)</f>
        <v>3</v>
      </c>
      <c r="M6974">
        <v>10407467</v>
      </c>
    </row>
    <row r="6975" spans="1:13" x14ac:dyDescent="0.25">
      <c r="A6975">
        <v>900413588</v>
      </c>
      <c r="B6975" t="s">
        <v>37</v>
      </c>
      <c r="C6975" t="s">
        <v>294</v>
      </c>
      <c r="D6975" t="s">
        <v>343</v>
      </c>
      <c r="E6975" t="s">
        <v>224</v>
      </c>
      <c r="F6975" t="s">
        <v>314</v>
      </c>
      <c r="G6975" s="16">
        <v>43100</v>
      </c>
      <c r="J6975" t="s">
        <v>318</v>
      </c>
      <c r="K6975" t="str">
        <f>IFERROR(VLOOKUP(J6975,ORDEN_ESF!A:C,2,0),"")</f>
        <v>Activos</v>
      </c>
      <c r="L6975">
        <f>IFERROR(VLOOKUP(J6975,ORDEN_ESF!A:C,3,0),0)</f>
        <v>3</v>
      </c>
      <c r="M6975">
        <v>14913121</v>
      </c>
    </row>
    <row r="6976" spans="1:13" x14ac:dyDescent="0.25">
      <c r="A6976">
        <v>860001986</v>
      </c>
      <c r="B6976" t="s">
        <v>293</v>
      </c>
      <c r="C6976" t="s">
        <v>294</v>
      </c>
      <c r="D6976" t="s">
        <v>228</v>
      </c>
      <c r="E6976" t="s">
        <v>224</v>
      </c>
      <c r="F6976" t="s">
        <v>292</v>
      </c>
      <c r="G6976" s="16">
        <v>43100</v>
      </c>
      <c r="J6976" t="s">
        <v>318</v>
      </c>
      <c r="K6976" t="str">
        <f>IFERROR(VLOOKUP(J6976,ORDEN_ESF!A:C,2,0),"")</f>
        <v>Activos</v>
      </c>
      <c r="L6976">
        <f>IFERROR(VLOOKUP(J6976,ORDEN_ESF!A:C,3,0),0)</f>
        <v>3</v>
      </c>
      <c r="M6976">
        <v>46688970</v>
      </c>
    </row>
    <row r="6977" spans="1:13" x14ac:dyDescent="0.25">
      <c r="A6977">
        <v>860001986</v>
      </c>
      <c r="B6977" t="s">
        <v>293</v>
      </c>
      <c r="C6977" t="s">
        <v>294</v>
      </c>
      <c r="D6977" t="s">
        <v>228</v>
      </c>
      <c r="E6977" t="s">
        <v>224</v>
      </c>
      <c r="F6977" t="s">
        <v>314</v>
      </c>
      <c r="G6977" s="16">
        <v>43100</v>
      </c>
      <c r="J6977" t="s">
        <v>318</v>
      </c>
      <c r="K6977" t="str">
        <f>IFERROR(VLOOKUP(J6977,ORDEN_ESF!A:C,2,0),"")</f>
        <v>Activos</v>
      </c>
      <c r="L6977">
        <f>IFERROR(VLOOKUP(J6977,ORDEN_ESF!A:C,3,0),0)</f>
        <v>3</v>
      </c>
      <c r="M6977">
        <v>55786724</v>
      </c>
    </row>
    <row r="6978" spans="1:13" x14ac:dyDescent="0.25">
      <c r="A6978">
        <v>860014285</v>
      </c>
      <c r="B6978" t="s">
        <v>356</v>
      </c>
      <c r="C6978" t="s">
        <v>294</v>
      </c>
      <c r="D6978" t="s">
        <v>228</v>
      </c>
      <c r="E6978" t="s">
        <v>224</v>
      </c>
      <c r="F6978" t="s">
        <v>292</v>
      </c>
      <c r="G6978" s="16">
        <v>43100</v>
      </c>
      <c r="J6978" t="s">
        <v>318</v>
      </c>
      <c r="K6978" t="str">
        <f>IFERROR(VLOOKUP(J6978,ORDEN_ESF!A:C,2,0),"")</f>
        <v>Activos</v>
      </c>
      <c r="L6978">
        <f>IFERROR(VLOOKUP(J6978,ORDEN_ESF!A:C,3,0),0)</f>
        <v>3</v>
      </c>
      <c r="M6978">
        <v>3719835</v>
      </c>
    </row>
    <row r="6979" spans="1:13" x14ac:dyDescent="0.25">
      <c r="A6979">
        <v>860014285</v>
      </c>
      <c r="B6979" t="s">
        <v>356</v>
      </c>
      <c r="C6979" t="s">
        <v>294</v>
      </c>
      <c r="D6979" t="s">
        <v>228</v>
      </c>
      <c r="E6979" t="s">
        <v>224</v>
      </c>
      <c r="F6979" t="s">
        <v>314</v>
      </c>
      <c r="G6979" s="16">
        <v>43100</v>
      </c>
      <c r="J6979" t="s">
        <v>318</v>
      </c>
      <c r="K6979" t="str">
        <f>IFERROR(VLOOKUP(J6979,ORDEN_ESF!A:C,2,0),"")</f>
        <v>Activos</v>
      </c>
      <c r="L6979">
        <f>IFERROR(VLOOKUP(J6979,ORDEN_ESF!A:C,3,0),0)</f>
        <v>3</v>
      </c>
      <c r="M6979">
        <v>5367552</v>
      </c>
    </row>
    <row r="6980" spans="1:13" x14ac:dyDescent="0.25">
      <c r="A6980">
        <v>900668954</v>
      </c>
      <c r="B6980" t="s">
        <v>387</v>
      </c>
      <c r="C6980" t="s">
        <v>294</v>
      </c>
      <c r="D6980" t="s">
        <v>228</v>
      </c>
      <c r="E6980" t="s">
        <v>224</v>
      </c>
      <c r="F6980" t="s">
        <v>292</v>
      </c>
      <c r="G6980" s="16">
        <v>43100</v>
      </c>
      <c r="J6980" t="s">
        <v>318</v>
      </c>
      <c r="K6980" t="str">
        <f>IFERROR(VLOOKUP(J6980,ORDEN_ESF!A:C,2,0),"")</f>
        <v>Activos</v>
      </c>
      <c r="L6980">
        <f>IFERROR(VLOOKUP(J6980,ORDEN_ESF!A:C,3,0),0)</f>
        <v>3</v>
      </c>
      <c r="M6980">
        <v>7279057</v>
      </c>
    </row>
    <row r="6981" spans="1:13" x14ac:dyDescent="0.25">
      <c r="A6981">
        <v>900668954</v>
      </c>
      <c r="B6981" t="s">
        <v>387</v>
      </c>
      <c r="C6981" t="s">
        <v>294</v>
      </c>
      <c r="D6981" t="s">
        <v>228</v>
      </c>
      <c r="E6981" t="s">
        <v>224</v>
      </c>
      <c r="F6981" t="s">
        <v>314</v>
      </c>
      <c r="G6981" s="16">
        <v>43100</v>
      </c>
      <c r="J6981" t="s">
        <v>318</v>
      </c>
      <c r="K6981" t="str">
        <f>IFERROR(VLOOKUP(J6981,ORDEN_ESF!A:C,2,0),"")</f>
        <v>Activos</v>
      </c>
      <c r="L6981">
        <f>IFERROR(VLOOKUP(J6981,ORDEN_ESF!A:C,3,0),0)</f>
        <v>3</v>
      </c>
      <c r="M6981">
        <v>8504346</v>
      </c>
    </row>
    <row r="6982" spans="1:13" x14ac:dyDescent="0.25">
      <c r="A6982">
        <v>900315057</v>
      </c>
      <c r="B6982" t="s">
        <v>385</v>
      </c>
      <c r="C6982" t="s">
        <v>294</v>
      </c>
      <c r="D6982" t="s">
        <v>223</v>
      </c>
      <c r="E6982" t="s">
        <v>358</v>
      </c>
      <c r="F6982" t="s">
        <v>292</v>
      </c>
      <c r="G6982" s="16">
        <v>43100</v>
      </c>
      <c r="J6982" t="s">
        <v>318</v>
      </c>
      <c r="K6982" t="str">
        <f>IFERROR(VLOOKUP(J6982,ORDEN_ESF!A:C,2,0),"")</f>
        <v>Activos</v>
      </c>
      <c r="L6982">
        <f>IFERROR(VLOOKUP(J6982,ORDEN_ESF!A:C,3,0),0)</f>
        <v>3</v>
      </c>
      <c r="M6982">
        <v>68269387</v>
      </c>
    </row>
    <row r="6983" spans="1:13" x14ac:dyDescent="0.25">
      <c r="A6983">
        <v>900315057</v>
      </c>
      <c r="B6983" t="s">
        <v>385</v>
      </c>
      <c r="C6983" t="s">
        <v>294</v>
      </c>
      <c r="D6983" t="s">
        <v>223</v>
      </c>
      <c r="E6983" t="s">
        <v>358</v>
      </c>
      <c r="F6983" t="s">
        <v>314</v>
      </c>
      <c r="G6983" s="16">
        <v>43100</v>
      </c>
      <c r="J6983" t="s">
        <v>318</v>
      </c>
      <c r="K6983" t="str">
        <f>IFERROR(VLOOKUP(J6983,ORDEN_ESF!A:C,2,0),"")</f>
        <v>Activos</v>
      </c>
      <c r="L6983">
        <f>IFERROR(VLOOKUP(J6983,ORDEN_ESF!A:C,3,0),0)</f>
        <v>3</v>
      </c>
      <c r="M6983">
        <v>90912358</v>
      </c>
    </row>
    <row r="6984" spans="1:13" x14ac:dyDescent="0.25">
      <c r="A6984">
        <v>890920656</v>
      </c>
      <c r="B6984" t="s">
        <v>302</v>
      </c>
      <c r="C6984" t="s">
        <v>294</v>
      </c>
      <c r="D6984" t="s">
        <v>223</v>
      </c>
      <c r="E6984" t="s">
        <v>224</v>
      </c>
      <c r="F6984" t="s">
        <v>292</v>
      </c>
      <c r="G6984" s="16">
        <v>43100</v>
      </c>
      <c r="J6984" t="s">
        <v>318</v>
      </c>
      <c r="K6984" t="str">
        <f>IFERROR(VLOOKUP(J6984,ORDEN_ESF!A:C,2,0),"")</f>
        <v>Activos</v>
      </c>
      <c r="L6984">
        <f>IFERROR(VLOOKUP(J6984,ORDEN_ESF!A:C,3,0),0)</f>
        <v>3</v>
      </c>
      <c r="M6984">
        <v>4491855</v>
      </c>
    </row>
    <row r="6985" spans="1:13" x14ac:dyDescent="0.25">
      <c r="A6985">
        <v>890920656</v>
      </c>
      <c r="B6985" t="s">
        <v>302</v>
      </c>
      <c r="C6985" t="s">
        <v>294</v>
      </c>
      <c r="D6985" t="s">
        <v>223</v>
      </c>
      <c r="E6985" t="s">
        <v>224</v>
      </c>
      <c r="F6985" t="s">
        <v>314</v>
      </c>
      <c r="G6985" s="16">
        <v>43100</v>
      </c>
      <c r="J6985" t="s">
        <v>318</v>
      </c>
      <c r="K6985" t="str">
        <f>IFERROR(VLOOKUP(J6985,ORDEN_ESF!A:C,2,0),"")</f>
        <v>Activos</v>
      </c>
      <c r="L6985">
        <f>IFERROR(VLOOKUP(J6985,ORDEN_ESF!A:C,3,0),0)</f>
        <v>3</v>
      </c>
      <c r="M6985">
        <v>5852130</v>
      </c>
    </row>
    <row r="6986" spans="1:13" x14ac:dyDescent="0.25">
      <c r="A6986">
        <v>900035722</v>
      </c>
      <c r="B6986" t="s">
        <v>298</v>
      </c>
      <c r="C6986" t="s">
        <v>294</v>
      </c>
      <c r="D6986" t="s">
        <v>299</v>
      </c>
      <c r="E6986" t="s">
        <v>224</v>
      </c>
      <c r="F6986" t="s">
        <v>292</v>
      </c>
      <c r="G6986" s="16">
        <v>43100</v>
      </c>
      <c r="J6986" t="s">
        <v>318</v>
      </c>
      <c r="K6986" t="str">
        <f>IFERROR(VLOOKUP(J6986,ORDEN_ESF!A:C,2,0),"")</f>
        <v>Activos</v>
      </c>
      <c r="L6986">
        <f>IFERROR(VLOOKUP(J6986,ORDEN_ESF!A:C,3,0),0)</f>
        <v>3</v>
      </c>
      <c r="M6986">
        <v>125540741</v>
      </c>
    </row>
    <row r="6987" spans="1:13" x14ac:dyDescent="0.25">
      <c r="A6987">
        <v>900035722</v>
      </c>
      <c r="B6987" t="s">
        <v>298</v>
      </c>
      <c r="C6987" t="s">
        <v>294</v>
      </c>
      <c r="D6987" t="s">
        <v>299</v>
      </c>
      <c r="E6987" t="s">
        <v>224</v>
      </c>
      <c r="F6987" t="s">
        <v>314</v>
      </c>
      <c r="G6987" s="16">
        <v>43100</v>
      </c>
      <c r="J6987" t="s">
        <v>318</v>
      </c>
      <c r="K6987" t="str">
        <f>IFERROR(VLOOKUP(J6987,ORDEN_ESF!A:C,2,0),"")</f>
        <v>Activos</v>
      </c>
      <c r="L6987">
        <f>IFERROR(VLOOKUP(J6987,ORDEN_ESF!A:C,3,0),0)</f>
        <v>3</v>
      </c>
      <c r="M6987">
        <v>86772703</v>
      </c>
    </row>
    <row r="6988" spans="1:13" x14ac:dyDescent="0.25">
      <c r="A6988">
        <v>900193192</v>
      </c>
      <c r="B6988" t="s">
        <v>305</v>
      </c>
      <c r="C6988" t="s">
        <v>294</v>
      </c>
      <c r="D6988" t="s">
        <v>228</v>
      </c>
      <c r="E6988" t="s">
        <v>224</v>
      </c>
      <c r="F6988" t="s">
        <v>292</v>
      </c>
      <c r="G6988" s="16">
        <v>43100</v>
      </c>
      <c r="J6988" t="s">
        <v>318</v>
      </c>
      <c r="K6988" t="str">
        <f>IFERROR(VLOOKUP(J6988,ORDEN_ESF!A:C,2,0),"")</f>
        <v>Activos</v>
      </c>
      <c r="L6988">
        <f>IFERROR(VLOOKUP(J6988,ORDEN_ESF!A:C,3,0),0)</f>
        <v>3</v>
      </c>
      <c r="M6988">
        <v>60336203</v>
      </c>
    </row>
    <row r="6989" spans="1:13" x14ac:dyDescent="0.25">
      <c r="A6989">
        <v>900193192</v>
      </c>
      <c r="B6989" t="s">
        <v>305</v>
      </c>
      <c r="C6989" t="s">
        <v>294</v>
      </c>
      <c r="D6989" t="s">
        <v>228</v>
      </c>
      <c r="E6989" t="s">
        <v>224</v>
      </c>
      <c r="F6989" t="s">
        <v>314</v>
      </c>
      <c r="G6989" s="16">
        <v>43100</v>
      </c>
      <c r="J6989" t="s">
        <v>318</v>
      </c>
      <c r="K6989" t="str">
        <f>IFERROR(VLOOKUP(J6989,ORDEN_ESF!A:C,2,0),"")</f>
        <v>Activos</v>
      </c>
      <c r="L6989">
        <f>IFERROR(VLOOKUP(J6989,ORDEN_ESF!A:C,3,0),0)</f>
        <v>3</v>
      </c>
      <c r="M6989">
        <v>40356542</v>
      </c>
    </row>
    <row r="6990" spans="1:13" x14ac:dyDescent="0.25">
      <c r="A6990">
        <v>800208146</v>
      </c>
      <c r="B6990" t="s">
        <v>346</v>
      </c>
      <c r="C6990" t="s">
        <v>294</v>
      </c>
      <c r="D6990" t="s">
        <v>228</v>
      </c>
      <c r="E6990" t="s">
        <v>347</v>
      </c>
      <c r="F6990" t="s">
        <v>292</v>
      </c>
      <c r="G6990" s="16">
        <v>43100</v>
      </c>
      <c r="J6990" t="s">
        <v>318</v>
      </c>
      <c r="K6990" t="str">
        <f>IFERROR(VLOOKUP(J6990,ORDEN_ESF!A:C,2,0),"")</f>
        <v>Activos</v>
      </c>
      <c r="L6990">
        <f>IFERROR(VLOOKUP(J6990,ORDEN_ESF!A:C,3,0),0)</f>
        <v>3</v>
      </c>
      <c r="M6990">
        <v>238532603</v>
      </c>
    </row>
    <row r="6991" spans="1:13" x14ac:dyDescent="0.25">
      <c r="A6991">
        <v>800208146</v>
      </c>
      <c r="B6991" t="s">
        <v>346</v>
      </c>
      <c r="C6991" t="s">
        <v>294</v>
      </c>
      <c r="D6991" t="s">
        <v>228</v>
      </c>
      <c r="E6991" t="s">
        <v>347</v>
      </c>
      <c r="F6991" t="s">
        <v>314</v>
      </c>
      <c r="G6991" s="16">
        <v>43100</v>
      </c>
      <c r="J6991" t="s">
        <v>318</v>
      </c>
      <c r="K6991" t="str">
        <f>IFERROR(VLOOKUP(J6991,ORDEN_ESF!A:C,2,0),"")</f>
        <v>Activos</v>
      </c>
      <c r="L6991">
        <f>IFERROR(VLOOKUP(J6991,ORDEN_ESF!A:C,3,0),0)</f>
        <v>3</v>
      </c>
      <c r="M6991">
        <v>246879664</v>
      </c>
    </row>
    <row r="6992" spans="1:13" x14ac:dyDescent="0.25">
      <c r="A6992">
        <v>860009250</v>
      </c>
      <c r="B6992" t="s">
        <v>362</v>
      </c>
      <c r="C6992" t="s">
        <v>294</v>
      </c>
      <c r="D6992" t="s">
        <v>228</v>
      </c>
      <c r="E6992" t="s">
        <v>224</v>
      </c>
      <c r="F6992" t="s">
        <v>292</v>
      </c>
      <c r="G6992" s="16">
        <v>43100</v>
      </c>
      <c r="J6992" t="s">
        <v>318</v>
      </c>
      <c r="K6992" t="str">
        <f>IFERROR(VLOOKUP(J6992,ORDEN_ESF!A:C,2,0),"")</f>
        <v>Activos</v>
      </c>
      <c r="L6992">
        <f>IFERROR(VLOOKUP(J6992,ORDEN_ESF!A:C,3,0),0)</f>
        <v>3</v>
      </c>
      <c r="M6992">
        <v>15909857</v>
      </c>
    </row>
    <row r="6993" spans="1:13" x14ac:dyDescent="0.25">
      <c r="A6993">
        <v>860009250</v>
      </c>
      <c r="B6993" t="s">
        <v>362</v>
      </c>
      <c r="C6993" t="s">
        <v>294</v>
      </c>
      <c r="D6993" t="s">
        <v>228</v>
      </c>
      <c r="E6993" t="s">
        <v>224</v>
      </c>
      <c r="F6993" t="s">
        <v>314</v>
      </c>
      <c r="G6993" s="16">
        <v>43100</v>
      </c>
      <c r="J6993" t="s">
        <v>318</v>
      </c>
      <c r="K6993" t="str">
        <f>IFERROR(VLOOKUP(J6993,ORDEN_ESF!A:C,2,0),"")</f>
        <v>Activos</v>
      </c>
      <c r="L6993">
        <f>IFERROR(VLOOKUP(J6993,ORDEN_ESF!A:C,3,0),0)</f>
        <v>3</v>
      </c>
      <c r="M6993">
        <v>18482030</v>
      </c>
    </row>
    <row r="6994" spans="1:13" x14ac:dyDescent="0.25">
      <c r="A6994">
        <v>900192726</v>
      </c>
      <c r="B6994" t="s">
        <v>382</v>
      </c>
      <c r="C6994" t="s">
        <v>294</v>
      </c>
      <c r="D6994" t="s">
        <v>299</v>
      </c>
      <c r="E6994" t="s">
        <v>333</v>
      </c>
      <c r="F6994" t="s">
        <v>292</v>
      </c>
      <c r="G6994" s="16">
        <v>43100</v>
      </c>
      <c r="J6994" t="s">
        <v>318</v>
      </c>
      <c r="K6994" t="str">
        <f>IFERROR(VLOOKUP(J6994,ORDEN_ESF!A:C,2,0),"")</f>
        <v>Activos</v>
      </c>
      <c r="L6994">
        <f>IFERROR(VLOOKUP(J6994,ORDEN_ESF!A:C,3,0),0)</f>
        <v>3</v>
      </c>
      <c r="M6994">
        <v>7015575</v>
      </c>
    </row>
    <row r="6995" spans="1:13" x14ac:dyDescent="0.25">
      <c r="A6995">
        <v>900192726</v>
      </c>
      <c r="B6995" t="s">
        <v>382</v>
      </c>
      <c r="C6995" t="s">
        <v>294</v>
      </c>
      <c r="D6995" t="s">
        <v>299</v>
      </c>
      <c r="E6995" t="s">
        <v>333</v>
      </c>
      <c r="F6995" t="s">
        <v>314</v>
      </c>
      <c r="G6995" s="16">
        <v>43100</v>
      </c>
      <c r="J6995" t="s">
        <v>318</v>
      </c>
      <c r="K6995" t="str">
        <f>IFERROR(VLOOKUP(J6995,ORDEN_ESF!A:C,2,0),"")</f>
        <v>Activos</v>
      </c>
      <c r="L6995">
        <f>IFERROR(VLOOKUP(J6995,ORDEN_ESF!A:C,3,0),0)</f>
        <v>3</v>
      </c>
      <c r="M6995">
        <v>8647365</v>
      </c>
    </row>
    <row r="6996" spans="1:13" x14ac:dyDescent="0.25">
      <c r="A6996">
        <v>900139110</v>
      </c>
      <c r="B6996" t="s">
        <v>301</v>
      </c>
      <c r="C6996" t="s">
        <v>294</v>
      </c>
      <c r="D6996" t="s">
        <v>228</v>
      </c>
      <c r="E6996" t="s">
        <v>224</v>
      </c>
      <c r="F6996" t="s">
        <v>292</v>
      </c>
      <c r="G6996" s="16">
        <v>43100</v>
      </c>
      <c r="J6996" t="s">
        <v>318</v>
      </c>
      <c r="K6996" t="str">
        <f>IFERROR(VLOOKUP(J6996,ORDEN_ESF!A:C,2,0),"")</f>
        <v>Activos</v>
      </c>
      <c r="L6996">
        <f>IFERROR(VLOOKUP(J6996,ORDEN_ESF!A:C,3,0),0)</f>
        <v>3</v>
      </c>
      <c r="M6996">
        <v>20204533</v>
      </c>
    </row>
    <row r="6997" spans="1:13" x14ac:dyDescent="0.25">
      <c r="A6997">
        <v>900139110</v>
      </c>
      <c r="B6997" t="s">
        <v>301</v>
      </c>
      <c r="C6997" t="s">
        <v>294</v>
      </c>
      <c r="D6997" t="s">
        <v>228</v>
      </c>
      <c r="E6997" t="s">
        <v>224</v>
      </c>
      <c r="F6997" t="s">
        <v>314</v>
      </c>
      <c r="G6997" s="16">
        <v>43100</v>
      </c>
      <c r="J6997" t="s">
        <v>318</v>
      </c>
      <c r="K6997" t="str">
        <f>IFERROR(VLOOKUP(J6997,ORDEN_ESF!A:C,2,0),"")</f>
        <v>Activos</v>
      </c>
      <c r="L6997">
        <f>IFERROR(VLOOKUP(J6997,ORDEN_ESF!A:C,3,0),0)</f>
        <v>3</v>
      </c>
      <c r="M6997">
        <v>21323377</v>
      </c>
    </row>
    <row r="6998" spans="1:13" x14ac:dyDescent="0.25">
      <c r="A6998">
        <v>860067697</v>
      </c>
      <c r="B6998" t="s">
        <v>359</v>
      </c>
      <c r="C6998" t="s">
        <v>294</v>
      </c>
      <c r="D6998" t="s">
        <v>228</v>
      </c>
      <c r="E6998" t="s">
        <v>360</v>
      </c>
      <c r="F6998" t="s">
        <v>292</v>
      </c>
      <c r="G6998" s="16">
        <v>43100</v>
      </c>
      <c r="J6998" t="s">
        <v>260</v>
      </c>
      <c r="K6998" t="str">
        <f>IFERROR(VLOOKUP(J6998,ORDEN_ESF!A:C,2,0),"")</f>
        <v>Provisiones corrientes por beneficios a los empleados</v>
      </c>
      <c r="L6998">
        <f>IFERROR(VLOOKUP(J6998,ORDEN_ESF!A:C,3,0),0)</f>
        <v>0</v>
      </c>
      <c r="M6998">
        <v>800746</v>
      </c>
    </row>
    <row r="6999" spans="1:13" x14ac:dyDescent="0.25">
      <c r="A6999">
        <v>860067697</v>
      </c>
      <c r="B6999" t="s">
        <v>359</v>
      </c>
      <c r="C6999" t="s">
        <v>294</v>
      </c>
      <c r="D6999" t="s">
        <v>228</v>
      </c>
      <c r="E6999" t="s">
        <v>360</v>
      </c>
      <c r="F6999" t="s">
        <v>314</v>
      </c>
      <c r="G6999" s="16">
        <v>43100</v>
      </c>
      <c r="J6999" t="s">
        <v>260</v>
      </c>
      <c r="K6999" t="str">
        <f>IFERROR(VLOOKUP(J6999,ORDEN_ESF!A:C,2,0),"")</f>
        <v>Provisiones corrientes por beneficios a los empleados</v>
      </c>
      <c r="L6999">
        <f>IFERROR(VLOOKUP(J6999,ORDEN_ESF!A:C,3,0),0)</f>
        <v>0</v>
      </c>
      <c r="M6999">
        <v>985677</v>
      </c>
    </row>
    <row r="7000" spans="1:13" x14ac:dyDescent="0.25">
      <c r="A7000">
        <v>860001986</v>
      </c>
      <c r="B7000" t="s">
        <v>293</v>
      </c>
      <c r="C7000" t="s">
        <v>294</v>
      </c>
      <c r="D7000" t="s">
        <v>228</v>
      </c>
      <c r="E7000" t="s">
        <v>224</v>
      </c>
      <c r="F7000" t="s">
        <v>292</v>
      </c>
      <c r="G7000" s="16">
        <v>43100</v>
      </c>
      <c r="J7000" t="s">
        <v>260</v>
      </c>
      <c r="K7000" t="str">
        <f>IFERROR(VLOOKUP(J7000,ORDEN_ESF!A:C,2,0),"")</f>
        <v>Provisiones corrientes por beneficios a los empleados</v>
      </c>
      <c r="L7000">
        <f>IFERROR(VLOOKUP(J7000,ORDEN_ESF!A:C,3,0),0)</f>
        <v>0</v>
      </c>
      <c r="M7000">
        <v>4526482</v>
      </c>
    </row>
    <row r="7001" spans="1:13" x14ac:dyDescent="0.25">
      <c r="A7001">
        <v>860001986</v>
      </c>
      <c r="B7001" t="s">
        <v>293</v>
      </c>
      <c r="C7001" t="s">
        <v>294</v>
      </c>
      <c r="D7001" t="s">
        <v>228</v>
      </c>
      <c r="E7001" t="s">
        <v>224</v>
      </c>
      <c r="F7001" t="s">
        <v>314</v>
      </c>
      <c r="G7001" s="16">
        <v>43100</v>
      </c>
      <c r="J7001" t="s">
        <v>260</v>
      </c>
      <c r="K7001" t="str">
        <f>IFERROR(VLOOKUP(J7001,ORDEN_ESF!A:C,2,0),"")</f>
        <v>Provisiones corrientes por beneficios a los empleados</v>
      </c>
      <c r="L7001">
        <f>IFERROR(VLOOKUP(J7001,ORDEN_ESF!A:C,3,0),0)</f>
        <v>0</v>
      </c>
      <c r="M7001">
        <v>5693341</v>
      </c>
    </row>
    <row r="7002" spans="1:13" x14ac:dyDescent="0.25">
      <c r="A7002">
        <v>860014285</v>
      </c>
      <c r="B7002" t="s">
        <v>356</v>
      </c>
      <c r="C7002" t="s">
        <v>294</v>
      </c>
      <c r="D7002" t="s">
        <v>228</v>
      </c>
      <c r="E7002" t="s">
        <v>224</v>
      </c>
      <c r="F7002" t="s">
        <v>292</v>
      </c>
      <c r="G7002" s="16">
        <v>43100</v>
      </c>
      <c r="J7002" t="s">
        <v>260</v>
      </c>
      <c r="K7002" t="str">
        <f>IFERROR(VLOOKUP(J7002,ORDEN_ESF!A:C,2,0),"")</f>
        <v>Provisiones corrientes por beneficios a los empleados</v>
      </c>
      <c r="L7002">
        <f>IFERROR(VLOOKUP(J7002,ORDEN_ESF!A:C,3,0),0)</f>
        <v>0</v>
      </c>
      <c r="M7002">
        <v>20084</v>
      </c>
    </row>
    <row r="7003" spans="1:13" x14ac:dyDescent="0.25">
      <c r="A7003">
        <v>860014285</v>
      </c>
      <c r="B7003" t="s">
        <v>356</v>
      </c>
      <c r="C7003" t="s">
        <v>294</v>
      </c>
      <c r="D7003" t="s">
        <v>228</v>
      </c>
      <c r="E7003" t="s">
        <v>224</v>
      </c>
      <c r="F7003" t="s">
        <v>314</v>
      </c>
      <c r="G7003" s="16">
        <v>43100</v>
      </c>
      <c r="J7003" t="s">
        <v>260</v>
      </c>
      <c r="K7003" t="str">
        <f>IFERROR(VLOOKUP(J7003,ORDEN_ESF!A:C,2,0),"")</f>
        <v>Provisiones corrientes por beneficios a los empleados</v>
      </c>
      <c r="L7003">
        <f>IFERROR(VLOOKUP(J7003,ORDEN_ESF!A:C,3,0),0)</f>
        <v>0</v>
      </c>
      <c r="M7003">
        <v>62732</v>
      </c>
    </row>
    <row r="7004" spans="1:13" x14ac:dyDescent="0.25">
      <c r="A7004">
        <v>900035722</v>
      </c>
      <c r="B7004" t="s">
        <v>298</v>
      </c>
      <c r="C7004" t="s">
        <v>294</v>
      </c>
      <c r="D7004" t="s">
        <v>299</v>
      </c>
      <c r="E7004" t="s">
        <v>224</v>
      </c>
      <c r="F7004" t="s">
        <v>292</v>
      </c>
      <c r="G7004" s="16">
        <v>43100</v>
      </c>
      <c r="J7004" t="s">
        <v>260</v>
      </c>
      <c r="K7004" t="str">
        <f>IFERROR(VLOOKUP(J7004,ORDEN_ESF!A:C,2,0),"")</f>
        <v>Provisiones corrientes por beneficios a los empleados</v>
      </c>
      <c r="L7004">
        <f>IFERROR(VLOOKUP(J7004,ORDEN_ESF!A:C,3,0),0)</f>
        <v>0</v>
      </c>
      <c r="M7004">
        <v>361704</v>
      </c>
    </row>
    <row r="7005" spans="1:13" x14ac:dyDescent="0.25">
      <c r="A7005">
        <v>900035722</v>
      </c>
      <c r="B7005" t="s">
        <v>298</v>
      </c>
      <c r="C7005" t="s">
        <v>294</v>
      </c>
      <c r="D7005" t="s">
        <v>299</v>
      </c>
      <c r="E7005" t="s">
        <v>224</v>
      </c>
      <c r="F7005" t="s">
        <v>314</v>
      </c>
      <c r="G7005" s="16">
        <v>43100</v>
      </c>
      <c r="J7005" t="s">
        <v>260</v>
      </c>
      <c r="K7005" t="str">
        <f>IFERROR(VLOOKUP(J7005,ORDEN_ESF!A:C,2,0),"")</f>
        <v>Provisiones corrientes por beneficios a los empleados</v>
      </c>
      <c r="L7005">
        <f>IFERROR(VLOOKUP(J7005,ORDEN_ESF!A:C,3,0),0)</f>
        <v>0</v>
      </c>
      <c r="M7005">
        <v>276925</v>
      </c>
    </row>
    <row r="7006" spans="1:13" x14ac:dyDescent="0.25">
      <c r="A7006">
        <v>800208146</v>
      </c>
      <c r="B7006" t="s">
        <v>346</v>
      </c>
      <c r="C7006" t="s">
        <v>294</v>
      </c>
      <c r="D7006" t="s">
        <v>228</v>
      </c>
      <c r="E7006" t="s">
        <v>347</v>
      </c>
      <c r="F7006" t="s">
        <v>292</v>
      </c>
      <c r="G7006" s="16">
        <v>43100</v>
      </c>
      <c r="J7006" t="s">
        <v>260</v>
      </c>
      <c r="K7006" t="str">
        <f>IFERROR(VLOOKUP(J7006,ORDEN_ESF!A:C,2,0),"")</f>
        <v>Provisiones corrientes por beneficios a los empleados</v>
      </c>
      <c r="L7006">
        <f>IFERROR(VLOOKUP(J7006,ORDEN_ESF!A:C,3,0),0)</f>
        <v>0</v>
      </c>
      <c r="M7006">
        <v>956513</v>
      </c>
    </row>
    <row r="7007" spans="1:13" x14ac:dyDescent="0.25">
      <c r="A7007">
        <v>800208146</v>
      </c>
      <c r="B7007" t="s">
        <v>346</v>
      </c>
      <c r="C7007" t="s">
        <v>294</v>
      </c>
      <c r="D7007" t="s">
        <v>228</v>
      </c>
      <c r="E7007" t="s">
        <v>347</v>
      </c>
      <c r="F7007" t="s">
        <v>314</v>
      </c>
      <c r="G7007" s="16">
        <v>43100</v>
      </c>
      <c r="J7007" t="s">
        <v>260</v>
      </c>
      <c r="K7007" t="str">
        <f>IFERROR(VLOOKUP(J7007,ORDEN_ESF!A:C,2,0),"")</f>
        <v>Provisiones corrientes por beneficios a los empleados</v>
      </c>
      <c r="L7007">
        <f>IFERROR(VLOOKUP(J7007,ORDEN_ESF!A:C,3,0),0)</f>
        <v>0</v>
      </c>
      <c r="M7007">
        <v>1218428</v>
      </c>
    </row>
    <row r="7008" spans="1:13" x14ac:dyDescent="0.25">
      <c r="A7008">
        <v>860009250</v>
      </c>
      <c r="B7008" t="s">
        <v>362</v>
      </c>
      <c r="C7008" t="s">
        <v>294</v>
      </c>
      <c r="D7008" t="s">
        <v>228</v>
      </c>
      <c r="E7008" t="s">
        <v>224</v>
      </c>
      <c r="F7008" t="s">
        <v>292</v>
      </c>
      <c r="G7008" s="16">
        <v>43100</v>
      </c>
      <c r="J7008" t="s">
        <v>260</v>
      </c>
      <c r="K7008" t="str">
        <f>IFERROR(VLOOKUP(J7008,ORDEN_ESF!A:C,2,0),"")</f>
        <v>Provisiones corrientes por beneficios a los empleados</v>
      </c>
      <c r="L7008">
        <f>IFERROR(VLOOKUP(J7008,ORDEN_ESF!A:C,3,0),0)</f>
        <v>0</v>
      </c>
      <c r="M7008">
        <v>106395</v>
      </c>
    </row>
    <row r="7009" spans="1:13" x14ac:dyDescent="0.25">
      <c r="A7009">
        <v>860009250</v>
      </c>
      <c r="B7009" t="s">
        <v>362</v>
      </c>
      <c r="C7009" t="s">
        <v>294</v>
      </c>
      <c r="D7009" t="s">
        <v>228</v>
      </c>
      <c r="E7009" t="s">
        <v>224</v>
      </c>
      <c r="F7009" t="s">
        <v>314</v>
      </c>
      <c r="G7009" s="16">
        <v>43100</v>
      </c>
      <c r="J7009" t="s">
        <v>260</v>
      </c>
      <c r="K7009" t="str">
        <f>IFERROR(VLOOKUP(J7009,ORDEN_ESF!A:C,2,0),"")</f>
        <v>Provisiones corrientes por beneficios a los empleados</v>
      </c>
      <c r="L7009">
        <f>IFERROR(VLOOKUP(J7009,ORDEN_ESF!A:C,3,0),0)</f>
        <v>0</v>
      </c>
      <c r="M7009">
        <v>194358</v>
      </c>
    </row>
    <row r="7010" spans="1:13" x14ac:dyDescent="0.25">
      <c r="A7010">
        <v>900192726</v>
      </c>
      <c r="B7010" t="s">
        <v>382</v>
      </c>
      <c r="C7010" t="s">
        <v>294</v>
      </c>
      <c r="D7010" t="s">
        <v>299</v>
      </c>
      <c r="E7010" t="s">
        <v>333</v>
      </c>
      <c r="F7010" t="s">
        <v>292</v>
      </c>
      <c r="G7010" s="16">
        <v>43100</v>
      </c>
      <c r="J7010" t="s">
        <v>260</v>
      </c>
      <c r="K7010" t="str">
        <f>IFERROR(VLOOKUP(J7010,ORDEN_ESF!A:C,2,0),"")</f>
        <v>Provisiones corrientes por beneficios a los empleados</v>
      </c>
      <c r="L7010">
        <f>IFERROR(VLOOKUP(J7010,ORDEN_ESF!A:C,3,0),0)</f>
        <v>0</v>
      </c>
      <c r="M7010">
        <v>39628</v>
      </c>
    </row>
    <row r="7011" spans="1:13" x14ac:dyDescent="0.25">
      <c r="A7011">
        <v>900192726</v>
      </c>
      <c r="B7011" t="s">
        <v>382</v>
      </c>
      <c r="C7011" t="s">
        <v>294</v>
      </c>
      <c r="D7011" t="s">
        <v>299</v>
      </c>
      <c r="E7011" t="s">
        <v>333</v>
      </c>
      <c r="F7011" t="s">
        <v>314</v>
      </c>
      <c r="G7011" s="16">
        <v>43100</v>
      </c>
      <c r="J7011" t="s">
        <v>260</v>
      </c>
      <c r="K7011" t="str">
        <f>IFERROR(VLOOKUP(J7011,ORDEN_ESF!A:C,2,0),"")</f>
        <v>Provisiones corrientes por beneficios a los empleados</v>
      </c>
      <c r="L7011">
        <f>IFERROR(VLOOKUP(J7011,ORDEN_ESF!A:C,3,0),0)</f>
        <v>0</v>
      </c>
      <c r="M7011">
        <v>75607</v>
      </c>
    </row>
    <row r="7012" spans="1:13" x14ac:dyDescent="0.25">
      <c r="A7012">
        <v>900035722</v>
      </c>
      <c r="B7012" t="s">
        <v>298</v>
      </c>
      <c r="C7012" t="s">
        <v>294</v>
      </c>
      <c r="D7012" t="s">
        <v>299</v>
      </c>
      <c r="E7012" t="s">
        <v>224</v>
      </c>
      <c r="F7012" t="s">
        <v>292</v>
      </c>
      <c r="G7012" s="16">
        <v>43100</v>
      </c>
      <c r="J7012" t="s">
        <v>261</v>
      </c>
      <c r="K7012" t="str">
        <f>IFERROR(VLOOKUP(J7012,ORDEN_ESF!A:C,2,0),"")</f>
        <v>Otras provisiones corrientes</v>
      </c>
      <c r="L7012">
        <f>IFERROR(VLOOKUP(J7012,ORDEN_ESF!A:C,3,0),0)</f>
        <v>0</v>
      </c>
      <c r="M7012">
        <v>64000</v>
      </c>
    </row>
    <row r="7013" spans="1:13" x14ac:dyDescent="0.25">
      <c r="A7013">
        <v>900035722</v>
      </c>
      <c r="B7013" t="s">
        <v>298</v>
      </c>
      <c r="C7013" t="s">
        <v>294</v>
      </c>
      <c r="D7013" t="s">
        <v>299</v>
      </c>
      <c r="E7013" t="s">
        <v>224</v>
      </c>
      <c r="F7013" t="s">
        <v>314</v>
      </c>
      <c r="G7013" s="16">
        <v>43100</v>
      </c>
      <c r="J7013" t="s">
        <v>261</v>
      </c>
      <c r="K7013" t="str">
        <f>IFERROR(VLOOKUP(J7013,ORDEN_ESF!A:C,2,0),"")</f>
        <v>Otras provisiones corrientes</v>
      </c>
      <c r="L7013">
        <f>IFERROR(VLOOKUP(J7013,ORDEN_ESF!A:C,3,0),0)</f>
        <v>0</v>
      </c>
      <c r="M7013">
        <v>202365</v>
      </c>
    </row>
    <row r="7014" spans="1:13" x14ac:dyDescent="0.25">
      <c r="A7014">
        <v>800208146</v>
      </c>
      <c r="B7014" t="s">
        <v>346</v>
      </c>
      <c r="C7014" t="s">
        <v>294</v>
      </c>
      <c r="D7014" t="s">
        <v>228</v>
      </c>
      <c r="E7014" t="s">
        <v>347</v>
      </c>
      <c r="F7014" t="s">
        <v>292</v>
      </c>
      <c r="G7014" s="16">
        <v>43100</v>
      </c>
      <c r="J7014" t="s">
        <v>261</v>
      </c>
      <c r="K7014" t="str">
        <f>IFERROR(VLOOKUP(J7014,ORDEN_ESF!A:C,2,0),"")</f>
        <v>Otras provisiones corrientes</v>
      </c>
      <c r="L7014">
        <f>IFERROR(VLOOKUP(J7014,ORDEN_ESF!A:C,3,0),0)</f>
        <v>0</v>
      </c>
      <c r="M7014">
        <v>13589</v>
      </c>
    </row>
    <row r="7015" spans="1:13" x14ac:dyDescent="0.25">
      <c r="A7015">
        <v>800208146</v>
      </c>
      <c r="B7015" t="s">
        <v>346</v>
      </c>
      <c r="C7015" t="s">
        <v>294</v>
      </c>
      <c r="D7015" t="s">
        <v>228</v>
      </c>
      <c r="E7015" t="s">
        <v>347</v>
      </c>
      <c r="F7015" t="s">
        <v>314</v>
      </c>
      <c r="G7015" s="16">
        <v>43100</v>
      </c>
      <c r="J7015" t="s">
        <v>261</v>
      </c>
      <c r="K7015" t="str">
        <f>IFERROR(VLOOKUP(J7015,ORDEN_ESF!A:C,2,0),"")</f>
        <v>Otras provisiones corrientes</v>
      </c>
      <c r="L7015">
        <f>IFERROR(VLOOKUP(J7015,ORDEN_ESF!A:C,3,0),0)</f>
        <v>0</v>
      </c>
      <c r="M7015">
        <v>13589</v>
      </c>
    </row>
    <row r="7016" spans="1:13" x14ac:dyDescent="0.25">
      <c r="A7016">
        <v>860009250</v>
      </c>
      <c r="B7016" t="s">
        <v>362</v>
      </c>
      <c r="C7016" t="s">
        <v>294</v>
      </c>
      <c r="D7016" t="s">
        <v>228</v>
      </c>
      <c r="E7016" t="s">
        <v>224</v>
      </c>
      <c r="F7016" t="s">
        <v>314</v>
      </c>
      <c r="G7016" s="16">
        <v>43100</v>
      </c>
      <c r="J7016" t="s">
        <v>261</v>
      </c>
      <c r="K7016" t="str">
        <f>IFERROR(VLOOKUP(J7016,ORDEN_ESF!A:C,2,0),"")</f>
        <v>Otras provisiones corrientes</v>
      </c>
      <c r="L7016">
        <f>IFERROR(VLOOKUP(J7016,ORDEN_ESF!A:C,3,0),0)</f>
        <v>0</v>
      </c>
      <c r="M7016">
        <v>97600</v>
      </c>
    </row>
    <row r="7017" spans="1:13" x14ac:dyDescent="0.25">
      <c r="A7017">
        <v>860067697</v>
      </c>
      <c r="B7017" t="s">
        <v>359</v>
      </c>
      <c r="C7017" t="s">
        <v>294</v>
      </c>
      <c r="D7017" t="s">
        <v>228</v>
      </c>
      <c r="E7017" t="s">
        <v>360</v>
      </c>
      <c r="F7017" t="s">
        <v>292</v>
      </c>
      <c r="G7017" s="16">
        <v>43100</v>
      </c>
      <c r="J7017" t="s">
        <v>325</v>
      </c>
      <c r="K7017" t="str">
        <f>IFERROR(VLOOKUP(J7017,ORDEN_ESF!A:C,2,0),"")</f>
        <v>Disposiciones actuales</v>
      </c>
      <c r="L7017">
        <f>IFERROR(VLOOKUP(J7017,ORDEN_ESF!A:C,3,0),0)</f>
        <v>0</v>
      </c>
      <c r="M7017">
        <v>800746</v>
      </c>
    </row>
    <row r="7018" spans="1:13" x14ac:dyDescent="0.25">
      <c r="A7018">
        <v>860067697</v>
      </c>
      <c r="B7018" t="s">
        <v>359</v>
      </c>
      <c r="C7018" t="s">
        <v>294</v>
      </c>
      <c r="D7018" t="s">
        <v>228</v>
      </c>
      <c r="E7018" t="s">
        <v>360</v>
      </c>
      <c r="F7018" t="s">
        <v>314</v>
      </c>
      <c r="G7018" s="16">
        <v>43100</v>
      </c>
      <c r="J7018" t="s">
        <v>325</v>
      </c>
      <c r="K7018" t="str">
        <f>IFERROR(VLOOKUP(J7018,ORDEN_ESF!A:C,2,0),"")</f>
        <v>Disposiciones actuales</v>
      </c>
      <c r="L7018">
        <f>IFERROR(VLOOKUP(J7018,ORDEN_ESF!A:C,3,0),0)</f>
        <v>0</v>
      </c>
      <c r="M7018">
        <v>985677</v>
      </c>
    </row>
    <row r="7019" spans="1:13" x14ac:dyDescent="0.25">
      <c r="A7019">
        <v>860001986</v>
      </c>
      <c r="B7019" t="s">
        <v>293</v>
      </c>
      <c r="C7019" t="s">
        <v>294</v>
      </c>
      <c r="D7019" t="s">
        <v>228</v>
      </c>
      <c r="E7019" t="s">
        <v>224</v>
      </c>
      <c r="F7019" t="s">
        <v>292</v>
      </c>
      <c r="G7019" s="16">
        <v>43100</v>
      </c>
      <c r="J7019" t="s">
        <v>325</v>
      </c>
      <c r="K7019" t="str">
        <f>IFERROR(VLOOKUP(J7019,ORDEN_ESF!A:C,2,0),"")</f>
        <v>Disposiciones actuales</v>
      </c>
      <c r="L7019">
        <f>IFERROR(VLOOKUP(J7019,ORDEN_ESF!A:C,3,0),0)</f>
        <v>0</v>
      </c>
      <c r="M7019">
        <v>4526482</v>
      </c>
    </row>
    <row r="7020" spans="1:13" x14ac:dyDescent="0.25">
      <c r="A7020">
        <v>860001986</v>
      </c>
      <c r="B7020" t="s">
        <v>293</v>
      </c>
      <c r="C7020" t="s">
        <v>294</v>
      </c>
      <c r="D7020" t="s">
        <v>228</v>
      </c>
      <c r="E7020" t="s">
        <v>224</v>
      </c>
      <c r="F7020" t="s">
        <v>314</v>
      </c>
      <c r="G7020" s="16">
        <v>43100</v>
      </c>
      <c r="J7020" t="s">
        <v>325</v>
      </c>
      <c r="K7020" t="str">
        <f>IFERROR(VLOOKUP(J7020,ORDEN_ESF!A:C,2,0),"")</f>
        <v>Disposiciones actuales</v>
      </c>
      <c r="L7020">
        <f>IFERROR(VLOOKUP(J7020,ORDEN_ESF!A:C,3,0),0)</f>
        <v>0</v>
      </c>
      <c r="M7020">
        <v>5693341</v>
      </c>
    </row>
    <row r="7021" spans="1:13" x14ac:dyDescent="0.25">
      <c r="A7021">
        <v>860014285</v>
      </c>
      <c r="B7021" t="s">
        <v>356</v>
      </c>
      <c r="C7021" t="s">
        <v>294</v>
      </c>
      <c r="D7021" t="s">
        <v>228</v>
      </c>
      <c r="E7021" t="s">
        <v>224</v>
      </c>
      <c r="F7021" t="s">
        <v>292</v>
      </c>
      <c r="G7021" s="16">
        <v>43100</v>
      </c>
      <c r="J7021" t="s">
        <v>325</v>
      </c>
      <c r="K7021" t="str">
        <f>IFERROR(VLOOKUP(J7021,ORDEN_ESF!A:C,2,0),"")</f>
        <v>Disposiciones actuales</v>
      </c>
      <c r="L7021">
        <f>IFERROR(VLOOKUP(J7021,ORDEN_ESF!A:C,3,0),0)</f>
        <v>0</v>
      </c>
      <c r="M7021">
        <v>20084</v>
      </c>
    </row>
    <row r="7022" spans="1:13" x14ac:dyDescent="0.25">
      <c r="A7022">
        <v>860014285</v>
      </c>
      <c r="B7022" t="s">
        <v>356</v>
      </c>
      <c r="C7022" t="s">
        <v>294</v>
      </c>
      <c r="D7022" t="s">
        <v>228</v>
      </c>
      <c r="E7022" t="s">
        <v>224</v>
      </c>
      <c r="F7022" t="s">
        <v>314</v>
      </c>
      <c r="G7022" s="16">
        <v>43100</v>
      </c>
      <c r="J7022" t="s">
        <v>325</v>
      </c>
      <c r="K7022" t="str">
        <f>IFERROR(VLOOKUP(J7022,ORDEN_ESF!A:C,2,0),"")</f>
        <v>Disposiciones actuales</v>
      </c>
      <c r="L7022">
        <f>IFERROR(VLOOKUP(J7022,ORDEN_ESF!A:C,3,0),0)</f>
        <v>0</v>
      </c>
      <c r="M7022">
        <v>62732</v>
      </c>
    </row>
    <row r="7023" spans="1:13" x14ac:dyDescent="0.25">
      <c r="A7023">
        <v>900035722</v>
      </c>
      <c r="B7023" t="s">
        <v>298</v>
      </c>
      <c r="C7023" t="s">
        <v>294</v>
      </c>
      <c r="D7023" t="s">
        <v>299</v>
      </c>
      <c r="E7023" t="s">
        <v>224</v>
      </c>
      <c r="F7023" t="s">
        <v>292</v>
      </c>
      <c r="G7023" s="16">
        <v>43100</v>
      </c>
      <c r="J7023" t="s">
        <v>325</v>
      </c>
      <c r="K7023" t="str">
        <f>IFERROR(VLOOKUP(J7023,ORDEN_ESF!A:C,2,0),"")</f>
        <v>Disposiciones actuales</v>
      </c>
      <c r="L7023">
        <f>IFERROR(VLOOKUP(J7023,ORDEN_ESF!A:C,3,0),0)</f>
        <v>0</v>
      </c>
      <c r="M7023">
        <v>425704</v>
      </c>
    </row>
    <row r="7024" spans="1:13" x14ac:dyDescent="0.25">
      <c r="A7024">
        <v>900035722</v>
      </c>
      <c r="B7024" t="s">
        <v>298</v>
      </c>
      <c r="C7024" t="s">
        <v>294</v>
      </c>
      <c r="D7024" t="s">
        <v>299</v>
      </c>
      <c r="E7024" t="s">
        <v>224</v>
      </c>
      <c r="F7024" t="s">
        <v>314</v>
      </c>
      <c r="G7024" s="16">
        <v>43100</v>
      </c>
      <c r="J7024" t="s">
        <v>325</v>
      </c>
      <c r="K7024" t="str">
        <f>IFERROR(VLOOKUP(J7024,ORDEN_ESF!A:C,2,0),"")</f>
        <v>Disposiciones actuales</v>
      </c>
      <c r="L7024">
        <f>IFERROR(VLOOKUP(J7024,ORDEN_ESF!A:C,3,0),0)</f>
        <v>0</v>
      </c>
      <c r="M7024">
        <v>479290</v>
      </c>
    </row>
    <row r="7025" spans="1:13" x14ac:dyDescent="0.25">
      <c r="A7025">
        <v>800208146</v>
      </c>
      <c r="B7025" t="s">
        <v>346</v>
      </c>
      <c r="C7025" t="s">
        <v>294</v>
      </c>
      <c r="D7025" t="s">
        <v>228</v>
      </c>
      <c r="E7025" t="s">
        <v>347</v>
      </c>
      <c r="F7025" t="s">
        <v>292</v>
      </c>
      <c r="G7025" s="16">
        <v>43100</v>
      </c>
      <c r="J7025" t="s">
        <v>325</v>
      </c>
      <c r="K7025" t="str">
        <f>IFERROR(VLOOKUP(J7025,ORDEN_ESF!A:C,2,0),"")</f>
        <v>Disposiciones actuales</v>
      </c>
      <c r="L7025">
        <f>IFERROR(VLOOKUP(J7025,ORDEN_ESF!A:C,3,0),0)</f>
        <v>0</v>
      </c>
      <c r="M7025">
        <v>970102</v>
      </c>
    </row>
    <row r="7026" spans="1:13" x14ac:dyDescent="0.25">
      <c r="A7026">
        <v>800208146</v>
      </c>
      <c r="B7026" t="s">
        <v>346</v>
      </c>
      <c r="C7026" t="s">
        <v>294</v>
      </c>
      <c r="D7026" t="s">
        <v>228</v>
      </c>
      <c r="E7026" t="s">
        <v>347</v>
      </c>
      <c r="F7026" t="s">
        <v>314</v>
      </c>
      <c r="G7026" s="16">
        <v>43100</v>
      </c>
      <c r="J7026" t="s">
        <v>325</v>
      </c>
      <c r="K7026" t="str">
        <f>IFERROR(VLOOKUP(J7026,ORDEN_ESF!A:C,2,0),"")</f>
        <v>Disposiciones actuales</v>
      </c>
      <c r="L7026">
        <f>IFERROR(VLOOKUP(J7026,ORDEN_ESF!A:C,3,0),0)</f>
        <v>0</v>
      </c>
      <c r="M7026">
        <v>1232017</v>
      </c>
    </row>
    <row r="7027" spans="1:13" x14ac:dyDescent="0.25">
      <c r="A7027">
        <v>860009250</v>
      </c>
      <c r="B7027" t="s">
        <v>362</v>
      </c>
      <c r="C7027" t="s">
        <v>294</v>
      </c>
      <c r="D7027" t="s">
        <v>228</v>
      </c>
      <c r="E7027" t="s">
        <v>224</v>
      </c>
      <c r="F7027" t="s">
        <v>292</v>
      </c>
      <c r="G7027" s="16">
        <v>43100</v>
      </c>
      <c r="J7027" t="s">
        <v>325</v>
      </c>
      <c r="K7027" t="str">
        <f>IFERROR(VLOOKUP(J7027,ORDEN_ESF!A:C,2,0),"")</f>
        <v>Disposiciones actuales</v>
      </c>
      <c r="L7027">
        <f>IFERROR(VLOOKUP(J7027,ORDEN_ESF!A:C,3,0),0)</f>
        <v>0</v>
      </c>
      <c r="M7027">
        <v>106395</v>
      </c>
    </row>
    <row r="7028" spans="1:13" x14ac:dyDescent="0.25">
      <c r="A7028">
        <v>860009250</v>
      </c>
      <c r="B7028" t="s">
        <v>362</v>
      </c>
      <c r="C7028" t="s">
        <v>294</v>
      </c>
      <c r="D7028" t="s">
        <v>228</v>
      </c>
      <c r="E7028" t="s">
        <v>224</v>
      </c>
      <c r="F7028" t="s">
        <v>314</v>
      </c>
      <c r="G7028" s="16">
        <v>43100</v>
      </c>
      <c r="J7028" t="s">
        <v>325</v>
      </c>
      <c r="K7028" t="str">
        <f>IFERROR(VLOOKUP(J7028,ORDEN_ESF!A:C,2,0),"")</f>
        <v>Disposiciones actuales</v>
      </c>
      <c r="L7028">
        <f>IFERROR(VLOOKUP(J7028,ORDEN_ESF!A:C,3,0),0)</f>
        <v>0</v>
      </c>
      <c r="M7028">
        <v>291958</v>
      </c>
    </row>
    <row r="7029" spans="1:13" x14ac:dyDescent="0.25">
      <c r="A7029">
        <v>900192726</v>
      </c>
      <c r="B7029" t="s">
        <v>382</v>
      </c>
      <c r="C7029" t="s">
        <v>294</v>
      </c>
      <c r="D7029" t="s">
        <v>299</v>
      </c>
      <c r="E7029" t="s">
        <v>333</v>
      </c>
      <c r="F7029" t="s">
        <v>292</v>
      </c>
      <c r="G7029" s="16">
        <v>43100</v>
      </c>
      <c r="J7029" t="s">
        <v>325</v>
      </c>
      <c r="K7029" t="str">
        <f>IFERROR(VLOOKUP(J7029,ORDEN_ESF!A:C,2,0),"")</f>
        <v>Disposiciones actuales</v>
      </c>
      <c r="L7029">
        <f>IFERROR(VLOOKUP(J7029,ORDEN_ESF!A:C,3,0),0)</f>
        <v>0</v>
      </c>
      <c r="M7029">
        <v>39628</v>
      </c>
    </row>
    <row r="7030" spans="1:13" x14ac:dyDescent="0.25">
      <c r="A7030">
        <v>900192726</v>
      </c>
      <c r="B7030" t="s">
        <v>382</v>
      </c>
      <c r="C7030" t="s">
        <v>294</v>
      </c>
      <c r="D7030" t="s">
        <v>299</v>
      </c>
      <c r="E7030" t="s">
        <v>333</v>
      </c>
      <c r="F7030" t="s">
        <v>314</v>
      </c>
      <c r="G7030" s="16">
        <v>43100</v>
      </c>
      <c r="J7030" t="s">
        <v>325</v>
      </c>
      <c r="K7030" t="str">
        <f>IFERROR(VLOOKUP(J7030,ORDEN_ESF!A:C,2,0),"")</f>
        <v>Disposiciones actuales</v>
      </c>
      <c r="L7030">
        <f>IFERROR(VLOOKUP(J7030,ORDEN_ESF!A:C,3,0),0)</f>
        <v>0</v>
      </c>
      <c r="M7030">
        <v>75607</v>
      </c>
    </row>
    <row r="7031" spans="1:13" x14ac:dyDescent="0.25">
      <c r="A7031">
        <v>860067697</v>
      </c>
      <c r="B7031" t="s">
        <v>359</v>
      </c>
      <c r="C7031" t="s">
        <v>294</v>
      </c>
      <c r="D7031" t="s">
        <v>228</v>
      </c>
      <c r="E7031" t="s">
        <v>360</v>
      </c>
      <c r="F7031" t="s">
        <v>292</v>
      </c>
      <c r="G7031" s="16">
        <v>43100</v>
      </c>
      <c r="J7031" t="s">
        <v>263</v>
      </c>
      <c r="K7031" t="str">
        <f>IFERROR(VLOOKUP(J7031,ORDEN_ESF!A:C,2,0),"")</f>
        <v>Cuentas por pagar comerciales y otras cuentas por pagar</v>
      </c>
      <c r="L7031">
        <f>IFERROR(VLOOKUP(J7031,ORDEN_ESF!A:C,3,0),0)</f>
        <v>0</v>
      </c>
      <c r="M7031">
        <v>330671</v>
      </c>
    </row>
    <row r="7032" spans="1:13" x14ac:dyDescent="0.25">
      <c r="A7032">
        <v>860067697</v>
      </c>
      <c r="B7032" t="s">
        <v>359</v>
      </c>
      <c r="C7032" t="s">
        <v>294</v>
      </c>
      <c r="D7032" t="s">
        <v>228</v>
      </c>
      <c r="E7032" t="s">
        <v>360</v>
      </c>
      <c r="F7032" t="s">
        <v>314</v>
      </c>
      <c r="G7032" s="16">
        <v>43100</v>
      </c>
      <c r="J7032" t="s">
        <v>263</v>
      </c>
      <c r="K7032" t="str">
        <f>IFERROR(VLOOKUP(J7032,ORDEN_ESF!A:C,2,0),"")</f>
        <v>Cuentas por pagar comerciales y otras cuentas por pagar</v>
      </c>
      <c r="L7032">
        <f>IFERROR(VLOOKUP(J7032,ORDEN_ESF!A:C,3,0),0)</f>
        <v>0</v>
      </c>
      <c r="M7032">
        <v>1305006</v>
      </c>
    </row>
    <row r="7033" spans="1:13" x14ac:dyDescent="0.25">
      <c r="A7033">
        <v>900413588</v>
      </c>
      <c r="B7033" t="s">
        <v>37</v>
      </c>
      <c r="C7033" t="s">
        <v>294</v>
      </c>
      <c r="D7033" t="s">
        <v>343</v>
      </c>
      <c r="E7033" t="s">
        <v>224</v>
      </c>
      <c r="F7033" t="s">
        <v>292</v>
      </c>
      <c r="G7033" s="16">
        <v>43100</v>
      </c>
      <c r="J7033" t="s">
        <v>263</v>
      </c>
      <c r="K7033" t="str">
        <f>IFERROR(VLOOKUP(J7033,ORDEN_ESF!A:C,2,0),"")</f>
        <v>Cuentas por pagar comerciales y otras cuentas por pagar</v>
      </c>
      <c r="L7033">
        <f>IFERROR(VLOOKUP(J7033,ORDEN_ESF!A:C,3,0),0)</f>
        <v>0</v>
      </c>
      <c r="M7033">
        <v>1585892</v>
      </c>
    </row>
    <row r="7034" spans="1:13" x14ac:dyDescent="0.25">
      <c r="A7034">
        <v>900413588</v>
      </c>
      <c r="B7034" t="s">
        <v>37</v>
      </c>
      <c r="C7034" t="s">
        <v>294</v>
      </c>
      <c r="D7034" t="s">
        <v>343</v>
      </c>
      <c r="E7034" t="s">
        <v>224</v>
      </c>
      <c r="F7034" t="s">
        <v>314</v>
      </c>
      <c r="G7034" s="16">
        <v>43100</v>
      </c>
      <c r="J7034" t="s">
        <v>263</v>
      </c>
      <c r="K7034" t="str">
        <f>IFERROR(VLOOKUP(J7034,ORDEN_ESF!A:C,2,0),"")</f>
        <v>Cuentas por pagar comerciales y otras cuentas por pagar</v>
      </c>
      <c r="L7034">
        <f>IFERROR(VLOOKUP(J7034,ORDEN_ESF!A:C,3,0),0)</f>
        <v>0</v>
      </c>
      <c r="M7034">
        <v>3927829</v>
      </c>
    </row>
    <row r="7035" spans="1:13" x14ac:dyDescent="0.25">
      <c r="A7035">
        <v>860001986</v>
      </c>
      <c r="B7035" t="s">
        <v>293</v>
      </c>
      <c r="C7035" t="s">
        <v>294</v>
      </c>
      <c r="D7035" t="s">
        <v>228</v>
      </c>
      <c r="E7035" t="s">
        <v>224</v>
      </c>
      <c r="F7035" t="s">
        <v>292</v>
      </c>
      <c r="G7035" s="16">
        <v>43100</v>
      </c>
      <c r="J7035" t="s">
        <v>263</v>
      </c>
      <c r="K7035" t="str">
        <f>IFERROR(VLOOKUP(J7035,ORDEN_ESF!A:C,2,0),"")</f>
        <v>Cuentas por pagar comerciales y otras cuentas por pagar</v>
      </c>
      <c r="L7035">
        <f>IFERROR(VLOOKUP(J7035,ORDEN_ESF!A:C,3,0),0)</f>
        <v>0</v>
      </c>
      <c r="M7035">
        <v>10839371</v>
      </c>
    </row>
    <row r="7036" spans="1:13" x14ac:dyDescent="0.25">
      <c r="A7036">
        <v>860001986</v>
      </c>
      <c r="B7036" t="s">
        <v>293</v>
      </c>
      <c r="C7036" t="s">
        <v>294</v>
      </c>
      <c r="D7036" t="s">
        <v>228</v>
      </c>
      <c r="E7036" t="s">
        <v>224</v>
      </c>
      <c r="F7036" t="s">
        <v>314</v>
      </c>
      <c r="G7036" s="16">
        <v>43100</v>
      </c>
      <c r="J7036" t="s">
        <v>263</v>
      </c>
      <c r="K7036" t="str">
        <f>IFERROR(VLOOKUP(J7036,ORDEN_ESF!A:C,2,0),"")</f>
        <v>Cuentas por pagar comerciales y otras cuentas por pagar</v>
      </c>
      <c r="L7036">
        <f>IFERROR(VLOOKUP(J7036,ORDEN_ESF!A:C,3,0),0)</f>
        <v>0</v>
      </c>
      <c r="M7036">
        <v>9669958</v>
      </c>
    </row>
    <row r="7037" spans="1:13" x14ac:dyDescent="0.25">
      <c r="A7037">
        <v>860014285</v>
      </c>
      <c r="B7037" t="s">
        <v>356</v>
      </c>
      <c r="C7037" t="s">
        <v>294</v>
      </c>
      <c r="D7037" t="s">
        <v>228</v>
      </c>
      <c r="E7037" t="s">
        <v>224</v>
      </c>
      <c r="F7037" t="s">
        <v>292</v>
      </c>
      <c r="G7037" s="16">
        <v>43100</v>
      </c>
      <c r="J7037" t="s">
        <v>263</v>
      </c>
      <c r="K7037" t="str">
        <f>IFERROR(VLOOKUP(J7037,ORDEN_ESF!A:C,2,0),"")</f>
        <v>Cuentas por pagar comerciales y otras cuentas por pagar</v>
      </c>
      <c r="L7037">
        <f>IFERROR(VLOOKUP(J7037,ORDEN_ESF!A:C,3,0),0)</f>
        <v>0</v>
      </c>
      <c r="M7037">
        <v>57686</v>
      </c>
    </row>
    <row r="7038" spans="1:13" x14ac:dyDescent="0.25">
      <c r="A7038">
        <v>860014285</v>
      </c>
      <c r="B7038" t="s">
        <v>356</v>
      </c>
      <c r="C7038" t="s">
        <v>294</v>
      </c>
      <c r="D7038" t="s">
        <v>228</v>
      </c>
      <c r="E7038" t="s">
        <v>224</v>
      </c>
      <c r="F7038" t="s">
        <v>314</v>
      </c>
      <c r="G7038" s="16">
        <v>43100</v>
      </c>
      <c r="J7038" t="s">
        <v>263</v>
      </c>
      <c r="K7038" t="str">
        <f>IFERROR(VLOOKUP(J7038,ORDEN_ESF!A:C,2,0),"")</f>
        <v>Cuentas por pagar comerciales y otras cuentas por pagar</v>
      </c>
      <c r="L7038">
        <f>IFERROR(VLOOKUP(J7038,ORDEN_ESF!A:C,3,0),0)</f>
        <v>0</v>
      </c>
      <c r="M7038">
        <v>470484</v>
      </c>
    </row>
    <row r="7039" spans="1:13" x14ac:dyDescent="0.25">
      <c r="A7039">
        <v>900668954</v>
      </c>
      <c r="B7039" t="s">
        <v>387</v>
      </c>
      <c r="C7039" t="s">
        <v>294</v>
      </c>
      <c r="D7039" t="s">
        <v>228</v>
      </c>
      <c r="E7039" t="s">
        <v>224</v>
      </c>
      <c r="F7039" t="s">
        <v>292</v>
      </c>
      <c r="G7039" s="16">
        <v>43100</v>
      </c>
      <c r="J7039" t="s">
        <v>263</v>
      </c>
      <c r="K7039" t="str">
        <f>IFERROR(VLOOKUP(J7039,ORDEN_ESF!A:C,2,0),"")</f>
        <v>Cuentas por pagar comerciales y otras cuentas por pagar</v>
      </c>
      <c r="L7039">
        <f>IFERROR(VLOOKUP(J7039,ORDEN_ESF!A:C,3,0),0)</f>
        <v>0</v>
      </c>
      <c r="M7039">
        <v>12083</v>
      </c>
    </row>
    <row r="7040" spans="1:13" x14ac:dyDescent="0.25">
      <c r="A7040">
        <v>900668954</v>
      </c>
      <c r="B7040" t="s">
        <v>387</v>
      </c>
      <c r="C7040" t="s">
        <v>294</v>
      </c>
      <c r="D7040" t="s">
        <v>228</v>
      </c>
      <c r="E7040" t="s">
        <v>224</v>
      </c>
      <c r="F7040" t="s">
        <v>314</v>
      </c>
      <c r="G7040" s="16">
        <v>43100</v>
      </c>
      <c r="J7040" t="s">
        <v>263</v>
      </c>
      <c r="K7040" t="str">
        <f>IFERROR(VLOOKUP(J7040,ORDEN_ESF!A:C,2,0),"")</f>
        <v>Cuentas por pagar comerciales y otras cuentas por pagar</v>
      </c>
      <c r="L7040">
        <f>IFERROR(VLOOKUP(J7040,ORDEN_ESF!A:C,3,0),0)</f>
        <v>0</v>
      </c>
      <c r="M7040">
        <v>2182787</v>
      </c>
    </row>
    <row r="7041" spans="1:13" x14ac:dyDescent="0.25">
      <c r="A7041">
        <v>900315057</v>
      </c>
      <c r="B7041" t="s">
        <v>385</v>
      </c>
      <c r="C7041" t="s">
        <v>294</v>
      </c>
      <c r="D7041" t="s">
        <v>223</v>
      </c>
      <c r="E7041" t="s">
        <v>358</v>
      </c>
      <c r="F7041" t="s">
        <v>292</v>
      </c>
      <c r="G7041" s="16">
        <v>43100</v>
      </c>
      <c r="J7041" t="s">
        <v>263</v>
      </c>
      <c r="K7041" t="str">
        <f>IFERROR(VLOOKUP(J7041,ORDEN_ESF!A:C,2,0),"")</f>
        <v>Cuentas por pagar comerciales y otras cuentas por pagar</v>
      </c>
      <c r="L7041">
        <f>IFERROR(VLOOKUP(J7041,ORDEN_ESF!A:C,3,0),0)</f>
        <v>0</v>
      </c>
      <c r="M7041">
        <v>7826215</v>
      </c>
    </row>
    <row r="7042" spans="1:13" x14ac:dyDescent="0.25">
      <c r="A7042">
        <v>900315057</v>
      </c>
      <c r="B7042" t="s">
        <v>385</v>
      </c>
      <c r="C7042" t="s">
        <v>294</v>
      </c>
      <c r="D7042" t="s">
        <v>223</v>
      </c>
      <c r="E7042" t="s">
        <v>358</v>
      </c>
      <c r="F7042" t="s">
        <v>314</v>
      </c>
      <c r="G7042" s="16">
        <v>43100</v>
      </c>
      <c r="J7042" t="s">
        <v>263</v>
      </c>
      <c r="K7042" t="str">
        <f>IFERROR(VLOOKUP(J7042,ORDEN_ESF!A:C,2,0),"")</f>
        <v>Cuentas por pagar comerciales y otras cuentas por pagar</v>
      </c>
      <c r="L7042">
        <f>IFERROR(VLOOKUP(J7042,ORDEN_ESF!A:C,3,0),0)</f>
        <v>0</v>
      </c>
      <c r="M7042">
        <v>10384468</v>
      </c>
    </row>
    <row r="7043" spans="1:13" x14ac:dyDescent="0.25">
      <c r="A7043">
        <v>890920656</v>
      </c>
      <c r="B7043" t="s">
        <v>302</v>
      </c>
      <c r="C7043" t="s">
        <v>294</v>
      </c>
      <c r="D7043" t="s">
        <v>223</v>
      </c>
      <c r="E7043" t="s">
        <v>224</v>
      </c>
      <c r="F7043" t="s">
        <v>292</v>
      </c>
      <c r="G7043" s="16">
        <v>43100</v>
      </c>
      <c r="J7043" t="s">
        <v>263</v>
      </c>
      <c r="K7043" t="str">
        <f>IFERROR(VLOOKUP(J7043,ORDEN_ESF!A:C,2,0),"")</f>
        <v>Cuentas por pagar comerciales y otras cuentas por pagar</v>
      </c>
      <c r="L7043">
        <f>IFERROR(VLOOKUP(J7043,ORDEN_ESF!A:C,3,0),0)</f>
        <v>0</v>
      </c>
      <c r="M7043">
        <v>1478394</v>
      </c>
    </row>
    <row r="7044" spans="1:13" x14ac:dyDescent="0.25">
      <c r="A7044">
        <v>890920656</v>
      </c>
      <c r="B7044" t="s">
        <v>302</v>
      </c>
      <c r="C7044" t="s">
        <v>294</v>
      </c>
      <c r="D7044" t="s">
        <v>223</v>
      </c>
      <c r="E7044" t="s">
        <v>224</v>
      </c>
      <c r="F7044" t="s">
        <v>314</v>
      </c>
      <c r="G7044" s="16">
        <v>43100</v>
      </c>
      <c r="J7044" t="s">
        <v>263</v>
      </c>
      <c r="K7044" t="str">
        <f>IFERROR(VLOOKUP(J7044,ORDEN_ESF!A:C,2,0),"")</f>
        <v>Cuentas por pagar comerciales y otras cuentas por pagar</v>
      </c>
      <c r="L7044">
        <f>IFERROR(VLOOKUP(J7044,ORDEN_ESF!A:C,3,0),0)</f>
        <v>0</v>
      </c>
      <c r="M7044">
        <v>1986717</v>
      </c>
    </row>
    <row r="7045" spans="1:13" x14ac:dyDescent="0.25">
      <c r="A7045">
        <v>900035722</v>
      </c>
      <c r="B7045" t="s">
        <v>298</v>
      </c>
      <c r="C7045" t="s">
        <v>294</v>
      </c>
      <c r="D7045" t="s">
        <v>299</v>
      </c>
      <c r="E7045" t="s">
        <v>224</v>
      </c>
      <c r="F7045" t="s">
        <v>292</v>
      </c>
      <c r="G7045" s="16">
        <v>43100</v>
      </c>
      <c r="J7045" t="s">
        <v>263</v>
      </c>
      <c r="K7045" t="str">
        <f>IFERROR(VLOOKUP(J7045,ORDEN_ESF!A:C,2,0),"")</f>
        <v>Cuentas por pagar comerciales y otras cuentas por pagar</v>
      </c>
      <c r="L7045">
        <f>IFERROR(VLOOKUP(J7045,ORDEN_ESF!A:C,3,0),0)</f>
        <v>0</v>
      </c>
      <c r="M7045">
        <v>8126969</v>
      </c>
    </row>
    <row r="7046" spans="1:13" x14ac:dyDescent="0.25">
      <c r="A7046">
        <v>900035722</v>
      </c>
      <c r="B7046" t="s">
        <v>298</v>
      </c>
      <c r="C7046" t="s">
        <v>294</v>
      </c>
      <c r="D7046" t="s">
        <v>299</v>
      </c>
      <c r="E7046" t="s">
        <v>224</v>
      </c>
      <c r="F7046" t="s">
        <v>314</v>
      </c>
      <c r="G7046" s="16">
        <v>43100</v>
      </c>
      <c r="J7046" t="s">
        <v>263</v>
      </c>
      <c r="K7046" t="str">
        <f>IFERROR(VLOOKUP(J7046,ORDEN_ESF!A:C,2,0),"")</f>
        <v>Cuentas por pagar comerciales y otras cuentas por pagar</v>
      </c>
      <c r="L7046">
        <f>IFERROR(VLOOKUP(J7046,ORDEN_ESF!A:C,3,0),0)</f>
        <v>0</v>
      </c>
      <c r="M7046">
        <v>42939326</v>
      </c>
    </row>
    <row r="7047" spans="1:13" x14ac:dyDescent="0.25">
      <c r="A7047">
        <v>900193192</v>
      </c>
      <c r="B7047" t="s">
        <v>305</v>
      </c>
      <c r="C7047" t="s">
        <v>294</v>
      </c>
      <c r="D7047" t="s">
        <v>228</v>
      </c>
      <c r="E7047" t="s">
        <v>224</v>
      </c>
      <c r="F7047" t="s">
        <v>292</v>
      </c>
      <c r="G7047" s="16">
        <v>43100</v>
      </c>
      <c r="J7047" t="s">
        <v>263</v>
      </c>
      <c r="K7047" t="str">
        <f>IFERROR(VLOOKUP(J7047,ORDEN_ESF!A:C,2,0),"")</f>
        <v>Cuentas por pagar comerciales y otras cuentas por pagar</v>
      </c>
      <c r="L7047">
        <f>IFERROR(VLOOKUP(J7047,ORDEN_ESF!A:C,3,0),0)</f>
        <v>0</v>
      </c>
      <c r="M7047">
        <v>6556133</v>
      </c>
    </row>
    <row r="7048" spans="1:13" x14ac:dyDescent="0.25">
      <c r="A7048">
        <v>900193192</v>
      </c>
      <c r="B7048" t="s">
        <v>305</v>
      </c>
      <c r="C7048" t="s">
        <v>294</v>
      </c>
      <c r="D7048" t="s">
        <v>228</v>
      </c>
      <c r="E7048" t="s">
        <v>224</v>
      </c>
      <c r="F7048" t="s">
        <v>314</v>
      </c>
      <c r="G7048" s="16">
        <v>43100</v>
      </c>
      <c r="J7048" t="s">
        <v>263</v>
      </c>
      <c r="K7048" t="str">
        <f>IFERROR(VLOOKUP(J7048,ORDEN_ESF!A:C,2,0),"")</f>
        <v>Cuentas por pagar comerciales y otras cuentas por pagar</v>
      </c>
      <c r="L7048">
        <f>IFERROR(VLOOKUP(J7048,ORDEN_ESF!A:C,3,0),0)</f>
        <v>0</v>
      </c>
      <c r="M7048">
        <v>8043247</v>
      </c>
    </row>
    <row r="7049" spans="1:13" x14ac:dyDescent="0.25">
      <c r="A7049">
        <v>800208146</v>
      </c>
      <c r="B7049" t="s">
        <v>346</v>
      </c>
      <c r="C7049" t="s">
        <v>294</v>
      </c>
      <c r="D7049" t="s">
        <v>228</v>
      </c>
      <c r="E7049" t="s">
        <v>347</v>
      </c>
      <c r="F7049" t="s">
        <v>292</v>
      </c>
      <c r="G7049" s="16">
        <v>43100</v>
      </c>
      <c r="J7049" t="s">
        <v>263</v>
      </c>
      <c r="K7049" t="str">
        <f>IFERROR(VLOOKUP(J7049,ORDEN_ESF!A:C,2,0),"")</f>
        <v>Cuentas por pagar comerciales y otras cuentas por pagar</v>
      </c>
      <c r="L7049">
        <f>IFERROR(VLOOKUP(J7049,ORDEN_ESF!A:C,3,0),0)</f>
        <v>0</v>
      </c>
      <c r="M7049">
        <v>74594458</v>
      </c>
    </row>
    <row r="7050" spans="1:13" x14ac:dyDescent="0.25">
      <c r="A7050">
        <v>800208146</v>
      </c>
      <c r="B7050" t="s">
        <v>346</v>
      </c>
      <c r="C7050" t="s">
        <v>294</v>
      </c>
      <c r="D7050" t="s">
        <v>228</v>
      </c>
      <c r="E7050" t="s">
        <v>347</v>
      </c>
      <c r="F7050" t="s">
        <v>314</v>
      </c>
      <c r="G7050" s="16">
        <v>43100</v>
      </c>
      <c r="J7050" t="s">
        <v>263</v>
      </c>
      <c r="K7050" t="str">
        <f>IFERROR(VLOOKUP(J7050,ORDEN_ESF!A:C,2,0),"")</f>
        <v>Cuentas por pagar comerciales y otras cuentas por pagar</v>
      </c>
      <c r="L7050">
        <f>IFERROR(VLOOKUP(J7050,ORDEN_ESF!A:C,3,0),0)</f>
        <v>0</v>
      </c>
      <c r="M7050">
        <v>74781007</v>
      </c>
    </row>
    <row r="7051" spans="1:13" x14ac:dyDescent="0.25">
      <c r="A7051">
        <v>860009250</v>
      </c>
      <c r="B7051" t="s">
        <v>362</v>
      </c>
      <c r="C7051" t="s">
        <v>294</v>
      </c>
      <c r="D7051" t="s">
        <v>228</v>
      </c>
      <c r="E7051" t="s">
        <v>224</v>
      </c>
      <c r="F7051" t="s">
        <v>292</v>
      </c>
      <c r="G7051" s="16">
        <v>43100</v>
      </c>
      <c r="J7051" t="s">
        <v>263</v>
      </c>
      <c r="K7051" t="str">
        <f>IFERROR(VLOOKUP(J7051,ORDEN_ESF!A:C,2,0),"")</f>
        <v>Cuentas por pagar comerciales y otras cuentas por pagar</v>
      </c>
      <c r="L7051">
        <f>IFERROR(VLOOKUP(J7051,ORDEN_ESF!A:C,3,0),0)</f>
        <v>0</v>
      </c>
      <c r="M7051">
        <v>4870269</v>
      </c>
    </row>
    <row r="7052" spans="1:13" x14ac:dyDescent="0.25">
      <c r="A7052">
        <v>860009250</v>
      </c>
      <c r="B7052" t="s">
        <v>362</v>
      </c>
      <c r="C7052" t="s">
        <v>294</v>
      </c>
      <c r="D7052" t="s">
        <v>228</v>
      </c>
      <c r="E7052" t="s">
        <v>224</v>
      </c>
      <c r="F7052" t="s">
        <v>314</v>
      </c>
      <c r="G7052" s="16">
        <v>43100</v>
      </c>
      <c r="J7052" t="s">
        <v>263</v>
      </c>
      <c r="K7052" t="str">
        <f>IFERROR(VLOOKUP(J7052,ORDEN_ESF!A:C,2,0),"")</f>
        <v>Cuentas por pagar comerciales y otras cuentas por pagar</v>
      </c>
      <c r="L7052">
        <f>IFERROR(VLOOKUP(J7052,ORDEN_ESF!A:C,3,0),0)</f>
        <v>0</v>
      </c>
      <c r="M7052">
        <v>4898212</v>
      </c>
    </row>
    <row r="7053" spans="1:13" x14ac:dyDescent="0.25">
      <c r="A7053">
        <v>900192726</v>
      </c>
      <c r="B7053" t="s">
        <v>382</v>
      </c>
      <c r="C7053" t="s">
        <v>294</v>
      </c>
      <c r="D7053" t="s">
        <v>299</v>
      </c>
      <c r="E7053" t="s">
        <v>333</v>
      </c>
      <c r="F7053" t="s">
        <v>314</v>
      </c>
      <c r="G7053" s="16">
        <v>43100</v>
      </c>
      <c r="J7053" t="s">
        <v>263</v>
      </c>
      <c r="K7053" t="str">
        <f>IFERROR(VLOOKUP(J7053,ORDEN_ESF!A:C,2,0),"")</f>
        <v>Cuentas por pagar comerciales y otras cuentas por pagar</v>
      </c>
      <c r="L7053">
        <f>IFERROR(VLOOKUP(J7053,ORDEN_ESF!A:C,3,0),0)</f>
        <v>0</v>
      </c>
      <c r="M7053">
        <v>320516</v>
      </c>
    </row>
    <row r="7054" spans="1:13" x14ac:dyDescent="0.25">
      <c r="A7054">
        <v>900139110</v>
      </c>
      <c r="B7054" t="s">
        <v>301</v>
      </c>
      <c r="C7054" t="s">
        <v>294</v>
      </c>
      <c r="D7054" t="s">
        <v>228</v>
      </c>
      <c r="E7054" t="s">
        <v>224</v>
      </c>
      <c r="F7054" t="s">
        <v>292</v>
      </c>
      <c r="G7054" s="16">
        <v>43100</v>
      </c>
      <c r="J7054" t="s">
        <v>263</v>
      </c>
      <c r="K7054" t="str">
        <f>IFERROR(VLOOKUP(J7054,ORDEN_ESF!A:C,2,0),"")</f>
        <v>Cuentas por pagar comerciales y otras cuentas por pagar</v>
      </c>
      <c r="L7054">
        <f>IFERROR(VLOOKUP(J7054,ORDEN_ESF!A:C,3,0),0)</f>
        <v>0</v>
      </c>
      <c r="M7054">
        <v>1299692</v>
      </c>
    </row>
    <row r="7055" spans="1:13" x14ac:dyDescent="0.25">
      <c r="A7055">
        <v>900139110</v>
      </c>
      <c r="B7055" t="s">
        <v>301</v>
      </c>
      <c r="C7055" t="s">
        <v>294</v>
      </c>
      <c r="D7055" t="s">
        <v>228</v>
      </c>
      <c r="E7055" t="s">
        <v>224</v>
      </c>
      <c r="F7055" t="s">
        <v>314</v>
      </c>
      <c r="G7055" s="16">
        <v>43100</v>
      </c>
      <c r="J7055" t="s">
        <v>263</v>
      </c>
      <c r="K7055" t="str">
        <f>IFERROR(VLOOKUP(J7055,ORDEN_ESF!A:C,2,0),"")</f>
        <v>Cuentas por pagar comerciales y otras cuentas por pagar</v>
      </c>
      <c r="L7055">
        <f>IFERROR(VLOOKUP(J7055,ORDEN_ESF!A:C,3,0),0)</f>
        <v>0</v>
      </c>
      <c r="M7055">
        <v>540992</v>
      </c>
    </row>
    <row r="7056" spans="1:13" x14ac:dyDescent="0.25">
      <c r="A7056">
        <v>860067697</v>
      </c>
      <c r="B7056" t="s">
        <v>359</v>
      </c>
      <c r="C7056" t="s">
        <v>294</v>
      </c>
      <c r="D7056" t="s">
        <v>228</v>
      </c>
      <c r="E7056" t="s">
        <v>360</v>
      </c>
      <c r="F7056" t="s">
        <v>292</v>
      </c>
      <c r="G7056" s="16">
        <v>43100</v>
      </c>
      <c r="J7056" t="s">
        <v>264</v>
      </c>
      <c r="K7056" t="str">
        <f>IFERROR(VLOOKUP(J7056,ORDEN_ESF!A:C,2,0),"")</f>
        <v>Pasivos por impuestos corrientes, corriente</v>
      </c>
      <c r="L7056">
        <f>IFERROR(VLOOKUP(J7056,ORDEN_ESF!A:C,3,0),0)</f>
        <v>0</v>
      </c>
      <c r="M7056">
        <v>267245</v>
      </c>
    </row>
    <row r="7057" spans="1:13" x14ac:dyDescent="0.25">
      <c r="A7057">
        <v>860067697</v>
      </c>
      <c r="B7057" t="s">
        <v>359</v>
      </c>
      <c r="C7057" t="s">
        <v>294</v>
      </c>
      <c r="D7057" t="s">
        <v>228</v>
      </c>
      <c r="E7057" t="s">
        <v>360</v>
      </c>
      <c r="F7057" t="s">
        <v>314</v>
      </c>
      <c r="G7057" s="16">
        <v>43100</v>
      </c>
      <c r="J7057" t="s">
        <v>264</v>
      </c>
      <c r="K7057" t="str">
        <f>IFERROR(VLOOKUP(J7057,ORDEN_ESF!A:C,2,0),"")</f>
        <v>Pasivos por impuestos corrientes, corriente</v>
      </c>
      <c r="L7057">
        <f>IFERROR(VLOOKUP(J7057,ORDEN_ESF!A:C,3,0),0)</f>
        <v>0</v>
      </c>
      <c r="M7057">
        <v>1937087</v>
      </c>
    </row>
    <row r="7058" spans="1:13" x14ac:dyDescent="0.25">
      <c r="A7058">
        <v>900413588</v>
      </c>
      <c r="B7058" t="s">
        <v>37</v>
      </c>
      <c r="C7058" t="s">
        <v>294</v>
      </c>
      <c r="D7058" t="s">
        <v>343</v>
      </c>
      <c r="E7058" t="s">
        <v>224</v>
      </c>
      <c r="F7058" t="s">
        <v>292</v>
      </c>
      <c r="G7058" s="16">
        <v>43100</v>
      </c>
      <c r="J7058" t="s">
        <v>264</v>
      </c>
      <c r="K7058" t="str">
        <f>IFERROR(VLOOKUP(J7058,ORDEN_ESF!A:C,2,0),"")</f>
        <v>Pasivos por impuestos corrientes, corriente</v>
      </c>
      <c r="L7058">
        <f>IFERROR(VLOOKUP(J7058,ORDEN_ESF!A:C,3,0),0)</f>
        <v>0</v>
      </c>
      <c r="M7058">
        <v>822349</v>
      </c>
    </row>
    <row r="7059" spans="1:13" x14ac:dyDescent="0.25">
      <c r="A7059">
        <v>900413588</v>
      </c>
      <c r="B7059" t="s">
        <v>37</v>
      </c>
      <c r="C7059" t="s">
        <v>294</v>
      </c>
      <c r="D7059" t="s">
        <v>343</v>
      </c>
      <c r="E7059" t="s">
        <v>224</v>
      </c>
      <c r="F7059" t="s">
        <v>314</v>
      </c>
      <c r="G7059" s="16">
        <v>43100</v>
      </c>
      <c r="J7059" t="s">
        <v>264</v>
      </c>
      <c r="K7059" t="str">
        <f>IFERROR(VLOOKUP(J7059,ORDEN_ESF!A:C,2,0),"")</f>
        <v>Pasivos por impuestos corrientes, corriente</v>
      </c>
      <c r="L7059">
        <f>IFERROR(VLOOKUP(J7059,ORDEN_ESF!A:C,3,0),0)</f>
        <v>0</v>
      </c>
      <c r="M7059">
        <v>1819707</v>
      </c>
    </row>
    <row r="7060" spans="1:13" x14ac:dyDescent="0.25">
      <c r="A7060">
        <v>860001986</v>
      </c>
      <c r="B7060" t="s">
        <v>293</v>
      </c>
      <c r="C7060" t="s">
        <v>294</v>
      </c>
      <c r="D7060" t="s">
        <v>228</v>
      </c>
      <c r="E7060" t="s">
        <v>224</v>
      </c>
      <c r="F7060" t="s">
        <v>292</v>
      </c>
      <c r="G7060" s="16">
        <v>43100</v>
      </c>
      <c r="J7060" t="s">
        <v>264</v>
      </c>
      <c r="K7060" t="str">
        <f>IFERROR(VLOOKUP(J7060,ORDEN_ESF!A:C,2,0),"")</f>
        <v>Pasivos por impuestos corrientes, corriente</v>
      </c>
      <c r="L7060">
        <f>IFERROR(VLOOKUP(J7060,ORDEN_ESF!A:C,3,0),0)</f>
        <v>0</v>
      </c>
      <c r="M7060">
        <v>2260281</v>
      </c>
    </row>
    <row r="7061" spans="1:13" x14ac:dyDescent="0.25">
      <c r="A7061">
        <v>860001986</v>
      </c>
      <c r="B7061" t="s">
        <v>293</v>
      </c>
      <c r="C7061" t="s">
        <v>294</v>
      </c>
      <c r="D7061" t="s">
        <v>228</v>
      </c>
      <c r="E7061" t="s">
        <v>224</v>
      </c>
      <c r="F7061" t="s">
        <v>314</v>
      </c>
      <c r="G7061" s="16">
        <v>43100</v>
      </c>
      <c r="J7061" t="s">
        <v>264</v>
      </c>
      <c r="K7061" t="str">
        <f>IFERROR(VLOOKUP(J7061,ORDEN_ESF!A:C,2,0),"")</f>
        <v>Pasivos por impuestos corrientes, corriente</v>
      </c>
      <c r="L7061">
        <f>IFERROR(VLOOKUP(J7061,ORDEN_ESF!A:C,3,0),0)</f>
        <v>0</v>
      </c>
      <c r="M7061">
        <v>989165</v>
      </c>
    </row>
    <row r="7062" spans="1:13" x14ac:dyDescent="0.25">
      <c r="A7062">
        <v>860014285</v>
      </c>
      <c r="B7062" t="s">
        <v>356</v>
      </c>
      <c r="C7062" t="s">
        <v>294</v>
      </c>
      <c r="D7062" t="s">
        <v>228</v>
      </c>
      <c r="E7062" t="s">
        <v>224</v>
      </c>
      <c r="F7062" t="s">
        <v>292</v>
      </c>
      <c r="G7062" s="16">
        <v>43100</v>
      </c>
      <c r="J7062" t="s">
        <v>264</v>
      </c>
      <c r="K7062" t="str">
        <f>IFERROR(VLOOKUP(J7062,ORDEN_ESF!A:C,2,0),"")</f>
        <v>Pasivos por impuestos corrientes, corriente</v>
      </c>
      <c r="L7062">
        <f>IFERROR(VLOOKUP(J7062,ORDEN_ESF!A:C,3,0),0)</f>
        <v>0</v>
      </c>
      <c r="M7062">
        <v>284217</v>
      </c>
    </row>
    <row r="7063" spans="1:13" x14ac:dyDescent="0.25">
      <c r="A7063">
        <v>860014285</v>
      </c>
      <c r="B7063" t="s">
        <v>356</v>
      </c>
      <c r="C7063" t="s">
        <v>294</v>
      </c>
      <c r="D7063" t="s">
        <v>228</v>
      </c>
      <c r="E7063" t="s">
        <v>224</v>
      </c>
      <c r="F7063" t="s">
        <v>314</v>
      </c>
      <c r="G7063" s="16">
        <v>43100</v>
      </c>
      <c r="J7063" t="s">
        <v>264</v>
      </c>
      <c r="K7063" t="str">
        <f>IFERROR(VLOOKUP(J7063,ORDEN_ESF!A:C,2,0),"")</f>
        <v>Pasivos por impuestos corrientes, corriente</v>
      </c>
      <c r="L7063">
        <f>IFERROR(VLOOKUP(J7063,ORDEN_ESF!A:C,3,0),0)</f>
        <v>0</v>
      </c>
      <c r="M7063">
        <v>25187</v>
      </c>
    </row>
    <row r="7064" spans="1:13" x14ac:dyDescent="0.25">
      <c r="A7064">
        <v>900668954</v>
      </c>
      <c r="B7064" t="s">
        <v>387</v>
      </c>
      <c r="C7064" t="s">
        <v>294</v>
      </c>
      <c r="D7064" t="s">
        <v>228</v>
      </c>
      <c r="E7064" t="s">
        <v>224</v>
      </c>
      <c r="F7064" t="s">
        <v>292</v>
      </c>
      <c r="G7064" s="16">
        <v>43100</v>
      </c>
      <c r="J7064" t="s">
        <v>264</v>
      </c>
      <c r="K7064" t="str">
        <f>IFERROR(VLOOKUP(J7064,ORDEN_ESF!A:C,2,0),"")</f>
        <v>Pasivos por impuestos corrientes, corriente</v>
      </c>
      <c r="L7064">
        <f>IFERROR(VLOOKUP(J7064,ORDEN_ESF!A:C,3,0),0)</f>
        <v>0</v>
      </c>
      <c r="M7064">
        <v>624723</v>
      </c>
    </row>
    <row r="7065" spans="1:13" x14ac:dyDescent="0.25">
      <c r="A7065">
        <v>900668954</v>
      </c>
      <c r="B7065" t="s">
        <v>387</v>
      </c>
      <c r="C7065" t="s">
        <v>294</v>
      </c>
      <c r="D7065" t="s">
        <v>228</v>
      </c>
      <c r="E7065" t="s">
        <v>224</v>
      </c>
      <c r="F7065" t="s">
        <v>314</v>
      </c>
      <c r="G7065" s="16">
        <v>43100</v>
      </c>
      <c r="J7065" t="s">
        <v>264</v>
      </c>
      <c r="K7065" t="str">
        <f>IFERROR(VLOOKUP(J7065,ORDEN_ESF!A:C,2,0),"")</f>
        <v>Pasivos por impuestos corrientes, corriente</v>
      </c>
      <c r="L7065">
        <f>IFERROR(VLOOKUP(J7065,ORDEN_ESF!A:C,3,0),0)</f>
        <v>0</v>
      </c>
      <c r="M7065">
        <v>31248</v>
      </c>
    </row>
    <row r="7066" spans="1:13" x14ac:dyDescent="0.25">
      <c r="A7066">
        <v>900315057</v>
      </c>
      <c r="B7066" t="s">
        <v>385</v>
      </c>
      <c r="C7066" t="s">
        <v>294</v>
      </c>
      <c r="D7066" t="s">
        <v>223</v>
      </c>
      <c r="E7066" t="s">
        <v>358</v>
      </c>
      <c r="F7066" t="s">
        <v>292</v>
      </c>
      <c r="G7066" s="16">
        <v>43100</v>
      </c>
      <c r="J7066" t="s">
        <v>264</v>
      </c>
      <c r="K7066" t="str">
        <f>IFERROR(VLOOKUP(J7066,ORDEN_ESF!A:C,2,0),"")</f>
        <v>Pasivos por impuestos corrientes, corriente</v>
      </c>
      <c r="L7066">
        <f>IFERROR(VLOOKUP(J7066,ORDEN_ESF!A:C,3,0),0)</f>
        <v>0</v>
      </c>
      <c r="M7066">
        <v>235238</v>
      </c>
    </row>
    <row r="7067" spans="1:13" x14ac:dyDescent="0.25">
      <c r="A7067">
        <v>900315057</v>
      </c>
      <c r="B7067" t="s">
        <v>385</v>
      </c>
      <c r="C7067" t="s">
        <v>294</v>
      </c>
      <c r="D7067" t="s">
        <v>223</v>
      </c>
      <c r="E7067" t="s">
        <v>358</v>
      </c>
      <c r="F7067" t="s">
        <v>314</v>
      </c>
      <c r="G7067" s="16">
        <v>43100</v>
      </c>
      <c r="J7067" t="s">
        <v>264</v>
      </c>
      <c r="K7067" t="str">
        <f>IFERROR(VLOOKUP(J7067,ORDEN_ESF!A:C,2,0),"")</f>
        <v>Pasivos por impuestos corrientes, corriente</v>
      </c>
      <c r="L7067">
        <f>IFERROR(VLOOKUP(J7067,ORDEN_ESF!A:C,3,0),0)</f>
        <v>0</v>
      </c>
      <c r="M7067">
        <v>26850</v>
      </c>
    </row>
    <row r="7068" spans="1:13" x14ac:dyDescent="0.25">
      <c r="A7068">
        <v>900035722</v>
      </c>
      <c r="B7068" t="s">
        <v>298</v>
      </c>
      <c r="C7068" t="s">
        <v>294</v>
      </c>
      <c r="D7068" t="s">
        <v>299</v>
      </c>
      <c r="E7068" t="s">
        <v>224</v>
      </c>
      <c r="F7068" t="s">
        <v>292</v>
      </c>
      <c r="G7068" s="16">
        <v>43100</v>
      </c>
      <c r="J7068" t="s">
        <v>264</v>
      </c>
      <c r="K7068" t="str">
        <f>IFERROR(VLOOKUP(J7068,ORDEN_ESF!A:C,2,0),"")</f>
        <v>Pasivos por impuestos corrientes, corriente</v>
      </c>
      <c r="L7068">
        <f>IFERROR(VLOOKUP(J7068,ORDEN_ESF!A:C,3,0),0)</f>
        <v>0</v>
      </c>
      <c r="M7068">
        <v>109446</v>
      </c>
    </row>
    <row r="7069" spans="1:13" x14ac:dyDescent="0.25">
      <c r="A7069">
        <v>900035722</v>
      </c>
      <c r="B7069" t="s">
        <v>298</v>
      </c>
      <c r="C7069" t="s">
        <v>294</v>
      </c>
      <c r="D7069" t="s">
        <v>299</v>
      </c>
      <c r="E7069" t="s">
        <v>224</v>
      </c>
      <c r="F7069" t="s">
        <v>314</v>
      </c>
      <c r="G7069" s="16">
        <v>43100</v>
      </c>
      <c r="J7069" t="s">
        <v>264</v>
      </c>
      <c r="K7069" t="str">
        <f>IFERROR(VLOOKUP(J7069,ORDEN_ESF!A:C,2,0),"")</f>
        <v>Pasivos por impuestos corrientes, corriente</v>
      </c>
      <c r="L7069">
        <f>IFERROR(VLOOKUP(J7069,ORDEN_ESF!A:C,3,0),0)</f>
        <v>0</v>
      </c>
      <c r="M7069">
        <v>205977</v>
      </c>
    </row>
    <row r="7070" spans="1:13" x14ac:dyDescent="0.25">
      <c r="A7070">
        <v>900193192</v>
      </c>
      <c r="B7070" t="s">
        <v>305</v>
      </c>
      <c r="C7070" t="s">
        <v>294</v>
      </c>
      <c r="D7070" t="s">
        <v>228</v>
      </c>
      <c r="E7070" t="s">
        <v>224</v>
      </c>
      <c r="F7070" t="s">
        <v>292</v>
      </c>
      <c r="G7070" s="16">
        <v>43100</v>
      </c>
      <c r="J7070" t="s">
        <v>264</v>
      </c>
      <c r="K7070" t="str">
        <f>IFERROR(VLOOKUP(J7070,ORDEN_ESF!A:C,2,0),"")</f>
        <v>Pasivos por impuestos corrientes, corriente</v>
      </c>
      <c r="L7070">
        <f>IFERROR(VLOOKUP(J7070,ORDEN_ESF!A:C,3,0),0)</f>
        <v>0</v>
      </c>
      <c r="M7070">
        <v>781655</v>
      </c>
    </row>
    <row r="7071" spans="1:13" x14ac:dyDescent="0.25">
      <c r="A7071">
        <v>900193192</v>
      </c>
      <c r="B7071" t="s">
        <v>305</v>
      </c>
      <c r="C7071" t="s">
        <v>294</v>
      </c>
      <c r="D7071" t="s">
        <v>228</v>
      </c>
      <c r="E7071" t="s">
        <v>224</v>
      </c>
      <c r="F7071" t="s">
        <v>314</v>
      </c>
      <c r="G7071" s="16">
        <v>43100</v>
      </c>
      <c r="J7071" t="s">
        <v>264</v>
      </c>
      <c r="K7071" t="str">
        <f>IFERROR(VLOOKUP(J7071,ORDEN_ESF!A:C,2,0),"")</f>
        <v>Pasivos por impuestos corrientes, corriente</v>
      </c>
      <c r="L7071">
        <f>IFERROR(VLOOKUP(J7071,ORDEN_ESF!A:C,3,0),0)</f>
        <v>0</v>
      </c>
      <c r="M7071">
        <v>1068760</v>
      </c>
    </row>
    <row r="7072" spans="1:13" x14ac:dyDescent="0.25">
      <c r="A7072">
        <v>800208146</v>
      </c>
      <c r="B7072" t="s">
        <v>346</v>
      </c>
      <c r="C7072" t="s">
        <v>294</v>
      </c>
      <c r="D7072" t="s">
        <v>228</v>
      </c>
      <c r="E7072" t="s">
        <v>347</v>
      </c>
      <c r="F7072" t="s">
        <v>292</v>
      </c>
      <c r="G7072" s="16">
        <v>43100</v>
      </c>
      <c r="J7072" t="s">
        <v>264</v>
      </c>
      <c r="K7072" t="str">
        <f>IFERROR(VLOOKUP(J7072,ORDEN_ESF!A:C,2,0),"")</f>
        <v>Pasivos por impuestos corrientes, corriente</v>
      </c>
      <c r="L7072">
        <f>IFERROR(VLOOKUP(J7072,ORDEN_ESF!A:C,3,0),0)</f>
        <v>0</v>
      </c>
      <c r="M7072">
        <v>1427107</v>
      </c>
    </row>
    <row r="7073" spans="1:13" x14ac:dyDescent="0.25">
      <c r="A7073">
        <v>800208146</v>
      </c>
      <c r="B7073" t="s">
        <v>346</v>
      </c>
      <c r="C7073" t="s">
        <v>294</v>
      </c>
      <c r="D7073" t="s">
        <v>228</v>
      </c>
      <c r="E7073" t="s">
        <v>347</v>
      </c>
      <c r="F7073" t="s">
        <v>314</v>
      </c>
      <c r="G7073" s="16">
        <v>43100</v>
      </c>
      <c r="J7073" t="s">
        <v>264</v>
      </c>
      <c r="K7073" t="str">
        <f>IFERROR(VLOOKUP(J7073,ORDEN_ESF!A:C,2,0),"")</f>
        <v>Pasivos por impuestos corrientes, corriente</v>
      </c>
      <c r="L7073">
        <f>IFERROR(VLOOKUP(J7073,ORDEN_ESF!A:C,3,0),0)</f>
        <v>0</v>
      </c>
      <c r="M7073">
        <v>5312062</v>
      </c>
    </row>
    <row r="7074" spans="1:13" x14ac:dyDescent="0.25">
      <c r="A7074">
        <v>860009250</v>
      </c>
      <c r="B7074" t="s">
        <v>362</v>
      </c>
      <c r="C7074" t="s">
        <v>294</v>
      </c>
      <c r="D7074" t="s">
        <v>228</v>
      </c>
      <c r="E7074" t="s">
        <v>224</v>
      </c>
      <c r="F7074" t="s">
        <v>292</v>
      </c>
      <c r="G7074" s="16">
        <v>43100</v>
      </c>
      <c r="J7074" t="s">
        <v>264</v>
      </c>
      <c r="K7074" t="str">
        <f>IFERROR(VLOOKUP(J7074,ORDEN_ESF!A:C,2,0),"")</f>
        <v>Pasivos por impuestos corrientes, corriente</v>
      </c>
      <c r="L7074">
        <f>IFERROR(VLOOKUP(J7074,ORDEN_ESF!A:C,3,0),0)</f>
        <v>0</v>
      </c>
      <c r="M7074">
        <v>1338343</v>
      </c>
    </row>
    <row r="7075" spans="1:13" x14ac:dyDescent="0.25">
      <c r="A7075">
        <v>860009250</v>
      </c>
      <c r="B7075" t="s">
        <v>362</v>
      </c>
      <c r="C7075" t="s">
        <v>294</v>
      </c>
      <c r="D7075" t="s">
        <v>228</v>
      </c>
      <c r="E7075" t="s">
        <v>224</v>
      </c>
      <c r="F7075" t="s">
        <v>314</v>
      </c>
      <c r="G7075" s="16">
        <v>43100</v>
      </c>
      <c r="J7075" t="s">
        <v>264</v>
      </c>
      <c r="K7075" t="str">
        <f>IFERROR(VLOOKUP(J7075,ORDEN_ESF!A:C,2,0),"")</f>
        <v>Pasivos por impuestos corrientes, corriente</v>
      </c>
      <c r="L7075">
        <f>IFERROR(VLOOKUP(J7075,ORDEN_ESF!A:C,3,0),0)</f>
        <v>0</v>
      </c>
      <c r="M7075">
        <v>2745250</v>
      </c>
    </row>
    <row r="7076" spans="1:13" x14ac:dyDescent="0.25">
      <c r="A7076">
        <v>900192726</v>
      </c>
      <c r="B7076" t="s">
        <v>382</v>
      </c>
      <c r="C7076" t="s">
        <v>294</v>
      </c>
      <c r="D7076" t="s">
        <v>299</v>
      </c>
      <c r="E7076" t="s">
        <v>333</v>
      </c>
      <c r="F7076" t="s">
        <v>292</v>
      </c>
      <c r="G7076" s="16">
        <v>43100</v>
      </c>
      <c r="J7076" t="s">
        <v>264</v>
      </c>
      <c r="K7076" t="str">
        <f>IFERROR(VLOOKUP(J7076,ORDEN_ESF!A:C,2,0),"")</f>
        <v>Pasivos por impuestos corrientes, corriente</v>
      </c>
      <c r="L7076">
        <f>IFERROR(VLOOKUP(J7076,ORDEN_ESF!A:C,3,0),0)</f>
        <v>0</v>
      </c>
      <c r="M7076">
        <v>5893</v>
      </c>
    </row>
    <row r="7077" spans="1:13" x14ac:dyDescent="0.25">
      <c r="A7077">
        <v>900192726</v>
      </c>
      <c r="B7077" t="s">
        <v>382</v>
      </c>
      <c r="C7077" t="s">
        <v>294</v>
      </c>
      <c r="D7077" t="s">
        <v>299</v>
      </c>
      <c r="E7077" t="s">
        <v>333</v>
      </c>
      <c r="F7077" t="s">
        <v>314</v>
      </c>
      <c r="G7077" s="16">
        <v>43100</v>
      </c>
      <c r="J7077" t="s">
        <v>264</v>
      </c>
      <c r="K7077" t="str">
        <f>IFERROR(VLOOKUP(J7077,ORDEN_ESF!A:C,2,0),"")</f>
        <v>Pasivos por impuestos corrientes, corriente</v>
      </c>
      <c r="L7077">
        <f>IFERROR(VLOOKUP(J7077,ORDEN_ESF!A:C,3,0),0)</f>
        <v>0</v>
      </c>
      <c r="M7077">
        <v>11045</v>
      </c>
    </row>
    <row r="7078" spans="1:13" x14ac:dyDescent="0.25">
      <c r="A7078">
        <v>900139110</v>
      </c>
      <c r="B7078" t="s">
        <v>301</v>
      </c>
      <c r="C7078" t="s">
        <v>294</v>
      </c>
      <c r="D7078" t="s">
        <v>228</v>
      </c>
      <c r="E7078" t="s">
        <v>224</v>
      </c>
      <c r="F7078" t="s">
        <v>292</v>
      </c>
      <c r="G7078" s="16">
        <v>43100</v>
      </c>
      <c r="J7078" t="s">
        <v>264</v>
      </c>
      <c r="K7078" t="str">
        <f>IFERROR(VLOOKUP(J7078,ORDEN_ESF!A:C,2,0),"")</f>
        <v>Pasivos por impuestos corrientes, corriente</v>
      </c>
      <c r="L7078">
        <f>IFERROR(VLOOKUP(J7078,ORDEN_ESF!A:C,3,0),0)</f>
        <v>0</v>
      </c>
      <c r="M7078">
        <v>2754692</v>
      </c>
    </row>
    <row r="7079" spans="1:13" x14ac:dyDescent="0.25">
      <c r="A7079">
        <v>900139110</v>
      </c>
      <c r="B7079" t="s">
        <v>301</v>
      </c>
      <c r="C7079" t="s">
        <v>294</v>
      </c>
      <c r="D7079" t="s">
        <v>228</v>
      </c>
      <c r="E7079" t="s">
        <v>224</v>
      </c>
      <c r="F7079" t="s">
        <v>314</v>
      </c>
      <c r="G7079" s="16">
        <v>43100</v>
      </c>
      <c r="J7079" t="s">
        <v>264</v>
      </c>
      <c r="K7079" t="str">
        <f>IFERROR(VLOOKUP(J7079,ORDEN_ESF!A:C,2,0),"")</f>
        <v>Pasivos por impuestos corrientes, corriente</v>
      </c>
      <c r="L7079">
        <f>IFERROR(VLOOKUP(J7079,ORDEN_ESF!A:C,3,0),0)</f>
        <v>0</v>
      </c>
      <c r="M7079">
        <v>2320756</v>
      </c>
    </row>
    <row r="7080" spans="1:13" x14ac:dyDescent="0.25">
      <c r="A7080">
        <v>860067697</v>
      </c>
      <c r="B7080" t="s">
        <v>359</v>
      </c>
      <c r="C7080" t="s">
        <v>294</v>
      </c>
      <c r="D7080" t="s">
        <v>228</v>
      </c>
      <c r="E7080" t="s">
        <v>360</v>
      </c>
      <c r="F7080" t="s">
        <v>292</v>
      </c>
      <c r="G7080" s="16">
        <v>43100</v>
      </c>
      <c r="J7080" t="s">
        <v>265</v>
      </c>
      <c r="K7080" t="str">
        <f>IFERROR(VLOOKUP(J7080,ORDEN_ESF!A:C,2,0),"")</f>
        <v>Otros pasivos financieros corrientes</v>
      </c>
      <c r="L7080">
        <f>IFERROR(VLOOKUP(J7080,ORDEN_ESF!A:C,3,0),0)</f>
        <v>0</v>
      </c>
      <c r="M7080">
        <v>9378751</v>
      </c>
    </row>
    <row r="7081" spans="1:13" x14ac:dyDescent="0.25">
      <c r="A7081">
        <v>860067697</v>
      </c>
      <c r="B7081" t="s">
        <v>359</v>
      </c>
      <c r="C7081" t="s">
        <v>294</v>
      </c>
      <c r="D7081" t="s">
        <v>228</v>
      </c>
      <c r="E7081" t="s">
        <v>360</v>
      </c>
      <c r="F7081" t="s">
        <v>314</v>
      </c>
      <c r="G7081" s="16">
        <v>43100</v>
      </c>
      <c r="J7081" t="s">
        <v>265</v>
      </c>
      <c r="K7081" t="str">
        <f>IFERROR(VLOOKUP(J7081,ORDEN_ESF!A:C,2,0),"")</f>
        <v>Otros pasivos financieros corrientes</v>
      </c>
      <c r="L7081">
        <f>IFERROR(VLOOKUP(J7081,ORDEN_ESF!A:C,3,0),0)</f>
        <v>0</v>
      </c>
      <c r="M7081">
        <v>6271244</v>
      </c>
    </row>
    <row r="7082" spans="1:13" x14ac:dyDescent="0.25">
      <c r="A7082">
        <v>900413588</v>
      </c>
      <c r="B7082" t="s">
        <v>37</v>
      </c>
      <c r="C7082" t="s">
        <v>294</v>
      </c>
      <c r="D7082" t="s">
        <v>343</v>
      </c>
      <c r="E7082" t="s">
        <v>224</v>
      </c>
      <c r="F7082" t="s">
        <v>292</v>
      </c>
      <c r="G7082" s="16">
        <v>43100</v>
      </c>
      <c r="J7082" t="s">
        <v>265</v>
      </c>
      <c r="K7082" t="str">
        <f>IFERROR(VLOOKUP(J7082,ORDEN_ESF!A:C,2,0),"")</f>
        <v>Otros pasivos financieros corrientes</v>
      </c>
      <c r="L7082">
        <f>IFERROR(VLOOKUP(J7082,ORDEN_ESF!A:C,3,0),0)</f>
        <v>0</v>
      </c>
      <c r="M7082">
        <v>83318</v>
      </c>
    </row>
    <row r="7083" spans="1:13" x14ac:dyDescent="0.25">
      <c r="A7083">
        <v>900413588</v>
      </c>
      <c r="B7083" t="s">
        <v>37</v>
      </c>
      <c r="C7083" t="s">
        <v>294</v>
      </c>
      <c r="D7083" t="s">
        <v>343</v>
      </c>
      <c r="E7083" t="s">
        <v>224</v>
      </c>
      <c r="F7083" t="s">
        <v>314</v>
      </c>
      <c r="G7083" s="16">
        <v>43100</v>
      </c>
      <c r="J7083" t="s">
        <v>265</v>
      </c>
      <c r="K7083" t="str">
        <f>IFERROR(VLOOKUP(J7083,ORDEN_ESF!A:C,2,0),"")</f>
        <v>Otros pasivos financieros corrientes</v>
      </c>
      <c r="L7083">
        <f>IFERROR(VLOOKUP(J7083,ORDEN_ESF!A:C,3,0),0)</f>
        <v>0</v>
      </c>
      <c r="M7083">
        <v>112389</v>
      </c>
    </row>
    <row r="7084" spans="1:13" x14ac:dyDescent="0.25">
      <c r="A7084">
        <v>860001986</v>
      </c>
      <c r="B7084" t="s">
        <v>293</v>
      </c>
      <c r="C7084" t="s">
        <v>294</v>
      </c>
      <c r="D7084" t="s">
        <v>228</v>
      </c>
      <c r="E7084" t="s">
        <v>224</v>
      </c>
      <c r="F7084" t="s">
        <v>292</v>
      </c>
      <c r="G7084" s="16">
        <v>43100</v>
      </c>
      <c r="J7084" t="s">
        <v>265</v>
      </c>
      <c r="K7084" t="str">
        <f>IFERROR(VLOOKUP(J7084,ORDEN_ESF!A:C,2,0),"")</f>
        <v>Otros pasivos financieros corrientes</v>
      </c>
      <c r="L7084">
        <f>IFERROR(VLOOKUP(J7084,ORDEN_ESF!A:C,3,0),0)</f>
        <v>0</v>
      </c>
      <c r="M7084">
        <v>1007300</v>
      </c>
    </row>
    <row r="7085" spans="1:13" x14ac:dyDescent="0.25">
      <c r="A7085">
        <v>860001986</v>
      </c>
      <c r="B7085" t="s">
        <v>293</v>
      </c>
      <c r="C7085" t="s">
        <v>294</v>
      </c>
      <c r="D7085" t="s">
        <v>228</v>
      </c>
      <c r="E7085" t="s">
        <v>224</v>
      </c>
      <c r="F7085" t="s">
        <v>314</v>
      </c>
      <c r="G7085" s="16">
        <v>43100</v>
      </c>
      <c r="J7085" t="s">
        <v>265</v>
      </c>
      <c r="K7085" t="str">
        <f>IFERROR(VLOOKUP(J7085,ORDEN_ESF!A:C,2,0),"")</f>
        <v>Otros pasivos financieros corrientes</v>
      </c>
      <c r="L7085">
        <f>IFERROR(VLOOKUP(J7085,ORDEN_ESF!A:C,3,0),0)</f>
        <v>0</v>
      </c>
      <c r="M7085">
        <v>1730976</v>
      </c>
    </row>
    <row r="7086" spans="1:13" x14ac:dyDescent="0.25">
      <c r="A7086">
        <v>860014285</v>
      </c>
      <c r="B7086" t="s">
        <v>356</v>
      </c>
      <c r="C7086" t="s">
        <v>294</v>
      </c>
      <c r="D7086" t="s">
        <v>228</v>
      </c>
      <c r="E7086" t="s">
        <v>224</v>
      </c>
      <c r="F7086" t="s">
        <v>292</v>
      </c>
      <c r="G7086" s="16">
        <v>43100</v>
      </c>
      <c r="J7086" t="s">
        <v>265</v>
      </c>
      <c r="K7086" t="str">
        <f>IFERROR(VLOOKUP(J7086,ORDEN_ESF!A:C,2,0),"")</f>
        <v>Otros pasivos financieros corrientes</v>
      </c>
      <c r="L7086">
        <f>IFERROR(VLOOKUP(J7086,ORDEN_ESF!A:C,3,0),0)</f>
        <v>0</v>
      </c>
      <c r="M7086">
        <v>1429</v>
      </c>
    </row>
    <row r="7087" spans="1:13" x14ac:dyDescent="0.25">
      <c r="A7087">
        <v>860014285</v>
      </c>
      <c r="B7087" t="s">
        <v>356</v>
      </c>
      <c r="C7087" t="s">
        <v>294</v>
      </c>
      <c r="D7087" t="s">
        <v>228</v>
      </c>
      <c r="E7087" t="s">
        <v>224</v>
      </c>
      <c r="F7087" t="s">
        <v>314</v>
      </c>
      <c r="G7087" s="16">
        <v>43100</v>
      </c>
      <c r="J7087" t="s">
        <v>265</v>
      </c>
      <c r="K7087" t="str">
        <f>IFERROR(VLOOKUP(J7087,ORDEN_ESF!A:C,2,0),"")</f>
        <v>Otros pasivos financieros corrientes</v>
      </c>
      <c r="L7087">
        <f>IFERROR(VLOOKUP(J7087,ORDEN_ESF!A:C,3,0),0)</f>
        <v>0</v>
      </c>
      <c r="M7087">
        <v>1835</v>
      </c>
    </row>
    <row r="7088" spans="1:13" x14ac:dyDescent="0.25">
      <c r="A7088">
        <v>900668954</v>
      </c>
      <c r="B7088" t="s">
        <v>387</v>
      </c>
      <c r="C7088" t="s">
        <v>294</v>
      </c>
      <c r="D7088" t="s">
        <v>228</v>
      </c>
      <c r="E7088" t="s">
        <v>224</v>
      </c>
      <c r="F7088" t="s">
        <v>292</v>
      </c>
      <c r="G7088" s="16">
        <v>43100</v>
      </c>
      <c r="J7088" t="s">
        <v>265</v>
      </c>
      <c r="K7088" t="str">
        <f>IFERROR(VLOOKUP(J7088,ORDEN_ESF!A:C,2,0),"")</f>
        <v>Otros pasivos financieros corrientes</v>
      </c>
      <c r="L7088">
        <f>IFERROR(VLOOKUP(J7088,ORDEN_ESF!A:C,3,0),0)</f>
        <v>0</v>
      </c>
      <c r="M7088">
        <v>760755</v>
      </c>
    </row>
    <row r="7089" spans="1:13" x14ac:dyDescent="0.25">
      <c r="A7089">
        <v>900315057</v>
      </c>
      <c r="B7089" t="s">
        <v>385</v>
      </c>
      <c r="C7089" t="s">
        <v>294</v>
      </c>
      <c r="D7089" t="s">
        <v>223</v>
      </c>
      <c r="E7089" t="s">
        <v>358</v>
      </c>
      <c r="F7089" t="s">
        <v>292</v>
      </c>
      <c r="G7089" s="16">
        <v>43100</v>
      </c>
      <c r="J7089" t="s">
        <v>265</v>
      </c>
      <c r="K7089" t="str">
        <f>IFERROR(VLOOKUP(J7089,ORDEN_ESF!A:C,2,0),"")</f>
        <v>Otros pasivos financieros corrientes</v>
      </c>
      <c r="L7089">
        <f>IFERROR(VLOOKUP(J7089,ORDEN_ESF!A:C,3,0),0)</f>
        <v>0</v>
      </c>
      <c r="M7089">
        <v>4242249</v>
      </c>
    </row>
    <row r="7090" spans="1:13" x14ac:dyDescent="0.25">
      <c r="A7090">
        <v>900315057</v>
      </c>
      <c r="B7090" t="s">
        <v>385</v>
      </c>
      <c r="C7090" t="s">
        <v>294</v>
      </c>
      <c r="D7090" t="s">
        <v>223</v>
      </c>
      <c r="E7090" t="s">
        <v>358</v>
      </c>
      <c r="F7090" t="s">
        <v>314</v>
      </c>
      <c r="G7090" s="16">
        <v>43100</v>
      </c>
      <c r="J7090" t="s">
        <v>265</v>
      </c>
      <c r="K7090" t="str">
        <f>IFERROR(VLOOKUP(J7090,ORDEN_ESF!A:C,2,0),"")</f>
        <v>Otros pasivos financieros corrientes</v>
      </c>
      <c r="L7090">
        <f>IFERROR(VLOOKUP(J7090,ORDEN_ESF!A:C,3,0),0)</f>
        <v>0</v>
      </c>
      <c r="M7090">
        <v>3070035</v>
      </c>
    </row>
    <row r="7091" spans="1:13" x14ac:dyDescent="0.25">
      <c r="A7091">
        <v>890920656</v>
      </c>
      <c r="B7091" t="s">
        <v>302</v>
      </c>
      <c r="C7091" t="s">
        <v>294</v>
      </c>
      <c r="D7091" t="s">
        <v>223</v>
      </c>
      <c r="E7091" t="s">
        <v>224</v>
      </c>
      <c r="F7091" t="s">
        <v>292</v>
      </c>
      <c r="G7091" s="16">
        <v>43100</v>
      </c>
      <c r="J7091" t="s">
        <v>265</v>
      </c>
      <c r="K7091" t="str">
        <f>IFERROR(VLOOKUP(J7091,ORDEN_ESF!A:C,2,0),"")</f>
        <v>Otros pasivos financieros corrientes</v>
      </c>
      <c r="L7091">
        <f>IFERROR(VLOOKUP(J7091,ORDEN_ESF!A:C,3,0),0)</f>
        <v>0</v>
      </c>
      <c r="M7091">
        <v>6207</v>
      </c>
    </row>
    <row r="7092" spans="1:13" x14ac:dyDescent="0.25">
      <c r="A7092">
        <v>890920656</v>
      </c>
      <c r="B7092" t="s">
        <v>302</v>
      </c>
      <c r="C7092" t="s">
        <v>294</v>
      </c>
      <c r="D7092" t="s">
        <v>223</v>
      </c>
      <c r="E7092" t="s">
        <v>224</v>
      </c>
      <c r="F7092" t="s">
        <v>314</v>
      </c>
      <c r="G7092" s="16">
        <v>43100</v>
      </c>
      <c r="J7092" t="s">
        <v>265</v>
      </c>
      <c r="K7092" t="str">
        <f>IFERROR(VLOOKUP(J7092,ORDEN_ESF!A:C,2,0),"")</f>
        <v>Otros pasivos financieros corrientes</v>
      </c>
      <c r="L7092">
        <f>IFERROR(VLOOKUP(J7092,ORDEN_ESF!A:C,3,0),0)</f>
        <v>0</v>
      </c>
      <c r="M7092">
        <v>15302</v>
      </c>
    </row>
    <row r="7093" spans="1:13" x14ac:dyDescent="0.25">
      <c r="A7093">
        <v>900035722</v>
      </c>
      <c r="B7093" t="s">
        <v>298</v>
      </c>
      <c r="C7093" t="s">
        <v>294</v>
      </c>
      <c r="D7093" t="s">
        <v>299</v>
      </c>
      <c r="E7093" t="s">
        <v>224</v>
      </c>
      <c r="F7093" t="s">
        <v>292</v>
      </c>
      <c r="G7093" s="16">
        <v>43100</v>
      </c>
      <c r="J7093" t="s">
        <v>265</v>
      </c>
      <c r="K7093" t="str">
        <f>IFERROR(VLOOKUP(J7093,ORDEN_ESF!A:C,2,0),"")</f>
        <v>Otros pasivos financieros corrientes</v>
      </c>
      <c r="L7093">
        <f>IFERROR(VLOOKUP(J7093,ORDEN_ESF!A:C,3,0),0)</f>
        <v>0</v>
      </c>
      <c r="M7093">
        <v>4124894</v>
      </c>
    </row>
    <row r="7094" spans="1:13" x14ac:dyDescent="0.25">
      <c r="A7094">
        <v>900035722</v>
      </c>
      <c r="B7094" t="s">
        <v>298</v>
      </c>
      <c r="C7094" t="s">
        <v>294</v>
      </c>
      <c r="D7094" t="s">
        <v>299</v>
      </c>
      <c r="E7094" t="s">
        <v>224</v>
      </c>
      <c r="F7094" t="s">
        <v>314</v>
      </c>
      <c r="G7094" s="16">
        <v>43100</v>
      </c>
      <c r="J7094" t="s">
        <v>265</v>
      </c>
      <c r="K7094" t="str">
        <f>IFERROR(VLOOKUP(J7094,ORDEN_ESF!A:C,2,0),"")</f>
        <v>Otros pasivos financieros corrientes</v>
      </c>
      <c r="L7094">
        <f>IFERROR(VLOOKUP(J7094,ORDEN_ESF!A:C,3,0),0)</f>
        <v>0</v>
      </c>
      <c r="M7094">
        <v>17247642</v>
      </c>
    </row>
    <row r="7095" spans="1:13" x14ac:dyDescent="0.25">
      <c r="A7095">
        <v>900193192</v>
      </c>
      <c r="B7095" t="s">
        <v>305</v>
      </c>
      <c r="C7095" t="s">
        <v>294</v>
      </c>
      <c r="D7095" t="s">
        <v>228</v>
      </c>
      <c r="E7095" t="s">
        <v>224</v>
      </c>
      <c r="F7095" t="s">
        <v>292</v>
      </c>
      <c r="G7095" s="16">
        <v>43100</v>
      </c>
      <c r="J7095" t="s">
        <v>265</v>
      </c>
      <c r="K7095" t="str">
        <f>IFERROR(VLOOKUP(J7095,ORDEN_ESF!A:C,2,0),"")</f>
        <v>Otros pasivos financieros corrientes</v>
      </c>
      <c r="L7095">
        <f>IFERROR(VLOOKUP(J7095,ORDEN_ESF!A:C,3,0),0)</f>
        <v>0</v>
      </c>
      <c r="M7095">
        <v>19064025</v>
      </c>
    </row>
    <row r="7096" spans="1:13" x14ac:dyDescent="0.25">
      <c r="A7096">
        <v>900193192</v>
      </c>
      <c r="B7096" t="s">
        <v>305</v>
      </c>
      <c r="C7096" t="s">
        <v>294</v>
      </c>
      <c r="D7096" t="s">
        <v>228</v>
      </c>
      <c r="E7096" t="s">
        <v>224</v>
      </c>
      <c r="F7096" t="s">
        <v>314</v>
      </c>
      <c r="G7096" s="16">
        <v>43100</v>
      </c>
      <c r="J7096" t="s">
        <v>265</v>
      </c>
      <c r="K7096" t="str">
        <f>IFERROR(VLOOKUP(J7096,ORDEN_ESF!A:C,2,0),"")</f>
        <v>Otros pasivos financieros corrientes</v>
      </c>
      <c r="L7096">
        <f>IFERROR(VLOOKUP(J7096,ORDEN_ESF!A:C,3,0),0)</f>
        <v>0</v>
      </c>
      <c r="M7096">
        <v>11613768</v>
      </c>
    </row>
    <row r="7097" spans="1:13" x14ac:dyDescent="0.25">
      <c r="A7097">
        <v>800208146</v>
      </c>
      <c r="B7097" t="s">
        <v>346</v>
      </c>
      <c r="C7097" t="s">
        <v>294</v>
      </c>
      <c r="D7097" t="s">
        <v>228</v>
      </c>
      <c r="E7097" t="s">
        <v>347</v>
      </c>
      <c r="F7097" t="s">
        <v>292</v>
      </c>
      <c r="G7097" s="16">
        <v>43100</v>
      </c>
      <c r="J7097" t="s">
        <v>265</v>
      </c>
      <c r="K7097" t="str">
        <f>IFERROR(VLOOKUP(J7097,ORDEN_ESF!A:C,2,0),"")</f>
        <v>Otros pasivos financieros corrientes</v>
      </c>
      <c r="L7097">
        <f>IFERROR(VLOOKUP(J7097,ORDEN_ESF!A:C,3,0),0)</f>
        <v>0</v>
      </c>
      <c r="M7097">
        <v>9010914</v>
      </c>
    </row>
    <row r="7098" spans="1:13" x14ac:dyDescent="0.25">
      <c r="A7098">
        <v>800208146</v>
      </c>
      <c r="B7098" t="s">
        <v>346</v>
      </c>
      <c r="C7098" t="s">
        <v>294</v>
      </c>
      <c r="D7098" t="s">
        <v>228</v>
      </c>
      <c r="E7098" t="s">
        <v>347</v>
      </c>
      <c r="F7098" t="s">
        <v>314</v>
      </c>
      <c r="G7098" s="16">
        <v>43100</v>
      </c>
      <c r="J7098" t="s">
        <v>265</v>
      </c>
      <c r="K7098" t="str">
        <f>IFERROR(VLOOKUP(J7098,ORDEN_ESF!A:C,2,0),"")</f>
        <v>Otros pasivos financieros corrientes</v>
      </c>
      <c r="L7098">
        <f>IFERROR(VLOOKUP(J7098,ORDEN_ESF!A:C,3,0),0)</f>
        <v>0</v>
      </c>
      <c r="M7098">
        <v>4765951</v>
      </c>
    </row>
    <row r="7099" spans="1:13" x14ac:dyDescent="0.25">
      <c r="A7099">
        <v>900139110</v>
      </c>
      <c r="B7099" t="s">
        <v>301</v>
      </c>
      <c r="C7099" t="s">
        <v>294</v>
      </c>
      <c r="D7099" t="s">
        <v>228</v>
      </c>
      <c r="E7099" t="s">
        <v>224</v>
      </c>
      <c r="F7099" t="s">
        <v>292</v>
      </c>
      <c r="G7099" s="16">
        <v>43100</v>
      </c>
      <c r="J7099" t="s">
        <v>265</v>
      </c>
      <c r="K7099" t="str">
        <f>IFERROR(VLOOKUP(J7099,ORDEN_ESF!A:C,2,0),"")</f>
        <v>Otros pasivos financieros corrientes</v>
      </c>
      <c r="L7099">
        <f>IFERROR(VLOOKUP(J7099,ORDEN_ESF!A:C,3,0),0)</f>
        <v>0</v>
      </c>
      <c r="M7099">
        <v>29423</v>
      </c>
    </row>
    <row r="7100" spans="1:13" x14ac:dyDescent="0.25">
      <c r="A7100">
        <v>900139110</v>
      </c>
      <c r="B7100" t="s">
        <v>301</v>
      </c>
      <c r="C7100" t="s">
        <v>294</v>
      </c>
      <c r="D7100" t="s">
        <v>228</v>
      </c>
      <c r="E7100" t="s">
        <v>224</v>
      </c>
      <c r="F7100" t="s">
        <v>314</v>
      </c>
      <c r="G7100" s="16">
        <v>43100</v>
      </c>
      <c r="J7100" t="s">
        <v>265</v>
      </c>
      <c r="K7100" t="str">
        <f>IFERROR(VLOOKUP(J7100,ORDEN_ESF!A:C,2,0),"")</f>
        <v>Otros pasivos financieros corrientes</v>
      </c>
      <c r="L7100">
        <f>IFERROR(VLOOKUP(J7100,ORDEN_ESF!A:C,3,0),0)</f>
        <v>0</v>
      </c>
      <c r="M7100">
        <v>3276</v>
      </c>
    </row>
    <row r="7101" spans="1:13" x14ac:dyDescent="0.25">
      <c r="A7101">
        <v>860067697</v>
      </c>
      <c r="B7101" t="s">
        <v>359</v>
      </c>
      <c r="C7101" t="s">
        <v>294</v>
      </c>
      <c r="D7101" t="s">
        <v>228</v>
      </c>
      <c r="E7101" t="s">
        <v>360</v>
      </c>
      <c r="F7101" t="s">
        <v>292</v>
      </c>
      <c r="G7101" s="16">
        <v>43100</v>
      </c>
      <c r="J7101" t="s">
        <v>310</v>
      </c>
      <c r="K7101" t="str">
        <f>IFERROR(VLOOKUP(J7101,ORDEN_ESF!A:C,2,0),"")</f>
        <v>Préstamos corrientes</v>
      </c>
      <c r="L7101">
        <f>IFERROR(VLOOKUP(J7101,ORDEN_ESF!A:C,3,0),0)</f>
        <v>0</v>
      </c>
      <c r="M7101">
        <v>9378751</v>
      </c>
    </row>
    <row r="7102" spans="1:13" x14ac:dyDescent="0.25">
      <c r="A7102">
        <v>860067697</v>
      </c>
      <c r="B7102" t="s">
        <v>359</v>
      </c>
      <c r="C7102" t="s">
        <v>294</v>
      </c>
      <c r="D7102" t="s">
        <v>228</v>
      </c>
      <c r="E7102" t="s">
        <v>360</v>
      </c>
      <c r="F7102" t="s">
        <v>314</v>
      </c>
      <c r="G7102" s="16">
        <v>43100</v>
      </c>
      <c r="J7102" t="s">
        <v>310</v>
      </c>
      <c r="K7102" t="str">
        <f>IFERROR(VLOOKUP(J7102,ORDEN_ESF!A:C,2,0),"")</f>
        <v>Préstamos corrientes</v>
      </c>
      <c r="L7102">
        <f>IFERROR(VLOOKUP(J7102,ORDEN_ESF!A:C,3,0),0)</f>
        <v>0</v>
      </c>
      <c r="M7102">
        <v>6271244</v>
      </c>
    </row>
    <row r="7103" spans="1:13" x14ac:dyDescent="0.25">
      <c r="A7103">
        <v>900413588</v>
      </c>
      <c r="B7103" t="s">
        <v>37</v>
      </c>
      <c r="C7103" t="s">
        <v>294</v>
      </c>
      <c r="D7103" t="s">
        <v>343</v>
      </c>
      <c r="E7103" t="s">
        <v>224</v>
      </c>
      <c r="F7103" t="s">
        <v>292</v>
      </c>
      <c r="G7103" s="16">
        <v>43100</v>
      </c>
      <c r="J7103" t="s">
        <v>310</v>
      </c>
      <c r="K7103" t="str">
        <f>IFERROR(VLOOKUP(J7103,ORDEN_ESF!A:C,2,0),"")</f>
        <v>Préstamos corrientes</v>
      </c>
      <c r="L7103">
        <f>IFERROR(VLOOKUP(J7103,ORDEN_ESF!A:C,3,0),0)</f>
        <v>0</v>
      </c>
      <c r="M7103">
        <v>54840</v>
      </c>
    </row>
    <row r="7104" spans="1:13" x14ac:dyDescent="0.25">
      <c r="A7104">
        <v>900413588</v>
      </c>
      <c r="B7104" t="s">
        <v>37</v>
      </c>
      <c r="C7104" t="s">
        <v>294</v>
      </c>
      <c r="D7104" t="s">
        <v>343</v>
      </c>
      <c r="E7104" t="s">
        <v>224</v>
      </c>
      <c r="F7104" t="s">
        <v>314</v>
      </c>
      <c r="G7104" s="16">
        <v>43100</v>
      </c>
      <c r="J7104" t="s">
        <v>310</v>
      </c>
      <c r="K7104" t="str">
        <f>IFERROR(VLOOKUP(J7104,ORDEN_ESF!A:C,2,0),"")</f>
        <v>Préstamos corrientes</v>
      </c>
      <c r="L7104">
        <f>IFERROR(VLOOKUP(J7104,ORDEN_ESF!A:C,3,0),0)</f>
        <v>0</v>
      </c>
      <c r="M7104">
        <v>20623</v>
      </c>
    </row>
    <row r="7105" spans="1:13" x14ac:dyDescent="0.25">
      <c r="A7105">
        <v>860001986</v>
      </c>
      <c r="B7105" t="s">
        <v>293</v>
      </c>
      <c r="C7105" t="s">
        <v>294</v>
      </c>
      <c r="D7105" t="s">
        <v>228</v>
      </c>
      <c r="E7105" t="s">
        <v>224</v>
      </c>
      <c r="F7105" t="s">
        <v>292</v>
      </c>
      <c r="G7105" s="16">
        <v>43100</v>
      </c>
      <c r="J7105" t="s">
        <v>310</v>
      </c>
      <c r="K7105" t="str">
        <f>IFERROR(VLOOKUP(J7105,ORDEN_ESF!A:C,2,0),"")</f>
        <v>Préstamos corrientes</v>
      </c>
      <c r="L7105">
        <f>IFERROR(VLOOKUP(J7105,ORDEN_ESF!A:C,3,0),0)</f>
        <v>0</v>
      </c>
      <c r="M7105">
        <v>1007300</v>
      </c>
    </row>
    <row r="7106" spans="1:13" x14ac:dyDescent="0.25">
      <c r="A7106">
        <v>860001986</v>
      </c>
      <c r="B7106" t="s">
        <v>293</v>
      </c>
      <c r="C7106" t="s">
        <v>294</v>
      </c>
      <c r="D7106" t="s">
        <v>228</v>
      </c>
      <c r="E7106" t="s">
        <v>224</v>
      </c>
      <c r="F7106" t="s">
        <v>314</v>
      </c>
      <c r="G7106" s="16">
        <v>43100</v>
      </c>
      <c r="J7106" t="s">
        <v>310</v>
      </c>
      <c r="K7106" t="str">
        <f>IFERROR(VLOOKUP(J7106,ORDEN_ESF!A:C,2,0),"")</f>
        <v>Préstamos corrientes</v>
      </c>
      <c r="L7106">
        <f>IFERROR(VLOOKUP(J7106,ORDEN_ESF!A:C,3,0),0)</f>
        <v>0</v>
      </c>
      <c r="M7106">
        <v>1730976</v>
      </c>
    </row>
    <row r="7107" spans="1:13" x14ac:dyDescent="0.25">
      <c r="A7107">
        <v>860014285</v>
      </c>
      <c r="B7107" t="s">
        <v>356</v>
      </c>
      <c r="C7107" t="s">
        <v>294</v>
      </c>
      <c r="D7107" t="s">
        <v>228</v>
      </c>
      <c r="E7107" t="s">
        <v>224</v>
      </c>
      <c r="F7107" t="s">
        <v>292</v>
      </c>
      <c r="G7107" s="16">
        <v>43100</v>
      </c>
      <c r="J7107" t="s">
        <v>310</v>
      </c>
      <c r="K7107" t="str">
        <f>IFERROR(VLOOKUP(J7107,ORDEN_ESF!A:C,2,0),"")</f>
        <v>Préstamos corrientes</v>
      </c>
      <c r="L7107">
        <f>IFERROR(VLOOKUP(J7107,ORDEN_ESF!A:C,3,0),0)</f>
        <v>0</v>
      </c>
      <c r="M7107">
        <v>1429</v>
      </c>
    </row>
    <row r="7108" spans="1:13" x14ac:dyDescent="0.25">
      <c r="A7108">
        <v>860014285</v>
      </c>
      <c r="B7108" t="s">
        <v>356</v>
      </c>
      <c r="C7108" t="s">
        <v>294</v>
      </c>
      <c r="D7108" t="s">
        <v>228</v>
      </c>
      <c r="E7108" t="s">
        <v>224</v>
      </c>
      <c r="F7108" t="s">
        <v>314</v>
      </c>
      <c r="G7108" s="16">
        <v>43100</v>
      </c>
      <c r="J7108" t="s">
        <v>310</v>
      </c>
      <c r="K7108" t="str">
        <f>IFERROR(VLOOKUP(J7108,ORDEN_ESF!A:C,2,0),"")</f>
        <v>Préstamos corrientes</v>
      </c>
      <c r="L7108">
        <f>IFERROR(VLOOKUP(J7108,ORDEN_ESF!A:C,3,0),0)</f>
        <v>0</v>
      </c>
      <c r="M7108">
        <v>1835</v>
      </c>
    </row>
    <row r="7109" spans="1:13" x14ac:dyDescent="0.25">
      <c r="A7109">
        <v>900668954</v>
      </c>
      <c r="B7109" t="s">
        <v>387</v>
      </c>
      <c r="C7109" t="s">
        <v>294</v>
      </c>
      <c r="D7109" t="s">
        <v>228</v>
      </c>
      <c r="E7109" t="s">
        <v>224</v>
      </c>
      <c r="F7109" t="s">
        <v>292</v>
      </c>
      <c r="G7109" s="16">
        <v>43100</v>
      </c>
      <c r="J7109" t="s">
        <v>310</v>
      </c>
      <c r="K7109" t="str">
        <f>IFERROR(VLOOKUP(J7109,ORDEN_ESF!A:C,2,0),"")</f>
        <v>Préstamos corrientes</v>
      </c>
      <c r="L7109">
        <f>IFERROR(VLOOKUP(J7109,ORDEN_ESF!A:C,3,0),0)</f>
        <v>0</v>
      </c>
      <c r="M7109">
        <v>736212</v>
      </c>
    </row>
    <row r="7110" spans="1:13" x14ac:dyDescent="0.25">
      <c r="A7110">
        <v>900315057</v>
      </c>
      <c r="B7110" t="s">
        <v>385</v>
      </c>
      <c r="C7110" t="s">
        <v>294</v>
      </c>
      <c r="D7110" t="s">
        <v>223</v>
      </c>
      <c r="E7110" t="s">
        <v>358</v>
      </c>
      <c r="F7110" t="s">
        <v>292</v>
      </c>
      <c r="G7110" s="16">
        <v>43100</v>
      </c>
      <c r="J7110" t="s">
        <v>310</v>
      </c>
      <c r="K7110" t="str">
        <f>IFERROR(VLOOKUP(J7110,ORDEN_ESF!A:C,2,0),"")</f>
        <v>Préstamos corrientes</v>
      </c>
      <c r="L7110">
        <f>IFERROR(VLOOKUP(J7110,ORDEN_ESF!A:C,3,0),0)</f>
        <v>0</v>
      </c>
      <c r="M7110">
        <v>4242249</v>
      </c>
    </row>
    <row r="7111" spans="1:13" x14ac:dyDescent="0.25">
      <c r="A7111">
        <v>900315057</v>
      </c>
      <c r="B7111" t="s">
        <v>385</v>
      </c>
      <c r="C7111" t="s">
        <v>294</v>
      </c>
      <c r="D7111" t="s">
        <v>223</v>
      </c>
      <c r="E7111" t="s">
        <v>358</v>
      </c>
      <c r="F7111" t="s">
        <v>314</v>
      </c>
      <c r="G7111" s="16">
        <v>43100</v>
      </c>
      <c r="J7111" t="s">
        <v>310</v>
      </c>
      <c r="K7111" t="str">
        <f>IFERROR(VLOOKUP(J7111,ORDEN_ESF!A:C,2,0),"")</f>
        <v>Préstamos corrientes</v>
      </c>
      <c r="L7111">
        <f>IFERROR(VLOOKUP(J7111,ORDEN_ESF!A:C,3,0),0)</f>
        <v>0</v>
      </c>
      <c r="M7111">
        <v>3070035</v>
      </c>
    </row>
    <row r="7112" spans="1:13" x14ac:dyDescent="0.25">
      <c r="A7112">
        <v>890920656</v>
      </c>
      <c r="B7112" t="s">
        <v>302</v>
      </c>
      <c r="C7112" t="s">
        <v>294</v>
      </c>
      <c r="D7112" t="s">
        <v>223</v>
      </c>
      <c r="E7112" t="s">
        <v>224</v>
      </c>
      <c r="F7112" t="s">
        <v>292</v>
      </c>
      <c r="G7112" s="16">
        <v>43100</v>
      </c>
      <c r="J7112" t="s">
        <v>310</v>
      </c>
      <c r="K7112" t="str">
        <f>IFERROR(VLOOKUP(J7112,ORDEN_ESF!A:C,2,0),"")</f>
        <v>Préstamos corrientes</v>
      </c>
      <c r="L7112">
        <f>IFERROR(VLOOKUP(J7112,ORDEN_ESF!A:C,3,0),0)</f>
        <v>0</v>
      </c>
      <c r="M7112">
        <v>6207</v>
      </c>
    </row>
    <row r="7113" spans="1:13" x14ac:dyDescent="0.25">
      <c r="A7113">
        <v>890920656</v>
      </c>
      <c r="B7113" t="s">
        <v>302</v>
      </c>
      <c r="C7113" t="s">
        <v>294</v>
      </c>
      <c r="D7113" t="s">
        <v>223</v>
      </c>
      <c r="E7113" t="s">
        <v>224</v>
      </c>
      <c r="F7113" t="s">
        <v>314</v>
      </c>
      <c r="G7113" s="16">
        <v>43100</v>
      </c>
      <c r="J7113" t="s">
        <v>310</v>
      </c>
      <c r="K7113" t="str">
        <f>IFERROR(VLOOKUP(J7113,ORDEN_ESF!A:C,2,0),"")</f>
        <v>Préstamos corrientes</v>
      </c>
      <c r="L7113">
        <f>IFERROR(VLOOKUP(J7113,ORDEN_ESF!A:C,3,0),0)</f>
        <v>0</v>
      </c>
      <c r="M7113">
        <v>15302</v>
      </c>
    </row>
    <row r="7114" spans="1:13" x14ac:dyDescent="0.25">
      <c r="A7114">
        <v>900035722</v>
      </c>
      <c r="B7114" t="s">
        <v>298</v>
      </c>
      <c r="C7114" t="s">
        <v>294</v>
      </c>
      <c r="D7114" t="s">
        <v>299</v>
      </c>
      <c r="E7114" t="s">
        <v>224</v>
      </c>
      <c r="F7114" t="s">
        <v>292</v>
      </c>
      <c r="G7114" s="16">
        <v>43100</v>
      </c>
      <c r="J7114" t="s">
        <v>310</v>
      </c>
      <c r="K7114" t="str">
        <f>IFERROR(VLOOKUP(J7114,ORDEN_ESF!A:C,2,0),"")</f>
        <v>Préstamos corrientes</v>
      </c>
      <c r="L7114">
        <f>IFERROR(VLOOKUP(J7114,ORDEN_ESF!A:C,3,0),0)</f>
        <v>0</v>
      </c>
      <c r="M7114">
        <v>4124894</v>
      </c>
    </row>
    <row r="7115" spans="1:13" x14ac:dyDescent="0.25">
      <c r="A7115">
        <v>900035722</v>
      </c>
      <c r="B7115" t="s">
        <v>298</v>
      </c>
      <c r="C7115" t="s">
        <v>294</v>
      </c>
      <c r="D7115" t="s">
        <v>299</v>
      </c>
      <c r="E7115" t="s">
        <v>224</v>
      </c>
      <c r="F7115" t="s">
        <v>314</v>
      </c>
      <c r="G7115" s="16">
        <v>43100</v>
      </c>
      <c r="J7115" t="s">
        <v>310</v>
      </c>
      <c r="K7115" t="str">
        <f>IFERROR(VLOOKUP(J7115,ORDEN_ESF!A:C,2,0),"")</f>
        <v>Préstamos corrientes</v>
      </c>
      <c r="L7115">
        <f>IFERROR(VLOOKUP(J7115,ORDEN_ESF!A:C,3,0),0)</f>
        <v>0</v>
      </c>
      <c r="M7115">
        <v>17247642</v>
      </c>
    </row>
    <row r="7116" spans="1:13" x14ac:dyDescent="0.25">
      <c r="A7116">
        <v>900193192</v>
      </c>
      <c r="B7116" t="s">
        <v>305</v>
      </c>
      <c r="C7116" t="s">
        <v>294</v>
      </c>
      <c r="D7116" t="s">
        <v>228</v>
      </c>
      <c r="E7116" t="s">
        <v>224</v>
      </c>
      <c r="F7116" t="s">
        <v>292</v>
      </c>
      <c r="G7116" s="16">
        <v>43100</v>
      </c>
      <c r="J7116" t="s">
        <v>310</v>
      </c>
      <c r="K7116" t="str">
        <f>IFERROR(VLOOKUP(J7116,ORDEN_ESF!A:C,2,0),"")</f>
        <v>Préstamos corrientes</v>
      </c>
      <c r="L7116">
        <f>IFERROR(VLOOKUP(J7116,ORDEN_ESF!A:C,3,0),0)</f>
        <v>0</v>
      </c>
      <c r="M7116">
        <v>19064025</v>
      </c>
    </row>
    <row r="7117" spans="1:13" x14ac:dyDescent="0.25">
      <c r="A7117">
        <v>900193192</v>
      </c>
      <c r="B7117" t="s">
        <v>305</v>
      </c>
      <c r="C7117" t="s">
        <v>294</v>
      </c>
      <c r="D7117" t="s">
        <v>228</v>
      </c>
      <c r="E7117" t="s">
        <v>224</v>
      </c>
      <c r="F7117" t="s">
        <v>314</v>
      </c>
      <c r="G7117" s="16">
        <v>43100</v>
      </c>
      <c r="J7117" t="s">
        <v>310</v>
      </c>
      <c r="K7117" t="str">
        <f>IFERROR(VLOOKUP(J7117,ORDEN_ESF!A:C,2,0),"")</f>
        <v>Préstamos corrientes</v>
      </c>
      <c r="L7117">
        <f>IFERROR(VLOOKUP(J7117,ORDEN_ESF!A:C,3,0),0)</f>
        <v>0</v>
      </c>
      <c r="M7117">
        <v>11613768</v>
      </c>
    </row>
    <row r="7118" spans="1:13" x14ac:dyDescent="0.25">
      <c r="A7118">
        <v>800208146</v>
      </c>
      <c r="B7118" t="s">
        <v>346</v>
      </c>
      <c r="C7118" t="s">
        <v>294</v>
      </c>
      <c r="D7118" t="s">
        <v>228</v>
      </c>
      <c r="E7118" t="s">
        <v>347</v>
      </c>
      <c r="F7118" t="s">
        <v>292</v>
      </c>
      <c r="G7118" s="16">
        <v>43100</v>
      </c>
      <c r="J7118" t="s">
        <v>310</v>
      </c>
      <c r="K7118" t="str">
        <f>IFERROR(VLOOKUP(J7118,ORDEN_ESF!A:C,2,0),"")</f>
        <v>Préstamos corrientes</v>
      </c>
      <c r="L7118">
        <f>IFERROR(VLOOKUP(J7118,ORDEN_ESF!A:C,3,0),0)</f>
        <v>0</v>
      </c>
      <c r="M7118">
        <v>9010914</v>
      </c>
    </row>
    <row r="7119" spans="1:13" x14ac:dyDescent="0.25">
      <c r="A7119">
        <v>800208146</v>
      </c>
      <c r="B7119" t="s">
        <v>346</v>
      </c>
      <c r="C7119" t="s">
        <v>294</v>
      </c>
      <c r="D7119" t="s">
        <v>228</v>
      </c>
      <c r="E7119" t="s">
        <v>347</v>
      </c>
      <c r="F7119" t="s">
        <v>314</v>
      </c>
      <c r="G7119" s="16">
        <v>43100</v>
      </c>
      <c r="J7119" t="s">
        <v>310</v>
      </c>
      <c r="K7119" t="str">
        <f>IFERROR(VLOOKUP(J7119,ORDEN_ESF!A:C,2,0),"")</f>
        <v>Préstamos corrientes</v>
      </c>
      <c r="L7119">
        <f>IFERROR(VLOOKUP(J7119,ORDEN_ESF!A:C,3,0),0)</f>
        <v>0</v>
      </c>
      <c r="M7119">
        <v>4765951</v>
      </c>
    </row>
    <row r="7120" spans="1:13" x14ac:dyDescent="0.25">
      <c r="A7120">
        <v>900139110</v>
      </c>
      <c r="B7120" t="s">
        <v>301</v>
      </c>
      <c r="C7120" t="s">
        <v>294</v>
      </c>
      <c r="D7120" t="s">
        <v>228</v>
      </c>
      <c r="E7120" t="s">
        <v>224</v>
      </c>
      <c r="F7120" t="s">
        <v>292</v>
      </c>
      <c r="G7120" s="16">
        <v>43100</v>
      </c>
      <c r="J7120" t="s">
        <v>310</v>
      </c>
      <c r="K7120" t="str">
        <f>IFERROR(VLOOKUP(J7120,ORDEN_ESF!A:C,2,0),"")</f>
        <v>Préstamos corrientes</v>
      </c>
      <c r="L7120">
        <f>IFERROR(VLOOKUP(J7120,ORDEN_ESF!A:C,3,0),0)</f>
        <v>0</v>
      </c>
      <c r="M7120">
        <v>29423</v>
      </c>
    </row>
    <row r="7121" spans="1:13" x14ac:dyDescent="0.25">
      <c r="A7121">
        <v>900139110</v>
      </c>
      <c r="B7121" t="s">
        <v>301</v>
      </c>
      <c r="C7121" t="s">
        <v>294</v>
      </c>
      <c r="D7121" t="s">
        <v>228</v>
      </c>
      <c r="E7121" t="s">
        <v>224</v>
      </c>
      <c r="F7121" t="s">
        <v>314</v>
      </c>
      <c r="G7121" s="16">
        <v>43100</v>
      </c>
      <c r="J7121" t="s">
        <v>310</v>
      </c>
      <c r="K7121" t="str">
        <f>IFERROR(VLOOKUP(J7121,ORDEN_ESF!A:C,2,0),"")</f>
        <v>Préstamos corrientes</v>
      </c>
      <c r="L7121">
        <f>IFERROR(VLOOKUP(J7121,ORDEN_ESF!A:C,3,0),0)</f>
        <v>0</v>
      </c>
      <c r="M7121">
        <v>3276</v>
      </c>
    </row>
    <row r="7122" spans="1:13" x14ac:dyDescent="0.25">
      <c r="A7122">
        <v>900413588</v>
      </c>
      <c r="B7122" t="s">
        <v>37</v>
      </c>
      <c r="C7122" t="s">
        <v>294</v>
      </c>
      <c r="D7122" t="s">
        <v>343</v>
      </c>
      <c r="E7122" t="s">
        <v>224</v>
      </c>
      <c r="F7122" t="s">
        <v>292</v>
      </c>
      <c r="G7122" s="16">
        <v>43100</v>
      </c>
      <c r="J7122" t="s">
        <v>390</v>
      </c>
      <c r="K7122" t="str">
        <f>IFERROR(VLOOKUP(J7122,ORDEN_ESF!A:C,2,0),"")</f>
        <v>Parte corriente de préstamos no corrientes</v>
      </c>
      <c r="L7122">
        <f>IFERROR(VLOOKUP(J7122,ORDEN_ESF!A:C,3,0),0)</f>
        <v>0</v>
      </c>
      <c r="M7122">
        <v>28478</v>
      </c>
    </row>
    <row r="7123" spans="1:13" x14ac:dyDescent="0.25">
      <c r="A7123">
        <v>900413588</v>
      </c>
      <c r="B7123" t="s">
        <v>37</v>
      </c>
      <c r="C7123" t="s">
        <v>294</v>
      </c>
      <c r="D7123" t="s">
        <v>343</v>
      </c>
      <c r="E7123" t="s">
        <v>224</v>
      </c>
      <c r="F7123" t="s">
        <v>314</v>
      </c>
      <c r="G7123" s="16">
        <v>43100</v>
      </c>
      <c r="J7123" t="s">
        <v>390</v>
      </c>
      <c r="K7123" t="str">
        <f>IFERROR(VLOOKUP(J7123,ORDEN_ESF!A:C,2,0),"")</f>
        <v>Parte corriente de préstamos no corrientes</v>
      </c>
      <c r="L7123">
        <f>IFERROR(VLOOKUP(J7123,ORDEN_ESF!A:C,3,0),0)</f>
        <v>0</v>
      </c>
      <c r="M7123">
        <v>91766</v>
      </c>
    </row>
    <row r="7124" spans="1:13" x14ac:dyDescent="0.25">
      <c r="A7124">
        <v>900668954</v>
      </c>
      <c r="B7124" t="s">
        <v>387</v>
      </c>
      <c r="C7124" t="s">
        <v>294</v>
      </c>
      <c r="D7124" t="s">
        <v>228</v>
      </c>
      <c r="E7124" t="s">
        <v>224</v>
      </c>
      <c r="F7124" t="s">
        <v>292</v>
      </c>
      <c r="G7124" s="16">
        <v>43100</v>
      </c>
      <c r="J7124" t="s">
        <v>390</v>
      </c>
      <c r="K7124" t="str">
        <f>IFERROR(VLOOKUP(J7124,ORDEN_ESF!A:C,2,0),"")</f>
        <v>Parte corriente de préstamos no corrientes</v>
      </c>
      <c r="L7124">
        <f>IFERROR(VLOOKUP(J7124,ORDEN_ESF!A:C,3,0),0)</f>
        <v>0</v>
      </c>
      <c r="M7124">
        <v>24543</v>
      </c>
    </row>
    <row r="7125" spans="1:13" x14ac:dyDescent="0.25">
      <c r="A7125">
        <v>900413588</v>
      </c>
      <c r="B7125" t="s">
        <v>37</v>
      </c>
      <c r="C7125" t="s">
        <v>294</v>
      </c>
      <c r="D7125" t="s">
        <v>343</v>
      </c>
      <c r="E7125" t="s">
        <v>224</v>
      </c>
      <c r="F7125" t="s">
        <v>292</v>
      </c>
      <c r="G7125" s="16">
        <v>43100</v>
      </c>
      <c r="J7125" t="s">
        <v>266</v>
      </c>
      <c r="K7125" t="str">
        <f>IFERROR(VLOOKUP(J7125,ORDEN_ESF!A:C,2,0),"")</f>
        <v>Otros pasivos no financieros corrientes</v>
      </c>
      <c r="L7125">
        <f>IFERROR(VLOOKUP(J7125,ORDEN_ESF!A:C,3,0),0)</f>
        <v>0</v>
      </c>
      <c r="M7125">
        <v>467897</v>
      </c>
    </row>
    <row r="7126" spans="1:13" x14ac:dyDescent="0.25">
      <c r="A7126">
        <v>900413588</v>
      </c>
      <c r="B7126" t="s">
        <v>37</v>
      </c>
      <c r="C7126" t="s">
        <v>294</v>
      </c>
      <c r="D7126" t="s">
        <v>343</v>
      </c>
      <c r="E7126" t="s">
        <v>224</v>
      </c>
      <c r="F7126" t="s">
        <v>314</v>
      </c>
      <c r="G7126" s="16">
        <v>43100</v>
      </c>
      <c r="J7126" t="s">
        <v>266</v>
      </c>
      <c r="K7126" t="str">
        <f>IFERROR(VLOOKUP(J7126,ORDEN_ESF!A:C,2,0),"")</f>
        <v>Otros pasivos no financieros corrientes</v>
      </c>
      <c r="L7126">
        <f>IFERROR(VLOOKUP(J7126,ORDEN_ESF!A:C,3,0),0)</f>
        <v>0</v>
      </c>
      <c r="M7126">
        <v>21356</v>
      </c>
    </row>
    <row r="7127" spans="1:13" x14ac:dyDescent="0.25">
      <c r="A7127">
        <v>860001986</v>
      </c>
      <c r="B7127" t="s">
        <v>293</v>
      </c>
      <c r="C7127" t="s">
        <v>294</v>
      </c>
      <c r="D7127" t="s">
        <v>228</v>
      </c>
      <c r="E7127" t="s">
        <v>224</v>
      </c>
      <c r="F7127" t="s">
        <v>292</v>
      </c>
      <c r="G7127" s="16">
        <v>43100</v>
      </c>
      <c r="J7127" t="s">
        <v>266</v>
      </c>
      <c r="K7127" t="str">
        <f>IFERROR(VLOOKUP(J7127,ORDEN_ESF!A:C,2,0),"")</f>
        <v>Otros pasivos no financieros corrientes</v>
      </c>
      <c r="L7127">
        <f>IFERROR(VLOOKUP(J7127,ORDEN_ESF!A:C,3,0),0)</f>
        <v>0</v>
      </c>
      <c r="M7127">
        <v>1616641</v>
      </c>
    </row>
    <row r="7128" spans="1:13" x14ac:dyDescent="0.25">
      <c r="A7128">
        <v>860001986</v>
      </c>
      <c r="B7128" t="s">
        <v>293</v>
      </c>
      <c r="C7128" t="s">
        <v>294</v>
      </c>
      <c r="D7128" t="s">
        <v>228</v>
      </c>
      <c r="E7128" t="s">
        <v>224</v>
      </c>
      <c r="F7128" t="s">
        <v>314</v>
      </c>
      <c r="G7128" s="16">
        <v>43100</v>
      </c>
      <c r="J7128" t="s">
        <v>266</v>
      </c>
      <c r="K7128" t="str">
        <f>IFERROR(VLOOKUP(J7128,ORDEN_ESF!A:C,2,0),"")</f>
        <v>Otros pasivos no financieros corrientes</v>
      </c>
      <c r="L7128">
        <f>IFERROR(VLOOKUP(J7128,ORDEN_ESF!A:C,3,0),0)</f>
        <v>0</v>
      </c>
      <c r="M7128">
        <v>599063</v>
      </c>
    </row>
    <row r="7129" spans="1:13" x14ac:dyDescent="0.25">
      <c r="A7129">
        <v>900035722</v>
      </c>
      <c r="B7129" t="s">
        <v>298</v>
      </c>
      <c r="C7129" t="s">
        <v>294</v>
      </c>
      <c r="D7129" t="s">
        <v>299</v>
      </c>
      <c r="E7129" t="s">
        <v>224</v>
      </c>
      <c r="F7129" t="s">
        <v>292</v>
      </c>
      <c r="G7129" s="16">
        <v>43100</v>
      </c>
      <c r="J7129" t="s">
        <v>266</v>
      </c>
      <c r="K7129" t="str">
        <f>IFERROR(VLOOKUP(J7129,ORDEN_ESF!A:C,2,0),"")</f>
        <v>Otros pasivos no financieros corrientes</v>
      </c>
      <c r="L7129">
        <f>IFERROR(VLOOKUP(J7129,ORDEN_ESF!A:C,3,0),0)</f>
        <v>0</v>
      </c>
      <c r="M7129">
        <v>53250003</v>
      </c>
    </row>
    <row r="7130" spans="1:13" x14ac:dyDescent="0.25">
      <c r="A7130">
        <v>800208146</v>
      </c>
      <c r="B7130" t="s">
        <v>346</v>
      </c>
      <c r="C7130" t="s">
        <v>294</v>
      </c>
      <c r="D7130" t="s">
        <v>228</v>
      </c>
      <c r="E7130" t="s">
        <v>347</v>
      </c>
      <c r="F7130" t="s">
        <v>292</v>
      </c>
      <c r="G7130" s="16">
        <v>43100</v>
      </c>
      <c r="J7130" t="s">
        <v>266</v>
      </c>
      <c r="K7130" t="str">
        <f>IFERROR(VLOOKUP(J7130,ORDEN_ESF!A:C,2,0),"")</f>
        <v>Otros pasivos no financieros corrientes</v>
      </c>
      <c r="L7130">
        <f>IFERROR(VLOOKUP(J7130,ORDEN_ESF!A:C,3,0),0)</f>
        <v>0</v>
      </c>
      <c r="M7130">
        <v>111222498</v>
      </c>
    </row>
    <row r="7131" spans="1:13" x14ac:dyDescent="0.25">
      <c r="A7131">
        <v>800208146</v>
      </c>
      <c r="B7131" t="s">
        <v>346</v>
      </c>
      <c r="C7131" t="s">
        <v>294</v>
      </c>
      <c r="D7131" t="s">
        <v>228</v>
      </c>
      <c r="E7131" t="s">
        <v>347</v>
      </c>
      <c r="F7131" t="s">
        <v>314</v>
      </c>
      <c r="G7131" s="16">
        <v>43100</v>
      </c>
      <c r="J7131" t="s">
        <v>266</v>
      </c>
      <c r="K7131" t="str">
        <f>IFERROR(VLOOKUP(J7131,ORDEN_ESF!A:C,2,0),"")</f>
        <v>Otros pasivos no financieros corrientes</v>
      </c>
      <c r="L7131">
        <f>IFERROR(VLOOKUP(J7131,ORDEN_ESF!A:C,3,0),0)</f>
        <v>0</v>
      </c>
      <c r="M7131">
        <v>89849509</v>
      </c>
    </row>
    <row r="7132" spans="1:13" x14ac:dyDescent="0.25">
      <c r="A7132">
        <v>900139110</v>
      </c>
      <c r="B7132" t="s">
        <v>301</v>
      </c>
      <c r="C7132" t="s">
        <v>294</v>
      </c>
      <c r="D7132" t="s">
        <v>228</v>
      </c>
      <c r="E7132" t="s">
        <v>224</v>
      </c>
      <c r="F7132" t="s">
        <v>292</v>
      </c>
      <c r="G7132" s="16">
        <v>43100</v>
      </c>
      <c r="J7132" t="s">
        <v>266</v>
      </c>
      <c r="K7132" t="str">
        <f>IFERROR(VLOOKUP(J7132,ORDEN_ESF!A:C,2,0),"")</f>
        <v>Otros pasivos no financieros corrientes</v>
      </c>
      <c r="L7132">
        <f>IFERROR(VLOOKUP(J7132,ORDEN_ESF!A:C,3,0),0)</f>
        <v>0</v>
      </c>
      <c r="M7132">
        <v>952599</v>
      </c>
    </row>
    <row r="7133" spans="1:13" x14ac:dyDescent="0.25">
      <c r="A7133">
        <v>900139110</v>
      </c>
      <c r="B7133" t="s">
        <v>301</v>
      </c>
      <c r="C7133" t="s">
        <v>294</v>
      </c>
      <c r="D7133" t="s">
        <v>228</v>
      </c>
      <c r="E7133" t="s">
        <v>224</v>
      </c>
      <c r="F7133" t="s">
        <v>314</v>
      </c>
      <c r="G7133" s="16">
        <v>43100</v>
      </c>
      <c r="J7133" t="s">
        <v>266</v>
      </c>
      <c r="K7133" t="str">
        <f>IFERROR(VLOOKUP(J7133,ORDEN_ESF!A:C,2,0),"")</f>
        <v>Otros pasivos no financieros corrientes</v>
      </c>
      <c r="L7133">
        <f>IFERROR(VLOOKUP(J7133,ORDEN_ESF!A:C,3,0),0)</f>
        <v>0</v>
      </c>
      <c r="M7133">
        <v>638440</v>
      </c>
    </row>
    <row r="7134" spans="1:13" x14ac:dyDescent="0.25">
      <c r="A7134">
        <v>860067697</v>
      </c>
      <c r="B7134" t="s">
        <v>359</v>
      </c>
      <c r="C7134" t="s">
        <v>294</v>
      </c>
      <c r="D7134" t="s">
        <v>228</v>
      </c>
      <c r="E7134" t="s">
        <v>360</v>
      </c>
      <c r="F7134" t="s">
        <v>292</v>
      </c>
      <c r="G7134" s="16">
        <v>43100</v>
      </c>
      <c r="J7134" t="s">
        <v>328</v>
      </c>
      <c r="K7134" t="str">
        <f>IFERROR(VLOOKUP(J7134,ORDEN_ESF!A:C,2,0),"")</f>
        <v>Total pasivos corrientes distintos de los pasivos incluidos en grupos de activos para su disposición clasificados como mantenidos para la venta</v>
      </c>
      <c r="L7134">
        <f>IFERROR(VLOOKUP(J7134,ORDEN_ESF!A:C,3,0),0)</f>
        <v>0</v>
      </c>
      <c r="M7134">
        <v>10777413</v>
      </c>
    </row>
    <row r="7135" spans="1:13" x14ac:dyDescent="0.25">
      <c r="A7135">
        <v>860067697</v>
      </c>
      <c r="B7135" t="s">
        <v>359</v>
      </c>
      <c r="C7135" t="s">
        <v>294</v>
      </c>
      <c r="D7135" t="s">
        <v>228</v>
      </c>
      <c r="E7135" t="s">
        <v>360</v>
      </c>
      <c r="F7135" t="s">
        <v>314</v>
      </c>
      <c r="G7135" s="16">
        <v>43100</v>
      </c>
      <c r="J7135" t="s">
        <v>328</v>
      </c>
      <c r="K7135" t="str">
        <f>IFERROR(VLOOKUP(J7135,ORDEN_ESF!A:C,2,0),"")</f>
        <v>Total pasivos corrientes distintos de los pasivos incluidos en grupos de activos para su disposición clasificados como mantenidos para la venta</v>
      </c>
      <c r="L7135">
        <f>IFERROR(VLOOKUP(J7135,ORDEN_ESF!A:C,3,0),0)</f>
        <v>0</v>
      </c>
      <c r="M7135">
        <v>10499014</v>
      </c>
    </row>
    <row r="7136" spans="1:13" x14ac:dyDescent="0.25">
      <c r="A7136">
        <v>900413588</v>
      </c>
      <c r="B7136" t="s">
        <v>37</v>
      </c>
      <c r="C7136" t="s">
        <v>294</v>
      </c>
      <c r="D7136" t="s">
        <v>343</v>
      </c>
      <c r="E7136" t="s">
        <v>224</v>
      </c>
      <c r="F7136" t="s">
        <v>292</v>
      </c>
      <c r="G7136" s="16">
        <v>43100</v>
      </c>
      <c r="J7136" t="s">
        <v>328</v>
      </c>
      <c r="K7136" t="str">
        <f>IFERROR(VLOOKUP(J7136,ORDEN_ESF!A:C,2,0),"")</f>
        <v>Total pasivos corrientes distintos de los pasivos incluidos en grupos de activos para su disposición clasificados como mantenidos para la venta</v>
      </c>
      <c r="L7136">
        <f>IFERROR(VLOOKUP(J7136,ORDEN_ESF!A:C,3,0),0)</f>
        <v>0</v>
      </c>
      <c r="M7136">
        <v>2959456</v>
      </c>
    </row>
    <row r="7137" spans="1:13" x14ac:dyDescent="0.25">
      <c r="A7137">
        <v>900413588</v>
      </c>
      <c r="B7137" t="s">
        <v>37</v>
      </c>
      <c r="C7137" t="s">
        <v>294</v>
      </c>
      <c r="D7137" t="s">
        <v>343</v>
      </c>
      <c r="E7137" t="s">
        <v>224</v>
      </c>
      <c r="F7137" t="s">
        <v>314</v>
      </c>
      <c r="G7137" s="16">
        <v>43100</v>
      </c>
      <c r="J7137" t="s">
        <v>328</v>
      </c>
      <c r="K7137" t="str">
        <f>IFERROR(VLOOKUP(J7137,ORDEN_ESF!A:C,2,0),"")</f>
        <v>Total pasivos corrientes distintos de los pasivos incluidos en grupos de activos para su disposición clasificados como mantenidos para la venta</v>
      </c>
      <c r="L7137">
        <f>IFERROR(VLOOKUP(J7137,ORDEN_ESF!A:C,3,0),0)</f>
        <v>0</v>
      </c>
      <c r="M7137">
        <v>5881281</v>
      </c>
    </row>
    <row r="7138" spans="1:13" x14ac:dyDescent="0.25">
      <c r="A7138">
        <v>860001986</v>
      </c>
      <c r="B7138" t="s">
        <v>293</v>
      </c>
      <c r="C7138" t="s">
        <v>294</v>
      </c>
      <c r="D7138" t="s">
        <v>228</v>
      </c>
      <c r="E7138" t="s">
        <v>224</v>
      </c>
      <c r="F7138" t="s">
        <v>292</v>
      </c>
      <c r="G7138" s="16">
        <v>43100</v>
      </c>
      <c r="J7138" t="s">
        <v>328</v>
      </c>
      <c r="K7138" t="str">
        <f>IFERROR(VLOOKUP(J7138,ORDEN_ESF!A:C,2,0),"")</f>
        <v>Total pasivos corrientes distintos de los pasivos incluidos en grupos de activos para su disposición clasificados como mantenidos para la venta</v>
      </c>
      <c r="L7138">
        <f>IFERROR(VLOOKUP(J7138,ORDEN_ESF!A:C,3,0),0)</f>
        <v>0</v>
      </c>
      <c r="M7138">
        <v>20250075</v>
      </c>
    </row>
    <row r="7139" spans="1:13" x14ac:dyDescent="0.25">
      <c r="A7139">
        <v>860001986</v>
      </c>
      <c r="B7139" t="s">
        <v>293</v>
      </c>
      <c r="C7139" t="s">
        <v>294</v>
      </c>
      <c r="D7139" t="s">
        <v>228</v>
      </c>
      <c r="E7139" t="s">
        <v>224</v>
      </c>
      <c r="F7139" t="s">
        <v>314</v>
      </c>
      <c r="G7139" s="16">
        <v>43100</v>
      </c>
      <c r="J7139" t="s">
        <v>328</v>
      </c>
      <c r="K7139" t="str">
        <f>IFERROR(VLOOKUP(J7139,ORDEN_ESF!A:C,2,0),"")</f>
        <v>Total pasivos corrientes distintos de los pasivos incluidos en grupos de activos para su disposición clasificados como mantenidos para la venta</v>
      </c>
      <c r="L7139">
        <f>IFERROR(VLOOKUP(J7139,ORDEN_ESF!A:C,3,0),0)</f>
        <v>0</v>
      </c>
      <c r="M7139">
        <v>18682503</v>
      </c>
    </row>
    <row r="7140" spans="1:13" x14ac:dyDescent="0.25">
      <c r="A7140">
        <v>860014285</v>
      </c>
      <c r="B7140" t="s">
        <v>356</v>
      </c>
      <c r="C7140" t="s">
        <v>294</v>
      </c>
      <c r="D7140" t="s">
        <v>228</v>
      </c>
      <c r="E7140" t="s">
        <v>224</v>
      </c>
      <c r="F7140" t="s">
        <v>292</v>
      </c>
      <c r="G7140" s="16">
        <v>43100</v>
      </c>
      <c r="J7140" t="s">
        <v>328</v>
      </c>
      <c r="K7140" t="str">
        <f>IFERROR(VLOOKUP(J7140,ORDEN_ESF!A:C,2,0),"")</f>
        <v>Total pasivos corrientes distintos de los pasivos incluidos en grupos de activos para su disposición clasificados como mantenidos para la venta</v>
      </c>
      <c r="L7140">
        <f>IFERROR(VLOOKUP(J7140,ORDEN_ESF!A:C,3,0),0)</f>
        <v>0</v>
      </c>
      <c r="M7140">
        <v>363416</v>
      </c>
    </row>
    <row r="7141" spans="1:13" x14ac:dyDescent="0.25">
      <c r="A7141">
        <v>860014285</v>
      </c>
      <c r="B7141" t="s">
        <v>356</v>
      </c>
      <c r="C7141" t="s">
        <v>294</v>
      </c>
      <c r="D7141" t="s">
        <v>228</v>
      </c>
      <c r="E7141" t="s">
        <v>224</v>
      </c>
      <c r="F7141" t="s">
        <v>314</v>
      </c>
      <c r="G7141" s="16">
        <v>43100</v>
      </c>
      <c r="J7141" t="s">
        <v>328</v>
      </c>
      <c r="K7141" t="str">
        <f>IFERROR(VLOOKUP(J7141,ORDEN_ESF!A:C,2,0),"")</f>
        <v>Total pasivos corrientes distintos de los pasivos incluidos en grupos de activos para su disposición clasificados como mantenidos para la venta</v>
      </c>
      <c r="L7141">
        <f>IFERROR(VLOOKUP(J7141,ORDEN_ESF!A:C,3,0),0)</f>
        <v>0</v>
      </c>
      <c r="M7141">
        <v>560238</v>
      </c>
    </row>
    <row r="7142" spans="1:13" x14ac:dyDescent="0.25">
      <c r="A7142">
        <v>900668954</v>
      </c>
      <c r="B7142" t="s">
        <v>387</v>
      </c>
      <c r="C7142" t="s">
        <v>294</v>
      </c>
      <c r="D7142" t="s">
        <v>228</v>
      </c>
      <c r="E7142" t="s">
        <v>224</v>
      </c>
      <c r="F7142" t="s">
        <v>292</v>
      </c>
      <c r="G7142" s="16">
        <v>43100</v>
      </c>
      <c r="J7142" t="s">
        <v>328</v>
      </c>
      <c r="K7142" t="str">
        <f>IFERROR(VLOOKUP(J7142,ORDEN_ESF!A:C,2,0),"")</f>
        <v>Total pasivos corrientes distintos de los pasivos incluidos en grupos de activos para su disposición clasificados como mantenidos para la venta</v>
      </c>
      <c r="L7142">
        <f>IFERROR(VLOOKUP(J7142,ORDEN_ESF!A:C,3,0),0)</f>
        <v>0</v>
      </c>
      <c r="M7142">
        <v>1397561</v>
      </c>
    </row>
    <row r="7143" spans="1:13" x14ac:dyDescent="0.25">
      <c r="A7143">
        <v>900668954</v>
      </c>
      <c r="B7143" t="s">
        <v>387</v>
      </c>
      <c r="C7143" t="s">
        <v>294</v>
      </c>
      <c r="D7143" t="s">
        <v>228</v>
      </c>
      <c r="E7143" t="s">
        <v>224</v>
      </c>
      <c r="F7143" t="s">
        <v>314</v>
      </c>
      <c r="G7143" s="16">
        <v>43100</v>
      </c>
      <c r="J7143" t="s">
        <v>328</v>
      </c>
      <c r="K7143" t="str">
        <f>IFERROR(VLOOKUP(J7143,ORDEN_ESF!A:C,2,0),"")</f>
        <v>Total pasivos corrientes distintos de los pasivos incluidos en grupos de activos para su disposición clasificados como mantenidos para la venta</v>
      </c>
      <c r="L7143">
        <f>IFERROR(VLOOKUP(J7143,ORDEN_ESF!A:C,3,0),0)</f>
        <v>0</v>
      </c>
      <c r="M7143">
        <v>2214035</v>
      </c>
    </row>
    <row r="7144" spans="1:13" x14ac:dyDescent="0.25">
      <c r="A7144">
        <v>900315057</v>
      </c>
      <c r="B7144" t="s">
        <v>385</v>
      </c>
      <c r="C7144" t="s">
        <v>294</v>
      </c>
      <c r="D7144" t="s">
        <v>223</v>
      </c>
      <c r="E7144" t="s">
        <v>358</v>
      </c>
      <c r="F7144" t="s">
        <v>292</v>
      </c>
      <c r="G7144" s="16">
        <v>43100</v>
      </c>
      <c r="J7144" t="s">
        <v>328</v>
      </c>
      <c r="K7144" t="str">
        <f>IFERROR(VLOOKUP(J7144,ORDEN_ESF!A:C,2,0),"")</f>
        <v>Total pasivos corrientes distintos de los pasivos incluidos en grupos de activos para su disposición clasificados como mantenidos para la venta</v>
      </c>
      <c r="L7144">
        <f>IFERROR(VLOOKUP(J7144,ORDEN_ESF!A:C,3,0),0)</f>
        <v>0</v>
      </c>
      <c r="M7144">
        <v>12303702</v>
      </c>
    </row>
    <row r="7145" spans="1:13" x14ac:dyDescent="0.25">
      <c r="A7145">
        <v>900315057</v>
      </c>
      <c r="B7145" t="s">
        <v>385</v>
      </c>
      <c r="C7145" t="s">
        <v>294</v>
      </c>
      <c r="D7145" t="s">
        <v>223</v>
      </c>
      <c r="E7145" t="s">
        <v>358</v>
      </c>
      <c r="F7145" t="s">
        <v>314</v>
      </c>
      <c r="G7145" s="16">
        <v>43100</v>
      </c>
      <c r="J7145" t="s">
        <v>328</v>
      </c>
      <c r="K7145" t="str">
        <f>IFERROR(VLOOKUP(J7145,ORDEN_ESF!A:C,2,0),"")</f>
        <v>Total pasivos corrientes distintos de los pasivos incluidos en grupos de activos para su disposición clasificados como mantenidos para la venta</v>
      </c>
      <c r="L7145">
        <f>IFERROR(VLOOKUP(J7145,ORDEN_ESF!A:C,3,0),0)</f>
        <v>0</v>
      </c>
      <c r="M7145">
        <v>13481353</v>
      </c>
    </row>
    <row r="7146" spans="1:13" x14ac:dyDescent="0.25">
      <c r="A7146">
        <v>890920656</v>
      </c>
      <c r="B7146" t="s">
        <v>302</v>
      </c>
      <c r="C7146" t="s">
        <v>294</v>
      </c>
      <c r="D7146" t="s">
        <v>223</v>
      </c>
      <c r="E7146" t="s">
        <v>224</v>
      </c>
      <c r="F7146" t="s">
        <v>292</v>
      </c>
      <c r="G7146" s="16">
        <v>43100</v>
      </c>
      <c r="J7146" t="s">
        <v>328</v>
      </c>
      <c r="K7146" t="str">
        <f>IFERROR(VLOOKUP(J7146,ORDEN_ESF!A:C,2,0),"")</f>
        <v>Total pasivos corrientes distintos de los pasivos incluidos en grupos de activos para su disposición clasificados como mantenidos para la venta</v>
      </c>
      <c r="L7146">
        <f>IFERROR(VLOOKUP(J7146,ORDEN_ESF!A:C,3,0),0)</f>
        <v>0</v>
      </c>
      <c r="M7146">
        <v>1484601</v>
      </c>
    </row>
    <row r="7147" spans="1:13" x14ac:dyDescent="0.25">
      <c r="A7147">
        <v>890920656</v>
      </c>
      <c r="B7147" t="s">
        <v>302</v>
      </c>
      <c r="C7147" t="s">
        <v>294</v>
      </c>
      <c r="D7147" t="s">
        <v>223</v>
      </c>
      <c r="E7147" t="s">
        <v>224</v>
      </c>
      <c r="F7147" t="s">
        <v>314</v>
      </c>
      <c r="G7147" s="16">
        <v>43100</v>
      </c>
      <c r="J7147" t="s">
        <v>328</v>
      </c>
      <c r="K7147" t="str">
        <f>IFERROR(VLOOKUP(J7147,ORDEN_ESF!A:C,2,0),"")</f>
        <v>Total pasivos corrientes distintos de los pasivos incluidos en grupos de activos para su disposición clasificados como mantenidos para la venta</v>
      </c>
      <c r="L7147">
        <f>IFERROR(VLOOKUP(J7147,ORDEN_ESF!A:C,3,0),0)</f>
        <v>0</v>
      </c>
      <c r="M7147">
        <v>2002019</v>
      </c>
    </row>
    <row r="7148" spans="1:13" x14ac:dyDescent="0.25">
      <c r="A7148">
        <v>900035722</v>
      </c>
      <c r="B7148" t="s">
        <v>298</v>
      </c>
      <c r="C7148" t="s">
        <v>294</v>
      </c>
      <c r="D7148" t="s">
        <v>299</v>
      </c>
      <c r="E7148" t="s">
        <v>224</v>
      </c>
      <c r="F7148" t="s">
        <v>292</v>
      </c>
      <c r="G7148" s="16">
        <v>43100</v>
      </c>
      <c r="J7148" t="s">
        <v>328</v>
      </c>
      <c r="K7148" t="str">
        <f>IFERROR(VLOOKUP(J7148,ORDEN_ESF!A:C,2,0),"")</f>
        <v>Total pasivos corrientes distintos de los pasivos incluidos en grupos de activos para su disposición clasificados como mantenidos para la venta</v>
      </c>
      <c r="L7148">
        <f>IFERROR(VLOOKUP(J7148,ORDEN_ESF!A:C,3,0),0)</f>
        <v>0</v>
      </c>
      <c r="M7148">
        <v>66037016</v>
      </c>
    </row>
    <row r="7149" spans="1:13" x14ac:dyDescent="0.25">
      <c r="A7149">
        <v>900035722</v>
      </c>
      <c r="B7149" t="s">
        <v>298</v>
      </c>
      <c r="C7149" t="s">
        <v>294</v>
      </c>
      <c r="D7149" t="s">
        <v>299</v>
      </c>
      <c r="E7149" t="s">
        <v>224</v>
      </c>
      <c r="F7149" t="s">
        <v>314</v>
      </c>
      <c r="G7149" s="16">
        <v>43100</v>
      </c>
      <c r="J7149" t="s">
        <v>328</v>
      </c>
      <c r="K7149" t="str">
        <f>IFERROR(VLOOKUP(J7149,ORDEN_ESF!A:C,2,0),"")</f>
        <v>Total pasivos corrientes distintos de los pasivos incluidos en grupos de activos para su disposición clasificados como mantenidos para la venta</v>
      </c>
      <c r="L7149">
        <f>IFERROR(VLOOKUP(J7149,ORDEN_ESF!A:C,3,0),0)</f>
        <v>0</v>
      </c>
      <c r="M7149">
        <v>60872235</v>
      </c>
    </row>
    <row r="7150" spans="1:13" x14ac:dyDescent="0.25">
      <c r="A7150">
        <v>900193192</v>
      </c>
      <c r="B7150" t="s">
        <v>305</v>
      </c>
      <c r="C7150" t="s">
        <v>294</v>
      </c>
      <c r="D7150" t="s">
        <v>228</v>
      </c>
      <c r="E7150" t="s">
        <v>224</v>
      </c>
      <c r="F7150" t="s">
        <v>292</v>
      </c>
      <c r="G7150" s="16">
        <v>43100</v>
      </c>
      <c r="J7150" t="s">
        <v>328</v>
      </c>
      <c r="K7150" t="str">
        <f>IFERROR(VLOOKUP(J7150,ORDEN_ESF!A:C,2,0),"")</f>
        <v>Total pasivos corrientes distintos de los pasivos incluidos en grupos de activos para su disposición clasificados como mantenidos para la venta</v>
      </c>
      <c r="L7150">
        <f>IFERROR(VLOOKUP(J7150,ORDEN_ESF!A:C,3,0),0)</f>
        <v>0</v>
      </c>
      <c r="M7150">
        <v>26401813</v>
      </c>
    </row>
    <row r="7151" spans="1:13" x14ac:dyDescent="0.25">
      <c r="A7151">
        <v>900193192</v>
      </c>
      <c r="B7151" t="s">
        <v>305</v>
      </c>
      <c r="C7151" t="s">
        <v>294</v>
      </c>
      <c r="D7151" t="s">
        <v>228</v>
      </c>
      <c r="E7151" t="s">
        <v>224</v>
      </c>
      <c r="F7151" t="s">
        <v>314</v>
      </c>
      <c r="G7151" s="16">
        <v>43100</v>
      </c>
      <c r="J7151" t="s">
        <v>328</v>
      </c>
      <c r="K7151" t="str">
        <f>IFERROR(VLOOKUP(J7151,ORDEN_ESF!A:C,2,0),"")</f>
        <v>Total pasivos corrientes distintos de los pasivos incluidos en grupos de activos para su disposición clasificados como mantenidos para la venta</v>
      </c>
      <c r="L7151">
        <f>IFERROR(VLOOKUP(J7151,ORDEN_ESF!A:C,3,0),0)</f>
        <v>0</v>
      </c>
      <c r="M7151">
        <v>20725775</v>
      </c>
    </row>
    <row r="7152" spans="1:13" x14ac:dyDescent="0.25">
      <c r="A7152">
        <v>800208146</v>
      </c>
      <c r="B7152" t="s">
        <v>346</v>
      </c>
      <c r="C7152" t="s">
        <v>294</v>
      </c>
      <c r="D7152" t="s">
        <v>228</v>
      </c>
      <c r="E7152" t="s">
        <v>347</v>
      </c>
      <c r="F7152" t="s">
        <v>292</v>
      </c>
      <c r="G7152" s="16">
        <v>43100</v>
      </c>
      <c r="J7152" t="s">
        <v>328</v>
      </c>
      <c r="K7152" t="str">
        <f>IFERROR(VLOOKUP(J7152,ORDEN_ESF!A:C,2,0),"")</f>
        <v>Total pasivos corrientes distintos de los pasivos incluidos en grupos de activos para su disposición clasificados como mantenidos para la venta</v>
      </c>
      <c r="L7152">
        <f>IFERROR(VLOOKUP(J7152,ORDEN_ESF!A:C,3,0),0)</f>
        <v>0</v>
      </c>
      <c r="M7152">
        <v>197225079</v>
      </c>
    </row>
    <row r="7153" spans="1:13" x14ac:dyDescent="0.25">
      <c r="A7153">
        <v>800208146</v>
      </c>
      <c r="B7153" t="s">
        <v>346</v>
      </c>
      <c r="C7153" t="s">
        <v>294</v>
      </c>
      <c r="D7153" t="s">
        <v>228</v>
      </c>
      <c r="E7153" t="s">
        <v>347</v>
      </c>
      <c r="F7153" t="s">
        <v>314</v>
      </c>
      <c r="G7153" s="16">
        <v>43100</v>
      </c>
      <c r="J7153" t="s">
        <v>328</v>
      </c>
      <c r="K7153" t="str">
        <f>IFERROR(VLOOKUP(J7153,ORDEN_ESF!A:C,2,0),"")</f>
        <v>Total pasivos corrientes distintos de los pasivos incluidos en grupos de activos para su disposición clasificados como mantenidos para la venta</v>
      </c>
      <c r="L7153">
        <f>IFERROR(VLOOKUP(J7153,ORDEN_ESF!A:C,3,0),0)</f>
        <v>0</v>
      </c>
      <c r="M7153">
        <v>175940546</v>
      </c>
    </row>
    <row r="7154" spans="1:13" x14ac:dyDescent="0.25">
      <c r="A7154">
        <v>860009250</v>
      </c>
      <c r="B7154" t="s">
        <v>362</v>
      </c>
      <c r="C7154" t="s">
        <v>294</v>
      </c>
      <c r="D7154" t="s">
        <v>228</v>
      </c>
      <c r="E7154" t="s">
        <v>224</v>
      </c>
      <c r="F7154" t="s">
        <v>292</v>
      </c>
      <c r="G7154" s="16">
        <v>43100</v>
      </c>
      <c r="J7154" t="s">
        <v>328</v>
      </c>
      <c r="K7154" t="str">
        <f>IFERROR(VLOOKUP(J7154,ORDEN_ESF!A:C,2,0),"")</f>
        <v>Total pasivos corrientes distintos de los pasivos incluidos en grupos de activos para su disposición clasificados como mantenidos para la venta</v>
      </c>
      <c r="L7154">
        <f>IFERROR(VLOOKUP(J7154,ORDEN_ESF!A:C,3,0),0)</f>
        <v>0</v>
      </c>
      <c r="M7154">
        <v>6315007</v>
      </c>
    </row>
    <row r="7155" spans="1:13" x14ac:dyDescent="0.25">
      <c r="A7155">
        <v>860009250</v>
      </c>
      <c r="B7155" t="s">
        <v>362</v>
      </c>
      <c r="C7155" t="s">
        <v>294</v>
      </c>
      <c r="D7155" t="s">
        <v>228</v>
      </c>
      <c r="E7155" t="s">
        <v>224</v>
      </c>
      <c r="F7155" t="s">
        <v>314</v>
      </c>
      <c r="G7155" s="16">
        <v>43100</v>
      </c>
      <c r="J7155" t="s">
        <v>328</v>
      </c>
      <c r="K7155" t="str">
        <f>IFERROR(VLOOKUP(J7155,ORDEN_ESF!A:C,2,0),"")</f>
        <v>Total pasivos corrientes distintos de los pasivos incluidos en grupos de activos para su disposición clasificados como mantenidos para la venta</v>
      </c>
      <c r="L7155">
        <f>IFERROR(VLOOKUP(J7155,ORDEN_ESF!A:C,3,0),0)</f>
        <v>0</v>
      </c>
      <c r="M7155">
        <v>7935420</v>
      </c>
    </row>
    <row r="7156" spans="1:13" x14ac:dyDescent="0.25">
      <c r="A7156">
        <v>900192726</v>
      </c>
      <c r="B7156" t="s">
        <v>382</v>
      </c>
      <c r="C7156" t="s">
        <v>294</v>
      </c>
      <c r="D7156" t="s">
        <v>299</v>
      </c>
      <c r="E7156" t="s">
        <v>333</v>
      </c>
      <c r="F7156" t="s">
        <v>292</v>
      </c>
      <c r="G7156" s="16">
        <v>43100</v>
      </c>
      <c r="J7156" t="s">
        <v>328</v>
      </c>
      <c r="K7156" t="str">
        <f>IFERROR(VLOOKUP(J7156,ORDEN_ESF!A:C,2,0),"")</f>
        <v>Total pasivos corrientes distintos de los pasivos incluidos en grupos de activos para su disposición clasificados como mantenidos para la venta</v>
      </c>
      <c r="L7156">
        <f>IFERROR(VLOOKUP(J7156,ORDEN_ESF!A:C,3,0),0)</f>
        <v>0</v>
      </c>
      <c r="M7156">
        <v>45521</v>
      </c>
    </row>
    <row r="7157" spans="1:13" x14ac:dyDescent="0.25">
      <c r="A7157">
        <v>900192726</v>
      </c>
      <c r="B7157" t="s">
        <v>382</v>
      </c>
      <c r="C7157" t="s">
        <v>294</v>
      </c>
      <c r="D7157" t="s">
        <v>299</v>
      </c>
      <c r="E7157" t="s">
        <v>333</v>
      </c>
      <c r="F7157" t="s">
        <v>314</v>
      </c>
      <c r="G7157" s="16">
        <v>43100</v>
      </c>
      <c r="J7157" t="s">
        <v>328</v>
      </c>
      <c r="K7157" t="str">
        <f>IFERROR(VLOOKUP(J7157,ORDEN_ESF!A:C,2,0),"")</f>
        <v>Total pasivos corrientes distintos de los pasivos incluidos en grupos de activos para su disposición clasificados como mantenidos para la venta</v>
      </c>
      <c r="L7157">
        <f>IFERROR(VLOOKUP(J7157,ORDEN_ESF!A:C,3,0),0)</f>
        <v>0</v>
      </c>
      <c r="M7157">
        <v>407168</v>
      </c>
    </row>
    <row r="7158" spans="1:13" x14ac:dyDescent="0.25">
      <c r="A7158">
        <v>900139110</v>
      </c>
      <c r="B7158" t="s">
        <v>301</v>
      </c>
      <c r="C7158" t="s">
        <v>294</v>
      </c>
      <c r="D7158" t="s">
        <v>228</v>
      </c>
      <c r="E7158" t="s">
        <v>224</v>
      </c>
      <c r="F7158" t="s">
        <v>292</v>
      </c>
      <c r="G7158" s="16">
        <v>43100</v>
      </c>
      <c r="J7158" t="s">
        <v>328</v>
      </c>
      <c r="K7158" t="str">
        <f>IFERROR(VLOOKUP(J7158,ORDEN_ESF!A:C,2,0),"")</f>
        <v>Total pasivos corrientes distintos de los pasivos incluidos en grupos de activos para su disposición clasificados como mantenidos para la venta</v>
      </c>
      <c r="L7158">
        <f>IFERROR(VLOOKUP(J7158,ORDEN_ESF!A:C,3,0),0)</f>
        <v>0</v>
      </c>
      <c r="M7158">
        <v>5036406</v>
      </c>
    </row>
    <row r="7159" spans="1:13" x14ac:dyDescent="0.25">
      <c r="A7159">
        <v>900139110</v>
      </c>
      <c r="B7159" t="s">
        <v>301</v>
      </c>
      <c r="C7159" t="s">
        <v>294</v>
      </c>
      <c r="D7159" t="s">
        <v>228</v>
      </c>
      <c r="E7159" t="s">
        <v>224</v>
      </c>
      <c r="F7159" t="s">
        <v>314</v>
      </c>
      <c r="G7159" s="16">
        <v>43100</v>
      </c>
      <c r="J7159" t="s">
        <v>328</v>
      </c>
      <c r="K7159" t="str">
        <f>IFERROR(VLOOKUP(J7159,ORDEN_ESF!A:C,2,0),"")</f>
        <v>Total pasivos corrientes distintos de los pasivos incluidos en grupos de activos para su disposición clasificados como mantenidos para la venta</v>
      </c>
      <c r="L7159">
        <f>IFERROR(VLOOKUP(J7159,ORDEN_ESF!A:C,3,0),0)</f>
        <v>0</v>
      </c>
      <c r="M7159">
        <v>3503464</v>
      </c>
    </row>
    <row r="7160" spans="1:13" x14ac:dyDescent="0.25">
      <c r="A7160">
        <v>860067697</v>
      </c>
      <c r="B7160" t="s">
        <v>359</v>
      </c>
      <c r="C7160" t="s">
        <v>294</v>
      </c>
      <c r="D7160" t="s">
        <v>228</v>
      </c>
      <c r="E7160" t="s">
        <v>360</v>
      </c>
      <c r="F7160" t="s">
        <v>292</v>
      </c>
      <c r="G7160" s="16">
        <v>43100</v>
      </c>
      <c r="J7160" t="s">
        <v>320</v>
      </c>
      <c r="K7160" t="str">
        <f>IFERROR(VLOOKUP(J7160,ORDEN_ESF!A:C,2,0),"")</f>
        <v>Pasivos corrientes</v>
      </c>
      <c r="L7160">
        <f>IFERROR(VLOOKUP(J7160,ORDEN_ESF!A:C,3,0),0)</f>
        <v>4</v>
      </c>
      <c r="M7160">
        <v>10777413</v>
      </c>
    </row>
    <row r="7161" spans="1:13" x14ac:dyDescent="0.25">
      <c r="A7161">
        <v>860067697</v>
      </c>
      <c r="B7161" t="s">
        <v>359</v>
      </c>
      <c r="C7161" t="s">
        <v>294</v>
      </c>
      <c r="D7161" t="s">
        <v>228</v>
      </c>
      <c r="E7161" t="s">
        <v>360</v>
      </c>
      <c r="F7161" t="s">
        <v>314</v>
      </c>
      <c r="G7161" s="16">
        <v>43100</v>
      </c>
      <c r="J7161" t="s">
        <v>320</v>
      </c>
      <c r="K7161" t="str">
        <f>IFERROR(VLOOKUP(J7161,ORDEN_ESF!A:C,2,0),"")</f>
        <v>Pasivos corrientes</v>
      </c>
      <c r="L7161">
        <f>IFERROR(VLOOKUP(J7161,ORDEN_ESF!A:C,3,0),0)</f>
        <v>4</v>
      </c>
      <c r="M7161">
        <v>10499014</v>
      </c>
    </row>
    <row r="7162" spans="1:13" x14ac:dyDescent="0.25">
      <c r="A7162">
        <v>900413588</v>
      </c>
      <c r="B7162" t="s">
        <v>37</v>
      </c>
      <c r="C7162" t="s">
        <v>294</v>
      </c>
      <c r="D7162" t="s">
        <v>343</v>
      </c>
      <c r="E7162" t="s">
        <v>224</v>
      </c>
      <c r="F7162" t="s">
        <v>292</v>
      </c>
      <c r="G7162" s="16">
        <v>43100</v>
      </c>
      <c r="J7162" t="s">
        <v>320</v>
      </c>
      <c r="K7162" t="str">
        <f>IFERROR(VLOOKUP(J7162,ORDEN_ESF!A:C,2,0),"")</f>
        <v>Pasivos corrientes</v>
      </c>
      <c r="L7162">
        <f>IFERROR(VLOOKUP(J7162,ORDEN_ESF!A:C,3,0),0)</f>
        <v>4</v>
      </c>
      <c r="M7162">
        <v>2959456</v>
      </c>
    </row>
    <row r="7163" spans="1:13" x14ac:dyDescent="0.25">
      <c r="A7163">
        <v>900413588</v>
      </c>
      <c r="B7163" t="s">
        <v>37</v>
      </c>
      <c r="C7163" t="s">
        <v>294</v>
      </c>
      <c r="D7163" t="s">
        <v>343</v>
      </c>
      <c r="E7163" t="s">
        <v>224</v>
      </c>
      <c r="F7163" t="s">
        <v>314</v>
      </c>
      <c r="G7163" s="16">
        <v>43100</v>
      </c>
      <c r="J7163" t="s">
        <v>320</v>
      </c>
      <c r="K7163" t="str">
        <f>IFERROR(VLOOKUP(J7163,ORDEN_ESF!A:C,2,0),"")</f>
        <v>Pasivos corrientes</v>
      </c>
      <c r="L7163">
        <f>IFERROR(VLOOKUP(J7163,ORDEN_ESF!A:C,3,0),0)</f>
        <v>4</v>
      </c>
      <c r="M7163">
        <v>5881281</v>
      </c>
    </row>
    <row r="7164" spans="1:13" x14ac:dyDescent="0.25">
      <c r="A7164">
        <v>860001986</v>
      </c>
      <c r="B7164" t="s">
        <v>293</v>
      </c>
      <c r="C7164" t="s">
        <v>294</v>
      </c>
      <c r="D7164" t="s">
        <v>228</v>
      </c>
      <c r="E7164" t="s">
        <v>224</v>
      </c>
      <c r="F7164" t="s">
        <v>292</v>
      </c>
      <c r="G7164" s="16">
        <v>43100</v>
      </c>
      <c r="J7164" t="s">
        <v>320</v>
      </c>
      <c r="K7164" t="str">
        <f>IFERROR(VLOOKUP(J7164,ORDEN_ESF!A:C,2,0),"")</f>
        <v>Pasivos corrientes</v>
      </c>
      <c r="L7164">
        <f>IFERROR(VLOOKUP(J7164,ORDEN_ESF!A:C,3,0),0)</f>
        <v>4</v>
      </c>
      <c r="M7164">
        <v>20250075</v>
      </c>
    </row>
    <row r="7165" spans="1:13" x14ac:dyDescent="0.25">
      <c r="A7165">
        <v>860001986</v>
      </c>
      <c r="B7165" t="s">
        <v>293</v>
      </c>
      <c r="C7165" t="s">
        <v>294</v>
      </c>
      <c r="D7165" t="s">
        <v>228</v>
      </c>
      <c r="E7165" t="s">
        <v>224</v>
      </c>
      <c r="F7165" t="s">
        <v>314</v>
      </c>
      <c r="G7165" s="16">
        <v>43100</v>
      </c>
      <c r="J7165" t="s">
        <v>320</v>
      </c>
      <c r="K7165" t="str">
        <f>IFERROR(VLOOKUP(J7165,ORDEN_ESF!A:C,2,0),"")</f>
        <v>Pasivos corrientes</v>
      </c>
      <c r="L7165">
        <f>IFERROR(VLOOKUP(J7165,ORDEN_ESF!A:C,3,0),0)</f>
        <v>4</v>
      </c>
      <c r="M7165">
        <v>18682503</v>
      </c>
    </row>
    <row r="7166" spans="1:13" x14ac:dyDescent="0.25">
      <c r="A7166">
        <v>860014285</v>
      </c>
      <c r="B7166" t="s">
        <v>356</v>
      </c>
      <c r="C7166" t="s">
        <v>294</v>
      </c>
      <c r="D7166" t="s">
        <v>228</v>
      </c>
      <c r="E7166" t="s">
        <v>224</v>
      </c>
      <c r="F7166" t="s">
        <v>292</v>
      </c>
      <c r="G7166" s="16">
        <v>43100</v>
      </c>
      <c r="J7166" t="s">
        <v>320</v>
      </c>
      <c r="K7166" t="str">
        <f>IFERROR(VLOOKUP(J7166,ORDEN_ESF!A:C,2,0),"")</f>
        <v>Pasivos corrientes</v>
      </c>
      <c r="L7166">
        <f>IFERROR(VLOOKUP(J7166,ORDEN_ESF!A:C,3,0),0)</f>
        <v>4</v>
      </c>
      <c r="M7166">
        <v>363416</v>
      </c>
    </row>
    <row r="7167" spans="1:13" x14ac:dyDescent="0.25">
      <c r="A7167">
        <v>860014285</v>
      </c>
      <c r="B7167" t="s">
        <v>356</v>
      </c>
      <c r="C7167" t="s">
        <v>294</v>
      </c>
      <c r="D7167" t="s">
        <v>228</v>
      </c>
      <c r="E7167" t="s">
        <v>224</v>
      </c>
      <c r="F7167" t="s">
        <v>314</v>
      </c>
      <c r="G7167" s="16">
        <v>43100</v>
      </c>
      <c r="J7167" t="s">
        <v>320</v>
      </c>
      <c r="K7167" t="str">
        <f>IFERROR(VLOOKUP(J7167,ORDEN_ESF!A:C,2,0),"")</f>
        <v>Pasivos corrientes</v>
      </c>
      <c r="L7167">
        <f>IFERROR(VLOOKUP(J7167,ORDEN_ESF!A:C,3,0),0)</f>
        <v>4</v>
      </c>
      <c r="M7167">
        <v>560238</v>
      </c>
    </row>
    <row r="7168" spans="1:13" x14ac:dyDescent="0.25">
      <c r="A7168">
        <v>900668954</v>
      </c>
      <c r="B7168" t="s">
        <v>387</v>
      </c>
      <c r="C7168" t="s">
        <v>294</v>
      </c>
      <c r="D7168" t="s">
        <v>228</v>
      </c>
      <c r="E7168" t="s">
        <v>224</v>
      </c>
      <c r="F7168" t="s">
        <v>292</v>
      </c>
      <c r="G7168" s="16">
        <v>43100</v>
      </c>
      <c r="J7168" t="s">
        <v>320</v>
      </c>
      <c r="K7168" t="str">
        <f>IFERROR(VLOOKUP(J7168,ORDEN_ESF!A:C,2,0),"")</f>
        <v>Pasivos corrientes</v>
      </c>
      <c r="L7168">
        <f>IFERROR(VLOOKUP(J7168,ORDEN_ESF!A:C,3,0),0)</f>
        <v>4</v>
      </c>
      <c r="M7168">
        <v>1397561</v>
      </c>
    </row>
    <row r="7169" spans="1:13" x14ac:dyDescent="0.25">
      <c r="A7169">
        <v>900668954</v>
      </c>
      <c r="B7169" t="s">
        <v>387</v>
      </c>
      <c r="C7169" t="s">
        <v>294</v>
      </c>
      <c r="D7169" t="s">
        <v>228</v>
      </c>
      <c r="E7169" t="s">
        <v>224</v>
      </c>
      <c r="F7169" t="s">
        <v>314</v>
      </c>
      <c r="G7169" s="16">
        <v>43100</v>
      </c>
      <c r="J7169" t="s">
        <v>320</v>
      </c>
      <c r="K7169" t="str">
        <f>IFERROR(VLOOKUP(J7169,ORDEN_ESF!A:C,2,0),"")</f>
        <v>Pasivos corrientes</v>
      </c>
      <c r="L7169">
        <f>IFERROR(VLOOKUP(J7169,ORDEN_ESF!A:C,3,0),0)</f>
        <v>4</v>
      </c>
      <c r="M7169">
        <v>2214035</v>
      </c>
    </row>
    <row r="7170" spans="1:13" x14ac:dyDescent="0.25">
      <c r="A7170">
        <v>900315057</v>
      </c>
      <c r="B7170" t="s">
        <v>385</v>
      </c>
      <c r="C7170" t="s">
        <v>294</v>
      </c>
      <c r="D7170" t="s">
        <v>223</v>
      </c>
      <c r="E7170" t="s">
        <v>358</v>
      </c>
      <c r="F7170" t="s">
        <v>292</v>
      </c>
      <c r="G7170" s="16">
        <v>43100</v>
      </c>
      <c r="J7170" t="s">
        <v>320</v>
      </c>
      <c r="K7170" t="str">
        <f>IFERROR(VLOOKUP(J7170,ORDEN_ESF!A:C,2,0),"")</f>
        <v>Pasivos corrientes</v>
      </c>
      <c r="L7170">
        <f>IFERROR(VLOOKUP(J7170,ORDEN_ESF!A:C,3,0),0)</f>
        <v>4</v>
      </c>
      <c r="M7170">
        <v>12303702</v>
      </c>
    </row>
    <row r="7171" spans="1:13" x14ac:dyDescent="0.25">
      <c r="A7171">
        <v>900315057</v>
      </c>
      <c r="B7171" t="s">
        <v>385</v>
      </c>
      <c r="C7171" t="s">
        <v>294</v>
      </c>
      <c r="D7171" t="s">
        <v>223</v>
      </c>
      <c r="E7171" t="s">
        <v>358</v>
      </c>
      <c r="F7171" t="s">
        <v>314</v>
      </c>
      <c r="G7171" s="16">
        <v>43100</v>
      </c>
      <c r="J7171" t="s">
        <v>320</v>
      </c>
      <c r="K7171" t="str">
        <f>IFERROR(VLOOKUP(J7171,ORDEN_ESF!A:C,2,0),"")</f>
        <v>Pasivos corrientes</v>
      </c>
      <c r="L7171">
        <f>IFERROR(VLOOKUP(J7171,ORDEN_ESF!A:C,3,0),0)</f>
        <v>4</v>
      </c>
      <c r="M7171">
        <v>13481353</v>
      </c>
    </row>
    <row r="7172" spans="1:13" x14ac:dyDescent="0.25">
      <c r="A7172">
        <v>890920656</v>
      </c>
      <c r="B7172" t="s">
        <v>302</v>
      </c>
      <c r="C7172" t="s">
        <v>294</v>
      </c>
      <c r="D7172" t="s">
        <v>223</v>
      </c>
      <c r="E7172" t="s">
        <v>224</v>
      </c>
      <c r="F7172" t="s">
        <v>292</v>
      </c>
      <c r="G7172" s="16">
        <v>43100</v>
      </c>
      <c r="J7172" t="s">
        <v>320</v>
      </c>
      <c r="K7172" t="str">
        <f>IFERROR(VLOOKUP(J7172,ORDEN_ESF!A:C,2,0),"")</f>
        <v>Pasivos corrientes</v>
      </c>
      <c r="L7172">
        <f>IFERROR(VLOOKUP(J7172,ORDEN_ESF!A:C,3,0),0)</f>
        <v>4</v>
      </c>
      <c r="M7172">
        <v>1484601</v>
      </c>
    </row>
    <row r="7173" spans="1:13" x14ac:dyDescent="0.25">
      <c r="A7173">
        <v>890920656</v>
      </c>
      <c r="B7173" t="s">
        <v>302</v>
      </c>
      <c r="C7173" t="s">
        <v>294</v>
      </c>
      <c r="D7173" t="s">
        <v>223</v>
      </c>
      <c r="E7173" t="s">
        <v>224</v>
      </c>
      <c r="F7173" t="s">
        <v>314</v>
      </c>
      <c r="G7173" s="16">
        <v>43100</v>
      </c>
      <c r="J7173" t="s">
        <v>320</v>
      </c>
      <c r="K7173" t="str">
        <f>IFERROR(VLOOKUP(J7173,ORDEN_ESF!A:C,2,0),"")</f>
        <v>Pasivos corrientes</v>
      </c>
      <c r="L7173">
        <f>IFERROR(VLOOKUP(J7173,ORDEN_ESF!A:C,3,0),0)</f>
        <v>4</v>
      </c>
      <c r="M7173">
        <v>2002019</v>
      </c>
    </row>
    <row r="7174" spans="1:13" x14ac:dyDescent="0.25">
      <c r="A7174">
        <v>900035722</v>
      </c>
      <c r="B7174" t="s">
        <v>298</v>
      </c>
      <c r="C7174" t="s">
        <v>294</v>
      </c>
      <c r="D7174" t="s">
        <v>299</v>
      </c>
      <c r="E7174" t="s">
        <v>224</v>
      </c>
      <c r="F7174" t="s">
        <v>292</v>
      </c>
      <c r="G7174" s="16">
        <v>43100</v>
      </c>
      <c r="J7174" t="s">
        <v>320</v>
      </c>
      <c r="K7174" t="str">
        <f>IFERROR(VLOOKUP(J7174,ORDEN_ESF!A:C,2,0),"")</f>
        <v>Pasivos corrientes</v>
      </c>
      <c r="L7174">
        <f>IFERROR(VLOOKUP(J7174,ORDEN_ESF!A:C,3,0),0)</f>
        <v>4</v>
      </c>
      <c r="M7174">
        <v>66037016</v>
      </c>
    </row>
    <row r="7175" spans="1:13" x14ac:dyDescent="0.25">
      <c r="A7175">
        <v>900035722</v>
      </c>
      <c r="B7175" t="s">
        <v>298</v>
      </c>
      <c r="C7175" t="s">
        <v>294</v>
      </c>
      <c r="D7175" t="s">
        <v>299</v>
      </c>
      <c r="E7175" t="s">
        <v>224</v>
      </c>
      <c r="F7175" t="s">
        <v>314</v>
      </c>
      <c r="G7175" s="16">
        <v>43100</v>
      </c>
      <c r="J7175" t="s">
        <v>320</v>
      </c>
      <c r="K7175" t="str">
        <f>IFERROR(VLOOKUP(J7175,ORDEN_ESF!A:C,2,0),"")</f>
        <v>Pasivos corrientes</v>
      </c>
      <c r="L7175">
        <f>IFERROR(VLOOKUP(J7175,ORDEN_ESF!A:C,3,0),0)</f>
        <v>4</v>
      </c>
      <c r="M7175">
        <v>60872235</v>
      </c>
    </row>
    <row r="7176" spans="1:13" x14ac:dyDescent="0.25">
      <c r="A7176">
        <v>900193192</v>
      </c>
      <c r="B7176" t="s">
        <v>305</v>
      </c>
      <c r="C7176" t="s">
        <v>294</v>
      </c>
      <c r="D7176" t="s">
        <v>228</v>
      </c>
      <c r="E7176" t="s">
        <v>224</v>
      </c>
      <c r="F7176" t="s">
        <v>292</v>
      </c>
      <c r="G7176" s="16">
        <v>43100</v>
      </c>
      <c r="J7176" t="s">
        <v>320</v>
      </c>
      <c r="K7176" t="str">
        <f>IFERROR(VLOOKUP(J7176,ORDEN_ESF!A:C,2,0),"")</f>
        <v>Pasivos corrientes</v>
      </c>
      <c r="L7176">
        <f>IFERROR(VLOOKUP(J7176,ORDEN_ESF!A:C,3,0),0)</f>
        <v>4</v>
      </c>
      <c r="M7176">
        <v>26401813</v>
      </c>
    </row>
    <row r="7177" spans="1:13" x14ac:dyDescent="0.25">
      <c r="A7177">
        <v>900193192</v>
      </c>
      <c r="B7177" t="s">
        <v>305</v>
      </c>
      <c r="C7177" t="s">
        <v>294</v>
      </c>
      <c r="D7177" t="s">
        <v>228</v>
      </c>
      <c r="E7177" t="s">
        <v>224</v>
      </c>
      <c r="F7177" t="s">
        <v>314</v>
      </c>
      <c r="G7177" s="16">
        <v>43100</v>
      </c>
      <c r="J7177" t="s">
        <v>320</v>
      </c>
      <c r="K7177" t="str">
        <f>IFERROR(VLOOKUP(J7177,ORDEN_ESF!A:C,2,0),"")</f>
        <v>Pasivos corrientes</v>
      </c>
      <c r="L7177">
        <f>IFERROR(VLOOKUP(J7177,ORDEN_ESF!A:C,3,0),0)</f>
        <v>4</v>
      </c>
      <c r="M7177">
        <v>20725775</v>
      </c>
    </row>
    <row r="7178" spans="1:13" x14ac:dyDescent="0.25">
      <c r="A7178">
        <v>800208146</v>
      </c>
      <c r="B7178" t="s">
        <v>346</v>
      </c>
      <c r="C7178" t="s">
        <v>294</v>
      </c>
      <c r="D7178" t="s">
        <v>228</v>
      </c>
      <c r="E7178" t="s">
        <v>347</v>
      </c>
      <c r="F7178" t="s">
        <v>292</v>
      </c>
      <c r="G7178" s="16">
        <v>43100</v>
      </c>
      <c r="J7178" t="s">
        <v>320</v>
      </c>
      <c r="K7178" t="str">
        <f>IFERROR(VLOOKUP(J7178,ORDEN_ESF!A:C,2,0),"")</f>
        <v>Pasivos corrientes</v>
      </c>
      <c r="L7178">
        <f>IFERROR(VLOOKUP(J7178,ORDEN_ESF!A:C,3,0),0)</f>
        <v>4</v>
      </c>
      <c r="M7178">
        <v>197225079</v>
      </c>
    </row>
    <row r="7179" spans="1:13" x14ac:dyDescent="0.25">
      <c r="A7179">
        <v>800208146</v>
      </c>
      <c r="B7179" t="s">
        <v>346</v>
      </c>
      <c r="C7179" t="s">
        <v>294</v>
      </c>
      <c r="D7179" t="s">
        <v>228</v>
      </c>
      <c r="E7179" t="s">
        <v>347</v>
      </c>
      <c r="F7179" t="s">
        <v>314</v>
      </c>
      <c r="G7179" s="16">
        <v>43100</v>
      </c>
      <c r="J7179" t="s">
        <v>320</v>
      </c>
      <c r="K7179" t="str">
        <f>IFERROR(VLOOKUP(J7179,ORDEN_ESF!A:C,2,0),"")</f>
        <v>Pasivos corrientes</v>
      </c>
      <c r="L7179">
        <f>IFERROR(VLOOKUP(J7179,ORDEN_ESF!A:C,3,0),0)</f>
        <v>4</v>
      </c>
      <c r="M7179">
        <v>175940546</v>
      </c>
    </row>
    <row r="7180" spans="1:13" x14ac:dyDescent="0.25">
      <c r="A7180">
        <v>860009250</v>
      </c>
      <c r="B7180" t="s">
        <v>362</v>
      </c>
      <c r="C7180" t="s">
        <v>294</v>
      </c>
      <c r="D7180" t="s">
        <v>228</v>
      </c>
      <c r="E7180" t="s">
        <v>224</v>
      </c>
      <c r="F7180" t="s">
        <v>292</v>
      </c>
      <c r="G7180" s="16">
        <v>43100</v>
      </c>
      <c r="J7180" t="s">
        <v>320</v>
      </c>
      <c r="K7180" t="str">
        <f>IFERROR(VLOOKUP(J7180,ORDEN_ESF!A:C,2,0),"")</f>
        <v>Pasivos corrientes</v>
      </c>
      <c r="L7180">
        <f>IFERROR(VLOOKUP(J7180,ORDEN_ESF!A:C,3,0),0)</f>
        <v>4</v>
      </c>
      <c r="M7180">
        <v>6315007</v>
      </c>
    </row>
    <row r="7181" spans="1:13" x14ac:dyDescent="0.25">
      <c r="A7181">
        <v>860009250</v>
      </c>
      <c r="B7181" t="s">
        <v>362</v>
      </c>
      <c r="C7181" t="s">
        <v>294</v>
      </c>
      <c r="D7181" t="s">
        <v>228</v>
      </c>
      <c r="E7181" t="s">
        <v>224</v>
      </c>
      <c r="F7181" t="s">
        <v>314</v>
      </c>
      <c r="G7181" s="16">
        <v>43100</v>
      </c>
      <c r="J7181" t="s">
        <v>320</v>
      </c>
      <c r="K7181" t="str">
        <f>IFERROR(VLOOKUP(J7181,ORDEN_ESF!A:C,2,0),"")</f>
        <v>Pasivos corrientes</v>
      </c>
      <c r="L7181">
        <f>IFERROR(VLOOKUP(J7181,ORDEN_ESF!A:C,3,0),0)</f>
        <v>4</v>
      </c>
      <c r="M7181">
        <v>7935420</v>
      </c>
    </row>
    <row r="7182" spans="1:13" x14ac:dyDescent="0.25">
      <c r="A7182">
        <v>900192726</v>
      </c>
      <c r="B7182" t="s">
        <v>382</v>
      </c>
      <c r="C7182" t="s">
        <v>294</v>
      </c>
      <c r="D7182" t="s">
        <v>299</v>
      </c>
      <c r="E7182" t="s">
        <v>333</v>
      </c>
      <c r="F7182" t="s">
        <v>292</v>
      </c>
      <c r="G7182" s="16">
        <v>43100</v>
      </c>
      <c r="J7182" t="s">
        <v>320</v>
      </c>
      <c r="K7182" t="str">
        <f>IFERROR(VLOOKUP(J7182,ORDEN_ESF!A:C,2,0),"")</f>
        <v>Pasivos corrientes</v>
      </c>
      <c r="L7182">
        <f>IFERROR(VLOOKUP(J7182,ORDEN_ESF!A:C,3,0),0)</f>
        <v>4</v>
      </c>
      <c r="M7182">
        <v>45521</v>
      </c>
    </row>
    <row r="7183" spans="1:13" x14ac:dyDescent="0.25">
      <c r="A7183">
        <v>900192726</v>
      </c>
      <c r="B7183" t="s">
        <v>382</v>
      </c>
      <c r="C7183" t="s">
        <v>294</v>
      </c>
      <c r="D7183" t="s">
        <v>299</v>
      </c>
      <c r="E7183" t="s">
        <v>333</v>
      </c>
      <c r="F7183" t="s">
        <v>314</v>
      </c>
      <c r="G7183" s="16">
        <v>43100</v>
      </c>
      <c r="J7183" t="s">
        <v>320</v>
      </c>
      <c r="K7183" t="str">
        <f>IFERROR(VLOOKUP(J7183,ORDEN_ESF!A:C,2,0),"")</f>
        <v>Pasivos corrientes</v>
      </c>
      <c r="L7183">
        <f>IFERROR(VLOOKUP(J7183,ORDEN_ESF!A:C,3,0),0)</f>
        <v>4</v>
      </c>
      <c r="M7183">
        <v>407168</v>
      </c>
    </row>
    <row r="7184" spans="1:13" x14ac:dyDescent="0.25">
      <c r="A7184">
        <v>900139110</v>
      </c>
      <c r="B7184" t="s">
        <v>301</v>
      </c>
      <c r="C7184" t="s">
        <v>294</v>
      </c>
      <c r="D7184" t="s">
        <v>228</v>
      </c>
      <c r="E7184" t="s">
        <v>224</v>
      </c>
      <c r="F7184" t="s">
        <v>292</v>
      </c>
      <c r="G7184" s="16">
        <v>43100</v>
      </c>
      <c r="J7184" t="s">
        <v>320</v>
      </c>
      <c r="K7184" t="str">
        <f>IFERROR(VLOOKUP(J7184,ORDEN_ESF!A:C,2,0),"")</f>
        <v>Pasivos corrientes</v>
      </c>
      <c r="L7184">
        <f>IFERROR(VLOOKUP(J7184,ORDEN_ESF!A:C,3,0),0)</f>
        <v>4</v>
      </c>
      <c r="M7184">
        <v>5036406</v>
      </c>
    </row>
    <row r="7185" spans="1:13" x14ac:dyDescent="0.25">
      <c r="A7185">
        <v>900139110</v>
      </c>
      <c r="B7185" t="s">
        <v>301</v>
      </c>
      <c r="C7185" t="s">
        <v>294</v>
      </c>
      <c r="D7185" t="s">
        <v>228</v>
      </c>
      <c r="E7185" t="s">
        <v>224</v>
      </c>
      <c r="F7185" t="s">
        <v>314</v>
      </c>
      <c r="G7185" s="16">
        <v>43100</v>
      </c>
      <c r="J7185" t="s">
        <v>320</v>
      </c>
      <c r="K7185" t="str">
        <f>IFERROR(VLOOKUP(J7185,ORDEN_ESF!A:C,2,0),"")</f>
        <v>Pasivos corrientes</v>
      </c>
      <c r="L7185">
        <f>IFERROR(VLOOKUP(J7185,ORDEN_ESF!A:C,3,0),0)</f>
        <v>4</v>
      </c>
      <c r="M7185">
        <v>3503464</v>
      </c>
    </row>
    <row r="7186" spans="1:13" x14ac:dyDescent="0.25">
      <c r="A7186">
        <v>860001986</v>
      </c>
      <c r="B7186" t="s">
        <v>293</v>
      </c>
      <c r="C7186" t="s">
        <v>294</v>
      </c>
      <c r="D7186" t="s">
        <v>228</v>
      </c>
      <c r="E7186" t="s">
        <v>224</v>
      </c>
      <c r="F7186" t="s">
        <v>292</v>
      </c>
      <c r="G7186" s="16">
        <v>43100</v>
      </c>
      <c r="J7186" t="s">
        <v>270</v>
      </c>
      <c r="K7186" t="str">
        <f>IFERROR(VLOOKUP(J7186,ORDEN_ESF!A:C,2,0),"")</f>
        <v>Provisiones no corrientes por beneficios a los empleados</v>
      </c>
      <c r="L7186">
        <f>IFERROR(VLOOKUP(J7186,ORDEN_ESF!A:C,3,0),0)</f>
        <v>0</v>
      </c>
      <c r="M7186">
        <v>4581902</v>
      </c>
    </row>
    <row r="7187" spans="1:13" x14ac:dyDescent="0.25">
      <c r="A7187">
        <v>860001986</v>
      </c>
      <c r="B7187" t="s">
        <v>293</v>
      </c>
      <c r="C7187" t="s">
        <v>294</v>
      </c>
      <c r="D7187" t="s">
        <v>228</v>
      </c>
      <c r="E7187" t="s">
        <v>224</v>
      </c>
      <c r="F7187" t="s">
        <v>314</v>
      </c>
      <c r="G7187" s="16">
        <v>43100</v>
      </c>
      <c r="J7187" t="s">
        <v>270</v>
      </c>
      <c r="K7187" t="str">
        <f>IFERROR(VLOOKUP(J7187,ORDEN_ESF!A:C,2,0),"")</f>
        <v>Provisiones no corrientes por beneficios a los empleados</v>
      </c>
      <c r="L7187">
        <f>IFERROR(VLOOKUP(J7187,ORDEN_ESF!A:C,3,0),0)</f>
        <v>0</v>
      </c>
      <c r="M7187">
        <v>4977429</v>
      </c>
    </row>
    <row r="7188" spans="1:13" x14ac:dyDescent="0.25">
      <c r="A7188">
        <v>900139110</v>
      </c>
      <c r="B7188" t="s">
        <v>301</v>
      </c>
      <c r="C7188" t="s">
        <v>294</v>
      </c>
      <c r="D7188" t="s">
        <v>228</v>
      </c>
      <c r="E7188" t="s">
        <v>224</v>
      </c>
      <c r="F7188" t="s">
        <v>292</v>
      </c>
      <c r="G7188" s="16">
        <v>43100</v>
      </c>
      <c r="J7188" t="s">
        <v>271</v>
      </c>
      <c r="K7188" t="str">
        <f>IFERROR(VLOOKUP(J7188,ORDEN_ESF!A:C,2,0),"")</f>
        <v>Otras provisiones no corrientes</v>
      </c>
      <c r="L7188">
        <f>IFERROR(VLOOKUP(J7188,ORDEN_ESF!A:C,3,0),0)</f>
        <v>0</v>
      </c>
      <c r="M7188">
        <v>4269050</v>
      </c>
    </row>
    <row r="7189" spans="1:13" x14ac:dyDescent="0.25">
      <c r="A7189">
        <v>860001986</v>
      </c>
      <c r="B7189" t="s">
        <v>293</v>
      </c>
      <c r="C7189" t="s">
        <v>294</v>
      </c>
      <c r="D7189" t="s">
        <v>228</v>
      </c>
      <c r="E7189" t="s">
        <v>224</v>
      </c>
      <c r="F7189" t="s">
        <v>292</v>
      </c>
      <c r="G7189" s="16">
        <v>43100</v>
      </c>
      <c r="J7189" t="s">
        <v>326</v>
      </c>
      <c r="K7189" t="str">
        <f>IFERROR(VLOOKUP(J7189,ORDEN_ESF!A:C,2,0),"")</f>
        <v>Provisiones no corrientes</v>
      </c>
      <c r="L7189">
        <f>IFERROR(VLOOKUP(J7189,ORDEN_ESF!A:C,3,0),0)</f>
        <v>0</v>
      </c>
      <c r="M7189">
        <v>4581902</v>
      </c>
    </row>
    <row r="7190" spans="1:13" x14ac:dyDescent="0.25">
      <c r="A7190">
        <v>860001986</v>
      </c>
      <c r="B7190" t="s">
        <v>293</v>
      </c>
      <c r="C7190" t="s">
        <v>294</v>
      </c>
      <c r="D7190" t="s">
        <v>228</v>
      </c>
      <c r="E7190" t="s">
        <v>224</v>
      </c>
      <c r="F7190" t="s">
        <v>314</v>
      </c>
      <c r="G7190" s="16">
        <v>43100</v>
      </c>
      <c r="J7190" t="s">
        <v>326</v>
      </c>
      <c r="K7190" t="str">
        <f>IFERROR(VLOOKUP(J7190,ORDEN_ESF!A:C,2,0),"")</f>
        <v>Provisiones no corrientes</v>
      </c>
      <c r="L7190">
        <f>IFERROR(VLOOKUP(J7190,ORDEN_ESF!A:C,3,0),0)</f>
        <v>0</v>
      </c>
      <c r="M7190">
        <v>4977429</v>
      </c>
    </row>
    <row r="7191" spans="1:13" x14ac:dyDescent="0.25">
      <c r="A7191">
        <v>900139110</v>
      </c>
      <c r="B7191" t="s">
        <v>301</v>
      </c>
      <c r="C7191" t="s">
        <v>294</v>
      </c>
      <c r="D7191" t="s">
        <v>228</v>
      </c>
      <c r="E7191" t="s">
        <v>224</v>
      </c>
      <c r="F7191" t="s">
        <v>292</v>
      </c>
      <c r="G7191" s="16">
        <v>43100</v>
      </c>
      <c r="J7191" t="s">
        <v>326</v>
      </c>
      <c r="K7191" t="str">
        <f>IFERROR(VLOOKUP(J7191,ORDEN_ESF!A:C,2,0),"")</f>
        <v>Provisiones no corrientes</v>
      </c>
      <c r="L7191">
        <f>IFERROR(VLOOKUP(J7191,ORDEN_ESF!A:C,3,0),0)</f>
        <v>0</v>
      </c>
      <c r="M7191">
        <v>4269050</v>
      </c>
    </row>
    <row r="7192" spans="1:13" x14ac:dyDescent="0.25">
      <c r="A7192">
        <v>860067697</v>
      </c>
      <c r="B7192" t="s">
        <v>359</v>
      </c>
      <c r="C7192" t="s">
        <v>294</v>
      </c>
      <c r="D7192" t="s">
        <v>228</v>
      </c>
      <c r="E7192" t="s">
        <v>360</v>
      </c>
      <c r="F7192" t="s">
        <v>292</v>
      </c>
      <c r="G7192" s="16">
        <v>43100</v>
      </c>
      <c r="J7192" t="s">
        <v>273</v>
      </c>
      <c r="K7192" t="str">
        <f>IFERROR(VLOOKUP(J7192,ORDEN_ESF!A:C,2,0),"")</f>
        <v>Cuentas comerciales por pagar y otras cuentas por pagar no corrientes</v>
      </c>
      <c r="L7192">
        <f>IFERROR(VLOOKUP(J7192,ORDEN_ESF!A:C,3,0),0)</f>
        <v>0</v>
      </c>
      <c r="M7192">
        <v>7812718</v>
      </c>
    </row>
    <row r="7193" spans="1:13" x14ac:dyDescent="0.25">
      <c r="A7193">
        <v>860067697</v>
      </c>
      <c r="B7193" t="s">
        <v>359</v>
      </c>
      <c r="C7193" t="s">
        <v>294</v>
      </c>
      <c r="D7193" t="s">
        <v>228</v>
      </c>
      <c r="E7193" t="s">
        <v>360</v>
      </c>
      <c r="F7193" t="s">
        <v>314</v>
      </c>
      <c r="G7193" s="16">
        <v>43100</v>
      </c>
      <c r="J7193" t="s">
        <v>273</v>
      </c>
      <c r="K7193" t="str">
        <f>IFERROR(VLOOKUP(J7193,ORDEN_ESF!A:C,2,0),"")</f>
        <v>Cuentas comerciales por pagar y otras cuentas por pagar no corrientes</v>
      </c>
      <c r="L7193">
        <f>IFERROR(VLOOKUP(J7193,ORDEN_ESF!A:C,3,0),0)</f>
        <v>0</v>
      </c>
      <c r="M7193">
        <v>11716884</v>
      </c>
    </row>
    <row r="7194" spans="1:13" x14ac:dyDescent="0.25">
      <c r="A7194">
        <v>900413588</v>
      </c>
      <c r="B7194" t="s">
        <v>37</v>
      </c>
      <c r="C7194" t="s">
        <v>294</v>
      </c>
      <c r="D7194" t="s">
        <v>343</v>
      </c>
      <c r="E7194" t="s">
        <v>224</v>
      </c>
      <c r="F7194" t="s">
        <v>292</v>
      </c>
      <c r="G7194" s="16">
        <v>43100</v>
      </c>
      <c r="J7194" t="s">
        <v>273</v>
      </c>
      <c r="K7194" t="str">
        <f>IFERROR(VLOOKUP(J7194,ORDEN_ESF!A:C,2,0),"")</f>
        <v>Cuentas comerciales por pagar y otras cuentas por pagar no corrientes</v>
      </c>
      <c r="L7194">
        <f>IFERROR(VLOOKUP(J7194,ORDEN_ESF!A:C,3,0),0)</f>
        <v>0</v>
      </c>
      <c r="M7194">
        <v>2354490</v>
      </c>
    </row>
    <row r="7195" spans="1:13" x14ac:dyDescent="0.25">
      <c r="A7195">
        <v>900413588</v>
      </c>
      <c r="B7195" t="s">
        <v>37</v>
      </c>
      <c r="C7195" t="s">
        <v>294</v>
      </c>
      <c r="D7195" t="s">
        <v>343</v>
      </c>
      <c r="E7195" t="s">
        <v>224</v>
      </c>
      <c r="F7195" t="s">
        <v>314</v>
      </c>
      <c r="G7195" s="16">
        <v>43100</v>
      </c>
      <c r="J7195" t="s">
        <v>273</v>
      </c>
      <c r="K7195" t="str">
        <f>IFERROR(VLOOKUP(J7195,ORDEN_ESF!A:C,2,0),"")</f>
        <v>Cuentas comerciales por pagar y otras cuentas por pagar no corrientes</v>
      </c>
      <c r="L7195">
        <f>IFERROR(VLOOKUP(J7195,ORDEN_ESF!A:C,3,0),0)</f>
        <v>0</v>
      </c>
      <c r="M7195">
        <v>1679984</v>
      </c>
    </row>
    <row r="7196" spans="1:13" x14ac:dyDescent="0.25">
      <c r="A7196">
        <v>860001986</v>
      </c>
      <c r="B7196" t="s">
        <v>293</v>
      </c>
      <c r="C7196" t="s">
        <v>294</v>
      </c>
      <c r="D7196" t="s">
        <v>228</v>
      </c>
      <c r="E7196" t="s">
        <v>224</v>
      </c>
      <c r="F7196" t="s">
        <v>292</v>
      </c>
      <c r="G7196" s="16">
        <v>43100</v>
      </c>
      <c r="J7196" t="s">
        <v>273</v>
      </c>
      <c r="K7196" t="str">
        <f>IFERROR(VLOOKUP(J7196,ORDEN_ESF!A:C,2,0),"")</f>
        <v>Cuentas comerciales por pagar y otras cuentas por pagar no corrientes</v>
      </c>
      <c r="L7196">
        <f>IFERROR(VLOOKUP(J7196,ORDEN_ESF!A:C,3,0),0)</f>
        <v>0</v>
      </c>
      <c r="M7196">
        <v>4571680</v>
      </c>
    </row>
    <row r="7197" spans="1:13" x14ac:dyDescent="0.25">
      <c r="A7197">
        <v>860001986</v>
      </c>
      <c r="B7197" t="s">
        <v>293</v>
      </c>
      <c r="C7197" t="s">
        <v>294</v>
      </c>
      <c r="D7197" t="s">
        <v>228</v>
      </c>
      <c r="E7197" t="s">
        <v>224</v>
      </c>
      <c r="F7197" t="s">
        <v>314</v>
      </c>
      <c r="G7197" s="16">
        <v>43100</v>
      </c>
      <c r="J7197" t="s">
        <v>273</v>
      </c>
      <c r="K7197" t="str">
        <f>IFERROR(VLOOKUP(J7197,ORDEN_ESF!A:C,2,0),"")</f>
        <v>Cuentas comerciales por pagar y otras cuentas por pagar no corrientes</v>
      </c>
      <c r="L7197">
        <f>IFERROR(VLOOKUP(J7197,ORDEN_ESF!A:C,3,0),0)</f>
        <v>0</v>
      </c>
      <c r="M7197">
        <v>5245597</v>
      </c>
    </row>
    <row r="7198" spans="1:13" x14ac:dyDescent="0.25">
      <c r="A7198">
        <v>900315057</v>
      </c>
      <c r="B7198" t="s">
        <v>385</v>
      </c>
      <c r="C7198" t="s">
        <v>294</v>
      </c>
      <c r="D7198" t="s">
        <v>223</v>
      </c>
      <c r="E7198" t="s">
        <v>358</v>
      </c>
      <c r="F7198" t="s">
        <v>292</v>
      </c>
      <c r="G7198" s="16">
        <v>43100</v>
      </c>
      <c r="J7198" t="s">
        <v>273</v>
      </c>
      <c r="K7198" t="str">
        <f>IFERROR(VLOOKUP(J7198,ORDEN_ESF!A:C,2,0),"")</f>
        <v>Cuentas comerciales por pagar y otras cuentas por pagar no corrientes</v>
      </c>
      <c r="L7198">
        <f>IFERROR(VLOOKUP(J7198,ORDEN_ESF!A:C,3,0),0)</f>
        <v>0</v>
      </c>
      <c r="M7198">
        <v>36849142</v>
      </c>
    </row>
    <row r="7199" spans="1:13" x14ac:dyDescent="0.25">
      <c r="A7199">
        <v>900315057</v>
      </c>
      <c r="B7199" t="s">
        <v>385</v>
      </c>
      <c r="C7199" t="s">
        <v>294</v>
      </c>
      <c r="D7199" t="s">
        <v>223</v>
      </c>
      <c r="E7199" t="s">
        <v>358</v>
      </c>
      <c r="F7199" t="s">
        <v>314</v>
      </c>
      <c r="G7199" s="16">
        <v>43100</v>
      </c>
      <c r="J7199" t="s">
        <v>273</v>
      </c>
      <c r="K7199" t="str">
        <f>IFERROR(VLOOKUP(J7199,ORDEN_ESF!A:C,2,0),"")</f>
        <v>Cuentas comerciales por pagar y otras cuentas por pagar no corrientes</v>
      </c>
      <c r="L7199">
        <f>IFERROR(VLOOKUP(J7199,ORDEN_ESF!A:C,3,0),0)</f>
        <v>0</v>
      </c>
      <c r="M7199">
        <v>49510727</v>
      </c>
    </row>
    <row r="7200" spans="1:13" x14ac:dyDescent="0.25">
      <c r="A7200">
        <v>890920656</v>
      </c>
      <c r="B7200" t="s">
        <v>302</v>
      </c>
      <c r="C7200" t="s">
        <v>294</v>
      </c>
      <c r="D7200" t="s">
        <v>223</v>
      </c>
      <c r="E7200" t="s">
        <v>224</v>
      </c>
      <c r="F7200" t="s">
        <v>292</v>
      </c>
      <c r="G7200" s="16">
        <v>43100</v>
      </c>
      <c r="J7200" t="s">
        <v>273</v>
      </c>
      <c r="K7200" t="str">
        <f>IFERROR(VLOOKUP(J7200,ORDEN_ESF!A:C,2,0),"")</f>
        <v>Cuentas comerciales por pagar y otras cuentas por pagar no corrientes</v>
      </c>
      <c r="L7200">
        <f>IFERROR(VLOOKUP(J7200,ORDEN_ESF!A:C,3,0),0)</f>
        <v>0</v>
      </c>
      <c r="M7200">
        <v>943026</v>
      </c>
    </row>
    <row r="7201" spans="1:13" x14ac:dyDescent="0.25">
      <c r="A7201">
        <v>890920656</v>
      </c>
      <c r="B7201" t="s">
        <v>302</v>
      </c>
      <c r="C7201" t="s">
        <v>294</v>
      </c>
      <c r="D7201" t="s">
        <v>223</v>
      </c>
      <c r="E7201" t="s">
        <v>224</v>
      </c>
      <c r="F7201" t="s">
        <v>314</v>
      </c>
      <c r="G7201" s="16">
        <v>43100</v>
      </c>
      <c r="J7201" t="s">
        <v>273</v>
      </c>
      <c r="K7201" t="str">
        <f>IFERROR(VLOOKUP(J7201,ORDEN_ESF!A:C,2,0),"")</f>
        <v>Cuentas comerciales por pagar y otras cuentas por pagar no corrientes</v>
      </c>
      <c r="L7201">
        <f>IFERROR(VLOOKUP(J7201,ORDEN_ESF!A:C,3,0),0)</f>
        <v>0</v>
      </c>
      <c r="M7201">
        <v>742469</v>
      </c>
    </row>
    <row r="7202" spans="1:13" x14ac:dyDescent="0.25">
      <c r="A7202">
        <v>900193192</v>
      </c>
      <c r="B7202" t="s">
        <v>305</v>
      </c>
      <c r="C7202" t="s">
        <v>294</v>
      </c>
      <c r="D7202" t="s">
        <v>228</v>
      </c>
      <c r="E7202" t="s">
        <v>224</v>
      </c>
      <c r="F7202" t="s">
        <v>292</v>
      </c>
      <c r="G7202" s="16">
        <v>43100</v>
      </c>
      <c r="J7202" t="s">
        <v>273</v>
      </c>
      <c r="K7202" t="str">
        <f>IFERROR(VLOOKUP(J7202,ORDEN_ESF!A:C,2,0),"")</f>
        <v>Cuentas comerciales por pagar y otras cuentas por pagar no corrientes</v>
      </c>
      <c r="L7202">
        <f>IFERROR(VLOOKUP(J7202,ORDEN_ESF!A:C,3,0),0)</f>
        <v>0</v>
      </c>
      <c r="M7202">
        <v>32279745</v>
      </c>
    </row>
    <row r="7203" spans="1:13" x14ac:dyDescent="0.25">
      <c r="A7203">
        <v>900193192</v>
      </c>
      <c r="B7203" t="s">
        <v>305</v>
      </c>
      <c r="C7203" t="s">
        <v>294</v>
      </c>
      <c r="D7203" t="s">
        <v>228</v>
      </c>
      <c r="E7203" t="s">
        <v>224</v>
      </c>
      <c r="F7203" t="s">
        <v>314</v>
      </c>
      <c r="G7203" s="16">
        <v>43100</v>
      </c>
      <c r="J7203" t="s">
        <v>273</v>
      </c>
      <c r="K7203" t="str">
        <f>IFERROR(VLOOKUP(J7203,ORDEN_ESF!A:C,2,0),"")</f>
        <v>Cuentas comerciales por pagar y otras cuentas por pagar no corrientes</v>
      </c>
      <c r="L7203">
        <f>IFERROR(VLOOKUP(J7203,ORDEN_ESF!A:C,3,0),0)</f>
        <v>0</v>
      </c>
      <c r="M7203">
        <v>19084303</v>
      </c>
    </row>
    <row r="7204" spans="1:13" x14ac:dyDescent="0.25">
      <c r="A7204">
        <v>900192726</v>
      </c>
      <c r="B7204" t="s">
        <v>382</v>
      </c>
      <c r="C7204" t="s">
        <v>294</v>
      </c>
      <c r="D7204" t="s">
        <v>299</v>
      </c>
      <c r="E7204" t="s">
        <v>333</v>
      </c>
      <c r="F7204" t="s">
        <v>292</v>
      </c>
      <c r="G7204" s="16">
        <v>43100</v>
      </c>
      <c r="J7204" t="s">
        <v>273</v>
      </c>
      <c r="K7204" t="str">
        <f>IFERROR(VLOOKUP(J7204,ORDEN_ESF!A:C,2,0),"")</f>
        <v>Cuentas comerciales por pagar y otras cuentas por pagar no corrientes</v>
      </c>
      <c r="L7204">
        <f>IFERROR(VLOOKUP(J7204,ORDEN_ESF!A:C,3,0),0)</f>
        <v>0</v>
      </c>
      <c r="M7204">
        <v>149954</v>
      </c>
    </row>
    <row r="7205" spans="1:13" x14ac:dyDescent="0.25">
      <c r="A7205">
        <v>900192726</v>
      </c>
      <c r="B7205" t="s">
        <v>382</v>
      </c>
      <c r="C7205" t="s">
        <v>294</v>
      </c>
      <c r="D7205" t="s">
        <v>299</v>
      </c>
      <c r="E7205" t="s">
        <v>333</v>
      </c>
      <c r="F7205" t="s">
        <v>314</v>
      </c>
      <c r="G7205" s="16">
        <v>43100</v>
      </c>
      <c r="J7205" t="s">
        <v>273</v>
      </c>
      <c r="K7205" t="str">
        <f>IFERROR(VLOOKUP(J7205,ORDEN_ESF!A:C,2,0),"")</f>
        <v>Cuentas comerciales por pagar y otras cuentas por pagar no corrientes</v>
      </c>
      <c r="L7205">
        <f>IFERROR(VLOOKUP(J7205,ORDEN_ESF!A:C,3,0),0)</f>
        <v>0</v>
      </c>
      <c r="M7205">
        <v>606790</v>
      </c>
    </row>
    <row r="7206" spans="1:13" x14ac:dyDescent="0.25">
      <c r="A7206">
        <v>900139110</v>
      </c>
      <c r="B7206" t="s">
        <v>301</v>
      </c>
      <c r="C7206" t="s">
        <v>294</v>
      </c>
      <c r="D7206" t="s">
        <v>228</v>
      </c>
      <c r="E7206" t="s">
        <v>224</v>
      </c>
      <c r="F7206" t="s">
        <v>314</v>
      </c>
      <c r="G7206" s="16">
        <v>43100</v>
      </c>
      <c r="J7206" t="s">
        <v>273</v>
      </c>
      <c r="K7206" t="str">
        <f>IFERROR(VLOOKUP(J7206,ORDEN_ESF!A:C,2,0),"")</f>
        <v>Cuentas comerciales por pagar y otras cuentas por pagar no corrientes</v>
      </c>
      <c r="L7206">
        <f>IFERROR(VLOOKUP(J7206,ORDEN_ESF!A:C,3,0),0)</f>
        <v>0</v>
      </c>
      <c r="M7206">
        <v>6777124</v>
      </c>
    </row>
    <row r="7207" spans="1:13" x14ac:dyDescent="0.25">
      <c r="A7207">
        <v>860067697</v>
      </c>
      <c r="B7207" t="s">
        <v>359</v>
      </c>
      <c r="C7207" t="s">
        <v>294</v>
      </c>
      <c r="D7207" t="s">
        <v>228</v>
      </c>
      <c r="E7207" t="s">
        <v>360</v>
      </c>
      <c r="F7207" t="s">
        <v>292</v>
      </c>
      <c r="G7207" s="16">
        <v>43100</v>
      </c>
      <c r="J7207" t="s">
        <v>274</v>
      </c>
      <c r="K7207" t="str">
        <f>IFERROR(VLOOKUP(J7207,ORDEN_ESF!A:C,2,0),"")</f>
        <v>Pasivo por impuestos diferidos</v>
      </c>
      <c r="L7207">
        <f>IFERROR(VLOOKUP(J7207,ORDEN_ESF!A:C,3,0),0)</f>
        <v>0</v>
      </c>
      <c r="M7207">
        <v>418345</v>
      </c>
    </row>
    <row r="7208" spans="1:13" x14ac:dyDescent="0.25">
      <c r="A7208">
        <v>860067697</v>
      </c>
      <c r="B7208" t="s">
        <v>359</v>
      </c>
      <c r="C7208" t="s">
        <v>294</v>
      </c>
      <c r="D7208" t="s">
        <v>228</v>
      </c>
      <c r="E7208" t="s">
        <v>360</v>
      </c>
      <c r="F7208" t="s">
        <v>314</v>
      </c>
      <c r="G7208" s="16">
        <v>43100</v>
      </c>
      <c r="J7208" t="s">
        <v>274</v>
      </c>
      <c r="K7208" t="str">
        <f>IFERROR(VLOOKUP(J7208,ORDEN_ESF!A:C,2,0),"")</f>
        <v>Pasivo por impuestos diferidos</v>
      </c>
      <c r="L7208">
        <f>IFERROR(VLOOKUP(J7208,ORDEN_ESF!A:C,3,0),0)</f>
        <v>0</v>
      </c>
      <c r="M7208">
        <v>96167</v>
      </c>
    </row>
    <row r="7209" spans="1:13" x14ac:dyDescent="0.25">
      <c r="A7209">
        <v>900413588</v>
      </c>
      <c r="B7209" t="s">
        <v>37</v>
      </c>
      <c r="C7209" t="s">
        <v>294</v>
      </c>
      <c r="D7209" t="s">
        <v>343</v>
      </c>
      <c r="E7209" t="s">
        <v>224</v>
      </c>
      <c r="F7209" t="s">
        <v>292</v>
      </c>
      <c r="G7209" s="16">
        <v>43100</v>
      </c>
      <c r="J7209" t="s">
        <v>274</v>
      </c>
      <c r="K7209" t="str">
        <f>IFERROR(VLOOKUP(J7209,ORDEN_ESF!A:C,2,0),"")</f>
        <v>Pasivo por impuestos diferidos</v>
      </c>
      <c r="L7209">
        <f>IFERROR(VLOOKUP(J7209,ORDEN_ESF!A:C,3,0),0)</f>
        <v>0</v>
      </c>
      <c r="M7209">
        <v>72047</v>
      </c>
    </row>
    <row r="7210" spans="1:13" x14ac:dyDescent="0.25">
      <c r="A7210">
        <v>900413588</v>
      </c>
      <c r="B7210" t="s">
        <v>37</v>
      </c>
      <c r="C7210" t="s">
        <v>294</v>
      </c>
      <c r="D7210" t="s">
        <v>343</v>
      </c>
      <c r="E7210" t="s">
        <v>224</v>
      </c>
      <c r="F7210" t="s">
        <v>314</v>
      </c>
      <c r="G7210" s="16">
        <v>43100</v>
      </c>
      <c r="J7210" t="s">
        <v>274</v>
      </c>
      <c r="K7210" t="str">
        <f>IFERROR(VLOOKUP(J7210,ORDEN_ESF!A:C,2,0),"")</f>
        <v>Pasivo por impuestos diferidos</v>
      </c>
      <c r="L7210">
        <f>IFERROR(VLOOKUP(J7210,ORDEN_ESF!A:C,3,0),0)</f>
        <v>0</v>
      </c>
      <c r="M7210">
        <v>51408</v>
      </c>
    </row>
    <row r="7211" spans="1:13" x14ac:dyDescent="0.25">
      <c r="A7211">
        <v>860001986</v>
      </c>
      <c r="B7211" t="s">
        <v>293</v>
      </c>
      <c r="C7211" t="s">
        <v>294</v>
      </c>
      <c r="D7211" t="s">
        <v>228</v>
      </c>
      <c r="E7211" t="s">
        <v>224</v>
      </c>
      <c r="F7211" t="s">
        <v>292</v>
      </c>
      <c r="G7211" s="16">
        <v>43100</v>
      </c>
      <c r="J7211" t="s">
        <v>274</v>
      </c>
      <c r="K7211" t="str">
        <f>IFERROR(VLOOKUP(J7211,ORDEN_ESF!A:C,2,0),"")</f>
        <v>Pasivo por impuestos diferidos</v>
      </c>
      <c r="L7211">
        <f>IFERROR(VLOOKUP(J7211,ORDEN_ESF!A:C,3,0),0)</f>
        <v>0</v>
      </c>
      <c r="M7211">
        <v>643440</v>
      </c>
    </row>
    <row r="7212" spans="1:13" x14ac:dyDescent="0.25">
      <c r="A7212">
        <v>860001986</v>
      </c>
      <c r="B7212" t="s">
        <v>293</v>
      </c>
      <c r="C7212" t="s">
        <v>294</v>
      </c>
      <c r="D7212" t="s">
        <v>228</v>
      </c>
      <c r="E7212" t="s">
        <v>224</v>
      </c>
      <c r="F7212" t="s">
        <v>314</v>
      </c>
      <c r="G7212" s="16">
        <v>43100</v>
      </c>
      <c r="J7212" t="s">
        <v>274</v>
      </c>
      <c r="K7212" t="str">
        <f>IFERROR(VLOOKUP(J7212,ORDEN_ESF!A:C,2,0),"")</f>
        <v>Pasivo por impuestos diferidos</v>
      </c>
      <c r="L7212">
        <f>IFERROR(VLOOKUP(J7212,ORDEN_ESF!A:C,3,0),0)</f>
        <v>0</v>
      </c>
      <c r="M7212">
        <v>522050</v>
      </c>
    </row>
    <row r="7213" spans="1:13" x14ac:dyDescent="0.25">
      <c r="A7213">
        <v>900315057</v>
      </c>
      <c r="B7213" t="s">
        <v>385</v>
      </c>
      <c r="C7213" t="s">
        <v>294</v>
      </c>
      <c r="D7213" t="s">
        <v>223</v>
      </c>
      <c r="E7213" t="s">
        <v>358</v>
      </c>
      <c r="F7213" t="s">
        <v>292</v>
      </c>
      <c r="G7213" s="16">
        <v>43100</v>
      </c>
      <c r="J7213" t="s">
        <v>274</v>
      </c>
      <c r="K7213" t="str">
        <f>IFERROR(VLOOKUP(J7213,ORDEN_ESF!A:C,2,0),"")</f>
        <v>Pasivo por impuestos diferidos</v>
      </c>
      <c r="L7213">
        <f>IFERROR(VLOOKUP(J7213,ORDEN_ESF!A:C,3,0),0)</f>
        <v>0</v>
      </c>
      <c r="M7213">
        <v>5411</v>
      </c>
    </row>
    <row r="7214" spans="1:13" x14ac:dyDescent="0.25">
      <c r="A7214">
        <v>900035722</v>
      </c>
      <c r="B7214" t="s">
        <v>298</v>
      </c>
      <c r="C7214" t="s">
        <v>294</v>
      </c>
      <c r="D7214" t="s">
        <v>299</v>
      </c>
      <c r="E7214" t="s">
        <v>224</v>
      </c>
      <c r="F7214" t="s">
        <v>292</v>
      </c>
      <c r="G7214" s="16">
        <v>43100</v>
      </c>
      <c r="J7214" t="s">
        <v>274</v>
      </c>
      <c r="K7214" t="str">
        <f>IFERROR(VLOOKUP(J7214,ORDEN_ESF!A:C,2,0),"")</f>
        <v>Pasivo por impuestos diferidos</v>
      </c>
      <c r="L7214">
        <f>IFERROR(VLOOKUP(J7214,ORDEN_ESF!A:C,3,0),0)</f>
        <v>0</v>
      </c>
      <c r="M7214">
        <v>7269613</v>
      </c>
    </row>
    <row r="7215" spans="1:13" x14ac:dyDescent="0.25">
      <c r="A7215">
        <v>900035722</v>
      </c>
      <c r="B7215" t="s">
        <v>298</v>
      </c>
      <c r="C7215" t="s">
        <v>294</v>
      </c>
      <c r="D7215" t="s">
        <v>299</v>
      </c>
      <c r="E7215" t="s">
        <v>224</v>
      </c>
      <c r="F7215" t="s">
        <v>314</v>
      </c>
      <c r="G7215" s="16">
        <v>43100</v>
      </c>
      <c r="J7215" t="s">
        <v>274</v>
      </c>
      <c r="K7215" t="str">
        <f>IFERROR(VLOOKUP(J7215,ORDEN_ESF!A:C,2,0),"")</f>
        <v>Pasivo por impuestos diferidos</v>
      </c>
      <c r="L7215">
        <f>IFERROR(VLOOKUP(J7215,ORDEN_ESF!A:C,3,0),0)</f>
        <v>0</v>
      </c>
      <c r="M7215">
        <v>352133</v>
      </c>
    </row>
    <row r="7216" spans="1:13" x14ac:dyDescent="0.25">
      <c r="A7216">
        <v>900192726</v>
      </c>
      <c r="B7216" t="s">
        <v>382</v>
      </c>
      <c r="C7216" t="s">
        <v>294</v>
      </c>
      <c r="D7216" t="s">
        <v>299</v>
      </c>
      <c r="E7216" t="s">
        <v>333</v>
      </c>
      <c r="F7216" t="s">
        <v>292</v>
      </c>
      <c r="G7216" s="16">
        <v>43100</v>
      </c>
      <c r="J7216" t="s">
        <v>274</v>
      </c>
      <c r="K7216" t="str">
        <f>IFERROR(VLOOKUP(J7216,ORDEN_ESF!A:C,2,0),"")</f>
        <v>Pasivo por impuestos diferidos</v>
      </c>
      <c r="L7216">
        <f>IFERROR(VLOOKUP(J7216,ORDEN_ESF!A:C,3,0),0)</f>
        <v>0</v>
      </c>
      <c r="M7216">
        <v>56218</v>
      </c>
    </row>
    <row r="7217" spans="1:13" x14ac:dyDescent="0.25">
      <c r="A7217">
        <v>900192726</v>
      </c>
      <c r="B7217" t="s">
        <v>382</v>
      </c>
      <c r="C7217" t="s">
        <v>294</v>
      </c>
      <c r="D7217" t="s">
        <v>299</v>
      </c>
      <c r="E7217" t="s">
        <v>333</v>
      </c>
      <c r="F7217" t="s">
        <v>314</v>
      </c>
      <c r="G7217" s="16">
        <v>43100</v>
      </c>
      <c r="J7217" t="s">
        <v>274</v>
      </c>
      <c r="K7217" t="str">
        <f>IFERROR(VLOOKUP(J7217,ORDEN_ESF!A:C,2,0),"")</f>
        <v>Pasivo por impuestos diferidos</v>
      </c>
      <c r="L7217">
        <f>IFERROR(VLOOKUP(J7217,ORDEN_ESF!A:C,3,0),0)</f>
        <v>0</v>
      </c>
      <c r="M7217">
        <v>67893</v>
      </c>
    </row>
    <row r="7218" spans="1:13" x14ac:dyDescent="0.25">
      <c r="A7218">
        <v>900139110</v>
      </c>
      <c r="B7218" t="s">
        <v>301</v>
      </c>
      <c r="C7218" t="s">
        <v>294</v>
      </c>
      <c r="D7218" t="s">
        <v>228</v>
      </c>
      <c r="E7218" t="s">
        <v>224</v>
      </c>
      <c r="F7218" t="s">
        <v>292</v>
      </c>
      <c r="G7218" s="16">
        <v>43100</v>
      </c>
      <c r="J7218" t="s">
        <v>274</v>
      </c>
      <c r="K7218" t="str">
        <f>IFERROR(VLOOKUP(J7218,ORDEN_ESF!A:C,2,0),"")</f>
        <v>Pasivo por impuestos diferidos</v>
      </c>
      <c r="L7218">
        <f>IFERROR(VLOOKUP(J7218,ORDEN_ESF!A:C,3,0),0)</f>
        <v>0</v>
      </c>
      <c r="M7218">
        <v>60261</v>
      </c>
    </row>
    <row r="7219" spans="1:13" x14ac:dyDescent="0.25">
      <c r="A7219">
        <v>900139110</v>
      </c>
      <c r="B7219" t="s">
        <v>301</v>
      </c>
      <c r="C7219" t="s">
        <v>294</v>
      </c>
      <c r="D7219" t="s">
        <v>228</v>
      </c>
      <c r="E7219" t="s">
        <v>224</v>
      </c>
      <c r="F7219" t="s">
        <v>314</v>
      </c>
      <c r="G7219" s="16">
        <v>43100</v>
      </c>
      <c r="J7219" t="s">
        <v>274</v>
      </c>
      <c r="K7219" t="str">
        <f>IFERROR(VLOOKUP(J7219,ORDEN_ESF!A:C,2,0),"")</f>
        <v>Pasivo por impuestos diferidos</v>
      </c>
      <c r="L7219">
        <f>IFERROR(VLOOKUP(J7219,ORDEN_ESF!A:C,3,0),0)</f>
        <v>0</v>
      </c>
      <c r="M7219">
        <v>22228</v>
      </c>
    </row>
    <row r="7220" spans="1:13" x14ac:dyDescent="0.25">
      <c r="A7220">
        <v>860067697</v>
      </c>
      <c r="B7220" t="s">
        <v>359</v>
      </c>
      <c r="C7220" t="s">
        <v>294</v>
      </c>
      <c r="D7220" t="s">
        <v>228</v>
      </c>
      <c r="E7220" t="s">
        <v>360</v>
      </c>
      <c r="F7220" t="s">
        <v>292</v>
      </c>
      <c r="G7220" s="16">
        <v>43100</v>
      </c>
      <c r="J7220" t="s">
        <v>276</v>
      </c>
      <c r="K7220" t="str">
        <f>IFERROR(VLOOKUP(J7220,ORDEN_ESF!A:C,2,0),"")</f>
        <v>Otros pasivos financieros no corrientes</v>
      </c>
      <c r="L7220">
        <f>IFERROR(VLOOKUP(J7220,ORDEN_ESF!A:C,3,0),0)</f>
        <v>0</v>
      </c>
      <c r="M7220">
        <v>1695484</v>
      </c>
    </row>
    <row r="7221" spans="1:13" x14ac:dyDescent="0.25">
      <c r="A7221">
        <v>860067697</v>
      </c>
      <c r="B7221" t="s">
        <v>359</v>
      </c>
      <c r="C7221" t="s">
        <v>294</v>
      </c>
      <c r="D7221" t="s">
        <v>228</v>
      </c>
      <c r="E7221" t="s">
        <v>360</v>
      </c>
      <c r="F7221" t="s">
        <v>314</v>
      </c>
      <c r="G7221" s="16">
        <v>43100</v>
      </c>
      <c r="J7221" t="s">
        <v>276</v>
      </c>
      <c r="K7221" t="str">
        <f>IFERROR(VLOOKUP(J7221,ORDEN_ESF!A:C,2,0),"")</f>
        <v>Otros pasivos financieros no corrientes</v>
      </c>
      <c r="L7221">
        <f>IFERROR(VLOOKUP(J7221,ORDEN_ESF!A:C,3,0),0)</f>
        <v>0</v>
      </c>
      <c r="M7221">
        <v>5949176</v>
      </c>
    </row>
    <row r="7222" spans="1:13" x14ac:dyDescent="0.25">
      <c r="A7222">
        <v>900413588</v>
      </c>
      <c r="B7222" t="s">
        <v>37</v>
      </c>
      <c r="C7222" t="s">
        <v>294</v>
      </c>
      <c r="D7222" t="s">
        <v>343</v>
      </c>
      <c r="E7222" t="s">
        <v>224</v>
      </c>
      <c r="F7222" t="s">
        <v>292</v>
      </c>
      <c r="G7222" s="16">
        <v>43100</v>
      </c>
      <c r="J7222" t="s">
        <v>276</v>
      </c>
      <c r="K7222" t="str">
        <f>IFERROR(VLOOKUP(J7222,ORDEN_ESF!A:C,2,0),"")</f>
        <v>Otros pasivos financieros no corrientes</v>
      </c>
      <c r="L7222">
        <f>IFERROR(VLOOKUP(J7222,ORDEN_ESF!A:C,3,0),0)</f>
        <v>0</v>
      </c>
      <c r="M7222">
        <v>179316</v>
      </c>
    </row>
    <row r="7223" spans="1:13" x14ac:dyDescent="0.25">
      <c r="A7223">
        <v>900413588</v>
      </c>
      <c r="B7223" t="s">
        <v>37</v>
      </c>
      <c r="C7223" t="s">
        <v>294</v>
      </c>
      <c r="D7223" t="s">
        <v>343</v>
      </c>
      <c r="E7223" t="s">
        <v>224</v>
      </c>
      <c r="F7223" t="s">
        <v>314</v>
      </c>
      <c r="G7223" s="16">
        <v>43100</v>
      </c>
      <c r="J7223" t="s">
        <v>276</v>
      </c>
      <c r="K7223" t="str">
        <f>IFERROR(VLOOKUP(J7223,ORDEN_ESF!A:C,2,0),"")</f>
        <v>Otros pasivos financieros no corrientes</v>
      </c>
      <c r="L7223">
        <f>IFERROR(VLOOKUP(J7223,ORDEN_ESF!A:C,3,0),0)</f>
        <v>0</v>
      </c>
      <c r="M7223">
        <v>302673</v>
      </c>
    </row>
    <row r="7224" spans="1:13" x14ac:dyDescent="0.25">
      <c r="A7224">
        <v>860001986</v>
      </c>
      <c r="B7224" t="s">
        <v>293</v>
      </c>
      <c r="C7224" t="s">
        <v>294</v>
      </c>
      <c r="D7224" t="s">
        <v>228</v>
      </c>
      <c r="E7224" t="s">
        <v>224</v>
      </c>
      <c r="F7224" t="s">
        <v>292</v>
      </c>
      <c r="G7224" s="16">
        <v>43100</v>
      </c>
      <c r="J7224" t="s">
        <v>276</v>
      </c>
      <c r="K7224" t="str">
        <f>IFERROR(VLOOKUP(J7224,ORDEN_ESF!A:C,2,0),"")</f>
        <v>Otros pasivos financieros no corrientes</v>
      </c>
      <c r="L7224">
        <f>IFERROR(VLOOKUP(J7224,ORDEN_ESF!A:C,3,0),0)</f>
        <v>0</v>
      </c>
      <c r="M7224">
        <v>636745</v>
      </c>
    </row>
    <row r="7225" spans="1:13" x14ac:dyDescent="0.25">
      <c r="A7225">
        <v>860001986</v>
      </c>
      <c r="B7225" t="s">
        <v>293</v>
      </c>
      <c r="C7225" t="s">
        <v>294</v>
      </c>
      <c r="D7225" t="s">
        <v>228</v>
      </c>
      <c r="E7225" t="s">
        <v>224</v>
      </c>
      <c r="F7225" t="s">
        <v>314</v>
      </c>
      <c r="G7225" s="16">
        <v>43100</v>
      </c>
      <c r="J7225" t="s">
        <v>276</v>
      </c>
      <c r="K7225" t="str">
        <f>IFERROR(VLOOKUP(J7225,ORDEN_ESF!A:C,2,0),"")</f>
        <v>Otros pasivos financieros no corrientes</v>
      </c>
      <c r="L7225">
        <f>IFERROR(VLOOKUP(J7225,ORDEN_ESF!A:C,3,0),0)</f>
        <v>0</v>
      </c>
      <c r="M7225">
        <v>1094203</v>
      </c>
    </row>
    <row r="7226" spans="1:13" x14ac:dyDescent="0.25">
      <c r="A7226">
        <v>900315057</v>
      </c>
      <c r="B7226" t="s">
        <v>385</v>
      </c>
      <c r="C7226" t="s">
        <v>294</v>
      </c>
      <c r="D7226" t="s">
        <v>223</v>
      </c>
      <c r="E7226" t="s">
        <v>358</v>
      </c>
      <c r="F7226" t="s">
        <v>292</v>
      </c>
      <c r="G7226" s="16">
        <v>43100</v>
      </c>
      <c r="J7226" t="s">
        <v>276</v>
      </c>
      <c r="K7226" t="str">
        <f>IFERROR(VLOOKUP(J7226,ORDEN_ESF!A:C,2,0),"")</f>
        <v>Otros pasivos financieros no corrientes</v>
      </c>
      <c r="L7226">
        <f>IFERROR(VLOOKUP(J7226,ORDEN_ESF!A:C,3,0),0)</f>
        <v>0</v>
      </c>
      <c r="M7226">
        <v>11454945</v>
      </c>
    </row>
    <row r="7227" spans="1:13" x14ac:dyDescent="0.25">
      <c r="A7227">
        <v>900315057</v>
      </c>
      <c r="B7227" t="s">
        <v>385</v>
      </c>
      <c r="C7227" t="s">
        <v>294</v>
      </c>
      <c r="D7227" t="s">
        <v>223</v>
      </c>
      <c r="E7227" t="s">
        <v>358</v>
      </c>
      <c r="F7227" t="s">
        <v>314</v>
      </c>
      <c r="G7227" s="16">
        <v>43100</v>
      </c>
      <c r="J7227" t="s">
        <v>276</v>
      </c>
      <c r="K7227" t="str">
        <f>IFERROR(VLOOKUP(J7227,ORDEN_ESF!A:C,2,0),"")</f>
        <v>Otros pasivos financieros no corrientes</v>
      </c>
      <c r="L7227">
        <f>IFERROR(VLOOKUP(J7227,ORDEN_ESF!A:C,3,0),0)</f>
        <v>0</v>
      </c>
      <c r="M7227">
        <v>19805156</v>
      </c>
    </row>
    <row r="7228" spans="1:13" x14ac:dyDescent="0.25">
      <c r="A7228">
        <v>900035722</v>
      </c>
      <c r="B7228" t="s">
        <v>298</v>
      </c>
      <c r="C7228" t="s">
        <v>294</v>
      </c>
      <c r="D7228" t="s">
        <v>299</v>
      </c>
      <c r="E7228" t="s">
        <v>224</v>
      </c>
      <c r="F7228" t="s">
        <v>292</v>
      </c>
      <c r="G7228" s="16">
        <v>43100</v>
      </c>
      <c r="J7228" t="s">
        <v>276</v>
      </c>
      <c r="K7228" t="str">
        <f>IFERROR(VLOOKUP(J7228,ORDEN_ESF!A:C,2,0),"")</f>
        <v>Otros pasivos financieros no corrientes</v>
      </c>
      <c r="L7228">
        <f>IFERROR(VLOOKUP(J7228,ORDEN_ESF!A:C,3,0),0)</f>
        <v>0</v>
      </c>
      <c r="M7228">
        <v>45934768</v>
      </c>
    </row>
    <row r="7229" spans="1:13" x14ac:dyDescent="0.25">
      <c r="A7229">
        <v>900035722</v>
      </c>
      <c r="B7229" t="s">
        <v>298</v>
      </c>
      <c r="C7229" t="s">
        <v>294</v>
      </c>
      <c r="D7229" t="s">
        <v>299</v>
      </c>
      <c r="E7229" t="s">
        <v>224</v>
      </c>
      <c r="F7229" t="s">
        <v>314</v>
      </c>
      <c r="G7229" s="16">
        <v>43100</v>
      </c>
      <c r="J7229" t="s">
        <v>276</v>
      </c>
      <c r="K7229" t="str">
        <f>IFERROR(VLOOKUP(J7229,ORDEN_ESF!A:C,2,0),"")</f>
        <v>Otros pasivos financieros no corrientes</v>
      </c>
      <c r="L7229">
        <f>IFERROR(VLOOKUP(J7229,ORDEN_ESF!A:C,3,0),0)</f>
        <v>0</v>
      </c>
      <c r="M7229">
        <v>19330937</v>
      </c>
    </row>
    <row r="7230" spans="1:13" x14ac:dyDescent="0.25">
      <c r="A7230">
        <v>900192726</v>
      </c>
      <c r="B7230" t="s">
        <v>382</v>
      </c>
      <c r="C7230" t="s">
        <v>294</v>
      </c>
      <c r="D7230" t="s">
        <v>299</v>
      </c>
      <c r="E7230" t="s">
        <v>333</v>
      </c>
      <c r="F7230" t="s">
        <v>292</v>
      </c>
      <c r="G7230" s="16">
        <v>43100</v>
      </c>
      <c r="J7230" t="s">
        <v>276</v>
      </c>
      <c r="K7230" t="str">
        <f>IFERROR(VLOOKUP(J7230,ORDEN_ESF!A:C,2,0),"")</f>
        <v>Otros pasivos financieros no corrientes</v>
      </c>
      <c r="L7230">
        <f>IFERROR(VLOOKUP(J7230,ORDEN_ESF!A:C,3,0),0)</f>
        <v>0</v>
      </c>
      <c r="M7230">
        <v>27425</v>
      </c>
    </row>
    <row r="7231" spans="1:13" x14ac:dyDescent="0.25">
      <c r="A7231">
        <v>900192726</v>
      </c>
      <c r="B7231" t="s">
        <v>382</v>
      </c>
      <c r="C7231" t="s">
        <v>294</v>
      </c>
      <c r="D7231" t="s">
        <v>299</v>
      </c>
      <c r="E7231" t="s">
        <v>333</v>
      </c>
      <c r="F7231" t="s">
        <v>314</v>
      </c>
      <c r="G7231" s="16">
        <v>43100</v>
      </c>
      <c r="J7231" t="s">
        <v>276</v>
      </c>
      <c r="K7231" t="str">
        <f>IFERROR(VLOOKUP(J7231,ORDEN_ESF!A:C,2,0),"")</f>
        <v>Otros pasivos financieros no corrientes</v>
      </c>
      <c r="L7231">
        <f>IFERROR(VLOOKUP(J7231,ORDEN_ESF!A:C,3,0),0)</f>
        <v>0</v>
      </c>
      <c r="M7231">
        <v>579562</v>
      </c>
    </row>
    <row r="7232" spans="1:13" x14ac:dyDescent="0.25">
      <c r="A7232">
        <v>860067697</v>
      </c>
      <c r="B7232" t="s">
        <v>359</v>
      </c>
      <c r="C7232" t="s">
        <v>294</v>
      </c>
      <c r="D7232" t="s">
        <v>228</v>
      </c>
      <c r="E7232" t="s">
        <v>360</v>
      </c>
      <c r="F7232" t="s">
        <v>292</v>
      </c>
      <c r="G7232" s="16">
        <v>43100</v>
      </c>
      <c r="J7232" t="s">
        <v>312</v>
      </c>
      <c r="K7232" t="str">
        <f>IFERROR(VLOOKUP(J7232,ORDEN_ESF!A:C,2,0),"")</f>
        <v>Parte no corriente de préstamos no corrientes</v>
      </c>
      <c r="L7232">
        <f>IFERROR(VLOOKUP(J7232,ORDEN_ESF!A:C,3,0),0)</f>
        <v>0</v>
      </c>
      <c r="M7232">
        <v>1695484</v>
      </c>
    </row>
    <row r="7233" spans="1:13" x14ac:dyDescent="0.25">
      <c r="A7233">
        <v>860067697</v>
      </c>
      <c r="B7233" t="s">
        <v>359</v>
      </c>
      <c r="C7233" t="s">
        <v>294</v>
      </c>
      <c r="D7233" t="s">
        <v>228</v>
      </c>
      <c r="E7233" t="s">
        <v>360</v>
      </c>
      <c r="F7233" t="s">
        <v>314</v>
      </c>
      <c r="G7233" s="16">
        <v>43100</v>
      </c>
      <c r="J7233" t="s">
        <v>312</v>
      </c>
      <c r="K7233" t="str">
        <f>IFERROR(VLOOKUP(J7233,ORDEN_ESF!A:C,2,0),"")</f>
        <v>Parte no corriente de préstamos no corrientes</v>
      </c>
      <c r="L7233">
        <f>IFERROR(VLOOKUP(J7233,ORDEN_ESF!A:C,3,0),0)</f>
        <v>0</v>
      </c>
      <c r="M7233">
        <v>5949176</v>
      </c>
    </row>
    <row r="7234" spans="1:13" x14ac:dyDescent="0.25">
      <c r="A7234">
        <v>900413588</v>
      </c>
      <c r="B7234" t="s">
        <v>37</v>
      </c>
      <c r="C7234" t="s">
        <v>294</v>
      </c>
      <c r="D7234" t="s">
        <v>343</v>
      </c>
      <c r="E7234" t="s">
        <v>224</v>
      </c>
      <c r="F7234" t="s">
        <v>292</v>
      </c>
      <c r="G7234" s="16">
        <v>43100</v>
      </c>
      <c r="J7234" t="s">
        <v>312</v>
      </c>
      <c r="K7234" t="str">
        <f>IFERROR(VLOOKUP(J7234,ORDEN_ESF!A:C,2,0),"")</f>
        <v>Parte no corriente de préstamos no corrientes</v>
      </c>
      <c r="L7234">
        <f>IFERROR(VLOOKUP(J7234,ORDEN_ESF!A:C,3,0),0)</f>
        <v>0</v>
      </c>
      <c r="M7234">
        <v>179316</v>
      </c>
    </row>
    <row r="7235" spans="1:13" x14ac:dyDescent="0.25">
      <c r="A7235">
        <v>900413588</v>
      </c>
      <c r="B7235" t="s">
        <v>37</v>
      </c>
      <c r="C7235" t="s">
        <v>294</v>
      </c>
      <c r="D7235" t="s">
        <v>343</v>
      </c>
      <c r="E7235" t="s">
        <v>224</v>
      </c>
      <c r="F7235" t="s">
        <v>314</v>
      </c>
      <c r="G7235" s="16">
        <v>43100</v>
      </c>
      <c r="J7235" t="s">
        <v>312</v>
      </c>
      <c r="K7235" t="str">
        <f>IFERROR(VLOOKUP(J7235,ORDEN_ESF!A:C,2,0),"")</f>
        <v>Parte no corriente de préstamos no corrientes</v>
      </c>
      <c r="L7235">
        <f>IFERROR(VLOOKUP(J7235,ORDEN_ESF!A:C,3,0),0)</f>
        <v>0</v>
      </c>
      <c r="M7235">
        <v>302673</v>
      </c>
    </row>
    <row r="7236" spans="1:13" x14ac:dyDescent="0.25">
      <c r="A7236">
        <v>860001986</v>
      </c>
      <c r="B7236" t="s">
        <v>293</v>
      </c>
      <c r="C7236" t="s">
        <v>294</v>
      </c>
      <c r="D7236" t="s">
        <v>228</v>
      </c>
      <c r="E7236" t="s">
        <v>224</v>
      </c>
      <c r="F7236" t="s">
        <v>292</v>
      </c>
      <c r="G7236" s="16">
        <v>43100</v>
      </c>
      <c r="J7236" t="s">
        <v>312</v>
      </c>
      <c r="K7236" t="str">
        <f>IFERROR(VLOOKUP(J7236,ORDEN_ESF!A:C,2,0),"")</f>
        <v>Parte no corriente de préstamos no corrientes</v>
      </c>
      <c r="L7236">
        <f>IFERROR(VLOOKUP(J7236,ORDEN_ESF!A:C,3,0),0)</f>
        <v>0</v>
      </c>
      <c r="M7236">
        <v>636745</v>
      </c>
    </row>
    <row r="7237" spans="1:13" x14ac:dyDescent="0.25">
      <c r="A7237">
        <v>860001986</v>
      </c>
      <c r="B7237" t="s">
        <v>293</v>
      </c>
      <c r="C7237" t="s">
        <v>294</v>
      </c>
      <c r="D7237" t="s">
        <v>228</v>
      </c>
      <c r="E7237" t="s">
        <v>224</v>
      </c>
      <c r="F7237" t="s">
        <v>314</v>
      </c>
      <c r="G7237" s="16">
        <v>43100</v>
      </c>
      <c r="J7237" t="s">
        <v>312</v>
      </c>
      <c r="K7237" t="str">
        <f>IFERROR(VLOOKUP(J7237,ORDEN_ESF!A:C,2,0),"")</f>
        <v>Parte no corriente de préstamos no corrientes</v>
      </c>
      <c r="L7237">
        <f>IFERROR(VLOOKUP(J7237,ORDEN_ESF!A:C,3,0),0)</f>
        <v>0</v>
      </c>
      <c r="M7237">
        <v>1094203</v>
      </c>
    </row>
    <row r="7238" spans="1:13" x14ac:dyDescent="0.25">
      <c r="A7238">
        <v>900315057</v>
      </c>
      <c r="B7238" t="s">
        <v>385</v>
      </c>
      <c r="C7238" t="s">
        <v>294</v>
      </c>
      <c r="D7238" t="s">
        <v>223</v>
      </c>
      <c r="E7238" t="s">
        <v>358</v>
      </c>
      <c r="F7238" t="s">
        <v>292</v>
      </c>
      <c r="G7238" s="16">
        <v>43100</v>
      </c>
      <c r="J7238" t="s">
        <v>312</v>
      </c>
      <c r="K7238" t="str">
        <f>IFERROR(VLOOKUP(J7238,ORDEN_ESF!A:C,2,0),"")</f>
        <v>Parte no corriente de préstamos no corrientes</v>
      </c>
      <c r="L7238">
        <f>IFERROR(VLOOKUP(J7238,ORDEN_ESF!A:C,3,0),0)</f>
        <v>0</v>
      </c>
      <c r="M7238">
        <v>11454945</v>
      </c>
    </row>
    <row r="7239" spans="1:13" x14ac:dyDescent="0.25">
      <c r="A7239">
        <v>900315057</v>
      </c>
      <c r="B7239" t="s">
        <v>385</v>
      </c>
      <c r="C7239" t="s">
        <v>294</v>
      </c>
      <c r="D7239" t="s">
        <v>223</v>
      </c>
      <c r="E7239" t="s">
        <v>358</v>
      </c>
      <c r="F7239" t="s">
        <v>314</v>
      </c>
      <c r="G7239" s="16">
        <v>43100</v>
      </c>
      <c r="J7239" t="s">
        <v>312</v>
      </c>
      <c r="K7239" t="str">
        <f>IFERROR(VLOOKUP(J7239,ORDEN_ESF!A:C,2,0),"")</f>
        <v>Parte no corriente de préstamos no corrientes</v>
      </c>
      <c r="L7239">
        <f>IFERROR(VLOOKUP(J7239,ORDEN_ESF!A:C,3,0),0)</f>
        <v>0</v>
      </c>
      <c r="M7239">
        <v>19805156</v>
      </c>
    </row>
    <row r="7240" spans="1:13" x14ac:dyDescent="0.25">
      <c r="A7240">
        <v>900035722</v>
      </c>
      <c r="B7240" t="s">
        <v>298</v>
      </c>
      <c r="C7240" t="s">
        <v>294</v>
      </c>
      <c r="D7240" t="s">
        <v>299</v>
      </c>
      <c r="E7240" t="s">
        <v>224</v>
      </c>
      <c r="F7240" t="s">
        <v>292</v>
      </c>
      <c r="G7240" s="16">
        <v>43100</v>
      </c>
      <c r="J7240" t="s">
        <v>312</v>
      </c>
      <c r="K7240" t="str">
        <f>IFERROR(VLOOKUP(J7240,ORDEN_ESF!A:C,2,0),"")</f>
        <v>Parte no corriente de préstamos no corrientes</v>
      </c>
      <c r="L7240">
        <f>IFERROR(VLOOKUP(J7240,ORDEN_ESF!A:C,3,0),0)</f>
        <v>0</v>
      </c>
      <c r="M7240">
        <v>45934768</v>
      </c>
    </row>
    <row r="7241" spans="1:13" x14ac:dyDescent="0.25">
      <c r="A7241">
        <v>900035722</v>
      </c>
      <c r="B7241" t="s">
        <v>298</v>
      </c>
      <c r="C7241" t="s">
        <v>294</v>
      </c>
      <c r="D7241" t="s">
        <v>299</v>
      </c>
      <c r="E7241" t="s">
        <v>224</v>
      </c>
      <c r="F7241" t="s">
        <v>314</v>
      </c>
      <c r="G7241" s="16">
        <v>43100</v>
      </c>
      <c r="J7241" t="s">
        <v>312</v>
      </c>
      <c r="K7241" t="str">
        <f>IFERROR(VLOOKUP(J7241,ORDEN_ESF!A:C,2,0),"")</f>
        <v>Parte no corriente de préstamos no corrientes</v>
      </c>
      <c r="L7241">
        <f>IFERROR(VLOOKUP(J7241,ORDEN_ESF!A:C,3,0),0)</f>
        <v>0</v>
      </c>
      <c r="M7241">
        <v>19330937</v>
      </c>
    </row>
    <row r="7242" spans="1:13" x14ac:dyDescent="0.25">
      <c r="A7242">
        <v>860001986</v>
      </c>
      <c r="B7242" t="s">
        <v>293</v>
      </c>
      <c r="C7242" t="s">
        <v>294</v>
      </c>
      <c r="D7242" t="s">
        <v>228</v>
      </c>
      <c r="E7242" t="s">
        <v>224</v>
      </c>
      <c r="F7242" t="s">
        <v>292</v>
      </c>
      <c r="G7242" s="16">
        <v>43100</v>
      </c>
      <c r="J7242" t="s">
        <v>277</v>
      </c>
      <c r="K7242" t="str">
        <f>IFERROR(VLOOKUP(J7242,ORDEN_ESF!A:C,2,0),"")</f>
        <v>Otros pasivos no financieros no corrientes</v>
      </c>
      <c r="L7242">
        <f>IFERROR(VLOOKUP(J7242,ORDEN_ESF!A:C,3,0),0)</f>
        <v>0</v>
      </c>
      <c r="M7242">
        <v>1669143</v>
      </c>
    </row>
    <row r="7243" spans="1:13" x14ac:dyDescent="0.25">
      <c r="A7243">
        <v>860001986</v>
      </c>
      <c r="B7243" t="s">
        <v>293</v>
      </c>
      <c r="C7243" t="s">
        <v>294</v>
      </c>
      <c r="D7243" t="s">
        <v>228</v>
      </c>
      <c r="E7243" t="s">
        <v>224</v>
      </c>
      <c r="F7243" t="s">
        <v>314</v>
      </c>
      <c r="G7243" s="16">
        <v>43100</v>
      </c>
      <c r="J7243" t="s">
        <v>277</v>
      </c>
      <c r="K7243" t="str">
        <f>IFERROR(VLOOKUP(J7243,ORDEN_ESF!A:C,2,0),"")</f>
        <v>Otros pasivos no financieros no corrientes</v>
      </c>
      <c r="L7243">
        <f>IFERROR(VLOOKUP(J7243,ORDEN_ESF!A:C,3,0),0)</f>
        <v>0</v>
      </c>
      <c r="M7243">
        <v>4755026</v>
      </c>
    </row>
    <row r="7244" spans="1:13" x14ac:dyDescent="0.25">
      <c r="A7244">
        <v>860014285</v>
      </c>
      <c r="B7244" t="s">
        <v>356</v>
      </c>
      <c r="C7244" t="s">
        <v>294</v>
      </c>
      <c r="D7244" t="s">
        <v>228</v>
      </c>
      <c r="E7244" t="s">
        <v>224</v>
      </c>
      <c r="F7244" t="s">
        <v>314</v>
      </c>
      <c r="G7244" s="16">
        <v>43100</v>
      </c>
      <c r="J7244" t="s">
        <v>277</v>
      </c>
      <c r="K7244" t="str">
        <f>IFERROR(VLOOKUP(J7244,ORDEN_ESF!A:C,2,0),"")</f>
        <v>Otros pasivos no financieros no corrientes</v>
      </c>
      <c r="L7244">
        <f>IFERROR(VLOOKUP(J7244,ORDEN_ESF!A:C,3,0),0)</f>
        <v>0</v>
      </c>
      <c r="M7244">
        <v>1486561</v>
      </c>
    </row>
    <row r="7245" spans="1:13" x14ac:dyDescent="0.25">
      <c r="A7245">
        <v>900192726</v>
      </c>
      <c r="B7245" t="s">
        <v>382</v>
      </c>
      <c r="C7245" t="s">
        <v>294</v>
      </c>
      <c r="D7245" t="s">
        <v>299</v>
      </c>
      <c r="E7245" t="s">
        <v>333</v>
      </c>
      <c r="F7245" t="s">
        <v>292</v>
      </c>
      <c r="G7245" s="16">
        <v>43100</v>
      </c>
      <c r="J7245" t="s">
        <v>277</v>
      </c>
      <c r="K7245" t="str">
        <f>IFERROR(VLOOKUP(J7245,ORDEN_ESF!A:C,2,0),"")</f>
        <v>Otros pasivos no financieros no corrientes</v>
      </c>
      <c r="L7245">
        <f>IFERROR(VLOOKUP(J7245,ORDEN_ESF!A:C,3,0),0)</f>
        <v>0</v>
      </c>
      <c r="M7245">
        <v>802176</v>
      </c>
    </row>
    <row r="7246" spans="1:13" x14ac:dyDescent="0.25">
      <c r="A7246">
        <v>900192726</v>
      </c>
      <c r="B7246" t="s">
        <v>382</v>
      </c>
      <c r="C7246" t="s">
        <v>294</v>
      </c>
      <c r="D7246" t="s">
        <v>299</v>
      </c>
      <c r="E7246" t="s">
        <v>333</v>
      </c>
      <c r="F7246" t="s">
        <v>314</v>
      </c>
      <c r="G7246" s="16">
        <v>43100</v>
      </c>
      <c r="J7246" t="s">
        <v>277</v>
      </c>
      <c r="K7246" t="str">
        <f>IFERROR(VLOOKUP(J7246,ORDEN_ESF!A:C,2,0),"")</f>
        <v>Otros pasivos no financieros no corrientes</v>
      </c>
      <c r="L7246">
        <f>IFERROR(VLOOKUP(J7246,ORDEN_ESF!A:C,3,0),0)</f>
        <v>0</v>
      </c>
      <c r="M7246">
        <v>778525</v>
      </c>
    </row>
    <row r="7247" spans="1:13" x14ac:dyDescent="0.25">
      <c r="A7247">
        <v>860067697</v>
      </c>
      <c r="B7247" t="s">
        <v>359</v>
      </c>
      <c r="C7247" t="s">
        <v>294</v>
      </c>
      <c r="D7247" t="s">
        <v>228</v>
      </c>
      <c r="E7247" t="s">
        <v>360</v>
      </c>
      <c r="F7247" t="s">
        <v>292</v>
      </c>
      <c r="G7247" s="16">
        <v>43100</v>
      </c>
      <c r="J7247" t="s">
        <v>321</v>
      </c>
      <c r="K7247" t="str">
        <f>IFERROR(VLOOKUP(J7247,ORDEN_ESF!A:C,2,0),"")</f>
        <v>Pasivos no corrientes</v>
      </c>
      <c r="L7247">
        <f>IFERROR(VLOOKUP(J7247,ORDEN_ESF!A:C,3,0),0)</f>
        <v>5</v>
      </c>
      <c r="M7247">
        <v>9926547</v>
      </c>
    </row>
    <row r="7248" spans="1:13" x14ac:dyDescent="0.25">
      <c r="A7248">
        <v>860067697</v>
      </c>
      <c r="B7248" t="s">
        <v>359</v>
      </c>
      <c r="C7248" t="s">
        <v>294</v>
      </c>
      <c r="D7248" t="s">
        <v>228</v>
      </c>
      <c r="E7248" t="s">
        <v>360</v>
      </c>
      <c r="F7248" t="s">
        <v>314</v>
      </c>
      <c r="G7248" s="16">
        <v>43100</v>
      </c>
      <c r="J7248" t="s">
        <v>321</v>
      </c>
      <c r="K7248" t="str">
        <f>IFERROR(VLOOKUP(J7248,ORDEN_ESF!A:C,2,0),"")</f>
        <v>Pasivos no corrientes</v>
      </c>
      <c r="L7248">
        <f>IFERROR(VLOOKUP(J7248,ORDEN_ESF!A:C,3,0),0)</f>
        <v>5</v>
      </c>
      <c r="M7248">
        <v>17762227</v>
      </c>
    </row>
    <row r="7249" spans="1:13" x14ac:dyDescent="0.25">
      <c r="A7249">
        <v>900413588</v>
      </c>
      <c r="B7249" t="s">
        <v>37</v>
      </c>
      <c r="C7249" t="s">
        <v>294</v>
      </c>
      <c r="D7249" t="s">
        <v>343</v>
      </c>
      <c r="E7249" t="s">
        <v>224</v>
      </c>
      <c r="F7249" t="s">
        <v>292</v>
      </c>
      <c r="G7249" s="16">
        <v>43100</v>
      </c>
      <c r="J7249" t="s">
        <v>321</v>
      </c>
      <c r="K7249" t="str">
        <f>IFERROR(VLOOKUP(J7249,ORDEN_ESF!A:C,2,0),"")</f>
        <v>Pasivos no corrientes</v>
      </c>
      <c r="L7249">
        <f>IFERROR(VLOOKUP(J7249,ORDEN_ESF!A:C,3,0),0)</f>
        <v>5</v>
      </c>
      <c r="M7249">
        <v>2605853</v>
      </c>
    </row>
    <row r="7250" spans="1:13" x14ac:dyDescent="0.25">
      <c r="A7250">
        <v>900413588</v>
      </c>
      <c r="B7250" t="s">
        <v>37</v>
      </c>
      <c r="C7250" t="s">
        <v>294</v>
      </c>
      <c r="D7250" t="s">
        <v>343</v>
      </c>
      <c r="E7250" t="s">
        <v>224</v>
      </c>
      <c r="F7250" t="s">
        <v>314</v>
      </c>
      <c r="G7250" s="16">
        <v>43100</v>
      </c>
      <c r="J7250" t="s">
        <v>321</v>
      </c>
      <c r="K7250" t="str">
        <f>IFERROR(VLOOKUP(J7250,ORDEN_ESF!A:C,2,0),"")</f>
        <v>Pasivos no corrientes</v>
      </c>
      <c r="L7250">
        <f>IFERROR(VLOOKUP(J7250,ORDEN_ESF!A:C,3,0),0)</f>
        <v>5</v>
      </c>
      <c r="M7250">
        <v>2034065</v>
      </c>
    </row>
    <row r="7251" spans="1:13" x14ac:dyDescent="0.25">
      <c r="A7251">
        <v>860001986</v>
      </c>
      <c r="B7251" t="s">
        <v>293</v>
      </c>
      <c r="C7251" t="s">
        <v>294</v>
      </c>
      <c r="D7251" t="s">
        <v>228</v>
      </c>
      <c r="E7251" t="s">
        <v>224</v>
      </c>
      <c r="F7251" t="s">
        <v>292</v>
      </c>
      <c r="G7251" s="16">
        <v>43100</v>
      </c>
      <c r="J7251" t="s">
        <v>321</v>
      </c>
      <c r="K7251" t="str">
        <f>IFERROR(VLOOKUP(J7251,ORDEN_ESF!A:C,2,0),"")</f>
        <v>Pasivos no corrientes</v>
      </c>
      <c r="L7251">
        <f>IFERROR(VLOOKUP(J7251,ORDEN_ESF!A:C,3,0),0)</f>
        <v>5</v>
      </c>
      <c r="M7251">
        <v>12102910</v>
      </c>
    </row>
    <row r="7252" spans="1:13" x14ac:dyDescent="0.25">
      <c r="A7252">
        <v>860001986</v>
      </c>
      <c r="B7252" t="s">
        <v>293</v>
      </c>
      <c r="C7252" t="s">
        <v>294</v>
      </c>
      <c r="D7252" t="s">
        <v>228</v>
      </c>
      <c r="E7252" t="s">
        <v>224</v>
      </c>
      <c r="F7252" t="s">
        <v>314</v>
      </c>
      <c r="G7252" s="16">
        <v>43100</v>
      </c>
      <c r="J7252" t="s">
        <v>321</v>
      </c>
      <c r="K7252" t="str">
        <f>IFERROR(VLOOKUP(J7252,ORDEN_ESF!A:C,2,0),"")</f>
        <v>Pasivos no corrientes</v>
      </c>
      <c r="L7252">
        <f>IFERROR(VLOOKUP(J7252,ORDEN_ESF!A:C,3,0),0)</f>
        <v>5</v>
      </c>
      <c r="M7252">
        <v>16594305</v>
      </c>
    </row>
    <row r="7253" spans="1:13" x14ac:dyDescent="0.25">
      <c r="A7253">
        <v>860014285</v>
      </c>
      <c r="B7253" t="s">
        <v>356</v>
      </c>
      <c r="C7253" t="s">
        <v>294</v>
      </c>
      <c r="D7253" t="s">
        <v>228</v>
      </c>
      <c r="E7253" t="s">
        <v>224</v>
      </c>
      <c r="F7253" t="s">
        <v>314</v>
      </c>
      <c r="G7253" s="16">
        <v>43100</v>
      </c>
      <c r="J7253" t="s">
        <v>321</v>
      </c>
      <c r="K7253" t="str">
        <f>IFERROR(VLOOKUP(J7253,ORDEN_ESF!A:C,2,0),"")</f>
        <v>Pasivos no corrientes</v>
      </c>
      <c r="L7253">
        <f>IFERROR(VLOOKUP(J7253,ORDEN_ESF!A:C,3,0),0)</f>
        <v>5</v>
      </c>
      <c r="M7253">
        <v>1486561</v>
      </c>
    </row>
    <row r="7254" spans="1:13" x14ac:dyDescent="0.25">
      <c r="A7254">
        <v>900315057</v>
      </c>
      <c r="B7254" t="s">
        <v>385</v>
      </c>
      <c r="C7254" t="s">
        <v>294</v>
      </c>
      <c r="D7254" t="s">
        <v>223</v>
      </c>
      <c r="E7254" t="s">
        <v>358</v>
      </c>
      <c r="F7254" t="s">
        <v>292</v>
      </c>
      <c r="G7254" s="16">
        <v>43100</v>
      </c>
      <c r="J7254" t="s">
        <v>321</v>
      </c>
      <c r="K7254" t="str">
        <f>IFERROR(VLOOKUP(J7254,ORDEN_ESF!A:C,2,0),"")</f>
        <v>Pasivos no corrientes</v>
      </c>
      <c r="L7254">
        <f>IFERROR(VLOOKUP(J7254,ORDEN_ESF!A:C,3,0),0)</f>
        <v>5</v>
      </c>
      <c r="M7254">
        <v>48309498</v>
      </c>
    </row>
    <row r="7255" spans="1:13" x14ac:dyDescent="0.25">
      <c r="A7255">
        <v>900315057</v>
      </c>
      <c r="B7255" t="s">
        <v>385</v>
      </c>
      <c r="C7255" t="s">
        <v>294</v>
      </c>
      <c r="D7255" t="s">
        <v>223</v>
      </c>
      <c r="E7255" t="s">
        <v>358</v>
      </c>
      <c r="F7255" t="s">
        <v>314</v>
      </c>
      <c r="G7255" s="16">
        <v>43100</v>
      </c>
      <c r="J7255" t="s">
        <v>321</v>
      </c>
      <c r="K7255" t="str">
        <f>IFERROR(VLOOKUP(J7255,ORDEN_ESF!A:C,2,0),"")</f>
        <v>Pasivos no corrientes</v>
      </c>
      <c r="L7255">
        <f>IFERROR(VLOOKUP(J7255,ORDEN_ESF!A:C,3,0),0)</f>
        <v>5</v>
      </c>
      <c r="M7255">
        <v>69315883</v>
      </c>
    </row>
    <row r="7256" spans="1:13" x14ac:dyDescent="0.25">
      <c r="A7256">
        <v>890920656</v>
      </c>
      <c r="B7256" t="s">
        <v>302</v>
      </c>
      <c r="C7256" t="s">
        <v>294</v>
      </c>
      <c r="D7256" t="s">
        <v>223</v>
      </c>
      <c r="E7256" t="s">
        <v>224</v>
      </c>
      <c r="F7256" t="s">
        <v>292</v>
      </c>
      <c r="G7256" s="16">
        <v>43100</v>
      </c>
      <c r="J7256" t="s">
        <v>321</v>
      </c>
      <c r="K7256" t="str">
        <f>IFERROR(VLOOKUP(J7256,ORDEN_ESF!A:C,2,0),"")</f>
        <v>Pasivos no corrientes</v>
      </c>
      <c r="L7256">
        <f>IFERROR(VLOOKUP(J7256,ORDEN_ESF!A:C,3,0),0)</f>
        <v>5</v>
      </c>
      <c r="M7256">
        <v>943026</v>
      </c>
    </row>
    <row r="7257" spans="1:13" x14ac:dyDescent="0.25">
      <c r="A7257">
        <v>890920656</v>
      </c>
      <c r="B7257" t="s">
        <v>302</v>
      </c>
      <c r="C7257" t="s">
        <v>294</v>
      </c>
      <c r="D7257" t="s">
        <v>223</v>
      </c>
      <c r="E7257" t="s">
        <v>224</v>
      </c>
      <c r="F7257" t="s">
        <v>314</v>
      </c>
      <c r="G7257" s="16">
        <v>43100</v>
      </c>
      <c r="J7257" t="s">
        <v>321</v>
      </c>
      <c r="K7257" t="str">
        <f>IFERROR(VLOOKUP(J7257,ORDEN_ESF!A:C,2,0),"")</f>
        <v>Pasivos no corrientes</v>
      </c>
      <c r="L7257">
        <f>IFERROR(VLOOKUP(J7257,ORDEN_ESF!A:C,3,0),0)</f>
        <v>5</v>
      </c>
      <c r="M7257">
        <v>742469</v>
      </c>
    </row>
    <row r="7258" spans="1:13" x14ac:dyDescent="0.25">
      <c r="A7258">
        <v>900035722</v>
      </c>
      <c r="B7258" t="s">
        <v>298</v>
      </c>
      <c r="C7258" t="s">
        <v>294</v>
      </c>
      <c r="D7258" t="s">
        <v>299</v>
      </c>
      <c r="E7258" t="s">
        <v>224</v>
      </c>
      <c r="F7258" t="s">
        <v>292</v>
      </c>
      <c r="G7258" s="16">
        <v>43100</v>
      </c>
      <c r="J7258" t="s">
        <v>321</v>
      </c>
      <c r="K7258" t="str">
        <f>IFERROR(VLOOKUP(J7258,ORDEN_ESF!A:C,2,0),"")</f>
        <v>Pasivos no corrientes</v>
      </c>
      <c r="L7258">
        <f>IFERROR(VLOOKUP(J7258,ORDEN_ESF!A:C,3,0),0)</f>
        <v>5</v>
      </c>
      <c r="M7258">
        <v>53204381</v>
      </c>
    </row>
    <row r="7259" spans="1:13" x14ac:dyDescent="0.25">
      <c r="A7259">
        <v>900035722</v>
      </c>
      <c r="B7259" t="s">
        <v>298</v>
      </c>
      <c r="C7259" t="s">
        <v>294</v>
      </c>
      <c r="D7259" t="s">
        <v>299</v>
      </c>
      <c r="E7259" t="s">
        <v>224</v>
      </c>
      <c r="F7259" t="s">
        <v>314</v>
      </c>
      <c r="G7259" s="16">
        <v>43100</v>
      </c>
      <c r="J7259" t="s">
        <v>321</v>
      </c>
      <c r="K7259" t="str">
        <f>IFERROR(VLOOKUP(J7259,ORDEN_ESF!A:C,2,0),"")</f>
        <v>Pasivos no corrientes</v>
      </c>
      <c r="L7259">
        <f>IFERROR(VLOOKUP(J7259,ORDEN_ESF!A:C,3,0),0)</f>
        <v>5</v>
      </c>
      <c r="M7259">
        <v>19683070</v>
      </c>
    </row>
    <row r="7260" spans="1:13" x14ac:dyDescent="0.25">
      <c r="A7260">
        <v>900193192</v>
      </c>
      <c r="B7260" t="s">
        <v>305</v>
      </c>
      <c r="C7260" t="s">
        <v>294</v>
      </c>
      <c r="D7260" t="s">
        <v>228</v>
      </c>
      <c r="E7260" t="s">
        <v>224</v>
      </c>
      <c r="F7260" t="s">
        <v>292</v>
      </c>
      <c r="G7260" s="16">
        <v>43100</v>
      </c>
      <c r="J7260" t="s">
        <v>321</v>
      </c>
      <c r="K7260" t="str">
        <f>IFERROR(VLOOKUP(J7260,ORDEN_ESF!A:C,2,0),"")</f>
        <v>Pasivos no corrientes</v>
      </c>
      <c r="L7260">
        <f>IFERROR(VLOOKUP(J7260,ORDEN_ESF!A:C,3,0),0)</f>
        <v>5</v>
      </c>
      <c r="M7260">
        <v>32279745</v>
      </c>
    </row>
    <row r="7261" spans="1:13" x14ac:dyDescent="0.25">
      <c r="A7261">
        <v>900193192</v>
      </c>
      <c r="B7261" t="s">
        <v>305</v>
      </c>
      <c r="C7261" t="s">
        <v>294</v>
      </c>
      <c r="D7261" t="s">
        <v>228</v>
      </c>
      <c r="E7261" t="s">
        <v>224</v>
      </c>
      <c r="F7261" t="s">
        <v>314</v>
      </c>
      <c r="G7261" s="16">
        <v>43100</v>
      </c>
      <c r="J7261" t="s">
        <v>321</v>
      </c>
      <c r="K7261" t="str">
        <f>IFERROR(VLOOKUP(J7261,ORDEN_ESF!A:C,2,0),"")</f>
        <v>Pasivos no corrientes</v>
      </c>
      <c r="L7261">
        <f>IFERROR(VLOOKUP(J7261,ORDEN_ESF!A:C,3,0),0)</f>
        <v>5</v>
      </c>
      <c r="M7261">
        <v>19084303</v>
      </c>
    </row>
    <row r="7262" spans="1:13" x14ac:dyDescent="0.25">
      <c r="A7262">
        <v>900192726</v>
      </c>
      <c r="B7262" t="s">
        <v>382</v>
      </c>
      <c r="C7262" t="s">
        <v>294</v>
      </c>
      <c r="D7262" t="s">
        <v>299</v>
      </c>
      <c r="E7262" t="s">
        <v>333</v>
      </c>
      <c r="F7262" t="s">
        <v>292</v>
      </c>
      <c r="G7262" s="16">
        <v>43100</v>
      </c>
      <c r="J7262" t="s">
        <v>321</v>
      </c>
      <c r="K7262" t="str">
        <f>IFERROR(VLOOKUP(J7262,ORDEN_ESF!A:C,2,0),"")</f>
        <v>Pasivos no corrientes</v>
      </c>
      <c r="L7262">
        <f>IFERROR(VLOOKUP(J7262,ORDEN_ESF!A:C,3,0),0)</f>
        <v>5</v>
      </c>
      <c r="M7262">
        <v>1035773</v>
      </c>
    </row>
    <row r="7263" spans="1:13" x14ac:dyDescent="0.25">
      <c r="A7263">
        <v>900192726</v>
      </c>
      <c r="B7263" t="s">
        <v>382</v>
      </c>
      <c r="C7263" t="s">
        <v>294</v>
      </c>
      <c r="D7263" t="s">
        <v>299</v>
      </c>
      <c r="E7263" t="s">
        <v>333</v>
      </c>
      <c r="F7263" t="s">
        <v>314</v>
      </c>
      <c r="G7263" s="16">
        <v>43100</v>
      </c>
      <c r="J7263" t="s">
        <v>321</v>
      </c>
      <c r="K7263" t="str">
        <f>IFERROR(VLOOKUP(J7263,ORDEN_ESF!A:C,2,0),"")</f>
        <v>Pasivos no corrientes</v>
      </c>
      <c r="L7263">
        <f>IFERROR(VLOOKUP(J7263,ORDEN_ESF!A:C,3,0),0)</f>
        <v>5</v>
      </c>
      <c r="M7263">
        <v>2032770</v>
      </c>
    </row>
    <row r="7264" spans="1:13" x14ac:dyDescent="0.25">
      <c r="A7264">
        <v>900139110</v>
      </c>
      <c r="B7264" t="s">
        <v>301</v>
      </c>
      <c r="C7264" t="s">
        <v>294</v>
      </c>
      <c r="D7264" t="s">
        <v>228</v>
      </c>
      <c r="E7264" t="s">
        <v>224</v>
      </c>
      <c r="F7264" t="s">
        <v>292</v>
      </c>
      <c r="G7264" s="16">
        <v>43100</v>
      </c>
      <c r="J7264" t="s">
        <v>321</v>
      </c>
      <c r="K7264" t="str">
        <f>IFERROR(VLOOKUP(J7264,ORDEN_ESF!A:C,2,0),"")</f>
        <v>Pasivos no corrientes</v>
      </c>
      <c r="L7264">
        <f>IFERROR(VLOOKUP(J7264,ORDEN_ESF!A:C,3,0),0)</f>
        <v>5</v>
      </c>
      <c r="M7264">
        <v>4329311</v>
      </c>
    </row>
    <row r="7265" spans="1:13" x14ac:dyDescent="0.25">
      <c r="A7265">
        <v>900139110</v>
      </c>
      <c r="B7265" t="s">
        <v>301</v>
      </c>
      <c r="C7265" t="s">
        <v>294</v>
      </c>
      <c r="D7265" t="s">
        <v>228</v>
      </c>
      <c r="E7265" t="s">
        <v>224</v>
      </c>
      <c r="F7265" t="s">
        <v>314</v>
      </c>
      <c r="G7265" s="16">
        <v>43100</v>
      </c>
      <c r="J7265" t="s">
        <v>321</v>
      </c>
      <c r="K7265" t="str">
        <f>IFERROR(VLOOKUP(J7265,ORDEN_ESF!A:C,2,0),"")</f>
        <v>Pasivos no corrientes</v>
      </c>
      <c r="L7265">
        <f>IFERROR(VLOOKUP(J7265,ORDEN_ESF!A:C,3,0),0)</f>
        <v>5</v>
      </c>
      <c r="M7265">
        <v>6799352</v>
      </c>
    </row>
    <row r="7266" spans="1:13" x14ac:dyDescent="0.25">
      <c r="A7266">
        <v>860067697</v>
      </c>
      <c r="B7266" t="s">
        <v>359</v>
      </c>
      <c r="C7266" t="s">
        <v>294</v>
      </c>
      <c r="D7266" t="s">
        <v>228</v>
      </c>
      <c r="E7266" t="s">
        <v>360</v>
      </c>
      <c r="F7266" t="s">
        <v>292</v>
      </c>
      <c r="G7266" s="16">
        <v>43100</v>
      </c>
      <c r="J7266" t="s">
        <v>322</v>
      </c>
      <c r="K7266" t="str">
        <f>IFERROR(VLOOKUP(J7266,ORDEN_ESF!A:C,2,0),"")</f>
        <v>Pasivos</v>
      </c>
      <c r="L7266">
        <f>IFERROR(VLOOKUP(J7266,ORDEN_ESF!A:C,3,0),0)</f>
        <v>6</v>
      </c>
      <c r="M7266">
        <v>20703960</v>
      </c>
    </row>
    <row r="7267" spans="1:13" x14ac:dyDescent="0.25">
      <c r="A7267">
        <v>860067697</v>
      </c>
      <c r="B7267" t="s">
        <v>359</v>
      </c>
      <c r="C7267" t="s">
        <v>294</v>
      </c>
      <c r="D7267" t="s">
        <v>228</v>
      </c>
      <c r="E7267" t="s">
        <v>360</v>
      </c>
      <c r="F7267" t="s">
        <v>314</v>
      </c>
      <c r="G7267" s="16">
        <v>43100</v>
      </c>
      <c r="J7267" t="s">
        <v>322</v>
      </c>
      <c r="K7267" t="str">
        <f>IFERROR(VLOOKUP(J7267,ORDEN_ESF!A:C,2,0),"")</f>
        <v>Pasivos</v>
      </c>
      <c r="L7267">
        <f>IFERROR(VLOOKUP(J7267,ORDEN_ESF!A:C,3,0),0)</f>
        <v>6</v>
      </c>
      <c r="M7267">
        <v>28261241</v>
      </c>
    </row>
    <row r="7268" spans="1:13" x14ac:dyDescent="0.25">
      <c r="A7268">
        <v>900413588</v>
      </c>
      <c r="B7268" t="s">
        <v>37</v>
      </c>
      <c r="C7268" t="s">
        <v>294</v>
      </c>
      <c r="D7268" t="s">
        <v>343</v>
      </c>
      <c r="E7268" t="s">
        <v>224</v>
      </c>
      <c r="F7268" t="s">
        <v>292</v>
      </c>
      <c r="G7268" s="16">
        <v>43100</v>
      </c>
      <c r="J7268" t="s">
        <v>322</v>
      </c>
      <c r="K7268" t="str">
        <f>IFERROR(VLOOKUP(J7268,ORDEN_ESF!A:C,2,0),"")</f>
        <v>Pasivos</v>
      </c>
      <c r="L7268">
        <f>IFERROR(VLOOKUP(J7268,ORDEN_ESF!A:C,3,0),0)</f>
        <v>6</v>
      </c>
      <c r="M7268">
        <v>5565309</v>
      </c>
    </row>
    <row r="7269" spans="1:13" x14ac:dyDescent="0.25">
      <c r="A7269">
        <v>900413588</v>
      </c>
      <c r="B7269" t="s">
        <v>37</v>
      </c>
      <c r="C7269" t="s">
        <v>294</v>
      </c>
      <c r="D7269" t="s">
        <v>343</v>
      </c>
      <c r="E7269" t="s">
        <v>224</v>
      </c>
      <c r="F7269" t="s">
        <v>314</v>
      </c>
      <c r="G7269" s="16">
        <v>43100</v>
      </c>
      <c r="J7269" t="s">
        <v>322</v>
      </c>
      <c r="K7269" t="str">
        <f>IFERROR(VLOOKUP(J7269,ORDEN_ESF!A:C,2,0),"")</f>
        <v>Pasivos</v>
      </c>
      <c r="L7269">
        <f>IFERROR(VLOOKUP(J7269,ORDEN_ESF!A:C,3,0),0)</f>
        <v>6</v>
      </c>
      <c r="M7269">
        <v>7915346</v>
      </c>
    </row>
    <row r="7270" spans="1:13" x14ac:dyDescent="0.25">
      <c r="A7270">
        <v>860001986</v>
      </c>
      <c r="B7270" t="s">
        <v>293</v>
      </c>
      <c r="C7270" t="s">
        <v>294</v>
      </c>
      <c r="D7270" t="s">
        <v>228</v>
      </c>
      <c r="E7270" t="s">
        <v>224</v>
      </c>
      <c r="F7270" t="s">
        <v>292</v>
      </c>
      <c r="G7270" s="16">
        <v>43100</v>
      </c>
      <c r="J7270" t="s">
        <v>322</v>
      </c>
      <c r="K7270" t="str">
        <f>IFERROR(VLOOKUP(J7270,ORDEN_ESF!A:C,2,0),"")</f>
        <v>Pasivos</v>
      </c>
      <c r="L7270">
        <f>IFERROR(VLOOKUP(J7270,ORDEN_ESF!A:C,3,0),0)</f>
        <v>6</v>
      </c>
      <c r="M7270">
        <v>32352985</v>
      </c>
    </row>
    <row r="7271" spans="1:13" x14ac:dyDescent="0.25">
      <c r="A7271">
        <v>860001986</v>
      </c>
      <c r="B7271" t="s">
        <v>293</v>
      </c>
      <c r="C7271" t="s">
        <v>294</v>
      </c>
      <c r="D7271" t="s">
        <v>228</v>
      </c>
      <c r="E7271" t="s">
        <v>224</v>
      </c>
      <c r="F7271" t="s">
        <v>314</v>
      </c>
      <c r="G7271" s="16">
        <v>43100</v>
      </c>
      <c r="J7271" t="s">
        <v>322</v>
      </c>
      <c r="K7271" t="str">
        <f>IFERROR(VLOOKUP(J7271,ORDEN_ESF!A:C,2,0),"")</f>
        <v>Pasivos</v>
      </c>
      <c r="L7271">
        <f>IFERROR(VLOOKUP(J7271,ORDEN_ESF!A:C,3,0),0)</f>
        <v>6</v>
      </c>
      <c r="M7271">
        <v>35276808</v>
      </c>
    </row>
    <row r="7272" spans="1:13" x14ac:dyDescent="0.25">
      <c r="A7272">
        <v>860014285</v>
      </c>
      <c r="B7272" t="s">
        <v>356</v>
      </c>
      <c r="C7272" t="s">
        <v>294</v>
      </c>
      <c r="D7272" t="s">
        <v>228</v>
      </c>
      <c r="E7272" t="s">
        <v>224</v>
      </c>
      <c r="F7272" t="s">
        <v>292</v>
      </c>
      <c r="G7272" s="16">
        <v>43100</v>
      </c>
      <c r="J7272" t="s">
        <v>322</v>
      </c>
      <c r="K7272" t="str">
        <f>IFERROR(VLOOKUP(J7272,ORDEN_ESF!A:C,2,0),"")</f>
        <v>Pasivos</v>
      </c>
      <c r="L7272">
        <f>IFERROR(VLOOKUP(J7272,ORDEN_ESF!A:C,3,0),0)</f>
        <v>6</v>
      </c>
      <c r="M7272">
        <v>363416</v>
      </c>
    </row>
    <row r="7273" spans="1:13" x14ac:dyDescent="0.25">
      <c r="A7273">
        <v>860014285</v>
      </c>
      <c r="B7273" t="s">
        <v>356</v>
      </c>
      <c r="C7273" t="s">
        <v>294</v>
      </c>
      <c r="D7273" t="s">
        <v>228</v>
      </c>
      <c r="E7273" t="s">
        <v>224</v>
      </c>
      <c r="F7273" t="s">
        <v>314</v>
      </c>
      <c r="G7273" s="16">
        <v>43100</v>
      </c>
      <c r="J7273" t="s">
        <v>322</v>
      </c>
      <c r="K7273" t="str">
        <f>IFERROR(VLOOKUP(J7273,ORDEN_ESF!A:C,2,0),"")</f>
        <v>Pasivos</v>
      </c>
      <c r="L7273">
        <f>IFERROR(VLOOKUP(J7273,ORDEN_ESF!A:C,3,0),0)</f>
        <v>6</v>
      </c>
      <c r="M7273">
        <v>2046799</v>
      </c>
    </row>
    <row r="7274" spans="1:13" x14ac:dyDescent="0.25">
      <c r="A7274">
        <v>900668954</v>
      </c>
      <c r="B7274" t="s">
        <v>387</v>
      </c>
      <c r="C7274" t="s">
        <v>294</v>
      </c>
      <c r="D7274" t="s">
        <v>228</v>
      </c>
      <c r="E7274" t="s">
        <v>224</v>
      </c>
      <c r="F7274" t="s">
        <v>292</v>
      </c>
      <c r="G7274" s="16">
        <v>43100</v>
      </c>
      <c r="J7274" t="s">
        <v>322</v>
      </c>
      <c r="K7274" t="str">
        <f>IFERROR(VLOOKUP(J7274,ORDEN_ESF!A:C,2,0),"")</f>
        <v>Pasivos</v>
      </c>
      <c r="L7274">
        <f>IFERROR(VLOOKUP(J7274,ORDEN_ESF!A:C,3,0),0)</f>
        <v>6</v>
      </c>
      <c r="M7274">
        <v>1397561</v>
      </c>
    </row>
    <row r="7275" spans="1:13" x14ac:dyDescent="0.25">
      <c r="A7275">
        <v>900668954</v>
      </c>
      <c r="B7275" t="s">
        <v>387</v>
      </c>
      <c r="C7275" t="s">
        <v>294</v>
      </c>
      <c r="D7275" t="s">
        <v>228</v>
      </c>
      <c r="E7275" t="s">
        <v>224</v>
      </c>
      <c r="F7275" t="s">
        <v>314</v>
      </c>
      <c r="G7275" s="16">
        <v>43100</v>
      </c>
      <c r="J7275" t="s">
        <v>322</v>
      </c>
      <c r="K7275" t="str">
        <f>IFERROR(VLOOKUP(J7275,ORDEN_ESF!A:C,2,0),"")</f>
        <v>Pasivos</v>
      </c>
      <c r="L7275">
        <f>IFERROR(VLOOKUP(J7275,ORDEN_ESF!A:C,3,0),0)</f>
        <v>6</v>
      </c>
      <c r="M7275">
        <v>2214035</v>
      </c>
    </row>
    <row r="7276" spans="1:13" x14ac:dyDescent="0.25">
      <c r="A7276">
        <v>900315057</v>
      </c>
      <c r="B7276" t="s">
        <v>385</v>
      </c>
      <c r="C7276" t="s">
        <v>294</v>
      </c>
      <c r="D7276" t="s">
        <v>223</v>
      </c>
      <c r="E7276" t="s">
        <v>358</v>
      </c>
      <c r="F7276" t="s">
        <v>292</v>
      </c>
      <c r="G7276" s="16">
        <v>43100</v>
      </c>
      <c r="J7276" t="s">
        <v>322</v>
      </c>
      <c r="K7276" t="str">
        <f>IFERROR(VLOOKUP(J7276,ORDEN_ESF!A:C,2,0),"")</f>
        <v>Pasivos</v>
      </c>
      <c r="L7276">
        <f>IFERROR(VLOOKUP(J7276,ORDEN_ESF!A:C,3,0),0)</f>
        <v>6</v>
      </c>
      <c r="M7276">
        <v>60613200</v>
      </c>
    </row>
    <row r="7277" spans="1:13" x14ac:dyDescent="0.25">
      <c r="A7277">
        <v>900315057</v>
      </c>
      <c r="B7277" t="s">
        <v>385</v>
      </c>
      <c r="C7277" t="s">
        <v>294</v>
      </c>
      <c r="D7277" t="s">
        <v>223</v>
      </c>
      <c r="E7277" t="s">
        <v>358</v>
      </c>
      <c r="F7277" t="s">
        <v>314</v>
      </c>
      <c r="G7277" s="16">
        <v>43100</v>
      </c>
      <c r="J7277" t="s">
        <v>322</v>
      </c>
      <c r="K7277" t="str">
        <f>IFERROR(VLOOKUP(J7277,ORDEN_ESF!A:C,2,0),"")</f>
        <v>Pasivos</v>
      </c>
      <c r="L7277">
        <f>IFERROR(VLOOKUP(J7277,ORDEN_ESF!A:C,3,0),0)</f>
        <v>6</v>
      </c>
      <c r="M7277">
        <v>82797236</v>
      </c>
    </row>
    <row r="7278" spans="1:13" x14ac:dyDescent="0.25">
      <c r="A7278">
        <v>890920656</v>
      </c>
      <c r="B7278" t="s">
        <v>302</v>
      </c>
      <c r="C7278" t="s">
        <v>294</v>
      </c>
      <c r="D7278" t="s">
        <v>223</v>
      </c>
      <c r="E7278" t="s">
        <v>224</v>
      </c>
      <c r="F7278" t="s">
        <v>292</v>
      </c>
      <c r="G7278" s="16">
        <v>43100</v>
      </c>
      <c r="J7278" t="s">
        <v>322</v>
      </c>
      <c r="K7278" t="str">
        <f>IFERROR(VLOOKUP(J7278,ORDEN_ESF!A:C,2,0),"")</f>
        <v>Pasivos</v>
      </c>
      <c r="L7278">
        <f>IFERROR(VLOOKUP(J7278,ORDEN_ESF!A:C,3,0),0)</f>
        <v>6</v>
      </c>
      <c r="M7278">
        <v>2427627</v>
      </c>
    </row>
    <row r="7279" spans="1:13" x14ac:dyDescent="0.25">
      <c r="A7279">
        <v>890920656</v>
      </c>
      <c r="B7279" t="s">
        <v>302</v>
      </c>
      <c r="C7279" t="s">
        <v>294</v>
      </c>
      <c r="D7279" t="s">
        <v>223</v>
      </c>
      <c r="E7279" t="s">
        <v>224</v>
      </c>
      <c r="F7279" t="s">
        <v>314</v>
      </c>
      <c r="G7279" s="16">
        <v>43100</v>
      </c>
      <c r="J7279" t="s">
        <v>322</v>
      </c>
      <c r="K7279" t="str">
        <f>IFERROR(VLOOKUP(J7279,ORDEN_ESF!A:C,2,0),"")</f>
        <v>Pasivos</v>
      </c>
      <c r="L7279">
        <f>IFERROR(VLOOKUP(J7279,ORDEN_ESF!A:C,3,0),0)</f>
        <v>6</v>
      </c>
      <c r="M7279">
        <v>2744488</v>
      </c>
    </row>
    <row r="7280" spans="1:13" x14ac:dyDescent="0.25">
      <c r="A7280">
        <v>900035722</v>
      </c>
      <c r="B7280" t="s">
        <v>298</v>
      </c>
      <c r="C7280" t="s">
        <v>294</v>
      </c>
      <c r="D7280" t="s">
        <v>299</v>
      </c>
      <c r="E7280" t="s">
        <v>224</v>
      </c>
      <c r="F7280" t="s">
        <v>292</v>
      </c>
      <c r="G7280" s="16">
        <v>43100</v>
      </c>
      <c r="J7280" t="s">
        <v>322</v>
      </c>
      <c r="K7280" t="str">
        <f>IFERROR(VLOOKUP(J7280,ORDEN_ESF!A:C,2,0),"")</f>
        <v>Pasivos</v>
      </c>
      <c r="L7280">
        <f>IFERROR(VLOOKUP(J7280,ORDEN_ESF!A:C,3,0),0)</f>
        <v>6</v>
      </c>
      <c r="M7280">
        <v>119241397</v>
      </c>
    </row>
    <row r="7281" spans="1:13" x14ac:dyDescent="0.25">
      <c r="A7281">
        <v>900035722</v>
      </c>
      <c r="B7281" t="s">
        <v>298</v>
      </c>
      <c r="C7281" t="s">
        <v>294</v>
      </c>
      <c r="D7281" t="s">
        <v>299</v>
      </c>
      <c r="E7281" t="s">
        <v>224</v>
      </c>
      <c r="F7281" t="s">
        <v>314</v>
      </c>
      <c r="G7281" s="16">
        <v>43100</v>
      </c>
      <c r="J7281" t="s">
        <v>322</v>
      </c>
      <c r="K7281" t="str">
        <f>IFERROR(VLOOKUP(J7281,ORDEN_ESF!A:C,2,0),"")</f>
        <v>Pasivos</v>
      </c>
      <c r="L7281">
        <f>IFERROR(VLOOKUP(J7281,ORDEN_ESF!A:C,3,0),0)</f>
        <v>6</v>
      </c>
      <c r="M7281">
        <v>80555305</v>
      </c>
    </row>
    <row r="7282" spans="1:13" x14ac:dyDescent="0.25">
      <c r="A7282">
        <v>900193192</v>
      </c>
      <c r="B7282" t="s">
        <v>305</v>
      </c>
      <c r="C7282" t="s">
        <v>294</v>
      </c>
      <c r="D7282" t="s">
        <v>228</v>
      </c>
      <c r="E7282" t="s">
        <v>224</v>
      </c>
      <c r="F7282" t="s">
        <v>292</v>
      </c>
      <c r="G7282" s="16">
        <v>43100</v>
      </c>
      <c r="J7282" t="s">
        <v>322</v>
      </c>
      <c r="K7282" t="str">
        <f>IFERROR(VLOOKUP(J7282,ORDEN_ESF!A:C,2,0),"")</f>
        <v>Pasivos</v>
      </c>
      <c r="L7282">
        <f>IFERROR(VLOOKUP(J7282,ORDEN_ESF!A:C,3,0),0)</f>
        <v>6</v>
      </c>
      <c r="M7282">
        <v>58681558</v>
      </c>
    </row>
    <row r="7283" spans="1:13" x14ac:dyDescent="0.25">
      <c r="A7283">
        <v>900193192</v>
      </c>
      <c r="B7283" t="s">
        <v>305</v>
      </c>
      <c r="C7283" t="s">
        <v>294</v>
      </c>
      <c r="D7283" t="s">
        <v>228</v>
      </c>
      <c r="E7283" t="s">
        <v>224</v>
      </c>
      <c r="F7283" t="s">
        <v>314</v>
      </c>
      <c r="G7283" s="16">
        <v>43100</v>
      </c>
      <c r="J7283" t="s">
        <v>322</v>
      </c>
      <c r="K7283" t="str">
        <f>IFERROR(VLOOKUP(J7283,ORDEN_ESF!A:C,2,0),"")</f>
        <v>Pasivos</v>
      </c>
      <c r="L7283">
        <f>IFERROR(VLOOKUP(J7283,ORDEN_ESF!A:C,3,0),0)</f>
        <v>6</v>
      </c>
      <c r="M7283">
        <v>39810078</v>
      </c>
    </row>
    <row r="7284" spans="1:13" x14ac:dyDescent="0.25">
      <c r="A7284">
        <v>800208146</v>
      </c>
      <c r="B7284" t="s">
        <v>346</v>
      </c>
      <c r="C7284" t="s">
        <v>294</v>
      </c>
      <c r="D7284" t="s">
        <v>228</v>
      </c>
      <c r="E7284" t="s">
        <v>347</v>
      </c>
      <c r="F7284" t="s">
        <v>292</v>
      </c>
      <c r="G7284" s="16">
        <v>43100</v>
      </c>
      <c r="J7284" t="s">
        <v>322</v>
      </c>
      <c r="K7284" t="str">
        <f>IFERROR(VLOOKUP(J7284,ORDEN_ESF!A:C,2,0),"")</f>
        <v>Pasivos</v>
      </c>
      <c r="L7284">
        <f>IFERROR(VLOOKUP(J7284,ORDEN_ESF!A:C,3,0),0)</f>
        <v>6</v>
      </c>
      <c r="M7284">
        <v>197225079</v>
      </c>
    </row>
    <row r="7285" spans="1:13" x14ac:dyDescent="0.25">
      <c r="A7285">
        <v>800208146</v>
      </c>
      <c r="B7285" t="s">
        <v>346</v>
      </c>
      <c r="C7285" t="s">
        <v>294</v>
      </c>
      <c r="D7285" t="s">
        <v>228</v>
      </c>
      <c r="E7285" t="s">
        <v>347</v>
      </c>
      <c r="F7285" t="s">
        <v>314</v>
      </c>
      <c r="G7285" s="16">
        <v>43100</v>
      </c>
      <c r="J7285" t="s">
        <v>322</v>
      </c>
      <c r="K7285" t="str">
        <f>IFERROR(VLOOKUP(J7285,ORDEN_ESF!A:C,2,0),"")</f>
        <v>Pasivos</v>
      </c>
      <c r="L7285">
        <f>IFERROR(VLOOKUP(J7285,ORDEN_ESF!A:C,3,0),0)</f>
        <v>6</v>
      </c>
      <c r="M7285">
        <v>175940546</v>
      </c>
    </row>
    <row r="7286" spans="1:13" x14ac:dyDescent="0.25">
      <c r="A7286">
        <v>860009250</v>
      </c>
      <c r="B7286" t="s">
        <v>362</v>
      </c>
      <c r="C7286" t="s">
        <v>294</v>
      </c>
      <c r="D7286" t="s">
        <v>228</v>
      </c>
      <c r="E7286" t="s">
        <v>224</v>
      </c>
      <c r="F7286" t="s">
        <v>292</v>
      </c>
      <c r="G7286" s="16">
        <v>43100</v>
      </c>
      <c r="J7286" t="s">
        <v>322</v>
      </c>
      <c r="K7286" t="str">
        <f>IFERROR(VLOOKUP(J7286,ORDEN_ESF!A:C,2,0),"")</f>
        <v>Pasivos</v>
      </c>
      <c r="L7286">
        <f>IFERROR(VLOOKUP(J7286,ORDEN_ESF!A:C,3,0),0)</f>
        <v>6</v>
      </c>
      <c r="M7286">
        <v>6315007</v>
      </c>
    </row>
    <row r="7287" spans="1:13" x14ac:dyDescent="0.25">
      <c r="A7287">
        <v>860009250</v>
      </c>
      <c r="B7287" t="s">
        <v>362</v>
      </c>
      <c r="C7287" t="s">
        <v>294</v>
      </c>
      <c r="D7287" t="s">
        <v>228</v>
      </c>
      <c r="E7287" t="s">
        <v>224</v>
      </c>
      <c r="F7287" t="s">
        <v>314</v>
      </c>
      <c r="G7287" s="16">
        <v>43100</v>
      </c>
      <c r="J7287" t="s">
        <v>322</v>
      </c>
      <c r="K7287" t="str">
        <f>IFERROR(VLOOKUP(J7287,ORDEN_ESF!A:C,2,0),"")</f>
        <v>Pasivos</v>
      </c>
      <c r="L7287">
        <f>IFERROR(VLOOKUP(J7287,ORDEN_ESF!A:C,3,0),0)</f>
        <v>6</v>
      </c>
      <c r="M7287">
        <v>7935420</v>
      </c>
    </row>
    <row r="7288" spans="1:13" x14ac:dyDescent="0.25">
      <c r="A7288">
        <v>900192726</v>
      </c>
      <c r="B7288" t="s">
        <v>382</v>
      </c>
      <c r="C7288" t="s">
        <v>294</v>
      </c>
      <c r="D7288" t="s">
        <v>299</v>
      </c>
      <c r="E7288" t="s">
        <v>333</v>
      </c>
      <c r="F7288" t="s">
        <v>292</v>
      </c>
      <c r="G7288" s="16">
        <v>43100</v>
      </c>
      <c r="J7288" t="s">
        <v>322</v>
      </c>
      <c r="K7288" t="str">
        <f>IFERROR(VLOOKUP(J7288,ORDEN_ESF!A:C,2,0),"")</f>
        <v>Pasivos</v>
      </c>
      <c r="L7288">
        <f>IFERROR(VLOOKUP(J7288,ORDEN_ESF!A:C,3,0),0)</f>
        <v>6</v>
      </c>
      <c r="M7288">
        <v>1081294</v>
      </c>
    </row>
    <row r="7289" spans="1:13" x14ac:dyDescent="0.25">
      <c r="A7289">
        <v>900192726</v>
      </c>
      <c r="B7289" t="s">
        <v>382</v>
      </c>
      <c r="C7289" t="s">
        <v>294</v>
      </c>
      <c r="D7289" t="s">
        <v>299</v>
      </c>
      <c r="E7289" t="s">
        <v>333</v>
      </c>
      <c r="F7289" t="s">
        <v>314</v>
      </c>
      <c r="G7289" s="16">
        <v>43100</v>
      </c>
      <c r="J7289" t="s">
        <v>322</v>
      </c>
      <c r="K7289" t="str">
        <f>IFERROR(VLOOKUP(J7289,ORDEN_ESF!A:C,2,0),"")</f>
        <v>Pasivos</v>
      </c>
      <c r="L7289">
        <f>IFERROR(VLOOKUP(J7289,ORDEN_ESF!A:C,3,0),0)</f>
        <v>6</v>
      </c>
      <c r="M7289">
        <v>2439938</v>
      </c>
    </row>
    <row r="7290" spans="1:13" x14ac:dyDescent="0.25">
      <c r="A7290">
        <v>900139110</v>
      </c>
      <c r="B7290" t="s">
        <v>301</v>
      </c>
      <c r="C7290" t="s">
        <v>294</v>
      </c>
      <c r="D7290" t="s">
        <v>228</v>
      </c>
      <c r="E7290" t="s">
        <v>224</v>
      </c>
      <c r="F7290" t="s">
        <v>292</v>
      </c>
      <c r="G7290" s="16">
        <v>43100</v>
      </c>
      <c r="J7290" t="s">
        <v>322</v>
      </c>
      <c r="K7290" t="str">
        <f>IFERROR(VLOOKUP(J7290,ORDEN_ESF!A:C,2,0),"")</f>
        <v>Pasivos</v>
      </c>
      <c r="L7290">
        <f>IFERROR(VLOOKUP(J7290,ORDEN_ESF!A:C,3,0),0)</f>
        <v>6</v>
      </c>
      <c r="M7290">
        <v>9365717</v>
      </c>
    </row>
    <row r="7291" spans="1:13" x14ac:dyDescent="0.25">
      <c r="A7291">
        <v>900139110</v>
      </c>
      <c r="B7291" t="s">
        <v>301</v>
      </c>
      <c r="C7291" t="s">
        <v>294</v>
      </c>
      <c r="D7291" t="s">
        <v>228</v>
      </c>
      <c r="E7291" t="s">
        <v>224</v>
      </c>
      <c r="F7291" t="s">
        <v>314</v>
      </c>
      <c r="G7291" s="16">
        <v>43100</v>
      </c>
      <c r="J7291" t="s">
        <v>322</v>
      </c>
      <c r="K7291" t="str">
        <f>IFERROR(VLOOKUP(J7291,ORDEN_ESF!A:C,2,0),"")</f>
        <v>Pasivos</v>
      </c>
      <c r="L7291">
        <f>IFERROR(VLOOKUP(J7291,ORDEN_ESF!A:C,3,0),0)</f>
        <v>6</v>
      </c>
      <c r="M7291">
        <v>10302816</v>
      </c>
    </row>
    <row r="7292" spans="1:13" x14ac:dyDescent="0.25">
      <c r="A7292">
        <v>860067697</v>
      </c>
      <c r="B7292" t="s">
        <v>359</v>
      </c>
      <c r="C7292" t="s">
        <v>294</v>
      </c>
      <c r="D7292" t="s">
        <v>228</v>
      </c>
      <c r="E7292" t="s">
        <v>360</v>
      </c>
      <c r="F7292" t="s">
        <v>292</v>
      </c>
      <c r="G7292" s="16">
        <v>43100</v>
      </c>
      <c r="J7292" t="s">
        <v>280</v>
      </c>
      <c r="K7292" t="str">
        <f>IFERROR(VLOOKUP(J7292,ORDEN_ESF!A:C,2,0),"")</f>
        <v>Capital emitido</v>
      </c>
      <c r="L7292">
        <f>IFERROR(VLOOKUP(J7292,ORDEN_ESF!A:C,3,0),0)</f>
        <v>0</v>
      </c>
      <c r="M7292">
        <v>1932000</v>
      </c>
    </row>
    <row r="7293" spans="1:13" x14ac:dyDescent="0.25">
      <c r="A7293">
        <v>860067697</v>
      </c>
      <c r="B7293" t="s">
        <v>359</v>
      </c>
      <c r="C7293" t="s">
        <v>294</v>
      </c>
      <c r="D7293" t="s">
        <v>228</v>
      </c>
      <c r="E7293" t="s">
        <v>360</v>
      </c>
      <c r="F7293" t="s">
        <v>314</v>
      </c>
      <c r="G7293" s="16">
        <v>43100</v>
      </c>
      <c r="J7293" t="s">
        <v>280</v>
      </c>
      <c r="K7293" t="str">
        <f>IFERROR(VLOOKUP(J7293,ORDEN_ESF!A:C,2,0),"")</f>
        <v>Capital emitido</v>
      </c>
      <c r="L7293">
        <f>IFERROR(VLOOKUP(J7293,ORDEN_ESF!A:C,3,0),0)</f>
        <v>0</v>
      </c>
      <c r="M7293">
        <v>1932000</v>
      </c>
    </row>
    <row r="7294" spans="1:13" x14ac:dyDescent="0.25">
      <c r="A7294">
        <v>900413588</v>
      </c>
      <c r="B7294" t="s">
        <v>37</v>
      </c>
      <c r="C7294" t="s">
        <v>294</v>
      </c>
      <c r="D7294" t="s">
        <v>343</v>
      </c>
      <c r="E7294" t="s">
        <v>224</v>
      </c>
      <c r="F7294" t="s">
        <v>292</v>
      </c>
      <c r="G7294" s="16">
        <v>43100</v>
      </c>
      <c r="J7294" t="s">
        <v>280</v>
      </c>
      <c r="K7294" t="str">
        <f>IFERROR(VLOOKUP(J7294,ORDEN_ESF!A:C,2,0),"")</f>
        <v>Capital emitido</v>
      </c>
      <c r="L7294">
        <f>IFERROR(VLOOKUP(J7294,ORDEN_ESF!A:C,3,0),0)</f>
        <v>0</v>
      </c>
      <c r="M7294">
        <v>504000</v>
      </c>
    </row>
    <row r="7295" spans="1:13" x14ac:dyDescent="0.25">
      <c r="A7295">
        <v>900413588</v>
      </c>
      <c r="B7295" t="s">
        <v>37</v>
      </c>
      <c r="C7295" t="s">
        <v>294</v>
      </c>
      <c r="D7295" t="s">
        <v>343</v>
      </c>
      <c r="E7295" t="s">
        <v>224</v>
      </c>
      <c r="F7295" t="s">
        <v>314</v>
      </c>
      <c r="G7295" s="16">
        <v>43100</v>
      </c>
      <c r="J7295" t="s">
        <v>280</v>
      </c>
      <c r="K7295" t="str">
        <f>IFERROR(VLOOKUP(J7295,ORDEN_ESF!A:C,2,0),"")</f>
        <v>Capital emitido</v>
      </c>
      <c r="L7295">
        <f>IFERROR(VLOOKUP(J7295,ORDEN_ESF!A:C,3,0),0)</f>
        <v>0</v>
      </c>
      <c r="M7295">
        <v>504000</v>
      </c>
    </row>
    <row r="7296" spans="1:13" x14ac:dyDescent="0.25">
      <c r="A7296">
        <v>860001986</v>
      </c>
      <c r="B7296" t="s">
        <v>293</v>
      </c>
      <c r="C7296" t="s">
        <v>294</v>
      </c>
      <c r="D7296" t="s">
        <v>228</v>
      </c>
      <c r="E7296" t="s">
        <v>224</v>
      </c>
      <c r="F7296" t="s">
        <v>292</v>
      </c>
      <c r="G7296" s="16">
        <v>43100</v>
      </c>
      <c r="J7296" t="s">
        <v>280</v>
      </c>
      <c r="K7296" t="str">
        <f>IFERROR(VLOOKUP(J7296,ORDEN_ESF!A:C,2,0),"")</f>
        <v>Capital emitido</v>
      </c>
      <c r="L7296">
        <f>IFERROR(VLOOKUP(J7296,ORDEN_ESF!A:C,3,0),0)</f>
        <v>0</v>
      </c>
      <c r="M7296">
        <v>4000000</v>
      </c>
    </row>
    <row r="7297" spans="1:13" x14ac:dyDescent="0.25">
      <c r="A7297">
        <v>860001986</v>
      </c>
      <c r="B7297" t="s">
        <v>293</v>
      </c>
      <c r="C7297" t="s">
        <v>294</v>
      </c>
      <c r="D7297" t="s">
        <v>228</v>
      </c>
      <c r="E7297" t="s">
        <v>224</v>
      </c>
      <c r="F7297" t="s">
        <v>314</v>
      </c>
      <c r="G7297" s="16">
        <v>43100</v>
      </c>
      <c r="J7297" t="s">
        <v>280</v>
      </c>
      <c r="K7297" t="str">
        <f>IFERROR(VLOOKUP(J7297,ORDEN_ESF!A:C,2,0),"")</f>
        <v>Capital emitido</v>
      </c>
      <c r="L7297">
        <f>IFERROR(VLOOKUP(J7297,ORDEN_ESF!A:C,3,0),0)</f>
        <v>0</v>
      </c>
      <c r="M7297">
        <v>4000000</v>
      </c>
    </row>
    <row r="7298" spans="1:13" x14ac:dyDescent="0.25">
      <c r="A7298">
        <v>860014285</v>
      </c>
      <c r="B7298" t="s">
        <v>356</v>
      </c>
      <c r="C7298" t="s">
        <v>294</v>
      </c>
      <c r="D7298" t="s">
        <v>228</v>
      </c>
      <c r="E7298" t="s">
        <v>224</v>
      </c>
      <c r="F7298" t="s">
        <v>292</v>
      </c>
      <c r="G7298" s="16">
        <v>43100</v>
      </c>
      <c r="J7298" t="s">
        <v>280</v>
      </c>
      <c r="K7298" t="str">
        <f>IFERROR(VLOOKUP(J7298,ORDEN_ESF!A:C,2,0),"")</f>
        <v>Capital emitido</v>
      </c>
      <c r="L7298">
        <f>IFERROR(VLOOKUP(J7298,ORDEN_ESF!A:C,3,0),0)</f>
        <v>0</v>
      </c>
      <c r="M7298">
        <v>1710000</v>
      </c>
    </row>
    <row r="7299" spans="1:13" x14ac:dyDescent="0.25">
      <c r="A7299">
        <v>860014285</v>
      </c>
      <c r="B7299" t="s">
        <v>356</v>
      </c>
      <c r="C7299" t="s">
        <v>294</v>
      </c>
      <c r="D7299" t="s">
        <v>228</v>
      </c>
      <c r="E7299" t="s">
        <v>224</v>
      </c>
      <c r="F7299" t="s">
        <v>314</v>
      </c>
      <c r="G7299" s="16">
        <v>43100</v>
      </c>
      <c r="J7299" t="s">
        <v>280</v>
      </c>
      <c r="K7299" t="str">
        <f>IFERROR(VLOOKUP(J7299,ORDEN_ESF!A:C,2,0),"")</f>
        <v>Capital emitido</v>
      </c>
      <c r="L7299">
        <f>IFERROR(VLOOKUP(J7299,ORDEN_ESF!A:C,3,0),0)</f>
        <v>0</v>
      </c>
      <c r="M7299">
        <v>1710000</v>
      </c>
    </row>
    <row r="7300" spans="1:13" x14ac:dyDescent="0.25">
      <c r="A7300">
        <v>900668954</v>
      </c>
      <c r="B7300" t="s">
        <v>387</v>
      </c>
      <c r="C7300" t="s">
        <v>294</v>
      </c>
      <c r="D7300" t="s">
        <v>228</v>
      </c>
      <c r="E7300" t="s">
        <v>224</v>
      </c>
      <c r="F7300" t="s">
        <v>292</v>
      </c>
      <c r="G7300" s="16">
        <v>43100</v>
      </c>
      <c r="J7300" t="s">
        <v>280</v>
      </c>
      <c r="K7300" t="str">
        <f>IFERROR(VLOOKUP(J7300,ORDEN_ESF!A:C,2,0),"")</f>
        <v>Capital emitido</v>
      </c>
      <c r="L7300">
        <f>IFERROR(VLOOKUP(J7300,ORDEN_ESF!A:C,3,0),0)</f>
        <v>0</v>
      </c>
      <c r="M7300">
        <v>5000000</v>
      </c>
    </row>
    <row r="7301" spans="1:13" x14ac:dyDescent="0.25">
      <c r="A7301">
        <v>900668954</v>
      </c>
      <c r="B7301" t="s">
        <v>387</v>
      </c>
      <c r="C7301" t="s">
        <v>294</v>
      </c>
      <c r="D7301" t="s">
        <v>228</v>
      </c>
      <c r="E7301" t="s">
        <v>224</v>
      </c>
      <c r="F7301" t="s">
        <v>314</v>
      </c>
      <c r="G7301" s="16">
        <v>43100</v>
      </c>
      <c r="J7301" t="s">
        <v>280</v>
      </c>
      <c r="K7301" t="str">
        <f>IFERROR(VLOOKUP(J7301,ORDEN_ESF!A:C,2,0),"")</f>
        <v>Capital emitido</v>
      </c>
      <c r="L7301">
        <f>IFERROR(VLOOKUP(J7301,ORDEN_ESF!A:C,3,0),0)</f>
        <v>0</v>
      </c>
      <c r="M7301">
        <v>5000000</v>
      </c>
    </row>
    <row r="7302" spans="1:13" x14ac:dyDescent="0.25">
      <c r="A7302">
        <v>900315057</v>
      </c>
      <c r="B7302" t="s">
        <v>385</v>
      </c>
      <c r="C7302" t="s">
        <v>294</v>
      </c>
      <c r="D7302" t="s">
        <v>223</v>
      </c>
      <c r="E7302" t="s">
        <v>358</v>
      </c>
      <c r="F7302" t="s">
        <v>292</v>
      </c>
      <c r="G7302" s="16">
        <v>43100</v>
      </c>
      <c r="J7302" t="s">
        <v>280</v>
      </c>
      <c r="K7302" t="str">
        <f>IFERROR(VLOOKUP(J7302,ORDEN_ESF!A:C,2,0),"")</f>
        <v>Capital emitido</v>
      </c>
      <c r="L7302">
        <f>IFERROR(VLOOKUP(J7302,ORDEN_ESF!A:C,3,0),0)</f>
        <v>0</v>
      </c>
      <c r="M7302">
        <v>925000</v>
      </c>
    </row>
    <row r="7303" spans="1:13" x14ac:dyDescent="0.25">
      <c r="A7303">
        <v>900315057</v>
      </c>
      <c r="B7303" t="s">
        <v>385</v>
      </c>
      <c r="C7303" t="s">
        <v>294</v>
      </c>
      <c r="D7303" t="s">
        <v>223</v>
      </c>
      <c r="E7303" t="s">
        <v>358</v>
      </c>
      <c r="F7303" t="s">
        <v>314</v>
      </c>
      <c r="G7303" s="16">
        <v>43100</v>
      </c>
      <c r="J7303" t="s">
        <v>280</v>
      </c>
      <c r="K7303" t="str">
        <f>IFERROR(VLOOKUP(J7303,ORDEN_ESF!A:C,2,0),"")</f>
        <v>Capital emitido</v>
      </c>
      <c r="L7303">
        <f>IFERROR(VLOOKUP(J7303,ORDEN_ESF!A:C,3,0),0)</f>
        <v>0</v>
      </c>
      <c r="M7303">
        <v>925000</v>
      </c>
    </row>
    <row r="7304" spans="1:13" x14ac:dyDescent="0.25">
      <c r="A7304">
        <v>890920656</v>
      </c>
      <c r="B7304" t="s">
        <v>302</v>
      </c>
      <c r="C7304" t="s">
        <v>294</v>
      </c>
      <c r="D7304" t="s">
        <v>223</v>
      </c>
      <c r="E7304" t="s">
        <v>224</v>
      </c>
      <c r="F7304" t="s">
        <v>292</v>
      </c>
      <c r="G7304" s="16">
        <v>43100</v>
      </c>
      <c r="J7304" t="s">
        <v>280</v>
      </c>
      <c r="K7304" t="str">
        <f>IFERROR(VLOOKUP(J7304,ORDEN_ESF!A:C,2,0),"")</f>
        <v>Capital emitido</v>
      </c>
      <c r="L7304">
        <f>IFERROR(VLOOKUP(J7304,ORDEN_ESF!A:C,3,0),0)</f>
        <v>0</v>
      </c>
      <c r="M7304">
        <v>20000</v>
      </c>
    </row>
    <row r="7305" spans="1:13" x14ac:dyDescent="0.25">
      <c r="A7305">
        <v>890920656</v>
      </c>
      <c r="B7305" t="s">
        <v>302</v>
      </c>
      <c r="C7305" t="s">
        <v>294</v>
      </c>
      <c r="D7305" t="s">
        <v>223</v>
      </c>
      <c r="E7305" t="s">
        <v>224</v>
      </c>
      <c r="F7305" t="s">
        <v>314</v>
      </c>
      <c r="G7305" s="16">
        <v>43100</v>
      </c>
      <c r="J7305" t="s">
        <v>280</v>
      </c>
      <c r="K7305" t="str">
        <f>IFERROR(VLOOKUP(J7305,ORDEN_ESF!A:C,2,0),"")</f>
        <v>Capital emitido</v>
      </c>
      <c r="L7305">
        <f>IFERROR(VLOOKUP(J7305,ORDEN_ESF!A:C,3,0),0)</f>
        <v>0</v>
      </c>
      <c r="M7305">
        <v>20000</v>
      </c>
    </row>
    <row r="7306" spans="1:13" x14ac:dyDescent="0.25">
      <c r="A7306">
        <v>900035722</v>
      </c>
      <c r="B7306" t="s">
        <v>298</v>
      </c>
      <c r="C7306" t="s">
        <v>294</v>
      </c>
      <c r="D7306" t="s">
        <v>299</v>
      </c>
      <c r="E7306" t="s">
        <v>224</v>
      </c>
      <c r="F7306" t="s">
        <v>292</v>
      </c>
      <c r="G7306" s="16">
        <v>43100</v>
      </c>
      <c r="J7306" t="s">
        <v>280</v>
      </c>
      <c r="K7306" t="str">
        <f>IFERROR(VLOOKUP(J7306,ORDEN_ESF!A:C,2,0),"")</f>
        <v>Capital emitido</v>
      </c>
      <c r="L7306">
        <f>IFERROR(VLOOKUP(J7306,ORDEN_ESF!A:C,3,0),0)</f>
        <v>0</v>
      </c>
      <c r="M7306">
        <v>2420000</v>
      </c>
    </row>
    <row r="7307" spans="1:13" x14ac:dyDescent="0.25">
      <c r="A7307">
        <v>900035722</v>
      </c>
      <c r="B7307" t="s">
        <v>298</v>
      </c>
      <c r="C7307" t="s">
        <v>294</v>
      </c>
      <c r="D7307" t="s">
        <v>299</v>
      </c>
      <c r="E7307" t="s">
        <v>224</v>
      </c>
      <c r="F7307" t="s">
        <v>314</v>
      </c>
      <c r="G7307" s="16">
        <v>43100</v>
      </c>
      <c r="J7307" t="s">
        <v>280</v>
      </c>
      <c r="K7307" t="str">
        <f>IFERROR(VLOOKUP(J7307,ORDEN_ESF!A:C,2,0),"")</f>
        <v>Capital emitido</v>
      </c>
      <c r="L7307">
        <f>IFERROR(VLOOKUP(J7307,ORDEN_ESF!A:C,3,0),0)</f>
        <v>0</v>
      </c>
      <c r="M7307">
        <v>2420000</v>
      </c>
    </row>
    <row r="7308" spans="1:13" x14ac:dyDescent="0.25">
      <c r="A7308">
        <v>900193192</v>
      </c>
      <c r="B7308" t="s">
        <v>305</v>
      </c>
      <c r="C7308" t="s">
        <v>294</v>
      </c>
      <c r="D7308" t="s">
        <v>228</v>
      </c>
      <c r="E7308" t="s">
        <v>224</v>
      </c>
      <c r="F7308" t="s">
        <v>292</v>
      </c>
      <c r="G7308" s="16">
        <v>43100</v>
      </c>
      <c r="J7308" t="s">
        <v>280</v>
      </c>
      <c r="K7308" t="str">
        <f>IFERROR(VLOOKUP(J7308,ORDEN_ESF!A:C,2,0),"")</f>
        <v>Capital emitido</v>
      </c>
      <c r="L7308">
        <f>IFERROR(VLOOKUP(J7308,ORDEN_ESF!A:C,3,0),0)</f>
        <v>0</v>
      </c>
      <c r="M7308">
        <v>1500000</v>
      </c>
    </row>
    <row r="7309" spans="1:13" x14ac:dyDescent="0.25">
      <c r="A7309">
        <v>900193192</v>
      </c>
      <c r="B7309" t="s">
        <v>305</v>
      </c>
      <c r="C7309" t="s">
        <v>294</v>
      </c>
      <c r="D7309" t="s">
        <v>228</v>
      </c>
      <c r="E7309" t="s">
        <v>224</v>
      </c>
      <c r="F7309" t="s">
        <v>314</v>
      </c>
      <c r="G7309" s="16">
        <v>43100</v>
      </c>
      <c r="J7309" t="s">
        <v>280</v>
      </c>
      <c r="K7309" t="str">
        <f>IFERROR(VLOOKUP(J7309,ORDEN_ESF!A:C,2,0),"")</f>
        <v>Capital emitido</v>
      </c>
      <c r="L7309">
        <f>IFERROR(VLOOKUP(J7309,ORDEN_ESF!A:C,3,0),0)</f>
        <v>0</v>
      </c>
      <c r="M7309">
        <v>1500000</v>
      </c>
    </row>
    <row r="7310" spans="1:13" x14ac:dyDescent="0.25">
      <c r="A7310">
        <v>800208146</v>
      </c>
      <c r="B7310" t="s">
        <v>346</v>
      </c>
      <c r="C7310" t="s">
        <v>294</v>
      </c>
      <c r="D7310" t="s">
        <v>228</v>
      </c>
      <c r="E7310" t="s">
        <v>347</v>
      </c>
      <c r="F7310" t="s">
        <v>292</v>
      </c>
      <c r="G7310" s="16">
        <v>43100</v>
      </c>
      <c r="J7310" t="s">
        <v>280</v>
      </c>
      <c r="K7310" t="str">
        <f>IFERROR(VLOOKUP(J7310,ORDEN_ESF!A:C,2,0),"")</f>
        <v>Capital emitido</v>
      </c>
      <c r="L7310">
        <f>IFERROR(VLOOKUP(J7310,ORDEN_ESF!A:C,3,0),0)</f>
        <v>0</v>
      </c>
      <c r="M7310">
        <v>4240000</v>
      </c>
    </row>
    <row r="7311" spans="1:13" x14ac:dyDescent="0.25">
      <c r="A7311">
        <v>800208146</v>
      </c>
      <c r="B7311" t="s">
        <v>346</v>
      </c>
      <c r="C7311" t="s">
        <v>294</v>
      </c>
      <c r="D7311" t="s">
        <v>228</v>
      </c>
      <c r="E7311" t="s">
        <v>347</v>
      </c>
      <c r="F7311" t="s">
        <v>314</v>
      </c>
      <c r="G7311" s="16">
        <v>43100</v>
      </c>
      <c r="J7311" t="s">
        <v>280</v>
      </c>
      <c r="K7311" t="str">
        <f>IFERROR(VLOOKUP(J7311,ORDEN_ESF!A:C,2,0),"")</f>
        <v>Capital emitido</v>
      </c>
      <c r="L7311">
        <f>IFERROR(VLOOKUP(J7311,ORDEN_ESF!A:C,3,0),0)</f>
        <v>0</v>
      </c>
      <c r="M7311">
        <v>4240000</v>
      </c>
    </row>
    <row r="7312" spans="1:13" x14ac:dyDescent="0.25">
      <c r="A7312">
        <v>860009250</v>
      </c>
      <c r="B7312" t="s">
        <v>362</v>
      </c>
      <c r="C7312" t="s">
        <v>294</v>
      </c>
      <c r="D7312" t="s">
        <v>228</v>
      </c>
      <c r="E7312" t="s">
        <v>224</v>
      </c>
      <c r="F7312" t="s">
        <v>292</v>
      </c>
      <c r="G7312" s="16">
        <v>43100</v>
      </c>
      <c r="J7312" t="s">
        <v>280</v>
      </c>
      <c r="K7312" t="str">
        <f>IFERROR(VLOOKUP(J7312,ORDEN_ESF!A:C,2,0),"")</f>
        <v>Capital emitido</v>
      </c>
      <c r="L7312">
        <f>IFERROR(VLOOKUP(J7312,ORDEN_ESF!A:C,3,0),0)</f>
        <v>0</v>
      </c>
      <c r="M7312">
        <v>425000</v>
      </c>
    </row>
    <row r="7313" spans="1:13" x14ac:dyDescent="0.25">
      <c r="A7313">
        <v>860009250</v>
      </c>
      <c r="B7313" t="s">
        <v>362</v>
      </c>
      <c r="C7313" t="s">
        <v>294</v>
      </c>
      <c r="D7313" t="s">
        <v>228</v>
      </c>
      <c r="E7313" t="s">
        <v>224</v>
      </c>
      <c r="F7313" t="s">
        <v>314</v>
      </c>
      <c r="G7313" s="16">
        <v>43100</v>
      </c>
      <c r="J7313" t="s">
        <v>280</v>
      </c>
      <c r="K7313" t="str">
        <f>IFERROR(VLOOKUP(J7313,ORDEN_ESF!A:C,2,0),"")</f>
        <v>Capital emitido</v>
      </c>
      <c r="L7313">
        <f>IFERROR(VLOOKUP(J7313,ORDEN_ESF!A:C,3,0),0)</f>
        <v>0</v>
      </c>
      <c r="M7313">
        <v>425000</v>
      </c>
    </row>
    <row r="7314" spans="1:13" x14ac:dyDescent="0.25">
      <c r="A7314">
        <v>900192726</v>
      </c>
      <c r="B7314" t="s">
        <v>382</v>
      </c>
      <c r="C7314" t="s">
        <v>294</v>
      </c>
      <c r="D7314" t="s">
        <v>299</v>
      </c>
      <c r="E7314" t="s">
        <v>333</v>
      </c>
      <c r="F7314" t="s">
        <v>292</v>
      </c>
      <c r="G7314" s="16">
        <v>43100</v>
      </c>
      <c r="J7314" t="s">
        <v>280</v>
      </c>
      <c r="K7314" t="str">
        <f>IFERROR(VLOOKUP(J7314,ORDEN_ESF!A:C,2,0),"")</f>
        <v>Capital emitido</v>
      </c>
      <c r="L7314">
        <f>IFERROR(VLOOKUP(J7314,ORDEN_ESF!A:C,3,0),0)</f>
        <v>0</v>
      </c>
      <c r="M7314">
        <v>4322200</v>
      </c>
    </row>
    <row r="7315" spans="1:13" x14ac:dyDescent="0.25">
      <c r="A7315">
        <v>900192726</v>
      </c>
      <c r="B7315" t="s">
        <v>382</v>
      </c>
      <c r="C7315" t="s">
        <v>294</v>
      </c>
      <c r="D7315" t="s">
        <v>299</v>
      </c>
      <c r="E7315" t="s">
        <v>333</v>
      </c>
      <c r="F7315" t="s">
        <v>314</v>
      </c>
      <c r="G7315" s="16">
        <v>43100</v>
      </c>
      <c r="J7315" t="s">
        <v>280</v>
      </c>
      <c r="K7315" t="str">
        <f>IFERROR(VLOOKUP(J7315,ORDEN_ESF!A:C,2,0),"")</f>
        <v>Capital emitido</v>
      </c>
      <c r="L7315">
        <f>IFERROR(VLOOKUP(J7315,ORDEN_ESF!A:C,3,0),0)</f>
        <v>0</v>
      </c>
      <c r="M7315">
        <v>4322200</v>
      </c>
    </row>
    <row r="7316" spans="1:13" x14ac:dyDescent="0.25">
      <c r="A7316">
        <v>900139110</v>
      </c>
      <c r="B7316" t="s">
        <v>301</v>
      </c>
      <c r="C7316" t="s">
        <v>294</v>
      </c>
      <c r="D7316" t="s">
        <v>228</v>
      </c>
      <c r="E7316" t="s">
        <v>224</v>
      </c>
      <c r="F7316" t="s">
        <v>292</v>
      </c>
      <c r="G7316" s="16">
        <v>43100</v>
      </c>
      <c r="J7316" t="s">
        <v>280</v>
      </c>
      <c r="K7316" t="str">
        <f>IFERROR(VLOOKUP(J7316,ORDEN_ESF!A:C,2,0),"")</f>
        <v>Capital emitido</v>
      </c>
      <c r="L7316">
        <f>IFERROR(VLOOKUP(J7316,ORDEN_ESF!A:C,3,0),0)</f>
        <v>0</v>
      </c>
      <c r="M7316">
        <v>430000</v>
      </c>
    </row>
    <row r="7317" spans="1:13" x14ac:dyDescent="0.25">
      <c r="A7317">
        <v>900139110</v>
      </c>
      <c r="B7317" t="s">
        <v>301</v>
      </c>
      <c r="C7317" t="s">
        <v>294</v>
      </c>
      <c r="D7317" t="s">
        <v>228</v>
      </c>
      <c r="E7317" t="s">
        <v>224</v>
      </c>
      <c r="F7317" t="s">
        <v>314</v>
      </c>
      <c r="G7317" s="16">
        <v>43100</v>
      </c>
      <c r="J7317" t="s">
        <v>280</v>
      </c>
      <c r="K7317" t="str">
        <f>IFERROR(VLOOKUP(J7317,ORDEN_ESF!A:C,2,0),"")</f>
        <v>Capital emitido</v>
      </c>
      <c r="L7317">
        <f>IFERROR(VLOOKUP(J7317,ORDEN_ESF!A:C,3,0),0)</f>
        <v>0</v>
      </c>
      <c r="M7317">
        <v>430000</v>
      </c>
    </row>
    <row r="7318" spans="1:13" x14ac:dyDescent="0.25">
      <c r="A7318">
        <v>860067697</v>
      </c>
      <c r="B7318" t="s">
        <v>359</v>
      </c>
      <c r="C7318" t="s">
        <v>294</v>
      </c>
      <c r="D7318" t="s">
        <v>228</v>
      </c>
      <c r="E7318" t="s">
        <v>360</v>
      </c>
      <c r="F7318" t="s">
        <v>292</v>
      </c>
      <c r="G7318" s="16">
        <v>43100</v>
      </c>
      <c r="J7318" t="s">
        <v>281</v>
      </c>
      <c r="K7318" t="str">
        <f>IFERROR(VLOOKUP(J7318,ORDEN_ESF!A:C,2,0),"")</f>
        <v>Prima de emisión</v>
      </c>
      <c r="L7318">
        <f>IFERROR(VLOOKUP(J7318,ORDEN_ESF!A:C,3,0),0)</f>
        <v>0</v>
      </c>
      <c r="M7318">
        <v>265980</v>
      </c>
    </row>
    <row r="7319" spans="1:13" x14ac:dyDescent="0.25">
      <c r="A7319">
        <v>860067697</v>
      </c>
      <c r="B7319" t="s">
        <v>359</v>
      </c>
      <c r="C7319" t="s">
        <v>294</v>
      </c>
      <c r="D7319" t="s">
        <v>228</v>
      </c>
      <c r="E7319" t="s">
        <v>360</v>
      </c>
      <c r="F7319" t="s">
        <v>314</v>
      </c>
      <c r="G7319" s="16">
        <v>43100</v>
      </c>
      <c r="J7319" t="s">
        <v>281</v>
      </c>
      <c r="K7319" t="str">
        <f>IFERROR(VLOOKUP(J7319,ORDEN_ESF!A:C,2,0),"")</f>
        <v>Prima de emisión</v>
      </c>
      <c r="L7319">
        <f>IFERROR(VLOOKUP(J7319,ORDEN_ESF!A:C,3,0),0)</f>
        <v>0</v>
      </c>
      <c r="M7319">
        <v>265980</v>
      </c>
    </row>
    <row r="7320" spans="1:13" x14ac:dyDescent="0.25">
      <c r="A7320">
        <v>900315057</v>
      </c>
      <c r="B7320" t="s">
        <v>385</v>
      </c>
      <c r="C7320" t="s">
        <v>294</v>
      </c>
      <c r="D7320" t="s">
        <v>223</v>
      </c>
      <c r="E7320" t="s">
        <v>358</v>
      </c>
      <c r="F7320" t="s">
        <v>292</v>
      </c>
      <c r="G7320" s="16">
        <v>43100</v>
      </c>
      <c r="J7320" t="s">
        <v>281</v>
      </c>
      <c r="K7320" t="str">
        <f>IFERROR(VLOOKUP(J7320,ORDEN_ESF!A:C,2,0),"")</f>
        <v>Prima de emisión</v>
      </c>
      <c r="L7320">
        <f>IFERROR(VLOOKUP(J7320,ORDEN_ESF!A:C,3,0),0)</f>
        <v>0</v>
      </c>
      <c r="M7320">
        <v>6175000</v>
      </c>
    </row>
    <row r="7321" spans="1:13" x14ac:dyDescent="0.25">
      <c r="A7321">
        <v>900315057</v>
      </c>
      <c r="B7321" t="s">
        <v>385</v>
      </c>
      <c r="C7321" t="s">
        <v>294</v>
      </c>
      <c r="D7321" t="s">
        <v>223</v>
      </c>
      <c r="E7321" t="s">
        <v>358</v>
      </c>
      <c r="F7321" t="s">
        <v>314</v>
      </c>
      <c r="G7321" s="16">
        <v>43100</v>
      </c>
      <c r="J7321" t="s">
        <v>281</v>
      </c>
      <c r="K7321" t="str">
        <f>IFERROR(VLOOKUP(J7321,ORDEN_ESF!A:C,2,0),"")</f>
        <v>Prima de emisión</v>
      </c>
      <c r="L7321">
        <f>IFERROR(VLOOKUP(J7321,ORDEN_ESF!A:C,3,0),0)</f>
        <v>0</v>
      </c>
      <c r="M7321">
        <v>6175000</v>
      </c>
    </row>
    <row r="7322" spans="1:13" x14ac:dyDescent="0.25">
      <c r="A7322">
        <v>900139110</v>
      </c>
      <c r="B7322" t="s">
        <v>301</v>
      </c>
      <c r="C7322" t="s">
        <v>294</v>
      </c>
      <c r="D7322" t="s">
        <v>228</v>
      </c>
      <c r="E7322" t="s">
        <v>224</v>
      </c>
      <c r="F7322" t="s">
        <v>292</v>
      </c>
      <c r="G7322" s="16">
        <v>43100</v>
      </c>
      <c r="J7322" t="s">
        <v>281</v>
      </c>
      <c r="K7322" t="str">
        <f>IFERROR(VLOOKUP(J7322,ORDEN_ESF!A:C,2,0),"")</f>
        <v>Prima de emisión</v>
      </c>
      <c r="L7322">
        <f>IFERROR(VLOOKUP(J7322,ORDEN_ESF!A:C,3,0),0)</f>
        <v>0</v>
      </c>
      <c r="M7322">
        <v>2895040</v>
      </c>
    </row>
    <row r="7323" spans="1:13" x14ac:dyDescent="0.25">
      <c r="A7323">
        <v>900139110</v>
      </c>
      <c r="B7323" t="s">
        <v>301</v>
      </c>
      <c r="C7323" t="s">
        <v>294</v>
      </c>
      <c r="D7323" t="s">
        <v>228</v>
      </c>
      <c r="E7323" t="s">
        <v>224</v>
      </c>
      <c r="F7323" t="s">
        <v>314</v>
      </c>
      <c r="G7323" s="16">
        <v>43100</v>
      </c>
      <c r="J7323" t="s">
        <v>281</v>
      </c>
      <c r="K7323" t="str">
        <f>IFERROR(VLOOKUP(J7323,ORDEN_ESF!A:C,2,0),"")</f>
        <v>Prima de emisión</v>
      </c>
      <c r="L7323">
        <f>IFERROR(VLOOKUP(J7323,ORDEN_ESF!A:C,3,0),0)</f>
        <v>0</v>
      </c>
      <c r="M7323">
        <v>2895040</v>
      </c>
    </row>
    <row r="7324" spans="1:13" x14ac:dyDescent="0.25">
      <c r="A7324">
        <v>900035722</v>
      </c>
      <c r="B7324" t="s">
        <v>298</v>
      </c>
      <c r="C7324" t="s">
        <v>294</v>
      </c>
      <c r="D7324" t="s">
        <v>299</v>
      </c>
      <c r="E7324" t="s">
        <v>224</v>
      </c>
      <c r="F7324" t="s">
        <v>292</v>
      </c>
      <c r="G7324" s="16">
        <v>43100</v>
      </c>
      <c r="J7324" t="s">
        <v>284</v>
      </c>
      <c r="K7324" t="str">
        <f>IFERROR(VLOOKUP(J7324,ORDEN_ESF!A:C,2,0),"")</f>
        <v>Otras participaciones en el patrimonio</v>
      </c>
      <c r="L7324">
        <f>IFERROR(VLOOKUP(J7324,ORDEN_ESF!A:C,3,0),0)</f>
        <v>0</v>
      </c>
      <c r="M7324">
        <v>2578373</v>
      </c>
    </row>
    <row r="7325" spans="1:13" x14ac:dyDescent="0.25">
      <c r="A7325">
        <v>900035722</v>
      </c>
      <c r="B7325" t="s">
        <v>298</v>
      </c>
      <c r="C7325" t="s">
        <v>294</v>
      </c>
      <c r="D7325" t="s">
        <v>299</v>
      </c>
      <c r="E7325" t="s">
        <v>224</v>
      </c>
      <c r="F7325" t="s">
        <v>314</v>
      </c>
      <c r="G7325" s="16">
        <v>43100</v>
      </c>
      <c r="J7325" t="s">
        <v>284</v>
      </c>
      <c r="K7325" t="str">
        <f>IFERROR(VLOOKUP(J7325,ORDEN_ESF!A:C,2,0),"")</f>
        <v>Otras participaciones en el patrimonio</v>
      </c>
      <c r="L7325">
        <f>IFERROR(VLOOKUP(J7325,ORDEN_ESF!A:C,3,0),0)</f>
        <v>0</v>
      </c>
      <c r="M7325">
        <v>1936399</v>
      </c>
    </row>
    <row r="7326" spans="1:13" x14ac:dyDescent="0.25">
      <c r="A7326">
        <v>860001986</v>
      </c>
      <c r="B7326" t="s">
        <v>293</v>
      </c>
      <c r="C7326" t="s">
        <v>294</v>
      </c>
      <c r="D7326" t="s">
        <v>228</v>
      </c>
      <c r="E7326" t="s">
        <v>224</v>
      </c>
      <c r="F7326" t="s">
        <v>292</v>
      </c>
      <c r="G7326" s="16">
        <v>43100</v>
      </c>
      <c r="J7326" t="s">
        <v>285</v>
      </c>
      <c r="K7326" t="str">
        <f>IFERROR(VLOOKUP(J7326,ORDEN_ESF!A:C,2,0),"")</f>
        <v>Superavit por revaluación</v>
      </c>
      <c r="L7326">
        <f>IFERROR(VLOOKUP(J7326,ORDEN_ESF!A:C,3,0),0)</f>
        <v>0</v>
      </c>
      <c r="M7326">
        <v>199308</v>
      </c>
    </row>
    <row r="7327" spans="1:13" x14ac:dyDescent="0.25">
      <c r="A7327">
        <v>860001986</v>
      </c>
      <c r="B7327" t="s">
        <v>293</v>
      </c>
      <c r="C7327" t="s">
        <v>294</v>
      </c>
      <c r="D7327" t="s">
        <v>228</v>
      </c>
      <c r="E7327" t="s">
        <v>224</v>
      </c>
      <c r="F7327" t="s">
        <v>314</v>
      </c>
      <c r="G7327" s="16">
        <v>43100</v>
      </c>
      <c r="J7327" t="s">
        <v>285</v>
      </c>
      <c r="K7327" t="str">
        <f>IFERROR(VLOOKUP(J7327,ORDEN_ESF!A:C,2,0),"")</f>
        <v>Superavit por revaluación</v>
      </c>
      <c r="L7327">
        <f>IFERROR(VLOOKUP(J7327,ORDEN_ESF!A:C,3,0),0)</f>
        <v>0</v>
      </c>
      <c r="M7327">
        <v>199308</v>
      </c>
    </row>
    <row r="7328" spans="1:13" x14ac:dyDescent="0.25">
      <c r="A7328">
        <v>900035722</v>
      </c>
      <c r="B7328" t="s">
        <v>298</v>
      </c>
      <c r="C7328" t="s">
        <v>294</v>
      </c>
      <c r="D7328" t="s">
        <v>299</v>
      </c>
      <c r="E7328" t="s">
        <v>224</v>
      </c>
      <c r="F7328" t="s">
        <v>292</v>
      </c>
      <c r="G7328" s="16">
        <v>43100</v>
      </c>
      <c r="J7328" t="s">
        <v>285</v>
      </c>
      <c r="K7328" t="str">
        <f>IFERROR(VLOOKUP(J7328,ORDEN_ESF!A:C,2,0),"")</f>
        <v>Superavit por revaluación</v>
      </c>
      <c r="L7328">
        <f>IFERROR(VLOOKUP(J7328,ORDEN_ESF!A:C,3,0),0)</f>
        <v>0</v>
      </c>
      <c r="M7328">
        <v>14685</v>
      </c>
    </row>
    <row r="7329" spans="1:13" x14ac:dyDescent="0.25">
      <c r="A7329">
        <v>900035722</v>
      </c>
      <c r="B7329" t="s">
        <v>298</v>
      </c>
      <c r="C7329" t="s">
        <v>294</v>
      </c>
      <c r="D7329" t="s">
        <v>299</v>
      </c>
      <c r="E7329" t="s">
        <v>224</v>
      </c>
      <c r="F7329" t="s">
        <v>314</v>
      </c>
      <c r="G7329" s="16">
        <v>43100</v>
      </c>
      <c r="J7329" t="s">
        <v>285</v>
      </c>
      <c r="K7329" t="str">
        <f>IFERROR(VLOOKUP(J7329,ORDEN_ESF!A:C,2,0),"")</f>
        <v>Superavit por revaluación</v>
      </c>
      <c r="L7329">
        <f>IFERROR(VLOOKUP(J7329,ORDEN_ESF!A:C,3,0),0)</f>
        <v>0</v>
      </c>
      <c r="M7329">
        <v>14685</v>
      </c>
    </row>
    <row r="7330" spans="1:13" x14ac:dyDescent="0.25">
      <c r="A7330">
        <v>860067697</v>
      </c>
      <c r="B7330" t="s">
        <v>359</v>
      </c>
      <c r="C7330" t="s">
        <v>294</v>
      </c>
      <c r="D7330" t="s">
        <v>228</v>
      </c>
      <c r="E7330" t="s">
        <v>360</v>
      </c>
      <c r="F7330" t="s">
        <v>292</v>
      </c>
      <c r="G7330" s="16">
        <v>43100</v>
      </c>
      <c r="J7330" t="s">
        <v>286</v>
      </c>
      <c r="K7330" t="str">
        <f>IFERROR(VLOOKUP(J7330,ORDEN_ESF!A:C,2,0),"")</f>
        <v>Otras reservas</v>
      </c>
      <c r="L7330">
        <f>IFERROR(VLOOKUP(J7330,ORDEN_ESF!A:C,3,0),0)</f>
        <v>0</v>
      </c>
      <c r="M7330">
        <v>15536552</v>
      </c>
    </row>
    <row r="7331" spans="1:13" x14ac:dyDescent="0.25">
      <c r="A7331">
        <v>860067697</v>
      </c>
      <c r="B7331" t="s">
        <v>359</v>
      </c>
      <c r="C7331" t="s">
        <v>294</v>
      </c>
      <c r="D7331" t="s">
        <v>228</v>
      </c>
      <c r="E7331" t="s">
        <v>360</v>
      </c>
      <c r="F7331" t="s">
        <v>314</v>
      </c>
      <c r="G7331" s="16">
        <v>43100</v>
      </c>
      <c r="J7331" t="s">
        <v>286</v>
      </c>
      <c r="K7331" t="str">
        <f>IFERROR(VLOOKUP(J7331,ORDEN_ESF!A:C,2,0),"")</f>
        <v>Otras reservas</v>
      </c>
      <c r="L7331">
        <f>IFERROR(VLOOKUP(J7331,ORDEN_ESF!A:C,3,0),0)</f>
        <v>0</v>
      </c>
      <c r="M7331">
        <v>16888237</v>
      </c>
    </row>
    <row r="7332" spans="1:13" x14ac:dyDescent="0.25">
      <c r="A7332">
        <v>900413588</v>
      </c>
      <c r="B7332" t="s">
        <v>37</v>
      </c>
      <c r="C7332" t="s">
        <v>294</v>
      </c>
      <c r="D7332" t="s">
        <v>343</v>
      </c>
      <c r="E7332" t="s">
        <v>224</v>
      </c>
      <c r="F7332" t="s">
        <v>292</v>
      </c>
      <c r="G7332" s="16">
        <v>43100</v>
      </c>
      <c r="J7332" t="s">
        <v>286</v>
      </c>
      <c r="K7332" t="str">
        <f>IFERROR(VLOOKUP(J7332,ORDEN_ESF!A:C,2,0),"")</f>
        <v>Otras reservas</v>
      </c>
      <c r="L7332">
        <f>IFERROR(VLOOKUP(J7332,ORDEN_ESF!A:C,3,0),0)</f>
        <v>0</v>
      </c>
      <c r="M7332">
        <v>251858</v>
      </c>
    </row>
    <row r="7333" spans="1:13" x14ac:dyDescent="0.25">
      <c r="A7333">
        <v>900413588</v>
      </c>
      <c r="B7333" t="s">
        <v>37</v>
      </c>
      <c r="C7333" t="s">
        <v>294</v>
      </c>
      <c r="D7333" t="s">
        <v>343</v>
      </c>
      <c r="E7333" t="s">
        <v>224</v>
      </c>
      <c r="F7333" t="s">
        <v>314</v>
      </c>
      <c r="G7333" s="16">
        <v>43100</v>
      </c>
      <c r="J7333" t="s">
        <v>286</v>
      </c>
      <c r="K7333" t="str">
        <f>IFERROR(VLOOKUP(J7333,ORDEN_ESF!A:C,2,0),"")</f>
        <v>Otras reservas</v>
      </c>
      <c r="L7333">
        <f>IFERROR(VLOOKUP(J7333,ORDEN_ESF!A:C,3,0),0)</f>
        <v>0</v>
      </c>
      <c r="M7333">
        <v>252000</v>
      </c>
    </row>
    <row r="7334" spans="1:13" x14ac:dyDescent="0.25">
      <c r="A7334">
        <v>860001986</v>
      </c>
      <c r="B7334" t="s">
        <v>293</v>
      </c>
      <c r="C7334" t="s">
        <v>294</v>
      </c>
      <c r="D7334" t="s">
        <v>228</v>
      </c>
      <c r="E7334" t="s">
        <v>224</v>
      </c>
      <c r="F7334" t="s">
        <v>292</v>
      </c>
      <c r="G7334" s="16">
        <v>43100</v>
      </c>
      <c r="J7334" t="s">
        <v>286</v>
      </c>
      <c r="K7334" t="str">
        <f>IFERROR(VLOOKUP(J7334,ORDEN_ESF!A:C,2,0),"")</f>
        <v>Otras reservas</v>
      </c>
      <c r="L7334">
        <f>IFERROR(VLOOKUP(J7334,ORDEN_ESF!A:C,3,0),0)</f>
        <v>0</v>
      </c>
      <c r="M7334">
        <v>1858317</v>
      </c>
    </row>
    <row r="7335" spans="1:13" x14ac:dyDescent="0.25">
      <c r="A7335">
        <v>860001986</v>
      </c>
      <c r="B7335" t="s">
        <v>293</v>
      </c>
      <c r="C7335" t="s">
        <v>294</v>
      </c>
      <c r="D7335" t="s">
        <v>228</v>
      </c>
      <c r="E7335" t="s">
        <v>224</v>
      </c>
      <c r="F7335" t="s">
        <v>314</v>
      </c>
      <c r="G7335" s="16">
        <v>43100</v>
      </c>
      <c r="J7335" t="s">
        <v>286</v>
      </c>
      <c r="K7335" t="str">
        <f>IFERROR(VLOOKUP(J7335,ORDEN_ESF!A:C,2,0),"")</f>
        <v>Otras reservas</v>
      </c>
      <c r="L7335">
        <f>IFERROR(VLOOKUP(J7335,ORDEN_ESF!A:C,3,0),0)</f>
        <v>0</v>
      </c>
      <c r="M7335">
        <v>2000000</v>
      </c>
    </row>
    <row r="7336" spans="1:13" x14ac:dyDescent="0.25">
      <c r="A7336">
        <v>860014285</v>
      </c>
      <c r="B7336" t="s">
        <v>356</v>
      </c>
      <c r="C7336" t="s">
        <v>294</v>
      </c>
      <c r="D7336" t="s">
        <v>228</v>
      </c>
      <c r="E7336" t="s">
        <v>224</v>
      </c>
      <c r="F7336" t="s">
        <v>292</v>
      </c>
      <c r="G7336" s="16">
        <v>43100</v>
      </c>
      <c r="J7336" t="s">
        <v>286</v>
      </c>
      <c r="K7336" t="str">
        <f>IFERROR(VLOOKUP(J7336,ORDEN_ESF!A:C,2,0),"")</f>
        <v>Otras reservas</v>
      </c>
      <c r="L7336">
        <f>IFERROR(VLOOKUP(J7336,ORDEN_ESF!A:C,3,0),0)</f>
        <v>0</v>
      </c>
      <c r="M7336">
        <v>487998</v>
      </c>
    </row>
    <row r="7337" spans="1:13" x14ac:dyDescent="0.25">
      <c r="A7337">
        <v>860014285</v>
      </c>
      <c r="B7337" t="s">
        <v>356</v>
      </c>
      <c r="C7337" t="s">
        <v>294</v>
      </c>
      <c r="D7337" t="s">
        <v>228</v>
      </c>
      <c r="E7337" t="s">
        <v>224</v>
      </c>
      <c r="F7337" t="s">
        <v>314</v>
      </c>
      <c r="G7337" s="16">
        <v>43100</v>
      </c>
      <c r="J7337" t="s">
        <v>286</v>
      </c>
      <c r="K7337" t="str">
        <f>IFERROR(VLOOKUP(J7337,ORDEN_ESF!A:C,2,0),"")</f>
        <v>Otras reservas</v>
      </c>
      <c r="L7337">
        <f>IFERROR(VLOOKUP(J7337,ORDEN_ESF!A:C,3,0),0)</f>
        <v>0</v>
      </c>
      <c r="M7337">
        <v>608750</v>
      </c>
    </row>
    <row r="7338" spans="1:13" x14ac:dyDescent="0.25">
      <c r="A7338">
        <v>900315057</v>
      </c>
      <c r="B7338" t="s">
        <v>385</v>
      </c>
      <c r="C7338" t="s">
        <v>294</v>
      </c>
      <c r="D7338" t="s">
        <v>223</v>
      </c>
      <c r="E7338" t="s">
        <v>358</v>
      </c>
      <c r="F7338" t="s">
        <v>292</v>
      </c>
      <c r="G7338" s="16">
        <v>43100</v>
      </c>
      <c r="J7338" t="s">
        <v>286</v>
      </c>
      <c r="K7338" t="str">
        <f>IFERROR(VLOOKUP(J7338,ORDEN_ESF!A:C,2,0),"")</f>
        <v>Otras reservas</v>
      </c>
      <c r="L7338">
        <f>IFERROR(VLOOKUP(J7338,ORDEN_ESF!A:C,3,0),0)</f>
        <v>0</v>
      </c>
      <c r="M7338">
        <v>67262</v>
      </c>
    </row>
    <row r="7339" spans="1:13" x14ac:dyDescent="0.25">
      <c r="A7339">
        <v>900315057</v>
      </c>
      <c r="B7339" t="s">
        <v>385</v>
      </c>
      <c r="C7339" t="s">
        <v>294</v>
      </c>
      <c r="D7339" t="s">
        <v>223</v>
      </c>
      <c r="E7339" t="s">
        <v>358</v>
      </c>
      <c r="F7339" t="s">
        <v>314</v>
      </c>
      <c r="G7339" s="16">
        <v>43100</v>
      </c>
      <c r="J7339" t="s">
        <v>286</v>
      </c>
      <c r="K7339" t="str">
        <f>IFERROR(VLOOKUP(J7339,ORDEN_ESF!A:C,2,0),"")</f>
        <v>Otras reservas</v>
      </c>
      <c r="L7339">
        <f>IFERROR(VLOOKUP(J7339,ORDEN_ESF!A:C,3,0),0)</f>
        <v>0</v>
      </c>
      <c r="M7339">
        <v>97387</v>
      </c>
    </row>
    <row r="7340" spans="1:13" x14ac:dyDescent="0.25">
      <c r="A7340">
        <v>890920656</v>
      </c>
      <c r="B7340" t="s">
        <v>302</v>
      </c>
      <c r="C7340" t="s">
        <v>294</v>
      </c>
      <c r="D7340" t="s">
        <v>223</v>
      </c>
      <c r="E7340" t="s">
        <v>224</v>
      </c>
      <c r="F7340" t="s">
        <v>292</v>
      </c>
      <c r="G7340" s="16">
        <v>43100</v>
      </c>
      <c r="J7340" t="s">
        <v>286</v>
      </c>
      <c r="K7340" t="str">
        <f>IFERROR(VLOOKUP(J7340,ORDEN_ESF!A:C,2,0),"")</f>
        <v>Otras reservas</v>
      </c>
      <c r="L7340">
        <f>IFERROR(VLOOKUP(J7340,ORDEN_ESF!A:C,3,0),0)</f>
        <v>0</v>
      </c>
      <c r="M7340">
        <v>11384</v>
      </c>
    </row>
    <row r="7341" spans="1:13" x14ac:dyDescent="0.25">
      <c r="A7341">
        <v>890920656</v>
      </c>
      <c r="B7341" t="s">
        <v>302</v>
      </c>
      <c r="C7341" t="s">
        <v>294</v>
      </c>
      <c r="D7341" t="s">
        <v>223</v>
      </c>
      <c r="E7341" t="s">
        <v>224</v>
      </c>
      <c r="F7341" t="s">
        <v>314</v>
      </c>
      <c r="G7341" s="16">
        <v>43100</v>
      </c>
      <c r="J7341" t="s">
        <v>286</v>
      </c>
      <c r="K7341" t="str">
        <f>IFERROR(VLOOKUP(J7341,ORDEN_ESF!A:C,2,0),"")</f>
        <v>Otras reservas</v>
      </c>
      <c r="L7341">
        <f>IFERROR(VLOOKUP(J7341,ORDEN_ESF!A:C,3,0),0)</f>
        <v>0</v>
      </c>
      <c r="M7341">
        <v>11384</v>
      </c>
    </row>
    <row r="7342" spans="1:13" x14ac:dyDescent="0.25">
      <c r="A7342">
        <v>900035722</v>
      </c>
      <c r="B7342" t="s">
        <v>298</v>
      </c>
      <c r="C7342" t="s">
        <v>294</v>
      </c>
      <c r="D7342" t="s">
        <v>299</v>
      </c>
      <c r="E7342" t="s">
        <v>224</v>
      </c>
      <c r="F7342" t="s">
        <v>292</v>
      </c>
      <c r="G7342" s="16">
        <v>43100</v>
      </c>
      <c r="J7342" t="s">
        <v>286</v>
      </c>
      <c r="K7342" t="str">
        <f>IFERROR(VLOOKUP(J7342,ORDEN_ESF!A:C,2,0),"")</f>
        <v>Otras reservas</v>
      </c>
      <c r="L7342">
        <f>IFERROR(VLOOKUP(J7342,ORDEN_ESF!A:C,3,0),0)</f>
        <v>0</v>
      </c>
      <c r="M7342">
        <v>194384</v>
      </c>
    </row>
    <row r="7343" spans="1:13" x14ac:dyDescent="0.25">
      <c r="A7343">
        <v>900035722</v>
      </c>
      <c r="B7343" t="s">
        <v>298</v>
      </c>
      <c r="C7343" t="s">
        <v>294</v>
      </c>
      <c r="D7343" t="s">
        <v>299</v>
      </c>
      <c r="E7343" t="s">
        <v>224</v>
      </c>
      <c r="F7343" t="s">
        <v>314</v>
      </c>
      <c r="G7343" s="16">
        <v>43100</v>
      </c>
      <c r="J7343" t="s">
        <v>286</v>
      </c>
      <c r="K7343" t="str">
        <f>IFERROR(VLOOKUP(J7343,ORDEN_ESF!A:C,2,0),"")</f>
        <v>Otras reservas</v>
      </c>
      <c r="L7343">
        <f>IFERROR(VLOOKUP(J7343,ORDEN_ESF!A:C,3,0),0)</f>
        <v>0</v>
      </c>
      <c r="M7343">
        <v>235608</v>
      </c>
    </row>
    <row r="7344" spans="1:13" x14ac:dyDescent="0.25">
      <c r="A7344">
        <v>900193192</v>
      </c>
      <c r="B7344" t="s">
        <v>305</v>
      </c>
      <c r="C7344" t="s">
        <v>294</v>
      </c>
      <c r="D7344" t="s">
        <v>228</v>
      </c>
      <c r="E7344" t="s">
        <v>224</v>
      </c>
      <c r="F7344" t="s">
        <v>292</v>
      </c>
      <c r="G7344" s="16">
        <v>43100</v>
      </c>
      <c r="J7344" t="s">
        <v>286</v>
      </c>
      <c r="K7344" t="str">
        <f>IFERROR(VLOOKUP(J7344,ORDEN_ESF!A:C,2,0),"")</f>
        <v>Otras reservas</v>
      </c>
      <c r="L7344">
        <f>IFERROR(VLOOKUP(J7344,ORDEN_ESF!A:C,3,0),0)</f>
        <v>0</v>
      </c>
      <c r="M7344">
        <v>50231</v>
      </c>
    </row>
    <row r="7345" spans="1:13" x14ac:dyDescent="0.25">
      <c r="A7345">
        <v>900193192</v>
      </c>
      <c r="B7345" t="s">
        <v>305</v>
      </c>
      <c r="C7345" t="s">
        <v>294</v>
      </c>
      <c r="D7345" t="s">
        <v>228</v>
      </c>
      <c r="E7345" t="s">
        <v>224</v>
      </c>
      <c r="F7345" t="s">
        <v>314</v>
      </c>
      <c r="G7345" s="16">
        <v>43100</v>
      </c>
      <c r="J7345" t="s">
        <v>286</v>
      </c>
      <c r="K7345" t="str">
        <f>IFERROR(VLOOKUP(J7345,ORDEN_ESF!A:C,2,0),"")</f>
        <v>Otras reservas</v>
      </c>
      <c r="L7345">
        <f>IFERROR(VLOOKUP(J7345,ORDEN_ESF!A:C,3,0),0)</f>
        <v>0</v>
      </c>
      <c r="M7345">
        <v>50231</v>
      </c>
    </row>
    <row r="7346" spans="1:13" x14ac:dyDescent="0.25">
      <c r="A7346">
        <v>800208146</v>
      </c>
      <c r="B7346" t="s">
        <v>346</v>
      </c>
      <c r="C7346" t="s">
        <v>294</v>
      </c>
      <c r="D7346" t="s">
        <v>228</v>
      </c>
      <c r="E7346" t="s">
        <v>347</v>
      </c>
      <c r="F7346" t="s">
        <v>292</v>
      </c>
      <c r="G7346" s="16">
        <v>43100</v>
      </c>
      <c r="J7346" t="s">
        <v>286</v>
      </c>
      <c r="K7346" t="str">
        <f>IFERROR(VLOOKUP(J7346,ORDEN_ESF!A:C,2,0),"")</f>
        <v>Otras reservas</v>
      </c>
      <c r="L7346">
        <f>IFERROR(VLOOKUP(J7346,ORDEN_ESF!A:C,3,0),0)</f>
        <v>0</v>
      </c>
      <c r="M7346">
        <v>2120000</v>
      </c>
    </row>
    <row r="7347" spans="1:13" x14ac:dyDescent="0.25">
      <c r="A7347">
        <v>800208146</v>
      </c>
      <c r="B7347" t="s">
        <v>346</v>
      </c>
      <c r="C7347" t="s">
        <v>294</v>
      </c>
      <c r="D7347" t="s">
        <v>228</v>
      </c>
      <c r="E7347" t="s">
        <v>347</v>
      </c>
      <c r="F7347" t="s">
        <v>314</v>
      </c>
      <c r="G7347" s="16">
        <v>43100</v>
      </c>
      <c r="J7347" t="s">
        <v>286</v>
      </c>
      <c r="K7347" t="str">
        <f>IFERROR(VLOOKUP(J7347,ORDEN_ESF!A:C,2,0),"")</f>
        <v>Otras reservas</v>
      </c>
      <c r="L7347">
        <f>IFERROR(VLOOKUP(J7347,ORDEN_ESF!A:C,3,0),0)</f>
        <v>0</v>
      </c>
      <c r="M7347">
        <v>2120000</v>
      </c>
    </row>
    <row r="7348" spans="1:13" x14ac:dyDescent="0.25">
      <c r="A7348">
        <v>860009250</v>
      </c>
      <c r="B7348" t="s">
        <v>362</v>
      </c>
      <c r="C7348" t="s">
        <v>294</v>
      </c>
      <c r="D7348" t="s">
        <v>228</v>
      </c>
      <c r="E7348" t="s">
        <v>224</v>
      </c>
      <c r="F7348" t="s">
        <v>292</v>
      </c>
      <c r="G7348" s="16">
        <v>43100</v>
      </c>
      <c r="J7348" t="s">
        <v>286</v>
      </c>
      <c r="K7348" t="str">
        <f>IFERROR(VLOOKUP(J7348,ORDEN_ESF!A:C,2,0),"")</f>
        <v>Otras reservas</v>
      </c>
      <c r="L7348">
        <f>IFERROR(VLOOKUP(J7348,ORDEN_ESF!A:C,3,0),0)</f>
        <v>0</v>
      </c>
      <c r="M7348">
        <v>761150</v>
      </c>
    </row>
    <row r="7349" spans="1:13" x14ac:dyDescent="0.25">
      <c r="A7349">
        <v>860009250</v>
      </c>
      <c r="B7349" t="s">
        <v>362</v>
      </c>
      <c r="C7349" t="s">
        <v>294</v>
      </c>
      <c r="D7349" t="s">
        <v>228</v>
      </c>
      <c r="E7349" t="s">
        <v>224</v>
      </c>
      <c r="F7349" t="s">
        <v>314</v>
      </c>
      <c r="G7349" s="16">
        <v>43100</v>
      </c>
      <c r="J7349" t="s">
        <v>286</v>
      </c>
      <c r="K7349" t="str">
        <f>IFERROR(VLOOKUP(J7349,ORDEN_ESF!A:C,2,0),"")</f>
        <v>Otras reservas</v>
      </c>
      <c r="L7349">
        <f>IFERROR(VLOOKUP(J7349,ORDEN_ESF!A:C,3,0),0)</f>
        <v>0</v>
      </c>
      <c r="M7349">
        <v>761150</v>
      </c>
    </row>
    <row r="7350" spans="1:13" x14ac:dyDescent="0.25">
      <c r="A7350">
        <v>900139110</v>
      </c>
      <c r="B7350" t="s">
        <v>301</v>
      </c>
      <c r="C7350" t="s">
        <v>294</v>
      </c>
      <c r="D7350" t="s">
        <v>228</v>
      </c>
      <c r="E7350" t="s">
        <v>224</v>
      </c>
      <c r="F7350" t="s">
        <v>292</v>
      </c>
      <c r="G7350" s="16">
        <v>43100</v>
      </c>
      <c r="J7350" t="s">
        <v>286</v>
      </c>
      <c r="K7350" t="str">
        <f>IFERROR(VLOOKUP(J7350,ORDEN_ESF!A:C,2,0),"")</f>
        <v>Otras reservas</v>
      </c>
      <c r="L7350">
        <f>IFERROR(VLOOKUP(J7350,ORDEN_ESF!A:C,3,0),0)</f>
        <v>0</v>
      </c>
      <c r="M7350">
        <v>215000</v>
      </c>
    </row>
    <row r="7351" spans="1:13" x14ac:dyDescent="0.25">
      <c r="A7351">
        <v>900139110</v>
      </c>
      <c r="B7351" t="s">
        <v>301</v>
      </c>
      <c r="C7351" t="s">
        <v>294</v>
      </c>
      <c r="D7351" t="s">
        <v>228</v>
      </c>
      <c r="E7351" t="s">
        <v>224</v>
      </c>
      <c r="F7351" t="s">
        <v>314</v>
      </c>
      <c r="G7351" s="16">
        <v>43100</v>
      </c>
      <c r="J7351" t="s">
        <v>286</v>
      </c>
      <c r="K7351" t="str">
        <f>IFERROR(VLOOKUP(J7351,ORDEN_ESF!A:C,2,0),"")</f>
        <v>Otras reservas</v>
      </c>
      <c r="L7351">
        <f>IFERROR(VLOOKUP(J7351,ORDEN_ESF!A:C,3,0),0)</f>
        <v>0</v>
      </c>
      <c r="M7351">
        <v>215000</v>
      </c>
    </row>
    <row r="7352" spans="1:13" x14ac:dyDescent="0.25">
      <c r="A7352">
        <v>860067697</v>
      </c>
      <c r="B7352" t="s">
        <v>359</v>
      </c>
      <c r="C7352" t="s">
        <v>294</v>
      </c>
      <c r="D7352" t="s">
        <v>228</v>
      </c>
      <c r="E7352" t="s">
        <v>360</v>
      </c>
      <c r="F7352" t="s">
        <v>292</v>
      </c>
      <c r="G7352" s="16">
        <v>43100</v>
      </c>
      <c r="J7352" t="s">
        <v>287</v>
      </c>
      <c r="K7352" t="str">
        <f>IFERROR(VLOOKUP(J7352,ORDEN_ESF!A:C,2,0),"")</f>
        <v>Ganancias acumuladas</v>
      </c>
      <c r="L7352">
        <f>IFERROR(VLOOKUP(J7352,ORDEN_ESF!A:C,3,0),0)</f>
        <v>0</v>
      </c>
      <c r="M7352">
        <v>25122489</v>
      </c>
    </row>
    <row r="7353" spans="1:13" x14ac:dyDescent="0.25">
      <c r="A7353">
        <v>860067697</v>
      </c>
      <c r="B7353" t="s">
        <v>359</v>
      </c>
      <c r="C7353" t="s">
        <v>294</v>
      </c>
      <c r="D7353" t="s">
        <v>228</v>
      </c>
      <c r="E7353" t="s">
        <v>360</v>
      </c>
      <c r="F7353" t="s">
        <v>314</v>
      </c>
      <c r="G7353" s="16">
        <v>43100</v>
      </c>
      <c r="J7353" t="s">
        <v>287</v>
      </c>
      <c r="K7353" t="str">
        <f>IFERROR(VLOOKUP(J7353,ORDEN_ESF!A:C,2,0),"")</f>
        <v>Ganancias acumuladas</v>
      </c>
      <c r="L7353">
        <f>IFERROR(VLOOKUP(J7353,ORDEN_ESF!A:C,3,0),0)</f>
        <v>0</v>
      </c>
      <c r="M7353">
        <v>28731621</v>
      </c>
    </row>
    <row r="7354" spans="1:13" x14ac:dyDescent="0.25">
      <c r="A7354">
        <v>900413588</v>
      </c>
      <c r="B7354" t="s">
        <v>37</v>
      </c>
      <c r="C7354" t="s">
        <v>294</v>
      </c>
      <c r="D7354" t="s">
        <v>343</v>
      </c>
      <c r="E7354" t="s">
        <v>224</v>
      </c>
      <c r="F7354" t="s">
        <v>292</v>
      </c>
      <c r="G7354" s="16">
        <v>43100</v>
      </c>
      <c r="J7354" t="s">
        <v>287</v>
      </c>
      <c r="K7354" t="str">
        <f>IFERROR(VLOOKUP(J7354,ORDEN_ESF!A:C,2,0),"")</f>
        <v>Ganancias acumuladas</v>
      </c>
      <c r="L7354">
        <f>IFERROR(VLOOKUP(J7354,ORDEN_ESF!A:C,3,0),0)</f>
        <v>0</v>
      </c>
      <c r="M7354">
        <v>4086300</v>
      </c>
    </row>
    <row r="7355" spans="1:13" x14ac:dyDescent="0.25">
      <c r="A7355">
        <v>900413588</v>
      </c>
      <c r="B7355" t="s">
        <v>37</v>
      </c>
      <c r="C7355" t="s">
        <v>294</v>
      </c>
      <c r="D7355" t="s">
        <v>343</v>
      </c>
      <c r="E7355" t="s">
        <v>224</v>
      </c>
      <c r="F7355" t="s">
        <v>314</v>
      </c>
      <c r="G7355" s="16">
        <v>43100</v>
      </c>
      <c r="J7355" t="s">
        <v>287</v>
      </c>
      <c r="K7355" t="str">
        <f>IFERROR(VLOOKUP(J7355,ORDEN_ESF!A:C,2,0),"")</f>
        <v>Ganancias acumuladas</v>
      </c>
      <c r="L7355">
        <f>IFERROR(VLOOKUP(J7355,ORDEN_ESF!A:C,3,0),0)</f>
        <v>0</v>
      </c>
      <c r="M7355">
        <v>6241775</v>
      </c>
    </row>
    <row r="7356" spans="1:13" x14ac:dyDescent="0.25">
      <c r="A7356">
        <v>860001986</v>
      </c>
      <c r="B7356" t="s">
        <v>293</v>
      </c>
      <c r="C7356" t="s">
        <v>294</v>
      </c>
      <c r="D7356" t="s">
        <v>228</v>
      </c>
      <c r="E7356" t="s">
        <v>224</v>
      </c>
      <c r="F7356" t="s">
        <v>292</v>
      </c>
      <c r="G7356" s="16">
        <v>43100</v>
      </c>
      <c r="J7356" t="s">
        <v>287</v>
      </c>
      <c r="K7356" t="str">
        <f>IFERROR(VLOOKUP(J7356,ORDEN_ESF!A:C,2,0),"")</f>
        <v>Ganancias acumuladas</v>
      </c>
      <c r="L7356">
        <f>IFERROR(VLOOKUP(J7356,ORDEN_ESF!A:C,3,0),0)</f>
        <v>0</v>
      </c>
      <c r="M7356">
        <v>8278360</v>
      </c>
    </row>
    <row r="7357" spans="1:13" x14ac:dyDescent="0.25">
      <c r="A7357">
        <v>860001986</v>
      </c>
      <c r="B7357" t="s">
        <v>293</v>
      </c>
      <c r="C7357" t="s">
        <v>294</v>
      </c>
      <c r="D7357" t="s">
        <v>228</v>
      </c>
      <c r="E7357" t="s">
        <v>224</v>
      </c>
      <c r="F7357" t="s">
        <v>314</v>
      </c>
      <c r="G7357" s="16">
        <v>43100</v>
      </c>
      <c r="J7357" t="s">
        <v>287</v>
      </c>
      <c r="K7357" t="str">
        <f>IFERROR(VLOOKUP(J7357,ORDEN_ESF!A:C,2,0),"")</f>
        <v>Ganancias acumuladas</v>
      </c>
      <c r="L7357">
        <f>IFERROR(VLOOKUP(J7357,ORDEN_ESF!A:C,3,0),0)</f>
        <v>0</v>
      </c>
      <c r="M7357">
        <v>14310608</v>
      </c>
    </row>
    <row r="7358" spans="1:13" x14ac:dyDescent="0.25">
      <c r="A7358">
        <v>860014285</v>
      </c>
      <c r="B7358" t="s">
        <v>356</v>
      </c>
      <c r="C7358" t="s">
        <v>294</v>
      </c>
      <c r="D7358" t="s">
        <v>228</v>
      </c>
      <c r="E7358" t="s">
        <v>224</v>
      </c>
      <c r="F7358" t="s">
        <v>292</v>
      </c>
      <c r="G7358" s="16">
        <v>43100</v>
      </c>
      <c r="J7358" t="s">
        <v>287</v>
      </c>
      <c r="K7358" t="str">
        <f>IFERROR(VLOOKUP(J7358,ORDEN_ESF!A:C,2,0),"")</f>
        <v>Ganancias acumuladas</v>
      </c>
      <c r="L7358">
        <f>IFERROR(VLOOKUP(J7358,ORDEN_ESF!A:C,3,0),0)</f>
        <v>0</v>
      </c>
      <c r="M7358">
        <v>1158421</v>
      </c>
    </row>
    <row r="7359" spans="1:13" x14ac:dyDescent="0.25">
      <c r="A7359">
        <v>860014285</v>
      </c>
      <c r="B7359" t="s">
        <v>356</v>
      </c>
      <c r="C7359" t="s">
        <v>294</v>
      </c>
      <c r="D7359" t="s">
        <v>228</v>
      </c>
      <c r="E7359" t="s">
        <v>224</v>
      </c>
      <c r="F7359" t="s">
        <v>314</v>
      </c>
      <c r="G7359" s="16">
        <v>43100</v>
      </c>
      <c r="J7359" t="s">
        <v>287</v>
      </c>
      <c r="K7359" t="str">
        <f>IFERROR(VLOOKUP(J7359,ORDEN_ESF!A:C,2,0),"")</f>
        <v>Ganancias acumuladas</v>
      </c>
      <c r="L7359">
        <f>IFERROR(VLOOKUP(J7359,ORDEN_ESF!A:C,3,0),0)</f>
        <v>0</v>
      </c>
      <c r="M7359">
        <v>1002003</v>
      </c>
    </row>
    <row r="7360" spans="1:13" x14ac:dyDescent="0.25">
      <c r="A7360">
        <v>900668954</v>
      </c>
      <c r="B7360" t="s">
        <v>387</v>
      </c>
      <c r="C7360" t="s">
        <v>294</v>
      </c>
      <c r="D7360" t="s">
        <v>228</v>
      </c>
      <c r="E7360" t="s">
        <v>224</v>
      </c>
      <c r="F7360" t="s">
        <v>292</v>
      </c>
      <c r="G7360" s="16">
        <v>43100</v>
      </c>
      <c r="J7360" t="s">
        <v>287</v>
      </c>
      <c r="K7360" t="str">
        <f>IFERROR(VLOOKUP(J7360,ORDEN_ESF!A:C,2,0),"")</f>
        <v>Ganancias acumuladas</v>
      </c>
      <c r="L7360">
        <f>IFERROR(VLOOKUP(J7360,ORDEN_ESF!A:C,3,0),0)</f>
        <v>0</v>
      </c>
      <c r="M7360">
        <v>881496</v>
      </c>
    </row>
    <row r="7361" spans="1:13" x14ac:dyDescent="0.25">
      <c r="A7361">
        <v>900668954</v>
      </c>
      <c r="B7361" t="s">
        <v>387</v>
      </c>
      <c r="C7361" t="s">
        <v>294</v>
      </c>
      <c r="D7361" t="s">
        <v>228</v>
      </c>
      <c r="E7361" t="s">
        <v>224</v>
      </c>
      <c r="F7361" t="s">
        <v>314</v>
      </c>
      <c r="G7361" s="16">
        <v>43100</v>
      </c>
      <c r="J7361" t="s">
        <v>287</v>
      </c>
      <c r="K7361" t="str">
        <f>IFERROR(VLOOKUP(J7361,ORDEN_ESF!A:C,2,0),"")</f>
        <v>Ganancias acumuladas</v>
      </c>
      <c r="L7361">
        <f>IFERROR(VLOOKUP(J7361,ORDEN_ESF!A:C,3,0),0)</f>
        <v>0</v>
      </c>
      <c r="M7361">
        <v>1290311</v>
      </c>
    </row>
    <row r="7362" spans="1:13" x14ac:dyDescent="0.25">
      <c r="A7362">
        <v>900315057</v>
      </c>
      <c r="B7362" t="s">
        <v>385</v>
      </c>
      <c r="C7362" t="s">
        <v>294</v>
      </c>
      <c r="D7362" t="s">
        <v>223</v>
      </c>
      <c r="E7362" t="s">
        <v>358</v>
      </c>
      <c r="F7362" t="s">
        <v>292</v>
      </c>
      <c r="G7362" s="16">
        <v>43100</v>
      </c>
      <c r="J7362" t="s">
        <v>287</v>
      </c>
      <c r="K7362" t="str">
        <f>IFERROR(VLOOKUP(J7362,ORDEN_ESF!A:C,2,0),"")</f>
        <v>Ganancias acumuladas</v>
      </c>
      <c r="L7362">
        <f>IFERROR(VLOOKUP(J7362,ORDEN_ESF!A:C,3,0),0)</f>
        <v>0</v>
      </c>
      <c r="M7362">
        <v>488925</v>
      </c>
    </row>
    <row r="7363" spans="1:13" x14ac:dyDescent="0.25">
      <c r="A7363">
        <v>900315057</v>
      </c>
      <c r="B7363" t="s">
        <v>385</v>
      </c>
      <c r="C7363" t="s">
        <v>294</v>
      </c>
      <c r="D7363" t="s">
        <v>223</v>
      </c>
      <c r="E7363" t="s">
        <v>358</v>
      </c>
      <c r="F7363" t="s">
        <v>314</v>
      </c>
      <c r="G7363" s="16">
        <v>43100</v>
      </c>
      <c r="J7363" t="s">
        <v>287</v>
      </c>
      <c r="K7363" t="str">
        <f>IFERROR(VLOOKUP(J7363,ORDEN_ESF!A:C,2,0),"")</f>
        <v>Ganancias acumuladas</v>
      </c>
      <c r="L7363">
        <f>IFERROR(VLOOKUP(J7363,ORDEN_ESF!A:C,3,0),0)</f>
        <v>0</v>
      </c>
      <c r="M7363">
        <v>917735</v>
      </c>
    </row>
    <row r="7364" spans="1:13" x14ac:dyDescent="0.25">
      <c r="A7364">
        <v>890920656</v>
      </c>
      <c r="B7364" t="s">
        <v>302</v>
      </c>
      <c r="C7364" t="s">
        <v>294</v>
      </c>
      <c r="D7364" t="s">
        <v>223</v>
      </c>
      <c r="E7364" t="s">
        <v>224</v>
      </c>
      <c r="F7364" t="s">
        <v>292</v>
      </c>
      <c r="G7364" s="16">
        <v>43100</v>
      </c>
      <c r="J7364" t="s">
        <v>287</v>
      </c>
      <c r="K7364" t="str">
        <f>IFERROR(VLOOKUP(J7364,ORDEN_ESF!A:C,2,0),"")</f>
        <v>Ganancias acumuladas</v>
      </c>
      <c r="L7364">
        <f>IFERROR(VLOOKUP(J7364,ORDEN_ESF!A:C,3,0),0)</f>
        <v>0</v>
      </c>
      <c r="M7364">
        <v>2032844</v>
      </c>
    </row>
    <row r="7365" spans="1:13" x14ac:dyDescent="0.25">
      <c r="A7365">
        <v>890920656</v>
      </c>
      <c r="B7365" t="s">
        <v>302</v>
      </c>
      <c r="C7365" t="s">
        <v>294</v>
      </c>
      <c r="D7365" t="s">
        <v>223</v>
      </c>
      <c r="E7365" t="s">
        <v>224</v>
      </c>
      <c r="F7365" t="s">
        <v>314</v>
      </c>
      <c r="G7365" s="16">
        <v>43100</v>
      </c>
      <c r="J7365" t="s">
        <v>287</v>
      </c>
      <c r="K7365" t="str">
        <f>IFERROR(VLOOKUP(J7365,ORDEN_ESF!A:C,2,0),"")</f>
        <v>Ganancias acumuladas</v>
      </c>
      <c r="L7365">
        <f>IFERROR(VLOOKUP(J7365,ORDEN_ESF!A:C,3,0),0)</f>
        <v>0</v>
      </c>
      <c r="M7365">
        <v>3076258</v>
      </c>
    </row>
    <row r="7366" spans="1:13" x14ac:dyDescent="0.25">
      <c r="A7366">
        <v>900035722</v>
      </c>
      <c r="B7366" t="s">
        <v>298</v>
      </c>
      <c r="C7366" t="s">
        <v>294</v>
      </c>
      <c r="D7366" t="s">
        <v>299</v>
      </c>
      <c r="E7366" t="s">
        <v>224</v>
      </c>
      <c r="F7366" t="s">
        <v>292</v>
      </c>
      <c r="G7366" s="16">
        <v>43100</v>
      </c>
      <c r="J7366" t="s">
        <v>287</v>
      </c>
      <c r="K7366" t="str">
        <f>IFERROR(VLOOKUP(J7366,ORDEN_ESF!A:C,2,0),"")</f>
        <v>Ganancias acumuladas</v>
      </c>
      <c r="L7366">
        <f>IFERROR(VLOOKUP(J7366,ORDEN_ESF!A:C,3,0),0)</f>
        <v>0</v>
      </c>
      <c r="M7366">
        <v>1091902</v>
      </c>
    </row>
    <row r="7367" spans="1:13" x14ac:dyDescent="0.25">
      <c r="A7367">
        <v>900035722</v>
      </c>
      <c r="B7367" t="s">
        <v>298</v>
      </c>
      <c r="C7367" t="s">
        <v>294</v>
      </c>
      <c r="D7367" t="s">
        <v>299</v>
      </c>
      <c r="E7367" t="s">
        <v>224</v>
      </c>
      <c r="F7367" t="s">
        <v>314</v>
      </c>
      <c r="G7367" s="16">
        <v>43100</v>
      </c>
      <c r="J7367" t="s">
        <v>287</v>
      </c>
      <c r="K7367" t="str">
        <f>IFERROR(VLOOKUP(J7367,ORDEN_ESF!A:C,2,0),"")</f>
        <v>Ganancias acumuladas</v>
      </c>
      <c r="L7367">
        <f>IFERROR(VLOOKUP(J7367,ORDEN_ESF!A:C,3,0),0)</f>
        <v>0</v>
      </c>
      <c r="M7367">
        <v>1610706</v>
      </c>
    </row>
    <row r="7368" spans="1:13" x14ac:dyDescent="0.25">
      <c r="A7368">
        <v>900193192</v>
      </c>
      <c r="B7368" t="s">
        <v>305</v>
      </c>
      <c r="C7368" t="s">
        <v>294</v>
      </c>
      <c r="D7368" t="s">
        <v>228</v>
      </c>
      <c r="E7368" t="s">
        <v>224</v>
      </c>
      <c r="F7368" t="s">
        <v>292</v>
      </c>
      <c r="G7368" s="16">
        <v>43100</v>
      </c>
      <c r="J7368" t="s">
        <v>287</v>
      </c>
      <c r="K7368" t="str">
        <f>IFERROR(VLOOKUP(J7368,ORDEN_ESF!A:C,2,0),"")</f>
        <v>Ganancias acumuladas</v>
      </c>
      <c r="L7368">
        <f>IFERROR(VLOOKUP(J7368,ORDEN_ESF!A:C,3,0),0)</f>
        <v>0</v>
      </c>
      <c r="M7368">
        <v>104414</v>
      </c>
    </row>
    <row r="7369" spans="1:13" x14ac:dyDescent="0.25">
      <c r="A7369">
        <v>900193192</v>
      </c>
      <c r="B7369" t="s">
        <v>305</v>
      </c>
      <c r="C7369" t="s">
        <v>294</v>
      </c>
      <c r="D7369" t="s">
        <v>228</v>
      </c>
      <c r="E7369" t="s">
        <v>224</v>
      </c>
      <c r="F7369" t="s">
        <v>314</v>
      </c>
      <c r="G7369" s="16">
        <v>43100</v>
      </c>
      <c r="J7369" t="s">
        <v>287</v>
      </c>
      <c r="K7369" t="str">
        <f>IFERROR(VLOOKUP(J7369,ORDEN_ESF!A:C,2,0),"")</f>
        <v>Ganancias acumuladas</v>
      </c>
      <c r="L7369">
        <f>IFERROR(VLOOKUP(J7369,ORDEN_ESF!A:C,3,0),0)</f>
        <v>0</v>
      </c>
      <c r="M7369">
        <v>-1003767</v>
      </c>
    </row>
    <row r="7370" spans="1:13" x14ac:dyDescent="0.25">
      <c r="A7370">
        <v>800208146</v>
      </c>
      <c r="B7370" t="s">
        <v>346</v>
      </c>
      <c r="C7370" t="s">
        <v>294</v>
      </c>
      <c r="D7370" t="s">
        <v>228</v>
      </c>
      <c r="E7370" t="s">
        <v>347</v>
      </c>
      <c r="F7370" t="s">
        <v>292</v>
      </c>
      <c r="G7370" s="16">
        <v>43100</v>
      </c>
      <c r="J7370" t="s">
        <v>287</v>
      </c>
      <c r="K7370" t="str">
        <f>IFERROR(VLOOKUP(J7370,ORDEN_ESF!A:C,2,0),"")</f>
        <v>Ganancias acumuladas</v>
      </c>
      <c r="L7370">
        <f>IFERROR(VLOOKUP(J7370,ORDEN_ESF!A:C,3,0),0)</f>
        <v>0</v>
      </c>
      <c r="M7370">
        <v>34947524</v>
      </c>
    </row>
    <row r="7371" spans="1:13" x14ac:dyDescent="0.25">
      <c r="A7371">
        <v>800208146</v>
      </c>
      <c r="B7371" t="s">
        <v>346</v>
      </c>
      <c r="C7371" t="s">
        <v>294</v>
      </c>
      <c r="D7371" t="s">
        <v>228</v>
      </c>
      <c r="E7371" t="s">
        <v>347</v>
      </c>
      <c r="F7371" t="s">
        <v>314</v>
      </c>
      <c r="G7371" s="16">
        <v>43100</v>
      </c>
      <c r="J7371" t="s">
        <v>287</v>
      </c>
      <c r="K7371" t="str">
        <f>IFERROR(VLOOKUP(J7371,ORDEN_ESF!A:C,2,0),"")</f>
        <v>Ganancias acumuladas</v>
      </c>
      <c r="L7371">
        <f>IFERROR(VLOOKUP(J7371,ORDEN_ESF!A:C,3,0),0)</f>
        <v>0</v>
      </c>
      <c r="M7371">
        <v>64579118</v>
      </c>
    </row>
    <row r="7372" spans="1:13" x14ac:dyDescent="0.25">
      <c r="A7372">
        <v>860009250</v>
      </c>
      <c r="B7372" t="s">
        <v>362</v>
      </c>
      <c r="C7372" t="s">
        <v>294</v>
      </c>
      <c r="D7372" t="s">
        <v>228</v>
      </c>
      <c r="E7372" t="s">
        <v>224</v>
      </c>
      <c r="F7372" t="s">
        <v>292</v>
      </c>
      <c r="G7372" s="16">
        <v>43100</v>
      </c>
      <c r="J7372" t="s">
        <v>287</v>
      </c>
      <c r="K7372" t="str">
        <f>IFERROR(VLOOKUP(J7372,ORDEN_ESF!A:C,2,0),"")</f>
        <v>Ganancias acumuladas</v>
      </c>
      <c r="L7372">
        <f>IFERROR(VLOOKUP(J7372,ORDEN_ESF!A:C,3,0),0)</f>
        <v>0</v>
      </c>
      <c r="M7372">
        <v>8408700</v>
      </c>
    </row>
    <row r="7373" spans="1:13" x14ac:dyDescent="0.25">
      <c r="A7373">
        <v>860009250</v>
      </c>
      <c r="B7373" t="s">
        <v>362</v>
      </c>
      <c r="C7373" t="s">
        <v>294</v>
      </c>
      <c r="D7373" t="s">
        <v>228</v>
      </c>
      <c r="E7373" t="s">
        <v>224</v>
      </c>
      <c r="F7373" t="s">
        <v>314</v>
      </c>
      <c r="G7373" s="16">
        <v>43100</v>
      </c>
      <c r="J7373" t="s">
        <v>287</v>
      </c>
      <c r="K7373" t="str">
        <f>IFERROR(VLOOKUP(J7373,ORDEN_ESF!A:C,2,0),"")</f>
        <v>Ganancias acumuladas</v>
      </c>
      <c r="L7373">
        <f>IFERROR(VLOOKUP(J7373,ORDEN_ESF!A:C,3,0),0)</f>
        <v>0</v>
      </c>
      <c r="M7373">
        <v>9360460</v>
      </c>
    </row>
    <row r="7374" spans="1:13" x14ac:dyDescent="0.25">
      <c r="A7374">
        <v>900192726</v>
      </c>
      <c r="B7374" t="s">
        <v>382</v>
      </c>
      <c r="C7374" t="s">
        <v>294</v>
      </c>
      <c r="D7374" t="s">
        <v>299</v>
      </c>
      <c r="E7374" t="s">
        <v>333</v>
      </c>
      <c r="F7374" t="s">
        <v>292</v>
      </c>
      <c r="G7374" s="16">
        <v>43100</v>
      </c>
      <c r="J7374" t="s">
        <v>287</v>
      </c>
      <c r="K7374" t="str">
        <f>IFERROR(VLOOKUP(J7374,ORDEN_ESF!A:C,2,0),"")</f>
        <v>Ganancias acumuladas</v>
      </c>
      <c r="L7374">
        <f>IFERROR(VLOOKUP(J7374,ORDEN_ESF!A:C,3,0),0)</f>
        <v>0</v>
      </c>
      <c r="M7374">
        <v>1612081</v>
      </c>
    </row>
    <row r="7375" spans="1:13" x14ac:dyDescent="0.25">
      <c r="A7375">
        <v>900192726</v>
      </c>
      <c r="B7375" t="s">
        <v>382</v>
      </c>
      <c r="C7375" t="s">
        <v>294</v>
      </c>
      <c r="D7375" t="s">
        <v>299</v>
      </c>
      <c r="E7375" t="s">
        <v>333</v>
      </c>
      <c r="F7375" t="s">
        <v>314</v>
      </c>
      <c r="G7375" s="16">
        <v>43100</v>
      </c>
      <c r="J7375" t="s">
        <v>287</v>
      </c>
      <c r="K7375" t="str">
        <f>IFERROR(VLOOKUP(J7375,ORDEN_ESF!A:C,2,0),"")</f>
        <v>Ganancias acumuladas</v>
      </c>
      <c r="L7375">
        <f>IFERROR(VLOOKUP(J7375,ORDEN_ESF!A:C,3,0),0)</f>
        <v>0</v>
      </c>
      <c r="M7375">
        <v>1885227</v>
      </c>
    </row>
    <row r="7376" spans="1:13" x14ac:dyDescent="0.25">
      <c r="A7376">
        <v>900139110</v>
      </c>
      <c r="B7376" t="s">
        <v>301</v>
      </c>
      <c r="C7376" t="s">
        <v>294</v>
      </c>
      <c r="D7376" t="s">
        <v>228</v>
      </c>
      <c r="E7376" t="s">
        <v>224</v>
      </c>
      <c r="F7376" t="s">
        <v>292</v>
      </c>
      <c r="G7376" s="16">
        <v>43100</v>
      </c>
      <c r="J7376" t="s">
        <v>287</v>
      </c>
      <c r="K7376" t="str">
        <f>IFERROR(VLOOKUP(J7376,ORDEN_ESF!A:C,2,0),"")</f>
        <v>Ganancias acumuladas</v>
      </c>
      <c r="L7376">
        <f>IFERROR(VLOOKUP(J7376,ORDEN_ESF!A:C,3,0),0)</f>
        <v>0</v>
      </c>
      <c r="M7376">
        <v>7298776</v>
      </c>
    </row>
    <row r="7377" spans="1:13" x14ac:dyDescent="0.25">
      <c r="A7377">
        <v>900139110</v>
      </c>
      <c r="B7377" t="s">
        <v>301</v>
      </c>
      <c r="C7377" t="s">
        <v>294</v>
      </c>
      <c r="D7377" t="s">
        <v>228</v>
      </c>
      <c r="E7377" t="s">
        <v>224</v>
      </c>
      <c r="F7377" t="s">
        <v>314</v>
      </c>
      <c r="G7377" s="16">
        <v>43100</v>
      </c>
      <c r="J7377" t="s">
        <v>287</v>
      </c>
      <c r="K7377" t="str">
        <f>IFERROR(VLOOKUP(J7377,ORDEN_ESF!A:C,2,0),"")</f>
        <v>Ganancias acumuladas</v>
      </c>
      <c r="L7377">
        <f>IFERROR(VLOOKUP(J7377,ORDEN_ESF!A:C,3,0),0)</f>
        <v>0</v>
      </c>
      <c r="M7377">
        <v>7480521</v>
      </c>
    </row>
    <row r="7378" spans="1:13" x14ac:dyDescent="0.25">
      <c r="A7378">
        <v>860067697</v>
      </c>
      <c r="B7378" t="s">
        <v>359</v>
      </c>
      <c r="C7378" t="s">
        <v>294</v>
      </c>
      <c r="D7378" t="s">
        <v>228</v>
      </c>
      <c r="E7378" t="s">
        <v>360</v>
      </c>
      <c r="F7378" t="s">
        <v>292</v>
      </c>
      <c r="G7378" s="16">
        <v>43100</v>
      </c>
      <c r="J7378" t="s">
        <v>323</v>
      </c>
      <c r="K7378" t="str">
        <f>IFERROR(VLOOKUP(J7378,ORDEN_ESF!A:C,2,0),"")</f>
        <v>Patrimonio</v>
      </c>
      <c r="L7378">
        <f>IFERROR(VLOOKUP(J7378,ORDEN_ESF!A:C,3,0),0)</f>
        <v>7</v>
      </c>
      <c r="M7378">
        <v>42857021</v>
      </c>
    </row>
    <row r="7379" spans="1:13" x14ac:dyDescent="0.25">
      <c r="A7379">
        <v>860067697</v>
      </c>
      <c r="B7379" t="s">
        <v>359</v>
      </c>
      <c r="C7379" t="s">
        <v>294</v>
      </c>
      <c r="D7379" t="s">
        <v>228</v>
      </c>
      <c r="E7379" t="s">
        <v>360</v>
      </c>
      <c r="F7379" t="s">
        <v>314</v>
      </c>
      <c r="G7379" s="16">
        <v>43100</v>
      </c>
      <c r="J7379" t="s">
        <v>323</v>
      </c>
      <c r="K7379" t="str">
        <f>IFERROR(VLOOKUP(J7379,ORDEN_ESF!A:C,2,0),"")</f>
        <v>Patrimonio</v>
      </c>
      <c r="L7379">
        <f>IFERROR(VLOOKUP(J7379,ORDEN_ESF!A:C,3,0),0)</f>
        <v>7</v>
      </c>
      <c r="M7379">
        <v>47817838</v>
      </c>
    </row>
    <row r="7380" spans="1:13" x14ac:dyDescent="0.25">
      <c r="A7380">
        <v>900413588</v>
      </c>
      <c r="B7380" t="s">
        <v>37</v>
      </c>
      <c r="C7380" t="s">
        <v>294</v>
      </c>
      <c r="D7380" t="s">
        <v>343</v>
      </c>
      <c r="E7380" t="s">
        <v>224</v>
      </c>
      <c r="F7380" t="s">
        <v>292</v>
      </c>
      <c r="G7380" s="16">
        <v>43100</v>
      </c>
      <c r="J7380" t="s">
        <v>323</v>
      </c>
      <c r="K7380" t="str">
        <f>IFERROR(VLOOKUP(J7380,ORDEN_ESF!A:C,2,0),"")</f>
        <v>Patrimonio</v>
      </c>
      <c r="L7380">
        <f>IFERROR(VLOOKUP(J7380,ORDEN_ESF!A:C,3,0),0)</f>
        <v>7</v>
      </c>
      <c r="M7380">
        <v>4842158</v>
      </c>
    </row>
    <row r="7381" spans="1:13" x14ac:dyDescent="0.25">
      <c r="A7381">
        <v>900413588</v>
      </c>
      <c r="B7381" t="s">
        <v>37</v>
      </c>
      <c r="C7381" t="s">
        <v>294</v>
      </c>
      <c r="D7381" t="s">
        <v>343</v>
      </c>
      <c r="E7381" t="s">
        <v>224</v>
      </c>
      <c r="F7381" t="s">
        <v>314</v>
      </c>
      <c r="G7381" s="16">
        <v>43100</v>
      </c>
      <c r="J7381" t="s">
        <v>323</v>
      </c>
      <c r="K7381" t="str">
        <f>IFERROR(VLOOKUP(J7381,ORDEN_ESF!A:C,2,0),"")</f>
        <v>Patrimonio</v>
      </c>
      <c r="L7381">
        <f>IFERROR(VLOOKUP(J7381,ORDEN_ESF!A:C,3,0),0)</f>
        <v>7</v>
      </c>
      <c r="M7381">
        <v>6997775</v>
      </c>
    </row>
    <row r="7382" spans="1:13" x14ac:dyDescent="0.25">
      <c r="A7382">
        <v>860001986</v>
      </c>
      <c r="B7382" t="s">
        <v>293</v>
      </c>
      <c r="C7382" t="s">
        <v>294</v>
      </c>
      <c r="D7382" t="s">
        <v>228</v>
      </c>
      <c r="E7382" t="s">
        <v>224</v>
      </c>
      <c r="F7382" t="s">
        <v>292</v>
      </c>
      <c r="G7382" s="16">
        <v>43100</v>
      </c>
      <c r="J7382" t="s">
        <v>323</v>
      </c>
      <c r="K7382" t="str">
        <f>IFERROR(VLOOKUP(J7382,ORDEN_ESF!A:C,2,0),"")</f>
        <v>Patrimonio</v>
      </c>
      <c r="L7382">
        <f>IFERROR(VLOOKUP(J7382,ORDEN_ESF!A:C,3,0),0)</f>
        <v>7</v>
      </c>
      <c r="M7382">
        <v>14335985</v>
      </c>
    </row>
    <row r="7383" spans="1:13" x14ac:dyDescent="0.25">
      <c r="A7383">
        <v>860001986</v>
      </c>
      <c r="B7383" t="s">
        <v>293</v>
      </c>
      <c r="C7383" t="s">
        <v>294</v>
      </c>
      <c r="D7383" t="s">
        <v>228</v>
      </c>
      <c r="E7383" t="s">
        <v>224</v>
      </c>
      <c r="F7383" t="s">
        <v>314</v>
      </c>
      <c r="G7383" s="16">
        <v>43100</v>
      </c>
      <c r="J7383" t="s">
        <v>323</v>
      </c>
      <c r="K7383" t="str">
        <f>IFERROR(VLOOKUP(J7383,ORDEN_ESF!A:C,2,0),"")</f>
        <v>Patrimonio</v>
      </c>
      <c r="L7383">
        <f>IFERROR(VLOOKUP(J7383,ORDEN_ESF!A:C,3,0),0)</f>
        <v>7</v>
      </c>
      <c r="M7383">
        <v>20509916</v>
      </c>
    </row>
    <row r="7384" spans="1:13" x14ac:dyDescent="0.25">
      <c r="A7384">
        <v>860014285</v>
      </c>
      <c r="B7384" t="s">
        <v>356</v>
      </c>
      <c r="C7384" t="s">
        <v>294</v>
      </c>
      <c r="D7384" t="s">
        <v>228</v>
      </c>
      <c r="E7384" t="s">
        <v>224</v>
      </c>
      <c r="F7384" t="s">
        <v>292</v>
      </c>
      <c r="G7384" s="16">
        <v>43100</v>
      </c>
      <c r="J7384" t="s">
        <v>323</v>
      </c>
      <c r="K7384" t="str">
        <f>IFERROR(VLOOKUP(J7384,ORDEN_ESF!A:C,2,0),"")</f>
        <v>Patrimonio</v>
      </c>
      <c r="L7384">
        <f>IFERROR(VLOOKUP(J7384,ORDEN_ESF!A:C,3,0),0)</f>
        <v>7</v>
      </c>
      <c r="M7384">
        <v>3356419</v>
      </c>
    </row>
    <row r="7385" spans="1:13" x14ac:dyDescent="0.25">
      <c r="A7385">
        <v>860014285</v>
      </c>
      <c r="B7385" t="s">
        <v>356</v>
      </c>
      <c r="C7385" t="s">
        <v>294</v>
      </c>
      <c r="D7385" t="s">
        <v>228</v>
      </c>
      <c r="E7385" t="s">
        <v>224</v>
      </c>
      <c r="F7385" t="s">
        <v>314</v>
      </c>
      <c r="G7385" s="16">
        <v>43100</v>
      </c>
      <c r="J7385" t="s">
        <v>323</v>
      </c>
      <c r="K7385" t="str">
        <f>IFERROR(VLOOKUP(J7385,ORDEN_ESF!A:C,2,0),"")</f>
        <v>Patrimonio</v>
      </c>
      <c r="L7385">
        <f>IFERROR(VLOOKUP(J7385,ORDEN_ESF!A:C,3,0),0)</f>
        <v>7</v>
      </c>
      <c r="M7385">
        <v>3320753</v>
      </c>
    </row>
    <row r="7386" spans="1:13" x14ac:dyDescent="0.25">
      <c r="A7386">
        <v>900668954</v>
      </c>
      <c r="B7386" t="s">
        <v>387</v>
      </c>
      <c r="C7386" t="s">
        <v>294</v>
      </c>
      <c r="D7386" t="s">
        <v>228</v>
      </c>
      <c r="E7386" t="s">
        <v>224</v>
      </c>
      <c r="F7386" t="s">
        <v>292</v>
      </c>
      <c r="G7386" s="16">
        <v>43100</v>
      </c>
      <c r="J7386" t="s">
        <v>323</v>
      </c>
      <c r="K7386" t="str">
        <f>IFERROR(VLOOKUP(J7386,ORDEN_ESF!A:C,2,0),"")</f>
        <v>Patrimonio</v>
      </c>
      <c r="L7386">
        <f>IFERROR(VLOOKUP(J7386,ORDEN_ESF!A:C,3,0),0)</f>
        <v>7</v>
      </c>
      <c r="M7386">
        <v>5881496</v>
      </c>
    </row>
    <row r="7387" spans="1:13" x14ac:dyDescent="0.25">
      <c r="A7387">
        <v>900668954</v>
      </c>
      <c r="B7387" t="s">
        <v>387</v>
      </c>
      <c r="C7387" t="s">
        <v>294</v>
      </c>
      <c r="D7387" t="s">
        <v>228</v>
      </c>
      <c r="E7387" t="s">
        <v>224</v>
      </c>
      <c r="F7387" t="s">
        <v>314</v>
      </c>
      <c r="G7387" s="16">
        <v>43100</v>
      </c>
      <c r="J7387" t="s">
        <v>323</v>
      </c>
      <c r="K7387" t="str">
        <f>IFERROR(VLOOKUP(J7387,ORDEN_ESF!A:C,2,0),"")</f>
        <v>Patrimonio</v>
      </c>
      <c r="L7387">
        <f>IFERROR(VLOOKUP(J7387,ORDEN_ESF!A:C,3,0),0)</f>
        <v>7</v>
      </c>
      <c r="M7387">
        <v>6290311</v>
      </c>
    </row>
    <row r="7388" spans="1:13" x14ac:dyDescent="0.25">
      <c r="A7388">
        <v>900315057</v>
      </c>
      <c r="B7388" t="s">
        <v>385</v>
      </c>
      <c r="C7388" t="s">
        <v>294</v>
      </c>
      <c r="D7388" t="s">
        <v>223</v>
      </c>
      <c r="E7388" t="s">
        <v>358</v>
      </c>
      <c r="F7388" t="s">
        <v>292</v>
      </c>
      <c r="G7388" s="16">
        <v>43100</v>
      </c>
      <c r="J7388" t="s">
        <v>323</v>
      </c>
      <c r="K7388" t="str">
        <f>IFERROR(VLOOKUP(J7388,ORDEN_ESF!A:C,2,0),"")</f>
        <v>Patrimonio</v>
      </c>
      <c r="L7388">
        <f>IFERROR(VLOOKUP(J7388,ORDEN_ESF!A:C,3,0),0)</f>
        <v>7</v>
      </c>
      <c r="M7388">
        <v>7656187</v>
      </c>
    </row>
    <row r="7389" spans="1:13" x14ac:dyDescent="0.25">
      <c r="A7389">
        <v>900315057</v>
      </c>
      <c r="B7389" t="s">
        <v>385</v>
      </c>
      <c r="C7389" t="s">
        <v>294</v>
      </c>
      <c r="D7389" t="s">
        <v>223</v>
      </c>
      <c r="E7389" t="s">
        <v>358</v>
      </c>
      <c r="F7389" t="s">
        <v>314</v>
      </c>
      <c r="G7389" s="16">
        <v>43100</v>
      </c>
      <c r="J7389" t="s">
        <v>323</v>
      </c>
      <c r="K7389" t="str">
        <f>IFERROR(VLOOKUP(J7389,ORDEN_ESF!A:C,2,0),"")</f>
        <v>Patrimonio</v>
      </c>
      <c r="L7389">
        <f>IFERROR(VLOOKUP(J7389,ORDEN_ESF!A:C,3,0),0)</f>
        <v>7</v>
      </c>
      <c r="M7389">
        <v>8115122</v>
      </c>
    </row>
    <row r="7390" spans="1:13" x14ac:dyDescent="0.25">
      <c r="A7390">
        <v>890920656</v>
      </c>
      <c r="B7390" t="s">
        <v>302</v>
      </c>
      <c r="C7390" t="s">
        <v>294</v>
      </c>
      <c r="D7390" t="s">
        <v>223</v>
      </c>
      <c r="E7390" t="s">
        <v>224</v>
      </c>
      <c r="F7390" t="s">
        <v>292</v>
      </c>
      <c r="G7390" s="16">
        <v>43100</v>
      </c>
      <c r="J7390" t="s">
        <v>323</v>
      </c>
      <c r="K7390" t="str">
        <f>IFERROR(VLOOKUP(J7390,ORDEN_ESF!A:C,2,0),"")</f>
        <v>Patrimonio</v>
      </c>
      <c r="L7390">
        <f>IFERROR(VLOOKUP(J7390,ORDEN_ESF!A:C,3,0),0)</f>
        <v>7</v>
      </c>
      <c r="M7390">
        <v>2064228</v>
      </c>
    </row>
    <row r="7391" spans="1:13" x14ac:dyDescent="0.25">
      <c r="A7391">
        <v>890920656</v>
      </c>
      <c r="B7391" t="s">
        <v>302</v>
      </c>
      <c r="C7391" t="s">
        <v>294</v>
      </c>
      <c r="D7391" t="s">
        <v>223</v>
      </c>
      <c r="E7391" t="s">
        <v>224</v>
      </c>
      <c r="F7391" t="s">
        <v>314</v>
      </c>
      <c r="G7391" s="16">
        <v>43100</v>
      </c>
      <c r="J7391" t="s">
        <v>323</v>
      </c>
      <c r="K7391" t="str">
        <f>IFERROR(VLOOKUP(J7391,ORDEN_ESF!A:C,2,0),"")</f>
        <v>Patrimonio</v>
      </c>
      <c r="L7391">
        <f>IFERROR(VLOOKUP(J7391,ORDEN_ESF!A:C,3,0),0)</f>
        <v>7</v>
      </c>
      <c r="M7391">
        <v>3107642</v>
      </c>
    </row>
    <row r="7392" spans="1:13" x14ac:dyDescent="0.25">
      <c r="A7392">
        <v>900035722</v>
      </c>
      <c r="B7392" t="s">
        <v>298</v>
      </c>
      <c r="C7392" t="s">
        <v>294</v>
      </c>
      <c r="D7392" t="s">
        <v>299</v>
      </c>
      <c r="E7392" t="s">
        <v>224</v>
      </c>
      <c r="F7392" t="s">
        <v>292</v>
      </c>
      <c r="G7392" s="16">
        <v>43100</v>
      </c>
      <c r="J7392" t="s">
        <v>323</v>
      </c>
      <c r="K7392" t="str">
        <f>IFERROR(VLOOKUP(J7392,ORDEN_ESF!A:C,2,0),"")</f>
        <v>Patrimonio</v>
      </c>
      <c r="L7392">
        <f>IFERROR(VLOOKUP(J7392,ORDEN_ESF!A:C,3,0),0)</f>
        <v>7</v>
      </c>
      <c r="M7392">
        <v>6299344</v>
      </c>
    </row>
    <row r="7393" spans="1:13" x14ac:dyDescent="0.25">
      <c r="A7393">
        <v>900035722</v>
      </c>
      <c r="B7393" t="s">
        <v>298</v>
      </c>
      <c r="C7393" t="s">
        <v>294</v>
      </c>
      <c r="D7393" t="s">
        <v>299</v>
      </c>
      <c r="E7393" t="s">
        <v>224</v>
      </c>
      <c r="F7393" t="s">
        <v>314</v>
      </c>
      <c r="G7393" s="16">
        <v>43100</v>
      </c>
      <c r="J7393" t="s">
        <v>323</v>
      </c>
      <c r="K7393" t="str">
        <f>IFERROR(VLOOKUP(J7393,ORDEN_ESF!A:C,2,0),"")</f>
        <v>Patrimonio</v>
      </c>
      <c r="L7393">
        <f>IFERROR(VLOOKUP(J7393,ORDEN_ESF!A:C,3,0),0)</f>
        <v>7</v>
      </c>
      <c r="M7393">
        <v>6217398</v>
      </c>
    </row>
    <row r="7394" spans="1:13" x14ac:dyDescent="0.25">
      <c r="A7394">
        <v>900193192</v>
      </c>
      <c r="B7394" t="s">
        <v>305</v>
      </c>
      <c r="C7394" t="s">
        <v>294</v>
      </c>
      <c r="D7394" t="s">
        <v>228</v>
      </c>
      <c r="E7394" t="s">
        <v>224</v>
      </c>
      <c r="F7394" t="s">
        <v>292</v>
      </c>
      <c r="G7394" s="16">
        <v>43100</v>
      </c>
      <c r="J7394" t="s">
        <v>323</v>
      </c>
      <c r="K7394" t="str">
        <f>IFERROR(VLOOKUP(J7394,ORDEN_ESF!A:C,2,0),"")</f>
        <v>Patrimonio</v>
      </c>
      <c r="L7394">
        <f>IFERROR(VLOOKUP(J7394,ORDEN_ESF!A:C,3,0),0)</f>
        <v>7</v>
      </c>
      <c r="M7394">
        <v>1654645</v>
      </c>
    </row>
    <row r="7395" spans="1:13" x14ac:dyDescent="0.25">
      <c r="A7395">
        <v>900193192</v>
      </c>
      <c r="B7395" t="s">
        <v>305</v>
      </c>
      <c r="C7395" t="s">
        <v>294</v>
      </c>
      <c r="D7395" t="s">
        <v>228</v>
      </c>
      <c r="E7395" t="s">
        <v>224</v>
      </c>
      <c r="F7395" t="s">
        <v>314</v>
      </c>
      <c r="G7395" s="16">
        <v>43100</v>
      </c>
      <c r="J7395" t="s">
        <v>323</v>
      </c>
      <c r="K7395" t="str">
        <f>IFERROR(VLOOKUP(J7395,ORDEN_ESF!A:C,2,0),"")</f>
        <v>Patrimonio</v>
      </c>
      <c r="L7395">
        <f>IFERROR(VLOOKUP(J7395,ORDEN_ESF!A:C,3,0),0)</f>
        <v>7</v>
      </c>
      <c r="M7395">
        <v>546464</v>
      </c>
    </row>
    <row r="7396" spans="1:13" x14ac:dyDescent="0.25">
      <c r="A7396">
        <v>800208146</v>
      </c>
      <c r="B7396" t="s">
        <v>346</v>
      </c>
      <c r="C7396" t="s">
        <v>294</v>
      </c>
      <c r="D7396" t="s">
        <v>228</v>
      </c>
      <c r="E7396" t="s">
        <v>347</v>
      </c>
      <c r="F7396" t="s">
        <v>292</v>
      </c>
      <c r="G7396" s="16">
        <v>43100</v>
      </c>
      <c r="J7396" t="s">
        <v>323</v>
      </c>
      <c r="K7396" t="str">
        <f>IFERROR(VLOOKUP(J7396,ORDEN_ESF!A:C,2,0),"")</f>
        <v>Patrimonio</v>
      </c>
      <c r="L7396">
        <f>IFERROR(VLOOKUP(J7396,ORDEN_ESF!A:C,3,0),0)</f>
        <v>7</v>
      </c>
      <c r="M7396">
        <v>41307524</v>
      </c>
    </row>
    <row r="7397" spans="1:13" x14ac:dyDescent="0.25">
      <c r="A7397">
        <v>800208146</v>
      </c>
      <c r="B7397" t="s">
        <v>346</v>
      </c>
      <c r="C7397" t="s">
        <v>294</v>
      </c>
      <c r="D7397" t="s">
        <v>228</v>
      </c>
      <c r="E7397" t="s">
        <v>347</v>
      </c>
      <c r="F7397" t="s">
        <v>314</v>
      </c>
      <c r="G7397" s="16">
        <v>43100</v>
      </c>
      <c r="J7397" t="s">
        <v>323</v>
      </c>
      <c r="K7397" t="str">
        <f>IFERROR(VLOOKUP(J7397,ORDEN_ESF!A:C,2,0),"")</f>
        <v>Patrimonio</v>
      </c>
      <c r="L7397">
        <f>IFERROR(VLOOKUP(J7397,ORDEN_ESF!A:C,3,0),0)</f>
        <v>7</v>
      </c>
      <c r="M7397">
        <v>70939118</v>
      </c>
    </row>
    <row r="7398" spans="1:13" x14ac:dyDescent="0.25">
      <c r="A7398">
        <v>860009250</v>
      </c>
      <c r="B7398" t="s">
        <v>362</v>
      </c>
      <c r="C7398" t="s">
        <v>294</v>
      </c>
      <c r="D7398" t="s">
        <v>228</v>
      </c>
      <c r="E7398" t="s">
        <v>224</v>
      </c>
      <c r="F7398" t="s">
        <v>292</v>
      </c>
      <c r="G7398" s="16">
        <v>43100</v>
      </c>
      <c r="J7398" t="s">
        <v>323</v>
      </c>
      <c r="K7398" t="str">
        <f>IFERROR(VLOOKUP(J7398,ORDEN_ESF!A:C,2,0),"")</f>
        <v>Patrimonio</v>
      </c>
      <c r="L7398">
        <f>IFERROR(VLOOKUP(J7398,ORDEN_ESF!A:C,3,0),0)</f>
        <v>7</v>
      </c>
      <c r="M7398">
        <v>9594850</v>
      </c>
    </row>
    <row r="7399" spans="1:13" x14ac:dyDescent="0.25">
      <c r="A7399">
        <v>860009250</v>
      </c>
      <c r="B7399" t="s">
        <v>362</v>
      </c>
      <c r="C7399" t="s">
        <v>294</v>
      </c>
      <c r="D7399" t="s">
        <v>228</v>
      </c>
      <c r="E7399" t="s">
        <v>224</v>
      </c>
      <c r="F7399" t="s">
        <v>314</v>
      </c>
      <c r="G7399" s="16">
        <v>43100</v>
      </c>
      <c r="J7399" t="s">
        <v>323</v>
      </c>
      <c r="K7399" t="str">
        <f>IFERROR(VLOOKUP(J7399,ORDEN_ESF!A:C,2,0),"")</f>
        <v>Patrimonio</v>
      </c>
      <c r="L7399">
        <f>IFERROR(VLOOKUP(J7399,ORDEN_ESF!A:C,3,0),0)</f>
        <v>7</v>
      </c>
      <c r="M7399">
        <v>10546610</v>
      </c>
    </row>
    <row r="7400" spans="1:13" x14ac:dyDescent="0.25">
      <c r="A7400">
        <v>900192726</v>
      </c>
      <c r="B7400" t="s">
        <v>382</v>
      </c>
      <c r="C7400" t="s">
        <v>294</v>
      </c>
      <c r="D7400" t="s">
        <v>299</v>
      </c>
      <c r="E7400" t="s">
        <v>333</v>
      </c>
      <c r="F7400" t="s">
        <v>292</v>
      </c>
      <c r="G7400" s="16">
        <v>43100</v>
      </c>
      <c r="J7400" t="s">
        <v>323</v>
      </c>
      <c r="K7400" t="str">
        <f>IFERROR(VLOOKUP(J7400,ORDEN_ESF!A:C,2,0),"")</f>
        <v>Patrimonio</v>
      </c>
      <c r="L7400">
        <f>IFERROR(VLOOKUP(J7400,ORDEN_ESF!A:C,3,0),0)</f>
        <v>7</v>
      </c>
      <c r="M7400">
        <v>5934281</v>
      </c>
    </row>
    <row r="7401" spans="1:13" x14ac:dyDescent="0.25">
      <c r="A7401">
        <v>900192726</v>
      </c>
      <c r="B7401" t="s">
        <v>382</v>
      </c>
      <c r="C7401" t="s">
        <v>294</v>
      </c>
      <c r="D7401" t="s">
        <v>299</v>
      </c>
      <c r="E7401" t="s">
        <v>333</v>
      </c>
      <c r="F7401" t="s">
        <v>314</v>
      </c>
      <c r="G7401" s="16">
        <v>43100</v>
      </c>
      <c r="J7401" t="s">
        <v>323</v>
      </c>
      <c r="K7401" t="str">
        <f>IFERROR(VLOOKUP(J7401,ORDEN_ESF!A:C,2,0),"")</f>
        <v>Patrimonio</v>
      </c>
      <c r="L7401">
        <f>IFERROR(VLOOKUP(J7401,ORDEN_ESF!A:C,3,0),0)</f>
        <v>7</v>
      </c>
      <c r="M7401">
        <v>6207427</v>
      </c>
    </row>
    <row r="7402" spans="1:13" x14ac:dyDescent="0.25">
      <c r="A7402">
        <v>900139110</v>
      </c>
      <c r="B7402" t="s">
        <v>301</v>
      </c>
      <c r="C7402" t="s">
        <v>294</v>
      </c>
      <c r="D7402" t="s">
        <v>228</v>
      </c>
      <c r="E7402" t="s">
        <v>224</v>
      </c>
      <c r="F7402" t="s">
        <v>292</v>
      </c>
      <c r="G7402" s="16">
        <v>43100</v>
      </c>
      <c r="J7402" t="s">
        <v>323</v>
      </c>
      <c r="K7402" t="str">
        <f>IFERROR(VLOOKUP(J7402,ORDEN_ESF!A:C,2,0),"")</f>
        <v>Patrimonio</v>
      </c>
      <c r="L7402">
        <f>IFERROR(VLOOKUP(J7402,ORDEN_ESF!A:C,3,0),0)</f>
        <v>7</v>
      </c>
      <c r="M7402">
        <v>10838816</v>
      </c>
    </row>
    <row r="7403" spans="1:13" x14ac:dyDescent="0.25">
      <c r="A7403">
        <v>900139110</v>
      </c>
      <c r="B7403" t="s">
        <v>301</v>
      </c>
      <c r="C7403" t="s">
        <v>294</v>
      </c>
      <c r="D7403" t="s">
        <v>228</v>
      </c>
      <c r="E7403" t="s">
        <v>224</v>
      </c>
      <c r="F7403" t="s">
        <v>314</v>
      </c>
      <c r="G7403" s="16">
        <v>43100</v>
      </c>
      <c r="J7403" t="s">
        <v>323</v>
      </c>
      <c r="K7403" t="str">
        <f>IFERROR(VLOOKUP(J7403,ORDEN_ESF!A:C,2,0),"")</f>
        <v>Patrimonio</v>
      </c>
      <c r="L7403">
        <f>IFERROR(VLOOKUP(J7403,ORDEN_ESF!A:C,3,0),0)</f>
        <v>7</v>
      </c>
      <c r="M7403">
        <v>11020561</v>
      </c>
    </row>
    <row r="7404" spans="1:13" x14ac:dyDescent="0.25">
      <c r="A7404">
        <v>860067697</v>
      </c>
      <c r="B7404" t="s">
        <v>359</v>
      </c>
      <c r="C7404" t="s">
        <v>294</v>
      </c>
      <c r="D7404" t="s">
        <v>228</v>
      </c>
      <c r="E7404" t="s">
        <v>360</v>
      </c>
      <c r="F7404" t="s">
        <v>292</v>
      </c>
      <c r="G7404" s="16">
        <v>43100</v>
      </c>
      <c r="J7404" t="s">
        <v>324</v>
      </c>
      <c r="K7404" t="str">
        <f>IFERROR(VLOOKUP(J7404,ORDEN_ESF!A:C,2,0),"")</f>
        <v>Patrimonio y pasivos</v>
      </c>
      <c r="L7404">
        <f>IFERROR(VLOOKUP(J7404,ORDEN_ESF!A:C,3,0),0)</f>
        <v>0</v>
      </c>
      <c r="M7404">
        <v>63560981</v>
      </c>
    </row>
    <row r="7405" spans="1:13" x14ac:dyDescent="0.25">
      <c r="A7405">
        <v>860067697</v>
      </c>
      <c r="B7405" t="s">
        <v>359</v>
      </c>
      <c r="C7405" t="s">
        <v>294</v>
      </c>
      <c r="D7405" t="s">
        <v>228</v>
      </c>
      <c r="E7405" t="s">
        <v>360</v>
      </c>
      <c r="F7405" t="s">
        <v>314</v>
      </c>
      <c r="G7405" s="16">
        <v>43100</v>
      </c>
      <c r="J7405" t="s">
        <v>324</v>
      </c>
      <c r="K7405" t="str">
        <f>IFERROR(VLOOKUP(J7405,ORDEN_ESF!A:C,2,0),"")</f>
        <v>Patrimonio y pasivos</v>
      </c>
      <c r="L7405">
        <f>IFERROR(VLOOKUP(J7405,ORDEN_ESF!A:C,3,0),0)</f>
        <v>0</v>
      </c>
      <c r="M7405">
        <v>76079079</v>
      </c>
    </row>
    <row r="7406" spans="1:13" x14ac:dyDescent="0.25">
      <c r="A7406">
        <v>900413588</v>
      </c>
      <c r="B7406" t="s">
        <v>37</v>
      </c>
      <c r="C7406" t="s">
        <v>294</v>
      </c>
      <c r="D7406" t="s">
        <v>343</v>
      </c>
      <c r="E7406" t="s">
        <v>224</v>
      </c>
      <c r="F7406" t="s">
        <v>292</v>
      </c>
      <c r="G7406" s="16">
        <v>43100</v>
      </c>
      <c r="J7406" t="s">
        <v>324</v>
      </c>
      <c r="K7406" t="str">
        <f>IFERROR(VLOOKUP(J7406,ORDEN_ESF!A:C,2,0),"")</f>
        <v>Patrimonio y pasivos</v>
      </c>
      <c r="L7406">
        <f>IFERROR(VLOOKUP(J7406,ORDEN_ESF!A:C,3,0),0)</f>
        <v>0</v>
      </c>
      <c r="M7406">
        <v>10407467</v>
      </c>
    </row>
    <row r="7407" spans="1:13" x14ac:dyDescent="0.25">
      <c r="A7407">
        <v>900413588</v>
      </c>
      <c r="B7407" t="s">
        <v>37</v>
      </c>
      <c r="C7407" t="s">
        <v>294</v>
      </c>
      <c r="D7407" t="s">
        <v>343</v>
      </c>
      <c r="E7407" t="s">
        <v>224</v>
      </c>
      <c r="F7407" t="s">
        <v>314</v>
      </c>
      <c r="G7407" s="16">
        <v>43100</v>
      </c>
      <c r="J7407" t="s">
        <v>324</v>
      </c>
      <c r="K7407" t="str">
        <f>IFERROR(VLOOKUP(J7407,ORDEN_ESF!A:C,2,0),"")</f>
        <v>Patrimonio y pasivos</v>
      </c>
      <c r="L7407">
        <f>IFERROR(VLOOKUP(J7407,ORDEN_ESF!A:C,3,0),0)</f>
        <v>0</v>
      </c>
      <c r="M7407">
        <v>14913121</v>
      </c>
    </row>
    <row r="7408" spans="1:13" x14ac:dyDescent="0.25">
      <c r="A7408">
        <v>860001986</v>
      </c>
      <c r="B7408" t="s">
        <v>293</v>
      </c>
      <c r="C7408" t="s">
        <v>294</v>
      </c>
      <c r="D7408" t="s">
        <v>228</v>
      </c>
      <c r="E7408" t="s">
        <v>224</v>
      </c>
      <c r="F7408" t="s">
        <v>292</v>
      </c>
      <c r="G7408" s="16">
        <v>43100</v>
      </c>
      <c r="J7408" t="s">
        <v>324</v>
      </c>
      <c r="K7408" t="str">
        <f>IFERROR(VLOOKUP(J7408,ORDEN_ESF!A:C,2,0),"")</f>
        <v>Patrimonio y pasivos</v>
      </c>
      <c r="L7408">
        <f>IFERROR(VLOOKUP(J7408,ORDEN_ESF!A:C,3,0),0)</f>
        <v>0</v>
      </c>
      <c r="M7408">
        <v>46688970</v>
      </c>
    </row>
    <row r="7409" spans="1:13" x14ac:dyDescent="0.25">
      <c r="A7409">
        <v>860001986</v>
      </c>
      <c r="B7409" t="s">
        <v>293</v>
      </c>
      <c r="C7409" t="s">
        <v>294</v>
      </c>
      <c r="D7409" t="s">
        <v>228</v>
      </c>
      <c r="E7409" t="s">
        <v>224</v>
      </c>
      <c r="F7409" t="s">
        <v>314</v>
      </c>
      <c r="G7409" s="16">
        <v>43100</v>
      </c>
      <c r="J7409" t="s">
        <v>324</v>
      </c>
      <c r="K7409" t="str">
        <f>IFERROR(VLOOKUP(J7409,ORDEN_ESF!A:C,2,0),"")</f>
        <v>Patrimonio y pasivos</v>
      </c>
      <c r="L7409">
        <f>IFERROR(VLOOKUP(J7409,ORDEN_ESF!A:C,3,0),0)</f>
        <v>0</v>
      </c>
      <c r="M7409">
        <v>55786724</v>
      </c>
    </row>
    <row r="7410" spans="1:13" x14ac:dyDescent="0.25">
      <c r="A7410">
        <v>860014285</v>
      </c>
      <c r="B7410" t="s">
        <v>356</v>
      </c>
      <c r="C7410" t="s">
        <v>294</v>
      </c>
      <c r="D7410" t="s">
        <v>228</v>
      </c>
      <c r="E7410" t="s">
        <v>224</v>
      </c>
      <c r="F7410" t="s">
        <v>292</v>
      </c>
      <c r="G7410" s="16">
        <v>43100</v>
      </c>
      <c r="J7410" t="s">
        <v>324</v>
      </c>
      <c r="K7410" t="str">
        <f>IFERROR(VLOOKUP(J7410,ORDEN_ESF!A:C,2,0),"")</f>
        <v>Patrimonio y pasivos</v>
      </c>
      <c r="L7410">
        <f>IFERROR(VLOOKUP(J7410,ORDEN_ESF!A:C,3,0),0)</f>
        <v>0</v>
      </c>
      <c r="M7410">
        <v>3719835</v>
      </c>
    </row>
    <row r="7411" spans="1:13" x14ac:dyDescent="0.25">
      <c r="A7411">
        <v>860014285</v>
      </c>
      <c r="B7411" t="s">
        <v>356</v>
      </c>
      <c r="C7411" t="s">
        <v>294</v>
      </c>
      <c r="D7411" t="s">
        <v>228</v>
      </c>
      <c r="E7411" t="s">
        <v>224</v>
      </c>
      <c r="F7411" t="s">
        <v>314</v>
      </c>
      <c r="G7411" s="16">
        <v>43100</v>
      </c>
      <c r="J7411" t="s">
        <v>324</v>
      </c>
      <c r="K7411" t="str">
        <f>IFERROR(VLOOKUP(J7411,ORDEN_ESF!A:C,2,0),"")</f>
        <v>Patrimonio y pasivos</v>
      </c>
      <c r="L7411">
        <f>IFERROR(VLOOKUP(J7411,ORDEN_ESF!A:C,3,0),0)</f>
        <v>0</v>
      </c>
      <c r="M7411">
        <v>5367552</v>
      </c>
    </row>
    <row r="7412" spans="1:13" x14ac:dyDescent="0.25">
      <c r="A7412">
        <v>900668954</v>
      </c>
      <c r="B7412" t="s">
        <v>387</v>
      </c>
      <c r="C7412" t="s">
        <v>294</v>
      </c>
      <c r="D7412" t="s">
        <v>228</v>
      </c>
      <c r="E7412" t="s">
        <v>224</v>
      </c>
      <c r="F7412" t="s">
        <v>292</v>
      </c>
      <c r="G7412" s="16">
        <v>43100</v>
      </c>
      <c r="J7412" t="s">
        <v>324</v>
      </c>
      <c r="K7412" t="str">
        <f>IFERROR(VLOOKUP(J7412,ORDEN_ESF!A:C,2,0),"")</f>
        <v>Patrimonio y pasivos</v>
      </c>
      <c r="L7412">
        <f>IFERROR(VLOOKUP(J7412,ORDEN_ESF!A:C,3,0),0)</f>
        <v>0</v>
      </c>
      <c r="M7412">
        <v>7279057</v>
      </c>
    </row>
    <row r="7413" spans="1:13" x14ac:dyDescent="0.25">
      <c r="A7413">
        <v>900668954</v>
      </c>
      <c r="B7413" t="s">
        <v>387</v>
      </c>
      <c r="C7413" t="s">
        <v>294</v>
      </c>
      <c r="D7413" t="s">
        <v>228</v>
      </c>
      <c r="E7413" t="s">
        <v>224</v>
      </c>
      <c r="F7413" t="s">
        <v>314</v>
      </c>
      <c r="G7413" s="16">
        <v>43100</v>
      </c>
      <c r="J7413" t="s">
        <v>324</v>
      </c>
      <c r="K7413" t="str">
        <f>IFERROR(VLOOKUP(J7413,ORDEN_ESF!A:C,2,0),"")</f>
        <v>Patrimonio y pasivos</v>
      </c>
      <c r="L7413">
        <f>IFERROR(VLOOKUP(J7413,ORDEN_ESF!A:C,3,0),0)</f>
        <v>0</v>
      </c>
      <c r="M7413">
        <v>8504346</v>
      </c>
    </row>
    <row r="7414" spans="1:13" x14ac:dyDescent="0.25">
      <c r="A7414">
        <v>900315057</v>
      </c>
      <c r="B7414" t="s">
        <v>385</v>
      </c>
      <c r="C7414" t="s">
        <v>294</v>
      </c>
      <c r="D7414" t="s">
        <v>223</v>
      </c>
      <c r="E7414" t="s">
        <v>358</v>
      </c>
      <c r="F7414" t="s">
        <v>292</v>
      </c>
      <c r="G7414" s="16">
        <v>43100</v>
      </c>
      <c r="J7414" t="s">
        <v>324</v>
      </c>
      <c r="K7414" t="str">
        <f>IFERROR(VLOOKUP(J7414,ORDEN_ESF!A:C,2,0),"")</f>
        <v>Patrimonio y pasivos</v>
      </c>
      <c r="L7414">
        <f>IFERROR(VLOOKUP(J7414,ORDEN_ESF!A:C,3,0),0)</f>
        <v>0</v>
      </c>
      <c r="M7414">
        <v>68269387</v>
      </c>
    </row>
    <row r="7415" spans="1:13" x14ac:dyDescent="0.25">
      <c r="A7415">
        <v>900315057</v>
      </c>
      <c r="B7415" t="s">
        <v>385</v>
      </c>
      <c r="C7415" t="s">
        <v>294</v>
      </c>
      <c r="D7415" t="s">
        <v>223</v>
      </c>
      <c r="E7415" t="s">
        <v>358</v>
      </c>
      <c r="F7415" t="s">
        <v>314</v>
      </c>
      <c r="G7415" s="16">
        <v>43100</v>
      </c>
      <c r="J7415" t="s">
        <v>324</v>
      </c>
      <c r="K7415" t="str">
        <f>IFERROR(VLOOKUP(J7415,ORDEN_ESF!A:C,2,0),"")</f>
        <v>Patrimonio y pasivos</v>
      </c>
      <c r="L7415">
        <f>IFERROR(VLOOKUP(J7415,ORDEN_ESF!A:C,3,0),0)</f>
        <v>0</v>
      </c>
      <c r="M7415">
        <v>90912358</v>
      </c>
    </row>
    <row r="7416" spans="1:13" x14ac:dyDescent="0.25">
      <c r="A7416">
        <v>890920656</v>
      </c>
      <c r="B7416" t="s">
        <v>302</v>
      </c>
      <c r="C7416" t="s">
        <v>294</v>
      </c>
      <c r="D7416" t="s">
        <v>223</v>
      </c>
      <c r="E7416" t="s">
        <v>224</v>
      </c>
      <c r="F7416" t="s">
        <v>292</v>
      </c>
      <c r="G7416" s="16">
        <v>43100</v>
      </c>
      <c r="J7416" t="s">
        <v>324</v>
      </c>
      <c r="K7416" t="str">
        <f>IFERROR(VLOOKUP(J7416,ORDEN_ESF!A:C,2,0),"")</f>
        <v>Patrimonio y pasivos</v>
      </c>
      <c r="L7416">
        <f>IFERROR(VLOOKUP(J7416,ORDEN_ESF!A:C,3,0),0)</f>
        <v>0</v>
      </c>
      <c r="M7416">
        <v>4491855</v>
      </c>
    </row>
    <row r="7417" spans="1:13" x14ac:dyDescent="0.25">
      <c r="A7417">
        <v>890920656</v>
      </c>
      <c r="B7417" t="s">
        <v>302</v>
      </c>
      <c r="C7417" t="s">
        <v>294</v>
      </c>
      <c r="D7417" t="s">
        <v>223</v>
      </c>
      <c r="E7417" t="s">
        <v>224</v>
      </c>
      <c r="F7417" t="s">
        <v>314</v>
      </c>
      <c r="G7417" s="16">
        <v>43100</v>
      </c>
      <c r="J7417" t="s">
        <v>324</v>
      </c>
      <c r="K7417" t="str">
        <f>IFERROR(VLOOKUP(J7417,ORDEN_ESF!A:C,2,0),"")</f>
        <v>Patrimonio y pasivos</v>
      </c>
      <c r="L7417">
        <f>IFERROR(VLOOKUP(J7417,ORDEN_ESF!A:C,3,0),0)</f>
        <v>0</v>
      </c>
      <c r="M7417">
        <v>5852130</v>
      </c>
    </row>
    <row r="7418" spans="1:13" x14ac:dyDescent="0.25">
      <c r="A7418">
        <v>900035722</v>
      </c>
      <c r="B7418" t="s">
        <v>298</v>
      </c>
      <c r="C7418" t="s">
        <v>294</v>
      </c>
      <c r="D7418" t="s">
        <v>299</v>
      </c>
      <c r="E7418" t="s">
        <v>224</v>
      </c>
      <c r="F7418" t="s">
        <v>292</v>
      </c>
      <c r="G7418" s="16">
        <v>43100</v>
      </c>
      <c r="J7418" t="s">
        <v>324</v>
      </c>
      <c r="K7418" t="str">
        <f>IFERROR(VLOOKUP(J7418,ORDEN_ESF!A:C,2,0),"")</f>
        <v>Patrimonio y pasivos</v>
      </c>
      <c r="L7418">
        <f>IFERROR(VLOOKUP(J7418,ORDEN_ESF!A:C,3,0),0)</f>
        <v>0</v>
      </c>
      <c r="M7418">
        <v>125540741</v>
      </c>
    </row>
    <row r="7419" spans="1:13" x14ac:dyDescent="0.25">
      <c r="A7419">
        <v>900035722</v>
      </c>
      <c r="B7419" t="s">
        <v>298</v>
      </c>
      <c r="C7419" t="s">
        <v>294</v>
      </c>
      <c r="D7419" t="s">
        <v>299</v>
      </c>
      <c r="E7419" t="s">
        <v>224</v>
      </c>
      <c r="F7419" t="s">
        <v>314</v>
      </c>
      <c r="G7419" s="16">
        <v>43100</v>
      </c>
      <c r="J7419" t="s">
        <v>324</v>
      </c>
      <c r="K7419" t="str">
        <f>IFERROR(VLOOKUP(J7419,ORDEN_ESF!A:C,2,0),"")</f>
        <v>Patrimonio y pasivos</v>
      </c>
      <c r="L7419">
        <f>IFERROR(VLOOKUP(J7419,ORDEN_ESF!A:C,3,0),0)</f>
        <v>0</v>
      </c>
      <c r="M7419">
        <v>86772703</v>
      </c>
    </row>
    <row r="7420" spans="1:13" x14ac:dyDescent="0.25">
      <c r="A7420">
        <v>900193192</v>
      </c>
      <c r="B7420" t="s">
        <v>305</v>
      </c>
      <c r="C7420" t="s">
        <v>294</v>
      </c>
      <c r="D7420" t="s">
        <v>228</v>
      </c>
      <c r="E7420" t="s">
        <v>224</v>
      </c>
      <c r="F7420" t="s">
        <v>292</v>
      </c>
      <c r="G7420" s="16">
        <v>43100</v>
      </c>
      <c r="J7420" t="s">
        <v>324</v>
      </c>
      <c r="K7420" t="str">
        <f>IFERROR(VLOOKUP(J7420,ORDEN_ESF!A:C,2,0),"")</f>
        <v>Patrimonio y pasivos</v>
      </c>
      <c r="L7420">
        <f>IFERROR(VLOOKUP(J7420,ORDEN_ESF!A:C,3,0),0)</f>
        <v>0</v>
      </c>
      <c r="M7420">
        <v>60336203</v>
      </c>
    </row>
    <row r="7421" spans="1:13" x14ac:dyDescent="0.25">
      <c r="A7421">
        <v>900193192</v>
      </c>
      <c r="B7421" t="s">
        <v>305</v>
      </c>
      <c r="C7421" t="s">
        <v>294</v>
      </c>
      <c r="D7421" t="s">
        <v>228</v>
      </c>
      <c r="E7421" t="s">
        <v>224</v>
      </c>
      <c r="F7421" t="s">
        <v>314</v>
      </c>
      <c r="G7421" s="16">
        <v>43100</v>
      </c>
      <c r="J7421" t="s">
        <v>324</v>
      </c>
      <c r="K7421" t="str">
        <f>IFERROR(VLOOKUP(J7421,ORDEN_ESF!A:C,2,0),"")</f>
        <v>Patrimonio y pasivos</v>
      </c>
      <c r="L7421">
        <f>IFERROR(VLOOKUP(J7421,ORDEN_ESF!A:C,3,0),0)</f>
        <v>0</v>
      </c>
      <c r="M7421">
        <v>40356542</v>
      </c>
    </row>
    <row r="7422" spans="1:13" x14ac:dyDescent="0.25">
      <c r="A7422">
        <v>800208146</v>
      </c>
      <c r="B7422" t="s">
        <v>346</v>
      </c>
      <c r="C7422" t="s">
        <v>294</v>
      </c>
      <c r="D7422" t="s">
        <v>228</v>
      </c>
      <c r="E7422" t="s">
        <v>347</v>
      </c>
      <c r="F7422" t="s">
        <v>292</v>
      </c>
      <c r="G7422" s="16">
        <v>43100</v>
      </c>
      <c r="J7422" t="s">
        <v>324</v>
      </c>
      <c r="K7422" t="str">
        <f>IFERROR(VLOOKUP(J7422,ORDEN_ESF!A:C,2,0),"")</f>
        <v>Patrimonio y pasivos</v>
      </c>
      <c r="L7422">
        <f>IFERROR(VLOOKUP(J7422,ORDEN_ESF!A:C,3,0),0)</f>
        <v>0</v>
      </c>
      <c r="M7422">
        <v>238532603</v>
      </c>
    </row>
    <row r="7423" spans="1:13" x14ac:dyDescent="0.25">
      <c r="A7423">
        <v>800208146</v>
      </c>
      <c r="B7423" t="s">
        <v>346</v>
      </c>
      <c r="C7423" t="s">
        <v>294</v>
      </c>
      <c r="D7423" t="s">
        <v>228</v>
      </c>
      <c r="E7423" t="s">
        <v>347</v>
      </c>
      <c r="F7423" t="s">
        <v>314</v>
      </c>
      <c r="G7423" s="16">
        <v>43100</v>
      </c>
      <c r="J7423" t="s">
        <v>324</v>
      </c>
      <c r="K7423" t="str">
        <f>IFERROR(VLOOKUP(J7423,ORDEN_ESF!A:C,2,0),"")</f>
        <v>Patrimonio y pasivos</v>
      </c>
      <c r="L7423">
        <f>IFERROR(VLOOKUP(J7423,ORDEN_ESF!A:C,3,0),0)</f>
        <v>0</v>
      </c>
      <c r="M7423">
        <v>246879664</v>
      </c>
    </row>
    <row r="7424" spans="1:13" x14ac:dyDescent="0.25">
      <c r="A7424">
        <v>860009250</v>
      </c>
      <c r="B7424" t="s">
        <v>362</v>
      </c>
      <c r="C7424" t="s">
        <v>294</v>
      </c>
      <c r="D7424" t="s">
        <v>228</v>
      </c>
      <c r="E7424" t="s">
        <v>224</v>
      </c>
      <c r="F7424" t="s">
        <v>292</v>
      </c>
      <c r="G7424" s="16">
        <v>43100</v>
      </c>
      <c r="J7424" t="s">
        <v>324</v>
      </c>
      <c r="K7424" t="str">
        <f>IFERROR(VLOOKUP(J7424,ORDEN_ESF!A:C,2,0),"")</f>
        <v>Patrimonio y pasivos</v>
      </c>
      <c r="L7424">
        <f>IFERROR(VLOOKUP(J7424,ORDEN_ESF!A:C,3,0),0)</f>
        <v>0</v>
      </c>
      <c r="M7424">
        <v>15909857</v>
      </c>
    </row>
    <row r="7425" spans="1:13" x14ac:dyDescent="0.25">
      <c r="A7425">
        <v>860009250</v>
      </c>
      <c r="B7425" t="s">
        <v>362</v>
      </c>
      <c r="C7425" t="s">
        <v>294</v>
      </c>
      <c r="D7425" t="s">
        <v>228</v>
      </c>
      <c r="E7425" t="s">
        <v>224</v>
      </c>
      <c r="F7425" t="s">
        <v>314</v>
      </c>
      <c r="G7425" s="16">
        <v>43100</v>
      </c>
      <c r="J7425" t="s">
        <v>324</v>
      </c>
      <c r="K7425" t="str">
        <f>IFERROR(VLOOKUP(J7425,ORDEN_ESF!A:C,2,0),"")</f>
        <v>Patrimonio y pasivos</v>
      </c>
      <c r="L7425">
        <f>IFERROR(VLOOKUP(J7425,ORDEN_ESF!A:C,3,0),0)</f>
        <v>0</v>
      </c>
      <c r="M7425">
        <v>18482030</v>
      </c>
    </row>
    <row r="7426" spans="1:13" x14ac:dyDescent="0.25">
      <c r="A7426">
        <v>900192726</v>
      </c>
      <c r="B7426" t="s">
        <v>382</v>
      </c>
      <c r="C7426" t="s">
        <v>294</v>
      </c>
      <c r="D7426" t="s">
        <v>299</v>
      </c>
      <c r="E7426" t="s">
        <v>333</v>
      </c>
      <c r="F7426" t="s">
        <v>292</v>
      </c>
      <c r="G7426" s="16">
        <v>43100</v>
      </c>
      <c r="J7426" t="s">
        <v>324</v>
      </c>
      <c r="K7426" t="str">
        <f>IFERROR(VLOOKUP(J7426,ORDEN_ESF!A:C,2,0),"")</f>
        <v>Patrimonio y pasivos</v>
      </c>
      <c r="L7426">
        <f>IFERROR(VLOOKUP(J7426,ORDEN_ESF!A:C,3,0),0)</f>
        <v>0</v>
      </c>
      <c r="M7426">
        <v>7015575</v>
      </c>
    </row>
    <row r="7427" spans="1:13" x14ac:dyDescent="0.25">
      <c r="A7427">
        <v>900192726</v>
      </c>
      <c r="B7427" t="s">
        <v>382</v>
      </c>
      <c r="C7427" t="s">
        <v>294</v>
      </c>
      <c r="D7427" t="s">
        <v>299</v>
      </c>
      <c r="E7427" t="s">
        <v>333</v>
      </c>
      <c r="F7427" t="s">
        <v>314</v>
      </c>
      <c r="G7427" s="16">
        <v>43100</v>
      </c>
      <c r="J7427" t="s">
        <v>324</v>
      </c>
      <c r="K7427" t="str">
        <f>IFERROR(VLOOKUP(J7427,ORDEN_ESF!A:C,2,0),"")</f>
        <v>Patrimonio y pasivos</v>
      </c>
      <c r="L7427">
        <f>IFERROR(VLOOKUP(J7427,ORDEN_ESF!A:C,3,0),0)</f>
        <v>0</v>
      </c>
      <c r="M7427">
        <v>8647365</v>
      </c>
    </row>
    <row r="7428" spans="1:13" x14ac:dyDescent="0.25">
      <c r="A7428">
        <v>900139110</v>
      </c>
      <c r="B7428" t="s">
        <v>301</v>
      </c>
      <c r="C7428" t="s">
        <v>294</v>
      </c>
      <c r="D7428" t="s">
        <v>228</v>
      </c>
      <c r="E7428" t="s">
        <v>224</v>
      </c>
      <c r="F7428" t="s">
        <v>292</v>
      </c>
      <c r="G7428" s="16">
        <v>43100</v>
      </c>
      <c r="J7428" t="s">
        <v>324</v>
      </c>
      <c r="K7428" t="str">
        <f>IFERROR(VLOOKUP(J7428,ORDEN_ESF!A:C,2,0),"")</f>
        <v>Patrimonio y pasivos</v>
      </c>
      <c r="L7428">
        <f>IFERROR(VLOOKUP(J7428,ORDEN_ESF!A:C,3,0),0)</f>
        <v>0</v>
      </c>
      <c r="M7428">
        <v>20204533</v>
      </c>
    </row>
    <row r="7429" spans="1:13" x14ac:dyDescent="0.25">
      <c r="A7429">
        <v>900139110</v>
      </c>
      <c r="B7429" t="s">
        <v>301</v>
      </c>
      <c r="C7429" t="s">
        <v>294</v>
      </c>
      <c r="D7429" t="s">
        <v>228</v>
      </c>
      <c r="E7429" t="s">
        <v>224</v>
      </c>
      <c r="F7429" t="s">
        <v>314</v>
      </c>
      <c r="G7429" s="16">
        <v>43100</v>
      </c>
      <c r="J7429" t="s">
        <v>324</v>
      </c>
      <c r="K7429" t="str">
        <f>IFERROR(VLOOKUP(J7429,ORDEN_ESF!A:C,2,0),"")</f>
        <v>Patrimonio y pasivos</v>
      </c>
      <c r="L7429">
        <f>IFERROR(VLOOKUP(J7429,ORDEN_ESF!A:C,3,0),0)</f>
        <v>0</v>
      </c>
      <c r="M7429">
        <v>21323377</v>
      </c>
    </row>
  </sheetData>
  <autoFilter ref="A1:M7429"/>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P48"/>
  <sheetViews>
    <sheetView tabSelected="1" workbookViewId="0">
      <pane xSplit="2" ySplit="5" topLeftCell="C6" activePane="bottomRight" state="frozen"/>
      <selection pane="topRight" activeCell="C1" sqref="C1"/>
      <selection pane="bottomLeft" activeCell="A7" sqref="A7"/>
      <selection pane="bottomRight" activeCell="B5" sqref="B5:F21"/>
    </sheetView>
  </sheetViews>
  <sheetFormatPr baseColWidth="10" defaultColWidth="12.28515625" defaultRowHeight="15" x14ac:dyDescent="0.25"/>
  <cols>
    <col min="1" max="1" width="16.85546875" bestFit="1" customWidth="1"/>
    <col min="2" max="2" width="51.5703125" style="8" customWidth="1"/>
    <col min="3" max="6" width="23.28515625" customWidth="1"/>
    <col min="7" max="7" width="20.140625" customWidth="1"/>
    <col min="8" max="176" width="4.5703125" bestFit="1" customWidth="1"/>
    <col min="177" max="179" width="14" bestFit="1" customWidth="1"/>
    <col min="180" max="180" width="14.85546875" bestFit="1" customWidth="1"/>
    <col min="181" max="182" width="14" bestFit="1" customWidth="1"/>
    <col min="183" max="183" width="14.85546875" bestFit="1" customWidth="1"/>
    <col min="184" max="185" width="14" bestFit="1" customWidth="1"/>
    <col min="186" max="186" width="14.85546875" bestFit="1" customWidth="1"/>
    <col min="187" max="188" width="13" bestFit="1" customWidth="1"/>
    <col min="189" max="189" width="14.85546875" bestFit="1" customWidth="1"/>
    <col min="190" max="192" width="14" bestFit="1" customWidth="1"/>
    <col min="193" max="193" width="14.85546875" bestFit="1" customWidth="1"/>
    <col min="194" max="198" width="14" bestFit="1" customWidth="1"/>
    <col min="199" max="199" width="15.5703125" bestFit="1" customWidth="1"/>
    <col min="200" max="201" width="13" bestFit="1" customWidth="1"/>
    <col min="202" max="202" width="14.85546875" bestFit="1" customWidth="1"/>
    <col min="203" max="204" width="13" bestFit="1" customWidth="1"/>
    <col min="205" max="205" width="14.85546875" bestFit="1" customWidth="1"/>
    <col min="206" max="208" width="13" bestFit="1" customWidth="1"/>
    <col min="209" max="209" width="14.85546875" bestFit="1" customWidth="1"/>
    <col min="210" max="211" width="13" bestFit="1" customWidth="1"/>
    <col min="212" max="212" width="14.85546875" bestFit="1" customWidth="1"/>
    <col min="213" max="214" width="13" bestFit="1" customWidth="1"/>
    <col min="215" max="215" width="14.85546875" bestFit="1" customWidth="1"/>
    <col min="216" max="217" width="13" bestFit="1" customWidth="1"/>
    <col min="218" max="218" width="14.85546875" bestFit="1" customWidth="1"/>
    <col min="219" max="221" width="14" bestFit="1" customWidth="1"/>
    <col min="222" max="222" width="14.85546875" bestFit="1" customWidth="1"/>
    <col min="223" max="227" width="14" bestFit="1" customWidth="1"/>
    <col min="228" max="228" width="15.5703125" bestFit="1" customWidth="1"/>
    <col min="229" max="230" width="13" bestFit="1" customWidth="1"/>
    <col min="231" max="231" width="14.85546875" bestFit="1" customWidth="1"/>
    <col min="232" max="233" width="14" bestFit="1" customWidth="1"/>
    <col min="234" max="234" width="14.85546875" bestFit="1" customWidth="1"/>
    <col min="235" max="236" width="13" bestFit="1" customWidth="1"/>
    <col min="237" max="237" width="14.85546875" bestFit="1" customWidth="1"/>
    <col min="238" max="239" width="12" customWidth="1"/>
    <col min="240" max="240" width="14.85546875" bestFit="1" customWidth="1"/>
    <col min="241" max="242" width="14" bestFit="1" customWidth="1"/>
    <col min="243" max="243" width="14.85546875" bestFit="1" customWidth="1"/>
    <col min="244" max="246" width="14" bestFit="1" customWidth="1"/>
    <col min="247" max="247" width="14.85546875" bestFit="1" customWidth="1"/>
    <col min="248" max="249" width="14" bestFit="1" customWidth="1"/>
    <col min="250" max="250" width="14.85546875" bestFit="1" customWidth="1"/>
  </cols>
  <sheetData>
    <row r="1" spans="1:250" hidden="1" x14ac:dyDescent="0.25">
      <c r="B1"/>
    </row>
    <row r="2" spans="1:250" hidden="1" x14ac:dyDescent="0.25"/>
    <row r="3" spans="1:250" x14ac:dyDescent="0.25">
      <c r="A3" s="2" t="s">
        <v>414</v>
      </c>
      <c r="B3"/>
      <c r="C3" s="2" t="s">
        <v>216</v>
      </c>
      <c r="D3" s="33" t="s">
        <v>39</v>
      </c>
      <c r="E3" s="2" t="s">
        <v>212</v>
      </c>
    </row>
    <row r="4" spans="1:250" x14ac:dyDescent="0.25">
      <c r="B4"/>
      <c r="C4">
        <v>2017</v>
      </c>
      <c r="D4">
        <v>2017</v>
      </c>
      <c r="E4">
        <v>2017</v>
      </c>
      <c r="F4">
        <v>2017</v>
      </c>
    </row>
    <row r="5" spans="1:250" s="5" customFormat="1" x14ac:dyDescent="0.25">
      <c r="A5"/>
      <c r="B5"/>
      <c r="C5">
        <v>860077099</v>
      </c>
      <c r="D5">
        <v>830124992</v>
      </c>
      <c r="E5">
        <v>860009250</v>
      </c>
      <c r="F5">
        <v>900668954</v>
      </c>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row>
    <row r="6" spans="1:250" s="5" customFormat="1" x14ac:dyDescent="0.25">
      <c r="A6" s="33" t="s">
        <v>45</v>
      </c>
      <c r="B6" s="33" t="s">
        <v>408</v>
      </c>
      <c r="C6" s="46" t="s">
        <v>371</v>
      </c>
      <c r="D6" s="46" t="s">
        <v>357</v>
      </c>
      <c r="E6" s="5" t="s">
        <v>362</v>
      </c>
      <c r="F6" t="s">
        <v>387</v>
      </c>
      <c r="G6"/>
    </row>
    <row r="7" spans="1:250" x14ac:dyDescent="0.25">
      <c r="A7">
        <v>1</v>
      </c>
      <c r="B7" s="8" t="s">
        <v>1</v>
      </c>
      <c r="C7" s="4">
        <v>35959734</v>
      </c>
      <c r="D7" s="4">
        <v>117959</v>
      </c>
      <c r="E7" s="4">
        <v>24805150</v>
      </c>
      <c r="F7" s="4">
        <v>2766141</v>
      </c>
    </row>
    <row r="8" spans="1:250" x14ac:dyDescent="0.25">
      <c r="A8">
        <v>2</v>
      </c>
      <c r="B8" s="8" t="s">
        <v>2</v>
      </c>
      <c r="C8" s="4">
        <v>25787729</v>
      </c>
      <c r="D8" s="4">
        <v>18050</v>
      </c>
      <c r="E8" s="4">
        <v>16017838</v>
      </c>
      <c r="F8" s="4">
        <v>1740167</v>
      </c>
    </row>
    <row r="9" spans="1:250" x14ac:dyDescent="0.25">
      <c r="A9">
        <v>3</v>
      </c>
      <c r="B9" s="8" t="s">
        <v>3</v>
      </c>
      <c r="C9" s="4">
        <v>10172005</v>
      </c>
      <c r="D9" s="4">
        <v>99909</v>
      </c>
      <c r="E9" s="4">
        <v>8787312</v>
      </c>
      <c r="F9" s="4">
        <v>1025974</v>
      </c>
    </row>
    <row r="10" spans="1:250" x14ac:dyDescent="0.25">
      <c r="A10">
        <v>4</v>
      </c>
      <c r="B10" s="8" t="s">
        <v>6</v>
      </c>
      <c r="C10" s="4">
        <v>4136331</v>
      </c>
      <c r="D10" s="4">
        <v>35720</v>
      </c>
      <c r="E10" s="4">
        <v>3556825</v>
      </c>
      <c r="F10" s="4">
        <v>82466</v>
      </c>
    </row>
    <row r="11" spans="1:250" x14ac:dyDescent="0.25">
      <c r="A11">
        <v>6</v>
      </c>
      <c r="B11" s="8" t="s">
        <v>395</v>
      </c>
      <c r="C11" s="4">
        <v>444366</v>
      </c>
      <c r="D11" s="4">
        <v>129721</v>
      </c>
      <c r="E11" s="4">
        <v>68732</v>
      </c>
      <c r="F11" s="4">
        <v>40926</v>
      </c>
    </row>
    <row r="12" spans="1:250" x14ac:dyDescent="0.25">
      <c r="A12">
        <v>7</v>
      </c>
      <c r="B12" s="8" t="s">
        <v>394</v>
      </c>
      <c r="C12" s="4"/>
      <c r="D12" s="4"/>
      <c r="E12" s="4"/>
      <c r="F12" s="4">
        <v>3692</v>
      </c>
    </row>
    <row r="13" spans="1:250" x14ac:dyDescent="0.25">
      <c r="A13">
        <v>9</v>
      </c>
      <c r="B13" s="8" t="s">
        <v>4</v>
      </c>
      <c r="C13" s="4">
        <v>312721</v>
      </c>
      <c r="D13" s="4">
        <v>145860</v>
      </c>
      <c r="E13" s="4">
        <v>13871</v>
      </c>
      <c r="F13" s="4">
        <v>2710</v>
      </c>
    </row>
    <row r="14" spans="1:250" x14ac:dyDescent="0.25">
      <c r="A14">
        <v>11</v>
      </c>
      <c r="B14" t="s">
        <v>8</v>
      </c>
      <c r="C14" s="4">
        <v>5904029</v>
      </c>
      <c r="D14" s="4">
        <v>80328</v>
      </c>
      <c r="E14" s="4">
        <v>5175626</v>
      </c>
      <c r="F14" s="4">
        <v>901600</v>
      </c>
    </row>
    <row r="15" spans="1:250" x14ac:dyDescent="0.25">
      <c r="A15">
        <v>13</v>
      </c>
      <c r="B15" t="s">
        <v>9</v>
      </c>
      <c r="C15" s="4">
        <v>715227</v>
      </c>
      <c r="D15" s="4">
        <v>18875</v>
      </c>
      <c r="E15" s="4">
        <v>175231</v>
      </c>
      <c r="F15" s="4"/>
    </row>
    <row r="16" spans="1:250" x14ac:dyDescent="0.25">
      <c r="A16">
        <v>14</v>
      </c>
      <c r="B16" t="s">
        <v>10</v>
      </c>
      <c r="C16" s="4">
        <v>209110</v>
      </c>
      <c r="D16" s="4">
        <v>394</v>
      </c>
      <c r="E16" s="4">
        <v>41106</v>
      </c>
      <c r="F16" s="4">
        <v>11864</v>
      </c>
    </row>
    <row r="17" spans="1:6" x14ac:dyDescent="0.25">
      <c r="A17">
        <v>17</v>
      </c>
      <c r="B17" t="s">
        <v>413</v>
      </c>
      <c r="C17" s="4"/>
      <c r="D17" s="4">
        <v>963489</v>
      </c>
      <c r="E17" s="4">
        <v>1176381</v>
      </c>
      <c r="F17" s="4"/>
    </row>
    <row r="18" spans="1:6" x14ac:dyDescent="0.25">
      <c r="A18">
        <v>23</v>
      </c>
      <c r="B18" t="s">
        <v>11</v>
      </c>
      <c r="C18" s="4">
        <v>6410146</v>
      </c>
      <c r="D18" s="4">
        <v>1062298</v>
      </c>
      <c r="E18" s="4">
        <v>6486132</v>
      </c>
      <c r="F18" s="4">
        <v>889736</v>
      </c>
    </row>
    <row r="19" spans="1:6" x14ac:dyDescent="0.25">
      <c r="A19">
        <v>24</v>
      </c>
      <c r="B19" t="s">
        <v>397</v>
      </c>
      <c r="C19" s="4">
        <v>1365494</v>
      </c>
      <c r="D19" s="4">
        <v>-95845</v>
      </c>
      <c r="E19" s="4">
        <v>2520677</v>
      </c>
      <c r="F19" s="4">
        <v>480922</v>
      </c>
    </row>
    <row r="20" spans="1:6" x14ac:dyDescent="0.25">
      <c r="A20">
        <v>26</v>
      </c>
      <c r="B20" t="s">
        <v>444</v>
      </c>
      <c r="C20" s="4">
        <v>5044652</v>
      </c>
      <c r="D20" s="4">
        <v>1158143</v>
      </c>
      <c r="E20" s="4">
        <v>3965455</v>
      </c>
      <c r="F20" s="4">
        <v>408814</v>
      </c>
    </row>
    <row r="21" spans="1:6" x14ac:dyDescent="0.25">
      <c r="A21">
        <v>28</v>
      </c>
      <c r="B21" t="s">
        <v>13</v>
      </c>
      <c r="C21" s="4">
        <v>5044652</v>
      </c>
      <c r="D21" s="4">
        <v>1158143</v>
      </c>
      <c r="E21" s="4">
        <v>3965455</v>
      </c>
      <c r="F21" s="4">
        <v>408814</v>
      </c>
    </row>
    <row r="22" spans="1:6" x14ac:dyDescent="0.25">
      <c r="B22"/>
    </row>
    <row r="23" spans="1:6" x14ac:dyDescent="0.25">
      <c r="B23"/>
    </row>
    <row r="24" spans="1:6" x14ac:dyDescent="0.25">
      <c r="B24"/>
    </row>
    <row r="25" spans="1:6" x14ac:dyDescent="0.25">
      <c r="B25"/>
    </row>
    <row r="26" spans="1:6" x14ac:dyDescent="0.25">
      <c r="B26"/>
    </row>
    <row r="27" spans="1:6" x14ac:dyDescent="0.25">
      <c r="B27"/>
    </row>
    <row r="28" spans="1:6" x14ac:dyDescent="0.25">
      <c r="B28"/>
    </row>
    <row r="29" spans="1:6" x14ac:dyDescent="0.25">
      <c r="B29"/>
    </row>
    <row r="30" spans="1:6" x14ac:dyDescent="0.25">
      <c r="B30"/>
    </row>
    <row r="31" spans="1:6" x14ac:dyDescent="0.25">
      <c r="B31"/>
    </row>
    <row r="32" spans="1:6" x14ac:dyDescent="0.25">
      <c r="B32"/>
    </row>
    <row r="33" spans="1:176" x14ac:dyDescent="0.25">
      <c r="B33"/>
    </row>
    <row r="34" spans="1:176" x14ac:dyDescent="0.25">
      <c r="B34"/>
    </row>
    <row r="35" spans="1:176" x14ac:dyDescent="0.25">
      <c r="B35"/>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row>
    <row r="36" spans="1:176" x14ac:dyDescent="0.25">
      <c r="B36" s="8" t="s">
        <v>437</v>
      </c>
      <c r="C36" s="4" t="e">
        <f t="shared" ref="C36:AH36" si="0">C6-C7</f>
        <v>#VALUE!</v>
      </c>
      <c r="D36" s="4" t="e">
        <f t="shared" si="0"/>
        <v>#VALUE!</v>
      </c>
      <c r="E36" s="4" t="e">
        <f t="shared" si="0"/>
        <v>#VALUE!</v>
      </c>
      <c r="F36" s="4" t="e">
        <f t="shared" si="0"/>
        <v>#VALUE!</v>
      </c>
      <c r="G36" s="4">
        <f t="shared" si="0"/>
        <v>0</v>
      </c>
      <c r="H36" s="4">
        <f t="shared" si="0"/>
        <v>0</v>
      </c>
      <c r="I36" s="4">
        <f t="shared" si="0"/>
        <v>0</v>
      </c>
      <c r="J36" s="4">
        <f t="shared" si="0"/>
        <v>0</v>
      </c>
      <c r="K36" s="4">
        <f t="shared" si="0"/>
        <v>0</v>
      </c>
      <c r="L36" s="4">
        <f t="shared" si="0"/>
        <v>0</v>
      </c>
      <c r="M36" s="4">
        <f t="shared" si="0"/>
        <v>0</v>
      </c>
      <c r="N36" s="4">
        <f t="shared" si="0"/>
        <v>0</v>
      </c>
      <c r="O36" s="4">
        <f t="shared" si="0"/>
        <v>0</v>
      </c>
      <c r="P36" s="4">
        <f t="shared" si="0"/>
        <v>0</v>
      </c>
      <c r="Q36" s="4">
        <f t="shared" si="0"/>
        <v>0</v>
      </c>
      <c r="R36" s="4">
        <f t="shared" si="0"/>
        <v>0</v>
      </c>
      <c r="S36" s="4">
        <f t="shared" si="0"/>
        <v>0</v>
      </c>
      <c r="T36" s="4">
        <f t="shared" si="0"/>
        <v>0</v>
      </c>
      <c r="U36" s="4">
        <f t="shared" si="0"/>
        <v>0</v>
      </c>
      <c r="V36" s="4">
        <f t="shared" si="0"/>
        <v>0</v>
      </c>
      <c r="W36" s="4">
        <f t="shared" si="0"/>
        <v>0</v>
      </c>
      <c r="X36" s="4">
        <f t="shared" si="0"/>
        <v>0</v>
      </c>
      <c r="Y36" s="4">
        <f t="shared" si="0"/>
        <v>0</v>
      </c>
      <c r="Z36" s="4">
        <f t="shared" si="0"/>
        <v>0</v>
      </c>
      <c r="AA36" s="4">
        <f t="shared" si="0"/>
        <v>0</v>
      </c>
      <c r="AB36" s="4">
        <f t="shared" si="0"/>
        <v>0</v>
      </c>
      <c r="AC36" s="4">
        <f t="shared" si="0"/>
        <v>0</v>
      </c>
      <c r="AD36" s="4">
        <f t="shared" si="0"/>
        <v>0</v>
      </c>
      <c r="AE36" s="4">
        <f t="shared" si="0"/>
        <v>0</v>
      </c>
      <c r="AF36" s="4">
        <f t="shared" si="0"/>
        <v>0</v>
      </c>
      <c r="AG36" s="4">
        <f t="shared" si="0"/>
        <v>0</v>
      </c>
      <c r="AH36" s="4">
        <f t="shared" si="0"/>
        <v>0</v>
      </c>
      <c r="AI36" s="4">
        <f t="shared" ref="AI36:BN36" si="1">AI6-AI7</f>
        <v>0</v>
      </c>
      <c r="AJ36" s="4">
        <f t="shared" si="1"/>
        <v>0</v>
      </c>
      <c r="AK36" s="4">
        <f t="shared" si="1"/>
        <v>0</v>
      </c>
      <c r="AL36" s="4">
        <f t="shared" si="1"/>
        <v>0</v>
      </c>
      <c r="AM36" s="4">
        <f t="shared" si="1"/>
        <v>0</v>
      </c>
      <c r="AN36" s="4">
        <f t="shared" si="1"/>
        <v>0</v>
      </c>
      <c r="AO36" s="4">
        <f t="shared" si="1"/>
        <v>0</v>
      </c>
      <c r="AP36" s="4">
        <f t="shared" si="1"/>
        <v>0</v>
      </c>
      <c r="AQ36" s="4">
        <f t="shared" si="1"/>
        <v>0</v>
      </c>
      <c r="AR36" s="4">
        <f t="shared" si="1"/>
        <v>0</v>
      </c>
      <c r="AS36" s="4">
        <f t="shared" si="1"/>
        <v>0</v>
      </c>
      <c r="AT36" s="4">
        <f t="shared" si="1"/>
        <v>0</v>
      </c>
      <c r="AU36" s="4">
        <f t="shared" si="1"/>
        <v>0</v>
      </c>
      <c r="AV36" s="4">
        <f t="shared" si="1"/>
        <v>0</v>
      </c>
      <c r="AW36" s="4">
        <f t="shared" si="1"/>
        <v>0</v>
      </c>
      <c r="AX36" s="4">
        <f t="shared" si="1"/>
        <v>0</v>
      </c>
      <c r="AY36" s="4">
        <f t="shared" si="1"/>
        <v>0</v>
      </c>
      <c r="AZ36" s="4">
        <f t="shared" si="1"/>
        <v>0</v>
      </c>
      <c r="BA36" s="4">
        <f t="shared" si="1"/>
        <v>0</v>
      </c>
      <c r="BB36" s="4">
        <f t="shared" si="1"/>
        <v>0</v>
      </c>
      <c r="BC36" s="4">
        <f t="shared" si="1"/>
        <v>0</v>
      </c>
      <c r="BD36" s="4">
        <f t="shared" si="1"/>
        <v>0</v>
      </c>
      <c r="BE36" s="4">
        <f t="shared" si="1"/>
        <v>0</v>
      </c>
      <c r="BF36" s="4">
        <f t="shared" si="1"/>
        <v>0</v>
      </c>
      <c r="BG36" s="4">
        <f t="shared" si="1"/>
        <v>0</v>
      </c>
      <c r="BH36" s="4">
        <f t="shared" si="1"/>
        <v>0</v>
      </c>
      <c r="BI36" s="4">
        <f t="shared" si="1"/>
        <v>0</v>
      </c>
      <c r="BJ36" s="4">
        <f t="shared" si="1"/>
        <v>0</v>
      </c>
      <c r="BK36" s="4">
        <f t="shared" si="1"/>
        <v>0</v>
      </c>
      <c r="BL36" s="4">
        <f t="shared" si="1"/>
        <v>0</v>
      </c>
      <c r="BM36" s="4">
        <f t="shared" si="1"/>
        <v>0</v>
      </c>
      <c r="BN36" s="4">
        <f t="shared" si="1"/>
        <v>0</v>
      </c>
      <c r="BO36" s="4">
        <f t="shared" ref="BO36:CT36" si="2">BO6-BO7</f>
        <v>0</v>
      </c>
      <c r="BP36" s="4">
        <f t="shared" si="2"/>
        <v>0</v>
      </c>
      <c r="BQ36" s="4">
        <f t="shared" si="2"/>
        <v>0</v>
      </c>
      <c r="BR36" s="4">
        <f t="shared" si="2"/>
        <v>0</v>
      </c>
      <c r="BS36" s="4">
        <f t="shared" si="2"/>
        <v>0</v>
      </c>
      <c r="BT36" s="4">
        <f t="shared" si="2"/>
        <v>0</v>
      </c>
      <c r="BU36" s="4">
        <f t="shared" si="2"/>
        <v>0</v>
      </c>
      <c r="BV36" s="4">
        <f t="shared" si="2"/>
        <v>0</v>
      </c>
      <c r="BW36" s="4">
        <f t="shared" si="2"/>
        <v>0</v>
      </c>
      <c r="BX36" s="4">
        <f t="shared" si="2"/>
        <v>0</v>
      </c>
      <c r="BY36" s="4">
        <f t="shared" si="2"/>
        <v>0</v>
      </c>
      <c r="BZ36" s="4">
        <f t="shared" si="2"/>
        <v>0</v>
      </c>
      <c r="CA36" s="4">
        <f t="shared" si="2"/>
        <v>0</v>
      </c>
      <c r="CB36" s="4">
        <f t="shared" si="2"/>
        <v>0</v>
      </c>
      <c r="CC36" s="4">
        <f t="shared" si="2"/>
        <v>0</v>
      </c>
      <c r="CD36" s="4">
        <f t="shared" si="2"/>
        <v>0</v>
      </c>
      <c r="CE36" s="4">
        <f t="shared" si="2"/>
        <v>0</v>
      </c>
      <c r="CF36" s="4">
        <f t="shared" si="2"/>
        <v>0</v>
      </c>
      <c r="CG36" s="4">
        <f t="shared" si="2"/>
        <v>0</v>
      </c>
      <c r="CH36" s="4">
        <f t="shared" si="2"/>
        <v>0</v>
      </c>
      <c r="CI36" s="4">
        <f t="shared" si="2"/>
        <v>0</v>
      </c>
      <c r="CJ36" s="4">
        <f t="shared" si="2"/>
        <v>0</v>
      </c>
      <c r="CK36" s="4">
        <f t="shared" si="2"/>
        <v>0</v>
      </c>
      <c r="CL36" s="4">
        <f t="shared" si="2"/>
        <v>0</v>
      </c>
      <c r="CM36" s="4">
        <f t="shared" si="2"/>
        <v>0</v>
      </c>
      <c r="CN36" s="4">
        <f t="shared" si="2"/>
        <v>0</v>
      </c>
      <c r="CO36" s="4">
        <f t="shared" si="2"/>
        <v>0</v>
      </c>
      <c r="CP36" s="4">
        <f t="shared" si="2"/>
        <v>0</v>
      </c>
      <c r="CQ36" s="4">
        <f t="shared" si="2"/>
        <v>0</v>
      </c>
      <c r="CR36" s="4">
        <f t="shared" si="2"/>
        <v>0</v>
      </c>
      <c r="CS36" s="4">
        <f t="shared" si="2"/>
        <v>0</v>
      </c>
      <c r="CT36" s="4">
        <f t="shared" si="2"/>
        <v>0</v>
      </c>
      <c r="CU36" s="4">
        <f t="shared" ref="CU36:DZ36" si="3">CU6-CU7</f>
        <v>0</v>
      </c>
      <c r="CV36" s="4">
        <f t="shared" si="3"/>
        <v>0</v>
      </c>
      <c r="CW36" s="4">
        <f t="shared" si="3"/>
        <v>0</v>
      </c>
      <c r="CX36" s="4">
        <f t="shared" si="3"/>
        <v>0</v>
      </c>
      <c r="CY36" s="4">
        <f t="shared" si="3"/>
        <v>0</v>
      </c>
      <c r="CZ36" s="4">
        <f t="shared" si="3"/>
        <v>0</v>
      </c>
      <c r="DA36" s="4">
        <f t="shared" si="3"/>
        <v>0</v>
      </c>
      <c r="DB36" s="4">
        <f t="shared" si="3"/>
        <v>0</v>
      </c>
      <c r="DC36" s="4">
        <f t="shared" si="3"/>
        <v>0</v>
      </c>
      <c r="DD36" s="4">
        <f t="shared" si="3"/>
        <v>0</v>
      </c>
      <c r="DE36" s="4">
        <f t="shared" si="3"/>
        <v>0</v>
      </c>
      <c r="DF36" s="4">
        <f t="shared" si="3"/>
        <v>0</v>
      </c>
      <c r="DG36" s="4">
        <f t="shared" si="3"/>
        <v>0</v>
      </c>
      <c r="DH36" s="4">
        <f t="shared" si="3"/>
        <v>0</v>
      </c>
      <c r="DI36" s="4">
        <f t="shared" si="3"/>
        <v>0</v>
      </c>
      <c r="DJ36" s="4">
        <f t="shared" si="3"/>
        <v>0</v>
      </c>
      <c r="DK36" s="4">
        <f t="shared" si="3"/>
        <v>0</v>
      </c>
      <c r="DL36" s="4">
        <f t="shared" si="3"/>
        <v>0</v>
      </c>
      <c r="DM36" s="4">
        <f t="shared" si="3"/>
        <v>0</v>
      </c>
      <c r="DN36" s="4">
        <f t="shared" si="3"/>
        <v>0</v>
      </c>
      <c r="DO36" s="4">
        <f t="shared" si="3"/>
        <v>0</v>
      </c>
      <c r="DP36" s="4">
        <f t="shared" si="3"/>
        <v>0</v>
      </c>
      <c r="DQ36" s="4">
        <f t="shared" si="3"/>
        <v>0</v>
      </c>
      <c r="DR36" s="4">
        <f t="shared" si="3"/>
        <v>0</v>
      </c>
      <c r="DS36" s="4">
        <f t="shared" si="3"/>
        <v>0</v>
      </c>
      <c r="DT36" s="4">
        <f t="shared" si="3"/>
        <v>0</v>
      </c>
      <c r="DU36" s="4">
        <f t="shared" si="3"/>
        <v>0</v>
      </c>
      <c r="DV36" s="4">
        <f t="shared" si="3"/>
        <v>0</v>
      </c>
      <c r="DW36" s="4">
        <f t="shared" si="3"/>
        <v>0</v>
      </c>
      <c r="DX36" s="4">
        <f t="shared" si="3"/>
        <v>0</v>
      </c>
      <c r="DY36" s="4">
        <f t="shared" si="3"/>
        <v>0</v>
      </c>
      <c r="DZ36" s="4">
        <f t="shared" si="3"/>
        <v>0</v>
      </c>
      <c r="EA36" s="4">
        <f t="shared" ref="EA36:FF36" si="4">EA6-EA7</f>
        <v>0</v>
      </c>
      <c r="EB36" s="4">
        <f t="shared" si="4"/>
        <v>0</v>
      </c>
      <c r="EC36" s="4">
        <f t="shared" si="4"/>
        <v>0</v>
      </c>
      <c r="ED36" s="4">
        <f t="shared" si="4"/>
        <v>0</v>
      </c>
      <c r="EE36" s="4">
        <f t="shared" si="4"/>
        <v>0</v>
      </c>
      <c r="EF36" s="4">
        <f t="shared" si="4"/>
        <v>0</v>
      </c>
      <c r="EG36" s="4">
        <f t="shared" si="4"/>
        <v>0</v>
      </c>
      <c r="EH36" s="4">
        <f t="shared" si="4"/>
        <v>0</v>
      </c>
      <c r="EI36" s="4">
        <f t="shared" si="4"/>
        <v>0</v>
      </c>
      <c r="EJ36" s="4">
        <f t="shared" si="4"/>
        <v>0</v>
      </c>
      <c r="EK36" s="4">
        <f t="shared" si="4"/>
        <v>0</v>
      </c>
      <c r="EL36" s="4">
        <f t="shared" si="4"/>
        <v>0</v>
      </c>
      <c r="EM36" s="4">
        <f t="shared" si="4"/>
        <v>0</v>
      </c>
      <c r="EN36" s="4">
        <f t="shared" si="4"/>
        <v>0</v>
      </c>
      <c r="EO36" s="4">
        <f t="shared" si="4"/>
        <v>0</v>
      </c>
      <c r="EP36" s="4">
        <f t="shared" si="4"/>
        <v>0</v>
      </c>
      <c r="EQ36" s="4">
        <f t="shared" si="4"/>
        <v>0</v>
      </c>
      <c r="ER36" s="4">
        <f t="shared" si="4"/>
        <v>0</v>
      </c>
      <c r="ES36" s="4">
        <f t="shared" si="4"/>
        <v>0</v>
      </c>
      <c r="ET36" s="4">
        <f t="shared" si="4"/>
        <v>0</v>
      </c>
      <c r="EU36" s="4">
        <f t="shared" si="4"/>
        <v>0</v>
      </c>
      <c r="EV36" s="4">
        <f t="shared" si="4"/>
        <v>0</v>
      </c>
      <c r="EW36" s="4">
        <f t="shared" si="4"/>
        <v>0</v>
      </c>
      <c r="EX36" s="4">
        <f t="shared" si="4"/>
        <v>0</v>
      </c>
      <c r="EY36" s="4">
        <f t="shared" si="4"/>
        <v>0</v>
      </c>
      <c r="EZ36" s="4">
        <f t="shared" si="4"/>
        <v>0</v>
      </c>
      <c r="FA36" s="4">
        <f t="shared" si="4"/>
        <v>0</v>
      </c>
      <c r="FB36" s="4">
        <f t="shared" si="4"/>
        <v>0</v>
      </c>
      <c r="FC36" s="4">
        <f t="shared" si="4"/>
        <v>0</v>
      </c>
      <c r="FD36" s="4">
        <f t="shared" si="4"/>
        <v>0</v>
      </c>
      <c r="FE36" s="4">
        <f t="shared" si="4"/>
        <v>0</v>
      </c>
      <c r="FF36" s="4">
        <f t="shared" si="4"/>
        <v>0</v>
      </c>
      <c r="FG36" s="4">
        <f t="shared" ref="FG36:FT36" si="5">FG6-FG7</f>
        <v>0</v>
      </c>
      <c r="FH36" s="4">
        <f t="shared" si="5"/>
        <v>0</v>
      </c>
      <c r="FI36" s="4">
        <f t="shared" si="5"/>
        <v>0</v>
      </c>
      <c r="FJ36" s="4">
        <f t="shared" si="5"/>
        <v>0</v>
      </c>
      <c r="FK36" s="4">
        <f t="shared" si="5"/>
        <v>0</v>
      </c>
      <c r="FL36" s="4">
        <f t="shared" si="5"/>
        <v>0</v>
      </c>
      <c r="FM36" s="4">
        <f t="shared" si="5"/>
        <v>0</v>
      </c>
      <c r="FN36" s="4">
        <f t="shared" si="5"/>
        <v>0</v>
      </c>
      <c r="FO36" s="4">
        <f t="shared" si="5"/>
        <v>0</v>
      </c>
      <c r="FP36" s="4">
        <f t="shared" si="5"/>
        <v>0</v>
      </c>
      <c r="FQ36" s="4">
        <f t="shared" si="5"/>
        <v>0</v>
      </c>
      <c r="FR36" s="4">
        <f t="shared" si="5"/>
        <v>0</v>
      </c>
      <c r="FS36" s="4">
        <f t="shared" si="5"/>
        <v>0</v>
      </c>
      <c r="FT36" s="4">
        <f t="shared" si="5"/>
        <v>0</v>
      </c>
    </row>
    <row r="37" spans="1:176" x14ac:dyDescent="0.25">
      <c r="B37" s="8" t="s">
        <v>438</v>
      </c>
      <c r="C37" s="4" t="e">
        <f t="shared" ref="C37:AH37" si="6">C36-C9-C10-C11-C12+C13+C14-C15</f>
        <v>#VALUE!</v>
      </c>
      <c r="D37" s="4" t="e">
        <f t="shared" si="6"/>
        <v>#VALUE!</v>
      </c>
      <c r="E37" s="4" t="e">
        <f t="shared" si="6"/>
        <v>#VALUE!</v>
      </c>
      <c r="F37" s="4" t="e">
        <f t="shared" si="6"/>
        <v>#VALUE!</v>
      </c>
      <c r="G37" s="4">
        <f t="shared" si="6"/>
        <v>0</v>
      </c>
      <c r="H37" s="4">
        <f t="shared" si="6"/>
        <v>0</v>
      </c>
      <c r="I37" s="4">
        <f t="shared" si="6"/>
        <v>0</v>
      </c>
      <c r="J37" s="4">
        <f t="shared" si="6"/>
        <v>0</v>
      </c>
      <c r="K37" s="4">
        <f t="shared" si="6"/>
        <v>0</v>
      </c>
      <c r="L37" s="4">
        <f t="shared" si="6"/>
        <v>0</v>
      </c>
      <c r="M37" s="4">
        <f t="shared" si="6"/>
        <v>0</v>
      </c>
      <c r="N37" s="4">
        <f t="shared" si="6"/>
        <v>0</v>
      </c>
      <c r="O37" s="4">
        <f t="shared" si="6"/>
        <v>0</v>
      </c>
      <c r="P37" s="4">
        <f t="shared" si="6"/>
        <v>0</v>
      </c>
      <c r="Q37" s="4">
        <f t="shared" si="6"/>
        <v>0</v>
      </c>
      <c r="R37" s="4">
        <f t="shared" si="6"/>
        <v>0</v>
      </c>
      <c r="S37" s="4">
        <f t="shared" si="6"/>
        <v>0</v>
      </c>
      <c r="T37" s="4">
        <f t="shared" si="6"/>
        <v>0</v>
      </c>
      <c r="U37" s="4">
        <f t="shared" si="6"/>
        <v>0</v>
      </c>
      <c r="V37" s="4">
        <f t="shared" si="6"/>
        <v>0</v>
      </c>
      <c r="W37" s="4">
        <f t="shared" si="6"/>
        <v>0</v>
      </c>
      <c r="X37" s="4">
        <f t="shared" si="6"/>
        <v>0</v>
      </c>
      <c r="Y37" s="4">
        <f t="shared" si="6"/>
        <v>0</v>
      </c>
      <c r="Z37" s="4">
        <f t="shared" si="6"/>
        <v>0</v>
      </c>
      <c r="AA37" s="4">
        <f t="shared" si="6"/>
        <v>0</v>
      </c>
      <c r="AB37" s="4">
        <f t="shared" si="6"/>
        <v>0</v>
      </c>
      <c r="AC37" s="4">
        <f t="shared" si="6"/>
        <v>0</v>
      </c>
      <c r="AD37" s="4">
        <f t="shared" si="6"/>
        <v>0</v>
      </c>
      <c r="AE37" s="4">
        <f t="shared" si="6"/>
        <v>0</v>
      </c>
      <c r="AF37" s="4">
        <f t="shared" si="6"/>
        <v>0</v>
      </c>
      <c r="AG37" s="4">
        <f t="shared" si="6"/>
        <v>0</v>
      </c>
      <c r="AH37" s="4">
        <f t="shared" si="6"/>
        <v>0</v>
      </c>
      <c r="AI37" s="4">
        <f t="shared" ref="AI37:BN37" si="7">AI36-AI9-AI10-AI11-AI12+AI13+AI14-AI15</f>
        <v>0</v>
      </c>
      <c r="AJ37" s="4">
        <f t="shared" si="7"/>
        <v>0</v>
      </c>
      <c r="AK37" s="4">
        <f t="shared" si="7"/>
        <v>0</v>
      </c>
      <c r="AL37" s="4">
        <f t="shared" si="7"/>
        <v>0</v>
      </c>
      <c r="AM37" s="4">
        <f t="shared" si="7"/>
        <v>0</v>
      </c>
      <c r="AN37" s="4">
        <f t="shared" si="7"/>
        <v>0</v>
      </c>
      <c r="AO37" s="4">
        <f t="shared" si="7"/>
        <v>0</v>
      </c>
      <c r="AP37" s="4">
        <f t="shared" si="7"/>
        <v>0</v>
      </c>
      <c r="AQ37" s="4">
        <f t="shared" si="7"/>
        <v>0</v>
      </c>
      <c r="AR37" s="4">
        <f t="shared" si="7"/>
        <v>0</v>
      </c>
      <c r="AS37" s="4">
        <f t="shared" si="7"/>
        <v>0</v>
      </c>
      <c r="AT37" s="4">
        <f t="shared" si="7"/>
        <v>0</v>
      </c>
      <c r="AU37" s="4">
        <f t="shared" si="7"/>
        <v>0</v>
      </c>
      <c r="AV37" s="4">
        <f t="shared" si="7"/>
        <v>0</v>
      </c>
      <c r="AW37" s="4">
        <f t="shared" si="7"/>
        <v>0</v>
      </c>
      <c r="AX37" s="4">
        <f t="shared" si="7"/>
        <v>0</v>
      </c>
      <c r="AY37" s="4">
        <f t="shared" si="7"/>
        <v>0</v>
      </c>
      <c r="AZ37" s="4">
        <f t="shared" si="7"/>
        <v>0</v>
      </c>
      <c r="BA37" s="4">
        <f t="shared" si="7"/>
        <v>0</v>
      </c>
      <c r="BB37" s="4">
        <f t="shared" si="7"/>
        <v>0</v>
      </c>
      <c r="BC37" s="4">
        <f t="shared" si="7"/>
        <v>0</v>
      </c>
      <c r="BD37" s="4">
        <f t="shared" si="7"/>
        <v>0</v>
      </c>
      <c r="BE37" s="4">
        <f t="shared" si="7"/>
        <v>0</v>
      </c>
      <c r="BF37" s="4">
        <f t="shared" si="7"/>
        <v>0</v>
      </c>
      <c r="BG37" s="4">
        <f t="shared" si="7"/>
        <v>0</v>
      </c>
      <c r="BH37" s="4">
        <f t="shared" si="7"/>
        <v>0</v>
      </c>
      <c r="BI37" s="4">
        <f t="shared" si="7"/>
        <v>0</v>
      </c>
      <c r="BJ37" s="4">
        <f t="shared" si="7"/>
        <v>0</v>
      </c>
      <c r="BK37" s="4">
        <f t="shared" si="7"/>
        <v>0</v>
      </c>
      <c r="BL37" s="4">
        <f t="shared" si="7"/>
        <v>0</v>
      </c>
      <c r="BM37" s="4">
        <f t="shared" si="7"/>
        <v>0</v>
      </c>
      <c r="BN37" s="4">
        <f t="shared" si="7"/>
        <v>0</v>
      </c>
      <c r="BO37" s="4">
        <f t="shared" ref="BO37:CT37" si="8">BO36-BO9-BO10-BO11-BO12+BO13+BO14-BO15</f>
        <v>0</v>
      </c>
      <c r="BP37" s="4">
        <f t="shared" si="8"/>
        <v>0</v>
      </c>
      <c r="BQ37" s="4">
        <f t="shared" si="8"/>
        <v>0</v>
      </c>
      <c r="BR37" s="4">
        <f t="shared" si="8"/>
        <v>0</v>
      </c>
      <c r="BS37" s="4">
        <f t="shared" si="8"/>
        <v>0</v>
      </c>
      <c r="BT37" s="4">
        <f t="shared" si="8"/>
        <v>0</v>
      </c>
      <c r="BU37" s="4">
        <f t="shared" si="8"/>
        <v>0</v>
      </c>
      <c r="BV37" s="4">
        <f t="shared" si="8"/>
        <v>0</v>
      </c>
      <c r="BW37" s="4">
        <f t="shared" si="8"/>
        <v>0</v>
      </c>
      <c r="BX37" s="4">
        <f t="shared" si="8"/>
        <v>0</v>
      </c>
      <c r="BY37" s="4">
        <f t="shared" si="8"/>
        <v>0</v>
      </c>
      <c r="BZ37" s="4">
        <f t="shared" si="8"/>
        <v>0</v>
      </c>
      <c r="CA37" s="4">
        <f t="shared" si="8"/>
        <v>0</v>
      </c>
      <c r="CB37" s="4">
        <f t="shared" si="8"/>
        <v>0</v>
      </c>
      <c r="CC37" s="4">
        <f t="shared" si="8"/>
        <v>0</v>
      </c>
      <c r="CD37" s="4">
        <f t="shared" si="8"/>
        <v>0</v>
      </c>
      <c r="CE37" s="4">
        <f t="shared" si="8"/>
        <v>0</v>
      </c>
      <c r="CF37" s="4">
        <f t="shared" si="8"/>
        <v>0</v>
      </c>
      <c r="CG37" s="4">
        <f t="shared" si="8"/>
        <v>0</v>
      </c>
      <c r="CH37" s="4">
        <f t="shared" si="8"/>
        <v>0</v>
      </c>
      <c r="CI37" s="4">
        <f t="shared" si="8"/>
        <v>0</v>
      </c>
      <c r="CJ37" s="4">
        <f t="shared" si="8"/>
        <v>0</v>
      </c>
      <c r="CK37" s="4">
        <f t="shared" si="8"/>
        <v>0</v>
      </c>
      <c r="CL37" s="4">
        <f t="shared" si="8"/>
        <v>0</v>
      </c>
      <c r="CM37" s="4">
        <f t="shared" si="8"/>
        <v>0</v>
      </c>
      <c r="CN37" s="4">
        <f t="shared" si="8"/>
        <v>0</v>
      </c>
      <c r="CO37" s="4">
        <f t="shared" si="8"/>
        <v>0</v>
      </c>
      <c r="CP37" s="4">
        <f t="shared" si="8"/>
        <v>0</v>
      </c>
      <c r="CQ37" s="4">
        <f t="shared" si="8"/>
        <v>0</v>
      </c>
      <c r="CR37" s="4">
        <f t="shared" si="8"/>
        <v>0</v>
      </c>
      <c r="CS37" s="4">
        <f t="shared" si="8"/>
        <v>0</v>
      </c>
      <c r="CT37" s="4">
        <f t="shared" si="8"/>
        <v>0</v>
      </c>
      <c r="CU37" s="4">
        <f t="shared" ref="CU37:DZ37" si="9">CU36-CU9-CU10-CU11-CU12+CU13+CU14-CU15</f>
        <v>0</v>
      </c>
      <c r="CV37" s="4">
        <f t="shared" si="9"/>
        <v>0</v>
      </c>
      <c r="CW37" s="4">
        <f t="shared" si="9"/>
        <v>0</v>
      </c>
      <c r="CX37" s="4">
        <f t="shared" si="9"/>
        <v>0</v>
      </c>
      <c r="CY37" s="4">
        <f t="shared" si="9"/>
        <v>0</v>
      </c>
      <c r="CZ37" s="4">
        <f t="shared" si="9"/>
        <v>0</v>
      </c>
      <c r="DA37" s="4">
        <f t="shared" si="9"/>
        <v>0</v>
      </c>
      <c r="DB37" s="4">
        <f t="shared" si="9"/>
        <v>0</v>
      </c>
      <c r="DC37" s="4">
        <f t="shared" si="9"/>
        <v>0</v>
      </c>
      <c r="DD37" s="4">
        <f t="shared" si="9"/>
        <v>0</v>
      </c>
      <c r="DE37" s="4">
        <f t="shared" si="9"/>
        <v>0</v>
      </c>
      <c r="DF37" s="4">
        <f t="shared" si="9"/>
        <v>0</v>
      </c>
      <c r="DG37" s="4">
        <f t="shared" si="9"/>
        <v>0</v>
      </c>
      <c r="DH37" s="4">
        <f t="shared" si="9"/>
        <v>0</v>
      </c>
      <c r="DI37" s="4">
        <f t="shared" si="9"/>
        <v>0</v>
      </c>
      <c r="DJ37" s="4">
        <f t="shared" si="9"/>
        <v>0</v>
      </c>
      <c r="DK37" s="4">
        <f t="shared" si="9"/>
        <v>0</v>
      </c>
      <c r="DL37" s="4">
        <f t="shared" si="9"/>
        <v>0</v>
      </c>
      <c r="DM37" s="4">
        <f t="shared" si="9"/>
        <v>0</v>
      </c>
      <c r="DN37" s="4">
        <f t="shared" si="9"/>
        <v>0</v>
      </c>
      <c r="DO37" s="4">
        <f t="shared" si="9"/>
        <v>0</v>
      </c>
      <c r="DP37" s="4">
        <f t="shared" si="9"/>
        <v>0</v>
      </c>
      <c r="DQ37" s="4">
        <f t="shared" si="9"/>
        <v>0</v>
      </c>
      <c r="DR37" s="4">
        <f t="shared" si="9"/>
        <v>0</v>
      </c>
      <c r="DS37" s="4">
        <f t="shared" si="9"/>
        <v>0</v>
      </c>
      <c r="DT37" s="4">
        <f t="shared" si="9"/>
        <v>0</v>
      </c>
      <c r="DU37" s="4">
        <f t="shared" si="9"/>
        <v>0</v>
      </c>
      <c r="DV37" s="4">
        <f t="shared" si="9"/>
        <v>0</v>
      </c>
      <c r="DW37" s="4">
        <f t="shared" si="9"/>
        <v>0</v>
      </c>
      <c r="DX37" s="4">
        <f t="shared" si="9"/>
        <v>0</v>
      </c>
      <c r="DY37" s="4">
        <f t="shared" si="9"/>
        <v>0</v>
      </c>
      <c r="DZ37" s="4">
        <f t="shared" si="9"/>
        <v>0</v>
      </c>
      <c r="EA37" s="4">
        <f t="shared" ref="EA37:FF37" si="10">EA36-EA9-EA10-EA11-EA12+EA13+EA14-EA15</f>
        <v>0</v>
      </c>
      <c r="EB37" s="4">
        <f t="shared" si="10"/>
        <v>0</v>
      </c>
      <c r="EC37" s="4">
        <f t="shared" si="10"/>
        <v>0</v>
      </c>
      <c r="ED37" s="4">
        <f t="shared" si="10"/>
        <v>0</v>
      </c>
      <c r="EE37" s="4">
        <f t="shared" si="10"/>
        <v>0</v>
      </c>
      <c r="EF37" s="4">
        <f t="shared" si="10"/>
        <v>0</v>
      </c>
      <c r="EG37" s="4">
        <f t="shared" si="10"/>
        <v>0</v>
      </c>
      <c r="EH37" s="4">
        <f t="shared" si="10"/>
        <v>0</v>
      </c>
      <c r="EI37" s="4">
        <f t="shared" si="10"/>
        <v>0</v>
      </c>
      <c r="EJ37" s="4">
        <f t="shared" si="10"/>
        <v>0</v>
      </c>
      <c r="EK37" s="4">
        <f t="shared" si="10"/>
        <v>0</v>
      </c>
      <c r="EL37" s="4">
        <f t="shared" si="10"/>
        <v>0</v>
      </c>
      <c r="EM37" s="4">
        <f t="shared" si="10"/>
        <v>0</v>
      </c>
      <c r="EN37" s="4">
        <f t="shared" si="10"/>
        <v>0</v>
      </c>
      <c r="EO37" s="4">
        <f t="shared" si="10"/>
        <v>0</v>
      </c>
      <c r="EP37" s="4">
        <f t="shared" si="10"/>
        <v>0</v>
      </c>
      <c r="EQ37" s="4">
        <f t="shared" si="10"/>
        <v>0</v>
      </c>
      <c r="ER37" s="4">
        <f t="shared" si="10"/>
        <v>0</v>
      </c>
      <c r="ES37" s="4">
        <f t="shared" si="10"/>
        <v>0</v>
      </c>
      <c r="ET37" s="4">
        <f t="shared" si="10"/>
        <v>0</v>
      </c>
      <c r="EU37" s="4">
        <f t="shared" si="10"/>
        <v>0</v>
      </c>
      <c r="EV37" s="4">
        <f t="shared" si="10"/>
        <v>0</v>
      </c>
      <c r="EW37" s="4">
        <f t="shared" si="10"/>
        <v>0</v>
      </c>
      <c r="EX37" s="4">
        <f t="shared" si="10"/>
        <v>0</v>
      </c>
      <c r="EY37" s="4">
        <f t="shared" si="10"/>
        <v>0</v>
      </c>
      <c r="EZ37" s="4">
        <f t="shared" si="10"/>
        <v>0</v>
      </c>
      <c r="FA37" s="4">
        <f t="shared" si="10"/>
        <v>0</v>
      </c>
      <c r="FB37" s="4">
        <f t="shared" si="10"/>
        <v>0</v>
      </c>
      <c r="FC37" s="4">
        <f t="shared" si="10"/>
        <v>0</v>
      </c>
      <c r="FD37" s="4">
        <f t="shared" si="10"/>
        <v>0</v>
      </c>
      <c r="FE37" s="4">
        <f t="shared" si="10"/>
        <v>0</v>
      </c>
      <c r="FF37" s="4">
        <f t="shared" si="10"/>
        <v>0</v>
      </c>
      <c r="FG37" s="4">
        <f t="shared" ref="FG37:GL37" si="11">FG36-FG9-FG10-FG11-FG12+FG13+FG14-FG15</f>
        <v>0</v>
      </c>
      <c r="FH37" s="4">
        <f t="shared" si="11"/>
        <v>0</v>
      </c>
      <c r="FI37" s="4">
        <f t="shared" si="11"/>
        <v>0</v>
      </c>
      <c r="FJ37" s="4">
        <f t="shared" si="11"/>
        <v>0</v>
      </c>
      <c r="FK37" s="4">
        <f t="shared" si="11"/>
        <v>0</v>
      </c>
      <c r="FL37" s="4">
        <f t="shared" si="11"/>
        <v>0</v>
      </c>
      <c r="FM37" s="4">
        <f t="shared" si="11"/>
        <v>0</v>
      </c>
      <c r="FN37" s="4">
        <f t="shared" si="11"/>
        <v>0</v>
      </c>
      <c r="FO37" s="4">
        <f t="shared" si="11"/>
        <v>0</v>
      </c>
      <c r="FP37" s="4">
        <f t="shared" si="11"/>
        <v>0</v>
      </c>
      <c r="FQ37" s="4">
        <f t="shared" si="11"/>
        <v>0</v>
      </c>
      <c r="FR37" s="4">
        <f t="shared" si="11"/>
        <v>0</v>
      </c>
      <c r="FS37" s="4">
        <f t="shared" si="11"/>
        <v>0</v>
      </c>
      <c r="FT37" s="4">
        <f t="shared" si="11"/>
        <v>0</v>
      </c>
    </row>
    <row r="38" spans="1:176" x14ac:dyDescent="0.25">
      <c r="B38" s="8" t="s">
        <v>440</v>
      </c>
      <c r="C38" s="4" t="e">
        <f t="shared" ref="C38:AH38" si="12">C37+C17+C18-C19+C20+C21+C22-C23+C24+C25-C26+C27</f>
        <v>#VALUE!</v>
      </c>
      <c r="D38" s="4" t="e">
        <f t="shared" si="12"/>
        <v>#VALUE!</v>
      </c>
      <c r="E38" s="4" t="e">
        <f t="shared" si="12"/>
        <v>#VALUE!</v>
      </c>
      <c r="F38" s="4" t="e">
        <f t="shared" si="12"/>
        <v>#VALUE!</v>
      </c>
      <c r="G38" s="4">
        <f t="shared" si="12"/>
        <v>0</v>
      </c>
      <c r="H38" s="4">
        <f t="shared" si="12"/>
        <v>0</v>
      </c>
      <c r="I38" s="4">
        <f t="shared" si="12"/>
        <v>0</v>
      </c>
      <c r="J38" s="4">
        <f t="shared" si="12"/>
        <v>0</v>
      </c>
      <c r="K38" s="4">
        <f t="shared" si="12"/>
        <v>0</v>
      </c>
      <c r="L38" s="4">
        <f t="shared" si="12"/>
        <v>0</v>
      </c>
      <c r="M38" s="4">
        <f t="shared" si="12"/>
        <v>0</v>
      </c>
      <c r="N38" s="4">
        <f t="shared" si="12"/>
        <v>0</v>
      </c>
      <c r="O38" s="4">
        <f t="shared" si="12"/>
        <v>0</v>
      </c>
      <c r="P38" s="4">
        <f t="shared" si="12"/>
        <v>0</v>
      </c>
      <c r="Q38" s="4">
        <f t="shared" si="12"/>
        <v>0</v>
      </c>
      <c r="R38" s="4">
        <f t="shared" si="12"/>
        <v>0</v>
      </c>
      <c r="S38" s="4">
        <f t="shared" si="12"/>
        <v>0</v>
      </c>
      <c r="T38" s="4">
        <f t="shared" si="12"/>
        <v>0</v>
      </c>
      <c r="U38" s="4">
        <f t="shared" si="12"/>
        <v>0</v>
      </c>
      <c r="V38" s="4">
        <f t="shared" si="12"/>
        <v>0</v>
      </c>
      <c r="W38" s="4">
        <f t="shared" si="12"/>
        <v>0</v>
      </c>
      <c r="X38" s="4">
        <f t="shared" si="12"/>
        <v>0</v>
      </c>
      <c r="Y38" s="4">
        <f t="shared" si="12"/>
        <v>0</v>
      </c>
      <c r="Z38" s="4">
        <f t="shared" si="12"/>
        <v>0</v>
      </c>
      <c r="AA38" s="4">
        <f t="shared" si="12"/>
        <v>0</v>
      </c>
      <c r="AB38" s="4">
        <f t="shared" si="12"/>
        <v>0</v>
      </c>
      <c r="AC38" s="4">
        <f t="shared" si="12"/>
        <v>0</v>
      </c>
      <c r="AD38" s="4">
        <f t="shared" si="12"/>
        <v>0</v>
      </c>
      <c r="AE38" s="4">
        <f t="shared" si="12"/>
        <v>0</v>
      </c>
      <c r="AF38" s="4">
        <f t="shared" si="12"/>
        <v>0</v>
      </c>
      <c r="AG38" s="4">
        <f t="shared" si="12"/>
        <v>0</v>
      </c>
      <c r="AH38" s="4">
        <f t="shared" si="12"/>
        <v>0</v>
      </c>
      <c r="AI38" s="4">
        <f t="shared" ref="AI38:BN38" si="13">AI37+AI17+AI18-AI19+AI20+AI21+AI22-AI23+AI24+AI25-AI26+AI27</f>
        <v>0</v>
      </c>
      <c r="AJ38" s="4">
        <f t="shared" si="13"/>
        <v>0</v>
      </c>
      <c r="AK38" s="4">
        <f t="shared" si="13"/>
        <v>0</v>
      </c>
      <c r="AL38" s="4">
        <f t="shared" si="13"/>
        <v>0</v>
      </c>
      <c r="AM38" s="4">
        <f t="shared" si="13"/>
        <v>0</v>
      </c>
      <c r="AN38" s="4">
        <f t="shared" si="13"/>
        <v>0</v>
      </c>
      <c r="AO38" s="4">
        <f t="shared" si="13"/>
        <v>0</v>
      </c>
      <c r="AP38" s="4">
        <f t="shared" si="13"/>
        <v>0</v>
      </c>
      <c r="AQ38" s="4">
        <f t="shared" si="13"/>
        <v>0</v>
      </c>
      <c r="AR38" s="4">
        <f t="shared" si="13"/>
        <v>0</v>
      </c>
      <c r="AS38" s="4">
        <f t="shared" si="13"/>
        <v>0</v>
      </c>
      <c r="AT38" s="4">
        <f t="shared" si="13"/>
        <v>0</v>
      </c>
      <c r="AU38" s="4">
        <f t="shared" si="13"/>
        <v>0</v>
      </c>
      <c r="AV38" s="4">
        <f t="shared" si="13"/>
        <v>0</v>
      </c>
      <c r="AW38" s="4">
        <f t="shared" si="13"/>
        <v>0</v>
      </c>
      <c r="AX38" s="4">
        <f t="shared" si="13"/>
        <v>0</v>
      </c>
      <c r="AY38" s="4">
        <f t="shared" si="13"/>
        <v>0</v>
      </c>
      <c r="AZ38" s="4">
        <f t="shared" si="13"/>
        <v>0</v>
      </c>
      <c r="BA38" s="4">
        <f t="shared" si="13"/>
        <v>0</v>
      </c>
      <c r="BB38" s="4">
        <f t="shared" si="13"/>
        <v>0</v>
      </c>
      <c r="BC38" s="4">
        <f t="shared" si="13"/>
        <v>0</v>
      </c>
      <c r="BD38" s="4">
        <f t="shared" si="13"/>
        <v>0</v>
      </c>
      <c r="BE38" s="4">
        <f t="shared" si="13"/>
        <v>0</v>
      </c>
      <c r="BF38" s="4">
        <f t="shared" si="13"/>
        <v>0</v>
      </c>
      <c r="BG38" s="4">
        <f t="shared" si="13"/>
        <v>0</v>
      </c>
      <c r="BH38" s="4">
        <f t="shared" si="13"/>
        <v>0</v>
      </c>
      <c r="BI38" s="4">
        <f t="shared" si="13"/>
        <v>0</v>
      </c>
      <c r="BJ38" s="4">
        <f t="shared" si="13"/>
        <v>0</v>
      </c>
      <c r="BK38" s="4">
        <f t="shared" si="13"/>
        <v>0</v>
      </c>
      <c r="BL38" s="4">
        <f t="shared" si="13"/>
        <v>0</v>
      </c>
      <c r="BM38" s="4">
        <f t="shared" si="13"/>
        <v>0</v>
      </c>
      <c r="BN38" s="4">
        <f t="shared" si="13"/>
        <v>0</v>
      </c>
      <c r="BO38" s="4">
        <f t="shared" ref="BO38:CT38" si="14">BO37+BO17+BO18-BO19+BO20+BO21+BO22-BO23+BO24+BO25-BO26+BO27</f>
        <v>0</v>
      </c>
      <c r="BP38" s="4">
        <f t="shared" si="14"/>
        <v>0</v>
      </c>
      <c r="BQ38" s="4">
        <f t="shared" si="14"/>
        <v>0</v>
      </c>
      <c r="BR38" s="4">
        <f t="shared" si="14"/>
        <v>0</v>
      </c>
      <c r="BS38" s="4">
        <f t="shared" si="14"/>
        <v>0</v>
      </c>
      <c r="BT38" s="4">
        <f t="shared" si="14"/>
        <v>0</v>
      </c>
      <c r="BU38" s="4">
        <f t="shared" si="14"/>
        <v>0</v>
      </c>
      <c r="BV38" s="4">
        <f t="shared" si="14"/>
        <v>0</v>
      </c>
      <c r="BW38" s="4">
        <f t="shared" si="14"/>
        <v>0</v>
      </c>
      <c r="BX38" s="4">
        <f t="shared" si="14"/>
        <v>0</v>
      </c>
      <c r="BY38" s="4">
        <f t="shared" si="14"/>
        <v>0</v>
      </c>
      <c r="BZ38" s="4">
        <f t="shared" si="14"/>
        <v>0</v>
      </c>
      <c r="CA38" s="4">
        <f t="shared" si="14"/>
        <v>0</v>
      </c>
      <c r="CB38" s="4">
        <f t="shared" si="14"/>
        <v>0</v>
      </c>
      <c r="CC38" s="4">
        <f t="shared" si="14"/>
        <v>0</v>
      </c>
      <c r="CD38" s="4">
        <f t="shared" si="14"/>
        <v>0</v>
      </c>
      <c r="CE38" s="4">
        <f t="shared" si="14"/>
        <v>0</v>
      </c>
      <c r="CF38" s="4">
        <f t="shared" si="14"/>
        <v>0</v>
      </c>
      <c r="CG38" s="4">
        <f t="shared" si="14"/>
        <v>0</v>
      </c>
      <c r="CH38" s="4">
        <f t="shared" si="14"/>
        <v>0</v>
      </c>
      <c r="CI38" s="4">
        <f t="shared" si="14"/>
        <v>0</v>
      </c>
      <c r="CJ38" s="4">
        <f t="shared" si="14"/>
        <v>0</v>
      </c>
      <c r="CK38" s="4">
        <f t="shared" si="14"/>
        <v>0</v>
      </c>
      <c r="CL38" s="4">
        <f t="shared" si="14"/>
        <v>0</v>
      </c>
      <c r="CM38" s="4">
        <f t="shared" si="14"/>
        <v>0</v>
      </c>
      <c r="CN38" s="4">
        <f t="shared" si="14"/>
        <v>0</v>
      </c>
      <c r="CO38" s="4">
        <f t="shared" si="14"/>
        <v>0</v>
      </c>
      <c r="CP38" s="4">
        <f t="shared" si="14"/>
        <v>0</v>
      </c>
      <c r="CQ38" s="4">
        <f t="shared" si="14"/>
        <v>0</v>
      </c>
      <c r="CR38" s="4">
        <f t="shared" si="14"/>
        <v>0</v>
      </c>
      <c r="CS38" s="4">
        <f t="shared" si="14"/>
        <v>0</v>
      </c>
      <c r="CT38" s="4">
        <f t="shared" si="14"/>
        <v>0</v>
      </c>
      <c r="CU38" s="4">
        <f t="shared" ref="CU38:DZ38" si="15">CU37+CU17+CU18-CU19+CU20+CU21+CU22-CU23+CU24+CU25-CU26+CU27</f>
        <v>0</v>
      </c>
      <c r="CV38" s="4">
        <f t="shared" si="15"/>
        <v>0</v>
      </c>
      <c r="CW38" s="4">
        <f t="shared" si="15"/>
        <v>0</v>
      </c>
      <c r="CX38" s="4">
        <f t="shared" si="15"/>
        <v>0</v>
      </c>
      <c r="CY38" s="4">
        <f t="shared" si="15"/>
        <v>0</v>
      </c>
      <c r="CZ38" s="4">
        <f t="shared" si="15"/>
        <v>0</v>
      </c>
      <c r="DA38" s="4">
        <f t="shared" si="15"/>
        <v>0</v>
      </c>
      <c r="DB38" s="4">
        <f t="shared" si="15"/>
        <v>0</v>
      </c>
      <c r="DC38" s="4">
        <f t="shared" si="15"/>
        <v>0</v>
      </c>
      <c r="DD38" s="4">
        <f t="shared" si="15"/>
        <v>0</v>
      </c>
      <c r="DE38" s="4">
        <f t="shared" si="15"/>
        <v>0</v>
      </c>
      <c r="DF38" s="4">
        <f t="shared" si="15"/>
        <v>0</v>
      </c>
      <c r="DG38" s="4">
        <f t="shared" si="15"/>
        <v>0</v>
      </c>
      <c r="DH38" s="4">
        <f t="shared" si="15"/>
        <v>0</v>
      </c>
      <c r="DI38" s="4">
        <f t="shared" si="15"/>
        <v>0</v>
      </c>
      <c r="DJ38" s="4">
        <f t="shared" si="15"/>
        <v>0</v>
      </c>
      <c r="DK38" s="4">
        <f t="shared" si="15"/>
        <v>0</v>
      </c>
      <c r="DL38" s="4">
        <f t="shared" si="15"/>
        <v>0</v>
      </c>
      <c r="DM38" s="4">
        <f t="shared" si="15"/>
        <v>0</v>
      </c>
      <c r="DN38" s="4">
        <f t="shared" si="15"/>
        <v>0</v>
      </c>
      <c r="DO38" s="4">
        <f t="shared" si="15"/>
        <v>0</v>
      </c>
      <c r="DP38" s="4">
        <f t="shared" si="15"/>
        <v>0</v>
      </c>
      <c r="DQ38" s="4">
        <f t="shared" si="15"/>
        <v>0</v>
      </c>
      <c r="DR38" s="4">
        <f t="shared" si="15"/>
        <v>0</v>
      </c>
      <c r="DS38" s="4">
        <f t="shared" si="15"/>
        <v>0</v>
      </c>
      <c r="DT38" s="4">
        <f t="shared" si="15"/>
        <v>0</v>
      </c>
      <c r="DU38" s="4">
        <f t="shared" si="15"/>
        <v>0</v>
      </c>
      <c r="DV38" s="4">
        <f t="shared" si="15"/>
        <v>0</v>
      </c>
      <c r="DW38" s="4">
        <f t="shared" si="15"/>
        <v>0</v>
      </c>
      <c r="DX38" s="4">
        <f t="shared" si="15"/>
        <v>0</v>
      </c>
      <c r="DY38" s="4">
        <f t="shared" si="15"/>
        <v>0</v>
      </c>
      <c r="DZ38" s="4">
        <f t="shared" si="15"/>
        <v>0</v>
      </c>
      <c r="EA38" s="4">
        <f t="shared" ref="EA38:FF38" si="16">EA37+EA17+EA18-EA19+EA20+EA21+EA22-EA23+EA24+EA25-EA26+EA27</f>
        <v>0</v>
      </c>
      <c r="EB38" s="4">
        <f t="shared" si="16"/>
        <v>0</v>
      </c>
      <c r="EC38" s="4">
        <f t="shared" si="16"/>
        <v>0</v>
      </c>
      <c r="ED38" s="4">
        <f t="shared" si="16"/>
        <v>0</v>
      </c>
      <c r="EE38" s="4">
        <f t="shared" si="16"/>
        <v>0</v>
      </c>
      <c r="EF38" s="4">
        <f t="shared" si="16"/>
        <v>0</v>
      </c>
      <c r="EG38" s="4">
        <f t="shared" si="16"/>
        <v>0</v>
      </c>
      <c r="EH38" s="4">
        <f t="shared" si="16"/>
        <v>0</v>
      </c>
      <c r="EI38" s="4">
        <f t="shared" si="16"/>
        <v>0</v>
      </c>
      <c r="EJ38" s="4">
        <f t="shared" si="16"/>
        <v>0</v>
      </c>
      <c r="EK38" s="4">
        <f t="shared" si="16"/>
        <v>0</v>
      </c>
      <c r="EL38" s="4">
        <f t="shared" si="16"/>
        <v>0</v>
      </c>
      <c r="EM38" s="4">
        <f t="shared" si="16"/>
        <v>0</v>
      </c>
      <c r="EN38" s="4">
        <f t="shared" si="16"/>
        <v>0</v>
      </c>
      <c r="EO38" s="4">
        <f t="shared" si="16"/>
        <v>0</v>
      </c>
      <c r="EP38" s="4">
        <f t="shared" si="16"/>
        <v>0</v>
      </c>
      <c r="EQ38" s="4">
        <f t="shared" si="16"/>
        <v>0</v>
      </c>
      <c r="ER38" s="4">
        <f t="shared" si="16"/>
        <v>0</v>
      </c>
      <c r="ES38" s="4">
        <f t="shared" si="16"/>
        <v>0</v>
      </c>
      <c r="ET38" s="4">
        <f t="shared" si="16"/>
        <v>0</v>
      </c>
      <c r="EU38" s="4">
        <f t="shared" si="16"/>
        <v>0</v>
      </c>
      <c r="EV38" s="4">
        <f t="shared" si="16"/>
        <v>0</v>
      </c>
      <c r="EW38" s="4">
        <f t="shared" si="16"/>
        <v>0</v>
      </c>
      <c r="EX38" s="4">
        <f t="shared" si="16"/>
        <v>0</v>
      </c>
      <c r="EY38" s="4">
        <f t="shared" si="16"/>
        <v>0</v>
      </c>
      <c r="EZ38" s="4">
        <f t="shared" si="16"/>
        <v>0</v>
      </c>
      <c r="FA38" s="4">
        <f t="shared" si="16"/>
        <v>0</v>
      </c>
      <c r="FB38" s="4">
        <f t="shared" si="16"/>
        <v>0</v>
      </c>
      <c r="FC38" s="4">
        <f t="shared" si="16"/>
        <v>0</v>
      </c>
      <c r="FD38" s="4">
        <f t="shared" si="16"/>
        <v>0</v>
      </c>
      <c r="FE38" s="4">
        <f t="shared" si="16"/>
        <v>0</v>
      </c>
      <c r="FF38" s="4">
        <f t="shared" si="16"/>
        <v>0</v>
      </c>
      <c r="FG38" s="4">
        <f t="shared" ref="FG38:GL38" si="17">FG37+FG17+FG18-FG19+FG20+FG21+FG22-FG23+FG24+FG25-FG26+FG27</f>
        <v>0</v>
      </c>
      <c r="FH38" s="4">
        <f t="shared" si="17"/>
        <v>0</v>
      </c>
      <c r="FI38" s="4">
        <f t="shared" si="17"/>
        <v>0</v>
      </c>
      <c r="FJ38" s="4">
        <f t="shared" si="17"/>
        <v>0</v>
      </c>
      <c r="FK38" s="4">
        <f t="shared" si="17"/>
        <v>0</v>
      </c>
      <c r="FL38" s="4">
        <f t="shared" si="17"/>
        <v>0</v>
      </c>
      <c r="FM38" s="4">
        <f t="shared" si="17"/>
        <v>0</v>
      </c>
      <c r="FN38" s="4">
        <f t="shared" si="17"/>
        <v>0</v>
      </c>
      <c r="FO38" s="4">
        <f t="shared" si="17"/>
        <v>0</v>
      </c>
      <c r="FP38" s="4">
        <f t="shared" si="17"/>
        <v>0</v>
      </c>
      <c r="FQ38" s="4">
        <f t="shared" si="17"/>
        <v>0</v>
      </c>
      <c r="FR38" s="4">
        <f t="shared" si="17"/>
        <v>0</v>
      </c>
      <c r="FS38" s="4">
        <f t="shared" si="17"/>
        <v>0</v>
      </c>
      <c r="FT38" s="4">
        <f t="shared" si="17"/>
        <v>0</v>
      </c>
    </row>
    <row r="39" spans="1:176" x14ac:dyDescent="0.25">
      <c r="B39" s="8" t="s">
        <v>441</v>
      </c>
      <c r="C39" s="4" t="e">
        <f t="shared" ref="C39:AH39" si="18">C38-C29-C30</f>
        <v>#VALUE!</v>
      </c>
      <c r="D39" s="4" t="e">
        <f t="shared" si="18"/>
        <v>#VALUE!</v>
      </c>
      <c r="E39" s="4" t="e">
        <f t="shared" si="18"/>
        <v>#VALUE!</v>
      </c>
      <c r="F39" s="4" t="e">
        <f t="shared" si="18"/>
        <v>#VALUE!</v>
      </c>
      <c r="G39" s="4">
        <f t="shared" si="18"/>
        <v>0</v>
      </c>
      <c r="H39" s="4">
        <f t="shared" si="18"/>
        <v>0</v>
      </c>
      <c r="I39" s="4">
        <f t="shared" si="18"/>
        <v>0</v>
      </c>
      <c r="J39" s="4">
        <f t="shared" si="18"/>
        <v>0</v>
      </c>
      <c r="K39" s="4">
        <f t="shared" si="18"/>
        <v>0</v>
      </c>
      <c r="L39" s="4">
        <f t="shared" si="18"/>
        <v>0</v>
      </c>
      <c r="M39" s="4">
        <f t="shared" si="18"/>
        <v>0</v>
      </c>
      <c r="N39" s="4">
        <f t="shared" si="18"/>
        <v>0</v>
      </c>
      <c r="O39" s="4">
        <f t="shared" si="18"/>
        <v>0</v>
      </c>
      <c r="P39" s="4">
        <f t="shared" si="18"/>
        <v>0</v>
      </c>
      <c r="Q39" s="4">
        <f t="shared" si="18"/>
        <v>0</v>
      </c>
      <c r="R39" s="4">
        <f t="shared" si="18"/>
        <v>0</v>
      </c>
      <c r="S39" s="4">
        <f t="shared" si="18"/>
        <v>0</v>
      </c>
      <c r="T39" s="4">
        <f t="shared" si="18"/>
        <v>0</v>
      </c>
      <c r="U39" s="4">
        <f t="shared" si="18"/>
        <v>0</v>
      </c>
      <c r="V39" s="4">
        <f t="shared" si="18"/>
        <v>0</v>
      </c>
      <c r="W39" s="4">
        <f t="shared" si="18"/>
        <v>0</v>
      </c>
      <c r="X39" s="4">
        <f t="shared" si="18"/>
        <v>0</v>
      </c>
      <c r="Y39" s="4">
        <f t="shared" si="18"/>
        <v>0</v>
      </c>
      <c r="Z39" s="4">
        <f t="shared" si="18"/>
        <v>0</v>
      </c>
      <c r="AA39" s="4">
        <f t="shared" si="18"/>
        <v>0</v>
      </c>
      <c r="AB39" s="4">
        <f t="shared" si="18"/>
        <v>0</v>
      </c>
      <c r="AC39" s="4">
        <f t="shared" si="18"/>
        <v>0</v>
      </c>
      <c r="AD39" s="4">
        <f t="shared" si="18"/>
        <v>0</v>
      </c>
      <c r="AE39" s="4">
        <f t="shared" si="18"/>
        <v>0</v>
      </c>
      <c r="AF39" s="4">
        <f t="shared" si="18"/>
        <v>0</v>
      </c>
      <c r="AG39" s="4">
        <f t="shared" si="18"/>
        <v>0</v>
      </c>
      <c r="AH39" s="4">
        <f t="shared" si="18"/>
        <v>0</v>
      </c>
      <c r="AI39" s="4">
        <f t="shared" ref="AI39:BN39" si="19">AI38-AI29-AI30</f>
        <v>0</v>
      </c>
      <c r="AJ39" s="4">
        <f t="shared" si="19"/>
        <v>0</v>
      </c>
      <c r="AK39" s="4">
        <f t="shared" si="19"/>
        <v>0</v>
      </c>
      <c r="AL39" s="4">
        <f t="shared" si="19"/>
        <v>0</v>
      </c>
      <c r="AM39" s="4">
        <f t="shared" si="19"/>
        <v>0</v>
      </c>
      <c r="AN39" s="4">
        <f t="shared" si="19"/>
        <v>0</v>
      </c>
      <c r="AO39" s="4">
        <f t="shared" si="19"/>
        <v>0</v>
      </c>
      <c r="AP39" s="4">
        <f t="shared" si="19"/>
        <v>0</v>
      </c>
      <c r="AQ39" s="4">
        <f t="shared" si="19"/>
        <v>0</v>
      </c>
      <c r="AR39" s="4">
        <f t="shared" si="19"/>
        <v>0</v>
      </c>
      <c r="AS39" s="4">
        <f t="shared" si="19"/>
        <v>0</v>
      </c>
      <c r="AT39" s="4">
        <f t="shared" si="19"/>
        <v>0</v>
      </c>
      <c r="AU39" s="4">
        <f t="shared" si="19"/>
        <v>0</v>
      </c>
      <c r="AV39" s="4">
        <f t="shared" si="19"/>
        <v>0</v>
      </c>
      <c r="AW39" s="4">
        <f t="shared" si="19"/>
        <v>0</v>
      </c>
      <c r="AX39" s="4">
        <f t="shared" si="19"/>
        <v>0</v>
      </c>
      <c r="AY39" s="4">
        <f t="shared" si="19"/>
        <v>0</v>
      </c>
      <c r="AZ39" s="4">
        <f t="shared" si="19"/>
        <v>0</v>
      </c>
      <c r="BA39" s="4">
        <f t="shared" si="19"/>
        <v>0</v>
      </c>
      <c r="BB39" s="4">
        <f t="shared" si="19"/>
        <v>0</v>
      </c>
      <c r="BC39" s="4">
        <f t="shared" si="19"/>
        <v>0</v>
      </c>
      <c r="BD39" s="4">
        <f t="shared" si="19"/>
        <v>0</v>
      </c>
      <c r="BE39" s="4">
        <f t="shared" si="19"/>
        <v>0</v>
      </c>
      <c r="BF39" s="4">
        <f t="shared" si="19"/>
        <v>0</v>
      </c>
      <c r="BG39" s="4">
        <f t="shared" si="19"/>
        <v>0</v>
      </c>
      <c r="BH39" s="4">
        <f t="shared" si="19"/>
        <v>0</v>
      </c>
      <c r="BI39" s="4">
        <f t="shared" si="19"/>
        <v>0</v>
      </c>
      <c r="BJ39" s="4">
        <f t="shared" si="19"/>
        <v>0</v>
      </c>
      <c r="BK39" s="4">
        <f t="shared" si="19"/>
        <v>0</v>
      </c>
      <c r="BL39" s="4">
        <f t="shared" si="19"/>
        <v>0</v>
      </c>
      <c r="BM39" s="4">
        <f t="shared" si="19"/>
        <v>0</v>
      </c>
      <c r="BN39" s="4">
        <f t="shared" si="19"/>
        <v>0</v>
      </c>
      <c r="BO39" s="4">
        <f t="shared" ref="BO39:CT39" si="20">BO38-BO29-BO30</f>
        <v>0</v>
      </c>
      <c r="BP39" s="4">
        <f t="shared" si="20"/>
        <v>0</v>
      </c>
      <c r="BQ39" s="4">
        <f t="shared" si="20"/>
        <v>0</v>
      </c>
      <c r="BR39" s="4">
        <f t="shared" si="20"/>
        <v>0</v>
      </c>
      <c r="BS39" s="4">
        <f t="shared" si="20"/>
        <v>0</v>
      </c>
      <c r="BT39" s="4">
        <f t="shared" si="20"/>
        <v>0</v>
      </c>
      <c r="BU39" s="4">
        <f t="shared" si="20"/>
        <v>0</v>
      </c>
      <c r="BV39" s="4">
        <f t="shared" si="20"/>
        <v>0</v>
      </c>
      <c r="BW39" s="4">
        <f t="shared" si="20"/>
        <v>0</v>
      </c>
      <c r="BX39" s="4">
        <f t="shared" si="20"/>
        <v>0</v>
      </c>
      <c r="BY39" s="4">
        <f t="shared" si="20"/>
        <v>0</v>
      </c>
      <c r="BZ39" s="4">
        <f t="shared" si="20"/>
        <v>0</v>
      </c>
      <c r="CA39" s="4">
        <f t="shared" si="20"/>
        <v>0</v>
      </c>
      <c r="CB39" s="4">
        <f t="shared" si="20"/>
        <v>0</v>
      </c>
      <c r="CC39" s="4">
        <f t="shared" si="20"/>
        <v>0</v>
      </c>
      <c r="CD39" s="4">
        <f t="shared" si="20"/>
        <v>0</v>
      </c>
      <c r="CE39" s="4">
        <f t="shared" si="20"/>
        <v>0</v>
      </c>
      <c r="CF39" s="4">
        <f t="shared" si="20"/>
        <v>0</v>
      </c>
      <c r="CG39" s="4">
        <f t="shared" si="20"/>
        <v>0</v>
      </c>
      <c r="CH39" s="4">
        <f t="shared" si="20"/>
        <v>0</v>
      </c>
      <c r="CI39" s="4">
        <f t="shared" si="20"/>
        <v>0</v>
      </c>
      <c r="CJ39" s="4">
        <f t="shared" si="20"/>
        <v>0</v>
      </c>
      <c r="CK39" s="4">
        <f t="shared" si="20"/>
        <v>0</v>
      </c>
      <c r="CL39" s="4">
        <f t="shared" si="20"/>
        <v>0</v>
      </c>
      <c r="CM39" s="4">
        <f t="shared" si="20"/>
        <v>0</v>
      </c>
      <c r="CN39" s="4">
        <f t="shared" si="20"/>
        <v>0</v>
      </c>
      <c r="CO39" s="4">
        <f t="shared" si="20"/>
        <v>0</v>
      </c>
      <c r="CP39" s="4">
        <f t="shared" si="20"/>
        <v>0</v>
      </c>
      <c r="CQ39" s="4">
        <f t="shared" si="20"/>
        <v>0</v>
      </c>
      <c r="CR39" s="4">
        <f t="shared" si="20"/>
        <v>0</v>
      </c>
      <c r="CS39" s="4">
        <f t="shared" si="20"/>
        <v>0</v>
      </c>
      <c r="CT39" s="4">
        <f t="shared" si="20"/>
        <v>0</v>
      </c>
      <c r="CU39" s="4">
        <f t="shared" ref="CU39:DZ39" si="21">CU38-CU29-CU30</f>
        <v>0</v>
      </c>
      <c r="CV39" s="4">
        <f t="shared" si="21"/>
        <v>0</v>
      </c>
      <c r="CW39" s="4">
        <f t="shared" si="21"/>
        <v>0</v>
      </c>
      <c r="CX39" s="4">
        <f t="shared" si="21"/>
        <v>0</v>
      </c>
      <c r="CY39" s="4">
        <f t="shared" si="21"/>
        <v>0</v>
      </c>
      <c r="CZ39" s="4">
        <f t="shared" si="21"/>
        <v>0</v>
      </c>
      <c r="DA39" s="4">
        <f t="shared" si="21"/>
        <v>0</v>
      </c>
      <c r="DB39" s="4">
        <f t="shared" si="21"/>
        <v>0</v>
      </c>
      <c r="DC39" s="4">
        <f t="shared" si="21"/>
        <v>0</v>
      </c>
      <c r="DD39" s="4">
        <f t="shared" si="21"/>
        <v>0</v>
      </c>
      <c r="DE39" s="4">
        <f t="shared" si="21"/>
        <v>0</v>
      </c>
      <c r="DF39" s="4">
        <f t="shared" si="21"/>
        <v>0</v>
      </c>
      <c r="DG39" s="4">
        <f t="shared" si="21"/>
        <v>0</v>
      </c>
      <c r="DH39" s="4">
        <f t="shared" si="21"/>
        <v>0</v>
      </c>
      <c r="DI39" s="4">
        <f t="shared" si="21"/>
        <v>0</v>
      </c>
      <c r="DJ39" s="4">
        <f t="shared" si="21"/>
        <v>0</v>
      </c>
      <c r="DK39" s="4">
        <f t="shared" si="21"/>
        <v>0</v>
      </c>
      <c r="DL39" s="4">
        <f t="shared" si="21"/>
        <v>0</v>
      </c>
      <c r="DM39" s="4">
        <f t="shared" si="21"/>
        <v>0</v>
      </c>
      <c r="DN39" s="4">
        <f t="shared" si="21"/>
        <v>0</v>
      </c>
      <c r="DO39" s="4">
        <f t="shared" si="21"/>
        <v>0</v>
      </c>
      <c r="DP39" s="4">
        <f t="shared" si="21"/>
        <v>0</v>
      </c>
      <c r="DQ39" s="4">
        <f t="shared" si="21"/>
        <v>0</v>
      </c>
      <c r="DR39" s="4">
        <f t="shared" si="21"/>
        <v>0</v>
      </c>
      <c r="DS39" s="4">
        <f t="shared" si="21"/>
        <v>0</v>
      </c>
      <c r="DT39" s="4">
        <f t="shared" si="21"/>
        <v>0</v>
      </c>
      <c r="DU39" s="4">
        <f t="shared" si="21"/>
        <v>0</v>
      </c>
      <c r="DV39" s="4">
        <f t="shared" si="21"/>
        <v>0</v>
      </c>
      <c r="DW39" s="4">
        <f t="shared" si="21"/>
        <v>0</v>
      </c>
      <c r="DX39" s="4">
        <f t="shared" si="21"/>
        <v>0</v>
      </c>
      <c r="DY39" s="4">
        <f t="shared" si="21"/>
        <v>0</v>
      </c>
      <c r="DZ39" s="4">
        <f t="shared" si="21"/>
        <v>0</v>
      </c>
      <c r="EA39" s="4">
        <f t="shared" ref="EA39:FF39" si="22">EA38-EA29-EA30</f>
        <v>0</v>
      </c>
      <c r="EB39" s="4">
        <f t="shared" si="22"/>
        <v>0</v>
      </c>
      <c r="EC39" s="4">
        <f t="shared" si="22"/>
        <v>0</v>
      </c>
      <c r="ED39" s="4">
        <f t="shared" si="22"/>
        <v>0</v>
      </c>
      <c r="EE39" s="4">
        <f t="shared" si="22"/>
        <v>0</v>
      </c>
      <c r="EF39" s="4">
        <f t="shared" si="22"/>
        <v>0</v>
      </c>
      <c r="EG39" s="4">
        <f t="shared" si="22"/>
        <v>0</v>
      </c>
      <c r="EH39" s="4">
        <f t="shared" si="22"/>
        <v>0</v>
      </c>
      <c r="EI39" s="4">
        <f t="shared" si="22"/>
        <v>0</v>
      </c>
      <c r="EJ39" s="4">
        <f t="shared" si="22"/>
        <v>0</v>
      </c>
      <c r="EK39" s="4">
        <f t="shared" si="22"/>
        <v>0</v>
      </c>
      <c r="EL39" s="4">
        <f t="shared" si="22"/>
        <v>0</v>
      </c>
      <c r="EM39" s="4">
        <f t="shared" si="22"/>
        <v>0</v>
      </c>
      <c r="EN39" s="4">
        <f t="shared" si="22"/>
        <v>0</v>
      </c>
      <c r="EO39" s="4">
        <f t="shared" si="22"/>
        <v>0</v>
      </c>
      <c r="EP39" s="4">
        <f t="shared" si="22"/>
        <v>0</v>
      </c>
      <c r="EQ39" s="4">
        <f t="shared" si="22"/>
        <v>0</v>
      </c>
      <c r="ER39" s="4">
        <f t="shared" si="22"/>
        <v>0</v>
      </c>
      <c r="ES39" s="4">
        <f t="shared" si="22"/>
        <v>0</v>
      </c>
      <c r="ET39" s="4">
        <f t="shared" si="22"/>
        <v>0</v>
      </c>
      <c r="EU39" s="4">
        <f t="shared" si="22"/>
        <v>0</v>
      </c>
      <c r="EV39" s="4">
        <f t="shared" si="22"/>
        <v>0</v>
      </c>
      <c r="EW39" s="4">
        <f t="shared" si="22"/>
        <v>0</v>
      </c>
      <c r="EX39" s="4">
        <f t="shared" si="22"/>
        <v>0</v>
      </c>
      <c r="EY39" s="4">
        <f t="shared" si="22"/>
        <v>0</v>
      </c>
      <c r="EZ39" s="4">
        <f t="shared" si="22"/>
        <v>0</v>
      </c>
      <c r="FA39" s="4">
        <f t="shared" si="22"/>
        <v>0</v>
      </c>
      <c r="FB39" s="4">
        <f t="shared" si="22"/>
        <v>0</v>
      </c>
      <c r="FC39" s="4">
        <f t="shared" si="22"/>
        <v>0</v>
      </c>
      <c r="FD39" s="4">
        <f t="shared" si="22"/>
        <v>0</v>
      </c>
      <c r="FE39" s="4">
        <f t="shared" si="22"/>
        <v>0</v>
      </c>
      <c r="FF39" s="4">
        <f t="shared" si="22"/>
        <v>0</v>
      </c>
      <c r="FG39" s="4">
        <f t="shared" ref="FG39:GL39" si="23">FG38-FG29-FG30</f>
        <v>0</v>
      </c>
      <c r="FH39" s="4">
        <f t="shared" si="23"/>
        <v>0</v>
      </c>
      <c r="FI39" s="4">
        <f t="shared" si="23"/>
        <v>0</v>
      </c>
      <c r="FJ39" s="4">
        <f t="shared" si="23"/>
        <v>0</v>
      </c>
      <c r="FK39" s="4">
        <f t="shared" si="23"/>
        <v>0</v>
      </c>
      <c r="FL39" s="4">
        <f t="shared" si="23"/>
        <v>0</v>
      </c>
      <c r="FM39" s="4">
        <f t="shared" si="23"/>
        <v>0</v>
      </c>
      <c r="FN39" s="4">
        <f t="shared" si="23"/>
        <v>0</v>
      </c>
      <c r="FO39" s="4">
        <f t="shared" si="23"/>
        <v>0</v>
      </c>
      <c r="FP39" s="4">
        <f t="shared" si="23"/>
        <v>0</v>
      </c>
      <c r="FQ39" s="4">
        <f t="shared" si="23"/>
        <v>0</v>
      </c>
      <c r="FR39" s="4">
        <f t="shared" si="23"/>
        <v>0</v>
      </c>
      <c r="FS39" s="4">
        <f t="shared" si="23"/>
        <v>0</v>
      </c>
      <c r="FT39" s="4">
        <f t="shared" si="23"/>
        <v>0</v>
      </c>
    </row>
    <row r="40" spans="1:176" x14ac:dyDescent="0.25">
      <c r="B40" s="8" t="s">
        <v>439</v>
      </c>
      <c r="C40" s="4" t="e">
        <f t="shared" ref="C40:AH40" si="24">C39+C32</f>
        <v>#VALUE!</v>
      </c>
      <c r="D40" s="4" t="e">
        <f t="shared" si="24"/>
        <v>#VALUE!</v>
      </c>
      <c r="E40" s="4" t="e">
        <f t="shared" si="24"/>
        <v>#VALUE!</v>
      </c>
      <c r="F40" s="4" t="e">
        <f t="shared" si="24"/>
        <v>#VALUE!</v>
      </c>
      <c r="G40" s="4">
        <f t="shared" si="24"/>
        <v>0</v>
      </c>
      <c r="H40" s="4">
        <f t="shared" si="24"/>
        <v>0</v>
      </c>
      <c r="I40" s="4">
        <f t="shared" si="24"/>
        <v>0</v>
      </c>
      <c r="J40" s="4">
        <f t="shared" si="24"/>
        <v>0</v>
      </c>
      <c r="K40" s="4">
        <f t="shared" si="24"/>
        <v>0</v>
      </c>
      <c r="L40" s="4">
        <f t="shared" si="24"/>
        <v>0</v>
      </c>
      <c r="M40" s="4">
        <f t="shared" si="24"/>
        <v>0</v>
      </c>
      <c r="N40" s="4">
        <f t="shared" si="24"/>
        <v>0</v>
      </c>
      <c r="O40" s="4">
        <f t="shared" si="24"/>
        <v>0</v>
      </c>
      <c r="P40" s="4">
        <f t="shared" si="24"/>
        <v>0</v>
      </c>
      <c r="Q40" s="4">
        <f t="shared" si="24"/>
        <v>0</v>
      </c>
      <c r="R40" s="4">
        <f t="shared" si="24"/>
        <v>0</v>
      </c>
      <c r="S40" s="4">
        <f t="shared" si="24"/>
        <v>0</v>
      </c>
      <c r="T40" s="4">
        <f t="shared" si="24"/>
        <v>0</v>
      </c>
      <c r="U40" s="4">
        <f t="shared" si="24"/>
        <v>0</v>
      </c>
      <c r="V40" s="4">
        <f t="shared" si="24"/>
        <v>0</v>
      </c>
      <c r="W40" s="4">
        <f t="shared" si="24"/>
        <v>0</v>
      </c>
      <c r="X40" s="4">
        <f t="shared" si="24"/>
        <v>0</v>
      </c>
      <c r="Y40" s="4">
        <f t="shared" si="24"/>
        <v>0</v>
      </c>
      <c r="Z40" s="4">
        <f t="shared" si="24"/>
        <v>0</v>
      </c>
      <c r="AA40" s="4">
        <f t="shared" si="24"/>
        <v>0</v>
      </c>
      <c r="AB40" s="4">
        <f t="shared" si="24"/>
        <v>0</v>
      </c>
      <c r="AC40" s="4">
        <f t="shared" si="24"/>
        <v>0</v>
      </c>
      <c r="AD40" s="4">
        <f t="shared" si="24"/>
        <v>0</v>
      </c>
      <c r="AE40" s="4">
        <f t="shared" si="24"/>
        <v>0</v>
      </c>
      <c r="AF40" s="4">
        <f t="shared" si="24"/>
        <v>0</v>
      </c>
      <c r="AG40" s="4">
        <f t="shared" si="24"/>
        <v>0</v>
      </c>
      <c r="AH40" s="4">
        <f t="shared" si="24"/>
        <v>0</v>
      </c>
      <c r="AI40" s="4">
        <f t="shared" ref="AI40:BN40" si="25">AI39+AI32</f>
        <v>0</v>
      </c>
      <c r="AJ40" s="4">
        <f t="shared" si="25"/>
        <v>0</v>
      </c>
      <c r="AK40" s="4">
        <f t="shared" si="25"/>
        <v>0</v>
      </c>
      <c r="AL40" s="4">
        <f t="shared" si="25"/>
        <v>0</v>
      </c>
      <c r="AM40" s="4">
        <f t="shared" si="25"/>
        <v>0</v>
      </c>
      <c r="AN40" s="4">
        <f t="shared" si="25"/>
        <v>0</v>
      </c>
      <c r="AO40" s="4">
        <f t="shared" si="25"/>
        <v>0</v>
      </c>
      <c r="AP40" s="4">
        <f t="shared" si="25"/>
        <v>0</v>
      </c>
      <c r="AQ40" s="4">
        <f t="shared" si="25"/>
        <v>0</v>
      </c>
      <c r="AR40" s="4">
        <f t="shared" si="25"/>
        <v>0</v>
      </c>
      <c r="AS40" s="4">
        <f t="shared" si="25"/>
        <v>0</v>
      </c>
      <c r="AT40" s="4">
        <f t="shared" si="25"/>
        <v>0</v>
      </c>
      <c r="AU40" s="4">
        <f t="shared" si="25"/>
        <v>0</v>
      </c>
      <c r="AV40" s="4">
        <f t="shared" si="25"/>
        <v>0</v>
      </c>
      <c r="AW40" s="4">
        <f t="shared" si="25"/>
        <v>0</v>
      </c>
      <c r="AX40" s="4">
        <f t="shared" si="25"/>
        <v>0</v>
      </c>
      <c r="AY40" s="4">
        <f t="shared" si="25"/>
        <v>0</v>
      </c>
      <c r="AZ40" s="4">
        <f t="shared" si="25"/>
        <v>0</v>
      </c>
      <c r="BA40" s="4">
        <f t="shared" si="25"/>
        <v>0</v>
      </c>
      <c r="BB40" s="4">
        <f t="shared" si="25"/>
        <v>0</v>
      </c>
      <c r="BC40" s="4">
        <f t="shared" si="25"/>
        <v>0</v>
      </c>
      <c r="BD40" s="4">
        <f t="shared" si="25"/>
        <v>0</v>
      </c>
      <c r="BE40" s="4">
        <f t="shared" si="25"/>
        <v>0</v>
      </c>
      <c r="BF40" s="4">
        <f t="shared" si="25"/>
        <v>0</v>
      </c>
      <c r="BG40" s="4">
        <f t="shared" si="25"/>
        <v>0</v>
      </c>
      <c r="BH40" s="4">
        <f t="shared" si="25"/>
        <v>0</v>
      </c>
      <c r="BI40" s="4">
        <f t="shared" si="25"/>
        <v>0</v>
      </c>
      <c r="BJ40" s="4">
        <f t="shared" si="25"/>
        <v>0</v>
      </c>
      <c r="BK40" s="4">
        <f t="shared" si="25"/>
        <v>0</v>
      </c>
      <c r="BL40" s="4">
        <f t="shared" si="25"/>
        <v>0</v>
      </c>
      <c r="BM40" s="4">
        <f t="shared" si="25"/>
        <v>0</v>
      </c>
      <c r="BN40" s="4">
        <f t="shared" si="25"/>
        <v>0</v>
      </c>
      <c r="BO40" s="4">
        <f t="shared" ref="BO40:CT40" si="26">BO39+BO32</f>
        <v>0</v>
      </c>
      <c r="BP40" s="4">
        <f t="shared" si="26"/>
        <v>0</v>
      </c>
      <c r="BQ40" s="4">
        <f t="shared" si="26"/>
        <v>0</v>
      </c>
      <c r="BR40" s="4">
        <f t="shared" si="26"/>
        <v>0</v>
      </c>
      <c r="BS40" s="4">
        <f t="shared" si="26"/>
        <v>0</v>
      </c>
      <c r="BT40" s="4">
        <f t="shared" si="26"/>
        <v>0</v>
      </c>
      <c r="BU40" s="4">
        <f t="shared" si="26"/>
        <v>0</v>
      </c>
      <c r="BV40" s="4">
        <f t="shared" si="26"/>
        <v>0</v>
      </c>
      <c r="BW40" s="4">
        <f t="shared" si="26"/>
        <v>0</v>
      </c>
      <c r="BX40" s="4">
        <f t="shared" si="26"/>
        <v>0</v>
      </c>
      <c r="BY40" s="4">
        <f t="shared" si="26"/>
        <v>0</v>
      </c>
      <c r="BZ40" s="4">
        <f t="shared" si="26"/>
        <v>0</v>
      </c>
      <c r="CA40" s="4">
        <f t="shared" si="26"/>
        <v>0</v>
      </c>
      <c r="CB40" s="4">
        <f t="shared" si="26"/>
        <v>0</v>
      </c>
      <c r="CC40" s="4">
        <f t="shared" si="26"/>
        <v>0</v>
      </c>
      <c r="CD40" s="4">
        <f t="shared" si="26"/>
        <v>0</v>
      </c>
      <c r="CE40" s="4">
        <f t="shared" si="26"/>
        <v>0</v>
      </c>
      <c r="CF40" s="4">
        <f t="shared" si="26"/>
        <v>0</v>
      </c>
      <c r="CG40" s="4">
        <f t="shared" si="26"/>
        <v>0</v>
      </c>
      <c r="CH40" s="4">
        <f t="shared" si="26"/>
        <v>0</v>
      </c>
      <c r="CI40" s="4">
        <f t="shared" si="26"/>
        <v>0</v>
      </c>
      <c r="CJ40" s="4">
        <f t="shared" si="26"/>
        <v>0</v>
      </c>
      <c r="CK40" s="4">
        <f t="shared" si="26"/>
        <v>0</v>
      </c>
      <c r="CL40" s="4">
        <f t="shared" si="26"/>
        <v>0</v>
      </c>
      <c r="CM40" s="4">
        <f t="shared" si="26"/>
        <v>0</v>
      </c>
      <c r="CN40" s="4">
        <f t="shared" si="26"/>
        <v>0</v>
      </c>
      <c r="CO40" s="4">
        <f t="shared" si="26"/>
        <v>0</v>
      </c>
      <c r="CP40" s="4">
        <f t="shared" si="26"/>
        <v>0</v>
      </c>
      <c r="CQ40" s="4">
        <f t="shared" si="26"/>
        <v>0</v>
      </c>
      <c r="CR40" s="4">
        <f t="shared" si="26"/>
        <v>0</v>
      </c>
      <c r="CS40" s="4">
        <f t="shared" si="26"/>
        <v>0</v>
      </c>
      <c r="CT40" s="4">
        <f t="shared" si="26"/>
        <v>0</v>
      </c>
      <c r="CU40" s="4">
        <f t="shared" ref="CU40:DZ40" si="27">CU39+CU32</f>
        <v>0</v>
      </c>
      <c r="CV40" s="4">
        <f t="shared" si="27"/>
        <v>0</v>
      </c>
      <c r="CW40" s="4">
        <f t="shared" si="27"/>
        <v>0</v>
      </c>
      <c r="CX40" s="4">
        <f t="shared" si="27"/>
        <v>0</v>
      </c>
      <c r="CY40" s="4">
        <f t="shared" si="27"/>
        <v>0</v>
      </c>
      <c r="CZ40" s="4">
        <f t="shared" si="27"/>
        <v>0</v>
      </c>
      <c r="DA40" s="4">
        <f t="shared" si="27"/>
        <v>0</v>
      </c>
      <c r="DB40" s="4">
        <f t="shared" si="27"/>
        <v>0</v>
      </c>
      <c r="DC40" s="4">
        <f t="shared" si="27"/>
        <v>0</v>
      </c>
      <c r="DD40" s="4">
        <f t="shared" si="27"/>
        <v>0</v>
      </c>
      <c r="DE40" s="4">
        <f t="shared" si="27"/>
        <v>0</v>
      </c>
      <c r="DF40" s="4">
        <f t="shared" si="27"/>
        <v>0</v>
      </c>
      <c r="DG40" s="4">
        <f t="shared" si="27"/>
        <v>0</v>
      </c>
      <c r="DH40" s="4">
        <f t="shared" si="27"/>
        <v>0</v>
      </c>
      <c r="DI40" s="4">
        <f t="shared" si="27"/>
        <v>0</v>
      </c>
      <c r="DJ40" s="4">
        <f t="shared" si="27"/>
        <v>0</v>
      </c>
      <c r="DK40" s="4">
        <f t="shared" si="27"/>
        <v>0</v>
      </c>
      <c r="DL40" s="4">
        <f t="shared" si="27"/>
        <v>0</v>
      </c>
      <c r="DM40" s="4">
        <f t="shared" si="27"/>
        <v>0</v>
      </c>
      <c r="DN40" s="4">
        <f t="shared" si="27"/>
        <v>0</v>
      </c>
      <c r="DO40" s="4">
        <f t="shared" si="27"/>
        <v>0</v>
      </c>
      <c r="DP40" s="4">
        <f t="shared" si="27"/>
        <v>0</v>
      </c>
      <c r="DQ40" s="4">
        <f t="shared" si="27"/>
        <v>0</v>
      </c>
      <c r="DR40" s="4">
        <f t="shared" si="27"/>
        <v>0</v>
      </c>
      <c r="DS40" s="4">
        <f t="shared" si="27"/>
        <v>0</v>
      </c>
      <c r="DT40" s="4">
        <f t="shared" si="27"/>
        <v>0</v>
      </c>
      <c r="DU40" s="4">
        <f t="shared" si="27"/>
        <v>0</v>
      </c>
      <c r="DV40" s="4">
        <f t="shared" si="27"/>
        <v>0</v>
      </c>
      <c r="DW40" s="4">
        <f t="shared" si="27"/>
        <v>0</v>
      </c>
      <c r="DX40" s="4">
        <f t="shared" si="27"/>
        <v>0</v>
      </c>
      <c r="DY40" s="4">
        <f t="shared" si="27"/>
        <v>0</v>
      </c>
      <c r="DZ40" s="4">
        <f t="shared" si="27"/>
        <v>0</v>
      </c>
      <c r="EA40" s="4">
        <f t="shared" ref="EA40:FF40" si="28">EA39+EA32</f>
        <v>0</v>
      </c>
      <c r="EB40" s="4">
        <f t="shared" si="28"/>
        <v>0</v>
      </c>
      <c r="EC40" s="4">
        <f t="shared" si="28"/>
        <v>0</v>
      </c>
      <c r="ED40" s="4">
        <f t="shared" si="28"/>
        <v>0</v>
      </c>
      <c r="EE40" s="4">
        <f t="shared" si="28"/>
        <v>0</v>
      </c>
      <c r="EF40" s="4">
        <f t="shared" si="28"/>
        <v>0</v>
      </c>
      <c r="EG40" s="4">
        <f t="shared" si="28"/>
        <v>0</v>
      </c>
      <c r="EH40" s="4">
        <f t="shared" si="28"/>
        <v>0</v>
      </c>
      <c r="EI40" s="4">
        <f t="shared" si="28"/>
        <v>0</v>
      </c>
      <c r="EJ40" s="4">
        <f t="shared" si="28"/>
        <v>0</v>
      </c>
      <c r="EK40" s="4">
        <f t="shared" si="28"/>
        <v>0</v>
      </c>
      <c r="EL40" s="4">
        <f t="shared" si="28"/>
        <v>0</v>
      </c>
      <c r="EM40" s="4">
        <f t="shared" si="28"/>
        <v>0</v>
      </c>
      <c r="EN40" s="4">
        <f t="shared" si="28"/>
        <v>0</v>
      </c>
      <c r="EO40" s="4">
        <f t="shared" si="28"/>
        <v>0</v>
      </c>
      <c r="EP40" s="4">
        <f t="shared" si="28"/>
        <v>0</v>
      </c>
      <c r="EQ40" s="4">
        <f t="shared" si="28"/>
        <v>0</v>
      </c>
      <c r="ER40" s="4">
        <f t="shared" si="28"/>
        <v>0</v>
      </c>
      <c r="ES40" s="4">
        <f t="shared" si="28"/>
        <v>0</v>
      </c>
      <c r="ET40" s="4">
        <f t="shared" si="28"/>
        <v>0</v>
      </c>
      <c r="EU40" s="4">
        <f t="shared" si="28"/>
        <v>0</v>
      </c>
      <c r="EV40" s="4">
        <f t="shared" si="28"/>
        <v>0</v>
      </c>
      <c r="EW40" s="4">
        <f t="shared" si="28"/>
        <v>0</v>
      </c>
      <c r="EX40" s="4">
        <f t="shared" si="28"/>
        <v>0</v>
      </c>
      <c r="EY40" s="4">
        <f t="shared" si="28"/>
        <v>0</v>
      </c>
      <c r="EZ40" s="4">
        <f t="shared" si="28"/>
        <v>0</v>
      </c>
      <c r="FA40" s="4">
        <f t="shared" si="28"/>
        <v>0</v>
      </c>
      <c r="FB40" s="4">
        <f t="shared" si="28"/>
        <v>0</v>
      </c>
      <c r="FC40" s="4">
        <f t="shared" si="28"/>
        <v>0</v>
      </c>
      <c r="FD40" s="4">
        <f t="shared" si="28"/>
        <v>0</v>
      </c>
      <c r="FE40" s="4">
        <f t="shared" si="28"/>
        <v>0</v>
      </c>
      <c r="FF40" s="4">
        <f t="shared" si="28"/>
        <v>0</v>
      </c>
      <c r="FG40" s="4">
        <f t="shared" ref="FG40:GL40" si="29">FG39+FG32</f>
        <v>0</v>
      </c>
      <c r="FH40" s="4">
        <f t="shared" si="29"/>
        <v>0</v>
      </c>
      <c r="FI40" s="4">
        <f t="shared" si="29"/>
        <v>0</v>
      </c>
      <c r="FJ40" s="4">
        <f t="shared" si="29"/>
        <v>0</v>
      </c>
      <c r="FK40" s="4">
        <f t="shared" si="29"/>
        <v>0</v>
      </c>
      <c r="FL40" s="4">
        <f t="shared" si="29"/>
        <v>0</v>
      </c>
      <c r="FM40" s="4">
        <f t="shared" si="29"/>
        <v>0</v>
      </c>
      <c r="FN40" s="4">
        <f t="shared" si="29"/>
        <v>0</v>
      </c>
      <c r="FO40" s="4">
        <f t="shared" si="29"/>
        <v>0</v>
      </c>
      <c r="FP40" s="4">
        <f t="shared" si="29"/>
        <v>0</v>
      </c>
      <c r="FQ40" s="4">
        <f t="shared" si="29"/>
        <v>0</v>
      </c>
      <c r="FR40" s="4">
        <f t="shared" si="29"/>
        <v>0</v>
      </c>
      <c r="FS40" s="4">
        <f t="shared" si="29"/>
        <v>0</v>
      </c>
      <c r="FT40" s="4">
        <f t="shared" si="29"/>
        <v>0</v>
      </c>
    </row>
    <row r="41" spans="1:176" x14ac:dyDescent="0.25">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row>
    <row r="42" spans="1:176" x14ac:dyDescent="0.25">
      <c r="A42" t="s">
        <v>446</v>
      </c>
      <c r="B42" s="8" t="s">
        <v>415</v>
      </c>
      <c r="C42" s="6" t="str">
        <f>IFERROR(C36/C$6,"")</f>
        <v/>
      </c>
      <c r="D42" s="6" t="str">
        <f t="shared" ref="D42:BO42" si="30">IFERROR(D36/D$6,"")</f>
        <v/>
      </c>
      <c r="E42" s="6" t="str">
        <f t="shared" si="30"/>
        <v/>
      </c>
      <c r="F42" s="6" t="str">
        <f t="shared" si="30"/>
        <v/>
      </c>
      <c r="G42" s="6" t="str">
        <f t="shared" si="30"/>
        <v/>
      </c>
      <c r="H42" s="6" t="str">
        <f t="shared" si="30"/>
        <v/>
      </c>
      <c r="I42" s="6" t="str">
        <f t="shared" si="30"/>
        <v/>
      </c>
      <c r="J42" s="6" t="str">
        <f t="shared" si="30"/>
        <v/>
      </c>
      <c r="K42" s="6" t="str">
        <f t="shared" si="30"/>
        <v/>
      </c>
      <c r="L42" s="6" t="str">
        <f t="shared" si="30"/>
        <v/>
      </c>
      <c r="M42" s="6" t="str">
        <f t="shared" si="30"/>
        <v/>
      </c>
      <c r="N42" s="6" t="str">
        <f t="shared" si="30"/>
        <v/>
      </c>
      <c r="O42" s="6" t="str">
        <f t="shared" si="30"/>
        <v/>
      </c>
      <c r="P42" s="6" t="str">
        <f t="shared" si="30"/>
        <v/>
      </c>
      <c r="Q42" s="6" t="str">
        <f t="shared" si="30"/>
        <v/>
      </c>
      <c r="R42" s="6" t="str">
        <f t="shared" si="30"/>
        <v/>
      </c>
      <c r="S42" s="6" t="str">
        <f t="shared" si="30"/>
        <v/>
      </c>
      <c r="T42" s="6" t="str">
        <f t="shared" si="30"/>
        <v/>
      </c>
      <c r="U42" s="6" t="str">
        <f t="shared" si="30"/>
        <v/>
      </c>
      <c r="V42" s="6" t="str">
        <f t="shared" si="30"/>
        <v/>
      </c>
      <c r="W42" s="6" t="str">
        <f t="shared" si="30"/>
        <v/>
      </c>
      <c r="X42" s="6" t="str">
        <f t="shared" si="30"/>
        <v/>
      </c>
      <c r="Y42" s="6" t="str">
        <f t="shared" si="30"/>
        <v/>
      </c>
      <c r="Z42" s="6" t="str">
        <f t="shared" si="30"/>
        <v/>
      </c>
      <c r="AA42" s="6" t="str">
        <f t="shared" si="30"/>
        <v/>
      </c>
      <c r="AB42" s="6" t="str">
        <f t="shared" si="30"/>
        <v/>
      </c>
      <c r="AC42" s="6" t="str">
        <f t="shared" si="30"/>
        <v/>
      </c>
      <c r="AD42" s="6" t="str">
        <f t="shared" si="30"/>
        <v/>
      </c>
      <c r="AE42" s="6" t="str">
        <f t="shared" si="30"/>
        <v/>
      </c>
      <c r="AF42" s="6" t="str">
        <f t="shared" si="30"/>
        <v/>
      </c>
      <c r="AG42" s="6" t="str">
        <f t="shared" si="30"/>
        <v/>
      </c>
      <c r="AH42" s="6" t="str">
        <f t="shared" si="30"/>
        <v/>
      </c>
      <c r="AI42" s="6" t="str">
        <f t="shared" si="30"/>
        <v/>
      </c>
      <c r="AJ42" s="6" t="str">
        <f t="shared" si="30"/>
        <v/>
      </c>
      <c r="AK42" s="6" t="str">
        <f t="shared" si="30"/>
        <v/>
      </c>
      <c r="AL42" s="6" t="str">
        <f t="shared" si="30"/>
        <v/>
      </c>
      <c r="AM42" s="6" t="str">
        <f t="shared" si="30"/>
        <v/>
      </c>
      <c r="AN42" s="6" t="str">
        <f t="shared" si="30"/>
        <v/>
      </c>
      <c r="AO42" s="6" t="str">
        <f t="shared" si="30"/>
        <v/>
      </c>
      <c r="AP42" s="6" t="str">
        <f t="shared" si="30"/>
        <v/>
      </c>
      <c r="AQ42" s="6" t="str">
        <f t="shared" si="30"/>
        <v/>
      </c>
      <c r="AR42" s="6" t="str">
        <f t="shared" si="30"/>
        <v/>
      </c>
      <c r="AS42" s="6" t="str">
        <f t="shared" si="30"/>
        <v/>
      </c>
      <c r="AT42" s="6" t="str">
        <f t="shared" si="30"/>
        <v/>
      </c>
      <c r="AU42" s="6" t="str">
        <f t="shared" si="30"/>
        <v/>
      </c>
      <c r="AV42" s="6" t="str">
        <f t="shared" si="30"/>
        <v/>
      </c>
      <c r="AW42" s="6" t="str">
        <f t="shared" si="30"/>
        <v/>
      </c>
      <c r="AX42" s="6" t="str">
        <f t="shared" si="30"/>
        <v/>
      </c>
      <c r="AY42" s="6" t="str">
        <f t="shared" si="30"/>
        <v/>
      </c>
      <c r="AZ42" s="6" t="str">
        <f t="shared" si="30"/>
        <v/>
      </c>
      <c r="BA42" s="6" t="str">
        <f t="shared" si="30"/>
        <v/>
      </c>
      <c r="BB42" s="6" t="str">
        <f t="shared" si="30"/>
        <v/>
      </c>
      <c r="BC42" s="6" t="str">
        <f t="shared" si="30"/>
        <v/>
      </c>
      <c r="BD42" s="6" t="str">
        <f t="shared" si="30"/>
        <v/>
      </c>
      <c r="BE42" s="6" t="str">
        <f t="shared" si="30"/>
        <v/>
      </c>
      <c r="BF42" s="6" t="str">
        <f t="shared" si="30"/>
        <v/>
      </c>
      <c r="BG42" s="6" t="str">
        <f t="shared" si="30"/>
        <v/>
      </c>
      <c r="BH42" s="6" t="str">
        <f t="shared" si="30"/>
        <v/>
      </c>
      <c r="BI42" s="6" t="str">
        <f t="shared" si="30"/>
        <v/>
      </c>
      <c r="BJ42" s="6" t="str">
        <f t="shared" si="30"/>
        <v/>
      </c>
      <c r="BK42" s="6" t="str">
        <f t="shared" si="30"/>
        <v/>
      </c>
      <c r="BL42" s="6" t="str">
        <f t="shared" si="30"/>
        <v/>
      </c>
      <c r="BM42" s="6" t="str">
        <f t="shared" si="30"/>
        <v/>
      </c>
      <c r="BN42" s="6" t="str">
        <f t="shared" si="30"/>
        <v/>
      </c>
      <c r="BO42" s="6" t="str">
        <f t="shared" si="30"/>
        <v/>
      </c>
      <c r="BP42" s="6" t="str">
        <f t="shared" ref="BP42:EA42" si="31">IFERROR(BP36/BP$6,"")</f>
        <v/>
      </c>
      <c r="BQ42" s="6" t="str">
        <f t="shared" si="31"/>
        <v/>
      </c>
      <c r="BR42" s="6" t="str">
        <f t="shared" si="31"/>
        <v/>
      </c>
      <c r="BS42" s="6" t="str">
        <f t="shared" si="31"/>
        <v/>
      </c>
      <c r="BT42" s="6" t="str">
        <f t="shared" si="31"/>
        <v/>
      </c>
      <c r="BU42" s="6" t="str">
        <f t="shared" si="31"/>
        <v/>
      </c>
      <c r="BV42" s="6" t="str">
        <f t="shared" si="31"/>
        <v/>
      </c>
      <c r="BW42" s="6" t="str">
        <f t="shared" si="31"/>
        <v/>
      </c>
      <c r="BX42" s="6" t="str">
        <f t="shared" si="31"/>
        <v/>
      </c>
      <c r="BY42" s="6" t="str">
        <f t="shared" si="31"/>
        <v/>
      </c>
      <c r="BZ42" s="6" t="str">
        <f t="shared" si="31"/>
        <v/>
      </c>
      <c r="CA42" s="6" t="str">
        <f t="shared" si="31"/>
        <v/>
      </c>
      <c r="CB42" s="6" t="str">
        <f t="shared" si="31"/>
        <v/>
      </c>
      <c r="CC42" s="6" t="str">
        <f t="shared" si="31"/>
        <v/>
      </c>
      <c r="CD42" s="6" t="str">
        <f t="shared" si="31"/>
        <v/>
      </c>
      <c r="CE42" s="6" t="str">
        <f t="shared" si="31"/>
        <v/>
      </c>
      <c r="CF42" s="6" t="str">
        <f t="shared" si="31"/>
        <v/>
      </c>
      <c r="CG42" s="6" t="str">
        <f t="shared" si="31"/>
        <v/>
      </c>
      <c r="CH42" s="6" t="str">
        <f t="shared" si="31"/>
        <v/>
      </c>
      <c r="CI42" s="6" t="str">
        <f t="shared" si="31"/>
        <v/>
      </c>
      <c r="CJ42" s="6" t="str">
        <f t="shared" si="31"/>
        <v/>
      </c>
      <c r="CK42" s="6" t="str">
        <f t="shared" si="31"/>
        <v/>
      </c>
      <c r="CL42" s="6" t="str">
        <f t="shared" si="31"/>
        <v/>
      </c>
      <c r="CM42" s="6" t="str">
        <f t="shared" si="31"/>
        <v/>
      </c>
      <c r="CN42" s="6" t="str">
        <f t="shared" si="31"/>
        <v/>
      </c>
      <c r="CO42" s="6" t="str">
        <f t="shared" si="31"/>
        <v/>
      </c>
      <c r="CP42" s="6" t="str">
        <f t="shared" si="31"/>
        <v/>
      </c>
      <c r="CQ42" s="6" t="str">
        <f t="shared" si="31"/>
        <v/>
      </c>
      <c r="CR42" s="6" t="str">
        <f t="shared" si="31"/>
        <v/>
      </c>
      <c r="CS42" s="6" t="str">
        <f t="shared" si="31"/>
        <v/>
      </c>
      <c r="CT42" s="6" t="str">
        <f t="shared" si="31"/>
        <v/>
      </c>
      <c r="CU42" s="6" t="str">
        <f t="shared" si="31"/>
        <v/>
      </c>
      <c r="CV42" s="6" t="str">
        <f t="shared" si="31"/>
        <v/>
      </c>
      <c r="CW42" s="6" t="str">
        <f t="shared" si="31"/>
        <v/>
      </c>
      <c r="CX42" s="6" t="str">
        <f t="shared" si="31"/>
        <v/>
      </c>
      <c r="CY42" s="6" t="str">
        <f t="shared" si="31"/>
        <v/>
      </c>
      <c r="CZ42" s="6" t="str">
        <f t="shared" si="31"/>
        <v/>
      </c>
      <c r="DA42" s="6" t="str">
        <f t="shared" si="31"/>
        <v/>
      </c>
      <c r="DB42" s="6" t="str">
        <f t="shared" si="31"/>
        <v/>
      </c>
      <c r="DC42" s="6" t="str">
        <f t="shared" si="31"/>
        <v/>
      </c>
      <c r="DD42" s="6" t="str">
        <f t="shared" si="31"/>
        <v/>
      </c>
      <c r="DE42" s="6" t="str">
        <f t="shared" si="31"/>
        <v/>
      </c>
      <c r="DF42" s="6" t="str">
        <f t="shared" si="31"/>
        <v/>
      </c>
      <c r="DG42" s="6" t="str">
        <f t="shared" si="31"/>
        <v/>
      </c>
      <c r="DH42" s="6" t="str">
        <f t="shared" si="31"/>
        <v/>
      </c>
      <c r="DI42" s="6" t="str">
        <f t="shared" si="31"/>
        <v/>
      </c>
      <c r="DJ42" s="6" t="str">
        <f t="shared" si="31"/>
        <v/>
      </c>
      <c r="DK42" s="6" t="str">
        <f t="shared" si="31"/>
        <v/>
      </c>
      <c r="DL42" s="6" t="str">
        <f t="shared" si="31"/>
        <v/>
      </c>
      <c r="DM42" s="6" t="str">
        <f t="shared" si="31"/>
        <v/>
      </c>
      <c r="DN42" s="6" t="str">
        <f t="shared" si="31"/>
        <v/>
      </c>
      <c r="DO42" s="6" t="str">
        <f t="shared" si="31"/>
        <v/>
      </c>
      <c r="DP42" s="6" t="str">
        <f t="shared" si="31"/>
        <v/>
      </c>
      <c r="DQ42" s="6" t="str">
        <f t="shared" si="31"/>
        <v/>
      </c>
      <c r="DR42" s="6" t="str">
        <f t="shared" si="31"/>
        <v/>
      </c>
      <c r="DS42" s="6" t="str">
        <f t="shared" si="31"/>
        <v/>
      </c>
      <c r="DT42" s="6" t="str">
        <f t="shared" si="31"/>
        <v/>
      </c>
      <c r="DU42" s="6" t="str">
        <f t="shared" si="31"/>
        <v/>
      </c>
      <c r="DV42" s="6" t="str">
        <f t="shared" si="31"/>
        <v/>
      </c>
      <c r="DW42" s="6" t="str">
        <f t="shared" si="31"/>
        <v/>
      </c>
      <c r="DX42" s="6" t="str">
        <f t="shared" si="31"/>
        <v/>
      </c>
      <c r="DY42" s="6" t="str">
        <f t="shared" si="31"/>
        <v/>
      </c>
      <c r="DZ42" s="6" t="str">
        <f t="shared" si="31"/>
        <v/>
      </c>
      <c r="EA42" s="6" t="str">
        <f t="shared" si="31"/>
        <v/>
      </c>
      <c r="EB42" s="6" t="str">
        <f t="shared" ref="EB42:FT42" si="32">IFERROR(EB36/EB$6,"")</f>
        <v/>
      </c>
      <c r="EC42" s="6" t="str">
        <f t="shared" si="32"/>
        <v/>
      </c>
      <c r="ED42" s="6" t="str">
        <f t="shared" si="32"/>
        <v/>
      </c>
      <c r="EE42" s="6" t="str">
        <f t="shared" si="32"/>
        <v/>
      </c>
      <c r="EF42" s="6" t="str">
        <f t="shared" si="32"/>
        <v/>
      </c>
      <c r="EG42" s="6" t="str">
        <f t="shared" si="32"/>
        <v/>
      </c>
      <c r="EH42" s="6" t="str">
        <f t="shared" si="32"/>
        <v/>
      </c>
      <c r="EI42" s="6" t="str">
        <f t="shared" si="32"/>
        <v/>
      </c>
      <c r="EJ42" s="6" t="str">
        <f t="shared" si="32"/>
        <v/>
      </c>
      <c r="EK42" s="6" t="str">
        <f t="shared" si="32"/>
        <v/>
      </c>
      <c r="EL42" s="6" t="str">
        <f t="shared" si="32"/>
        <v/>
      </c>
      <c r="EM42" s="6" t="str">
        <f t="shared" si="32"/>
        <v/>
      </c>
      <c r="EN42" s="6" t="str">
        <f t="shared" si="32"/>
        <v/>
      </c>
      <c r="EO42" s="6" t="str">
        <f t="shared" si="32"/>
        <v/>
      </c>
      <c r="EP42" s="6" t="str">
        <f t="shared" si="32"/>
        <v/>
      </c>
      <c r="EQ42" s="6" t="str">
        <f t="shared" si="32"/>
        <v/>
      </c>
      <c r="ER42" s="6" t="str">
        <f t="shared" si="32"/>
        <v/>
      </c>
      <c r="ES42" s="6" t="str">
        <f t="shared" si="32"/>
        <v/>
      </c>
      <c r="ET42" s="6" t="str">
        <f t="shared" si="32"/>
        <v/>
      </c>
      <c r="EU42" s="6" t="str">
        <f t="shared" si="32"/>
        <v/>
      </c>
      <c r="EV42" s="6" t="str">
        <f t="shared" si="32"/>
        <v/>
      </c>
      <c r="EW42" s="6" t="str">
        <f t="shared" si="32"/>
        <v/>
      </c>
      <c r="EX42" s="6" t="str">
        <f t="shared" si="32"/>
        <v/>
      </c>
      <c r="EY42" s="6" t="str">
        <f t="shared" si="32"/>
        <v/>
      </c>
      <c r="EZ42" s="6" t="str">
        <f t="shared" si="32"/>
        <v/>
      </c>
      <c r="FA42" s="6" t="str">
        <f t="shared" si="32"/>
        <v/>
      </c>
      <c r="FB42" s="6" t="str">
        <f t="shared" si="32"/>
        <v/>
      </c>
      <c r="FC42" s="6" t="str">
        <f t="shared" si="32"/>
        <v/>
      </c>
      <c r="FD42" s="6" t="str">
        <f t="shared" si="32"/>
        <v/>
      </c>
      <c r="FE42" s="6" t="str">
        <f t="shared" si="32"/>
        <v/>
      </c>
      <c r="FF42" s="6" t="str">
        <f t="shared" si="32"/>
        <v/>
      </c>
      <c r="FG42" s="6" t="str">
        <f t="shared" si="32"/>
        <v/>
      </c>
      <c r="FH42" s="6" t="str">
        <f t="shared" si="32"/>
        <v/>
      </c>
      <c r="FI42" s="6" t="str">
        <f t="shared" si="32"/>
        <v/>
      </c>
      <c r="FJ42" s="6" t="str">
        <f t="shared" si="32"/>
        <v/>
      </c>
      <c r="FK42" s="6" t="str">
        <f t="shared" si="32"/>
        <v/>
      </c>
      <c r="FL42" s="6" t="str">
        <f t="shared" si="32"/>
        <v/>
      </c>
      <c r="FM42" s="6" t="str">
        <f t="shared" si="32"/>
        <v/>
      </c>
      <c r="FN42" s="6" t="str">
        <f t="shared" si="32"/>
        <v/>
      </c>
      <c r="FO42" s="6" t="str">
        <f t="shared" si="32"/>
        <v/>
      </c>
      <c r="FP42" s="6" t="str">
        <f t="shared" si="32"/>
        <v/>
      </c>
      <c r="FQ42" s="6" t="str">
        <f t="shared" si="32"/>
        <v/>
      </c>
      <c r="FR42" s="6" t="str">
        <f t="shared" si="32"/>
        <v/>
      </c>
      <c r="FS42" s="6" t="str">
        <f t="shared" si="32"/>
        <v/>
      </c>
      <c r="FT42" s="6" t="str">
        <f t="shared" si="32"/>
        <v/>
      </c>
    </row>
    <row r="43" spans="1:176" x14ac:dyDescent="0.25">
      <c r="A43" t="s">
        <v>446</v>
      </c>
      <c r="B43" s="8" t="s">
        <v>416</v>
      </c>
      <c r="C43" s="6" t="str">
        <f>IFERROR(C37/C$6,"")</f>
        <v/>
      </c>
      <c r="D43" s="6" t="str">
        <f t="shared" ref="D43:BO43" si="33">IFERROR(D37/D$6,"")</f>
        <v/>
      </c>
      <c r="E43" s="6" t="str">
        <f t="shared" si="33"/>
        <v/>
      </c>
      <c r="F43" s="6" t="str">
        <f t="shared" si="33"/>
        <v/>
      </c>
      <c r="G43" s="6" t="str">
        <f t="shared" si="33"/>
        <v/>
      </c>
      <c r="H43" s="6" t="str">
        <f t="shared" si="33"/>
        <v/>
      </c>
      <c r="I43" s="6" t="str">
        <f t="shared" si="33"/>
        <v/>
      </c>
      <c r="J43" s="6" t="str">
        <f t="shared" si="33"/>
        <v/>
      </c>
      <c r="K43" s="6" t="str">
        <f t="shared" si="33"/>
        <v/>
      </c>
      <c r="L43" s="6" t="str">
        <f t="shared" si="33"/>
        <v/>
      </c>
      <c r="M43" s="6" t="str">
        <f t="shared" si="33"/>
        <v/>
      </c>
      <c r="N43" s="6" t="str">
        <f t="shared" si="33"/>
        <v/>
      </c>
      <c r="O43" s="6" t="str">
        <f t="shared" si="33"/>
        <v/>
      </c>
      <c r="P43" s="6" t="str">
        <f t="shared" si="33"/>
        <v/>
      </c>
      <c r="Q43" s="6" t="str">
        <f t="shared" si="33"/>
        <v/>
      </c>
      <c r="R43" s="6" t="str">
        <f t="shared" si="33"/>
        <v/>
      </c>
      <c r="S43" s="6" t="str">
        <f t="shared" si="33"/>
        <v/>
      </c>
      <c r="T43" s="6" t="str">
        <f t="shared" si="33"/>
        <v/>
      </c>
      <c r="U43" s="6" t="str">
        <f t="shared" si="33"/>
        <v/>
      </c>
      <c r="V43" s="6" t="str">
        <f t="shared" si="33"/>
        <v/>
      </c>
      <c r="W43" s="6" t="str">
        <f t="shared" si="33"/>
        <v/>
      </c>
      <c r="X43" s="6" t="str">
        <f t="shared" si="33"/>
        <v/>
      </c>
      <c r="Y43" s="6" t="str">
        <f t="shared" si="33"/>
        <v/>
      </c>
      <c r="Z43" s="6" t="str">
        <f t="shared" si="33"/>
        <v/>
      </c>
      <c r="AA43" s="6" t="str">
        <f t="shared" si="33"/>
        <v/>
      </c>
      <c r="AB43" s="6" t="str">
        <f t="shared" si="33"/>
        <v/>
      </c>
      <c r="AC43" s="6" t="str">
        <f t="shared" si="33"/>
        <v/>
      </c>
      <c r="AD43" s="6" t="str">
        <f t="shared" si="33"/>
        <v/>
      </c>
      <c r="AE43" s="6" t="str">
        <f t="shared" si="33"/>
        <v/>
      </c>
      <c r="AF43" s="6" t="str">
        <f t="shared" si="33"/>
        <v/>
      </c>
      <c r="AG43" s="6" t="str">
        <f t="shared" si="33"/>
        <v/>
      </c>
      <c r="AH43" s="6" t="str">
        <f t="shared" si="33"/>
        <v/>
      </c>
      <c r="AI43" s="6" t="str">
        <f t="shared" si="33"/>
        <v/>
      </c>
      <c r="AJ43" s="6" t="str">
        <f t="shared" si="33"/>
        <v/>
      </c>
      <c r="AK43" s="6" t="str">
        <f t="shared" si="33"/>
        <v/>
      </c>
      <c r="AL43" s="6" t="str">
        <f t="shared" si="33"/>
        <v/>
      </c>
      <c r="AM43" s="6" t="str">
        <f t="shared" si="33"/>
        <v/>
      </c>
      <c r="AN43" s="6" t="str">
        <f t="shared" si="33"/>
        <v/>
      </c>
      <c r="AO43" s="6" t="str">
        <f t="shared" si="33"/>
        <v/>
      </c>
      <c r="AP43" s="6" t="str">
        <f t="shared" si="33"/>
        <v/>
      </c>
      <c r="AQ43" s="6" t="str">
        <f t="shared" si="33"/>
        <v/>
      </c>
      <c r="AR43" s="6" t="str">
        <f t="shared" si="33"/>
        <v/>
      </c>
      <c r="AS43" s="6" t="str">
        <f t="shared" si="33"/>
        <v/>
      </c>
      <c r="AT43" s="6" t="str">
        <f t="shared" si="33"/>
        <v/>
      </c>
      <c r="AU43" s="6" t="str">
        <f t="shared" si="33"/>
        <v/>
      </c>
      <c r="AV43" s="6" t="str">
        <f t="shared" si="33"/>
        <v/>
      </c>
      <c r="AW43" s="6" t="str">
        <f t="shared" si="33"/>
        <v/>
      </c>
      <c r="AX43" s="6" t="str">
        <f t="shared" si="33"/>
        <v/>
      </c>
      <c r="AY43" s="6" t="str">
        <f t="shared" si="33"/>
        <v/>
      </c>
      <c r="AZ43" s="6" t="str">
        <f t="shared" si="33"/>
        <v/>
      </c>
      <c r="BA43" s="6" t="str">
        <f t="shared" si="33"/>
        <v/>
      </c>
      <c r="BB43" s="6" t="str">
        <f t="shared" si="33"/>
        <v/>
      </c>
      <c r="BC43" s="6" t="str">
        <f t="shared" si="33"/>
        <v/>
      </c>
      <c r="BD43" s="6" t="str">
        <f t="shared" si="33"/>
        <v/>
      </c>
      <c r="BE43" s="6" t="str">
        <f t="shared" si="33"/>
        <v/>
      </c>
      <c r="BF43" s="6" t="str">
        <f t="shared" si="33"/>
        <v/>
      </c>
      <c r="BG43" s="6" t="str">
        <f t="shared" si="33"/>
        <v/>
      </c>
      <c r="BH43" s="6" t="str">
        <f t="shared" si="33"/>
        <v/>
      </c>
      <c r="BI43" s="6" t="str">
        <f t="shared" si="33"/>
        <v/>
      </c>
      <c r="BJ43" s="6" t="str">
        <f t="shared" si="33"/>
        <v/>
      </c>
      <c r="BK43" s="6" t="str">
        <f t="shared" si="33"/>
        <v/>
      </c>
      <c r="BL43" s="6" t="str">
        <f t="shared" si="33"/>
        <v/>
      </c>
      <c r="BM43" s="6" t="str">
        <f t="shared" si="33"/>
        <v/>
      </c>
      <c r="BN43" s="6" t="str">
        <f t="shared" si="33"/>
        <v/>
      </c>
      <c r="BO43" s="6" t="str">
        <f t="shared" si="33"/>
        <v/>
      </c>
      <c r="BP43" s="6" t="str">
        <f t="shared" ref="BP43:EA43" si="34">IFERROR(BP37/BP$6,"")</f>
        <v/>
      </c>
      <c r="BQ43" s="6" t="str">
        <f t="shared" si="34"/>
        <v/>
      </c>
      <c r="BR43" s="6" t="str">
        <f t="shared" si="34"/>
        <v/>
      </c>
      <c r="BS43" s="6" t="str">
        <f t="shared" si="34"/>
        <v/>
      </c>
      <c r="BT43" s="6" t="str">
        <f t="shared" si="34"/>
        <v/>
      </c>
      <c r="BU43" s="6" t="str">
        <f t="shared" si="34"/>
        <v/>
      </c>
      <c r="BV43" s="6" t="str">
        <f t="shared" si="34"/>
        <v/>
      </c>
      <c r="BW43" s="6" t="str">
        <f t="shared" si="34"/>
        <v/>
      </c>
      <c r="BX43" s="6" t="str">
        <f t="shared" si="34"/>
        <v/>
      </c>
      <c r="BY43" s="6" t="str">
        <f t="shared" si="34"/>
        <v/>
      </c>
      <c r="BZ43" s="6" t="str">
        <f t="shared" si="34"/>
        <v/>
      </c>
      <c r="CA43" s="6" t="str">
        <f t="shared" si="34"/>
        <v/>
      </c>
      <c r="CB43" s="6" t="str">
        <f t="shared" si="34"/>
        <v/>
      </c>
      <c r="CC43" s="6" t="str">
        <f t="shared" si="34"/>
        <v/>
      </c>
      <c r="CD43" s="6" t="str">
        <f t="shared" si="34"/>
        <v/>
      </c>
      <c r="CE43" s="6" t="str">
        <f t="shared" si="34"/>
        <v/>
      </c>
      <c r="CF43" s="6" t="str">
        <f t="shared" si="34"/>
        <v/>
      </c>
      <c r="CG43" s="6" t="str">
        <f t="shared" si="34"/>
        <v/>
      </c>
      <c r="CH43" s="6" t="str">
        <f t="shared" si="34"/>
        <v/>
      </c>
      <c r="CI43" s="6" t="str">
        <f t="shared" si="34"/>
        <v/>
      </c>
      <c r="CJ43" s="6" t="str">
        <f t="shared" si="34"/>
        <v/>
      </c>
      <c r="CK43" s="6" t="str">
        <f t="shared" si="34"/>
        <v/>
      </c>
      <c r="CL43" s="6" t="str">
        <f t="shared" si="34"/>
        <v/>
      </c>
      <c r="CM43" s="6" t="str">
        <f t="shared" si="34"/>
        <v/>
      </c>
      <c r="CN43" s="6" t="str">
        <f t="shared" si="34"/>
        <v/>
      </c>
      <c r="CO43" s="6" t="str">
        <f t="shared" si="34"/>
        <v/>
      </c>
      <c r="CP43" s="6" t="str">
        <f t="shared" si="34"/>
        <v/>
      </c>
      <c r="CQ43" s="6" t="str">
        <f t="shared" si="34"/>
        <v/>
      </c>
      <c r="CR43" s="6" t="str">
        <f t="shared" si="34"/>
        <v/>
      </c>
      <c r="CS43" s="6" t="str">
        <f t="shared" si="34"/>
        <v/>
      </c>
      <c r="CT43" s="6" t="str">
        <f t="shared" si="34"/>
        <v/>
      </c>
      <c r="CU43" s="6" t="str">
        <f t="shared" si="34"/>
        <v/>
      </c>
      <c r="CV43" s="6" t="str">
        <f t="shared" si="34"/>
        <v/>
      </c>
      <c r="CW43" s="6" t="str">
        <f t="shared" si="34"/>
        <v/>
      </c>
      <c r="CX43" s="6" t="str">
        <f t="shared" si="34"/>
        <v/>
      </c>
      <c r="CY43" s="6" t="str">
        <f t="shared" si="34"/>
        <v/>
      </c>
      <c r="CZ43" s="6" t="str">
        <f t="shared" si="34"/>
        <v/>
      </c>
      <c r="DA43" s="6" t="str">
        <f t="shared" si="34"/>
        <v/>
      </c>
      <c r="DB43" s="6" t="str">
        <f t="shared" si="34"/>
        <v/>
      </c>
      <c r="DC43" s="6" t="str">
        <f t="shared" si="34"/>
        <v/>
      </c>
      <c r="DD43" s="6" t="str">
        <f t="shared" si="34"/>
        <v/>
      </c>
      <c r="DE43" s="6" t="str">
        <f t="shared" si="34"/>
        <v/>
      </c>
      <c r="DF43" s="6" t="str">
        <f t="shared" si="34"/>
        <v/>
      </c>
      <c r="DG43" s="6" t="str">
        <f t="shared" si="34"/>
        <v/>
      </c>
      <c r="DH43" s="6" t="str">
        <f t="shared" si="34"/>
        <v/>
      </c>
      <c r="DI43" s="6" t="str">
        <f t="shared" si="34"/>
        <v/>
      </c>
      <c r="DJ43" s="6" t="str">
        <f t="shared" si="34"/>
        <v/>
      </c>
      <c r="DK43" s="6" t="str">
        <f t="shared" si="34"/>
        <v/>
      </c>
      <c r="DL43" s="6" t="str">
        <f t="shared" si="34"/>
        <v/>
      </c>
      <c r="DM43" s="6" t="str">
        <f t="shared" si="34"/>
        <v/>
      </c>
      <c r="DN43" s="6" t="str">
        <f t="shared" si="34"/>
        <v/>
      </c>
      <c r="DO43" s="6" t="str">
        <f t="shared" si="34"/>
        <v/>
      </c>
      <c r="DP43" s="6" t="str">
        <f t="shared" si="34"/>
        <v/>
      </c>
      <c r="DQ43" s="6" t="str">
        <f t="shared" si="34"/>
        <v/>
      </c>
      <c r="DR43" s="6" t="str">
        <f t="shared" si="34"/>
        <v/>
      </c>
      <c r="DS43" s="6" t="str">
        <f t="shared" si="34"/>
        <v/>
      </c>
      <c r="DT43" s="6" t="str">
        <f t="shared" si="34"/>
        <v/>
      </c>
      <c r="DU43" s="6" t="str">
        <f t="shared" si="34"/>
        <v/>
      </c>
      <c r="DV43" s="6" t="str">
        <f t="shared" si="34"/>
        <v/>
      </c>
      <c r="DW43" s="6" t="str">
        <f t="shared" si="34"/>
        <v/>
      </c>
      <c r="DX43" s="6" t="str">
        <f t="shared" si="34"/>
        <v/>
      </c>
      <c r="DY43" s="6" t="str">
        <f t="shared" si="34"/>
        <v/>
      </c>
      <c r="DZ43" s="6" t="str">
        <f t="shared" si="34"/>
        <v/>
      </c>
      <c r="EA43" s="6" t="str">
        <f t="shared" si="34"/>
        <v/>
      </c>
      <c r="EB43" s="6" t="str">
        <f t="shared" ref="EB43:FT43" si="35">IFERROR(EB37/EB$6,"")</f>
        <v/>
      </c>
      <c r="EC43" s="6" t="str">
        <f t="shared" si="35"/>
        <v/>
      </c>
      <c r="ED43" s="6" t="str">
        <f t="shared" si="35"/>
        <v/>
      </c>
      <c r="EE43" s="6" t="str">
        <f t="shared" si="35"/>
        <v/>
      </c>
      <c r="EF43" s="6" t="str">
        <f t="shared" si="35"/>
        <v/>
      </c>
      <c r="EG43" s="6" t="str">
        <f t="shared" si="35"/>
        <v/>
      </c>
      <c r="EH43" s="6" t="str">
        <f t="shared" si="35"/>
        <v/>
      </c>
      <c r="EI43" s="6" t="str">
        <f t="shared" si="35"/>
        <v/>
      </c>
      <c r="EJ43" s="6" t="str">
        <f t="shared" si="35"/>
        <v/>
      </c>
      <c r="EK43" s="6" t="str">
        <f t="shared" si="35"/>
        <v/>
      </c>
      <c r="EL43" s="6" t="str">
        <f t="shared" si="35"/>
        <v/>
      </c>
      <c r="EM43" s="6" t="str">
        <f t="shared" si="35"/>
        <v/>
      </c>
      <c r="EN43" s="6" t="str">
        <f t="shared" si="35"/>
        <v/>
      </c>
      <c r="EO43" s="6" t="str">
        <f t="shared" si="35"/>
        <v/>
      </c>
      <c r="EP43" s="6" t="str">
        <f t="shared" si="35"/>
        <v/>
      </c>
      <c r="EQ43" s="6" t="str">
        <f t="shared" si="35"/>
        <v/>
      </c>
      <c r="ER43" s="6" t="str">
        <f t="shared" si="35"/>
        <v/>
      </c>
      <c r="ES43" s="6" t="str">
        <f t="shared" si="35"/>
        <v/>
      </c>
      <c r="ET43" s="6" t="str">
        <f t="shared" si="35"/>
        <v/>
      </c>
      <c r="EU43" s="6" t="str">
        <f t="shared" si="35"/>
        <v/>
      </c>
      <c r="EV43" s="6" t="str">
        <f t="shared" si="35"/>
        <v/>
      </c>
      <c r="EW43" s="6" t="str">
        <f t="shared" si="35"/>
        <v/>
      </c>
      <c r="EX43" s="6" t="str">
        <f t="shared" si="35"/>
        <v/>
      </c>
      <c r="EY43" s="6" t="str">
        <f t="shared" si="35"/>
        <v/>
      </c>
      <c r="EZ43" s="6" t="str">
        <f t="shared" si="35"/>
        <v/>
      </c>
      <c r="FA43" s="6" t="str">
        <f t="shared" si="35"/>
        <v/>
      </c>
      <c r="FB43" s="6" t="str">
        <f t="shared" si="35"/>
        <v/>
      </c>
      <c r="FC43" s="6" t="str">
        <f t="shared" si="35"/>
        <v/>
      </c>
      <c r="FD43" s="6" t="str">
        <f t="shared" si="35"/>
        <v/>
      </c>
      <c r="FE43" s="6" t="str">
        <f t="shared" si="35"/>
        <v/>
      </c>
      <c r="FF43" s="6" t="str">
        <f t="shared" si="35"/>
        <v/>
      </c>
      <c r="FG43" s="6" t="str">
        <f t="shared" si="35"/>
        <v/>
      </c>
      <c r="FH43" s="6" t="str">
        <f t="shared" si="35"/>
        <v/>
      </c>
      <c r="FI43" s="6" t="str">
        <f t="shared" si="35"/>
        <v/>
      </c>
      <c r="FJ43" s="6" t="str">
        <f t="shared" si="35"/>
        <v/>
      </c>
      <c r="FK43" s="6" t="str">
        <f t="shared" si="35"/>
        <v/>
      </c>
      <c r="FL43" s="6" t="str">
        <f t="shared" si="35"/>
        <v/>
      </c>
      <c r="FM43" s="6" t="str">
        <f t="shared" si="35"/>
        <v/>
      </c>
      <c r="FN43" s="6" t="str">
        <f t="shared" si="35"/>
        <v/>
      </c>
      <c r="FO43" s="6" t="str">
        <f t="shared" si="35"/>
        <v/>
      </c>
      <c r="FP43" s="6" t="str">
        <f t="shared" si="35"/>
        <v/>
      </c>
      <c r="FQ43" s="6" t="str">
        <f t="shared" si="35"/>
        <v/>
      </c>
      <c r="FR43" s="6" t="str">
        <f t="shared" si="35"/>
        <v/>
      </c>
      <c r="FS43" s="6" t="str">
        <f t="shared" si="35"/>
        <v/>
      </c>
      <c r="FT43" s="6" t="str">
        <f t="shared" si="35"/>
        <v/>
      </c>
    </row>
    <row r="44" spans="1:176" x14ac:dyDescent="0.25">
      <c r="A44" t="s">
        <v>446</v>
      </c>
      <c r="B44" s="8" t="s">
        <v>417</v>
      </c>
      <c r="C44" s="6" t="str">
        <f>IFERROR(C40/C$6,"")</f>
        <v/>
      </c>
      <c r="D44" s="6" t="str">
        <f t="shared" ref="D44:BO44" si="36">IFERROR(D40/D$6,"")</f>
        <v/>
      </c>
      <c r="E44" s="6" t="str">
        <f t="shared" si="36"/>
        <v/>
      </c>
      <c r="F44" s="6" t="str">
        <f t="shared" si="36"/>
        <v/>
      </c>
      <c r="G44" s="6" t="str">
        <f t="shared" si="36"/>
        <v/>
      </c>
      <c r="H44" s="6" t="str">
        <f t="shared" si="36"/>
        <v/>
      </c>
      <c r="I44" s="6" t="str">
        <f t="shared" si="36"/>
        <v/>
      </c>
      <c r="J44" s="6" t="str">
        <f t="shared" si="36"/>
        <v/>
      </c>
      <c r="K44" s="6" t="str">
        <f t="shared" si="36"/>
        <v/>
      </c>
      <c r="L44" s="6" t="str">
        <f t="shared" si="36"/>
        <v/>
      </c>
      <c r="M44" s="6" t="str">
        <f t="shared" si="36"/>
        <v/>
      </c>
      <c r="N44" s="6" t="str">
        <f t="shared" si="36"/>
        <v/>
      </c>
      <c r="O44" s="6" t="str">
        <f t="shared" si="36"/>
        <v/>
      </c>
      <c r="P44" s="6" t="str">
        <f t="shared" si="36"/>
        <v/>
      </c>
      <c r="Q44" s="6" t="str">
        <f t="shared" si="36"/>
        <v/>
      </c>
      <c r="R44" s="6" t="str">
        <f t="shared" si="36"/>
        <v/>
      </c>
      <c r="S44" s="6" t="str">
        <f t="shared" si="36"/>
        <v/>
      </c>
      <c r="T44" s="6" t="str">
        <f t="shared" si="36"/>
        <v/>
      </c>
      <c r="U44" s="6" t="str">
        <f t="shared" si="36"/>
        <v/>
      </c>
      <c r="V44" s="6" t="str">
        <f t="shared" si="36"/>
        <v/>
      </c>
      <c r="W44" s="6" t="str">
        <f t="shared" si="36"/>
        <v/>
      </c>
      <c r="X44" s="6" t="str">
        <f t="shared" si="36"/>
        <v/>
      </c>
      <c r="Y44" s="6" t="str">
        <f t="shared" si="36"/>
        <v/>
      </c>
      <c r="Z44" s="6" t="str">
        <f t="shared" si="36"/>
        <v/>
      </c>
      <c r="AA44" s="6" t="str">
        <f t="shared" si="36"/>
        <v/>
      </c>
      <c r="AB44" s="6" t="str">
        <f t="shared" si="36"/>
        <v/>
      </c>
      <c r="AC44" s="6" t="str">
        <f t="shared" si="36"/>
        <v/>
      </c>
      <c r="AD44" s="6" t="str">
        <f t="shared" si="36"/>
        <v/>
      </c>
      <c r="AE44" s="6" t="str">
        <f t="shared" si="36"/>
        <v/>
      </c>
      <c r="AF44" s="6" t="str">
        <f t="shared" si="36"/>
        <v/>
      </c>
      <c r="AG44" s="6" t="str">
        <f t="shared" si="36"/>
        <v/>
      </c>
      <c r="AH44" s="6" t="str">
        <f t="shared" si="36"/>
        <v/>
      </c>
      <c r="AI44" s="6" t="str">
        <f t="shared" si="36"/>
        <v/>
      </c>
      <c r="AJ44" s="6" t="str">
        <f t="shared" si="36"/>
        <v/>
      </c>
      <c r="AK44" s="6" t="str">
        <f t="shared" si="36"/>
        <v/>
      </c>
      <c r="AL44" s="6" t="str">
        <f t="shared" si="36"/>
        <v/>
      </c>
      <c r="AM44" s="6" t="str">
        <f t="shared" si="36"/>
        <v/>
      </c>
      <c r="AN44" s="6" t="str">
        <f t="shared" si="36"/>
        <v/>
      </c>
      <c r="AO44" s="6" t="str">
        <f t="shared" si="36"/>
        <v/>
      </c>
      <c r="AP44" s="6" t="str">
        <f t="shared" si="36"/>
        <v/>
      </c>
      <c r="AQ44" s="6" t="str">
        <f t="shared" si="36"/>
        <v/>
      </c>
      <c r="AR44" s="6" t="str">
        <f t="shared" si="36"/>
        <v/>
      </c>
      <c r="AS44" s="6" t="str">
        <f t="shared" si="36"/>
        <v/>
      </c>
      <c r="AT44" s="6" t="str">
        <f t="shared" si="36"/>
        <v/>
      </c>
      <c r="AU44" s="6" t="str">
        <f t="shared" si="36"/>
        <v/>
      </c>
      <c r="AV44" s="6" t="str">
        <f t="shared" si="36"/>
        <v/>
      </c>
      <c r="AW44" s="6" t="str">
        <f t="shared" si="36"/>
        <v/>
      </c>
      <c r="AX44" s="6" t="str">
        <f t="shared" si="36"/>
        <v/>
      </c>
      <c r="AY44" s="6" t="str">
        <f t="shared" si="36"/>
        <v/>
      </c>
      <c r="AZ44" s="6" t="str">
        <f t="shared" si="36"/>
        <v/>
      </c>
      <c r="BA44" s="6" t="str">
        <f t="shared" si="36"/>
        <v/>
      </c>
      <c r="BB44" s="6" t="str">
        <f t="shared" si="36"/>
        <v/>
      </c>
      <c r="BC44" s="6" t="str">
        <f t="shared" si="36"/>
        <v/>
      </c>
      <c r="BD44" s="6" t="str">
        <f t="shared" si="36"/>
        <v/>
      </c>
      <c r="BE44" s="6" t="str">
        <f t="shared" si="36"/>
        <v/>
      </c>
      <c r="BF44" s="6" t="str">
        <f t="shared" si="36"/>
        <v/>
      </c>
      <c r="BG44" s="6" t="str">
        <f t="shared" si="36"/>
        <v/>
      </c>
      <c r="BH44" s="6" t="str">
        <f t="shared" si="36"/>
        <v/>
      </c>
      <c r="BI44" s="6" t="str">
        <f t="shared" si="36"/>
        <v/>
      </c>
      <c r="BJ44" s="6" t="str">
        <f t="shared" si="36"/>
        <v/>
      </c>
      <c r="BK44" s="6" t="str">
        <f t="shared" si="36"/>
        <v/>
      </c>
      <c r="BL44" s="6" t="str">
        <f t="shared" si="36"/>
        <v/>
      </c>
      <c r="BM44" s="6" t="str">
        <f t="shared" si="36"/>
        <v/>
      </c>
      <c r="BN44" s="6" t="str">
        <f t="shared" si="36"/>
        <v/>
      </c>
      <c r="BO44" s="6" t="str">
        <f t="shared" si="36"/>
        <v/>
      </c>
      <c r="BP44" s="6" t="str">
        <f t="shared" ref="BP44:EA44" si="37">IFERROR(BP40/BP$6,"")</f>
        <v/>
      </c>
      <c r="BQ44" s="6" t="str">
        <f t="shared" si="37"/>
        <v/>
      </c>
      <c r="BR44" s="6" t="str">
        <f t="shared" si="37"/>
        <v/>
      </c>
      <c r="BS44" s="6" t="str">
        <f t="shared" si="37"/>
        <v/>
      </c>
      <c r="BT44" s="6" t="str">
        <f t="shared" si="37"/>
        <v/>
      </c>
      <c r="BU44" s="6" t="str">
        <f t="shared" si="37"/>
        <v/>
      </c>
      <c r="BV44" s="6" t="str">
        <f t="shared" si="37"/>
        <v/>
      </c>
      <c r="BW44" s="6" t="str">
        <f t="shared" si="37"/>
        <v/>
      </c>
      <c r="BX44" s="6" t="str">
        <f t="shared" si="37"/>
        <v/>
      </c>
      <c r="BY44" s="6" t="str">
        <f t="shared" si="37"/>
        <v/>
      </c>
      <c r="BZ44" s="6" t="str">
        <f t="shared" si="37"/>
        <v/>
      </c>
      <c r="CA44" s="6" t="str">
        <f t="shared" si="37"/>
        <v/>
      </c>
      <c r="CB44" s="6" t="str">
        <f t="shared" si="37"/>
        <v/>
      </c>
      <c r="CC44" s="6" t="str">
        <f t="shared" si="37"/>
        <v/>
      </c>
      <c r="CD44" s="6" t="str">
        <f t="shared" si="37"/>
        <v/>
      </c>
      <c r="CE44" s="6" t="str">
        <f t="shared" si="37"/>
        <v/>
      </c>
      <c r="CF44" s="6" t="str">
        <f t="shared" si="37"/>
        <v/>
      </c>
      <c r="CG44" s="6" t="str">
        <f t="shared" si="37"/>
        <v/>
      </c>
      <c r="CH44" s="6" t="str">
        <f t="shared" si="37"/>
        <v/>
      </c>
      <c r="CI44" s="6" t="str">
        <f t="shared" si="37"/>
        <v/>
      </c>
      <c r="CJ44" s="6" t="str">
        <f t="shared" si="37"/>
        <v/>
      </c>
      <c r="CK44" s="6" t="str">
        <f t="shared" si="37"/>
        <v/>
      </c>
      <c r="CL44" s="6" t="str">
        <f t="shared" si="37"/>
        <v/>
      </c>
      <c r="CM44" s="6" t="str">
        <f t="shared" si="37"/>
        <v/>
      </c>
      <c r="CN44" s="6" t="str">
        <f t="shared" si="37"/>
        <v/>
      </c>
      <c r="CO44" s="6" t="str">
        <f t="shared" si="37"/>
        <v/>
      </c>
      <c r="CP44" s="6" t="str">
        <f t="shared" si="37"/>
        <v/>
      </c>
      <c r="CQ44" s="6" t="str">
        <f t="shared" si="37"/>
        <v/>
      </c>
      <c r="CR44" s="6" t="str">
        <f t="shared" si="37"/>
        <v/>
      </c>
      <c r="CS44" s="6" t="str">
        <f t="shared" si="37"/>
        <v/>
      </c>
      <c r="CT44" s="6" t="str">
        <f t="shared" si="37"/>
        <v/>
      </c>
      <c r="CU44" s="6" t="str">
        <f t="shared" si="37"/>
        <v/>
      </c>
      <c r="CV44" s="6" t="str">
        <f t="shared" si="37"/>
        <v/>
      </c>
      <c r="CW44" s="6" t="str">
        <f t="shared" si="37"/>
        <v/>
      </c>
      <c r="CX44" s="6" t="str">
        <f t="shared" si="37"/>
        <v/>
      </c>
      <c r="CY44" s="6" t="str">
        <f t="shared" si="37"/>
        <v/>
      </c>
      <c r="CZ44" s="6" t="str">
        <f t="shared" si="37"/>
        <v/>
      </c>
      <c r="DA44" s="6" t="str">
        <f t="shared" si="37"/>
        <v/>
      </c>
      <c r="DB44" s="6" t="str">
        <f t="shared" si="37"/>
        <v/>
      </c>
      <c r="DC44" s="6" t="str">
        <f t="shared" si="37"/>
        <v/>
      </c>
      <c r="DD44" s="6" t="str">
        <f t="shared" si="37"/>
        <v/>
      </c>
      <c r="DE44" s="6" t="str">
        <f t="shared" si="37"/>
        <v/>
      </c>
      <c r="DF44" s="6" t="str">
        <f t="shared" si="37"/>
        <v/>
      </c>
      <c r="DG44" s="6" t="str">
        <f t="shared" si="37"/>
        <v/>
      </c>
      <c r="DH44" s="6" t="str">
        <f t="shared" si="37"/>
        <v/>
      </c>
      <c r="DI44" s="6" t="str">
        <f t="shared" si="37"/>
        <v/>
      </c>
      <c r="DJ44" s="6" t="str">
        <f t="shared" si="37"/>
        <v/>
      </c>
      <c r="DK44" s="6" t="str">
        <f t="shared" si="37"/>
        <v/>
      </c>
      <c r="DL44" s="6" t="str">
        <f t="shared" si="37"/>
        <v/>
      </c>
      <c r="DM44" s="6" t="str">
        <f t="shared" si="37"/>
        <v/>
      </c>
      <c r="DN44" s="6" t="str">
        <f t="shared" si="37"/>
        <v/>
      </c>
      <c r="DO44" s="6" t="str">
        <f t="shared" si="37"/>
        <v/>
      </c>
      <c r="DP44" s="6" t="str">
        <f t="shared" si="37"/>
        <v/>
      </c>
      <c r="DQ44" s="6" t="str">
        <f t="shared" si="37"/>
        <v/>
      </c>
      <c r="DR44" s="6" t="str">
        <f t="shared" si="37"/>
        <v/>
      </c>
      <c r="DS44" s="6" t="str">
        <f t="shared" si="37"/>
        <v/>
      </c>
      <c r="DT44" s="6" t="str">
        <f t="shared" si="37"/>
        <v/>
      </c>
      <c r="DU44" s="6" t="str">
        <f t="shared" si="37"/>
        <v/>
      </c>
      <c r="DV44" s="6" t="str">
        <f t="shared" si="37"/>
        <v/>
      </c>
      <c r="DW44" s="6" t="str">
        <f t="shared" si="37"/>
        <v/>
      </c>
      <c r="DX44" s="6" t="str">
        <f t="shared" si="37"/>
        <v/>
      </c>
      <c r="DY44" s="6" t="str">
        <f t="shared" si="37"/>
        <v/>
      </c>
      <c r="DZ44" s="6" t="str">
        <f t="shared" si="37"/>
        <v/>
      </c>
      <c r="EA44" s="6" t="str">
        <f t="shared" si="37"/>
        <v/>
      </c>
      <c r="EB44" s="6" t="str">
        <f t="shared" ref="EB44:FT44" si="38">IFERROR(EB40/EB$6,"")</f>
        <v/>
      </c>
      <c r="EC44" s="6" t="str">
        <f t="shared" si="38"/>
        <v/>
      </c>
      <c r="ED44" s="6" t="str">
        <f t="shared" si="38"/>
        <v/>
      </c>
      <c r="EE44" s="6" t="str">
        <f t="shared" si="38"/>
        <v/>
      </c>
      <c r="EF44" s="6" t="str">
        <f t="shared" si="38"/>
        <v/>
      </c>
      <c r="EG44" s="6" t="str">
        <f t="shared" si="38"/>
        <v/>
      </c>
      <c r="EH44" s="6" t="str">
        <f t="shared" si="38"/>
        <v/>
      </c>
      <c r="EI44" s="6" t="str">
        <f t="shared" si="38"/>
        <v/>
      </c>
      <c r="EJ44" s="6" t="str">
        <f t="shared" si="38"/>
        <v/>
      </c>
      <c r="EK44" s="6" t="str">
        <f t="shared" si="38"/>
        <v/>
      </c>
      <c r="EL44" s="6" t="str">
        <f t="shared" si="38"/>
        <v/>
      </c>
      <c r="EM44" s="6" t="str">
        <f t="shared" si="38"/>
        <v/>
      </c>
      <c r="EN44" s="6" t="str">
        <f t="shared" si="38"/>
        <v/>
      </c>
      <c r="EO44" s="6" t="str">
        <f t="shared" si="38"/>
        <v/>
      </c>
      <c r="EP44" s="6" t="str">
        <f t="shared" si="38"/>
        <v/>
      </c>
      <c r="EQ44" s="6" t="str">
        <f t="shared" si="38"/>
        <v/>
      </c>
      <c r="ER44" s="6" t="str">
        <f t="shared" si="38"/>
        <v/>
      </c>
      <c r="ES44" s="6" t="str">
        <f t="shared" si="38"/>
        <v/>
      </c>
      <c r="ET44" s="6" t="str">
        <f t="shared" si="38"/>
        <v/>
      </c>
      <c r="EU44" s="6" t="str">
        <f t="shared" si="38"/>
        <v/>
      </c>
      <c r="EV44" s="6" t="str">
        <f t="shared" si="38"/>
        <v/>
      </c>
      <c r="EW44" s="6" t="str">
        <f t="shared" si="38"/>
        <v/>
      </c>
      <c r="EX44" s="6" t="str">
        <f t="shared" si="38"/>
        <v/>
      </c>
      <c r="EY44" s="6" t="str">
        <f t="shared" si="38"/>
        <v/>
      </c>
      <c r="EZ44" s="6" t="str">
        <f t="shared" si="38"/>
        <v/>
      </c>
      <c r="FA44" s="6" t="str">
        <f t="shared" si="38"/>
        <v/>
      </c>
      <c r="FB44" s="6" t="str">
        <f t="shared" si="38"/>
        <v/>
      </c>
      <c r="FC44" s="6" t="str">
        <f t="shared" si="38"/>
        <v/>
      </c>
      <c r="FD44" s="6" t="str">
        <f t="shared" si="38"/>
        <v/>
      </c>
      <c r="FE44" s="6" t="str">
        <f t="shared" si="38"/>
        <v/>
      </c>
      <c r="FF44" s="6" t="str">
        <f t="shared" si="38"/>
        <v/>
      </c>
      <c r="FG44" s="6" t="str">
        <f t="shared" si="38"/>
        <v/>
      </c>
      <c r="FH44" s="6" t="str">
        <f t="shared" si="38"/>
        <v/>
      </c>
      <c r="FI44" s="6" t="str">
        <f t="shared" si="38"/>
        <v/>
      </c>
      <c r="FJ44" s="6" t="str">
        <f t="shared" si="38"/>
        <v/>
      </c>
      <c r="FK44" s="6" t="str">
        <f t="shared" si="38"/>
        <v/>
      </c>
      <c r="FL44" s="6" t="str">
        <f t="shared" si="38"/>
        <v/>
      </c>
      <c r="FM44" s="6" t="str">
        <f t="shared" si="38"/>
        <v/>
      </c>
      <c r="FN44" s="6" t="str">
        <f t="shared" si="38"/>
        <v/>
      </c>
      <c r="FO44" s="6" t="str">
        <f t="shared" si="38"/>
        <v/>
      </c>
      <c r="FP44" s="6" t="str">
        <f t="shared" si="38"/>
        <v/>
      </c>
      <c r="FQ44" s="6" t="str">
        <f t="shared" si="38"/>
        <v/>
      </c>
      <c r="FR44" s="6" t="str">
        <f t="shared" si="38"/>
        <v/>
      </c>
      <c r="FS44" s="6" t="str">
        <f t="shared" si="38"/>
        <v/>
      </c>
      <c r="FT44" s="6" t="str">
        <f t="shared" si="38"/>
        <v/>
      </c>
    </row>
    <row r="45" spans="1:176" x14ac:dyDescent="0.25">
      <c r="A45" t="s">
        <v>434</v>
      </c>
      <c r="B45" s="8" t="s">
        <v>433</v>
      </c>
      <c r="C45" s="6" t="str">
        <f>IFERROR(C19/C6,"")</f>
        <v/>
      </c>
      <c r="D45" s="6" t="str">
        <f t="shared" ref="D45:AH45" si="39">IFERROR(D19/D6,"")</f>
        <v/>
      </c>
      <c r="E45" s="6" t="str">
        <f t="shared" si="39"/>
        <v/>
      </c>
      <c r="F45" s="6" t="str">
        <f t="shared" si="39"/>
        <v/>
      </c>
      <c r="G45" s="6" t="str">
        <f t="shared" si="39"/>
        <v/>
      </c>
      <c r="H45" s="6" t="str">
        <f t="shared" si="39"/>
        <v/>
      </c>
      <c r="I45" s="6" t="str">
        <f t="shared" si="39"/>
        <v/>
      </c>
      <c r="J45" s="6" t="str">
        <f t="shared" si="39"/>
        <v/>
      </c>
      <c r="K45" s="6" t="str">
        <f t="shared" si="39"/>
        <v/>
      </c>
      <c r="L45" s="6" t="str">
        <f t="shared" si="39"/>
        <v/>
      </c>
      <c r="M45" s="6" t="str">
        <f t="shared" si="39"/>
        <v/>
      </c>
      <c r="N45" s="6" t="str">
        <f t="shared" si="39"/>
        <v/>
      </c>
      <c r="O45" s="6" t="str">
        <f t="shared" si="39"/>
        <v/>
      </c>
      <c r="P45" s="6" t="str">
        <f t="shared" si="39"/>
        <v/>
      </c>
      <c r="Q45" s="6" t="str">
        <f t="shared" si="39"/>
        <v/>
      </c>
      <c r="R45" s="6" t="str">
        <f t="shared" si="39"/>
        <v/>
      </c>
      <c r="S45" s="6" t="str">
        <f t="shared" si="39"/>
        <v/>
      </c>
      <c r="T45" s="6" t="str">
        <f t="shared" si="39"/>
        <v/>
      </c>
      <c r="U45" s="6" t="str">
        <f t="shared" si="39"/>
        <v/>
      </c>
      <c r="V45" s="6" t="str">
        <f t="shared" si="39"/>
        <v/>
      </c>
      <c r="W45" s="6" t="str">
        <f t="shared" si="39"/>
        <v/>
      </c>
      <c r="X45" s="6" t="str">
        <f t="shared" si="39"/>
        <v/>
      </c>
      <c r="Y45" s="6" t="str">
        <f t="shared" si="39"/>
        <v/>
      </c>
      <c r="Z45" s="6" t="str">
        <f t="shared" si="39"/>
        <v/>
      </c>
      <c r="AA45" s="6" t="str">
        <f t="shared" si="39"/>
        <v/>
      </c>
      <c r="AB45" s="6" t="str">
        <f t="shared" si="39"/>
        <v/>
      </c>
      <c r="AC45" s="6" t="str">
        <f t="shared" si="39"/>
        <v/>
      </c>
      <c r="AD45" s="6" t="str">
        <f t="shared" si="39"/>
        <v/>
      </c>
      <c r="AE45" s="6" t="str">
        <f t="shared" si="39"/>
        <v/>
      </c>
      <c r="AF45" s="6" t="str">
        <f t="shared" si="39"/>
        <v/>
      </c>
      <c r="AG45" s="6" t="str">
        <f t="shared" si="39"/>
        <v/>
      </c>
      <c r="AH45" s="6" t="str">
        <f t="shared" si="39"/>
        <v/>
      </c>
      <c r="AI45" s="6" t="str">
        <f t="shared" ref="AI45:BN45" si="40">IFERROR(AI19/AI6,"")</f>
        <v/>
      </c>
      <c r="AJ45" s="6" t="str">
        <f t="shared" si="40"/>
        <v/>
      </c>
      <c r="AK45" s="6" t="str">
        <f t="shared" si="40"/>
        <v/>
      </c>
      <c r="AL45" s="6" t="str">
        <f t="shared" si="40"/>
        <v/>
      </c>
      <c r="AM45" s="6" t="str">
        <f t="shared" si="40"/>
        <v/>
      </c>
      <c r="AN45" s="6" t="str">
        <f t="shared" si="40"/>
        <v/>
      </c>
      <c r="AO45" s="6" t="str">
        <f t="shared" si="40"/>
        <v/>
      </c>
      <c r="AP45" s="6" t="str">
        <f t="shared" si="40"/>
        <v/>
      </c>
      <c r="AQ45" s="6" t="str">
        <f t="shared" si="40"/>
        <v/>
      </c>
      <c r="AR45" s="6" t="str">
        <f t="shared" si="40"/>
        <v/>
      </c>
      <c r="AS45" s="6" t="str">
        <f t="shared" si="40"/>
        <v/>
      </c>
      <c r="AT45" s="6" t="str">
        <f t="shared" si="40"/>
        <v/>
      </c>
      <c r="AU45" s="6" t="str">
        <f t="shared" si="40"/>
        <v/>
      </c>
      <c r="AV45" s="6" t="str">
        <f t="shared" si="40"/>
        <v/>
      </c>
      <c r="AW45" s="6" t="str">
        <f t="shared" si="40"/>
        <v/>
      </c>
      <c r="AX45" s="6" t="str">
        <f t="shared" si="40"/>
        <v/>
      </c>
      <c r="AY45" s="6" t="str">
        <f t="shared" si="40"/>
        <v/>
      </c>
      <c r="AZ45" s="6" t="str">
        <f t="shared" si="40"/>
        <v/>
      </c>
      <c r="BA45" s="6" t="str">
        <f t="shared" si="40"/>
        <v/>
      </c>
      <c r="BB45" s="6" t="str">
        <f t="shared" si="40"/>
        <v/>
      </c>
      <c r="BC45" s="6" t="str">
        <f t="shared" si="40"/>
        <v/>
      </c>
      <c r="BD45" s="6" t="str">
        <f t="shared" si="40"/>
        <v/>
      </c>
      <c r="BE45" s="6" t="str">
        <f t="shared" si="40"/>
        <v/>
      </c>
      <c r="BF45" s="6" t="str">
        <f t="shared" si="40"/>
        <v/>
      </c>
      <c r="BG45" s="6" t="str">
        <f t="shared" si="40"/>
        <v/>
      </c>
      <c r="BH45" s="6" t="str">
        <f t="shared" si="40"/>
        <v/>
      </c>
      <c r="BI45" s="6" t="str">
        <f t="shared" si="40"/>
        <v/>
      </c>
      <c r="BJ45" s="6" t="str">
        <f t="shared" si="40"/>
        <v/>
      </c>
      <c r="BK45" s="6" t="str">
        <f t="shared" si="40"/>
        <v/>
      </c>
      <c r="BL45" s="6" t="str">
        <f t="shared" si="40"/>
        <v/>
      </c>
      <c r="BM45" s="6" t="str">
        <f t="shared" si="40"/>
        <v/>
      </c>
      <c r="BN45" s="6" t="str">
        <f t="shared" si="40"/>
        <v/>
      </c>
      <c r="BO45" s="6" t="str">
        <f t="shared" ref="BO45:CT45" si="41">IFERROR(BO19/BO6,"")</f>
        <v/>
      </c>
      <c r="BP45" s="6" t="str">
        <f t="shared" si="41"/>
        <v/>
      </c>
      <c r="BQ45" s="6" t="str">
        <f t="shared" si="41"/>
        <v/>
      </c>
      <c r="BR45" s="6" t="str">
        <f t="shared" si="41"/>
        <v/>
      </c>
      <c r="BS45" s="6" t="str">
        <f t="shared" si="41"/>
        <v/>
      </c>
      <c r="BT45" s="6" t="str">
        <f t="shared" si="41"/>
        <v/>
      </c>
      <c r="BU45" s="6" t="str">
        <f t="shared" si="41"/>
        <v/>
      </c>
      <c r="BV45" s="6" t="str">
        <f t="shared" si="41"/>
        <v/>
      </c>
      <c r="BW45" s="6" t="str">
        <f t="shared" si="41"/>
        <v/>
      </c>
      <c r="BX45" s="6" t="str">
        <f t="shared" si="41"/>
        <v/>
      </c>
      <c r="BY45" s="6" t="str">
        <f t="shared" si="41"/>
        <v/>
      </c>
      <c r="BZ45" s="6" t="str">
        <f t="shared" si="41"/>
        <v/>
      </c>
      <c r="CA45" s="6" t="str">
        <f t="shared" si="41"/>
        <v/>
      </c>
      <c r="CB45" s="6" t="str">
        <f t="shared" si="41"/>
        <v/>
      </c>
      <c r="CC45" s="6" t="str">
        <f t="shared" si="41"/>
        <v/>
      </c>
      <c r="CD45" s="6" t="str">
        <f t="shared" si="41"/>
        <v/>
      </c>
      <c r="CE45" s="6" t="str">
        <f t="shared" si="41"/>
        <v/>
      </c>
      <c r="CF45" s="6" t="str">
        <f t="shared" si="41"/>
        <v/>
      </c>
      <c r="CG45" s="6" t="str">
        <f t="shared" si="41"/>
        <v/>
      </c>
      <c r="CH45" s="6" t="str">
        <f t="shared" si="41"/>
        <v/>
      </c>
      <c r="CI45" s="6" t="str">
        <f t="shared" si="41"/>
        <v/>
      </c>
      <c r="CJ45" s="6" t="str">
        <f t="shared" si="41"/>
        <v/>
      </c>
      <c r="CK45" s="6" t="str">
        <f t="shared" si="41"/>
        <v/>
      </c>
      <c r="CL45" s="6" t="str">
        <f t="shared" si="41"/>
        <v/>
      </c>
      <c r="CM45" s="6" t="str">
        <f t="shared" si="41"/>
        <v/>
      </c>
      <c r="CN45" s="6" t="str">
        <f t="shared" si="41"/>
        <v/>
      </c>
      <c r="CO45" s="6" t="str">
        <f t="shared" si="41"/>
        <v/>
      </c>
      <c r="CP45" s="6" t="str">
        <f t="shared" si="41"/>
        <v/>
      </c>
      <c r="CQ45" s="6" t="str">
        <f t="shared" si="41"/>
        <v/>
      </c>
      <c r="CR45" s="6" t="str">
        <f t="shared" si="41"/>
        <v/>
      </c>
      <c r="CS45" s="6" t="str">
        <f t="shared" si="41"/>
        <v/>
      </c>
      <c r="CT45" s="6" t="str">
        <f t="shared" si="41"/>
        <v/>
      </c>
      <c r="CU45" s="6" t="str">
        <f t="shared" ref="CU45:DZ45" si="42">IFERROR(CU19/CU6,"")</f>
        <v/>
      </c>
      <c r="CV45" s="6" t="str">
        <f t="shared" si="42"/>
        <v/>
      </c>
      <c r="CW45" s="6" t="str">
        <f t="shared" si="42"/>
        <v/>
      </c>
      <c r="CX45" s="6" t="str">
        <f t="shared" si="42"/>
        <v/>
      </c>
      <c r="CY45" s="6" t="str">
        <f t="shared" si="42"/>
        <v/>
      </c>
      <c r="CZ45" s="6" t="str">
        <f t="shared" si="42"/>
        <v/>
      </c>
      <c r="DA45" s="6" t="str">
        <f t="shared" si="42"/>
        <v/>
      </c>
      <c r="DB45" s="6" t="str">
        <f t="shared" si="42"/>
        <v/>
      </c>
      <c r="DC45" s="6" t="str">
        <f t="shared" si="42"/>
        <v/>
      </c>
      <c r="DD45" s="6" t="str">
        <f t="shared" si="42"/>
        <v/>
      </c>
      <c r="DE45" s="6" t="str">
        <f t="shared" si="42"/>
        <v/>
      </c>
      <c r="DF45" s="6" t="str">
        <f t="shared" si="42"/>
        <v/>
      </c>
      <c r="DG45" s="6" t="str">
        <f t="shared" si="42"/>
        <v/>
      </c>
      <c r="DH45" s="6" t="str">
        <f t="shared" si="42"/>
        <v/>
      </c>
      <c r="DI45" s="6" t="str">
        <f t="shared" si="42"/>
        <v/>
      </c>
      <c r="DJ45" s="6" t="str">
        <f t="shared" si="42"/>
        <v/>
      </c>
      <c r="DK45" s="6" t="str">
        <f t="shared" si="42"/>
        <v/>
      </c>
      <c r="DL45" s="6" t="str">
        <f t="shared" si="42"/>
        <v/>
      </c>
      <c r="DM45" s="6" t="str">
        <f t="shared" si="42"/>
        <v/>
      </c>
      <c r="DN45" s="6" t="str">
        <f t="shared" si="42"/>
        <v/>
      </c>
      <c r="DO45" s="6" t="str">
        <f t="shared" si="42"/>
        <v/>
      </c>
      <c r="DP45" s="6" t="str">
        <f t="shared" si="42"/>
        <v/>
      </c>
      <c r="DQ45" s="6" t="str">
        <f t="shared" si="42"/>
        <v/>
      </c>
      <c r="DR45" s="6" t="str">
        <f t="shared" si="42"/>
        <v/>
      </c>
      <c r="DS45" s="6" t="str">
        <f t="shared" si="42"/>
        <v/>
      </c>
      <c r="DT45" s="6" t="str">
        <f t="shared" si="42"/>
        <v/>
      </c>
      <c r="DU45" s="6" t="str">
        <f t="shared" si="42"/>
        <v/>
      </c>
      <c r="DV45" s="6" t="str">
        <f t="shared" si="42"/>
        <v/>
      </c>
      <c r="DW45" s="6" t="str">
        <f t="shared" si="42"/>
        <v/>
      </c>
      <c r="DX45" s="6" t="str">
        <f t="shared" si="42"/>
        <v/>
      </c>
      <c r="DY45" s="6" t="str">
        <f t="shared" si="42"/>
        <v/>
      </c>
      <c r="DZ45" s="6" t="str">
        <f t="shared" si="42"/>
        <v/>
      </c>
      <c r="EA45" s="6" t="str">
        <f t="shared" ref="EA45:FF45" si="43">IFERROR(EA19/EA6,"")</f>
        <v/>
      </c>
      <c r="EB45" s="6" t="str">
        <f t="shared" si="43"/>
        <v/>
      </c>
      <c r="EC45" s="6" t="str">
        <f t="shared" si="43"/>
        <v/>
      </c>
      <c r="ED45" s="6" t="str">
        <f t="shared" si="43"/>
        <v/>
      </c>
      <c r="EE45" s="6" t="str">
        <f t="shared" si="43"/>
        <v/>
      </c>
      <c r="EF45" s="6" t="str">
        <f t="shared" si="43"/>
        <v/>
      </c>
      <c r="EG45" s="6" t="str">
        <f t="shared" si="43"/>
        <v/>
      </c>
      <c r="EH45" s="6" t="str">
        <f t="shared" si="43"/>
        <v/>
      </c>
      <c r="EI45" s="6" t="str">
        <f t="shared" si="43"/>
        <v/>
      </c>
      <c r="EJ45" s="6" t="str">
        <f t="shared" si="43"/>
        <v/>
      </c>
      <c r="EK45" s="6" t="str">
        <f t="shared" si="43"/>
        <v/>
      </c>
      <c r="EL45" s="6" t="str">
        <f t="shared" si="43"/>
        <v/>
      </c>
      <c r="EM45" s="6" t="str">
        <f t="shared" si="43"/>
        <v/>
      </c>
      <c r="EN45" s="6" t="str">
        <f t="shared" si="43"/>
        <v/>
      </c>
      <c r="EO45" s="6" t="str">
        <f t="shared" si="43"/>
        <v/>
      </c>
      <c r="EP45" s="6" t="str">
        <f t="shared" si="43"/>
        <v/>
      </c>
      <c r="EQ45" s="6" t="str">
        <f t="shared" si="43"/>
        <v/>
      </c>
      <c r="ER45" s="6" t="str">
        <f t="shared" si="43"/>
        <v/>
      </c>
      <c r="ES45" s="6" t="str">
        <f t="shared" si="43"/>
        <v/>
      </c>
      <c r="ET45" s="6" t="str">
        <f t="shared" si="43"/>
        <v/>
      </c>
      <c r="EU45" s="6" t="str">
        <f t="shared" si="43"/>
        <v/>
      </c>
      <c r="EV45" s="6" t="str">
        <f t="shared" si="43"/>
        <v/>
      </c>
      <c r="EW45" s="6" t="str">
        <f t="shared" si="43"/>
        <v/>
      </c>
      <c r="EX45" s="6" t="str">
        <f t="shared" si="43"/>
        <v/>
      </c>
      <c r="EY45" s="6" t="str">
        <f t="shared" si="43"/>
        <v/>
      </c>
      <c r="EZ45" s="6" t="str">
        <f t="shared" si="43"/>
        <v/>
      </c>
      <c r="FA45" s="6" t="str">
        <f t="shared" si="43"/>
        <v/>
      </c>
      <c r="FB45" s="6" t="str">
        <f t="shared" si="43"/>
        <v/>
      </c>
      <c r="FC45" s="6" t="str">
        <f t="shared" si="43"/>
        <v/>
      </c>
      <c r="FD45" s="6" t="str">
        <f t="shared" si="43"/>
        <v/>
      </c>
      <c r="FE45" s="6" t="str">
        <f t="shared" si="43"/>
        <v/>
      </c>
      <c r="FF45" s="6" t="str">
        <f t="shared" si="43"/>
        <v/>
      </c>
      <c r="FG45" s="6" t="str">
        <f t="shared" ref="FG45:FT45" si="44">IFERROR(FG19/FG6,"")</f>
        <v/>
      </c>
      <c r="FH45" s="6" t="str">
        <f t="shared" si="44"/>
        <v/>
      </c>
      <c r="FI45" s="6" t="str">
        <f t="shared" si="44"/>
        <v/>
      </c>
      <c r="FJ45" s="6" t="str">
        <f t="shared" si="44"/>
        <v/>
      </c>
      <c r="FK45" s="6" t="str">
        <f t="shared" si="44"/>
        <v/>
      </c>
      <c r="FL45" s="6" t="str">
        <f t="shared" si="44"/>
        <v/>
      </c>
      <c r="FM45" s="6" t="str">
        <f t="shared" si="44"/>
        <v/>
      </c>
      <c r="FN45" s="6" t="str">
        <f t="shared" si="44"/>
        <v/>
      </c>
      <c r="FO45" s="6" t="str">
        <f t="shared" si="44"/>
        <v/>
      </c>
      <c r="FP45" s="6" t="str">
        <f t="shared" si="44"/>
        <v/>
      </c>
      <c r="FQ45" s="6" t="str">
        <f t="shared" si="44"/>
        <v/>
      </c>
      <c r="FR45" s="6" t="str">
        <f t="shared" si="44"/>
        <v/>
      </c>
      <c r="FS45" s="6" t="str">
        <f t="shared" si="44"/>
        <v/>
      </c>
      <c r="FT45" s="6" t="str">
        <f t="shared" si="44"/>
        <v/>
      </c>
    </row>
    <row r="47" spans="1:176" x14ac:dyDescent="0.25">
      <c r="B47" s="8" t="s">
        <v>773</v>
      </c>
      <c r="C47" s="4" t="e">
        <f>C6+C14+C16+C17+C18+C22+C30</f>
        <v>#VALUE!</v>
      </c>
      <c r="D47" s="4" t="e">
        <f t="shared" ref="D47:BO47" si="45">D6+D14+D16+D17+D18+D22+D30</f>
        <v>#VALUE!</v>
      </c>
      <c r="E47" s="4" t="e">
        <f t="shared" si="45"/>
        <v>#VALUE!</v>
      </c>
      <c r="F47" s="4" t="e">
        <f t="shared" si="45"/>
        <v>#VALUE!</v>
      </c>
      <c r="G47" s="4">
        <f t="shared" si="45"/>
        <v>0</v>
      </c>
      <c r="H47" s="4">
        <f t="shared" si="45"/>
        <v>0</v>
      </c>
      <c r="I47" s="4">
        <f t="shared" si="45"/>
        <v>0</v>
      </c>
      <c r="J47" s="4">
        <f t="shared" si="45"/>
        <v>0</v>
      </c>
      <c r="K47" s="4">
        <f t="shared" si="45"/>
        <v>0</v>
      </c>
      <c r="L47" s="4">
        <f t="shared" si="45"/>
        <v>0</v>
      </c>
      <c r="M47" s="4">
        <f t="shared" si="45"/>
        <v>0</v>
      </c>
      <c r="N47" s="4">
        <f t="shared" si="45"/>
        <v>0</v>
      </c>
      <c r="O47" s="4">
        <f t="shared" si="45"/>
        <v>0</v>
      </c>
      <c r="P47" s="4">
        <f t="shared" si="45"/>
        <v>0</v>
      </c>
      <c r="Q47" s="4">
        <f t="shared" si="45"/>
        <v>0</v>
      </c>
      <c r="R47" s="4">
        <f t="shared" si="45"/>
        <v>0</v>
      </c>
      <c r="S47" s="4">
        <f t="shared" si="45"/>
        <v>0</v>
      </c>
      <c r="T47" s="4">
        <f t="shared" si="45"/>
        <v>0</v>
      </c>
      <c r="U47" s="4">
        <f t="shared" si="45"/>
        <v>0</v>
      </c>
      <c r="V47" s="4">
        <f t="shared" si="45"/>
        <v>0</v>
      </c>
      <c r="W47" s="4">
        <f t="shared" si="45"/>
        <v>0</v>
      </c>
      <c r="X47" s="4">
        <f t="shared" si="45"/>
        <v>0</v>
      </c>
      <c r="Y47" s="4">
        <f t="shared" si="45"/>
        <v>0</v>
      </c>
      <c r="Z47" s="4">
        <f t="shared" si="45"/>
        <v>0</v>
      </c>
      <c r="AA47" s="4">
        <f t="shared" si="45"/>
        <v>0</v>
      </c>
      <c r="AB47" s="4">
        <f t="shared" si="45"/>
        <v>0</v>
      </c>
      <c r="AC47" s="4">
        <f t="shared" si="45"/>
        <v>0</v>
      </c>
      <c r="AD47" s="4">
        <f t="shared" si="45"/>
        <v>0</v>
      </c>
      <c r="AE47" s="4">
        <f t="shared" si="45"/>
        <v>0</v>
      </c>
      <c r="AF47" s="4">
        <f t="shared" si="45"/>
        <v>0</v>
      </c>
      <c r="AG47" s="4">
        <f t="shared" si="45"/>
        <v>0</v>
      </c>
      <c r="AH47" s="4">
        <f t="shared" si="45"/>
        <v>0</v>
      </c>
      <c r="AI47" s="4">
        <f t="shared" si="45"/>
        <v>0</v>
      </c>
      <c r="AJ47" s="4">
        <f t="shared" si="45"/>
        <v>0</v>
      </c>
      <c r="AK47" s="4">
        <f t="shared" si="45"/>
        <v>0</v>
      </c>
      <c r="AL47" s="4">
        <f t="shared" si="45"/>
        <v>0</v>
      </c>
      <c r="AM47" s="4">
        <f t="shared" si="45"/>
        <v>0</v>
      </c>
      <c r="AN47" s="4">
        <f t="shared" si="45"/>
        <v>0</v>
      </c>
      <c r="AO47" s="4">
        <f t="shared" si="45"/>
        <v>0</v>
      </c>
      <c r="AP47" s="4">
        <f t="shared" si="45"/>
        <v>0</v>
      </c>
      <c r="AQ47" s="4">
        <f t="shared" si="45"/>
        <v>0</v>
      </c>
      <c r="AR47" s="4">
        <f t="shared" si="45"/>
        <v>0</v>
      </c>
      <c r="AS47" s="4">
        <f t="shared" si="45"/>
        <v>0</v>
      </c>
      <c r="AT47" s="4">
        <f t="shared" si="45"/>
        <v>0</v>
      </c>
      <c r="AU47" s="4">
        <f t="shared" si="45"/>
        <v>0</v>
      </c>
      <c r="AV47" s="4">
        <f t="shared" si="45"/>
        <v>0</v>
      </c>
      <c r="AW47" s="4">
        <f t="shared" si="45"/>
        <v>0</v>
      </c>
      <c r="AX47" s="4">
        <f t="shared" si="45"/>
        <v>0</v>
      </c>
      <c r="AY47" s="4">
        <f t="shared" si="45"/>
        <v>0</v>
      </c>
      <c r="AZ47" s="4">
        <f t="shared" si="45"/>
        <v>0</v>
      </c>
      <c r="BA47" s="4">
        <f t="shared" si="45"/>
        <v>0</v>
      </c>
      <c r="BB47" s="4">
        <f t="shared" si="45"/>
        <v>0</v>
      </c>
      <c r="BC47" s="4">
        <f t="shared" si="45"/>
        <v>0</v>
      </c>
      <c r="BD47" s="4">
        <f t="shared" si="45"/>
        <v>0</v>
      </c>
      <c r="BE47" s="4">
        <f t="shared" si="45"/>
        <v>0</v>
      </c>
      <c r="BF47" s="4">
        <f t="shared" si="45"/>
        <v>0</v>
      </c>
      <c r="BG47" s="4">
        <f t="shared" si="45"/>
        <v>0</v>
      </c>
      <c r="BH47" s="4">
        <f t="shared" si="45"/>
        <v>0</v>
      </c>
      <c r="BI47" s="4">
        <f t="shared" si="45"/>
        <v>0</v>
      </c>
      <c r="BJ47" s="4">
        <f t="shared" si="45"/>
        <v>0</v>
      </c>
      <c r="BK47" s="4">
        <f t="shared" si="45"/>
        <v>0</v>
      </c>
      <c r="BL47" s="4">
        <f t="shared" si="45"/>
        <v>0</v>
      </c>
      <c r="BM47" s="4">
        <f t="shared" si="45"/>
        <v>0</v>
      </c>
      <c r="BN47" s="4">
        <f t="shared" si="45"/>
        <v>0</v>
      </c>
      <c r="BO47" s="4">
        <f t="shared" si="45"/>
        <v>0</v>
      </c>
      <c r="BP47" s="4">
        <f t="shared" ref="BP47:EA47" si="46">BP6+BP14+BP16+BP17+BP18+BP22+BP30</f>
        <v>0</v>
      </c>
      <c r="BQ47" s="4">
        <f t="shared" si="46"/>
        <v>0</v>
      </c>
      <c r="BR47" s="4">
        <f t="shared" si="46"/>
        <v>0</v>
      </c>
      <c r="BS47" s="4">
        <f t="shared" si="46"/>
        <v>0</v>
      </c>
      <c r="BT47" s="4">
        <f t="shared" si="46"/>
        <v>0</v>
      </c>
      <c r="BU47" s="4">
        <f t="shared" si="46"/>
        <v>0</v>
      </c>
      <c r="BV47" s="4">
        <f t="shared" si="46"/>
        <v>0</v>
      </c>
      <c r="BW47" s="4">
        <f t="shared" si="46"/>
        <v>0</v>
      </c>
      <c r="BX47" s="4">
        <f t="shared" si="46"/>
        <v>0</v>
      </c>
      <c r="BY47" s="4">
        <f t="shared" si="46"/>
        <v>0</v>
      </c>
      <c r="BZ47" s="4">
        <f t="shared" si="46"/>
        <v>0</v>
      </c>
      <c r="CA47" s="4">
        <f t="shared" si="46"/>
        <v>0</v>
      </c>
      <c r="CB47" s="4">
        <f t="shared" si="46"/>
        <v>0</v>
      </c>
      <c r="CC47" s="4">
        <f t="shared" si="46"/>
        <v>0</v>
      </c>
      <c r="CD47" s="4">
        <f t="shared" si="46"/>
        <v>0</v>
      </c>
      <c r="CE47" s="4">
        <f t="shared" si="46"/>
        <v>0</v>
      </c>
      <c r="CF47" s="4">
        <f t="shared" si="46"/>
        <v>0</v>
      </c>
      <c r="CG47" s="4">
        <f t="shared" si="46"/>
        <v>0</v>
      </c>
      <c r="CH47" s="4">
        <f t="shared" si="46"/>
        <v>0</v>
      </c>
      <c r="CI47" s="4">
        <f t="shared" si="46"/>
        <v>0</v>
      </c>
      <c r="CJ47" s="4">
        <f t="shared" si="46"/>
        <v>0</v>
      </c>
      <c r="CK47" s="4">
        <f t="shared" si="46"/>
        <v>0</v>
      </c>
      <c r="CL47" s="4">
        <f t="shared" si="46"/>
        <v>0</v>
      </c>
      <c r="CM47" s="4">
        <f t="shared" si="46"/>
        <v>0</v>
      </c>
      <c r="CN47" s="4">
        <f t="shared" si="46"/>
        <v>0</v>
      </c>
      <c r="CO47" s="4">
        <f t="shared" si="46"/>
        <v>0</v>
      </c>
      <c r="CP47" s="4">
        <f t="shared" si="46"/>
        <v>0</v>
      </c>
      <c r="CQ47" s="4">
        <f t="shared" si="46"/>
        <v>0</v>
      </c>
      <c r="CR47" s="4">
        <f t="shared" si="46"/>
        <v>0</v>
      </c>
      <c r="CS47" s="4">
        <f t="shared" si="46"/>
        <v>0</v>
      </c>
      <c r="CT47" s="4">
        <f t="shared" si="46"/>
        <v>0</v>
      </c>
      <c r="CU47" s="4">
        <f t="shared" si="46"/>
        <v>0</v>
      </c>
      <c r="CV47" s="4">
        <f t="shared" si="46"/>
        <v>0</v>
      </c>
      <c r="CW47" s="4">
        <f t="shared" si="46"/>
        <v>0</v>
      </c>
      <c r="CX47" s="4">
        <f t="shared" si="46"/>
        <v>0</v>
      </c>
      <c r="CY47" s="4">
        <f t="shared" si="46"/>
        <v>0</v>
      </c>
      <c r="CZ47" s="4">
        <f t="shared" si="46"/>
        <v>0</v>
      </c>
      <c r="DA47" s="4">
        <f t="shared" si="46"/>
        <v>0</v>
      </c>
      <c r="DB47" s="4">
        <f t="shared" si="46"/>
        <v>0</v>
      </c>
      <c r="DC47" s="4">
        <f t="shared" si="46"/>
        <v>0</v>
      </c>
      <c r="DD47" s="4">
        <f t="shared" si="46"/>
        <v>0</v>
      </c>
      <c r="DE47" s="4">
        <f t="shared" si="46"/>
        <v>0</v>
      </c>
      <c r="DF47" s="4">
        <f t="shared" si="46"/>
        <v>0</v>
      </c>
      <c r="DG47" s="4">
        <f t="shared" si="46"/>
        <v>0</v>
      </c>
      <c r="DH47" s="4">
        <f t="shared" si="46"/>
        <v>0</v>
      </c>
      <c r="DI47" s="4">
        <f t="shared" si="46"/>
        <v>0</v>
      </c>
      <c r="DJ47" s="4">
        <f t="shared" si="46"/>
        <v>0</v>
      </c>
      <c r="DK47" s="4">
        <f t="shared" si="46"/>
        <v>0</v>
      </c>
      <c r="DL47" s="4">
        <f t="shared" si="46"/>
        <v>0</v>
      </c>
      <c r="DM47" s="4">
        <f t="shared" si="46"/>
        <v>0</v>
      </c>
      <c r="DN47" s="4">
        <f t="shared" si="46"/>
        <v>0</v>
      </c>
      <c r="DO47" s="4">
        <f t="shared" si="46"/>
        <v>0</v>
      </c>
      <c r="DP47" s="4">
        <f t="shared" si="46"/>
        <v>0</v>
      </c>
      <c r="DQ47" s="4">
        <f t="shared" si="46"/>
        <v>0</v>
      </c>
      <c r="DR47" s="4">
        <f t="shared" si="46"/>
        <v>0</v>
      </c>
      <c r="DS47" s="4">
        <f t="shared" si="46"/>
        <v>0</v>
      </c>
      <c r="DT47" s="4">
        <f t="shared" si="46"/>
        <v>0</v>
      </c>
      <c r="DU47" s="4">
        <f t="shared" si="46"/>
        <v>0</v>
      </c>
      <c r="DV47" s="4">
        <f t="shared" si="46"/>
        <v>0</v>
      </c>
      <c r="DW47" s="4">
        <f t="shared" si="46"/>
        <v>0</v>
      </c>
      <c r="DX47" s="4">
        <f t="shared" si="46"/>
        <v>0</v>
      </c>
      <c r="DY47" s="4">
        <f t="shared" si="46"/>
        <v>0</v>
      </c>
      <c r="DZ47" s="4">
        <f t="shared" si="46"/>
        <v>0</v>
      </c>
      <c r="EA47" s="4">
        <f t="shared" si="46"/>
        <v>0</v>
      </c>
      <c r="EB47" s="4">
        <f t="shared" ref="EB47:FT47" si="47">EB6+EB14+EB16+EB17+EB18+EB22+EB30</f>
        <v>0</v>
      </c>
      <c r="EC47" s="4">
        <f t="shared" si="47"/>
        <v>0</v>
      </c>
      <c r="ED47" s="4">
        <f t="shared" si="47"/>
        <v>0</v>
      </c>
      <c r="EE47" s="4">
        <f t="shared" si="47"/>
        <v>0</v>
      </c>
      <c r="EF47" s="4">
        <f t="shared" si="47"/>
        <v>0</v>
      </c>
      <c r="EG47" s="4">
        <f t="shared" si="47"/>
        <v>0</v>
      </c>
      <c r="EH47" s="4">
        <f t="shared" si="47"/>
        <v>0</v>
      </c>
      <c r="EI47" s="4">
        <f t="shared" si="47"/>
        <v>0</v>
      </c>
      <c r="EJ47" s="4">
        <f t="shared" si="47"/>
        <v>0</v>
      </c>
      <c r="EK47" s="4">
        <f t="shared" si="47"/>
        <v>0</v>
      </c>
      <c r="EL47" s="4">
        <f t="shared" si="47"/>
        <v>0</v>
      </c>
      <c r="EM47" s="4">
        <f t="shared" si="47"/>
        <v>0</v>
      </c>
      <c r="EN47" s="4">
        <f t="shared" si="47"/>
        <v>0</v>
      </c>
      <c r="EO47" s="4">
        <f t="shared" si="47"/>
        <v>0</v>
      </c>
      <c r="EP47" s="4">
        <f t="shared" si="47"/>
        <v>0</v>
      </c>
      <c r="EQ47" s="4">
        <f t="shared" si="47"/>
        <v>0</v>
      </c>
      <c r="ER47" s="4">
        <f t="shared" si="47"/>
        <v>0</v>
      </c>
      <c r="ES47" s="4">
        <f t="shared" si="47"/>
        <v>0</v>
      </c>
      <c r="ET47" s="4">
        <f t="shared" si="47"/>
        <v>0</v>
      </c>
      <c r="EU47" s="4">
        <f t="shared" si="47"/>
        <v>0</v>
      </c>
      <c r="EV47" s="4">
        <f t="shared" si="47"/>
        <v>0</v>
      </c>
      <c r="EW47" s="4">
        <f t="shared" si="47"/>
        <v>0</v>
      </c>
      <c r="EX47" s="4">
        <f t="shared" si="47"/>
        <v>0</v>
      </c>
      <c r="EY47" s="4">
        <f t="shared" si="47"/>
        <v>0</v>
      </c>
      <c r="EZ47" s="4">
        <f t="shared" si="47"/>
        <v>0</v>
      </c>
      <c r="FA47" s="4">
        <f t="shared" si="47"/>
        <v>0</v>
      </c>
      <c r="FB47" s="4">
        <f t="shared" si="47"/>
        <v>0</v>
      </c>
      <c r="FC47" s="4">
        <f t="shared" si="47"/>
        <v>0</v>
      </c>
      <c r="FD47" s="4">
        <f t="shared" si="47"/>
        <v>0</v>
      </c>
      <c r="FE47" s="4">
        <f t="shared" si="47"/>
        <v>0</v>
      </c>
      <c r="FF47" s="4">
        <f t="shared" si="47"/>
        <v>0</v>
      </c>
      <c r="FG47" s="4">
        <f t="shared" si="47"/>
        <v>0</v>
      </c>
      <c r="FH47" s="4">
        <f t="shared" si="47"/>
        <v>0</v>
      </c>
      <c r="FI47" s="4">
        <f t="shared" si="47"/>
        <v>0</v>
      </c>
      <c r="FJ47" s="4">
        <f t="shared" si="47"/>
        <v>0</v>
      </c>
      <c r="FK47" s="4">
        <f t="shared" si="47"/>
        <v>0</v>
      </c>
      <c r="FL47" s="4">
        <f t="shared" si="47"/>
        <v>0</v>
      </c>
      <c r="FM47" s="4">
        <f t="shared" si="47"/>
        <v>0</v>
      </c>
      <c r="FN47" s="4">
        <f t="shared" si="47"/>
        <v>0</v>
      </c>
      <c r="FO47" s="4">
        <f t="shared" si="47"/>
        <v>0</v>
      </c>
      <c r="FP47" s="4">
        <f t="shared" si="47"/>
        <v>0</v>
      </c>
      <c r="FQ47" s="4">
        <f t="shared" si="47"/>
        <v>0</v>
      </c>
      <c r="FR47" s="4">
        <f t="shared" si="47"/>
        <v>0</v>
      </c>
      <c r="FS47" s="4">
        <f t="shared" si="47"/>
        <v>0</v>
      </c>
      <c r="FT47" s="4">
        <f t="shared" si="47"/>
        <v>0</v>
      </c>
    </row>
    <row r="48" spans="1:176" x14ac:dyDescent="0.25">
      <c r="B48" s="8" t="s">
        <v>774</v>
      </c>
      <c r="C48" s="4">
        <f>C7+C9+C10+C11+C12+C15+C19</f>
        <v>52793157</v>
      </c>
      <c r="D48" s="4">
        <f t="shared" ref="D48:BO48" si="48">D7+D9+D10+D11+D12+D15+D19</f>
        <v>306339</v>
      </c>
      <c r="E48" s="4">
        <f t="shared" si="48"/>
        <v>39913927</v>
      </c>
      <c r="F48" s="4">
        <f t="shared" si="48"/>
        <v>4400121</v>
      </c>
      <c r="G48" s="4">
        <f t="shared" si="48"/>
        <v>0</v>
      </c>
      <c r="H48" s="4">
        <f t="shared" si="48"/>
        <v>0</v>
      </c>
      <c r="I48" s="4">
        <f t="shared" si="48"/>
        <v>0</v>
      </c>
      <c r="J48" s="4">
        <f t="shared" si="48"/>
        <v>0</v>
      </c>
      <c r="K48" s="4">
        <f t="shared" si="48"/>
        <v>0</v>
      </c>
      <c r="L48" s="4">
        <f t="shared" si="48"/>
        <v>0</v>
      </c>
      <c r="M48" s="4">
        <f t="shared" si="48"/>
        <v>0</v>
      </c>
      <c r="N48" s="4">
        <f t="shared" si="48"/>
        <v>0</v>
      </c>
      <c r="O48" s="4">
        <f t="shared" si="48"/>
        <v>0</v>
      </c>
      <c r="P48" s="4">
        <f t="shared" si="48"/>
        <v>0</v>
      </c>
      <c r="Q48" s="4">
        <f t="shared" si="48"/>
        <v>0</v>
      </c>
      <c r="R48" s="4">
        <f t="shared" si="48"/>
        <v>0</v>
      </c>
      <c r="S48" s="4">
        <f t="shared" si="48"/>
        <v>0</v>
      </c>
      <c r="T48" s="4">
        <f t="shared" si="48"/>
        <v>0</v>
      </c>
      <c r="U48" s="4">
        <f t="shared" si="48"/>
        <v>0</v>
      </c>
      <c r="V48" s="4">
        <f t="shared" si="48"/>
        <v>0</v>
      </c>
      <c r="W48" s="4">
        <f t="shared" si="48"/>
        <v>0</v>
      </c>
      <c r="X48" s="4">
        <f t="shared" si="48"/>
        <v>0</v>
      </c>
      <c r="Y48" s="4">
        <f t="shared" si="48"/>
        <v>0</v>
      </c>
      <c r="Z48" s="4">
        <f t="shared" si="48"/>
        <v>0</v>
      </c>
      <c r="AA48" s="4">
        <f t="shared" si="48"/>
        <v>0</v>
      </c>
      <c r="AB48" s="4">
        <f t="shared" si="48"/>
        <v>0</v>
      </c>
      <c r="AC48" s="4">
        <f t="shared" si="48"/>
        <v>0</v>
      </c>
      <c r="AD48" s="4">
        <f t="shared" si="48"/>
        <v>0</v>
      </c>
      <c r="AE48" s="4">
        <f t="shared" si="48"/>
        <v>0</v>
      </c>
      <c r="AF48" s="4">
        <f t="shared" si="48"/>
        <v>0</v>
      </c>
      <c r="AG48" s="4">
        <f t="shared" si="48"/>
        <v>0</v>
      </c>
      <c r="AH48" s="4">
        <f t="shared" si="48"/>
        <v>0</v>
      </c>
      <c r="AI48" s="4">
        <f t="shared" si="48"/>
        <v>0</v>
      </c>
      <c r="AJ48" s="4">
        <f t="shared" si="48"/>
        <v>0</v>
      </c>
      <c r="AK48" s="4">
        <f t="shared" si="48"/>
        <v>0</v>
      </c>
      <c r="AL48" s="4">
        <f t="shared" si="48"/>
        <v>0</v>
      </c>
      <c r="AM48" s="4">
        <f t="shared" si="48"/>
        <v>0</v>
      </c>
      <c r="AN48" s="4">
        <f t="shared" si="48"/>
        <v>0</v>
      </c>
      <c r="AO48" s="4">
        <f t="shared" si="48"/>
        <v>0</v>
      </c>
      <c r="AP48" s="4">
        <f t="shared" si="48"/>
        <v>0</v>
      </c>
      <c r="AQ48" s="4">
        <f t="shared" si="48"/>
        <v>0</v>
      </c>
      <c r="AR48" s="4">
        <f t="shared" si="48"/>
        <v>0</v>
      </c>
      <c r="AS48" s="4">
        <f t="shared" si="48"/>
        <v>0</v>
      </c>
      <c r="AT48" s="4">
        <f t="shared" si="48"/>
        <v>0</v>
      </c>
      <c r="AU48" s="4">
        <f t="shared" si="48"/>
        <v>0</v>
      </c>
      <c r="AV48" s="4">
        <f t="shared" si="48"/>
        <v>0</v>
      </c>
      <c r="AW48" s="4">
        <f t="shared" si="48"/>
        <v>0</v>
      </c>
      <c r="AX48" s="4">
        <f t="shared" si="48"/>
        <v>0</v>
      </c>
      <c r="AY48" s="4">
        <f t="shared" si="48"/>
        <v>0</v>
      </c>
      <c r="AZ48" s="4">
        <f t="shared" si="48"/>
        <v>0</v>
      </c>
      <c r="BA48" s="4">
        <f t="shared" si="48"/>
        <v>0</v>
      </c>
      <c r="BB48" s="4">
        <f t="shared" si="48"/>
        <v>0</v>
      </c>
      <c r="BC48" s="4">
        <f t="shared" si="48"/>
        <v>0</v>
      </c>
      <c r="BD48" s="4">
        <f t="shared" si="48"/>
        <v>0</v>
      </c>
      <c r="BE48" s="4">
        <f t="shared" si="48"/>
        <v>0</v>
      </c>
      <c r="BF48" s="4">
        <f t="shared" si="48"/>
        <v>0</v>
      </c>
      <c r="BG48" s="4">
        <f t="shared" si="48"/>
        <v>0</v>
      </c>
      <c r="BH48" s="4">
        <f t="shared" si="48"/>
        <v>0</v>
      </c>
      <c r="BI48" s="4">
        <f t="shared" si="48"/>
        <v>0</v>
      </c>
      <c r="BJ48" s="4">
        <f t="shared" si="48"/>
        <v>0</v>
      </c>
      <c r="BK48" s="4">
        <f t="shared" si="48"/>
        <v>0</v>
      </c>
      <c r="BL48" s="4">
        <f t="shared" si="48"/>
        <v>0</v>
      </c>
      <c r="BM48" s="4">
        <f t="shared" si="48"/>
        <v>0</v>
      </c>
      <c r="BN48" s="4">
        <f t="shared" si="48"/>
        <v>0</v>
      </c>
      <c r="BO48" s="4">
        <f t="shared" si="48"/>
        <v>0</v>
      </c>
      <c r="BP48" s="4">
        <f t="shared" ref="BP48:EA48" si="49">BP7+BP9+BP10+BP11+BP12+BP15+BP19</f>
        <v>0</v>
      </c>
      <c r="BQ48" s="4">
        <f t="shared" si="49"/>
        <v>0</v>
      </c>
      <c r="BR48" s="4">
        <f t="shared" si="49"/>
        <v>0</v>
      </c>
      <c r="BS48" s="4">
        <f t="shared" si="49"/>
        <v>0</v>
      </c>
      <c r="BT48" s="4">
        <f t="shared" si="49"/>
        <v>0</v>
      </c>
      <c r="BU48" s="4">
        <f t="shared" si="49"/>
        <v>0</v>
      </c>
      <c r="BV48" s="4">
        <f t="shared" si="49"/>
        <v>0</v>
      </c>
      <c r="BW48" s="4">
        <f t="shared" si="49"/>
        <v>0</v>
      </c>
      <c r="BX48" s="4">
        <f t="shared" si="49"/>
        <v>0</v>
      </c>
      <c r="BY48" s="4">
        <f t="shared" si="49"/>
        <v>0</v>
      </c>
      <c r="BZ48" s="4">
        <f t="shared" si="49"/>
        <v>0</v>
      </c>
      <c r="CA48" s="4">
        <f t="shared" si="49"/>
        <v>0</v>
      </c>
      <c r="CB48" s="4">
        <f t="shared" si="49"/>
        <v>0</v>
      </c>
      <c r="CC48" s="4">
        <f t="shared" si="49"/>
        <v>0</v>
      </c>
      <c r="CD48" s="4">
        <f t="shared" si="49"/>
        <v>0</v>
      </c>
      <c r="CE48" s="4">
        <f t="shared" si="49"/>
        <v>0</v>
      </c>
      <c r="CF48" s="4">
        <f t="shared" si="49"/>
        <v>0</v>
      </c>
      <c r="CG48" s="4">
        <f t="shared" si="49"/>
        <v>0</v>
      </c>
      <c r="CH48" s="4">
        <f t="shared" si="49"/>
        <v>0</v>
      </c>
      <c r="CI48" s="4">
        <f t="shared" si="49"/>
        <v>0</v>
      </c>
      <c r="CJ48" s="4">
        <f t="shared" si="49"/>
        <v>0</v>
      </c>
      <c r="CK48" s="4">
        <f t="shared" si="49"/>
        <v>0</v>
      </c>
      <c r="CL48" s="4">
        <f t="shared" si="49"/>
        <v>0</v>
      </c>
      <c r="CM48" s="4">
        <f t="shared" si="49"/>
        <v>0</v>
      </c>
      <c r="CN48" s="4">
        <f t="shared" si="49"/>
        <v>0</v>
      </c>
      <c r="CO48" s="4">
        <f t="shared" si="49"/>
        <v>0</v>
      </c>
      <c r="CP48" s="4">
        <f t="shared" si="49"/>
        <v>0</v>
      </c>
      <c r="CQ48" s="4">
        <f t="shared" si="49"/>
        <v>0</v>
      </c>
      <c r="CR48" s="4">
        <f t="shared" si="49"/>
        <v>0</v>
      </c>
      <c r="CS48" s="4">
        <f t="shared" si="49"/>
        <v>0</v>
      </c>
      <c r="CT48" s="4">
        <f t="shared" si="49"/>
        <v>0</v>
      </c>
      <c r="CU48" s="4">
        <f t="shared" si="49"/>
        <v>0</v>
      </c>
      <c r="CV48" s="4">
        <f t="shared" si="49"/>
        <v>0</v>
      </c>
      <c r="CW48" s="4">
        <f t="shared" si="49"/>
        <v>0</v>
      </c>
      <c r="CX48" s="4">
        <f t="shared" si="49"/>
        <v>0</v>
      </c>
      <c r="CY48" s="4">
        <f t="shared" si="49"/>
        <v>0</v>
      </c>
      <c r="CZ48" s="4">
        <f t="shared" si="49"/>
        <v>0</v>
      </c>
      <c r="DA48" s="4">
        <f t="shared" si="49"/>
        <v>0</v>
      </c>
      <c r="DB48" s="4">
        <f t="shared" si="49"/>
        <v>0</v>
      </c>
      <c r="DC48" s="4">
        <f t="shared" si="49"/>
        <v>0</v>
      </c>
      <c r="DD48" s="4">
        <f t="shared" si="49"/>
        <v>0</v>
      </c>
      <c r="DE48" s="4">
        <f t="shared" si="49"/>
        <v>0</v>
      </c>
      <c r="DF48" s="4">
        <f t="shared" si="49"/>
        <v>0</v>
      </c>
      <c r="DG48" s="4">
        <f t="shared" si="49"/>
        <v>0</v>
      </c>
      <c r="DH48" s="4">
        <f t="shared" si="49"/>
        <v>0</v>
      </c>
      <c r="DI48" s="4">
        <f t="shared" si="49"/>
        <v>0</v>
      </c>
      <c r="DJ48" s="4">
        <f t="shared" si="49"/>
        <v>0</v>
      </c>
      <c r="DK48" s="4">
        <f t="shared" si="49"/>
        <v>0</v>
      </c>
      <c r="DL48" s="4">
        <f t="shared" si="49"/>
        <v>0</v>
      </c>
      <c r="DM48" s="4">
        <f t="shared" si="49"/>
        <v>0</v>
      </c>
      <c r="DN48" s="4">
        <f t="shared" si="49"/>
        <v>0</v>
      </c>
      <c r="DO48" s="4">
        <f t="shared" si="49"/>
        <v>0</v>
      </c>
      <c r="DP48" s="4">
        <f t="shared" si="49"/>
        <v>0</v>
      </c>
      <c r="DQ48" s="4">
        <f t="shared" si="49"/>
        <v>0</v>
      </c>
      <c r="DR48" s="4">
        <f t="shared" si="49"/>
        <v>0</v>
      </c>
      <c r="DS48" s="4">
        <f t="shared" si="49"/>
        <v>0</v>
      </c>
      <c r="DT48" s="4">
        <f t="shared" si="49"/>
        <v>0</v>
      </c>
      <c r="DU48" s="4">
        <f t="shared" si="49"/>
        <v>0</v>
      </c>
      <c r="DV48" s="4">
        <f t="shared" si="49"/>
        <v>0</v>
      </c>
      <c r="DW48" s="4">
        <f t="shared" si="49"/>
        <v>0</v>
      </c>
      <c r="DX48" s="4">
        <f t="shared" si="49"/>
        <v>0</v>
      </c>
      <c r="DY48" s="4">
        <f t="shared" si="49"/>
        <v>0</v>
      </c>
      <c r="DZ48" s="4">
        <f t="shared" si="49"/>
        <v>0</v>
      </c>
      <c r="EA48" s="4">
        <f t="shared" si="49"/>
        <v>0</v>
      </c>
      <c r="EB48" s="4">
        <f t="shared" ref="EB48:FT48" si="50">EB7+EB9+EB10+EB11+EB12+EB15+EB19</f>
        <v>0</v>
      </c>
      <c r="EC48" s="4">
        <f t="shared" si="50"/>
        <v>0</v>
      </c>
      <c r="ED48" s="4">
        <f t="shared" si="50"/>
        <v>0</v>
      </c>
      <c r="EE48" s="4">
        <f t="shared" si="50"/>
        <v>0</v>
      </c>
      <c r="EF48" s="4">
        <f t="shared" si="50"/>
        <v>0</v>
      </c>
      <c r="EG48" s="4">
        <f t="shared" si="50"/>
        <v>0</v>
      </c>
      <c r="EH48" s="4">
        <f t="shared" si="50"/>
        <v>0</v>
      </c>
      <c r="EI48" s="4">
        <f t="shared" si="50"/>
        <v>0</v>
      </c>
      <c r="EJ48" s="4">
        <f t="shared" si="50"/>
        <v>0</v>
      </c>
      <c r="EK48" s="4">
        <f t="shared" si="50"/>
        <v>0</v>
      </c>
      <c r="EL48" s="4">
        <f t="shared" si="50"/>
        <v>0</v>
      </c>
      <c r="EM48" s="4">
        <f t="shared" si="50"/>
        <v>0</v>
      </c>
      <c r="EN48" s="4">
        <f t="shared" si="50"/>
        <v>0</v>
      </c>
      <c r="EO48" s="4">
        <f t="shared" si="50"/>
        <v>0</v>
      </c>
      <c r="EP48" s="4">
        <f t="shared" si="50"/>
        <v>0</v>
      </c>
      <c r="EQ48" s="4">
        <f t="shared" si="50"/>
        <v>0</v>
      </c>
      <c r="ER48" s="4">
        <f t="shared" si="50"/>
        <v>0</v>
      </c>
      <c r="ES48" s="4">
        <f t="shared" si="50"/>
        <v>0</v>
      </c>
      <c r="ET48" s="4">
        <f t="shared" si="50"/>
        <v>0</v>
      </c>
      <c r="EU48" s="4">
        <f t="shared" si="50"/>
        <v>0</v>
      </c>
      <c r="EV48" s="4">
        <f t="shared" si="50"/>
        <v>0</v>
      </c>
      <c r="EW48" s="4">
        <f t="shared" si="50"/>
        <v>0</v>
      </c>
      <c r="EX48" s="4">
        <f t="shared" si="50"/>
        <v>0</v>
      </c>
      <c r="EY48" s="4">
        <f t="shared" si="50"/>
        <v>0</v>
      </c>
      <c r="EZ48" s="4">
        <f t="shared" si="50"/>
        <v>0</v>
      </c>
      <c r="FA48" s="4">
        <f t="shared" si="50"/>
        <v>0</v>
      </c>
      <c r="FB48" s="4">
        <f t="shared" si="50"/>
        <v>0</v>
      </c>
      <c r="FC48" s="4">
        <f t="shared" si="50"/>
        <v>0</v>
      </c>
      <c r="FD48" s="4">
        <f t="shared" si="50"/>
        <v>0</v>
      </c>
      <c r="FE48" s="4">
        <f t="shared" si="50"/>
        <v>0</v>
      </c>
      <c r="FF48" s="4">
        <f t="shared" si="50"/>
        <v>0</v>
      </c>
      <c r="FG48" s="4">
        <f t="shared" si="50"/>
        <v>0</v>
      </c>
      <c r="FH48" s="4">
        <f t="shared" si="50"/>
        <v>0</v>
      </c>
      <c r="FI48" s="4">
        <f t="shared" si="50"/>
        <v>0</v>
      </c>
      <c r="FJ48" s="4">
        <f t="shared" si="50"/>
        <v>0</v>
      </c>
      <c r="FK48" s="4">
        <f t="shared" si="50"/>
        <v>0</v>
      </c>
      <c r="FL48" s="4">
        <f t="shared" si="50"/>
        <v>0</v>
      </c>
      <c r="FM48" s="4">
        <f t="shared" si="50"/>
        <v>0</v>
      </c>
      <c r="FN48" s="4">
        <f t="shared" si="50"/>
        <v>0</v>
      </c>
      <c r="FO48" s="4">
        <f t="shared" si="50"/>
        <v>0</v>
      </c>
      <c r="FP48" s="4">
        <f t="shared" si="50"/>
        <v>0</v>
      </c>
      <c r="FQ48" s="4">
        <f t="shared" si="50"/>
        <v>0</v>
      </c>
      <c r="FR48" s="4">
        <f t="shared" si="50"/>
        <v>0</v>
      </c>
      <c r="FS48" s="4">
        <f t="shared" si="50"/>
        <v>0</v>
      </c>
      <c r="FT48" s="4">
        <f t="shared" si="50"/>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FR34"/>
  <sheetViews>
    <sheetView workbookViewId="0">
      <selection activeCell="B6" sqref="B6"/>
    </sheetView>
  </sheetViews>
  <sheetFormatPr baseColWidth="10" defaultRowHeight="15" x14ac:dyDescent="0.25"/>
  <cols>
    <col min="1" max="1" width="10.7109375" bestFit="1" customWidth="1"/>
    <col min="2" max="2" width="20.5703125" customWidth="1"/>
    <col min="3" max="3" width="15.7109375" bestFit="1" customWidth="1"/>
    <col min="4" max="4" width="15.7109375" customWidth="1"/>
    <col min="5" max="174" width="15.7109375" bestFit="1" customWidth="1"/>
    <col min="175" max="179" width="15.5703125" bestFit="1" customWidth="1"/>
    <col min="180" max="181" width="13" bestFit="1" customWidth="1"/>
    <col min="182" max="182" width="14.85546875" bestFit="1" customWidth="1"/>
    <col min="183" max="183" width="14" bestFit="1" customWidth="1"/>
    <col min="184" max="184" width="14.85546875" bestFit="1" customWidth="1"/>
    <col min="185" max="185" width="12" bestFit="1" customWidth="1"/>
    <col min="186" max="186" width="14.85546875" bestFit="1" customWidth="1"/>
    <col min="187" max="188" width="13" bestFit="1" customWidth="1"/>
    <col min="189" max="189" width="14.85546875" bestFit="1" customWidth="1"/>
    <col min="190" max="191" width="13" bestFit="1" customWidth="1"/>
    <col min="192" max="192" width="14.85546875" bestFit="1" customWidth="1"/>
    <col min="193" max="194" width="14" bestFit="1" customWidth="1"/>
    <col min="195" max="195" width="14.85546875" bestFit="1" customWidth="1"/>
    <col min="196" max="198" width="14" bestFit="1" customWidth="1"/>
    <col min="199" max="199" width="14.85546875" bestFit="1" customWidth="1"/>
    <col min="200" max="203" width="14" bestFit="1" customWidth="1"/>
    <col min="204" max="204" width="14.85546875" bestFit="1" customWidth="1"/>
    <col min="205" max="205" width="13" bestFit="1" customWidth="1"/>
    <col min="206" max="206" width="14.85546875" bestFit="1" customWidth="1"/>
    <col min="207" max="208" width="14" bestFit="1" customWidth="1"/>
    <col min="209" max="209" width="14.85546875" bestFit="1" customWidth="1"/>
    <col min="210" max="211" width="14" bestFit="1" customWidth="1"/>
    <col min="212" max="212" width="14.85546875" bestFit="1" customWidth="1"/>
    <col min="213" max="213" width="13" bestFit="1" customWidth="1"/>
    <col min="214" max="214" width="14.85546875" bestFit="1" customWidth="1"/>
    <col min="215" max="216" width="14" bestFit="1" customWidth="1"/>
    <col min="217" max="217" width="14.85546875" bestFit="1" customWidth="1"/>
    <col min="218" max="220" width="14" bestFit="1" customWidth="1"/>
    <col min="221" max="221" width="14.85546875" bestFit="1" customWidth="1"/>
    <col min="222" max="223" width="14" bestFit="1" customWidth="1"/>
    <col min="224" max="224" width="14.85546875" bestFit="1" customWidth="1"/>
  </cols>
  <sheetData>
    <row r="4" spans="1:174" x14ac:dyDescent="0.25">
      <c r="A4" s="2" t="s">
        <v>414</v>
      </c>
      <c r="C4" s="2" t="s">
        <v>39</v>
      </c>
      <c r="D4" s="2" t="s">
        <v>217</v>
      </c>
    </row>
    <row r="5" spans="1:174" x14ac:dyDescent="0.25">
      <c r="C5">
        <v>800014246</v>
      </c>
      <c r="D5">
        <v>800014246</v>
      </c>
      <c r="E5">
        <v>800028455</v>
      </c>
      <c r="F5">
        <v>800093117</v>
      </c>
      <c r="G5">
        <v>800093117</v>
      </c>
      <c r="H5">
        <v>800094968</v>
      </c>
      <c r="I5">
        <v>800094968</v>
      </c>
      <c r="J5">
        <v>800095951</v>
      </c>
      <c r="K5">
        <v>800095951</v>
      </c>
      <c r="L5">
        <v>800140959</v>
      </c>
      <c r="M5">
        <v>800140959</v>
      </c>
      <c r="N5">
        <v>800173155</v>
      </c>
      <c r="O5">
        <v>800173155</v>
      </c>
      <c r="P5">
        <v>800173155</v>
      </c>
      <c r="Q5">
        <v>800182330</v>
      </c>
      <c r="R5">
        <v>800182330</v>
      </c>
      <c r="S5">
        <v>800185295</v>
      </c>
      <c r="T5">
        <v>800185295</v>
      </c>
      <c r="U5">
        <v>800185295</v>
      </c>
      <c r="V5">
        <v>800200598</v>
      </c>
      <c r="W5">
        <v>800200598</v>
      </c>
      <c r="X5">
        <v>800208146</v>
      </c>
      <c r="Y5">
        <v>800208146</v>
      </c>
      <c r="Z5">
        <v>800233881</v>
      </c>
      <c r="AA5">
        <v>800233881</v>
      </c>
      <c r="AB5">
        <v>800240724</v>
      </c>
      <c r="AC5">
        <v>800240724</v>
      </c>
      <c r="AD5">
        <v>811032292</v>
      </c>
      <c r="AE5">
        <v>811032292</v>
      </c>
      <c r="AF5">
        <v>830023542</v>
      </c>
      <c r="AG5">
        <v>830023542</v>
      </c>
      <c r="AH5">
        <v>830023542</v>
      </c>
      <c r="AI5">
        <v>830058272</v>
      </c>
      <c r="AJ5">
        <v>830058272</v>
      </c>
      <c r="AK5">
        <v>830058272</v>
      </c>
      <c r="AL5">
        <v>830094920</v>
      </c>
      <c r="AM5">
        <v>830094920</v>
      </c>
      <c r="AN5">
        <v>830097620</v>
      </c>
      <c r="AO5">
        <v>830097620</v>
      </c>
      <c r="AP5">
        <v>830116629</v>
      </c>
      <c r="AQ5">
        <v>830116629</v>
      </c>
      <c r="AR5">
        <v>830124992</v>
      </c>
      <c r="AS5">
        <v>830124992</v>
      </c>
      <c r="AT5">
        <v>830124992</v>
      </c>
      <c r="AU5">
        <v>860000656</v>
      </c>
      <c r="AV5">
        <v>860000656</v>
      </c>
      <c r="AW5">
        <v>860000656</v>
      </c>
      <c r="AX5">
        <v>860001986</v>
      </c>
      <c r="AY5">
        <v>860001986</v>
      </c>
      <c r="AZ5">
        <v>860002837</v>
      </c>
      <c r="BA5">
        <v>860002837</v>
      </c>
      <c r="BB5">
        <v>860002837</v>
      </c>
      <c r="BC5">
        <v>860009250</v>
      </c>
      <c r="BD5">
        <v>860009250</v>
      </c>
      <c r="BE5">
        <v>860014285</v>
      </c>
      <c r="BF5">
        <v>860014285</v>
      </c>
      <c r="BG5">
        <v>860031361</v>
      </c>
      <c r="BH5">
        <v>860031361</v>
      </c>
      <c r="BI5">
        <v>860035996</v>
      </c>
      <c r="BJ5">
        <v>860035996</v>
      </c>
      <c r="BK5">
        <v>860035996</v>
      </c>
      <c r="BL5">
        <v>860058070</v>
      </c>
      <c r="BM5">
        <v>860058070</v>
      </c>
      <c r="BN5">
        <v>860058070</v>
      </c>
      <c r="BO5">
        <v>860059851</v>
      </c>
      <c r="BP5">
        <v>860059851</v>
      </c>
      <c r="BQ5">
        <v>860059851</v>
      </c>
      <c r="BR5">
        <v>860067697</v>
      </c>
      <c r="BS5">
        <v>860067697</v>
      </c>
      <c r="BT5">
        <v>860077099</v>
      </c>
      <c r="BU5">
        <v>860077099</v>
      </c>
      <c r="BV5">
        <v>860078977</v>
      </c>
      <c r="BW5">
        <v>860354402</v>
      </c>
      <c r="BX5">
        <v>860354402</v>
      </c>
      <c r="BY5">
        <v>860505064</v>
      </c>
      <c r="BZ5">
        <v>860505064</v>
      </c>
      <c r="CA5">
        <v>860510628</v>
      </c>
      <c r="CB5">
        <v>860510628</v>
      </c>
      <c r="CC5">
        <v>860510628</v>
      </c>
      <c r="CD5">
        <v>860515523</v>
      </c>
      <c r="CE5">
        <v>860515523</v>
      </c>
      <c r="CF5">
        <v>860515523</v>
      </c>
      <c r="CG5">
        <v>860527800</v>
      </c>
      <c r="CH5">
        <v>860527800</v>
      </c>
      <c r="CI5">
        <v>860532790</v>
      </c>
      <c r="CJ5">
        <v>860532790</v>
      </c>
      <c r="CK5">
        <v>890205645</v>
      </c>
      <c r="CL5">
        <v>890205645</v>
      </c>
      <c r="CM5">
        <v>890312765</v>
      </c>
      <c r="CN5">
        <v>890312765</v>
      </c>
      <c r="CO5">
        <v>890806999</v>
      </c>
      <c r="CP5">
        <v>890806999</v>
      </c>
      <c r="CQ5">
        <v>890903035</v>
      </c>
      <c r="CR5">
        <v>890903035</v>
      </c>
      <c r="CS5">
        <v>890903035</v>
      </c>
      <c r="CT5">
        <v>890903055</v>
      </c>
      <c r="CU5">
        <v>890903055</v>
      </c>
      <c r="CV5">
        <v>890903055</v>
      </c>
      <c r="CW5">
        <v>890905022</v>
      </c>
      <c r="CX5">
        <v>890905022</v>
      </c>
      <c r="CY5">
        <v>890905022</v>
      </c>
      <c r="CZ5">
        <v>890908097</v>
      </c>
      <c r="DA5">
        <v>890908097</v>
      </c>
      <c r="DB5">
        <v>890908901</v>
      </c>
      <c r="DC5">
        <v>890908901</v>
      </c>
      <c r="DD5">
        <v>890908901</v>
      </c>
      <c r="DE5">
        <v>890910447</v>
      </c>
      <c r="DF5">
        <v>890910447</v>
      </c>
      <c r="DG5">
        <v>890911431</v>
      </c>
      <c r="DH5">
        <v>890911431</v>
      </c>
      <c r="DI5">
        <v>890920656</v>
      </c>
      <c r="DJ5">
        <v>890920656</v>
      </c>
      <c r="DK5">
        <v>890928186</v>
      </c>
      <c r="DL5">
        <v>890928186</v>
      </c>
      <c r="DM5">
        <v>890932424</v>
      </c>
      <c r="DN5">
        <v>890932424</v>
      </c>
      <c r="DO5">
        <v>890939355</v>
      </c>
      <c r="DP5">
        <v>890939355</v>
      </c>
      <c r="DQ5">
        <v>890939355</v>
      </c>
      <c r="DR5">
        <v>890940026</v>
      </c>
      <c r="DS5">
        <v>890940026</v>
      </c>
      <c r="DT5">
        <v>900018975</v>
      </c>
      <c r="DU5">
        <v>900018975</v>
      </c>
      <c r="DV5">
        <v>900018975</v>
      </c>
      <c r="DW5">
        <v>900035722</v>
      </c>
      <c r="DX5">
        <v>900035722</v>
      </c>
      <c r="DY5">
        <v>900087151</v>
      </c>
      <c r="DZ5">
        <v>900087151</v>
      </c>
      <c r="EA5">
        <v>900139110</v>
      </c>
      <c r="EB5">
        <v>900139110</v>
      </c>
      <c r="EC5">
        <v>900190385</v>
      </c>
      <c r="ED5">
        <v>900190385</v>
      </c>
      <c r="EE5">
        <v>900190385</v>
      </c>
      <c r="EF5">
        <v>900192242</v>
      </c>
      <c r="EG5">
        <v>900192242</v>
      </c>
      <c r="EH5">
        <v>900192242</v>
      </c>
      <c r="EI5">
        <v>900192726</v>
      </c>
      <c r="EJ5">
        <v>900192726</v>
      </c>
      <c r="EK5">
        <v>900193192</v>
      </c>
      <c r="EL5">
        <v>900193192</v>
      </c>
      <c r="EM5">
        <v>900205547</v>
      </c>
      <c r="EN5">
        <v>900205547</v>
      </c>
      <c r="EO5">
        <v>900205547</v>
      </c>
      <c r="EP5">
        <v>900206480</v>
      </c>
      <c r="EQ5">
        <v>900206480</v>
      </c>
      <c r="ER5">
        <v>900206483</v>
      </c>
      <c r="ES5">
        <v>900206483</v>
      </c>
      <c r="ET5">
        <v>900315057</v>
      </c>
      <c r="EU5">
        <v>900315057</v>
      </c>
      <c r="EV5">
        <v>900378893</v>
      </c>
      <c r="EW5">
        <v>900378893</v>
      </c>
      <c r="EX5">
        <v>900378893</v>
      </c>
      <c r="EY5">
        <v>900390238</v>
      </c>
      <c r="EZ5">
        <v>900390238</v>
      </c>
      <c r="FA5">
        <v>900390238</v>
      </c>
      <c r="FB5">
        <v>900413588</v>
      </c>
      <c r="FC5">
        <v>900413588</v>
      </c>
      <c r="FD5">
        <v>900521357</v>
      </c>
      <c r="FE5">
        <v>900521357</v>
      </c>
      <c r="FF5">
        <v>900535441</v>
      </c>
      <c r="FG5">
        <v>900535441</v>
      </c>
      <c r="FH5">
        <v>900668954</v>
      </c>
      <c r="FI5">
        <v>900668954</v>
      </c>
      <c r="FJ5">
        <v>900749166</v>
      </c>
      <c r="FK5">
        <v>900749166</v>
      </c>
      <c r="FL5">
        <v>900797732</v>
      </c>
      <c r="FM5">
        <v>900797732</v>
      </c>
      <c r="FN5">
        <v>900797732</v>
      </c>
      <c r="FO5">
        <v>900818642</v>
      </c>
      <c r="FP5">
        <v>900818642</v>
      </c>
    </row>
    <row r="6" spans="1:174" x14ac:dyDescent="0.25">
      <c r="A6" s="2" t="s">
        <v>45</v>
      </c>
      <c r="B6" s="2" t="s">
        <v>408</v>
      </c>
      <c r="C6" t="s">
        <v>540</v>
      </c>
      <c r="D6" t="s">
        <v>541</v>
      </c>
      <c r="E6" t="s">
        <v>540</v>
      </c>
      <c r="F6" t="s">
        <v>540</v>
      </c>
      <c r="G6" t="s">
        <v>541</v>
      </c>
      <c r="H6" t="s">
        <v>540</v>
      </c>
      <c r="I6" t="s">
        <v>541</v>
      </c>
      <c r="J6" t="s">
        <v>540</v>
      </c>
      <c r="K6" t="s">
        <v>541</v>
      </c>
      <c r="L6" t="s">
        <v>540</v>
      </c>
      <c r="M6" t="s">
        <v>541</v>
      </c>
      <c r="N6" t="s">
        <v>542</v>
      </c>
      <c r="O6" t="s">
        <v>540</v>
      </c>
      <c r="P6" t="s">
        <v>541</v>
      </c>
      <c r="Q6" t="s">
        <v>540</v>
      </c>
      <c r="R6" t="s">
        <v>541</v>
      </c>
      <c r="S6" t="s">
        <v>542</v>
      </c>
      <c r="T6" t="s">
        <v>540</v>
      </c>
      <c r="U6" t="s">
        <v>541</v>
      </c>
      <c r="V6" t="s">
        <v>540</v>
      </c>
      <c r="W6" t="s">
        <v>541</v>
      </c>
      <c r="X6" t="s">
        <v>540</v>
      </c>
      <c r="Y6" t="s">
        <v>541</v>
      </c>
      <c r="Z6" t="s">
        <v>540</v>
      </c>
      <c r="AA6" t="s">
        <v>541</v>
      </c>
      <c r="AB6" t="s">
        <v>540</v>
      </c>
      <c r="AC6" t="s">
        <v>541</v>
      </c>
      <c r="AD6" t="s">
        <v>540</v>
      </c>
      <c r="AE6" t="s">
        <v>541</v>
      </c>
      <c r="AF6" t="s">
        <v>542</v>
      </c>
      <c r="AG6" t="s">
        <v>540</v>
      </c>
      <c r="AH6" t="s">
        <v>541</v>
      </c>
      <c r="AI6" t="s">
        <v>542</v>
      </c>
      <c r="AJ6" t="s">
        <v>540</v>
      </c>
      <c r="AK6" t="s">
        <v>541</v>
      </c>
      <c r="AL6" t="s">
        <v>540</v>
      </c>
      <c r="AM6" t="s">
        <v>541</v>
      </c>
      <c r="AN6" t="s">
        <v>540</v>
      </c>
      <c r="AO6" t="s">
        <v>541</v>
      </c>
      <c r="AP6" t="s">
        <v>540</v>
      </c>
      <c r="AQ6" t="s">
        <v>541</v>
      </c>
      <c r="AR6" t="s">
        <v>542</v>
      </c>
      <c r="AS6" t="s">
        <v>540</v>
      </c>
      <c r="AT6" t="s">
        <v>541</v>
      </c>
      <c r="AU6" t="s">
        <v>542</v>
      </c>
      <c r="AV6" t="s">
        <v>540</v>
      </c>
      <c r="AW6" t="s">
        <v>541</v>
      </c>
      <c r="AX6" t="s">
        <v>540</v>
      </c>
      <c r="AY6" t="s">
        <v>541</v>
      </c>
      <c r="AZ6" t="s">
        <v>542</v>
      </c>
      <c r="BA6" t="s">
        <v>540</v>
      </c>
      <c r="BB6" t="s">
        <v>541</v>
      </c>
      <c r="BC6" t="s">
        <v>540</v>
      </c>
      <c r="BD6" t="s">
        <v>541</v>
      </c>
      <c r="BE6" t="s">
        <v>540</v>
      </c>
      <c r="BF6" t="s">
        <v>541</v>
      </c>
      <c r="BG6" t="s">
        <v>540</v>
      </c>
      <c r="BH6" t="s">
        <v>541</v>
      </c>
      <c r="BI6" t="s">
        <v>542</v>
      </c>
      <c r="BJ6" t="s">
        <v>540</v>
      </c>
      <c r="BK6" t="s">
        <v>541</v>
      </c>
      <c r="BL6" t="s">
        <v>542</v>
      </c>
      <c r="BM6" t="s">
        <v>540</v>
      </c>
      <c r="BN6" t="s">
        <v>541</v>
      </c>
      <c r="BO6" t="s">
        <v>542</v>
      </c>
      <c r="BP6" t="s">
        <v>540</v>
      </c>
      <c r="BQ6" t="s">
        <v>541</v>
      </c>
      <c r="BR6" t="s">
        <v>540</v>
      </c>
      <c r="BS6" t="s">
        <v>541</v>
      </c>
      <c r="BT6" t="s">
        <v>540</v>
      </c>
      <c r="BU6" t="s">
        <v>541</v>
      </c>
      <c r="BV6" t="s">
        <v>540</v>
      </c>
      <c r="BW6" t="s">
        <v>540</v>
      </c>
      <c r="BX6" t="s">
        <v>541</v>
      </c>
      <c r="BY6" t="s">
        <v>540</v>
      </c>
      <c r="BZ6" t="s">
        <v>541</v>
      </c>
      <c r="CA6" t="s">
        <v>542</v>
      </c>
      <c r="CB6" t="s">
        <v>540</v>
      </c>
      <c r="CC6" t="s">
        <v>541</v>
      </c>
      <c r="CD6" t="s">
        <v>542</v>
      </c>
      <c r="CE6" t="s">
        <v>540</v>
      </c>
      <c r="CF6" t="s">
        <v>541</v>
      </c>
      <c r="CG6" t="s">
        <v>540</v>
      </c>
      <c r="CH6" t="s">
        <v>541</v>
      </c>
      <c r="CI6" t="s">
        <v>540</v>
      </c>
      <c r="CJ6" t="s">
        <v>541</v>
      </c>
      <c r="CK6" t="s">
        <v>540</v>
      </c>
      <c r="CL6" t="s">
        <v>541</v>
      </c>
      <c r="CM6" t="s">
        <v>540</v>
      </c>
      <c r="CN6" t="s">
        <v>541</v>
      </c>
      <c r="CO6" t="s">
        <v>540</v>
      </c>
      <c r="CP6" t="s">
        <v>541</v>
      </c>
      <c r="CQ6" t="s">
        <v>542</v>
      </c>
      <c r="CR6" t="s">
        <v>540</v>
      </c>
      <c r="CS6" t="s">
        <v>541</v>
      </c>
      <c r="CT6" t="s">
        <v>542</v>
      </c>
      <c r="CU6" t="s">
        <v>540</v>
      </c>
      <c r="CV6" t="s">
        <v>541</v>
      </c>
      <c r="CW6" t="s">
        <v>542</v>
      </c>
      <c r="CX6" t="s">
        <v>540</v>
      </c>
      <c r="CY6" t="s">
        <v>541</v>
      </c>
      <c r="CZ6" t="s">
        <v>540</v>
      </c>
      <c r="DA6" t="s">
        <v>541</v>
      </c>
      <c r="DB6" t="s">
        <v>542</v>
      </c>
      <c r="DC6" t="s">
        <v>540</v>
      </c>
      <c r="DD6" t="s">
        <v>541</v>
      </c>
      <c r="DE6" t="s">
        <v>540</v>
      </c>
      <c r="DF6" t="s">
        <v>541</v>
      </c>
      <c r="DG6" t="s">
        <v>540</v>
      </c>
      <c r="DH6" t="s">
        <v>541</v>
      </c>
      <c r="DI6" t="s">
        <v>540</v>
      </c>
      <c r="DJ6" t="s">
        <v>541</v>
      </c>
      <c r="DK6" t="s">
        <v>540</v>
      </c>
      <c r="DL6" t="s">
        <v>541</v>
      </c>
      <c r="DM6" t="s">
        <v>540</v>
      </c>
      <c r="DN6" t="s">
        <v>541</v>
      </c>
      <c r="DO6" t="s">
        <v>542</v>
      </c>
      <c r="DP6" t="s">
        <v>540</v>
      </c>
      <c r="DQ6" t="s">
        <v>541</v>
      </c>
      <c r="DR6" t="s">
        <v>540</v>
      </c>
      <c r="DS6" t="s">
        <v>541</v>
      </c>
      <c r="DT6" t="s">
        <v>542</v>
      </c>
      <c r="DU6" t="s">
        <v>540</v>
      </c>
      <c r="DV6" t="s">
        <v>541</v>
      </c>
      <c r="DW6" t="s">
        <v>540</v>
      </c>
      <c r="DX6" t="s">
        <v>541</v>
      </c>
      <c r="DY6" t="s">
        <v>540</v>
      </c>
      <c r="DZ6" t="s">
        <v>541</v>
      </c>
      <c r="EA6" t="s">
        <v>540</v>
      </c>
      <c r="EB6" t="s">
        <v>541</v>
      </c>
      <c r="EC6" t="s">
        <v>542</v>
      </c>
      <c r="ED6" t="s">
        <v>540</v>
      </c>
      <c r="EE6" t="s">
        <v>541</v>
      </c>
      <c r="EF6" t="s">
        <v>542</v>
      </c>
      <c r="EG6" t="s">
        <v>540</v>
      </c>
      <c r="EH6" t="s">
        <v>541</v>
      </c>
      <c r="EI6" t="s">
        <v>540</v>
      </c>
      <c r="EJ6" t="s">
        <v>541</v>
      </c>
      <c r="EK6" t="s">
        <v>540</v>
      </c>
      <c r="EL6" t="s">
        <v>541</v>
      </c>
      <c r="EM6" t="s">
        <v>542</v>
      </c>
      <c r="EN6" t="s">
        <v>540</v>
      </c>
      <c r="EO6" t="s">
        <v>541</v>
      </c>
      <c r="EP6" t="s">
        <v>540</v>
      </c>
      <c r="EQ6" t="s">
        <v>541</v>
      </c>
      <c r="ER6" t="s">
        <v>540</v>
      </c>
      <c r="ES6" t="s">
        <v>541</v>
      </c>
      <c r="ET6" t="s">
        <v>540</v>
      </c>
      <c r="EU6" t="s">
        <v>541</v>
      </c>
      <c r="EV6" t="s">
        <v>542</v>
      </c>
      <c r="EW6" t="s">
        <v>540</v>
      </c>
      <c r="EX6" t="s">
        <v>541</v>
      </c>
      <c r="EY6" t="s">
        <v>542</v>
      </c>
      <c r="EZ6" t="s">
        <v>540</v>
      </c>
      <c r="FA6" t="s">
        <v>541</v>
      </c>
      <c r="FB6" t="s">
        <v>540</v>
      </c>
      <c r="FC6" t="s">
        <v>541</v>
      </c>
      <c r="FD6" t="s">
        <v>540</v>
      </c>
      <c r="FE6" t="s">
        <v>541</v>
      </c>
      <c r="FF6" t="s">
        <v>540</v>
      </c>
      <c r="FG6" t="s">
        <v>541</v>
      </c>
      <c r="FH6" t="s">
        <v>540</v>
      </c>
      <c r="FI6" t="s">
        <v>541</v>
      </c>
      <c r="FJ6" t="s">
        <v>540</v>
      </c>
      <c r="FK6" t="s">
        <v>541</v>
      </c>
      <c r="FL6" t="s">
        <v>542</v>
      </c>
      <c r="FM6" t="s">
        <v>540</v>
      </c>
      <c r="FN6" t="s">
        <v>541</v>
      </c>
      <c r="FO6" t="s">
        <v>540</v>
      </c>
      <c r="FP6" t="s">
        <v>541</v>
      </c>
    </row>
    <row r="7" spans="1:174" x14ac:dyDescent="0.25">
      <c r="A7">
        <v>1</v>
      </c>
      <c r="B7" t="s">
        <v>316</v>
      </c>
      <c r="C7" s="4">
        <v>131333975</v>
      </c>
      <c r="D7" s="4">
        <v>231292850</v>
      </c>
      <c r="E7" s="4">
        <v>3536404</v>
      </c>
      <c r="F7" s="4">
        <v>880148575</v>
      </c>
      <c r="G7" s="4">
        <v>1723269716</v>
      </c>
      <c r="H7" s="4">
        <v>220057165</v>
      </c>
      <c r="I7" s="4">
        <v>465563383</v>
      </c>
      <c r="J7" s="4">
        <v>17687857</v>
      </c>
      <c r="K7" s="4">
        <v>54256452</v>
      </c>
      <c r="L7" s="4">
        <v>68663497</v>
      </c>
      <c r="M7" s="4">
        <v>124341100</v>
      </c>
      <c r="N7" s="4">
        <v>184636752</v>
      </c>
      <c r="O7" s="4">
        <v>198284887</v>
      </c>
      <c r="P7" s="4">
        <v>649217245</v>
      </c>
      <c r="Q7" s="4">
        <v>722481409</v>
      </c>
      <c r="R7" s="4">
        <v>1422451593</v>
      </c>
      <c r="S7" s="4">
        <v>1470064631</v>
      </c>
      <c r="T7" s="4">
        <v>1642789644</v>
      </c>
      <c r="U7" s="4">
        <v>3499537077</v>
      </c>
      <c r="V7" s="4">
        <v>306151073</v>
      </c>
      <c r="W7" s="4">
        <v>591222350</v>
      </c>
      <c r="X7" s="4">
        <v>179055054</v>
      </c>
      <c r="Y7" s="4">
        <v>405566026</v>
      </c>
      <c r="Z7" s="4">
        <v>251925111</v>
      </c>
      <c r="AA7" s="4">
        <v>388896175</v>
      </c>
      <c r="AB7" s="4">
        <v>398262442</v>
      </c>
      <c r="AC7" s="4">
        <v>769670382</v>
      </c>
      <c r="AD7" s="4">
        <v>507917257</v>
      </c>
      <c r="AE7" s="4">
        <v>1135007324</v>
      </c>
      <c r="AF7" s="4">
        <v>80924697</v>
      </c>
      <c r="AG7" s="4">
        <v>109990873</v>
      </c>
      <c r="AH7" s="4">
        <v>285567822</v>
      </c>
      <c r="AI7" s="4">
        <v>58434048</v>
      </c>
      <c r="AJ7" s="4">
        <v>82695666</v>
      </c>
      <c r="AK7" s="4">
        <v>169438262</v>
      </c>
      <c r="AL7" s="4">
        <v>198051624</v>
      </c>
      <c r="AM7" s="4">
        <v>388359673</v>
      </c>
      <c r="AN7" s="4">
        <v>309037238</v>
      </c>
      <c r="AO7" s="4">
        <v>534435654</v>
      </c>
      <c r="AP7" s="4">
        <v>1462030</v>
      </c>
      <c r="AQ7" s="4">
        <v>1843651</v>
      </c>
      <c r="AR7" s="4">
        <v>3740155</v>
      </c>
      <c r="AS7" s="4">
        <v>2591453</v>
      </c>
      <c r="AT7" s="4">
        <v>4851617</v>
      </c>
      <c r="AU7" s="4">
        <v>91813271</v>
      </c>
      <c r="AV7" s="4">
        <v>80147707</v>
      </c>
      <c r="AW7" s="4">
        <v>205266903</v>
      </c>
      <c r="AX7" s="4">
        <v>36284009</v>
      </c>
      <c r="AY7" s="4">
        <v>79770693</v>
      </c>
      <c r="AZ7" s="4">
        <v>97381552</v>
      </c>
      <c r="BA7" s="4">
        <v>195850075</v>
      </c>
      <c r="BB7" s="4">
        <v>387670134</v>
      </c>
      <c r="BC7" s="4">
        <v>14775137</v>
      </c>
      <c r="BD7" s="4">
        <v>32094936</v>
      </c>
      <c r="BE7" s="4">
        <v>2780874</v>
      </c>
      <c r="BF7" s="4">
        <v>6908337</v>
      </c>
      <c r="BG7" s="4">
        <v>67725707</v>
      </c>
      <c r="BH7" s="4">
        <v>152456194</v>
      </c>
      <c r="BI7" s="4">
        <v>57523782</v>
      </c>
      <c r="BJ7" s="4">
        <v>40498596</v>
      </c>
      <c r="BK7" s="4">
        <v>91280290</v>
      </c>
      <c r="BL7" s="4">
        <v>438098828</v>
      </c>
      <c r="BM7" s="4">
        <v>520945088</v>
      </c>
      <c r="BN7" s="4">
        <v>2346101915</v>
      </c>
      <c r="BO7" s="4">
        <v>46829789</v>
      </c>
      <c r="BP7" s="4">
        <v>35357003</v>
      </c>
      <c r="BQ7" s="4">
        <v>62881994</v>
      </c>
      <c r="BR7" s="4">
        <v>7743092</v>
      </c>
      <c r="BS7" s="4">
        <v>20245095</v>
      </c>
      <c r="BT7" s="4">
        <v>22475269</v>
      </c>
      <c r="BU7" s="4">
        <v>43398176</v>
      </c>
      <c r="BV7" s="4">
        <v>2187248</v>
      </c>
      <c r="BW7" s="4">
        <v>7093638</v>
      </c>
      <c r="BX7" s="4">
        <v>27562347</v>
      </c>
      <c r="BY7" s="4">
        <v>5866289</v>
      </c>
      <c r="BZ7" s="4">
        <v>11752184</v>
      </c>
      <c r="CA7" s="4">
        <v>64032502</v>
      </c>
      <c r="CB7" s="4">
        <v>68258906</v>
      </c>
      <c r="CC7" s="4">
        <v>181429706</v>
      </c>
      <c r="CD7" s="4">
        <v>6702156</v>
      </c>
      <c r="CE7" s="4">
        <v>25169101</v>
      </c>
      <c r="CF7" s="4">
        <v>37032338</v>
      </c>
      <c r="CG7" s="4">
        <v>84923008</v>
      </c>
      <c r="CH7" s="4">
        <v>186365686</v>
      </c>
      <c r="CI7" s="4">
        <v>3913886</v>
      </c>
      <c r="CJ7" s="4">
        <v>7508080</v>
      </c>
      <c r="CK7" s="4">
        <v>592671437</v>
      </c>
      <c r="CL7" s="4">
        <v>1103648977</v>
      </c>
      <c r="CM7" s="4">
        <v>216414984</v>
      </c>
      <c r="CN7" s="4">
        <v>377737572</v>
      </c>
      <c r="CO7" s="4">
        <v>43241554</v>
      </c>
      <c r="CP7" s="4">
        <v>87279251</v>
      </c>
      <c r="CQ7" s="4">
        <v>413745542</v>
      </c>
      <c r="CR7" s="4">
        <v>514302396</v>
      </c>
      <c r="CS7" s="4">
        <v>912182414</v>
      </c>
      <c r="CT7" s="4">
        <v>89019522</v>
      </c>
      <c r="CU7" s="4">
        <v>62340046</v>
      </c>
      <c r="CV7" s="4">
        <v>119172079</v>
      </c>
      <c r="CW7" s="4">
        <v>57557642</v>
      </c>
      <c r="CX7" s="4">
        <v>55013713</v>
      </c>
      <c r="CY7" s="4">
        <v>114942666</v>
      </c>
      <c r="CZ7" s="4">
        <v>16592457</v>
      </c>
      <c r="DA7" s="4">
        <v>33964095</v>
      </c>
      <c r="DB7" s="4">
        <v>33974710</v>
      </c>
      <c r="DC7" s="4">
        <v>35853433</v>
      </c>
      <c r="DD7" s="4">
        <v>73178424</v>
      </c>
      <c r="DE7" s="4">
        <v>10182590</v>
      </c>
      <c r="DF7" s="4">
        <v>23320968</v>
      </c>
      <c r="DG7" s="4">
        <v>383385228</v>
      </c>
      <c r="DH7" s="4">
        <v>677143540</v>
      </c>
      <c r="DI7" s="4">
        <v>4025785</v>
      </c>
      <c r="DJ7" s="4">
        <v>7479813</v>
      </c>
      <c r="DK7" s="4">
        <v>16873579</v>
      </c>
      <c r="DL7" s="4">
        <v>30944418</v>
      </c>
      <c r="DM7" s="4">
        <v>81415190</v>
      </c>
      <c r="DN7" s="4">
        <v>176580505</v>
      </c>
      <c r="DO7" s="4">
        <v>30548250</v>
      </c>
      <c r="DP7" s="4">
        <v>10377920</v>
      </c>
      <c r="DQ7" s="4">
        <v>18271830</v>
      </c>
      <c r="DR7" s="4">
        <v>38620489</v>
      </c>
      <c r="DS7" s="4">
        <v>71138950</v>
      </c>
      <c r="DT7" s="4">
        <v>214746997</v>
      </c>
      <c r="DU7" s="4">
        <v>411713637</v>
      </c>
      <c r="DV7" s="4">
        <v>846137676</v>
      </c>
      <c r="DW7" s="4">
        <v>88939375</v>
      </c>
      <c r="DX7" s="4">
        <v>153468759</v>
      </c>
      <c r="DY7" s="4">
        <v>1013127</v>
      </c>
      <c r="DZ7" s="4">
        <v>2569797</v>
      </c>
      <c r="EA7" s="4">
        <v>18819167</v>
      </c>
      <c r="EB7" s="4">
        <v>38629447</v>
      </c>
      <c r="EC7" s="4">
        <v>367796665</v>
      </c>
      <c r="ED7" s="4">
        <v>359177324</v>
      </c>
      <c r="EE7" s="4">
        <v>624005937</v>
      </c>
      <c r="EF7" s="4">
        <v>192670783</v>
      </c>
      <c r="EG7" s="4">
        <v>260215768</v>
      </c>
      <c r="EH7" s="4">
        <v>389170573</v>
      </c>
      <c r="EI7" s="4">
        <v>3808269</v>
      </c>
      <c r="EJ7" s="4">
        <v>9191949</v>
      </c>
      <c r="EK7" s="4">
        <v>11778763</v>
      </c>
      <c r="EL7" s="4">
        <v>29361987</v>
      </c>
      <c r="EM7" s="4">
        <v>3802955</v>
      </c>
      <c r="EN7" s="4">
        <v>3980039</v>
      </c>
      <c r="EO7" s="4">
        <v>8652057</v>
      </c>
      <c r="EP7" s="4">
        <v>11123965</v>
      </c>
      <c r="EQ7" s="4">
        <v>22253279</v>
      </c>
      <c r="ER7" s="4">
        <v>4993714</v>
      </c>
      <c r="ES7" s="4">
        <v>6286426</v>
      </c>
      <c r="ET7" s="4">
        <v>48331948</v>
      </c>
      <c r="EU7" s="4">
        <v>110785448</v>
      </c>
      <c r="EV7" s="4">
        <v>264219844</v>
      </c>
      <c r="EW7" s="4">
        <v>185667339</v>
      </c>
      <c r="EX7" s="4">
        <v>357801399</v>
      </c>
      <c r="EY7" s="4">
        <v>208624084</v>
      </c>
      <c r="EZ7" s="4">
        <v>131452952</v>
      </c>
      <c r="FA7" s="4">
        <v>256818760</v>
      </c>
      <c r="FB7" s="4">
        <v>5490205</v>
      </c>
      <c r="FC7" s="4">
        <v>15286215</v>
      </c>
      <c r="FD7" s="4">
        <v>22167639</v>
      </c>
      <c r="FE7" s="4">
        <v>89908174</v>
      </c>
      <c r="FF7" s="4">
        <v>60114686</v>
      </c>
      <c r="FG7" s="4">
        <v>44471811</v>
      </c>
      <c r="FH7" s="4">
        <v>7279057</v>
      </c>
      <c r="FI7" s="4">
        <v>15783403</v>
      </c>
      <c r="FJ7" s="4">
        <v>197004847</v>
      </c>
      <c r="FK7" s="4">
        <v>440298649</v>
      </c>
      <c r="FL7" s="4">
        <v>4781969</v>
      </c>
      <c r="FM7" s="4">
        <v>65462428</v>
      </c>
      <c r="FN7" s="4">
        <v>162936474</v>
      </c>
      <c r="FO7" s="4">
        <v>59427221</v>
      </c>
      <c r="FP7" s="4">
        <v>183710316</v>
      </c>
    </row>
    <row r="8" spans="1:174" x14ac:dyDescent="0.25">
      <c r="A8">
        <v>2</v>
      </c>
      <c r="B8" t="s">
        <v>317</v>
      </c>
      <c r="C8" s="4">
        <v>163107469</v>
      </c>
      <c r="D8" s="4">
        <v>278157368</v>
      </c>
      <c r="E8" s="4">
        <v>4665989</v>
      </c>
      <c r="F8" s="4">
        <v>496523081</v>
      </c>
      <c r="G8" s="4">
        <v>1112938601</v>
      </c>
      <c r="H8" s="4">
        <v>123036784</v>
      </c>
      <c r="I8" s="4">
        <v>283570709</v>
      </c>
      <c r="J8" s="4">
        <v>5805263</v>
      </c>
      <c r="K8" s="4">
        <v>14087432</v>
      </c>
      <c r="L8" s="4">
        <v>1271310</v>
      </c>
      <c r="M8" s="4">
        <v>2056325</v>
      </c>
      <c r="N8" s="4">
        <v>208753782</v>
      </c>
      <c r="O8" s="4">
        <v>209601843</v>
      </c>
      <c r="P8" s="4">
        <v>345763287</v>
      </c>
      <c r="Q8" s="4">
        <v>36671844</v>
      </c>
      <c r="R8" s="4">
        <v>70208810</v>
      </c>
      <c r="S8" s="4">
        <v>94210848</v>
      </c>
      <c r="T8" s="4">
        <v>267383008</v>
      </c>
      <c r="U8" s="4">
        <v>520661707</v>
      </c>
      <c r="V8" s="4">
        <v>140653428</v>
      </c>
      <c r="W8" s="4">
        <v>393005974</v>
      </c>
      <c r="X8" s="4">
        <v>59481949</v>
      </c>
      <c r="Y8" s="4">
        <v>79846241</v>
      </c>
      <c r="Z8" s="4">
        <v>195154815</v>
      </c>
      <c r="AA8" s="4">
        <v>430901553</v>
      </c>
      <c r="AB8" s="4">
        <v>18081579</v>
      </c>
      <c r="AC8" s="4">
        <v>35690398</v>
      </c>
      <c r="AD8" s="4">
        <v>12364437</v>
      </c>
      <c r="AE8" s="4">
        <v>23242809</v>
      </c>
      <c r="AF8" s="4">
        <v>128537344</v>
      </c>
      <c r="AG8" s="4">
        <v>114694241</v>
      </c>
      <c r="AH8" s="4">
        <v>147200567</v>
      </c>
      <c r="AI8" s="4">
        <v>25003935</v>
      </c>
      <c r="AJ8" s="4">
        <v>29386612</v>
      </c>
      <c r="AK8" s="4">
        <v>59474463</v>
      </c>
      <c r="AL8" s="4">
        <v>332117247</v>
      </c>
      <c r="AM8" s="4">
        <v>677629928</v>
      </c>
      <c r="AN8" s="4">
        <v>16619154</v>
      </c>
      <c r="AO8" s="4">
        <v>28271472</v>
      </c>
      <c r="AP8" s="4">
        <v>9358851</v>
      </c>
      <c r="AQ8" s="4">
        <v>19561077</v>
      </c>
      <c r="AR8" s="4">
        <v>7062758</v>
      </c>
      <c r="AS8" s="4">
        <v>5759803</v>
      </c>
      <c r="AT8" s="4">
        <v>11564296</v>
      </c>
      <c r="AU8" s="4">
        <v>81612273</v>
      </c>
      <c r="AV8" s="4">
        <v>70096177</v>
      </c>
      <c r="AW8" s="4">
        <v>144531105</v>
      </c>
      <c r="AX8" s="4">
        <v>10404961</v>
      </c>
      <c r="AY8" s="4">
        <v>22705001</v>
      </c>
      <c r="AZ8" s="4">
        <v>137290672</v>
      </c>
      <c r="BA8" s="4">
        <v>120121122</v>
      </c>
      <c r="BB8" s="4">
        <v>168785522</v>
      </c>
      <c r="BC8" s="4">
        <v>1134720</v>
      </c>
      <c r="BD8" s="4">
        <v>2296951</v>
      </c>
      <c r="BE8" s="4">
        <v>938961</v>
      </c>
      <c r="BF8" s="4">
        <v>2179050</v>
      </c>
      <c r="BG8" s="4">
        <v>25043511</v>
      </c>
      <c r="BH8" s="4">
        <v>58480347</v>
      </c>
      <c r="BI8" s="4">
        <v>8301043</v>
      </c>
      <c r="BJ8" s="4">
        <v>8471313</v>
      </c>
      <c r="BK8" s="4">
        <v>14596806</v>
      </c>
      <c r="BL8" s="4">
        <v>807210611</v>
      </c>
      <c r="BM8" s="4">
        <v>1069371422</v>
      </c>
      <c r="BN8" s="4">
        <v>1138575406</v>
      </c>
      <c r="BO8" s="4">
        <v>6566782</v>
      </c>
      <c r="BP8" s="4">
        <v>8749372</v>
      </c>
      <c r="BQ8" s="4">
        <v>17841699</v>
      </c>
      <c r="BR8" s="4">
        <v>55817889</v>
      </c>
      <c r="BS8" s="4">
        <v>119394965</v>
      </c>
      <c r="BT8" s="4">
        <v>1972509</v>
      </c>
      <c r="BU8" s="4">
        <v>2487740</v>
      </c>
      <c r="BV8" s="4">
        <v>1027800</v>
      </c>
      <c r="BW8" s="4">
        <v>571414</v>
      </c>
      <c r="BX8" s="4">
        <v>148261</v>
      </c>
      <c r="BY8" s="4">
        <v>3917097</v>
      </c>
      <c r="BZ8" s="4">
        <v>8000786</v>
      </c>
      <c r="CA8" s="4">
        <v>16580627</v>
      </c>
      <c r="CB8" s="4">
        <v>6063062</v>
      </c>
      <c r="CC8" s="4">
        <v>7571027</v>
      </c>
      <c r="CD8" s="4">
        <v>52569543</v>
      </c>
      <c r="CE8" s="4">
        <v>43515207</v>
      </c>
      <c r="CF8" s="4">
        <v>124004602</v>
      </c>
      <c r="CG8" s="4">
        <v>54603612</v>
      </c>
      <c r="CH8" s="4">
        <v>94746246</v>
      </c>
      <c r="CI8" s="4">
        <v>5903944</v>
      </c>
      <c r="CJ8" s="4">
        <v>12226514</v>
      </c>
      <c r="CK8" s="4">
        <v>651060709</v>
      </c>
      <c r="CL8" s="4">
        <v>1421454452</v>
      </c>
      <c r="CM8" s="4">
        <v>47235444</v>
      </c>
      <c r="CN8" s="4">
        <v>99202341</v>
      </c>
      <c r="CO8" s="4">
        <v>12158042</v>
      </c>
      <c r="CP8" s="4">
        <v>24101764</v>
      </c>
      <c r="CQ8" s="4">
        <v>108780189</v>
      </c>
      <c r="CR8" s="4">
        <v>193888309</v>
      </c>
      <c r="CS8" s="4">
        <v>299210635</v>
      </c>
      <c r="CT8" s="4">
        <v>122090378</v>
      </c>
      <c r="CU8" s="4">
        <v>140041503</v>
      </c>
      <c r="CV8" s="4">
        <v>283269320</v>
      </c>
      <c r="CW8" s="4">
        <v>12148503</v>
      </c>
      <c r="CX8" s="4">
        <v>11933802</v>
      </c>
      <c r="CY8" s="4">
        <v>27554419</v>
      </c>
      <c r="CZ8" s="4">
        <v>4065345</v>
      </c>
      <c r="DA8" s="4">
        <v>7500480</v>
      </c>
      <c r="DB8" s="4">
        <v>134597207</v>
      </c>
      <c r="DC8" s="4">
        <v>149452254</v>
      </c>
      <c r="DD8" s="4">
        <v>324573628</v>
      </c>
      <c r="DE8" s="4">
        <v>2793550</v>
      </c>
      <c r="DF8" s="4">
        <v>5538544</v>
      </c>
      <c r="DG8" s="4">
        <v>70669785</v>
      </c>
      <c r="DH8" s="4">
        <v>241521748</v>
      </c>
      <c r="DI8" s="4">
        <v>1321968</v>
      </c>
      <c r="DJ8" s="4">
        <v>2864172</v>
      </c>
      <c r="DK8" s="4">
        <v>5213159</v>
      </c>
      <c r="DL8" s="4">
        <v>14317558</v>
      </c>
      <c r="DM8" s="4">
        <v>214740166</v>
      </c>
      <c r="DN8" s="4">
        <v>497875171</v>
      </c>
      <c r="DO8" s="4">
        <v>6696267</v>
      </c>
      <c r="DP8" s="4">
        <v>13412759</v>
      </c>
      <c r="DQ8" s="4">
        <v>26808677</v>
      </c>
      <c r="DR8" s="4">
        <v>26664110</v>
      </c>
      <c r="DS8" s="4">
        <v>65515805</v>
      </c>
      <c r="DT8" s="4">
        <v>191829452</v>
      </c>
      <c r="DU8" s="4">
        <v>197178449</v>
      </c>
      <c r="DV8" s="4">
        <v>606740513</v>
      </c>
      <c r="DW8" s="4">
        <v>36601362</v>
      </c>
      <c r="DX8" s="4">
        <v>58844685</v>
      </c>
      <c r="DY8" s="4">
        <v>1161353161</v>
      </c>
      <c r="DZ8" s="4">
        <v>2308439087</v>
      </c>
      <c r="EA8" s="4">
        <v>1385366</v>
      </c>
      <c r="EB8" s="4">
        <v>2898463</v>
      </c>
      <c r="EC8" s="4">
        <v>125176</v>
      </c>
      <c r="ED8" s="4">
        <v>1085</v>
      </c>
      <c r="EE8" s="4">
        <v>120950611</v>
      </c>
      <c r="EF8" s="4">
        <v>924507825</v>
      </c>
      <c r="EG8" s="4">
        <v>863409013</v>
      </c>
      <c r="EH8" s="4">
        <v>1739468600</v>
      </c>
      <c r="EI8" s="4">
        <v>3207305</v>
      </c>
      <c r="EJ8" s="4">
        <v>6470991</v>
      </c>
      <c r="EK8" s="4">
        <v>48557440</v>
      </c>
      <c r="EL8" s="4">
        <v>71330758</v>
      </c>
      <c r="EM8" s="4">
        <v>367997</v>
      </c>
      <c r="EN8" s="4">
        <v>307495</v>
      </c>
      <c r="EO8" s="4">
        <v>1089866</v>
      </c>
      <c r="EP8" s="4">
        <v>10730706</v>
      </c>
      <c r="EQ8" s="4">
        <v>20932021</v>
      </c>
      <c r="ER8" s="4">
        <v>2310359</v>
      </c>
      <c r="ES8" s="4">
        <v>4438778</v>
      </c>
      <c r="ET8" s="4">
        <v>19937439</v>
      </c>
      <c r="EU8" s="4">
        <v>48396297</v>
      </c>
      <c r="EV8" s="4">
        <v>192781523</v>
      </c>
      <c r="EW8" s="4">
        <v>62552311</v>
      </c>
      <c r="EX8" s="4">
        <v>143945544</v>
      </c>
      <c r="EY8" s="4">
        <v>12163904</v>
      </c>
      <c r="EZ8" s="4">
        <v>6041140</v>
      </c>
      <c r="FA8" s="4">
        <v>7319785</v>
      </c>
      <c r="FB8" s="4">
        <v>4917262</v>
      </c>
      <c r="FC8" s="4">
        <v>10034373</v>
      </c>
      <c r="FD8" s="4">
        <v>1589127</v>
      </c>
      <c r="FE8" s="4">
        <v>11291514</v>
      </c>
      <c r="FF8" s="4">
        <v>1540</v>
      </c>
      <c r="FG8" s="4">
        <v>92259255</v>
      </c>
      <c r="FH8" s="4"/>
      <c r="FI8" s="4"/>
      <c r="FJ8" s="4">
        <v>76348594</v>
      </c>
      <c r="FK8" s="4">
        <v>157891836</v>
      </c>
      <c r="FL8" s="4">
        <v>91977367</v>
      </c>
      <c r="FM8" s="4">
        <v>97802238</v>
      </c>
      <c r="FN8" s="4">
        <v>185688492</v>
      </c>
      <c r="FO8" s="4">
        <v>6921612</v>
      </c>
      <c r="FP8" s="4">
        <v>28204686</v>
      </c>
    </row>
    <row r="9" spans="1:174" x14ac:dyDescent="0.25">
      <c r="A9">
        <v>3</v>
      </c>
      <c r="B9" t="s">
        <v>318</v>
      </c>
      <c r="C9" s="4">
        <v>294441444</v>
      </c>
      <c r="D9" s="4">
        <v>509450218</v>
      </c>
      <c r="E9" s="4">
        <v>8202393</v>
      </c>
      <c r="F9" s="4">
        <v>1376671656</v>
      </c>
      <c r="G9" s="4">
        <v>2836208317</v>
      </c>
      <c r="H9" s="4">
        <v>343093949</v>
      </c>
      <c r="I9" s="4">
        <v>749134092</v>
      </c>
      <c r="J9" s="4">
        <v>23493120</v>
      </c>
      <c r="K9" s="4">
        <v>68343884</v>
      </c>
      <c r="L9" s="4">
        <v>69934807</v>
      </c>
      <c r="M9" s="4">
        <v>126397425</v>
      </c>
      <c r="N9" s="4">
        <v>393390534</v>
      </c>
      <c r="O9" s="4">
        <v>407886730</v>
      </c>
      <c r="P9" s="4">
        <v>994980532</v>
      </c>
      <c r="Q9" s="4">
        <v>759153253</v>
      </c>
      <c r="R9" s="4">
        <v>1492660403</v>
      </c>
      <c r="S9" s="4">
        <v>1564275479</v>
      </c>
      <c r="T9" s="4">
        <v>1910172652</v>
      </c>
      <c r="U9" s="4">
        <v>4020198784</v>
      </c>
      <c r="V9" s="4">
        <v>446804501</v>
      </c>
      <c r="W9" s="4">
        <v>984228324</v>
      </c>
      <c r="X9" s="4">
        <v>238537003</v>
      </c>
      <c r="Y9" s="4">
        <v>485412267</v>
      </c>
      <c r="Z9" s="4">
        <v>447079926</v>
      </c>
      <c r="AA9" s="4">
        <v>819797728</v>
      </c>
      <c r="AB9" s="4">
        <v>416344021</v>
      </c>
      <c r="AC9" s="4">
        <v>805360780</v>
      </c>
      <c r="AD9" s="4">
        <v>520281694</v>
      </c>
      <c r="AE9" s="4">
        <v>1158250133</v>
      </c>
      <c r="AF9" s="4">
        <v>209462041</v>
      </c>
      <c r="AG9" s="4">
        <v>224685114</v>
      </c>
      <c r="AH9" s="4">
        <v>432768389</v>
      </c>
      <c r="AI9" s="4">
        <v>83437983</v>
      </c>
      <c r="AJ9" s="4">
        <v>112082278</v>
      </c>
      <c r="AK9" s="4">
        <v>228912725</v>
      </c>
      <c r="AL9" s="4">
        <v>530168871</v>
      </c>
      <c r="AM9" s="4">
        <v>1065989601</v>
      </c>
      <c r="AN9" s="4">
        <v>325656392</v>
      </c>
      <c r="AO9" s="4">
        <v>562707126</v>
      </c>
      <c r="AP9" s="4">
        <v>10820881</v>
      </c>
      <c r="AQ9" s="4">
        <v>21404728</v>
      </c>
      <c r="AR9" s="4">
        <v>10802913</v>
      </c>
      <c r="AS9" s="4">
        <v>8351256</v>
      </c>
      <c r="AT9" s="4">
        <v>16415913</v>
      </c>
      <c r="AU9" s="4">
        <v>173425544</v>
      </c>
      <c r="AV9" s="4">
        <v>150243884</v>
      </c>
      <c r="AW9" s="4">
        <v>349798008</v>
      </c>
      <c r="AX9" s="4">
        <v>46688970</v>
      </c>
      <c r="AY9" s="4">
        <v>102475694</v>
      </c>
      <c r="AZ9" s="4">
        <v>234672224</v>
      </c>
      <c r="BA9" s="4">
        <v>315971197</v>
      </c>
      <c r="BB9" s="4">
        <v>556455656</v>
      </c>
      <c r="BC9" s="4">
        <v>15909857</v>
      </c>
      <c r="BD9" s="4">
        <v>34391887</v>
      </c>
      <c r="BE9" s="4">
        <v>3719835</v>
      </c>
      <c r="BF9" s="4">
        <v>9087387</v>
      </c>
      <c r="BG9" s="4">
        <v>92769218</v>
      </c>
      <c r="BH9" s="4">
        <v>210936541</v>
      </c>
      <c r="BI9" s="4">
        <v>65824825</v>
      </c>
      <c r="BJ9" s="4">
        <v>48969909</v>
      </c>
      <c r="BK9" s="4">
        <v>105877096</v>
      </c>
      <c r="BL9" s="4">
        <v>1245309439</v>
      </c>
      <c r="BM9" s="4">
        <v>1590316510</v>
      </c>
      <c r="BN9" s="4">
        <v>3484677321</v>
      </c>
      <c r="BO9" s="4">
        <v>53396571</v>
      </c>
      <c r="BP9" s="4">
        <v>44106375</v>
      </c>
      <c r="BQ9" s="4">
        <v>80723693</v>
      </c>
      <c r="BR9" s="4">
        <v>63560981</v>
      </c>
      <c r="BS9" s="4">
        <v>139640060</v>
      </c>
      <c r="BT9" s="4">
        <v>24447778</v>
      </c>
      <c r="BU9" s="4">
        <v>45885916</v>
      </c>
      <c r="BV9" s="4">
        <v>3215048</v>
      </c>
      <c r="BW9" s="4">
        <v>7665052</v>
      </c>
      <c r="BX9" s="4">
        <v>27710608</v>
      </c>
      <c r="BY9" s="4">
        <v>9783386</v>
      </c>
      <c r="BZ9" s="4">
        <v>19752970</v>
      </c>
      <c r="CA9" s="4">
        <v>80613129</v>
      </c>
      <c r="CB9" s="4">
        <v>74321968</v>
      </c>
      <c r="CC9" s="4">
        <v>189000733</v>
      </c>
      <c r="CD9" s="4">
        <v>59271699</v>
      </c>
      <c r="CE9" s="4">
        <v>68684308</v>
      </c>
      <c r="CF9" s="4">
        <v>161036940</v>
      </c>
      <c r="CG9" s="4">
        <v>139526620</v>
      </c>
      <c r="CH9" s="4">
        <v>281111932</v>
      </c>
      <c r="CI9" s="4">
        <v>9817830</v>
      </c>
      <c r="CJ9" s="4">
        <v>19734594</v>
      </c>
      <c r="CK9" s="4">
        <v>1243732146</v>
      </c>
      <c r="CL9" s="4">
        <v>2525103429</v>
      </c>
      <c r="CM9" s="4">
        <v>263650428</v>
      </c>
      <c r="CN9" s="4">
        <v>476939913</v>
      </c>
      <c r="CO9" s="4">
        <v>55399596</v>
      </c>
      <c r="CP9" s="4">
        <v>111381015</v>
      </c>
      <c r="CQ9" s="4">
        <v>522525731</v>
      </c>
      <c r="CR9" s="4">
        <v>708190705</v>
      </c>
      <c r="CS9" s="4">
        <v>1211393049</v>
      </c>
      <c r="CT9" s="4">
        <v>211109900</v>
      </c>
      <c r="CU9" s="4">
        <v>202381549</v>
      </c>
      <c r="CV9" s="4">
        <v>402441399</v>
      </c>
      <c r="CW9" s="4">
        <v>69706145</v>
      </c>
      <c r="CX9" s="4">
        <v>66947515</v>
      </c>
      <c r="CY9" s="4">
        <v>142497085</v>
      </c>
      <c r="CZ9" s="4">
        <v>20657802</v>
      </c>
      <c r="DA9" s="4">
        <v>41464575</v>
      </c>
      <c r="DB9" s="4">
        <v>168571917</v>
      </c>
      <c r="DC9" s="4">
        <v>185305687</v>
      </c>
      <c r="DD9" s="4">
        <v>397752052</v>
      </c>
      <c r="DE9" s="4">
        <v>12976140</v>
      </c>
      <c r="DF9" s="4">
        <v>28859512</v>
      </c>
      <c r="DG9" s="4">
        <v>454055013</v>
      </c>
      <c r="DH9" s="4">
        <v>918665288</v>
      </c>
      <c r="DI9" s="4">
        <v>5347753</v>
      </c>
      <c r="DJ9" s="4">
        <v>10343985</v>
      </c>
      <c r="DK9" s="4">
        <v>22086738</v>
      </c>
      <c r="DL9" s="4">
        <v>45261976</v>
      </c>
      <c r="DM9" s="4">
        <v>296155356</v>
      </c>
      <c r="DN9" s="4">
        <v>674455676</v>
      </c>
      <c r="DO9" s="4">
        <v>37244517</v>
      </c>
      <c r="DP9" s="4">
        <v>23790679</v>
      </c>
      <c r="DQ9" s="4">
        <v>45080507</v>
      </c>
      <c r="DR9" s="4">
        <v>65284599</v>
      </c>
      <c r="DS9" s="4">
        <v>136654755</v>
      </c>
      <c r="DT9" s="4">
        <v>406576449</v>
      </c>
      <c r="DU9" s="4">
        <v>608892086</v>
      </c>
      <c r="DV9" s="4">
        <v>1452878189</v>
      </c>
      <c r="DW9" s="4">
        <v>125540737</v>
      </c>
      <c r="DX9" s="4">
        <v>212313444</v>
      </c>
      <c r="DY9" s="4">
        <v>1162366288</v>
      </c>
      <c r="DZ9" s="4">
        <v>2311008884</v>
      </c>
      <c r="EA9" s="4">
        <v>20204533</v>
      </c>
      <c r="EB9" s="4">
        <v>41527910</v>
      </c>
      <c r="EC9" s="4">
        <v>367921841</v>
      </c>
      <c r="ED9" s="4">
        <v>359178409</v>
      </c>
      <c r="EE9" s="4">
        <v>744956548</v>
      </c>
      <c r="EF9" s="4">
        <v>1117178608</v>
      </c>
      <c r="EG9" s="4">
        <v>1123624781</v>
      </c>
      <c r="EH9" s="4">
        <v>2128639173</v>
      </c>
      <c r="EI9" s="4">
        <v>7015574</v>
      </c>
      <c r="EJ9" s="4">
        <v>15662940</v>
      </c>
      <c r="EK9" s="4">
        <v>60336203</v>
      </c>
      <c r="EL9" s="4">
        <v>100692745</v>
      </c>
      <c r="EM9" s="4">
        <v>4170952</v>
      </c>
      <c r="EN9" s="4">
        <v>4287534</v>
      </c>
      <c r="EO9" s="4">
        <v>9741923</v>
      </c>
      <c r="EP9" s="4">
        <v>21854671</v>
      </c>
      <c r="EQ9" s="4">
        <v>43185300</v>
      </c>
      <c r="ER9" s="4">
        <v>7304073</v>
      </c>
      <c r="ES9" s="4">
        <v>10725204</v>
      </c>
      <c r="ET9" s="4">
        <v>68269387</v>
      </c>
      <c r="EU9" s="4">
        <v>159181745</v>
      </c>
      <c r="EV9" s="4">
        <v>457001367</v>
      </c>
      <c r="EW9" s="4">
        <v>248219650</v>
      </c>
      <c r="EX9" s="4">
        <v>501746943</v>
      </c>
      <c r="EY9" s="4">
        <v>220787988</v>
      </c>
      <c r="EZ9" s="4">
        <v>137494092</v>
      </c>
      <c r="FA9" s="4">
        <v>264138545</v>
      </c>
      <c r="FB9" s="4">
        <v>10407467</v>
      </c>
      <c r="FC9" s="4">
        <v>25320588</v>
      </c>
      <c r="FD9" s="4">
        <v>23756766</v>
      </c>
      <c r="FE9" s="4">
        <v>101199688</v>
      </c>
      <c r="FF9" s="4">
        <v>60116226</v>
      </c>
      <c r="FG9" s="4">
        <v>136731066</v>
      </c>
      <c r="FH9" s="4">
        <v>7279057</v>
      </c>
      <c r="FI9" s="4">
        <v>15783403</v>
      </c>
      <c r="FJ9" s="4">
        <v>273353441</v>
      </c>
      <c r="FK9" s="4">
        <v>598190485</v>
      </c>
      <c r="FL9" s="4">
        <v>96759336</v>
      </c>
      <c r="FM9" s="4">
        <v>163264666</v>
      </c>
      <c r="FN9" s="4">
        <v>348624966</v>
      </c>
      <c r="FO9" s="4">
        <v>66348833</v>
      </c>
      <c r="FP9" s="4">
        <v>211915002</v>
      </c>
    </row>
    <row r="10" spans="1:174" x14ac:dyDescent="0.25">
      <c r="A10">
        <v>4</v>
      </c>
      <c r="B10" t="s">
        <v>320</v>
      </c>
      <c r="C10" s="4">
        <v>82655314</v>
      </c>
      <c r="D10" s="4">
        <v>144714441</v>
      </c>
      <c r="E10" s="4">
        <v>2290459</v>
      </c>
      <c r="F10" s="4">
        <v>540811202</v>
      </c>
      <c r="G10" s="4">
        <v>987663342</v>
      </c>
      <c r="H10" s="4">
        <v>186711261</v>
      </c>
      <c r="I10" s="4">
        <v>377083873</v>
      </c>
      <c r="J10" s="4">
        <v>2862339</v>
      </c>
      <c r="K10" s="4">
        <v>29060695</v>
      </c>
      <c r="L10" s="4">
        <v>47637885</v>
      </c>
      <c r="M10" s="4">
        <v>75600104</v>
      </c>
      <c r="N10" s="4">
        <v>158688052</v>
      </c>
      <c r="O10" s="4">
        <v>181460891</v>
      </c>
      <c r="P10" s="4">
        <v>401472433</v>
      </c>
      <c r="Q10" s="4">
        <v>260017121</v>
      </c>
      <c r="R10" s="4">
        <v>516926499</v>
      </c>
      <c r="S10" s="4">
        <v>1362322744</v>
      </c>
      <c r="T10" s="4">
        <v>1486761911</v>
      </c>
      <c r="U10" s="4">
        <v>3053733418</v>
      </c>
      <c r="V10" s="4">
        <v>86513629</v>
      </c>
      <c r="W10" s="4">
        <v>254118383</v>
      </c>
      <c r="X10" s="4">
        <v>197225079</v>
      </c>
      <c r="Y10" s="4">
        <v>373165625</v>
      </c>
      <c r="Z10" s="4">
        <v>169343066</v>
      </c>
      <c r="AA10" s="4">
        <v>238404581</v>
      </c>
      <c r="AB10" s="4">
        <v>297299439</v>
      </c>
      <c r="AC10" s="4">
        <v>479702006</v>
      </c>
      <c r="AD10" s="4">
        <v>336532035</v>
      </c>
      <c r="AE10" s="4">
        <v>706730450</v>
      </c>
      <c r="AF10" s="4">
        <v>71122963</v>
      </c>
      <c r="AG10" s="4">
        <v>108552793</v>
      </c>
      <c r="AH10" s="4">
        <v>188087100</v>
      </c>
      <c r="AI10" s="4">
        <v>45397138</v>
      </c>
      <c r="AJ10" s="4">
        <v>70391997</v>
      </c>
      <c r="AK10" s="4">
        <v>165011897</v>
      </c>
      <c r="AL10" s="4">
        <v>87613314</v>
      </c>
      <c r="AM10" s="4">
        <v>196908629</v>
      </c>
      <c r="AN10" s="4">
        <v>265624299</v>
      </c>
      <c r="AO10" s="4">
        <v>286911375</v>
      </c>
      <c r="AP10" s="4">
        <v>3275386</v>
      </c>
      <c r="AQ10" s="4">
        <v>5950846</v>
      </c>
      <c r="AR10" s="4">
        <v>1524410</v>
      </c>
      <c r="AS10" s="4">
        <v>394055</v>
      </c>
      <c r="AT10" s="4">
        <v>368983</v>
      </c>
      <c r="AU10" s="4">
        <v>80959637</v>
      </c>
      <c r="AV10" s="4">
        <v>64028862</v>
      </c>
      <c r="AW10" s="4">
        <v>150276452</v>
      </c>
      <c r="AX10" s="4">
        <v>24776557</v>
      </c>
      <c r="AY10" s="4">
        <v>38932578</v>
      </c>
      <c r="AZ10" s="4">
        <v>153686794</v>
      </c>
      <c r="BA10" s="4">
        <v>221156371</v>
      </c>
      <c r="BB10" s="4">
        <v>369172616</v>
      </c>
      <c r="BC10" s="4">
        <v>6421402</v>
      </c>
      <c r="BD10" s="4">
        <v>14250427</v>
      </c>
      <c r="BE10" s="4">
        <v>383500</v>
      </c>
      <c r="BF10" s="4">
        <v>923654</v>
      </c>
      <c r="BG10" s="4">
        <v>54132650</v>
      </c>
      <c r="BH10" s="4">
        <v>122024010</v>
      </c>
      <c r="BI10" s="4">
        <v>29192076</v>
      </c>
      <c r="BJ10" s="4">
        <v>11818332</v>
      </c>
      <c r="BK10" s="4">
        <v>26610826</v>
      </c>
      <c r="BL10" s="4">
        <v>250061709</v>
      </c>
      <c r="BM10" s="4">
        <v>394724560</v>
      </c>
      <c r="BN10" s="4">
        <v>1343176770</v>
      </c>
      <c r="BO10" s="4">
        <v>32589003</v>
      </c>
      <c r="BP10" s="4">
        <v>16597017</v>
      </c>
      <c r="BQ10" s="4">
        <v>32703685</v>
      </c>
      <c r="BR10" s="4">
        <v>11578159</v>
      </c>
      <c r="BS10" s="4">
        <v>21276427</v>
      </c>
      <c r="BT10" s="4">
        <v>12243300</v>
      </c>
      <c r="BU10" s="4">
        <v>18429146</v>
      </c>
      <c r="BV10" s="4">
        <v>2190521</v>
      </c>
      <c r="BW10" s="4">
        <v>1935906</v>
      </c>
      <c r="BX10" s="4">
        <v>19219919</v>
      </c>
      <c r="BY10" s="4">
        <v>2893455</v>
      </c>
      <c r="BZ10" s="4">
        <v>4209193</v>
      </c>
      <c r="CA10" s="4">
        <v>13981725</v>
      </c>
      <c r="CB10" s="4">
        <v>14277566</v>
      </c>
      <c r="CC10" s="4">
        <v>70705485</v>
      </c>
      <c r="CD10" s="4">
        <v>4455178</v>
      </c>
      <c r="CE10" s="4">
        <v>856691</v>
      </c>
      <c r="CF10" s="4">
        <v>1763721</v>
      </c>
      <c r="CG10" s="4">
        <v>63616995</v>
      </c>
      <c r="CH10" s="4">
        <v>131406693</v>
      </c>
      <c r="CI10" s="4">
        <v>4627064</v>
      </c>
      <c r="CJ10" s="4">
        <v>7741913</v>
      </c>
      <c r="CK10" s="4">
        <v>340857822</v>
      </c>
      <c r="CL10" s="4">
        <v>602240084</v>
      </c>
      <c r="CM10" s="4">
        <v>111329612</v>
      </c>
      <c r="CN10" s="4">
        <v>190625333</v>
      </c>
      <c r="CO10" s="4">
        <v>38493055</v>
      </c>
      <c r="CP10" s="4">
        <v>78147125</v>
      </c>
      <c r="CQ10" s="4">
        <v>138036931</v>
      </c>
      <c r="CR10" s="4">
        <v>166707941</v>
      </c>
      <c r="CS10" s="4">
        <v>236230295</v>
      </c>
      <c r="CT10" s="4">
        <v>48259655</v>
      </c>
      <c r="CU10" s="4">
        <v>28360291</v>
      </c>
      <c r="CV10" s="4">
        <v>47016813</v>
      </c>
      <c r="CW10" s="4">
        <v>42955114</v>
      </c>
      <c r="CX10" s="4">
        <v>31504191</v>
      </c>
      <c r="CY10" s="4">
        <v>62598871</v>
      </c>
      <c r="CZ10" s="4">
        <v>8100951</v>
      </c>
      <c r="DA10" s="4">
        <v>15319833</v>
      </c>
      <c r="DB10" s="4">
        <v>27752049</v>
      </c>
      <c r="DC10" s="4">
        <v>40897902</v>
      </c>
      <c r="DD10" s="4">
        <v>65179061</v>
      </c>
      <c r="DE10" s="4">
        <v>3668030</v>
      </c>
      <c r="DF10" s="4">
        <v>9626548</v>
      </c>
      <c r="DG10" s="4">
        <v>219093871</v>
      </c>
      <c r="DH10" s="4">
        <v>419491000</v>
      </c>
      <c r="DI10" s="4">
        <v>2394352</v>
      </c>
      <c r="DJ10" s="4">
        <v>3486620</v>
      </c>
      <c r="DK10" s="4">
        <v>6646928</v>
      </c>
      <c r="DL10" s="4">
        <v>11781738</v>
      </c>
      <c r="DM10" s="4">
        <v>69317551</v>
      </c>
      <c r="DN10" s="4">
        <v>129002807</v>
      </c>
      <c r="DO10" s="4">
        <v>12754334</v>
      </c>
      <c r="DP10" s="4">
        <v>4518647</v>
      </c>
      <c r="DQ10" s="4">
        <v>5935460</v>
      </c>
      <c r="DR10" s="4">
        <v>55551618</v>
      </c>
      <c r="DS10" s="4">
        <v>120199538</v>
      </c>
      <c r="DT10" s="4">
        <v>156418367</v>
      </c>
      <c r="DU10" s="4">
        <v>264372886</v>
      </c>
      <c r="DV10" s="4">
        <v>490060950</v>
      </c>
      <c r="DW10" s="4">
        <v>66101014</v>
      </c>
      <c r="DX10" s="4">
        <v>126909251</v>
      </c>
      <c r="DY10" s="4">
        <v>111297813</v>
      </c>
      <c r="DZ10" s="4">
        <v>160107657</v>
      </c>
      <c r="EA10" s="4">
        <v>9365717</v>
      </c>
      <c r="EB10" s="4">
        <v>8539870</v>
      </c>
      <c r="EC10" s="4">
        <v>468710493</v>
      </c>
      <c r="ED10" s="4">
        <v>396833714</v>
      </c>
      <c r="EE10" s="4">
        <v>791579532</v>
      </c>
      <c r="EF10" s="4">
        <v>199452974</v>
      </c>
      <c r="EG10" s="4">
        <v>88396209</v>
      </c>
      <c r="EH10" s="4">
        <v>174849026</v>
      </c>
      <c r="EI10" s="4">
        <v>85149</v>
      </c>
      <c r="EJ10" s="4">
        <v>452689</v>
      </c>
      <c r="EK10" s="4">
        <v>26401813</v>
      </c>
      <c r="EL10" s="4">
        <v>47127588</v>
      </c>
      <c r="EM10" s="4">
        <v>3601193</v>
      </c>
      <c r="EN10" s="4">
        <v>3133428</v>
      </c>
      <c r="EO10" s="4">
        <v>8236937</v>
      </c>
      <c r="EP10" s="4">
        <v>5882886</v>
      </c>
      <c r="EQ10" s="4">
        <v>9641358</v>
      </c>
      <c r="ER10" s="4">
        <v>2014538</v>
      </c>
      <c r="ES10" s="4">
        <v>2954142</v>
      </c>
      <c r="ET10" s="4">
        <v>9714004</v>
      </c>
      <c r="EU10" s="4">
        <v>25785055</v>
      </c>
      <c r="EV10" s="4">
        <v>48235741</v>
      </c>
      <c r="EW10" s="4">
        <v>33043294</v>
      </c>
      <c r="EX10" s="4">
        <v>52034493</v>
      </c>
      <c r="EY10" s="4">
        <v>86414525</v>
      </c>
      <c r="EZ10" s="4">
        <v>46548037</v>
      </c>
      <c r="FA10" s="4">
        <v>77021493</v>
      </c>
      <c r="FB10" s="4">
        <v>2959456</v>
      </c>
      <c r="FC10" s="4">
        <v>8840737</v>
      </c>
      <c r="FD10" s="4">
        <v>18483237</v>
      </c>
      <c r="FE10" s="4">
        <v>79025099</v>
      </c>
      <c r="FF10" s="4">
        <v>60063700</v>
      </c>
      <c r="FG10" s="4">
        <v>136634677</v>
      </c>
      <c r="FH10" s="4">
        <v>1422035</v>
      </c>
      <c r="FI10" s="4">
        <v>3611596</v>
      </c>
      <c r="FJ10" s="4">
        <v>140233727</v>
      </c>
      <c r="FK10" s="4">
        <v>267135357</v>
      </c>
      <c r="FL10" s="4">
        <v>5440441</v>
      </c>
      <c r="FM10" s="4">
        <v>107938011</v>
      </c>
      <c r="FN10" s="4">
        <v>349298443</v>
      </c>
      <c r="FO10" s="4">
        <v>41383767</v>
      </c>
      <c r="FP10" s="4">
        <v>79094199</v>
      </c>
    </row>
    <row r="11" spans="1:174" x14ac:dyDescent="0.25">
      <c r="A11">
        <v>5</v>
      </c>
      <c r="B11" t="s">
        <v>321</v>
      </c>
      <c r="C11" s="4">
        <v>127622608</v>
      </c>
      <c r="D11" s="4">
        <v>220991210</v>
      </c>
      <c r="E11" s="4">
        <v>2367915</v>
      </c>
      <c r="F11" s="4">
        <v>389475259</v>
      </c>
      <c r="G11" s="4">
        <v>885922222</v>
      </c>
      <c r="H11" s="4">
        <v>45284936</v>
      </c>
      <c r="I11" s="4">
        <v>119114017</v>
      </c>
      <c r="J11" s="4">
        <v>7919816</v>
      </c>
      <c r="K11" s="4">
        <v>7919816</v>
      </c>
      <c r="L11" s="4">
        <v>14031952</v>
      </c>
      <c r="M11" s="4">
        <v>24420958</v>
      </c>
      <c r="N11" s="4">
        <v>116458606</v>
      </c>
      <c r="O11" s="4">
        <v>105737380</v>
      </c>
      <c r="P11" s="4">
        <v>322574600</v>
      </c>
      <c r="Q11" s="4">
        <v>133224289</v>
      </c>
      <c r="R11" s="4">
        <v>318999574</v>
      </c>
      <c r="S11" s="4"/>
      <c r="T11" s="4">
        <v>1114199</v>
      </c>
      <c r="U11" s="4">
        <v>2365013</v>
      </c>
      <c r="V11" s="4">
        <v>323720451</v>
      </c>
      <c r="W11" s="4">
        <v>558472660</v>
      </c>
      <c r="X11" s="4"/>
      <c r="Y11" s="4"/>
      <c r="Z11" s="4">
        <v>132772682</v>
      </c>
      <c r="AA11" s="4">
        <v>315754611</v>
      </c>
      <c r="AB11" s="4">
        <v>75330415</v>
      </c>
      <c r="AC11" s="4">
        <v>229314430</v>
      </c>
      <c r="AD11" s="4">
        <v>134889313</v>
      </c>
      <c r="AE11" s="4">
        <v>346700706</v>
      </c>
      <c r="AF11" s="4">
        <v>106980941</v>
      </c>
      <c r="AG11" s="4">
        <v>74667667</v>
      </c>
      <c r="AH11" s="4">
        <v>106947665</v>
      </c>
      <c r="AI11" s="4">
        <v>9384326</v>
      </c>
      <c r="AJ11" s="4">
        <v>15154867</v>
      </c>
      <c r="AK11" s="4">
        <v>21362960</v>
      </c>
      <c r="AL11" s="4">
        <v>78950813</v>
      </c>
      <c r="AM11" s="4">
        <v>116327220</v>
      </c>
      <c r="AN11" s="4">
        <v>57792193</v>
      </c>
      <c r="AO11" s="4">
        <v>108536327</v>
      </c>
      <c r="AP11" s="4">
        <v>5746942</v>
      </c>
      <c r="AQ11" s="4">
        <v>11293626</v>
      </c>
      <c r="AR11" s="4">
        <v>159235</v>
      </c>
      <c r="AS11" s="4">
        <v>159235</v>
      </c>
      <c r="AT11" s="4">
        <v>159235</v>
      </c>
      <c r="AU11" s="4">
        <v>33853768</v>
      </c>
      <c r="AV11" s="4">
        <v>19699584</v>
      </c>
      <c r="AW11" s="4">
        <v>45443363</v>
      </c>
      <c r="AX11" s="4">
        <v>16684812</v>
      </c>
      <c r="AY11" s="4">
        <v>28697215</v>
      </c>
      <c r="AZ11" s="4">
        <v>1869397</v>
      </c>
      <c r="BA11" s="4">
        <v>15729966</v>
      </c>
      <c r="BB11" s="4">
        <v>27320411</v>
      </c>
      <c r="BC11" s="4"/>
      <c r="BD11" s="4"/>
      <c r="BE11" s="4"/>
      <c r="BF11" s="4">
        <v>1486561</v>
      </c>
      <c r="BG11" s="4">
        <v>12163277</v>
      </c>
      <c r="BH11" s="4">
        <v>26421516</v>
      </c>
      <c r="BI11" s="4">
        <v>6099723</v>
      </c>
      <c r="BJ11" s="4">
        <v>9819166</v>
      </c>
      <c r="BK11" s="4">
        <v>7443226</v>
      </c>
      <c r="BL11" s="4">
        <v>495582374</v>
      </c>
      <c r="BM11" s="4">
        <v>667007615</v>
      </c>
      <c r="BN11" s="4">
        <v>830038799</v>
      </c>
      <c r="BO11" s="4">
        <v>8842775</v>
      </c>
      <c r="BP11" s="4">
        <v>4489576</v>
      </c>
      <c r="BQ11" s="4">
        <v>4535761</v>
      </c>
      <c r="BR11" s="4">
        <v>9926547</v>
      </c>
      <c r="BS11" s="4">
        <v>27688774</v>
      </c>
      <c r="BT11" s="4">
        <v>2646100</v>
      </c>
      <c r="BU11" s="4">
        <v>2706555</v>
      </c>
      <c r="BV11" s="4"/>
      <c r="BW11" s="4">
        <v>1024819</v>
      </c>
      <c r="BX11" s="4"/>
      <c r="BY11" s="4"/>
      <c r="BZ11" s="4"/>
      <c r="CA11" s="4">
        <v>406956</v>
      </c>
      <c r="CB11" s="4">
        <v>3058843</v>
      </c>
      <c r="CC11" s="4">
        <v>3123433</v>
      </c>
      <c r="CD11" s="4">
        <v>42489880</v>
      </c>
      <c r="CE11" s="4">
        <v>54917373</v>
      </c>
      <c r="CF11" s="4">
        <v>142458917</v>
      </c>
      <c r="CG11" s="4">
        <v>33292032</v>
      </c>
      <c r="CH11" s="4">
        <v>52962416</v>
      </c>
      <c r="CI11" s="4">
        <v>3013894</v>
      </c>
      <c r="CJ11" s="4">
        <v>5582615</v>
      </c>
      <c r="CK11" s="4">
        <v>218235867</v>
      </c>
      <c r="CL11" s="4">
        <v>412358413</v>
      </c>
      <c r="CM11" s="4">
        <v>24404705</v>
      </c>
      <c r="CN11" s="4">
        <v>35118639</v>
      </c>
      <c r="CO11" s="4">
        <v>1218353</v>
      </c>
      <c r="CP11" s="4">
        <v>2421509</v>
      </c>
      <c r="CQ11" s="4">
        <v>43803198</v>
      </c>
      <c r="CR11" s="4">
        <v>142468828</v>
      </c>
      <c r="CS11" s="4">
        <v>78522767</v>
      </c>
      <c r="CT11" s="4">
        <v>25979025</v>
      </c>
      <c r="CU11" s="4">
        <v>28789897</v>
      </c>
      <c r="CV11" s="4">
        <v>37071079</v>
      </c>
      <c r="CW11" s="4">
        <v>2329092</v>
      </c>
      <c r="CX11" s="4">
        <v>1877034</v>
      </c>
      <c r="CY11" s="4">
        <v>6425696</v>
      </c>
      <c r="CZ11" s="4">
        <v>3293949</v>
      </c>
      <c r="DA11" s="4">
        <v>4361315</v>
      </c>
      <c r="DB11" s="4">
        <v>16872741</v>
      </c>
      <c r="DC11" s="4">
        <v>16919748</v>
      </c>
      <c r="DD11" s="4">
        <v>75067763</v>
      </c>
      <c r="DE11" s="4">
        <v>4038101</v>
      </c>
      <c r="DF11" s="4">
        <v>5914049</v>
      </c>
      <c r="DG11" s="4">
        <v>79558875</v>
      </c>
      <c r="DH11" s="4">
        <v>162974703</v>
      </c>
      <c r="DI11" s="4">
        <v>943026</v>
      </c>
      <c r="DJ11" s="4">
        <v>1685495</v>
      </c>
      <c r="DK11" s="4">
        <v>4689289</v>
      </c>
      <c r="DL11" s="4">
        <v>9725747</v>
      </c>
      <c r="DM11" s="4">
        <v>38697818</v>
      </c>
      <c r="DN11" s="4">
        <v>125380018</v>
      </c>
      <c r="DO11" s="4">
        <v>9631491</v>
      </c>
      <c r="DP11" s="4">
        <v>1023874</v>
      </c>
      <c r="DQ11" s="4">
        <v>1433008</v>
      </c>
      <c r="DR11" s="4">
        <v>527674</v>
      </c>
      <c r="DS11" s="4">
        <v>1017275</v>
      </c>
      <c r="DT11" s="4">
        <v>106647299</v>
      </c>
      <c r="DU11" s="4">
        <v>158872668</v>
      </c>
      <c r="DV11" s="4">
        <v>582193573</v>
      </c>
      <c r="DW11" s="4">
        <v>53204379</v>
      </c>
      <c r="DX11" s="4">
        <v>72887451</v>
      </c>
      <c r="DY11" s="4">
        <v>200692192</v>
      </c>
      <c r="DZ11" s="4">
        <v>282788868</v>
      </c>
      <c r="EA11" s="4"/>
      <c r="EB11" s="4">
        <v>11128663</v>
      </c>
      <c r="EC11" s="4"/>
      <c r="ED11" s="4"/>
      <c r="EE11" s="4"/>
      <c r="EF11" s="4">
        <v>269142793</v>
      </c>
      <c r="EG11" s="4">
        <v>142240737</v>
      </c>
      <c r="EH11" s="4">
        <v>228081346</v>
      </c>
      <c r="EI11" s="4">
        <v>1035772</v>
      </c>
      <c r="EJ11" s="4">
        <v>3068543</v>
      </c>
      <c r="EK11" s="4">
        <v>32279745</v>
      </c>
      <c r="EL11" s="4">
        <v>51364048</v>
      </c>
      <c r="EM11" s="4">
        <v>191667</v>
      </c>
      <c r="EN11" s="4">
        <v>452890</v>
      </c>
      <c r="EO11" s="4">
        <v>458446</v>
      </c>
      <c r="EP11" s="4">
        <v>9993348</v>
      </c>
      <c r="EQ11" s="4">
        <v>18120668</v>
      </c>
      <c r="ER11" s="4">
        <v>4626622</v>
      </c>
      <c r="ES11" s="4">
        <v>5999946</v>
      </c>
      <c r="ET11" s="4">
        <v>50899196</v>
      </c>
      <c r="EU11" s="4">
        <v>117625381</v>
      </c>
      <c r="EV11" s="4">
        <v>367178425</v>
      </c>
      <c r="EW11" s="4">
        <v>169271681</v>
      </c>
      <c r="EX11" s="4">
        <v>334241456</v>
      </c>
      <c r="EY11" s="4">
        <v>25348</v>
      </c>
      <c r="EZ11" s="4"/>
      <c r="FA11" s="4">
        <v>2526</v>
      </c>
      <c r="FB11" s="4">
        <v>2605853</v>
      </c>
      <c r="FC11" s="4">
        <v>4639918</v>
      </c>
      <c r="FD11" s="4">
        <v>1023942</v>
      </c>
      <c r="FE11" s="4">
        <v>1277221</v>
      </c>
      <c r="FF11" s="4"/>
      <c r="FG11" s="4"/>
      <c r="FH11" s="4">
        <v>69</v>
      </c>
      <c r="FI11" s="4"/>
      <c r="FJ11" s="4">
        <v>65550981</v>
      </c>
      <c r="FK11" s="4">
        <v>152656345</v>
      </c>
      <c r="FL11" s="4">
        <v>94527613</v>
      </c>
      <c r="FM11" s="4">
        <v>51983058</v>
      </c>
      <c r="FN11" s="4">
        <v>2740232</v>
      </c>
      <c r="FO11" s="4">
        <v>18284673</v>
      </c>
      <c r="FP11" s="4">
        <v>104292350</v>
      </c>
    </row>
    <row r="12" spans="1:174" x14ac:dyDescent="0.25">
      <c r="A12">
        <v>6</v>
      </c>
      <c r="B12" t="s">
        <v>322</v>
      </c>
      <c r="C12" s="4">
        <v>205688945</v>
      </c>
      <c r="D12" s="4">
        <v>365705651</v>
      </c>
      <c r="E12" s="4">
        <v>4372191</v>
      </c>
      <c r="F12" s="4">
        <v>920687713</v>
      </c>
      <c r="G12" s="4">
        <v>1873585564</v>
      </c>
      <c r="H12" s="4">
        <v>228932839</v>
      </c>
      <c r="I12" s="4">
        <v>496197890</v>
      </c>
      <c r="J12" s="4">
        <v>10413186</v>
      </c>
      <c r="K12" s="4">
        <v>36980511</v>
      </c>
      <c r="L12" s="4">
        <v>61262072</v>
      </c>
      <c r="M12" s="4">
        <v>100021062</v>
      </c>
      <c r="N12" s="4">
        <v>275146658</v>
      </c>
      <c r="O12" s="4">
        <v>287198271</v>
      </c>
      <c r="P12" s="4">
        <v>724047033</v>
      </c>
      <c r="Q12" s="4">
        <v>393241410</v>
      </c>
      <c r="R12" s="4">
        <v>835926073</v>
      </c>
      <c r="S12" s="4">
        <v>1359258305</v>
      </c>
      <c r="T12" s="4">
        <v>1465407992</v>
      </c>
      <c r="U12" s="4">
        <v>3056098431</v>
      </c>
      <c r="V12" s="4">
        <v>364139254</v>
      </c>
      <c r="W12" s="4">
        <v>812591043</v>
      </c>
      <c r="X12" s="4">
        <v>197225079</v>
      </c>
      <c r="Y12" s="4">
        <v>373165625</v>
      </c>
      <c r="Z12" s="4">
        <v>296208616</v>
      </c>
      <c r="AA12" s="4">
        <v>554159192</v>
      </c>
      <c r="AB12" s="4">
        <v>372629854</v>
      </c>
      <c r="AC12" s="4">
        <v>709016436</v>
      </c>
      <c r="AD12" s="4">
        <v>470185838</v>
      </c>
      <c r="AE12" s="4">
        <v>1053431156</v>
      </c>
      <c r="AF12" s="4">
        <v>166287314</v>
      </c>
      <c r="AG12" s="4">
        <v>166421844</v>
      </c>
      <c r="AH12" s="4">
        <v>295034765</v>
      </c>
      <c r="AI12" s="4">
        <v>54478906</v>
      </c>
      <c r="AJ12" s="4">
        <v>85118848</v>
      </c>
      <c r="AK12" s="4">
        <v>186374857</v>
      </c>
      <c r="AL12" s="4">
        <v>163398357</v>
      </c>
      <c r="AM12" s="4">
        <v>313235849</v>
      </c>
      <c r="AN12" s="4">
        <v>323234316</v>
      </c>
      <c r="AO12" s="4">
        <v>395447702</v>
      </c>
      <c r="AP12" s="4">
        <v>9016340</v>
      </c>
      <c r="AQ12" s="4">
        <v>17244472</v>
      </c>
      <c r="AR12" s="4">
        <v>1603610</v>
      </c>
      <c r="AS12" s="4">
        <v>520466</v>
      </c>
      <c r="AT12" s="4">
        <v>528218</v>
      </c>
      <c r="AU12" s="4">
        <v>110186662</v>
      </c>
      <c r="AV12" s="4">
        <v>79029584</v>
      </c>
      <c r="AW12" s="4">
        <v>195719815</v>
      </c>
      <c r="AX12" s="4">
        <v>32352985</v>
      </c>
      <c r="AY12" s="4">
        <v>67629793</v>
      </c>
      <c r="AZ12" s="4">
        <v>148303172</v>
      </c>
      <c r="BA12" s="4">
        <v>235186584</v>
      </c>
      <c r="BB12" s="4">
        <v>396493027</v>
      </c>
      <c r="BC12" s="4">
        <v>6315007</v>
      </c>
      <c r="BD12" s="4">
        <v>14250427</v>
      </c>
      <c r="BE12" s="4">
        <v>363416</v>
      </c>
      <c r="BF12" s="4">
        <v>2410215</v>
      </c>
      <c r="BG12" s="4">
        <v>60934007</v>
      </c>
      <c r="BH12" s="4">
        <v>148445526</v>
      </c>
      <c r="BI12" s="4">
        <v>28173016</v>
      </c>
      <c r="BJ12" s="4">
        <v>14885551</v>
      </c>
      <c r="BK12" s="4">
        <v>34054052</v>
      </c>
      <c r="BL12" s="4">
        <v>703447291</v>
      </c>
      <c r="BM12" s="4">
        <v>1010173860</v>
      </c>
      <c r="BN12" s="4">
        <v>2173215569</v>
      </c>
      <c r="BO12" s="4">
        <v>36543311</v>
      </c>
      <c r="BP12" s="4">
        <v>21086593</v>
      </c>
      <c r="BQ12" s="4">
        <v>37239446</v>
      </c>
      <c r="BR12" s="4">
        <v>20703960</v>
      </c>
      <c r="BS12" s="4">
        <v>48965201</v>
      </c>
      <c r="BT12" s="4">
        <v>13876044</v>
      </c>
      <c r="BU12" s="4">
        <v>21135701</v>
      </c>
      <c r="BV12" s="4">
        <v>2190521</v>
      </c>
      <c r="BW12" s="4">
        <v>2850040</v>
      </c>
      <c r="BX12" s="4">
        <v>19219919</v>
      </c>
      <c r="BY12" s="4">
        <v>2173047</v>
      </c>
      <c r="BZ12" s="4">
        <v>4209193</v>
      </c>
      <c r="CA12" s="4">
        <v>11619605</v>
      </c>
      <c r="CB12" s="4">
        <v>17108559</v>
      </c>
      <c r="CC12" s="4">
        <v>73828918</v>
      </c>
      <c r="CD12" s="4">
        <v>46945058</v>
      </c>
      <c r="CE12" s="4">
        <v>55774064</v>
      </c>
      <c r="CF12" s="4">
        <v>144222638</v>
      </c>
      <c r="CG12" s="4">
        <v>96909027</v>
      </c>
      <c r="CH12" s="4">
        <v>184369109</v>
      </c>
      <c r="CI12" s="4">
        <v>7218630</v>
      </c>
      <c r="CJ12" s="4">
        <v>13324528</v>
      </c>
      <c r="CK12" s="4">
        <v>541920810</v>
      </c>
      <c r="CL12" s="4">
        <v>1014598497</v>
      </c>
      <c r="CM12" s="4">
        <v>134284317</v>
      </c>
      <c r="CN12" s="4">
        <v>225743972</v>
      </c>
      <c r="CO12" s="4">
        <v>39711408</v>
      </c>
      <c r="CP12" s="4">
        <v>80568634</v>
      </c>
      <c r="CQ12" s="4">
        <v>181840129</v>
      </c>
      <c r="CR12" s="4">
        <v>309176769</v>
      </c>
      <c r="CS12" s="4">
        <v>314753062</v>
      </c>
      <c r="CT12" s="4">
        <v>61935968</v>
      </c>
      <c r="CU12" s="4">
        <v>44416405</v>
      </c>
      <c r="CV12" s="4">
        <v>84087892</v>
      </c>
      <c r="CW12" s="4">
        <v>44465920</v>
      </c>
      <c r="CX12" s="4">
        <v>32185828</v>
      </c>
      <c r="CY12" s="4">
        <v>69024567</v>
      </c>
      <c r="CZ12" s="4">
        <v>10735483</v>
      </c>
      <c r="DA12" s="4">
        <v>19681148</v>
      </c>
      <c r="DB12" s="4">
        <v>44609885</v>
      </c>
      <c r="DC12" s="4">
        <v>57817650</v>
      </c>
      <c r="DD12" s="4">
        <v>140246824</v>
      </c>
      <c r="DE12" s="4">
        <v>6463415</v>
      </c>
      <c r="DF12" s="4">
        <v>15540597</v>
      </c>
      <c r="DG12" s="4">
        <v>288937479</v>
      </c>
      <c r="DH12" s="4">
        <v>582465703</v>
      </c>
      <c r="DI12" s="4">
        <v>3337378</v>
      </c>
      <c r="DJ12" s="4">
        <v>5172115</v>
      </c>
      <c r="DK12" s="4">
        <v>10565545</v>
      </c>
      <c r="DL12" s="4">
        <v>21507485</v>
      </c>
      <c r="DM12" s="4">
        <v>105128506</v>
      </c>
      <c r="DN12" s="4">
        <v>254382825</v>
      </c>
      <c r="DO12" s="4">
        <v>21758667</v>
      </c>
      <c r="DP12" s="4">
        <v>4879540</v>
      </c>
      <c r="DQ12" s="4">
        <v>7368468</v>
      </c>
      <c r="DR12" s="4">
        <v>56079292</v>
      </c>
      <c r="DS12" s="4">
        <v>121216813</v>
      </c>
      <c r="DT12" s="4">
        <v>263065666</v>
      </c>
      <c r="DU12" s="4">
        <v>423245554</v>
      </c>
      <c r="DV12" s="4">
        <v>1072254523</v>
      </c>
      <c r="DW12" s="4">
        <v>119241393</v>
      </c>
      <c r="DX12" s="4">
        <v>199796702</v>
      </c>
      <c r="DY12" s="4">
        <v>311990005</v>
      </c>
      <c r="DZ12" s="4">
        <v>442896525</v>
      </c>
      <c r="EA12" s="4">
        <v>9365717</v>
      </c>
      <c r="EB12" s="4">
        <v>19668533</v>
      </c>
      <c r="EC12" s="4">
        <v>459627585</v>
      </c>
      <c r="ED12" s="4">
        <v>386183603</v>
      </c>
      <c r="EE12" s="4">
        <v>791579532</v>
      </c>
      <c r="EF12" s="4">
        <v>454492887</v>
      </c>
      <c r="EG12" s="4">
        <v>222088509</v>
      </c>
      <c r="EH12" s="4">
        <v>402930372</v>
      </c>
      <c r="EI12" s="4">
        <v>1081293</v>
      </c>
      <c r="EJ12" s="4">
        <v>3521232</v>
      </c>
      <c r="EK12" s="4">
        <v>58681558</v>
      </c>
      <c r="EL12" s="4">
        <v>98491636</v>
      </c>
      <c r="EM12" s="4">
        <v>3792860</v>
      </c>
      <c r="EN12" s="4">
        <v>3586318</v>
      </c>
      <c r="EO12" s="4">
        <v>8695383</v>
      </c>
      <c r="EP12" s="4">
        <v>15167270</v>
      </c>
      <c r="EQ12" s="4">
        <v>27762026</v>
      </c>
      <c r="ER12" s="4">
        <v>6641160</v>
      </c>
      <c r="ES12" s="4">
        <v>8954088</v>
      </c>
      <c r="ET12" s="4">
        <v>60613200</v>
      </c>
      <c r="EU12" s="4">
        <v>143410436</v>
      </c>
      <c r="EV12" s="4">
        <v>415015670</v>
      </c>
      <c r="EW12" s="4">
        <v>196499009</v>
      </c>
      <c r="EX12" s="4">
        <v>386275949</v>
      </c>
      <c r="EY12" s="4">
        <v>86399748</v>
      </c>
      <c r="EZ12" s="4">
        <v>46382912</v>
      </c>
      <c r="FA12" s="4">
        <v>77024019</v>
      </c>
      <c r="FB12" s="4">
        <v>5565309</v>
      </c>
      <c r="FC12" s="4">
        <v>13480655</v>
      </c>
      <c r="FD12" s="4">
        <v>18231405</v>
      </c>
      <c r="FE12" s="4">
        <v>80302320</v>
      </c>
      <c r="FF12" s="4">
        <v>60063700</v>
      </c>
      <c r="FG12" s="4">
        <v>136634677</v>
      </c>
      <c r="FH12" s="4">
        <v>1397561</v>
      </c>
      <c r="FI12" s="4">
        <v>3611596</v>
      </c>
      <c r="FJ12" s="4">
        <v>183754153</v>
      </c>
      <c r="FK12" s="4">
        <v>419791702</v>
      </c>
      <c r="FL12" s="4">
        <v>99811702</v>
      </c>
      <c r="FM12" s="4">
        <v>159319021</v>
      </c>
      <c r="FN12" s="4">
        <v>352038675</v>
      </c>
      <c r="FO12" s="4">
        <v>59172079</v>
      </c>
      <c r="FP12" s="4">
        <v>183386549</v>
      </c>
    </row>
    <row r="13" spans="1:174" x14ac:dyDescent="0.25">
      <c r="A13">
        <v>7</v>
      </c>
      <c r="B13" t="s">
        <v>323</v>
      </c>
      <c r="C13" s="4">
        <v>88752499</v>
      </c>
      <c r="D13" s="4">
        <v>143744567</v>
      </c>
      <c r="E13" s="4">
        <v>3830202</v>
      </c>
      <c r="F13" s="4">
        <v>455983943</v>
      </c>
      <c r="G13" s="4">
        <v>962622753</v>
      </c>
      <c r="H13" s="4">
        <v>114161110</v>
      </c>
      <c r="I13" s="4">
        <v>252936202</v>
      </c>
      <c r="J13" s="4">
        <v>13079934</v>
      </c>
      <c r="K13" s="4">
        <v>31363373</v>
      </c>
      <c r="L13" s="4">
        <v>8672735</v>
      </c>
      <c r="M13" s="4">
        <v>26376363</v>
      </c>
      <c r="N13" s="4">
        <v>118243876</v>
      </c>
      <c r="O13" s="4">
        <v>120688459</v>
      </c>
      <c r="P13" s="4">
        <v>270933499</v>
      </c>
      <c r="Q13" s="4">
        <v>365911843</v>
      </c>
      <c r="R13" s="4">
        <v>656734330</v>
      </c>
      <c r="S13" s="4">
        <v>205017174</v>
      </c>
      <c r="T13" s="4">
        <v>444764660</v>
      </c>
      <c r="U13" s="4">
        <v>964100353</v>
      </c>
      <c r="V13" s="4">
        <v>82665247</v>
      </c>
      <c r="W13" s="4">
        <v>171637281</v>
      </c>
      <c r="X13" s="4">
        <v>41311924</v>
      </c>
      <c r="Y13" s="4">
        <v>112246642</v>
      </c>
      <c r="Z13" s="4">
        <v>150871310</v>
      </c>
      <c r="AA13" s="4">
        <v>265638536</v>
      </c>
      <c r="AB13" s="4">
        <v>43714167</v>
      </c>
      <c r="AC13" s="4">
        <v>96344344</v>
      </c>
      <c r="AD13" s="4">
        <v>50095856</v>
      </c>
      <c r="AE13" s="4">
        <v>104818977</v>
      </c>
      <c r="AF13" s="4">
        <v>43174727</v>
      </c>
      <c r="AG13" s="4">
        <v>58263270</v>
      </c>
      <c r="AH13" s="4">
        <v>137733624</v>
      </c>
      <c r="AI13" s="4">
        <v>28959077</v>
      </c>
      <c r="AJ13" s="4">
        <v>26963430</v>
      </c>
      <c r="AK13" s="4">
        <v>42537868</v>
      </c>
      <c r="AL13" s="4">
        <v>366770514</v>
      </c>
      <c r="AM13" s="4">
        <v>752753752</v>
      </c>
      <c r="AN13" s="4">
        <v>2422076</v>
      </c>
      <c r="AO13" s="4">
        <v>167259424</v>
      </c>
      <c r="AP13" s="4">
        <v>1804541</v>
      </c>
      <c r="AQ13" s="4">
        <v>4160256</v>
      </c>
      <c r="AR13" s="4">
        <v>9199303</v>
      </c>
      <c r="AS13" s="4">
        <v>7830790</v>
      </c>
      <c r="AT13" s="4">
        <v>15887695</v>
      </c>
      <c r="AU13" s="4">
        <v>63238882</v>
      </c>
      <c r="AV13" s="4">
        <v>71214300</v>
      </c>
      <c r="AW13" s="4">
        <v>154078193</v>
      </c>
      <c r="AX13" s="4">
        <v>14335985</v>
      </c>
      <c r="AY13" s="4">
        <v>34845901</v>
      </c>
      <c r="AZ13" s="4">
        <v>86369052</v>
      </c>
      <c r="BA13" s="4">
        <v>80784613</v>
      </c>
      <c r="BB13" s="4">
        <v>159962629</v>
      </c>
      <c r="BC13" s="4">
        <v>9594850</v>
      </c>
      <c r="BD13" s="4">
        <v>20141460</v>
      </c>
      <c r="BE13" s="4">
        <v>3356419</v>
      </c>
      <c r="BF13" s="4">
        <v>6677172</v>
      </c>
      <c r="BG13" s="4">
        <v>31835211</v>
      </c>
      <c r="BH13" s="4">
        <v>62491015</v>
      </c>
      <c r="BI13" s="4">
        <v>37651809</v>
      </c>
      <c r="BJ13" s="4">
        <v>34084358</v>
      </c>
      <c r="BK13" s="4">
        <v>71823044</v>
      </c>
      <c r="BL13" s="4">
        <v>541862148</v>
      </c>
      <c r="BM13" s="4">
        <v>580142650</v>
      </c>
      <c r="BN13" s="4">
        <v>1311461752</v>
      </c>
      <c r="BO13" s="4">
        <v>16853260</v>
      </c>
      <c r="BP13" s="4">
        <v>23019782</v>
      </c>
      <c r="BQ13" s="4">
        <v>43484247</v>
      </c>
      <c r="BR13" s="4">
        <v>42857021</v>
      </c>
      <c r="BS13" s="4">
        <v>90674859</v>
      </c>
      <c r="BT13" s="4">
        <v>10571734</v>
      </c>
      <c r="BU13" s="4">
        <v>24750215</v>
      </c>
      <c r="BV13" s="4">
        <v>1024527</v>
      </c>
      <c r="BW13" s="4">
        <v>4815012</v>
      </c>
      <c r="BX13" s="4">
        <v>8490689</v>
      </c>
      <c r="BY13" s="4">
        <v>7610339</v>
      </c>
      <c r="BZ13" s="4">
        <v>15543777</v>
      </c>
      <c r="CA13" s="4">
        <v>68993524</v>
      </c>
      <c r="CB13" s="4">
        <v>57213409</v>
      </c>
      <c r="CC13" s="4">
        <v>115171815</v>
      </c>
      <c r="CD13" s="4">
        <v>12326641</v>
      </c>
      <c r="CE13" s="4">
        <v>12910244</v>
      </c>
      <c r="CF13" s="4">
        <v>16814302</v>
      </c>
      <c r="CG13" s="4">
        <v>42617593</v>
      </c>
      <c r="CH13" s="4">
        <v>96742823</v>
      </c>
      <c r="CI13" s="4">
        <v>2599200</v>
      </c>
      <c r="CJ13" s="4">
        <v>6410066</v>
      </c>
      <c r="CK13" s="4">
        <v>701811336</v>
      </c>
      <c r="CL13" s="4">
        <v>1510504932</v>
      </c>
      <c r="CM13" s="4">
        <v>129366111</v>
      </c>
      <c r="CN13" s="4">
        <v>251195941</v>
      </c>
      <c r="CO13" s="4">
        <v>15688188</v>
      </c>
      <c r="CP13" s="4">
        <v>30812381</v>
      </c>
      <c r="CQ13" s="4">
        <v>340685602</v>
      </c>
      <c r="CR13" s="4">
        <v>399013936</v>
      </c>
      <c r="CS13" s="4">
        <v>896639987</v>
      </c>
      <c r="CT13" s="4">
        <v>149173932</v>
      </c>
      <c r="CU13" s="4">
        <v>157965144</v>
      </c>
      <c r="CV13" s="4">
        <v>318353507</v>
      </c>
      <c r="CW13" s="4">
        <v>25240225</v>
      </c>
      <c r="CX13" s="4">
        <v>34761687</v>
      </c>
      <c r="CY13" s="4">
        <v>73472518</v>
      </c>
      <c r="CZ13" s="4">
        <v>9922319</v>
      </c>
      <c r="DA13" s="4">
        <v>21783427</v>
      </c>
      <c r="DB13" s="4">
        <v>123962032</v>
      </c>
      <c r="DC13" s="4">
        <v>127488037</v>
      </c>
      <c r="DD13" s="4">
        <v>257505228</v>
      </c>
      <c r="DE13" s="4">
        <v>6512725</v>
      </c>
      <c r="DF13" s="4">
        <v>13318915</v>
      </c>
      <c r="DG13" s="4">
        <v>165117534</v>
      </c>
      <c r="DH13" s="4">
        <v>336199585</v>
      </c>
      <c r="DI13" s="4">
        <v>2010375</v>
      </c>
      <c r="DJ13" s="4">
        <v>5171870</v>
      </c>
      <c r="DK13" s="4">
        <v>11521193</v>
      </c>
      <c r="DL13" s="4">
        <v>23754491</v>
      </c>
      <c r="DM13" s="4">
        <v>191026850</v>
      </c>
      <c r="DN13" s="4">
        <v>420072851</v>
      </c>
      <c r="DO13" s="4">
        <v>15485850</v>
      </c>
      <c r="DP13" s="4">
        <v>18911139</v>
      </c>
      <c r="DQ13" s="4">
        <v>37712039</v>
      </c>
      <c r="DR13" s="4">
        <v>9205307</v>
      </c>
      <c r="DS13" s="4">
        <v>15437942</v>
      </c>
      <c r="DT13" s="4">
        <v>143510783</v>
      </c>
      <c r="DU13" s="4">
        <v>185646532</v>
      </c>
      <c r="DV13" s="4">
        <v>380623666</v>
      </c>
      <c r="DW13" s="4">
        <v>6299344</v>
      </c>
      <c r="DX13" s="4">
        <v>12516742</v>
      </c>
      <c r="DY13" s="4">
        <v>850376283</v>
      </c>
      <c r="DZ13" s="4">
        <v>1868112359</v>
      </c>
      <c r="EA13" s="4">
        <v>10838816</v>
      </c>
      <c r="EB13" s="4">
        <v>21859377</v>
      </c>
      <c r="EC13" s="4">
        <v>-91705744</v>
      </c>
      <c r="ED13" s="4">
        <v>-27005194</v>
      </c>
      <c r="EE13" s="4">
        <v>-46622984</v>
      </c>
      <c r="EF13" s="4">
        <v>662685721</v>
      </c>
      <c r="EG13" s="4">
        <v>901536272</v>
      </c>
      <c r="EH13" s="4">
        <v>1725708801</v>
      </c>
      <c r="EI13" s="4">
        <v>5934281</v>
      </c>
      <c r="EJ13" s="4">
        <v>12141708</v>
      </c>
      <c r="EK13" s="4">
        <v>1654645</v>
      </c>
      <c r="EL13" s="4">
        <v>2201109</v>
      </c>
      <c r="EM13" s="4">
        <v>378092</v>
      </c>
      <c r="EN13" s="4">
        <v>701216</v>
      </c>
      <c r="EO13" s="4">
        <v>1046540</v>
      </c>
      <c r="EP13" s="4">
        <v>6687401</v>
      </c>
      <c r="EQ13" s="4">
        <v>15423274</v>
      </c>
      <c r="ER13" s="4">
        <v>662913</v>
      </c>
      <c r="ES13" s="4">
        <v>1771116</v>
      </c>
      <c r="ET13" s="4">
        <v>7656187</v>
      </c>
      <c r="EU13" s="4">
        <v>15771309</v>
      </c>
      <c r="EV13" s="4">
        <v>41985697</v>
      </c>
      <c r="EW13" s="4">
        <v>51720641</v>
      </c>
      <c r="EX13" s="4">
        <v>115470994</v>
      </c>
      <c r="EY13" s="4">
        <v>134388240</v>
      </c>
      <c r="EZ13" s="4">
        <v>91111180</v>
      </c>
      <c r="FA13" s="4">
        <v>187114526</v>
      </c>
      <c r="FB13" s="4">
        <v>4842158</v>
      </c>
      <c r="FC13" s="4">
        <v>11839933</v>
      </c>
      <c r="FD13" s="4">
        <v>5525361</v>
      </c>
      <c r="FE13" s="4">
        <v>20897368</v>
      </c>
      <c r="FF13" s="4">
        <v>52526</v>
      </c>
      <c r="FG13" s="4">
        <v>96389</v>
      </c>
      <c r="FH13" s="4">
        <v>5881496</v>
      </c>
      <c r="FI13" s="4">
        <v>12171807</v>
      </c>
      <c r="FJ13" s="4">
        <v>89599288</v>
      </c>
      <c r="FK13" s="4">
        <v>178398783</v>
      </c>
      <c r="FL13" s="4">
        <v>-3052366</v>
      </c>
      <c r="FM13" s="4">
        <v>3945645</v>
      </c>
      <c r="FN13" s="4">
        <v>-3413709</v>
      </c>
      <c r="FO13" s="4">
        <v>7176754</v>
      </c>
      <c r="FP13" s="4">
        <v>28528453</v>
      </c>
    </row>
    <row r="14" spans="1:174" x14ac:dyDescent="0.25">
      <c r="A14">
        <v>8</v>
      </c>
      <c r="B14" t="s">
        <v>235</v>
      </c>
      <c r="C14" s="4">
        <v>19634748</v>
      </c>
      <c r="D14" s="4">
        <v>36644095</v>
      </c>
      <c r="E14" s="4"/>
      <c r="F14" s="4">
        <v>625078732</v>
      </c>
      <c r="G14" s="4">
        <v>1201434440</v>
      </c>
      <c r="H14" s="4">
        <v>167034896</v>
      </c>
      <c r="I14" s="4">
        <v>355656061</v>
      </c>
      <c r="J14" s="4">
        <v>4949621</v>
      </c>
      <c r="K14" s="4">
        <v>12160688</v>
      </c>
      <c r="L14" s="4">
        <v>34613504</v>
      </c>
      <c r="M14" s="4">
        <v>59179216</v>
      </c>
      <c r="N14" s="4">
        <v>109027818</v>
      </c>
      <c r="O14" s="4">
        <v>90477073</v>
      </c>
      <c r="P14" s="4">
        <v>391934146</v>
      </c>
      <c r="Q14" s="4">
        <v>339646757</v>
      </c>
      <c r="R14" s="4">
        <v>582986863</v>
      </c>
      <c r="S14" s="4">
        <v>1098419460</v>
      </c>
      <c r="T14" s="4">
        <v>1290731128</v>
      </c>
      <c r="U14" s="4">
        <v>2788653747</v>
      </c>
      <c r="V14" s="4">
        <v>213121500</v>
      </c>
      <c r="W14" s="4">
        <v>364572219</v>
      </c>
      <c r="X14" s="4">
        <v>47768773</v>
      </c>
      <c r="Y14" s="4">
        <v>99415729</v>
      </c>
      <c r="Z14" s="4">
        <v>25984799</v>
      </c>
      <c r="AA14" s="4">
        <v>48331233</v>
      </c>
      <c r="AB14" s="4">
        <v>273450338</v>
      </c>
      <c r="AC14" s="4">
        <v>527961514</v>
      </c>
      <c r="AD14" s="4">
        <v>414148476</v>
      </c>
      <c r="AE14" s="4">
        <v>951427815</v>
      </c>
      <c r="AF14" s="4">
        <v>18613398</v>
      </c>
      <c r="AG14" s="4">
        <v>22766333</v>
      </c>
      <c r="AH14" s="4">
        <v>39584122</v>
      </c>
      <c r="AI14" s="4">
        <v>15500781</v>
      </c>
      <c r="AJ14" s="4">
        <v>18564237</v>
      </c>
      <c r="AK14" s="4">
        <v>35539013</v>
      </c>
      <c r="AL14" s="4">
        <v>1052809</v>
      </c>
      <c r="AM14" s="4">
        <v>6659455</v>
      </c>
      <c r="AN14" s="4"/>
      <c r="AO14" s="4"/>
      <c r="AP14" s="4"/>
      <c r="AQ14" s="4"/>
      <c r="AR14" s="4">
        <v>89284</v>
      </c>
      <c r="AS14" s="4">
        <v>12267</v>
      </c>
      <c r="AT14" s="4">
        <v>12267</v>
      </c>
      <c r="AU14" s="4">
        <v>15489313</v>
      </c>
      <c r="AV14" s="4">
        <v>13965205</v>
      </c>
      <c r="AW14" s="4">
        <v>23101567</v>
      </c>
      <c r="AX14" s="4">
        <v>2864454</v>
      </c>
      <c r="AY14" s="4">
        <v>20555300</v>
      </c>
      <c r="AZ14" s="4">
        <v>56701178</v>
      </c>
      <c r="BA14" s="4">
        <v>89353998</v>
      </c>
      <c r="BB14" s="4">
        <v>204638215</v>
      </c>
      <c r="BC14" s="4"/>
      <c r="BD14" s="4"/>
      <c r="BE14" s="4">
        <v>425258</v>
      </c>
      <c r="BF14" s="4">
        <v>1031299</v>
      </c>
      <c r="BG14" s="4">
        <v>170534</v>
      </c>
      <c r="BH14" s="4">
        <v>1259611</v>
      </c>
      <c r="BI14" s="4"/>
      <c r="BJ14" s="4"/>
      <c r="BK14" s="4"/>
      <c r="BL14" s="4">
        <v>290329084</v>
      </c>
      <c r="BM14" s="4">
        <v>335202475</v>
      </c>
      <c r="BN14" s="4">
        <v>1146009682</v>
      </c>
      <c r="BO14" s="4"/>
      <c r="BP14" s="4"/>
      <c r="BQ14" s="4"/>
      <c r="BR14" s="4">
        <v>2069513</v>
      </c>
      <c r="BS14" s="4">
        <v>3207211</v>
      </c>
      <c r="BT14" s="4"/>
      <c r="BU14" s="4"/>
      <c r="BV14" s="4"/>
      <c r="BW14" s="4">
        <v>2956936</v>
      </c>
      <c r="BX14" s="4">
        <v>12217547</v>
      </c>
      <c r="BY14" s="4"/>
      <c r="BZ14" s="4"/>
      <c r="CA14" s="4">
        <v>279182</v>
      </c>
      <c r="CB14" s="4">
        <v>157820</v>
      </c>
      <c r="CC14" s="4">
        <v>157820</v>
      </c>
      <c r="CD14" s="4">
        <v>5391470</v>
      </c>
      <c r="CE14" s="4">
        <v>1109857</v>
      </c>
      <c r="CF14" s="4">
        <v>5986361</v>
      </c>
      <c r="CG14" s="4">
        <v>52546006</v>
      </c>
      <c r="CH14" s="4">
        <v>87951058</v>
      </c>
      <c r="CI14" s="4">
        <v>3030471</v>
      </c>
      <c r="CJ14" s="4">
        <v>6027646</v>
      </c>
      <c r="CK14" s="4">
        <v>297709091</v>
      </c>
      <c r="CL14" s="4">
        <v>737867886</v>
      </c>
      <c r="CM14" s="4">
        <v>7662839</v>
      </c>
      <c r="CN14" s="4">
        <v>13071854</v>
      </c>
      <c r="CO14" s="4">
        <v>20539016</v>
      </c>
      <c r="CP14" s="4">
        <v>41790254</v>
      </c>
      <c r="CQ14" s="4">
        <v>27359553</v>
      </c>
      <c r="CR14" s="4">
        <v>14465715</v>
      </c>
      <c r="CS14" s="4">
        <v>22415900</v>
      </c>
      <c r="CT14" s="4">
        <v>64283</v>
      </c>
      <c r="CU14" s="4">
        <v>44028</v>
      </c>
      <c r="CV14" s="4">
        <v>85399</v>
      </c>
      <c r="CW14" s="4">
        <v>5507736</v>
      </c>
      <c r="CX14" s="4">
        <v>8772541</v>
      </c>
      <c r="CY14" s="4">
        <v>19363103</v>
      </c>
      <c r="CZ14" s="4"/>
      <c r="DA14" s="4"/>
      <c r="DB14" s="4">
        <v>5726332</v>
      </c>
      <c r="DC14" s="4">
        <v>5854293</v>
      </c>
      <c r="DD14" s="4">
        <v>11234284</v>
      </c>
      <c r="DE14" s="4"/>
      <c r="DF14" s="4"/>
      <c r="DG14" s="4">
        <v>29748201</v>
      </c>
      <c r="DH14" s="4">
        <v>57764315</v>
      </c>
      <c r="DI14" s="4">
        <v>300</v>
      </c>
      <c r="DJ14" s="4">
        <v>300</v>
      </c>
      <c r="DK14" s="4">
        <v>2766518</v>
      </c>
      <c r="DL14" s="4">
        <v>6181675</v>
      </c>
      <c r="DM14" s="4">
        <v>12500623</v>
      </c>
      <c r="DN14" s="4">
        <v>37696954</v>
      </c>
      <c r="DO14" s="4">
        <v>14030272</v>
      </c>
      <c r="DP14" s="4">
        <v>2130616</v>
      </c>
      <c r="DQ14" s="4">
        <v>2493446</v>
      </c>
      <c r="DR14" s="4">
        <v>1746481</v>
      </c>
      <c r="DS14" s="4">
        <v>4562774</v>
      </c>
      <c r="DT14" s="4">
        <v>12264649</v>
      </c>
      <c r="DU14" s="4">
        <v>41604395</v>
      </c>
      <c r="DV14" s="4">
        <v>90014095</v>
      </c>
      <c r="DW14" s="4">
        <v>74068286</v>
      </c>
      <c r="DX14" s="4">
        <v>127617880</v>
      </c>
      <c r="DY14" s="4"/>
      <c r="DZ14" s="4"/>
      <c r="EA14" s="4"/>
      <c r="EB14" s="4"/>
      <c r="EC14" s="4"/>
      <c r="ED14" s="4"/>
      <c r="EE14" s="4"/>
      <c r="EF14" s="4">
        <v>20581953</v>
      </c>
      <c r="EG14" s="4">
        <v>9297458</v>
      </c>
      <c r="EH14" s="4">
        <v>15124712</v>
      </c>
      <c r="EI14" s="4">
        <v>203782</v>
      </c>
      <c r="EJ14" s="4">
        <v>1261752</v>
      </c>
      <c r="EK14" s="4"/>
      <c r="EL14" s="4">
        <v>8837837</v>
      </c>
      <c r="EM14" s="4"/>
      <c r="EN14" s="4"/>
      <c r="EO14" s="4"/>
      <c r="EP14" s="4">
        <v>67463</v>
      </c>
      <c r="EQ14" s="4">
        <v>4802176</v>
      </c>
      <c r="ER14" s="4">
        <v>42282</v>
      </c>
      <c r="ES14" s="4">
        <v>464513</v>
      </c>
      <c r="ET14" s="4">
        <v>19455500</v>
      </c>
      <c r="EU14" s="4">
        <v>61347721</v>
      </c>
      <c r="EV14" s="4">
        <v>128830556</v>
      </c>
      <c r="EW14" s="4">
        <v>73690391</v>
      </c>
      <c r="EX14" s="4">
        <v>150148832</v>
      </c>
      <c r="EY14" s="4">
        <v>2677308</v>
      </c>
      <c r="EZ14" s="4">
        <v>770826</v>
      </c>
      <c r="FA14" s="4">
        <v>784492</v>
      </c>
      <c r="FB14" s="4"/>
      <c r="FC14" s="4"/>
      <c r="FD14" s="4">
        <v>3229444</v>
      </c>
      <c r="FE14" s="4">
        <v>14510674</v>
      </c>
      <c r="FF14" s="4">
        <v>45192267</v>
      </c>
      <c r="FG14" s="4"/>
      <c r="FH14" s="4"/>
      <c r="FI14" s="4"/>
      <c r="FJ14" s="4">
        <v>6502254</v>
      </c>
      <c r="FK14" s="4">
        <v>20332423</v>
      </c>
      <c r="FL14" s="4">
        <v>1577771</v>
      </c>
      <c r="FM14" s="4">
        <v>3366193</v>
      </c>
      <c r="FN14" s="4">
        <v>6869868</v>
      </c>
      <c r="FO14" s="4">
        <v>3414625</v>
      </c>
      <c r="FP14" s="4">
        <v>12942717</v>
      </c>
    </row>
    <row r="15" spans="1:174" x14ac:dyDescent="0.25">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row>
    <row r="16" spans="1:174" x14ac:dyDescent="0.25">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row>
    <row r="17" spans="1:174" x14ac:dyDescent="0.25">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row>
    <row r="18" spans="1:174" x14ac:dyDescent="0.25">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row>
    <row r="19" spans="1:174" x14ac:dyDescent="0.25">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row>
    <row r="20" spans="1:174" x14ac:dyDescent="0.25">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row>
    <row r="21" spans="1:174" x14ac:dyDescent="0.25">
      <c r="A21" t="s">
        <v>421</v>
      </c>
      <c r="B21" t="s">
        <v>418</v>
      </c>
      <c r="C21" s="4">
        <f>C7-C10</f>
        <v>48678661</v>
      </c>
      <c r="D21" s="4">
        <f t="shared" ref="D21:BO21" si="0">D7-D10</f>
        <v>86578409</v>
      </c>
      <c r="E21" s="4">
        <f t="shared" si="0"/>
        <v>1245945</v>
      </c>
      <c r="F21" s="4">
        <f t="shared" si="0"/>
        <v>339337373</v>
      </c>
      <c r="G21" s="4">
        <f t="shared" si="0"/>
        <v>735606374</v>
      </c>
      <c r="H21" s="4">
        <f t="shared" si="0"/>
        <v>33345904</v>
      </c>
      <c r="I21" s="4">
        <f t="shared" si="0"/>
        <v>88479510</v>
      </c>
      <c r="J21" s="4">
        <f t="shared" si="0"/>
        <v>14825518</v>
      </c>
      <c r="K21" s="4">
        <f t="shared" si="0"/>
        <v>25195757</v>
      </c>
      <c r="L21" s="4">
        <f t="shared" si="0"/>
        <v>21025612</v>
      </c>
      <c r="M21" s="4">
        <f t="shared" si="0"/>
        <v>48740996</v>
      </c>
      <c r="N21" s="4">
        <f t="shared" si="0"/>
        <v>25948700</v>
      </c>
      <c r="O21" s="4">
        <f t="shared" si="0"/>
        <v>16823996</v>
      </c>
      <c r="P21" s="4">
        <f t="shared" si="0"/>
        <v>247744812</v>
      </c>
      <c r="Q21" s="4">
        <f t="shared" si="0"/>
        <v>462464288</v>
      </c>
      <c r="R21" s="4">
        <f t="shared" si="0"/>
        <v>905525094</v>
      </c>
      <c r="S21" s="4">
        <f t="shared" si="0"/>
        <v>107741887</v>
      </c>
      <c r="T21" s="4">
        <f t="shared" si="0"/>
        <v>156027733</v>
      </c>
      <c r="U21" s="4">
        <f t="shared" si="0"/>
        <v>445803659</v>
      </c>
      <c r="V21" s="4">
        <f t="shared" si="0"/>
        <v>219637444</v>
      </c>
      <c r="W21" s="4">
        <f t="shared" si="0"/>
        <v>337103967</v>
      </c>
      <c r="X21" s="4">
        <f t="shared" si="0"/>
        <v>-18170025</v>
      </c>
      <c r="Y21" s="4">
        <f t="shared" si="0"/>
        <v>32400401</v>
      </c>
      <c r="Z21" s="4">
        <f t="shared" si="0"/>
        <v>82582045</v>
      </c>
      <c r="AA21" s="4">
        <f t="shared" si="0"/>
        <v>150491594</v>
      </c>
      <c r="AB21" s="4">
        <f t="shared" si="0"/>
        <v>100963003</v>
      </c>
      <c r="AC21" s="4">
        <f t="shared" si="0"/>
        <v>289968376</v>
      </c>
      <c r="AD21" s="4">
        <f t="shared" si="0"/>
        <v>171385222</v>
      </c>
      <c r="AE21" s="4">
        <f t="shared" si="0"/>
        <v>428276874</v>
      </c>
      <c r="AF21" s="4">
        <f t="shared" si="0"/>
        <v>9801734</v>
      </c>
      <c r="AG21" s="4">
        <f t="shared" si="0"/>
        <v>1438080</v>
      </c>
      <c r="AH21" s="4">
        <f t="shared" si="0"/>
        <v>97480722</v>
      </c>
      <c r="AI21" s="4">
        <f t="shared" si="0"/>
        <v>13036910</v>
      </c>
      <c r="AJ21" s="4">
        <f t="shared" si="0"/>
        <v>12303669</v>
      </c>
      <c r="AK21" s="4">
        <f t="shared" si="0"/>
        <v>4426365</v>
      </c>
      <c r="AL21" s="4">
        <f t="shared" si="0"/>
        <v>110438310</v>
      </c>
      <c r="AM21" s="4">
        <f t="shared" si="0"/>
        <v>191451044</v>
      </c>
      <c r="AN21" s="4">
        <f t="shared" si="0"/>
        <v>43412939</v>
      </c>
      <c r="AO21" s="4">
        <f t="shared" si="0"/>
        <v>247524279</v>
      </c>
      <c r="AP21" s="4">
        <f t="shared" si="0"/>
        <v>-1813356</v>
      </c>
      <c r="AQ21" s="4">
        <f t="shared" si="0"/>
        <v>-4107195</v>
      </c>
      <c r="AR21" s="4">
        <f t="shared" si="0"/>
        <v>2215745</v>
      </c>
      <c r="AS21" s="4">
        <f t="shared" si="0"/>
        <v>2197398</v>
      </c>
      <c r="AT21" s="4">
        <f t="shared" si="0"/>
        <v>4482634</v>
      </c>
      <c r="AU21" s="4">
        <f t="shared" si="0"/>
        <v>10853634</v>
      </c>
      <c r="AV21" s="4">
        <f t="shared" si="0"/>
        <v>16118845</v>
      </c>
      <c r="AW21" s="4">
        <f t="shared" si="0"/>
        <v>54990451</v>
      </c>
      <c r="AX21" s="4">
        <f t="shared" si="0"/>
        <v>11507452</v>
      </c>
      <c r="AY21" s="4">
        <f t="shared" si="0"/>
        <v>40838115</v>
      </c>
      <c r="AZ21" s="4">
        <f t="shared" si="0"/>
        <v>-56305242</v>
      </c>
      <c r="BA21" s="4">
        <f t="shared" si="0"/>
        <v>-25306296</v>
      </c>
      <c r="BB21" s="4">
        <f t="shared" si="0"/>
        <v>18497518</v>
      </c>
      <c r="BC21" s="4">
        <f t="shared" si="0"/>
        <v>8353735</v>
      </c>
      <c r="BD21" s="4">
        <f t="shared" si="0"/>
        <v>17844509</v>
      </c>
      <c r="BE21" s="4">
        <f t="shared" si="0"/>
        <v>2397374</v>
      </c>
      <c r="BF21" s="4">
        <f t="shared" si="0"/>
        <v>5984683</v>
      </c>
      <c r="BG21" s="4">
        <f t="shared" si="0"/>
        <v>13593057</v>
      </c>
      <c r="BH21" s="4">
        <f t="shared" si="0"/>
        <v>30432184</v>
      </c>
      <c r="BI21" s="4">
        <f t="shared" si="0"/>
        <v>28331706</v>
      </c>
      <c r="BJ21" s="4">
        <f t="shared" si="0"/>
        <v>28680264</v>
      </c>
      <c r="BK21" s="4">
        <f t="shared" si="0"/>
        <v>64669464</v>
      </c>
      <c r="BL21" s="4">
        <f t="shared" si="0"/>
        <v>188037119</v>
      </c>
      <c r="BM21" s="4">
        <f t="shared" si="0"/>
        <v>126220528</v>
      </c>
      <c r="BN21" s="4">
        <f t="shared" si="0"/>
        <v>1002925145</v>
      </c>
      <c r="BO21" s="4">
        <f t="shared" si="0"/>
        <v>14240786</v>
      </c>
      <c r="BP21" s="4">
        <f t="shared" ref="BP21:EA21" si="1">BP7-BP10</f>
        <v>18759986</v>
      </c>
      <c r="BQ21" s="4">
        <f t="shared" si="1"/>
        <v>30178309</v>
      </c>
      <c r="BR21" s="4">
        <f t="shared" si="1"/>
        <v>-3835067</v>
      </c>
      <c r="BS21" s="4">
        <f t="shared" si="1"/>
        <v>-1031332</v>
      </c>
      <c r="BT21" s="4">
        <f t="shared" si="1"/>
        <v>10231969</v>
      </c>
      <c r="BU21" s="4">
        <f t="shared" si="1"/>
        <v>24969030</v>
      </c>
      <c r="BV21" s="4">
        <f t="shared" si="1"/>
        <v>-3273</v>
      </c>
      <c r="BW21" s="4">
        <f t="shared" si="1"/>
        <v>5157732</v>
      </c>
      <c r="BX21" s="4">
        <f t="shared" si="1"/>
        <v>8342428</v>
      </c>
      <c r="BY21" s="4">
        <f t="shared" si="1"/>
        <v>2972834</v>
      </c>
      <c r="BZ21" s="4">
        <f t="shared" si="1"/>
        <v>7542991</v>
      </c>
      <c r="CA21" s="4">
        <f t="shared" si="1"/>
        <v>50050777</v>
      </c>
      <c r="CB21" s="4">
        <f t="shared" si="1"/>
        <v>53981340</v>
      </c>
      <c r="CC21" s="4">
        <f t="shared" si="1"/>
        <v>110724221</v>
      </c>
      <c r="CD21" s="4">
        <f t="shared" si="1"/>
        <v>2246978</v>
      </c>
      <c r="CE21" s="4">
        <f t="shared" si="1"/>
        <v>24312410</v>
      </c>
      <c r="CF21" s="4">
        <f t="shared" si="1"/>
        <v>35268617</v>
      </c>
      <c r="CG21" s="4">
        <f t="shared" si="1"/>
        <v>21306013</v>
      </c>
      <c r="CH21" s="4">
        <f t="shared" si="1"/>
        <v>54958993</v>
      </c>
      <c r="CI21" s="4">
        <f t="shared" si="1"/>
        <v>-713178</v>
      </c>
      <c r="CJ21" s="4">
        <f t="shared" si="1"/>
        <v>-233833</v>
      </c>
      <c r="CK21" s="4">
        <f t="shared" si="1"/>
        <v>251813615</v>
      </c>
      <c r="CL21" s="4">
        <f t="shared" si="1"/>
        <v>501408893</v>
      </c>
      <c r="CM21" s="4">
        <f t="shared" si="1"/>
        <v>105085372</v>
      </c>
      <c r="CN21" s="4">
        <f t="shared" si="1"/>
        <v>187112239</v>
      </c>
      <c r="CO21" s="4">
        <f t="shared" si="1"/>
        <v>4748499</v>
      </c>
      <c r="CP21" s="4">
        <f t="shared" si="1"/>
        <v>9132126</v>
      </c>
      <c r="CQ21" s="4">
        <f t="shared" si="1"/>
        <v>275708611</v>
      </c>
      <c r="CR21" s="4">
        <f t="shared" si="1"/>
        <v>347594455</v>
      </c>
      <c r="CS21" s="4">
        <f t="shared" si="1"/>
        <v>675952119</v>
      </c>
      <c r="CT21" s="4">
        <f t="shared" si="1"/>
        <v>40759867</v>
      </c>
      <c r="CU21" s="4">
        <f t="shared" si="1"/>
        <v>33979755</v>
      </c>
      <c r="CV21" s="4">
        <f t="shared" si="1"/>
        <v>72155266</v>
      </c>
      <c r="CW21" s="4">
        <f t="shared" si="1"/>
        <v>14602528</v>
      </c>
      <c r="CX21" s="4">
        <f t="shared" si="1"/>
        <v>23509522</v>
      </c>
      <c r="CY21" s="4">
        <f t="shared" si="1"/>
        <v>52343795</v>
      </c>
      <c r="CZ21" s="4">
        <f t="shared" si="1"/>
        <v>8491506</v>
      </c>
      <c r="DA21" s="4">
        <f t="shared" si="1"/>
        <v>18644262</v>
      </c>
      <c r="DB21" s="4">
        <f t="shared" si="1"/>
        <v>6222661</v>
      </c>
      <c r="DC21" s="4">
        <f t="shared" si="1"/>
        <v>-5044469</v>
      </c>
      <c r="DD21" s="4">
        <f t="shared" si="1"/>
        <v>7999363</v>
      </c>
      <c r="DE21" s="4">
        <f t="shared" si="1"/>
        <v>6514560</v>
      </c>
      <c r="DF21" s="4">
        <f t="shared" si="1"/>
        <v>13694420</v>
      </c>
      <c r="DG21" s="4">
        <f t="shared" si="1"/>
        <v>164291357</v>
      </c>
      <c r="DH21" s="4">
        <f t="shared" si="1"/>
        <v>257652540</v>
      </c>
      <c r="DI21" s="4">
        <f t="shared" si="1"/>
        <v>1631433</v>
      </c>
      <c r="DJ21" s="4">
        <f t="shared" si="1"/>
        <v>3993193</v>
      </c>
      <c r="DK21" s="4">
        <f t="shared" si="1"/>
        <v>10226651</v>
      </c>
      <c r="DL21" s="4">
        <f t="shared" si="1"/>
        <v>19162680</v>
      </c>
      <c r="DM21" s="4">
        <f t="shared" si="1"/>
        <v>12097639</v>
      </c>
      <c r="DN21" s="4">
        <f t="shared" si="1"/>
        <v>47577698</v>
      </c>
      <c r="DO21" s="4">
        <f t="shared" si="1"/>
        <v>17793916</v>
      </c>
      <c r="DP21" s="4">
        <f t="shared" si="1"/>
        <v>5859273</v>
      </c>
      <c r="DQ21" s="4">
        <f t="shared" si="1"/>
        <v>12336370</v>
      </c>
      <c r="DR21" s="4">
        <f t="shared" si="1"/>
        <v>-16931129</v>
      </c>
      <c r="DS21" s="4">
        <f t="shared" si="1"/>
        <v>-49060588</v>
      </c>
      <c r="DT21" s="4">
        <f t="shared" si="1"/>
        <v>58328630</v>
      </c>
      <c r="DU21" s="4">
        <f t="shared" si="1"/>
        <v>147340751</v>
      </c>
      <c r="DV21" s="4">
        <f t="shared" si="1"/>
        <v>356076726</v>
      </c>
      <c r="DW21" s="4">
        <f t="shared" si="1"/>
        <v>22838361</v>
      </c>
      <c r="DX21" s="4">
        <f t="shared" si="1"/>
        <v>26559508</v>
      </c>
      <c r="DY21" s="4">
        <f t="shared" si="1"/>
        <v>-110284686</v>
      </c>
      <c r="DZ21" s="4">
        <f t="shared" si="1"/>
        <v>-157537860</v>
      </c>
      <c r="EA21" s="4">
        <f t="shared" si="1"/>
        <v>9453450</v>
      </c>
      <c r="EB21" s="4">
        <f t="shared" ref="EB21:FR21" si="2">EB7-EB10</f>
        <v>30089577</v>
      </c>
      <c r="EC21" s="4">
        <f t="shared" si="2"/>
        <v>-100913828</v>
      </c>
      <c r="ED21" s="4">
        <f t="shared" si="2"/>
        <v>-37656390</v>
      </c>
      <c r="EE21" s="4">
        <f t="shared" si="2"/>
        <v>-167573595</v>
      </c>
      <c r="EF21" s="4">
        <f t="shared" si="2"/>
        <v>-6782191</v>
      </c>
      <c r="EG21" s="4">
        <f t="shared" si="2"/>
        <v>171819559</v>
      </c>
      <c r="EH21" s="4">
        <f t="shared" si="2"/>
        <v>214321547</v>
      </c>
      <c r="EI21" s="4">
        <f t="shared" si="2"/>
        <v>3723120</v>
      </c>
      <c r="EJ21" s="4">
        <f t="shared" si="2"/>
        <v>8739260</v>
      </c>
      <c r="EK21" s="4">
        <f t="shared" si="2"/>
        <v>-14623050</v>
      </c>
      <c r="EL21" s="4">
        <f t="shared" si="2"/>
        <v>-17765601</v>
      </c>
      <c r="EM21" s="4">
        <f t="shared" si="2"/>
        <v>201762</v>
      </c>
      <c r="EN21" s="4">
        <f t="shared" si="2"/>
        <v>846611</v>
      </c>
      <c r="EO21" s="4">
        <f t="shared" si="2"/>
        <v>415120</v>
      </c>
      <c r="EP21" s="4">
        <f t="shared" si="2"/>
        <v>5241079</v>
      </c>
      <c r="EQ21" s="4">
        <f t="shared" si="2"/>
        <v>12611921</v>
      </c>
      <c r="ER21" s="4">
        <f t="shared" si="2"/>
        <v>2979176</v>
      </c>
      <c r="ES21" s="4">
        <f t="shared" si="2"/>
        <v>3332284</v>
      </c>
      <c r="ET21" s="4">
        <f t="shared" si="2"/>
        <v>38617944</v>
      </c>
      <c r="EU21" s="4">
        <f t="shared" si="2"/>
        <v>85000393</v>
      </c>
      <c r="EV21" s="4">
        <f t="shared" si="2"/>
        <v>215984103</v>
      </c>
      <c r="EW21" s="4">
        <f t="shared" si="2"/>
        <v>152624045</v>
      </c>
      <c r="EX21" s="4">
        <f t="shared" si="2"/>
        <v>305766906</v>
      </c>
      <c r="EY21" s="4">
        <f t="shared" si="2"/>
        <v>122209559</v>
      </c>
      <c r="EZ21" s="4">
        <f t="shared" si="2"/>
        <v>84904915</v>
      </c>
      <c r="FA21" s="4">
        <f t="shared" si="2"/>
        <v>179797267</v>
      </c>
      <c r="FB21" s="4">
        <f t="shared" si="2"/>
        <v>2530749</v>
      </c>
      <c r="FC21" s="4">
        <f t="shared" si="2"/>
        <v>6445478</v>
      </c>
      <c r="FD21" s="4">
        <f t="shared" si="2"/>
        <v>3684402</v>
      </c>
      <c r="FE21" s="4">
        <f t="shared" si="2"/>
        <v>10883075</v>
      </c>
      <c r="FF21" s="4">
        <f t="shared" si="2"/>
        <v>50986</v>
      </c>
      <c r="FG21" s="4">
        <f t="shared" si="2"/>
        <v>-92162866</v>
      </c>
      <c r="FH21" s="4">
        <f t="shared" si="2"/>
        <v>5857022</v>
      </c>
      <c r="FI21" s="4">
        <f t="shared" si="2"/>
        <v>12171807</v>
      </c>
      <c r="FJ21" s="4">
        <f t="shared" si="2"/>
        <v>56771120</v>
      </c>
      <c r="FK21" s="4">
        <f t="shared" si="2"/>
        <v>173163292</v>
      </c>
      <c r="FL21" s="4">
        <f t="shared" si="2"/>
        <v>-658472</v>
      </c>
      <c r="FM21" s="4">
        <f t="shared" si="2"/>
        <v>-42475583</v>
      </c>
      <c r="FN21" s="4">
        <f t="shared" si="2"/>
        <v>-186361969</v>
      </c>
      <c r="FO21" s="4">
        <f t="shared" si="2"/>
        <v>18043454</v>
      </c>
      <c r="FP21" s="4">
        <f t="shared" si="2"/>
        <v>104616117</v>
      </c>
      <c r="FQ21" s="4">
        <f t="shared" si="2"/>
        <v>0</v>
      </c>
      <c r="FR21" s="4">
        <f t="shared" si="2"/>
        <v>0</v>
      </c>
    </row>
    <row r="22" spans="1:174" x14ac:dyDescent="0.25">
      <c r="A22" t="s">
        <v>421</v>
      </c>
      <c r="B22" t="s">
        <v>419</v>
      </c>
      <c r="C22" s="34">
        <f>C7/C10</f>
        <v>1.5889356490739361</v>
      </c>
      <c r="D22" s="34">
        <f t="shared" ref="D22:BO22" si="3">D7/D10</f>
        <v>1.598270693662148</v>
      </c>
      <c r="E22" s="34">
        <f t="shared" si="3"/>
        <v>1.5439717541331235</v>
      </c>
      <c r="F22" s="34">
        <f t="shared" si="3"/>
        <v>1.6274599559792402</v>
      </c>
      <c r="G22" s="34">
        <f t="shared" si="3"/>
        <v>1.7447946508882375</v>
      </c>
      <c r="H22" s="34">
        <f t="shared" si="3"/>
        <v>1.1785961051379756</v>
      </c>
      <c r="I22" s="34">
        <f t="shared" si="3"/>
        <v>1.2346414586656163</v>
      </c>
      <c r="J22" s="34">
        <f t="shared" si="3"/>
        <v>6.1795115812627364</v>
      </c>
      <c r="K22" s="34">
        <f t="shared" si="3"/>
        <v>1.86700462600774</v>
      </c>
      <c r="L22" s="34">
        <f t="shared" si="3"/>
        <v>1.4413632553166456</v>
      </c>
      <c r="M22" s="34">
        <f t="shared" si="3"/>
        <v>1.6447212823940029</v>
      </c>
      <c r="N22" s="34">
        <f t="shared" si="3"/>
        <v>1.163520187392558</v>
      </c>
      <c r="O22" s="34">
        <f t="shared" si="3"/>
        <v>1.0927141705702306</v>
      </c>
      <c r="P22" s="34">
        <f t="shared" si="3"/>
        <v>1.6170904690733772</v>
      </c>
      <c r="Q22" s="34">
        <f t="shared" si="3"/>
        <v>2.7785916797378891</v>
      </c>
      <c r="R22" s="34">
        <f t="shared" si="3"/>
        <v>2.7517482577344134</v>
      </c>
      <c r="S22" s="34">
        <f t="shared" si="3"/>
        <v>1.0790869032132961</v>
      </c>
      <c r="T22" s="34">
        <f t="shared" si="3"/>
        <v>1.1049446665573073</v>
      </c>
      <c r="U22" s="34">
        <f t="shared" si="3"/>
        <v>1.1459864362659309</v>
      </c>
      <c r="V22" s="34">
        <f t="shared" si="3"/>
        <v>3.538761193337526</v>
      </c>
      <c r="W22" s="34">
        <f t="shared" si="3"/>
        <v>2.3265626949940099</v>
      </c>
      <c r="X22" s="34">
        <f t="shared" si="3"/>
        <v>0.90787163026057149</v>
      </c>
      <c r="Y22" s="34">
        <f t="shared" si="3"/>
        <v>1.086825792166682</v>
      </c>
      <c r="Z22" s="34">
        <f t="shared" si="3"/>
        <v>1.4876612131257858</v>
      </c>
      <c r="AA22" s="34">
        <f t="shared" si="3"/>
        <v>1.6312445564961691</v>
      </c>
      <c r="AB22" s="34">
        <f t="shared" si="3"/>
        <v>1.3396003818224493</v>
      </c>
      <c r="AC22" s="34">
        <f t="shared" si="3"/>
        <v>1.6044760546613182</v>
      </c>
      <c r="AD22" s="34">
        <f t="shared" si="3"/>
        <v>1.5092686703659579</v>
      </c>
      <c r="AE22" s="34">
        <f t="shared" si="3"/>
        <v>1.6059974831988633</v>
      </c>
      <c r="AF22" s="34">
        <f t="shared" si="3"/>
        <v>1.1378139153173357</v>
      </c>
      <c r="AG22" s="34">
        <f t="shared" si="3"/>
        <v>1.0132477475729251</v>
      </c>
      <c r="AH22" s="34">
        <f t="shared" si="3"/>
        <v>1.5182743633135924</v>
      </c>
      <c r="AI22" s="34">
        <f t="shared" si="3"/>
        <v>1.2871747113221101</v>
      </c>
      <c r="AJ22" s="34">
        <f t="shared" si="3"/>
        <v>1.1747878952773565</v>
      </c>
      <c r="AK22" s="34">
        <f t="shared" si="3"/>
        <v>1.0268245204162461</v>
      </c>
      <c r="AL22" s="34">
        <f t="shared" si="3"/>
        <v>2.2605197196398712</v>
      </c>
      <c r="AM22" s="34">
        <f t="shared" si="3"/>
        <v>1.9722836676700441</v>
      </c>
      <c r="AN22" s="34">
        <f t="shared" si="3"/>
        <v>1.1634373781443843</v>
      </c>
      <c r="AO22" s="34">
        <f t="shared" si="3"/>
        <v>1.8627203400353158</v>
      </c>
      <c r="AP22" s="34">
        <f t="shared" si="3"/>
        <v>0.44636876386477808</v>
      </c>
      <c r="AQ22" s="34">
        <f t="shared" si="3"/>
        <v>0.30981326016502525</v>
      </c>
      <c r="AR22" s="34">
        <f t="shared" si="3"/>
        <v>2.4535098825119226</v>
      </c>
      <c r="AS22" s="34">
        <f t="shared" si="3"/>
        <v>6.5763738564413599</v>
      </c>
      <c r="AT22" s="34">
        <f t="shared" si="3"/>
        <v>13.148619313084884</v>
      </c>
      <c r="AU22" s="34">
        <f t="shared" si="3"/>
        <v>1.134062285877097</v>
      </c>
      <c r="AV22" s="34">
        <f t="shared" si="3"/>
        <v>1.251743424707439</v>
      </c>
      <c r="AW22" s="34">
        <f t="shared" si="3"/>
        <v>1.3659285953863218</v>
      </c>
      <c r="AX22" s="34">
        <f t="shared" si="3"/>
        <v>1.4644491968759017</v>
      </c>
      <c r="AY22" s="34">
        <f t="shared" si="3"/>
        <v>2.0489445368863062</v>
      </c>
      <c r="AZ22" s="34">
        <f t="shared" si="3"/>
        <v>0.63363643332946351</v>
      </c>
      <c r="BA22" s="34">
        <f t="shared" si="3"/>
        <v>0.88557283751052329</v>
      </c>
      <c r="BB22" s="34">
        <f t="shared" si="3"/>
        <v>1.0501053360902586</v>
      </c>
      <c r="BC22" s="34">
        <f t="shared" si="3"/>
        <v>2.300920733509598</v>
      </c>
      <c r="BD22" s="34">
        <f t="shared" si="3"/>
        <v>2.2522087232894847</v>
      </c>
      <c r="BE22" s="34">
        <f t="shared" si="3"/>
        <v>7.2513011734028687</v>
      </c>
      <c r="BF22" s="34">
        <f t="shared" si="3"/>
        <v>7.4793559059994328</v>
      </c>
      <c r="BG22" s="34">
        <f t="shared" si="3"/>
        <v>1.2511064394593652</v>
      </c>
      <c r="BH22" s="34">
        <f t="shared" si="3"/>
        <v>1.2493950493841335</v>
      </c>
      <c r="BI22" s="34">
        <f t="shared" si="3"/>
        <v>1.9705272759635184</v>
      </c>
      <c r="BJ22" s="34">
        <f t="shared" si="3"/>
        <v>3.4267607307020991</v>
      </c>
      <c r="BK22" s="34">
        <f t="shared" si="3"/>
        <v>3.4301937865438674</v>
      </c>
      <c r="BL22" s="34">
        <f t="shared" si="3"/>
        <v>1.7519628644943797</v>
      </c>
      <c r="BM22" s="34">
        <f t="shared" si="3"/>
        <v>1.3197686204273684</v>
      </c>
      <c r="BN22" s="34">
        <f t="shared" si="3"/>
        <v>1.7466814252602061</v>
      </c>
      <c r="BO22" s="34">
        <f t="shared" si="3"/>
        <v>1.4369813338567001</v>
      </c>
      <c r="BP22" s="34">
        <f t="shared" ref="BP22:EA22" si="4">BP7/BP10</f>
        <v>2.1303227561916698</v>
      </c>
      <c r="BQ22" s="34">
        <f t="shared" si="4"/>
        <v>1.9227800781471569</v>
      </c>
      <c r="BR22" s="34">
        <f t="shared" si="4"/>
        <v>0.6687671157392121</v>
      </c>
      <c r="BS22" s="34">
        <f t="shared" si="4"/>
        <v>0.95152701156072872</v>
      </c>
      <c r="BT22" s="34">
        <f t="shared" si="4"/>
        <v>1.8357198631088023</v>
      </c>
      <c r="BU22" s="34">
        <f t="shared" si="4"/>
        <v>2.3548663622286132</v>
      </c>
      <c r="BV22" s="34">
        <f t="shared" si="4"/>
        <v>0.99850583491324663</v>
      </c>
      <c r="BW22" s="34">
        <f t="shared" si="4"/>
        <v>3.6642471277014481</v>
      </c>
      <c r="BX22" s="34">
        <f t="shared" si="4"/>
        <v>1.4340511528690625</v>
      </c>
      <c r="BY22" s="34">
        <f t="shared" si="4"/>
        <v>2.0274339846308305</v>
      </c>
      <c r="BZ22" s="34">
        <f t="shared" si="4"/>
        <v>2.7920278305128798</v>
      </c>
      <c r="CA22" s="34">
        <f t="shared" si="4"/>
        <v>4.5797283239371396</v>
      </c>
      <c r="CB22" s="34">
        <f t="shared" si="4"/>
        <v>4.7808503214063238</v>
      </c>
      <c r="CC22" s="34">
        <f t="shared" si="4"/>
        <v>2.5659919594639651</v>
      </c>
      <c r="CD22" s="34">
        <f t="shared" si="4"/>
        <v>1.5043520146669784</v>
      </c>
      <c r="CE22" s="34">
        <f t="shared" si="4"/>
        <v>29.379439027607386</v>
      </c>
      <c r="CF22" s="34">
        <f t="shared" si="4"/>
        <v>20.99670979707108</v>
      </c>
      <c r="CG22" s="34">
        <f t="shared" si="4"/>
        <v>1.3349107105734874</v>
      </c>
      <c r="CH22" s="34">
        <f t="shared" si="4"/>
        <v>1.418235873267125</v>
      </c>
      <c r="CI22" s="34">
        <f t="shared" si="4"/>
        <v>0.84586813582003617</v>
      </c>
      <c r="CJ22" s="34">
        <f t="shared" si="4"/>
        <v>0.96979648311728639</v>
      </c>
      <c r="CK22" s="34">
        <f t="shared" si="4"/>
        <v>1.7387643725541377</v>
      </c>
      <c r="CL22" s="34">
        <f t="shared" si="4"/>
        <v>1.832573098870649</v>
      </c>
      <c r="CM22" s="34">
        <f t="shared" si="4"/>
        <v>1.9439121372308386</v>
      </c>
      <c r="CN22" s="34">
        <f t="shared" si="4"/>
        <v>1.9815706866201253</v>
      </c>
      <c r="CO22" s="34">
        <f t="shared" si="4"/>
        <v>1.1233598892059879</v>
      </c>
      <c r="CP22" s="34">
        <f t="shared" si="4"/>
        <v>1.116858118580818</v>
      </c>
      <c r="CQ22" s="34">
        <f t="shared" si="4"/>
        <v>2.9973539617452087</v>
      </c>
      <c r="CR22" s="34">
        <f t="shared" si="4"/>
        <v>3.0850503756146805</v>
      </c>
      <c r="CS22" s="34">
        <f t="shared" si="4"/>
        <v>3.8614116534037262</v>
      </c>
      <c r="CT22" s="34">
        <f t="shared" si="4"/>
        <v>1.844595076363476</v>
      </c>
      <c r="CU22" s="34">
        <f t="shared" si="4"/>
        <v>2.198145498577571</v>
      </c>
      <c r="CV22" s="34">
        <f t="shared" si="4"/>
        <v>2.5346694383560195</v>
      </c>
      <c r="CW22" s="34">
        <f t="shared" si="4"/>
        <v>1.3399485332526413</v>
      </c>
      <c r="CX22" s="34">
        <f t="shared" si="4"/>
        <v>1.7462347469896942</v>
      </c>
      <c r="CY22" s="34">
        <f t="shared" si="4"/>
        <v>1.8361779400142855</v>
      </c>
      <c r="CZ22" s="34">
        <f t="shared" si="4"/>
        <v>2.0482110063374042</v>
      </c>
      <c r="DA22" s="34">
        <f t="shared" si="4"/>
        <v>2.2170016474722667</v>
      </c>
      <c r="DB22" s="34">
        <f t="shared" si="4"/>
        <v>1.2242234798590907</v>
      </c>
      <c r="DC22" s="34">
        <f t="shared" si="4"/>
        <v>0.87665702265118639</v>
      </c>
      <c r="DD22" s="34">
        <f t="shared" si="4"/>
        <v>1.1227290310303795</v>
      </c>
      <c r="DE22" s="34">
        <f t="shared" si="4"/>
        <v>2.7760378186656052</v>
      </c>
      <c r="DF22" s="34">
        <f t="shared" si="4"/>
        <v>2.4225680898282542</v>
      </c>
      <c r="DG22" s="34">
        <f t="shared" si="4"/>
        <v>1.7498674255474722</v>
      </c>
      <c r="DH22" s="34">
        <f t="shared" si="4"/>
        <v>1.6142027838499515</v>
      </c>
      <c r="DI22" s="34">
        <f t="shared" si="4"/>
        <v>1.6813672342245418</v>
      </c>
      <c r="DJ22" s="34">
        <f t="shared" si="4"/>
        <v>2.1452905679425918</v>
      </c>
      <c r="DK22" s="34">
        <f t="shared" si="4"/>
        <v>2.5385529977156365</v>
      </c>
      <c r="DL22" s="34">
        <f t="shared" si="4"/>
        <v>2.6264731060901201</v>
      </c>
      <c r="DM22" s="34">
        <f t="shared" si="4"/>
        <v>1.1745249049551678</v>
      </c>
      <c r="DN22" s="34">
        <f t="shared" si="4"/>
        <v>1.3688113391207062</v>
      </c>
      <c r="DO22" s="34">
        <f t="shared" si="4"/>
        <v>2.3951270211365014</v>
      </c>
      <c r="DP22" s="34">
        <f t="shared" si="4"/>
        <v>2.2966874818944696</v>
      </c>
      <c r="DQ22" s="34">
        <f t="shared" si="4"/>
        <v>3.0784185219005771</v>
      </c>
      <c r="DR22" s="34">
        <f t="shared" si="4"/>
        <v>0.69521807627637422</v>
      </c>
      <c r="DS22" s="34">
        <f t="shared" si="4"/>
        <v>0.59184046115052458</v>
      </c>
      <c r="DT22" s="34">
        <f t="shared" si="4"/>
        <v>1.3729014125304095</v>
      </c>
      <c r="DU22" s="34">
        <f t="shared" si="4"/>
        <v>1.5573217179313918</v>
      </c>
      <c r="DV22" s="34">
        <f t="shared" si="4"/>
        <v>1.7265968161715395</v>
      </c>
      <c r="DW22" s="34">
        <f t="shared" si="4"/>
        <v>1.3455069690761476</v>
      </c>
      <c r="DX22" s="34">
        <f t="shared" si="4"/>
        <v>1.2092795268329177</v>
      </c>
      <c r="DY22" s="34">
        <f t="shared" si="4"/>
        <v>9.1028473308815156E-3</v>
      </c>
      <c r="DZ22" s="34">
        <f t="shared" si="4"/>
        <v>1.6050431616771457E-2</v>
      </c>
      <c r="EA22" s="34">
        <f t="shared" si="4"/>
        <v>2.0093674622028406</v>
      </c>
      <c r="EB22" s="34">
        <f t="shared" ref="EB22:FR22" si="5">EB7/EB10</f>
        <v>4.5234233073805576</v>
      </c>
      <c r="EC22" s="34">
        <f t="shared" si="5"/>
        <v>0.78469902102234357</v>
      </c>
      <c r="ED22" s="34">
        <f t="shared" si="5"/>
        <v>0.90510788607038561</v>
      </c>
      <c r="EE22" s="34">
        <f t="shared" si="5"/>
        <v>0.78830479032648859</v>
      </c>
      <c r="EF22" s="34">
        <f t="shared" si="5"/>
        <v>0.96599603974819648</v>
      </c>
      <c r="EG22" s="34">
        <f t="shared" si="5"/>
        <v>2.9437435263767928</v>
      </c>
      <c r="EH22" s="34">
        <f t="shared" si="5"/>
        <v>2.2257520210607291</v>
      </c>
      <c r="EI22" s="34">
        <f t="shared" si="5"/>
        <v>44.724764824014372</v>
      </c>
      <c r="EJ22" s="34">
        <f t="shared" si="5"/>
        <v>20.30521837287851</v>
      </c>
      <c r="EK22" s="34">
        <f t="shared" si="5"/>
        <v>0.4461346271939734</v>
      </c>
      <c r="EL22" s="34">
        <f t="shared" si="5"/>
        <v>0.62303182161582293</v>
      </c>
      <c r="EM22" s="34">
        <f t="shared" si="5"/>
        <v>1.0560264334624665</v>
      </c>
      <c r="EN22" s="34">
        <f t="shared" si="5"/>
        <v>1.2701868369083318</v>
      </c>
      <c r="EO22" s="34">
        <f t="shared" si="5"/>
        <v>1.050397374655166</v>
      </c>
      <c r="EP22" s="34">
        <f t="shared" si="5"/>
        <v>1.8909026963976525</v>
      </c>
      <c r="EQ22" s="34">
        <f t="shared" si="5"/>
        <v>2.3081062854423617</v>
      </c>
      <c r="ER22" s="34">
        <f t="shared" si="5"/>
        <v>2.4788383242212357</v>
      </c>
      <c r="ES22" s="34">
        <f t="shared" si="5"/>
        <v>2.1280040025157896</v>
      </c>
      <c r="ET22" s="34">
        <f t="shared" si="5"/>
        <v>4.9754918774997412</v>
      </c>
      <c r="EU22" s="34">
        <f t="shared" si="5"/>
        <v>4.2964984173972089</v>
      </c>
      <c r="EV22" s="34">
        <f t="shared" si="5"/>
        <v>5.4776777244906425</v>
      </c>
      <c r="EW22" s="34">
        <f t="shared" si="5"/>
        <v>5.6189113288765942</v>
      </c>
      <c r="EX22" s="34">
        <f t="shared" si="5"/>
        <v>6.8762349428483907</v>
      </c>
      <c r="EY22" s="34">
        <f t="shared" si="5"/>
        <v>2.4142247382601476</v>
      </c>
      <c r="EZ22" s="34">
        <f t="shared" si="5"/>
        <v>2.8240278317214536</v>
      </c>
      <c r="FA22" s="34">
        <f t="shared" si="5"/>
        <v>3.3343778469731817</v>
      </c>
      <c r="FB22" s="34">
        <f t="shared" si="5"/>
        <v>1.8551399311224765</v>
      </c>
      <c r="FC22" s="34">
        <f t="shared" si="5"/>
        <v>1.7290656876231021</v>
      </c>
      <c r="FD22" s="34">
        <f t="shared" si="5"/>
        <v>1.19933748617734</v>
      </c>
      <c r="FE22" s="34">
        <f t="shared" si="5"/>
        <v>1.1377166892255333</v>
      </c>
      <c r="FF22" s="34">
        <f t="shared" si="5"/>
        <v>1.0008488654545091</v>
      </c>
      <c r="FG22" s="34">
        <f t="shared" si="5"/>
        <v>0.32547968038889569</v>
      </c>
      <c r="FH22" s="34">
        <f t="shared" si="5"/>
        <v>5.1187607899946208</v>
      </c>
      <c r="FI22" s="34">
        <f t="shared" si="5"/>
        <v>4.370201705838638</v>
      </c>
      <c r="FJ22" s="34">
        <f t="shared" si="5"/>
        <v>1.4048321414148823</v>
      </c>
      <c r="FK22" s="34">
        <f t="shared" si="5"/>
        <v>1.6482230354853402</v>
      </c>
      <c r="FL22" s="34">
        <f t="shared" si="5"/>
        <v>0.87896716461036895</v>
      </c>
      <c r="FM22" s="34">
        <f t="shared" si="5"/>
        <v>0.60648169623952031</v>
      </c>
      <c r="FN22" s="34">
        <f t="shared" si="5"/>
        <v>0.46646779355956075</v>
      </c>
      <c r="FO22" s="34">
        <f t="shared" si="5"/>
        <v>1.4360031797008717</v>
      </c>
      <c r="FP22" s="34">
        <f t="shared" si="5"/>
        <v>2.3226774949702698</v>
      </c>
      <c r="FQ22" s="34" t="e">
        <f t="shared" si="5"/>
        <v>#DIV/0!</v>
      </c>
      <c r="FR22" s="34" t="e">
        <f t="shared" si="5"/>
        <v>#DIV/0!</v>
      </c>
    </row>
    <row r="23" spans="1:174" x14ac:dyDescent="0.25">
      <c r="A23" t="s">
        <v>421</v>
      </c>
      <c r="B23" t="s">
        <v>420</v>
      </c>
      <c r="C23" s="34">
        <f>(C7-C14)/C10</f>
        <v>1.3513859133122403</v>
      </c>
      <c r="D23" s="34">
        <f t="shared" ref="D23:BO23" si="6">(D7-D14)/D10</f>
        <v>1.3450541193743062</v>
      </c>
      <c r="E23" s="34">
        <f t="shared" si="6"/>
        <v>1.5439717541331235</v>
      </c>
      <c r="F23" s="34">
        <f t="shared" si="6"/>
        <v>0.47164304669857782</v>
      </c>
      <c r="G23" s="34">
        <f t="shared" si="6"/>
        <v>0.52835339108900525</v>
      </c>
      <c r="H23" s="34">
        <f t="shared" si="6"/>
        <v>0.28398002732143723</v>
      </c>
      <c r="I23" s="34">
        <f t="shared" si="6"/>
        <v>0.29146651413543745</v>
      </c>
      <c r="J23" s="34">
        <f t="shared" si="6"/>
        <v>4.4502890817614542</v>
      </c>
      <c r="K23" s="34">
        <f t="shared" si="6"/>
        <v>1.4485463613310006</v>
      </c>
      <c r="L23" s="34">
        <f t="shared" si="6"/>
        <v>0.71476710185601233</v>
      </c>
      <c r="M23" s="34">
        <f t="shared" si="6"/>
        <v>0.86192849681794093</v>
      </c>
      <c r="N23" s="34">
        <f t="shared" si="6"/>
        <v>0.4764626765977315</v>
      </c>
      <c r="O23" s="34">
        <f t="shared" si="6"/>
        <v>0.5941104631741283</v>
      </c>
      <c r="P23" s="34">
        <f t="shared" si="6"/>
        <v>0.64084873045318158</v>
      </c>
      <c r="Q23" s="34">
        <f t="shared" si="6"/>
        <v>1.4723440153773566</v>
      </c>
      <c r="R23" s="34">
        <f t="shared" si="6"/>
        <v>1.6239537567216109</v>
      </c>
      <c r="S23" s="34">
        <f t="shared" si="6"/>
        <v>0.27280258854725542</v>
      </c>
      <c r="T23" s="34">
        <f t="shared" si="6"/>
        <v>0.2367954905188582</v>
      </c>
      <c r="U23" s="34">
        <f t="shared" si="6"/>
        <v>0.23279154814554281</v>
      </c>
      <c r="V23" s="34">
        <f t="shared" si="6"/>
        <v>1.0753169653766346</v>
      </c>
      <c r="W23" s="34">
        <f t="shared" si="6"/>
        <v>0.8919076547091046</v>
      </c>
      <c r="X23" s="34">
        <f t="shared" si="6"/>
        <v>0.6656672755091152</v>
      </c>
      <c r="Y23" s="34">
        <f t="shared" si="6"/>
        <v>0.82041398373711405</v>
      </c>
      <c r="Z23" s="34">
        <f t="shared" si="6"/>
        <v>1.3342164951708149</v>
      </c>
      <c r="AA23" s="34">
        <f t="shared" si="6"/>
        <v>1.4285167699860599</v>
      </c>
      <c r="AB23" s="34">
        <f t="shared" si="6"/>
        <v>0.4198195072947985</v>
      </c>
      <c r="AC23" s="34">
        <f t="shared" si="6"/>
        <v>0.50387295649541231</v>
      </c>
      <c r="AD23" s="34">
        <f t="shared" si="6"/>
        <v>0.27863255573871298</v>
      </c>
      <c r="AE23" s="34">
        <f t="shared" si="6"/>
        <v>0.25975887836727568</v>
      </c>
      <c r="AF23" s="34">
        <f t="shared" si="6"/>
        <v>0.8761066239605344</v>
      </c>
      <c r="AG23" s="34">
        <f t="shared" si="6"/>
        <v>0.80352184029018947</v>
      </c>
      <c r="AH23" s="34">
        <f t="shared" si="6"/>
        <v>1.3078180268609596</v>
      </c>
      <c r="AI23" s="34">
        <f t="shared" si="6"/>
        <v>0.94572629226097904</v>
      </c>
      <c r="AJ23" s="34">
        <f t="shared" si="6"/>
        <v>0.91106136681986727</v>
      </c>
      <c r="AK23" s="34">
        <f t="shared" si="6"/>
        <v>0.81145209184523226</v>
      </c>
      <c r="AL23" s="34">
        <f t="shared" si="6"/>
        <v>2.2485031784096194</v>
      </c>
      <c r="AM23" s="34">
        <f t="shared" si="6"/>
        <v>1.9384636414283296</v>
      </c>
      <c r="AN23" s="34">
        <f t="shared" si="6"/>
        <v>1.1634373781443843</v>
      </c>
      <c r="AO23" s="34">
        <f t="shared" si="6"/>
        <v>1.8627203400353158</v>
      </c>
      <c r="AP23" s="34">
        <f t="shared" si="6"/>
        <v>0.44636876386477808</v>
      </c>
      <c r="AQ23" s="34">
        <f t="shared" si="6"/>
        <v>0.30981326016502525</v>
      </c>
      <c r="AR23" s="34">
        <f t="shared" si="6"/>
        <v>2.394940337573225</v>
      </c>
      <c r="AS23" s="34">
        <f t="shared" si="6"/>
        <v>6.5452436842572741</v>
      </c>
      <c r="AT23" s="34">
        <f t="shared" si="6"/>
        <v>13.115373879013397</v>
      </c>
      <c r="AU23" s="34">
        <f t="shared" si="6"/>
        <v>0.94274086233859966</v>
      </c>
      <c r="AV23" s="34">
        <f t="shared" si="6"/>
        <v>1.0336354564602444</v>
      </c>
      <c r="AW23" s="34">
        <f t="shared" si="6"/>
        <v>1.2122014698616919</v>
      </c>
      <c r="AX23" s="34">
        <f t="shared" si="6"/>
        <v>1.3488377339918536</v>
      </c>
      <c r="AY23" s="34">
        <f t="shared" si="6"/>
        <v>1.5209728212706592</v>
      </c>
      <c r="AZ23" s="34">
        <f t="shared" si="6"/>
        <v>0.2646966140760279</v>
      </c>
      <c r="BA23" s="34">
        <f t="shared" si="6"/>
        <v>0.48154198099045492</v>
      </c>
      <c r="BB23" s="34">
        <f t="shared" si="6"/>
        <v>0.49578953331684816</v>
      </c>
      <c r="BC23" s="34">
        <f t="shared" si="6"/>
        <v>2.300920733509598</v>
      </c>
      <c r="BD23" s="34">
        <f t="shared" si="6"/>
        <v>2.2522087232894847</v>
      </c>
      <c r="BE23" s="34">
        <f t="shared" si="6"/>
        <v>6.1424146023468058</v>
      </c>
      <c r="BF23" s="34">
        <f t="shared" si="6"/>
        <v>6.3628133478553659</v>
      </c>
      <c r="BG23" s="34">
        <f t="shared" si="6"/>
        <v>1.2479561410719777</v>
      </c>
      <c r="BH23" s="34">
        <f t="shared" si="6"/>
        <v>1.2390724005873925</v>
      </c>
      <c r="BI23" s="34">
        <f t="shared" si="6"/>
        <v>1.9705272759635184</v>
      </c>
      <c r="BJ23" s="34">
        <f t="shared" si="6"/>
        <v>3.4267607307020991</v>
      </c>
      <c r="BK23" s="34">
        <f t="shared" si="6"/>
        <v>3.4301937865438674</v>
      </c>
      <c r="BL23" s="34">
        <f t="shared" si="6"/>
        <v>0.59093311243425917</v>
      </c>
      <c r="BM23" s="34">
        <f t="shared" si="6"/>
        <v>0.47056259433160175</v>
      </c>
      <c r="BN23" s="34">
        <f t="shared" si="6"/>
        <v>0.89347304078226431</v>
      </c>
      <c r="BO23" s="34">
        <f t="shared" si="6"/>
        <v>1.4369813338567001</v>
      </c>
      <c r="BP23" s="34">
        <f t="shared" ref="BP23:EA23" si="7">(BP7-BP14)/BP10</f>
        <v>2.1303227561916698</v>
      </c>
      <c r="BQ23" s="34">
        <f t="shared" si="7"/>
        <v>1.9227800781471569</v>
      </c>
      <c r="BR23" s="34">
        <f t="shared" si="7"/>
        <v>0.49002427760751949</v>
      </c>
      <c r="BS23" s="34">
        <f t="shared" si="7"/>
        <v>0.80078689904089628</v>
      </c>
      <c r="BT23" s="34">
        <f t="shared" si="7"/>
        <v>1.8357198631088023</v>
      </c>
      <c r="BU23" s="34">
        <f t="shared" si="7"/>
        <v>2.3548663622286132</v>
      </c>
      <c r="BV23" s="34">
        <f t="shared" si="7"/>
        <v>0.99850583491324663</v>
      </c>
      <c r="BW23" s="34">
        <f t="shared" si="7"/>
        <v>2.1368299907123589</v>
      </c>
      <c r="BX23" s="34">
        <f t="shared" si="7"/>
        <v>0.79838005560793468</v>
      </c>
      <c r="BY23" s="34">
        <f t="shared" si="7"/>
        <v>2.0274339846308305</v>
      </c>
      <c r="BZ23" s="34">
        <f t="shared" si="7"/>
        <v>2.7920278305128798</v>
      </c>
      <c r="CA23" s="34">
        <f t="shared" si="7"/>
        <v>4.559760687611865</v>
      </c>
      <c r="CB23" s="34">
        <f t="shared" si="7"/>
        <v>4.7697966165941734</v>
      </c>
      <c r="CC23" s="34">
        <f t="shared" si="7"/>
        <v>2.5637598836921915</v>
      </c>
      <c r="CD23" s="34">
        <f t="shared" si="7"/>
        <v>0.2941938571253494</v>
      </c>
      <c r="CE23" s="34">
        <f t="shared" si="7"/>
        <v>28.083922908026349</v>
      </c>
      <c r="CF23" s="34">
        <f t="shared" si="7"/>
        <v>17.602544279962647</v>
      </c>
      <c r="CG23" s="34">
        <f t="shared" si="7"/>
        <v>0.50893636205231008</v>
      </c>
      <c r="CH23" s="34">
        <f t="shared" si="7"/>
        <v>0.74893162405357849</v>
      </c>
      <c r="CI23" s="34">
        <f t="shared" si="7"/>
        <v>0.19092344519116225</v>
      </c>
      <c r="CJ23" s="34">
        <f t="shared" si="7"/>
        <v>0.19122328034427666</v>
      </c>
      <c r="CK23" s="34">
        <f t="shared" si="7"/>
        <v>0.86535302100240497</v>
      </c>
      <c r="CL23" s="34">
        <f t="shared" si="7"/>
        <v>0.60736756107386569</v>
      </c>
      <c r="CM23" s="34">
        <f t="shared" si="7"/>
        <v>1.8750819413616568</v>
      </c>
      <c r="CN23" s="34">
        <f t="shared" si="7"/>
        <v>1.9129971460823625</v>
      </c>
      <c r="CO23" s="34">
        <f t="shared" si="7"/>
        <v>0.58978270236020502</v>
      </c>
      <c r="CP23" s="34">
        <f t="shared" si="7"/>
        <v>0.58209431249070265</v>
      </c>
      <c r="CQ23" s="34">
        <f t="shared" si="7"/>
        <v>2.799149374017885</v>
      </c>
      <c r="CR23" s="34">
        <f t="shared" si="7"/>
        <v>2.9982775745517727</v>
      </c>
      <c r="CS23" s="34">
        <f t="shared" si="7"/>
        <v>3.7665216224701408</v>
      </c>
      <c r="CT23" s="34">
        <f t="shared" si="7"/>
        <v>1.8432630527507916</v>
      </c>
      <c r="CU23" s="34">
        <f t="shared" si="7"/>
        <v>2.1965930462420151</v>
      </c>
      <c r="CV23" s="34">
        <f t="shared" si="7"/>
        <v>2.5328530881070139</v>
      </c>
      <c r="CW23" s="34">
        <f t="shared" si="7"/>
        <v>1.2117278049826616</v>
      </c>
      <c r="CX23" s="34">
        <f t="shared" si="7"/>
        <v>1.467778429860332</v>
      </c>
      <c r="CY23" s="34">
        <f t="shared" si="7"/>
        <v>1.5268576169688428</v>
      </c>
      <c r="CZ23" s="34">
        <f t="shared" si="7"/>
        <v>2.0482110063374042</v>
      </c>
      <c r="DA23" s="34">
        <f t="shared" si="7"/>
        <v>2.2170016474722667</v>
      </c>
      <c r="DB23" s="34">
        <f t="shared" si="7"/>
        <v>1.0178844091836246</v>
      </c>
      <c r="DC23" s="34">
        <f t="shared" si="7"/>
        <v>0.73351293178804133</v>
      </c>
      <c r="DD23" s="34">
        <f t="shared" si="7"/>
        <v>0.9503687081346569</v>
      </c>
      <c r="DE23" s="34">
        <f t="shared" si="7"/>
        <v>2.7760378186656052</v>
      </c>
      <c r="DF23" s="34">
        <f t="shared" si="7"/>
        <v>2.4225680898282542</v>
      </c>
      <c r="DG23" s="34">
        <f t="shared" si="7"/>
        <v>1.6140890906071945</v>
      </c>
      <c r="DH23" s="34">
        <f t="shared" si="7"/>
        <v>1.4765018200628857</v>
      </c>
      <c r="DI23" s="34">
        <f t="shared" si="7"/>
        <v>1.6812419393639699</v>
      </c>
      <c r="DJ23" s="34">
        <f t="shared" si="7"/>
        <v>2.1452045247259521</v>
      </c>
      <c r="DK23" s="34">
        <f t="shared" si="7"/>
        <v>2.1223429831043754</v>
      </c>
      <c r="DL23" s="34">
        <f t="shared" si="7"/>
        <v>2.1017903300854255</v>
      </c>
      <c r="DM23" s="34">
        <f t="shared" si="7"/>
        <v>0.99418640742227027</v>
      </c>
      <c r="DN23" s="34">
        <f t="shared" si="7"/>
        <v>1.0765932480833538</v>
      </c>
      <c r="DO23" s="34">
        <f t="shared" si="7"/>
        <v>1.295087458114238</v>
      </c>
      <c r="DP23" s="34">
        <f t="shared" si="7"/>
        <v>1.8251711186999118</v>
      </c>
      <c r="DQ23" s="34">
        <f t="shared" si="7"/>
        <v>2.6583253867434031</v>
      </c>
      <c r="DR23" s="34">
        <f t="shared" si="7"/>
        <v>0.66377919001387142</v>
      </c>
      <c r="DS23" s="34">
        <f t="shared" si="7"/>
        <v>0.55388046499812671</v>
      </c>
      <c r="DT23" s="34">
        <f t="shared" si="7"/>
        <v>1.2944921487385175</v>
      </c>
      <c r="DU23" s="34">
        <f t="shared" si="7"/>
        <v>1.3999515895892591</v>
      </c>
      <c r="DV23" s="34">
        <f t="shared" si="7"/>
        <v>1.5429174289442977</v>
      </c>
      <c r="DW23" s="34">
        <f t="shared" si="7"/>
        <v>0.22497520234712284</v>
      </c>
      <c r="DX23" s="34">
        <f t="shared" si="7"/>
        <v>0.20369578101126765</v>
      </c>
      <c r="DY23" s="34">
        <f t="shared" si="7"/>
        <v>9.1028473308815156E-3</v>
      </c>
      <c r="DZ23" s="34">
        <f t="shared" si="7"/>
        <v>1.6050431616771457E-2</v>
      </c>
      <c r="EA23" s="34">
        <f t="shared" si="7"/>
        <v>2.0093674622028406</v>
      </c>
      <c r="EB23" s="34">
        <f t="shared" ref="EB23:FR23" si="8">(EB7-EB14)/EB10</f>
        <v>4.5234233073805576</v>
      </c>
      <c r="EC23" s="34">
        <f t="shared" si="8"/>
        <v>0.78469902102234357</v>
      </c>
      <c r="ED23" s="34">
        <f t="shared" si="8"/>
        <v>0.90510788607038561</v>
      </c>
      <c r="EE23" s="34">
        <f t="shared" si="8"/>
        <v>0.78830479032648859</v>
      </c>
      <c r="EF23" s="34">
        <f t="shared" si="8"/>
        <v>0.86280403118982818</v>
      </c>
      <c r="EG23" s="34">
        <f t="shared" si="8"/>
        <v>2.8385641515463633</v>
      </c>
      <c r="EH23" s="34">
        <f t="shared" si="8"/>
        <v>2.1392504697166572</v>
      </c>
      <c r="EI23" s="34">
        <f t="shared" si="8"/>
        <v>42.33152473898695</v>
      </c>
      <c r="EJ23" s="34">
        <f t="shared" si="8"/>
        <v>17.517980335285372</v>
      </c>
      <c r="EK23" s="34">
        <f t="shared" si="8"/>
        <v>0.4461346271939734</v>
      </c>
      <c r="EL23" s="34">
        <f t="shared" si="8"/>
        <v>0.43550181265376875</v>
      </c>
      <c r="EM23" s="34">
        <f t="shared" si="8"/>
        <v>1.0560264334624665</v>
      </c>
      <c r="EN23" s="34">
        <f t="shared" si="8"/>
        <v>1.2701868369083318</v>
      </c>
      <c r="EO23" s="34">
        <f t="shared" si="8"/>
        <v>1.050397374655166</v>
      </c>
      <c r="EP23" s="34">
        <f t="shared" si="8"/>
        <v>1.8794350255979804</v>
      </c>
      <c r="EQ23" s="34">
        <f t="shared" si="8"/>
        <v>1.8100254134324232</v>
      </c>
      <c r="ER23" s="34">
        <f t="shared" si="8"/>
        <v>2.4578498891557272</v>
      </c>
      <c r="ES23" s="34">
        <f t="shared" si="8"/>
        <v>1.970762746002054</v>
      </c>
      <c r="ET23" s="34">
        <f t="shared" si="8"/>
        <v>2.972661736602126</v>
      </c>
      <c r="EU23" s="34">
        <f t="shared" si="8"/>
        <v>1.91730159194929</v>
      </c>
      <c r="EV23" s="34">
        <f t="shared" si="8"/>
        <v>2.8068250884753692</v>
      </c>
      <c r="EW23" s="34">
        <f t="shared" si="8"/>
        <v>3.3887949548855509</v>
      </c>
      <c r="EX23" s="34">
        <f t="shared" si="8"/>
        <v>3.9906714763224462</v>
      </c>
      <c r="EY23" s="34">
        <f t="shared" si="8"/>
        <v>2.3832425856648523</v>
      </c>
      <c r="EZ23" s="34">
        <f t="shared" si="8"/>
        <v>2.8074680356552952</v>
      </c>
      <c r="FA23" s="34">
        <f t="shared" si="8"/>
        <v>3.3241924822205147</v>
      </c>
      <c r="FB23" s="34">
        <f t="shared" si="8"/>
        <v>1.8551399311224765</v>
      </c>
      <c r="FC23" s="34">
        <f t="shared" si="8"/>
        <v>1.7290656876231021</v>
      </c>
      <c r="FD23" s="34">
        <f t="shared" si="8"/>
        <v>1.0246146278381865</v>
      </c>
      <c r="FE23" s="34">
        <f t="shared" si="8"/>
        <v>0.95409560954805006</v>
      </c>
      <c r="FF23" s="34">
        <f t="shared" si="8"/>
        <v>0.2484432194486853</v>
      </c>
      <c r="FG23" s="34">
        <f t="shared" si="8"/>
        <v>0.32547968038889569</v>
      </c>
      <c r="FH23" s="34">
        <f t="shared" si="8"/>
        <v>5.1187607899946208</v>
      </c>
      <c r="FI23" s="34">
        <f t="shared" si="8"/>
        <v>4.370201705838638</v>
      </c>
      <c r="FJ23" s="34">
        <f t="shared" si="8"/>
        <v>1.3584648791370995</v>
      </c>
      <c r="FK23" s="34">
        <f t="shared" si="8"/>
        <v>1.5721102242560876</v>
      </c>
      <c r="FL23" s="34">
        <f t="shared" si="8"/>
        <v>0.58895924062038352</v>
      </c>
      <c r="FM23" s="34">
        <f t="shared" si="8"/>
        <v>0.57529534243502045</v>
      </c>
      <c r="FN23" s="34">
        <f t="shared" si="8"/>
        <v>0.44680017654702231</v>
      </c>
      <c r="FO23" s="34">
        <f t="shared" si="8"/>
        <v>1.3534919621986079</v>
      </c>
      <c r="FP23" s="34">
        <f t="shared" si="8"/>
        <v>2.1590407534185916</v>
      </c>
      <c r="FQ23" s="34" t="e">
        <f t="shared" si="8"/>
        <v>#DIV/0!</v>
      </c>
      <c r="FR23" s="34" t="e">
        <f t="shared" si="8"/>
        <v>#DIV/0!</v>
      </c>
    </row>
    <row r="24" spans="1:174" x14ac:dyDescent="0.25">
      <c r="A24" t="s">
        <v>422</v>
      </c>
      <c r="B24" t="s">
        <v>423</v>
      </c>
      <c r="C24" s="34">
        <f>(C8-C15)/C11</f>
        <v>1.2780452582507953</v>
      </c>
      <c r="D24" s="34">
        <f t="shared" ref="D24:BO24" si="9">(D8-D15)/D11</f>
        <v>1.2586806868924787</v>
      </c>
      <c r="E24" s="34">
        <f t="shared" si="9"/>
        <v>1.9705052757383605</v>
      </c>
      <c r="F24" s="34">
        <f t="shared" si="9"/>
        <v>1.2748514046177193</v>
      </c>
      <c r="G24" s="34">
        <f t="shared" si="9"/>
        <v>1.2562486563295621</v>
      </c>
      <c r="H24" s="34">
        <f t="shared" si="9"/>
        <v>2.7169472868416995</v>
      </c>
      <c r="I24" s="34">
        <f t="shared" si="9"/>
        <v>2.3806661561921802</v>
      </c>
      <c r="J24" s="34">
        <f t="shared" si="9"/>
        <v>0.73300478192927709</v>
      </c>
      <c r="K24" s="34">
        <f t="shared" si="9"/>
        <v>1.7787574862850348</v>
      </c>
      <c r="L24" s="34">
        <f t="shared" si="9"/>
        <v>9.060107959320271E-2</v>
      </c>
      <c r="M24" s="34">
        <f t="shared" si="9"/>
        <v>8.4203289649816354E-2</v>
      </c>
      <c r="N24" s="34">
        <f t="shared" si="9"/>
        <v>1.7925148614607322</v>
      </c>
      <c r="O24" s="34">
        <f t="shared" si="9"/>
        <v>1.9822870871209406</v>
      </c>
      <c r="P24" s="34">
        <f t="shared" si="9"/>
        <v>1.0718862768488282</v>
      </c>
      <c r="Q24" s="34">
        <f t="shared" si="9"/>
        <v>0.27526394980422825</v>
      </c>
      <c r="R24" s="34">
        <f t="shared" si="9"/>
        <v>0.22009060739372649</v>
      </c>
      <c r="S24" s="34" t="e">
        <f t="shared" si="9"/>
        <v>#DIV/0!</v>
      </c>
      <c r="T24" s="34">
        <f t="shared" si="9"/>
        <v>239.97778493787914</v>
      </c>
      <c r="U24" s="34">
        <f t="shared" si="9"/>
        <v>220.1517315126809</v>
      </c>
      <c r="V24" s="34">
        <f t="shared" si="9"/>
        <v>0.43449039924882593</v>
      </c>
      <c r="W24" s="34">
        <f t="shared" si="9"/>
        <v>0.70371569129274836</v>
      </c>
      <c r="X24" s="34" t="e">
        <f t="shared" si="9"/>
        <v>#DIV/0!</v>
      </c>
      <c r="Y24" s="34" t="e">
        <f t="shared" si="9"/>
        <v>#DIV/0!</v>
      </c>
      <c r="Z24" s="34">
        <f t="shared" si="9"/>
        <v>1.4698416275119004</v>
      </c>
      <c r="AA24" s="34">
        <f t="shared" si="9"/>
        <v>1.364672242268538</v>
      </c>
      <c r="AB24" s="34">
        <f t="shared" si="9"/>
        <v>0.24003025869431358</v>
      </c>
      <c r="AC24" s="34">
        <f t="shared" si="9"/>
        <v>0.15563956441816593</v>
      </c>
      <c r="AD24" s="34">
        <f t="shared" si="9"/>
        <v>9.1663577528932921E-2</v>
      </c>
      <c r="AE24" s="34">
        <f t="shared" si="9"/>
        <v>6.7039981741485122E-2</v>
      </c>
      <c r="AF24" s="34">
        <f t="shared" si="9"/>
        <v>1.2014976013344283</v>
      </c>
      <c r="AG24" s="34">
        <f t="shared" si="9"/>
        <v>1.5360630056916067</v>
      </c>
      <c r="AH24" s="34">
        <f t="shared" si="9"/>
        <v>1.3763794375501326</v>
      </c>
      <c r="AI24" s="34">
        <f t="shared" si="9"/>
        <v>2.6644358902280247</v>
      </c>
      <c r="AJ24" s="34">
        <f t="shared" si="9"/>
        <v>1.9390874232020643</v>
      </c>
      <c r="AK24" s="34">
        <f t="shared" si="9"/>
        <v>2.78399917427173</v>
      </c>
      <c r="AL24" s="34">
        <f t="shared" si="9"/>
        <v>4.2066349209095542</v>
      </c>
      <c r="AM24" s="34">
        <f t="shared" si="9"/>
        <v>5.8252052099242118</v>
      </c>
      <c r="AN24" s="34">
        <f t="shared" si="9"/>
        <v>0.28756745742456946</v>
      </c>
      <c r="AO24" s="34">
        <f t="shared" si="9"/>
        <v>0.26047935084444124</v>
      </c>
      <c r="AP24" s="34">
        <f t="shared" si="9"/>
        <v>1.6284923355760332</v>
      </c>
      <c r="AQ24" s="34">
        <f t="shared" si="9"/>
        <v>1.7320457574918808</v>
      </c>
      <c r="AR24" s="34">
        <f t="shared" si="9"/>
        <v>44.35430652808742</v>
      </c>
      <c r="AS24" s="34">
        <f t="shared" si="9"/>
        <v>36.171714761201997</v>
      </c>
      <c r="AT24" s="34">
        <f t="shared" si="9"/>
        <v>72.624083901152389</v>
      </c>
      <c r="AU24" s="34">
        <f t="shared" si="9"/>
        <v>2.4107293758260528</v>
      </c>
      <c r="AV24" s="34">
        <f t="shared" si="9"/>
        <v>3.5582567124260085</v>
      </c>
      <c r="AW24" s="34">
        <f t="shared" si="9"/>
        <v>3.1804667493468739</v>
      </c>
      <c r="AX24" s="34">
        <f t="shared" si="9"/>
        <v>0.62361871383387479</v>
      </c>
      <c r="AY24" s="34">
        <f t="shared" si="9"/>
        <v>0.79119179334998191</v>
      </c>
      <c r="AZ24" s="34">
        <f t="shared" si="9"/>
        <v>73.441153484251871</v>
      </c>
      <c r="BA24" s="34">
        <f t="shared" si="9"/>
        <v>7.6364514710330589</v>
      </c>
      <c r="BB24" s="34">
        <f t="shared" si="9"/>
        <v>6.1780008360781977</v>
      </c>
      <c r="BC24" s="34" t="e">
        <f t="shared" si="9"/>
        <v>#DIV/0!</v>
      </c>
      <c r="BD24" s="34" t="e">
        <f t="shared" si="9"/>
        <v>#DIV/0!</v>
      </c>
      <c r="BE24" s="34" t="e">
        <f t="shared" si="9"/>
        <v>#DIV/0!</v>
      </c>
      <c r="BF24" s="34">
        <f t="shared" si="9"/>
        <v>1.465832885431543</v>
      </c>
      <c r="BG24" s="34">
        <f t="shared" si="9"/>
        <v>2.0589443946725869</v>
      </c>
      <c r="BH24" s="34">
        <f t="shared" si="9"/>
        <v>2.2133607700633076</v>
      </c>
      <c r="BI24" s="34">
        <f t="shared" si="9"/>
        <v>1.3608885190360283</v>
      </c>
      <c r="BJ24" s="34">
        <f t="shared" si="9"/>
        <v>0.8627324357282482</v>
      </c>
      <c r="BK24" s="34">
        <f t="shared" si="9"/>
        <v>1.9610859592332679</v>
      </c>
      <c r="BL24" s="34">
        <f t="shared" si="9"/>
        <v>1.6288121881429141</v>
      </c>
      <c r="BM24" s="34">
        <f t="shared" si="9"/>
        <v>1.6032372014223555</v>
      </c>
      <c r="BN24" s="34">
        <f t="shared" si="9"/>
        <v>1.3717134757697031</v>
      </c>
      <c r="BO24" s="34">
        <f t="shared" si="9"/>
        <v>0.74261552510382767</v>
      </c>
      <c r="BP24" s="34">
        <f t="shared" ref="BP24:EA24" si="10">(BP8-BP15)/BP11</f>
        <v>1.9488192203450838</v>
      </c>
      <c r="BQ24" s="34">
        <f t="shared" si="10"/>
        <v>3.933562416538261</v>
      </c>
      <c r="BR24" s="34">
        <f t="shared" si="10"/>
        <v>5.6230921991302711</v>
      </c>
      <c r="BS24" s="34">
        <f t="shared" si="10"/>
        <v>4.3120350868550554</v>
      </c>
      <c r="BT24" s="34">
        <f t="shared" si="10"/>
        <v>0.7454400816295681</v>
      </c>
      <c r="BU24" s="34">
        <f t="shared" si="10"/>
        <v>0.91915368429608857</v>
      </c>
      <c r="BV24" s="34" t="e">
        <f t="shared" si="10"/>
        <v>#DIV/0!</v>
      </c>
      <c r="BW24" s="34">
        <f t="shared" si="10"/>
        <v>0.55757553285019112</v>
      </c>
      <c r="BX24" s="34" t="e">
        <f t="shared" si="10"/>
        <v>#DIV/0!</v>
      </c>
      <c r="BY24" s="34" t="e">
        <f t="shared" si="10"/>
        <v>#DIV/0!</v>
      </c>
      <c r="BZ24" s="34" t="e">
        <f t="shared" si="10"/>
        <v>#DIV/0!</v>
      </c>
      <c r="CA24" s="34">
        <f t="shared" si="10"/>
        <v>40.743045931255466</v>
      </c>
      <c r="CB24" s="34">
        <f t="shared" si="10"/>
        <v>1.9821422675174896</v>
      </c>
      <c r="CC24" s="34">
        <f t="shared" si="10"/>
        <v>2.4239441025307729</v>
      </c>
      <c r="CD24" s="34">
        <f t="shared" si="10"/>
        <v>1.2372250286421143</v>
      </c>
      <c r="CE24" s="34">
        <f t="shared" si="10"/>
        <v>0.79237597544951754</v>
      </c>
      <c r="CF24" s="34">
        <f t="shared" si="10"/>
        <v>0.87045868810023319</v>
      </c>
      <c r="CG24" s="34">
        <f t="shared" si="10"/>
        <v>1.6401405597591641</v>
      </c>
      <c r="CH24" s="34">
        <f t="shared" si="10"/>
        <v>1.7889336090710062</v>
      </c>
      <c r="CI24" s="34">
        <f t="shared" si="10"/>
        <v>1.958908972910129</v>
      </c>
      <c r="CJ24" s="34">
        <f t="shared" si="10"/>
        <v>2.1901051747254647</v>
      </c>
      <c r="CK24" s="34">
        <f t="shared" si="10"/>
        <v>2.9832892179909178</v>
      </c>
      <c r="CL24" s="34">
        <f t="shared" si="10"/>
        <v>3.4471333849080459</v>
      </c>
      <c r="CM24" s="34">
        <f t="shared" si="10"/>
        <v>1.9355056330326468</v>
      </c>
      <c r="CN24" s="34">
        <f t="shared" si="10"/>
        <v>2.8247774920890301</v>
      </c>
      <c r="CO24" s="34">
        <f t="shared" si="10"/>
        <v>9.9790799546601026</v>
      </c>
      <c r="CP24" s="34">
        <f t="shared" si="10"/>
        <v>9.9532002565342523</v>
      </c>
      <c r="CQ24" s="34">
        <f t="shared" si="10"/>
        <v>2.4833846378065823</v>
      </c>
      <c r="CR24" s="34">
        <f t="shared" si="10"/>
        <v>1.3609174141588363</v>
      </c>
      <c r="CS24" s="34">
        <f t="shared" si="10"/>
        <v>3.8104953051386996</v>
      </c>
      <c r="CT24" s="34">
        <f t="shared" si="10"/>
        <v>4.6995750610348157</v>
      </c>
      <c r="CU24" s="34">
        <f t="shared" si="10"/>
        <v>4.864258562647862</v>
      </c>
      <c r="CV24" s="34">
        <f t="shared" si="10"/>
        <v>7.6412483165111</v>
      </c>
      <c r="CW24" s="34">
        <f t="shared" si="10"/>
        <v>5.2159824515304676</v>
      </c>
      <c r="CX24" s="34">
        <f t="shared" si="10"/>
        <v>6.3577974613139663</v>
      </c>
      <c r="CY24" s="34">
        <f t="shared" si="10"/>
        <v>4.2881610023256629</v>
      </c>
      <c r="CZ24" s="34">
        <f t="shared" si="10"/>
        <v>1.2341857751895977</v>
      </c>
      <c r="DA24" s="34">
        <f t="shared" si="10"/>
        <v>1.7197748844098626</v>
      </c>
      <c r="DB24" s="34">
        <f t="shared" si="10"/>
        <v>7.9771986661799641</v>
      </c>
      <c r="DC24" s="34">
        <f t="shared" si="10"/>
        <v>8.8330070873395989</v>
      </c>
      <c r="DD24" s="34">
        <f t="shared" si="10"/>
        <v>4.3237418437525577</v>
      </c>
      <c r="DE24" s="34">
        <f t="shared" si="10"/>
        <v>0.69179795156188517</v>
      </c>
      <c r="DF24" s="34">
        <f t="shared" si="10"/>
        <v>0.93650627514246165</v>
      </c>
      <c r="DG24" s="34">
        <f t="shared" si="10"/>
        <v>0.88827029039814853</v>
      </c>
      <c r="DH24" s="34">
        <f t="shared" si="10"/>
        <v>1.481958509843089</v>
      </c>
      <c r="DI24" s="34">
        <f t="shared" si="10"/>
        <v>1.4018362166048444</v>
      </c>
      <c r="DJ24" s="34">
        <f t="shared" si="10"/>
        <v>1.6993061385527695</v>
      </c>
      <c r="DK24" s="34">
        <f t="shared" si="10"/>
        <v>1.1117162964364107</v>
      </c>
      <c r="DL24" s="34">
        <f t="shared" si="10"/>
        <v>1.4721293901640666</v>
      </c>
      <c r="DM24" s="34">
        <f t="shared" si="10"/>
        <v>5.5491543735101549</v>
      </c>
      <c r="DN24" s="34">
        <f t="shared" si="10"/>
        <v>3.9709291715048245</v>
      </c>
      <c r="DO24" s="34">
        <f t="shared" si="10"/>
        <v>0.69524718447019263</v>
      </c>
      <c r="DP24" s="34">
        <f t="shared" si="10"/>
        <v>13.100009376153706</v>
      </c>
      <c r="DQ24" s="34">
        <f t="shared" si="10"/>
        <v>18.707974414657837</v>
      </c>
      <c r="DR24" s="34">
        <f t="shared" si="10"/>
        <v>50.531407649419904</v>
      </c>
      <c r="DS24" s="34">
        <f t="shared" si="10"/>
        <v>64.403239045489173</v>
      </c>
      <c r="DT24" s="34">
        <f t="shared" si="10"/>
        <v>1.7987277108630759</v>
      </c>
      <c r="DU24" s="34">
        <f t="shared" si="10"/>
        <v>1.2411099497617804</v>
      </c>
      <c r="DV24" s="34">
        <f t="shared" si="10"/>
        <v>1.042162849502978</v>
      </c>
      <c r="DW24" s="34">
        <f t="shared" si="10"/>
        <v>0.68793890066830776</v>
      </c>
      <c r="DX24" s="34">
        <f t="shared" si="10"/>
        <v>0.80733629990709921</v>
      </c>
      <c r="DY24" s="34">
        <f t="shared" si="10"/>
        <v>5.7867381357815857</v>
      </c>
      <c r="DZ24" s="34">
        <f t="shared" si="10"/>
        <v>8.1631186663260031</v>
      </c>
      <c r="EA24" s="34" t="e">
        <f t="shared" si="10"/>
        <v>#DIV/0!</v>
      </c>
      <c r="EB24" s="34">
        <f t="shared" ref="EB24:FR24" si="11">(EB8-EB15)/EB11</f>
        <v>0.26045024456217247</v>
      </c>
      <c r="EC24" s="34" t="e">
        <f t="shared" si="11"/>
        <v>#DIV/0!</v>
      </c>
      <c r="ED24" s="34" t="e">
        <f t="shared" si="11"/>
        <v>#DIV/0!</v>
      </c>
      <c r="EE24" s="34" t="e">
        <f t="shared" si="11"/>
        <v>#DIV/0!</v>
      </c>
      <c r="EF24" s="34">
        <f t="shared" si="11"/>
        <v>3.435008660997287</v>
      </c>
      <c r="EG24" s="34">
        <f t="shared" si="11"/>
        <v>6.0700544106432748</v>
      </c>
      <c r="EH24" s="34">
        <f t="shared" si="11"/>
        <v>7.626527247870591</v>
      </c>
      <c r="EI24" s="34">
        <f t="shared" si="11"/>
        <v>3.0965357240782723</v>
      </c>
      <c r="EJ24" s="34">
        <f t="shared" si="11"/>
        <v>2.1088154866984103</v>
      </c>
      <c r="EK24" s="34">
        <f t="shared" si="11"/>
        <v>1.5042696279044336</v>
      </c>
      <c r="EL24" s="34">
        <f t="shared" si="11"/>
        <v>1.3887292917411804</v>
      </c>
      <c r="EM24" s="34">
        <f t="shared" si="11"/>
        <v>1.9199810087286804</v>
      </c>
      <c r="EN24" s="34">
        <f t="shared" si="11"/>
        <v>0.67896177879838371</v>
      </c>
      <c r="EO24" s="34">
        <f t="shared" si="11"/>
        <v>2.3773050697355851</v>
      </c>
      <c r="EP24" s="34">
        <f t="shared" si="11"/>
        <v>1.0737848817033091</v>
      </c>
      <c r="EQ24" s="34">
        <f t="shared" si="11"/>
        <v>1.1551462120491365</v>
      </c>
      <c r="ER24" s="34">
        <f t="shared" si="11"/>
        <v>0.49936195349436369</v>
      </c>
      <c r="ES24" s="34">
        <f t="shared" si="11"/>
        <v>0.73980299156025742</v>
      </c>
      <c r="ET24" s="34">
        <f t="shared" si="11"/>
        <v>0.39170439941723245</v>
      </c>
      <c r="EU24" s="34">
        <f t="shared" si="11"/>
        <v>0.41144433785085893</v>
      </c>
      <c r="EV24" s="34">
        <f t="shared" si="11"/>
        <v>0.52503499626918437</v>
      </c>
      <c r="EW24" s="34">
        <f t="shared" si="11"/>
        <v>0.36953795596795663</v>
      </c>
      <c r="EX24" s="34">
        <f t="shared" si="11"/>
        <v>0.43066334655985938</v>
      </c>
      <c r="EY24" s="34">
        <f t="shared" si="11"/>
        <v>479.87628215243808</v>
      </c>
      <c r="EZ24" s="34" t="e">
        <f t="shared" si="11"/>
        <v>#DIV/0!</v>
      </c>
      <c r="FA24" s="34">
        <f t="shared" si="11"/>
        <v>2897.7771179730798</v>
      </c>
      <c r="FB24" s="34">
        <f t="shared" si="11"/>
        <v>1.88700667305485</v>
      </c>
      <c r="FC24" s="34">
        <f t="shared" si="11"/>
        <v>2.1626186066219275</v>
      </c>
      <c r="FD24" s="34">
        <f t="shared" si="11"/>
        <v>1.5519697404735815</v>
      </c>
      <c r="FE24" s="34">
        <f t="shared" si="11"/>
        <v>8.8406892777365851</v>
      </c>
      <c r="FF24" s="34" t="e">
        <f t="shared" si="11"/>
        <v>#DIV/0!</v>
      </c>
      <c r="FG24" s="34" t="e">
        <f t="shared" si="11"/>
        <v>#DIV/0!</v>
      </c>
      <c r="FH24" s="34">
        <f t="shared" si="11"/>
        <v>0</v>
      </c>
      <c r="FI24" s="34" t="e">
        <f t="shared" si="11"/>
        <v>#DIV/0!</v>
      </c>
      <c r="FJ24" s="34">
        <f t="shared" si="11"/>
        <v>1.1647208452913924</v>
      </c>
      <c r="FK24" s="34">
        <f t="shared" si="11"/>
        <v>1.0342959278895352</v>
      </c>
      <c r="FL24" s="34">
        <f t="shared" si="11"/>
        <v>0.97302115308888626</v>
      </c>
      <c r="FM24" s="34">
        <f t="shared" si="11"/>
        <v>1.8814252520503891</v>
      </c>
      <c r="FN24" s="34">
        <f t="shared" si="11"/>
        <v>67.763784964192809</v>
      </c>
      <c r="FO24" s="34">
        <f t="shared" si="11"/>
        <v>0.37854721273932546</v>
      </c>
      <c r="FP24" s="34">
        <f t="shared" si="11"/>
        <v>0.2704386851001056</v>
      </c>
      <c r="FQ24" s="34" t="e">
        <f t="shared" si="11"/>
        <v>#DIV/0!</v>
      </c>
      <c r="FR24" s="34" t="e">
        <f t="shared" si="11"/>
        <v>#DIV/0!</v>
      </c>
    </row>
    <row r="25" spans="1:174" x14ac:dyDescent="0.25">
      <c r="A25" t="s">
        <v>422</v>
      </c>
      <c r="B25" t="s">
        <v>424</v>
      </c>
    </row>
    <row r="26" spans="1:174" x14ac:dyDescent="0.25">
      <c r="A26" t="s">
        <v>422</v>
      </c>
      <c r="B26" t="s">
        <v>425</v>
      </c>
    </row>
    <row r="27" spans="1:174" x14ac:dyDescent="0.25">
      <c r="A27" t="s">
        <v>422</v>
      </c>
      <c r="B27" t="s">
        <v>426</v>
      </c>
    </row>
    <row r="28" spans="1:174" x14ac:dyDescent="0.25">
      <c r="A28" t="s">
        <v>422</v>
      </c>
      <c r="B28" t="s">
        <v>427</v>
      </c>
    </row>
    <row r="29" spans="1:174" x14ac:dyDescent="0.25">
      <c r="A29" t="s">
        <v>422</v>
      </c>
      <c r="B29" t="s">
        <v>428</v>
      </c>
    </row>
    <row r="30" spans="1:174" x14ac:dyDescent="0.25">
      <c r="A30" t="s">
        <v>434</v>
      </c>
      <c r="B30" t="s">
        <v>429</v>
      </c>
      <c r="C30" s="34">
        <f>C12/C9</f>
        <v>0.69857334689609796</v>
      </c>
      <c r="D30" s="34">
        <f t="shared" ref="D30:BO30" si="12">D12/D9</f>
        <v>0.71784374229083159</v>
      </c>
      <c r="E30" s="34">
        <f t="shared" si="12"/>
        <v>0.53303846816410771</v>
      </c>
      <c r="F30" s="34">
        <f t="shared" si="12"/>
        <v>0.66877799727141329</v>
      </c>
      <c r="G30" s="34">
        <f t="shared" si="12"/>
        <v>0.66059518716233989</v>
      </c>
      <c r="H30" s="34">
        <f t="shared" si="12"/>
        <v>0.66725991428079656</v>
      </c>
      <c r="I30" s="34">
        <f t="shared" si="12"/>
        <v>0.66236191263873223</v>
      </c>
      <c r="J30" s="34">
        <f t="shared" si="12"/>
        <v>0.44324406464530891</v>
      </c>
      <c r="K30" s="34">
        <f t="shared" si="12"/>
        <v>0.54109466473986167</v>
      </c>
      <c r="L30" s="34">
        <f t="shared" si="12"/>
        <v>0.87598829006563217</v>
      </c>
      <c r="M30" s="34">
        <f t="shared" si="12"/>
        <v>0.79132199093454636</v>
      </c>
      <c r="N30" s="34">
        <f t="shared" si="12"/>
        <v>0.69942368770876429</v>
      </c>
      <c r="O30" s="34">
        <f t="shared" si="12"/>
        <v>0.7041128084750391</v>
      </c>
      <c r="P30" s="34">
        <f t="shared" si="12"/>
        <v>0.72769969834947479</v>
      </c>
      <c r="Q30" s="34">
        <f t="shared" si="12"/>
        <v>0.51800003286029517</v>
      </c>
      <c r="R30" s="34">
        <f t="shared" si="12"/>
        <v>0.56002428370172286</v>
      </c>
      <c r="S30" s="34">
        <f t="shared" si="12"/>
        <v>0.86893793532385866</v>
      </c>
      <c r="T30" s="34">
        <f t="shared" si="12"/>
        <v>0.76715996874192505</v>
      </c>
      <c r="U30" s="34">
        <f t="shared" si="12"/>
        <v>0.76018590005125475</v>
      </c>
      <c r="V30" s="34">
        <f t="shared" si="12"/>
        <v>0.81498564402331297</v>
      </c>
      <c r="W30" s="34">
        <f t="shared" si="12"/>
        <v>0.82561233322116834</v>
      </c>
      <c r="X30" s="34">
        <f t="shared" si="12"/>
        <v>0.82681125577820724</v>
      </c>
      <c r="Y30" s="34">
        <f t="shared" si="12"/>
        <v>0.76876018668889556</v>
      </c>
      <c r="Z30" s="34">
        <f t="shared" si="12"/>
        <v>0.66254063037489186</v>
      </c>
      <c r="AA30" s="34">
        <f t="shared" si="12"/>
        <v>0.67597063650315459</v>
      </c>
      <c r="AB30" s="34">
        <f t="shared" si="12"/>
        <v>0.89500469612844513</v>
      </c>
      <c r="AC30" s="34">
        <f t="shared" si="12"/>
        <v>0.88037119960075538</v>
      </c>
      <c r="AD30" s="34">
        <f t="shared" si="12"/>
        <v>0.90371397537580866</v>
      </c>
      <c r="AE30" s="34">
        <f t="shared" si="12"/>
        <v>0.90950229659934778</v>
      </c>
      <c r="AF30" s="34">
        <f t="shared" si="12"/>
        <v>0.79387803730987228</v>
      </c>
      <c r="AG30" s="34">
        <f t="shared" si="12"/>
        <v>0.74068922963895156</v>
      </c>
      <c r="AH30" s="34">
        <f t="shared" si="12"/>
        <v>0.68173825191284942</v>
      </c>
      <c r="AI30" s="34">
        <f t="shared" si="12"/>
        <v>0.65292692897430182</v>
      </c>
      <c r="AJ30" s="34">
        <f t="shared" si="12"/>
        <v>0.75943181668738036</v>
      </c>
      <c r="AK30" s="34">
        <f t="shared" si="12"/>
        <v>0.81417429721305357</v>
      </c>
      <c r="AL30" s="34">
        <f t="shared" si="12"/>
        <v>0.30820058652594862</v>
      </c>
      <c r="AM30" s="34">
        <f t="shared" si="12"/>
        <v>0.29384512635597465</v>
      </c>
      <c r="AN30" s="34">
        <f t="shared" si="12"/>
        <v>0.992562479780836</v>
      </c>
      <c r="AO30" s="34">
        <f t="shared" si="12"/>
        <v>0.70275936402483019</v>
      </c>
      <c r="AP30" s="34">
        <f t="shared" si="12"/>
        <v>0.8332352975695787</v>
      </c>
      <c r="AQ30" s="34">
        <f t="shared" si="12"/>
        <v>0.80563845520485011</v>
      </c>
      <c r="AR30" s="34">
        <f t="shared" si="12"/>
        <v>0.14844236920171439</v>
      </c>
      <c r="AS30" s="34">
        <f t="shared" si="12"/>
        <v>6.232188307962299E-2</v>
      </c>
      <c r="AT30" s="34">
        <f t="shared" si="12"/>
        <v>3.2177192946868077E-2</v>
      </c>
      <c r="AU30" s="34">
        <f t="shared" si="12"/>
        <v>0.63535428206585298</v>
      </c>
      <c r="AV30" s="34">
        <f t="shared" si="12"/>
        <v>0.52600865936080299</v>
      </c>
      <c r="AW30" s="34">
        <f t="shared" si="12"/>
        <v>0.55952238298624046</v>
      </c>
      <c r="AX30" s="34">
        <f t="shared" si="12"/>
        <v>0.69294707079637863</v>
      </c>
      <c r="AY30" s="34">
        <f t="shared" si="12"/>
        <v>0.65995935582539211</v>
      </c>
      <c r="AZ30" s="34">
        <f t="shared" si="12"/>
        <v>0.63195877838529368</v>
      </c>
      <c r="BA30" s="34">
        <f t="shared" si="12"/>
        <v>0.74432918643530666</v>
      </c>
      <c r="BB30" s="34">
        <f t="shared" si="12"/>
        <v>0.71253301628764465</v>
      </c>
      <c r="BC30" s="34">
        <f t="shared" si="12"/>
        <v>0.39692418354231596</v>
      </c>
      <c r="BD30" s="34">
        <f t="shared" si="12"/>
        <v>0.41435432141307049</v>
      </c>
      <c r="BE30" s="34">
        <f t="shared" si="12"/>
        <v>9.7696806444371856E-2</v>
      </c>
      <c r="BF30" s="34">
        <f t="shared" si="12"/>
        <v>0.26522640666673492</v>
      </c>
      <c r="BG30" s="34">
        <f t="shared" si="12"/>
        <v>0.65683432838681466</v>
      </c>
      <c r="BH30" s="34">
        <f t="shared" si="12"/>
        <v>0.70374495237408863</v>
      </c>
      <c r="BI30" s="34">
        <f t="shared" si="12"/>
        <v>0.42799986175428495</v>
      </c>
      <c r="BJ30" s="34">
        <f t="shared" si="12"/>
        <v>0.30397342580318049</v>
      </c>
      <c r="BK30" s="34">
        <f t="shared" si="12"/>
        <v>0.32163757117025576</v>
      </c>
      <c r="BL30" s="34">
        <f t="shared" si="12"/>
        <v>0.5648775067222469</v>
      </c>
      <c r="BM30" s="34">
        <f t="shared" si="12"/>
        <v>0.63520302634599446</v>
      </c>
      <c r="BN30" s="34">
        <f t="shared" si="12"/>
        <v>0.62364901217779067</v>
      </c>
      <c r="BO30" s="34">
        <f t="shared" si="12"/>
        <v>0.68437561280854531</v>
      </c>
      <c r="BP30" s="34">
        <f t="shared" ref="BP30:EA30" si="13">BP12/BP9</f>
        <v>0.47808492536509745</v>
      </c>
      <c r="BQ30" s="34">
        <f t="shared" si="13"/>
        <v>0.4613199002181429</v>
      </c>
      <c r="BR30" s="34">
        <f t="shared" si="13"/>
        <v>0.32573380200031843</v>
      </c>
      <c r="BS30" s="34">
        <f t="shared" si="13"/>
        <v>0.35065296448597916</v>
      </c>
      <c r="BT30" s="34">
        <f t="shared" si="13"/>
        <v>0.56757894316612334</v>
      </c>
      <c r="BU30" s="34">
        <f t="shared" si="13"/>
        <v>0.46061412395036422</v>
      </c>
      <c r="BV30" s="34">
        <f t="shared" si="13"/>
        <v>0.6813338401168505</v>
      </c>
      <c r="BW30" s="34">
        <f t="shared" si="13"/>
        <v>0.37182265691087291</v>
      </c>
      <c r="BX30" s="34">
        <f t="shared" si="13"/>
        <v>0.69359427263378703</v>
      </c>
      <c r="BY30" s="34">
        <f t="shared" si="13"/>
        <v>0.22211604448602967</v>
      </c>
      <c r="BZ30" s="34">
        <f t="shared" si="13"/>
        <v>0.21309165153392123</v>
      </c>
      <c r="CA30" s="34">
        <f t="shared" si="13"/>
        <v>0.14414035460650584</v>
      </c>
      <c r="CB30" s="34">
        <f t="shared" si="13"/>
        <v>0.23019518266792935</v>
      </c>
      <c r="CC30" s="34">
        <f t="shared" si="13"/>
        <v>0.3906276807931745</v>
      </c>
      <c r="CD30" s="34">
        <f t="shared" si="13"/>
        <v>0.7920315899836109</v>
      </c>
      <c r="CE30" s="34">
        <f t="shared" si="13"/>
        <v>0.81203502843764541</v>
      </c>
      <c r="CF30" s="34">
        <f t="shared" si="13"/>
        <v>0.89558729816897908</v>
      </c>
      <c r="CG30" s="34">
        <f t="shared" si="13"/>
        <v>0.69455582741128541</v>
      </c>
      <c r="CH30" s="34">
        <f t="shared" si="13"/>
        <v>0.65585657530894137</v>
      </c>
      <c r="CI30" s="34">
        <f t="shared" si="13"/>
        <v>0.7352571800489518</v>
      </c>
      <c r="CJ30" s="34">
        <f t="shared" si="13"/>
        <v>0.67518632508983967</v>
      </c>
      <c r="CK30" s="34">
        <f t="shared" si="13"/>
        <v>0.43572147889148471</v>
      </c>
      <c r="CL30" s="34">
        <f t="shared" si="13"/>
        <v>0.40180472821337254</v>
      </c>
      <c r="CM30" s="34">
        <f t="shared" si="13"/>
        <v>0.50932713448885436</v>
      </c>
      <c r="CN30" s="34">
        <f t="shared" si="13"/>
        <v>0.47331742604649657</v>
      </c>
      <c r="CO30" s="34">
        <f t="shared" si="13"/>
        <v>0.71681764610702214</v>
      </c>
      <c r="CP30" s="34">
        <f t="shared" si="13"/>
        <v>0.72336056553264483</v>
      </c>
      <c r="CQ30" s="34">
        <f t="shared" si="13"/>
        <v>0.34800224795054158</v>
      </c>
      <c r="CR30" s="34">
        <f t="shared" si="13"/>
        <v>0.43657275761618475</v>
      </c>
      <c r="CS30" s="34">
        <f t="shared" si="13"/>
        <v>0.25982736343074392</v>
      </c>
      <c r="CT30" s="34">
        <f t="shared" si="13"/>
        <v>0.29338258414219326</v>
      </c>
      <c r="CU30" s="34">
        <f t="shared" si="13"/>
        <v>0.21946864830054247</v>
      </c>
      <c r="CV30" s="34">
        <f t="shared" si="13"/>
        <v>0.20894443814414829</v>
      </c>
      <c r="CW30" s="34">
        <f t="shared" si="13"/>
        <v>0.63790530949602797</v>
      </c>
      <c r="CX30" s="34">
        <f t="shared" si="13"/>
        <v>0.48076210147605924</v>
      </c>
      <c r="CY30" s="34">
        <f t="shared" si="13"/>
        <v>0.4843928351236097</v>
      </c>
      <c r="CZ30" s="34">
        <f t="shared" si="13"/>
        <v>0.51968176478794792</v>
      </c>
      <c r="DA30" s="34">
        <f t="shared" si="13"/>
        <v>0.47464969796507017</v>
      </c>
      <c r="DB30" s="34">
        <f t="shared" si="13"/>
        <v>0.26463414425072951</v>
      </c>
      <c r="DC30" s="34">
        <f t="shared" si="13"/>
        <v>0.31201228055132491</v>
      </c>
      <c r="DD30" s="34">
        <f t="shared" si="13"/>
        <v>0.35259861839757395</v>
      </c>
      <c r="DE30" s="34">
        <f t="shared" si="13"/>
        <v>0.49809997426045033</v>
      </c>
      <c r="DF30" s="34">
        <f t="shared" si="13"/>
        <v>0.53849132999892724</v>
      </c>
      <c r="DG30" s="34">
        <f t="shared" si="13"/>
        <v>0.63634905623209137</v>
      </c>
      <c r="DH30" s="34">
        <f t="shared" si="13"/>
        <v>0.63403473561961776</v>
      </c>
      <c r="DI30" s="34">
        <f t="shared" si="13"/>
        <v>0.6240710818169799</v>
      </c>
      <c r="DJ30" s="34">
        <f t="shared" si="13"/>
        <v>0.50001184263124898</v>
      </c>
      <c r="DK30" s="34">
        <f t="shared" si="13"/>
        <v>0.47836602218036905</v>
      </c>
      <c r="DL30" s="34">
        <f t="shared" si="13"/>
        <v>0.47517777394429267</v>
      </c>
      <c r="DM30" s="34">
        <f t="shared" si="13"/>
        <v>0.35497756116894269</v>
      </c>
      <c r="DN30" s="34">
        <f t="shared" si="13"/>
        <v>0.37716759462781957</v>
      </c>
      <c r="DO30" s="34">
        <f t="shared" si="13"/>
        <v>0.5842112813545145</v>
      </c>
      <c r="DP30" s="34">
        <f t="shared" si="13"/>
        <v>0.20510301534479114</v>
      </c>
      <c r="DQ30" s="34">
        <f t="shared" si="13"/>
        <v>0.16345131167224894</v>
      </c>
      <c r="DR30" s="34">
        <f t="shared" si="13"/>
        <v>0.85899726518960462</v>
      </c>
      <c r="DS30" s="34">
        <f t="shared" si="13"/>
        <v>0.88702960244595952</v>
      </c>
      <c r="DT30" s="34">
        <f t="shared" si="13"/>
        <v>0.64702632591490805</v>
      </c>
      <c r="DU30" s="34">
        <f t="shared" si="13"/>
        <v>0.6951076614912679</v>
      </c>
      <c r="DV30" s="34">
        <f t="shared" si="13"/>
        <v>0.73802093741803709</v>
      </c>
      <c r="DW30" s="34">
        <f t="shared" si="13"/>
        <v>0.94982231146213525</v>
      </c>
      <c r="DX30" s="34">
        <f t="shared" si="13"/>
        <v>0.94104592830211919</v>
      </c>
      <c r="DY30" s="34">
        <f t="shared" si="13"/>
        <v>0.26840937165927164</v>
      </c>
      <c r="DZ30" s="34">
        <f t="shared" si="13"/>
        <v>0.19164639654409912</v>
      </c>
      <c r="EA30" s="34">
        <f t="shared" si="13"/>
        <v>0.46354533410893484</v>
      </c>
      <c r="EB30" s="34">
        <f t="shared" ref="EB30:FR30" si="14">EB12/EB9</f>
        <v>0.47362202913654938</v>
      </c>
      <c r="EC30" s="34">
        <f t="shared" si="14"/>
        <v>1.2492533298668724</v>
      </c>
      <c r="ED30" s="34">
        <f t="shared" si="14"/>
        <v>1.0751860170971468</v>
      </c>
      <c r="EE30" s="34">
        <f t="shared" si="14"/>
        <v>1.0625848368272883</v>
      </c>
      <c r="EF30" s="34">
        <f t="shared" si="14"/>
        <v>0.40682204595167115</v>
      </c>
      <c r="EG30" s="34">
        <f t="shared" si="14"/>
        <v>0.19765362312706058</v>
      </c>
      <c r="EH30" s="34">
        <f t="shared" si="14"/>
        <v>0.18929012352625721</v>
      </c>
      <c r="EI30" s="34">
        <f t="shared" si="14"/>
        <v>0.15412751686462148</v>
      </c>
      <c r="EJ30" s="34">
        <f t="shared" si="14"/>
        <v>0.2248129661481178</v>
      </c>
      <c r="EK30" s="34">
        <f t="shared" si="14"/>
        <v>0.97257624912194096</v>
      </c>
      <c r="EL30" s="34">
        <f t="shared" si="14"/>
        <v>0.97814034168995989</v>
      </c>
      <c r="EM30" s="34">
        <f t="shared" si="14"/>
        <v>0.90935115052870419</v>
      </c>
      <c r="EN30" s="34">
        <f t="shared" si="14"/>
        <v>0.83645237565463038</v>
      </c>
      <c r="EO30" s="34">
        <f t="shared" si="14"/>
        <v>0.89257357094692702</v>
      </c>
      <c r="EP30" s="34">
        <f t="shared" si="14"/>
        <v>0.69400587178823236</v>
      </c>
      <c r="EQ30" s="34">
        <f t="shared" si="14"/>
        <v>0.64285824111445333</v>
      </c>
      <c r="ER30" s="34">
        <f t="shared" si="14"/>
        <v>0.90924063875046157</v>
      </c>
      <c r="ES30" s="34">
        <f t="shared" si="14"/>
        <v>0.83486412006708688</v>
      </c>
      <c r="ET30" s="34">
        <f t="shared" si="14"/>
        <v>0.88785329213517039</v>
      </c>
      <c r="EU30" s="34">
        <f t="shared" si="14"/>
        <v>0.90092262777996313</v>
      </c>
      <c r="EV30" s="34">
        <f t="shared" si="14"/>
        <v>0.90812785249283512</v>
      </c>
      <c r="EW30" s="34">
        <f t="shared" si="14"/>
        <v>0.7916335753434508</v>
      </c>
      <c r="EX30" s="34">
        <f t="shared" si="14"/>
        <v>0.76986208763009845</v>
      </c>
      <c r="EY30" s="34">
        <f t="shared" si="14"/>
        <v>0.3913244954249957</v>
      </c>
      <c r="EZ30" s="34">
        <f t="shared" si="14"/>
        <v>0.33734476387538165</v>
      </c>
      <c r="FA30" s="34">
        <f t="shared" si="14"/>
        <v>0.29160461605480564</v>
      </c>
      <c r="FB30" s="34">
        <f t="shared" si="14"/>
        <v>0.53474193096168354</v>
      </c>
      <c r="FC30" s="34">
        <f t="shared" si="14"/>
        <v>0.5323989711455358</v>
      </c>
      <c r="FD30" s="34">
        <f t="shared" si="14"/>
        <v>0.76741947957057788</v>
      </c>
      <c r="FE30" s="34">
        <f t="shared" si="14"/>
        <v>0.79350363214558528</v>
      </c>
      <c r="FF30" s="34">
        <f t="shared" si="14"/>
        <v>0.99912625918998976</v>
      </c>
      <c r="FG30" s="34">
        <f t="shared" si="14"/>
        <v>0.99929504681840187</v>
      </c>
      <c r="FH30" s="34">
        <f t="shared" si="14"/>
        <v>0.19199753484551638</v>
      </c>
      <c r="FI30" s="34">
        <f t="shared" si="14"/>
        <v>0.22882239020317735</v>
      </c>
      <c r="FJ30" s="34">
        <f t="shared" si="14"/>
        <v>0.67222183970971117</v>
      </c>
      <c r="FK30" s="34">
        <f t="shared" si="14"/>
        <v>0.70176927337786055</v>
      </c>
      <c r="FL30" s="34">
        <f t="shared" si="14"/>
        <v>1.0315459585212532</v>
      </c>
      <c r="FM30" s="34">
        <f t="shared" si="14"/>
        <v>0.9758328296215667</v>
      </c>
      <c r="FN30" s="34">
        <f t="shared" si="14"/>
        <v>1.0097919235078534</v>
      </c>
      <c r="FO30" s="34">
        <f t="shared" si="14"/>
        <v>0.89183300330240922</v>
      </c>
      <c r="FP30" s="34">
        <f t="shared" si="14"/>
        <v>0.86537785088004293</v>
      </c>
      <c r="FQ30" s="34" t="e">
        <f t="shared" si="14"/>
        <v>#DIV/0!</v>
      </c>
      <c r="FR30" s="34" t="e">
        <f t="shared" si="14"/>
        <v>#DIV/0!</v>
      </c>
    </row>
    <row r="31" spans="1:174" x14ac:dyDescent="0.25">
      <c r="A31" t="s">
        <v>434</v>
      </c>
      <c r="B31" t="s">
        <v>430</v>
      </c>
    </row>
    <row r="32" spans="1:174" x14ac:dyDescent="0.25">
      <c r="A32" t="s">
        <v>434</v>
      </c>
      <c r="B32" t="s">
        <v>431</v>
      </c>
      <c r="C32" s="34">
        <f>C12/C13</f>
        <v>2.3175566583201221</v>
      </c>
      <c r="D32" s="34">
        <f t="shared" ref="D32:BO32" si="15">D12/D13</f>
        <v>2.5441354663512254</v>
      </c>
      <c r="E32" s="34">
        <f t="shared" si="15"/>
        <v>1.1415040251140802</v>
      </c>
      <c r="F32" s="34">
        <f t="shared" si="15"/>
        <v>2.0191231010079669</v>
      </c>
      <c r="G32" s="34">
        <f t="shared" si="15"/>
        <v>1.9463341772890757</v>
      </c>
      <c r="H32" s="34">
        <f t="shared" si="15"/>
        <v>2.005348747923001</v>
      </c>
      <c r="I32" s="34">
        <f t="shared" si="15"/>
        <v>1.9617511691742726</v>
      </c>
      <c r="J32" s="34">
        <f t="shared" si="15"/>
        <v>0.79611915472967987</v>
      </c>
      <c r="K32" s="34">
        <f t="shared" si="15"/>
        <v>1.1790986575327851</v>
      </c>
      <c r="L32" s="34">
        <f t="shared" si="15"/>
        <v>7.0637546287301527</v>
      </c>
      <c r="M32" s="34">
        <f t="shared" si="15"/>
        <v>3.7920717879110173</v>
      </c>
      <c r="N32" s="34">
        <f t="shared" si="15"/>
        <v>2.3269421411727067</v>
      </c>
      <c r="O32" s="34">
        <f t="shared" si="15"/>
        <v>2.3796664020708063</v>
      </c>
      <c r="P32" s="34">
        <f t="shared" si="15"/>
        <v>2.6724160566058317</v>
      </c>
      <c r="Q32" s="34">
        <f t="shared" si="15"/>
        <v>1.0746889381221805</v>
      </c>
      <c r="R32" s="34">
        <f t="shared" si="15"/>
        <v>1.2728527119939048</v>
      </c>
      <c r="S32" s="34">
        <f t="shared" si="15"/>
        <v>6.6299728870518919</v>
      </c>
      <c r="T32" s="34">
        <f t="shared" si="15"/>
        <v>3.2947941322496259</v>
      </c>
      <c r="U32" s="34">
        <f t="shared" si="15"/>
        <v>3.1698965999652526</v>
      </c>
      <c r="V32" s="34">
        <f t="shared" si="15"/>
        <v>4.4049859791745378</v>
      </c>
      <c r="W32" s="34">
        <f t="shared" si="15"/>
        <v>4.7343504759901203</v>
      </c>
      <c r="X32" s="34">
        <f t="shared" si="15"/>
        <v>4.7740472944324743</v>
      </c>
      <c r="Y32" s="34">
        <f t="shared" si="15"/>
        <v>3.3245148215658871</v>
      </c>
      <c r="Z32" s="34">
        <f t="shared" si="15"/>
        <v>1.963319706046166</v>
      </c>
      <c r="AA32" s="34">
        <f t="shared" si="15"/>
        <v>2.0861400621482118</v>
      </c>
      <c r="AB32" s="34">
        <f t="shared" si="15"/>
        <v>8.5242354955545654</v>
      </c>
      <c r="AC32" s="34">
        <f t="shared" si="15"/>
        <v>7.3591910698981975</v>
      </c>
      <c r="AD32" s="34">
        <f t="shared" si="15"/>
        <v>9.38572320233434</v>
      </c>
      <c r="AE32" s="34">
        <f t="shared" si="15"/>
        <v>10.050004170523435</v>
      </c>
      <c r="AF32" s="34">
        <f t="shared" si="15"/>
        <v>3.8514965942923043</v>
      </c>
      <c r="AG32" s="34">
        <f t="shared" si="15"/>
        <v>2.8563766503321903</v>
      </c>
      <c r="AH32" s="34">
        <f t="shared" si="15"/>
        <v>2.1420678294212312</v>
      </c>
      <c r="AI32" s="34">
        <f t="shared" si="15"/>
        <v>1.8812376513243154</v>
      </c>
      <c r="AJ32" s="34">
        <f t="shared" si="15"/>
        <v>3.1568256709179803</v>
      </c>
      <c r="AK32" s="34">
        <f t="shared" si="15"/>
        <v>4.3813868856803069</v>
      </c>
      <c r="AL32" s="34">
        <f t="shared" si="15"/>
        <v>0.44550570660104916</v>
      </c>
      <c r="AM32" s="34">
        <f t="shared" si="15"/>
        <v>0.41611994382991796</v>
      </c>
      <c r="AN32" s="34">
        <f t="shared" si="15"/>
        <v>133.45341599520413</v>
      </c>
      <c r="AO32" s="34">
        <f t="shared" si="15"/>
        <v>2.3642775548479706</v>
      </c>
      <c r="AP32" s="34">
        <f t="shared" si="15"/>
        <v>4.9964727872627996</v>
      </c>
      <c r="AQ32" s="34">
        <f t="shared" si="15"/>
        <v>4.1450506891883574</v>
      </c>
      <c r="AR32" s="34">
        <f t="shared" si="15"/>
        <v>0.1743186413144561</v>
      </c>
      <c r="AS32" s="34">
        <f t="shared" si="15"/>
        <v>6.6464047688675087E-2</v>
      </c>
      <c r="AT32" s="34">
        <f t="shared" si="15"/>
        <v>3.3246987684494196E-2</v>
      </c>
      <c r="AU32" s="34">
        <f t="shared" si="15"/>
        <v>1.7423878872494931</v>
      </c>
      <c r="AV32" s="34">
        <f t="shared" si="15"/>
        <v>1.1097431836021698</v>
      </c>
      <c r="AW32" s="34">
        <f t="shared" si="15"/>
        <v>1.2702629177381384</v>
      </c>
      <c r="AX32" s="34">
        <f t="shared" si="15"/>
        <v>2.2567674980128678</v>
      </c>
      <c r="AY32" s="34">
        <f t="shared" si="15"/>
        <v>1.9408249194073071</v>
      </c>
      <c r="AZ32" s="34">
        <f t="shared" si="15"/>
        <v>1.7170869491539631</v>
      </c>
      <c r="BA32" s="34">
        <f t="shared" si="15"/>
        <v>2.9112794536751694</v>
      </c>
      <c r="BB32" s="34">
        <f t="shared" si="15"/>
        <v>2.4786603563511074</v>
      </c>
      <c r="BC32" s="34">
        <f t="shared" si="15"/>
        <v>0.65816630796729492</v>
      </c>
      <c r="BD32" s="34">
        <f t="shared" si="15"/>
        <v>0.70751708168126837</v>
      </c>
      <c r="BE32" s="34">
        <f t="shared" si="15"/>
        <v>0.10827492038389724</v>
      </c>
      <c r="BF32" s="34">
        <f t="shared" si="15"/>
        <v>0.36096344380525169</v>
      </c>
      <c r="BG32" s="34">
        <f t="shared" si="15"/>
        <v>1.9140443894026649</v>
      </c>
      <c r="BH32" s="34">
        <f t="shared" si="15"/>
        <v>2.3754699135547725</v>
      </c>
      <c r="BI32" s="34">
        <f t="shared" si="15"/>
        <v>0.74825132571983455</v>
      </c>
      <c r="BJ32" s="34">
        <f t="shared" si="15"/>
        <v>0.43672675307541364</v>
      </c>
      <c r="BK32" s="34">
        <f t="shared" si="15"/>
        <v>0.47413824454446679</v>
      </c>
      <c r="BL32" s="34">
        <f t="shared" si="15"/>
        <v>1.2982034150132222</v>
      </c>
      <c r="BM32" s="34">
        <f t="shared" si="15"/>
        <v>1.7412508113306271</v>
      </c>
      <c r="BN32" s="34">
        <f t="shared" si="15"/>
        <v>1.6570941285064638</v>
      </c>
      <c r="BO32" s="34">
        <f t="shared" si="15"/>
        <v>2.1683229832091833</v>
      </c>
      <c r="BP32" s="34">
        <f t="shared" ref="BP32:EA32" si="16">BP12/BP13</f>
        <v>0.91602053399115591</v>
      </c>
      <c r="BQ32" s="34">
        <f t="shared" si="16"/>
        <v>0.85638934945797729</v>
      </c>
      <c r="BR32" s="34">
        <f t="shared" si="16"/>
        <v>0.48309377359662958</v>
      </c>
      <c r="BS32" s="34">
        <f t="shared" si="16"/>
        <v>0.5400085706226464</v>
      </c>
      <c r="BT32" s="34">
        <f t="shared" si="16"/>
        <v>1.312560834391028</v>
      </c>
      <c r="BU32" s="34">
        <f t="shared" si="16"/>
        <v>0.85396029893073655</v>
      </c>
      <c r="BV32" s="34">
        <f t="shared" si="16"/>
        <v>2.1380803043746042</v>
      </c>
      <c r="BW32" s="34">
        <f t="shared" si="16"/>
        <v>0.5919071437412825</v>
      </c>
      <c r="BX32" s="34">
        <f t="shared" si="16"/>
        <v>2.2636465662562837</v>
      </c>
      <c r="BY32" s="34">
        <f t="shared" si="16"/>
        <v>0.28553879137315696</v>
      </c>
      <c r="BZ32" s="34">
        <f t="shared" si="16"/>
        <v>0.27079602338607922</v>
      </c>
      <c r="CA32" s="34">
        <f t="shared" si="16"/>
        <v>0.16841587914830963</v>
      </c>
      <c r="CB32" s="34">
        <f t="shared" si="16"/>
        <v>0.29903058214902034</v>
      </c>
      <c r="CC32" s="34">
        <f t="shared" si="16"/>
        <v>0.64103286034000595</v>
      </c>
      <c r="CD32" s="34">
        <f t="shared" si="16"/>
        <v>3.8084225864937578</v>
      </c>
      <c r="CE32" s="34">
        <f t="shared" si="16"/>
        <v>4.3201401925478713</v>
      </c>
      <c r="CF32" s="34">
        <f t="shared" si="16"/>
        <v>8.5773788290468431</v>
      </c>
      <c r="CG32" s="34">
        <f t="shared" si="16"/>
        <v>2.2739207021851282</v>
      </c>
      <c r="CH32" s="34">
        <f t="shared" si="16"/>
        <v>1.9057652369726692</v>
      </c>
      <c r="CI32" s="34">
        <f t="shared" si="16"/>
        <v>2.7772506925207758</v>
      </c>
      <c r="CJ32" s="34">
        <f t="shared" si="16"/>
        <v>2.0786881133517192</v>
      </c>
      <c r="CK32" s="34">
        <f t="shared" si="16"/>
        <v>0.7721744893559257</v>
      </c>
      <c r="CL32" s="34">
        <f t="shared" si="16"/>
        <v>0.67169492499214167</v>
      </c>
      <c r="CM32" s="34">
        <f t="shared" si="16"/>
        <v>1.0380177309341856</v>
      </c>
      <c r="CN32" s="34">
        <f t="shared" si="16"/>
        <v>0.89867683013237865</v>
      </c>
      <c r="CO32" s="34">
        <f t="shared" si="16"/>
        <v>2.5312934801648219</v>
      </c>
      <c r="CP32" s="34">
        <f t="shared" si="16"/>
        <v>2.6148136361159495</v>
      </c>
      <c r="CQ32" s="34">
        <f t="shared" si="16"/>
        <v>0.53374761930796244</v>
      </c>
      <c r="CR32" s="34">
        <f t="shared" si="16"/>
        <v>0.77485205679633207</v>
      </c>
      <c r="CS32" s="34">
        <f t="shared" si="16"/>
        <v>0.35103616452920922</v>
      </c>
      <c r="CT32" s="34">
        <f t="shared" si="16"/>
        <v>0.41519297084694395</v>
      </c>
      <c r="CU32" s="34">
        <f t="shared" si="16"/>
        <v>0.28117851745825651</v>
      </c>
      <c r="CV32" s="34">
        <f t="shared" si="16"/>
        <v>0.26413370718733753</v>
      </c>
      <c r="CW32" s="34">
        <f t="shared" si="16"/>
        <v>1.7617085426140218</v>
      </c>
      <c r="CX32" s="34">
        <f t="shared" si="16"/>
        <v>0.92589948238127795</v>
      </c>
      <c r="CY32" s="34">
        <f t="shared" si="16"/>
        <v>0.93946102405255805</v>
      </c>
      <c r="CZ32" s="34">
        <f t="shared" si="16"/>
        <v>1.0819530192488269</v>
      </c>
      <c r="DA32" s="34">
        <f t="shared" si="16"/>
        <v>0.90349181513083321</v>
      </c>
      <c r="DB32" s="34">
        <f t="shared" si="16"/>
        <v>0.35986732615031675</v>
      </c>
      <c r="DC32" s="34">
        <f t="shared" si="16"/>
        <v>0.45351431679821064</v>
      </c>
      <c r="DD32" s="34">
        <f t="shared" si="16"/>
        <v>0.54463680248076363</v>
      </c>
      <c r="DE32" s="34">
        <f t="shared" si="16"/>
        <v>0.99242866849129974</v>
      </c>
      <c r="DF32" s="34">
        <f t="shared" si="16"/>
        <v>1.166806530411824</v>
      </c>
      <c r="DG32" s="34">
        <f t="shared" si="16"/>
        <v>1.7498897421760187</v>
      </c>
      <c r="DH32" s="34">
        <f t="shared" si="16"/>
        <v>1.7324997679577743</v>
      </c>
      <c r="DI32" s="34">
        <f t="shared" si="16"/>
        <v>1.660077348753342</v>
      </c>
      <c r="DJ32" s="34">
        <f t="shared" si="16"/>
        <v>1.0000473716470057</v>
      </c>
      <c r="DK32" s="34">
        <f t="shared" si="16"/>
        <v>0.91705303435156416</v>
      </c>
      <c r="DL32" s="34">
        <f t="shared" si="16"/>
        <v>0.90540710807063807</v>
      </c>
      <c r="DM32" s="34">
        <f t="shared" si="16"/>
        <v>0.55033366251916938</v>
      </c>
      <c r="DN32" s="34">
        <f t="shared" si="16"/>
        <v>0.60556835414245802</v>
      </c>
      <c r="DO32" s="34">
        <f t="shared" si="16"/>
        <v>1.4050676585398929</v>
      </c>
      <c r="DP32" s="34">
        <f t="shared" si="16"/>
        <v>0.25802464885906662</v>
      </c>
      <c r="DQ32" s="34">
        <f t="shared" si="16"/>
        <v>0.19538768508380042</v>
      </c>
      <c r="DR32" s="34">
        <f t="shared" si="16"/>
        <v>6.0920610252325096</v>
      </c>
      <c r="DS32" s="34">
        <f t="shared" si="16"/>
        <v>7.8518764353435193</v>
      </c>
      <c r="DT32" s="34">
        <f t="shared" si="16"/>
        <v>1.8330724737248489</v>
      </c>
      <c r="DU32" s="34">
        <f t="shared" si="16"/>
        <v>2.2798462725929078</v>
      </c>
      <c r="DV32" s="34">
        <f t="shared" si="16"/>
        <v>2.8170989320459121</v>
      </c>
      <c r="DW32" s="34">
        <f t="shared" si="16"/>
        <v>18.929176276132878</v>
      </c>
      <c r="DX32" s="34">
        <f t="shared" si="16"/>
        <v>15.962356817772548</v>
      </c>
      <c r="DY32" s="34">
        <f t="shared" si="16"/>
        <v>0.36688465005085286</v>
      </c>
      <c r="DZ32" s="34">
        <f t="shared" si="16"/>
        <v>0.2370823804394091</v>
      </c>
      <c r="EA32" s="34">
        <f t="shared" si="16"/>
        <v>0.8640904135654669</v>
      </c>
      <c r="EB32" s="34">
        <f t="shared" ref="EB32:FR32" si="17">EB12/EB13</f>
        <v>0.89977555170030687</v>
      </c>
      <c r="EC32" s="34">
        <f t="shared" si="17"/>
        <v>-5.0119825100595659</v>
      </c>
      <c r="ED32" s="34">
        <f t="shared" si="17"/>
        <v>-14.300345444657795</v>
      </c>
      <c r="EE32" s="34">
        <f t="shared" si="17"/>
        <v>-16.978311212341108</v>
      </c>
      <c r="EF32" s="34">
        <f t="shared" si="17"/>
        <v>0.68583473673488127</v>
      </c>
      <c r="EG32" s="34">
        <f t="shared" si="17"/>
        <v>0.24634450758959592</v>
      </c>
      <c r="EH32" s="34">
        <f t="shared" si="17"/>
        <v>0.23348688478989799</v>
      </c>
      <c r="EI32" s="34">
        <f t="shared" si="17"/>
        <v>0.18221129063487218</v>
      </c>
      <c r="EJ32" s="34">
        <f t="shared" si="17"/>
        <v>0.29001125706531566</v>
      </c>
      <c r="EK32" s="34">
        <f t="shared" si="17"/>
        <v>35.464741983930089</v>
      </c>
      <c r="EL32" s="34">
        <f t="shared" si="17"/>
        <v>44.746369216608535</v>
      </c>
      <c r="EM32" s="34">
        <f t="shared" si="17"/>
        <v>10.031579615543308</v>
      </c>
      <c r="EN32" s="34">
        <f t="shared" si="17"/>
        <v>5.1144269383470995</v>
      </c>
      <c r="EO32" s="34">
        <f t="shared" si="17"/>
        <v>8.3086962753454241</v>
      </c>
      <c r="EP32" s="34">
        <f t="shared" si="17"/>
        <v>2.2680365660740249</v>
      </c>
      <c r="EQ32" s="34">
        <f t="shared" si="17"/>
        <v>1.8000086103637918</v>
      </c>
      <c r="ER32" s="34">
        <f t="shared" si="17"/>
        <v>10.01814717768395</v>
      </c>
      <c r="ES32" s="34">
        <f t="shared" si="17"/>
        <v>5.0556191689307761</v>
      </c>
      <c r="ET32" s="34">
        <f t="shared" si="17"/>
        <v>7.9168912671542637</v>
      </c>
      <c r="EU32" s="34">
        <f t="shared" si="17"/>
        <v>9.0931219469480933</v>
      </c>
      <c r="EV32" s="34">
        <f t="shared" si="17"/>
        <v>9.8846916844086206</v>
      </c>
      <c r="EW32" s="34">
        <f t="shared" si="17"/>
        <v>3.7992376969960602</v>
      </c>
      <c r="EX32" s="34">
        <f t="shared" si="17"/>
        <v>3.3452206101213608</v>
      </c>
      <c r="EY32" s="34">
        <f t="shared" si="17"/>
        <v>0.64291152261537166</v>
      </c>
      <c r="EZ32" s="34">
        <f t="shared" si="17"/>
        <v>0.50908035654899875</v>
      </c>
      <c r="FA32" s="34">
        <f t="shared" si="17"/>
        <v>0.41164104490743814</v>
      </c>
      <c r="FB32" s="34">
        <f t="shared" si="17"/>
        <v>1.149344775614509</v>
      </c>
      <c r="FC32" s="34">
        <f t="shared" si="17"/>
        <v>1.1385752774107758</v>
      </c>
      <c r="FD32" s="34">
        <f t="shared" si="17"/>
        <v>3.2995862170815626</v>
      </c>
      <c r="FE32" s="34">
        <f t="shared" si="17"/>
        <v>3.8427001907608651</v>
      </c>
      <c r="FF32" s="34">
        <f t="shared" si="17"/>
        <v>1143.5041693637436</v>
      </c>
      <c r="FG32" s="34">
        <f t="shared" si="17"/>
        <v>1417.5339198456256</v>
      </c>
      <c r="FH32" s="34">
        <f t="shared" si="17"/>
        <v>0.23761998647963034</v>
      </c>
      <c r="FI32" s="34">
        <f t="shared" si="17"/>
        <v>0.29671814546517211</v>
      </c>
      <c r="FJ32" s="34">
        <f t="shared" si="17"/>
        <v>2.0508438973309699</v>
      </c>
      <c r="FK32" s="34">
        <f t="shared" si="17"/>
        <v>2.3531085523156285</v>
      </c>
      <c r="FL32" s="34">
        <f t="shared" si="17"/>
        <v>-32.699781743080614</v>
      </c>
      <c r="FM32" s="34">
        <f t="shared" si="17"/>
        <v>40.37844788367935</v>
      </c>
      <c r="FN32" s="34">
        <f t="shared" si="17"/>
        <v>-103.12498077604154</v>
      </c>
      <c r="FO32" s="34">
        <f t="shared" si="17"/>
        <v>8.244964088221499</v>
      </c>
      <c r="FP32" s="34">
        <f t="shared" si="17"/>
        <v>6.4281981571170368</v>
      </c>
      <c r="FQ32" s="34" t="e">
        <f t="shared" si="17"/>
        <v>#DIV/0!</v>
      </c>
      <c r="FR32" s="34" t="e">
        <f t="shared" si="17"/>
        <v>#DIV/0!</v>
      </c>
    </row>
    <row r="33" spans="1:174" x14ac:dyDescent="0.25">
      <c r="A33" t="s">
        <v>434</v>
      </c>
      <c r="B33" t="s">
        <v>432</v>
      </c>
      <c r="C33" s="34">
        <f t="shared" ref="C33:AH33" si="18">(C13+C11)/C9</f>
        <v>0.7348663423889471</v>
      </c>
      <c r="D33" s="34">
        <f t="shared" si="18"/>
        <v>0.71593997629813555</v>
      </c>
      <c r="E33" s="34">
        <f t="shared" si="18"/>
        <v>0.75564740679945475</v>
      </c>
      <c r="F33" s="34">
        <f t="shared" si="18"/>
        <v>0.61413278781124259</v>
      </c>
      <c r="G33" s="34">
        <f t="shared" si="18"/>
        <v>0.65176629090323623</v>
      </c>
      <c r="H33" s="34">
        <f t="shared" si="18"/>
        <v>0.4647299856634895</v>
      </c>
      <c r="I33" s="34">
        <f t="shared" si="18"/>
        <v>0.49664035180500105</v>
      </c>
      <c r="J33" s="34">
        <f t="shared" si="18"/>
        <v>0.89386807712215322</v>
      </c>
      <c r="K33" s="34">
        <f t="shared" si="18"/>
        <v>0.57478718944331586</v>
      </c>
      <c r="L33" s="34">
        <f t="shared" si="18"/>
        <v>0.32465503193567119</v>
      </c>
      <c r="M33" s="34">
        <f t="shared" si="18"/>
        <v>0.40188572670685341</v>
      </c>
      <c r="N33" s="34">
        <f t="shared" si="18"/>
        <v>0.59661446251271522</v>
      </c>
      <c r="O33" s="34">
        <f t="shared" si="18"/>
        <v>0.55511940533098492</v>
      </c>
      <c r="P33" s="34">
        <f t="shared" si="18"/>
        <v>0.59650222281937071</v>
      </c>
      <c r="Q33" s="34">
        <f t="shared" si="18"/>
        <v>0.65749060552336192</v>
      </c>
      <c r="R33" s="34">
        <f t="shared" si="18"/>
        <v>0.65368780604009902</v>
      </c>
      <c r="S33" s="34">
        <f t="shared" si="18"/>
        <v>0.13106206467614134</v>
      </c>
      <c r="T33" s="34">
        <f t="shared" si="18"/>
        <v>0.23342332879342259</v>
      </c>
      <c r="U33" s="34">
        <f t="shared" si="18"/>
        <v>0.24040238255044455</v>
      </c>
      <c r="V33" s="34">
        <f t="shared" si="18"/>
        <v>0.90953805767502771</v>
      </c>
      <c r="W33" s="34">
        <f t="shared" si="18"/>
        <v>0.7418095204096159</v>
      </c>
      <c r="X33" s="34">
        <f t="shared" si="18"/>
        <v>0.1731887442217927</v>
      </c>
      <c r="Y33" s="34">
        <f t="shared" si="18"/>
        <v>0.23123981331110446</v>
      </c>
      <c r="Z33" s="34">
        <f t="shared" si="18"/>
        <v>0.63443687695340634</v>
      </c>
      <c r="AA33" s="34">
        <f t="shared" si="18"/>
        <v>0.70919097131237718</v>
      </c>
      <c r="AB33" s="34">
        <f t="shared" si="18"/>
        <v>0.28592840534630853</v>
      </c>
      <c r="AC33" s="34">
        <f t="shared" si="18"/>
        <v>0.40436383554709482</v>
      </c>
      <c r="AD33" s="34">
        <f t="shared" si="18"/>
        <v>0.35554810237086681</v>
      </c>
      <c r="AE33" s="34">
        <f t="shared" si="18"/>
        <v>0.38982916568333342</v>
      </c>
      <c r="AF33" s="34">
        <f t="shared" si="18"/>
        <v>0.7168633862399918</v>
      </c>
      <c r="AG33" s="34">
        <f t="shared" si="18"/>
        <v>0.59163214969372646</v>
      </c>
      <c r="AH33" s="34">
        <f t="shared" si="18"/>
        <v>0.56538623249583042</v>
      </c>
      <c r="AI33" s="34">
        <f t="shared" ref="AI33:BO33" si="19">(AI13+AI11)/AI9</f>
        <v>0.45954374280595922</v>
      </c>
      <c r="AJ33" s="34">
        <f t="shared" si="19"/>
        <v>0.37578016571005096</v>
      </c>
      <c r="AK33" s="34">
        <f t="shared" si="19"/>
        <v>0.27914930460943138</v>
      </c>
      <c r="AL33" s="34">
        <f t="shared" si="19"/>
        <v>0.84071576318557562</v>
      </c>
      <c r="AM33" s="34">
        <f t="shared" si="19"/>
        <v>0.81528091004332415</v>
      </c>
      <c r="AN33" s="34">
        <f t="shared" si="19"/>
        <v>0.18490123479596862</v>
      </c>
      <c r="AO33" s="34">
        <f t="shared" si="19"/>
        <v>0.49012308225149437</v>
      </c>
      <c r="AP33" s="34">
        <f t="shared" si="19"/>
        <v>0.69786212416530591</v>
      </c>
      <c r="AQ33" s="34">
        <f t="shared" si="19"/>
        <v>0.72198450734809616</v>
      </c>
      <c r="AR33" s="34">
        <f t="shared" si="19"/>
        <v>0.86629763657265402</v>
      </c>
      <c r="AS33" s="34">
        <f t="shared" si="19"/>
        <v>0.95674530872960906</v>
      </c>
      <c r="AT33" s="34">
        <f t="shared" si="19"/>
        <v>0.97752284627726771</v>
      </c>
      <c r="AU33" s="34">
        <f t="shared" si="19"/>
        <v>0.55985207115740687</v>
      </c>
      <c r="AV33" s="34">
        <f t="shared" si="19"/>
        <v>0.6051087177698361</v>
      </c>
      <c r="AW33" s="34">
        <f t="shared" si="19"/>
        <v>0.57039077249405035</v>
      </c>
      <c r="AX33" s="34">
        <f t="shared" si="19"/>
        <v>0.66441382193695853</v>
      </c>
      <c r="AY33" s="34">
        <f t="shared" si="19"/>
        <v>0.62007987962491862</v>
      </c>
      <c r="AZ33" s="34">
        <f t="shared" si="19"/>
        <v>0.37600721336326537</v>
      </c>
      <c r="BA33" s="34">
        <f t="shared" si="19"/>
        <v>0.30545372463174231</v>
      </c>
      <c r="BB33" s="34">
        <f t="shared" si="19"/>
        <v>0.33656417718216164</v>
      </c>
      <c r="BC33" s="34">
        <f t="shared" si="19"/>
        <v>0.60307581645768404</v>
      </c>
      <c r="BD33" s="34">
        <f t="shared" si="19"/>
        <v>0.58564567858692951</v>
      </c>
      <c r="BE33" s="34">
        <f t="shared" si="19"/>
        <v>0.90230319355562816</v>
      </c>
      <c r="BF33" s="34">
        <f t="shared" si="19"/>
        <v>0.89835868110382</v>
      </c>
      <c r="BG33" s="34">
        <f t="shared" si="19"/>
        <v>0.47427895748781668</v>
      </c>
      <c r="BH33" s="34">
        <f t="shared" si="19"/>
        <v>0.42151317442908104</v>
      </c>
      <c r="BI33" s="34">
        <f t="shared" si="19"/>
        <v>0.66466613469918079</v>
      </c>
      <c r="BJ33" s="34">
        <f t="shared" si="19"/>
        <v>0.89654085328196143</v>
      </c>
      <c r="BK33" s="34">
        <f t="shared" si="19"/>
        <v>0.74866305362209784</v>
      </c>
      <c r="BL33" s="34">
        <f t="shared" si="19"/>
        <v>0.83308171407829501</v>
      </c>
      <c r="BM33" s="34">
        <f t="shared" si="19"/>
        <v>0.7842151277169348</v>
      </c>
      <c r="BN33" s="34">
        <f t="shared" si="19"/>
        <v>0.61454773390193052</v>
      </c>
      <c r="BO33" s="34">
        <f t="shared" si="19"/>
        <v>0.48123005876163844</v>
      </c>
      <c r="BP33" s="34">
        <f t="shared" ref="BP33:EA33" si="20">(BP13+BP11)/BP9</f>
        <v>0.6237048045775696</v>
      </c>
      <c r="BQ33" s="34">
        <f t="shared" si="20"/>
        <v>0.59486881998820351</v>
      </c>
      <c r="BR33" s="34">
        <f t="shared" si="20"/>
        <v>0.83043979450222771</v>
      </c>
      <c r="BS33" s="34">
        <f t="shared" si="20"/>
        <v>0.8476337878972553</v>
      </c>
      <c r="BT33" s="34">
        <f t="shared" si="20"/>
        <v>0.54065584201558115</v>
      </c>
      <c r="BU33" s="34">
        <f t="shared" si="20"/>
        <v>0.59837031476063374</v>
      </c>
      <c r="BV33" s="34">
        <f t="shared" si="20"/>
        <v>0.3186661598831495</v>
      </c>
      <c r="BW33" s="34">
        <f t="shared" si="20"/>
        <v>0.76187754499251925</v>
      </c>
      <c r="BX33" s="34">
        <f t="shared" si="20"/>
        <v>0.30640572736621297</v>
      </c>
      <c r="BY33" s="34">
        <f t="shared" si="20"/>
        <v>0.77788395551397027</v>
      </c>
      <c r="BZ33" s="34">
        <f t="shared" si="20"/>
        <v>0.78690834846607882</v>
      </c>
      <c r="CA33" s="34">
        <f t="shared" si="20"/>
        <v>0.86090790496421499</v>
      </c>
      <c r="CB33" s="34">
        <f t="shared" si="20"/>
        <v>0.81096146431429261</v>
      </c>
      <c r="CC33" s="34">
        <f t="shared" si="20"/>
        <v>0.62589835564288521</v>
      </c>
      <c r="CD33" s="34">
        <f t="shared" si="20"/>
        <v>0.92483465000724885</v>
      </c>
      <c r="CE33" s="34">
        <f t="shared" si="20"/>
        <v>0.98752712191553271</v>
      </c>
      <c r="CF33" s="34">
        <f t="shared" si="20"/>
        <v>0.98904772408119523</v>
      </c>
      <c r="CG33" s="34">
        <f t="shared" si="20"/>
        <v>0.54405119969221649</v>
      </c>
      <c r="CH33" s="34">
        <f t="shared" si="20"/>
        <v>0.53254672590703123</v>
      </c>
      <c r="CI33" s="34">
        <f t="shared" si="20"/>
        <v>0.57172450531329222</v>
      </c>
      <c r="CJ33" s="34">
        <f t="shared" si="20"/>
        <v>0.60769838994407488</v>
      </c>
      <c r="CK33" s="34">
        <f t="shared" si="20"/>
        <v>0.73974706367362797</v>
      </c>
      <c r="CL33" s="34">
        <f t="shared" si="20"/>
        <v>0.76149884512314758</v>
      </c>
      <c r="CM33" s="34">
        <f t="shared" si="20"/>
        <v>0.58323749810108405</v>
      </c>
      <c r="CN33" s="34">
        <f t="shared" si="20"/>
        <v>0.60031583056040017</v>
      </c>
      <c r="CO33" s="34">
        <f t="shared" si="20"/>
        <v>0.30517444567646307</v>
      </c>
      <c r="CP33" s="34">
        <f t="shared" si="20"/>
        <v>0.29838020420266415</v>
      </c>
      <c r="CQ33" s="34">
        <f t="shared" si="20"/>
        <v>0.73582749554586047</v>
      </c>
      <c r="CR33" s="34">
        <f t="shared" si="20"/>
        <v>0.76460021315868587</v>
      </c>
      <c r="CS33" s="34">
        <f t="shared" si="20"/>
        <v>0.80499285909308527</v>
      </c>
      <c r="CT33" s="34">
        <f t="shared" si="20"/>
        <v>0.8296766613029517</v>
      </c>
      <c r="CU33" s="34">
        <f t="shared" si="20"/>
        <v>0.92278689397717772</v>
      </c>
      <c r="CV33" s="34">
        <f t="shared" si="20"/>
        <v>0.88317103280917675</v>
      </c>
      <c r="CW33" s="34">
        <f t="shared" si="20"/>
        <v>0.39550769878322778</v>
      </c>
      <c r="CX33" s="34">
        <f t="shared" si="20"/>
        <v>0.54727529468420155</v>
      </c>
      <c r="CY33" s="34">
        <f t="shared" si="20"/>
        <v>0.5607006908246579</v>
      </c>
      <c r="CZ33" s="34">
        <f t="shared" si="20"/>
        <v>0.63977125930435386</v>
      </c>
      <c r="DA33" s="34">
        <f t="shared" si="20"/>
        <v>0.63053201437612705</v>
      </c>
      <c r="DB33" s="34">
        <f t="shared" si="20"/>
        <v>0.83545809709217456</v>
      </c>
      <c r="DC33" s="34">
        <f t="shared" si="20"/>
        <v>0.77929494414275591</v>
      </c>
      <c r="DD33" s="34">
        <f t="shared" si="20"/>
        <v>0.83613142742504321</v>
      </c>
      <c r="DE33" s="34">
        <f t="shared" si="20"/>
        <v>0.81309434084404142</v>
      </c>
      <c r="DF33" s="34">
        <f t="shared" si="20"/>
        <v>0.66643413790226247</v>
      </c>
      <c r="DG33" s="34">
        <f t="shared" si="20"/>
        <v>0.53886952460538085</v>
      </c>
      <c r="DH33" s="34">
        <f t="shared" si="20"/>
        <v>0.5433690534740222</v>
      </c>
      <c r="DI33" s="34">
        <f t="shared" si="20"/>
        <v>0.55226952329324108</v>
      </c>
      <c r="DJ33" s="34">
        <f t="shared" si="20"/>
        <v>0.6629326125279571</v>
      </c>
      <c r="DK33" s="34">
        <f t="shared" si="20"/>
        <v>0.73394640711543735</v>
      </c>
      <c r="DL33" s="34">
        <f t="shared" si="20"/>
        <v>0.73969899148901497</v>
      </c>
      <c r="DM33" s="34">
        <f t="shared" si="20"/>
        <v>0.77568972954856841</v>
      </c>
      <c r="DN33" s="34">
        <f t="shared" si="20"/>
        <v>0.80873048950365722</v>
      </c>
      <c r="DO33" s="34">
        <f t="shared" si="20"/>
        <v>0.67439030018834722</v>
      </c>
      <c r="DP33" s="34">
        <f t="shared" si="20"/>
        <v>0.83793375548465854</v>
      </c>
      <c r="DQ33" s="34">
        <f t="shared" si="20"/>
        <v>0.86833644084792572</v>
      </c>
      <c r="DR33" s="34">
        <f t="shared" si="20"/>
        <v>0.14908540680475038</v>
      </c>
      <c r="DS33" s="34">
        <f t="shared" si="20"/>
        <v>0.12041452198278794</v>
      </c>
      <c r="DT33" s="34">
        <f t="shared" si="20"/>
        <v>0.61527932229050486</v>
      </c>
      <c r="DU33" s="34">
        <f t="shared" si="20"/>
        <v>0.56581323344708412</v>
      </c>
      <c r="DV33" s="34">
        <f t="shared" si="20"/>
        <v>0.66269646436271201</v>
      </c>
      <c r="DW33" s="34">
        <f t="shared" si="20"/>
        <v>0.47397939841630848</v>
      </c>
      <c r="DX33" s="34">
        <f t="shared" si="20"/>
        <v>0.40225522883044562</v>
      </c>
      <c r="DY33" s="34">
        <f t="shared" si="20"/>
        <v>0.90424893241569992</v>
      </c>
      <c r="DZ33" s="34">
        <f t="shared" si="20"/>
        <v>0.93071958394081189</v>
      </c>
      <c r="EA33" s="34">
        <f t="shared" si="20"/>
        <v>0.53645466589106516</v>
      </c>
      <c r="EB33" s="34">
        <f t="shared" ref="EB33:FR33" si="21">(EB13+EB11)/EB9</f>
        <v>0.79435830023711762</v>
      </c>
      <c r="EC33" s="34">
        <f t="shared" si="21"/>
        <v>-0.24925332986687246</v>
      </c>
      <c r="ED33" s="34">
        <f t="shared" si="21"/>
        <v>-7.518601709714684E-2</v>
      </c>
      <c r="EE33" s="34">
        <f t="shared" si="21"/>
        <v>-6.2584836827288354E-2</v>
      </c>
      <c r="EF33" s="34">
        <f t="shared" si="21"/>
        <v>0.83409090303669686</v>
      </c>
      <c r="EG33" s="34">
        <f t="shared" si="21"/>
        <v>0.92893733446414617</v>
      </c>
      <c r="EH33" s="34">
        <f t="shared" si="21"/>
        <v>0.91785877652830361</v>
      </c>
      <c r="EI33" s="34">
        <f t="shared" si="21"/>
        <v>0.99351143612767823</v>
      </c>
      <c r="EJ33" s="34">
        <f t="shared" si="21"/>
        <v>0.97109808248004525</v>
      </c>
      <c r="EK33" s="34">
        <f t="shared" si="21"/>
        <v>0.56242170227384047</v>
      </c>
      <c r="EL33" s="34">
        <f t="shared" si="21"/>
        <v>0.53196639936670709</v>
      </c>
      <c r="EM33" s="34">
        <f t="shared" si="21"/>
        <v>0.13660166791658115</v>
      </c>
      <c r="EN33" s="34">
        <f t="shared" si="21"/>
        <v>0.2691771074001979</v>
      </c>
      <c r="EO33" s="34">
        <f t="shared" si="21"/>
        <v>0.15448551584733322</v>
      </c>
      <c r="EP33" s="34">
        <f t="shared" si="21"/>
        <v>0.7632578408524201</v>
      </c>
      <c r="EQ33" s="34">
        <f t="shared" si="21"/>
        <v>0.77674444776347507</v>
      </c>
      <c r="ER33" s="34">
        <f t="shared" si="21"/>
        <v>0.72418977740227952</v>
      </c>
      <c r="ES33" s="34">
        <f t="shared" si="21"/>
        <v>0.72456076359946164</v>
      </c>
      <c r="ET33" s="34">
        <f t="shared" si="21"/>
        <v>0.8577106895657346</v>
      </c>
      <c r="EU33" s="34">
        <f t="shared" si="21"/>
        <v>0.83801499977274407</v>
      </c>
      <c r="EV33" s="34">
        <f t="shared" si="21"/>
        <v>0.89532362821137912</v>
      </c>
      <c r="EW33" s="34">
        <f t="shared" si="21"/>
        <v>0.89030953834637994</v>
      </c>
      <c r="EX33" s="34">
        <f t="shared" si="21"/>
        <v>0.89629335320135672</v>
      </c>
      <c r="EY33" s="34">
        <f t="shared" si="21"/>
        <v>0.60879031154539076</v>
      </c>
      <c r="EZ33" s="34">
        <f t="shared" si="21"/>
        <v>0.66265523612461841</v>
      </c>
      <c r="FA33" s="34">
        <f t="shared" si="21"/>
        <v>0.70840494710834423</v>
      </c>
      <c r="FB33" s="34">
        <f t="shared" si="21"/>
        <v>0.71564108730779541</v>
      </c>
      <c r="FC33" s="34">
        <f t="shared" si="21"/>
        <v>0.65084787920406906</v>
      </c>
      <c r="FD33" s="34">
        <f t="shared" si="21"/>
        <v>0.27568158898395512</v>
      </c>
      <c r="FE33" s="34">
        <f t="shared" si="21"/>
        <v>0.21911716763395556</v>
      </c>
      <c r="FF33" s="34">
        <f t="shared" si="21"/>
        <v>8.7374081001026244E-4</v>
      </c>
      <c r="FG33" s="34">
        <f t="shared" si="21"/>
        <v>7.0495318159810149E-4</v>
      </c>
      <c r="FH33" s="34">
        <f t="shared" si="21"/>
        <v>0.80801194440433699</v>
      </c>
      <c r="FI33" s="34">
        <f t="shared" si="21"/>
        <v>0.77117760979682271</v>
      </c>
      <c r="FJ33" s="34">
        <f t="shared" si="21"/>
        <v>0.56758118146389092</v>
      </c>
      <c r="FK33" s="34">
        <f t="shared" si="21"/>
        <v>0.55342760592388895</v>
      </c>
      <c r="FL33" s="34">
        <f t="shared" si="21"/>
        <v>0.94538936273808249</v>
      </c>
      <c r="FM33" s="34">
        <f t="shared" si="21"/>
        <v>0.3425646489853475</v>
      </c>
      <c r="FN33" s="34">
        <f t="shared" si="21"/>
        <v>-1.9318094390291026E-3</v>
      </c>
      <c r="FO33" s="34">
        <f t="shared" si="21"/>
        <v>0.38375093952293027</v>
      </c>
      <c r="FP33" s="34">
        <f t="shared" si="21"/>
        <v>0.62676451287766777</v>
      </c>
      <c r="FQ33" s="34" t="e">
        <f t="shared" si="21"/>
        <v>#DIV/0!</v>
      </c>
      <c r="FR33" s="34" t="e">
        <f t="shared" si="21"/>
        <v>#DIV/0!</v>
      </c>
    </row>
    <row r="34" spans="1:174" x14ac:dyDescent="0.25">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c r="EA34" s="34"/>
      <c r="EB34" s="34"/>
      <c r="EC34" s="34"/>
      <c r="ED34" s="34"/>
      <c r="EE34" s="34"/>
      <c r="EF34" s="34"/>
      <c r="EG34" s="34"/>
      <c r="EH34" s="34"/>
      <c r="EI34" s="34"/>
      <c r="EJ34" s="34"/>
      <c r="EK34" s="34"/>
      <c r="EL34" s="34"/>
      <c r="EM34" s="34"/>
      <c r="EN34" s="34"/>
      <c r="EO34" s="34"/>
      <c r="EP34" s="34"/>
      <c r="EQ34" s="34"/>
      <c r="ER34" s="34"/>
      <c r="ES34" s="34"/>
      <c r="ET34" s="34"/>
      <c r="EU34" s="34"/>
      <c r="EV34" s="34"/>
      <c r="EW34" s="34"/>
      <c r="EX34" s="34"/>
      <c r="EY34" s="34"/>
      <c r="EZ34" s="34"/>
      <c r="FA34" s="34"/>
      <c r="FB34" s="34"/>
      <c r="FC34" s="34"/>
      <c r="FD34" s="34"/>
      <c r="FE34" s="34"/>
      <c r="FF34" s="34"/>
      <c r="FG34" s="34"/>
      <c r="FH34" s="34"/>
      <c r="FI34" s="34"/>
      <c r="FJ34" s="34"/>
      <c r="FK34" s="34"/>
      <c r="FL34" s="34"/>
      <c r="FM34" s="34"/>
      <c r="FN34" s="34"/>
      <c r="FO34" s="34"/>
      <c r="FP34" s="34"/>
      <c r="FQ34" s="34"/>
      <c r="FR34" s="3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5"/>
  <sheetViews>
    <sheetView topLeftCell="K1" workbookViewId="0">
      <selection activeCell="AA2" sqref="AA2"/>
    </sheetView>
  </sheetViews>
  <sheetFormatPr baseColWidth="10" defaultRowHeight="15" x14ac:dyDescent="0.25"/>
  <cols>
    <col min="3" max="3" width="17.28515625" bestFit="1" customWidth="1"/>
    <col min="4" max="4" width="14.42578125" bestFit="1" customWidth="1"/>
  </cols>
  <sheetData>
    <row r="1" spans="1:27" x14ac:dyDescent="0.25">
      <c r="A1" t="s">
        <v>39</v>
      </c>
      <c r="B1" t="s">
        <v>43</v>
      </c>
      <c r="C1" t="s">
        <v>543</v>
      </c>
      <c r="D1" t="s">
        <v>544</v>
      </c>
      <c r="E1" t="s">
        <v>437</v>
      </c>
      <c r="F1" t="s">
        <v>438</v>
      </c>
      <c r="G1" t="s">
        <v>440</v>
      </c>
      <c r="H1" t="s">
        <v>441</v>
      </c>
      <c r="I1" t="s">
        <v>439</v>
      </c>
      <c r="J1" t="s">
        <v>415</v>
      </c>
      <c r="K1" t="s">
        <v>416</v>
      </c>
      <c r="L1" t="s">
        <v>417</v>
      </c>
      <c r="M1" t="s">
        <v>433</v>
      </c>
      <c r="N1" t="s">
        <v>745</v>
      </c>
      <c r="O1" t="s">
        <v>746</v>
      </c>
      <c r="P1" t="s">
        <v>747</v>
      </c>
      <c r="Q1" t="s">
        <v>748</v>
      </c>
      <c r="R1" t="s">
        <v>749</v>
      </c>
      <c r="S1" t="s">
        <v>750</v>
      </c>
      <c r="T1" t="s">
        <v>751</v>
      </c>
      <c r="U1" t="s">
        <v>749</v>
      </c>
      <c r="V1" t="s">
        <v>752</v>
      </c>
      <c r="W1" t="s">
        <v>753</v>
      </c>
      <c r="X1" t="s">
        <v>397</v>
      </c>
      <c r="Y1" t="s">
        <v>16</v>
      </c>
      <c r="Z1" t="s">
        <v>773</v>
      </c>
      <c r="AA1" t="s">
        <v>774</v>
      </c>
    </row>
    <row r="2" spans="1:27" x14ac:dyDescent="0.25">
      <c r="A2">
        <v>800014246</v>
      </c>
      <c r="B2">
        <v>2016</v>
      </c>
      <c r="C2" s="38" t="str">
        <f>A2&amp;" "&amp;B2</f>
        <v>800014246 2016</v>
      </c>
      <c r="D2" t="str">
        <f>VLOOKUP(A2&amp;" "&amp;B2,DATOS_ESF!C:C,1,0)</f>
        <v>800014246 2016</v>
      </c>
      <c r="E2">
        <v>25944379</v>
      </c>
      <c r="F2">
        <v>12145502</v>
      </c>
      <c r="G2">
        <v>-6395722</v>
      </c>
      <c r="H2">
        <v>-10185517</v>
      </c>
      <c r="I2">
        <v>-10185517</v>
      </c>
      <c r="J2">
        <v>6.519565056073999E-2</v>
      </c>
      <c r="K2">
        <v>3.0520441606128584E-2</v>
      </c>
      <c r="L2">
        <v>-2.559519374553065E-2</v>
      </c>
      <c r="M2">
        <v>4.9109017099711931E-2</v>
      </c>
      <c r="N2">
        <v>397946470</v>
      </c>
      <c r="O2">
        <v>372002091</v>
      </c>
      <c r="P2">
        <v>11619740</v>
      </c>
      <c r="Q2">
        <v>230818</v>
      </c>
      <c r="R2">
        <v>7372779</v>
      </c>
      <c r="S2">
        <v>230818</v>
      </c>
      <c r="T2">
        <v>9647158</v>
      </c>
      <c r="U2">
        <v>3991880</v>
      </c>
      <c r="V2">
        <v>1001536</v>
      </c>
      <c r="W2">
        <v>19542760</v>
      </c>
      <c r="X2">
        <v>3235629</v>
      </c>
      <c r="Y2">
        <v>554166</v>
      </c>
      <c r="Z2">
        <v>421294832</v>
      </c>
      <c r="AA2">
        <v>414990886</v>
      </c>
    </row>
    <row r="3" spans="1:27" x14ac:dyDescent="0.25">
      <c r="A3">
        <v>800014246</v>
      </c>
      <c r="B3">
        <v>2017</v>
      </c>
      <c r="C3" s="38" t="str">
        <f t="shared" ref="C3:C66" si="0">A3&amp;" "&amp;B3</f>
        <v>800014246 2017</v>
      </c>
      <c r="D3" t="str">
        <f>VLOOKUP(A3&amp;" "&amp;B3,DATOS_ESF!C:C,1,0)</f>
        <v>800014246 2017</v>
      </c>
      <c r="E3">
        <v>11349515</v>
      </c>
      <c r="F3">
        <v>16294925</v>
      </c>
      <c r="G3">
        <v>8630002</v>
      </c>
      <c r="H3">
        <v>7731331</v>
      </c>
      <c r="I3">
        <v>7731331</v>
      </c>
      <c r="J3">
        <v>6.8779075248299432E-2</v>
      </c>
      <c r="K3">
        <v>9.8748701837954811E-2</v>
      </c>
      <c r="L3">
        <v>4.6852556837760038E-2</v>
      </c>
      <c r="M3">
        <v>5.0821921437631611E-2</v>
      </c>
      <c r="N3">
        <v>165014068</v>
      </c>
      <c r="O3">
        <v>153664553</v>
      </c>
      <c r="P3">
        <v>7484976</v>
      </c>
      <c r="Q3">
        <v>0</v>
      </c>
      <c r="R3">
        <v>4691681</v>
      </c>
      <c r="S3">
        <v>11449</v>
      </c>
      <c r="T3">
        <v>17133516</v>
      </c>
      <c r="U3">
        <v>0</v>
      </c>
      <c r="V3">
        <v>721409</v>
      </c>
      <c r="W3">
        <v>8386332</v>
      </c>
      <c r="X3">
        <v>898671</v>
      </c>
      <c r="Y3">
        <v>0</v>
      </c>
      <c r="Z3">
        <v>199163918</v>
      </c>
      <c r="AA3">
        <v>174238991</v>
      </c>
    </row>
    <row r="4" spans="1:27" x14ac:dyDescent="0.25">
      <c r="A4">
        <v>800028455</v>
      </c>
      <c r="B4">
        <v>2016</v>
      </c>
      <c r="C4" s="38" t="str">
        <f t="shared" si="0"/>
        <v>800028455 2016</v>
      </c>
      <c r="D4" t="str">
        <f>VLOOKUP(A4&amp;" "&amp;B4,DATOS_ESF!C:C,1,0)</f>
        <v>800028455 2016</v>
      </c>
      <c r="E4">
        <v>10797939</v>
      </c>
      <c r="F4">
        <v>439044</v>
      </c>
      <c r="G4">
        <v>179589</v>
      </c>
      <c r="H4">
        <v>179589</v>
      </c>
      <c r="I4">
        <v>179589</v>
      </c>
      <c r="J4">
        <v>0.99999981477950284</v>
      </c>
      <c r="K4">
        <v>4.0659973970963541E-2</v>
      </c>
      <c r="L4">
        <v>1.663178192953638E-2</v>
      </c>
      <c r="M4">
        <v>2.4028192041427157E-2</v>
      </c>
      <c r="N4">
        <v>10797941</v>
      </c>
      <c r="O4">
        <v>2</v>
      </c>
      <c r="P4">
        <v>615515</v>
      </c>
      <c r="Q4">
        <v>9327973</v>
      </c>
      <c r="R4">
        <v>0</v>
      </c>
      <c r="S4">
        <v>0</v>
      </c>
      <c r="T4">
        <v>267779</v>
      </c>
      <c r="U4">
        <v>683186</v>
      </c>
      <c r="V4">
        <v>0</v>
      </c>
      <c r="W4">
        <v>259455</v>
      </c>
      <c r="X4">
        <v>0</v>
      </c>
      <c r="Y4">
        <v>0</v>
      </c>
      <c r="Z4">
        <v>11504764</v>
      </c>
      <c r="AA4">
        <v>10886131</v>
      </c>
    </row>
    <row r="5" spans="1:27" x14ac:dyDescent="0.25">
      <c r="A5">
        <v>800093117</v>
      </c>
      <c r="B5">
        <v>2016</v>
      </c>
      <c r="C5" s="38" t="str">
        <f t="shared" si="0"/>
        <v>800093117 2016</v>
      </c>
      <c r="D5" t="str">
        <f>VLOOKUP(A5&amp;" "&amp;B5,DATOS_ESF!C:C,1,0)</f>
        <v>800093117 2016</v>
      </c>
      <c r="E5">
        <v>193085520</v>
      </c>
      <c r="F5">
        <v>106244220</v>
      </c>
      <c r="G5">
        <v>106244220</v>
      </c>
      <c r="H5">
        <v>66055168</v>
      </c>
      <c r="I5">
        <v>66055168</v>
      </c>
      <c r="J5">
        <v>0.31557964724408027</v>
      </c>
      <c r="K5">
        <v>0.1736459236783911</v>
      </c>
      <c r="L5">
        <v>0.10796079693644796</v>
      </c>
      <c r="M5">
        <v>0</v>
      </c>
      <c r="N5">
        <v>611844020</v>
      </c>
      <c r="O5">
        <v>418758500</v>
      </c>
      <c r="P5">
        <v>76008544</v>
      </c>
      <c r="Q5">
        <v>0</v>
      </c>
      <c r="R5">
        <v>5416378</v>
      </c>
      <c r="S5">
        <v>0</v>
      </c>
      <c r="T5">
        <v>0</v>
      </c>
      <c r="U5">
        <v>5416378</v>
      </c>
      <c r="V5">
        <v>0</v>
      </c>
      <c r="W5">
        <v>0</v>
      </c>
      <c r="X5">
        <v>20094526</v>
      </c>
      <c r="Y5">
        <v>20094526</v>
      </c>
      <c r="Z5">
        <v>738182766</v>
      </c>
      <c r="AA5">
        <v>505599800</v>
      </c>
    </row>
    <row r="6" spans="1:27" x14ac:dyDescent="0.25">
      <c r="A6">
        <v>800093117</v>
      </c>
      <c r="B6">
        <v>2017</v>
      </c>
      <c r="C6" s="38" t="str">
        <f t="shared" si="0"/>
        <v>800093117 2017</v>
      </c>
      <c r="D6" t="str">
        <f>VLOOKUP(A6&amp;" "&amp;B6,DATOS_ESF!C:C,1,0)</f>
        <v>800093117 2017</v>
      </c>
      <c r="E6">
        <v>109239418</v>
      </c>
      <c r="F6">
        <v>68099153</v>
      </c>
      <c r="G6">
        <v>68099153</v>
      </c>
      <c r="H6">
        <v>36671773</v>
      </c>
      <c r="I6">
        <v>36671773</v>
      </c>
      <c r="J6">
        <v>0.25069312290298124</v>
      </c>
      <c r="K6">
        <v>0.1562804859745584</v>
      </c>
      <c r="L6">
        <v>8.4157911714242459E-2</v>
      </c>
      <c r="M6">
        <v>0</v>
      </c>
      <c r="N6">
        <v>435749560</v>
      </c>
      <c r="O6">
        <v>326510142</v>
      </c>
      <c r="P6">
        <v>36352809</v>
      </c>
      <c r="Q6">
        <v>0</v>
      </c>
      <c r="R6">
        <v>4787456</v>
      </c>
      <c r="S6">
        <v>0</v>
      </c>
      <c r="T6">
        <v>0</v>
      </c>
      <c r="U6">
        <v>0</v>
      </c>
      <c r="V6">
        <v>0</v>
      </c>
      <c r="W6">
        <v>0</v>
      </c>
      <c r="X6">
        <v>31427380</v>
      </c>
      <c r="Y6">
        <v>0</v>
      </c>
      <c r="Z6">
        <v>503848713</v>
      </c>
      <c r="AA6">
        <v>367650407</v>
      </c>
    </row>
    <row r="7" spans="1:27" x14ac:dyDescent="0.25">
      <c r="A7">
        <v>800094968</v>
      </c>
      <c r="B7">
        <v>2016</v>
      </c>
      <c r="C7" s="38" t="str">
        <f t="shared" si="0"/>
        <v>800094968 2016</v>
      </c>
      <c r="D7" t="str">
        <f>VLOOKUP(A7&amp;" "&amp;B7,DATOS_ESF!C:C,1,0)</f>
        <v>800094968 2016</v>
      </c>
      <c r="E7">
        <v>185556830</v>
      </c>
      <c r="F7">
        <v>110183250</v>
      </c>
      <c r="G7">
        <v>97195228</v>
      </c>
      <c r="H7">
        <v>74916170</v>
      </c>
      <c r="I7">
        <v>74916170</v>
      </c>
      <c r="J7">
        <v>0.3167125874765348</v>
      </c>
      <c r="K7">
        <v>0.18806325913238495</v>
      </c>
      <c r="L7">
        <v>0.12786861062743932</v>
      </c>
      <c r="M7">
        <v>2.6781817975509881E-2</v>
      </c>
      <c r="N7">
        <v>585883976</v>
      </c>
      <c r="O7">
        <v>400327146</v>
      </c>
      <c r="P7">
        <v>18777467</v>
      </c>
      <c r="Q7">
        <v>24734846</v>
      </c>
      <c r="R7">
        <v>5491872</v>
      </c>
      <c r="S7">
        <v>24734846</v>
      </c>
      <c r="T7">
        <v>3857323</v>
      </c>
      <c r="U7">
        <v>5491872</v>
      </c>
      <c r="V7">
        <v>2703016</v>
      </c>
      <c r="W7">
        <v>15691038</v>
      </c>
      <c r="X7">
        <v>11139529</v>
      </c>
      <c r="Y7">
        <v>11139529</v>
      </c>
      <c r="Z7">
        <v>713767094</v>
      </c>
      <c r="AA7">
        <v>495249087</v>
      </c>
    </row>
    <row r="8" spans="1:27" x14ac:dyDescent="0.25">
      <c r="A8">
        <v>800094968</v>
      </c>
      <c r="B8">
        <v>2017</v>
      </c>
      <c r="C8" s="38" t="str">
        <f t="shared" si="0"/>
        <v>800094968 2017</v>
      </c>
      <c r="D8" t="str">
        <f>VLOOKUP(A8&amp;" "&amp;B8,DATOS_ESF!C:C,1,0)</f>
        <v>800094968 2017</v>
      </c>
      <c r="E8">
        <v>76235515</v>
      </c>
      <c r="F8">
        <v>37043532</v>
      </c>
      <c r="G8">
        <v>33484775</v>
      </c>
      <c r="H8">
        <v>24613982</v>
      </c>
      <c r="I8">
        <v>24613982</v>
      </c>
      <c r="J8">
        <v>0.27174175557533342</v>
      </c>
      <c r="K8">
        <v>0.13204179729606394</v>
      </c>
      <c r="L8">
        <v>8.7736623545858594E-2</v>
      </c>
      <c r="M8">
        <v>2.6981113139887849E-2</v>
      </c>
      <c r="N8">
        <v>280543985</v>
      </c>
      <c r="O8">
        <v>204308470</v>
      </c>
      <c r="P8">
        <v>9579936</v>
      </c>
      <c r="Q8">
        <v>0</v>
      </c>
      <c r="R8">
        <v>5129866</v>
      </c>
      <c r="S8">
        <v>25780953</v>
      </c>
      <c r="T8">
        <v>1298772</v>
      </c>
      <c r="U8">
        <v>0</v>
      </c>
      <c r="V8">
        <v>4010632</v>
      </c>
      <c r="W8">
        <v>7569389</v>
      </c>
      <c r="X8">
        <v>8870793</v>
      </c>
      <c r="Y8">
        <v>0</v>
      </c>
      <c r="Z8">
        <v>322896921</v>
      </c>
      <c r="AA8">
        <v>252368614</v>
      </c>
    </row>
    <row r="9" spans="1:27" x14ac:dyDescent="0.25">
      <c r="A9">
        <v>800095951</v>
      </c>
      <c r="B9">
        <v>2016</v>
      </c>
      <c r="C9" s="38" t="str">
        <f t="shared" si="0"/>
        <v>800095951 2016</v>
      </c>
      <c r="D9" t="str">
        <f>VLOOKUP(A9&amp;" "&amp;B9,DATOS_ESF!C:C,1,0)</f>
        <v>800095951 2016</v>
      </c>
      <c r="E9">
        <v>11411862</v>
      </c>
      <c r="F9">
        <v>5532216</v>
      </c>
      <c r="G9">
        <v>5121782</v>
      </c>
      <c r="H9">
        <v>3293232</v>
      </c>
      <c r="I9">
        <v>3293232</v>
      </c>
      <c r="J9">
        <v>0.26548221826894286</v>
      </c>
      <c r="K9">
        <v>0.12869985420634583</v>
      </c>
      <c r="L9">
        <v>7.661278559399573E-2</v>
      </c>
      <c r="M9">
        <v>9.5482164762415896E-3</v>
      </c>
      <c r="N9">
        <v>42985410</v>
      </c>
      <c r="O9">
        <v>31573548</v>
      </c>
      <c r="P9">
        <v>0</v>
      </c>
      <c r="Q9">
        <v>3160146</v>
      </c>
      <c r="R9">
        <v>0</v>
      </c>
      <c r="S9">
        <v>3160146</v>
      </c>
      <c r="T9">
        <v>440646</v>
      </c>
      <c r="U9">
        <v>0</v>
      </c>
      <c r="V9">
        <v>0</v>
      </c>
      <c r="W9">
        <v>410434</v>
      </c>
      <c r="X9">
        <v>914275</v>
      </c>
      <c r="Y9">
        <v>914275</v>
      </c>
      <c r="Z9">
        <v>49872547</v>
      </c>
      <c r="AA9">
        <v>38304274</v>
      </c>
    </row>
    <row r="10" spans="1:27" x14ac:dyDescent="0.25">
      <c r="A10">
        <v>800095951</v>
      </c>
      <c r="B10">
        <v>2017</v>
      </c>
      <c r="C10" s="38" t="str">
        <f t="shared" si="0"/>
        <v>800095951 2017</v>
      </c>
      <c r="D10" t="str">
        <f>VLOOKUP(A10&amp;" "&amp;B10,DATOS_ESF!C:C,1,0)</f>
        <v>800095951 2017</v>
      </c>
      <c r="E10">
        <v>9395737</v>
      </c>
      <c r="F10">
        <v>4153037</v>
      </c>
      <c r="G10">
        <v>3489244</v>
      </c>
      <c r="H10">
        <v>2758165</v>
      </c>
      <c r="I10">
        <v>2758165</v>
      </c>
      <c r="J10">
        <v>0.21817806187439243</v>
      </c>
      <c r="K10">
        <v>9.6437518797369601E-2</v>
      </c>
      <c r="L10">
        <v>6.4047247600670765E-2</v>
      </c>
      <c r="M10">
        <v>1.5413912737850003E-2</v>
      </c>
      <c r="N10">
        <v>43064536</v>
      </c>
      <c r="O10">
        <v>33668799</v>
      </c>
      <c r="P10">
        <v>0</v>
      </c>
      <c r="Q10">
        <v>0</v>
      </c>
      <c r="R10">
        <v>0</v>
      </c>
      <c r="S10">
        <v>5321636</v>
      </c>
      <c r="T10">
        <v>78936</v>
      </c>
      <c r="U10">
        <v>0</v>
      </c>
      <c r="V10">
        <v>0</v>
      </c>
      <c r="W10">
        <v>663793</v>
      </c>
      <c r="X10">
        <v>731079</v>
      </c>
      <c r="Y10">
        <v>0</v>
      </c>
      <c r="Z10">
        <v>47296509</v>
      </c>
      <c r="AA10">
        <v>39654228</v>
      </c>
    </row>
    <row r="11" spans="1:27" x14ac:dyDescent="0.25">
      <c r="A11">
        <v>800140959</v>
      </c>
      <c r="B11">
        <v>2016</v>
      </c>
      <c r="C11" s="38" t="str">
        <f t="shared" si="0"/>
        <v>800140959 2016</v>
      </c>
      <c r="D11" t="str">
        <f>VLOOKUP(A11&amp;" "&amp;B11,DATOS_ESF!C:C,1,0)</f>
        <v>800140959 2016</v>
      </c>
      <c r="E11">
        <v>16812178</v>
      </c>
      <c r="F11">
        <v>8787784</v>
      </c>
      <c r="G11">
        <v>6509758</v>
      </c>
      <c r="H11">
        <v>4034952</v>
      </c>
      <c r="I11">
        <v>4034952</v>
      </c>
      <c r="J11">
        <v>0.20345224256042735</v>
      </c>
      <c r="K11">
        <v>0.10634519584176676</v>
      </c>
      <c r="L11">
        <v>4.8828892545848698E-2</v>
      </c>
      <c r="M11">
        <v>2.8730778099292597E-2</v>
      </c>
      <c r="N11">
        <v>82634518</v>
      </c>
      <c r="O11">
        <v>65822340</v>
      </c>
      <c r="P11">
        <v>7076894</v>
      </c>
      <c r="Q11">
        <v>0</v>
      </c>
      <c r="R11">
        <v>935822</v>
      </c>
      <c r="S11">
        <v>0</v>
      </c>
      <c r="T11">
        <v>924144</v>
      </c>
      <c r="U11">
        <v>935822</v>
      </c>
      <c r="V11">
        <v>96128</v>
      </c>
      <c r="W11">
        <v>2374154</v>
      </c>
      <c r="X11">
        <v>1237403</v>
      </c>
      <c r="Y11">
        <v>1237403</v>
      </c>
      <c r="Z11">
        <v>93679977</v>
      </c>
      <c r="AA11">
        <v>77145032</v>
      </c>
    </row>
    <row r="12" spans="1:27" x14ac:dyDescent="0.25">
      <c r="A12">
        <v>800140959</v>
      </c>
      <c r="B12">
        <v>2017</v>
      </c>
      <c r="C12" s="38" t="str">
        <f t="shared" si="0"/>
        <v>800140959 2017</v>
      </c>
      <c r="D12" t="str">
        <f>VLOOKUP(A12&amp;" "&amp;B12,DATOS_ESF!C:C,1,0)</f>
        <v>800140959 2017</v>
      </c>
      <c r="E12">
        <v>9397786</v>
      </c>
      <c r="F12">
        <v>6706962</v>
      </c>
      <c r="G12">
        <v>5160622</v>
      </c>
      <c r="H12">
        <v>2972756</v>
      </c>
      <c r="I12">
        <v>2972756</v>
      </c>
      <c r="J12">
        <v>0.22974949132113634</v>
      </c>
      <c r="K12">
        <v>0.1639663967460199</v>
      </c>
      <c r="L12">
        <v>7.2675540688185075E-2</v>
      </c>
      <c r="M12">
        <v>4.0938707683711308E-2</v>
      </c>
      <c r="N12">
        <v>40904491</v>
      </c>
      <c r="O12">
        <v>31506705</v>
      </c>
      <c r="P12">
        <v>2468624</v>
      </c>
      <c r="Q12">
        <v>0</v>
      </c>
      <c r="R12">
        <v>710360</v>
      </c>
      <c r="S12">
        <v>0</v>
      </c>
      <c r="T12">
        <v>488160</v>
      </c>
      <c r="U12">
        <v>0</v>
      </c>
      <c r="V12">
        <v>128237</v>
      </c>
      <c r="W12">
        <v>1674577</v>
      </c>
      <c r="X12">
        <v>2187866</v>
      </c>
      <c r="Y12">
        <v>0</v>
      </c>
      <c r="Z12">
        <v>48227850</v>
      </c>
      <c r="AA12">
        <v>36360266</v>
      </c>
    </row>
    <row r="13" spans="1:27" x14ac:dyDescent="0.25">
      <c r="A13">
        <v>800173155</v>
      </c>
      <c r="B13">
        <v>2015</v>
      </c>
      <c r="C13" s="38" t="str">
        <f t="shared" si="0"/>
        <v>800173155 2015</v>
      </c>
      <c r="D13" t="str">
        <f>VLOOKUP(A13&amp;" "&amp;B13,DATOS_ESF!C:C,1,0)</f>
        <v>800173155 2015</v>
      </c>
      <c r="E13">
        <v>90393168</v>
      </c>
      <c r="F13">
        <v>97823884</v>
      </c>
      <c r="G13">
        <v>94694599</v>
      </c>
      <c r="H13">
        <v>78158326</v>
      </c>
      <c r="I13">
        <v>78158326</v>
      </c>
      <c r="J13">
        <v>0.80096391596611949</v>
      </c>
      <c r="K13">
        <v>0.86680667286332336</v>
      </c>
      <c r="L13">
        <v>0.69255232716610371</v>
      </c>
      <c r="M13">
        <v>2.7728250079409079E-2</v>
      </c>
      <c r="N13">
        <v>112855481</v>
      </c>
      <c r="O13">
        <v>22462313</v>
      </c>
      <c r="P13">
        <v>13676240</v>
      </c>
      <c r="Q13">
        <v>2451493</v>
      </c>
      <c r="R13">
        <v>0</v>
      </c>
      <c r="S13">
        <v>0</v>
      </c>
      <c r="T13">
        <v>29588448</v>
      </c>
      <c r="U13">
        <v>6029999</v>
      </c>
      <c r="V13">
        <v>0</v>
      </c>
      <c r="W13">
        <v>3129285</v>
      </c>
      <c r="X13">
        <v>0</v>
      </c>
      <c r="Y13">
        <v>16536273</v>
      </c>
      <c r="Z13">
        <v>256804086</v>
      </c>
      <c r="AA13">
        <v>47749330</v>
      </c>
    </row>
    <row r="14" spans="1:27" x14ac:dyDescent="0.25">
      <c r="A14">
        <v>800173155</v>
      </c>
      <c r="B14">
        <v>2016</v>
      </c>
      <c r="C14" s="38" t="str">
        <f t="shared" si="0"/>
        <v>800173155 2016</v>
      </c>
      <c r="D14" t="str">
        <f>VLOOKUP(A14&amp;" "&amp;B14,DATOS_ESF!C:C,1,0)</f>
        <v>800173155 2016</v>
      </c>
      <c r="E14">
        <v>139557256</v>
      </c>
      <c r="F14">
        <v>83599060</v>
      </c>
      <c r="G14">
        <v>73303210</v>
      </c>
      <c r="H14">
        <v>45799222</v>
      </c>
      <c r="I14">
        <v>45799222</v>
      </c>
      <c r="J14">
        <v>0.28534112093552244</v>
      </c>
      <c r="K14">
        <v>0.17092804898339359</v>
      </c>
      <c r="L14">
        <v>9.3641862257988512E-2</v>
      </c>
      <c r="M14">
        <v>2.1051068673806534E-2</v>
      </c>
      <c r="N14">
        <v>489089184</v>
      </c>
      <c r="O14">
        <v>349531928</v>
      </c>
      <c r="P14">
        <v>37881480</v>
      </c>
      <c r="Q14">
        <v>4666475</v>
      </c>
      <c r="R14">
        <v>8720032</v>
      </c>
      <c r="S14">
        <v>4666475</v>
      </c>
      <c r="T14">
        <v>8696298</v>
      </c>
      <c r="U14">
        <v>8720032</v>
      </c>
      <c r="V14">
        <v>0</v>
      </c>
      <c r="W14">
        <v>10295850</v>
      </c>
      <c r="X14">
        <v>13751994</v>
      </c>
      <c r="Y14">
        <v>13751994</v>
      </c>
      <c r="Z14">
        <v>595136536</v>
      </c>
      <c r="AA14">
        <v>424482272</v>
      </c>
    </row>
    <row r="15" spans="1:27" x14ac:dyDescent="0.25">
      <c r="A15">
        <v>800173155</v>
      </c>
      <c r="B15">
        <v>2017</v>
      </c>
      <c r="C15" s="38" t="str">
        <f t="shared" si="0"/>
        <v>800173155 2017</v>
      </c>
      <c r="D15" t="str">
        <f>VLOOKUP(A15&amp;" "&amp;B15,DATOS_ESF!C:C,1,0)</f>
        <v>800173155 2017</v>
      </c>
      <c r="E15">
        <v>69994414</v>
      </c>
      <c r="F15">
        <v>54153961</v>
      </c>
      <c r="G15">
        <v>48324268</v>
      </c>
      <c r="H15">
        <v>29151768</v>
      </c>
      <c r="I15">
        <v>29151768</v>
      </c>
      <c r="J15">
        <v>0.15026434380326598</v>
      </c>
      <c r="K15">
        <v>0.116257983301534</v>
      </c>
      <c r="L15">
        <v>6.258315541044529E-2</v>
      </c>
      <c r="M15">
        <v>1.2515212902839547E-2</v>
      </c>
      <c r="N15">
        <v>465808536</v>
      </c>
      <c r="O15">
        <v>395814122</v>
      </c>
      <c r="P15">
        <v>14100429</v>
      </c>
      <c r="Q15">
        <v>0</v>
      </c>
      <c r="R15">
        <v>3354712</v>
      </c>
      <c r="S15">
        <v>4323064</v>
      </c>
      <c r="T15">
        <v>5937752</v>
      </c>
      <c r="U15">
        <v>0</v>
      </c>
      <c r="V15">
        <v>0</v>
      </c>
      <c r="W15">
        <v>5829693</v>
      </c>
      <c r="X15">
        <v>19172500</v>
      </c>
      <c r="Y15">
        <v>0</v>
      </c>
      <c r="Z15">
        <v>525900249</v>
      </c>
      <c r="AA15">
        <v>423422020</v>
      </c>
    </row>
    <row r="16" spans="1:27" x14ac:dyDescent="0.25">
      <c r="A16">
        <v>800182330</v>
      </c>
      <c r="B16">
        <v>2016</v>
      </c>
      <c r="C16" s="38" t="str">
        <f t="shared" si="0"/>
        <v>800182330 2016</v>
      </c>
      <c r="D16" t="str">
        <f>VLOOKUP(A16&amp;" "&amp;B16,DATOS_ESF!C:C,1,0)</f>
        <v>800182330 2016</v>
      </c>
      <c r="E16">
        <v>110304984</v>
      </c>
      <c r="F16">
        <v>64915192</v>
      </c>
      <c r="G16">
        <v>24345288</v>
      </c>
      <c r="H16">
        <v>14445236</v>
      </c>
      <c r="I16">
        <v>14445236</v>
      </c>
      <c r="J16">
        <v>0.24838059118628938</v>
      </c>
      <c r="K16">
        <v>0.14617357422336857</v>
      </c>
      <c r="L16">
        <v>3.2527236099372171E-2</v>
      </c>
      <c r="M16">
        <v>0.12041700870183586</v>
      </c>
      <c r="N16">
        <v>444096632</v>
      </c>
      <c r="O16">
        <v>333791648</v>
      </c>
      <c r="P16">
        <v>30842944</v>
      </c>
      <c r="Q16">
        <v>883416</v>
      </c>
      <c r="R16">
        <v>12456737</v>
      </c>
      <c r="S16">
        <v>883416</v>
      </c>
      <c r="T16">
        <v>12133458</v>
      </c>
      <c r="U16">
        <v>12456737</v>
      </c>
      <c r="V16">
        <v>12906884</v>
      </c>
      <c r="W16">
        <v>53476788</v>
      </c>
      <c r="X16">
        <v>4950026</v>
      </c>
      <c r="Y16">
        <v>4950026</v>
      </c>
      <c r="Z16">
        <v>539002192</v>
      </c>
      <c r="AA16">
        <v>444791686</v>
      </c>
    </row>
    <row r="17" spans="1:27" x14ac:dyDescent="0.25">
      <c r="A17">
        <v>800182330</v>
      </c>
      <c r="B17">
        <v>2017</v>
      </c>
      <c r="C17" s="38" t="str">
        <f t="shared" si="0"/>
        <v>800182330 2017</v>
      </c>
      <c r="D17" t="str">
        <f>VLOOKUP(A17&amp;" "&amp;B17,DATOS_ESF!C:C,1,0)</f>
        <v>800182330 2017</v>
      </c>
      <c r="E17">
        <v>51974504</v>
      </c>
      <c r="F17">
        <v>42633816</v>
      </c>
      <c r="G17">
        <v>11999286</v>
      </c>
      <c r="H17">
        <v>6217672</v>
      </c>
      <c r="I17">
        <v>6217672</v>
      </c>
      <c r="J17">
        <v>0.2084580585863659</v>
      </c>
      <c r="K17">
        <v>0.1709946575630302</v>
      </c>
      <c r="L17">
        <v>2.4937685486076149E-2</v>
      </c>
      <c r="M17">
        <v>0.13248694289082272</v>
      </c>
      <c r="N17">
        <v>249328351</v>
      </c>
      <c r="O17">
        <v>197353847</v>
      </c>
      <c r="P17">
        <v>12955692</v>
      </c>
      <c r="Q17">
        <v>0</v>
      </c>
      <c r="R17">
        <v>1457856</v>
      </c>
      <c r="S17">
        <v>800098</v>
      </c>
      <c r="T17">
        <v>5872958</v>
      </c>
      <c r="U17">
        <v>0</v>
      </c>
      <c r="V17">
        <v>2398221</v>
      </c>
      <c r="W17">
        <v>33032751</v>
      </c>
      <c r="X17">
        <v>5781614</v>
      </c>
      <c r="Y17">
        <v>0</v>
      </c>
      <c r="Z17">
        <v>300233346</v>
      </c>
      <c r="AA17">
        <v>245600244</v>
      </c>
    </row>
    <row r="18" spans="1:27" x14ac:dyDescent="0.25">
      <c r="A18">
        <v>800185295</v>
      </c>
      <c r="B18">
        <v>2015</v>
      </c>
      <c r="C18" s="38" t="str">
        <f t="shared" si="0"/>
        <v>800185295 2015</v>
      </c>
      <c r="D18" t="str">
        <f>VLOOKUP(A18&amp;" "&amp;B18,DATOS_ESF!C:C,1,0)</f>
        <v>800185295 2015</v>
      </c>
      <c r="E18">
        <v>110906644</v>
      </c>
      <c r="F18">
        <v>75683699</v>
      </c>
      <c r="G18">
        <v>60651540</v>
      </c>
      <c r="H18">
        <v>47465778</v>
      </c>
      <c r="I18">
        <v>47465778</v>
      </c>
      <c r="J18">
        <v>0.14539290370049246</v>
      </c>
      <c r="K18">
        <v>9.9217435164696333E-2</v>
      </c>
      <c r="L18">
        <v>6.222519265683446E-2</v>
      </c>
      <c r="M18">
        <v>2.8836068630752065E-2</v>
      </c>
      <c r="N18">
        <v>762806445</v>
      </c>
      <c r="O18">
        <v>651899801</v>
      </c>
      <c r="P18">
        <v>29342911</v>
      </c>
      <c r="Q18">
        <v>6129201</v>
      </c>
      <c r="R18">
        <v>0</v>
      </c>
      <c r="S18">
        <v>0</v>
      </c>
      <c r="T18">
        <v>249167</v>
      </c>
      <c r="U18">
        <v>0</v>
      </c>
      <c r="V18">
        <v>6964180</v>
      </c>
      <c r="W18">
        <v>21996339</v>
      </c>
      <c r="X18">
        <v>0</v>
      </c>
      <c r="Y18">
        <v>13185762</v>
      </c>
      <c r="Z18">
        <v>858889253</v>
      </c>
      <c r="AA18">
        <v>709368252</v>
      </c>
    </row>
    <row r="19" spans="1:27" x14ac:dyDescent="0.25">
      <c r="A19">
        <v>800185295</v>
      </c>
      <c r="B19">
        <v>2016</v>
      </c>
      <c r="C19" s="38" t="str">
        <f t="shared" si="0"/>
        <v>800185295 2016</v>
      </c>
      <c r="D19" t="str">
        <f>VLOOKUP(A19&amp;" "&amp;B19,DATOS_ESF!C:C,1,0)</f>
        <v>800185295 2016</v>
      </c>
      <c r="E19">
        <v>233762038</v>
      </c>
      <c r="F19">
        <v>156761068</v>
      </c>
      <c r="G19">
        <v>129241596</v>
      </c>
      <c r="H19">
        <v>106177682</v>
      </c>
      <c r="I19">
        <v>106177682</v>
      </c>
      <c r="J19">
        <v>0.12438678742370127</v>
      </c>
      <c r="K19">
        <v>8.3413910181722409E-2</v>
      </c>
      <c r="L19">
        <v>5.649805619882281E-2</v>
      </c>
      <c r="M19">
        <v>4.003894472940444E-2</v>
      </c>
      <c r="N19">
        <v>1879315664</v>
      </c>
      <c r="O19">
        <v>1645553626</v>
      </c>
      <c r="P19">
        <v>80491876</v>
      </c>
      <c r="Q19">
        <v>520231</v>
      </c>
      <c r="R19">
        <v>1544534</v>
      </c>
      <c r="S19">
        <v>520231</v>
      </c>
      <c r="T19">
        <v>7620436</v>
      </c>
      <c r="U19">
        <v>1544534</v>
      </c>
      <c r="V19">
        <v>47726344</v>
      </c>
      <c r="W19">
        <v>75245816</v>
      </c>
      <c r="X19">
        <v>11531957</v>
      </c>
      <c r="Y19">
        <v>11531957</v>
      </c>
      <c r="Z19">
        <v>2102955469</v>
      </c>
      <c r="AA19">
        <v>1805420848</v>
      </c>
    </row>
    <row r="20" spans="1:27" x14ac:dyDescent="0.25">
      <c r="A20">
        <v>800185295</v>
      </c>
      <c r="B20">
        <v>2017</v>
      </c>
      <c r="C20" s="38" t="str">
        <f t="shared" si="0"/>
        <v>800185295 2017</v>
      </c>
      <c r="D20" t="str">
        <f>VLOOKUP(A20&amp;" "&amp;B20,DATOS_ESF!C:C,1,0)</f>
        <v>800185295 2017</v>
      </c>
      <c r="E20">
        <v>115613940</v>
      </c>
      <c r="F20">
        <v>80447613</v>
      </c>
      <c r="G20">
        <v>47764006</v>
      </c>
      <c r="H20">
        <v>36024523</v>
      </c>
      <c r="I20">
        <v>36024523</v>
      </c>
      <c r="J20">
        <v>0.11117398297434389</v>
      </c>
      <c r="K20">
        <v>7.7358159041968522E-2</v>
      </c>
      <c r="L20">
        <v>3.4641062372416855E-2</v>
      </c>
      <c r="M20">
        <v>4.2572641767155486E-2</v>
      </c>
      <c r="N20">
        <v>1039937015</v>
      </c>
      <c r="O20">
        <v>924323075</v>
      </c>
      <c r="P20">
        <v>44943495</v>
      </c>
      <c r="Q20">
        <v>0</v>
      </c>
      <c r="R20">
        <v>2779984</v>
      </c>
      <c r="S20">
        <v>263890</v>
      </c>
      <c r="T20">
        <v>12821042</v>
      </c>
      <c r="U20">
        <v>0</v>
      </c>
      <c r="V20">
        <v>11589259</v>
      </c>
      <c r="W20">
        <v>44272866</v>
      </c>
      <c r="X20">
        <v>11739483</v>
      </c>
      <c r="Y20">
        <v>0</v>
      </c>
      <c r="Z20">
        <v>1144794929</v>
      </c>
      <c r="AA20">
        <v>1016583310</v>
      </c>
    </row>
    <row r="21" spans="1:27" x14ac:dyDescent="0.25">
      <c r="A21">
        <v>800200598</v>
      </c>
      <c r="B21">
        <v>2016</v>
      </c>
      <c r="C21" s="38" t="str">
        <f t="shared" si="0"/>
        <v>800200598 2016</v>
      </c>
      <c r="D21" t="str">
        <f>VLOOKUP(A21&amp;" "&amp;B21,DATOS_ESF!C:C,1,0)</f>
        <v>800200598 2016</v>
      </c>
      <c r="E21">
        <v>73984920</v>
      </c>
      <c r="F21">
        <v>34142836</v>
      </c>
      <c r="G21">
        <v>28445455</v>
      </c>
      <c r="H21">
        <v>25115891</v>
      </c>
      <c r="I21">
        <v>25115891</v>
      </c>
      <c r="J21">
        <v>0.14894735767685599</v>
      </c>
      <c r="K21">
        <v>6.8736780492487312E-2</v>
      </c>
      <c r="L21">
        <v>5.0563622967355074E-2</v>
      </c>
      <c r="M21">
        <v>1.147003802434771E-2</v>
      </c>
      <c r="N21">
        <v>496718580</v>
      </c>
      <c r="O21">
        <v>422733660</v>
      </c>
      <c r="P21">
        <v>38744604</v>
      </c>
      <c r="Q21">
        <v>0</v>
      </c>
      <c r="R21">
        <v>542564</v>
      </c>
      <c r="S21">
        <v>0</v>
      </c>
      <c r="T21">
        <v>598652</v>
      </c>
      <c r="U21">
        <v>542564</v>
      </c>
      <c r="V21">
        <v>0</v>
      </c>
      <c r="W21">
        <v>5697381</v>
      </c>
      <c r="X21">
        <v>1664782</v>
      </c>
      <c r="Y21">
        <v>1664782</v>
      </c>
      <c r="Z21">
        <v>533124850</v>
      </c>
      <c r="AA21">
        <v>468260773</v>
      </c>
    </row>
    <row r="22" spans="1:27" x14ac:dyDescent="0.25">
      <c r="A22">
        <v>800200598</v>
      </c>
      <c r="B22">
        <v>2017</v>
      </c>
      <c r="C22" s="38" t="str">
        <f t="shared" si="0"/>
        <v>800200598 2017</v>
      </c>
      <c r="D22" t="str">
        <f>VLOOKUP(A22&amp;" "&amp;B22,DATOS_ESF!C:C,1,0)</f>
        <v>800200598 2017</v>
      </c>
      <c r="E22">
        <v>39862841</v>
      </c>
      <c r="F22">
        <v>21866550</v>
      </c>
      <c r="G22">
        <v>18600656</v>
      </c>
      <c r="H22">
        <v>18604434</v>
      </c>
      <c r="I22">
        <v>18604434</v>
      </c>
      <c r="J22">
        <v>0.1471682850892348</v>
      </c>
      <c r="K22">
        <v>8.0728382212346753E-2</v>
      </c>
      <c r="L22">
        <v>6.8685085612333871E-2</v>
      </c>
      <c r="M22">
        <v>1.2057244471441997E-2</v>
      </c>
      <c r="N22">
        <v>270865703</v>
      </c>
      <c r="O22">
        <v>231002862</v>
      </c>
      <c r="P22">
        <v>18538477</v>
      </c>
      <c r="Q22">
        <v>0</v>
      </c>
      <c r="R22">
        <v>502973</v>
      </c>
      <c r="S22">
        <v>0</v>
      </c>
      <c r="T22">
        <v>975814</v>
      </c>
      <c r="U22">
        <v>0</v>
      </c>
      <c r="V22">
        <v>0</v>
      </c>
      <c r="W22">
        <v>3265894</v>
      </c>
      <c r="X22">
        <v>-3778</v>
      </c>
      <c r="Y22">
        <v>0</v>
      </c>
      <c r="Z22">
        <v>293708067</v>
      </c>
      <c r="AA22">
        <v>253310206</v>
      </c>
    </row>
    <row r="23" spans="1:27" x14ac:dyDescent="0.25">
      <c r="A23">
        <v>800208146</v>
      </c>
      <c r="B23">
        <v>2016</v>
      </c>
      <c r="C23" s="38" t="str">
        <f t="shared" si="0"/>
        <v>800208146 2016</v>
      </c>
      <c r="D23" t="str">
        <f>VLOOKUP(A23&amp;" "&amp;B23,DATOS_ESF!C:C,1,0)</f>
        <v>800208146 2016</v>
      </c>
      <c r="E23">
        <v>59235492</v>
      </c>
      <c r="F23">
        <v>49072574</v>
      </c>
      <c r="G23">
        <v>50205780</v>
      </c>
      <c r="H23">
        <v>43574598</v>
      </c>
      <c r="I23">
        <v>43574598</v>
      </c>
      <c r="J23">
        <v>0.30034718903579966</v>
      </c>
      <c r="K23">
        <v>0.24881720674576768</v>
      </c>
      <c r="L23">
        <v>0.22094031096534117</v>
      </c>
      <c r="M23">
        <v>5.6737184027975908E-3</v>
      </c>
      <c r="N23">
        <v>197223394</v>
      </c>
      <c r="O23">
        <v>137987902</v>
      </c>
      <c r="P23">
        <v>19060310</v>
      </c>
      <c r="Q23">
        <v>595860</v>
      </c>
      <c r="R23">
        <v>0</v>
      </c>
      <c r="S23">
        <v>595860</v>
      </c>
      <c r="T23">
        <v>10089112</v>
      </c>
      <c r="U23">
        <v>0</v>
      </c>
      <c r="V23">
        <v>2252196</v>
      </c>
      <c r="W23">
        <v>1118990</v>
      </c>
      <c r="X23">
        <v>3315591</v>
      </c>
      <c r="Y23">
        <v>3315591</v>
      </c>
      <c r="Z23">
        <v>261952867</v>
      </c>
      <c r="AA23">
        <v>159358922</v>
      </c>
    </row>
    <row r="24" spans="1:27" x14ac:dyDescent="0.25">
      <c r="A24">
        <v>800208146</v>
      </c>
      <c r="B24">
        <v>2017</v>
      </c>
      <c r="C24" s="38" t="str">
        <f t="shared" si="0"/>
        <v>800208146 2017</v>
      </c>
      <c r="D24" t="str">
        <f>VLOOKUP(A24&amp;" "&amp;B24,DATOS_ESF!C:C,1,0)</f>
        <v>800208146 2017</v>
      </c>
      <c r="E24">
        <v>53156756</v>
      </c>
      <c r="F24">
        <v>41245490</v>
      </c>
      <c r="G24">
        <v>38413579</v>
      </c>
      <c r="H24">
        <v>31261171</v>
      </c>
      <c r="I24">
        <v>31261171</v>
      </c>
      <c r="J24">
        <v>0.26992785961143828</v>
      </c>
      <c r="K24">
        <v>0.20944293203906164</v>
      </c>
      <c r="L24">
        <v>0.15874296349042002</v>
      </c>
      <c r="M24">
        <v>2.1175832927938659E-2</v>
      </c>
      <c r="N24">
        <v>196929491</v>
      </c>
      <c r="O24">
        <v>143772735</v>
      </c>
      <c r="P24">
        <v>12697065</v>
      </c>
      <c r="Q24">
        <v>0</v>
      </c>
      <c r="R24">
        <v>574451</v>
      </c>
      <c r="S24">
        <v>632965</v>
      </c>
      <c r="T24">
        <v>1993215</v>
      </c>
      <c r="U24">
        <v>0</v>
      </c>
      <c r="V24">
        <v>1338235</v>
      </c>
      <c r="W24">
        <v>4170146</v>
      </c>
      <c r="X24">
        <v>7152408</v>
      </c>
      <c r="Y24">
        <v>0</v>
      </c>
      <c r="Z24">
        <v>241506431</v>
      </c>
      <c r="AA24">
        <v>161847362</v>
      </c>
    </row>
    <row r="25" spans="1:27" x14ac:dyDescent="0.25">
      <c r="A25">
        <v>800233881</v>
      </c>
      <c r="B25">
        <v>2016</v>
      </c>
      <c r="C25" s="38" t="str">
        <f t="shared" si="0"/>
        <v>800233881 2016</v>
      </c>
      <c r="D25" t="str">
        <f>VLOOKUP(A25&amp;" "&amp;B25,DATOS_ESF!C:C,1,0)</f>
        <v>800233881 2016</v>
      </c>
      <c r="E25">
        <v>77420986</v>
      </c>
      <c r="F25">
        <v>65062090</v>
      </c>
      <c r="G25">
        <v>41822122</v>
      </c>
      <c r="H25">
        <v>31149392</v>
      </c>
      <c r="I25">
        <v>31149392</v>
      </c>
      <c r="J25">
        <v>0.13456911538873453</v>
      </c>
      <c r="K25">
        <v>0.11308752767166037</v>
      </c>
      <c r="L25">
        <v>5.4142246733165145E-2</v>
      </c>
      <c r="M25">
        <v>4.1901090658534694E-2</v>
      </c>
      <c r="N25">
        <v>575325072</v>
      </c>
      <c r="O25">
        <v>497904086</v>
      </c>
      <c r="P25">
        <v>30391008</v>
      </c>
      <c r="Q25">
        <v>0</v>
      </c>
      <c r="R25">
        <v>5927367</v>
      </c>
      <c r="S25">
        <v>0</v>
      </c>
      <c r="T25">
        <v>29886846</v>
      </c>
      <c r="U25">
        <v>5927367</v>
      </c>
      <c r="V25">
        <v>2462382</v>
      </c>
      <c r="W25">
        <v>24106748</v>
      </c>
      <c r="X25">
        <v>5336365</v>
      </c>
      <c r="Y25">
        <v>5336365</v>
      </c>
      <c r="Z25">
        <v>676477153</v>
      </c>
      <c r="AA25">
        <v>564256576</v>
      </c>
    </row>
    <row r="26" spans="1:27" x14ac:dyDescent="0.25">
      <c r="A26">
        <v>800233881</v>
      </c>
      <c r="B26">
        <v>2017</v>
      </c>
      <c r="C26" s="38" t="str">
        <f t="shared" si="0"/>
        <v>800233881 2017</v>
      </c>
      <c r="D26" t="str">
        <f>VLOOKUP(A26&amp;" "&amp;B26,DATOS_ESF!C:C,1,0)</f>
        <v>800233881 2017</v>
      </c>
      <c r="E26">
        <v>8002754</v>
      </c>
      <c r="F26">
        <v>-10943639</v>
      </c>
      <c r="G26">
        <v>-28826876</v>
      </c>
      <c r="H26">
        <v>-27817439</v>
      </c>
      <c r="I26">
        <v>-27817439</v>
      </c>
      <c r="J26">
        <v>3.4149351546266207E-2</v>
      </c>
      <c r="K26">
        <v>-4.6698695899740156E-2</v>
      </c>
      <c r="L26">
        <v>-0.11870257457967792</v>
      </c>
      <c r="M26">
        <v>8.0594989686796445E-2</v>
      </c>
      <c r="N26">
        <v>234345709</v>
      </c>
      <c r="O26">
        <v>226342955</v>
      </c>
      <c r="P26">
        <v>17057058</v>
      </c>
      <c r="Q26">
        <v>0</v>
      </c>
      <c r="R26">
        <v>10109552</v>
      </c>
      <c r="S26">
        <v>0</v>
      </c>
      <c r="T26">
        <v>8220217</v>
      </c>
      <c r="U26">
        <v>0</v>
      </c>
      <c r="V26">
        <v>1710765</v>
      </c>
      <c r="W26">
        <v>18887090</v>
      </c>
      <c r="X26">
        <v>-1009437</v>
      </c>
      <c r="Y26">
        <v>0</v>
      </c>
      <c r="Z26">
        <v>232626140</v>
      </c>
      <c r="AA26">
        <v>272396655</v>
      </c>
    </row>
    <row r="27" spans="1:27" x14ac:dyDescent="0.25">
      <c r="A27">
        <v>800240724</v>
      </c>
      <c r="B27">
        <v>2016</v>
      </c>
      <c r="C27" s="38" t="str">
        <f t="shared" si="0"/>
        <v>800240724 2016</v>
      </c>
      <c r="D27" t="str">
        <f>VLOOKUP(A27&amp;" "&amp;B27,DATOS_ESF!C:C,1,0)</f>
        <v>800240724 2016</v>
      </c>
      <c r="E27">
        <v>40666807</v>
      </c>
      <c r="F27">
        <v>29733390</v>
      </c>
      <c r="G27">
        <v>26913835</v>
      </c>
      <c r="H27">
        <v>25537359</v>
      </c>
      <c r="I27">
        <v>25537359</v>
      </c>
      <c r="J27">
        <v>0.10168039482694442</v>
      </c>
      <c r="K27">
        <v>7.4343255784589155E-2</v>
      </c>
      <c r="L27">
        <v>6.3851798002174665E-2</v>
      </c>
      <c r="M27">
        <v>6.9481291132364601E-3</v>
      </c>
      <c r="N27">
        <v>399947375</v>
      </c>
      <c r="O27">
        <v>359280568</v>
      </c>
      <c r="P27">
        <v>13264724</v>
      </c>
      <c r="Q27">
        <v>0</v>
      </c>
      <c r="R27">
        <v>521379</v>
      </c>
      <c r="S27">
        <v>0</v>
      </c>
      <c r="T27">
        <v>3713735</v>
      </c>
      <c r="U27">
        <v>861049</v>
      </c>
      <c r="V27">
        <v>0</v>
      </c>
      <c r="W27">
        <v>2778886</v>
      </c>
      <c r="X27">
        <v>688238</v>
      </c>
      <c r="Y27">
        <v>688238</v>
      </c>
      <c r="Z27">
        <v>434082738</v>
      </c>
      <c r="AA27">
        <v>376706606</v>
      </c>
    </row>
    <row r="28" spans="1:27" x14ac:dyDescent="0.25">
      <c r="A28">
        <v>800240724</v>
      </c>
      <c r="B28">
        <v>2017</v>
      </c>
      <c r="C28" s="38" t="str">
        <f t="shared" si="0"/>
        <v>800240724 2017</v>
      </c>
      <c r="D28" t="str">
        <f>VLOOKUP(A28&amp;" "&amp;B28,DATOS_ESF!C:C,1,0)</f>
        <v>800240724 2017</v>
      </c>
      <c r="E28">
        <v>19122475</v>
      </c>
      <c r="F28">
        <v>10493040</v>
      </c>
      <c r="G28">
        <v>8825184</v>
      </c>
      <c r="H28">
        <v>8723405</v>
      </c>
      <c r="I28">
        <v>8723405</v>
      </c>
      <c r="J28">
        <v>6.9029411845502986E-2</v>
      </c>
      <c r="K28">
        <v>3.7878380265699743E-2</v>
      </c>
      <c r="L28">
        <v>3.1490249899143286E-2</v>
      </c>
      <c r="M28">
        <v>6.0207226691625032E-3</v>
      </c>
      <c r="N28">
        <v>277019237</v>
      </c>
      <c r="O28">
        <v>257896762</v>
      </c>
      <c r="P28">
        <v>9545030</v>
      </c>
      <c r="Q28">
        <v>0</v>
      </c>
      <c r="R28">
        <v>809839</v>
      </c>
      <c r="S28">
        <v>0</v>
      </c>
      <c r="T28">
        <v>1725434</v>
      </c>
      <c r="U28">
        <v>0</v>
      </c>
      <c r="V28">
        <v>0</v>
      </c>
      <c r="W28">
        <v>1667856</v>
      </c>
      <c r="X28">
        <v>101779</v>
      </c>
      <c r="Y28">
        <v>0</v>
      </c>
      <c r="Z28">
        <v>289237711</v>
      </c>
      <c r="AA28">
        <v>269919487</v>
      </c>
    </row>
    <row r="29" spans="1:27" x14ac:dyDescent="0.25">
      <c r="A29">
        <v>811032292</v>
      </c>
      <c r="B29">
        <v>2016</v>
      </c>
      <c r="C29" s="38" t="str">
        <f t="shared" si="0"/>
        <v>811032292 2016</v>
      </c>
      <c r="D29" t="str">
        <f>VLOOKUP(A29&amp;" "&amp;B29,DATOS_ESF!C:C,1,0)</f>
        <v>811032292 2016</v>
      </c>
      <c r="E29">
        <v>96475092</v>
      </c>
      <c r="F29">
        <v>65574794</v>
      </c>
      <c r="G29">
        <v>62145006</v>
      </c>
      <c r="H29">
        <v>36007764</v>
      </c>
      <c r="I29">
        <v>36007764</v>
      </c>
      <c r="J29">
        <v>0.19755744892440899</v>
      </c>
      <c r="K29">
        <v>0.1342811781551205</v>
      </c>
      <c r="L29">
        <v>7.373511493839438E-2</v>
      </c>
      <c r="M29">
        <v>0.11626751909015416</v>
      </c>
      <c r="N29">
        <v>488339430</v>
      </c>
      <c r="O29">
        <v>391864338</v>
      </c>
      <c r="P29">
        <v>19833462</v>
      </c>
      <c r="Q29">
        <v>6442690</v>
      </c>
      <c r="R29">
        <v>370656</v>
      </c>
      <c r="S29">
        <v>6442690</v>
      </c>
      <c r="T29">
        <v>2559856</v>
      </c>
      <c r="U29">
        <v>370656</v>
      </c>
      <c r="V29">
        <v>53348226</v>
      </c>
      <c r="W29">
        <v>56778014</v>
      </c>
      <c r="X29">
        <v>13068621</v>
      </c>
      <c r="Y29">
        <v>13068621</v>
      </c>
      <c r="Z29">
        <v>622890927</v>
      </c>
      <c r="AA29">
        <v>482102506</v>
      </c>
    </row>
    <row r="30" spans="1:27" x14ac:dyDescent="0.25">
      <c r="A30">
        <v>811032292</v>
      </c>
      <c r="B30">
        <v>2017</v>
      </c>
      <c r="C30" s="38" t="str">
        <f t="shared" si="0"/>
        <v>811032292 2017</v>
      </c>
      <c r="D30" t="str">
        <f>VLOOKUP(A30&amp;" "&amp;B30,DATOS_ESF!C:C,1,0)</f>
        <v>811032292 2017</v>
      </c>
      <c r="E30">
        <v>43685899</v>
      </c>
      <c r="F30">
        <v>24430752</v>
      </c>
      <c r="G30">
        <v>27713158</v>
      </c>
      <c r="H30">
        <v>19565012</v>
      </c>
      <c r="I30">
        <v>19565012</v>
      </c>
      <c r="J30">
        <v>0.15845393275674119</v>
      </c>
      <c r="K30">
        <v>8.8613232718516802E-2</v>
      </c>
      <c r="L30">
        <v>7.0964617114388201E-2</v>
      </c>
      <c r="M30">
        <v>3.5394836967279894E-2</v>
      </c>
      <c r="N30">
        <v>275700945</v>
      </c>
      <c r="O30">
        <v>232015046</v>
      </c>
      <c r="P30">
        <v>14087876</v>
      </c>
      <c r="Q30">
        <v>0</v>
      </c>
      <c r="R30">
        <v>3427141</v>
      </c>
      <c r="S30">
        <v>6200732</v>
      </c>
      <c r="T30">
        <v>4460602</v>
      </c>
      <c r="U30">
        <v>0</v>
      </c>
      <c r="V30">
        <v>13040796</v>
      </c>
      <c r="W30">
        <v>9758390</v>
      </c>
      <c r="X30">
        <v>8148146</v>
      </c>
      <c r="Y30">
        <v>0</v>
      </c>
      <c r="Z30">
        <v>317633095</v>
      </c>
      <c r="AA30">
        <v>265489185</v>
      </c>
    </row>
    <row r="31" spans="1:27" x14ac:dyDescent="0.25">
      <c r="A31">
        <v>830023542</v>
      </c>
      <c r="B31">
        <v>2015</v>
      </c>
      <c r="C31" s="38" t="str">
        <f t="shared" si="0"/>
        <v>830023542 2015</v>
      </c>
      <c r="D31" t="str">
        <f>VLOOKUP(A31&amp;" "&amp;B31,DATOS_ESF!C:C,1,0)</f>
        <v>830023542 2015</v>
      </c>
      <c r="E31">
        <v>39057562</v>
      </c>
      <c r="F31">
        <v>35034708</v>
      </c>
      <c r="G31">
        <v>22562117</v>
      </c>
      <c r="H31">
        <v>11940617</v>
      </c>
      <c r="I31">
        <v>11861919</v>
      </c>
      <c r="J31">
        <v>0.14738752363941937</v>
      </c>
      <c r="K31">
        <v>0.13220689129419178</v>
      </c>
      <c r="L31">
        <v>4.4762109499342992E-2</v>
      </c>
      <c r="M31">
        <v>4.9745499896139272E-2</v>
      </c>
      <c r="N31">
        <v>264999106</v>
      </c>
      <c r="O31">
        <v>225941544</v>
      </c>
      <c r="P31">
        <v>4800879</v>
      </c>
      <c r="Q31">
        <v>0</v>
      </c>
      <c r="R31">
        <v>0</v>
      </c>
      <c r="S31">
        <v>0</v>
      </c>
      <c r="T31">
        <v>3074206</v>
      </c>
      <c r="U31">
        <v>2296181</v>
      </c>
      <c r="V31">
        <v>709922</v>
      </c>
      <c r="W31">
        <v>13182513</v>
      </c>
      <c r="X31">
        <v>0</v>
      </c>
      <c r="Y31">
        <v>10621500</v>
      </c>
      <c r="Z31">
        <v>314439442</v>
      </c>
      <c r="AA31">
        <v>246221117</v>
      </c>
    </row>
    <row r="32" spans="1:27" x14ac:dyDescent="0.25">
      <c r="A32">
        <v>830023542</v>
      </c>
      <c r="B32">
        <v>2016</v>
      </c>
      <c r="C32" s="38" t="str">
        <f t="shared" si="0"/>
        <v>830023542 2016</v>
      </c>
      <c r="D32" t="str">
        <f>VLOOKUP(A32&amp;" "&amp;B32,DATOS_ESF!C:C,1,0)</f>
        <v>830023542 2016</v>
      </c>
      <c r="E32">
        <v>90864194</v>
      </c>
      <c r="F32">
        <v>84235920</v>
      </c>
      <c r="G32">
        <v>57534940</v>
      </c>
      <c r="H32">
        <v>30170316</v>
      </c>
      <c r="I32">
        <v>30182386</v>
      </c>
      <c r="J32">
        <v>0.11470481075877524</v>
      </c>
      <c r="K32">
        <v>0.10633743433294891</v>
      </c>
      <c r="L32">
        <v>3.8101530668706612E-2</v>
      </c>
      <c r="M32">
        <v>3.796830451684928E-2</v>
      </c>
      <c r="N32">
        <v>792156784</v>
      </c>
      <c r="O32">
        <v>701292590</v>
      </c>
      <c r="P32">
        <v>7995556</v>
      </c>
      <c r="Q32">
        <v>0</v>
      </c>
      <c r="R32">
        <v>748085</v>
      </c>
      <c r="S32">
        <v>0</v>
      </c>
      <c r="T32">
        <v>2863452</v>
      </c>
      <c r="U32">
        <v>748085</v>
      </c>
      <c r="V32">
        <v>3375870</v>
      </c>
      <c r="W32">
        <v>30076850</v>
      </c>
      <c r="X32">
        <v>13682312</v>
      </c>
      <c r="Y32">
        <v>13682312</v>
      </c>
      <c r="Z32">
        <v>896314338</v>
      </c>
      <c r="AA32">
        <v>740861166</v>
      </c>
    </row>
    <row r="33" spans="1:27" x14ac:dyDescent="0.25">
      <c r="A33">
        <v>830023542</v>
      </c>
      <c r="B33">
        <v>2017</v>
      </c>
      <c r="C33" s="38" t="str">
        <f t="shared" si="0"/>
        <v>830023542 2017</v>
      </c>
      <c r="D33" t="str">
        <f>VLOOKUP(A33&amp;" "&amp;B33,DATOS_ESF!C:C,1,0)</f>
        <v>830023542 2017</v>
      </c>
      <c r="E33">
        <v>48195637</v>
      </c>
      <c r="F33">
        <v>44981092</v>
      </c>
      <c r="G33">
        <v>36010361</v>
      </c>
      <c r="H33">
        <v>21151491</v>
      </c>
      <c r="I33">
        <v>21152117</v>
      </c>
      <c r="J33">
        <v>9.8383465185643462E-2</v>
      </c>
      <c r="K33">
        <v>9.1821500331953812E-2</v>
      </c>
      <c r="L33">
        <v>4.3178567522038504E-2</v>
      </c>
      <c r="M33">
        <v>2.2297346499000188E-2</v>
      </c>
      <c r="N33">
        <v>489875376</v>
      </c>
      <c r="O33">
        <v>441679739</v>
      </c>
      <c r="P33">
        <v>4031690</v>
      </c>
      <c r="Q33">
        <v>0</v>
      </c>
      <c r="R33">
        <v>1435809</v>
      </c>
      <c r="S33">
        <v>0</v>
      </c>
      <c r="T33">
        <v>2252954</v>
      </c>
      <c r="U33">
        <v>0</v>
      </c>
      <c r="V33">
        <v>1952190</v>
      </c>
      <c r="W33">
        <v>10922921</v>
      </c>
      <c r="X33">
        <v>14858870</v>
      </c>
      <c r="Y33">
        <v>0</v>
      </c>
      <c r="Z33">
        <v>539061612</v>
      </c>
      <c r="AA33">
        <v>458070159</v>
      </c>
    </row>
    <row r="34" spans="1:27" x14ac:dyDescent="0.25">
      <c r="A34">
        <v>830058272</v>
      </c>
      <c r="B34">
        <v>2015</v>
      </c>
      <c r="C34" s="38" t="str">
        <f t="shared" si="0"/>
        <v>830058272 2015</v>
      </c>
      <c r="D34" t="str">
        <f>VLOOKUP(A34&amp;" "&amp;B34,DATOS_ESF!C:C,1,0)</f>
        <v>830058272 2015</v>
      </c>
      <c r="E34">
        <v>10201697</v>
      </c>
      <c r="F34">
        <v>2752337</v>
      </c>
      <c r="G34">
        <v>672640</v>
      </c>
      <c r="H34">
        <v>325449</v>
      </c>
      <c r="I34">
        <v>325449</v>
      </c>
      <c r="J34">
        <v>8.3971998778624671E-2</v>
      </c>
      <c r="K34">
        <v>2.2654979774675083E-2</v>
      </c>
      <c r="L34">
        <v>2.6788291232825892E-3</v>
      </c>
      <c r="M34">
        <v>1.8706203128783256E-2</v>
      </c>
      <c r="N34">
        <v>121489272</v>
      </c>
      <c r="O34">
        <v>111287575</v>
      </c>
      <c r="P34">
        <v>7524168</v>
      </c>
      <c r="Q34">
        <v>0</v>
      </c>
      <c r="R34">
        <v>0</v>
      </c>
      <c r="S34">
        <v>0</v>
      </c>
      <c r="T34">
        <v>84483</v>
      </c>
      <c r="U34">
        <v>9675</v>
      </c>
      <c r="V34">
        <v>192906</v>
      </c>
      <c r="W34">
        <v>2272603</v>
      </c>
      <c r="X34">
        <v>0</v>
      </c>
      <c r="Y34">
        <v>347191</v>
      </c>
      <c r="Z34">
        <v>124866189</v>
      </c>
      <c r="AA34">
        <v>121094021</v>
      </c>
    </row>
    <row r="35" spans="1:27" x14ac:dyDescent="0.25">
      <c r="A35">
        <v>830058272</v>
      </c>
      <c r="B35">
        <v>2016</v>
      </c>
      <c r="C35" s="38" t="str">
        <f t="shared" si="0"/>
        <v>830058272 2016</v>
      </c>
      <c r="D35" t="str">
        <f>VLOOKUP(A35&amp;" "&amp;B35,DATOS_ESF!C:C,1,0)</f>
        <v>830058272 2016</v>
      </c>
      <c r="E35">
        <v>27273436</v>
      </c>
      <c r="F35">
        <v>5797008</v>
      </c>
      <c r="G35">
        <v>-3816922</v>
      </c>
      <c r="H35">
        <v>-3991294</v>
      </c>
      <c r="I35">
        <v>-3991294</v>
      </c>
      <c r="J35">
        <v>7.3804365925121213E-2</v>
      </c>
      <c r="K35">
        <v>1.5687223997110415E-2</v>
      </c>
      <c r="L35">
        <v>-1.0800799829208934E-2</v>
      </c>
      <c r="M35">
        <v>2.7344598655118849E-2</v>
      </c>
      <c r="N35">
        <v>369536892</v>
      </c>
      <c r="O35">
        <v>342263456</v>
      </c>
      <c r="P35">
        <v>21478926</v>
      </c>
      <c r="Q35">
        <v>0</v>
      </c>
      <c r="R35">
        <v>16345</v>
      </c>
      <c r="S35">
        <v>0</v>
      </c>
      <c r="T35">
        <v>35188</v>
      </c>
      <c r="U35">
        <v>16345</v>
      </c>
      <c r="V35">
        <v>490908</v>
      </c>
      <c r="W35">
        <v>10104838</v>
      </c>
      <c r="X35">
        <v>87186</v>
      </c>
      <c r="Y35">
        <v>87186</v>
      </c>
      <c r="Z35">
        <v>375947182</v>
      </c>
      <c r="AA35">
        <v>373879910</v>
      </c>
    </row>
    <row r="36" spans="1:27" x14ac:dyDescent="0.25">
      <c r="A36">
        <v>830058272</v>
      </c>
      <c r="B36">
        <v>2017</v>
      </c>
      <c r="C36" s="38" t="str">
        <f t="shared" si="0"/>
        <v>830058272 2017</v>
      </c>
      <c r="D36" t="str">
        <f>VLOOKUP(A36&amp;" "&amp;B36,DATOS_ESF!C:C,1,0)</f>
        <v>830058272 2017</v>
      </c>
      <c r="E36">
        <v>5714917</v>
      </c>
      <c r="F36">
        <v>-6415939</v>
      </c>
      <c r="G36">
        <v>-14222843</v>
      </c>
      <c r="H36">
        <v>-11388992</v>
      </c>
      <c r="I36">
        <v>-11388992</v>
      </c>
      <c r="J36">
        <v>2.6438270922147438E-2</v>
      </c>
      <c r="K36">
        <v>-2.9681329317988642E-2</v>
      </c>
      <c r="L36">
        <v>-5.2687599142064494E-2</v>
      </c>
      <c r="M36">
        <v>3.7088441163491415E-2</v>
      </c>
      <c r="N36">
        <v>216160770</v>
      </c>
      <c r="O36">
        <v>210445853</v>
      </c>
      <c r="P36">
        <v>12130856</v>
      </c>
      <c r="Q36">
        <v>0</v>
      </c>
      <c r="R36">
        <v>0</v>
      </c>
      <c r="S36">
        <v>0</v>
      </c>
      <c r="T36">
        <v>0</v>
      </c>
      <c r="U36">
        <v>0</v>
      </c>
      <c r="V36">
        <v>210162</v>
      </c>
      <c r="W36">
        <v>8017066</v>
      </c>
      <c r="X36">
        <v>-2833851</v>
      </c>
      <c r="Y36">
        <v>0</v>
      </c>
      <c r="Z36">
        <v>209954993</v>
      </c>
      <c r="AA36">
        <v>230593775</v>
      </c>
    </row>
    <row r="37" spans="1:27" x14ac:dyDescent="0.25">
      <c r="A37">
        <v>830094920</v>
      </c>
      <c r="B37">
        <v>2016</v>
      </c>
      <c r="C37" s="38" t="str">
        <f t="shared" si="0"/>
        <v>830094920 2016</v>
      </c>
      <c r="D37" t="str">
        <f>VLOOKUP(A37&amp;" "&amp;B37,DATOS_ESF!C:C,1,0)</f>
        <v>830094920 2016</v>
      </c>
      <c r="E37">
        <v>229730145</v>
      </c>
      <c r="F37">
        <v>148013902</v>
      </c>
      <c r="G37">
        <v>204206779</v>
      </c>
      <c r="H37">
        <v>147837952</v>
      </c>
      <c r="I37">
        <v>147837952</v>
      </c>
      <c r="J37">
        <v>0.42567997696374771</v>
      </c>
      <c r="K37">
        <v>0.27426332923645874</v>
      </c>
      <c r="L37">
        <v>0.27393730153144524</v>
      </c>
      <c r="M37">
        <v>2.4640656970043744E-2</v>
      </c>
      <c r="N37">
        <v>539678062</v>
      </c>
      <c r="O37">
        <v>309947917</v>
      </c>
      <c r="P37">
        <v>78878428</v>
      </c>
      <c r="Q37">
        <v>2076660</v>
      </c>
      <c r="R37">
        <v>16226847</v>
      </c>
      <c r="S37">
        <v>2076660</v>
      </c>
      <c r="T37">
        <v>30444592</v>
      </c>
      <c r="U37">
        <v>12902240</v>
      </c>
      <c r="V37">
        <v>12457025</v>
      </c>
      <c r="W37">
        <v>13298022</v>
      </c>
      <c r="X37">
        <v>22816548</v>
      </c>
      <c r="Y37">
        <v>33552279</v>
      </c>
      <c r="Z37">
        <v>821179734</v>
      </c>
      <c r="AA37">
        <v>435406774</v>
      </c>
    </row>
    <row r="38" spans="1:27" x14ac:dyDescent="0.25">
      <c r="A38">
        <v>830094920</v>
      </c>
      <c r="B38">
        <v>2017</v>
      </c>
      <c r="C38" s="38" t="str">
        <f t="shared" si="0"/>
        <v>830094920 2017</v>
      </c>
      <c r="D38" t="str">
        <f>VLOOKUP(A38&amp;" "&amp;B38,DATOS_ESF!C:C,1,0)</f>
        <v>830094920 2017</v>
      </c>
      <c r="E38">
        <v>51539778</v>
      </c>
      <c r="F38">
        <v>21146843</v>
      </c>
      <c r="G38">
        <v>55806887</v>
      </c>
      <c r="H38">
        <v>46257925</v>
      </c>
      <c r="I38">
        <v>46257925</v>
      </c>
      <c r="J38">
        <v>0.29681921423979096</v>
      </c>
      <c r="K38">
        <v>0.12178533875159926</v>
      </c>
      <c r="L38">
        <v>0.26640085548803066</v>
      </c>
      <c r="M38">
        <v>4.0271071401384688E-2</v>
      </c>
      <c r="N38">
        <v>173640302</v>
      </c>
      <c r="O38">
        <v>122100524</v>
      </c>
      <c r="P38">
        <v>29193833</v>
      </c>
      <c r="Q38">
        <v>0</v>
      </c>
      <c r="R38">
        <v>6005765</v>
      </c>
      <c r="S38">
        <v>1661536</v>
      </c>
      <c r="T38">
        <v>6468199</v>
      </c>
      <c r="U38">
        <v>0</v>
      </c>
      <c r="V38">
        <v>11097081</v>
      </c>
      <c r="W38">
        <v>6992681</v>
      </c>
      <c r="X38">
        <v>9548962</v>
      </c>
      <c r="Y38">
        <v>0</v>
      </c>
      <c r="Z38">
        <v>242908069</v>
      </c>
      <c r="AA38">
        <v>165954339</v>
      </c>
    </row>
    <row r="39" spans="1:27" x14ac:dyDescent="0.25">
      <c r="A39">
        <v>830097620</v>
      </c>
      <c r="B39">
        <v>2016</v>
      </c>
      <c r="C39" s="38" t="str">
        <f t="shared" si="0"/>
        <v>830097620 2016</v>
      </c>
      <c r="D39" t="str">
        <f>VLOOKUP(A39&amp;" "&amp;B39,DATOS_ESF!C:C,1,0)</f>
        <v>830097620 2016</v>
      </c>
      <c r="E39">
        <v>13335166</v>
      </c>
      <c r="F39">
        <v>1799162</v>
      </c>
      <c r="G39">
        <v>2382767</v>
      </c>
      <c r="H39">
        <v>231307</v>
      </c>
      <c r="I39">
        <v>231307</v>
      </c>
      <c r="J39">
        <v>0.95513493055786347</v>
      </c>
      <c r="K39">
        <v>0.12886547283568475</v>
      </c>
      <c r="L39">
        <v>1.6567427460786596E-2</v>
      </c>
      <c r="M39">
        <v>0.22965140265208339</v>
      </c>
      <c r="N39">
        <v>13961552</v>
      </c>
      <c r="O39">
        <v>626386</v>
      </c>
      <c r="P39">
        <v>11192878</v>
      </c>
      <c r="Q39">
        <v>0</v>
      </c>
      <c r="R39">
        <v>7656043</v>
      </c>
      <c r="S39">
        <v>0</v>
      </c>
      <c r="T39">
        <v>14968960</v>
      </c>
      <c r="U39">
        <v>7656043</v>
      </c>
      <c r="V39">
        <v>3789895</v>
      </c>
      <c r="W39">
        <v>3206290</v>
      </c>
      <c r="X39">
        <v>1125577</v>
      </c>
      <c r="Y39">
        <v>1025883</v>
      </c>
      <c r="Z39">
        <v>35545452</v>
      </c>
      <c r="AA39">
        <v>30337640</v>
      </c>
    </row>
    <row r="40" spans="1:27" x14ac:dyDescent="0.25">
      <c r="A40">
        <v>830097620</v>
      </c>
      <c r="B40">
        <v>2017</v>
      </c>
      <c r="C40" s="38" t="str">
        <f t="shared" si="0"/>
        <v>830097620 2017</v>
      </c>
      <c r="D40" t="str">
        <f>VLOOKUP(A40&amp;" "&amp;B40,DATOS_ESF!C:C,1,0)</f>
        <v>830097620 2017</v>
      </c>
      <c r="E40">
        <v>7149941</v>
      </c>
      <c r="F40">
        <v>3398370</v>
      </c>
      <c r="G40">
        <v>2248568</v>
      </c>
      <c r="H40">
        <v>645893</v>
      </c>
      <c r="I40">
        <v>645893</v>
      </c>
      <c r="J40">
        <v>0.71425249163793236</v>
      </c>
      <c r="K40">
        <v>0.33948451322991335</v>
      </c>
      <c r="L40">
        <v>6.4522306489172288E-2</v>
      </c>
      <c r="M40">
        <v>0.16506671123372602</v>
      </c>
      <c r="N40">
        <v>10010383</v>
      </c>
      <c r="O40">
        <v>2860442</v>
      </c>
      <c r="P40">
        <v>3936081</v>
      </c>
      <c r="Q40">
        <v>0</v>
      </c>
      <c r="R40">
        <v>666882</v>
      </c>
      <c r="S40">
        <v>0</v>
      </c>
      <c r="T40">
        <v>851392</v>
      </c>
      <c r="U40">
        <v>0</v>
      </c>
      <c r="V40">
        <v>502579</v>
      </c>
      <c r="W40">
        <v>1652381</v>
      </c>
      <c r="X40">
        <v>1602675</v>
      </c>
      <c r="Y40">
        <v>0</v>
      </c>
      <c r="Z40">
        <v>14762724</v>
      </c>
      <c r="AA40">
        <v>9115786</v>
      </c>
    </row>
    <row r="41" spans="1:27" x14ac:dyDescent="0.25">
      <c r="A41">
        <v>830116629</v>
      </c>
      <c r="B41">
        <v>2016</v>
      </c>
      <c r="C41" s="38" t="str">
        <f t="shared" si="0"/>
        <v>830116629 2016</v>
      </c>
      <c r="D41" t="str">
        <f>VLOOKUP(A41&amp;" "&amp;B41,DATOS_ESF!C:C,1,0)</f>
        <v>830116629 2016</v>
      </c>
      <c r="E41">
        <v>2227764</v>
      </c>
      <c r="F41">
        <v>1075296</v>
      </c>
      <c r="G41">
        <v>642234</v>
      </c>
      <c r="H41">
        <v>536069</v>
      </c>
      <c r="I41">
        <v>536069</v>
      </c>
      <c r="J41">
        <v>1</v>
      </c>
      <c r="K41">
        <v>0.48267949387816661</v>
      </c>
      <c r="L41">
        <v>0.24063096450072807</v>
      </c>
      <c r="M41">
        <v>0.20141002368293948</v>
      </c>
      <c r="N41">
        <v>2227764</v>
      </c>
      <c r="P41">
        <v>1232760</v>
      </c>
      <c r="Q41">
        <v>0</v>
      </c>
      <c r="R41">
        <v>81316</v>
      </c>
      <c r="S41">
        <v>0</v>
      </c>
      <c r="T41">
        <v>242924</v>
      </c>
      <c r="U41">
        <v>81316</v>
      </c>
      <c r="V41">
        <v>15632</v>
      </c>
      <c r="W41">
        <v>448694</v>
      </c>
      <c r="X41">
        <v>106165</v>
      </c>
      <c r="Y41">
        <v>0</v>
      </c>
      <c r="Z41">
        <v>3561616</v>
      </c>
      <c r="AA41">
        <v>1844086</v>
      </c>
    </row>
    <row r="42" spans="1:27" x14ac:dyDescent="0.25">
      <c r="A42">
        <v>830116629</v>
      </c>
      <c r="B42">
        <v>2017</v>
      </c>
      <c r="C42" s="38" t="str">
        <f t="shared" si="0"/>
        <v>830116629 2017</v>
      </c>
      <c r="D42" t="str">
        <f>VLOOKUP(A42&amp;" "&amp;B42,DATOS_ESF!C:C,1,0)</f>
        <v>830116629 2017</v>
      </c>
      <c r="E42">
        <v>1017846</v>
      </c>
      <c r="F42">
        <v>285388</v>
      </c>
      <c r="G42">
        <v>54417</v>
      </c>
      <c r="H42">
        <v>-384</v>
      </c>
      <c r="I42">
        <v>-384</v>
      </c>
      <c r="J42">
        <v>1</v>
      </c>
      <c r="K42">
        <v>0.28038426245227666</v>
      </c>
      <c r="L42">
        <v>-3.7726728797873155E-4</v>
      </c>
      <c r="M42">
        <v>0.23391849061645867</v>
      </c>
      <c r="N42">
        <v>1017846</v>
      </c>
      <c r="P42">
        <v>705044</v>
      </c>
      <c r="Q42">
        <v>0</v>
      </c>
      <c r="R42">
        <v>71991</v>
      </c>
      <c r="S42">
        <v>0</v>
      </c>
      <c r="T42">
        <v>44577</v>
      </c>
      <c r="U42">
        <v>0</v>
      </c>
      <c r="V42">
        <v>7122</v>
      </c>
      <c r="W42">
        <v>238093</v>
      </c>
      <c r="X42">
        <v>54801</v>
      </c>
      <c r="Y42">
        <v>0</v>
      </c>
      <c r="Z42">
        <v>1354933</v>
      </c>
      <c r="AA42">
        <v>1015128</v>
      </c>
    </row>
    <row r="43" spans="1:27" x14ac:dyDescent="0.25">
      <c r="A43">
        <v>830124992</v>
      </c>
      <c r="B43">
        <v>2015</v>
      </c>
      <c r="C43" s="38" t="str">
        <f t="shared" si="0"/>
        <v>830124992 2015</v>
      </c>
      <c r="D43" t="str">
        <f>VLOOKUP(A43&amp;" "&amp;B43,DATOS_ESF!C:C,1,0)</f>
        <v>830124992 2015</v>
      </c>
      <c r="E43">
        <v>956883</v>
      </c>
      <c r="F43">
        <v>308535</v>
      </c>
      <c r="G43">
        <v>1490587</v>
      </c>
      <c r="H43">
        <v>1289860</v>
      </c>
      <c r="I43">
        <v>1289860</v>
      </c>
      <c r="J43">
        <v>0.29398573580078047</v>
      </c>
      <c r="K43">
        <v>9.4792037266096071E-2</v>
      </c>
      <c r="L43">
        <v>0.39628715441699219</v>
      </c>
      <c r="M43">
        <v>3.7651365864359225E-3</v>
      </c>
      <c r="N43">
        <v>3254862</v>
      </c>
      <c r="O43">
        <v>2297979</v>
      </c>
      <c r="P43">
        <v>647948</v>
      </c>
      <c r="Q43">
        <v>0</v>
      </c>
      <c r="R43">
        <v>0</v>
      </c>
      <c r="S43">
        <v>0</v>
      </c>
      <c r="T43">
        <v>2786</v>
      </c>
      <c r="U43">
        <v>3186</v>
      </c>
      <c r="V43">
        <v>78357</v>
      </c>
      <c r="W43">
        <v>12255</v>
      </c>
      <c r="X43">
        <v>0</v>
      </c>
      <c r="Y43">
        <v>200727</v>
      </c>
      <c r="Z43">
        <v>4961217</v>
      </c>
      <c r="AA43">
        <v>2961368</v>
      </c>
    </row>
    <row r="44" spans="1:27" x14ac:dyDescent="0.25">
      <c r="A44">
        <v>830124992</v>
      </c>
      <c r="B44">
        <v>2016</v>
      </c>
      <c r="C44" s="38" t="str">
        <f t="shared" si="0"/>
        <v>830124992 2016</v>
      </c>
      <c r="D44" t="str">
        <f>VLOOKUP(A44&amp;" "&amp;B44,DATOS_ESF!C:C,1,0)</f>
        <v>830124992 2016</v>
      </c>
      <c r="E44">
        <v>1587190</v>
      </c>
      <c r="F44">
        <v>66632</v>
      </c>
      <c r="G44">
        <v>569664</v>
      </c>
      <c r="H44">
        <v>246090</v>
      </c>
      <c r="I44">
        <v>246090</v>
      </c>
      <c r="J44">
        <v>0.34272922320554039</v>
      </c>
      <c r="K44">
        <v>1.4388153655599875E-2</v>
      </c>
      <c r="L44">
        <v>5.3139343455195297E-2</v>
      </c>
      <c r="M44">
        <v>8.5898780228683372E-4</v>
      </c>
      <c r="N44">
        <v>4631032</v>
      </c>
      <c r="O44">
        <v>3043842</v>
      </c>
      <c r="P44">
        <v>1444690</v>
      </c>
      <c r="Q44">
        <v>0</v>
      </c>
      <c r="R44">
        <v>164806</v>
      </c>
      <c r="S44">
        <v>0</v>
      </c>
      <c r="T44">
        <v>253744</v>
      </c>
      <c r="U44">
        <v>164806</v>
      </c>
      <c r="V44">
        <v>240864</v>
      </c>
      <c r="W44">
        <v>3978</v>
      </c>
      <c r="X44">
        <v>161787</v>
      </c>
      <c r="Y44">
        <v>161787</v>
      </c>
      <c r="Z44">
        <v>5620205</v>
      </c>
      <c r="AA44">
        <v>4822122</v>
      </c>
    </row>
    <row r="45" spans="1:27" x14ac:dyDescent="0.25">
      <c r="A45">
        <v>830124992</v>
      </c>
      <c r="B45">
        <v>2017</v>
      </c>
      <c r="C45" s="38" t="str">
        <f t="shared" si="0"/>
        <v>830124992 2017</v>
      </c>
      <c r="D45" t="str">
        <f>VLOOKUP(A45&amp;" "&amp;B45,DATOS_ESF!C:C,1,0)</f>
        <v>830124992 2017</v>
      </c>
      <c r="E45">
        <v>99909</v>
      </c>
      <c r="F45">
        <v>80328</v>
      </c>
      <c r="G45">
        <v>1062298</v>
      </c>
      <c r="H45">
        <v>1158143</v>
      </c>
      <c r="I45">
        <v>1158143</v>
      </c>
      <c r="J45">
        <v>0.84698073059283308</v>
      </c>
      <c r="K45">
        <v>0.68098237523207217</v>
      </c>
      <c r="L45">
        <v>9.8181825888656231</v>
      </c>
      <c r="M45">
        <v>3.3401436092201529E-3</v>
      </c>
      <c r="N45">
        <v>117959</v>
      </c>
      <c r="O45">
        <v>18050</v>
      </c>
      <c r="P45">
        <v>35720</v>
      </c>
      <c r="Q45">
        <v>0</v>
      </c>
      <c r="R45">
        <v>129721</v>
      </c>
      <c r="S45">
        <v>0</v>
      </c>
      <c r="T45">
        <v>145860</v>
      </c>
      <c r="U45">
        <v>0</v>
      </c>
      <c r="V45">
        <v>18875</v>
      </c>
      <c r="W45">
        <v>394</v>
      </c>
      <c r="X45">
        <v>-95845</v>
      </c>
      <c r="Y45">
        <v>0</v>
      </c>
      <c r="Z45">
        <v>1326511</v>
      </c>
      <c r="AA45">
        <v>183885</v>
      </c>
    </row>
    <row r="46" spans="1:27" x14ac:dyDescent="0.25">
      <c r="A46">
        <v>860000656</v>
      </c>
      <c r="B46">
        <v>2015</v>
      </c>
      <c r="C46" s="38" t="str">
        <f t="shared" si="0"/>
        <v>860000656 2015</v>
      </c>
      <c r="D46" t="str">
        <f>VLOOKUP(A46&amp;" "&amp;B46,DATOS_ESF!C:C,1,0)</f>
        <v>860000656 2015</v>
      </c>
      <c r="E46">
        <v>40261214</v>
      </c>
      <c r="F46">
        <v>20040023</v>
      </c>
      <c r="G46">
        <v>23165304</v>
      </c>
      <c r="H46">
        <v>13766598</v>
      </c>
      <c r="I46">
        <v>13766598</v>
      </c>
      <c r="J46">
        <v>0.21990045800781904</v>
      </c>
      <c r="K46">
        <v>0.1094554733542617</v>
      </c>
      <c r="L46">
        <v>7.51910065456428E-2</v>
      </c>
      <c r="M46">
        <v>3.7933148988461902E-2</v>
      </c>
      <c r="N46">
        <v>183088359</v>
      </c>
      <c r="O46">
        <v>142827145</v>
      </c>
      <c r="P46">
        <v>26052689</v>
      </c>
      <c r="Q46">
        <v>20050</v>
      </c>
      <c r="R46">
        <v>0</v>
      </c>
      <c r="S46">
        <v>0</v>
      </c>
      <c r="T46">
        <v>8598591</v>
      </c>
      <c r="U46">
        <v>2747043</v>
      </c>
      <c r="V46">
        <v>10070399</v>
      </c>
      <c r="W46">
        <v>6945118</v>
      </c>
      <c r="X46">
        <v>0</v>
      </c>
      <c r="Y46">
        <v>9398706</v>
      </c>
      <c r="Z46">
        <v>231196078</v>
      </c>
      <c r="AA46">
        <v>178592045</v>
      </c>
    </row>
    <row r="47" spans="1:27" x14ac:dyDescent="0.25">
      <c r="A47">
        <v>860000656</v>
      </c>
      <c r="B47">
        <v>2016</v>
      </c>
      <c r="C47" s="38" t="str">
        <f t="shared" si="0"/>
        <v>860000656 2016</v>
      </c>
      <c r="D47" t="str">
        <f>VLOOKUP(A47&amp;" "&amp;B47,DATOS_ESF!C:C,1,0)</f>
        <v>860000656 2016</v>
      </c>
      <c r="E47">
        <v>71388824</v>
      </c>
      <c r="F47">
        <v>22891734</v>
      </c>
      <c r="G47">
        <v>22425022</v>
      </c>
      <c r="H47">
        <v>19863688</v>
      </c>
      <c r="I47">
        <v>19863688</v>
      </c>
      <c r="J47">
        <v>0.22167227574972545</v>
      </c>
      <c r="K47">
        <v>7.1082033395554536E-2</v>
      </c>
      <c r="L47">
        <v>6.1679527368912988E-2</v>
      </c>
      <c r="M47">
        <v>3.9841389957933307E-2</v>
      </c>
      <c r="N47">
        <v>322046696</v>
      </c>
      <c r="O47">
        <v>250657872</v>
      </c>
      <c r="P47">
        <v>62379980</v>
      </c>
      <c r="Q47">
        <v>22696</v>
      </c>
      <c r="R47">
        <v>200778</v>
      </c>
      <c r="S47">
        <v>22696</v>
      </c>
      <c r="T47">
        <v>17217771</v>
      </c>
      <c r="U47">
        <v>3088711</v>
      </c>
      <c r="V47">
        <v>8880088</v>
      </c>
      <c r="W47">
        <v>12830788</v>
      </c>
      <c r="X47">
        <v>1280667</v>
      </c>
      <c r="Y47">
        <v>1280667</v>
      </c>
      <c r="Z47">
        <v>375800944</v>
      </c>
      <c r="AA47">
        <v>329203521</v>
      </c>
    </row>
    <row r="48" spans="1:27" x14ac:dyDescent="0.25">
      <c r="A48">
        <v>860000656</v>
      </c>
      <c r="B48">
        <v>2017</v>
      </c>
      <c r="C48" s="38" t="str">
        <f t="shared" si="0"/>
        <v>860000656 2017</v>
      </c>
      <c r="D48" t="str">
        <f>VLOOKUP(A48&amp;" "&amp;B48,DATOS_ESF!C:C,1,0)</f>
        <v>860000656 2017</v>
      </c>
      <c r="E48">
        <v>35185628</v>
      </c>
      <c r="F48">
        <v>9661332</v>
      </c>
      <c r="G48">
        <v>12368485</v>
      </c>
      <c r="H48">
        <v>10251389</v>
      </c>
      <c r="I48">
        <v>10251389</v>
      </c>
      <c r="J48">
        <v>0.18270093206447979</v>
      </c>
      <c r="K48">
        <v>5.0166345230057703E-2</v>
      </c>
      <c r="L48">
        <v>5.323020880160375E-2</v>
      </c>
      <c r="M48">
        <v>2.733526346746264E-2</v>
      </c>
      <c r="N48">
        <v>192585925</v>
      </c>
      <c r="O48">
        <v>157400297</v>
      </c>
      <c r="P48">
        <v>31800374</v>
      </c>
      <c r="Q48">
        <v>0</v>
      </c>
      <c r="R48">
        <v>846872</v>
      </c>
      <c r="S48">
        <v>0</v>
      </c>
      <c r="T48">
        <v>7122950</v>
      </c>
      <c r="U48">
        <v>0</v>
      </c>
      <c r="V48">
        <v>2257115</v>
      </c>
      <c r="W48">
        <v>5264387</v>
      </c>
      <c r="X48">
        <v>2117096</v>
      </c>
      <c r="Y48">
        <v>0</v>
      </c>
      <c r="Z48">
        <v>217341747</v>
      </c>
      <c r="AA48">
        <v>195311930</v>
      </c>
    </row>
    <row r="49" spans="1:27" x14ac:dyDescent="0.25">
      <c r="A49">
        <v>860001986</v>
      </c>
      <c r="B49">
        <v>2016</v>
      </c>
      <c r="C49" s="38" t="str">
        <f t="shared" si="0"/>
        <v>860001986 2016</v>
      </c>
      <c r="D49" t="str">
        <f>VLOOKUP(A49&amp;" "&amp;B49,DATOS_ESF!C:C,1,0)</f>
        <v>860001986 2016</v>
      </c>
      <c r="E49">
        <v>76518770</v>
      </c>
      <c r="F49">
        <v>12378288</v>
      </c>
      <c r="G49">
        <v>12214538</v>
      </c>
      <c r="H49">
        <v>6794038</v>
      </c>
      <c r="I49">
        <v>6794038</v>
      </c>
      <c r="J49">
        <v>0.41551318995385472</v>
      </c>
      <c r="K49">
        <v>6.7216735619868434E-2</v>
      </c>
      <c r="L49">
        <v>3.6893070838014089E-2</v>
      </c>
      <c r="M49">
        <v>2.979535939677549E-3</v>
      </c>
      <c r="N49">
        <v>184154852</v>
      </c>
      <c r="O49">
        <v>107636082</v>
      </c>
      <c r="P49">
        <v>62836116</v>
      </c>
      <c r="Q49">
        <v>0</v>
      </c>
      <c r="R49">
        <v>1140845</v>
      </c>
      <c r="S49">
        <v>0</v>
      </c>
      <c r="T49">
        <v>977324</v>
      </c>
      <c r="U49">
        <v>1140845</v>
      </c>
      <c r="V49">
        <v>141022</v>
      </c>
      <c r="W49">
        <v>548696</v>
      </c>
      <c r="X49">
        <v>2710250</v>
      </c>
      <c r="Y49">
        <v>2710250</v>
      </c>
      <c r="Z49">
        <v>200483698</v>
      </c>
      <c r="AA49">
        <v>173302584</v>
      </c>
    </row>
    <row r="50" spans="1:27" x14ac:dyDescent="0.25">
      <c r="A50">
        <v>860001986</v>
      </c>
      <c r="B50">
        <v>2017</v>
      </c>
      <c r="C50" s="38" t="str">
        <f t="shared" si="0"/>
        <v>860001986 2017</v>
      </c>
      <c r="D50" t="str">
        <f>VLOOKUP(A50&amp;" "&amp;B50,DATOS_ESF!C:C,1,0)</f>
        <v>860001986 2017</v>
      </c>
      <c r="E50">
        <v>36596291</v>
      </c>
      <c r="F50">
        <v>9386091</v>
      </c>
      <c r="G50">
        <v>9032468</v>
      </c>
      <c r="H50">
        <v>6228159</v>
      </c>
      <c r="I50">
        <v>6228159</v>
      </c>
      <c r="J50">
        <v>0.34503073055179079</v>
      </c>
      <c r="K50">
        <v>8.8492296521404001E-2</v>
      </c>
      <c r="L50">
        <v>5.8719236049432189E-2</v>
      </c>
      <c r="M50">
        <v>5.5809285695335381E-3</v>
      </c>
      <c r="N50">
        <v>106066758</v>
      </c>
      <c r="O50">
        <v>69470467</v>
      </c>
      <c r="P50">
        <v>26944031</v>
      </c>
      <c r="Q50">
        <v>0</v>
      </c>
      <c r="R50">
        <v>552653</v>
      </c>
      <c r="S50">
        <v>0</v>
      </c>
      <c r="T50">
        <v>286484</v>
      </c>
      <c r="U50">
        <v>0</v>
      </c>
      <c r="V50">
        <v>100520</v>
      </c>
      <c r="W50">
        <v>591951</v>
      </c>
      <c r="X50">
        <v>2804309</v>
      </c>
      <c r="Y50">
        <v>0</v>
      </c>
      <c r="Z50">
        <v>115977661</v>
      </c>
      <c r="AA50">
        <v>97559102</v>
      </c>
    </row>
    <row r="51" spans="1:27" x14ac:dyDescent="0.25">
      <c r="A51">
        <v>860002837</v>
      </c>
      <c r="B51">
        <v>2015</v>
      </c>
      <c r="C51" s="38" t="str">
        <f t="shared" si="0"/>
        <v>860002837 2015</v>
      </c>
      <c r="D51" t="str">
        <f>VLOOKUP(A51&amp;" "&amp;B51,DATOS_ESF!C:C,1,0)</f>
        <v>860002837 2015</v>
      </c>
      <c r="E51">
        <v>10887486</v>
      </c>
      <c r="F51">
        <v>-6843034</v>
      </c>
      <c r="G51">
        <v>-10512043</v>
      </c>
      <c r="H51">
        <v>-8638930</v>
      </c>
      <c r="I51">
        <v>-8638930</v>
      </c>
      <c r="J51">
        <v>0.21874408247523427</v>
      </c>
      <c r="K51">
        <v>-0.13748565956152156</v>
      </c>
      <c r="L51">
        <v>-0.17356760012529757</v>
      </c>
      <c r="M51">
        <v>0.12773812943401858</v>
      </c>
      <c r="N51">
        <v>49772711</v>
      </c>
      <c r="O51">
        <v>38885225</v>
      </c>
      <c r="P51">
        <v>13069004</v>
      </c>
      <c r="Q51">
        <v>3007656</v>
      </c>
      <c r="R51">
        <v>0</v>
      </c>
      <c r="S51">
        <v>0</v>
      </c>
      <c r="T51">
        <v>37440</v>
      </c>
      <c r="U51">
        <v>1691300</v>
      </c>
      <c r="V51">
        <v>977746</v>
      </c>
      <c r="W51">
        <v>6357873</v>
      </c>
      <c r="X51">
        <v>0</v>
      </c>
      <c r="Y51">
        <v>-1873113</v>
      </c>
      <c r="Z51">
        <v>42051639</v>
      </c>
      <c r="AA51">
        <v>63011058</v>
      </c>
    </row>
    <row r="52" spans="1:27" x14ac:dyDescent="0.25">
      <c r="A52">
        <v>860002837</v>
      </c>
      <c r="B52">
        <v>2016</v>
      </c>
      <c r="C52" s="38" t="str">
        <f t="shared" si="0"/>
        <v>860002837 2016</v>
      </c>
      <c r="D52" t="str">
        <f>VLOOKUP(A52&amp;" "&amp;B52,DATOS_ESF!C:C,1,0)</f>
        <v>860002837 2016</v>
      </c>
      <c r="E52">
        <v>39279312</v>
      </c>
      <c r="F52">
        <v>-2198056</v>
      </c>
      <c r="G52">
        <v>-10007148</v>
      </c>
      <c r="H52">
        <v>-8203796</v>
      </c>
      <c r="I52">
        <v>-8203796</v>
      </c>
      <c r="J52">
        <v>0.25538281370992816</v>
      </c>
      <c r="K52">
        <v>-1.4291129283832412E-2</v>
      </c>
      <c r="L52">
        <v>-5.3338727154443384E-2</v>
      </c>
      <c r="M52">
        <v>0.10806347648414928</v>
      </c>
      <c r="N52">
        <v>153805620</v>
      </c>
      <c r="O52">
        <v>114526308</v>
      </c>
      <c r="P52">
        <v>34423020</v>
      </c>
      <c r="Q52">
        <v>2455311</v>
      </c>
      <c r="R52">
        <v>1088441</v>
      </c>
      <c r="S52">
        <v>2455311</v>
      </c>
      <c r="T52">
        <v>33156</v>
      </c>
      <c r="U52">
        <v>1088441</v>
      </c>
      <c r="V52">
        <v>2300836</v>
      </c>
      <c r="W52">
        <v>16620770</v>
      </c>
      <c r="X52">
        <v>-901676</v>
      </c>
      <c r="Y52">
        <v>-901676</v>
      </c>
      <c r="Z52">
        <v>153335163</v>
      </c>
      <c r="AA52">
        <v>172657602</v>
      </c>
    </row>
    <row r="53" spans="1:27" x14ac:dyDescent="0.25">
      <c r="A53">
        <v>860002837</v>
      </c>
      <c r="B53">
        <v>2017</v>
      </c>
      <c r="C53" s="38" t="str">
        <f t="shared" si="0"/>
        <v>860002837 2017</v>
      </c>
      <c r="D53" t="str">
        <f>VLOOKUP(A53&amp;" "&amp;B53,DATOS_ESF!C:C,1,0)</f>
        <v>860002837 2017</v>
      </c>
      <c r="E53">
        <v>14404133</v>
      </c>
      <c r="F53">
        <v>-698877</v>
      </c>
      <c r="G53">
        <v>105858</v>
      </c>
      <c r="H53">
        <v>610914</v>
      </c>
      <c r="I53">
        <v>610914</v>
      </c>
      <c r="J53">
        <v>0.1316469355743449</v>
      </c>
      <c r="K53">
        <v>-6.3874039064615298E-3</v>
      </c>
      <c r="L53">
        <v>5.5834638571766407E-3</v>
      </c>
      <c r="M53">
        <v>1.2958557965724496E-2</v>
      </c>
      <c r="N53">
        <v>109414875</v>
      </c>
      <c r="O53">
        <v>95010742</v>
      </c>
      <c r="P53">
        <v>10900976</v>
      </c>
      <c r="Q53">
        <v>0</v>
      </c>
      <c r="R53">
        <v>812382</v>
      </c>
      <c r="S53">
        <v>3969527</v>
      </c>
      <c r="T53">
        <v>579875</v>
      </c>
      <c r="U53">
        <v>0</v>
      </c>
      <c r="V53">
        <v>1061136</v>
      </c>
      <c r="W53">
        <v>1417859</v>
      </c>
      <c r="X53">
        <v>-505056</v>
      </c>
      <c r="Y53">
        <v>0</v>
      </c>
      <c r="Z53">
        <v>111067805</v>
      </c>
      <c r="AA53">
        <v>112111486</v>
      </c>
    </row>
    <row r="54" spans="1:27" x14ac:dyDescent="0.25">
      <c r="A54">
        <v>860009250</v>
      </c>
      <c r="B54">
        <v>2016</v>
      </c>
      <c r="C54" s="38" t="str">
        <f t="shared" si="0"/>
        <v>860009250 2016</v>
      </c>
      <c r="D54" t="str">
        <f>VLOOKUP(A54&amp;" "&amp;B54,DATOS_ESF!C:C,1,0)</f>
        <v>860009250 2016</v>
      </c>
      <c r="E54">
        <v>9459774</v>
      </c>
      <c r="F54">
        <v>2316362</v>
      </c>
      <c r="G54">
        <v>5657206</v>
      </c>
      <c r="H54">
        <v>4411832</v>
      </c>
      <c r="I54">
        <v>4411832</v>
      </c>
      <c r="J54">
        <v>0.25520251936766319</v>
      </c>
      <c r="K54">
        <v>6.2490014895442432E-2</v>
      </c>
      <c r="L54">
        <v>0.11902088162221172</v>
      </c>
      <c r="M54">
        <v>2.4531860799400793E-3</v>
      </c>
      <c r="N54">
        <v>37067714</v>
      </c>
      <c r="O54">
        <v>27607940</v>
      </c>
      <c r="P54">
        <v>7162102</v>
      </c>
      <c r="Q54">
        <v>0</v>
      </c>
      <c r="R54">
        <v>69696</v>
      </c>
      <c r="S54">
        <v>0</v>
      </c>
      <c r="T54">
        <v>158082</v>
      </c>
      <c r="U54">
        <v>69696</v>
      </c>
      <c r="V54">
        <v>374092</v>
      </c>
      <c r="W54">
        <v>90934</v>
      </c>
      <c r="X54">
        <v>622687</v>
      </c>
      <c r="Y54">
        <v>622687</v>
      </c>
      <c r="Z54">
        <v>42067780</v>
      </c>
      <c r="AA54">
        <v>35000368</v>
      </c>
    </row>
    <row r="55" spans="1:27" x14ac:dyDescent="0.25">
      <c r="A55">
        <v>860009250</v>
      </c>
      <c r="B55">
        <v>2017</v>
      </c>
      <c r="C55" s="38" t="str">
        <f t="shared" si="0"/>
        <v>860009250 2017</v>
      </c>
      <c r="D55" t="str">
        <f>VLOOKUP(A55&amp;" "&amp;B55,DATOS_ESF!C:C,1,0)</f>
        <v>860009250 2017</v>
      </c>
      <c r="E55">
        <v>8787312</v>
      </c>
      <c r="F55">
        <v>5175626</v>
      </c>
      <c r="G55">
        <v>6486132</v>
      </c>
      <c r="H55">
        <v>3965455</v>
      </c>
      <c r="I55">
        <v>3965455</v>
      </c>
      <c r="J55">
        <v>0.35425353202863114</v>
      </c>
      <c r="K55">
        <v>0.20865126798265682</v>
      </c>
      <c r="L55">
        <v>0.15986418143006592</v>
      </c>
      <c r="M55">
        <v>1.6571558728731735E-3</v>
      </c>
      <c r="N55">
        <v>24805150</v>
      </c>
      <c r="O55">
        <v>16017838</v>
      </c>
      <c r="P55">
        <v>3556825</v>
      </c>
      <c r="Q55">
        <v>0</v>
      </c>
      <c r="R55">
        <v>68732</v>
      </c>
      <c r="S55">
        <v>0</v>
      </c>
      <c r="T55">
        <v>13871</v>
      </c>
      <c r="U55">
        <v>0</v>
      </c>
      <c r="V55">
        <v>175231</v>
      </c>
      <c r="W55">
        <v>41106</v>
      </c>
      <c r="X55">
        <v>2520677</v>
      </c>
      <c r="Y55">
        <v>0</v>
      </c>
      <c r="Z55">
        <v>31346259</v>
      </c>
      <c r="AA55">
        <v>19684501</v>
      </c>
    </row>
    <row r="56" spans="1:27" x14ac:dyDescent="0.25">
      <c r="A56">
        <v>860014285</v>
      </c>
      <c r="B56">
        <v>2016</v>
      </c>
      <c r="C56" s="38" t="str">
        <f t="shared" si="0"/>
        <v>860014285 2016</v>
      </c>
      <c r="D56" t="str">
        <f>VLOOKUP(A56&amp;" "&amp;B56,DATOS_ESF!C:C,1,0)</f>
        <v>860014285 2016</v>
      </c>
      <c r="E56">
        <v>4862950</v>
      </c>
      <c r="F56">
        <v>4009996</v>
      </c>
      <c r="G56">
        <v>3932820</v>
      </c>
      <c r="H56">
        <v>2415038</v>
      </c>
      <c r="I56">
        <v>2415038</v>
      </c>
      <c r="J56">
        <v>0.22763586836697694</v>
      </c>
      <c r="K56">
        <v>0.18770888485551035</v>
      </c>
      <c r="L56">
        <v>0.11304851422886258</v>
      </c>
      <c r="M56">
        <v>4.861430916086742E-3</v>
      </c>
      <c r="N56">
        <v>21362846</v>
      </c>
      <c r="O56">
        <v>16499896</v>
      </c>
      <c r="P56">
        <v>613172</v>
      </c>
      <c r="Q56">
        <v>88589</v>
      </c>
      <c r="R56">
        <v>72492</v>
      </c>
      <c r="S56">
        <v>88589</v>
      </c>
      <c r="T56">
        <v>82380</v>
      </c>
      <c r="U56">
        <v>72492</v>
      </c>
      <c r="V56">
        <v>26678</v>
      </c>
      <c r="W56">
        <v>103854</v>
      </c>
      <c r="X56">
        <v>758891</v>
      </c>
      <c r="Y56">
        <v>758891</v>
      </c>
      <c r="Z56">
        <v>26240791</v>
      </c>
      <c r="AA56">
        <v>17539084</v>
      </c>
    </row>
    <row r="57" spans="1:27" x14ac:dyDescent="0.25">
      <c r="A57">
        <v>860014285</v>
      </c>
      <c r="B57">
        <v>2017</v>
      </c>
      <c r="C57" s="38" t="str">
        <f t="shared" si="0"/>
        <v>860014285 2017</v>
      </c>
      <c r="D57" t="str">
        <f>VLOOKUP(A57&amp;" "&amp;B57,DATOS_ESF!C:C,1,0)</f>
        <v>860014285 2017</v>
      </c>
      <c r="E57">
        <v>2118298</v>
      </c>
      <c r="F57">
        <v>1799783</v>
      </c>
      <c r="G57">
        <v>1736415</v>
      </c>
      <c r="H57">
        <v>1051101</v>
      </c>
      <c r="I57">
        <v>1051101</v>
      </c>
      <c r="J57">
        <v>0.16547941344472483</v>
      </c>
      <c r="K57">
        <v>0.14059732632886743</v>
      </c>
      <c r="L57">
        <v>8.2111004660894604E-2</v>
      </c>
      <c r="M57">
        <v>6.4106830604166434E-3</v>
      </c>
      <c r="N57">
        <v>12800976</v>
      </c>
      <c r="O57">
        <v>10682678</v>
      </c>
      <c r="P57">
        <v>224053</v>
      </c>
      <c r="Q57">
        <v>0</v>
      </c>
      <c r="R57">
        <v>32916</v>
      </c>
      <c r="S57">
        <v>91353</v>
      </c>
      <c r="T57">
        <v>29807</v>
      </c>
      <c r="U57">
        <v>0</v>
      </c>
      <c r="V57">
        <v>18695</v>
      </c>
      <c r="W57">
        <v>82063</v>
      </c>
      <c r="X57">
        <v>685314</v>
      </c>
      <c r="Y57">
        <v>0</v>
      </c>
      <c r="Z57">
        <v>14649261</v>
      </c>
      <c r="AA57">
        <v>11113063</v>
      </c>
    </row>
    <row r="58" spans="1:27" x14ac:dyDescent="0.25">
      <c r="A58">
        <v>860031361</v>
      </c>
      <c r="B58">
        <v>2016</v>
      </c>
      <c r="C58" s="38" t="str">
        <f t="shared" si="0"/>
        <v>860031361 2016</v>
      </c>
      <c r="D58" t="str">
        <f>VLOOKUP(A58&amp;" "&amp;B58,DATOS_ESF!C:C,1,0)</f>
        <v>860031361 2016</v>
      </c>
      <c r="E58">
        <v>36699862</v>
      </c>
      <c r="F58">
        <v>13881466</v>
      </c>
      <c r="G58">
        <v>11161474</v>
      </c>
      <c r="H58">
        <v>10099390</v>
      </c>
      <c r="I58">
        <v>10099390</v>
      </c>
      <c r="J58">
        <v>0.20264841379587881</v>
      </c>
      <c r="K58">
        <v>7.6650344517955479E-2</v>
      </c>
      <c r="L58">
        <v>5.5766568381264224E-2</v>
      </c>
      <c r="M58">
        <v>6.2058002545273647E-2</v>
      </c>
      <c r="N58">
        <v>181101156</v>
      </c>
      <c r="O58">
        <v>144401294</v>
      </c>
      <c r="P58">
        <v>22950464</v>
      </c>
      <c r="Q58">
        <v>1854490</v>
      </c>
      <c r="R58">
        <v>161832</v>
      </c>
      <c r="S58">
        <v>1854490</v>
      </c>
      <c r="T58">
        <v>4164712</v>
      </c>
      <c r="U58">
        <v>161832</v>
      </c>
      <c r="V58">
        <v>4931308</v>
      </c>
      <c r="W58">
        <v>11238776</v>
      </c>
      <c r="X58">
        <v>531042</v>
      </c>
      <c r="Y58">
        <v>531042</v>
      </c>
      <c r="Z58">
        <v>204595296</v>
      </c>
      <c r="AA58">
        <v>182623178</v>
      </c>
    </row>
    <row r="59" spans="1:27" x14ac:dyDescent="0.25">
      <c r="A59">
        <v>860031361</v>
      </c>
      <c r="B59">
        <v>2017</v>
      </c>
      <c r="C59" s="38" t="str">
        <f t="shared" si="0"/>
        <v>860031361 2017</v>
      </c>
      <c r="D59" t="str">
        <f>VLOOKUP(A59&amp;" "&amp;B59,DATOS_ESF!C:C,1,0)</f>
        <v>860031361 2017</v>
      </c>
      <c r="E59">
        <v>17934261</v>
      </c>
      <c r="F59">
        <v>3585926</v>
      </c>
      <c r="G59">
        <v>1515560</v>
      </c>
      <c r="H59">
        <v>638724</v>
      </c>
      <c r="I59">
        <v>638724</v>
      </c>
      <c r="J59">
        <v>0.20315799258627984</v>
      </c>
      <c r="K59">
        <v>4.0621106591620812E-2</v>
      </c>
      <c r="L59">
        <v>7.2354186022317284E-3</v>
      </c>
      <c r="M59">
        <v>7.9035465110167263E-2</v>
      </c>
      <c r="N59">
        <v>88277408</v>
      </c>
      <c r="O59">
        <v>70343147</v>
      </c>
      <c r="P59">
        <v>9690374</v>
      </c>
      <c r="Q59">
        <v>0</v>
      </c>
      <c r="R59">
        <v>1777278</v>
      </c>
      <c r="S59">
        <v>2880683</v>
      </c>
      <c r="T59">
        <v>0</v>
      </c>
      <c r="U59">
        <v>0</v>
      </c>
      <c r="V59">
        <v>4187238</v>
      </c>
      <c r="W59">
        <v>6977046</v>
      </c>
      <c r="X59">
        <v>876836</v>
      </c>
      <c r="Y59">
        <v>0</v>
      </c>
      <c r="Z59">
        <v>95839413</v>
      </c>
      <c r="AA59">
        <v>91668528</v>
      </c>
    </row>
    <row r="60" spans="1:27" x14ac:dyDescent="0.25">
      <c r="A60">
        <v>860035996</v>
      </c>
      <c r="B60">
        <v>2015</v>
      </c>
      <c r="C60" s="38" t="str">
        <f t="shared" si="0"/>
        <v>860035996 2015</v>
      </c>
      <c r="D60" t="str">
        <f>VLOOKUP(A60&amp;" "&amp;B60,DATOS_ESF!C:C,1,0)</f>
        <v>860035996 2015</v>
      </c>
      <c r="E60">
        <v>17783517</v>
      </c>
      <c r="F60">
        <v>10268907</v>
      </c>
      <c r="G60">
        <v>10628098</v>
      </c>
      <c r="H60">
        <v>-875399</v>
      </c>
      <c r="I60">
        <v>-875399</v>
      </c>
      <c r="J60">
        <v>0.17736060976366755</v>
      </c>
      <c r="K60">
        <v>0.10241504012543717</v>
      </c>
      <c r="L60">
        <v>-8.7306296289145057E-3</v>
      </c>
      <c r="M60">
        <v>1.9406434591093303E-2</v>
      </c>
      <c r="N60">
        <v>100267568</v>
      </c>
      <c r="O60">
        <v>82484051</v>
      </c>
      <c r="P60">
        <v>6735666</v>
      </c>
      <c r="Q60">
        <v>778944</v>
      </c>
      <c r="R60">
        <v>0</v>
      </c>
      <c r="S60">
        <v>0</v>
      </c>
      <c r="T60">
        <v>0</v>
      </c>
      <c r="U60">
        <v>0</v>
      </c>
      <c r="V60">
        <v>2305027</v>
      </c>
      <c r="W60">
        <v>1945836</v>
      </c>
      <c r="X60">
        <v>0</v>
      </c>
      <c r="Y60">
        <v>11503497</v>
      </c>
      <c r="Z60">
        <v>124344999</v>
      </c>
      <c r="AA60">
        <v>91944497</v>
      </c>
    </row>
    <row r="61" spans="1:27" x14ac:dyDescent="0.25">
      <c r="A61">
        <v>860035996</v>
      </c>
      <c r="B61">
        <v>2016</v>
      </c>
      <c r="C61" s="38" t="str">
        <f t="shared" si="0"/>
        <v>860035996 2016</v>
      </c>
      <c r="D61" t="str">
        <f>VLOOKUP(A61&amp;" "&amp;B61,DATOS_ESF!C:C,1,0)</f>
        <v>860035996 2016</v>
      </c>
      <c r="E61">
        <v>18979444</v>
      </c>
      <c r="F61">
        <v>-1728475</v>
      </c>
      <c r="G61">
        <v>-4568390</v>
      </c>
      <c r="H61">
        <v>-9846030</v>
      </c>
      <c r="I61">
        <v>-9846030</v>
      </c>
      <c r="J61">
        <v>0.18458624316427358</v>
      </c>
      <c r="K61">
        <v>-1.6810434839575266E-2</v>
      </c>
      <c r="L61">
        <v>-9.5758426210100389E-2</v>
      </c>
      <c r="M61">
        <v>4.784342294308104E-2</v>
      </c>
      <c r="N61">
        <v>102821552</v>
      </c>
      <c r="O61">
        <v>83842108</v>
      </c>
      <c r="P61">
        <v>20707919</v>
      </c>
      <c r="Q61">
        <v>0</v>
      </c>
      <c r="R61">
        <v>0</v>
      </c>
      <c r="S61">
        <v>0</v>
      </c>
      <c r="T61">
        <v>0</v>
      </c>
      <c r="U61">
        <v>0</v>
      </c>
      <c r="V61">
        <v>2079420</v>
      </c>
      <c r="W61">
        <v>4919335</v>
      </c>
      <c r="X61">
        <v>2638820</v>
      </c>
      <c r="Y61">
        <v>2638820</v>
      </c>
      <c r="Z61">
        <v>105811317</v>
      </c>
      <c r="AA61">
        <v>109469362</v>
      </c>
    </row>
    <row r="62" spans="1:27" x14ac:dyDescent="0.25">
      <c r="A62">
        <v>860035996</v>
      </c>
      <c r="B62">
        <v>2017</v>
      </c>
      <c r="C62" s="38" t="str">
        <f t="shared" si="0"/>
        <v>860035996 2017</v>
      </c>
      <c r="D62" t="str">
        <f>VLOOKUP(A62&amp;" "&amp;B62,DATOS_ESF!C:C,1,0)</f>
        <v>860035996 2017</v>
      </c>
      <c r="E62">
        <v>13868365</v>
      </c>
      <c r="F62">
        <v>3349110</v>
      </c>
      <c r="G62">
        <v>4434513</v>
      </c>
      <c r="H62">
        <v>3654328</v>
      </c>
      <c r="I62">
        <v>3654328</v>
      </c>
      <c r="J62">
        <v>0.31841915890603534</v>
      </c>
      <c r="K62">
        <v>7.6895927478386389E-2</v>
      </c>
      <c r="L62">
        <v>8.3903765737833869E-2</v>
      </c>
      <c r="M62">
        <v>3.2563425806086919E-2</v>
      </c>
      <c r="N62">
        <v>43553802</v>
      </c>
      <c r="O62">
        <v>29685437</v>
      </c>
      <c r="P62">
        <v>10519255</v>
      </c>
      <c r="Q62">
        <v>0</v>
      </c>
      <c r="R62">
        <v>0</v>
      </c>
      <c r="S62">
        <v>0</v>
      </c>
      <c r="T62">
        <v>0</v>
      </c>
      <c r="U62">
        <v>0</v>
      </c>
      <c r="V62">
        <v>2503664</v>
      </c>
      <c r="W62">
        <v>1418261</v>
      </c>
      <c r="X62">
        <v>780185</v>
      </c>
      <c r="Y62">
        <v>0</v>
      </c>
      <c r="Z62">
        <v>49406576</v>
      </c>
      <c r="AA62">
        <v>41622953</v>
      </c>
    </row>
    <row r="63" spans="1:27" x14ac:dyDescent="0.25">
      <c r="A63">
        <v>860058070</v>
      </c>
      <c r="B63">
        <v>2015</v>
      </c>
      <c r="C63" s="38" t="str">
        <f t="shared" si="0"/>
        <v>860058070 2015</v>
      </c>
      <c r="D63" t="str">
        <f>VLOOKUP(A63&amp;" "&amp;B63,DATOS_ESF!C:C,1,0)</f>
        <v>860058070 2015</v>
      </c>
      <c r="E63">
        <v>159326922</v>
      </c>
      <c r="F63">
        <v>144632234</v>
      </c>
      <c r="G63">
        <v>139151558</v>
      </c>
      <c r="H63">
        <v>109843979</v>
      </c>
      <c r="I63">
        <v>109843979</v>
      </c>
      <c r="J63">
        <v>0.34707238115525119</v>
      </c>
      <c r="K63">
        <v>0.31506196954073762</v>
      </c>
      <c r="L63">
        <v>0.23928041079647169</v>
      </c>
      <c r="M63">
        <v>1.8997581706371707E-2</v>
      </c>
      <c r="N63">
        <v>459059639</v>
      </c>
      <c r="O63">
        <v>299732717</v>
      </c>
      <c r="P63">
        <v>39389142</v>
      </c>
      <c r="Q63">
        <v>14972393</v>
      </c>
      <c r="R63">
        <v>0</v>
      </c>
      <c r="S63">
        <v>0</v>
      </c>
      <c r="T63">
        <v>50514509</v>
      </c>
      <c r="U63">
        <v>10847662</v>
      </c>
      <c r="V63">
        <v>3240347</v>
      </c>
      <c r="W63">
        <v>8721023</v>
      </c>
      <c r="X63">
        <v>0</v>
      </c>
      <c r="Y63">
        <v>29307579</v>
      </c>
      <c r="Z63">
        <v>686754308</v>
      </c>
      <c r="AA63">
        <v>373662937</v>
      </c>
    </row>
    <row r="64" spans="1:27" x14ac:dyDescent="0.25">
      <c r="A64">
        <v>860058070</v>
      </c>
      <c r="B64">
        <v>2016</v>
      </c>
      <c r="C64" s="38" t="str">
        <f t="shared" si="0"/>
        <v>860058070 2016</v>
      </c>
      <c r="D64" t="str">
        <f>VLOOKUP(A64&amp;" "&amp;B64,DATOS_ESF!C:C,1,0)</f>
        <v>860058070 2016</v>
      </c>
      <c r="E64">
        <v>328748845</v>
      </c>
      <c r="F64">
        <v>236137850</v>
      </c>
      <c r="G64">
        <v>231749992</v>
      </c>
      <c r="H64">
        <v>146912628</v>
      </c>
      <c r="I64">
        <v>146912628</v>
      </c>
      <c r="J64">
        <v>0.29962506159731883</v>
      </c>
      <c r="K64">
        <v>0.21521845301603551</v>
      </c>
      <c r="L64">
        <v>0.13389767259539417</v>
      </c>
      <c r="M64">
        <v>7.9831179737636329E-2</v>
      </c>
      <c r="N64">
        <v>1097200759</v>
      </c>
      <c r="O64">
        <v>768451914</v>
      </c>
      <c r="P64">
        <v>82849899</v>
      </c>
      <c r="Q64">
        <v>19284074</v>
      </c>
      <c r="R64">
        <v>0</v>
      </c>
      <c r="S64">
        <v>19683749</v>
      </c>
      <c r="T64">
        <v>870108</v>
      </c>
      <c r="U64">
        <v>14670722</v>
      </c>
      <c r="V64">
        <v>83202973</v>
      </c>
      <c r="W64">
        <v>87590831</v>
      </c>
      <c r="X64">
        <v>48941675</v>
      </c>
      <c r="Y64">
        <v>35895689</v>
      </c>
      <c r="Z64">
        <v>1453307379</v>
      </c>
      <c r="AA64">
        <v>992531189</v>
      </c>
    </row>
    <row r="65" spans="1:27" x14ac:dyDescent="0.25">
      <c r="A65">
        <v>860058070</v>
      </c>
      <c r="B65">
        <v>2017</v>
      </c>
      <c r="C65" s="38" t="str">
        <f t="shared" si="0"/>
        <v>860058070 2017</v>
      </c>
      <c r="D65" t="str">
        <f>VLOOKUP(A65&amp;" "&amp;B65,DATOS_ESF!C:C,1,0)</f>
        <v>860058070 2017</v>
      </c>
      <c r="E65">
        <v>171735621</v>
      </c>
      <c r="F65">
        <v>101909443</v>
      </c>
      <c r="G65">
        <v>85695875</v>
      </c>
      <c r="H65">
        <v>66038891</v>
      </c>
      <c r="I65">
        <v>66038891</v>
      </c>
      <c r="J65">
        <v>0.24100084474535718</v>
      </c>
      <c r="K65">
        <v>0.14301204204181278</v>
      </c>
      <c r="L65">
        <v>9.2674009179764552E-2</v>
      </c>
      <c r="M65">
        <v>4.1260628220209268E-2</v>
      </c>
      <c r="N65">
        <v>712593440</v>
      </c>
      <c r="O65">
        <v>540857819</v>
      </c>
      <c r="P65">
        <v>49820952</v>
      </c>
      <c r="Q65">
        <v>0</v>
      </c>
      <c r="R65">
        <v>0</v>
      </c>
      <c r="S65">
        <v>20005226</v>
      </c>
      <c r="T65">
        <v>0</v>
      </c>
      <c r="U65">
        <v>0</v>
      </c>
      <c r="V65">
        <v>13188485</v>
      </c>
      <c r="W65">
        <v>29402053</v>
      </c>
      <c r="X65">
        <v>19656984</v>
      </c>
      <c r="Y65">
        <v>0</v>
      </c>
      <c r="Z65">
        <v>827691368</v>
      </c>
      <c r="AA65">
        <v>640086050</v>
      </c>
    </row>
    <row r="66" spans="1:27" x14ac:dyDescent="0.25">
      <c r="A66">
        <v>860059851</v>
      </c>
      <c r="B66">
        <v>2015</v>
      </c>
      <c r="C66" s="38" t="str">
        <f t="shared" si="0"/>
        <v>860059851 2015</v>
      </c>
      <c r="D66" t="str">
        <f>VLOOKUP(A66&amp;" "&amp;B66,DATOS_ESF!C:C,1,0)</f>
        <v>860059851 2015</v>
      </c>
      <c r="E66">
        <v>20972544</v>
      </c>
      <c r="F66">
        <v>10076920</v>
      </c>
      <c r="G66">
        <v>8024080</v>
      </c>
      <c r="H66">
        <v>4298879</v>
      </c>
      <c r="I66">
        <v>4298879</v>
      </c>
      <c r="J66">
        <v>0.16095102736922254</v>
      </c>
      <c r="K66">
        <v>7.7333995662017263E-2</v>
      </c>
      <c r="L66">
        <v>3.2991180830803171E-2</v>
      </c>
      <c r="M66">
        <v>1.7749409526426702E-2</v>
      </c>
      <c r="N66">
        <v>130303884</v>
      </c>
      <c r="O66">
        <v>109331340</v>
      </c>
      <c r="P66">
        <v>9400578</v>
      </c>
      <c r="Q66">
        <v>1251773</v>
      </c>
      <c r="R66">
        <v>0</v>
      </c>
      <c r="S66">
        <v>0</v>
      </c>
      <c r="T66">
        <v>2354847</v>
      </c>
      <c r="U66">
        <v>2598120</v>
      </c>
      <c r="V66">
        <v>259977</v>
      </c>
      <c r="W66">
        <v>2312817</v>
      </c>
      <c r="X66">
        <v>0</v>
      </c>
      <c r="Y66">
        <v>3725201</v>
      </c>
      <c r="Z66">
        <v>146720829</v>
      </c>
      <c r="AA66">
        <v>124894628</v>
      </c>
    </row>
    <row r="67" spans="1:27" x14ac:dyDescent="0.25">
      <c r="A67">
        <v>860059851</v>
      </c>
      <c r="B67">
        <v>2016</v>
      </c>
      <c r="C67" s="38" t="str">
        <f t="shared" ref="C67:C130" si="1">A67&amp;" "&amp;B67</f>
        <v>860059851 2016</v>
      </c>
      <c r="D67" t="str">
        <f>VLOOKUP(A67&amp;" "&amp;B67,DATOS_ESF!C:C,1,0)</f>
        <v>860059851 2016</v>
      </c>
      <c r="E67">
        <v>29779630</v>
      </c>
      <c r="F67">
        <v>10039688</v>
      </c>
      <c r="G67">
        <v>11045356</v>
      </c>
      <c r="H67">
        <v>8515196</v>
      </c>
      <c r="I67">
        <v>8515196</v>
      </c>
      <c r="J67">
        <v>0.24452884544246517</v>
      </c>
      <c r="K67">
        <v>8.2438677553837048E-2</v>
      </c>
      <c r="L67">
        <v>6.9920648664751631E-2</v>
      </c>
      <c r="M67">
        <v>2.8572606303421042E-2</v>
      </c>
      <c r="N67">
        <v>121783710</v>
      </c>
      <c r="O67">
        <v>92004080</v>
      </c>
      <c r="P67">
        <v>20766540</v>
      </c>
      <c r="Q67">
        <v>1301570</v>
      </c>
      <c r="R67">
        <v>808834</v>
      </c>
      <c r="S67">
        <v>1301570</v>
      </c>
      <c r="T67">
        <v>2040358</v>
      </c>
      <c r="U67">
        <v>808834</v>
      </c>
      <c r="V67">
        <v>1111126</v>
      </c>
      <c r="W67">
        <v>3479678</v>
      </c>
      <c r="X67">
        <v>1265080</v>
      </c>
      <c r="Y67">
        <v>1265080</v>
      </c>
      <c r="Z67">
        <v>136239962</v>
      </c>
      <c r="AA67">
        <v>120471106</v>
      </c>
    </row>
    <row r="68" spans="1:27" x14ac:dyDescent="0.25">
      <c r="A68">
        <v>860059851</v>
      </c>
      <c r="B68">
        <v>2017</v>
      </c>
      <c r="C68" s="38" t="str">
        <f t="shared" si="1"/>
        <v>860059851 2017</v>
      </c>
      <c r="D68" t="str">
        <f>VLOOKUP(A68&amp;" "&amp;B68,DATOS_ESF!C:C,1,0)</f>
        <v>860059851 2017</v>
      </c>
      <c r="E68">
        <v>10486681</v>
      </c>
      <c r="F68">
        <v>2779454</v>
      </c>
      <c r="G68">
        <v>2595093</v>
      </c>
      <c r="H68">
        <v>2067318</v>
      </c>
      <c r="I68">
        <v>2067318</v>
      </c>
      <c r="J68">
        <v>0.27129006216190221</v>
      </c>
      <c r="K68">
        <v>7.1904375506048834E-2</v>
      </c>
      <c r="L68">
        <v>5.3481442672702578E-2</v>
      </c>
      <c r="M68">
        <v>2.3974885852663413E-2</v>
      </c>
      <c r="N68">
        <v>38654866</v>
      </c>
      <c r="O68">
        <v>28168185</v>
      </c>
      <c r="P68">
        <v>7835356</v>
      </c>
      <c r="Q68">
        <v>0</v>
      </c>
      <c r="R68">
        <v>398014</v>
      </c>
      <c r="S68">
        <v>1313819</v>
      </c>
      <c r="T68">
        <v>1100002</v>
      </c>
      <c r="U68">
        <v>0</v>
      </c>
      <c r="V68">
        <v>231984</v>
      </c>
      <c r="W68">
        <v>926746</v>
      </c>
      <c r="X68">
        <v>527775</v>
      </c>
      <c r="Y68">
        <v>0</v>
      </c>
      <c r="Z68">
        <v>42766306</v>
      </c>
      <c r="AA68">
        <v>38642120</v>
      </c>
    </row>
    <row r="69" spans="1:27" x14ac:dyDescent="0.25">
      <c r="A69">
        <v>860067697</v>
      </c>
      <c r="B69">
        <v>2016</v>
      </c>
      <c r="C69" s="38" t="str">
        <f t="shared" si="1"/>
        <v>860067697 2016</v>
      </c>
      <c r="D69" t="str">
        <f>VLOOKUP(A69&amp;" "&amp;B69,DATOS_ESF!C:C,1,0)</f>
        <v>860067697 2016</v>
      </c>
      <c r="E69">
        <v>18215819</v>
      </c>
      <c r="F69">
        <v>4147945</v>
      </c>
      <c r="G69">
        <v>2982642</v>
      </c>
      <c r="H69">
        <v>2703370</v>
      </c>
      <c r="I69">
        <v>2703370</v>
      </c>
      <c r="J69">
        <v>0.77335787079250562</v>
      </c>
      <c r="K69">
        <v>0.1761022061848781</v>
      </c>
      <c r="L69">
        <v>0.11477235622314517</v>
      </c>
      <c r="M69">
        <v>0.14743507853867704</v>
      </c>
      <c r="N69">
        <v>23554191</v>
      </c>
      <c r="O69">
        <v>5338372</v>
      </c>
      <c r="P69">
        <v>13632516</v>
      </c>
      <c r="Q69">
        <v>337105</v>
      </c>
      <c r="R69">
        <v>0</v>
      </c>
      <c r="S69">
        <v>337105</v>
      </c>
      <c r="T69">
        <v>238852</v>
      </c>
      <c r="U69">
        <v>0</v>
      </c>
      <c r="V69">
        <v>0</v>
      </c>
      <c r="W69">
        <v>3472714</v>
      </c>
      <c r="X69">
        <v>139636</v>
      </c>
      <c r="Y69">
        <v>139636</v>
      </c>
      <c r="Z69">
        <v>28080624</v>
      </c>
      <c r="AA69">
        <v>23117812</v>
      </c>
    </row>
    <row r="70" spans="1:27" x14ac:dyDescent="0.25">
      <c r="A70">
        <v>860067697</v>
      </c>
      <c r="B70">
        <v>2017</v>
      </c>
      <c r="C70" s="38" t="str">
        <f t="shared" si="1"/>
        <v>860067697 2017</v>
      </c>
      <c r="D70" t="str">
        <f>VLOOKUP(A70&amp;" "&amp;B70,DATOS_ESF!C:C,1,0)</f>
        <v>860067697 2017</v>
      </c>
      <c r="E70">
        <v>14618080</v>
      </c>
      <c r="F70">
        <v>6762239</v>
      </c>
      <c r="G70">
        <v>4370100</v>
      </c>
      <c r="H70">
        <v>2894649</v>
      </c>
      <c r="I70">
        <v>2894649</v>
      </c>
      <c r="J70">
        <v>0.64565945461906349</v>
      </c>
      <c r="K70">
        <v>0.29867831786005827</v>
      </c>
      <c r="L70">
        <v>0.12785246042254642</v>
      </c>
      <c r="M70">
        <v>0.10565732039453826</v>
      </c>
      <c r="N70">
        <v>22640542</v>
      </c>
      <c r="O70">
        <v>8022462</v>
      </c>
      <c r="P70">
        <v>7631529</v>
      </c>
      <c r="Q70">
        <v>0</v>
      </c>
      <c r="R70">
        <v>0</v>
      </c>
      <c r="S70">
        <v>490695</v>
      </c>
      <c r="T70">
        <v>266383</v>
      </c>
      <c r="U70">
        <v>0</v>
      </c>
      <c r="V70">
        <v>0</v>
      </c>
      <c r="W70">
        <v>2392139</v>
      </c>
      <c r="X70">
        <v>1475451</v>
      </c>
      <c r="Y70">
        <v>0</v>
      </c>
      <c r="Z70">
        <v>29669164</v>
      </c>
      <c r="AA70">
        <v>18536825</v>
      </c>
    </row>
    <row r="71" spans="1:27" x14ac:dyDescent="0.25">
      <c r="A71">
        <v>860077099</v>
      </c>
      <c r="B71">
        <v>2016</v>
      </c>
      <c r="C71" s="38" t="str">
        <f t="shared" si="1"/>
        <v>860077099 2016</v>
      </c>
      <c r="D71" t="str">
        <f>VLOOKUP(A71&amp;" "&amp;B71,DATOS_ESF!C:C,1,0)</f>
        <v>860077099 2016</v>
      </c>
      <c r="E71">
        <v>20226968</v>
      </c>
      <c r="F71">
        <v>11932800</v>
      </c>
      <c r="G71">
        <v>13925944</v>
      </c>
      <c r="H71">
        <v>7846682</v>
      </c>
      <c r="I71">
        <v>7846682</v>
      </c>
      <c r="J71">
        <v>0.30400079932783358</v>
      </c>
      <c r="K71">
        <v>0.17934377204824631</v>
      </c>
      <c r="L71">
        <v>0.1179315456509015</v>
      </c>
      <c r="M71">
        <v>4.9492075737033649E-3</v>
      </c>
      <c r="N71">
        <v>66535904</v>
      </c>
      <c r="O71">
        <v>46308936</v>
      </c>
      <c r="P71">
        <v>7925840</v>
      </c>
      <c r="Q71">
        <v>0</v>
      </c>
      <c r="R71">
        <v>648940</v>
      </c>
      <c r="S71">
        <v>0</v>
      </c>
      <c r="T71">
        <v>929552</v>
      </c>
      <c r="U71">
        <v>648940</v>
      </c>
      <c r="V71">
        <v>2322444</v>
      </c>
      <c r="W71">
        <v>329300</v>
      </c>
      <c r="X71">
        <v>3039631</v>
      </c>
      <c r="Y71">
        <v>3039631</v>
      </c>
      <c r="Z71">
        <v>84760331</v>
      </c>
      <c r="AA71">
        <v>55861956</v>
      </c>
    </row>
    <row r="72" spans="1:27" x14ac:dyDescent="0.25">
      <c r="A72">
        <v>860077099</v>
      </c>
      <c r="B72">
        <v>2017</v>
      </c>
      <c r="C72" s="38" t="str">
        <f t="shared" si="1"/>
        <v>860077099 2017</v>
      </c>
      <c r="D72" t="str">
        <f>VLOOKUP(A72&amp;" "&amp;B72,DATOS_ESF!C:C,1,0)</f>
        <v>860077099 2017</v>
      </c>
      <c r="E72">
        <v>10172005</v>
      </c>
      <c r="F72">
        <v>5904029</v>
      </c>
      <c r="G72">
        <v>6410146</v>
      </c>
      <c r="H72">
        <v>5044652</v>
      </c>
      <c r="I72">
        <v>5044652</v>
      </c>
      <c r="J72">
        <v>0.28287208687361259</v>
      </c>
      <c r="K72">
        <v>0.16418444585824801</v>
      </c>
      <c r="L72">
        <v>0.14028613226115633</v>
      </c>
      <c r="M72">
        <v>5.8151153175938402E-3</v>
      </c>
      <c r="N72">
        <v>35959734</v>
      </c>
      <c r="O72">
        <v>25787729</v>
      </c>
      <c r="P72">
        <v>4136331</v>
      </c>
      <c r="Q72">
        <v>0</v>
      </c>
      <c r="R72">
        <v>444366</v>
      </c>
      <c r="S72">
        <v>0</v>
      </c>
      <c r="T72">
        <v>312721</v>
      </c>
      <c r="U72">
        <v>0</v>
      </c>
      <c r="V72">
        <v>715227</v>
      </c>
      <c r="W72">
        <v>209110</v>
      </c>
      <c r="X72">
        <v>1365494</v>
      </c>
      <c r="Y72">
        <v>0</v>
      </c>
      <c r="Z72">
        <v>42891711</v>
      </c>
      <c r="AA72">
        <v>30577536</v>
      </c>
    </row>
    <row r="73" spans="1:27" x14ac:dyDescent="0.25">
      <c r="A73">
        <v>860078977</v>
      </c>
      <c r="B73">
        <v>2016</v>
      </c>
      <c r="C73" s="38" t="str">
        <f t="shared" si="1"/>
        <v>860078977 2016</v>
      </c>
      <c r="D73" t="str">
        <f>VLOOKUP(A73&amp;" "&amp;B73,DATOS_ESF!C:C,1,0)</f>
        <v>860078977 2016</v>
      </c>
      <c r="E73">
        <v>0</v>
      </c>
      <c r="F73">
        <v>-132366</v>
      </c>
      <c r="G73">
        <v>-21964</v>
      </c>
      <c r="H73">
        <v>-21964</v>
      </c>
      <c r="I73">
        <v>-21964</v>
      </c>
      <c r="J73" t="s">
        <v>539</v>
      </c>
      <c r="K73" t="s">
        <v>539</v>
      </c>
      <c r="L73" t="s">
        <v>539</v>
      </c>
      <c r="M73" t="s">
        <v>539</v>
      </c>
      <c r="P73">
        <v>64621</v>
      </c>
      <c r="Q73">
        <v>0</v>
      </c>
      <c r="R73">
        <v>0</v>
      </c>
      <c r="S73">
        <v>0</v>
      </c>
      <c r="T73">
        <v>526</v>
      </c>
      <c r="U73">
        <v>68271</v>
      </c>
      <c r="V73">
        <v>110402</v>
      </c>
      <c r="W73">
        <v>0</v>
      </c>
      <c r="X73">
        <v>0</v>
      </c>
      <c r="Y73">
        <v>0</v>
      </c>
      <c r="Z73">
        <v>-21438</v>
      </c>
      <c r="AA73">
        <v>132892</v>
      </c>
    </row>
    <row r="74" spans="1:27" x14ac:dyDescent="0.25">
      <c r="A74">
        <v>860354402</v>
      </c>
      <c r="B74">
        <v>2016</v>
      </c>
      <c r="C74" s="38" t="str">
        <f t="shared" si="1"/>
        <v>860354402 2016</v>
      </c>
      <c r="D74" t="str">
        <f>VLOOKUP(A74&amp;" "&amp;B74,DATOS_ESF!C:C,1,0)</f>
        <v>860354402 2016</v>
      </c>
      <c r="E74">
        <v>8819727</v>
      </c>
      <c r="F74">
        <v>2199158</v>
      </c>
      <c r="G74">
        <v>1982312</v>
      </c>
      <c r="H74">
        <v>1522967</v>
      </c>
      <c r="I74">
        <v>1522967</v>
      </c>
      <c r="J74">
        <v>0.67973281511735584</v>
      </c>
      <c r="K74">
        <v>0.16948822318739049</v>
      </c>
      <c r="L74">
        <v>0.11737445458808804</v>
      </c>
      <c r="M74">
        <v>1.6779592895262031E-2</v>
      </c>
      <c r="N74">
        <v>12975285</v>
      </c>
      <c r="O74">
        <v>4155558</v>
      </c>
      <c r="P74">
        <v>7233412</v>
      </c>
      <c r="Q74">
        <v>0</v>
      </c>
      <c r="R74">
        <v>5789</v>
      </c>
      <c r="S74">
        <v>0</v>
      </c>
      <c r="T74">
        <v>1116408</v>
      </c>
      <c r="U74">
        <v>497776</v>
      </c>
      <c r="V74">
        <v>874</v>
      </c>
      <c r="W74">
        <v>217720</v>
      </c>
      <c r="X74">
        <v>459345</v>
      </c>
      <c r="Y74">
        <v>0</v>
      </c>
      <c r="Z74">
        <v>16291725</v>
      </c>
      <c r="AA74">
        <v>12110255</v>
      </c>
    </row>
    <row r="75" spans="1:27" x14ac:dyDescent="0.25">
      <c r="A75">
        <v>860354402</v>
      </c>
      <c r="B75">
        <v>2017</v>
      </c>
      <c r="C75" s="38" t="str">
        <f t="shared" si="1"/>
        <v>860354402 2017</v>
      </c>
      <c r="D75" t="str">
        <f>VLOOKUP(A75&amp;" "&amp;B75,DATOS_ESF!C:C,1,0)</f>
        <v>860354402 2017</v>
      </c>
      <c r="E75">
        <v>5025938</v>
      </c>
      <c r="F75">
        <v>1197668</v>
      </c>
      <c r="G75">
        <v>875551</v>
      </c>
      <c r="H75">
        <v>454849</v>
      </c>
      <c r="I75">
        <v>454849</v>
      </c>
      <c r="J75">
        <v>0.62546502890540279</v>
      </c>
      <c r="K75">
        <v>0.14904669541070262</v>
      </c>
      <c r="L75">
        <v>5.6604785600736333E-2</v>
      </c>
      <c r="M75">
        <v>4.0141387205460954E-2</v>
      </c>
      <c r="N75">
        <v>8035522</v>
      </c>
      <c r="O75">
        <v>3009584</v>
      </c>
      <c r="P75">
        <v>3811081</v>
      </c>
      <c r="Q75">
        <v>0</v>
      </c>
      <c r="R75">
        <v>34800</v>
      </c>
      <c r="S75">
        <v>120</v>
      </c>
      <c r="T75">
        <v>17731</v>
      </c>
      <c r="U75">
        <v>0</v>
      </c>
      <c r="V75">
        <v>440</v>
      </c>
      <c r="W75">
        <v>322557</v>
      </c>
      <c r="X75">
        <v>420702</v>
      </c>
      <c r="Y75">
        <v>0</v>
      </c>
      <c r="Z75">
        <v>9251361</v>
      </c>
      <c r="AA75">
        <v>7178142</v>
      </c>
    </row>
    <row r="76" spans="1:27" x14ac:dyDescent="0.25">
      <c r="A76">
        <v>860505064</v>
      </c>
      <c r="B76">
        <v>2016</v>
      </c>
      <c r="C76" s="38" t="str">
        <f t="shared" si="1"/>
        <v>860505064 2016</v>
      </c>
      <c r="D76" t="str">
        <f>VLOOKUP(A76&amp;" "&amp;B76,DATOS_ESF!C:C,1,0)</f>
        <v>860505064 2016</v>
      </c>
      <c r="E76">
        <v>7471240</v>
      </c>
      <c r="F76">
        <v>1550598</v>
      </c>
      <c r="G76">
        <v>1553890</v>
      </c>
      <c r="H76">
        <v>967313</v>
      </c>
      <c r="I76">
        <v>967313</v>
      </c>
      <c r="J76">
        <v>0.23772800042968489</v>
      </c>
      <c r="K76">
        <v>4.9338605373441161E-2</v>
      </c>
      <c r="L76">
        <v>3.0779011955129238E-2</v>
      </c>
      <c r="M76">
        <v>2.9302511079245361E-3</v>
      </c>
      <c r="N76">
        <v>31427682</v>
      </c>
      <c r="O76">
        <v>23956442</v>
      </c>
      <c r="P76">
        <v>5948814</v>
      </c>
      <c r="Q76">
        <v>0</v>
      </c>
      <c r="R76">
        <v>121260</v>
      </c>
      <c r="S76">
        <v>0</v>
      </c>
      <c r="T76">
        <v>178600</v>
      </c>
      <c r="U76">
        <v>29168</v>
      </c>
      <c r="V76">
        <v>95383</v>
      </c>
      <c r="W76">
        <v>92091</v>
      </c>
      <c r="X76">
        <v>293288</v>
      </c>
      <c r="Y76">
        <v>293289</v>
      </c>
      <c r="Z76">
        <v>33545552</v>
      </c>
      <c r="AA76">
        <v>30147775</v>
      </c>
    </row>
    <row r="77" spans="1:27" x14ac:dyDescent="0.25">
      <c r="A77">
        <v>860505064</v>
      </c>
      <c r="B77">
        <v>2017</v>
      </c>
      <c r="C77" s="38" t="str">
        <f t="shared" si="1"/>
        <v>860505064 2017</v>
      </c>
      <c r="D77" t="str">
        <f>VLOOKUP(A77&amp;" "&amp;B77,DATOS_ESF!C:C,1,0)</f>
        <v>860505064 2017</v>
      </c>
      <c r="E77">
        <v>3710105</v>
      </c>
      <c r="F77">
        <v>822161</v>
      </c>
      <c r="G77">
        <v>822161</v>
      </c>
      <c r="H77">
        <v>489889</v>
      </c>
      <c r="I77">
        <v>489889</v>
      </c>
      <c r="J77">
        <v>0.25123785314594727</v>
      </c>
      <c r="K77">
        <v>5.5674425543300023E-2</v>
      </c>
      <c r="L77">
        <v>3.3173902258781071E-2</v>
      </c>
      <c r="M77">
        <v>0</v>
      </c>
      <c r="N77">
        <v>14767301</v>
      </c>
      <c r="O77">
        <v>11057196</v>
      </c>
      <c r="P77">
        <v>2946832</v>
      </c>
      <c r="Q77">
        <v>0</v>
      </c>
      <c r="R77">
        <v>247287</v>
      </c>
      <c r="S77">
        <v>0</v>
      </c>
      <c r="T77">
        <v>306175</v>
      </c>
      <c r="U77">
        <v>0</v>
      </c>
      <c r="V77">
        <v>0</v>
      </c>
      <c r="W77">
        <v>0</v>
      </c>
      <c r="X77">
        <v>332272</v>
      </c>
      <c r="Y77">
        <v>0</v>
      </c>
      <c r="Z77">
        <v>15895637</v>
      </c>
      <c r="AA77">
        <v>14251315</v>
      </c>
    </row>
    <row r="78" spans="1:27" x14ac:dyDescent="0.25">
      <c r="A78">
        <v>860510628</v>
      </c>
      <c r="B78">
        <v>2015</v>
      </c>
      <c r="C78" s="38" t="str">
        <f t="shared" si="1"/>
        <v>860510628 2015</v>
      </c>
      <c r="D78" t="str">
        <f>VLOOKUP(A78&amp;" "&amp;B78,DATOS_ESF!C:C,1,0)</f>
        <v>860510628 2015</v>
      </c>
      <c r="E78">
        <v>23950353</v>
      </c>
      <c r="F78">
        <v>12610969</v>
      </c>
      <c r="G78">
        <v>18908190</v>
      </c>
      <c r="H78">
        <v>11142861</v>
      </c>
      <c r="I78">
        <v>11142861</v>
      </c>
      <c r="J78">
        <v>0.38243103241412107</v>
      </c>
      <c r="K78">
        <v>0.20136763305377903</v>
      </c>
      <c r="L78">
        <v>0.17792538741608716</v>
      </c>
      <c r="M78">
        <v>3.9953953108163602E-3</v>
      </c>
      <c r="N78">
        <v>62626594</v>
      </c>
      <c r="O78">
        <v>38676241</v>
      </c>
      <c r="P78">
        <v>10941298</v>
      </c>
      <c r="Q78">
        <v>0</v>
      </c>
      <c r="R78">
        <v>0</v>
      </c>
      <c r="S78">
        <v>0</v>
      </c>
      <c r="T78">
        <v>0</v>
      </c>
      <c r="U78">
        <v>398086</v>
      </c>
      <c r="V78">
        <v>3816982</v>
      </c>
      <c r="W78">
        <v>250218</v>
      </c>
      <c r="X78">
        <v>0</v>
      </c>
      <c r="Y78">
        <v>7765329</v>
      </c>
      <c r="Z78">
        <v>89396576</v>
      </c>
      <c r="AA78">
        <v>50265843</v>
      </c>
    </row>
    <row r="79" spans="1:27" x14ac:dyDescent="0.25">
      <c r="A79">
        <v>860510628</v>
      </c>
      <c r="B79">
        <v>2016</v>
      </c>
      <c r="C79" s="38" t="str">
        <f t="shared" si="1"/>
        <v>860510628 2016</v>
      </c>
      <c r="D79" t="str">
        <f>VLOOKUP(A79&amp;" "&amp;B79,DATOS_ESF!C:C,1,0)</f>
        <v>860510628 2016</v>
      </c>
      <c r="E79">
        <v>38947455</v>
      </c>
      <c r="F79">
        <v>27840586</v>
      </c>
      <c r="G79">
        <v>36262956</v>
      </c>
      <c r="H79">
        <v>24042256</v>
      </c>
      <c r="I79">
        <v>2657486</v>
      </c>
      <c r="J79">
        <v>0.41545768048612941</v>
      </c>
      <c r="K79">
        <v>0.2969792322228656</v>
      </c>
      <c r="L79">
        <v>2.8347756470464169E-2</v>
      </c>
      <c r="M79">
        <v>1.9916390585265264E-3</v>
      </c>
      <c r="N79">
        <v>93745902</v>
      </c>
      <c r="O79">
        <v>54798447</v>
      </c>
      <c r="P79">
        <v>11080854</v>
      </c>
      <c r="Q79">
        <v>0</v>
      </c>
      <c r="R79">
        <v>726718</v>
      </c>
      <c r="S79">
        <v>0</v>
      </c>
      <c r="T79">
        <v>1390730</v>
      </c>
      <c r="U79">
        <v>726718</v>
      </c>
      <c r="V79">
        <v>8609078</v>
      </c>
      <c r="W79">
        <v>186708</v>
      </c>
      <c r="X79">
        <v>6110350</v>
      </c>
      <c r="Y79">
        <v>6110350</v>
      </c>
      <c r="Z79">
        <v>137696646</v>
      </c>
      <c r="AA79">
        <v>67519445</v>
      </c>
    </row>
    <row r="80" spans="1:27" x14ac:dyDescent="0.25">
      <c r="A80">
        <v>860510628</v>
      </c>
      <c r="B80">
        <v>2017</v>
      </c>
      <c r="C80" s="38" t="str">
        <f t="shared" si="1"/>
        <v>860510628 2017</v>
      </c>
      <c r="D80" t="str">
        <f>VLOOKUP(A80&amp;" "&amp;B80,DATOS_ESF!C:C,1,0)</f>
        <v>860510628 2017</v>
      </c>
      <c r="E80">
        <v>6190771</v>
      </c>
      <c r="F80">
        <v>5477649</v>
      </c>
      <c r="G80">
        <v>12605421</v>
      </c>
      <c r="H80">
        <v>9587857</v>
      </c>
      <c r="I80">
        <v>9620526</v>
      </c>
      <c r="J80">
        <v>0.835626994490408</v>
      </c>
      <c r="K80">
        <v>0.73937016419172807</v>
      </c>
      <c r="L80">
        <v>1.298573509954871</v>
      </c>
      <c r="M80">
        <v>4.8670897643177452E-3</v>
      </c>
      <c r="N80">
        <v>7408534</v>
      </c>
      <c r="O80">
        <v>1217763</v>
      </c>
      <c r="P80">
        <v>905885</v>
      </c>
      <c r="Q80">
        <v>0</v>
      </c>
      <c r="R80">
        <v>359251</v>
      </c>
      <c r="S80">
        <v>0</v>
      </c>
      <c r="T80">
        <v>552014</v>
      </c>
      <c r="U80">
        <v>0</v>
      </c>
      <c r="V80">
        <v>7163830</v>
      </c>
      <c r="W80">
        <v>36058</v>
      </c>
      <c r="X80">
        <v>3017564</v>
      </c>
      <c r="Y80">
        <v>0</v>
      </c>
      <c r="Z80">
        <v>20602027</v>
      </c>
      <c r="AA80">
        <v>2518957</v>
      </c>
    </row>
    <row r="81" spans="1:27" x14ac:dyDescent="0.25">
      <c r="A81">
        <v>860515523</v>
      </c>
      <c r="B81">
        <v>2015</v>
      </c>
      <c r="C81" s="38" t="str">
        <f t="shared" si="1"/>
        <v>860515523 2015</v>
      </c>
      <c r="D81" t="str">
        <f>VLOOKUP(A81&amp;" "&amp;B81,DATOS_ESF!C:C,1,0)</f>
        <v>860515523 2015</v>
      </c>
      <c r="E81">
        <v>8025508</v>
      </c>
      <c r="F81">
        <v>1273998</v>
      </c>
      <c r="G81">
        <v>554003</v>
      </c>
      <c r="H81">
        <v>336433</v>
      </c>
      <c r="I81">
        <v>336433</v>
      </c>
      <c r="J81">
        <v>0.87523848057311682</v>
      </c>
      <c r="K81">
        <v>0.13893850380227515</v>
      </c>
      <c r="L81">
        <v>3.6690401122851712E-2</v>
      </c>
      <c r="M81">
        <v>0.10340116320283199</v>
      </c>
      <c r="N81">
        <v>9169510</v>
      </c>
      <c r="O81">
        <v>1144002</v>
      </c>
      <c r="P81">
        <v>6616639</v>
      </c>
      <c r="Q81">
        <v>21779</v>
      </c>
      <c r="R81">
        <v>0</v>
      </c>
      <c r="S81">
        <v>0</v>
      </c>
      <c r="T81">
        <v>12912</v>
      </c>
      <c r="U81">
        <v>126004</v>
      </c>
      <c r="V81">
        <v>58030</v>
      </c>
      <c r="W81">
        <v>948138</v>
      </c>
      <c r="X81">
        <v>0</v>
      </c>
      <c r="Y81">
        <v>217570</v>
      </c>
      <c r="Z81">
        <v>10732020</v>
      </c>
      <c r="AA81">
        <v>8856562</v>
      </c>
    </row>
    <row r="82" spans="1:27" x14ac:dyDescent="0.25">
      <c r="A82">
        <v>860515523</v>
      </c>
      <c r="B82">
        <v>2016</v>
      </c>
      <c r="C82" s="38" t="str">
        <f t="shared" si="1"/>
        <v>860515523 2016</v>
      </c>
      <c r="D82" t="str">
        <f>VLOOKUP(A82&amp;" "&amp;B82,DATOS_ESF!C:C,1,0)</f>
        <v>860515523 2016</v>
      </c>
      <c r="E82">
        <v>34022652</v>
      </c>
      <c r="F82">
        <v>2228936</v>
      </c>
      <c r="G82">
        <v>2136638</v>
      </c>
      <c r="H82">
        <v>1231794</v>
      </c>
      <c r="I82">
        <v>1231794</v>
      </c>
      <c r="J82">
        <v>0.67889722480785231</v>
      </c>
      <c r="K82">
        <v>4.4476793422050555E-2</v>
      </c>
      <c r="L82">
        <v>2.457955153334207E-2</v>
      </c>
      <c r="M82">
        <v>1.4455113505481757E-2</v>
      </c>
      <c r="N82">
        <v>50114584</v>
      </c>
      <c r="O82">
        <v>16091932</v>
      </c>
      <c r="P82">
        <v>32115152</v>
      </c>
      <c r="Q82">
        <v>0</v>
      </c>
      <c r="R82">
        <v>208211</v>
      </c>
      <c r="S82">
        <v>0</v>
      </c>
      <c r="T82">
        <v>737858</v>
      </c>
      <c r="U82">
        <v>208211</v>
      </c>
      <c r="V82">
        <v>47034</v>
      </c>
      <c r="W82">
        <v>724412</v>
      </c>
      <c r="X82">
        <v>452422</v>
      </c>
      <c r="Y82">
        <v>452422</v>
      </c>
      <c r="Z82">
        <v>53580834</v>
      </c>
      <c r="AA82">
        <v>49347918</v>
      </c>
    </row>
    <row r="83" spans="1:27" x14ac:dyDescent="0.25">
      <c r="A83">
        <v>860515523</v>
      </c>
      <c r="B83">
        <v>2017</v>
      </c>
      <c r="C83" s="38" t="str">
        <f t="shared" si="1"/>
        <v>860515523 2017</v>
      </c>
      <c r="D83" t="str">
        <f>VLOOKUP(A83&amp;" "&amp;B83,DATOS_ESF!C:C,1,0)</f>
        <v>860515523 2017</v>
      </c>
      <c r="E83">
        <v>7678785</v>
      </c>
      <c r="F83">
        <v>1837187</v>
      </c>
      <c r="G83">
        <v>1330098</v>
      </c>
      <c r="H83">
        <v>833290</v>
      </c>
      <c r="I83">
        <v>833290</v>
      </c>
      <c r="J83">
        <v>0.81155432487918555</v>
      </c>
      <c r="K83">
        <v>0.19416835547053554</v>
      </c>
      <c r="L83">
        <v>8.8068633693816997E-2</v>
      </c>
      <c r="M83">
        <v>6.0226753295479468E-2</v>
      </c>
      <c r="N83">
        <v>9461825</v>
      </c>
      <c r="O83">
        <v>1783040</v>
      </c>
      <c r="P83">
        <v>6262718</v>
      </c>
      <c r="Q83">
        <v>0</v>
      </c>
      <c r="R83">
        <v>90929</v>
      </c>
      <c r="S83">
        <v>58041</v>
      </c>
      <c r="T83">
        <v>570090</v>
      </c>
      <c r="U83">
        <v>0</v>
      </c>
      <c r="V83">
        <v>62766</v>
      </c>
      <c r="W83">
        <v>569855</v>
      </c>
      <c r="X83">
        <v>496808</v>
      </c>
      <c r="Y83">
        <v>0</v>
      </c>
      <c r="Z83">
        <v>11931868</v>
      </c>
      <c r="AA83">
        <v>8764583</v>
      </c>
    </row>
    <row r="84" spans="1:27" x14ac:dyDescent="0.25">
      <c r="A84">
        <v>860527800</v>
      </c>
      <c r="B84">
        <v>2016</v>
      </c>
      <c r="C84" s="38" t="str">
        <f t="shared" si="1"/>
        <v>860527800 2016</v>
      </c>
      <c r="D84" t="str">
        <f>VLOOKUP(A84&amp;" "&amp;B84,DATOS_ESF!C:C,1,0)</f>
        <v>860527800 2016</v>
      </c>
      <c r="E84">
        <v>21897556</v>
      </c>
      <c r="F84">
        <v>15289814</v>
      </c>
      <c r="G84">
        <v>15809464</v>
      </c>
      <c r="H84">
        <v>15554392</v>
      </c>
      <c r="I84">
        <v>15554392</v>
      </c>
      <c r="J84">
        <v>0.15923879027958443</v>
      </c>
      <c r="K84">
        <v>0.11118736195764742</v>
      </c>
      <c r="L84">
        <v>0.11311137031066142</v>
      </c>
      <c r="M84">
        <v>2.7232435957263859E-3</v>
      </c>
      <c r="N84">
        <v>137513956</v>
      </c>
      <c r="O84">
        <v>115616400</v>
      </c>
      <c r="P84">
        <v>5012480</v>
      </c>
      <c r="Q84">
        <v>0</v>
      </c>
      <c r="R84">
        <v>1729874</v>
      </c>
      <c r="S84">
        <v>0</v>
      </c>
      <c r="T84">
        <v>1864486</v>
      </c>
      <c r="U84">
        <v>1729874</v>
      </c>
      <c r="V84">
        <v>894134</v>
      </c>
      <c r="W84">
        <v>374484</v>
      </c>
      <c r="X84">
        <v>127536</v>
      </c>
      <c r="Y84">
        <v>127536</v>
      </c>
      <c r="Z84">
        <v>155689926</v>
      </c>
      <c r="AA84">
        <v>124463112</v>
      </c>
    </row>
    <row r="85" spans="1:27" x14ac:dyDescent="0.25">
      <c r="A85">
        <v>860527800</v>
      </c>
      <c r="B85">
        <v>2017</v>
      </c>
      <c r="C85" s="38" t="str">
        <f t="shared" si="1"/>
        <v>860527800 2017</v>
      </c>
      <c r="D85" t="str">
        <f>VLOOKUP(A85&amp;" "&amp;B85,DATOS_ESF!C:C,1,0)</f>
        <v>860527800 2017</v>
      </c>
      <c r="E85">
        <v>7982350</v>
      </c>
      <c r="F85">
        <v>6913776</v>
      </c>
      <c r="G85">
        <v>6328292</v>
      </c>
      <c r="H85">
        <v>6159356</v>
      </c>
      <c r="I85">
        <v>6159356</v>
      </c>
      <c r="J85">
        <v>7.2293767251772501E-2</v>
      </c>
      <c r="K85">
        <v>6.2616010695458191E-2</v>
      </c>
      <c r="L85">
        <v>5.5783453379619846E-2</v>
      </c>
      <c r="M85">
        <v>1.073443823531026E-2</v>
      </c>
      <c r="N85">
        <v>110415466</v>
      </c>
      <c r="O85">
        <v>102433116</v>
      </c>
      <c r="P85">
        <v>3503297</v>
      </c>
      <c r="Q85">
        <v>0</v>
      </c>
      <c r="R85">
        <v>2896825</v>
      </c>
      <c r="S85">
        <v>0</v>
      </c>
      <c r="T85">
        <v>5331548</v>
      </c>
      <c r="U85">
        <v>0</v>
      </c>
      <c r="V85">
        <v>599764</v>
      </c>
      <c r="W85">
        <v>1185248</v>
      </c>
      <c r="X85">
        <v>168936</v>
      </c>
      <c r="Y85">
        <v>0</v>
      </c>
      <c r="Z85">
        <v>123260554</v>
      </c>
      <c r="AA85">
        <v>110018486</v>
      </c>
    </row>
    <row r="86" spans="1:27" x14ac:dyDescent="0.25">
      <c r="A86">
        <v>860532790</v>
      </c>
      <c r="B86">
        <v>2016</v>
      </c>
      <c r="C86" s="38" t="str">
        <f t="shared" si="1"/>
        <v>860532790 2016</v>
      </c>
      <c r="D86" t="str">
        <f>VLOOKUP(A86&amp;" "&amp;B86,DATOS_ESF!C:C,1,0)</f>
        <v>860532790 2016</v>
      </c>
      <c r="E86">
        <v>2485596</v>
      </c>
      <c r="F86">
        <v>1941488</v>
      </c>
      <c r="G86">
        <v>1927766</v>
      </c>
      <c r="H86">
        <v>1298092</v>
      </c>
      <c r="I86">
        <v>1298092</v>
      </c>
      <c r="J86">
        <v>0.33138028054846885</v>
      </c>
      <c r="K86">
        <v>0.25883966586745621</v>
      </c>
      <c r="L86">
        <v>0.17306195018728829</v>
      </c>
      <c r="M86">
        <v>1.8171816739050675E-2</v>
      </c>
      <c r="N86">
        <v>7500736</v>
      </c>
      <c r="O86">
        <v>5015140</v>
      </c>
      <c r="P86">
        <v>1385412</v>
      </c>
      <c r="Q86">
        <v>0</v>
      </c>
      <c r="R86">
        <v>77065</v>
      </c>
      <c r="S86">
        <v>0</v>
      </c>
      <c r="T86">
        <v>638374</v>
      </c>
      <c r="U86">
        <v>77065</v>
      </c>
      <c r="V86">
        <v>122580</v>
      </c>
      <c r="W86">
        <v>136302</v>
      </c>
      <c r="X86">
        <v>314837</v>
      </c>
      <c r="Y86">
        <v>314837</v>
      </c>
      <c r="Z86">
        <v>10518015</v>
      </c>
      <c r="AA86">
        <v>6690984</v>
      </c>
    </row>
    <row r="87" spans="1:27" x14ac:dyDescent="0.25">
      <c r="A87">
        <v>860532790</v>
      </c>
      <c r="B87">
        <v>2017</v>
      </c>
      <c r="C87" s="38" t="str">
        <f t="shared" si="1"/>
        <v>860532790 2017</v>
      </c>
      <c r="D87" t="str">
        <f>VLOOKUP(A87&amp;" "&amp;B87,DATOS_ESF!C:C,1,0)</f>
        <v>860532790 2017</v>
      </c>
      <c r="E87">
        <v>1328831</v>
      </c>
      <c r="F87">
        <v>873405</v>
      </c>
      <c r="G87">
        <v>868678</v>
      </c>
      <c r="H87">
        <v>501584</v>
      </c>
      <c r="I87">
        <v>501584</v>
      </c>
      <c r="J87">
        <v>0.24148866803424668</v>
      </c>
      <c r="K87">
        <v>0.15872402894307194</v>
      </c>
      <c r="L87">
        <v>9.1152939739733332E-2</v>
      </c>
      <c r="M87">
        <v>9.1671961071946237E-3</v>
      </c>
      <c r="N87">
        <v>5502664</v>
      </c>
      <c r="O87">
        <v>4173833</v>
      </c>
      <c r="P87">
        <v>770215</v>
      </c>
      <c r="Q87">
        <v>0</v>
      </c>
      <c r="R87">
        <v>63670</v>
      </c>
      <c r="S87">
        <v>0</v>
      </c>
      <c r="T87">
        <v>335538</v>
      </c>
      <c r="U87">
        <v>0</v>
      </c>
      <c r="V87">
        <v>45717</v>
      </c>
      <c r="W87">
        <v>50444</v>
      </c>
      <c r="X87">
        <v>367094</v>
      </c>
      <c r="Y87">
        <v>0</v>
      </c>
      <c r="Z87">
        <v>6757324</v>
      </c>
      <c r="AA87">
        <v>5058162</v>
      </c>
    </row>
    <row r="88" spans="1:27" x14ac:dyDescent="0.25">
      <c r="A88">
        <v>890205645</v>
      </c>
      <c r="B88">
        <v>2016</v>
      </c>
      <c r="C88" s="38" t="str">
        <f t="shared" si="1"/>
        <v>890205645 2016</v>
      </c>
      <c r="D88" t="str">
        <f>VLOOKUP(A88&amp;" "&amp;B88,DATOS_ESF!C:C,1,0)</f>
        <v>890205645 2016</v>
      </c>
      <c r="E88">
        <v>162434670</v>
      </c>
      <c r="F88">
        <v>69222543</v>
      </c>
      <c r="G88">
        <v>69355605</v>
      </c>
      <c r="H88">
        <v>26226885</v>
      </c>
      <c r="I88">
        <v>26226885</v>
      </c>
      <c r="J88">
        <v>0.28772375037407616</v>
      </c>
      <c r="K88">
        <v>0.12261526238450667</v>
      </c>
      <c r="L88">
        <v>4.6456201208951282E-2</v>
      </c>
      <c r="M88">
        <v>0</v>
      </c>
      <c r="N88">
        <v>564550788</v>
      </c>
      <c r="O88">
        <v>402116118</v>
      </c>
      <c r="P88">
        <v>17447208</v>
      </c>
      <c r="Q88">
        <v>11593044</v>
      </c>
      <c r="R88">
        <v>26289416</v>
      </c>
      <c r="S88">
        <v>11593044</v>
      </c>
      <c r="T88">
        <v>0</v>
      </c>
      <c r="U88">
        <v>26289415</v>
      </c>
      <c r="V88">
        <v>0</v>
      </c>
      <c r="W88">
        <v>0</v>
      </c>
      <c r="X88">
        <v>21564360</v>
      </c>
      <c r="Y88">
        <v>21564360</v>
      </c>
      <c r="Z88">
        <v>655337691</v>
      </c>
      <c r="AA88">
        <v>495328245</v>
      </c>
    </row>
    <row r="89" spans="1:27" x14ac:dyDescent="0.25">
      <c r="A89">
        <v>890205645</v>
      </c>
      <c r="B89">
        <v>2017</v>
      </c>
      <c r="C89" s="38" t="str">
        <f t="shared" si="1"/>
        <v>890205645 2017</v>
      </c>
      <c r="D89" t="str">
        <f>VLOOKUP(A89&amp;" "&amp;B89,DATOS_ESF!C:C,1,0)</f>
        <v>890205645 2017</v>
      </c>
      <c r="E89">
        <v>246837612</v>
      </c>
      <c r="F89">
        <v>184717658</v>
      </c>
      <c r="G89">
        <v>184597184</v>
      </c>
      <c r="H89">
        <v>204494621</v>
      </c>
      <c r="I89">
        <v>204494621</v>
      </c>
      <c r="J89">
        <v>0.61471070439246478</v>
      </c>
      <c r="K89">
        <v>0.46001061484465505</v>
      </c>
      <c r="L89">
        <v>0.5092620670766338</v>
      </c>
      <c r="M89">
        <v>0</v>
      </c>
      <c r="N89">
        <v>401550860</v>
      </c>
      <c r="O89">
        <v>154713248</v>
      </c>
      <c r="P89">
        <v>16789784</v>
      </c>
      <c r="Q89">
        <v>0</v>
      </c>
      <c r="R89">
        <v>35095004</v>
      </c>
      <c r="S89">
        <v>10235166</v>
      </c>
      <c r="T89">
        <v>0</v>
      </c>
      <c r="U89">
        <v>0</v>
      </c>
      <c r="V89">
        <v>0</v>
      </c>
      <c r="W89">
        <v>0</v>
      </c>
      <c r="X89">
        <v>-19897437</v>
      </c>
      <c r="Y89">
        <v>0</v>
      </c>
      <c r="Z89">
        <v>586268518</v>
      </c>
      <c r="AA89">
        <v>216833202</v>
      </c>
    </row>
    <row r="90" spans="1:27" x14ac:dyDescent="0.25">
      <c r="A90">
        <v>890312765</v>
      </c>
      <c r="B90">
        <v>2016</v>
      </c>
      <c r="C90" s="38" t="str">
        <f t="shared" si="1"/>
        <v>890312765 2016</v>
      </c>
      <c r="D90" t="str">
        <f>VLOOKUP(A90&amp;" "&amp;B90,DATOS_ESF!C:C,1,0)</f>
        <v>890312765 2016</v>
      </c>
      <c r="E90">
        <v>4817786</v>
      </c>
      <c r="F90">
        <v>-49262335</v>
      </c>
      <c r="G90">
        <v>-66268946</v>
      </c>
      <c r="H90">
        <v>-54604190</v>
      </c>
      <c r="I90">
        <v>-54604190</v>
      </c>
      <c r="J90">
        <v>8.2576455988453319E-3</v>
      </c>
      <c r="K90">
        <v>-8.4435237223403931E-2</v>
      </c>
      <c r="L90">
        <v>-9.3591132780080785E-2</v>
      </c>
      <c r="M90">
        <v>3.0289679865243224E-2</v>
      </c>
      <c r="N90">
        <v>583433370</v>
      </c>
      <c r="O90">
        <v>578615584</v>
      </c>
      <c r="P90">
        <v>53226100</v>
      </c>
      <c r="Q90">
        <v>0</v>
      </c>
      <c r="R90">
        <v>486366</v>
      </c>
      <c r="S90">
        <v>0</v>
      </c>
      <c r="T90">
        <v>3796498</v>
      </c>
      <c r="U90">
        <v>486366</v>
      </c>
      <c r="V90">
        <v>665399</v>
      </c>
      <c r="W90">
        <v>17672010</v>
      </c>
      <c r="X90">
        <v>-5832378</v>
      </c>
      <c r="Y90">
        <v>-5832378</v>
      </c>
      <c r="Z90">
        <v>532800554</v>
      </c>
      <c r="AA90">
        <v>650486426</v>
      </c>
    </row>
    <row r="91" spans="1:27" x14ac:dyDescent="0.25">
      <c r="A91">
        <v>890312765</v>
      </c>
      <c r="B91">
        <v>2017</v>
      </c>
      <c r="C91" s="38" t="str">
        <f t="shared" si="1"/>
        <v>890312765 2017</v>
      </c>
      <c r="D91" t="str">
        <f>VLOOKUP(A91&amp;" "&amp;B91,DATOS_ESF!C:C,1,0)</f>
        <v>890312765 2017</v>
      </c>
      <c r="E91">
        <v>25939427</v>
      </c>
      <c r="F91">
        <v>6376116</v>
      </c>
      <c r="G91">
        <v>4003280</v>
      </c>
      <c r="H91">
        <v>-7292442</v>
      </c>
      <c r="I91">
        <v>-7292442</v>
      </c>
      <c r="J91">
        <v>0.12091868118772682</v>
      </c>
      <c r="K91">
        <v>2.9722766729579801E-2</v>
      </c>
      <c r="L91">
        <v>-3.3994292521495904E-2</v>
      </c>
      <c r="M91">
        <v>1.554850473126234E-2</v>
      </c>
      <c r="N91">
        <v>214519599</v>
      </c>
      <c r="O91">
        <v>188580172</v>
      </c>
      <c r="P91">
        <v>20135012</v>
      </c>
      <c r="Q91">
        <v>0</v>
      </c>
      <c r="R91">
        <v>230393</v>
      </c>
      <c r="S91">
        <v>0</v>
      </c>
      <c r="T91">
        <v>888119</v>
      </c>
      <c r="U91">
        <v>0</v>
      </c>
      <c r="V91">
        <v>962623</v>
      </c>
      <c r="W91">
        <v>3335459</v>
      </c>
      <c r="X91">
        <v>11295722</v>
      </c>
      <c r="Y91">
        <v>0</v>
      </c>
      <c r="Z91">
        <v>222746457</v>
      </c>
      <c r="AA91">
        <v>212281036</v>
      </c>
    </row>
    <row r="92" spans="1:27" x14ac:dyDescent="0.25">
      <c r="A92">
        <v>890806999</v>
      </c>
      <c r="B92">
        <v>2016</v>
      </c>
      <c r="C92" s="38" t="str">
        <f t="shared" si="1"/>
        <v>890806999 2016</v>
      </c>
      <c r="D92" t="str">
        <f>VLOOKUP(A92&amp;" "&amp;B92,DATOS_ESF!C:C,1,0)</f>
        <v>890806999 2016</v>
      </c>
      <c r="E92">
        <v>35009826</v>
      </c>
      <c r="F92">
        <v>9635144</v>
      </c>
      <c r="G92">
        <v>3280316</v>
      </c>
      <c r="H92">
        <v>1905922</v>
      </c>
      <c r="I92">
        <v>1905922</v>
      </c>
      <c r="J92">
        <v>0.11316730543640982</v>
      </c>
      <c r="K92">
        <v>3.1145064359125677E-2</v>
      </c>
      <c r="L92">
        <v>6.1607863207310161E-3</v>
      </c>
      <c r="M92">
        <v>2.1013938066215918E-2</v>
      </c>
      <c r="N92">
        <v>309363432</v>
      </c>
      <c r="O92">
        <v>274353606</v>
      </c>
      <c r="P92">
        <v>3618974</v>
      </c>
      <c r="Q92">
        <v>12525798</v>
      </c>
      <c r="R92">
        <v>99284</v>
      </c>
      <c r="S92">
        <v>12525798</v>
      </c>
      <c r="T92">
        <v>3494456</v>
      </c>
      <c r="U92">
        <v>99284</v>
      </c>
      <c r="V92">
        <v>146116</v>
      </c>
      <c r="W92">
        <v>6500944</v>
      </c>
      <c r="X92">
        <v>687197</v>
      </c>
      <c r="Y92">
        <v>687197</v>
      </c>
      <c r="Z92">
        <v>323326345</v>
      </c>
      <c r="AA92">
        <v>309723688</v>
      </c>
    </row>
    <row r="93" spans="1:27" x14ac:dyDescent="0.25">
      <c r="A93">
        <v>890806999</v>
      </c>
      <c r="B93">
        <v>2017</v>
      </c>
      <c r="C93" s="38" t="str">
        <f t="shared" si="1"/>
        <v>890806999 2017</v>
      </c>
      <c r="D93" t="str">
        <f>VLOOKUP(A93&amp;" "&amp;B93,DATOS_ESF!C:C,1,0)</f>
        <v>890806999 2017</v>
      </c>
      <c r="E93">
        <v>19593569</v>
      </c>
      <c r="F93">
        <v>4682802</v>
      </c>
      <c r="G93">
        <v>1134206</v>
      </c>
      <c r="H93">
        <v>479404</v>
      </c>
      <c r="I93">
        <v>479404</v>
      </c>
      <c r="J93">
        <v>0.12077135328751244</v>
      </c>
      <c r="K93">
        <v>2.8863977497793781E-2</v>
      </c>
      <c r="L93">
        <v>2.954962919284721E-3</v>
      </c>
      <c r="M93">
        <v>2.1872928877360396E-2</v>
      </c>
      <c r="N93">
        <v>162236892</v>
      </c>
      <c r="O93">
        <v>142643323</v>
      </c>
      <c r="P93">
        <v>2163985</v>
      </c>
      <c r="Q93">
        <v>0</v>
      </c>
      <c r="R93">
        <v>500530</v>
      </c>
      <c r="S93">
        <v>14262531</v>
      </c>
      <c r="T93">
        <v>2016279</v>
      </c>
      <c r="U93">
        <v>0</v>
      </c>
      <c r="V93">
        <v>0</v>
      </c>
      <c r="W93">
        <v>3548596</v>
      </c>
      <c r="X93">
        <v>654802</v>
      </c>
      <c r="Y93">
        <v>0</v>
      </c>
      <c r="Z93">
        <v>168935973</v>
      </c>
      <c r="AA93">
        <v>163118965</v>
      </c>
    </row>
    <row r="94" spans="1:27" x14ac:dyDescent="0.25">
      <c r="A94">
        <v>890903035</v>
      </c>
      <c r="B94">
        <v>2015</v>
      </c>
      <c r="C94" s="38" t="str">
        <f t="shared" si="1"/>
        <v>890903035 2015</v>
      </c>
      <c r="D94" t="str">
        <f>VLOOKUP(A94&amp;" "&amp;B94,DATOS_ESF!C:C,1,0)</f>
        <v>890903035 2015</v>
      </c>
      <c r="E94">
        <v>47780626</v>
      </c>
      <c r="F94">
        <v>64958755</v>
      </c>
      <c r="G94">
        <v>64958755</v>
      </c>
      <c r="H94">
        <v>44288942</v>
      </c>
      <c r="I94">
        <v>44288942</v>
      </c>
      <c r="J94">
        <v>0.15578894144633601</v>
      </c>
      <c r="K94">
        <v>0.21179830668442659</v>
      </c>
      <c r="L94">
        <v>0.14440429039079924</v>
      </c>
      <c r="M94">
        <v>0</v>
      </c>
      <c r="N94">
        <v>306701012</v>
      </c>
      <c r="O94">
        <v>258920386</v>
      </c>
      <c r="P94">
        <v>10239730</v>
      </c>
      <c r="Q94">
        <v>0</v>
      </c>
      <c r="R94">
        <v>0</v>
      </c>
      <c r="S94">
        <v>0</v>
      </c>
      <c r="T94">
        <v>43170495</v>
      </c>
      <c r="U94">
        <v>15752636</v>
      </c>
      <c r="V94">
        <v>0</v>
      </c>
      <c r="W94">
        <v>0</v>
      </c>
      <c r="X94">
        <v>0</v>
      </c>
      <c r="Y94">
        <v>20669813</v>
      </c>
      <c r="Z94">
        <v>435500075</v>
      </c>
      <c r="AA94">
        <v>284912752</v>
      </c>
    </row>
    <row r="95" spans="1:27" x14ac:dyDescent="0.25">
      <c r="A95">
        <v>890903035</v>
      </c>
      <c r="B95">
        <v>2016</v>
      </c>
      <c r="C95" s="38" t="str">
        <f t="shared" si="1"/>
        <v>890903035 2016</v>
      </c>
      <c r="D95" t="str">
        <f>VLOOKUP(A95&amp;" "&amp;B95,DATOS_ESF!C:C,1,0)</f>
        <v>890903035 2016</v>
      </c>
      <c r="E95">
        <v>118246650</v>
      </c>
      <c r="F95">
        <v>118062287</v>
      </c>
      <c r="G95">
        <v>118062287</v>
      </c>
      <c r="H95">
        <v>83088633</v>
      </c>
      <c r="I95">
        <v>83088633</v>
      </c>
      <c r="J95">
        <v>0.18607468965450302</v>
      </c>
      <c r="K95">
        <v>0.18578457329172426</v>
      </c>
      <c r="L95">
        <v>0.13074951044525912</v>
      </c>
      <c r="M95">
        <v>0</v>
      </c>
      <c r="N95">
        <v>635479496</v>
      </c>
      <c r="O95">
        <v>517232846</v>
      </c>
      <c r="P95">
        <v>24361428</v>
      </c>
      <c r="Q95">
        <v>0</v>
      </c>
      <c r="R95">
        <v>28074302</v>
      </c>
      <c r="S95">
        <v>0</v>
      </c>
      <c r="T95">
        <v>80160854</v>
      </c>
      <c r="U95">
        <v>27909487</v>
      </c>
      <c r="V95">
        <v>0</v>
      </c>
      <c r="W95">
        <v>0</v>
      </c>
      <c r="X95">
        <v>13481249</v>
      </c>
      <c r="Y95">
        <v>21492405</v>
      </c>
      <c r="Z95">
        <v>855195042</v>
      </c>
      <c r="AA95">
        <v>597578063</v>
      </c>
    </row>
    <row r="96" spans="1:27" x14ac:dyDescent="0.25">
      <c r="A96">
        <v>890903035</v>
      </c>
      <c r="B96">
        <v>2017</v>
      </c>
      <c r="C96" s="38" t="str">
        <f t="shared" si="1"/>
        <v>890903035 2017</v>
      </c>
      <c r="D96" t="str">
        <f>VLOOKUP(A96&amp;" "&amp;B96,DATOS_ESF!C:C,1,0)</f>
        <v>890903035 2017</v>
      </c>
      <c r="E96">
        <v>28001942</v>
      </c>
      <c r="F96">
        <v>64298511</v>
      </c>
      <c r="G96">
        <v>64298511</v>
      </c>
      <c r="H96">
        <v>52811103</v>
      </c>
      <c r="I96">
        <v>52811103</v>
      </c>
      <c r="J96">
        <v>0.13085822569795158</v>
      </c>
      <c r="K96">
        <v>0.30047876909680848</v>
      </c>
      <c r="L96">
        <v>0.24679599849652456</v>
      </c>
      <c r="M96">
        <v>0</v>
      </c>
      <c r="N96">
        <v>213986869</v>
      </c>
      <c r="O96">
        <v>185984927</v>
      </c>
      <c r="P96">
        <v>12054488</v>
      </c>
      <c r="Q96">
        <v>0</v>
      </c>
      <c r="R96">
        <v>34503349</v>
      </c>
      <c r="S96">
        <v>0</v>
      </c>
      <c r="T96">
        <v>82854406</v>
      </c>
      <c r="U96">
        <v>0</v>
      </c>
      <c r="V96">
        <v>0</v>
      </c>
      <c r="W96">
        <v>0</v>
      </c>
      <c r="X96">
        <v>11487408</v>
      </c>
      <c r="Y96">
        <v>0</v>
      </c>
      <c r="Z96">
        <v>361139786</v>
      </c>
      <c r="AA96">
        <v>232542764</v>
      </c>
    </row>
    <row r="97" spans="1:27" x14ac:dyDescent="0.25">
      <c r="A97">
        <v>890903055</v>
      </c>
      <c r="B97">
        <v>2015</v>
      </c>
      <c r="C97" s="38" t="str">
        <f t="shared" si="1"/>
        <v>890903055 2015</v>
      </c>
      <c r="D97" t="str">
        <f>VLOOKUP(A97&amp;" "&amp;B97,DATOS_ESF!C:C,1,0)</f>
        <v>890903055 2015</v>
      </c>
      <c r="E97">
        <v>17158499</v>
      </c>
      <c r="F97">
        <v>-111308</v>
      </c>
      <c r="G97">
        <v>117037599</v>
      </c>
      <c r="H97">
        <v>113606803</v>
      </c>
      <c r="I97">
        <v>113606803</v>
      </c>
      <c r="J97">
        <v>0.16111871807391828</v>
      </c>
      <c r="K97">
        <v>-1.0451847956730769E-3</v>
      </c>
      <c r="L97">
        <v>1.0667706111027644</v>
      </c>
      <c r="M97">
        <v>0.51129578575721157</v>
      </c>
      <c r="N97">
        <v>106496000</v>
      </c>
      <c r="O97">
        <v>89337501</v>
      </c>
      <c r="P97">
        <v>12382841</v>
      </c>
      <c r="Q97">
        <v>3115012</v>
      </c>
      <c r="R97">
        <v>0</v>
      </c>
      <c r="S97">
        <v>0</v>
      </c>
      <c r="T97">
        <v>725820</v>
      </c>
      <c r="U97">
        <v>2497774</v>
      </c>
      <c r="V97">
        <v>2359633</v>
      </c>
      <c r="W97">
        <v>54450956</v>
      </c>
      <c r="X97">
        <v>0</v>
      </c>
      <c r="Y97">
        <v>3430796</v>
      </c>
      <c r="Z97">
        <v>114740524</v>
      </c>
      <c r="AA97">
        <v>161784084</v>
      </c>
    </row>
    <row r="98" spans="1:27" x14ac:dyDescent="0.25">
      <c r="A98">
        <v>890903055</v>
      </c>
      <c r="B98">
        <v>2016</v>
      </c>
      <c r="C98" s="38" t="str">
        <f t="shared" si="1"/>
        <v>890903055 2016</v>
      </c>
      <c r="D98" t="str">
        <f>VLOOKUP(A98&amp;" "&amp;B98,DATOS_ESF!C:C,1,0)</f>
        <v>890903055 2016</v>
      </c>
      <c r="E98">
        <v>31991210</v>
      </c>
      <c r="F98">
        <v>-3852867</v>
      </c>
      <c r="G98">
        <v>14682516</v>
      </c>
      <c r="H98">
        <v>8411768</v>
      </c>
      <c r="I98">
        <v>8411768</v>
      </c>
      <c r="J98">
        <v>0.19826214402972528</v>
      </c>
      <c r="K98">
        <v>-2.3877736168196689E-2</v>
      </c>
      <c r="L98">
        <v>5.2131043457269488E-2</v>
      </c>
      <c r="M98">
        <v>1.887764742150963E-2</v>
      </c>
      <c r="N98">
        <v>161358136</v>
      </c>
      <c r="O98">
        <v>129366926</v>
      </c>
      <c r="P98">
        <v>23091888</v>
      </c>
      <c r="Q98">
        <v>3447682</v>
      </c>
      <c r="R98">
        <v>4529688</v>
      </c>
      <c r="S98">
        <v>3447682</v>
      </c>
      <c r="T98">
        <v>2248278</v>
      </c>
      <c r="U98">
        <v>3575415</v>
      </c>
      <c r="V98">
        <v>22535718</v>
      </c>
      <c r="W98">
        <v>3046062</v>
      </c>
      <c r="X98">
        <v>3135374</v>
      </c>
      <c r="Y98">
        <v>3135374</v>
      </c>
      <c r="Z98">
        <v>184470366</v>
      </c>
      <c r="AA98">
        <v>170505343</v>
      </c>
    </row>
    <row r="99" spans="1:27" x14ac:dyDescent="0.25">
      <c r="A99">
        <v>890903055</v>
      </c>
      <c r="B99">
        <v>2017</v>
      </c>
      <c r="C99" s="38" t="str">
        <f t="shared" si="1"/>
        <v>890903055 2017</v>
      </c>
      <c r="D99" t="str">
        <f>VLOOKUP(A99&amp;" "&amp;B99,DATOS_ESF!C:C,1,0)</f>
        <v>890903055 2017</v>
      </c>
      <c r="E99">
        <v>16493850</v>
      </c>
      <c r="F99">
        <v>1918431</v>
      </c>
      <c r="G99">
        <v>6277867</v>
      </c>
      <c r="H99">
        <v>5113729</v>
      </c>
      <c r="I99">
        <v>5113729</v>
      </c>
      <c r="J99">
        <v>0.20880847060646537</v>
      </c>
      <c r="K99">
        <v>2.4286909549561319E-2</v>
      </c>
      <c r="L99">
        <v>6.4738671176585785E-2</v>
      </c>
      <c r="M99">
        <v>1.9635074318590642E-2</v>
      </c>
      <c r="N99">
        <v>78990330</v>
      </c>
      <c r="O99">
        <v>62496480</v>
      </c>
      <c r="P99">
        <v>11728717</v>
      </c>
      <c r="Q99">
        <v>0</v>
      </c>
      <c r="R99">
        <v>2522800</v>
      </c>
      <c r="S99">
        <v>4334128</v>
      </c>
      <c r="T99">
        <v>4010226</v>
      </c>
      <c r="U99">
        <v>0</v>
      </c>
      <c r="V99">
        <v>5910417</v>
      </c>
      <c r="W99">
        <v>1550981</v>
      </c>
      <c r="X99">
        <v>1164138</v>
      </c>
      <c r="Y99">
        <v>0</v>
      </c>
      <c r="Z99">
        <v>90829404</v>
      </c>
      <c r="AA99">
        <v>82633106</v>
      </c>
    </row>
    <row r="100" spans="1:27" x14ac:dyDescent="0.25">
      <c r="A100">
        <v>890905022</v>
      </c>
      <c r="B100">
        <v>2015</v>
      </c>
      <c r="C100" s="38" t="str">
        <f t="shared" si="1"/>
        <v>890905022 2015</v>
      </c>
      <c r="D100" t="str">
        <f>VLOOKUP(A100&amp;" "&amp;B100,DATOS_ESF!C:C,1,0)</f>
        <v>890905022 2015</v>
      </c>
      <c r="E100">
        <v>10291381</v>
      </c>
      <c r="F100">
        <v>4562742</v>
      </c>
      <c r="G100">
        <v>5234833</v>
      </c>
      <c r="H100">
        <v>2729147</v>
      </c>
      <c r="I100">
        <v>2729147</v>
      </c>
      <c r="J100">
        <v>6.0435680198247528E-2</v>
      </c>
      <c r="K100">
        <v>2.6794500790429616E-2</v>
      </c>
      <c r="L100">
        <v>1.6026795170250394E-2</v>
      </c>
      <c r="M100">
        <v>0</v>
      </c>
      <c r="N100">
        <v>170286509</v>
      </c>
      <c r="O100">
        <v>159995128</v>
      </c>
      <c r="P100">
        <v>5083807</v>
      </c>
      <c r="Q100">
        <v>0</v>
      </c>
      <c r="R100">
        <v>0</v>
      </c>
      <c r="S100">
        <v>0</v>
      </c>
      <c r="T100">
        <v>1178006</v>
      </c>
      <c r="U100">
        <v>1822838</v>
      </c>
      <c r="V100">
        <v>672091</v>
      </c>
      <c r="W100">
        <v>0</v>
      </c>
      <c r="X100">
        <v>0</v>
      </c>
      <c r="Y100">
        <v>2505686</v>
      </c>
      <c r="Z100">
        <v>179205034</v>
      </c>
      <c r="AA100">
        <v>166901773</v>
      </c>
    </row>
    <row r="101" spans="1:27" x14ac:dyDescent="0.25">
      <c r="A101">
        <v>890905022</v>
      </c>
      <c r="B101">
        <v>2016</v>
      </c>
      <c r="C101" s="38" t="str">
        <f t="shared" si="1"/>
        <v>890905022 2016</v>
      </c>
      <c r="D101" t="str">
        <f>VLOOKUP(A101&amp;" "&amp;B101,DATOS_ESF!C:C,1,0)</f>
        <v>890905022 2016</v>
      </c>
      <c r="E101">
        <v>27716928</v>
      </c>
      <c r="F101">
        <v>25547453</v>
      </c>
      <c r="G101">
        <v>26972698</v>
      </c>
      <c r="H101">
        <v>19463878</v>
      </c>
      <c r="I101">
        <v>19463878</v>
      </c>
      <c r="J101">
        <v>7.0841109978107053E-2</v>
      </c>
      <c r="K101">
        <v>6.529619471658335E-2</v>
      </c>
      <c r="L101">
        <v>4.9747314060146146E-2</v>
      </c>
      <c r="M101">
        <v>0</v>
      </c>
      <c r="N101">
        <v>391254852</v>
      </c>
      <c r="O101">
        <v>363537924</v>
      </c>
      <c r="P101">
        <v>12433964</v>
      </c>
      <c r="Q101">
        <v>0</v>
      </c>
      <c r="R101">
        <v>1202953</v>
      </c>
      <c r="S101">
        <v>0</v>
      </c>
      <c r="T101">
        <v>12670395</v>
      </c>
      <c r="U101">
        <v>1202953</v>
      </c>
      <c r="V101">
        <v>1425245</v>
      </c>
      <c r="W101">
        <v>0</v>
      </c>
      <c r="X101">
        <v>3754410</v>
      </c>
      <c r="Y101">
        <v>3754410</v>
      </c>
      <c r="Z101">
        <v>434652355</v>
      </c>
      <c r="AA101">
        <v>378377794</v>
      </c>
    </row>
    <row r="102" spans="1:27" x14ac:dyDescent="0.25">
      <c r="A102">
        <v>890905022</v>
      </c>
      <c r="B102">
        <v>2017</v>
      </c>
      <c r="C102" s="38" t="str">
        <f t="shared" si="1"/>
        <v>890905022 2017</v>
      </c>
      <c r="D102" t="str">
        <f>VLOOKUP(A102&amp;" "&amp;B102,DATOS_ESF!C:C,1,0)</f>
        <v>890905022 2017</v>
      </c>
      <c r="E102">
        <v>13331959</v>
      </c>
      <c r="F102">
        <v>6881941</v>
      </c>
      <c r="G102">
        <v>8372882</v>
      </c>
      <c r="H102">
        <v>5087009</v>
      </c>
      <c r="I102">
        <v>5087009</v>
      </c>
      <c r="J102">
        <v>7.4756072378118807E-2</v>
      </c>
      <c r="K102">
        <v>3.8588993522853117E-2</v>
      </c>
      <c r="L102">
        <v>2.8524301116748245E-2</v>
      </c>
      <c r="M102">
        <v>0</v>
      </c>
      <c r="N102">
        <v>178339479</v>
      </c>
      <c r="O102">
        <v>165007520</v>
      </c>
      <c r="P102">
        <v>6975466</v>
      </c>
      <c r="Q102">
        <v>0</v>
      </c>
      <c r="R102">
        <v>816482</v>
      </c>
      <c r="S102">
        <v>0</v>
      </c>
      <c r="T102">
        <v>1341930</v>
      </c>
      <c r="U102">
        <v>0</v>
      </c>
      <c r="V102">
        <v>1490941</v>
      </c>
      <c r="W102">
        <v>0</v>
      </c>
      <c r="X102">
        <v>3285873</v>
      </c>
      <c r="Y102">
        <v>0</v>
      </c>
      <c r="Z102">
        <v>188054291</v>
      </c>
      <c r="AA102">
        <v>172799468</v>
      </c>
    </row>
    <row r="103" spans="1:27" x14ac:dyDescent="0.25">
      <c r="A103">
        <v>890908097</v>
      </c>
      <c r="B103">
        <v>2016</v>
      </c>
      <c r="C103" s="38" t="str">
        <f t="shared" si="1"/>
        <v>890908097 2016</v>
      </c>
      <c r="D103" t="str">
        <f>VLOOKUP(A103&amp;" "&amp;B103,DATOS_ESF!C:C,1,0)</f>
        <v>890908097 2016</v>
      </c>
      <c r="E103">
        <v>9356418</v>
      </c>
      <c r="F103">
        <v>3163346</v>
      </c>
      <c r="G103">
        <v>3115001</v>
      </c>
      <c r="H103">
        <v>1319910</v>
      </c>
      <c r="I103">
        <v>1319910</v>
      </c>
      <c r="J103">
        <v>0.23233791727451092</v>
      </c>
      <c r="K103">
        <v>7.8551986589168524E-2</v>
      </c>
      <c r="L103">
        <v>3.2775912789467052E-2</v>
      </c>
      <c r="M103">
        <v>2.5541874927925323E-3</v>
      </c>
      <c r="N103">
        <v>40270732</v>
      </c>
      <c r="O103">
        <v>30914314</v>
      </c>
      <c r="P103">
        <v>6660248</v>
      </c>
      <c r="Q103">
        <v>0</v>
      </c>
      <c r="R103">
        <v>48648</v>
      </c>
      <c r="S103">
        <v>0</v>
      </c>
      <c r="T103">
        <v>1294758</v>
      </c>
      <c r="U103">
        <v>88017</v>
      </c>
      <c r="V103">
        <v>54514</v>
      </c>
      <c r="W103">
        <v>102859</v>
      </c>
      <c r="X103">
        <v>552087</v>
      </c>
      <c r="Y103">
        <v>1243004</v>
      </c>
      <c r="Z103">
        <v>46026354</v>
      </c>
      <c r="AA103">
        <v>37814086</v>
      </c>
    </row>
    <row r="104" spans="1:27" x14ac:dyDescent="0.25">
      <c r="A104">
        <v>890908097</v>
      </c>
      <c r="B104">
        <v>2017</v>
      </c>
      <c r="C104" s="38" t="str">
        <f t="shared" si="1"/>
        <v>890908097 2017</v>
      </c>
      <c r="D104" t="str">
        <f>VLOOKUP(A104&amp;" "&amp;B104,DATOS_ESF!C:C,1,0)</f>
        <v>890908097 2017</v>
      </c>
      <c r="E104">
        <v>4855264</v>
      </c>
      <c r="F104">
        <v>3526385</v>
      </c>
      <c r="G104">
        <v>3466616</v>
      </c>
      <c r="H104">
        <v>2238789</v>
      </c>
      <c r="I104">
        <v>2238789</v>
      </c>
      <c r="J104">
        <v>0.22133065690512507</v>
      </c>
      <c r="K104">
        <v>0.16075276412371797</v>
      </c>
      <c r="L104">
        <v>0.10205678621017683</v>
      </c>
      <c r="M104">
        <v>2.7246123037928359E-3</v>
      </c>
      <c r="N104">
        <v>21936699</v>
      </c>
      <c r="O104">
        <v>17081435</v>
      </c>
      <c r="P104">
        <v>3004803</v>
      </c>
      <c r="Q104">
        <v>0</v>
      </c>
      <c r="R104">
        <v>94303</v>
      </c>
      <c r="S104">
        <v>0</v>
      </c>
      <c r="T104">
        <v>576990</v>
      </c>
      <c r="U104">
        <v>0</v>
      </c>
      <c r="V104">
        <v>0</v>
      </c>
      <c r="W104">
        <v>59769</v>
      </c>
      <c r="X104">
        <v>1227827</v>
      </c>
      <c r="Y104">
        <v>0</v>
      </c>
      <c r="Z104">
        <v>26040074</v>
      </c>
      <c r="AA104">
        <v>20240310</v>
      </c>
    </row>
    <row r="105" spans="1:27" x14ac:dyDescent="0.25">
      <c r="A105">
        <v>890908901</v>
      </c>
      <c r="B105">
        <v>2015</v>
      </c>
      <c r="C105" s="38" t="str">
        <f t="shared" si="1"/>
        <v>890908901 2015</v>
      </c>
      <c r="D105" t="str">
        <f>VLOOKUP(A105&amp;" "&amp;B105,DATOS_ESF!C:C,1,0)</f>
        <v>890908901 2015</v>
      </c>
      <c r="E105">
        <v>10219849</v>
      </c>
      <c r="F105">
        <v>8509732</v>
      </c>
      <c r="G105">
        <v>5282866</v>
      </c>
      <c r="H105">
        <v>4536836</v>
      </c>
      <c r="I105">
        <v>4536836</v>
      </c>
      <c r="J105">
        <v>0.15789920440337021</v>
      </c>
      <c r="K105">
        <v>0.13147747217066516</v>
      </c>
      <c r="L105">
        <v>7.0095242591996065E-2</v>
      </c>
      <c r="M105">
        <v>1.9541736674960411E-2</v>
      </c>
      <c r="N105">
        <v>64723879</v>
      </c>
      <c r="O105">
        <v>54504030</v>
      </c>
      <c r="P105">
        <v>3083583</v>
      </c>
      <c r="Q105">
        <v>0</v>
      </c>
      <c r="R105">
        <v>0</v>
      </c>
      <c r="S105">
        <v>0</v>
      </c>
      <c r="T105">
        <v>1652533</v>
      </c>
      <c r="U105">
        <v>4201078</v>
      </c>
      <c r="V105">
        <v>115681</v>
      </c>
      <c r="W105">
        <v>1264817</v>
      </c>
      <c r="X105">
        <v>0</v>
      </c>
      <c r="Y105">
        <v>746030</v>
      </c>
      <c r="Z105">
        <v>73065359</v>
      </c>
      <c r="AA105">
        <v>63053508</v>
      </c>
    </row>
    <row r="106" spans="1:27" x14ac:dyDescent="0.25">
      <c r="A106">
        <v>890908901</v>
      </c>
      <c r="B106">
        <v>2016</v>
      </c>
      <c r="C106" s="38" t="str">
        <f t="shared" si="1"/>
        <v>890908901 2016</v>
      </c>
      <c r="D106" t="str">
        <f>VLOOKUP(A106&amp;" "&amp;B106,DATOS_ESF!C:C,1,0)</f>
        <v>890908901 2016</v>
      </c>
      <c r="E106">
        <v>25116634</v>
      </c>
      <c r="F106">
        <v>12032556</v>
      </c>
      <c r="G106">
        <v>12165034</v>
      </c>
      <c r="H106">
        <v>7762370</v>
      </c>
      <c r="I106">
        <v>7762370</v>
      </c>
      <c r="J106">
        <v>0.16715585829491539</v>
      </c>
      <c r="K106">
        <v>8.0078892166109278E-2</v>
      </c>
      <c r="L106">
        <v>5.1660012235425427E-2</v>
      </c>
      <c r="M106">
        <v>1.9528623593436528E-2</v>
      </c>
      <c r="N106">
        <v>150258772</v>
      </c>
      <c r="O106">
        <v>125142138</v>
      </c>
      <c r="P106">
        <v>7945701</v>
      </c>
      <c r="Q106">
        <v>0</v>
      </c>
      <c r="R106">
        <v>463480</v>
      </c>
      <c r="S106">
        <v>2530558</v>
      </c>
      <c r="T106">
        <v>2844088</v>
      </c>
      <c r="U106">
        <v>4524947</v>
      </c>
      <c r="V106">
        <v>490152</v>
      </c>
      <c r="W106">
        <v>2934347</v>
      </c>
      <c r="X106">
        <v>2201332</v>
      </c>
      <c r="Y106">
        <v>2201332</v>
      </c>
      <c r="Z106">
        <v>170712637</v>
      </c>
      <c r="AA106">
        <v>143541171</v>
      </c>
    </row>
    <row r="107" spans="1:27" x14ac:dyDescent="0.25">
      <c r="A107">
        <v>890908901</v>
      </c>
      <c r="B107">
        <v>2017</v>
      </c>
      <c r="C107" s="38" t="str">
        <f t="shared" si="1"/>
        <v>890908901 2017</v>
      </c>
      <c r="D107" t="str">
        <f>VLOOKUP(A107&amp;" "&amp;B107,DATOS_ESF!C:C,1,0)</f>
        <v>890908901 2017</v>
      </c>
      <c r="E107">
        <v>12765284</v>
      </c>
      <c r="F107">
        <v>7038168</v>
      </c>
      <c r="G107">
        <v>7011882</v>
      </c>
      <c r="H107">
        <v>4412763</v>
      </c>
      <c r="I107">
        <v>4412763</v>
      </c>
      <c r="J107">
        <v>0.17980746900932626</v>
      </c>
      <c r="K107">
        <v>9.9137251826315179E-2</v>
      </c>
      <c r="L107">
        <v>6.2156685771190177E-2</v>
      </c>
      <c r="M107">
        <v>2.7640363933489141E-2</v>
      </c>
      <c r="N107">
        <v>70994181</v>
      </c>
      <c r="O107">
        <v>58228897</v>
      </c>
      <c r="P107">
        <v>4338195</v>
      </c>
      <c r="Q107">
        <v>0</v>
      </c>
      <c r="R107">
        <v>1351705</v>
      </c>
      <c r="S107">
        <v>2488757</v>
      </c>
      <c r="T107">
        <v>2451541</v>
      </c>
      <c r="U107">
        <v>0</v>
      </c>
      <c r="V107">
        <v>1162874</v>
      </c>
      <c r="W107">
        <v>1962305</v>
      </c>
      <c r="X107">
        <v>2599119</v>
      </c>
      <c r="Y107">
        <v>0</v>
      </c>
      <c r="Z107">
        <v>82426484</v>
      </c>
      <c r="AA107">
        <v>68369859</v>
      </c>
    </row>
    <row r="108" spans="1:27" x14ac:dyDescent="0.25">
      <c r="A108">
        <v>890910447</v>
      </c>
      <c r="B108">
        <v>2016</v>
      </c>
      <c r="C108" s="38" t="str">
        <f t="shared" si="1"/>
        <v>890910447 2016</v>
      </c>
      <c r="D108" t="str">
        <f>VLOOKUP(A108&amp;" "&amp;B108,DATOS_ESF!C:C,1,0)</f>
        <v>890910447 2016</v>
      </c>
      <c r="E108">
        <v>7859450</v>
      </c>
      <c r="F108">
        <v>1278926</v>
      </c>
      <c r="G108">
        <v>1278926</v>
      </c>
      <c r="H108">
        <v>1278926</v>
      </c>
      <c r="I108">
        <v>1278926</v>
      </c>
      <c r="J108">
        <v>0.12889598992586027</v>
      </c>
      <c r="K108">
        <v>2.0974550739799955E-2</v>
      </c>
      <c r="L108">
        <v>2.0974550739799955E-2</v>
      </c>
      <c r="M108">
        <v>0</v>
      </c>
      <c r="N108">
        <v>60975132</v>
      </c>
      <c r="O108">
        <v>53115682</v>
      </c>
      <c r="P108">
        <v>3712482</v>
      </c>
      <c r="Q108">
        <v>779307</v>
      </c>
      <c r="R108">
        <v>663140</v>
      </c>
      <c r="S108">
        <v>779307</v>
      </c>
      <c r="T108">
        <v>16852</v>
      </c>
      <c r="U108">
        <v>663140</v>
      </c>
      <c r="V108">
        <v>0</v>
      </c>
      <c r="W108">
        <v>0</v>
      </c>
      <c r="X108">
        <v>0</v>
      </c>
      <c r="Y108">
        <v>0</v>
      </c>
      <c r="Z108">
        <v>62270910</v>
      </c>
      <c r="AA108">
        <v>59713058</v>
      </c>
    </row>
    <row r="109" spans="1:27" x14ac:dyDescent="0.25">
      <c r="A109">
        <v>890910447</v>
      </c>
      <c r="B109">
        <v>2017</v>
      </c>
      <c r="C109" s="38" t="str">
        <f t="shared" si="1"/>
        <v>890910447 2017</v>
      </c>
      <c r="D109" t="str">
        <f>VLOOKUP(A109&amp;" "&amp;B109,DATOS_ESF!C:C,1,0)</f>
        <v>890910447 2017</v>
      </c>
      <c r="E109">
        <v>4080470</v>
      </c>
      <c r="F109">
        <v>257700</v>
      </c>
      <c r="G109">
        <v>257700</v>
      </c>
      <c r="H109">
        <v>416014</v>
      </c>
      <c r="I109">
        <v>416014</v>
      </c>
      <c r="J109">
        <v>0.10750544769847205</v>
      </c>
      <c r="K109">
        <v>6.7894516739238978E-3</v>
      </c>
      <c r="L109">
        <v>1.0960446056172978E-2</v>
      </c>
      <c r="M109">
        <v>0</v>
      </c>
      <c r="N109">
        <v>37955937</v>
      </c>
      <c r="O109">
        <v>33875467</v>
      </c>
      <c r="P109">
        <v>1976859</v>
      </c>
      <c r="Q109">
        <v>0</v>
      </c>
      <c r="R109">
        <v>1000050</v>
      </c>
      <c r="S109">
        <v>850898</v>
      </c>
      <c r="T109">
        <v>5037</v>
      </c>
      <c r="U109">
        <v>0</v>
      </c>
      <c r="V109">
        <v>0</v>
      </c>
      <c r="W109">
        <v>0</v>
      </c>
      <c r="X109">
        <v>-158314</v>
      </c>
      <c r="Y109">
        <v>0</v>
      </c>
      <c r="Z109">
        <v>38218674</v>
      </c>
      <c r="AA109">
        <v>37703274</v>
      </c>
    </row>
    <row r="110" spans="1:27" x14ac:dyDescent="0.25">
      <c r="A110">
        <v>890911431</v>
      </c>
      <c r="B110">
        <v>2016</v>
      </c>
      <c r="C110" s="38" t="str">
        <f t="shared" si="1"/>
        <v>890911431 2016</v>
      </c>
      <c r="D110" t="str">
        <f>VLOOKUP(A110&amp;" "&amp;B110,DATOS_ESF!C:C,1,0)</f>
        <v>890911431 2016</v>
      </c>
      <c r="E110">
        <v>200498994</v>
      </c>
      <c r="F110">
        <v>92452036</v>
      </c>
      <c r="G110">
        <v>78943384</v>
      </c>
      <c r="H110">
        <v>63393162</v>
      </c>
      <c r="I110">
        <v>63393162</v>
      </c>
      <c r="J110">
        <v>0.38428275345643753</v>
      </c>
      <c r="K110">
        <v>0.17719651479515</v>
      </c>
      <c r="L110">
        <v>0.1215013519901751</v>
      </c>
      <c r="M110">
        <v>3.9189957484007804E-2</v>
      </c>
      <c r="N110">
        <v>521748614</v>
      </c>
      <c r="O110">
        <v>321249620</v>
      </c>
      <c r="P110">
        <v>23448708</v>
      </c>
      <c r="Q110">
        <v>45792588</v>
      </c>
      <c r="R110">
        <v>7589161</v>
      </c>
      <c r="S110">
        <v>45792588</v>
      </c>
      <c r="T110">
        <v>14551951</v>
      </c>
      <c r="U110">
        <v>7589161</v>
      </c>
      <c r="V110">
        <v>6938654</v>
      </c>
      <c r="W110">
        <v>20447306</v>
      </c>
      <c r="X110">
        <v>7775111</v>
      </c>
      <c r="Y110">
        <v>7775111</v>
      </c>
      <c r="Z110">
        <v>643466366</v>
      </c>
      <c r="AA110">
        <v>471909132</v>
      </c>
    </row>
    <row r="111" spans="1:27" x14ac:dyDescent="0.25">
      <c r="A111">
        <v>890911431</v>
      </c>
      <c r="B111">
        <v>2017</v>
      </c>
      <c r="C111" s="38" t="str">
        <f t="shared" si="1"/>
        <v>890911431 2017</v>
      </c>
      <c r="D111" t="str">
        <f>VLOOKUP(A111&amp;" "&amp;B111,DATOS_ESF!C:C,1,0)</f>
        <v>890911431 2017</v>
      </c>
      <c r="E111">
        <v>75656895</v>
      </c>
      <c r="F111">
        <v>23118884</v>
      </c>
      <c r="G111">
        <v>13775710</v>
      </c>
      <c r="H111">
        <v>11146189</v>
      </c>
      <c r="I111">
        <v>11146189</v>
      </c>
      <c r="J111">
        <v>0.40220805762552148</v>
      </c>
      <c r="K111">
        <v>0.12290487771286075</v>
      </c>
      <c r="L111">
        <v>5.9255498492463289E-2</v>
      </c>
      <c r="M111">
        <v>4.967028935825709E-2</v>
      </c>
      <c r="N111">
        <v>188103877</v>
      </c>
      <c r="O111">
        <v>112446982</v>
      </c>
      <c r="P111">
        <v>11578966</v>
      </c>
      <c r="Q111">
        <v>0</v>
      </c>
      <c r="R111">
        <v>5471288</v>
      </c>
      <c r="S111">
        <v>52792279</v>
      </c>
      <c r="T111">
        <v>17304522</v>
      </c>
      <c r="U111">
        <v>0</v>
      </c>
      <c r="V111">
        <v>0</v>
      </c>
      <c r="W111">
        <v>9343174</v>
      </c>
      <c r="X111">
        <v>2629521</v>
      </c>
      <c r="Y111">
        <v>0</v>
      </c>
      <c r="Z111">
        <v>228527283</v>
      </c>
      <c r="AA111">
        <v>191632689</v>
      </c>
    </row>
    <row r="112" spans="1:27" x14ac:dyDescent="0.25">
      <c r="A112">
        <v>890920656</v>
      </c>
      <c r="B112">
        <v>2016</v>
      </c>
      <c r="C112" s="38" t="str">
        <f t="shared" si="1"/>
        <v>890920656 2016</v>
      </c>
      <c r="D112" t="str">
        <f>VLOOKUP(A112&amp;" "&amp;B112,DATOS_ESF!C:C,1,0)</f>
        <v>890920656 2016</v>
      </c>
      <c r="E112">
        <v>23175556</v>
      </c>
      <c r="F112">
        <v>5515198</v>
      </c>
      <c r="G112">
        <v>5366416</v>
      </c>
      <c r="H112">
        <v>3129998</v>
      </c>
      <c r="I112">
        <v>3129998</v>
      </c>
      <c r="J112">
        <v>1</v>
      </c>
      <c r="K112">
        <v>0.23797478688321436</v>
      </c>
      <c r="L112">
        <v>0.13505600469736304</v>
      </c>
      <c r="M112">
        <v>1.1044222628358949E-2</v>
      </c>
      <c r="N112">
        <v>23175556</v>
      </c>
      <c r="P112">
        <v>17797580</v>
      </c>
      <c r="Q112">
        <v>0</v>
      </c>
      <c r="R112">
        <v>68758</v>
      </c>
      <c r="S112">
        <v>0</v>
      </c>
      <c r="T112">
        <v>274738</v>
      </c>
      <c r="U112">
        <v>68758</v>
      </c>
      <c r="V112">
        <v>107174</v>
      </c>
      <c r="W112">
        <v>255956</v>
      </c>
      <c r="X112">
        <v>1118209</v>
      </c>
      <c r="Y112">
        <v>1118209</v>
      </c>
      <c r="Z112">
        <v>30190875</v>
      </c>
      <c r="AA112">
        <v>18191052</v>
      </c>
    </row>
    <row r="113" spans="1:27" x14ac:dyDescent="0.25">
      <c r="A113">
        <v>890920656</v>
      </c>
      <c r="B113">
        <v>2017</v>
      </c>
      <c r="C113" s="38" t="str">
        <f t="shared" si="1"/>
        <v>890920656 2017</v>
      </c>
      <c r="D113" t="str">
        <f>VLOOKUP(A113&amp;" "&amp;B113,DATOS_ESF!C:C,1,0)</f>
        <v>890920656 2017</v>
      </c>
      <c r="E113">
        <v>11109524</v>
      </c>
      <c r="F113">
        <v>1910055</v>
      </c>
      <c r="G113">
        <v>1722667</v>
      </c>
      <c r="H113">
        <v>1044304</v>
      </c>
      <c r="I113">
        <v>1044304</v>
      </c>
      <c r="J113">
        <v>1</v>
      </c>
      <c r="K113">
        <v>0.17192950841098142</v>
      </c>
      <c r="L113">
        <v>9.4000787072425429E-2</v>
      </c>
      <c r="M113">
        <v>1.68673293293214E-2</v>
      </c>
      <c r="N113">
        <v>11109524</v>
      </c>
      <c r="P113">
        <v>9330602</v>
      </c>
      <c r="Q113">
        <v>0</v>
      </c>
      <c r="R113">
        <v>90446</v>
      </c>
      <c r="S113">
        <v>0</v>
      </c>
      <c r="T113">
        <v>221579</v>
      </c>
      <c r="U113">
        <v>0</v>
      </c>
      <c r="V113">
        <v>0</v>
      </c>
      <c r="W113">
        <v>187388</v>
      </c>
      <c r="X113">
        <v>678363</v>
      </c>
      <c r="Y113">
        <v>0</v>
      </c>
      <c r="Z113">
        <v>13241158</v>
      </c>
      <c r="AA113">
        <v>9608436</v>
      </c>
    </row>
    <row r="114" spans="1:27" x14ac:dyDescent="0.25">
      <c r="A114">
        <v>890928186</v>
      </c>
      <c r="B114">
        <v>2016</v>
      </c>
      <c r="C114" s="38" t="str">
        <f t="shared" si="1"/>
        <v>890928186 2016</v>
      </c>
      <c r="D114" t="str">
        <f>VLOOKUP(A114&amp;" "&amp;B114,DATOS_ESF!C:C,1,0)</f>
        <v>890928186 2016</v>
      </c>
      <c r="E114">
        <v>23051632</v>
      </c>
      <c r="F114">
        <v>9258156</v>
      </c>
      <c r="G114">
        <v>9258156</v>
      </c>
      <c r="H114">
        <v>8203316</v>
      </c>
      <c r="I114">
        <v>8203316</v>
      </c>
      <c r="J114">
        <v>0.191534625978386</v>
      </c>
      <c r="K114">
        <v>7.692546222799107E-2</v>
      </c>
      <c r="L114">
        <v>6.8160860013838045E-2</v>
      </c>
      <c r="M114">
        <v>0</v>
      </c>
      <c r="N114">
        <v>120352296</v>
      </c>
      <c r="O114">
        <v>97300664</v>
      </c>
      <c r="P114">
        <v>13075884</v>
      </c>
      <c r="Q114">
        <v>0</v>
      </c>
      <c r="R114">
        <v>748838</v>
      </c>
      <c r="S114">
        <v>0</v>
      </c>
      <c r="T114">
        <v>780084</v>
      </c>
      <c r="U114">
        <v>748838</v>
      </c>
      <c r="V114">
        <v>0</v>
      </c>
      <c r="W114">
        <v>0</v>
      </c>
      <c r="X114">
        <v>527420</v>
      </c>
      <c r="Y114">
        <v>527420</v>
      </c>
      <c r="Z114">
        <v>130917956</v>
      </c>
      <c r="AA114">
        <v>111874224</v>
      </c>
    </row>
    <row r="115" spans="1:27" x14ac:dyDescent="0.25">
      <c r="A115">
        <v>890928186</v>
      </c>
      <c r="B115">
        <v>2017</v>
      </c>
      <c r="C115" s="38" t="str">
        <f t="shared" si="1"/>
        <v>890928186 2017</v>
      </c>
      <c r="D115" t="str">
        <f>VLOOKUP(A115&amp;" "&amp;B115,DATOS_ESF!C:C,1,0)</f>
        <v>890928186 2017</v>
      </c>
      <c r="E115">
        <v>9502968</v>
      </c>
      <c r="F115">
        <v>3387535</v>
      </c>
      <c r="G115">
        <v>3387535</v>
      </c>
      <c r="H115">
        <v>3163845</v>
      </c>
      <c r="I115">
        <v>3163845</v>
      </c>
      <c r="J115">
        <v>0.18385323590813793</v>
      </c>
      <c r="K115">
        <v>6.5538395110040781E-2</v>
      </c>
      <c r="L115">
        <v>6.1210680827482808E-2</v>
      </c>
      <c r="M115">
        <v>0</v>
      </c>
      <c r="N115">
        <v>51687793</v>
      </c>
      <c r="O115">
        <v>42184825</v>
      </c>
      <c r="P115">
        <v>5595068</v>
      </c>
      <c r="Q115">
        <v>0</v>
      </c>
      <c r="R115">
        <v>605644</v>
      </c>
      <c r="S115">
        <v>0</v>
      </c>
      <c r="T115">
        <v>85279</v>
      </c>
      <c r="U115">
        <v>0</v>
      </c>
      <c r="V115">
        <v>0</v>
      </c>
      <c r="W115">
        <v>0</v>
      </c>
      <c r="X115">
        <v>223690</v>
      </c>
      <c r="Y115">
        <v>0</v>
      </c>
      <c r="Z115">
        <v>55160607</v>
      </c>
      <c r="AA115">
        <v>48385537</v>
      </c>
    </row>
    <row r="116" spans="1:27" x14ac:dyDescent="0.25">
      <c r="A116">
        <v>890932424</v>
      </c>
      <c r="B116">
        <v>2016</v>
      </c>
      <c r="C116" s="38" t="str">
        <f t="shared" si="1"/>
        <v>890932424 2016</v>
      </c>
      <c r="D116" t="str">
        <f>VLOOKUP(A116&amp;" "&amp;B116,DATOS_ESF!C:C,1,0)</f>
        <v>890932424 2016</v>
      </c>
      <c r="E116">
        <v>53036636</v>
      </c>
      <c r="F116">
        <v>61571143</v>
      </c>
      <c r="G116">
        <v>62287861</v>
      </c>
      <c r="H116">
        <v>43074558</v>
      </c>
      <c r="I116">
        <v>43074558</v>
      </c>
      <c r="J116">
        <v>0.12978675703732512</v>
      </c>
      <c r="K116">
        <v>0.15067167866852268</v>
      </c>
      <c r="L116">
        <v>0.10540840474188765</v>
      </c>
      <c r="M116">
        <v>9.538957749418514E-3</v>
      </c>
      <c r="N116">
        <v>408644435</v>
      </c>
      <c r="O116">
        <v>355607799</v>
      </c>
      <c r="P116">
        <v>17119856</v>
      </c>
      <c r="Q116">
        <v>0</v>
      </c>
      <c r="R116">
        <v>3295839</v>
      </c>
      <c r="S116">
        <v>0</v>
      </c>
      <c r="T116">
        <v>25913952</v>
      </c>
      <c r="U116">
        <v>6751155</v>
      </c>
      <c r="V116">
        <v>4614760</v>
      </c>
      <c r="W116">
        <v>3898042</v>
      </c>
      <c r="X116">
        <v>9606652</v>
      </c>
      <c r="Y116">
        <v>9606651</v>
      </c>
      <c r="Z116">
        <v>510350941</v>
      </c>
      <c r="AA116">
        <v>386672691</v>
      </c>
    </row>
    <row r="117" spans="1:27" x14ac:dyDescent="0.25">
      <c r="A117">
        <v>890932424</v>
      </c>
      <c r="B117">
        <v>2017</v>
      </c>
      <c r="C117" s="38" t="str">
        <f t="shared" si="1"/>
        <v>890932424 2017</v>
      </c>
      <c r="D117" t="str">
        <f>VLOOKUP(A117&amp;" "&amp;B117,DATOS_ESF!C:C,1,0)</f>
        <v>890932424 2017</v>
      </c>
      <c r="E117">
        <v>24159795</v>
      </c>
      <c r="F117">
        <v>17427730</v>
      </c>
      <c r="G117">
        <v>21123374</v>
      </c>
      <c r="H117">
        <v>8696120</v>
      </c>
      <c r="I117">
        <v>8696120</v>
      </c>
      <c r="J117">
        <v>0.11531238794264922</v>
      </c>
      <c r="K117">
        <v>8.3180886374232321E-2</v>
      </c>
      <c r="L117">
        <v>4.1505748001414364E-2</v>
      </c>
      <c r="M117">
        <v>3.1646980194704993E-2</v>
      </c>
      <c r="N117">
        <v>209516041</v>
      </c>
      <c r="O117">
        <v>185356246</v>
      </c>
      <c r="P117">
        <v>9056628</v>
      </c>
      <c r="Q117">
        <v>0</v>
      </c>
      <c r="R117">
        <v>619011</v>
      </c>
      <c r="S117">
        <v>0</v>
      </c>
      <c r="T117">
        <v>2184744</v>
      </c>
      <c r="U117">
        <v>0</v>
      </c>
      <c r="V117">
        <v>10326194</v>
      </c>
      <c r="W117">
        <v>6630550</v>
      </c>
      <c r="X117">
        <v>12427254</v>
      </c>
      <c r="Y117">
        <v>0</v>
      </c>
      <c r="Z117">
        <v>239454709</v>
      </c>
      <c r="AA117">
        <v>201662435</v>
      </c>
    </row>
    <row r="118" spans="1:27" x14ac:dyDescent="0.25">
      <c r="A118">
        <v>890939355</v>
      </c>
      <c r="B118">
        <v>2015</v>
      </c>
      <c r="C118" s="38" t="str">
        <f t="shared" si="1"/>
        <v>890939355 2015</v>
      </c>
      <c r="D118" t="str">
        <f>VLOOKUP(A118&amp;" "&amp;B118,DATOS_ESF!C:C,1,0)</f>
        <v>890939355 2015</v>
      </c>
      <c r="E118">
        <v>3989025</v>
      </c>
      <c r="F118">
        <v>1962428</v>
      </c>
      <c r="G118">
        <v>2111941</v>
      </c>
      <c r="H118">
        <v>2111941</v>
      </c>
      <c r="I118">
        <v>702403</v>
      </c>
      <c r="J118">
        <v>0.71514753298953637</v>
      </c>
      <c r="K118">
        <v>0.35182169649716155</v>
      </c>
      <c r="L118">
        <v>0.12592595248574509</v>
      </c>
      <c r="M118">
        <v>1.02762596351139E-2</v>
      </c>
      <c r="N118">
        <v>5577905</v>
      </c>
      <c r="O118">
        <v>1588880</v>
      </c>
      <c r="P118">
        <v>1498228</v>
      </c>
      <c r="Q118">
        <v>0</v>
      </c>
      <c r="R118">
        <v>0</v>
      </c>
      <c r="S118">
        <v>0</v>
      </c>
      <c r="T118">
        <v>1273491</v>
      </c>
      <c r="U118">
        <v>1801860</v>
      </c>
      <c r="V118">
        <v>137187</v>
      </c>
      <c r="W118">
        <v>57320</v>
      </c>
      <c r="X118">
        <v>0</v>
      </c>
      <c r="Y118">
        <v>0</v>
      </c>
      <c r="Z118">
        <v>9019967</v>
      </c>
      <c r="AA118">
        <v>4946288</v>
      </c>
    </row>
    <row r="119" spans="1:27" x14ac:dyDescent="0.25">
      <c r="A119">
        <v>890939355</v>
      </c>
      <c r="B119">
        <v>2016</v>
      </c>
      <c r="C119" s="38" t="str">
        <f t="shared" si="1"/>
        <v>890939355 2016</v>
      </c>
      <c r="D119" t="str">
        <f>VLOOKUP(A119&amp;" "&amp;B119,DATOS_ESF!C:C,1,0)</f>
        <v>890939355 2016</v>
      </c>
      <c r="E119">
        <v>8816844</v>
      </c>
      <c r="F119">
        <v>10154580</v>
      </c>
      <c r="G119">
        <v>11542036</v>
      </c>
      <c r="H119">
        <v>7157504</v>
      </c>
      <c r="I119">
        <v>7157504</v>
      </c>
      <c r="J119">
        <v>0.69363976856551779</v>
      </c>
      <c r="K119">
        <v>0.79888228952219598</v>
      </c>
      <c r="L119">
        <v>0.56309598061015576</v>
      </c>
      <c r="M119">
        <v>4.2937667138909152E-3</v>
      </c>
      <c r="N119">
        <v>12710984</v>
      </c>
      <c r="O119">
        <v>3894140</v>
      </c>
      <c r="P119">
        <v>3136182</v>
      </c>
      <c r="Q119">
        <v>0</v>
      </c>
      <c r="R119">
        <v>1122794</v>
      </c>
      <c r="S119">
        <v>0</v>
      </c>
      <c r="T119">
        <v>6719506</v>
      </c>
      <c r="U119">
        <v>1122794</v>
      </c>
      <c r="V119">
        <v>318068</v>
      </c>
      <c r="W119">
        <v>54578</v>
      </c>
      <c r="X119">
        <v>2192266</v>
      </c>
      <c r="Y119">
        <v>2192266</v>
      </c>
      <c r="Z119">
        <v>33219370</v>
      </c>
      <c r="AA119">
        <v>9330488</v>
      </c>
    </row>
    <row r="120" spans="1:27" x14ac:dyDescent="0.25">
      <c r="A120">
        <v>890939355</v>
      </c>
      <c r="B120">
        <v>2017</v>
      </c>
      <c r="C120" s="38" t="str">
        <f t="shared" si="1"/>
        <v>890939355 2017</v>
      </c>
      <c r="D120" t="str">
        <f>VLOOKUP(A120&amp;" "&amp;B120,DATOS_ESF!C:C,1,0)</f>
        <v>890939355 2017</v>
      </c>
      <c r="E120">
        <v>1313785</v>
      </c>
      <c r="F120">
        <v>323396</v>
      </c>
      <c r="G120">
        <v>205134</v>
      </c>
      <c r="H120">
        <v>876920</v>
      </c>
      <c r="I120">
        <v>876920</v>
      </c>
      <c r="J120">
        <v>0.29342161245258197</v>
      </c>
      <c r="K120">
        <v>7.2227476931701312E-2</v>
      </c>
      <c r="L120">
        <v>0.19585189387298393</v>
      </c>
      <c r="M120">
        <v>3.8359428828589393E-2</v>
      </c>
      <c r="N120">
        <v>4477465</v>
      </c>
      <c r="O120">
        <v>3163680</v>
      </c>
      <c r="P120">
        <v>1008495</v>
      </c>
      <c r="Q120">
        <v>0</v>
      </c>
      <c r="R120">
        <v>1128176</v>
      </c>
      <c r="S120">
        <v>0</v>
      </c>
      <c r="T120">
        <v>119977</v>
      </c>
      <c r="U120">
        <v>0</v>
      </c>
      <c r="V120">
        <v>53491</v>
      </c>
      <c r="W120">
        <v>171753</v>
      </c>
      <c r="X120">
        <v>-671786</v>
      </c>
      <c r="Y120">
        <v>0</v>
      </c>
      <c r="Z120">
        <v>4974329</v>
      </c>
      <c r="AA120">
        <v>5472104</v>
      </c>
    </row>
    <row r="121" spans="1:27" x14ac:dyDescent="0.25">
      <c r="A121">
        <v>890940026</v>
      </c>
      <c r="B121">
        <v>2016</v>
      </c>
      <c r="C121" s="38" t="str">
        <f t="shared" si="1"/>
        <v>890940026 2016</v>
      </c>
      <c r="D121" t="str">
        <f>VLOOKUP(A121&amp;" "&amp;B121,DATOS_ESF!C:C,1,0)</f>
        <v>890940026 2016</v>
      </c>
      <c r="E121">
        <v>310068</v>
      </c>
      <c r="F121">
        <v>3174376</v>
      </c>
      <c r="G121">
        <v>3174376</v>
      </c>
      <c r="H121">
        <v>3046998</v>
      </c>
      <c r="I121">
        <v>3046998</v>
      </c>
      <c r="J121">
        <v>0.76545257950320678</v>
      </c>
      <c r="K121">
        <v>7.8364561886846484</v>
      </c>
      <c r="L121">
        <v>7.5220031697598984</v>
      </c>
      <c r="M121">
        <v>0</v>
      </c>
      <c r="N121">
        <v>405078</v>
      </c>
      <c r="O121">
        <v>95010</v>
      </c>
      <c r="P121">
        <v>5780832</v>
      </c>
      <c r="Q121">
        <v>0</v>
      </c>
      <c r="R121">
        <v>831766</v>
      </c>
      <c r="S121">
        <v>0</v>
      </c>
      <c r="T121">
        <v>0</v>
      </c>
      <c r="U121">
        <v>831766</v>
      </c>
      <c r="V121">
        <v>0</v>
      </c>
      <c r="W121">
        <v>0</v>
      </c>
      <c r="X121">
        <v>63689</v>
      </c>
      <c r="Y121">
        <v>63689</v>
      </c>
      <c r="Z121">
        <v>3643143</v>
      </c>
      <c r="AA121">
        <v>7539374</v>
      </c>
    </row>
    <row r="122" spans="1:27" x14ac:dyDescent="0.25">
      <c r="A122">
        <v>890940026</v>
      </c>
      <c r="B122">
        <v>2017</v>
      </c>
      <c r="C122" s="38" t="str">
        <f t="shared" si="1"/>
        <v>890940026 2017</v>
      </c>
      <c r="D122" t="str">
        <f>VLOOKUP(A122&amp;" "&amp;B122,DATOS_ESF!C:C,1,0)</f>
        <v>890940026 2017</v>
      </c>
      <c r="E122">
        <v>402389</v>
      </c>
      <c r="F122">
        <v>-1135682</v>
      </c>
      <c r="G122">
        <v>-1135682</v>
      </c>
      <c r="H122">
        <v>-966193</v>
      </c>
      <c r="I122">
        <v>-966193</v>
      </c>
      <c r="J122">
        <v>1</v>
      </c>
      <c r="K122">
        <v>-2.8223485234437322</v>
      </c>
      <c r="L122">
        <v>-2.4011416813083857</v>
      </c>
      <c r="M122">
        <v>0</v>
      </c>
      <c r="N122">
        <v>402389</v>
      </c>
      <c r="P122">
        <v>1133313</v>
      </c>
      <c r="Q122">
        <v>0</v>
      </c>
      <c r="R122">
        <v>421471</v>
      </c>
      <c r="S122">
        <v>0</v>
      </c>
      <c r="T122">
        <v>16713</v>
      </c>
      <c r="U122">
        <v>0</v>
      </c>
      <c r="V122">
        <v>0</v>
      </c>
      <c r="W122">
        <v>0</v>
      </c>
      <c r="X122">
        <v>-169489</v>
      </c>
      <c r="Y122">
        <v>0</v>
      </c>
      <c r="Z122">
        <v>-716580</v>
      </c>
      <c r="AA122">
        <v>1554784</v>
      </c>
    </row>
    <row r="123" spans="1:27" x14ac:dyDescent="0.25">
      <c r="A123">
        <v>900018975</v>
      </c>
      <c r="B123">
        <v>2015</v>
      </c>
      <c r="C123" s="38" t="str">
        <f t="shared" si="1"/>
        <v>900018975 2015</v>
      </c>
      <c r="D123" t="str">
        <f>VLOOKUP(A123&amp;" "&amp;B123,DATOS_ESF!C:C,1,0)</f>
        <v>900018975 2015</v>
      </c>
      <c r="E123">
        <v>34451009</v>
      </c>
      <c r="F123">
        <v>23716199</v>
      </c>
      <c r="G123">
        <v>21115583</v>
      </c>
      <c r="H123">
        <v>11988815</v>
      </c>
      <c r="I123">
        <v>11988815</v>
      </c>
      <c r="J123">
        <v>0.16936323133614703</v>
      </c>
      <c r="K123">
        <v>0.11659026003131284</v>
      </c>
      <c r="L123">
        <v>5.8937735271883319E-2</v>
      </c>
      <c r="M123">
        <v>2.0391851777837835E-2</v>
      </c>
      <c r="N123">
        <v>203414925</v>
      </c>
      <c r="O123">
        <v>168963916</v>
      </c>
      <c r="P123">
        <v>18338243</v>
      </c>
      <c r="Q123">
        <v>0</v>
      </c>
      <c r="R123">
        <v>0</v>
      </c>
      <c r="S123">
        <v>0</v>
      </c>
      <c r="T123">
        <v>8016915</v>
      </c>
      <c r="U123">
        <v>413482</v>
      </c>
      <c r="V123">
        <v>1547391</v>
      </c>
      <c r="W123">
        <v>4148007</v>
      </c>
      <c r="X123">
        <v>0</v>
      </c>
      <c r="Y123">
        <v>9126768</v>
      </c>
      <c r="Z123">
        <v>245822198</v>
      </c>
      <c r="AA123">
        <v>191863648</v>
      </c>
    </row>
    <row r="124" spans="1:27" x14ac:dyDescent="0.25">
      <c r="A124">
        <v>900018975</v>
      </c>
      <c r="B124">
        <v>2016</v>
      </c>
      <c r="C124" s="38" t="str">
        <f t="shared" si="1"/>
        <v>900018975 2016</v>
      </c>
      <c r="D124" t="str">
        <f>VLOOKUP(A124&amp;" "&amp;B124,DATOS_ESF!C:C,1,0)</f>
        <v>900018975 2016</v>
      </c>
      <c r="E124">
        <v>71437584</v>
      </c>
      <c r="F124">
        <v>34229510</v>
      </c>
      <c r="G124">
        <v>29913060</v>
      </c>
      <c r="H124">
        <v>19194684</v>
      </c>
      <c r="I124">
        <v>19194684</v>
      </c>
      <c r="J124">
        <v>0.18958920791583794</v>
      </c>
      <c r="K124">
        <v>9.0842177532869162E-2</v>
      </c>
      <c r="L124">
        <v>5.0941041563706962E-2</v>
      </c>
      <c r="M124">
        <v>7.6892504649803378E-2</v>
      </c>
      <c r="N124">
        <v>376801954</v>
      </c>
      <c r="O124">
        <v>305364370</v>
      </c>
      <c r="P124">
        <v>44306290</v>
      </c>
      <c r="Q124">
        <v>0</v>
      </c>
      <c r="R124">
        <v>824628</v>
      </c>
      <c r="S124">
        <v>0</v>
      </c>
      <c r="T124">
        <v>8747472</v>
      </c>
      <c r="U124">
        <v>824628</v>
      </c>
      <c r="V124">
        <v>24656796</v>
      </c>
      <c r="W124">
        <v>28973246</v>
      </c>
      <c r="X124">
        <v>5359188</v>
      </c>
      <c r="Y124">
        <v>5359188</v>
      </c>
      <c r="Z124">
        <v>449794920</v>
      </c>
      <c r="AA124">
        <v>380293162</v>
      </c>
    </row>
    <row r="125" spans="1:27" x14ac:dyDescent="0.25">
      <c r="A125">
        <v>900018975</v>
      </c>
      <c r="B125">
        <v>2017</v>
      </c>
      <c r="C125" s="38" t="str">
        <f t="shared" si="1"/>
        <v>900018975 2017</v>
      </c>
      <c r="D125" t="str">
        <f>VLOOKUP(A125&amp;" "&amp;B125,DATOS_ESF!C:C,1,0)</f>
        <v>900018975 2017</v>
      </c>
      <c r="E125">
        <v>28332871</v>
      </c>
      <c r="F125">
        <v>4332076</v>
      </c>
      <c r="G125">
        <v>5041131</v>
      </c>
      <c r="H125">
        <v>4066751</v>
      </c>
      <c r="I125">
        <v>4066751</v>
      </c>
      <c r="J125">
        <v>0.14452229346992837</v>
      </c>
      <c r="K125">
        <v>2.2097356777081766E-2</v>
      </c>
      <c r="L125">
        <v>2.0743968427736275E-2</v>
      </c>
      <c r="M125">
        <v>0.13728548507738933</v>
      </c>
      <c r="N125">
        <v>196044986</v>
      </c>
      <c r="O125">
        <v>167712115</v>
      </c>
      <c r="P125">
        <v>20370525</v>
      </c>
      <c r="Q125">
        <v>0</v>
      </c>
      <c r="R125">
        <v>5242781</v>
      </c>
      <c r="S125">
        <v>0</v>
      </c>
      <c r="T125">
        <v>1612511</v>
      </c>
      <c r="U125">
        <v>0</v>
      </c>
      <c r="V125">
        <v>27623186</v>
      </c>
      <c r="W125">
        <v>26914131</v>
      </c>
      <c r="X125">
        <v>974380</v>
      </c>
      <c r="Y125">
        <v>0</v>
      </c>
      <c r="Z125">
        <v>229612759</v>
      </c>
      <c r="AA125">
        <v>220239552</v>
      </c>
    </row>
    <row r="126" spans="1:27" x14ac:dyDescent="0.25">
      <c r="A126">
        <v>900035722</v>
      </c>
      <c r="B126">
        <v>2016</v>
      </c>
      <c r="C126" s="38" t="str">
        <f t="shared" si="1"/>
        <v>900035722 2016</v>
      </c>
      <c r="D126" t="str">
        <f>VLOOKUP(A126&amp;" "&amp;B126,DATOS_ESF!C:C,1,0)</f>
        <v>900035722 2016</v>
      </c>
      <c r="E126">
        <v>13619149</v>
      </c>
      <c r="F126">
        <v>4424550</v>
      </c>
      <c r="G126">
        <v>1722048</v>
      </c>
      <c r="H126">
        <v>1204450</v>
      </c>
      <c r="I126">
        <v>1204450</v>
      </c>
      <c r="J126">
        <v>8.1000837275065296E-2</v>
      </c>
      <c r="K126">
        <v>2.6315319302651741E-2</v>
      </c>
      <c r="L126">
        <v>7.1635502670506354E-3</v>
      </c>
      <c r="M126">
        <v>3.3976110182867308E-2</v>
      </c>
      <c r="N126">
        <v>168135904</v>
      </c>
      <c r="O126">
        <v>154516755</v>
      </c>
      <c r="P126">
        <v>8730421</v>
      </c>
      <c r="Q126">
        <v>465265</v>
      </c>
      <c r="R126">
        <v>2236</v>
      </c>
      <c r="S126">
        <v>465265</v>
      </c>
      <c r="T126">
        <v>470824</v>
      </c>
      <c r="U126">
        <v>2236</v>
      </c>
      <c r="V126">
        <v>3010102</v>
      </c>
      <c r="W126">
        <v>5712604</v>
      </c>
      <c r="X126">
        <v>258799</v>
      </c>
      <c r="Y126">
        <v>258799</v>
      </c>
      <c r="Z126">
        <v>176300179</v>
      </c>
      <c r="AA126">
        <v>169894782</v>
      </c>
    </row>
    <row r="127" spans="1:27" x14ac:dyDescent="0.25">
      <c r="A127">
        <v>900035722</v>
      </c>
      <c r="B127">
        <v>2017</v>
      </c>
      <c r="C127" s="38" t="str">
        <f t="shared" si="1"/>
        <v>900035722 2017</v>
      </c>
      <c r="D127" t="str">
        <f>VLOOKUP(A127&amp;" "&amp;B127,DATOS_ESF!C:C,1,0)</f>
        <v>900035722 2017</v>
      </c>
      <c r="E127">
        <v>4986113</v>
      </c>
      <c r="F127">
        <v>1754802</v>
      </c>
      <c r="G127">
        <v>650028</v>
      </c>
      <c r="H127">
        <v>461890</v>
      </c>
      <c r="I127">
        <v>461890</v>
      </c>
      <c r="J127">
        <v>6.6881183267377853E-2</v>
      </c>
      <c r="K127">
        <v>2.3538021332440959E-2</v>
      </c>
      <c r="L127">
        <v>6.1955574892444592E-3</v>
      </c>
      <c r="M127">
        <v>1.7270473635474369E-2</v>
      </c>
      <c r="N127">
        <v>74551806</v>
      </c>
      <c r="O127">
        <v>69565693</v>
      </c>
      <c r="P127">
        <v>3640400</v>
      </c>
      <c r="Q127">
        <v>0</v>
      </c>
      <c r="R127">
        <v>98866</v>
      </c>
      <c r="S127">
        <v>507604</v>
      </c>
      <c r="T127">
        <v>1015559</v>
      </c>
      <c r="U127">
        <v>0</v>
      </c>
      <c r="V127">
        <v>182771</v>
      </c>
      <c r="W127">
        <v>1287545</v>
      </c>
      <c r="X127">
        <v>188138</v>
      </c>
      <c r="Y127">
        <v>0</v>
      </c>
      <c r="Z127">
        <v>77504938</v>
      </c>
      <c r="AA127">
        <v>75100108</v>
      </c>
    </row>
    <row r="128" spans="1:27" x14ac:dyDescent="0.25">
      <c r="A128">
        <v>900087151</v>
      </c>
      <c r="B128">
        <v>2016</v>
      </c>
      <c r="C128" s="38" t="str">
        <f t="shared" si="1"/>
        <v>900087151 2016</v>
      </c>
      <c r="D128" t="str">
        <f>VLOOKUP(A128&amp;" "&amp;B128,DATOS_ESF!C:C,1,0)</f>
        <v>900087151 2016</v>
      </c>
      <c r="E128">
        <v>3354104</v>
      </c>
      <c r="F128">
        <v>-11117874</v>
      </c>
      <c r="G128">
        <v>416521998</v>
      </c>
      <c r="H128">
        <v>417286306</v>
      </c>
      <c r="I128">
        <v>417286306</v>
      </c>
      <c r="J128">
        <v>1</v>
      </c>
      <c r="K128">
        <v>-3.3147075940400179</v>
      </c>
      <c r="L128">
        <v>124.41066407004672</v>
      </c>
      <c r="M128">
        <v>10.995180232932551</v>
      </c>
      <c r="N128">
        <v>3354104</v>
      </c>
      <c r="P128">
        <v>2579174</v>
      </c>
      <c r="Q128">
        <v>0</v>
      </c>
      <c r="R128">
        <v>5986402</v>
      </c>
      <c r="S128">
        <v>0</v>
      </c>
      <c r="T128">
        <v>80001</v>
      </c>
      <c r="U128">
        <v>5986403</v>
      </c>
      <c r="V128">
        <v>201596</v>
      </c>
      <c r="W128">
        <v>36878978</v>
      </c>
      <c r="X128">
        <v>-382154</v>
      </c>
      <c r="Y128">
        <v>-382154</v>
      </c>
      <c r="Z128">
        <v>456452927</v>
      </c>
      <c r="AA128">
        <v>51430957</v>
      </c>
    </row>
    <row r="129" spans="1:27" x14ac:dyDescent="0.25">
      <c r="A129">
        <v>900087151</v>
      </c>
      <c r="B129">
        <v>2017</v>
      </c>
      <c r="C129" s="38" t="str">
        <f t="shared" si="1"/>
        <v>900087151 2017</v>
      </c>
      <c r="D129" t="str">
        <f>VLOOKUP(A129&amp;" "&amp;B129,DATOS_ESF!C:C,1,0)</f>
        <v>900087151 2017</v>
      </c>
      <c r="E129">
        <v>1731182</v>
      </c>
      <c r="F129">
        <v>621504</v>
      </c>
      <c r="G129">
        <v>185168377</v>
      </c>
      <c r="H129">
        <v>184698570</v>
      </c>
      <c r="I129">
        <v>184698570</v>
      </c>
      <c r="J129">
        <v>1</v>
      </c>
      <c r="K129">
        <v>0.35900558115784476</v>
      </c>
      <c r="L129">
        <v>106.6892851242677</v>
      </c>
      <c r="M129">
        <v>15.274641834307428</v>
      </c>
      <c r="N129">
        <v>1731182</v>
      </c>
      <c r="P129">
        <v>1119363</v>
      </c>
      <c r="Q129">
        <v>0</v>
      </c>
      <c r="R129">
        <v>23648</v>
      </c>
      <c r="S129">
        <v>0</v>
      </c>
      <c r="T129">
        <v>33333</v>
      </c>
      <c r="U129">
        <v>0</v>
      </c>
      <c r="V129">
        <v>73294</v>
      </c>
      <c r="W129">
        <v>26443185</v>
      </c>
      <c r="X129">
        <v>469807</v>
      </c>
      <c r="Y129">
        <v>0</v>
      </c>
      <c r="Z129">
        <v>213376077</v>
      </c>
      <c r="AA129">
        <v>27586196</v>
      </c>
    </row>
    <row r="130" spans="1:27" x14ac:dyDescent="0.25">
      <c r="A130">
        <v>900139110</v>
      </c>
      <c r="B130">
        <v>2016</v>
      </c>
      <c r="C130" s="38" t="str">
        <f t="shared" si="1"/>
        <v>900139110 2016</v>
      </c>
      <c r="D130" t="str">
        <f>VLOOKUP(A130&amp;" "&amp;B130,DATOS_ESF!C:C,1,0)</f>
        <v>900139110 2016</v>
      </c>
      <c r="E130">
        <v>17629326</v>
      </c>
      <c r="F130">
        <v>10200062</v>
      </c>
      <c r="G130">
        <v>11022982</v>
      </c>
      <c r="H130">
        <v>4202728</v>
      </c>
      <c r="I130">
        <v>4202728</v>
      </c>
      <c r="J130">
        <v>0.25707506222606352</v>
      </c>
      <c r="K130">
        <v>0.14873975178402771</v>
      </c>
      <c r="L130">
        <v>6.1285188220991514E-2</v>
      </c>
      <c r="M130">
        <v>8.3080854000134447E-4</v>
      </c>
      <c r="N130">
        <v>68576570</v>
      </c>
      <c r="O130">
        <v>50947244</v>
      </c>
      <c r="P130">
        <v>7725494</v>
      </c>
      <c r="Q130">
        <v>0</v>
      </c>
      <c r="R130">
        <v>339905</v>
      </c>
      <c r="S130">
        <v>0</v>
      </c>
      <c r="T130">
        <v>976040</v>
      </c>
      <c r="U130">
        <v>339905</v>
      </c>
      <c r="V130">
        <v>879894</v>
      </c>
      <c r="W130">
        <v>56974</v>
      </c>
      <c r="X130">
        <v>3410127</v>
      </c>
      <c r="Y130">
        <v>3410127</v>
      </c>
      <c r="Z130">
        <v>84042693</v>
      </c>
      <c r="AA130">
        <v>59409522</v>
      </c>
    </row>
    <row r="131" spans="1:27" x14ac:dyDescent="0.25">
      <c r="A131">
        <v>900139110</v>
      </c>
      <c r="B131">
        <v>2017</v>
      </c>
      <c r="C131" s="38" t="str">
        <f t="shared" ref="C131:C175" si="2">A131&amp;" "&amp;B131</f>
        <v>900139110 2017</v>
      </c>
      <c r="D131" t="str">
        <f>VLOOKUP(A131&amp;" "&amp;B131,DATOS_ESF!C:C,1,0)</f>
        <v>900139110 2017</v>
      </c>
      <c r="E131">
        <v>10178045</v>
      </c>
      <c r="F131">
        <v>5992339</v>
      </c>
      <c r="G131">
        <v>6545825</v>
      </c>
      <c r="H131">
        <v>3890470</v>
      </c>
      <c r="I131">
        <v>3890470</v>
      </c>
      <c r="J131">
        <v>0.27966895892714866</v>
      </c>
      <c r="K131">
        <v>0.16465551190514005</v>
      </c>
      <c r="L131">
        <v>0.10690104972392087</v>
      </c>
      <c r="M131">
        <v>1.8219893239361168E-3</v>
      </c>
      <c r="N131">
        <v>36393188</v>
      </c>
      <c r="O131">
        <v>26215143</v>
      </c>
      <c r="P131">
        <v>5466565</v>
      </c>
      <c r="Q131">
        <v>0</v>
      </c>
      <c r="R131">
        <v>456522</v>
      </c>
      <c r="S131">
        <v>0</v>
      </c>
      <c r="T131">
        <v>1737381</v>
      </c>
      <c r="U131">
        <v>0</v>
      </c>
      <c r="V131">
        <v>619794</v>
      </c>
      <c r="W131">
        <v>66308</v>
      </c>
      <c r="X131">
        <v>2655355</v>
      </c>
      <c r="Y131">
        <v>0</v>
      </c>
      <c r="Z131">
        <v>44742702</v>
      </c>
      <c r="AA131">
        <v>32204538</v>
      </c>
    </row>
    <row r="132" spans="1:27" x14ac:dyDescent="0.25">
      <c r="A132">
        <v>900190385</v>
      </c>
      <c r="B132">
        <v>2015</v>
      </c>
      <c r="C132" s="38" t="str">
        <f t="shared" si="2"/>
        <v>900190385 2015</v>
      </c>
      <c r="D132" t="str">
        <f>VLOOKUP(A132&amp;" "&amp;B132,DATOS_ESF!C:C,1,0)</f>
        <v>900190385 2015</v>
      </c>
      <c r="E132">
        <v>15336064</v>
      </c>
      <c r="F132">
        <v>-13768891</v>
      </c>
      <c r="G132">
        <v>-29149407</v>
      </c>
      <c r="H132">
        <v>-33079022</v>
      </c>
      <c r="I132">
        <v>-33079022</v>
      </c>
      <c r="J132">
        <v>3.4456516804308633E-2</v>
      </c>
      <c r="K132">
        <v>-3.0935448894722526E-2</v>
      </c>
      <c r="L132">
        <v>-7.4320756447879652E-2</v>
      </c>
      <c r="M132">
        <v>0.29889992075236416</v>
      </c>
      <c r="N132">
        <v>445084571</v>
      </c>
      <c r="O132">
        <v>429748507</v>
      </c>
      <c r="P132">
        <v>40879556</v>
      </c>
      <c r="Q132">
        <v>0</v>
      </c>
      <c r="R132">
        <v>0</v>
      </c>
      <c r="S132">
        <v>0</v>
      </c>
      <c r="T132">
        <v>19329376</v>
      </c>
      <c r="U132">
        <v>16603335</v>
      </c>
      <c r="V132">
        <v>117655227</v>
      </c>
      <c r="W132">
        <v>133035743</v>
      </c>
      <c r="X132">
        <v>0</v>
      </c>
      <c r="Y132">
        <v>3929615</v>
      </c>
      <c r="Z132">
        <v>572229898</v>
      </c>
      <c r="AA132">
        <v>620267141</v>
      </c>
    </row>
    <row r="133" spans="1:27" x14ac:dyDescent="0.25">
      <c r="A133">
        <v>900190385</v>
      </c>
      <c r="B133">
        <v>2016</v>
      </c>
      <c r="C133" s="38" t="str">
        <f t="shared" si="2"/>
        <v>900190385 2016</v>
      </c>
      <c r="D133" t="str">
        <f>VLOOKUP(A133&amp;" "&amp;B133,DATOS_ESF!C:C,1,0)</f>
        <v>900190385 2016</v>
      </c>
      <c r="E133">
        <v>-40370250</v>
      </c>
      <c r="F133">
        <v>-41073189</v>
      </c>
      <c r="G133">
        <v>-97940994</v>
      </c>
      <c r="H133">
        <v>-97940994</v>
      </c>
      <c r="I133">
        <v>-97940994</v>
      </c>
      <c r="J133">
        <v>-4.4049848363400601</v>
      </c>
      <c r="K133">
        <v>-4.4816857642726848</v>
      </c>
      <c r="L133">
        <v>-10.686795187695711</v>
      </c>
      <c r="M133">
        <v>34.96640698839915</v>
      </c>
      <c r="N133">
        <v>9164674</v>
      </c>
      <c r="O133">
        <v>49534924</v>
      </c>
      <c r="P133">
        <v>3947066</v>
      </c>
      <c r="Q133">
        <v>0</v>
      </c>
      <c r="R133">
        <v>5603823</v>
      </c>
      <c r="S133">
        <v>0</v>
      </c>
      <c r="T133">
        <v>14451773</v>
      </c>
      <c r="U133">
        <v>5603823</v>
      </c>
      <c r="V133">
        <v>263587916</v>
      </c>
      <c r="W133">
        <v>320455721</v>
      </c>
      <c r="X133">
        <v>0</v>
      </c>
      <c r="Y133">
        <v>0</v>
      </c>
      <c r="Z133">
        <v>246131174</v>
      </c>
      <c r="AA133">
        <v>385145357</v>
      </c>
    </row>
    <row r="134" spans="1:27" x14ac:dyDescent="0.25">
      <c r="A134">
        <v>900190385</v>
      </c>
      <c r="B134">
        <v>2017</v>
      </c>
      <c r="C134" s="38" t="str">
        <f t="shared" si="2"/>
        <v>900190385 2017</v>
      </c>
      <c r="D134" t="str">
        <f>VLOOKUP(A134&amp;" "&amp;B134,DATOS_ESF!C:C,1,0)</f>
        <v>900190385 2017</v>
      </c>
      <c r="E134">
        <v>-13771195</v>
      </c>
      <c r="F134">
        <v>-20864260</v>
      </c>
      <c r="G134">
        <v>-55394068</v>
      </c>
      <c r="H134">
        <v>-55487499</v>
      </c>
      <c r="I134">
        <v>-55487499</v>
      </c>
      <c r="J134">
        <v>-9.0833145350762283</v>
      </c>
      <c r="K134">
        <v>-13.761814869487329</v>
      </c>
      <c r="L134">
        <v>-36.598886747426619</v>
      </c>
      <c r="M134">
        <v>58.498706547993599</v>
      </c>
      <c r="N134">
        <v>1516098</v>
      </c>
      <c r="O134">
        <v>15287293</v>
      </c>
      <c r="P134">
        <v>638913</v>
      </c>
      <c r="Q134">
        <v>0</v>
      </c>
      <c r="R134">
        <v>6485750</v>
      </c>
      <c r="S134">
        <v>0</v>
      </c>
      <c r="T134">
        <v>31598</v>
      </c>
      <c r="U134">
        <v>0</v>
      </c>
      <c r="V134">
        <v>54159964</v>
      </c>
      <c r="W134">
        <v>88689772</v>
      </c>
      <c r="X134">
        <v>93431</v>
      </c>
      <c r="Y134">
        <v>0</v>
      </c>
      <c r="Z134">
        <v>34843400</v>
      </c>
      <c r="AA134">
        <v>111101728</v>
      </c>
    </row>
    <row r="135" spans="1:27" x14ac:dyDescent="0.25">
      <c r="A135">
        <v>900192242</v>
      </c>
      <c r="B135">
        <v>2016</v>
      </c>
      <c r="C135" s="38" t="str">
        <f t="shared" si="2"/>
        <v>900192242 2016</v>
      </c>
      <c r="D135" t="str">
        <f>VLOOKUP(A135&amp;" "&amp;B135,DATOS_ESF!C:C,1,0)</f>
        <v>900192242 2016</v>
      </c>
      <c r="E135">
        <v>46097275</v>
      </c>
      <c r="F135">
        <v>37745468</v>
      </c>
      <c r="G135">
        <v>69135077</v>
      </c>
      <c r="H135">
        <v>54583582</v>
      </c>
      <c r="I135">
        <v>54583582</v>
      </c>
      <c r="J135">
        <v>0.12778617353922483</v>
      </c>
      <c r="K135">
        <v>0.10463414429957645</v>
      </c>
      <c r="L135">
        <v>0.15131104998819364</v>
      </c>
      <c r="M135">
        <v>0</v>
      </c>
      <c r="N135">
        <v>360737580</v>
      </c>
      <c r="O135">
        <v>314640305</v>
      </c>
      <c r="P135">
        <v>20171269</v>
      </c>
      <c r="Q135">
        <v>0</v>
      </c>
      <c r="R135">
        <v>0</v>
      </c>
      <c r="S135">
        <v>0</v>
      </c>
      <c r="T135">
        <v>0</v>
      </c>
      <c r="U135">
        <v>0</v>
      </c>
      <c r="V135">
        <v>5820329</v>
      </c>
      <c r="W135">
        <v>0</v>
      </c>
      <c r="X135">
        <v>14551495</v>
      </c>
      <c r="Y135">
        <v>0</v>
      </c>
      <c r="Z135">
        <v>494281937</v>
      </c>
      <c r="AA135">
        <v>334811574</v>
      </c>
    </row>
    <row r="136" spans="1:27" x14ac:dyDescent="0.25">
      <c r="A136">
        <v>900192242</v>
      </c>
      <c r="B136">
        <v>2017</v>
      </c>
      <c r="C136" s="38" t="str">
        <f t="shared" si="2"/>
        <v>900192242 2017</v>
      </c>
      <c r="D136" t="str">
        <f>VLOOKUP(A136&amp;" "&amp;B136,DATOS_ESF!C:C,1,0)</f>
        <v>900192242 2017</v>
      </c>
      <c r="E136">
        <v>30587594</v>
      </c>
      <c r="F136">
        <v>12409243</v>
      </c>
      <c r="G136">
        <v>-58095945</v>
      </c>
      <c r="H136">
        <v>-77303643</v>
      </c>
      <c r="I136">
        <v>-77303643</v>
      </c>
      <c r="J136">
        <v>0.12720364113985874</v>
      </c>
      <c r="K136">
        <v>5.1605918837202558E-2</v>
      </c>
      <c r="L136">
        <v>-0.3214801681680407</v>
      </c>
      <c r="M136">
        <v>0</v>
      </c>
      <c r="N136">
        <v>240461623</v>
      </c>
      <c r="O136">
        <v>209874029</v>
      </c>
      <c r="P136">
        <v>21927210</v>
      </c>
      <c r="Q136">
        <v>0</v>
      </c>
      <c r="R136">
        <v>0</v>
      </c>
      <c r="S136">
        <v>0</v>
      </c>
      <c r="T136">
        <v>0</v>
      </c>
      <c r="U136">
        <v>0</v>
      </c>
      <c r="V136">
        <v>24008126</v>
      </c>
      <c r="W136">
        <v>0</v>
      </c>
      <c r="X136">
        <v>19207698</v>
      </c>
      <c r="Y136">
        <v>0</v>
      </c>
      <c r="Z136">
        <v>324954255</v>
      </c>
      <c r="AA136">
        <v>231801239</v>
      </c>
    </row>
    <row r="137" spans="1:27" x14ac:dyDescent="0.25">
      <c r="A137">
        <v>900192242</v>
      </c>
      <c r="B137" t="s">
        <v>398</v>
      </c>
      <c r="C137" s="38" t="str">
        <f t="shared" si="2"/>
        <v>900192242 2015-S1</v>
      </c>
      <c r="D137" t="e">
        <f>VLOOKUP(A137&amp;" "&amp;B137,DATOS_ESF!C:C,1,0)</f>
        <v>#N/A</v>
      </c>
      <c r="E137">
        <v>21413118</v>
      </c>
      <c r="F137">
        <v>14015933</v>
      </c>
      <c r="G137">
        <v>22856110</v>
      </c>
      <c r="H137">
        <v>17085315</v>
      </c>
      <c r="I137">
        <v>17085315</v>
      </c>
      <c r="J137">
        <v>0.16264059793199287</v>
      </c>
      <c r="K137">
        <v>0.10645622574417936</v>
      </c>
      <c r="L137">
        <v>0.12976932399365879</v>
      </c>
      <c r="M137">
        <v>6.8391783265754777E-2</v>
      </c>
      <c r="N137">
        <v>131659120</v>
      </c>
      <c r="O137">
        <v>110246002</v>
      </c>
      <c r="P137">
        <v>7947291</v>
      </c>
      <c r="Q137">
        <v>828352</v>
      </c>
      <c r="R137">
        <v>0</v>
      </c>
      <c r="S137">
        <v>0</v>
      </c>
      <c r="T137">
        <v>1554237</v>
      </c>
      <c r="U137">
        <v>175779</v>
      </c>
      <c r="V137">
        <v>6336978</v>
      </c>
      <c r="W137">
        <v>9004402</v>
      </c>
      <c r="X137">
        <v>0</v>
      </c>
      <c r="Y137">
        <v>5770795</v>
      </c>
      <c r="Z137">
        <v>170844664</v>
      </c>
      <c r="AA137">
        <v>128201826</v>
      </c>
    </row>
    <row r="138" spans="1:27" x14ac:dyDescent="0.25">
      <c r="A138">
        <v>900192242</v>
      </c>
      <c r="B138" t="s">
        <v>399</v>
      </c>
      <c r="C138" s="38" t="str">
        <f t="shared" si="2"/>
        <v>900192242 2015-S2</v>
      </c>
      <c r="D138" t="e">
        <f>VLOOKUP(A138&amp;" "&amp;B138,DATOS_ESF!C:C,1,0)</f>
        <v>#N/A</v>
      </c>
      <c r="E138">
        <v>6391700</v>
      </c>
      <c r="F138">
        <v>6392979</v>
      </c>
      <c r="G138">
        <v>19627759</v>
      </c>
      <c r="H138">
        <v>23974367</v>
      </c>
      <c r="I138">
        <v>23974367</v>
      </c>
      <c r="J138">
        <v>4.5793153036301264E-2</v>
      </c>
      <c r="K138">
        <v>4.5802316395459772E-2</v>
      </c>
      <c r="L138">
        <v>0.17176367116408012</v>
      </c>
      <c r="M138">
        <v>4.8597835892548256E-2</v>
      </c>
      <c r="N138">
        <v>139577635</v>
      </c>
      <c r="O138">
        <v>133185935</v>
      </c>
      <c r="P138">
        <v>7674526</v>
      </c>
      <c r="Q138">
        <v>1265878</v>
      </c>
      <c r="R138">
        <v>0</v>
      </c>
      <c r="S138">
        <v>0</v>
      </c>
      <c r="T138">
        <v>9820831</v>
      </c>
      <c r="U138">
        <v>879148</v>
      </c>
      <c r="V138">
        <v>3453652</v>
      </c>
      <c r="W138">
        <v>6783171</v>
      </c>
      <c r="X138">
        <v>0</v>
      </c>
      <c r="Y138">
        <v>-4346608</v>
      </c>
      <c r="Z138">
        <v>171462788</v>
      </c>
      <c r="AA138">
        <v>149788658</v>
      </c>
    </row>
    <row r="139" spans="1:27" x14ac:dyDescent="0.25">
      <c r="A139">
        <v>900192242</v>
      </c>
      <c r="B139" t="s">
        <v>402</v>
      </c>
      <c r="C139" s="38" t="str">
        <f t="shared" si="2"/>
        <v>900192242 2016-S2</v>
      </c>
      <c r="D139" t="e">
        <f>VLOOKUP(A139&amp;" "&amp;B139,DATOS_ESF!C:C,1,0)</f>
        <v>#N/A</v>
      </c>
      <c r="E139">
        <v>20216641</v>
      </c>
      <c r="F139">
        <v>16203859</v>
      </c>
      <c r="G139">
        <v>-17235973</v>
      </c>
      <c r="H139">
        <v>-28766080</v>
      </c>
      <c r="I139">
        <v>-28766080</v>
      </c>
      <c r="J139">
        <v>0.10496840312923235</v>
      </c>
      <c r="K139">
        <v>8.4133323817801378E-2</v>
      </c>
      <c r="L139">
        <v>-0.14935861411832699</v>
      </c>
      <c r="M139">
        <v>4.1927934695066879E-2</v>
      </c>
      <c r="N139">
        <v>192597395</v>
      </c>
      <c r="O139">
        <v>172380754</v>
      </c>
      <c r="P139">
        <v>12739611</v>
      </c>
      <c r="Q139">
        <v>988250</v>
      </c>
      <c r="R139">
        <v>0</v>
      </c>
      <c r="S139">
        <v>0</v>
      </c>
      <c r="T139">
        <v>11413565</v>
      </c>
      <c r="U139">
        <v>1698486</v>
      </c>
      <c r="V139">
        <v>16204492</v>
      </c>
      <c r="W139">
        <v>8075211</v>
      </c>
      <c r="X139">
        <v>0</v>
      </c>
      <c r="Y139">
        <v>11530107</v>
      </c>
      <c r="Z139">
        <v>206380305</v>
      </c>
      <c r="AA139">
        <v>195882312</v>
      </c>
    </row>
    <row r="140" spans="1:27" x14ac:dyDescent="0.25">
      <c r="A140">
        <v>900192726</v>
      </c>
      <c r="B140">
        <v>2016</v>
      </c>
      <c r="C140" s="38" t="str">
        <f t="shared" si="2"/>
        <v>900192726 2016</v>
      </c>
      <c r="D140" t="str">
        <f>VLOOKUP(A140&amp;" "&amp;B140,DATOS_ESF!C:C,1,0)</f>
        <v>900192726 2016</v>
      </c>
      <c r="E140">
        <v>2936089</v>
      </c>
      <c r="F140">
        <v>904668</v>
      </c>
      <c r="G140">
        <v>547638</v>
      </c>
      <c r="H140">
        <v>435202</v>
      </c>
      <c r="I140">
        <v>435202</v>
      </c>
      <c r="J140">
        <v>0.20715385858226673</v>
      </c>
      <c r="K140">
        <v>6.3828265061414036E-2</v>
      </c>
      <c r="L140">
        <v>3.070539536189797E-2</v>
      </c>
      <c r="M140">
        <v>3.199442338397019E-2</v>
      </c>
      <c r="N140">
        <v>14173470</v>
      </c>
      <c r="O140">
        <v>11237381</v>
      </c>
      <c r="P140">
        <v>73795</v>
      </c>
      <c r="Q140">
        <v>0</v>
      </c>
      <c r="R140">
        <v>453472</v>
      </c>
      <c r="S140">
        <v>1600596</v>
      </c>
      <c r="T140">
        <v>96442</v>
      </c>
      <c r="U140">
        <v>0</v>
      </c>
      <c r="V140">
        <v>96442</v>
      </c>
      <c r="W140">
        <v>453472</v>
      </c>
      <c r="X140">
        <v>56218</v>
      </c>
      <c r="Y140">
        <v>56218</v>
      </c>
      <c r="Z140">
        <v>15327240</v>
      </c>
      <c r="AA140">
        <v>13818716</v>
      </c>
    </row>
    <row r="141" spans="1:27" x14ac:dyDescent="0.25">
      <c r="A141">
        <v>900192726</v>
      </c>
      <c r="B141">
        <v>2017</v>
      </c>
      <c r="C141" s="38" t="str">
        <f t="shared" si="2"/>
        <v>900192726 2017</v>
      </c>
      <c r="D141" t="str">
        <f>VLOOKUP(A141&amp;" "&amp;B141,DATOS_ESF!C:C,1,0)</f>
        <v>900192726 2017</v>
      </c>
      <c r="E141">
        <v>2493373</v>
      </c>
      <c r="F141">
        <v>827270</v>
      </c>
      <c r="G141">
        <v>827270</v>
      </c>
      <c r="H141">
        <v>273145</v>
      </c>
      <c r="I141">
        <v>273145</v>
      </c>
      <c r="J141">
        <v>0.19316423313302158</v>
      </c>
      <c r="K141">
        <v>6.4089478447049347E-2</v>
      </c>
      <c r="L141">
        <v>2.1160830914235127E-2</v>
      </c>
      <c r="M141">
        <v>0</v>
      </c>
      <c r="N141">
        <v>12908047</v>
      </c>
      <c r="O141">
        <v>10414674</v>
      </c>
      <c r="P141">
        <v>56002</v>
      </c>
      <c r="Q141">
        <v>0</v>
      </c>
      <c r="R141">
        <v>273698</v>
      </c>
      <c r="S141">
        <v>1371146</v>
      </c>
      <c r="T141">
        <v>34743</v>
      </c>
      <c r="U141">
        <v>0</v>
      </c>
      <c r="V141">
        <v>0</v>
      </c>
      <c r="W141">
        <v>0</v>
      </c>
      <c r="X141">
        <v>554125</v>
      </c>
      <c r="Y141">
        <v>0</v>
      </c>
      <c r="Z141">
        <v>13770060</v>
      </c>
      <c r="AA141">
        <v>12115520</v>
      </c>
    </row>
    <row r="142" spans="1:27" x14ac:dyDescent="0.25">
      <c r="A142">
        <v>900193192</v>
      </c>
      <c r="B142">
        <v>2016</v>
      </c>
      <c r="C142" s="38" t="str">
        <f t="shared" si="2"/>
        <v>900193192 2016</v>
      </c>
      <c r="D142" t="str">
        <f>VLOOKUP(A142&amp;" "&amp;B142,DATOS_ESF!C:C,1,0)</f>
        <v>900193192 2016</v>
      </c>
      <c r="E142">
        <v>16988254</v>
      </c>
      <c r="F142">
        <v>936942</v>
      </c>
      <c r="G142">
        <v>936942</v>
      </c>
      <c r="H142">
        <v>204838</v>
      </c>
      <c r="I142">
        <v>204838</v>
      </c>
      <c r="J142">
        <v>0.41455036355337849</v>
      </c>
      <c r="K142">
        <v>2.2863423558914856E-2</v>
      </c>
      <c r="L142">
        <v>4.9984929216120117E-3</v>
      </c>
      <c r="M142">
        <v>0</v>
      </c>
      <c r="N142">
        <v>40979952</v>
      </c>
      <c r="O142">
        <v>23991698</v>
      </c>
      <c r="P142">
        <v>13753340</v>
      </c>
      <c r="Q142">
        <v>75390</v>
      </c>
      <c r="R142">
        <v>2007196</v>
      </c>
      <c r="S142">
        <v>75390</v>
      </c>
      <c r="T142">
        <v>1867200</v>
      </c>
      <c r="U142">
        <v>2007196</v>
      </c>
      <c r="V142">
        <v>0</v>
      </c>
      <c r="W142">
        <v>0</v>
      </c>
      <c r="X142">
        <v>366052</v>
      </c>
      <c r="Y142">
        <v>366052</v>
      </c>
      <c r="Z142">
        <v>44150146</v>
      </c>
      <c r="AA142">
        <v>41910210</v>
      </c>
    </row>
    <row r="143" spans="1:27" x14ac:dyDescent="0.25">
      <c r="A143">
        <v>900193192</v>
      </c>
      <c r="B143">
        <v>2017</v>
      </c>
      <c r="C143" s="38" t="str">
        <f t="shared" si="2"/>
        <v>900193192 2017</v>
      </c>
      <c r="D143" t="str">
        <f>VLOOKUP(A143&amp;" "&amp;B143,DATOS_ESF!C:C,1,0)</f>
        <v>900193192 2017</v>
      </c>
      <c r="E143">
        <v>4303482</v>
      </c>
      <c r="F143">
        <v>-1107462</v>
      </c>
      <c r="G143">
        <v>-1107462</v>
      </c>
      <c r="H143">
        <v>-1107462</v>
      </c>
      <c r="I143">
        <v>-1107462</v>
      </c>
      <c r="J143">
        <v>0.80380080673660181</v>
      </c>
      <c r="K143">
        <v>-0.20685083591150852</v>
      </c>
      <c r="L143">
        <v>-0.20685083591150852</v>
      </c>
      <c r="M143">
        <v>0</v>
      </c>
      <c r="N143">
        <v>5353916</v>
      </c>
      <c r="O143">
        <v>1050434</v>
      </c>
      <c r="P143">
        <v>4459552</v>
      </c>
      <c r="Q143">
        <v>0</v>
      </c>
      <c r="R143">
        <v>2592373</v>
      </c>
      <c r="S143">
        <v>485060</v>
      </c>
      <c r="T143">
        <v>2126041</v>
      </c>
      <c r="U143">
        <v>0</v>
      </c>
      <c r="V143">
        <v>0</v>
      </c>
      <c r="W143">
        <v>0</v>
      </c>
      <c r="X143">
        <v>0</v>
      </c>
      <c r="Y143">
        <v>0</v>
      </c>
      <c r="Z143">
        <v>6372495</v>
      </c>
      <c r="AA143">
        <v>8587419</v>
      </c>
    </row>
    <row r="144" spans="1:27" x14ac:dyDescent="0.25">
      <c r="A144">
        <v>900205547</v>
      </c>
      <c r="B144">
        <v>2015</v>
      </c>
      <c r="C144" s="38" t="str">
        <f t="shared" si="2"/>
        <v>900205547 2015</v>
      </c>
      <c r="D144" t="str">
        <f>VLOOKUP(A144&amp;" "&amp;B144,DATOS_ESF!C:C,1,0)</f>
        <v>900205547 2015</v>
      </c>
      <c r="E144">
        <v>1533977</v>
      </c>
      <c r="F144">
        <v>-907193</v>
      </c>
      <c r="G144">
        <v>-1000651</v>
      </c>
      <c r="H144">
        <v>-1015551</v>
      </c>
      <c r="I144">
        <v>-1015551</v>
      </c>
      <c r="J144">
        <v>0.25714131015294273</v>
      </c>
      <c r="K144">
        <v>-0.15207320356275131</v>
      </c>
      <c r="L144">
        <v>-0.17023730777393084</v>
      </c>
      <c r="M144">
        <v>1.5666409968515642E-2</v>
      </c>
      <c r="N144">
        <v>5965502</v>
      </c>
      <c r="O144">
        <v>4431525</v>
      </c>
      <c r="P144">
        <v>2511754</v>
      </c>
      <c r="Q144">
        <v>117</v>
      </c>
      <c r="R144">
        <v>0</v>
      </c>
      <c r="S144">
        <v>0</v>
      </c>
      <c r="T144">
        <v>70701</v>
      </c>
      <c r="U144">
        <v>0</v>
      </c>
      <c r="V144">
        <v>0</v>
      </c>
      <c r="W144">
        <v>93458</v>
      </c>
      <c r="X144">
        <v>0</v>
      </c>
      <c r="Y144">
        <v>14900</v>
      </c>
      <c r="Z144">
        <v>5143910</v>
      </c>
      <c r="AA144">
        <v>7036854</v>
      </c>
    </row>
    <row r="145" spans="1:27" x14ac:dyDescent="0.25">
      <c r="A145">
        <v>900205547</v>
      </c>
      <c r="B145">
        <v>2016</v>
      </c>
      <c r="C145" s="38" t="str">
        <f t="shared" si="2"/>
        <v>900205547 2016</v>
      </c>
      <c r="D145" t="str">
        <f>VLOOKUP(A145&amp;" "&amp;B145,DATOS_ESF!C:C,1,0)</f>
        <v>900205547 2016</v>
      </c>
      <c r="E145">
        <v>6101642</v>
      </c>
      <c r="F145">
        <v>1427438</v>
      </c>
      <c r="G145">
        <v>1134386</v>
      </c>
      <c r="H145">
        <v>646238</v>
      </c>
      <c r="I145">
        <v>646238</v>
      </c>
      <c r="J145">
        <v>0.36836032607416058</v>
      </c>
      <c r="K145">
        <v>8.6175414278754414E-2</v>
      </c>
      <c r="L145">
        <v>3.9013832735764142E-2</v>
      </c>
      <c r="M145">
        <v>1.7691750888807454E-2</v>
      </c>
      <c r="N145">
        <v>16564330</v>
      </c>
      <c r="O145">
        <v>10462688</v>
      </c>
      <c r="P145">
        <v>4862596</v>
      </c>
      <c r="Q145">
        <v>0</v>
      </c>
      <c r="R145">
        <v>0</v>
      </c>
      <c r="S145">
        <v>0</v>
      </c>
      <c r="T145">
        <v>142776</v>
      </c>
      <c r="U145">
        <v>0</v>
      </c>
      <c r="V145">
        <v>0</v>
      </c>
      <c r="W145">
        <v>293052</v>
      </c>
      <c r="X145">
        <v>244074</v>
      </c>
      <c r="Y145">
        <v>244074</v>
      </c>
      <c r="Z145">
        <v>18378618</v>
      </c>
      <c r="AA145">
        <v>15618336</v>
      </c>
    </row>
    <row r="146" spans="1:27" x14ac:dyDescent="0.25">
      <c r="A146">
        <v>900205547</v>
      </c>
      <c r="B146">
        <v>2017</v>
      </c>
      <c r="C146" s="38" t="str">
        <f t="shared" si="2"/>
        <v>900205547 2017</v>
      </c>
      <c r="D146" t="str">
        <f>VLOOKUP(A146&amp;" "&amp;B146,DATOS_ESF!C:C,1,0)</f>
        <v>900205547 2017</v>
      </c>
      <c r="E146">
        <v>2405859</v>
      </c>
      <c r="F146">
        <v>-662085</v>
      </c>
      <c r="G146">
        <v>-916740</v>
      </c>
      <c r="H146">
        <v>-368731</v>
      </c>
      <c r="I146">
        <v>-368731</v>
      </c>
      <c r="J146">
        <v>0.31653977800130123</v>
      </c>
      <c r="K146">
        <v>-8.7110773706186237E-2</v>
      </c>
      <c r="L146">
        <v>-4.8514077043666233E-2</v>
      </c>
      <c r="M146">
        <v>3.3505054604996122E-2</v>
      </c>
      <c r="N146">
        <v>7600495</v>
      </c>
      <c r="O146">
        <v>5194636</v>
      </c>
      <c r="P146">
        <v>2727112</v>
      </c>
      <c r="Q146">
        <v>0</v>
      </c>
      <c r="R146">
        <v>0</v>
      </c>
      <c r="S146">
        <v>381128</v>
      </c>
      <c r="T146">
        <v>64299</v>
      </c>
      <c r="U146">
        <v>0</v>
      </c>
      <c r="V146">
        <v>0</v>
      </c>
      <c r="W146">
        <v>254655</v>
      </c>
      <c r="X146">
        <v>-548009</v>
      </c>
      <c r="Y146">
        <v>0</v>
      </c>
      <c r="Z146">
        <v>7002709</v>
      </c>
      <c r="AA146">
        <v>8557531</v>
      </c>
    </row>
    <row r="147" spans="1:27" x14ac:dyDescent="0.25">
      <c r="A147">
        <v>900206480</v>
      </c>
      <c r="B147">
        <v>2016</v>
      </c>
      <c r="C147" s="38" t="str">
        <f t="shared" si="2"/>
        <v>900206480 2016</v>
      </c>
      <c r="D147" t="str">
        <f>VLOOKUP(A147&amp;" "&amp;B147,DATOS_ESF!C:C,1,0)</f>
        <v>900206480 2016</v>
      </c>
      <c r="E147">
        <v>25538482</v>
      </c>
      <c r="F147">
        <v>6858158</v>
      </c>
      <c r="G147">
        <v>6892036</v>
      </c>
      <c r="H147">
        <v>3989654</v>
      </c>
      <c r="I147">
        <v>3989654</v>
      </c>
      <c r="J147">
        <v>0.68207946286761967</v>
      </c>
      <c r="K147">
        <v>0.1831670623532467</v>
      </c>
      <c r="L147">
        <v>0.10655531747531628</v>
      </c>
      <c r="M147">
        <v>2.3378501393565296E-3</v>
      </c>
      <c r="N147">
        <v>37442092</v>
      </c>
      <c r="O147">
        <v>11903610</v>
      </c>
      <c r="P147">
        <v>18444466</v>
      </c>
      <c r="Q147">
        <v>0</v>
      </c>
      <c r="R147">
        <v>257913</v>
      </c>
      <c r="S147">
        <v>0</v>
      </c>
      <c r="T147">
        <v>279968</v>
      </c>
      <c r="U147">
        <v>257913</v>
      </c>
      <c r="V147">
        <v>121412</v>
      </c>
      <c r="W147">
        <v>87534</v>
      </c>
      <c r="X147">
        <v>1451191</v>
      </c>
      <c r="Y147">
        <v>1451191</v>
      </c>
      <c r="Z147">
        <v>46152821</v>
      </c>
      <c r="AA147">
        <v>30951436</v>
      </c>
    </row>
    <row r="148" spans="1:27" x14ac:dyDescent="0.25">
      <c r="A148">
        <v>900206480</v>
      </c>
      <c r="B148">
        <v>2017</v>
      </c>
      <c r="C148" s="38" t="str">
        <f t="shared" si="2"/>
        <v>900206480 2017</v>
      </c>
      <c r="D148" t="str">
        <f>VLOOKUP(A148&amp;" "&amp;B148,DATOS_ESF!C:C,1,0)</f>
        <v>900206480 2017</v>
      </c>
      <c r="E148">
        <v>5741954</v>
      </c>
      <c r="F148">
        <v>3546351</v>
      </c>
      <c r="G148">
        <v>3507812</v>
      </c>
      <c r="H148">
        <v>2048472</v>
      </c>
      <c r="I148">
        <v>2048472</v>
      </c>
      <c r="J148">
        <v>0.41810211719957879</v>
      </c>
      <c r="K148">
        <v>0.25822862068084201</v>
      </c>
      <c r="L148">
        <v>0.14916010825305387</v>
      </c>
      <c r="M148">
        <v>3.6971241669110227E-3</v>
      </c>
      <c r="N148">
        <v>13733377</v>
      </c>
      <c r="O148">
        <v>7991423</v>
      </c>
      <c r="P148">
        <v>2488826</v>
      </c>
      <c r="Q148">
        <v>0</v>
      </c>
      <c r="R148">
        <v>346760</v>
      </c>
      <c r="S148">
        <v>0</v>
      </c>
      <c r="T148">
        <v>639983</v>
      </c>
      <c r="U148">
        <v>0</v>
      </c>
      <c r="V148">
        <v>12235</v>
      </c>
      <c r="W148">
        <v>50774</v>
      </c>
      <c r="X148">
        <v>1459340</v>
      </c>
      <c r="Y148">
        <v>0</v>
      </c>
      <c r="Z148">
        <v>17931946</v>
      </c>
      <c r="AA148">
        <v>10877783</v>
      </c>
    </row>
    <row r="149" spans="1:27" x14ac:dyDescent="0.25">
      <c r="A149">
        <v>900206483</v>
      </c>
      <c r="B149">
        <v>2016</v>
      </c>
      <c r="C149" s="38" t="str">
        <f t="shared" si="2"/>
        <v>900206483 2016</v>
      </c>
      <c r="D149" t="str">
        <f>VLOOKUP(A149&amp;" "&amp;B149,DATOS_ESF!C:C,1,0)</f>
        <v>900206483 2016</v>
      </c>
      <c r="E149">
        <v>4589670</v>
      </c>
      <c r="F149">
        <v>1271060</v>
      </c>
      <c r="G149">
        <v>1271060</v>
      </c>
      <c r="H149">
        <v>788178</v>
      </c>
      <c r="I149">
        <v>788178</v>
      </c>
      <c r="J149">
        <v>0.41398407047940639</v>
      </c>
      <c r="K149">
        <v>0.11464845895751857</v>
      </c>
      <c r="L149">
        <v>7.1092940604077753E-2</v>
      </c>
      <c r="M149">
        <v>0</v>
      </c>
      <c r="N149">
        <v>11086586</v>
      </c>
      <c r="O149">
        <v>6496916</v>
      </c>
      <c r="P149">
        <v>2912624</v>
      </c>
      <c r="Q149">
        <v>0</v>
      </c>
      <c r="R149">
        <v>364761</v>
      </c>
      <c r="S149">
        <v>0</v>
      </c>
      <c r="T149">
        <v>323536</v>
      </c>
      <c r="U149">
        <v>364761</v>
      </c>
      <c r="V149">
        <v>0</v>
      </c>
      <c r="W149">
        <v>0</v>
      </c>
      <c r="X149">
        <v>241441</v>
      </c>
      <c r="Y149">
        <v>241441</v>
      </c>
      <c r="Z149">
        <v>12922623</v>
      </c>
      <c r="AA149">
        <v>10139062</v>
      </c>
    </row>
    <row r="150" spans="1:27" x14ac:dyDescent="0.25">
      <c r="A150">
        <v>900206483</v>
      </c>
      <c r="B150">
        <v>2017</v>
      </c>
      <c r="C150" s="38" t="str">
        <f t="shared" si="2"/>
        <v>900206483 2017</v>
      </c>
      <c r="D150" t="str">
        <f>VLOOKUP(A150&amp;" "&amp;B150,DATOS_ESF!C:C,1,0)</f>
        <v>900206483 2017</v>
      </c>
      <c r="E150">
        <v>5055867</v>
      </c>
      <c r="F150">
        <v>746733</v>
      </c>
      <c r="G150">
        <v>746733</v>
      </c>
      <c r="H150">
        <v>445290</v>
      </c>
      <c r="I150">
        <v>445290</v>
      </c>
      <c r="J150">
        <v>0.91752310155647299</v>
      </c>
      <c r="K150">
        <v>0.13551479463256644</v>
      </c>
      <c r="L150">
        <v>8.080985158274176E-2</v>
      </c>
      <c r="M150">
        <v>0</v>
      </c>
      <c r="N150">
        <v>5510343</v>
      </c>
      <c r="O150">
        <v>454476</v>
      </c>
      <c r="P150">
        <v>4138152</v>
      </c>
      <c r="Q150">
        <v>0</v>
      </c>
      <c r="R150">
        <v>179202</v>
      </c>
      <c r="S150">
        <v>0</v>
      </c>
      <c r="T150">
        <v>8220</v>
      </c>
      <c r="U150">
        <v>0</v>
      </c>
      <c r="V150">
        <v>0</v>
      </c>
      <c r="W150">
        <v>0</v>
      </c>
      <c r="X150">
        <v>301443</v>
      </c>
      <c r="Y150">
        <v>0</v>
      </c>
      <c r="Z150">
        <v>6265296</v>
      </c>
      <c r="AA150">
        <v>4771830</v>
      </c>
    </row>
    <row r="151" spans="1:27" x14ac:dyDescent="0.25">
      <c r="A151">
        <v>900315057</v>
      </c>
      <c r="B151">
        <v>2016</v>
      </c>
      <c r="C151" s="38" t="str">
        <f t="shared" si="2"/>
        <v>900315057 2016</v>
      </c>
      <c r="D151" t="str">
        <f>VLOOKUP(A151&amp;" "&amp;B151,DATOS_ESF!C:C,1,0)</f>
        <v>900315057 2016</v>
      </c>
      <c r="E151">
        <v>8162314</v>
      </c>
      <c r="F151">
        <v>7118188</v>
      </c>
      <c r="G151">
        <v>673452</v>
      </c>
      <c r="H151">
        <v>602508</v>
      </c>
      <c r="I151">
        <v>602508</v>
      </c>
      <c r="J151">
        <v>0.17809109919131161</v>
      </c>
      <c r="K151">
        <v>0.15530962484050528</v>
      </c>
      <c r="L151">
        <v>1.3145942681396327E-2</v>
      </c>
      <c r="M151">
        <v>0.14081210082684154</v>
      </c>
      <c r="N151">
        <v>45832240</v>
      </c>
      <c r="O151">
        <v>37669926</v>
      </c>
      <c r="P151">
        <v>1504554</v>
      </c>
      <c r="Q151">
        <v>431362</v>
      </c>
      <c r="R151">
        <v>35751</v>
      </c>
      <c r="S151">
        <v>431362</v>
      </c>
      <c r="T151">
        <v>1334743</v>
      </c>
      <c r="U151">
        <v>35750</v>
      </c>
      <c r="V151">
        <v>8998</v>
      </c>
      <c r="W151">
        <v>6453734</v>
      </c>
      <c r="X151">
        <v>35472</v>
      </c>
      <c r="Y151">
        <v>35472</v>
      </c>
      <c r="Z151">
        <v>54329641</v>
      </c>
      <c r="AA151">
        <v>46562439</v>
      </c>
    </row>
    <row r="152" spans="1:27" x14ac:dyDescent="0.25">
      <c r="A152">
        <v>900315057</v>
      </c>
      <c r="B152">
        <v>2017</v>
      </c>
      <c r="C152" s="38" t="str">
        <f t="shared" si="2"/>
        <v>900315057 2017</v>
      </c>
      <c r="D152" t="str">
        <f>VLOOKUP(A152&amp;" "&amp;B152,DATOS_ESF!C:C,1,0)</f>
        <v>900315057 2017</v>
      </c>
      <c r="E152">
        <v>614971</v>
      </c>
      <c r="F152">
        <v>1815185</v>
      </c>
      <c r="G152">
        <v>722448</v>
      </c>
      <c r="H152">
        <v>458935</v>
      </c>
      <c r="I152">
        <v>458935</v>
      </c>
      <c r="J152">
        <v>0.18280195402210017</v>
      </c>
      <c r="K152">
        <v>0.53956912588009176</v>
      </c>
      <c r="L152">
        <v>0.13641979015129582</v>
      </c>
      <c r="M152">
        <v>0.46494555217413791</v>
      </c>
      <c r="N152">
        <v>3364138</v>
      </c>
      <c r="O152">
        <v>2749167</v>
      </c>
      <c r="P152">
        <v>992286</v>
      </c>
      <c r="Q152">
        <v>0</v>
      </c>
      <c r="R152">
        <v>34248</v>
      </c>
      <c r="S152">
        <v>59477</v>
      </c>
      <c r="T152">
        <v>2286225</v>
      </c>
      <c r="U152">
        <v>0</v>
      </c>
      <c r="V152">
        <v>471404</v>
      </c>
      <c r="W152">
        <v>1564141</v>
      </c>
      <c r="X152">
        <v>263513</v>
      </c>
      <c r="Y152">
        <v>0</v>
      </c>
      <c r="Z152">
        <v>7936952</v>
      </c>
      <c r="AA152">
        <v>5399319</v>
      </c>
    </row>
    <row r="153" spans="1:27" x14ac:dyDescent="0.25">
      <c r="A153">
        <v>900378893</v>
      </c>
      <c r="B153">
        <v>2015</v>
      </c>
      <c r="C153" s="38" t="str">
        <f t="shared" si="2"/>
        <v>900378893 2015</v>
      </c>
      <c r="D153" t="str">
        <f>VLOOKUP(A153&amp;" "&amp;B153,DATOS_ESF!C:C,1,0)</f>
        <v>900378893 2015</v>
      </c>
      <c r="E153">
        <v>36011458</v>
      </c>
      <c r="F153">
        <v>11554423</v>
      </c>
      <c r="G153">
        <v>10497040</v>
      </c>
      <c r="H153">
        <v>6376414</v>
      </c>
      <c r="I153">
        <v>6376414</v>
      </c>
      <c r="J153">
        <v>0.11720787361957717</v>
      </c>
      <c r="K153">
        <v>3.7606623723236525E-2</v>
      </c>
      <c r="L153">
        <v>2.0753559221570607E-2</v>
      </c>
      <c r="M153">
        <v>7.439436829497657E-3</v>
      </c>
      <c r="N153">
        <v>307244359</v>
      </c>
      <c r="O153">
        <v>271232901</v>
      </c>
      <c r="P153">
        <v>15850941</v>
      </c>
      <c r="Q153">
        <v>8606094</v>
      </c>
      <c r="R153">
        <v>0</v>
      </c>
      <c r="S153">
        <v>0</v>
      </c>
      <c r="T153">
        <v>0</v>
      </c>
      <c r="U153">
        <v>0</v>
      </c>
      <c r="V153">
        <v>963238</v>
      </c>
      <c r="W153">
        <v>2285725</v>
      </c>
      <c r="X153">
        <v>0</v>
      </c>
      <c r="Y153">
        <v>4120626</v>
      </c>
      <c r="Z153">
        <v>323882646</v>
      </c>
      <c r="AA153">
        <v>297975661</v>
      </c>
    </row>
    <row r="154" spans="1:27" x14ac:dyDescent="0.25">
      <c r="A154">
        <v>900378893</v>
      </c>
      <c r="B154">
        <v>2016</v>
      </c>
      <c r="C154" s="38" t="str">
        <f t="shared" si="2"/>
        <v>900378893 2016</v>
      </c>
      <c r="D154" t="str">
        <f>VLOOKUP(A154&amp;" "&amp;B154,DATOS_ESF!C:C,1,0)</f>
        <v>900378893 2016</v>
      </c>
      <c r="E154">
        <v>75131616</v>
      </c>
      <c r="F154">
        <v>28839463</v>
      </c>
      <c r="G154">
        <v>31220348</v>
      </c>
      <c r="H154">
        <v>25361316</v>
      </c>
      <c r="I154">
        <v>25361316</v>
      </c>
      <c r="J154">
        <v>0.16293962101948509</v>
      </c>
      <c r="K154">
        <v>6.2544790353310953E-2</v>
      </c>
      <c r="L154">
        <v>5.5001654930401121E-2</v>
      </c>
      <c r="M154">
        <v>5.7577216679066479E-3</v>
      </c>
      <c r="N154">
        <v>461100962</v>
      </c>
      <c r="O154">
        <v>385969346</v>
      </c>
      <c r="P154">
        <v>33864412</v>
      </c>
      <c r="Q154">
        <v>8658834</v>
      </c>
      <c r="R154">
        <v>578620</v>
      </c>
      <c r="S154">
        <v>8658834</v>
      </c>
      <c r="T154">
        <v>8494255</v>
      </c>
      <c r="U154">
        <v>3025708</v>
      </c>
      <c r="V154">
        <v>5035776</v>
      </c>
      <c r="W154">
        <v>2654891</v>
      </c>
      <c r="X154">
        <v>0</v>
      </c>
      <c r="Y154">
        <v>5859032</v>
      </c>
      <c r="Z154">
        <v>509329488</v>
      </c>
      <c r="AA154">
        <v>443410645</v>
      </c>
    </row>
    <row r="155" spans="1:27" x14ac:dyDescent="0.25">
      <c r="A155">
        <v>900378893</v>
      </c>
      <c r="B155">
        <v>2017</v>
      </c>
      <c r="C155" s="38" t="str">
        <f t="shared" si="2"/>
        <v>900378893 2017</v>
      </c>
      <c r="D155" t="str">
        <f>VLOOKUP(A155&amp;" "&amp;B155,DATOS_ESF!C:C,1,0)</f>
        <v>900378893 2017</v>
      </c>
      <c r="E155">
        <v>29054790</v>
      </c>
      <c r="F155">
        <v>4997666</v>
      </c>
      <c r="G155">
        <v>9705661</v>
      </c>
      <c r="H155">
        <v>7391592</v>
      </c>
      <c r="I155">
        <v>7391592</v>
      </c>
      <c r="J155">
        <v>0.14308358357752024</v>
      </c>
      <c r="K155">
        <v>2.4611568722524971E-2</v>
      </c>
      <c r="L155">
        <v>3.640072675462222E-2</v>
      </c>
      <c r="M155">
        <v>4.4174759528706701E-3</v>
      </c>
      <c r="N155">
        <v>203061660</v>
      </c>
      <c r="O155">
        <v>174006870</v>
      </c>
      <c r="P155">
        <v>20998959</v>
      </c>
      <c r="Q155">
        <v>0</v>
      </c>
      <c r="R155">
        <v>359019</v>
      </c>
      <c r="S155">
        <v>6260025</v>
      </c>
      <c r="T155">
        <v>3560879</v>
      </c>
      <c r="U155">
        <v>0</v>
      </c>
      <c r="V155">
        <v>5605015</v>
      </c>
      <c r="W155">
        <v>897020</v>
      </c>
      <c r="X155">
        <v>2314069</v>
      </c>
      <c r="Y155">
        <v>0</v>
      </c>
      <c r="Z155">
        <v>217225220</v>
      </c>
      <c r="AA155">
        <v>202521893</v>
      </c>
    </row>
    <row r="156" spans="1:27" x14ac:dyDescent="0.25">
      <c r="A156">
        <v>900390238</v>
      </c>
      <c r="B156">
        <v>2016</v>
      </c>
      <c r="C156" s="38" t="str">
        <f t="shared" si="2"/>
        <v>900390238 2016</v>
      </c>
      <c r="D156" t="str">
        <f>VLOOKUP(A156&amp;" "&amp;B156,DATOS_ESF!C:C,1,0)</f>
        <v>900390238 2016</v>
      </c>
      <c r="E156">
        <v>85803025</v>
      </c>
      <c r="F156">
        <v>77409490</v>
      </c>
      <c r="G156">
        <v>78709994</v>
      </c>
      <c r="H156">
        <v>46910479</v>
      </c>
      <c r="I156">
        <v>46910479</v>
      </c>
      <c r="J156">
        <v>0.22557791721577047</v>
      </c>
      <c r="K156">
        <v>0.20351114109246163</v>
      </c>
      <c r="L156">
        <v>0.12332861397851812</v>
      </c>
      <c r="M156">
        <v>1.3395911384024478E-4</v>
      </c>
      <c r="N156">
        <v>380369790</v>
      </c>
      <c r="O156">
        <v>294566765</v>
      </c>
      <c r="P156">
        <v>8687705</v>
      </c>
      <c r="Q156">
        <v>0</v>
      </c>
      <c r="R156">
        <v>0</v>
      </c>
      <c r="S156">
        <v>0</v>
      </c>
      <c r="T156">
        <v>294170</v>
      </c>
      <c r="U156">
        <v>0</v>
      </c>
      <c r="V156">
        <v>1351458</v>
      </c>
      <c r="W156">
        <v>50954</v>
      </c>
      <c r="X156">
        <v>31799515</v>
      </c>
      <c r="Y156">
        <v>0</v>
      </c>
      <c r="Z156">
        <v>459424908</v>
      </c>
      <c r="AA156">
        <v>303305424</v>
      </c>
    </row>
    <row r="157" spans="1:27" x14ac:dyDescent="0.25">
      <c r="A157">
        <v>900390238</v>
      </c>
      <c r="B157">
        <v>2017</v>
      </c>
      <c r="C157" s="38" t="str">
        <f t="shared" si="2"/>
        <v>900390238 2017</v>
      </c>
      <c r="D157" t="str">
        <f>VLOOKUP(A157&amp;" "&amp;B157,DATOS_ESF!C:C,1,0)</f>
        <v>900390238 2017</v>
      </c>
      <c r="E157">
        <v>6730046</v>
      </c>
      <c r="F157">
        <v>7838052</v>
      </c>
      <c r="G157">
        <v>7830224</v>
      </c>
      <c r="H157">
        <v>5015971</v>
      </c>
      <c r="I157">
        <v>5015971</v>
      </c>
      <c r="J157">
        <v>3.8881295597720529E-2</v>
      </c>
      <c r="K157">
        <v>4.5282545872985795E-2</v>
      </c>
      <c r="L157">
        <v>2.8978620823779486E-2</v>
      </c>
      <c r="M157">
        <v>4.5224472750848403E-5</v>
      </c>
      <c r="N157">
        <v>173092123</v>
      </c>
      <c r="O157">
        <v>166362077</v>
      </c>
      <c r="P157">
        <v>4926247</v>
      </c>
      <c r="Q157">
        <v>0</v>
      </c>
      <c r="R157">
        <v>192755</v>
      </c>
      <c r="S157">
        <v>0</v>
      </c>
      <c r="T157">
        <v>6227008</v>
      </c>
      <c r="U157">
        <v>0</v>
      </c>
      <c r="V157">
        <v>0</v>
      </c>
      <c r="W157">
        <v>7828</v>
      </c>
      <c r="X157">
        <v>2814253</v>
      </c>
      <c r="Y157">
        <v>0</v>
      </c>
      <c r="Z157">
        <v>187157183</v>
      </c>
      <c r="AA157">
        <v>171488907</v>
      </c>
    </row>
    <row r="158" spans="1:27" x14ac:dyDescent="0.25">
      <c r="A158">
        <v>900390238</v>
      </c>
      <c r="B158" t="s">
        <v>398</v>
      </c>
      <c r="C158" s="38" t="str">
        <f t="shared" si="2"/>
        <v>900390238 2015-S1</v>
      </c>
      <c r="D158" t="e">
        <f>VLOOKUP(A158&amp;" "&amp;B158,DATOS_ESF!C:C,1,0)</f>
        <v>#N/A</v>
      </c>
      <c r="E158">
        <v>38180177</v>
      </c>
      <c r="F158">
        <v>34584881</v>
      </c>
      <c r="G158">
        <v>34326607</v>
      </c>
      <c r="H158">
        <v>20539222</v>
      </c>
      <c r="I158">
        <v>20539222</v>
      </c>
      <c r="J158">
        <v>0.2280544075801732</v>
      </c>
      <c r="K158">
        <v>0.2065793080971256</v>
      </c>
      <c r="L158">
        <v>0.12268303799030739</v>
      </c>
      <c r="M158">
        <v>1.5426990834369798E-3</v>
      </c>
      <c r="N158">
        <v>167416966</v>
      </c>
      <c r="O158">
        <v>129236789</v>
      </c>
      <c r="P158">
        <v>4462544</v>
      </c>
      <c r="Q158">
        <v>0</v>
      </c>
      <c r="R158">
        <v>0</v>
      </c>
      <c r="S158">
        <v>0</v>
      </c>
      <c r="T158">
        <v>868559</v>
      </c>
      <c r="U158">
        <v>1311</v>
      </c>
      <c r="V158">
        <v>0</v>
      </c>
      <c r="W158">
        <v>258274</v>
      </c>
      <c r="X158">
        <v>0</v>
      </c>
      <c r="Y158">
        <v>13787385</v>
      </c>
      <c r="Z158">
        <v>216657791</v>
      </c>
      <c r="AA158">
        <v>133958918</v>
      </c>
    </row>
    <row r="159" spans="1:27" x14ac:dyDescent="0.25">
      <c r="A159">
        <v>900390238</v>
      </c>
      <c r="B159" t="s">
        <v>399</v>
      </c>
      <c r="C159" s="38" t="str">
        <f t="shared" si="2"/>
        <v>900390238 2015-S2</v>
      </c>
      <c r="D159" t="e">
        <f>VLOOKUP(A159&amp;" "&amp;B159,DATOS_ESF!C:C,1,0)</f>
        <v>#N/A</v>
      </c>
      <c r="E159">
        <v>41962994</v>
      </c>
      <c r="F159">
        <v>37768271</v>
      </c>
      <c r="G159">
        <v>37786856</v>
      </c>
      <c r="H159">
        <v>23213661</v>
      </c>
      <c r="I159">
        <v>23213661</v>
      </c>
      <c r="J159">
        <v>0.19628430754377726</v>
      </c>
      <c r="K159">
        <v>0.17666325049067574</v>
      </c>
      <c r="L159">
        <v>0.10858322871196913</v>
      </c>
      <c r="M159">
        <v>0</v>
      </c>
      <c r="N159">
        <v>213786800</v>
      </c>
      <c r="O159">
        <v>171823806</v>
      </c>
      <c r="P159">
        <v>4302507</v>
      </c>
      <c r="Q159">
        <v>0</v>
      </c>
      <c r="R159">
        <v>0</v>
      </c>
      <c r="S159">
        <v>0</v>
      </c>
      <c r="T159">
        <v>153676</v>
      </c>
      <c r="U159">
        <v>45892</v>
      </c>
      <c r="V159">
        <v>18585</v>
      </c>
      <c r="W159">
        <v>0</v>
      </c>
      <c r="X159">
        <v>0</v>
      </c>
      <c r="Y159">
        <v>14573195</v>
      </c>
      <c r="Z159">
        <v>266300527</v>
      </c>
      <c r="AA159">
        <v>176172205</v>
      </c>
    </row>
    <row r="160" spans="1:27" x14ac:dyDescent="0.25">
      <c r="A160">
        <v>900390238</v>
      </c>
      <c r="B160" t="s">
        <v>402</v>
      </c>
      <c r="C160" s="38" t="str">
        <f t="shared" si="2"/>
        <v>900390238 2016-S2</v>
      </c>
      <c r="D160" t="e">
        <f>VLOOKUP(A160&amp;" "&amp;B160,DATOS_ESF!C:C,1,0)</f>
        <v>#N/A</v>
      </c>
      <c r="E160">
        <v>59845108</v>
      </c>
      <c r="F160">
        <v>55865784</v>
      </c>
      <c r="G160">
        <v>55967249</v>
      </c>
      <c r="H160">
        <v>33470407</v>
      </c>
      <c r="I160">
        <v>33470407</v>
      </c>
      <c r="J160">
        <v>0.32394309810229716</v>
      </c>
      <c r="K160">
        <v>0.30240291565475569</v>
      </c>
      <c r="L160">
        <v>0.18117616795552971</v>
      </c>
      <c r="M160">
        <v>1.2120305488643342E-4</v>
      </c>
      <c r="N160">
        <v>184739568</v>
      </c>
      <c r="O160">
        <v>124894460</v>
      </c>
      <c r="P160">
        <v>4199612</v>
      </c>
      <c r="Q160">
        <v>0</v>
      </c>
      <c r="R160">
        <v>0</v>
      </c>
      <c r="S160">
        <v>0</v>
      </c>
      <c r="T160">
        <v>220288</v>
      </c>
      <c r="U160">
        <v>0</v>
      </c>
      <c r="V160">
        <v>123856</v>
      </c>
      <c r="W160">
        <v>22391</v>
      </c>
      <c r="X160">
        <v>0</v>
      </c>
      <c r="Y160">
        <v>22496842</v>
      </c>
      <c r="Z160">
        <v>263446338</v>
      </c>
      <c r="AA160">
        <v>129116463</v>
      </c>
    </row>
    <row r="161" spans="1:27" x14ac:dyDescent="0.25">
      <c r="A161">
        <v>900413588</v>
      </c>
      <c r="B161">
        <v>2016</v>
      </c>
      <c r="C161" s="38" t="str">
        <f t="shared" si="2"/>
        <v>900413588 2016</v>
      </c>
      <c r="D161" t="str">
        <f>VLOOKUP(A161&amp;" "&amp;B161,DATOS_ESF!C:C,1,0)</f>
        <v>900413588 2016</v>
      </c>
      <c r="E161">
        <v>5777804</v>
      </c>
      <c r="F161">
        <v>3573130</v>
      </c>
      <c r="G161">
        <v>9975902</v>
      </c>
      <c r="H161">
        <v>6125818</v>
      </c>
      <c r="I161">
        <v>6125818</v>
      </c>
      <c r="J161">
        <v>0.28290287190920088</v>
      </c>
      <c r="K161">
        <v>0.17495379537016537</v>
      </c>
      <c r="L161">
        <v>0.29994293766162317</v>
      </c>
      <c r="M161">
        <v>2.791941626608618E-2</v>
      </c>
      <c r="N161">
        <v>20423278</v>
      </c>
      <c r="O161">
        <v>14645474</v>
      </c>
      <c r="P161">
        <v>1990184</v>
      </c>
      <c r="Q161">
        <v>68064</v>
      </c>
      <c r="R161">
        <v>119610</v>
      </c>
      <c r="S161">
        <v>68064</v>
      </c>
      <c r="T161">
        <v>160858</v>
      </c>
      <c r="U161">
        <v>119610</v>
      </c>
      <c r="V161">
        <v>528090</v>
      </c>
      <c r="W161">
        <v>570206</v>
      </c>
      <c r="X161">
        <v>1925042</v>
      </c>
      <c r="Y161">
        <v>1925042</v>
      </c>
      <c r="Z161">
        <v>29832842</v>
      </c>
      <c r="AA161">
        <v>17581212</v>
      </c>
    </row>
    <row r="162" spans="1:27" x14ac:dyDescent="0.25">
      <c r="A162">
        <v>900413588</v>
      </c>
      <c r="B162">
        <v>2017</v>
      </c>
      <c r="C162" s="38" t="str">
        <f t="shared" si="2"/>
        <v>900413588 2017</v>
      </c>
      <c r="D162" t="str">
        <f>VLOOKUP(A162&amp;" "&amp;B162,DATOS_ESF!C:C,1,0)</f>
        <v>900413588 2017</v>
      </c>
      <c r="E162">
        <v>9416015</v>
      </c>
      <c r="F162">
        <v>3939441</v>
      </c>
      <c r="G162">
        <v>4217025</v>
      </c>
      <c r="H162">
        <v>2155617</v>
      </c>
      <c r="I162">
        <v>2155617</v>
      </c>
      <c r="J162">
        <v>0.35020890508118985</v>
      </c>
      <c r="K162">
        <v>0.14651923549845106</v>
      </c>
      <c r="L162">
        <v>8.0173647699626566E-2</v>
      </c>
      <c r="M162">
        <v>1.2230624842209121E-2</v>
      </c>
      <c r="N162">
        <v>26886852</v>
      </c>
      <c r="O162">
        <v>17470837</v>
      </c>
      <c r="P162">
        <v>5378882</v>
      </c>
      <c r="Q162">
        <v>0</v>
      </c>
      <c r="R162">
        <v>54550</v>
      </c>
      <c r="S162">
        <v>88369</v>
      </c>
      <c r="T162">
        <v>45227</v>
      </c>
      <c r="U162">
        <v>0</v>
      </c>
      <c r="V162">
        <v>205758</v>
      </c>
      <c r="W162">
        <v>328843</v>
      </c>
      <c r="X162">
        <v>2061408</v>
      </c>
      <c r="Y162">
        <v>0</v>
      </c>
      <c r="Z162">
        <v>31477947</v>
      </c>
      <c r="AA162">
        <v>23321481</v>
      </c>
    </row>
    <row r="163" spans="1:27" x14ac:dyDescent="0.25">
      <c r="A163">
        <v>900521357</v>
      </c>
      <c r="B163">
        <v>2016</v>
      </c>
      <c r="C163" s="38" t="str">
        <f t="shared" si="2"/>
        <v>900521357 2016</v>
      </c>
      <c r="D163" t="str">
        <f>VLOOKUP(A163&amp;" "&amp;B163,DATOS_ESF!C:C,1,0)</f>
        <v>900521357 2016</v>
      </c>
      <c r="E163">
        <v>22439770</v>
      </c>
      <c r="F163">
        <v>19394564</v>
      </c>
      <c r="G163">
        <v>15812142</v>
      </c>
      <c r="H163">
        <v>8646904</v>
      </c>
      <c r="I163">
        <v>8646904</v>
      </c>
      <c r="J163">
        <v>0.11992192382816937</v>
      </c>
      <c r="K163">
        <v>0.10364782823926251</v>
      </c>
      <c r="L163">
        <v>4.6210516544398311E-2</v>
      </c>
      <c r="M163">
        <v>1.9145068697422395E-2</v>
      </c>
      <c r="N163">
        <v>187119830</v>
      </c>
      <c r="O163">
        <v>164680060</v>
      </c>
      <c r="P163">
        <v>1368788</v>
      </c>
      <c r="Q163">
        <v>0</v>
      </c>
      <c r="R163">
        <v>1343479</v>
      </c>
      <c r="S163">
        <v>0</v>
      </c>
      <c r="T163">
        <v>1010540</v>
      </c>
      <c r="U163">
        <v>1343479</v>
      </c>
      <c r="V163">
        <v>0</v>
      </c>
      <c r="W163">
        <v>3582422</v>
      </c>
      <c r="X163">
        <v>3582619</v>
      </c>
      <c r="Y163">
        <v>3582619</v>
      </c>
      <c r="Z163">
        <v>211107553</v>
      </c>
      <c r="AA163">
        <v>172318228</v>
      </c>
    </row>
    <row r="164" spans="1:27" x14ac:dyDescent="0.25">
      <c r="A164">
        <v>900521357</v>
      </c>
      <c r="B164">
        <v>2017</v>
      </c>
      <c r="C164" s="38" t="str">
        <f t="shared" si="2"/>
        <v>900521357 2017</v>
      </c>
      <c r="D164" t="str">
        <f>VLOOKUP(A164&amp;" "&amp;B164,DATOS_ESF!C:C,1,0)</f>
        <v>900521357 2017</v>
      </c>
      <c r="E164">
        <v>24280486</v>
      </c>
      <c r="F164">
        <v>20315837</v>
      </c>
      <c r="G164">
        <v>18008104</v>
      </c>
      <c r="H164">
        <v>10767208</v>
      </c>
      <c r="I164">
        <v>10767208</v>
      </c>
      <c r="J164">
        <v>0.13674864690964242</v>
      </c>
      <c r="K164">
        <v>0.11441958866008073</v>
      </c>
      <c r="L164">
        <v>6.0641336627062448E-2</v>
      </c>
      <c r="M164">
        <v>1.2997242525488567E-2</v>
      </c>
      <c r="N164">
        <v>177555585</v>
      </c>
      <c r="O164">
        <v>153275099</v>
      </c>
      <c r="P164">
        <v>3445085</v>
      </c>
      <c r="Q164">
        <v>0</v>
      </c>
      <c r="R164">
        <v>2143169</v>
      </c>
      <c r="S164">
        <v>0</v>
      </c>
      <c r="T164">
        <v>1623605</v>
      </c>
      <c r="U164">
        <v>0</v>
      </c>
      <c r="V164">
        <v>0</v>
      </c>
      <c r="W164">
        <v>2307733</v>
      </c>
      <c r="X164">
        <v>7240896</v>
      </c>
      <c r="Y164">
        <v>0</v>
      </c>
      <c r="Z164">
        <v>199495027</v>
      </c>
      <c r="AA164">
        <v>161171086</v>
      </c>
    </row>
    <row r="165" spans="1:27" x14ac:dyDescent="0.25">
      <c r="A165">
        <v>900535441</v>
      </c>
      <c r="B165">
        <v>2016</v>
      </c>
      <c r="C165" s="38" t="str">
        <f t="shared" si="2"/>
        <v>900535441 2016</v>
      </c>
      <c r="D165" t="str">
        <f>VLOOKUP(A165&amp;" "&amp;B165,DATOS_ESF!C:C,1,0)</f>
        <v>900535441 2016</v>
      </c>
      <c r="E165">
        <v>42518</v>
      </c>
      <c r="F165">
        <v>14830</v>
      </c>
      <c r="G165">
        <v>2165</v>
      </c>
      <c r="H165">
        <v>-611</v>
      </c>
      <c r="I165">
        <v>-611</v>
      </c>
      <c r="J165">
        <v>1</v>
      </c>
      <c r="K165">
        <v>0.34879345218495694</v>
      </c>
      <c r="L165">
        <v>-1.4370384307822569E-2</v>
      </c>
      <c r="M165">
        <v>16.24587233642222</v>
      </c>
      <c r="N165">
        <v>42518</v>
      </c>
      <c r="P165">
        <v>29826</v>
      </c>
      <c r="Q165">
        <v>0</v>
      </c>
      <c r="R165">
        <v>690742</v>
      </c>
      <c r="S165">
        <v>0</v>
      </c>
      <c r="T165">
        <v>692880</v>
      </c>
      <c r="U165">
        <v>0</v>
      </c>
      <c r="V165">
        <v>678077</v>
      </c>
      <c r="W165">
        <v>690742</v>
      </c>
      <c r="X165">
        <v>1388</v>
      </c>
      <c r="Y165">
        <v>1388</v>
      </c>
      <c r="Z165">
        <v>1429693</v>
      </c>
      <c r="AA165">
        <v>1411310</v>
      </c>
    </row>
    <row r="166" spans="1:27" x14ac:dyDescent="0.25">
      <c r="A166">
        <v>900535441</v>
      </c>
      <c r="B166">
        <v>2017</v>
      </c>
      <c r="C166" s="38" t="str">
        <f t="shared" si="2"/>
        <v>900535441 2017</v>
      </c>
      <c r="D166" t="str">
        <f>VLOOKUP(A166&amp;" "&amp;B166,DATOS_ESF!C:C,1,0)</f>
        <v>900535441 2017</v>
      </c>
      <c r="E166">
        <v>5197</v>
      </c>
      <c r="F166">
        <v>8214</v>
      </c>
      <c r="G166">
        <v>8214</v>
      </c>
      <c r="H166">
        <v>-8663</v>
      </c>
      <c r="I166">
        <v>-8663</v>
      </c>
      <c r="J166">
        <v>3.0064300115878006E-4</v>
      </c>
      <c r="K166">
        <v>4.7517444901254945E-4</v>
      </c>
      <c r="L166">
        <v>-5.0114880104647132E-4</v>
      </c>
      <c r="M166">
        <v>0</v>
      </c>
      <c r="N166">
        <v>17286283</v>
      </c>
      <c r="O166">
        <v>17281086</v>
      </c>
      <c r="P166">
        <v>283326</v>
      </c>
      <c r="Q166">
        <v>0</v>
      </c>
      <c r="R166">
        <v>101817</v>
      </c>
      <c r="S166">
        <v>0</v>
      </c>
      <c r="T166">
        <v>388160</v>
      </c>
      <c r="U166">
        <v>0</v>
      </c>
      <c r="V166">
        <v>0</v>
      </c>
      <c r="W166">
        <v>0</v>
      </c>
      <c r="X166">
        <v>16877</v>
      </c>
      <c r="Y166">
        <v>0</v>
      </c>
      <c r="Z166">
        <v>17682657</v>
      </c>
      <c r="AA166">
        <v>17666229</v>
      </c>
    </row>
    <row r="167" spans="1:27" x14ac:dyDescent="0.25">
      <c r="A167">
        <v>900668954</v>
      </c>
      <c r="B167">
        <v>2016</v>
      </c>
      <c r="C167" s="38" t="str">
        <f t="shared" si="2"/>
        <v>900668954 2016</v>
      </c>
      <c r="D167" t="str">
        <f>VLOOKUP(A167&amp;" "&amp;B167,DATOS_ESF!C:C,1,0)</f>
        <v>900668954 2016</v>
      </c>
      <c r="E167">
        <v>3434398</v>
      </c>
      <c r="F167">
        <v>3088111</v>
      </c>
      <c r="G167">
        <v>2935794</v>
      </c>
      <c r="H167">
        <v>1713354</v>
      </c>
      <c r="I167">
        <v>1713354</v>
      </c>
      <c r="J167">
        <v>0.65284397126450766</v>
      </c>
      <c r="K167">
        <v>0.58701835050731166</v>
      </c>
      <c r="L167">
        <v>0.32569109041582522</v>
      </c>
      <c r="M167">
        <v>2.8953905508649846E-2</v>
      </c>
      <c r="N167">
        <v>5260672</v>
      </c>
      <c r="O167">
        <v>1826274</v>
      </c>
      <c r="P167">
        <v>207630</v>
      </c>
      <c r="Q167">
        <v>852</v>
      </c>
      <c r="R167">
        <v>139349</v>
      </c>
      <c r="S167">
        <v>852</v>
      </c>
      <c r="T167">
        <v>2396</v>
      </c>
      <c r="U167">
        <v>0</v>
      </c>
      <c r="V167">
        <v>0</v>
      </c>
      <c r="W167">
        <v>152317</v>
      </c>
      <c r="X167">
        <v>611220</v>
      </c>
      <c r="Y167">
        <v>611220</v>
      </c>
      <c r="Z167">
        <v>8962399</v>
      </c>
      <c r="AA167">
        <v>2327274</v>
      </c>
    </row>
    <row r="168" spans="1:27" x14ac:dyDescent="0.25">
      <c r="A168">
        <v>900668954</v>
      </c>
      <c r="B168">
        <v>2017</v>
      </c>
      <c r="C168" s="38" t="str">
        <f t="shared" si="2"/>
        <v>900668954 2017</v>
      </c>
      <c r="D168" t="str">
        <f>VLOOKUP(A168&amp;" "&amp;B168,DATOS_ESF!C:C,1,0)</f>
        <v>900668954 2017</v>
      </c>
      <c r="E168">
        <v>1025974</v>
      </c>
      <c r="F168">
        <v>901600</v>
      </c>
      <c r="G168">
        <v>889736</v>
      </c>
      <c r="H168">
        <v>408814</v>
      </c>
      <c r="I168">
        <v>408814</v>
      </c>
      <c r="J168">
        <v>0.37090444774868669</v>
      </c>
      <c r="K168">
        <v>0.32594144694720911</v>
      </c>
      <c r="L168">
        <v>0.147792176899153</v>
      </c>
      <c r="M168">
        <v>4.2890076825440205E-3</v>
      </c>
      <c r="N168">
        <v>2766141</v>
      </c>
      <c r="O168">
        <v>1740167</v>
      </c>
      <c r="P168">
        <v>82466</v>
      </c>
      <c r="Q168">
        <v>0</v>
      </c>
      <c r="R168">
        <v>40926</v>
      </c>
      <c r="S168">
        <v>3692</v>
      </c>
      <c r="T168">
        <v>2710</v>
      </c>
      <c r="U168">
        <v>0</v>
      </c>
      <c r="V168">
        <v>0</v>
      </c>
      <c r="W168">
        <v>11864</v>
      </c>
      <c r="X168">
        <v>480922</v>
      </c>
      <c r="Y168">
        <v>0</v>
      </c>
      <c r="Z168">
        <v>3670451</v>
      </c>
      <c r="AA168">
        <v>1879115</v>
      </c>
    </row>
    <row r="169" spans="1:27" x14ac:dyDescent="0.25">
      <c r="A169">
        <v>900749166</v>
      </c>
      <c r="B169">
        <v>2016</v>
      </c>
      <c r="C169" s="38" t="str">
        <f t="shared" si="2"/>
        <v>900749166 2016</v>
      </c>
      <c r="D169" t="str">
        <f>VLOOKUP(A169&amp;" "&amp;B169,DATOS_ESF!C:C,1,0)</f>
        <v>900749166 2016</v>
      </c>
      <c r="E169">
        <v>63212464</v>
      </c>
      <c r="F169">
        <v>47354174</v>
      </c>
      <c r="G169">
        <v>55178854</v>
      </c>
      <c r="H169">
        <v>33733142</v>
      </c>
      <c r="I169">
        <v>33733142</v>
      </c>
      <c r="J169">
        <v>0.12149226898389257</v>
      </c>
      <c r="K169">
        <v>9.1013159131370869E-2</v>
      </c>
      <c r="L169">
        <v>6.4833985296568156E-2</v>
      </c>
      <c r="M169">
        <v>1.9683452037217736E-2</v>
      </c>
      <c r="N169">
        <v>520300300</v>
      </c>
      <c r="O169">
        <v>457087836</v>
      </c>
      <c r="P169">
        <v>16345498</v>
      </c>
      <c r="Q169">
        <v>0</v>
      </c>
      <c r="R169">
        <v>521581</v>
      </c>
      <c r="S169">
        <v>0</v>
      </c>
      <c r="T169">
        <v>1530370</v>
      </c>
      <c r="U169">
        <v>521581</v>
      </c>
      <c r="V169">
        <v>18065986</v>
      </c>
      <c r="W169">
        <v>10241306</v>
      </c>
      <c r="X169">
        <v>10722856</v>
      </c>
      <c r="Y169">
        <v>10722856</v>
      </c>
      <c r="Z169">
        <v>597973686</v>
      </c>
      <c r="AA169">
        <v>484717802</v>
      </c>
    </row>
    <row r="170" spans="1:27" x14ac:dyDescent="0.25">
      <c r="A170">
        <v>900749166</v>
      </c>
      <c r="B170">
        <v>2017</v>
      </c>
      <c r="C170" s="38" t="str">
        <f t="shared" si="2"/>
        <v>900749166 2017</v>
      </c>
      <c r="D170" t="str">
        <f>VLOOKUP(A170&amp;" "&amp;B170,DATOS_ESF!C:C,1,0)</f>
        <v>900749166 2017</v>
      </c>
      <c r="E170">
        <v>15660343</v>
      </c>
      <c r="F170">
        <v>8746822</v>
      </c>
      <c r="G170">
        <v>2921085</v>
      </c>
      <c r="H170">
        <v>-799793</v>
      </c>
      <c r="I170">
        <v>-799793</v>
      </c>
      <c r="J170">
        <v>5.1553748883133563E-2</v>
      </c>
      <c r="K170">
        <v>2.8794482018271762E-2</v>
      </c>
      <c r="L170">
        <v>-2.6329134349412425E-3</v>
      </c>
      <c r="M170">
        <v>3.3350123817475576E-2</v>
      </c>
      <c r="N170">
        <v>303767298</v>
      </c>
      <c r="O170">
        <v>288106955</v>
      </c>
      <c r="P170">
        <v>9408854</v>
      </c>
      <c r="Q170">
        <v>0</v>
      </c>
      <c r="R170">
        <v>1186554</v>
      </c>
      <c r="S170">
        <v>0</v>
      </c>
      <c r="T170">
        <v>3681887</v>
      </c>
      <c r="U170">
        <v>0</v>
      </c>
      <c r="V170">
        <v>4304940</v>
      </c>
      <c r="W170">
        <v>10130677</v>
      </c>
      <c r="X170">
        <v>3720878</v>
      </c>
      <c r="Y170">
        <v>0</v>
      </c>
      <c r="Z170">
        <v>320500947</v>
      </c>
      <c r="AA170">
        <v>308833040</v>
      </c>
    </row>
    <row r="171" spans="1:27" x14ac:dyDescent="0.25">
      <c r="A171">
        <v>900797732</v>
      </c>
      <c r="B171">
        <v>2015</v>
      </c>
      <c r="C171" s="38" t="str">
        <f t="shared" si="2"/>
        <v>900797732 2015</v>
      </c>
      <c r="D171" t="str">
        <f>VLOOKUP(A171&amp;" "&amp;B171,DATOS_ESF!C:C,1,0)</f>
        <v>900797732 2015</v>
      </c>
      <c r="E171">
        <v>0</v>
      </c>
      <c r="F171">
        <v>-3102365</v>
      </c>
      <c r="G171">
        <v>-3102365</v>
      </c>
      <c r="H171">
        <v>-3102365</v>
      </c>
      <c r="I171">
        <v>-3102365</v>
      </c>
      <c r="J171" t="s">
        <v>539</v>
      </c>
      <c r="K171" t="s">
        <v>539</v>
      </c>
      <c r="L171" t="s">
        <v>539</v>
      </c>
      <c r="M171" t="s">
        <v>539</v>
      </c>
      <c r="P171">
        <v>486804</v>
      </c>
      <c r="Q171">
        <v>0</v>
      </c>
      <c r="R171">
        <v>0</v>
      </c>
      <c r="S171">
        <v>0</v>
      </c>
      <c r="T171">
        <v>4159</v>
      </c>
      <c r="U171">
        <v>2619720</v>
      </c>
      <c r="V171">
        <v>0</v>
      </c>
      <c r="W171">
        <v>0</v>
      </c>
      <c r="X171">
        <v>0</v>
      </c>
      <c r="Y171">
        <v>0</v>
      </c>
      <c r="Z171">
        <v>-3098206</v>
      </c>
      <c r="AA171">
        <v>3106524</v>
      </c>
    </row>
    <row r="172" spans="1:27" x14ac:dyDescent="0.25">
      <c r="A172">
        <v>900797732</v>
      </c>
      <c r="B172">
        <v>2016</v>
      </c>
      <c r="C172" s="38" t="str">
        <f t="shared" si="2"/>
        <v>900797732 2016</v>
      </c>
      <c r="D172" t="str">
        <f>VLOOKUP(A172&amp;" "&amp;B172,DATOS_ESF!C:C,1,0)</f>
        <v>900797732 2016</v>
      </c>
      <c r="E172">
        <v>15931828</v>
      </c>
      <c r="F172">
        <v>14361250</v>
      </c>
      <c r="G172">
        <v>17057454</v>
      </c>
      <c r="H172">
        <v>13980784</v>
      </c>
      <c r="I172">
        <v>13980784</v>
      </c>
      <c r="J172">
        <v>0.13171627129201796</v>
      </c>
      <c r="K172">
        <v>0.11873152918123978</v>
      </c>
      <c r="L172">
        <v>0.11558602931308976</v>
      </c>
      <c r="M172">
        <v>0.14438292988961177</v>
      </c>
      <c r="N172">
        <v>120955656</v>
      </c>
      <c r="O172">
        <v>105023828</v>
      </c>
      <c r="P172">
        <v>1816808</v>
      </c>
      <c r="Q172">
        <v>0</v>
      </c>
      <c r="R172">
        <v>0</v>
      </c>
      <c r="S172">
        <v>0</v>
      </c>
      <c r="T172">
        <v>246230</v>
      </c>
      <c r="U172">
        <v>0</v>
      </c>
      <c r="V172">
        <v>20160136</v>
      </c>
      <c r="W172">
        <v>17463932</v>
      </c>
      <c r="X172">
        <v>1538335</v>
      </c>
      <c r="Y172">
        <v>1538335</v>
      </c>
      <c r="Z172">
        <v>157261607</v>
      </c>
      <c r="AA172">
        <v>124304568</v>
      </c>
    </row>
    <row r="173" spans="1:27" x14ac:dyDescent="0.25">
      <c r="A173">
        <v>900797732</v>
      </c>
      <c r="B173">
        <v>2017</v>
      </c>
      <c r="C173" s="38" t="str">
        <f t="shared" si="2"/>
        <v>900797732 2017</v>
      </c>
      <c r="D173" t="str">
        <f>VLOOKUP(A173&amp;" "&amp;B173,DATOS_ESF!C:C,1,0)</f>
        <v>900797732 2017</v>
      </c>
      <c r="E173">
        <v>-13041461</v>
      </c>
      <c r="F173">
        <v>-14352799</v>
      </c>
      <c r="G173">
        <v>-16110611</v>
      </c>
      <c r="H173">
        <v>-11304999</v>
      </c>
      <c r="I173">
        <v>-11304999</v>
      </c>
      <c r="J173">
        <v>-8.463921423526094E-2</v>
      </c>
      <c r="K173">
        <v>-9.3149811162770726E-2</v>
      </c>
      <c r="L173">
        <v>-7.3369558233576035E-2</v>
      </c>
      <c r="M173">
        <v>5.4837736636478514E-2</v>
      </c>
      <c r="N173">
        <v>154082964</v>
      </c>
      <c r="O173">
        <v>167124425</v>
      </c>
      <c r="P173">
        <v>1359274</v>
      </c>
      <c r="Q173">
        <v>0</v>
      </c>
      <c r="R173">
        <v>0</v>
      </c>
      <c r="S173">
        <v>0</v>
      </c>
      <c r="T173">
        <v>47936</v>
      </c>
      <c r="U173">
        <v>0</v>
      </c>
      <c r="V173">
        <v>6691749</v>
      </c>
      <c r="W173">
        <v>8449561</v>
      </c>
      <c r="X173">
        <v>-4805612</v>
      </c>
      <c r="Y173">
        <v>0</v>
      </c>
      <c r="Z173">
        <v>146469850</v>
      </c>
      <c r="AA173">
        <v>176933260</v>
      </c>
    </row>
    <row r="174" spans="1:27" x14ac:dyDescent="0.25">
      <c r="A174">
        <v>900818642</v>
      </c>
      <c r="B174">
        <v>2016</v>
      </c>
      <c r="C174" s="38" t="str">
        <f t="shared" si="2"/>
        <v>900818642 2016</v>
      </c>
      <c r="D174" t="str">
        <f>VLOOKUP(A174&amp;" "&amp;B174,DATOS_ESF!C:C,1,0)</f>
        <v>900818642 2016</v>
      </c>
      <c r="E174">
        <v>14994892</v>
      </c>
      <c r="F174">
        <v>13150542</v>
      </c>
      <c r="G174">
        <v>13119062</v>
      </c>
      <c r="H174">
        <v>11610014</v>
      </c>
      <c r="I174">
        <v>11610014</v>
      </c>
      <c r="J174">
        <v>0.10059371178442857</v>
      </c>
      <c r="K174">
        <v>8.8220830917423276E-2</v>
      </c>
      <c r="L174">
        <v>7.7886149638769039E-2</v>
      </c>
      <c r="M174">
        <v>2.1118458518899712E-4</v>
      </c>
      <c r="N174">
        <v>149063910</v>
      </c>
      <c r="O174">
        <v>134069018</v>
      </c>
      <c r="P174">
        <v>2288852</v>
      </c>
      <c r="Q174">
        <v>0</v>
      </c>
      <c r="R174">
        <v>0</v>
      </c>
      <c r="S174">
        <v>0</v>
      </c>
      <c r="T174">
        <v>444502</v>
      </c>
      <c r="U174">
        <v>0</v>
      </c>
      <c r="V174">
        <v>0</v>
      </c>
      <c r="W174">
        <v>31480</v>
      </c>
      <c r="X174">
        <v>754524</v>
      </c>
      <c r="Y174">
        <v>754524</v>
      </c>
      <c r="Z174">
        <v>163413478</v>
      </c>
      <c r="AA174">
        <v>136389350</v>
      </c>
    </row>
    <row r="175" spans="1:27" x14ac:dyDescent="0.25">
      <c r="A175">
        <v>900818642</v>
      </c>
      <c r="B175">
        <v>2017</v>
      </c>
      <c r="C175" s="38" t="str">
        <f t="shared" si="2"/>
        <v>900818642 2017</v>
      </c>
      <c r="D175" t="str">
        <f>VLOOKUP(A175&amp;" "&amp;B175,DATOS_ESF!C:C,1,0)</f>
        <v>900818642 2017</v>
      </c>
      <c r="E175">
        <v>27821999</v>
      </c>
      <c r="F175">
        <v>21594565</v>
      </c>
      <c r="G175">
        <v>21455797</v>
      </c>
      <c r="H175">
        <v>14174945</v>
      </c>
      <c r="I175">
        <v>14174945</v>
      </c>
      <c r="J175">
        <v>0.14113952276445085</v>
      </c>
      <c r="K175">
        <v>0.10954808094148497</v>
      </c>
      <c r="L175">
        <v>7.190874288049319E-2</v>
      </c>
      <c r="M175">
        <v>7.039626913571996E-4</v>
      </c>
      <c r="N175">
        <v>197124083</v>
      </c>
      <c r="O175">
        <v>169302084</v>
      </c>
      <c r="P175">
        <v>7149414</v>
      </c>
      <c r="Q175">
        <v>0</v>
      </c>
      <c r="R175">
        <v>2671</v>
      </c>
      <c r="S175">
        <v>0</v>
      </c>
      <c r="T175">
        <v>924651</v>
      </c>
      <c r="U175">
        <v>0</v>
      </c>
      <c r="V175">
        <v>0</v>
      </c>
      <c r="W175">
        <v>138768</v>
      </c>
      <c r="X175">
        <v>7280852</v>
      </c>
      <c r="Y175">
        <v>0</v>
      </c>
      <c r="Z175">
        <v>219643299</v>
      </c>
      <c r="AA175">
        <v>176592937</v>
      </c>
    </row>
  </sheetData>
  <autoFilter ref="A1:Y175"/>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1"/>
  <sheetViews>
    <sheetView workbookViewId="0">
      <selection activeCell="E3" sqref="E3"/>
    </sheetView>
  </sheetViews>
  <sheetFormatPr baseColWidth="10" defaultRowHeight="15" x14ac:dyDescent="0.25"/>
  <cols>
    <col min="3" max="3" width="14.42578125" bestFit="1" customWidth="1"/>
    <col min="4" max="4" width="14.42578125" customWidth="1"/>
  </cols>
  <sheetData>
    <row r="1" spans="1:19" x14ac:dyDescent="0.25">
      <c r="A1" t="s">
        <v>39</v>
      </c>
      <c r="B1" t="s">
        <v>43</v>
      </c>
      <c r="C1" t="s">
        <v>543</v>
      </c>
      <c r="D1" t="s">
        <v>544</v>
      </c>
      <c r="E1" t="s">
        <v>316</v>
      </c>
      <c r="F1" t="s">
        <v>317</v>
      </c>
      <c r="G1" t="s">
        <v>318</v>
      </c>
      <c r="H1" t="s">
        <v>320</v>
      </c>
      <c r="I1" t="s">
        <v>321</v>
      </c>
      <c r="J1" t="s">
        <v>322</v>
      </c>
      <c r="K1" t="s">
        <v>323</v>
      </c>
      <c r="L1" t="s">
        <v>235</v>
      </c>
      <c r="M1" t="s">
        <v>418</v>
      </c>
      <c r="N1" t="s">
        <v>419</v>
      </c>
      <c r="O1" t="s">
        <v>420</v>
      </c>
      <c r="P1" t="s">
        <v>423</v>
      </c>
      <c r="Q1" t="s">
        <v>429</v>
      </c>
      <c r="R1" t="s">
        <v>431</v>
      </c>
      <c r="S1" t="s">
        <v>432</v>
      </c>
    </row>
    <row r="2" spans="1:19" x14ac:dyDescent="0.25">
      <c r="A2">
        <v>800014246</v>
      </c>
      <c r="B2" s="38">
        <v>2016</v>
      </c>
      <c r="C2" s="38" t="str">
        <f>A2&amp;" "&amp;B2</f>
        <v>800014246 2016</v>
      </c>
      <c r="D2" s="38" t="str">
        <f>VLOOKUP(C2,DATOS_ERI!C:C,1,0)</f>
        <v>800014246 2016</v>
      </c>
      <c r="E2">
        <v>131333975</v>
      </c>
      <c r="F2">
        <v>163107469</v>
      </c>
      <c r="G2">
        <v>294441444</v>
      </c>
      <c r="H2">
        <v>82655314</v>
      </c>
      <c r="I2">
        <v>127622608</v>
      </c>
      <c r="J2">
        <v>205688945</v>
      </c>
      <c r="K2">
        <v>88752499</v>
      </c>
      <c r="L2">
        <v>19634748</v>
      </c>
      <c r="M2">
        <v>48678661</v>
      </c>
      <c r="N2">
        <v>1.5889356490739361</v>
      </c>
      <c r="O2">
        <v>1.3513859133122403</v>
      </c>
      <c r="P2">
        <v>1.2780452582507953</v>
      </c>
      <c r="Q2">
        <v>0.69857334689609796</v>
      </c>
      <c r="R2">
        <v>2.3175566583201221</v>
      </c>
      <c r="S2">
        <v>0.7348663423889471</v>
      </c>
    </row>
    <row r="3" spans="1:19" x14ac:dyDescent="0.25">
      <c r="A3">
        <v>800014246</v>
      </c>
      <c r="B3" s="38">
        <v>2017</v>
      </c>
      <c r="C3" s="38" t="str">
        <f t="shared" ref="C3:C66" si="0">A3&amp;" "&amp;B3</f>
        <v>800014246 2017</v>
      </c>
      <c r="D3" s="38" t="str">
        <f>VLOOKUP(C3,DATOS_ERI!C:C,1,0)</f>
        <v>800014246 2017</v>
      </c>
      <c r="E3">
        <v>231292850</v>
      </c>
      <c r="F3">
        <v>278157368</v>
      </c>
      <c r="G3">
        <v>509450218</v>
      </c>
      <c r="H3">
        <v>144714441</v>
      </c>
      <c r="I3">
        <v>220991210</v>
      </c>
      <c r="J3">
        <v>365705651</v>
      </c>
      <c r="K3">
        <v>143744567</v>
      </c>
      <c r="L3">
        <v>36644095</v>
      </c>
      <c r="M3">
        <v>86578409</v>
      </c>
      <c r="N3">
        <v>1.598270693662148</v>
      </c>
      <c r="O3">
        <v>1.3450541193743062</v>
      </c>
      <c r="P3">
        <v>1.2586806868924787</v>
      </c>
      <c r="Q3">
        <v>0.71784374229083159</v>
      </c>
      <c r="R3">
        <v>2.5441354663512254</v>
      </c>
      <c r="S3">
        <v>0.71593997629813555</v>
      </c>
    </row>
    <row r="4" spans="1:19" x14ac:dyDescent="0.25">
      <c r="A4">
        <v>800028455</v>
      </c>
      <c r="B4" s="38">
        <v>2016</v>
      </c>
      <c r="C4" s="38" t="str">
        <f t="shared" si="0"/>
        <v>800028455 2016</v>
      </c>
      <c r="D4" s="38" t="str">
        <f>VLOOKUP(C4,DATOS_ERI!C:C,1,0)</f>
        <v>800028455 2016</v>
      </c>
      <c r="E4">
        <v>3536404</v>
      </c>
      <c r="F4">
        <v>4665989</v>
      </c>
      <c r="G4">
        <v>8202393</v>
      </c>
      <c r="H4">
        <v>2290459</v>
      </c>
      <c r="I4">
        <v>2367915</v>
      </c>
      <c r="J4">
        <v>4372191</v>
      </c>
      <c r="K4">
        <v>3830202</v>
      </c>
      <c r="M4">
        <v>1245945</v>
      </c>
      <c r="N4">
        <v>1.5439717541331235</v>
      </c>
      <c r="O4">
        <v>1.5439717541331235</v>
      </c>
      <c r="P4">
        <v>1.9705052757383605</v>
      </c>
      <c r="Q4">
        <v>0.53303846816410771</v>
      </c>
      <c r="R4">
        <v>1.1415040251140802</v>
      </c>
      <c r="S4">
        <v>0.75564740679945475</v>
      </c>
    </row>
    <row r="5" spans="1:19" x14ac:dyDescent="0.25">
      <c r="A5">
        <v>800093117</v>
      </c>
      <c r="B5" s="38">
        <v>2016</v>
      </c>
      <c r="C5" s="38" t="str">
        <f t="shared" si="0"/>
        <v>800093117 2016</v>
      </c>
      <c r="D5" s="38" t="str">
        <f>VLOOKUP(C5,DATOS_ERI!C:C,1,0)</f>
        <v>800093117 2016</v>
      </c>
      <c r="E5">
        <v>880148575</v>
      </c>
      <c r="F5">
        <v>496523081</v>
      </c>
      <c r="G5">
        <v>1376671656</v>
      </c>
      <c r="H5">
        <v>540811202</v>
      </c>
      <c r="I5">
        <v>389475259</v>
      </c>
      <c r="J5">
        <v>920687713</v>
      </c>
      <c r="K5">
        <v>455983943</v>
      </c>
      <c r="L5">
        <v>625078732</v>
      </c>
      <c r="M5">
        <v>339337373</v>
      </c>
      <c r="N5">
        <v>1.6274599559792402</v>
      </c>
      <c r="O5">
        <v>0.47164304669857782</v>
      </c>
      <c r="P5">
        <v>1.2748514046177193</v>
      </c>
      <c r="Q5">
        <v>0.66877799727141329</v>
      </c>
      <c r="R5">
        <v>2.0191231010079669</v>
      </c>
      <c r="S5">
        <v>0.61413278781124259</v>
      </c>
    </row>
    <row r="6" spans="1:19" x14ac:dyDescent="0.25">
      <c r="A6">
        <v>800093117</v>
      </c>
      <c r="B6" s="38">
        <v>2017</v>
      </c>
      <c r="C6" s="38" t="str">
        <f t="shared" si="0"/>
        <v>800093117 2017</v>
      </c>
      <c r="D6" s="38" t="str">
        <f>VLOOKUP(C6,DATOS_ERI!C:C,1,0)</f>
        <v>800093117 2017</v>
      </c>
      <c r="E6">
        <v>1723269716</v>
      </c>
      <c r="F6">
        <v>1112938601</v>
      </c>
      <c r="G6">
        <v>2836208317</v>
      </c>
      <c r="H6">
        <v>987663342</v>
      </c>
      <c r="I6">
        <v>885922222</v>
      </c>
      <c r="J6">
        <v>1873585564</v>
      </c>
      <c r="K6">
        <v>962622753</v>
      </c>
      <c r="L6">
        <v>1201434440</v>
      </c>
      <c r="M6">
        <v>735606374</v>
      </c>
      <c r="N6">
        <v>1.7447946508882375</v>
      </c>
      <c r="O6">
        <v>0.52835339108900525</v>
      </c>
      <c r="P6">
        <v>1.2562486563295621</v>
      </c>
      <c r="Q6">
        <v>0.66059518716233989</v>
      </c>
      <c r="R6">
        <v>1.9463341772890757</v>
      </c>
      <c r="S6">
        <v>0.65176629090323623</v>
      </c>
    </row>
    <row r="7" spans="1:19" x14ac:dyDescent="0.25">
      <c r="A7">
        <v>800094968</v>
      </c>
      <c r="B7" s="38">
        <v>2016</v>
      </c>
      <c r="C7" s="38" t="str">
        <f t="shared" si="0"/>
        <v>800094968 2016</v>
      </c>
      <c r="D7" s="38" t="str">
        <f>VLOOKUP(C7,DATOS_ERI!C:C,1,0)</f>
        <v>800094968 2016</v>
      </c>
      <c r="E7">
        <v>220057165</v>
      </c>
      <c r="F7">
        <v>123036784</v>
      </c>
      <c r="G7">
        <v>343093949</v>
      </c>
      <c r="H7">
        <v>186711261</v>
      </c>
      <c r="I7">
        <v>45284936</v>
      </c>
      <c r="J7">
        <v>228932839</v>
      </c>
      <c r="K7">
        <v>114161110</v>
      </c>
      <c r="L7">
        <v>167034896</v>
      </c>
      <c r="M7">
        <v>33345904</v>
      </c>
      <c r="N7">
        <v>1.1785961051379756</v>
      </c>
      <c r="O7">
        <v>0.28398002732143723</v>
      </c>
      <c r="P7">
        <v>2.7169472868416995</v>
      </c>
      <c r="Q7">
        <v>0.66725991428079656</v>
      </c>
      <c r="R7">
        <v>2.005348747923001</v>
      </c>
      <c r="S7">
        <v>0.4647299856634895</v>
      </c>
    </row>
    <row r="8" spans="1:19" x14ac:dyDescent="0.25">
      <c r="A8">
        <v>800094968</v>
      </c>
      <c r="B8" s="38">
        <v>2017</v>
      </c>
      <c r="C8" s="38" t="str">
        <f t="shared" si="0"/>
        <v>800094968 2017</v>
      </c>
      <c r="D8" s="38" t="str">
        <f>VLOOKUP(C8,DATOS_ERI!C:C,1,0)</f>
        <v>800094968 2017</v>
      </c>
      <c r="E8">
        <v>465563383</v>
      </c>
      <c r="F8">
        <v>283570709</v>
      </c>
      <c r="G8">
        <v>749134092</v>
      </c>
      <c r="H8">
        <v>377083873</v>
      </c>
      <c r="I8">
        <v>119114017</v>
      </c>
      <c r="J8">
        <v>496197890</v>
      </c>
      <c r="K8">
        <v>252936202</v>
      </c>
      <c r="L8">
        <v>355656061</v>
      </c>
      <c r="M8">
        <v>88479510</v>
      </c>
      <c r="N8">
        <v>1.2346414586656163</v>
      </c>
      <c r="O8">
        <v>0.29146651413543745</v>
      </c>
      <c r="P8">
        <v>2.3806661561921802</v>
      </c>
      <c r="Q8">
        <v>0.66236191263873223</v>
      </c>
      <c r="R8">
        <v>1.9617511691742726</v>
      </c>
      <c r="S8">
        <v>0.49664035180500105</v>
      </c>
    </row>
    <row r="9" spans="1:19" x14ac:dyDescent="0.25">
      <c r="A9">
        <v>800095951</v>
      </c>
      <c r="B9" s="38">
        <v>2016</v>
      </c>
      <c r="C9" s="38" t="str">
        <f t="shared" si="0"/>
        <v>800095951 2016</v>
      </c>
      <c r="D9" s="38" t="str">
        <f>VLOOKUP(C9,DATOS_ERI!C:C,1,0)</f>
        <v>800095951 2016</v>
      </c>
      <c r="E9">
        <v>17687857</v>
      </c>
      <c r="F9">
        <v>5805263</v>
      </c>
      <c r="G9">
        <v>23493120</v>
      </c>
      <c r="H9">
        <v>2862339</v>
      </c>
      <c r="I9">
        <v>7919816</v>
      </c>
      <c r="J9">
        <v>10413186</v>
      </c>
      <c r="K9">
        <v>13079934</v>
      </c>
      <c r="L9">
        <v>4949621</v>
      </c>
      <c r="M9">
        <v>14825518</v>
      </c>
      <c r="N9">
        <v>6.1795115812627364</v>
      </c>
      <c r="O9">
        <v>4.4502890817614542</v>
      </c>
      <c r="P9">
        <v>0.73300478192927709</v>
      </c>
      <c r="Q9">
        <v>0.44324406464530891</v>
      </c>
      <c r="R9">
        <v>0.79611915472967987</v>
      </c>
      <c r="S9">
        <v>0.89386807712215322</v>
      </c>
    </row>
    <row r="10" spans="1:19" x14ac:dyDescent="0.25">
      <c r="A10">
        <v>800095951</v>
      </c>
      <c r="B10" s="38">
        <v>2017</v>
      </c>
      <c r="C10" s="38" t="str">
        <f t="shared" si="0"/>
        <v>800095951 2017</v>
      </c>
      <c r="D10" s="38" t="str">
        <f>VLOOKUP(C10,DATOS_ERI!C:C,1,0)</f>
        <v>800095951 2017</v>
      </c>
      <c r="E10">
        <v>54256452</v>
      </c>
      <c r="F10">
        <v>14087432</v>
      </c>
      <c r="G10">
        <v>68343884</v>
      </c>
      <c r="H10">
        <v>29060695</v>
      </c>
      <c r="I10">
        <v>7919816</v>
      </c>
      <c r="J10">
        <v>36980511</v>
      </c>
      <c r="K10">
        <v>31363373</v>
      </c>
      <c r="L10">
        <v>12160688</v>
      </c>
      <c r="M10">
        <v>25195757</v>
      </c>
      <c r="N10">
        <v>1.86700462600774</v>
      </c>
      <c r="O10">
        <v>1.4485463613310006</v>
      </c>
      <c r="P10">
        <v>1.7787574862850348</v>
      </c>
      <c r="Q10">
        <v>0.54109466473986167</v>
      </c>
      <c r="R10">
        <v>1.1790986575327851</v>
      </c>
      <c r="S10">
        <v>0.57478718944331586</v>
      </c>
    </row>
    <row r="11" spans="1:19" x14ac:dyDescent="0.25">
      <c r="A11">
        <v>800140959</v>
      </c>
      <c r="B11" s="38">
        <v>2016</v>
      </c>
      <c r="C11" s="38" t="str">
        <f t="shared" si="0"/>
        <v>800140959 2016</v>
      </c>
      <c r="D11" s="38" t="str">
        <f>VLOOKUP(C11,DATOS_ERI!C:C,1,0)</f>
        <v>800140959 2016</v>
      </c>
      <c r="E11">
        <v>68663497</v>
      </c>
      <c r="F11">
        <v>1271310</v>
      </c>
      <c r="G11">
        <v>69934807</v>
      </c>
      <c r="H11">
        <v>47637885</v>
      </c>
      <c r="I11">
        <v>14031952</v>
      </c>
      <c r="J11">
        <v>61262072</v>
      </c>
      <c r="K11">
        <v>8672735</v>
      </c>
      <c r="L11">
        <v>34613504</v>
      </c>
      <c r="M11">
        <v>21025612</v>
      </c>
      <c r="N11">
        <v>1.4413632553166456</v>
      </c>
      <c r="O11">
        <v>0.71476710185601233</v>
      </c>
      <c r="P11">
        <v>9.060107959320271E-2</v>
      </c>
      <c r="Q11">
        <v>0.87598829006563217</v>
      </c>
      <c r="R11">
        <v>7.0637546287301527</v>
      </c>
      <c r="S11">
        <v>0.32465503193567119</v>
      </c>
    </row>
    <row r="12" spans="1:19" x14ac:dyDescent="0.25">
      <c r="A12">
        <v>800140959</v>
      </c>
      <c r="B12" s="38">
        <v>2017</v>
      </c>
      <c r="C12" s="38" t="str">
        <f t="shared" si="0"/>
        <v>800140959 2017</v>
      </c>
      <c r="D12" s="38" t="str">
        <f>VLOOKUP(C12,DATOS_ERI!C:C,1,0)</f>
        <v>800140959 2017</v>
      </c>
      <c r="E12">
        <v>124341100</v>
      </c>
      <c r="F12">
        <v>2056325</v>
      </c>
      <c r="G12">
        <v>126397425</v>
      </c>
      <c r="H12">
        <v>75600104</v>
      </c>
      <c r="I12">
        <v>24420958</v>
      </c>
      <c r="J12">
        <v>100021062</v>
      </c>
      <c r="K12">
        <v>26376363</v>
      </c>
      <c r="L12">
        <v>59179216</v>
      </c>
      <c r="M12">
        <v>48740996</v>
      </c>
      <c r="N12">
        <v>1.6447212823940029</v>
      </c>
      <c r="O12">
        <v>0.86192849681794093</v>
      </c>
      <c r="P12">
        <v>8.4203289649816354E-2</v>
      </c>
      <c r="Q12">
        <v>0.79132199093454636</v>
      </c>
      <c r="R12">
        <v>3.7920717879110173</v>
      </c>
      <c r="S12">
        <v>0.40188572670685341</v>
      </c>
    </row>
    <row r="13" spans="1:19" x14ac:dyDescent="0.25">
      <c r="A13">
        <v>800173155</v>
      </c>
      <c r="B13" s="38">
        <v>2015</v>
      </c>
      <c r="C13" s="38" t="str">
        <f t="shared" si="0"/>
        <v>800173155 2015</v>
      </c>
      <c r="D13" s="38" t="str">
        <f>VLOOKUP(C13,DATOS_ERI!C:C,1,0)</f>
        <v>800173155 2015</v>
      </c>
      <c r="E13">
        <v>184636752</v>
      </c>
      <c r="F13">
        <v>208753782</v>
      </c>
      <c r="G13">
        <v>393390534</v>
      </c>
      <c r="H13">
        <v>158688052</v>
      </c>
      <c r="I13">
        <v>116458606</v>
      </c>
      <c r="J13">
        <v>275146658</v>
      </c>
      <c r="K13">
        <v>118243876</v>
      </c>
      <c r="L13">
        <v>109027818</v>
      </c>
      <c r="M13">
        <v>25948700</v>
      </c>
      <c r="N13">
        <v>1.163520187392558</v>
      </c>
      <c r="O13">
        <v>0.4764626765977315</v>
      </c>
      <c r="P13">
        <v>1.7925148614607322</v>
      </c>
      <c r="Q13">
        <v>0.69942368770876429</v>
      </c>
      <c r="R13">
        <v>2.3269421411727067</v>
      </c>
      <c r="S13">
        <v>0.59661446251271522</v>
      </c>
    </row>
    <row r="14" spans="1:19" x14ac:dyDescent="0.25">
      <c r="A14">
        <v>800173155</v>
      </c>
      <c r="B14" s="38">
        <v>2016</v>
      </c>
      <c r="C14" s="38" t="str">
        <f t="shared" si="0"/>
        <v>800173155 2016</v>
      </c>
      <c r="D14" s="38" t="str">
        <f>VLOOKUP(C14,DATOS_ERI!C:C,1,0)</f>
        <v>800173155 2016</v>
      </c>
      <c r="E14">
        <v>198284887</v>
      </c>
      <c r="F14">
        <v>209601843</v>
      </c>
      <c r="G14">
        <v>407886730</v>
      </c>
      <c r="H14">
        <v>181460891</v>
      </c>
      <c r="I14">
        <v>105737380</v>
      </c>
      <c r="J14">
        <v>287198271</v>
      </c>
      <c r="K14">
        <v>120688459</v>
      </c>
      <c r="L14">
        <v>90477073</v>
      </c>
      <c r="M14">
        <v>16823996</v>
      </c>
      <c r="N14">
        <v>1.0927141705702306</v>
      </c>
      <c r="O14">
        <v>0.5941104631741283</v>
      </c>
      <c r="P14">
        <v>1.9822870871209406</v>
      </c>
      <c r="Q14">
        <v>0.7041128084750391</v>
      </c>
      <c r="R14">
        <v>2.3796664020708063</v>
      </c>
      <c r="S14">
        <v>0.55511940533098492</v>
      </c>
    </row>
    <row r="15" spans="1:19" x14ac:dyDescent="0.25">
      <c r="A15">
        <v>800173155</v>
      </c>
      <c r="B15" s="38">
        <v>2017</v>
      </c>
      <c r="C15" s="38" t="str">
        <f t="shared" si="0"/>
        <v>800173155 2017</v>
      </c>
      <c r="D15" s="38" t="str">
        <f>VLOOKUP(C15,DATOS_ERI!C:C,1,0)</f>
        <v>800173155 2017</v>
      </c>
      <c r="E15">
        <v>649217245</v>
      </c>
      <c r="F15">
        <v>345763287</v>
      </c>
      <c r="G15">
        <v>994980532</v>
      </c>
      <c r="H15">
        <v>401472433</v>
      </c>
      <c r="I15">
        <v>322574600</v>
      </c>
      <c r="J15">
        <v>724047033</v>
      </c>
      <c r="K15">
        <v>270933499</v>
      </c>
      <c r="L15">
        <v>391934146</v>
      </c>
      <c r="M15">
        <v>247744812</v>
      </c>
      <c r="N15">
        <v>1.6170904690733772</v>
      </c>
      <c r="O15">
        <v>0.64084873045318158</v>
      </c>
      <c r="P15">
        <v>1.0718862768488282</v>
      </c>
      <c r="Q15">
        <v>0.72769969834947479</v>
      </c>
      <c r="R15">
        <v>2.6724160566058317</v>
      </c>
      <c r="S15">
        <v>0.59650222281937071</v>
      </c>
    </row>
    <row r="16" spans="1:19" x14ac:dyDescent="0.25">
      <c r="A16">
        <v>800182330</v>
      </c>
      <c r="B16" s="38">
        <v>2016</v>
      </c>
      <c r="C16" s="38" t="str">
        <f t="shared" si="0"/>
        <v>800182330 2016</v>
      </c>
      <c r="D16" s="38" t="str">
        <f>VLOOKUP(C16,DATOS_ERI!C:C,1,0)</f>
        <v>800182330 2016</v>
      </c>
      <c r="E16">
        <v>722481409</v>
      </c>
      <c r="F16">
        <v>36671844</v>
      </c>
      <c r="G16">
        <v>759153253</v>
      </c>
      <c r="H16">
        <v>260017121</v>
      </c>
      <c r="I16">
        <v>133224289</v>
      </c>
      <c r="J16">
        <v>393241410</v>
      </c>
      <c r="K16">
        <v>365911843</v>
      </c>
      <c r="L16">
        <v>339646757</v>
      </c>
      <c r="M16">
        <v>462464288</v>
      </c>
      <c r="N16">
        <v>2.7785916797378891</v>
      </c>
      <c r="O16">
        <v>1.4723440153773566</v>
      </c>
      <c r="P16">
        <v>0.27526394980422825</v>
      </c>
      <c r="Q16">
        <v>0.51800003286029517</v>
      </c>
      <c r="R16">
        <v>1.0746889381221805</v>
      </c>
      <c r="S16">
        <v>0.65749060552336192</v>
      </c>
    </row>
    <row r="17" spans="1:19" x14ac:dyDescent="0.25">
      <c r="A17">
        <v>800182330</v>
      </c>
      <c r="B17" s="38">
        <v>2017</v>
      </c>
      <c r="C17" s="38" t="str">
        <f t="shared" si="0"/>
        <v>800182330 2017</v>
      </c>
      <c r="D17" s="38" t="str">
        <f>VLOOKUP(C17,DATOS_ERI!C:C,1,0)</f>
        <v>800182330 2017</v>
      </c>
      <c r="E17">
        <v>1422451593</v>
      </c>
      <c r="F17">
        <v>70208810</v>
      </c>
      <c r="G17">
        <v>1492660403</v>
      </c>
      <c r="H17">
        <v>516926499</v>
      </c>
      <c r="I17">
        <v>318999574</v>
      </c>
      <c r="J17">
        <v>835926073</v>
      </c>
      <c r="K17">
        <v>656734330</v>
      </c>
      <c r="L17">
        <v>582986863</v>
      </c>
      <c r="M17">
        <v>905525094</v>
      </c>
      <c r="N17">
        <v>2.7517482577344134</v>
      </c>
      <c r="O17">
        <v>1.6239537567216109</v>
      </c>
      <c r="P17">
        <v>0.22009060739372649</v>
      </c>
      <c r="Q17">
        <v>0.56002428370172286</v>
      </c>
      <c r="R17">
        <v>1.2728527119939048</v>
      </c>
      <c r="S17">
        <v>0.65368780604009902</v>
      </c>
    </row>
    <row r="18" spans="1:19" x14ac:dyDescent="0.25">
      <c r="A18">
        <v>800185295</v>
      </c>
      <c r="B18" s="38">
        <v>2015</v>
      </c>
      <c r="C18" s="38" t="str">
        <f t="shared" si="0"/>
        <v>800185295 2015</v>
      </c>
      <c r="D18" s="38" t="str">
        <f>VLOOKUP(C18,DATOS_ERI!C:C,1,0)</f>
        <v>800185295 2015</v>
      </c>
      <c r="E18">
        <v>1470064631</v>
      </c>
      <c r="F18">
        <v>94210848</v>
      </c>
      <c r="G18">
        <v>1564275479</v>
      </c>
      <c r="H18">
        <v>1362322744</v>
      </c>
      <c r="J18">
        <v>1359258305</v>
      </c>
      <c r="K18">
        <v>205017174</v>
      </c>
      <c r="L18">
        <v>1098419460</v>
      </c>
      <c r="M18">
        <v>107741887</v>
      </c>
      <c r="N18">
        <v>1.0790869032132961</v>
      </c>
      <c r="O18">
        <v>0.27280258854725542</v>
      </c>
      <c r="Q18">
        <v>0.86893793532385866</v>
      </c>
      <c r="R18">
        <v>6.6299728870518919</v>
      </c>
      <c r="S18">
        <v>0.13106206467614134</v>
      </c>
    </row>
    <row r="19" spans="1:19" x14ac:dyDescent="0.25">
      <c r="A19">
        <v>800185295</v>
      </c>
      <c r="B19" s="38">
        <v>2016</v>
      </c>
      <c r="C19" s="38" t="str">
        <f t="shared" si="0"/>
        <v>800185295 2016</v>
      </c>
      <c r="D19" s="38" t="str">
        <f>VLOOKUP(C19,DATOS_ERI!C:C,1,0)</f>
        <v>800185295 2016</v>
      </c>
      <c r="E19">
        <v>1642789644</v>
      </c>
      <c r="F19">
        <v>267383008</v>
      </c>
      <c r="G19">
        <v>1910172652</v>
      </c>
      <c r="H19">
        <v>1486761911</v>
      </c>
      <c r="I19">
        <v>1114199</v>
      </c>
      <c r="J19">
        <v>1465407992</v>
      </c>
      <c r="K19">
        <v>444764660</v>
      </c>
      <c r="L19">
        <v>1290731128</v>
      </c>
      <c r="M19">
        <v>156027733</v>
      </c>
      <c r="N19">
        <v>1.1049446665573073</v>
      </c>
      <c r="O19">
        <v>0.2367954905188582</v>
      </c>
      <c r="P19">
        <v>239.97778493787914</v>
      </c>
      <c r="Q19">
        <v>0.76715996874192505</v>
      </c>
      <c r="R19">
        <v>3.2947941322496259</v>
      </c>
      <c r="S19">
        <v>0.23342332879342259</v>
      </c>
    </row>
    <row r="20" spans="1:19" x14ac:dyDescent="0.25">
      <c r="A20">
        <v>800185295</v>
      </c>
      <c r="B20" s="38">
        <v>2017</v>
      </c>
      <c r="C20" s="38" t="str">
        <f t="shared" si="0"/>
        <v>800185295 2017</v>
      </c>
      <c r="D20" s="38" t="str">
        <f>VLOOKUP(C20,DATOS_ERI!C:C,1,0)</f>
        <v>800185295 2017</v>
      </c>
      <c r="E20">
        <v>3499537077</v>
      </c>
      <c r="F20">
        <v>520661707</v>
      </c>
      <c r="G20">
        <v>4020198784</v>
      </c>
      <c r="H20">
        <v>3053733418</v>
      </c>
      <c r="I20">
        <v>2365013</v>
      </c>
      <c r="J20">
        <v>3056098431</v>
      </c>
      <c r="K20">
        <v>964100353</v>
      </c>
      <c r="L20">
        <v>2788653747</v>
      </c>
      <c r="M20">
        <v>445803659</v>
      </c>
      <c r="N20">
        <v>1.1459864362659309</v>
      </c>
      <c r="O20">
        <v>0.23279154814554281</v>
      </c>
      <c r="P20">
        <v>220.1517315126809</v>
      </c>
      <c r="Q20">
        <v>0.76018590005125475</v>
      </c>
      <c r="R20">
        <v>3.1698965999652526</v>
      </c>
      <c r="S20">
        <v>0.24040238255044455</v>
      </c>
    </row>
    <row r="21" spans="1:19" x14ac:dyDescent="0.25">
      <c r="A21">
        <v>800200598</v>
      </c>
      <c r="B21" s="38">
        <v>2016</v>
      </c>
      <c r="C21" s="38" t="str">
        <f t="shared" si="0"/>
        <v>800200598 2016</v>
      </c>
      <c r="D21" s="38" t="str">
        <f>VLOOKUP(C21,DATOS_ERI!C:C,1,0)</f>
        <v>800200598 2016</v>
      </c>
      <c r="E21">
        <v>306151073</v>
      </c>
      <c r="F21">
        <v>140653428</v>
      </c>
      <c r="G21">
        <v>446804501</v>
      </c>
      <c r="H21">
        <v>86513629</v>
      </c>
      <c r="I21">
        <v>323720451</v>
      </c>
      <c r="J21">
        <v>364139254</v>
      </c>
      <c r="K21">
        <v>82665247</v>
      </c>
      <c r="L21">
        <v>213121500</v>
      </c>
      <c r="M21">
        <v>219637444</v>
      </c>
      <c r="N21">
        <v>3.538761193337526</v>
      </c>
      <c r="O21">
        <v>1.0753169653766346</v>
      </c>
      <c r="P21">
        <v>0.43449039924882593</v>
      </c>
      <c r="Q21">
        <v>0.81498564402331297</v>
      </c>
      <c r="R21">
        <v>4.4049859791745378</v>
      </c>
      <c r="S21">
        <v>0.90953805767502771</v>
      </c>
    </row>
    <row r="22" spans="1:19" x14ac:dyDescent="0.25">
      <c r="A22">
        <v>800200598</v>
      </c>
      <c r="B22" s="38">
        <v>2017</v>
      </c>
      <c r="C22" s="38" t="str">
        <f t="shared" si="0"/>
        <v>800200598 2017</v>
      </c>
      <c r="D22" s="38" t="str">
        <f>VLOOKUP(C22,DATOS_ERI!C:C,1,0)</f>
        <v>800200598 2017</v>
      </c>
      <c r="E22">
        <v>591222350</v>
      </c>
      <c r="F22">
        <v>393005974</v>
      </c>
      <c r="G22">
        <v>984228324</v>
      </c>
      <c r="H22">
        <v>254118383</v>
      </c>
      <c r="I22">
        <v>558472660</v>
      </c>
      <c r="J22">
        <v>812591043</v>
      </c>
      <c r="K22">
        <v>171637281</v>
      </c>
      <c r="L22">
        <v>364572219</v>
      </c>
      <c r="M22">
        <v>337103967</v>
      </c>
      <c r="N22">
        <v>2.3265626949940099</v>
      </c>
      <c r="O22">
        <v>0.8919076547091046</v>
      </c>
      <c r="P22">
        <v>0.70371569129274836</v>
      </c>
      <c r="Q22">
        <v>0.82561233322116834</v>
      </c>
      <c r="R22">
        <v>4.7343504759901203</v>
      </c>
      <c r="S22">
        <v>0.7418095204096159</v>
      </c>
    </row>
    <row r="23" spans="1:19" x14ac:dyDescent="0.25">
      <c r="A23">
        <v>800208146</v>
      </c>
      <c r="B23" s="38">
        <v>2016</v>
      </c>
      <c r="C23" s="38" t="str">
        <f t="shared" si="0"/>
        <v>800208146 2016</v>
      </c>
      <c r="D23" s="38" t="str">
        <f>VLOOKUP(C23,DATOS_ERI!C:C,1,0)</f>
        <v>800208146 2016</v>
      </c>
      <c r="E23">
        <v>179055054</v>
      </c>
      <c r="F23">
        <v>59481949</v>
      </c>
      <c r="G23">
        <v>238537003</v>
      </c>
      <c r="H23">
        <v>197225079</v>
      </c>
      <c r="J23">
        <v>197225079</v>
      </c>
      <c r="K23">
        <v>41311924</v>
      </c>
      <c r="L23">
        <v>47768773</v>
      </c>
      <c r="M23">
        <v>-18170025</v>
      </c>
      <c r="N23">
        <v>0.90787163026057149</v>
      </c>
      <c r="O23">
        <v>0.6656672755091152</v>
      </c>
      <c r="Q23">
        <v>0.82681125577820724</v>
      </c>
      <c r="R23">
        <v>4.7740472944324743</v>
      </c>
      <c r="S23">
        <v>0.1731887442217927</v>
      </c>
    </row>
    <row r="24" spans="1:19" x14ac:dyDescent="0.25">
      <c r="A24">
        <v>800208146</v>
      </c>
      <c r="B24" s="38">
        <v>2017</v>
      </c>
      <c r="C24" s="38" t="str">
        <f t="shared" si="0"/>
        <v>800208146 2017</v>
      </c>
      <c r="D24" s="38" t="str">
        <f>VLOOKUP(C24,DATOS_ERI!C:C,1,0)</f>
        <v>800208146 2017</v>
      </c>
      <c r="E24">
        <v>405566026</v>
      </c>
      <c r="F24">
        <v>79846241</v>
      </c>
      <c r="G24">
        <v>485412267</v>
      </c>
      <c r="H24">
        <v>373165625</v>
      </c>
      <c r="J24">
        <v>373165625</v>
      </c>
      <c r="K24">
        <v>112246642</v>
      </c>
      <c r="L24">
        <v>99415729</v>
      </c>
      <c r="M24">
        <v>32400401</v>
      </c>
      <c r="N24">
        <v>1.086825792166682</v>
      </c>
      <c r="O24">
        <v>0.82041398373711405</v>
      </c>
      <c r="Q24">
        <v>0.76876018668889556</v>
      </c>
      <c r="R24">
        <v>3.3245148215658871</v>
      </c>
      <c r="S24">
        <v>0.23123981331110446</v>
      </c>
    </row>
    <row r="25" spans="1:19" x14ac:dyDescent="0.25">
      <c r="A25">
        <v>800233881</v>
      </c>
      <c r="B25" s="38">
        <v>2016</v>
      </c>
      <c r="C25" s="38" t="str">
        <f t="shared" si="0"/>
        <v>800233881 2016</v>
      </c>
      <c r="D25" s="38" t="str">
        <f>VLOOKUP(C25,DATOS_ERI!C:C,1,0)</f>
        <v>800233881 2016</v>
      </c>
      <c r="E25">
        <v>251925111</v>
      </c>
      <c r="F25">
        <v>195154815</v>
      </c>
      <c r="G25">
        <v>447079926</v>
      </c>
      <c r="H25">
        <v>169343066</v>
      </c>
      <c r="I25">
        <v>132772682</v>
      </c>
      <c r="J25">
        <v>296208616</v>
      </c>
      <c r="K25">
        <v>150871310</v>
      </c>
      <c r="L25">
        <v>25984799</v>
      </c>
      <c r="M25">
        <v>82582045</v>
      </c>
      <c r="N25">
        <v>1.4876612131257858</v>
      </c>
      <c r="O25">
        <v>1.3342164951708149</v>
      </c>
      <c r="P25">
        <v>1.4698416275119004</v>
      </c>
      <c r="Q25">
        <v>0.66254063037489186</v>
      </c>
      <c r="R25">
        <v>1.963319706046166</v>
      </c>
      <c r="S25">
        <v>0.63443687695340634</v>
      </c>
    </row>
    <row r="26" spans="1:19" x14ac:dyDescent="0.25">
      <c r="A26">
        <v>800233881</v>
      </c>
      <c r="B26" s="38">
        <v>2017</v>
      </c>
      <c r="C26" s="38" t="str">
        <f t="shared" si="0"/>
        <v>800233881 2017</v>
      </c>
      <c r="D26" s="38" t="str">
        <f>VLOOKUP(C26,DATOS_ERI!C:C,1,0)</f>
        <v>800233881 2017</v>
      </c>
      <c r="E26">
        <v>388896175</v>
      </c>
      <c r="F26">
        <v>430901553</v>
      </c>
      <c r="G26">
        <v>819797728</v>
      </c>
      <c r="H26">
        <v>238404581</v>
      </c>
      <c r="I26">
        <v>315754611</v>
      </c>
      <c r="J26">
        <v>554159192</v>
      </c>
      <c r="K26">
        <v>265638536</v>
      </c>
      <c r="L26">
        <v>48331233</v>
      </c>
      <c r="M26">
        <v>150491594</v>
      </c>
      <c r="N26">
        <v>1.6312445564961691</v>
      </c>
      <c r="O26">
        <v>1.4285167699860599</v>
      </c>
      <c r="P26">
        <v>1.364672242268538</v>
      </c>
      <c r="Q26">
        <v>0.67597063650315459</v>
      </c>
      <c r="R26">
        <v>2.0861400621482118</v>
      </c>
      <c r="S26">
        <v>0.70919097131237718</v>
      </c>
    </row>
    <row r="27" spans="1:19" x14ac:dyDescent="0.25">
      <c r="A27">
        <v>800240724</v>
      </c>
      <c r="B27" s="38">
        <v>2016</v>
      </c>
      <c r="C27" s="38" t="str">
        <f t="shared" si="0"/>
        <v>800240724 2016</v>
      </c>
      <c r="D27" s="38" t="str">
        <f>VLOOKUP(C27,DATOS_ERI!C:C,1,0)</f>
        <v>800240724 2016</v>
      </c>
      <c r="E27">
        <v>398262442</v>
      </c>
      <c r="F27">
        <v>18081579</v>
      </c>
      <c r="G27">
        <v>416344021</v>
      </c>
      <c r="H27">
        <v>297299439</v>
      </c>
      <c r="I27">
        <v>75330415</v>
      </c>
      <c r="J27">
        <v>372629854</v>
      </c>
      <c r="K27">
        <v>43714167</v>
      </c>
      <c r="L27">
        <v>273450338</v>
      </c>
      <c r="M27">
        <v>100963003</v>
      </c>
      <c r="N27">
        <v>1.3396003818224493</v>
      </c>
      <c r="O27">
        <v>0.4198195072947985</v>
      </c>
      <c r="P27">
        <v>0.24003025869431358</v>
      </c>
      <c r="Q27">
        <v>0.89500469612844513</v>
      </c>
      <c r="R27">
        <v>8.5242354955545654</v>
      </c>
      <c r="S27">
        <v>0.28592840534630853</v>
      </c>
    </row>
    <row r="28" spans="1:19" x14ac:dyDescent="0.25">
      <c r="A28">
        <v>800240724</v>
      </c>
      <c r="B28" s="38">
        <v>2017</v>
      </c>
      <c r="C28" s="38" t="str">
        <f t="shared" si="0"/>
        <v>800240724 2017</v>
      </c>
      <c r="D28" s="38" t="str">
        <f>VLOOKUP(C28,DATOS_ERI!C:C,1,0)</f>
        <v>800240724 2017</v>
      </c>
      <c r="E28">
        <v>769670382</v>
      </c>
      <c r="F28">
        <v>35690398</v>
      </c>
      <c r="G28">
        <v>805360780</v>
      </c>
      <c r="H28">
        <v>479702006</v>
      </c>
      <c r="I28">
        <v>229314430</v>
      </c>
      <c r="J28">
        <v>709016436</v>
      </c>
      <c r="K28">
        <v>96344344</v>
      </c>
      <c r="L28">
        <v>527961514</v>
      </c>
      <c r="M28">
        <v>289968376</v>
      </c>
      <c r="N28">
        <v>1.6044760546613182</v>
      </c>
      <c r="O28">
        <v>0.50387295649541231</v>
      </c>
      <c r="P28">
        <v>0.15563956441816593</v>
      </c>
      <c r="Q28">
        <v>0.88037119960075538</v>
      </c>
      <c r="R28">
        <v>7.3591910698981975</v>
      </c>
      <c r="S28">
        <v>0.40436383554709482</v>
      </c>
    </row>
    <row r="29" spans="1:19" x14ac:dyDescent="0.25">
      <c r="A29">
        <v>811032292</v>
      </c>
      <c r="B29" s="38">
        <v>2016</v>
      </c>
      <c r="C29" s="38" t="str">
        <f t="shared" si="0"/>
        <v>811032292 2016</v>
      </c>
      <c r="D29" s="38" t="str">
        <f>VLOOKUP(C29,DATOS_ERI!C:C,1,0)</f>
        <v>811032292 2016</v>
      </c>
      <c r="E29">
        <v>507917257</v>
      </c>
      <c r="F29">
        <v>12364437</v>
      </c>
      <c r="G29">
        <v>520281694</v>
      </c>
      <c r="H29">
        <v>336532035</v>
      </c>
      <c r="I29">
        <v>134889313</v>
      </c>
      <c r="J29">
        <v>470185838</v>
      </c>
      <c r="K29">
        <v>50095856</v>
      </c>
      <c r="L29">
        <v>414148476</v>
      </c>
      <c r="M29">
        <v>171385222</v>
      </c>
      <c r="N29">
        <v>1.5092686703659579</v>
      </c>
      <c r="O29">
        <v>0.27863255573871298</v>
      </c>
      <c r="P29">
        <v>9.1663577528932921E-2</v>
      </c>
      <c r="Q29">
        <v>0.90371397537580866</v>
      </c>
      <c r="R29">
        <v>9.38572320233434</v>
      </c>
      <c r="S29">
        <v>0.35554810237086681</v>
      </c>
    </row>
    <row r="30" spans="1:19" x14ac:dyDescent="0.25">
      <c r="A30">
        <v>811032292</v>
      </c>
      <c r="B30" s="38">
        <v>2017</v>
      </c>
      <c r="C30" s="38" t="str">
        <f t="shared" si="0"/>
        <v>811032292 2017</v>
      </c>
      <c r="D30" s="38" t="str">
        <f>VLOOKUP(C30,DATOS_ERI!C:C,1,0)</f>
        <v>811032292 2017</v>
      </c>
      <c r="E30">
        <v>1135007324</v>
      </c>
      <c r="F30">
        <v>23242809</v>
      </c>
      <c r="G30">
        <v>1158250133</v>
      </c>
      <c r="H30">
        <v>706730450</v>
      </c>
      <c r="I30">
        <v>346700706</v>
      </c>
      <c r="J30">
        <v>1053431156</v>
      </c>
      <c r="K30">
        <v>104818977</v>
      </c>
      <c r="L30">
        <v>951427815</v>
      </c>
      <c r="M30">
        <v>428276874</v>
      </c>
      <c r="N30">
        <v>1.6059974831988633</v>
      </c>
      <c r="O30">
        <v>0.25975887836727568</v>
      </c>
      <c r="P30">
        <v>6.7039981741485122E-2</v>
      </c>
      <c r="Q30">
        <v>0.90950229659934778</v>
      </c>
      <c r="R30">
        <v>10.050004170523435</v>
      </c>
      <c r="S30">
        <v>0.38982916568333342</v>
      </c>
    </row>
    <row r="31" spans="1:19" x14ac:dyDescent="0.25">
      <c r="A31">
        <v>830023542</v>
      </c>
      <c r="B31" s="38">
        <v>2015</v>
      </c>
      <c r="C31" s="38" t="str">
        <f t="shared" si="0"/>
        <v>830023542 2015</v>
      </c>
      <c r="D31" s="38" t="str">
        <f>VLOOKUP(C31,DATOS_ERI!C:C,1,0)</f>
        <v>830023542 2015</v>
      </c>
      <c r="E31">
        <v>80924697</v>
      </c>
      <c r="F31">
        <v>128537344</v>
      </c>
      <c r="G31">
        <v>209462041</v>
      </c>
      <c r="H31">
        <v>71122963</v>
      </c>
      <c r="I31">
        <v>106980941</v>
      </c>
      <c r="J31">
        <v>166287314</v>
      </c>
      <c r="K31">
        <v>43174727</v>
      </c>
      <c r="L31">
        <v>18613398</v>
      </c>
      <c r="M31">
        <v>9801734</v>
      </c>
      <c r="N31">
        <v>1.1378139153173357</v>
      </c>
      <c r="O31">
        <v>0.8761066239605344</v>
      </c>
      <c r="P31">
        <v>1.2014976013344283</v>
      </c>
      <c r="Q31">
        <v>0.79387803730987228</v>
      </c>
      <c r="R31">
        <v>3.8514965942923043</v>
      </c>
      <c r="S31">
        <v>0.7168633862399918</v>
      </c>
    </row>
    <row r="32" spans="1:19" x14ac:dyDescent="0.25">
      <c r="A32">
        <v>830023542</v>
      </c>
      <c r="B32" s="38">
        <v>2016</v>
      </c>
      <c r="C32" s="38" t="str">
        <f t="shared" si="0"/>
        <v>830023542 2016</v>
      </c>
      <c r="D32" s="38" t="str">
        <f>VLOOKUP(C32,DATOS_ERI!C:C,1,0)</f>
        <v>830023542 2016</v>
      </c>
      <c r="E32">
        <v>109990873</v>
      </c>
      <c r="F32">
        <v>114694241</v>
      </c>
      <c r="G32">
        <v>224685114</v>
      </c>
      <c r="H32">
        <v>108552793</v>
      </c>
      <c r="I32">
        <v>74667667</v>
      </c>
      <c r="J32">
        <v>166421844</v>
      </c>
      <c r="K32">
        <v>58263270</v>
      </c>
      <c r="L32">
        <v>22766333</v>
      </c>
      <c r="M32">
        <v>1438080</v>
      </c>
      <c r="N32">
        <v>1.0132477475729251</v>
      </c>
      <c r="O32">
        <v>0.80352184029018947</v>
      </c>
      <c r="P32">
        <v>1.5360630056916067</v>
      </c>
      <c r="Q32">
        <v>0.74068922963895156</v>
      </c>
      <c r="R32">
        <v>2.8563766503321903</v>
      </c>
      <c r="S32">
        <v>0.59163214969372646</v>
      </c>
    </row>
    <row r="33" spans="1:19" x14ac:dyDescent="0.25">
      <c r="A33">
        <v>830023542</v>
      </c>
      <c r="B33" s="38">
        <v>2017</v>
      </c>
      <c r="C33" s="38" t="str">
        <f t="shared" si="0"/>
        <v>830023542 2017</v>
      </c>
      <c r="D33" s="38" t="str">
        <f>VLOOKUP(C33,DATOS_ERI!C:C,1,0)</f>
        <v>830023542 2017</v>
      </c>
      <c r="E33">
        <v>285567822</v>
      </c>
      <c r="F33">
        <v>147200567</v>
      </c>
      <c r="G33">
        <v>432768389</v>
      </c>
      <c r="H33">
        <v>188087100</v>
      </c>
      <c r="I33">
        <v>106947665</v>
      </c>
      <c r="J33">
        <v>295034765</v>
      </c>
      <c r="K33">
        <v>137733624</v>
      </c>
      <c r="L33">
        <v>39584122</v>
      </c>
      <c r="M33">
        <v>97480722</v>
      </c>
      <c r="N33">
        <v>1.5182743633135924</v>
      </c>
      <c r="O33">
        <v>1.3078180268609596</v>
      </c>
      <c r="P33">
        <v>1.3763794375501326</v>
      </c>
      <c r="Q33">
        <v>0.68173825191284942</v>
      </c>
      <c r="R33">
        <v>2.1420678294212312</v>
      </c>
      <c r="S33">
        <v>0.56538623249583042</v>
      </c>
    </row>
    <row r="34" spans="1:19" x14ac:dyDescent="0.25">
      <c r="A34">
        <v>830058272</v>
      </c>
      <c r="B34" s="38">
        <v>2015</v>
      </c>
      <c r="C34" s="38" t="str">
        <f t="shared" si="0"/>
        <v>830058272 2015</v>
      </c>
      <c r="D34" s="38" t="str">
        <f>VLOOKUP(C34,DATOS_ERI!C:C,1,0)</f>
        <v>830058272 2015</v>
      </c>
      <c r="E34">
        <v>58434048</v>
      </c>
      <c r="F34">
        <v>25003935</v>
      </c>
      <c r="G34">
        <v>83437983</v>
      </c>
      <c r="H34">
        <v>45397138</v>
      </c>
      <c r="I34">
        <v>9384326</v>
      </c>
      <c r="J34">
        <v>54478906</v>
      </c>
      <c r="K34">
        <v>28959077</v>
      </c>
      <c r="L34">
        <v>15500781</v>
      </c>
      <c r="M34">
        <v>13036910</v>
      </c>
      <c r="N34">
        <v>1.2871747113221101</v>
      </c>
      <c r="O34">
        <v>0.94572629226097904</v>
      </c>
      <c r="P34">
        <v>2.6644358902280247</v>
      </c>
      <c r="Q34">
        <v>0.65292692897430182</v>
      </c>
      <c r="R34">
        <v>1.8812376513243154</v>
      </c>
      <c r="S34">
        <v>0.45954374280595922</v>
      </c>
    </row>
    <row r="35" spans="1:19" x14ac:dyDescent="0.25">
      <c r="A35">
        <v>830058272</v>
      </c>
      <c r="B35" s="38">
        <v>2016</v>
      </c>
      <c r="C35" s="38" t="str">
        <f t="shared" si="0"/>
        <v>830058272 2016</v>
      </c>
      <c r="D35" s="38" t="str">
        <f>VLOOKUP(C35,DATOS_ERI!C:C,1,0)</f>
        <v>830058272 2016</v>
      </c>
      <c r="E35">
        <v>82695666</v>
      </c>
      <c r="F35">
        <v>29386612</v>
      </c>
      <c r="G35">
        <v>112082278</v>
      </c>
      <c r="H35">
        <v>70391997</v>
      </c>
      <c r="I35">
        <v>15154867</v>
      </c>
      <c r="J35">
        <v>85118848</v>
      </c>
      <c r="K35">
        <v>26963430</v>
      </c>
      <c r="L35">
        <v>18564237</v>
      </c>
      <c r="M35">
        <v>12303669</v>
      </c>
      <c r="N35">
        <v>1.1747878952773565</v>
      </c>
      <c r="O35">
        <v>0.91106136681986727</v>
      </c>
      <c r="P35">
        <v>1.9390874232020643</v>
      </c>
      <c r="Q35">
        <v>0.75943181668738036</v>
      </c>
      <c r="R35">
        <v>3.1568256709179803</v>
      </c>
      <c r="S35">
        <v>0.37578016571005096</v>
      </c>
    </row>
    <row r="36" spans="1:19" x14ac:dyDescent="0.25">
      <c r="A36">
        <v>830058272</v>
      </c>
      <c r="B36" s="38">
        <v>2017</v>
      </c>
      <c r="C36" s="38" t="str">
        <f t="shared" si="0"/>
        <v>830058272 2017</v>
      </c>
      <c r="D36" s="38" t="str">
        <f>VLOOKUP(C36,DATOS_ERI!C:C,1,0)</f>
        <v>830058272 2017</v>
      </c>
      <c r="E36">
        <v>169438262</v>
      </c>
      <c r="F36">
        <v>59474463</v>
      </c>
      <c r="G36">
        <v>228912725</v>
      </c>
      <c r="H36">
        <v>165011897</v>
      </c>
      <c r="I36">
        <v>21362960</v>
      </c>
      <c r="J36">
        <v>186374857</v>
      </c>
      <c r="K36">
        <v>42537868</v>
      </c>
      <c r="L36">
        <v>35539013</v>
      </c>
      <c r="M36">
        <v>4426365</v>
      </c>
      <c r="N36">
        <v>1.0268245204162461</v>
      </c>
      <c r="O36">
        <v>0.81145209184523226</v>
      </c>
      <c r="P36">
        <v>2.78399917427173</v>
      </c>
      <c r="Q36">
        <v>0.81417429721305357</v>
      </c>
      <c r="R36">
        <v>4.3813868856803069</v>
      </c>
      <c r="S36">
        <v>0.27914930460943138</v>
      </c>
    </row>
    <row r="37" spans="1:19" x14ac:dyDescent="0.25">
      <c r="A37">
        <v>830094920</v>
      </c>
      <c r="B37" s="38">
        <v>2016</v>
      </c>
      <c r="C37" s="38" t="str">
        <f t="shared" si="0"/>
        <v>830094920 2016</v>
      </c>
      <c r="D37" s="38" t="str">
        <f>VLOOKUP(C37,DATOS_ERI!C:C,1,0)</f>
        <v>830094920 2016</v>
      </c>
      <c r="E37">
        <v>198051624</v>
      </c>
      <c r="F37">
        <v>332117247</v>
      </c>
      <c r="G37">
        <v>530168871</v>
      </c>
      <c r="H37">
        <v>87613314</v>
      </c>
      <c r="I37">
        <v>78950813</v>
      </c>
      <c r="J37">
        <v>163398357</v>
      </c>
      <c r="K37">
        <v>366770514</v>
      </c>
      <c r="L37">
        <v>1052809</v>
      </c>
      <c r="M37">
        <v>110438310</v>
      </c>
      <c r="N37">
        <v>2.2605197196398712</v>
      </c>
      <c r="O37">
        <v>2.2485031784096194</v>
      </c>
      <c r="P37">
        <v>4.2066349209095542</v>
      </c>
      <c r="Q37">
        <v>0.30820058652594862</v>
      </c>
      <c r="R37">
        <v>0.44550570660104916</v>
      </c>
      <c r="S37">
        <v>0.84071576318557562</v>
      </c>
    </row>
    <row r="38" spans="1:19" x14ac:dyDescent="0.25">
      <c r="A38">
        <v>830094920</v>
      </c>
      <c r="B38" s="38">
        <v>2017</v>
      </c>
      <c r="C38" s="38" t="str">
        <f t="shared" si="0"/>
        <v>830094920 2017</v>
      </c>
      <c r="D38" s="38" t="str">
        <f>VLOOKUP(C38,DATOS_ERI!C:C,1,0)</f>
        <v>830094920 2017</v>
      </c>
      <c r="E38">
        <v>388359673</v>
      </c>
      <c r="F38">
        <v>677629928</v>
      </c>
      <c r="G38">
        <v>1065989601</v>
      </c>
      <c r="H38">
        <v>196908629</v>
      </c>
      <c r="I38">
        <v>116327220</v>
      </c>
      <c r="J38">
        <v>313235849</v>
      </c>
      <c r="K38">
        <v>752753752</v>
      </c>
      <c r="L38">
        <v>6659455</v>
      </c>
      <c r="M38">
        <v>191451044</v>
      </c>
      <c r="N38">
        <v>1.9722836676700441</v>
      </c>
      <c r="O38">
        <v>1.9384636414283296</v>
      </c>
      <c r="P38">
        <v>5.8252052099242118</v>
      </c>
      <c r="Q38">
        <v>0.29384512635597465</v>
      </c>
      <c r="R38">
        <v>0.41611994382991796</v>
      </c>
      <c r="S38">
        <v>0.81528091004332415</v>
      </c>
    </row>
    <row r="39" spans="1:19" x14ac:dyDescent="0.25">
      <c r="A39">
        <v>830097620</v>
      </c>
      <c r="B39" s="38">
        <v>2016</v>
      </c>
      <c r="C39" s="38" t="str">
        <f t="shared" si="0"/>
        <v>830097620 2016</v>
      </c>
      <c r="D39" s="38" t="str">
        <f>VLOOKUP(C39,DATOS_ERI!C:C,1,0)</f>
        <v>830097620 2016</v>
      </c>
      <c r="E39">
        <v>309037238</v>
      </c>
      <c r="F39">
        <v>16619154</v>
      </c>
      <c r="G39">
        <v>325656392</v>
      </c>
      <c r="H39">
        <v>265624299</v>
      </c>
      <c r="I39">
        <v>57792193</v>
      </c>
      <c r="J39">
        <v>323234316</v>
      </c>
      <c r="K39">
        <v>2422076</v>
      </c>
      <c r="M39">
        <v>43412939</v>
      </c>
      <c r="N39">
        <v>1.1634373781443843</v>
      </c>
      <c r="O39">
        <v>1.1634373781443843</v>
      </c>
      <c r="P39">
        <v>0.28756745742456946</v>
      </c>
      <c r="Q39">
        <v>0.992562479780836</v>
      </c>
      <c r="R39">
        <v>133.45341599520413</v>
      </c>
      <c r="S39">
        <v>0.18490123479596862</v>
      </c>
    </row>
    <row r="40" spans="1:19" x14ac:dyDescent="0.25">
      <c r="A40">
        <v>830097620</v>
      </c>
      <c r="B40" s="38">
        <v>2017</v>
      </c>
      <c r="C40" s="38" t="str">
        <f t="shared" si="0"/>
        <v>830097620 2017</v>
      </c>
      <c r="D40" s="38" t="str">
        <f>VLOOKUP(C40,DATOS_ERI!C:C,1,0)</f>
        <v>830097620 2017</v>
      </c>
      <c r="E40">
        <v>534435654</v>
      </c>
      <c r="F40">
        <v>28271472</v>
      </c>
      <c r="G40">
        <v>562707126</v>
      </c>
      <c r="H40">
        <v>286911375</v>
      </c>
      <c r="I40">
        <v>108536327</v>
      </c>
      <c r="J40">
        <v>395447702</v>
      </c>
      <c r="K40">
        <v>167259424</v>
      </c>
      <c r="M40">
        <v>247524279</v>
      </c>
      <c r="N40">
        <v>1.8627203400353158</v>
      </c>
      <c r="O40">
        <v>1.8627203400353158</v>
      </c>
      <c r="P40">
        <v>0.26047935084444124</v>
      </c>
      <c r="Q40">
        <v>0.70275936402483019</v>
      </c>
      <c r="R40">
        <v>2.3642775548479706</v>
      </c>
      <c r="S40">
        <v>0.49012308225149437</v>
      </c>
    </row>
    <row r="41" spans="1:19" x14ac:dyDescent="0.25">
      <c r="A41">
        <v>830116629</v>
      </c>
      <c r="B41" s="38">
        <v>2016</v>
      </c>
      <c r="C41" s="38" t="str">
        <f t="shared" si="0"/>
        <v>830116629 2016</v>
      </c>
      <c r="D41" s="38" t="str">
        <f>VLOOKUP(C41,DATOS_ERI!C:C,1,0)</f>
        <v>830116629 2016</v>
      </c>
      <c r="E41">
        <v>1462030</v>
      </c>
      <c r="F41">
        <v>9358851</v>
      </c>
      <c r="G41">
        <v>10820881</v>
      </c>
      <c r="H41">
        <v>3275386</v>
      </c>
      <c r="I41">
        <v>5746942</v>
      </c>
      <c r="J41">
        <v>9016340</v>
      </c>
      <c r="K41">
        <v>1804541</v>
      </c>
      <c r="M41">
        <v>-1813356</v>
      </c>
      <c r="N41">
        <v>0.44636876386477808</v>
      </c>
      <c r="O41">
        <v>0.44636876386477808</v>
      </c>
      <c r="P41">
        <v>1.6284923355760332</v>
      </c>
      <c r="Q41">
        <v>0.8332352975695787</v>
      </c>
      <c r="R41">
        <v>4.9964727872627996</v>
      </c>
      <c r="S41">
        <v>0.69786212416530591</v>
      </c>
    </row>
    <row r="42" spans="1:19" x14ac:dyDescent="0.25">
      <c r="A42">
        <v>830116629</v>
      </c>
      <c r="B42" s="38">
        <v>2017</v>
      </c>
      <c r="C42" s="38" t="str">
        <f t="shared" si="0"/>
        <v>830116629 2017</v>
      </c>
      <c r="D42" s="38" t="str">
        <f>VLOOKUP(C42,DATOS_ERI!C:C,1,0)</f>
        <v>830116629 2017</v>
      </c>
      <c r="E42">
        <v>1843651</v>
      </c>
      <c r="F42">
        <v>19561077</v>
      </c>
      <c r="G42">
        <v>21404728</v>
      </c>
      <c r="H42">
        <v>5950846</v>
      </c>
      <c r="I42">
        <v>11293626</v>
      </c>
      <c r="J42">
        <v>17244472</v>
      </c>
      <c r="K42">
        <v>4160256</v>
      </c>
      <c r="M42">
        <v>-4107195</v>
      </c>
      <c r="N42">
        <v>0.30981326016502525</v>
      </c>
      <c r="O42">
        <v>0.30981326016502525</v>
      </c>
      <c r="P42">
        <v>1.7320457574918808</v>
      </c>
      <c r="Q42">
        <v>0.80563845520485011</v>
      </c>
      <c r="R42">
        <v>4.1450506891883574</v>
      </c>
      <c r="S42">
        <v>0.72198450734809616</v>
      </c>
    </row>
    <row r="43" spans="1:19" x14ac:dyDescent="0.25">
      <c r="A43">
        <v>830124992</v>
      </c>
      <c r="B43" s="38">
        <v>2015</v>
      </c>
      <c r="C43" s="38" t="str">
        <f t="shared" si="0"/>
        <v>830124992 2015</v>
      </c>
      <c r="D43" s="38" t="str">
        <f>VLOOKUP(C43,DATOS_ERI!C:C,1,0)</f>
        <v>830124992 2015</v>
      </c>
      <c r="E43">
        <v>3740155</v>
      </c>
      <c r="F43">
        <v>7062758</v>
      </c>
      <c r="G43">
        <v>10802913</v>
      </c>
      <c r="H43">
        <v>1524410</v>
      </c>
      <c r="I43">
        <v>159235</v>
      </c>
      <c r="J43">
        <v>1603610</v>
      </c>
      <c r="K43">
        <v>9199303</v>
      </c>
      <c r="L43">
        <v>89284</v>
      </c>
      <c r="M43">
        <v>2215745</v>
      </c>
      <c r="N43">
        <v>2.4535098825119226</v>
      </c>
      <c r="O43">
        <v>2.394940337573225</v>
      </c>
      <c r="P43">
        <v>44.35430652808742</v>
      </c>
      <c r="Q43">
        <v>0.14844236920171439</v>
      </c>
      <c r="R43">
        <v>0.1743186413144561</v>
      </c>
      <c r="S43">
        <v>0.86629763657265402</v>
      </c>
    </row>
    <row r="44" spans="1:19" x14ac:dyDescent="0.25">
      <c r="A44">
        <v>830124992</v>
      </c>
      <c r="B44" s="38">
        <v>2016</v>
      </c>
      <c r="C44" s="38" t="str">
        <f t="shared" si="0"/>
        <v>830124992 2016</v>
      </c>
      <c r="D44" s="38" t="str">
        <f>VLOOKUP(C44,DATOS_ERI!C:C,1,0)</f>
        <v>830124992 2016</v>
      </c>
      <c r="E44">
        <v>2591453</v>
      </c>
      <c r="F44">
        <v>5759803</v>
      </c>
      <c r="G44">
        <v>8351256</v>
      </c>
      <c r="H44">
        <v>394055</v>
      </c>
      <c r="I44">
        <v>159235</v>
      </c>
      <c r="J44">
        <v>520466</v>
      </c>
      <c r="K44">
        <v>7830790</v>
      </c>
      <c r="L44">
        <v>12267</v>
      </c>
      <c r="M44">
        <v>2197398</v>
      </c>
      <c r="N44">
        <v>6.5763738564413599</v>
      </c>
      <c r="O44">
        <v>6.5452436842572741</v>
      </c>
      <c r="P44">
        <v>36.171714761201997</v>
      </c>
      <c r="Q44">
        <v>6.232188307962299E-2</v>
      </c>
      <c r="R44">
        <v>6.6464047688675087E-2</v>
      </c>
      <c r="S44">
        <v>0.95674530872960906</v>
      </c>
    </row>
    <row r="45" spans="1:19" x14ac:dyDescent="0.25">
      <c r="A45">
        <v>830124992</v>
      </c>
      <c r="B45" s="38">
        <v>2017</v>
      </c>
      <c r="C45" s="38" t="str">
        <f t="shared" si="0"/>
        <v>830124992 2017</v>
      </c>
      <c r="D45" s="38" t="str">
        <f>VLOOKUP(C45,DATOS_ERI!C:C,1,0)</f>
        <v>830124992 2017</v>
      </c>
      <c r="E45">
        <v>4851617</v>
      </c>
      <c r="F45">
        <v>11564296</v>
      </c>
      <c r="G45">
        <v>16415913</v>
      </c>
      <c r="H45">
        <v>368983</v>
      </c>
      <c r="I45">
        <v>159235</v>
      </c>
      <c r="J45">
        <v>528218</v>
      </c>
      <c r="K45">
        <v>15887695</v>
      </c>
      <c r="L45">
        <v>12267</v>
      </c>
      <c r="M45">
        <v>4482634</v>
      </c>
      <c r="N45">
        <v>13.148619313084884</v>
      </c>
      <c r="O45">
        <v>13.115373879013397</v>
      </c>
      <c r="P45">
        <v>72.624083901152389</v>
      </c>
      <c r="Q45">
        <v>3.2177192946868077E-2</v>
      </c>
      <c r="R45">
        <v>3.3246987684494196E-2</v>
      </c>
      <c r="S45">
        <v>0.97752284627726771</v>
      </c>
    </row>
    <row r="46" spans="1:19" x14ac:dyDescent="0.25">
      <c r="A46">
        <v>860000656</v>
      </c>
      <c r="B46" s="38">
        <v>2015</v>
      </c>
      <c r="C46" s="38" t="str">
        <f t="shared" si="0"/>
        <v>860000656 2015</v>
      </c>
      <c r="D46" s="38" t="str">
        <f>VLOOKUP(C46,DATOS_ERI!C:C,1,0)</f>
        <v>860000656 2015</v>
      </c>
      <c r="E46">
        <v>91813271</v>
      </c>
      <c r="F46">
        <v>81612273</v>
      </c>
      <c r="G46">
        <v>173425544</v>
      </c>
      <c r="H46">
        <v>80959637</v>
      </c>
      <c r="I46">
        <v>33853768</v>
      </c>
      <c r="J46">
        <v>110186662</v>
      </c>
      <c r="K46">
        <v>63238882</v>
      </c>
      <c r="L46">
        <v>15489313</v>
      </c>
      <c r="M46">
        <v>10853634</v>
      </c>
      <c r="N46">
        <v>1.134062285877097</v>
      </c>
      <c r="O46">
        <v>0.94274086233859966</v>
      </c>
      <c r="P46">
        <v>2.4107293758260528</v>
      </c>
      <c r="Q46">
        <v>0.63535428206585298</v>
      </c>
      <c r="R46">
        <v>1.7423878872494931</v>
      </c>
      <c r="S46">
        <v>0.55985207115740687</v>
      </c>
    </row>
    <row r="47" spans="1:19" x14ac:dyDescent="0.25">
      <c r="A47">
        <v>860000656</v>
      </c>
      <c r="B47" s="38">
        <v>2016</v>
      </c>
      <c r="C47" s="38" t="str">
        <f t="shared" si="0"/>
        <v>860000656 2016</v>
      </c>
      <c r="D47" s="38" t="str">
        <f>VLOOKUP(C47,DATOS_ERI!C:C,1,0)</f>
        <v>860000656 2016</v>
      </c>
      <c r="E47">
        <v>80147707</v>
      </c>
      <c r="F47">
        <v>70096177</v>
      </c>
      <c r="G47">
        <v>150243884</v>
      </c>
      <c r="H47">
        <v>64028862</v>
      </c>
      <c r="I47">
        <v>19699584</v>
      </c>
      <c r="J47">
        <v>79029584</v>
      </c>
      <c r="K47">
        <v>71214300</v>
      </c>
      <c r="L47">
        <v>13965205</v>
      </c>
      <c r="M47">
        <v>16118845</v>
      </c>
      <c r="N47">
        <v>1.251743424707439</v>
      </c>
      <c r="O47">
        <v>1.0336354564602444</v>
      </c>
      <c r="P47">
        <v>3.5582567124260085</v>
      </c>
      <c r="Q47">
        <v>0.52600865936080299</v>
      </c>
      <c r="R47">
        <v>1.1097431836021698</v>
      </c>
      <c r="S47">
        <v>0.6051087177698361</v>
      </c>
    </row>
    <row r="48" spans="1:19" x14ac:dyDescent="0.25">
      <c r="A48">
        <v>860000656</v>
      </c>
      <c r="B48" s="38">
        <v>2017</v>
      </c>
      <c r="C48" s="38" t="str">
        <f t="shared" si="0"/>
        <v>860000656 2017</v>
      </c>
      <c r="D48" s="38" t="str">
        <f>VLOOKUP(C48,DATOS_ERI!C:C,1,0)</f>
        <v>860000656 2017</v>
      </c>
      <c r="E48">
        <v>205266903</v>
      </c>
      <c r="F48">
        <v>144531105</v>
      </c>
      <c r="G48">
        <v>349798008</v>
      </c>
      <c r="H48">
        <v>150276452</v>
      </c>
      <c r="I48">
        <v>45443363</v>
      </c>
      <c r="J48">
        <v>195719815</v>
      </c>
      <c r="K48">
        <v>154078193</v>
      </c>
      <c r="L48">
        <v>23101567</v>
      </c>
      <c r="M48">
        <v>54990451</v>
      </c>
      <c r="N48">
        <v>1.3659285953863218</v>
      </c>
      <c r="O48">
        <v>1.2122014698616919</v>
      </c>
      <c r="P48">
        <v>3.1804667493468739</v>
      </c>
      <c r="Q48">
        <v>0.55952238298624046</v>
      </c>
      <c r="R48">
        <v>1.2702629177381384</v>
      </c>
      <c r="S48">
        <v>0.57039077249405035</v>
      </c>
    </row>
    <row r="49" spans="1:19" x14ac:dyDescent="0.25">
      <c r="A49">
        <v>860001986</v>
      </c>
      <c r="B49" s="38">
        <v>2016</v>
      </c>
      <c r="C49" s="38" t="str">
        <f t="shared" si="0"/>
        <v>860001986 2016</v>
      </c>
      <c r="D49" s="38" t="str">
        <f>VLOOKUP(C49,DATOS_ERI!C:C,1,0)</f>
        <v>860001986 2016</v>
      </c>
      <c r="E49">
        <v>36284009</v>
      </c>
      <c r="F49">
        <v>10404961</v>
      </c>
      <c r="G49">
        <v>46688970</v>
      </c>
      <c r="H49">
        <v>24776557</v>
      </c>
      <c r="I49">
        <v>16684812</v>
      </c>
      <c r="J49">
        <v>32352985</v>
      </c>
      <c r="K49">
        <v>14335985</v>
      </c>
      <c r="L49">
        <v>2864454</v>
      </c>
      <c r="M49">
        <v>11507452</v>
      </c>
      <c r="N49">
        <v>1.4644491968759017</v>
      </c>
      <c r="O49">
        <v>1.3488377339918536</v>
      </c>
      <c r="P49">
        <v>0.62361871383387479</v>
      </c>
      <c r="Q49">
        <v>0.69294707079637863</v>
      </c>
      <c r="R49">
        <v>2.2567674980128678</v>
      </c>
      <c r="S49">
        <v>0.66441382193695853</v>
      </c>
    </row>
    <row r="50" spans="1:19" x14ac:dyDescent="0.25">
      <c r="A50">
        <v>860001986</v>
      </c>
      <c r="B50" s="38">
        <v>2017</v>
      </c>
      <c r="C50" s="38" t="str">
        <f t="shared" si="0"/>
        <v>860001986 2017</v>
      </c>
      <c r="D50" s="38" t="str">
        <f>VLOOKUP(C50,DATOS_ERI!C:C,1,0)</f>
        <v>860001986 2017</v>
      </c>
      <c r="E50">
        <v>79770693</v>
      </c>
      <c r="F50">
        <v>22705001</v>
      </c>
      <c r="G50">
        <v>102475694</v>
      </c>
      <c r="H50">
        <v>38932578</v>
      </c>
      <c r="I50">
        <v>28697215</v>
      </c>
      <c r="J50">
        <v>67629793</v>
      </c>
      <c r="K50">
        <v>34845901</v>
      </c>
      <c r="L50">
        <v>20555300</v>
      </c>
      <c r="M50">
        <v>40838115</v>
      </c>
      <c r="N50">
        <v>2.0489445368863062</v>
      </c>
      <c r="O50">
        <v>1.5209728212706592</v>
      </c>
      <c r="P50">
        <v>0.79119179334998191</v>
      </c>
      <c r="Q50">
        <v>0.65995935582539211</v>
      </c>
      <c r="R50">
        <v>1.9408249194073071</v>
      </c>
      <c r="S50">
        <v>0.62007987962491862</v>
      </c>
    </row>
    <row r="51" spans="1:19" x14ac:dyDescent="0.25">
      <c r="A51">
        <v>860002837</v>
      </c>
      <c r="B51" s="38">
        <v>2015</v>
      </c>
      <c r="C51" s="38" t="str">
        <f t="shared" si="0"/>
        <v>860002837 2015</v>
      </c>
      <c r="D51" s="38" t="str">
        <f>VLOOKUP(C51,DATOS_ERI!C:C,1,0)</f>
        <v>860002837 2015</v>
      </c>
      <c r="E51">
        <v>97381552</v>
      </c>
      <c r="F51">
        <v>137290672</v>
      </c>
      <c r="G51">
        <v>234672224</v>
      </c>
      <c r="H51">
        <v>153686794</v>
      </c>
      <c r="I51">
        <v>1869397</v>
      </c>
      <c r="J51">
        <v>148303172</v>
      </c>
      <c r="K51">
        <v>86369052</v>
      </c>
      <c r="L51">
        <v>56701178</v>
      </c>
      <c r="M51">
        <v>-56305242</v>
      </c>
      <c r="N51">
        <v>0.63363643332946351</v>
      </c>
      <c r="O51">
        <v>0.2646966140760279</v>
      </c>
      <c r="P51">
        <v>73.441153484251871</v>
      </c>
      <c r="Q51">
        <v>0.63195877838529368</v>
      </c>
      <c r="R51">
        <v>1.7170869491539631</v>
      </c>
      <c r="S51">
        <v>0.37600721336326537</v>
      </c>
    </row>
    <row r="52" spans="1:19" x14ac:dyDescent="0.25">
      <c r="A52">
        <v>860002837</v>
      </c>
      <c r="B52" s="38">
        <v>2016</v>
      </c>
      <c r="C52" s="38" t="str">
        <f t="shared" si="0"/>
        <v>860002837 2016</v>
      </c>
      <c r="D52" s="38" t="str">
        <f>VLOOKUP(C52,DATOS_ERI!C:C,1,0)</f>
        <v>860002837 2016</v>
      </c>
      <c r="E52">
        <v>195850075</v>
      </c>
      <c r="F52">
        <v>120121122</v>
      </c>
      <c r="G52">
        <v>315971197</v>
      </c>
      <c r="H52">
        <v>221156371</v>
      </c>
      <c r="I52">
        <v>15729966</v>
      </c>
      <c r="J52">
        <v>235186584</v>
      </c>
      <c r="K52">
        <v>80784613</v>
      </c>
      <c r="L52">
        <v>89353998</v>
      </c>
      <c r="M52">
        <v>-25306296</v>
      </c>
      <c r="N52">
        <v>0.88557283751052329</v>
      </c>
      <c r="O52">
        <v>0.48154198099045492</v>
      </c>
      <c r="P52">
        <v>7.6364514710330589</v>
      </c>
      <c r="Q52">
        <v>0.74432918643530666</v>
      </c>
      <c r="R52">
        <v>2.9112794536751694</v>
      </c>
      <c r="S52">
        <v>0.30545372463174231</v>
      </c>
    </row>
    <row r="53" spans="1:19" x14ac:dyDescent="0.25">
      <c r="A53">
        <v>860002837</v>
      </c>
      <c r="B53" s="38">
        <v>2017</v>
      </c>
      <c r="C53" s="38" t="str">
        <f t="shared" si="0"/>
        <v>860002837 2017</v>
      </c>
      <c r="D53" s="38" t="str">
        <f>VLOOKUP(C53,DATOS_ERI!C:C,1,0)</f>
        <v>860002837 2017</v>
      </c>
      <c r="E53">
        <v>387670134</v>
      </c>
      <c r="F53">
        <v>168785522</v>
      </c>
      <c r="G53">
        <v>556455656</v>
      </c>
      <c r="H53">
        <v>369172616</v>
      </c>
      <c r="I53">
        <v>27320411</v>
      </c>
      <c r="J53">
        <v>396493027</v>
      </c>
      <c r="K53">
        <v>159962629</v>
      </c>
      <c r="L53">
        <v>204638215</v>
      </c>
      <c r="M53">
        <v>18497518</v>
      </c>
      <c r="N53">
        <v>1.0501053360902586</v>
      </c>
      <c r="O53">
        <v>0.49578953331684816</v>
      </c>
      <c r="P53">
        <v>6.1780008360781977</v>
      </c>
      <c r="Q53">
        <v>0.71253301628764465</v>
      </c>
      <c r="R53">
        <v>2.4786603563511074</v>
      </c>
      <c r="S53">
        <v>0.33656417718216164</v>
      </c>
    </row>
    <row r="54" spans="1:19" x14ac:dyDescent="0.25">
      <c r="A54">
        <v>860009250</v>
      </c>
      <c r="B54" s="38">
        <v>2016</v>
      </c>
      <c r="C54" s="38" t="str">
        <f t="shared" si="0"/>
        <v>860009250 2016</v>
      </c>
      <c r="D54" s="38" t="str">
        <f>VLOOKUP(C54,DATOS_ERI!C:C,1,0)</f>
        <v>860009250 2016</v>
      </c>
      <c r="E54">
        <v>14775137</v>
      </c>
      <c r="F54">
        <v>1134720</v>
      </c>
      <c r="G54">
        <v>15909857</v>
      </c>
      <c r="H54">
        <v>6421402</v>
      </c>
      <c r="J54">
        <v>6315007</v>
      </c>
      <c r="K54">
        <v>9594850</v>
      </c>
      <c r="M54">
        <v>8353735</v>
      </c>
      <c r="N54">
        <v>2.300920733509598</v>
      </c>
      <c r="O54">
        <v>2.300920733509598</v>
      </c>
      <c r="Q54">
        <v>0.39692418354231596</v>
      </c>
      <c r="R54">
        <v>0.65816630796729492</v>
      </c>
      <c r="S54">
        <v>0.60307581645768404</v>
      </c>
    </row>
    <row r="55" spans="1:19" x14ac:dyDescent="0.25">
      <c r="A55">
        <v>860009250</v>
      </c>
      <c r="B55" s="38">
        <v>2017</v>
      </c>
      <c r="C55" s="38" t="str">
        <f t="shared" si="0"/>
        <v>860009250 2017</v>
      </c>
      <c r="D55" s="38" t="str">
        <f>VLOOKUP(C55,DATOS_ERI!C:C,1,0)</f>
        <v>860009250 2017</v>
      </c>
      <c r="E55">
        <v>32094936</v>
      </c>
      <c r="F55">
        <v>2296951</v>
      </c>
      <c r="G55">
        <v>34391887</v>
      </c>
      <c r="H55">
        <v>14250427</v>
      </c>
      <c r="J55">
        <v>14250427</v>
      </c>
      <c r="K55">
        <v>20141460</v>
      </c>
      <c r="M55">
        <v>17844509</v>
      </c>
      <c r="N55">
        <v>2.2522087232894847</v>
      </c>
      <c r="O55">
        <v>2.2522087232894847</v>
      </c>
      <c r="Q55">
        <v>0.41435432141307049</v>
      </c>
      <c r="R55">
        <v>0.70751708168126837</v>
      </c>
      <c r="S55">
        <v>0.58564567858692951</v>
      </c>
    </row>
    <row r="56" spans="1:19" x14ac:dyDescent="0.25">
      <c r="A56">
        <v>860014285</v>
      </c>
      <c r="B56" s="38">
        <v>2016</v>
      </c>
      <c r="C56" s="38" t="str">
        <f t="shared" si="0"/>
        <v>860014285 2016</v>
      </c>
      <c r="D56" s="38" t="str">
        <f>VLOOKUP(C56,DATOS_ERI!C:C,1,0)</f>
        <v>860014285 2016</v>
      </c>
      <c r="E56">
        <v>2780874</v>
      </c>
      <c r="F56">
        <v>938961</v>
      </c>
      <c r="G56">
        <v>3719835</v>
      </c>
      <c r="H56">
        <v>383500</v>
      </c>
      <c r="J56">
        <v>363416</v>
      </c>
      <c r="K56">
        <v>3356419</v>
      </c>
      <c r="L56">
        <v>425258</v>
      </c>
      <c r="M56">
        <v>2397374</v>
      </c>
      <c r="N56">
        <v>7.2513011734028687</v>
      </c>
      <c r="O56">
        <v>6.1424146023468058</v>
      </c>
      <c r="Q56">
        <v>9.7696806444371856E-2</v>
      </c>
      <c r="R56">
        <v>0.10827492038389724</v>
      </c>
      <c r="S56">
        <v>0.90230319355562816</v>
      </c>
    </row>
    <row r="57" spans="1:19" x14ac:dyDescent="0.25">
      <c r="A57">
        <v>860014285</v>
      </c>
      <c r="B57" s="38">
        <v>2017</v>
      </c>
      <c r="C57" s="38" t="str">
        <f t="shared" si="0"/>
        <v>860014285 2017</v>
      </c>
      <c r="D57" s="38" t="str">
        <f>VLOOKUP(C57,DATOS_ERI!C:C,1,0)</f>
        <v>860014285 2017</v>
      </c>
      <c r="E57">
        <v>6908337</v>
      </c>
      <c r="F57">
        <v>2179050</v>
      </c>
      <c r="G57">
        <v>9087387</v>
      </c>
      <c r="H57">
        <v>923654</v>
      </c>
      <c r="I57">
        <v>1486561</v>
      </c>
      <c r="J57">
        <v>2410215</v>
      </c>
      <c r="K57">
        <v>6677172</v>
      </c>
      <c r="L57">
        <v>1031299</v>
      </c>
      <c r="M57">
        <v>5984683</v>
      </c>
      <c r="N57">
        <v>7.4793559059994328</v>
      </c>
      <c r="O57">
        <v>6.3628133478553659</v>
      </c>
      <c r="P57">
        <v>1.465832885431543</v>
      </c>
      <c r="Q57">
        <v>0.26522640666673492</v>
      </c>
      <c r="R57">
        <v>0.36096344380525169</v>
      </c>
      <c r="S57">
        <v>0.89835868110382</v>
      </c>
    </row>
    <row r="58" spans="1:19" x14ac:dyDescent="0.25">
      <c r="A58">
        <v>860031361</v>
      </c>
      <c r="B58" s="38">
        <v>2016</v>
      </c>
      <c r="C58" s="38" t="str">
        <f t="shared" si="0"/>
        <v>860031361 2016</v>
      </c>
      <c r="D58" s="38" t="str">
        <f>VLOOKUP(C58,DATOS_ERI!C:C,1,0)</f>
        <v>860031361 2016</v>
      </c>
      <c r="E58">
        <v>67725707</v>
      </c>
      <c r="F58">
        <v>25043511</v>
      </c>
      <c r="G58">
        <v>92769218</v>
      </c>
      <c r="H58">
        <v>54132650</v>
      </c>
      <c r="I58">
        <v>12163277</v>
      </c>
      <c r="J58">
        <v>60934007</v>
      </c>
      <c r="K58">
        <v>31835211</v>
      </c>
      <c r="L58">
        <v>170534</v>
      </c>
      <c r="M58">
        <v>13593057</v>
      </c>
      <c r="N58">
        <v>1.2511064394593652</v>
      </c>
      <c r="O58">
        <v>1.2479561410719777</v>
      </c>
      <c r="P58">
        <v>2.0589443946725869</v>
      </c>
      <c r="Q58">
        <v>0.65683432838681466</v>
      </c>
      <c r="R58">
        <v>1.9140443894026649</v>
      </c>
      <c r="S58">
        <v>0.47427895748781668</v>
      </c>
    </row>
    <row r="59" spans="1:19" x14ac:dyDescent="0.25">
      <c r="A59">
        <v>860031361</v>
      </c>
      <c r="B59" s="38">
        <v>2017</v>
      </c>
      <c r="C59" s="38" t="str">
        <f t="shared" si="0"/>
        <v>860031361 2017</v>
      </c>
      <c r="D59" s="38" t="str">
        <f>VLOOKUP(C59,DATOS_ERI!C:C,1,0)</f>
        <v>860031361 2017</v>
      </c>
      <c r="E59">
        <v>152456194</v>
      </c>
      <c r="F59">
        <v>58480347</v>
      </c>
      <c r="G59">
        <v>210936541</v>
      </c>
      <c r="H59">
        <v>122024010</v>
      </c>
      <c r="I59">
        <v>26421516</v>
      </c>
      <c r="J59">
        <v>148445526</v>
      </c>
      <c r="K59">
        <v>62491015</v>
      </c>
      <c r="L59">
        <v>1259611</v>
      </c>
      <c r="M59">
        <v>30432184</v>
      </c>
      <c r="N59">
        <v>1.2493950493841335</v>
      </c>
      <c r="O59">
        <v>1.2390724005873925</v>
      </c>
      <c r="P59">
        <v>2.2133607700633076</v>
      </c>
      <c r="Q59">
        <v>0.70374495237408863</v>
      </c>
      <c r="R59">
        <v>2.3754699135547725</v>
      </c>
      <c r="S59">
        <v>0.42151317442908104</v>
      </c>
    </row>
    <row r="60" spans="1:19" x14ac:dyDescent="0.25">
      <c r="A60">
        <v>860035996</v>
      </c>
      <c r="B60" s="38">
        <v>2015</v>
      </c>
      <c r="C60" s="38" t="str">
        <f t="shared" si="0"/>
        <v>860035996 2015</v>
      </c>
      <c r="D60" s="38" t="str">
        <f>VLOOKUP(C60,DATOS_ERI!C:C,1,0)</f>
        <v>860035996 2015</v>
      </c>
      <c r="E60">
        <v>57523782</v>
      </c>
      <c r="F60">
        <v>8301043</v>
      </c>
      <c r="G60">
        <v>65824825</v>
      </c>
      <c r="H60">
        <v>29192076</v>
      </c>
      <c r="I60">
        <v>6099723</v>
      </c>
      <c r="J60">
        <v>28173016</v>
      </c>
      <c r="K60">
        <v>37651809</v>
      </c>
      <c r="M60">
        <v>28331706</v>
      </c>
      <c r="N60">
        <v>1.9705272759635184</v>
      </c>
      <c r="O60">
        <v>1.9705272759635184</v>
      </c>
      <c r="P60">
        <v>1.3608885190360283</v>
      </c>
      <c r="Q60">
        <v>0.42799986175428495</v>
      </c>
      <c r="R60">
        <v>0.74825132571983455</v>
      </c>
      <c r="S60">
        <v>0.66466613469918079</v>
      </c>
    </row>
    <row r="61" spans="1:19" x14ac:dyDescent="0.25">
      <c r="A61">
        <v>860035996</v>
      </c>
      <c r="B61" s="38">
        <v>2016</v>
      </c>
      <c r="C61" s="38" t="str">
        <f t="shared" si="0"/>
        <v>860035996 2016</v>
      </c>
      <c r="D61" s="38" t="str">
        <f>VLOOKUP(C61,DATOS_ERI!C:C,1,0)</f>
        <v>860035996 2016</v>
      </c>
      <c r="E61">
        <v>40498596</v>
      </c>
      <c r="F61">
        <v>8471313</v>
      </c>
      <c r="G61">
        <v>48969909</v>
      </c>
      <c r="H61">
        <v>11818332</v>
      </c>
      <c r="I61">
        <v>9819166</v>
      </c>
      <c r="J61">
        <v>14885551</v>
      </c>
      <c r="K61">
        <v>34084358</v>
      </c>
      <c r="M61">
        <v>28680264</v>
      </c>
      <c r="N61">
        <v>3.4267607307020991</v>
      </c>
      <c r="O61">
        <v>3.4267607307020991</v>
      </c>
      <c r="P61">
        <v>0.8627324357282482</v>
      </c>
      <c r="Q61">
        <v>0.30397342580318049</v>
      </c>
      <c r="R61">
        <v>0.43672675307541364</v>
      </c>
      <c r="S61">
        <v>0.89654085328196143</v>
      </c>
    </row>
    <row r="62" spans="1:19" x14ac:dyDescent="0.25">
      <c r="A62">
        <v>860035996</v>
      </c>
      <c r="B62" s="38">
        <v>2017</v>
      </c>
      <c r="C62" s="38" t="str">
        <f t="shared" si="0"/>
        <v>860035996 2017</v>
      </c>
      <c r="D62" s="38" t="str">
        <f>VLOOKUP(C62,DATOS_ERI!C:C,1,0)</f>
        <v>860035996 2017</v>
      </c>
      <c r="E62">
        <v>91280290</v>
      </c>
      <c r="F62">
        <v>14596806</v>
      </c>
      <c r="G62">
        <v>105877096</v>
      </c>
      <c r="H62">
        <v>26610826</v>
      </c>
      <c r="I62">
        <v>7443226</v>
      </c>
      <c r="J62">
        <v>34054052</v>
      </c>
      <c r="K62">
        <v>71823044</v>
      </c>
      <c r="M62">
        <v>64669464</v>
      </c>
      <c r="N62">
        <v>3.4301937865438674</v>
      </c>
      <c r="O62">
        <v>3.4301937865438674</v>
      </c>
      <c r="P62">
        <v>1.9610859592332679</v>
      </c>
      <c r="Q62">
        <v>0.32163757117025576</v>
      </c>
      <c r="R62">
        <v>0.47413824454446679</v>
      </c>
      <c r="S62">
        <v>0.74866305362209784</v>
      </c>
    </row>
    <row r="63" spans="1:19" x14ac:dyDescent="0.25">
      <c r="A63">
        <v>860058070</v>
      </c>
      <c r="B63" s="38">
        <v>2015</v>
      </c>
      <c r="C63" s="38" t="str">
        <f t="shared" si="0"/>
        <v>860058070 2015</v>
      </c>
      <c r="D63" s="38" t="str">
        <f>VLOOKUP(C63,DATOS_ERI!C:C,1,0)</f>
        <v>860058070 2015</v>
      </c>
      <c r="E63">
        <v>438098828</v>
      </c>
      <c r="F63">
        <v>807210611</v>
      </c>
      <c r="G63">
        <v>1245309439</v>
      </c>
      <c r="H63">
        <v>250061709</v>
      </c>
      <c r="I63">
        <v>495582374</v>
      </c>
      <c r="J63">
        <v>703447291</v>
      </c>
      <c r="K63">
        <v>541862148</v>
      </c>
      <c r="L63">
        <v>290329084</v>
      </c>
      <c r="M63">
        <v>188037119</v>
      </c>
      <c r="N63">
        <v>1.7519628644943797</v>
      </c>
      <c r="O63">
        <v>0.59093311243425917</v>
      </c>
      <c r="P63">
        <v>1.6288121881429141</v>
      </c>
      <c r="Q63">
        <v>0.5648775067222469</v>
      </c>
      <c r="R63">
        <v>1.2982034150132222</v>
      </c>
      <c r="S63">
        <v>0.83308171407829501</v>
      </c>
    </row>
    <row r="64" spans="1:19" x14ac:dyDescent="0.25">
      <c r="A64">
        <v>860058070</v>
      </c>
      <c r="B64" s="38">
        <v>2016</v>
      </c>
      <c r="C64" s="38" t="str">
        <f t="shared" si="0"/>
        <v>860058070 2016</v>
      </c>
      <c r="D64" s="38" t="str">
        <f>VLOOKUP(C64,DATOS_ERI!C:C,1,0)</f>
        <v>860058070 2016</v>
      </c>
      <c r="E64">
        <v>520945088</v>
      </c>
      <c r="F64">
        <v>1069371422</v>
      </c>
      <c r="G64">
        <v>1590316510</v>
      </c>
      <c r="H64">
        <v>394724560</v>
      </c>
      <c r="I64">
        <v>667007615</v>
      </c>
      <c r="J64">
        <v>1010173860</v>
      </c>
      <c r="K64">
        <v>580142650</v>
      </c>
      <c r="L64">
        <v>335202475</v>
      </c>
      <c r="M64">
        <v>126220528</v>
      </c>
      <c r="N64">
        <v>1.3197686204273684</v>
      </c>
      <c r="O64">
        <v>0.47056259433160175</v>
      </c>
      <c r="P64">
        <v>1.6032372014223555</v>
      </c>
      <c r="Q64">
        <v>0.63520302634599446</v>
      </c>
      <c r="R64">
        <v>1.7412508113306271</v>
      </c>
      <c r="S64">
        <v>0.7842151277169348</v>
      </c>
    </row>
    <row r="65" spans="1:19" x14ac:dyDescent="0.25">
      <c r="A65">
        <v>860058070</v>
      </c>
      <c r="B65" s="38">
        <v>2017</v>
      </c>
      <c r="C65" s="38" t="str">
        <f t="shared" si="0"/>
        <v>860058070 2017</v>
      </c>
      <c r="D65" s="38" t="str">
        <f>VLOOKUP(C65,DATOS_ERI!C:C,1,0)</f>
        <v>860058070 2017</v>
      </c>
      <c r="E65">
        <v>2346101915</v>
      </c>
      <c r="F65">
        <v>1138575406</v>
      </c>
      <c r="G65">
        <v>3484677321</v>
      </c>
      <c r="H65">
        <v>1343176770</v>
      </c>
      <c r="I65">
        <v>830038799</v>
      </c>
      <c r="J65">
        <v>2173215569</v>
      </c>
      <c r="K65">
        <v>1311461752</v>
      </c>
      <c r="L65">
        <v>1146009682</v>
      </c>
      <c r="M65">
        <v>1002925145</v>
      </c>
      <c r="N65">
        <v>1.7466814252602061</v>
      </c>
      <c r="O65">
        <v>0.89347304078226431</v>
      </c>
      <c r="P65">
        <v>1.3717134757697031</v>
      </c>
      <c r="Q65">
        <v>0.62364901217779067</v>
      </c>
      <c r="R65">
        <v>1.6570941285064638</v>
      </c>
      <c r="S65">
        <v>0.61454773390193052</v>
      </c>
    </row>
    <row r="66" spans="1:19" x14ac:dyDescent="0.25">
      <c r="A66">
        <v>860059851</v>
      </c>
      <c r="B66" s="38">
        <v>2015</v>
      </c>
      <c r="C66" s="38" t="str">
        <f t="shared" si="0"/>
        <v>860059851 2015</v>
      </c>
      <c r="D66" s="38" t="str">
        <f>VLOOKUP(C66,DATOS_ERI!C:C,1,0)</f>
        <v>860059851 2015</v>
      </c>
      <c r="E66">
        <v>46829789</v>
      </c>
      <c r="F66">
        <v>6566782</v>
      </c>
      <c r="G66">
        <v>53396571</v>
      </c>
      <c r="H66">
        <v>32589003</v>
      </c>
      <c r="I66">
        <v>8842775</v>
      </c>
      <c r="J66">
        <v>36543311</v>
      </c>
      <c r="K66">
        <v>16853260</v>
      </c>
      <c r="M66">
        <v>14240786</v>
      </c>
      <c r="N66">
        <v>1.4369813338567001</v>
      </c>
      <c r="O66">
        <v>1.4369813338567001</v>
      </c>
      <c r="P66">
        <v>0.74261552510382767</v>
      </c>
      <c r="Q66">
        <v>0.68437561280854531</v>
      </c>
      <c r="R66">
        <v>2.1683229832091833</v>
      </c>
      <c r="S66">
        <v>0.48123005876163844</v>
      </c>
    </row>
    <row r="67" spans="1:19" x14ac:dyDescent="0.25">
      <c r="A67">
        <v>860059851</v>
      </c>
      <c r="B67" s="38">
        <v>2016</v>
      </c>
      <c r="C67" s="38" t="str">
        <f t="shared" ref="C67:C130" si="1">A67&amp;" "&amp;B67</f>
        <v>860059851 2016</v>
      </c>
      <c r="D67" s="38" t="str">
        <f>VLOOKUP(C67,DATOS_ERI!C:C,1,0)</f>
        <v>860059851 2016</v>
      </c>
      <c r="E67">
        <v>35357003</v>
      </c>
      <c r="F67">
        <v>8749372</v>
      </c>
      <c r="G67">
        <v>44106375</v>
      </c>
      <c r="H67">
        <v>16597017</v>
      </c>
      <c r="I67">
        <v>4489576</v>
      </c>
      <c r="J67">
        <v>21086593</v>
      </c>
      <c r="K67">
        <v>23019782</v>
      </c>
      <c r="M67">
        <v>18759986</v>
      </c>
      <c r="N67">
        <v>2.1303227561916698</v>
      </c>
      <c r="O67">
        <v>2.1303227561916698</v>
      </c>
      <c r="P67">
        <v>1.9488192203450838</v>
      </c>
      <c r="Q67">
        <v>0.47808492536509745</v>
      </c>
      <c r="R67">
        <v>0.91602053399115591</v>
      </c>
      <c r="S67">
        <v>0.6237048045775696</v>
      </c>
    </row>
    <row r="68" spans="1:19" x14ac:dyDescent="0.25">
      <c r="A68">
        <v>860059851</v>
      </c>
      <c r="B68" s="38">
        <v>2017</v>
      </c>
      <c r="C68" s="38" t="str">
        <f t="shared" si="1"/>
        <v>860059851 2017</v>
      </c>
      <c r="D68" s="38" t="str">
        <f>VLOOKUP(C68,DATOS_ERI!C:C,1,0)</f>
        <v>860059851 2017</v>
      </c>
      <c r="E68">
        <v>62881994</v>
      </c>
      <c r="F68">
        <v>17841699</v>
      </c>
      <c r="G68">
        <v>80723693</v>
      </c>
      <c r="H68">
        <v>32703685</v>
      </c>
      <c r="I68">
        <v>4535761</v>
      </c>
      <c r="J68">
        <v>37239446</v>
      </c>
      <c r="K68">
        <v>43484247</v>
      </c>
      <c r="M68">
        <v>30178309</v>
      </c>
      <c r="N68">
        <v>1.9227800781471569</v>
      </c>
      <c r="O68">
        <v>1.9227800781471569</v>
      </c>
      <c r="P68">
        <v>3.933562416538261</v>
      </c>
      <c r="Q68">
        <v>0.4613199002181429</v>
      </c>
      <c r="R68">
        <v>0.85638934945797729</v>
      </c>
      <c r="S68">
        <v>0.59486881998820351</v>
      </c>
    </row>
    <row r="69" spans="1:19" x14ac:dyDescent="0.25">
      <c r="A69">
        <v>860067697</v>
      </c>
      <c r="B69" s="38">
        <v>2016</v>
      </c>
      <c r="C69" s="38" t="str">
        <f t="shared" si="1"/>
        <v>860067697 2016</v>
      </c>
      <c r="D69" s="38" t="str">
        <f>VLOOKUP(C69,DATOS_ERI!C:C,1,0)</f>
        <v>860067697 2016</v>
      </c>
      <c r="E69">
        <v>7743092</v>
      </c>
      <c r="F69">
        <v>55817889</v>
      </c>
      <c r="G69">
        <v>63560981</v>
      </c>
      <c r="H69">
        <v>11578159</v>
      </c>
      <c r="I69">
        <v>9926547</v>
      </c>
      <c r="J69">
        <v>20703960</v>
      </c>
      <c r="K69">
        <v>42857021</v>
      </c>
      <c r="L69">
        <v>2069513</v>
      </c>
      <c r="M69">
        <v>-3835067</v>
      </c>
      <c r="N69">
        <v>0.6687671157392121</v>
      </c>
      <c r="O69">
        <v>0.49002427760751949</v>
      </c>
      <c r="P69">
        <v>5.6230921991302711</v>
      </c>
      <c r="Q69">
        <v>0.32573380200031843</v>
      </c>
      <c r="R69">
        <v>0.48309377359662958</v>
      </c>
      <c r="S69">
        <v>0.83043979450222771</v>
      </c>
    </row>
    <row r="70" spans="1:19" x14ac:dyDescent="0.25">
      <c r="A70">
        <v>860067697</v>
      </c>
      <c r="B70" s="38">
        <v>2017</v>
      </c>
      <c r="C70" s="38" t="str">
        <f t="shared" si="1"/>
        <v>860067697 2017</v>
      </c>
      <c r="D70" s="38" t="str">
        <f>VLOOKUP(C70,DATOS_ERI!C:C,1,0)</f>
        <v>860067697 2017</v>
      </c>
      <c r="E70">
        <v>20245095</v>
      </c>
      <c r="F70">
        <v>119394965</v>
      </c>
      <c r="G70">
        <v>139640060</v>
      </c>
      <c r="H70">
        <v>21276427</v>
      </c>
      <c r="I70">
        <v>27688774</v>
      </c>
      <c r="J70">
        <v>48965201</v>
      </c>
      <c r="K70">
        <v>90674859</v>
      </c>
      <c r="L70">
        <v>3207211</v>
      </c>
      <c r="M70">
        <v>-1031332</v>
      </c>
      <c r="N70">
        <v>0.95152701156072872</v>
      </c>
      <c r="O70">
        <v>0.80078689904089628</v>
      </c>
      <c r="P70">
        <v>4.3120350868550554</v>
      </c>
      <c r="Q70">
        <v>0.35065296448597916</v>
      </c>
      <c r="R70">
        <v>0.5400085706226464</v>
      </c>
      <c r="S70">
        <v>0.8476337878972553</v>
      </c>
    </row>
    <row r="71" spans="1:19" x14ac:dyDescent="0.25">
      <c r="A71">
        <v>860077099</v>
      </c>
      <c r="B71" s="38">
        <v>2016</v>
      </c>
      <c r="C71" s="38" t="str">
        <f t="shared" si="1"/>
        <v>860077099 2016</v>
      </c>
      <c r="D71" s="38" t="str">
        <f>VLOOKUP(C71,DATOS_ERI!C:C,1,0)</f>
        <v>860077099 2016</v>
      </c>
      <c r="E71">
        <v>22475269</v>
      </c>
      <c r="F71">
        <v>1972509</v>
      </c>
      <c r="G71">
        <v>24447778</v>
      </c>
      <c r="H71">
        <v>12243300</v>
      </c>
      <c r="I71">
        <v>2646100</v>
      </c>
      <c r="J71">
        <v>13876044</v>
      </c>
      <c r="K71">
        <v>10571734</v>
      </c>
      <c r="M71">
        <v>10231969</v>
      </c>
      <c r="N71">
        <v>1.8357198631088023</v>
      </c>
      <c r="O71">
        <v>1.8357198631088023</v>
      </c>
      <c r="P71">
        <v>0.7454400816295681</v>
      </c>
      <c r="Q71">
        <v>0.56757894316612334</v>
      </c>
      <c r="R71">
        <v>1.312560834391028</v>
      </c>
      <c r="S71">
        <v>0.54065584201558115</v>
      </c>
    </row>
    <row r="72" spans="1:19" x14ac:dyDescent="0.25">
      <c r="A72">
        <v>860077099</v>
      </c>
      <c r="B72" s="38">
        <v>2017</v>
      </c>
      <c r="C72" s="38" t="str">
        <f t="shared" si="1"/>
        <v>860077099 2017</v>
      </c>
      <c r="D72" s="38" t="str">
        <f>VLOOKUP(C72,DATOS_ERI!C:C,1,0)</f>
        <v>860077099 2017</v>
      </c>
      <c r="E72">
        <v>43398176</v>
      </c>
      <c r="F72">
        <v>2487740</v>
      </c>
      <c r="G72">
        <v>45885916</v>
      </c>
      <c r="H72">
        <v>18429146</v>
      </c>
      <c r="I72">
        <v>2706555</v>
      </c>
      <c r="J72">
        <v>21135701</v>
      </c>
      <c r="K72">
        <v>24750215</v>
      </c>
      <c r="M72">
        <v>24969030</v>
      </c>
      <c r="N72">
        <v>2.3548663622286132</v>
      </c>
      <c r="O72">
        <v>2.3548663622286132</v>
      </c>
      <c r="P72">
        <v>0.91915368429608857</v>
      </c>
      <c r="Q72">
        <v>0.46061412395036422</v>
      </c>
      <c r="R72">
        <v>0.85396029893073655</v>
      </c>
      <c r="S72">
        <v>0.59837031476063374</v>
      </c>
    </row>
    <row r="73" spans="1:19" x14ac:dyDescent="0.25">
      <c r="A73">
        <v>860078977</v>
      </c>
      <c r="B73" s="38">
        <v>2016</v>
      </c>
      <c r="C73" s="38" t="str">
        <f t="shared" si="1"/>
        <v>860078977 2016</v>
      </c>
      <c r="D73" s="38" t="str">
        <f>VLOOKUP(C73,DATOS_ERI!C:C,1,0)</f>
        <v>860078977 2016</v>
      </c>
      <c r="E73">
        <v>2187248</v>
      </c>
      <c r="F73">
        <v>1027800</v>
      </c>
      <c r="G73">
        <v>3215048</v>
      </c>
      <c r="H73">
        <v>2190521</v>
      </c>
      <c r="J73">
        <v>2190521</v>
      </c>
      <c r="K73">
        <v>1024527</v>
      </c>
      <c r="M73">
        <v>-3273</v>
      </c>
      <c r="N73">
        <v>0.99850583491324663</v>
      </c>
      <c r="O73">
        <v>0.99850583491324663</v>
      </c>
      <c r="Q73">
        <v>0.6813338401168505</v>
      </c>
      <c r="R73">
        <v>2.1380803043746042</v>
      </c>
      <c r="S73">
        <v>0.3186661598831495</v>
      </c>
    </row>
    <row r="74" spans="1:19" x14ac:dyDescent="0.25">
      <c r="A74">
        <v>860354402</v>
      </c>
      <c r="B74" s="38">
        <v>2016</v>
      </c>
      <c r="C74" s="38" t="str">
        <f t="shared" si="1"/>
        <v>860354402 2016</v>
      </c>
      <c r="D74" s="38" t="str">
        <f>VLOOKUP(C74,DATOS_ERI!C:C,1,0)</f>
        <v>860354402 2016</v>
      </c>
      <c r="E74">
        <v>7093638</v>
      </c>
      <c r="F74">
        <v>571414</v>
      </c>
      <c r="G74">
        <v>7665052</v>
      </c>
      <c r="H74">
        <v>1935906</v>
      </c>
      <c r="I74">
        <v>1024819</v>
      </c>
      <c r="J74">
        <v>2850040</v>
      </c>
      <c r="K74">
        <v>4815012</v>
      </c>
      <c r="L74">
        <v>2956936</v>
      </c>
      <c r="M74">
        <v>5157732</v>
      </c>
      <c r="N74">
        <v>3.6642471277014481</v>
      </c>
      <c r="O74">
        <v>2.1368299907123589</v>
      </c>
      <c r="P74">
        <v>0.55757553285019112</v>
      </c>
      <c r="Q74">
        <v>0.37182265691087291</v>
      </c>
      <c r="R74">
        <v>0.5919071437412825</v>
      </c>
      <c r="S74">
        <v>0.76187754499251925</v>
      </c>
    </row>
    <row r="75" spans="1:19" x14ac:dyDescent="0.25">
      <c r="A75">
        <v>860354402</v>
      </c>
      <c r="B75" s="38">
        <v>2017</v>
      </c>
      <c r="C75" s="38" t="str">
        <f t="shared" si="1"/>
        <v>860354402 2017</v>
      </c>
      <c r="D75" s="38" t="str">
        <f>VLOOKUP(C75,DATOS_ERI!C:C,1,0)</f>
        <v>860354402 2017</v>
      </c>
      <c r="E75">
        <v>27562347</v>
      </c>
      <c r="F75">
        <v>148261</v>
      </c>
      <c r="G75">
        <v>27710608</v>
      </c>
      <c r="H75">
        <v>19219919</v>
      </c>
      <c r="J75">
        <v>19219919</v>
      </c>
      <c r="K75">
        <v>8490689</v>
      </c>
      <c r="L75">
        <v>12217547</v>
      </c>
      <c r="M75">
        <v>8342428</v>
      </c>
      <c r="N75">
        <v>1.4340511528690625</v>
      </c>
      <c r="O75">
        <v>0.79838005560793468</v>
      </c>
      <c r="Q75">
        <v>0.69359427263378703</v>
      </c>
      <c r="R75">
        <v>2.2636465662562837</v>
      </c>
      <c r="S75">
        <v>0.30640572736621297</v>
      </c>
    </row>
    <row r="76" spans="1:19" x14ac:dyDescent="0.25">
      <c r="A76">
        <v>860505064</v>
      </c>
      <c r="B76" s="38">
        <v>2016</v>
      </c>
      <c r="C76" s="38" t="str">
        <f t="shared" si="1"/>
        <v>860505064 2016</v>
      </c>
      <c r="D76" s="38" t="str">
        <f>VLOOKUP(C76,DATOS_ERI!C:C,1,0)</f>
        <v>860505064 2016</v>
      </c>
      <c r="E76">
        <v>5866289</v>
      </c>
      <c r="F76">
        <v>3917097</v>
      </c>
      <c r="G76">
        <v>9783386</v>
      </c>
      <c r="H76">
        <v>2893455</v>
      </c>
      <c r="J76">
        <v>2173047</v>
      </c>
      <c r="K76">
        <v>7610339</v>
      </c>
      <c r="M76">
        <v>2972834</v>
      </c>
      <c r="N76">
        <v>2.0274339846308305</v>
      </c>
      <c r="O76">
        <v>2.0274339846308305</v>
      </c>
      <c r="Q76">
        <v>0.22211604448602967</v>
      </c>
      <c r="R76">
        <v>0.28553879137315696</v>
      </c>
      <c r="S76">
        <v>0.77788395551397027</v>
      </c>
    </row>
    <row r="77" spans="1:19" x14ac:dyDescent="0.25">
      <c r="A77">
        <v>860505064</v>
      </c>
      <c r="B77" s="38">
        <v>2017</v>
      </c>
      <c r="C77" s="38" t="str">
        <f t="shared" si="1"/>
        <v>860505064 2017</v>
      </c>
      <c r="D77" s="38" t="str">
        <f>VLOOKUP(C77,DATOS_ERI!C:C,1,0)</f>
        <v>860505064 2017</v>
      </c>
      <c r="E77">
        <v>11752184</v>
      </c>
      <c r="F77">
        <v>8000786</v>
      </c>
      <c r="G77">
        <v>19752970</v>
      </c>
      <c r="H77">
        <v>4209193</v>
      </c>
      <c r="J77">
        <v>4209193</v>
      </c>
      <c r="K77">
        <v>15543777</v>
      </c>
      <c r="M77">
        <v>7542991</v>
      </c>
      <c r="N77">
        <v>2.7920278305128798</v>
      </c>
      <c r="O77">
        <v>2.7920278305128798</v>
      </c>
      <c r="Q77">
        <v>0.21309165153392123</v>
      </c>
      <c r="R77">
        <v>0.27079602338607922</v>
      </c>
      <c r="S77">
        <v>0.78690834846607882</v>
      </c>
    </row>
    <row r="78" spans="1:19" x14ac:dyDescent="0.25">
      <c r="A78">
        <v>860510628</v>
      </c>
      <c r="B78" s="38">
        <v>2015</v>
      </c>
      <c r="C78" s="38" t="str">
        <f t="shared" si="1"/>
        <v>860510628 2015</v>
      </c>
      <c r="D78" s="38" t="str">
        <f>VLOOKUP(C78,DATOS_ERI!C:C,1,0)</f>
        <v>860510628 2015</v>
      </c>
      <c r="E78">
        <v>64032502</v>
      </c>
      <c r="F78">
        <v>16580627</v>
      </c>
      <c r="G78">
        <v>80613129</v>
      </c>
      <c r="H78">
        <v>13981725</v>
      </c>
      <c r="I78">
        <v>406956</v>
      </c>
      <c r="J78">
        <v>11619605</v>
      </c>
      <c r="K78">
        <v>68993524</v>
      </c>
      <c r="L78">
        <v>279182</v>
      </c>
      <c r="M78">
        <v>50050777</v>
      </c>
      <c r="N78">
        <v>4.5797283239371396</v>
      </c>
      <c r="O78">
        <v>4.559760687611865</v>
      </c>
      <c r="P78">
        <v>40.743045931255466</v>
      </c>
      <c r="Q78">
        <v>0.14414035460650584</v>
      </c>
      <c r="R78">
        <v>0.16841587914830963</v>
      </c>
      <c r="S78">
        <v>0.86090790496421499</v>
      </c>
    </row>
    <row r="79" spans="1:19" x14ac:dyDescent="0.25">
      <c r="A79">
        <v>860510628</v>
      </c>
      <c r="B79" s="38">
        <v>2016</v>
      </c>
      <c r="C79" s="38" t="str">
        <f t="shared" si="1"/>
        <v>860510628 2016</v>
      </c>
      <c r="D79" s="38" t="str">
        <f>VLOOKUP(C79,DATOS_ERI!C:C,1,0)</f>
        <v>860510628 2016</v>
      </c>
      <c r="E79">
        <v>68258906</v>
      </c>
      <c r="F79">
        <v>6063062</v>
      </c>
      <c r="G79">
        <v>74321968</v>
      </c>
      <c r="H79">
        <v>14277566</v>
      </c>
      <c r="I79">
        <v>3058843</v>
      </c>
      <c r="J79">
        <v>17108559</v>
      </c>
      <c r="K79">
        <v>57213409</v>
      </c>
      <c r="L79">
        <v>157820</v>
      </c>
      <c r="M79">
        <v>53981340</v>
      </c>
      <c r="N79">
        <v>4.7808503214063238</v>
      </c>
      <c r="O79">
        <v>4.7697966165941734</v>
      </c>
      <c r="P79">
        <v>1.9821422675174896</v>
      </c>
      <c r="Q79">
        <v>0.23019518266792935</v>
      </c>
      <c r="R79">
        <v>0.29903058214902034</v>
      </c>
      <c r="S79">
        <v>0.81096146431429261</v>
      </c>
    </row>
    <row r="80" spans="1:19" x14ac:dyDescent="0.25">
      <c r="A80">
        <v>860510628</v>
      </c>
      <c r="B80" s="38">
        <v>2017</v>
      </c>
      <c r="C80" s="38" t="str">
        <f t="shared" si="1"/>
        <v>860510628 2017</v>
      </c>
      <c r="D80" s="38" t="str">
        <f>VLOOKUP(C80,DATOS_ERI!C:C,1,0)</f>
        <v>860510628 2017</v>
      </c>
      <c r="E80">
        <v>181429706</v>
      </c>
      <c r="F80">
        <v>7571027</v>
      </c>
      <c r="G80">
        <v>189000733</v>
      </c>
      <c r="H80">
        <v>70705485</v>
      </c>
      <c r="I80">
        <v>3123433</v>
      </c>
      <c r="J80">
        <v>73828918</v>
      </c>
      <c r="K80">
        <v>115171815</v>
      </c>
      <c r="L80">
        <v>157820</v>
      </c>
      <c r="M80">
        <v>110724221</v>
      </c>
      <c r="N80">
        <v>2.5659919594639651</v>
      </c>
      <c r="O80">
        <v>2.5637598836921915</v>
      </c>
      <c r="P80">
        <v>2.4239441025307729</v>
      </c>
      <c r="Q80">
        <v>0.3906276807931745</v>
      </c>
      <c r="R80">
        <v>0.64103286034000595</v>
      </c>
      <c r="S80">
        <v>0.62589835564288521</v>
      </c>
    </row>
    <row r="81" spans="1:19" x14ac:dyDescent="0.25">
      <c r="A81">
        <v>860515523</v>
      </c>
      <c r="B81" s="38">
        <v>2015</v>
      </c>
      <c r="C81" s="38" t="str">
        <f t="shared" si="1"/>
        <v>860515523 2015</v>
      </c>
      <c r="D81" s="38" t="str">
        <f>VLOOKUP(C81,DATOS_ERI!C:C,1,0)</f>
        <v>860515523 2015</v>
      </c>
      <c r="E81">
        <v>6702156</v>
      </c>
      <c r="F81">
        <v>52569543</v>
      </c>
      <c r="G81">
        <v>59271699</v>
      </c>
      <c r="H81">
        <v>4455178</v>
      </c>
      <c r="I81">
        <v>42489880</v>
      </c>
      <c r="J81">
        <v>46945058</v>
      </c>
      <c r="K81">
        <v>12326641</v>
      </c>
      <c r="L81">
        <v>5391470</v>
      </c>
      <c r="M81">
        <v>2246978</v>
      </c>
      <c r="N81">
        <v>1.5043520146669784</v>
      </c>
      <c r="O81">
        <v>0.2941938571253494</v>
      </c>
      <c r="P81">
        <v>1.2372250286421143</v>
      </c>
      <c r="Q81">
        <v>0.7920315899836109</v>
      </c>
      <c r="R81">
        <v>3.8084225864937578</v>
      </c>
      <c r="S81">
        <v>0.92483465000724885</v>
      </c>
    </row>
    <row r="82" spans="1:19" x14ac:dyDescent="0.25">
      <c r="A82">
        <v>860515523</v>
      </c>
      <c r="B82" s="38">
        <v>2016</v>
      </c>
      <c r="C82" s="38" t="str">
        <f t="shared" si="1"/>
        <v>860515523 2016</v>
      </c>
      <c r="D82" s="38" t="str">
        <f>VLOOKUP(C82,DATOS_ERI!C:C,1,0)</f>
        <v>860515523 2016</v>
      </c>
      <c r="E82">
        <v>25169101</v>
      </c>
      <c r="F82">
        <v>43515207</v>
      </c>
      <c r="G82">
        <v>68684308</v>
      </c>
      <c r="H82">
        <v>856691</v>
      </c>
      <c r="I82">
        <v>54917373</v>
      </c>
      <c r="J82">
        <v>55774064</v>
      </c>
      <c r="K82">
        <v>12910244</v>
      </c>
      <c r="L82">
        <v>1109857</v>
      </c>
      <c r="M82">
        <v>24312410</v>
      </c>
      <c r="N82">
        <v>29.379439027607386</v>
      </c>
      <c r="O82">
        <v>28.083922908026349</v>
      </c>
      <c r="P82">
        <v>0.79237597544951754</v>
      </c>
      <c r="Q82">
        <v>0.81203502843764541</v>
      </c>
      <c r="R82">
        <v>4.3201401925478713</v>
      </c>
      <c r="S82">
        <v>0.98752712191553271</v>
      </c>
    </row>
    <row r="83" spans="1:19" x14ac:dyDescent="0.25">
      <c r="A83">
        <v>860515523</v>
      </c>
      <c r="B83" s="38">
        <v>2017</v>
      </c>
      <c r="C83" s="38" t="str">
        <f t="shared" si="1"/>
        <v>860515523 2017</v>
      </c>
      <c r="D83" s="38" t="str">
        <f>VLOOKUP(C83,DATOS_ERI!C:C,1,0)</f>
        <v>860515523 2017</v>
      </c>
      <c r="E83">
        <v>37032338</v>
      </c>
      <c r="F83">
        <v>124004602</v>
      </c>
      <c r="G83">
        <v>161036940</v>
      </c>
      <c r="H83">
        <v>1763721</v>
      </c>
      <c r="I83">
        <v>142458917</v>
      </c>
      <c r="J83">
        <v>144222638</v>
      </c>
      <c r="K83">
        <v>16814302</v>
      </c>
      <c r="L83">
        <v>5986361</v>
      </c>
      <c r="M83">
        <v>35268617</v>
      </c>
      <c r="N83">
        <v>20.99670979707108</v>
      </c>
      <c r="O83">
        <v>17.602544279962647</v>
      </c>
      <c r="P83">
        <v>0.87045868810023319</v>
      </c>
      <c r="Q83">
        <v>0.89558729816897908</v>
      </c>
      <c r="R83">
        <v>8.5773788290468431</v>
      </c>
      <c r="S83">
        <v>0.98904772408119523</v>
      </c>
    </row>
    <row r="84" spans="1:19" x14ac:dyDescent="0.25">
      <c r="A84">
        <v>860527800</v>
      </c>
      <c r="B84" s="38">
        <v>2016</v>
      </c>
      <c r="C84" s="38" t="str">
        <f t="shared" si="1"/>
        <v>860527800 2016</v>
      </c>
      <c r="D84" s="38" t="str">
        <f>VLOOKUP(C84,DATOS_ERI!C:C,1,0)</f>
        <v>860527800 2016</v>
      </c>
      <c r="E84">
        <v>84923008</v>
      </c>
      <c r="F84">
        <v>54603612</v>
      </c>
      <c r="G84">
        <v>139526620</v>
      </c>
      <c r="H84">
        <v>63616995</v>
      </c>
      <c r="I84">
        <v>33292032</v>
      </c>
      <c r="J84">
        <v>96909027</v>
      </c>
      <c r="K84">
        <v>42617593</v>
      </c>
      <c r="L84">
        <v>52546006</v>
      </c>
      <c r="M84">
        <v>21306013</v>
      </c>
      <c r="N84">
        <v>1.3349107105734874</v>
      </c>
      <c r="O84">
        <v>0.50893636205231008</v>
      </c>
      <c r="P84">
        <v>1.6401405597591641</v>
      </c>
      <c r="Q84">
        <v>0.69455582741128541</v>
      </c>
      <c r="R84">
        <v>2.2739207021851282</v>
      </c>
      <c r="S84">
        <v>0.54405119969221649</v>
      </c>
    </row>
    <row r="85" spans="1:19" x14ac:dyDescent="0.25">
      <c r="A85">
        <v>860527800</v>
      </c>
      <c r="B85" s="38">
        <v>2017</v>
      </c>
      <c r="C85" s="38" t="str">
        <f t="shared" si="1"/>
        <v>860527800 2017</v>
      </c>
      <c r="D85" s="38" t="str">
        <f>VLOOKUP(C85,DATOS_ERI!C:C,1,0)</f>
        <v>860527800 2017</v>
      </c>
      <c r="E85">
        <v>186365686</v>
      </c>
      <c r="F85">
        <v>94746246</v>
      </c>
      <c r="G85">
        <v>281111932</v>
      </c>
      <c r="H85">
        <v>131406693</v>
      </c>
      <c r="I85">
        <v>52962416</v>
      </c>
      <c r="J85">
        <v>184369109</v>
      </c>
      <c r="K85">
        <v>96742823</v>
      </c>
      <c r="L85">
        <v>87951058</v>
      </c>
      <c r="M85">
        <v>54958993</v>
      </c>
      <c r="N85">
        <v>1.418235873267125</v>
      </c>
      <c r="O85">
        <v>0.74893162405357849</v>
      </c>
      <c r="P85">
        <v>1.7889336090710062</v>
      </c>
      <c r="Q85">
        <v>0.65585657530894137</v>
      </c>
      <c r="R85">
        <v>1.9057652369726692</v>
      </c>
      <c r="S85">
        <v>0.53254672590703123</v>
      </c>
    </row>
    <row r="86" spans="1:19" x14ac:dyDescent="0.25">
      <c r="A86">
        <v>860532790</v>
      </c>
      <c r="B86" s="38">
        <v>2016</v>
      </c>
      <c r="C86" s="38" t="str">
        <f t="shared" si="1"/>
        <v>860532790 2016</v>
      </c>
      <c r="D86" s="38" t="str">
        <f>VLOOKUP(C86,DATOS_ERI!C:C,1,0)</f>
        <v>860532790 2016</v>
      </c>
      <c r="E86">
        <v>3913886</v>
      </c>
      <c r="F86">
        <v>5903944</v>
      </c>
      <c r="G86">
        <v>9817830</v>
      </c>
      <c r="H86">
        <v>4627064</v>
      </c>
      <c r="I86">
        <v>3013894</v>
      </c>
      <c r="J86">
        <v>7218630</v>
      </c>
      <c r="K86">
        <v>2599200</v>
      </c>
      <c r="L86">
        <v>3030471</v>
      </c>
      <c r="M86">
        <v>-713178</v>
      </c>
      <c r="N86">
        <v>0.84586813582003617</v>
      </c>
      <c r="O86">
        <v>0.19092344519116225</v>
      </c>
      <c r="P86">
        <v>1.958908972910129</v>
      </c>
      <c r="Q86">
        <v>0.7352571800489518</v>
      </c>
      <c r="R86">
        <v>2.7772506925207758</v>
      </c>
      <c r="S86">
        <v>0.57172450531329222</v>
      </c>
    </row>
    <row r="87" spans="1:19" x14ac:dyDescent="0.25">
      <c r="A87">
        <v>860532790</v>
      </c>
      <c r="B87" s="38">
        <v>2017</v>
      </c>
      <c r="C87" s="38" t="str">
        <f t="shared" si="1"/>
        <v>860532790 2017</v>
      </c>
      <c r="D87" s="38" t="str">
        <f>VLOOKUP(C87,DATOS_ERI!C:C,1,0)</f>
        <v>860532790 2017</v>
      </c>
      <c r="E87">
        <v>7508080</v>
      </c>
      <c r="F87">
        <v>12226514</v>
      </c>
      <c r="G87">
        <v>19734594</v>
      </c>
      <c r="H87">
        <v>7741913</v>
      </c>
      <c r="I87">
        <v>5582615</v>
      </c>
      <c r="J87">
        <v>13324528</v>
      </c>
      <c r="K87">
        <v>6410066</v>
      </c>
      <c r="L87">
        <v>6027646</v>
      </c>
      <c r="M87">
        <v>-233833</v>
      </c>
      <c r="N87">
        <v>0.96979648311728639</v>
      </c>
      <c r="O87">
        <v>0.19122328034427666</v>
      </c>
      <c r="P87">
        <v>2.1901051747254647</v>
      </c>
      <c r="Q87">
        <v>0.67518632508983967</v>
      </c>
      <c r="R87">
        <v>2.0786881133517192</v>
      </c>
      <c r="S87">
        <v>0.60769838994407488</v>
      </c>
    </row>
    <row r="88" spans="1:19" x14ac:dyDescent="0.25">
      <c r="A88">
        <v>890205645</v>
      </c>
      <c r="B88" s="38">
        <v>2016</v>
      </c>
      <c r="C88" s="38" t="str">
        <f t="shared" si="1"/>
        <v>890205645 2016</v>
      </c>
      <c r="D88" s="38" t="str">
        <f>VLOOKUP(C88,DATOS_ERI!C:C,1,0)</f>
        <v>890205645 2016</v>
      </c>
      <c r="E88">
        <v>592671437</v>
      </c>
      <c r="F88">
        <v>651060709</v>
      </c>
      <c r="G88">
        <v>1243732146</v>
      </c>
      <c r="H88">
        <v>340857822</v>
      </c>
      <c r="I88">
        <v>218235867</v>
      </c>
      <c r="J88">
        <v>541920810</v>
      </c>
      <c r="K88">
        <v>701811336</v>
      </c>
      <c r="L88">
        <v>297709091</v>
      </c>
      <c r="M88">
        <v>251813615</v>
      </c>
      <c r="N88">
        <v>1.7387643725541377</v>
      </c>
      <c r="O88">
        <v>0.86535302100240497</v>
      </c>
      <c r="P88">
        <v>2.9832892179909178</v>
      </c>
      <c r="Q88">
        <v>0.43572147889148471</v>
      </c>
      <c r="R88">
        <v>0.7721744893559257</v>
      </c>
      <c r="S88">
        <v>0.73974706367362797</v>
      </c>
    </row>
    <row r="89" spans="1:19" x14ac:dyDescent="0.25">
      <c r="A89">
        <v>890205645</v>
      </c>
      <c r="B89" s="38">
        <v>2017</v>
      </c>
      <c r="C89" s="38" t="str">
        <f t="shared" si="1"/>
        <v>890205645 2017</v>
      </c>
      <c r="D89" s="38" t="str">
        <f>VLOOKUP(C89,DATOS_ERI!C:C,1,0)</f>
        <v>890205645 2017</v>
      </c>
      <c r="E89">
        <v>1103648977</v>
      </c>
      <c r="F89">
        <v>1421454452</v>
      </c>
      <c r="G89">
        <v>2525103429</v>
      </c>
      <c r="H89">
        <v>602240084</v>
      </c>
      <c r="I89">
        <v>412358413</v>
      </c>
      <c r="J89">
        <v>1014598497</v>
      </c>
      <c r="K89">
        <v>1510504932</v>
      </c>
      <c r="L89">
        <v>737867886</v>
      </c>
      <c r="M89">
        <v>501408893</v>
      </c>
      <c r="N89">
        <v>1.832573098870649</v>
      </c>
      <c r="O89">
        <v>0.60736756107386569</v>
      </c>
      <c r="P89">
        <v>3.4471333849080459</v>
      </c>
      <c r="Q89">
        <v>0.40180472821337254</v>
      </c>
      <c r="R89">
        <v>0.67169492499214167</v>
      </c>
      <c r="S89">
        <v>0.76149884512314758</v>
      </c>
    </row>
    <row r="90" spans="1:19" x14ac:dyDescent="0.25">
      <c r="A90">
        <v>890312765</v>
      </c>
      <c r="B90" s="38">
        <v>2016</v>
      </c>
      <c r="C90" s="38" t="str">
        <f t="shared" si="1"/>
        <v>890312765 2016</v>
      </c>
      <c r="D90" s="38" t="str">
        <f>VLOOKUP(C90,DATOS_ERI!C:C,1,0)</f>
        <v>890312765 2016</v>
      </c>
      <c r="E90">
        <v>216414984</v>
      </c>
      <c r="F90">
        <v>47235444</v>
      </c>
      <c r="G90">
        <v>263650428</v>
      </c>
      <c r="H90">
        <v>111329612</v>
      </c>
      <c r="I90">
        <v>24404705</v>
      </c>
      <c r="J90">
        <v>134284317</v>
      </c>
      <c r="K90">
        <v>129366111</v>
      </c>
      <c r="L90">
        <v>7662839</v>
      </c>
      <c r="M90">
        <v>105085372</v>
      </c>
      <c r="N90">
        <v>1.9439121372308386</v>
      </c>
      <c r="O90">
        <v>1.8750819413616568</v>
      </c>
      <c r="P90">
        <v>1.9355056330326468</v>
      </c>
      <c r="Q90">
        <v>0.50932713448885436</v>
      </c>
      <c r="R90">
        <v>1.0380177309341856</v>
      </c>
      <c r="S90">
        <v>0.58323749810108405</v>
      </c>
    </row>
    <row r="91" spans="1:19" x14ac:dyDescent="0.25">
      <c r="A91">
        <v>890312765</v>
      </c>
      <c r="B91" s="38">
        <v>2017</v>
      </c>
      <c r="C91" s="38" t="str">
        <f t="shared" si="1"/>
        <v>890312765 2017</v>
      </c>
      <c r="D91" s="38" t="str">
        <f>VLOOKUP(C91,DATOS_ERI!C:C,1,0)</f>
        <v>890312765 2017</v>
      </c>
      <c r="E91">
        <v>377737572</v>
      </c>
      <c r="F91">
        <v>99202341</v>
      </c>
      <c r="G91">
        <v>476939913</v>
      </c>
      <c r="H91">
        <v>190625333</v>
      </c>
      <c r="I91">
        <v>35118639</v>
      </c>
      <c r="J91">
        <v>225743972</v>
      </c>
      <c r="K91">
        <v>251195941</v>
      </c>
      <c r="L91">
        <v>13071854</v>
      </c>
      <c r="M91">
        <v>187112239</v>
      </c>
      <c r="N91">
        <v>1.9815706866201253</v>
      </c>
      <c r="O91">
        <v>1.9129971460823625</v>
      </c>
      <c r="P91">
        <v>2.8247774920890301</v>
      </c>
      <c r="Q91">
        <v>0.47331742604649657</v>
      </c>
      <c r="R91">
        <v>0.89867683013237865</v>
      </c>
      <c r="S91">
        <v>0.60031583056040017</v>
      </c>
    </row>
    <row r="92" spans="1:19" x14ac:dyDescent="0.25">
      <c r="A92">
        <v>890806999</v>
      </c>
      <c r="B92" s="38">
        <v>2016</v>
      </c>
      <c r="C92" s="38" t="str">
        <f t="shared" si="1"/>
        <v>890806999 2016</v>
      </c>
      <c r="D92" s="38" t="str">
        <f>VLOOKUP(C92,DATOS_ERI!C:C,1,0)</f>
        <v>890806999 2016</v>
      </c>
      <c r="E92">
        <v>43241554</v>
      </c>
      <c r="F92">
        <v>12158042</v>
      </c>
      <c r="G92">
        <v>55399596</v>
      </c>
      <c r="H92">
        <v>38493055</v>
      </c>
      <c r="I92">
        <v>1218353</v>
      </c>
      <c r="J92">
        <v>39711408</v>
      </c>
      <c r="K92">
        <v>15688188</v>
      </c>
      <c r="L92">
        <v>20539016</v>
      </c>
      <c r="M92">
        <v>4748499</v>
      </c>
      <c r="N92">
        <v>1.1233598892059879</v>
      </c>
      <c r="O92">
        <v>0.58978270236020502</v>
      </c>
      <c r="P92">
        <v>9.9790799546601026</v>
      </c>
      <c r="Q92">
        <v>0.71681764610702214</v>
      </c>
      <c r="R92">
        <v>2.5312934801648219</v>
      </c>
      <c r="S92">
        <v>0.30517444567646307</v>
      </c>
    </row>
    <row r="93" spans="1:19" x14ac:dyDescent="0.25">
      <c r="A93">
        <v>890806999</v>
      </c>
      <c r="B93" s="38">
        <v>2017</v>
      </c>
      <c r="C93" s="38" t="str">
        <f t="shared" si="1"/>
        <v>890806999 2017</v>
      </c>
      <c r="D93" s="38" t="str">
        <f>VLOOKUP(C93,DATOS_ERI!C:C,1,0)</f>
        <v>890806999 2017</v>
      </c>
      <c r="E93">
        <v>87279251</v>
      </c>
      <c r="F93">
        <v>24101764</v>
      </c>
      <c r="G93">
        <v>111381015</v>
      </c>
      <c r="H93">
        <v>78147125</v>
      </c>
      <c r="I93">
        <v>2421509</v>
      </c>
      <c r="J93">
        <v>80568634</v>
      </c>
      <c r="K93">
        <v>30812381</v>
      </c>
      <c r="L93">
        <v>41790254</v>
      </c>
      <c r="M93">
        <v>9132126</v>
      </c>
      <c r="N93">
        <v>1.116858118580818</v>
      </c>
      <c r="O93">
        <v>0.58209431249070265</v>
      </c>
      <c r="P93">
        <v>9.9532002565342523</v>
      </c>
      <c r="Q93">
        <v>0.72336056553264483</v>
      </c>
      <c r="R93">
        <v>2.6148136361159495</v>
      </c>
      <c r="S93">
        <v>0.29838020420266415</v>
      </c>
    </row>
    <row r="94" spans="1:19" x14ac:dyDescent="0.25">
      <c r="A94">
        <v>890903035</v>
      </c>
      <c r="B94" s="38">
        <v>2015</v>
      </c>
      <c r="C94" s="38" t="str">
        <f t="shared" si="1"/>
        <v>890903035 2015</v>
      </c>
      <c r="D94" s="38" t="str">
        <f>VLOOKUP(C94,DATOS_ERI!C:C,1,0)</f>
        <v>890903035 2015</v>
      </c>
      <c r="E94">
        <v>413745542</v>
      </c>
      <c r="F94">
        <v>108780189</v>
      </c>
      <c r="G94">
        <v>522525731</v>
      </c>
      <c r="H94">
        <v>138036931</v>
      </c>
      <c r="I94">
        <v>43803198</v>
      </c>
      <c r="J94">
        <v>181840129</v>
      </c>
      <c r="K94">
        <v>340685602</v>
      </c>
      <c r="L94">
        <v>27359553</v>
      </c>
      <c r="M94">
        <v>275708611</v>
      </c>
      <c r="N94">
        <v>2.9973539617452087</v>
      </c>
      <c r="O94">
        <v>2.799149374017885</v>
      </c>
      <c r="P94">
        <v>2.4833846378065823</v>
      </c>
      <c r="Q94">
        <v>0.34800224795054158</v>
      </c>
      <c r="R94">
        <v>0.53374761930796244</v>
      </c>
      <c r="S94">
        <v>0.73582749554586047</v>
      </c>
    </row>
    <row r="95" spans="1:19" x14ac:dyDescent="0.25">
      <c r="A95">
        <v>890903035</v>
      </c>
      <c r="B95" s="38">
        <v>2016</v>
      </c>
      <c r="C95" s="38" t="str">
        <f t="shared" si="1"/>
        <v>890903035 2016</v>
      </c>
      <c r="D95" s="38" t="str">
        <f>VLOOKUP(C95,DATOS_ERI!C:C,1,0)</f>
        <v>890903035 2016</v>
      </c>
      <c r="E95">
        <v>514302396</v>
      </c>
      <c r="F95">
        <v>193888309</v>
      </c>
      <c r="G95">
        <v>708190705</v>
      </c>
      <c r="H95">
        <v>166707941</v>
      </c>
      <c r="I95">
        <v>142468828</v>
      </c>
      <c r="J95">
        <v>309176769</v>
      </c>
      <c r="K95">
        <v>399013936</v>
      </c>
      <c r="L95">
        <v>14465715</v>
      </c>
      <c r="M95">
        <v>347594455</v>
      </c>
      <c r="N95">
        <v>3.0850503756146805</v>
      </c>
      <c r="O95">
        <v>2.9982775745517727</v>
      </c>
      <c r="P95">
        <v>1.3609174141588363</v>
      </c>
      <c r="Q95">
        <v>0.43657275761618475</v>
      </c>
      <c r="R95">
        <v>0.77485205679633207</v>
      </c>
      <c r="S95">
        <v>0.76460021315868587</v>
      </c>
    </row>
    <row r="96" spans="1:19" x14ac:dyDescent="0.25">
      <c r="A96">
        <v>890903035</v>
      </c>
      <c r="B96" s="38">
        <v>2017</v>
      </c>
      <c r="C96" s="38" t="str">
        <f t="shared" si="1"/>
        <v>890903035 2017</v>
      </c>
      <c r="D96" s="38" t="str">
        <f>VLOOKUP(C96,DATOS_ERI!C:C,1,0)</f>
        <v>890903035 2017</v>
      </c>
      <c r="E96">
        <v>912182414</v>
      </c>
      <c r="F96">
        <v>299210635</v>
      </c>
      <c r="G96">
        <v>1211393049</v>
      </c>
      <c r="H96">
        <v>236230295</v>
      </c>
      <c r="I96">
        <v>78522767</v>
      </c>
      <c r="J96">
        <v>314753062</v>
      </c>
      <c r="K96">
        <v>896639987</v>
      </c>
      <c r="L96">
        <v>22415900</v>
      </c>
      <c r="M96">
        <v>675952119</v>
      </c>
      <c r="N96">
        <v>3.8614116534037262</v>
      </c>
      <c r="O96">
        <v>3.7665216224701408</v>
      </c>
      <c r="P96">
        <v>3.8104953051386996</v>
      </c>
      <c r="Q96">
        <v>0.25982736343074392</v>
      </c>
      <c r="R96">
        <v>0.35103616452920922</v>
      </c>
      <c r="S96">
        <v>0.80499285909308527</v>
      </c>
    </row>
    <row r="97" spans="1:19" x14ac:dyDescent="0.25">
      <c r="A97">
        <v>890903055</v>
      </c>
      <c r="B97" s="38">
        <v>2015</v>
      </c>
      <c r="C97" s="38" t="str">
        <f t="shared" si="1"/>
        <v>890903055 2015</v>
      </c>
      <c r="D97" s="38" t="str">
        <f>VLOOKUP(C97,DATOS_ERI!C:C,1,0)</f>
        <v>890903055 2015</v>
      </c>
      <c r="E97">
        <v>89019522</v>
      </c>
      <c r="F97">
        <v>122090378</v>
      </c>
      <c r="G97">
        <v>211109900</v>
      </c>
      <c r="H97">
        <v>48259655</v>
      </c>
      <c r="I97">
        <v>25979025</v>
      </c>
      <c r="J97">
        <v>61935968</v>
      </c>
      <c r="K97">
        <v>149173932</v>
      </c>
      <c r="L97">
        <v>64283</v>
      </c>
      <c r="M97">
        <v>40759867</v>
      </c>
      <c r="N97">
        <v>1.844595076363476</v>
      </c>
      <c r="O97">
        <v>1.8432630527507916</v>
      </c>
      <c r="P97">
        <v>4.6995750610348157</v>
      </c>
      <c r="Q97">
        <v>0.29338258414219326</v>
      </c>
      <c r="R97">
        <v>0.41519297084694395</v>
      </c>
      <c r="S97">
        <v>0.8296766613029517</v>
      </c>
    </row>
    <row r="98" spans="1:19" x14ac:dyDescent="0.25">
      <c r="A98">
        <v>890903055</v>
      </c>
      <c r="B98" s="38">
        <v>2016</v>
      </c>
      <c r="C98" s="38" t="str">
        <f t="shared" si="1"/>
        <v>890903055 2016</v>
      </c>
      <c r="D98" s="38" t="str">
        <f>VLOOKUP(C98,DATOS_ERI!C:C,1,0)</f>
        <v>890903055 2016</v>
      </c>
      <c r="E98">
        <v>62340046</v>
      </c>
      <c r="F98">
        <v>140041503</v>
      </c>
      <c r="G98">
        <v>202381549</v>
      </c>
      <c r="H98">
        <v>28360291</v>
      </c>
      <c r="I98">
        <v>28789897</v>
      </c>
      <c r="J98">
        <v>44416405</v>
      </c>
      <c r="K98">
        <v>157965144</v>
      </c>
      <c r="L98">
        <v>44028</v>
      </c>
      <c r="M98">
        <v>33979755</v>
      </c>
      <c r="N98">
        <v>2.198145498577571</v>
      </c>
      <c r="O98">
        <v>2.1965930462420151</v>
      </c>
      <c r="P98">
        <v>4.864258562647862</v>
      </c>
      <c r="Q98">
        <v>0.21946864830054247</v>
      </c>
      <c r="R98">
        <v>0.28117851745825651</v>
      </c>
      <c r="S98">
        <v>0.92278689397717772</v>
      </c>
    </row>
    <row r="99" spans="1:19" x14ac:dyDescent="0.25">
      <c r="A99">
        <v>890903055</v>
      </c>
      <c r="B99" s="38">
        <v>2017</v>
      </c>
      <c r="C99" s="38" t="str">
        <f t="shared" si="1"/>
        <v>890903055 2017</v>
      </c>
      <c r="D99" s="38" t="str">
        <f>VLOOKUP(C99,DATOS_ERI!C:C,1,0)</f>
        <v>890903055 2017</v>
      </c>
      <c r="E99">
        <v>119172079</v>
      </c>
      <c r="F99">
        <v>283269320</v>
      </c>
      <c r="G99">
        <v>402441399</v>
      </c>
      <c r="H99">
        <v>47016813</v>
      </c>
      <c r="I99">
        <v>37071079</v>
      </c>
      <c r="J99">
        <v>84087892</v>
      </c>
      <c r="K99">
        <v>318353507</v>
      </c>
      <c r="L99">
        <v>85399</v>
      </c>
      <c r="M99">
        <v>72155266</v>
      </c>
      <c r="N99">
        <v>2.5346694383560195</v>
      </c>
      <c r="O99">
        <v>2.5328530881070139</v>
      </c>
      <c r="P99">
        <v>7.6412483165111</v>
      </c>
      <c r="Q99">
        <v>0.20894443814414829</v>
      </c>
      <c r="R99">
        <v>0.26413370718733753</v>
      </c>
      <c r="S99">
        <v>0.88317103280917675</v>
      </c>
    </row>
    <row r="100" spans="1:19" x14ac:dyDescent="0.25">
      <c r="A100">
        <v>890905022</v>
      </c>
      <c r="B100" s="38">
        <v>2015</v>
      </c>
      <c r="C100" s="38" t="str">
        <f t="shared" si="1"/>
        <v>890905022 2015</v>
      </c>
      <c r="D100" s="38" t="str">
        <f>VLOOKUP(C100,DATOS_ERI!C:C,1,0)</f>
        <v>890905022 2015</v>
      </c>
      <c r="E100">
        <v>57557642</v>
      </c>
      <c r="F100">
        <v>12148503</v>
      </c>
      <c r="G100">
        <v>69706145</v>
      </c>
      <c r="H100">
        <v>42955114</v>
      </c>
      <c r="I100">
        <v>2329092</v>
      </c>
      <c r="J100">
        <v>44465920</v>
      </c>
      <c r="K100">
        <v>25240225</v>
      </c>
      <c r="L100">
        <v>5507736</v>
      </c>
      <c r="M100">
        <v>14602528</v>
      </c>
      <c r="N100">
        <v>1.3399485332526413</v>
      </c>
      <c r="O100">
        <v>1.2117278049826616</v>
      </c>
      <c r="P100">
        <v>5.2159824515304676</v>
      </c>
      <c r="Q100">
        <v>0.63790530949602797</v>
      </c>
      <c r="R100">
        <v>1.7617085426140218</v>
      </c>
      <c r="S100">
        <v>0.39550769878322778</v>
      </c>
    </row>
    <row r="101" spans="1:19" x14ac:dyDescent="0.25">
      <c r="A101">
        <v>890905022</v>
      </c>
      <c r="B101" s="38">
        <v>2016</v>
      </c>
      <c r="C101" s="38" t="str">
        <f t="shared" si="1"/>
        <v>890905022 2016</v>
      </c>
      <c r="D101" s="38" t="str">
        <f>VLOOKUP(C101,DATOS_ERI!C:C,1,0)</f>
        <v>890905022 2016</v>
      </c>
      <c r="E101">
        <v>55013713</v>
      </c>
      <c r="F101">
        <v>11933802</v>
      </c>
      <c r="G101">
        <v>66947515</v>
      </c>
      <c r="H101">
        <v>31504191</v>
      </c>
      <c r="I101">
        <v>1877034</v>
      </c>
      <c r="J101">
        <v>32185828</v>
      </c>
      <c r="K101">
        <v>34761687</v>
      </c>
      <c r="L101">
        <v>8772541</v>
      </c>
      <c r="M101">
        <v>23509522</v>
      </c>
      <c r="N101">
        <v>1.7462347469896942</v>
      </c>
      <c r="O101">
        <v>1.467778429860332</v>
      </c>
      <c r="P101">
        <v>6.3577974613139663</v>
      </c>
      <c r="Q101">
        <v>0.48076210147605924</v>
      </c>
      <c r="R101">
        <v>0.92589948238127795</v>
      </c>
      <c r="S101">
        <v>0.54727529468420155</v>
      </c>
    </row>
    <row r="102" spans="1:19" x14ac:dyDescent="0.25">
      <c r="A102">
        <v>890905022</v>
      </c>
      <c r="B102" s="38">
        <v>2017</v>
      </c>
      <c r="C102" s="38" t="str">
        <f t="shared" si="1"/>
        <v>890905022 2017</v>
      </c>
      <c r="D102" s="38" t="str">
        <f>VLOOKUP(C102,DATOS_ERI!C:C,1,0)</f>
        <v>890905022 2017</v>
      </c>
      <c r="E102">
        <v>114942666</v>
      </c>
      <c r="F102">
        <v>27554419</v>
      </c>
      <c r="G102">
        <v>142497085</v>
      </c>
      <c r="H102">
        <v>62598871</v>
      </c>
      <c r="I102">
        <v>6425696</v>
      </c>
      <c r="J102">
        <v>69024567</v>
      </c>
      <c r="K102">
        <v>73472518</v>
      </c>
      <c r="L102">
        <v>19363103</v>
      </c>
      <c r="M102">
        <v>52343795</v>
      </c>
      <c r="N102">
        <v>1.8361779400142855</v>
      </c>
      <c r="O102">
        <v>1.5268576169688428</v>
      </c>
      <c r="P102">
        <v>4.2881610023256629</v>
      </c>
      <c r="Q102">
        <v>0.4843928351236097</v>
      </c>
      <c r="R102">
        <v>0.93946102405255805</v>
      </c>
      <c r="S102">
        <v>0.5607006908246579</v>
      </c>
    </row>
    <row r="103" spans="1:19" x14ac:dyDescent="0.25">
      <c r="A103">
        <v>890908097</v>
      </c>
      <c r="B103" s="38">
        <v>2016</v>
      </c>
      <c r="C103" s="38" t="str">
        <f t="shared" si="1"/>
        <v>890908097 2016</v>
      </c>
      <c r="D103" s="38" t="str">
        <f>VLOOKUP(C103,DATOS_ERI!C:C,1,0)</f>
        <v>890908097 2016</v>
      </c>
      <c r="E103">
        <v>16592457</v>
      </c>
      <c r="F103">
        <v>4065345</v>
      </c>
      <c r="G103">
        <v>20657802</v>
      </c>
      <c r="H103">
        <v>8100951</v>
      </c>
      <c r="I103">
        <v>3293949</v>
      </c>
      <c r="J103">
        <v>10735483</v>
      </c>
      <c r="K103">
        <v>9922319</v>
      </c>
      <c r="M103">
        <v>8491506</v>
      </c>
      <c r="N103">
        <v>2.0482110063374042</v>
      </c>
      <c r="O103">
        <v>2.0482110063374042</v>
      </c>
      <c r="P103">
        <v>1.2341857751895977</v>
      </c>
      <c r="Q103">
        <v>0.51968176478794792</v>
      </c>
      <c r="R103">
        <v>1.0819530192488269</v>
      </c>
      <c r="S103">
        <v>0.63977125930435386</v>
      </c>
    </row>
    <row r="104" spans="1:19" x14ac:dyDescent="0.25">
      <c r="A104">
        <v>890908097</v>
      </c>
      <c r="B104" s="38">
        <v>2017</v>
      </c>
      <c r="C104" s="38" t="str">
        <f t="shared" si="1"/>
        <v>890908097 2017</v>
      </c>
      <c r="D104" s="38" t="str">
        <f>VLOOKUP(C104,DATOS_ERI!C:C,1,0)</f>
        <v>890908097 2017</v>
      </c>
      <c r="E104">
        <v>33964095</v>
      </c>
      <c r="F104">
        <v>7500480</v>
      </c>
      <c r="G104">
        <v>41464575</v>
      </c>
      <c r="H104">
        <v>15319833</v>
      </c>
      <c r="I104">
        <v>4361315</v>
      </c>
      <c r="J104">
        <v>19681148</v>
      </c>
      <c r="K104">
        <v>21783427</v>
      </c>
      <c r="M104">
        <v>18644262</v>
      </c>
      <c r="N104">
        <v>2.2170016474722667</v>
      </c>
      <c r="O104">
        <v>2.2170016474722667</v>
      </c>
      <c r="P104">
        <v>1.7197748844098626</v>
      </c>
      <c r="Q104">
        <v>0.47464969796507017</v>
      </c>
      <c r="R104">
        <v>0.90349181513083321</v>
      </c>
      <c r="S104">
        <v>0.63053201437612705</v>
      </c>
    </row>
    <row r="105" spans="1:19" x14ac:dyDescent="0.25">
      <c r="A105">
        <v>890908901</v>
      </c>
      <c r="B105" s="38">
        <v>2015</v>
      </c>
      <c r="C105" s="38" t="str">
        <f t="shared" si="1"/>
        <v>890908901 2015</v>
      </c>
      <c r="D105" s="38" t="str">
        <f>VLOOKUP(C105,DATOS_ERI!C:C,1,0)</f>
        <v>890908901 2015</v>
      </c>
      <c r="E105">
        <v>33974710</v>
      </c>
      <c r="F105">
        <v>134597207</v>
      </c>
      <c r="G105">
        <v>168571917</v>
      </c>
      <c r="H105">
        <v>27752049</v>
      </c>
      <c r="I105">
        <v>16872741</v>
      </c>
      <c r="J105">
        <v>44609885</v>
      </c>
      <c r="K105">
        <v>123962032</v>
      </c>
      <c r="L105">
        <v>5726332</v>
      </c>
      <c r="M105">
        <v>6222661</v>
      </c>
      <c r="N105">
        <v>1.2242234798590907</v>
      </c>
      <c r="O105">
        <v>1.0178844091836246</v>
      </c>
      <c r="P105">
        <v>7.9771986661799641</v>
      </c>
      <c r="Q105">
        <v>0.26463414425072951</v>
      </c>
      <c r="R105">
        <v>0.35986732615031675</v>
      </c>
      <c r="S105">
        <v>0.83545809709217456</v>
      </c>
    </row>
    <row r="106" spans="1:19" x14ac:dyDescent="0.25">
      <c r="A106">
        <v>890908901</v>
      </c>
      <c r="B106" s="38">
        <v>2016</v>
      </c>
      <c r="C106" s="38" t="str">
        <f t="shared" si="1"/>
        <v>890908901 2016</v>
      </c>
      <c r="D106" s="38" t="str">
        <f>VLOOKUP(C106,DATOS_ERI!C:C,1,0)</f>
        <v>890908901 2016</v>
      </c>
      <c r="E106">
        <v>35853433</v>
      </c>
      <c r="F106">
        <v>149452254</v>
      </c>
      <c r="G106">
        <v>185305687</v>
      </c>
      <c r="H106">
        <v>40897902</v>
      </c>
      <c r="I106">
        <v>16919748</v>
      </c>
      <c r="J106">
        <v>57817650</v>
      </c>
      <c r="K106">
        <v>127488037</v>
      </c>
      <c r="L106">
        <v>5854293</v>
      </c>
      <c r="M106">
        <v>-5044469</v>
      </c>
      <c r="N106">
        <v>0.87665702265118639</v>
      </c>
      <c r="O106">
        <v>0.73351293178804133</v>
      </c>
      <c r="P106">
        <v>8.8330070873395989</v>
      </c>
      <c r="Q106">
        <v>0.31201228055132491</v>
      </c>
      <c r="R106">
        <v>0.45351431679821064</v>
      </c>
      <c r="S106">
        <v>0.77929494414275591</v>
      </c>
    </row>
    <row r="107" spans="1:19" x14ac:dyDescent="0.25">
      <c r="A107">
        <v>890908901</v>
      </c>
      <c r="B107" s="38">
        <v>2017</v>
      </c>
      <c r="C107" s="38" t="str">
        <f t="shared" si="1"/>
        <v>890908901 2017</v>
      </c>
      <c r="D107" s="38" t="str">
        <f>VLOOKUP(C107,DATOS_ERI!C:C,1,0)</f>
        <v>890908901 2017</v>
      </c>
      <c r="E107">
        <v>73178424</v>
      </c>
      <c r="F107">
        <v>324573628</v>
      </c>
      <c r="G107">
        <v>397752052</v>
      </c>
      <c r="H107">
        <v>65179061</v>
      </c>
      <c r="I107">
        <v>75067763</v>
      </c>
      <c r="J107">
        <v>140246824</v>
      </c>
      <c r="K107">
        <v>257505228</v>
      </c>
      <c r="L107">
        <v>11234284</v>
      </c>
      <c r="M107">
        <v>7999363</v>
      </c>
      <c r="N107">
        <v>1.1227290310303795</v>
      </c>
      <c r="O107">
        <v>0.9503687081346569</v>
      </c>
      <c r="P107">
        <v>4.3237418437525577</v>
      </c>
      <c r="Q107">
        <v>0.35259861839757395</v>
      </c>
      <c r="R107">
        <v>0.54463680248076363</v>
      </c>
      <c r="S107">
        <v>0.83613142742504321</v>
      </c>
    </row>
    <row r="108" spans="1:19" x14ac:dyDescent="0.25">
      <c r="A108">
        <v>890910447</v>
      </c>
      <c r="B108" s="38">
        <v>2016</v>
      </c>
      <c r="C108" s="38" t="str">
        <f t="shared" si="1"/>
        <v>890910447 2016</v>
      </c>
      <c r="D108" s="38" t="str">
        <f>VLOOKUP(C108,DATOS_ERI!C:C,1,0)</f>
        <v>890910447 2016</v>
      </c>
      <c r="E108">
        <v>10182590</v>
      </c>
      <c r="F108">
        <v>2793550</v>
      </c>
      <c r="G108">
        <v>12976140</v>
      </c>
      <c r="H108">
        <v>3668030</v>
      </c>
      <c r="I108">
        <v>4038101</v>
      </c>
      <c r="J108">
        <v>6463415</v>
      </c>
      <c r="K108">
        <v>6512725</v>
      </c>
      <c r="M108">
        <v>6514560</v>
      </c>
      <c r="N108">
        <v>2.7760378186656052</v>
      </c>
      <c r="O108">
        <v>2.7760378186656052</v>
      </c>
      <c r="P108">
        <v>0.69179795156188517</v>
      </c>
      <c r="Q108">
        <v>0.49809997426045033</v>
      </c>
      <c r="R108">
        <v>0.99242866849129974</v>
      </c>
      <c r="S108">
        <v>0.81309434084404142</v>
      </c>
    </row>
    <row r="109" spans="1:19" x14ac:dyDescent="0.25">
      <c r="A109">
        <v>890910447</v>
      </c>
      <c r="B109" s="38">
        <v>2017</v>
      </c>
      <c r="C109" s="38" t="str">
        <f t="shared" si="1"/>
        <v>890910447 2017</v>
      </c>
      <c r="D109" s="38" t="str">
        <f>VLOOKUP(C109,DATOS_ERI!C:C,1,0)</f>
        <v>890910447 2017</v>
      </c>
      <c r="E109">
        <v>23320968</v>
      </c>
      <c r="F109">
        <v>5538544</v>
      </c>
      <c r="G109">
        <v>28859512</v>
      </c>
      <c r="H109">
        <v>9626548</v>
      </c>
      <c r="I109">
        <v>5914049</v>
      </c>
      <c r="J109">
        <v>15540597</v>
      </c>
      <c r="K109">
        <v>13318915</v>
      </c>
      <c r="M109">
        <v>13694420</v>
      </c>
      <c r="N109">
        <v>2.4225680898282542</v>
      </c>
      <c r="O109">
        <v>2.4225680898282542</v>
      </c>
      <c r="P109">
        <v>0.93650627514246165</v>
      </c>
      <c r="Q109">
        <v>0.53849132999892724</v>
      </c>
      <c r="R109">
        <v>1.166806530411824</v>
      </c>
      <c r="S109">
        <v>0.66643413790226247</v>
      </c>
    </row>
    <row r="110" spans="1:19" x14ac:dyDescent="0.25">
      <c r="A110">
        <v>890911431</v>
      </c>
      <c r="B110" s="38">
        <v>2016</v>
      </c>
      <c r="C110" s="38" t="str">
        <f t="shared" si="1"/>
        <v>890911431 2016</v>
      </c>
      <c r="D110" s="38" t="str">
        <f>VLOOKUP(C110,DATOS_ERI!C:C,1,0)</f>
        <v>890911431 2016</v>
      </c>
      <c r="E110">
        <v>383385228</v>
      </c>
      <c r="F110">
        <v>70669785</v>
      </c>
      <c r="G110">
        <v>454055013</v>
      </c>
      <c r="H110">
        <v>219093871</v>
      </c>
      <c r="I110">
        <v>79558875</v>
      </c>
      <c r="J110">
        <v>288937479</v>
      </c>
      <c r="K110">
        <v>165117534</v>
      </c>
      <c r="L110">
        <v>29748201</v>
      </c>
      <c r="M110">
        <v>164291357</v>
      </c>
      <c r="N110">
        <v>1.7498674255474722</v>
      </c>
      <c r="O110">
        <v>1.6140890906071945</v>
      </c>
      <c r="P110">
        <v>0.88827029039814853</v>
      </c>
      <c r="Q110">
        <v>0.63634905623209137</v>
      </c>
      <c r="R110">
        <v>1.7498897421760187</v>
      </c>
      <c r="S110">
        <v>0.53886952460538085</v>
      </c>
    </row>
    <row r="111" spans="1:19" x14ac:dyDescent="0.25">
      <c r="A111">
        <v>890911431</v>
      </c>
      <c r="B111" s="38">
        <v>2017</v>
      </c>
      <c r="C111" s="38" t="str">
        <f t="shared" si="1"/>
        <v>890911431 2017</v>
      </c>
      <c r="D111" s="38" t="str">
        <f>VLOOKUP(C111,DATOS_ERI!C:C,1,0)</f>
        <v>890911431 2017</v>
      </c>
      <c r="E111">
        <v>677143540</v>
      </c>
      <c r="F111">
        <v>241521748</v>
      </c>
      <c r="G111">
        <v>918665288</v>
      </c>
      <c r="H111">
        <v>419491000</v>
      </c>
      <c r="I111">
        <v>162974703</v>
      </c>
      <c r="J111">
        <v>582465703</v>
      </c>
      <c r="K111">
        <v>336199585</v>
      </c>
      <c r="L111">
        <v>57764315</v>
      </c>
      <c r="M111">
        <v>257652540</v>
      </c>
      <c r="N111">
        <v>1.6142027838499515</v>
      </c>
      <c r="O111">
        <v>1.4765018200628857</v>
      </c>
      <c r="P111">
        <v>1.481958509843089</v>
      </c>
      <c r="Q111">
        <v>0.63403473561961776</v>
      </c>
      <c r="R111">
        <v>1.7324997679577743</v>
      </c>
      <c r="S111">
        <v>0.5433690534740222</v>
      </c>
    </row>
    <row r="112" spans="1:19" x14ac:dyDescent="0.25">
      <c r="A112">
        <v>890920656</v>
      </c>
      <c r="B112" s="38">
        <v>2016</v>
      </c>
      <c r="C112" s="38" t="str">
        <f t="shared" si="1"/>
        <v>890920656 2016</v>
      </c>
      <c r="D112" s="38" t="str">
        <f>VLOOKUP(C112,DATOS_ERI!C:C,1,0)</f>
        <v>890920656 2016</v>
      </c>
      <c r="E112">
        <v>4025785</v>
      </c>
      <c r="F112">
        <v>1321968</v>
      </c>
      <c r="G112">
        <v>5347753</v>
      </c>
      <c r="H112">
        <v>2394352</v>
      </c>
      <c r="I112">
        <v>943026</v>
      </c>
      <c r="J112">
        <v>3337378</v>
      </c>
      <c r="K112">
        <v>2010375</v>
      </c>
      <c r="L112">
        <v>300</v>
      </c>
      <c r="M112">
        <v>1631433</v>
      </c>
      <c r="N112">
        <v>1.6813672342245418</v>
      </c>
      <c r="O112">
        <v>1.6812419393639699</v>
      </c>
      <c r="P112">
        <v>1.4018362166048444</v>
      </c>
      <c r="Q112">
        <v>0.6240710818169799</v>
      </c>
      <c r="R112">
        <v>1.660077348753342</v>
      </c>
      <c r="S112">
        <v>0.55226952329324108</v>
      </c>
    </row>
    <row r="113" spans="1:19" x14ac:dyDescent="0.25">
      <c r="A113">
        <v>890920656</v>
      </c>
      <c r="B113" s="38">
        <v>2017</v>
      </c>
      <c r="C113" s="38" t="str">
        <f t="shared" si="1"/>
        <v>890920656 2017</v>
      </c>
      <c r="D113" s="38" t="str">
        <f>VLOOKUP(C113,DATOS_ERI!C:C,1,0)</f>
        <v>890920656 2017</v>
      </c>
      <c r="E113">
        <v>7479813</v>
      </c>
      <c r="F113">
        <v>2864172</v>
      </c>
      <c r="G113">
        <v>10343985</v>
      </c>
      <c r="H113">
        <v>3486620</v>
      </c>
      <c r="I113">
        <v>1685495</v>
      </c>
      <c r="J113">
        <v>5172115</v>
      </c>
      <c r="K113">
        <v>5171870</v>
      </c>
      <c r="L113">
        <v>300</v>
      </c>
      <c r="M113">
        <v>3993193</v>
      </c>
      <c r="N113">
        <v>2.1452905679425918</v>
      </c>
      <c r="O113">
        <v>2.1452045247259521</v>
      </c>
      <c r="P113">
        <v>1.6993061385527695</v>
      </c>
      <c r="Q113">
        <v>0.50001184263124898</v>
      </c>
      <c r="R113">
        <v>1.0000473716470057</v>
      </c>
      <c r="S113">
        <v>0.6629326125279571</v>
      </c>
    </row>
    <row r="114" spans="1:19" x14ac:dyDescent="0.25">
      <c r="A114">
        <v>890928186</v>
      </c>
      <c r="B114" s="38">
        <v>2016</v>
      </c>
      <c r="C114" s="38" t="str">
        <f t="shared" si="1"/>
        <v>890928186 2016</v>
      </c>
      <c r="D114" s="38" t="str">
        <f>VLOOKUP(C114,DATOS_ERI!C:C,1,0)</f>
        <v>890928186 2016</v>
      </c>
      <c r="E114">
        <v>16873579</v>
      </c>
      <c r="F114">
        <v>5213159</v>
      </c>
      <c r="G114">
        <v>22086738</v>
      </c>
      <c r="H114">
        <v>6646928</v>
      </c>
      <c r="I114">
        <v>4689289</v>
      </c>
      <c r="J114">
        <v>10565545</v>
      </c>
      <c r="K114">
        <v>11521193</v>
      </c>
      <c r="L114">
        <v>2766518</v>
      </c>
      <c r="M114">
        <v>10226651</v>
      </c>
      <c r="N114">
        <v>2.5385529977156365</v>
      </c>
      <c r="O114">
        <v>2.1223429831043754</v>
      </c>
      <c r="P114">
        <v>1.1117162964364107</v>
      </c>
      <c r="Q114">
        <v>0.47836602218036905</v>
      </c>
      <c r="R114">
        <v>0.91705303435156416</v>
      </c>
      <c r="S114">
        <v>0.73394640711543735</v>
      </c>
    </row>
    <row r="115" spans="1:19" x14ac:dyDescent="0.25">
      <c r="A115">
        <v>890928186</v>
      </c>
      <c r="B115" s="38">
        <v>2017</v>
      </c>
      <c r="C115" s="38" t="str">
        <f t="shared" si="1"/>
        <v>890928186 2017</v>
      </c>
      <c r="D115" s="38" t="str">
        <f>VLOOKUP(C115,DATOS_ERI!C:C,1,0)</f>
        <v>890928186 2017</v>
      </c>
      <c r="E115">
        <v>30944418</v>
      </c>
      <c r="F115">
        <v>14317558</v>
      </c>
      <c r="G115">
        <v>45261976</v>
      </c>
      <c r="H115">
        <v>11781738</v>
      </c>
      <c r="I115">
        <v>9725747</v>
      </c>
      <c r="J115">
        <v>21507485</v>
      </c>
      <c r="K115">
        <v>23754491</v>
      </c>
      <c r="L115">
        <v>6181675</v>
      </c>
      <c r="M115">
        <v>19162680</v>
      </c>
      <c r="N115">
        <v>2.6264731060901201</v>
      </c>
      <c r="O115">
        <v>2.1017903300854255</v>
      </c>
      <c r="P115">
        <v>1.4721293901640666</v>
      </c>
      <c r="Q115">
        <v>0.47517777394429267</v>
      </c>
      <c r="R115">
        <v>0.90540710807063807</v>
      </c>
      <c r="S115">
        <v>0.73969899148901497</v>
      </c>
    </row>
    <row r="116" spans="1:19" x14ac:dyDescent="0.25">
      <c r="A116">
        <v>890932424</v>
      </c>
      <c r="B116" s="38">
        <v>2016</v>
      </c>
      <c r="C116" s="38" t="str">
        <f t="shared" si="1"/>
        <v>890932424 2016</v>
      </c>
      <c r="D116" s="38" t="str">
        <f>VLOOKUP(C116,DATOS_ERI!C:C,1,0)</f>
        <v>890932424 2016</v>
      </c>
      <c r="E116">
        <v>81415190</v>
      </c>
      <c r="F116">
        <v>214740166</v>
      </c>
      <c r="G116">
        <v>296155356</v>
      </c>
      <c r="H116">
        <v>69317551</v>
      </c>
      <c r="I116">
        <v>38697818</v>
      </c>
      <c r="J116">
        <v>105128506</v>
      </c>
      <c r="K116">
        <v>191026850</v>
      </c>
      <c r="L116">
        <v>12500623</v>
      </c>
      <c r="M116">
        <v>12097639</v>
      </c>
      <c r="N116">
        <v>1.1745249049551678</v>
      </c>
      <c r="O116">
        <v>0.99418640742227027</v>
      </c>
      <c r="P116">
        <v>5.5491543735101549</v>
      </c>
      <c r="Q116">
        <v>0.35497756116894269</v>
      </c>
      <c r="R116">
        <v>0.55033366251916938</v>
      </c>
      <c r="S116">
        <v>0.77568972954856841</v>
      </c>
    </row>
    <row r="117" spans="1:19" x14ac:dyDescent="0.25">
      <c r="A117">
        <v>890932424</v>
      </c>
      <c r="B117" s="38">
        <v>2017</v>
      </c>
      <c r="C117" s="38" t="str">
        <f t="shared" si="1"/>
        <v>890932424 2017</v>
      </c>
      <c r="D117" s="38" t="str">
        <f>VLOOKUP(C117,DATOS_ERI!C:C,1,0)</f>
        <v>890932424 2017</v>
      </c>
      <c r="E117">
        <v>176580505</v>
      </c>
      <c r="F117">
        <v>497875171</v>
      </c>
      <c r="G117">
        <v>674455676</v>
      </c>
      <c r="H117">
        <v>129002807</v>
      </c>
      <c r="I117">
        <v>125380018</v>
      </c>
      <c r="J117">
        <v>254382825</v>
      </c>
      <c r="K117">
        <v>420072851</v>
      </c>
      <c r="L117">
        <v>37696954</v>
      </c>
      <c r="M117">
        <v>47577698</v>
      </c>
      <c r="N117">
        <v>1.3688113391207062</v>
      </c>
      <c r="O117">
        <v>1.0765932480833538</v>
      </c>
      <c r="P117">
        <v>3.9709291715048245</v>
      </c>
      <c r="Q117">
        <v>0.37716759462781957</v>
      </c>
      <c r="R117">
        <v>0.60556835414245802</v>
      </c>
      <c r="S117">
        <v>0.80873048950365722</v>
      </c>
    </row>
    <row r="118" spans="1:19" x14ac:dyDescent="0.25">
      <c r="A118">
        <v>890939355</v>
      </c>
      <c r="B118" s="38">
        <v>2015</v>
      </c>
      <c r="C118" s="38" t="str">
        <f t="shared" si="1"/>
        <v>890939355 2015</v>
      </c>
      <c r="D118" s="38" t="str">
        <f>VLOOKUP(C118,DATOS_ERI!C:C,1,0)</f>
        <v>890939355 2015</v>
      </c>
      <c r="E118">
        <v>30548250</v>
      </c>
      <c r="F118">
        <v>6696267</v>
      </c>
      <c r="G118">
        <v>37244517</v>
      </c>
      <c r="H118">
        <v>12754334</v>
      </c>
      <c r="I118">
        <v>9631491</v>
      </c>
      <c r="J118">
        <v>21758667</v>
      </c>
      <c r="K118">
        <v>15485850</v>
      </c>
      <c r="L118">
        <v>14030272</v>
      </c>
      <c r="M118">
        <v>17793916</v>
      </c>
      <c r="N118">
        <v>2.3951270211365014</v>
      </c>
      <c r="O118">
        <v>1.295087458114238</v>
      </c>
      <c r="P118">
        <v>0.69524718447019263</v>
      </c>
      <c r="Q118">
        <v>0.5842112813545145</v>
      </c>
      <c r="R118">
        <v>1.4050676585398929</v>
      </c>
      <c r="S118">
        <v>0.67439030018834722</v>
      </c>
    </row>
    <row r="119" spans="1:19" x14ac:dyDescent="0.25">
      <c r="A119">
        <v>890939355</v>
      </c>
      <c r="B119" s="38">
        <v>2016</v>
      </c>
      <c r="C119" s="38" t="str">
        <f t="shared" si="1"/>
        <v>890939355 2016</v>
      </c>
      <c r="D119" s="38" t="str">
        <f>VLOOKUP(C119,DATOS_ERI!C:C,1,0)</f>
        <v>890939355 2016</v>
      </c>
      <c r="E119">
        <v>10377920</v>
      </c>
      <c r="F119">
        <v>13412759</v>
      </c>
      <c r="G119">
        <v>23790679</v>
      </c>
      <c r="H119">
        <v>4518647</v>
      </c>
      <c r="I119">
        <v>1023874</v>
      </c>
      <c r="J119">
        <v>4879540</v>
      </c>
      <c r="K119">
        <v>18911139</v>
      </c>
      <c r="L119">
        <v>2130616</v>
      </c>
      <c r="M119">
        <v>5859273</v>
      </c>
      <c r="N119">
        <v>2.2966874818944696</v>
      </c>
      <c r="O119">
        <v>1.8251711186999118</v>
      </c>
      <c r="P119">
        <v>13.100009376153706</v>
      </c>
      <c r="Q119">
        <v>0.20510301534479114</v>
      </c>
      <c r="R119">
        <v>0.25802464885906662</v>
      </c>
      <c r="S119">
        <v>0.83793375548465854</v>
      </c>
    </row>
    <row r="120" spans="1:19" x14ac:dyDescent="0.25">
      <c r="A120">
        <v>890939355</v>
      </c>
      <c r="B120" s="38">
        <v>2017</v>
      </c>
      <c r="C120" s="38" t="str">
        <f t="shared" si="1"/>
        <v>890939355 2017</v>
      </c>
      <c r="D120" s="38" t="str">
        <f>VLOOKUP(C120,DATOS_ERI!C:C,1,0)</f>
        <v>890939355 2017</v>
      </c>
      <c r="E120">
        <v>18271830</v>
      </c>
      <c r="F120">
        <v>26808677</v>
      </c>
      <c r="G120">
        <v>45080507</v>
      </c>
      <c r="H120">
        <v>5935460</v>
      </c>
      <c r="I120">
        <v>1433008</v>
      </c>
      <c r="J120">
        <v>7368468</v>
      </c>
      <c r="K120">
        <v>37712039</v>
      </c>
      <c r="L120">
        <v>2493446</v>
      </c>
      <c r="M120">
        <v>12336370</v>
      </c>
      <c r="N120">
        <v>3.0784185219005771</v>
      </c>
      <c r="O120">
        <v>2.6583253867434031</v>
      </c>
      <c r="P120">
        <v>18.707974414657837</v>
      </c>
      <c r="Q120">
        <v>0.16345131167224894</v>
      </c>
      <c r="R120">
        <v>0.19538768508380042</v>
      </c>
      <c r="S120">
        <v>0.86833644084792572</v>
      </c>
    </row>
    <row r="121" spans="1:19" x14ac:dyDescent="0.25">
      <c r="A121">
        <v>890940026</v>
      </c>
      <c r="B121" s="38">
        <v>2016</v>
      </c>
      <c r="C121" s="38" t="str">
        <f t="shared" si="1"/>
        <v>890940026 2016</v>
      </c>
      <c r="D121" s="38" t="str">
        <f>VLOOKUP(C121,DATOS_ERI!C:C,1,0)</f>
        <v>890940026 2016</v>
      </c>
      <c r="E121">
        <v>38620489</v>
      </c>
      <c r="F121">
        <v>26664110</v>
      </c>
      <c r="G121">
        <v>65284599</v>
      </c>
      <c r="H121">
        <v>55551618</v>
      </c>
      <c r="I121">
        <v>527674</v>
      </c>
      <c r="J121">
        <v>56079292</v>
      </c>
      <c r="K121">
        <v>9205307</v>
      </c>
      <c r="L121">
        <v>1746481</v>
      </c>
      <c r="M121">
        <v>-16931129</v>
      </c>
      <c r="N121">
        <v>0.69521807627637422</v>
      </c>
      <c r="O121">
        <v>0.66377919001387142</v>
      </c>
      <c r="P121">
        <v>50.531407649419904</v>
      </c>
      <c r="Q121">
        <v>0.85899726518960462</v>
      </c>
      <c r="R121">
        <v>6.0920610252325096</v>
      </c>
      <c r="S121">
        <v>0.14908540680475038</v>
      </c>
    </row>
    <row r="122" spans="1:19" x14ac:dyDescent="0.25">
      <c r="A122">
        <v>890940026</v>
      </c>
      <c r="B122" s="38">
        <v>2017</v>
      </c>
      <c r="C122" s="38" t="str">
        <f t="shared" si="1"/>
        <v>890940026 2017</v>
      </c>
      <c r="D122" s="38" t="str">
        <f>VLOOKUP(C122,DATOS_ERI!C:C,1,0)</f>
        <v>890940026 2017</v>
      </c>
      <c r="E122">
        <v>71138950</v>
      </c>
      <c r="F122">
        <v>65515805</v>
      </c>
      <c r="G122">
        <v>136654755</v>
      </c>
      <c r="H122">
        <v>120199538</v>
      </c>
      <c r="I122">
        <v>1017275</v>
      </c>
      <c r="J122">
        <v>121216813</v>
      </c>
      <c r="K122">
        <v>15437942</v>
      </c>
      <c r="L122">
        <v>4562774</v>
      </c>
      <c r="M122">
        <v>-49060588</v>
      </c>
      <c r="N122">
        <v>0.59184046115052458</v>
      </c>
      <c r="O122">
        <v>0.55388046499812671</v>
      </c>
      <c r="P122">
        <v>64.403239045489173</v>
      </c>
      <c r="Q122">
        <v>0.88702960244595952</v>
      </c>
      <c r="R122">
        <v>7.8518764353435193</v>
      </c>
      <c r="S122">
        <v>0.12041452198278794</v>
      </c>
    </row>
    <row r="123" spans="1:19" x14ac:dyDescent="0.25">
      <c r="A123">
        <v>900018975</v>
      </c>
      <c r="B123" s="38">
        <v>2015</v>
      </c>
      <c r="C123" s="38" t="str">
        <f t="shared" si="1"/>
        <v>900018975 2015</v>
      </c>
      <c r="D123" s="38" t="str">
        <f>VLOOKUP(C123,DATOS_ERI!C:C,1,0)</f>
        <v>900018975 2015</v>
      </c>
      <c r="E123">
        <v>214746997</v>
      </c>
      <c r="F123">
        <v>191829452</v>
      </c>
      <c r="G123">
        <v>406576449</v>
      </c>
      <c r="H123">
        <v>156418367</v>
      </c>
      <c r="I123">
        <v>106647299</v>
      </c>
      <c r="J123">
        <v>263065666</v>
      </c>
      <c r="K123">
        <v>143510783</v>
      </c>
      <c r="L123">
        <v>12264649</v>
      </c>
      <c r="M123">
        <v>58328630</v>
      </c>
      <c r="N123">
        <v>1.3729014125304095</v>
      </c>
      <c r="O123">
        <v>1.2944921487385175</v>
      </c>
      <c r="P123">
        <v>1.7987277108630759</v>
      </c>
      <c r="Q123">
        <v>0.64702632591490805</v>
      </c>
      <c r="R123">
        <v>1.8330724737248489</v>
      </c>
      <c r="S123">
        <v>0.61527932229050486</v>
      </c>
    </row>
    <row r="124" spans="1:19" x14ac:dyDescent="0.25">
      <c r="A124">
        <v>900018975</v>
      </c>
      <c r="B124" s="38">
        <v>2016</v>
      </c>
      <c r="C124" s="38" t="str">
        <f t="shared" si="1"/>
        <v>900018975 2016</v>
      </c>
      <c r="D124" s="38" t="str">
        <f>VLOOKUP(C124,DATOS_ERI!C:C,1,0)</f>
        <v>900018975 2016</v>
      </c>
      <c r="E124">
        <v>411713637</v>
      </c>
      <c r="F124">
        <v>197178449</v>
      </c>
      <c r="G124">
        <v>608892086</v>
      </c>
      <c r="H124">
        <v>264372886</v>
      </c>
      <c r="I124">
        <v>158872668</v>
      </c>
      <c r="J124">
        <v>423245554</v>
      </c>
      <c r="K124">
        <v>185646532</v>
      </c>
      <c r="L124">
        <v>41604395</v>
      </c>
      <c r="M124">
        <v>147340751</v>
      </c>
      <c r="N124">
        <v>1.5573217179313918</v>
      </c>
      <c r="O124">
        <v>1.3999515895892591</v>
      </c>
      <c r="P124">
        <v>1.2411099497617804</v>
      </c>
      <c r="Q124">
        <v>0.6951076614912679</v>
      </c>
      <c r="R124">
        <v>2.2798462725929078</v>
      </c>
      <c r="S124">
        <v>0.56581323344708412</v>
      </c>
    </row>
    <row r="125" spans="1:19" x14ac:dyDescent="0.25">
      <c r="A125">
        <v>900018975</v>
      </c>
      <c r="B125" s="38">
        <v>2017</v>
      </c>
      <c r="C125" s="38" t="str">
        <f t="shared" si="1"/>
        <v>900018975 2017</v>
      </c>
      <c r="D125" s="38" t="str">
        <f>VLOOKUP(C125,DATOS_ERI!C:C,1,0)</f>
        <v>900018975 2017</v>
      </c>
      <c r="E125">
        <v>846137676</v>
      </c>
      <c r="F125">
        <v>606740513</v>
      </c>
      <c r="G125">
        <v>1452878189</v>
      </c>
      <c r="H125">
        <v>490060950</v>
      </c>
      <c r="I125">
        <v>582193573</v>
      </c>
      <c r="J125">
        <v>1072254523</v>
      </c>
      <c r="K125">
        <v>380623666</v>
      </c>
      <c r="L125">
        <v>90014095</v>
      </c>
      <c r="M125">
        <v>356076726</v>
      </c>
      <c r="N125">
        <v>1.7265968161715395</v>
      </c>
      <c r="O125">
        <v>1.5429174289442977</v>
      </c>
      <c r="P125">
        <v>1.042162849502978</v>
      </c>
      <c r="Q125">
        <v>0.73802093741803709</v>
      </c>
      <c r="R125">
        <v>2.8170989320459121</v>
      </c>
      <c r="S125">
        <v>0.66269646436271201</v>
      </c>
    </row>
    <row r="126" spans="1:19" x14ac:dyDescent="0.25">
      <c r="A126">
        <v>900035722</v>
      </c>
      <c r="B126" s="38">
        <v>2016</v>
      </c>
      <c r="C126" s="38" t="str">
        <f t="shared" si="1"/>
        <v>900035722 2016</v>
      </c>
      <c r="D126" s="38" t="str">
        <f>VLOOKUP(C126,DATOS_ERI!C:C,1,0)</f>
        <v>900035722 2016</v>
      </c>
      <c r="E126">
        <v>88939375</v>
      </c>
      <c r="F126">
        <v>36601362</v>
      </c>
      <c r="G126">
        <v>125540737</v>
      </c>
      <c r="H126">
        <v>66101014</v>
      </c>
      <c r="I126">
        <v>53204379</v>
      </c>
      <c r="J126">
        <v>119241393</v>
      </c>
      <c r="K126">
        <v>6299344</v>
      </c>
      <c r="L126">
        <v>74068286</v>
      </c>
      <c r="M126">
        <v>22838361</v>
      </c>
      <c r="N126">
        <v>1.3455069690761476</v>
      </c>
      <c r="O126">
        <v>0.22497520234712284</v>
      </c>
      <c r="P126">
        <v>0.68793890066830776</v>
      </c>
      <c r="Q126">
        <v>0.94982231146213525</v>
      </c>
      <c r="R126">
        <v>18.929176276132878</v>
      </c>
      <c r="S126">
        <v>0.47397939841630848</v>
      </c>
    </row>
    <row r="127" spans="1:19" x14ac:dyDescent="0.25">
      <c r="A127">
        <v>900035722</v>
      </c>
      <c r="B127" s="38">
        <v>2017</v>
      </c>
      <c r="C127" s="38" t="str">
        <f t="shared" si="1"/>
        <v>900035722 2017</v>
      </c>
      <c r="D127" s="38" t="str">
        <f>VLOOKUP(C127,DATOS_ERI!C:C,1,0)</f>
        <v>900035722 2017</v>
      </c>
      <c r="E127">
        <v>153468759</v>
      </c>
      <c r="F127">
        <v>58844685</v>
      </c>
      <c r="G127">
        <v>212313444</v>
      </c>
      <c r="H127">
        <v>126909251</v>
      </c>
      <c r="I127">
        <v>72887451</v>
      </c>
      <c r="J127">
        <v>199796702</v>
      </c>
      <c r="K127">
        <v>12516742</v>
      </c>
      <c r="L127">
        <v>127617880</v>
      </c>
      <c r="M127">
        <v>26559508</v>
      </c>
      <c r="N127">
        <v>1.2092795268329177</v>
      </c>
      <c r="O127">
        <v>0.20369578101126765</v>
      </c>
      <c r="P127">
        <v>0.80733629990709921</v>
      </c>
      <c r="Q127">
        <v>0.94104592830211919</v>
      </c>
      <c r="R127">
        <v>15.962356817772548</v>
      </c>
      <c r="S127">
        <v>0.40225522883044562</v>
      </c>
    </row>
    <row r="128" spans="1:19" x14ac:dyDescent="0.25">
      <c r="A128">
        <v>900087151</v>
      </c>
      <c r="B128" s="38">
        <v>2016</v>
      </c>
      <c r="C128" s="38" t="str">
        <f t="shared" si="1"/>
        <v>900087151 2016</v>
      </c>
      <c r="D128" s="38" t="str">
        <f>VLOOKUP(C128,DATOS_ERI!C:C,1,0)</f>
        <v>900087151 2016</v>
      </c>
      <c r="E128">
        <v>1013127</v>
      </c>
      <c r="F128">
        <v>1161353161</v>
      </c>
      <c r="G128">
        <v>1162366288</v>
      </c>
      <c r="H128">
        <v>111297813</v>
      </c>
      <c r="I128">
        <v>200692192</v>
      </c>
      <c r="J128">
        <v>311990005</v>
      </c>
      <c r="K128">
        <v>850376283</v>
      </c>
      <c r="M128">
        <v>-110284686</v>
      </c>
      <c r="N128">
        <v>9.1028473308815156E-3</v>
      </c>
      <c r="O128">
        <v>9.1028473308815156E-3</v>
      </c>
      <c r="P128">
        <v>5.7867381357815857</v>
      </c>
      <c r="Q128">
        <v>0.26840937165927164</v>
      </c>
      <c r="R128">
        <v>0.36688465005085286</v>
      </c>
      <c r="S128">
        <v>0.90424893241569992</v>
      </c>
    </row>
    <row r="129" spans="1:19" x14ac:dyDescent="0.25">
      <c r="A129">
        <v>900087151</v>
      </c>
      <c r="B129" s="38">
        <v>2017</v>
      </c>
      <c r="C129" s="38" t="str">
        <f t="shared" si="1"/>
        <v>900087151 2017</v>
      </c>
      <c r="D129" s="38" t="str">
        <f>VLOOKUP(C129,DATOS_ERI!C:C,1,0)</f>
        <v>900087151 2017</v>
      </c>
      <c r="E129">
        <v>2569797</v>
      </c>
      <c r="F129">
        <v>2308439087</v>
      </c>
      <c r="G129">
        <v>2311008884</v>
      </c>
      <c r="H129">
        <v>160107657</v>
      </c>
      <c r="I129">
        <v>282788868</v>
      </c>
      <c r="J129">
        <v>442896525</v>
      </c>
      <c r="K129">
        <v>1868112359</v>
      </c>
      <c r="M129">
        <v>-157537860</v>
      </c>
      <c r="N129">
        <v>1.6050431616771457E-2</v>
      </c>
      <c r="O129">
        <v>1.6050431616771457E-2</v>
      </c>
      <c r="P129">
        <v>8.1631186663260031</v>
      </c>
      <c r="Q129">
        <v>0.19164639654409912</v>
      </c>
      <c r="R129">
        <v>0.2370823804394091</v>
      </c>
      <c r="S129">
        <v>0.93071958394081189</v>
      </c>
    </row>
    <row r="130" spans="1:19" x14ac:dyDescent="0.25">
      <c r="A130">
        <v>900139110</v>
      </c>
      <c r="B130" s="38">
        <v>2016</v>
      </c>
      <c r="C130" s="38" t="str">
        <f t="shared" si="1"/>
        <v>900139110 2016</v>
      </c>
      <c r="D130" s="38" t="str">
        <f>VLOOKUP(C130,DATOS_ERI!C:C,1,0)</f>
        <v>900139110 2016</v>
      </c>
      <c r="E130">
        <v>18819167</v>
      </c>
      <c r="F130">
        <v>1385366</v>
      </c>
      <c r="G130">
        <v>20204533</v>
      </c>
      <c r="H130">
        <v>9365717</v>
      </c>
      <c r="J130">
        <v>9365717</v>
      </c>
      <c r="K130">
        <v>10838816</v>
      </c>
      <c r="M130">
        <v>9453450</v>
      </c>
      <c r="N130">
        <v>2.0093674622028406</v>
      </c>
      <c r="O130">
        <v>2.0093674622028406</v>
      </c>
      <c r="Q130">
        <v>0.46354533410893484</v>
      </c>
      <c r="R130">
        <v>0.8640904135654669</v>
      </c>
      <c r="S130">
        <v>0.53645466589106516</v>
      </c>
    </row>
    <row r="131" spans="1:19" x14ac:dyDescent="0.25">
      <c r="A131">
        <v>900139110</v>
      </c>
      <c r="B131" s="38">
        <v>2017</v>
      </c>
      <c r="C131" s="38" t="str">
        <f t="shared" ref="C131:C171" si="2">A131&amp;" "&amp;B131</f>
        <v>900139110 2017</v>
      </c>
      <c r="D131" s="38" t="str">
        <f>VLOOKUP(C131,DATOS_ERI!C:C,1,0)</f>
        <v>900139110 2017</v>
      </c>
      <c r="E131">
        <v>38629447</v>
      </c>
      <c r="F131">
        <v>2898463</v>
      </c>
      <c r="G131">
        <v>41527910</v>
      </c>
      <c r="H131">
        <v>8539870</v>
      </c>
      <c r="I131">
        <v>11128663</v>
      </c>
      <c r="J131">
        <v>19668533</v>
      </c>
      <c r="K131">
        <v>21859377</v>
      </c>
      <c r="M131">
        <v>30089577</v>
      </c>
      <c r="N131">
        <v>4.5234233073805576</v>
      </c>
      <c r="O131">
        <v>4.5234233073805576</v>
      </c>
      <c r="P131">
        <v>0.26045024456217247</v>
      </c>
      <c r="Q131">
        <v>0.47362202913654938</v>
      </c>
      <c r="R131">
        <v>0.89977555170030687</v>
      </c>
      <c r="S131">
        <v>0.79435830023711762</v>
      </c>
    </row>
    <row r="132" spans="1:19" x14ac:dyDescent="0.25">
      <c r="A132">
        <v>900190385</v>
      </c>
      <c r="B132" s="38">
        <v>2015</v>
      </c>
      <c r="C132" s="38" t="str">
        <f t="shared" si="2"/>
        <v>900190385 2015</v>
      </c>
      <c r="D132" s="38" t="str">
        <f>VLOOKUP(C132,DATOS_ERI!C:C,1,0)</f>
        <v>900190385 2015</v>
      </c>
      <c r="E132">
        <v>367796665</v>
      </c>
      <c r="F132">
        <v>125176</v>
      </c>
      <c r="G132">
        <v>367921841</v>
      </c>
      <c r="H132">
        <v>468710493</v>
      </c>
      <c r="J132">
        <v>459627585</v>
      </c>
      <c r="K132">
        <v>-91705744</v>
      </c>
      <c r="M132">
        <v>-100913828</v>
      </c>
      <c r="N132">
        <v>0.78469902102234357</v>
      </c>
      <c r="O132">
        <v>0.78469902102234357</v>
      </c>
      <c r="Q132">
        <v>1.2492533298668724</v>
      </c>
      <c r="R132">
        <v>-5.0119825100595659</v>
      </c>
      <c r="S132">
        <v>-0.24925332986687246</v>
      </c>
    </row>
    <row r="133" spans="1:19" x14ac:dyDescent="0.25">
      <c r="A133">
        <v>900190385</v>
      </c>
      <c r="B133" s="38">
        <v>2016</v>
      </c>
      <c r="C133" s="38" t="str">
        <f t="shared" si="2"/>
        <v>900190385 2016</v>
      </c>
      <c r="D133" s="38" t="str">
        <f>VLOOKUP(C133,DATOS_ERI!C:C,1,0)</f>
        <v>900190385 2016</v>
      </c>
      <c r="E133">
        <v>359177324</v>
      </c>
      <c r="F133">
        <v>1085</v>
      </c>
      <c r="G133">
        <v>359178409</v>
      </c>
      <c r="H133">
        <v>396833714</v>
      </c>
      <c r="J133">
        <v>386183603</v>
      </c>
      <c r="K133">
        <v>-27005194</v>
      </c>
      <c r="M133">
        <v>-37656390</v>
      </c>
      <c r="N133">
        <v>0.90510788607038561</v>
      </c>
      <c r="O133">
        <v>0.90510788607038561</v>
      </c>
      <c r="Q133">
        <v>1.0751860170971468</v>
      </c>
      <c r="R133">
        <v>-14.300345444657795</v>
      </c>
      <c r="S133">
        <v>-7.518601709714684E-2</v>
      </c>
    </row>
    <row r="134" spans="1:19" x14ac:dyDescent="0.25">
      <c r="A134">
        <v>900190385</v>
      </c>
      <c r="B134" s="38">
        <v>2017</v>
      </c>
      <c r="C134" s="38" t="str">
        <f t="shared" si="2"/>
        <v>900190385 2017</v>
      </c>
      <c r="D134" s="38" t="str">
        <f>VLOOKUP(C134,DATOS_ERI!C:C,1,0)</f>
        <v>900190385 2017</v>
      </c>
      <c r="E134">
        <v>624005937</v>
      </c>
      <c r="F134">
        <v>120950611</v>
      </c>
      <c r="G134">
        <v>744956548</v>
      </c>
      <c r="H134">
        <v>791579532</v>
      </c>
      <c r="J134">
        <v>791579532</v>
      </c>
      <c r="K134">
        <v>-46622984</v>
      </c>
      <c r="M134">
        <v>-167573595</v>
      </c>
      <c r="N134">
        <v>0.78830479032648859</v>
      </c>
      <c r="O134">
        <v>0.78830479032648859</v>
      </c>
      <c r="Q134">
        <v>1.0625848368272883</v>
      </c>
      <c r="R134">
        <v>-16.978311212341108</v>
      </c>
      <c r="S134">
        <v>-6.2584836827288354E-2</v>
      </c>
    </row>
    <row r="135" spans="1:19" x14ac:dyDescent="0.25">
      <c r="A135">
        <v>900192242</v>
      </c>
      <c r="B135" s="38">
        <v>2015</v>
      </c>
      <c r="C135" s="38" t="str">
        <f t="shared" si="2"/>
        <v>900192242 2015</v>
      </c>
      <c r="D135" s="38" t="e">
        <f>VLOOKUP(C135,DATOS_ERI!C:C,1,0)</f>
        <v>#N/A</v>
      </c>
      <c r="E135">
        <v>192670783</v>
      </c>
      <c r="F135">
        <v>924507825</v>
      </c>
      <c r="G135">
        <v>1117178608</v>
      </c>
      <c r="H135">
        <v>199452974</v>
      </c>
      <c r="I135">
        <v>269142793</v>
      </c>
      <c r="J135">
        <v>454492887</v>
      </c>
      <c r="K135">
        <v>662685721</v>
      </c>
      <c r="L135">
        <v>20581953</v>
      </c>
      <c r="M135">
        <v>-6782191</v>
      </c>
      <c r="N135">
        <v>0.96599603974819648</v>
      </c>
      <c r="O135">
        <v>0.86280403118982818</v>
      </c>
      <c r="P135">
        <v>3.435008660997287</v>
      </c>
      <c r="Q135">
        <v>0.40682204595167115</v>
      </c>
      <c r="R135">
        <v>0.68583473673488127</v>
      </c>
      <c r="S135">
        <v>0.83409090303669686</v>
      </c>
    </row>
    <row r="136" spans="1:19" x14ac:dyDescent="0.25">
      <c r="A136">
        <v>900192242</v>
      </c>
      <c r="B136" s="38">
        <v>2016</v>
      </c>
      <c r="C136" s="38" t="str">
        <f t="shared" si="2"/>
        <v>900192242 2016</v>
      </c>
      <c r="D136" s="38" t="str">
        <f>VLOOKUP(C136,DATOS_ERI!C:C,1,0)</f>
        <v>900192242 2016</v>
      </c>
      <c r="E136">
        <v>260215768</v>
      </c>
      <c r="F136">
        <v>863409013</v>
      </c>
      <c r="G136">
        <v>1123624781</v>
      </c>
      <c r="H136">
        <v>88396209</v>
      </c>
      <c r="I136">
        <v>142240737</v>
      </c>
      <c r="J136">
        <v>222088509</v>
      </c>
      <c r="K136">
        <v>901536272</v>
      </c>
      <c r="L136">
        <v>9297458</v>
      </c>
      <c r="M136">
        <v>171819559</v>
      </c>
      <c r="N136">
        <v>2.9437435263767928</v>
      </c>
      <c r="O136">
        <v>2.8385641515463633</v>
      </c>
      <c r="P136">
        <v>6.0700544106432748</v>
      </c>
      <c r="Q136">
        <v>0.19765362312706058</v>
      </c>
      <c r="R136">
        <v>0.24634450758959592</v>
      </c>
      <c r="S136">
        <v>0.92893733446414617</v>
      </c>
    </row>
    <row r="137" spans="1:19" x14ac:dyDescent="0.25">
      <c r="A137">
        <v>900192242</v>
      </c>
      <c r="B137" s="38">
        <v>2017</v>
      </c>
      <c r="C137" s="38" t="str">
        <f t="shared" si="2"/>
        <v>900192242 2017</v>
      </c>
      <c r="D137" s="38" t="str">
        <f>VLOOKUP(C137,DATOS_ERI!C:C,1,0)</f>
        <v>900192242 2017</v>
      </c>
      <c r="E137">
        <v>389170573</v>
      </c>
      <c r="F137">
        <v>1739468600</v>
      </c>
      <c r="G137">
        <v>2128639173</v>
      </c>
      <c r="H137">
        <v>174849026</v>
      </c>
      <c r="I137">
        <v>228081346</v>
      </c>
      <c r="J137">
        <v>402930372</v>
      </c>
      <c r="K137">
        <v>1725708801</v>
      </c>
      <c r="L137">
        <v>15124712</v>
      </c>
      <c r="M137">
        <v>214321547</v>
      </c>
      <c r="N137">
        <v>2.2257520210607291</v>
      </c>
      <c r="O137">
        <v>2.1392504697166572</v>
      </c>
      <c r="P137">
        <v>7.626527247870591</v>
      </c>
      <c r="Q137">
        <v>0.18929012352625721</v>
      </c>
      <c r="R137">
        <v>0.23348688478989799</v>
      </c>
      <c r="S137">
        <v>0.91785877652830361</v>
      </c>
    </row>
    <row r="138" spans="1:19" x14ac:dyDescent="0.25">
      <c r="A138">
        <v>900192726</v>
      </c>
      <c r="B138" s="38">
        <v>2016</v>
      </c>
      <c r="C138" s="38" t="str">
        <f t="shared" si="2"/>
        <v>900192726 2016</v>
      </c>
      <c r="D138" s="38" t="str">
        <f>VLOOKUP(C138,DATOS_ERI!C:C,1,0)</f>
        <v>900192726 2016</v>
      </c>
      <c r="E138">
        <v>3808269</v>
      </c>
      <c r="F138">
        <v>3207305</v>
      </c>
      <c r="G138">
        <v>7015574</v>
      </c>
      <c r="H138">
        <v>85149</v>
      </c>
      <c r="I138">
        <v>1035772</v>
      </c>
      <c r="J138">
        <v>1081293</v>
      </c>
      <c r="K138">
        <v>5934281</v>
      </c>
      <c r="L138">
        <v>203782</v>
      </c>
      <c r="M138">
        <v>3723120</v>
      </c>
      <c r="N138">
        <v>44.724764824014372</v>
      </c>
      <c r="O138">
        <v>42.33152473898695</v>
      </c>
      <c r="P138">
        <v>3.0965357240782723</v>
      </c>
      <c r="Q138">
        <v>0.15412751686462148</v>
      </c>
      <c r="R138">
        <v>0.18221129063487218</v>
      </c>
      <c r="S138">
        <v>0.99351143612767823</v>
      </c>
    </row>
    <row r="139" spans="1:19" x14ac:dyDescent="0.25">
      <c r="A139">
        <v>900192726</v>
      </c>
      <c r="B139" s="38">
        <v>2017</v>
      </c>
      <c r="C139" s="38" t="str">
        <f t="shared" si="2"/>
        <v>900192726 2017</v>
      </c>
      <c r="D139" s="38" t="str">
        <f>VLOOKUP(C139,DATOS_ERI!C:C,1,0)</f>
        <v>900192726 2017</v>
      </c>
      <c r="E139">
        <v>9191949</v>
      </c>
      <c r="F139">
        <v>6470991</v>
      </c>
      <c r="G139">
        <v>15662940</v>
      </c>
      <c r="H139">
        <v>452689</v>
      </c>
      <c r="I139">
        <v>3068543</v>
      </c>
      <c r="J139">
        <v>3521232</v>
      </c>
      <c r="K139">
        <v>12141708</v>
      </c>
      <c r="L139">
        <v>1261752</v>
      </c>
      <c r="M139">
        <v>8739260</v>
      </c>
      <c r="N139">
        <v>20.30521837287851</v>
      </c>
      <c r="O139">
        <v>17.517980335285372</v>
      </c>
      <c r="P139">
        <v>2.1088154866984103</v>
      </c>
      <c r="Q139">
        <v>0.2248129661481178</v>
      </c>
      <c r="R139">
        <v>0.29001125706531566</v>
      </c>
      <c r="S139">
        <v>0.97109808248004525</v>
      </c>
    </row>
    <row r="140" spans="1:19" x14ac:dyDescent="0.25">
      <c r="A140">
        <v>900193192</v>
      </c>
      <c r="B140" s="38">
        <v>2016</v>
      </c>
      <c r="C140" s="38" t="str">
        <f t="shared" si="2"/>
        <v>900193192 2016</v>
      </c>
      <c r="D140" s="38" t="str">
        <f>VLOOKUP(C140,DATOS_ERI!C:C,1,0)</f>
        <v>900193192 2016</v>
      </c>
      <c r="E140">
        <v>11778763</v>
      </c>
      <c r="F140">
        <v>48557440</v>
      </c>
      <c r="G140">
        <v>60336203</v>
      </c>
      <c r="H140">
        <v>26401813</v>
      </c>
      <c r="I140">
        <v>32279745</v>
      </c>
      <c r="J140">
        <v>58681558</v>
      </c>
      <c r="K140">
        <v>1654645</v>
      </c>
      <c r="M140">
        <v>-14623050</v>
      </c>
      <c r="N140">
        <v>0.4461346271939734</v>
      </c>
      <c r="O140">
        <v>0.4461346271939734</v>
      </c>
      <c r="P140">
        <v>1.5042696279044336</v>
      </c>
      <c r="Q140">
        <v>0.97257624912194096</v>
      </c>
      <c r="R140">
        <v>35.464741983930089</v>
      </c>
      <c r="S140">
        <v>0.56242170227384047</v>
      </c>
    </row>
    <row r="141" spans="1:19" x14ac:dyDescent="0.25">
      <c r="A141">
        <v>900193192</v>
      </c>
      <c r="B141" s="38">
        <v>2017</v>
      </c>
      <c r="C141" s="38" t="str">
        <f t="shared" si="2"/>
        <v>900193192 2017</v>
      </c>
      <c r="D141" s="38" t="str">
        <f>VLOOKUP(C141,DATOS_ERI!C:C,1,0)</f>
        <v>900193192 2017</v>
      </c>
      <c r="E141">
        <v>29361987</v>
      </c>
      <c r="F141">
        <v>71330758</v>
      </c>
      <c r="G141">
        <v>100692745</v>
      </c>
      <c r="H141">
        <v>47127588</v>
      </c>
      <c r="I141">
        <v>51364048</v>
      </c>
      <c r="J141">
        <v>98491636</v>
      </c>
      <c r="K141">
        <v>2201109</v>
      </c>
      <c r="L141">
        <v>8837837</v>
      </c>
      <c r="M141">
        <v>-17765601</v>
      </c>
      <c r="N141">
        <v>0.62303182161582293</v>
      </c>
      <c r="O141">
        <v>0.43550181265376875</v>
      </c>
      <c r="P141">
        <v>1.3887292917411804</v>
      </c>
      <c r="Q141">
        <v>0.97814034168995989</v>
      </c>
      <c r="R141">
        <v>44.746369216608535</v>
      </c>
      <c r="S141">
        <v>0.53196639936670709</v>
      </c>
    </row>
    <row r="142" spans="1:19" x14ac:dyDescent="0.25">
      <c r="A142">
        <v>900205547</v>
      </c>
      <c r="B142" s="38">
        <v>2015</v>
      </c>
      <c r="C142" s="38" t="str">
        <f t="shared" si="2"/>
        <v>900205547 2015</v>
      </c>
      <c r="D142" s="38" t="str">
        <f>VLOOKUP(C142,DATOS_ERI!C:C,1,0)</f>
        <v>900205547 2015</v>
      </c>
      <c r="E142">
        <v>3802955</v>
      </c>
      <c r="F142">
        <v>367997</v>
      </c>
      <c r="G142">
        <v>4170952</v>
      </c>
      <c r="H142">
        <v>3601193</v>
      </c>
      <c r="I142">
        <v>191667</v>
      </c>
      <c r="J142">
        <v>3792860</v>
      </c>
      <c r="K142">
        <v>378092</v>
      </c>
      <c r="M142">
        <v>201762</v>
      </c>
      <c r="N142">
        <v>1.0560264334624665</v>
      </c>
      <c r="O142">
        <v>1.0560264334624665</v>
      </c>
      <c r="P142">
        <v>1.9199810087286804</v>
      </c>
      <c r="Q142">
        <v>0.90935115052870419</v>
      </c>
      <c r="R142">
        <v>10.031579615543308</v>
      </c>
      <c r="S142">
        <v>0.13660166791658115</v>
      </c>
    </row>
    <row r="143" spans="1:19" x14ac:dyDescent="0.25">
      <c r="A143">
        <v>900205547</v>
      </c>
      <c r="B143" s="38">
        <v>2016</v>
      </c>
      <c r="C143" s="38" t="str">
        <f t="shared" si="2"/>
        <v>900205547 2016</v>
      </c>
      <c r="D143" s="38" t="str">
        <f>VLOOKUP(C143,DATOS_ERI!C:C,1,0)</f>
        <v>900205547 2016</v>
      </c>
      <c r="E143">
        <v>3980039</v>
      </c>
      <c r="F143">
        <v>307495</v>
      </c>
      <c r="G143">
        <v>4287534</v>
      </c>
      <c r="H143">
        <v>3133428</v>
      </c>
      <c r="I143">
        <v>452890</v>
      </c>
      <c r="J143">
        <v>3586318</v>
      </c>
      <c r="K143">
        <v>701216</v>
      </c>
      <c r="M143">
        <v>846611</v>
      </c>
      <c r="N143">
        <v>1.2701868369083318</v>
      </c>
      <c r="O143">
        <v>1.2701868369083318</v>
      </c>
      <c r="P143">
        <v>0.67896177879838371</v>
      </c>
      <c r="Q143">
        <v>0.83645237565463038</v>
      </c>
      <c r="R143">
        <v>5.1144269383470995</v>
      </c>
      <c r="S143">
        <v>0.2691771074001979</v>
      </c>
    </row>
    <row r="144" spans="1:19" x14ac:dyDescent="0.25">
      <c r="A144">
        <v>900205547</v>
      </c>
      <c r="B144" s="38">
        <v>2017</v>
      </c>
      <c r="C144" s="38" t="str">
        <f t="shared" si="2"/>
        <v>900205547 2017</v>
      </c>
      <c r="D144" s="38" t="str">
        <f>VLOOKUP(C144,DATOS_ERI!C:C,1,0)</f>
        <v>900205547 2017</v>
      </c>
      <c r="E144">
        <v>8652057</v>
      </c>
      <c r="F144">
        <v>1089866</v>
      </c>
      <c r="G144">
        <v>9741923</v>
      </c>
      <c r="H144">
        <v>8236937</v>
      </c>
      <c r="I144">
        <v>458446</v>
      </c>
      <c r="J144">
        <v>8695383</v>
      </c>
      <c r="K144">
        <v>1046540</v>
      </c>
      <c r="M144">
        <v>415120</v>
      </c>
      <c r="N144">
        <v>1.050397374655166</v>
      </c>
      <c r="O144">
        <v>1.050397374655166</v>
      </c>
      <c r="P144">
        <v>2.3773050697355851</v>
      </c>
      <c r="Q144">
        <v>0.89257357094692702</v>
      </c>
      <c r="R144">
        <v>8.3086962753454241</v>
      </c>
      <c r="S144">
        <v>0.15448551584733322</v>
      </c>
    </row>
    <row r="145" spans="1:19" x14ac:dyDescent="0.25">
      <c r="A145">
        <v>900206480</v>
      </c>
      <c r="B145" s="38">
        <v>2016</v>
      </c>
      <c r="C145" s="38" t="str">
        <f t="shared" si="2"/>
        <v>900206480 2016</v>
      </c>
      <c r="D145" s="38" t="str">
        <f>VLOOKUP(C145,DATOS_ERI!C:C,1,0)</f>
        <v>900206480 2016</v>
      </c>
      <c r="E145">
        <v>11123965</v>
      </c>
      <c r="F145">
        <v>10730706</v>
      </c>
      <c r="G145">
        <v>21854671</v>
      </c>
      <c r="H145">
        <v>5882886</v>
      </c>
      <c r="I145">
        <v>9993348</v>
      </c>
      <c r="J145">
        <v>15167270</v>
      </c>
      <c r="K145">
        <v>6687401</v>
      </c>
      <c r="L145">
        <v>67463</v>
      </c>
      <c r="M145">
        <v>5241079</v>
      </c>
      <c r="N145">
        <v>1.8909026963976525</v>
      </c>
      <c r="O145">
        <v>1.8794350255979804</v>
      </c>
      <c r="P145">
        <v>1.0737848817033091</v>
      </c>
      <c r="Q145">
        <v>0.69400587178823236</v>
      </c>
      <c r="R145">
        <v>2.2680365660740249</v>
      </c>
      <c r="S145">
        <v>0.7632578408524201</v>
      </c>
    </row>
    <row r="146" spans="1:19" x14ac:dyDescent="0.25">
      <c r="A146">
        <v>900206480</v>
      </c>
      <c r="B146" s="38">
        <v>2017</v>
      </c>
      <c r="C146" s="38" t="str">
        <f t="shared" si="2"/>
        <v>900206480 2017</v>
      </c>
      <c r="D146" s="38" t="str">
        <f>VLOOKUP(C146,DATOS_ERI!C:C,1,0)</f>
        <v>900206480 2017</v>
      </c>
      <c r="E146">
        <v>22253279</v>
      </c>
      <c r="F146">
        <v>20932021</v>
      </c>
      <c r="G146">
        <v>43185300</v>
      </c>
      <c r="H146">
        <v>9641358</v>
      </c>
      <c r="I146">
        <v>18120668</v>
      </c>
      <c r="J146">
        <v>27762026</v>
      </c>
      <c r="K146">
        <v>15423274</v>
      </c>
      <c r="L146">
        <v>4802176</v>
      </c>
      <c r="M146">
        <v>12611921</v>
      </c>
      <c r="N146">
        <v>2.3081062854423617</v>
      </c>
      <c r="O146">
        <v>1.8100254134324232</v>
      </c>
      <c r="P146">
        <v>1.1551462120491365</v>
      </c>
      <c r="Q146">
        <v>0.64285824111445333</v>
      </c>
      <c r="R146">
        <v>1.8000086103637918</v>
      </c>
      <c r="S146">
        <v>0.77674444776347507</v>
      </c>
    </row>
    <row r="147" spans="1:19" x14ac:dyDescent="0.25">
      <c r="A147">
        <v>900206483</v>
      </c>
      <c r="B147" s="38">
        <v>2016</v>
      </c>
      <c r="C147" s="38" t="str">
        <f t="shared" si="2"/>
        <v>900206483 2016</v>
      </c>
      <c r="D147" s="38" t="str">
        <f>VLOOKUP(C147,DATOS_ERI!C:C,1,0)</f>
        <v>900206483 2016</v>
      </c>
      <c r="E147">
        <v>4993714</v>
      </c>
      <c r="F147">
        <v>2310359</v>
      </c>
      <c r="G147">
        <v>7304073</v>
      </c>
      <c r="H147">
        <v>2014538</v>
      </c>
      <c r="I147">
        <v>4626622</v>
      </c>
      <c r="J147">
        <v>6641160</v>
      </c>
      <c r="K147">
        <v>662913</v>
      </c>
      <c r="L147">
        <v>42282</v>
      </c>
      <c r="M147">
        <v>2979176</v>
      </c>
      <c r="N147">
        <v>2.4788383242212357</v>
      </c>
      <c r="O147">
        <v>2.4578498891557272</v>
      </c>
      <c r="P147">
        <v>0.49936195349436369</v>
      </c>
      <c r="Q147">
        <v>0.90924063875046157</v>
      </c>
      <c r="R147">
        <v>10.01814717768395</v>
      </c>
      <c r="S147">
        <v>0.72418977740227952</v>
      </c>
    </row>
    <row r="148" spans="1:19" x14ac:dyDescent="0.25">
      <c r="A148">
        <v>900206483</v>
      </c>
      <c r="B148" s="38">
        <v>2017</v>
      </c>
      <c r="C148" s="38" t="str">
        <f t="shared" si="2"/>
        <v>900206483 2017</v>
      </c>
      <c r="D148" s="38" t="str">
        <f>VLOOKUP(C148,DATOS_ERI!C:C,1,0)</f>
        <v>900206483 2017</v>
      </c>
      <c r="E148">
        <v>6286426</v>
      </c>
      <c r="F148">
        <v>4438778</v>
      </c>
      <c r="G148">
        <v>10725204</v>
      </c>
      <c r="H148">
        <v>2954142</v>
      </c>
      <c r="I148">
        <v>5999946</v>
      </c>
      <c r="J148">
        <v>8954088</v>
      </c>
      <c r="K148">
        <v>1771116</v>
      </c>
      <c r="L148">
        <v>464513</v>
      </c>
      <c r="M148">
        <v>3332284</v>
      </c>
      <c r="N148">
        <v>2.1280040025157896</v>
      </c>
      <c r="O148">
        <v>1.970762746002054</v>
      </c>
      <c r="P148">
        <v>0.73980299156025742</v>
      </c>
      <c r="Q148">
        <v>0.83486412006708688</v>
      </c>
      <c r="R148">
        <v>5.0556191689307761</v>
      </c>
      <c r="S148">
        <v>0.72456076359946164</v>
      </c>
    </row>
    <row r="149" spans="1:19" x14ac:dyDescent="0.25">
      <c r="A149">
        <v>900315057</v>
      </c>
      <c r="B149" s="38">
        <v>2016</v>
      </c>
      <c r="C149" s="38" t="str">
        <f t="shared" si="2"/>
        <v>900315057 2016</v>
      </c>
      <c r="D149" s="38" t="str">
        <f>VLOOKUP(C149,DATOS_ERI!C:C,1,0)</f>
        <v>900315057 2016</v>
      </c>
      <c r="E149">
        <v>48331948</v>
      </c>
      <c r="F149">
        <v>19937439</v>
      </c>
      <c r="G149">
        <v>68269387</v>
      </c>
      <c r="H149">
        <v>9714004</v>
      </c>
      <c r="I149">
        <v>50899196</v>
      </c>
      <c r="J149">
        <v>60613200</v>
      </c>
      <c r="K149">
        <v>7656187</v>
      </c>
      <c r="L149">
        <v>19455500</v>
      </c>
      <c r="M149">
        <v>38617944</v>
      </c>
      <c r="N149">
        <v>4.9754918774997412</v>
      </c>
      <c r="O149">
        <v>2.972661736602126</v>
      </c>
      <c r="P149">
        <v>0.39170439941723245</v>
      </c>
      <c r="Q149">
        <v>0.88785329213517039</v>
      </c>
      <c r="R149">
        <v>7.9168912671542637</v>
      </c>
      <c r="S149">
        <v>0.8577106895657346</v>
      </c>
    </row>
    <row r="150" spans="1:19" x14ac:dyDescent="0.25">
      <c r="A150">
        <v>900315057</v>
      </c>
      <c r="B150" s="38">
        <v>2017</v>
      </c>
      <c r="C150" s="38" t="str">
        <f t="shared" si="2"/>
        <v>900315057 2017</v>
      </c>
      <c r="D150" s="38" t="str">
        <f>VLOOKUP(C150,DATOS_ERI!C:C,1,0)</f>
        <v>900315057 2017</v>
      </c>
      <c r="E150">
        <v>110785448</v>
      </c>
      <c r="F150">
        <v>48396297</v>
      </c>
      <c r="G150">
        <v>159181745</v>
      </c>
      <c r="H150">
        <v>25785055</v>
      </c>
      <c r="I150">
        <v>117625381</v>
      </c>
      <c r="J150">
        <v>143410436</v>
      </c>
      <c r="K150">
        <v>15771309</v>
      </c>
      <c r="L150">
        <v>61347721</v>
      </c>
      <c r="M150">
        <v>85000393</v>
      </c>
      <c r="N150">
        <v>4.2964984173972089</v>
      </c>
      <c r="O150">
        <v>1.91730159194929</v>
      </c>
      <c r="P150">
        <v>0.41144433785085893</v>
      </c>
      <c r="Q150">
        <v>0.90092262777996313</v>
      </c>
      <c r="R150">
        <v>9.0931219469480933</v>
      </c>
      <c r="S150">
        <v>0.83801499977274407</v>
      </c>
    </row>
    <row r="151" spans="1:19" x14ac:dyDescent="0.25">
      <c r="A151">
        <v>900378893</v>
      </c>
      <c r="B151" s="38">
        <v>2015</v>
      </c>
      <c r="C151" s="38" t="str">
        <f t="shared" si="2"/>
        <v>900378893 2015</v>
      </c>
      <c r="D151" s="38" t="str">
        <f>VLOOKUP(C151,DATOS_ERI!C:C,1,0)</f>
        <v>900378893 2015</v>
      </c>
      <c r="E151">
        <v>264219844</v>
      </c>
      <c r="F151">
        <v>192781523</v>
      </c>
      <c r="G151">
        <v>457001367</v>
      </c>
      <c r="H151">
        <v>48235741</v>
      </c>
      <c r="I151">
        <v>367178425</v>
      </c>
      <c r="J151">
        <v>415015670</v>
      </c>
      <c r="K151">
        <v>41985697</v>
      </c>
      <c r="L151">
        <v>128830556</v>
      </c>
      <c r="M151">
        <v>215984103</v>
      </c>
      <c r="N151">
        <v>5.4776777244906425</v>
      </c>
      <c r="O151">
        <v>2.8068250884753692</v>
      </c>
      <c r="P151">
        <v>0.52503499626918437</v>
      </c>
      <c r="Q151">
        <v>0.90812785249283512</v>
      </c>
      <c r="R151">
        <v>9.8846916844086206</v>
      </c>
      <c r="S151">
        <v>0.89532362821137912</v>
      </c>
    </row>
    <row r="152" spans="1:19" x14ac:dyDescent="0.25">
      <c r="A152">
        <v>900378893</v>
      </c>
      <c r="B152" s="38">
        <v>2016</v>
      </c>
      <c r="C152" s="38" t="str">
        <f t="shared" si="2"/>
        <v>900378893 2016</v>
      </c>
      <c r="D152" s="38" t="str">
        <f>VLOOKUP(C152,DATOS_ERI!C:C,1,0)</f>
        <v>900378893 2016</v>
      </c>
      <c r="E152">
        <v>185667339</v>
      </c>
      <c r="F152">
        <v>62552311</v>
      </c>
      <c r="G152">
        <v>248219650</v>
      </c>
      <c r="H152">
        <v>33043294</v>
      </c>
      <c r="I152">
        <v>169271681</v>
      </c>
      <c r="J152">
        <v>196499009</v>
      </c>
      <c r="K152">
        <v>51720641</v>
      </c>
      <c r="L152">
        <v>73690391</v>
      </c>
      <c r="M152">
        <v>152624045</v>
      </c>
      <c r="N152">
        <v>5.6189113288765942</v>
      </c>
      <c r="O152">
        <v>3.3887949548855509</v>
      </c>
      <c r="P152">
        <v>0.36953795596795663</v>
      </c>
      <c r="Q152">
        <v>0.7916335753434508</v>
      </c>
      <c r="R152">
        <v>3.7992376969960602</v>
      </c>
      <c r="S152">
        <v>0.89030953834637994</v>
      </c>
    </row>
    <row r="153" spans="1:19" x14ac:dyDescent="0.25">
      <c r="A153">
        <v>900378893</v>
      </c>
      <c r="B153" s="38">
        <v>2017</v>
      </c>
      <c r="C153" s="38" t="str">
        <f t="shared" si="2"/>
        <v>900378893 2017</v>
      </c>
      <c r="D153" s="38" t="str">
        <f>VLOOKUP(C153,DATOS_ERI!C:C,1,0)</f>
        <v>900378893 2017</v>
      </c>
      <c r="E153">
        <v>357801399</v>
      </c>
      <c r="F153">
        <v>143945544</v>
      </c>
      <c r="G153">
        <v>501746943</v>
      </c>
      <c r="H153">
        <v>52034493</v>
      </c>
      <c r="I153">
        <v>334241456</v>
      </c>
      <c r="J153">
        <v>386275949</v>
      </c>
      <c r="K153">
        <v>115470994</v>
      </c>
      <c r="L153">
        <v>150148832</v>
      </c>
      <c r="M153">
        <v>305766906</v>
      </c>
      <c r="N153">
        <v>6.8762349428483907</v>
      </c>
      <c r="O153">
        <v>3.9906714763224462</v>
      </c>
      <c r="P153">
        <v>0.43066334655985938</v>
      </c>
      <c r="Q153">
        <v>0.76986208763009845</v>
      </c>
      <c r="R153">
        <v>3.3452206101213608</v>
      </c>
      <c r="S153">
        <v>0.89629335320135672</v>
      </c>
    </row>
    <row r="154" spans="1:19" x14ac:dyDescent="0.25">
      <c r="A154">
        <v>900390238</v>
      </c>
      <c r="B154" s="38">
        <v>2015</v>
      </c>
      <c r="C154" s="38" t="str">
        <f t="shared" si="2"/>
        <v>900390238 2015</v>
      </c>
      <c r="D154" s="38" t="e">
        <f>VLOOKUP(C154,DATOS_ERI!C:C,1,0)</f>
        <v>#N/A</v>
      </c>
      <c r="E154">
        <v>208624084</v>
      </c>
      <c r="F154">
        <v>12163904</v>
      </c>
      <c r="G154">
        <v>220787988</v>
      </c>
      <c r="H154">
        <v>86414525</v>
      </c>
      <c r="I154">
        <v>25348</v>
      </c>
      <c r="J154">
        <v>86399748</v>
      </c>
      <c r="K154">
        <v>134388240</v>
      </c>
      <c r="L154">
        <v>2677308</v>
      </c>
      <c r="M154">
        <v>122209559</v>
      </c>
      <c r="N154">
        <v>2.4142247382601476</v>
      </c>
      <c r="O154">
        <v>2.3832425856648523</v>
      </c>
      <c r="P154">
        <v>479.87628215243808</v>
      </c>
      <c r="Q154">
        <v>0.3913244954249957</v>
      </c>
      <c r="R154">
        <v>0.64291152261537166</v>
      </c>
      <c r="S154">
        <v>0.60879031154539076</v>
      </c>
    </row>
    <row r="155" spans="1:19" x14ac:dyDescent="0.25">
      <c r="A155">
        <v>900390238</v>
      </c>
      <c r="B155" s="38">
        <v>2016</v>
      </c>
      <c r="C155" s="38" t="str">
        <f t="shared" si="2"/>
        <v>900390238 2016</v>
      </c>
      <c r="D155" s="38" t="str">
        <f>VLOOKUP(C155,DATOS_ERI!C:C,1,0)</f>
        <v>900390238 2016</v>
      </c>
      <c r="E155">
        <v>131452952</v>
      </c>
      <c r="F155">
        <v>6041140</v>
      </c>
      <c r="G155">
        <v>137494092</v>
      </c>
      <c r="H155">
        <v>46548037</v>
      </c>
      <c r="J155">
        <v>46382912</v>
      </c>
      <c r="K155">
        <v>91111180</v>
      </c>
      <c r="L155">
        <v>770826</v>
      </c>
      <c r="M155">
        <v>84904915</v>
      </c>
      <c r="N155">
        <v>2.8240278317214536</v>
      </c>
      <c r="O155">
        <v>2.8074680356552952</v>
      </c>
      <c r="Q155">
        <v>0.33734476387538165</v>
      </c>
      <c r="R155">
        <v>0.50908035654899875</v>
      </c>
      <c r="S155">
        <v>0.66265523612461841</v>
      </c>
    </row>
    <row r="156" spans="1:19" x14ac:dyDescent="0.25">
      <c r="A156">
        <v>900390238</v>
      </c>
      <c r="B156" s="38">
        <v>2017</v>
      </c>
      <c r="C156" s="38" t="str">
        <f t="shared" si="2"/>
        <v>900390238 2017</v>
      </c>
      <c r="D156" s="38" t="str">
        <f>VLOOKUP(C156,DATOS_ERI!C:C,1,0)</f>
        <v>900390238 2017</v>
      </c>
      <c r="E156">
        <v>256818760</v>
      </c>
      <c r="F156">
        <v>7319785</v>
      </c>
      <c r="G156">
        <v>264138545</v>
      </c>
      <c r="H156">
        <v>77021493</v>
      </c>
      <c r="I156">
        <v>2526</v>
      </c>
      <c r="J156">
        <v>77024019</v>
      </c>
      <c r="K156">
        <v>187114526</v>
      </c>
      <c r="L156">
        <v>784492</v>
      </c>
      <c r="M156">
        <v>179797267</v>
      </c>
      <c r="N156">
        <v>3.3343778469731817</v>
      </c>
      <c r="O156">
        <v>3.3241924822205147</v>
      </c>
      <c r="P156">
        <v>2897.7771179730798</v>
      </c>
      <c r="Q156">
        <v>0.29160461605480564</v>
      </c>
      <c r="R156">
        <v>0.41164104490743814</v>
      </c>
      <c r="S156">
        <v>0.70840494710834423</v>
      </c>
    </row>
    <row r="157" spans="1:19" x14ac:dyDescent="0.25">
      <c r="A157">
        <v>900413588</v>
      </c>
      <c r="B157" s="38">
        <v>2016</v>
      </c>
      <c r="C157" s="38" t="str">
        <f t="shared" si="2"/>
        <v>900413588 2016</v>
      </c>
      <c r="D157" s="38" t="str">
        <f>VLOOKUP(C157,DATOS_ERI!C:C,1,0)</f>
        <v>900413588 2016</v>
      </c>
      <c r="E157">
        <v>5490205</v>
      </c>
      <c r="F157">
        <v>4917262</v>
      </c>
      <c r="G157">
        <v>10407467</v>
      </c>
      <c r="H157">
        <v>2959456</v>
      </c>
      <c r="I157">
        <v>2605853</v>
      </c>
      <c r="J157">
        <v>5565309</v>
      </c>
      <c r="K157">
        <v>4842158</v>
      </c>
      <c r="M157">
        <v>2530749</v>
      </c>
      <c r="N157">
        <v>1.8551399311224765</v>
      </c>
      <c r="O157">
        <v>1.8551399311224765</v>
      </c>
      <c r="P157">
        <v>1.88700667305485</v>
      </c>
      <c r="Q157">
        <v>0.53474193096168354</v>
      </c>
      <c r="R157">
        <v>1.149344775614509</v>
      </c>
      <c r="S157">
        <v>0.71564108730779541</v>
      </c>
    </row>
    <row r="158" spans="1:19" x14ac:dyDescent="0.25">
      <c r="A158">
        <v>900413588</v>
      </c>
      <c r="B158" s="38">
        <v>2017</v>
      </c>
      <c r="C158" s="38" t="str">
        <f t="shared" si="2"/>
        <v>900413588 2017</v>
      </c>
      <c r="D158" s="38" t="str">
        <f>VLOOKUP(C158,DATOS_ERI!C:C,1,0)</f>
        <v>900413588 2017</v>
      </c>
      <c r="E158">
        <v>15286215</v>
      </c>
      <c r="F158">
        <v>10034373</v>
      </c>
      <c r="G158">
        <v>25320588</v>
      </c>
      <c r="H158">
        <v>8840737</v>
      </c>
      <c r="I158">
        <v>4639918</v>
      </c>
      <c r="J158">
        <v>13480655</v>
      </c>
      <c r="K158">
        <v>11839933</v>
      </c>
      <c r="M158">
        <v>6445478</v>
      </c>
      <c r="N158">
        <v>1.7290656876231021</v>
      </c>
      <c r="O158">
        <v>1.7290656876231021</v>
      </c>
      <c r="P158">
        <v>2.1626186066219275</v>
      </c>
      <c r="Q158">
        <v>0.5323989711455358</v>
      </c>
      <c r="R158">
        <v>1.1385752774107758</v>
      </c>
      <c r="S158">
        <v>0.65084787920406906</v>
      </c>
    </row>
    <row r="159" spans="1:19" x14ac:dyDescent="0.25">
      <c r="A159">
        <v>900521357</v>
      </c>
      <c r="B159" s="38">
        <v>2016</v>
      </c>
      <c r="C159" s="38" t="str">
        <f t="shared" si="2"/>
        <v>900521357 2016</v>
      </c>
      <c r="D159" s="38" t="str">
        <f>VLOOKUP(C159,DATOS_ERI!C:C,1,0)</f>
        <v>900521357 2016</v>
      </c>
      <c r="E159">
        <v>22167639</v>
      </c>
      <c r="F159">
        <v>1589127</v>
      </c>
      <c r="G159">
        <v>23756766</v>
      </c>
      <c r="H159">
        <v>18483237</v>
      </c>
      <c r="I159">
        <v>1023942</v>
      </c>
      <c r="J159">
        <v>18231405</v>
      </c>
      <c r="K159">
        <v>5525361</v>
      </c>
      <c r="L159">
        <v>3229444</v>
      </c>
      <c r="M159">
        <v>3684402</v>
      </c>
      <c r="N159">
        <v>1.19933748617734</v>
      </c>
      <c r="O159">
        <v>1.0246146278381865</v>
      </c>
      <c r="P159">
        <v>1.5519697404735815</v>
      </c>
      <c r="Q159">
        <v>0.76741947957057788</v>
      </c>
      <c r="R159">
        <v>3.2995862170815626</v>
      </c>
      <c r="S159">
        <v>0.27568158898395512</v>
      </c>
    </row>
    <row r="160" spans="1:19" x14ac:dyDescent="0.25">
      <c r="A160">
        <v>900521357</v>
      </c>
      <c r="B160" s="38">
        <v>2017</v>
      </c>
      <c r="C160" s="38" t="str">
        <f t="shared" si="2"/>
        <v>900521357 2017</v>
      </c>
      <c r="D160" s="38" t="str">
        <f>VLOOKUP(C160,DATOS_ERI!C:C,1,0)</f>
        <v>900521357 2017</v>
      </c>
      <c r="E160">
        <v>89908174</v>
      </c>
      <c r="F160">
        <v>11291514</v>
      </c>
      <c r="G160">
        <v>101199688</v>
      </c>
      <c r="H160">
        <v>79025099</v>
      </c>
      <c r="I160">
        <v>1277221</v>
      </c>
      <c r="J160">
        <v>80302320</v>
      </c>
      <c r="K160">
        <v>20897368</v>
      </c>
      <c r="L160">
        <v>14510674</v>
      </c>
      <c r="M160">
        <v>10883075</v>
      </c>
      <c r="N160">
        <v>1.1377166892255333</v>
      </c>
      <c r="O160">
        <v>0.95409560954805006</v>
      </c>
      <c r="P160">
        <v>8.8406892777365851</v>
      </c>
      <c r="Q160">
        <v>0.79350363214558528</v>
      </c>
      <c r="R160">
        <v>3.8427001907608651</v>
      </c>
      <c r="S160">
        <v>0.21911716763395556</v>
      </c>
    </row>
    <row r="161" spans="1:19" x14ac:dyDescent="0.25">
      <c r="A161">
        <v>900535441</v>
      </c>
      <c r="B161" s="38">
        <v>2016</v>
      </c>
      <c r="C161" s="38" t="str">
        <f t="shared" si="2"/>
        <v>900535441 2016</v>
      </c>
      <c r="D161" s="38" t="str">
        <f>VLOOKUP(C161,DATOS_ERI!C:C,1,0)</f>
        <v>900535441 2016</v>
      </c>
      <c r="E161">
        <v>60114686</v>
      </c>
      <c r="F161">
        <v>1540</v>
      </c>
      <c r="G161">
        <v>60116226</v>
      </c>
      <c r="H161">
        <v>60063700</v>
      </c>
      <c r="J161">
        <v>60063700</v>
      </c>
      <c r="K161">
        <v>52526</v>
      </c>
      <c r="L161">
        <v>45192267</v>
      </c>
      <c r="M161">
        <v>50986</v>
      </c>
      <c r="N161">
        <v>1.0008488654545091</v>
      </c>
      <c r="O161">
        <v>0.2484432194486853</v>
      </c>
      <c r="Q161">
        <v>0.99912625918998976</v>
      </c>
      <c r="R161">
        <v>1143.5041693637436</v>
      </c>
      <c r="S161">
        <v>8.7374081001026244E-4</v>
      </c>
    </row>
    <row r="162" spans="1:19" x14ac:dyDescent="0.25">
      <c r="A162">
        <v>900535441</v>
      </c>
      <c r="B162" s="38">
        <v>2017</v>
      </c>
      <c r="C162" s="38" t="str">
        <f t="shared" si="2"/>
        <v>900535441 2017</v>
      </c>
      <c r="D162" s="38" t="str">
        <f>VLOOKUP(C162,DATOS_ERI!C:C,1,0)</f>
        <v>900535441 2017</v>
      </c>
      <c r="E162">
        <v>44471811</v>
      </c>
      <c r="F162">
        <v>92259255</v>
      </c>
      <c r="G162">
        <v>136731066</v>
      </c>
      <c r="H162">
        <v>136634677</v>
      </c>
      <c r="J162">
        <v>136634677</v>
      </c>
      <c r="K162">
        <v>96389</v>
      </c>
      <c r="M162">
        <v>-92162866</v>
      </c>
      <c r="N162">
        <v>0.32547968038889569</v>
      </c>
      <c r="O162">
        <v>0.32547968038889569</v>
      </c>
      <c r="Q162">
        <v>0.99929504681840187</v>
      </c>
      <c r="R162">
        <v>1417.5339198456256</v>
      </c>
      <c r="S162">
        <v>7.0495318159810149E-4</v>
      </c>
    </row>
    <row r="163" spans="1:19" x14ac:dyDescent="0.25">
      <c r="A163">
        <v>900668954</v>
      </c>
      <c r="B163" s="38">
        <v>2016</v>
      </c>
      <c r="C163" s="38" t="str">
        <f t="shared" si="2"/>
        <v>900668954 2016</v>
      </c>
      <c r="D163" s="38" t="str">
        <f>VLOOKUP(C163,DATOS_ERI!C:C,1,0)</f>
        <v>900668954 2016</v>
      </c>
      <c r="E163">
        <v>7279057</v>
      </c>
      <c r="G163">
        <v>7279057</v>
      </c>
      <c r="H163">
        <v>1422035</v>
      </c>
      <c r="I163">
        <v>69</v>
      </c>
      <c r="J163">
        <v>1397561</v>
      </c>
      <c r="K163">
        <v>5881496</v>
      </c>
      <c r="M163">
        <v>5857022</v>
      </c>
      <c r="N163">
        <v>5.1187607899946208</v>
      </c>
      <c r="O163">
        <v>5.1187607899946208</v>
      </c>
      <c r="P163">
        <v>0</v>
      </c>
      <c r="Q163">
        <v>0.19199753484551638</v>
      </c>
      <c r="R163">
        <v>0.23761998647963034</v>
      </c>
      <c r="S163">
        <v>0.80801194440433699</v>
      </c>
    </row>
    <row r="164" spans="1:19" x14ac:dyDescent="0.25">
      <c r="A164">
        <v>900668954</v>
      </c>
      <c r="B164" s="38">
        <v>2017</v>
      </c>
      <c r="C164" s="38" t="str">
        <f t="shared" si="2"/>
        <v>900668954 2017</v>
      </c>
      <c r="D164" s="38" t="str">
        <f>VLOOKUP(C164,DATOS_ERI!C:C,1,0)</f>
        <v>900668954 2017</v>
      </c>
      <c r="E164">
        <v>15783403</v>
      </c>
      <c r="G164">
        <v>15783403</v>
      </c>
      <c r="H164">
        <v>3611596</v>
      </c>
      <c r="J164">
        <v>3611596</v>
      </c>
      <c r="K164">
        <v>12171807</v>
      </c>
      <c r="M164">
        <v>12171807</v>
      </c>
      <c r="N164">
        <v>4.370201705838638</v>
      </c>
      <c r="O164">
        <v>4.370201705838638</v>
      </c>
      <c r="Q164">
        <v>0.22882239020317735</v>
      </c>
      <c r="R164">
        <v>0.29671814546517211</v>
      </c>
      <c r="S164">
        <v>0.77117760979682271</v>
      </c>
    </row>
    <row r="165" spans="1:19" x14ac:dyDescent="0.25">
      <c r="A165">
        <v>900749166</v>
      </c>
      <c r="B165" s="38">
        <v>2016</v>
      </c>
      <c r="C165" s="38" t="str">
        <f t="shared" si="2"/>
        <v>900749166 2016</v>
      </c>
      <c r="D165" s="38" t="str">
        <f>VLOOKUP(C165,DATOS_ERI!C:C,1,0)</f>
        <v>900749166 2016</v>
      </c>
      <c r="E165">
        <v>197004847</v>
      </c>
      <c r="F165">
        <v>76348594</v>
      </c>
      <c r="G165">
        <v>273353441</v>
      </c>
      <c r="H165">
        <v>140233727</v>
      </c>
      <c r="I165">
        <v>65550981</v>
      </c>
      <c r="J165">
        <v>183754153</v>
      </c>
      <c r="K165">
        <v>89599288</v>
      </c>
      <c r="L165">
        <v>6502254</v>
      </c>
      <c r="M165">
        <v>56771120</v>
      </c>
      <c r="N165">
        <v>1.4048321414148823</v>
      </c>
      <c r="O165">
        <v>1.3584648791370995</v>
      </c>
      <c r="P165">
        <v>1.1647208452913924</v>
      </c>
      <c r="Q165">
        <v>0.67222183970971117</v>
      </c>
      <c r="R165">
        <v>2.0508438973309699</v>
      </c>
      <c r="S165">
        <v>0.56758118146389092</v>
      </c>
    </row>
    <row r="166" spans="1:19" x14ac:dyDescent="0.25">
      <c r="A166">
        <v>900749166</v>
      </c>
      <c r="B166" s="38">
        <v>2017</v>
      </c>
      <c r="C166" s="38" t="str">
        <f t="shared" si="2"/>
        <v>900749166 2017</v>
      </c>
      <c r="D166" s="38" t="str">
        <f>VLOOKUP(C166,DATOS_ERI!C:C,1,0)</f>
        <v>900749166 2017</v>
      </c>
      <c r="E166">
        <v>440298649</v>
      </c>
      <c r="F166">
        <v>157891836</v>
      </c>
      <c r="G166">
        <v>598190485</v>
      </c>
      <c r="H166">
        <v>267135357</v>
      </c>
      <c r="I166">
        <v>152656345</v>
      </c>
      <c r="J166">
        <v>419791702</v>
      </c>
      <c r="K166">
        <v>178398783</v>
      </c>
      <c r="L166">
        <v>20332423</v>
      </c>
      <c r="M166">
        <v>173163292</v>
      </c>
      <c r="N166">
        <v>1.6482230354853402</v>
      </c>
      <c r="O166">
        <v>1.5721102242560876</v>
      </c>
      <c r="P166">
        <v>1.0342959278895352</v>
      </c>
      <c r="Q166">
        <v>0.70176927337786055</v>
      </c>
      <c r="R166">
        <v>2.3531085523156285</v>
      </c>
      <c r="S166">
        <v>0.55342760592388895</v>
      </c>
    </row>
    <row r="167" spans="1:19" x14ac:dyDescent="0.25">
      <c r="A167">
        <v>900797732</v>
      </c>
      <c r="B167" s="38">
        <v>2015</v>
      </c>
      <c r="C167" s="38" t="str">
        <f t="shared" si="2"/>
        <v>900797732 2015</v>
      </c>
      <c r="D167" s="38" t="str">
        <f>VLOOKUP(C167,DATOS_ERI!C:C,1,0)</f>
        <v>900797732 2015</v>
      </c>
      <c r="E167">
        <v>4781969</v>
      </c>
      <c r="F167">
        <v>91977367</v>
      </c>
      <c r="G167">
        <v>96759336</v>
      </c>
      <c r="H167">
        <v>5440441</v>
      </c>
      <c r="I167">
        <v>94527613</v>
      </c>
      <c r="J167">
        <v>99811702</v>
      </c>
      <c r="K167">
        <v>-3052366</v>
      </c>
      <c r="L167">
        <v>1577771</v>
      </c>
      <c r="M167">
        <v>-658472</v>
      </c>
      <c r="N167">
        <v>0.87896716461036895</v>
      </c>
      <c r="O167">
        <v>0.58895924062038352</v>
      </c>
      <c r="P167">
        <v>0.97302115308888626</v>
      </c>
      <c r="Q167">
        <v>1.0315459585212532</v>
      </c>
      <c r="R167">
        <v>-32.699781743080614</v>
      </c>
      <c r="S167">
        <v>0.94538936273808249</v>
      </c>
    </row>
    <row r="168" spans="1:19" x14ac:dyDescent="0.25">
      <c r="A168">
        <v>900797732</v>
      </c>
      <c r="B168" s="38">
        <v>2016</v>
      </c>
      <c r="C168" s="38" t="str">
        <f t="shared" si="2"/>
        <v>900797732 2016</v>
      </c>
      <c r="D168" s="38" t="str">
        <f>VLOOKUP(C168,DATOS_ERI!C:C,1,0)</f>
        <v>900797732 2016</v>
      </c>
      <c r="E168">
        <v>65462428</v>
      </c>
      <c r="F168">
        <v>97802238</v>
      </c>
      <c r="G168">
        <v>163264666</v>
      </c>
      <c r="H168">
        <v>107938011</v>
      </c>
      <c r="I168">
        <v>51983058</v>
      </c>
      <c r="J168">
        <v>159319021</v>
      </c>
      <c r="K168">
        <v>3945645</v>
      </c>
      <c r="L168">
        <v>3366193</v>
      </c>
      <c r="M168">
        <v>-42475583</v>
      </c>
      <c r="N168">
        <v>0.60648169623952031</v>
      </c>
      <c r="O168">
        <v>0.57529534243502045</v>
      </c>
      <c r="P168">
        <v>1.8814252520503891</v>
      </c>
      <c r="Q168">
        <v>0.9758328296215667</v>
      </c>
      <c r="R168">
        <v>40.37844788367935</v>
      </c>
      <c r="S168">
        <v>0.3425646489853475</v>
      </c>
    </row>
    <row r="169" spans="1:19" x14ac:dyDescent="0.25">
      <c r="A169">
        <v>900797732</v>
      </c>
      <c r="B169" s="38">
        <v>2017</v>
      </c>
      <c r="C169" s="38" t="str">
        <f t="shared" si="2"/>
        <v>900797732 2017</v>
      </c>
      <c r="D169" s="38" t="str">
        <f>VLOOKUP(C169,DATOS_ERI!C:C,1,0)</f>
        <v>900797732 2017</v>
      </c>
      <c r="E169">
        <v>162936474</v>
      </c>
      <c r="F169">
        <v>185688492</v>
      </c>
      <c r="G169">
        <v>348624966</v>
      </c>
      <c r="H169">
        <v>349298443</v>
      </c>
      <c r="I169">
        <v>2740232</v>
      </c>
      <c r="J169">
        <v>352038675</v>
      </c>
      <c r="K169">
        <v>-3413709</v>
      </c>
      <c r="L169">
        <v>6869868</v>
      </c>
      <c r="M169">
        <v>-186361969</v>
      </c>
      <c r="N169">
        <v>0.46646779355956075</v>
      </c>
      <c r="O169">
        <v>0.44680017654702231</v>
      </c>
      <c r="P169">
        <v>67.763784964192809</v>
      </c>
      <c r="Q169">
        <v>1.0097919235078534</v>
      </c>
      <c r="R169">
        <v>-103.12498077604154</v>
      </c>
      <c r="S169">
        <v>-1.9318094390291026E-3</v>
      </c>
    </row>
    <row r="170" spans="1:19" x14ac:dyDescent="0.25">
      <c r="A170">
        <v>900818642</v>
      </c>
      <c r="B170" s="38">
        <v>2016</v>
      </c>
      <c r="C170" s="38" t="str">
        <f t="shared" si="2"/>
        <v>900818642 2016</v>
      </c>
      <c r="D170" s="38" t="str">
        <f>VLOOKUP(C170,DATOS_ERI!C:C,1,0)</f>
        <v>900818642 2016</v>
      </c>
      <c r="E170">
        <v>59427221</v>
      </c>
      <c r="F170">
        <v>6921612</v>
      </c>
      <c r="G170">
        <v>66348833</v>
      </c>
      <c r="H170">
        <v>41383767</v>
      </c>
      <c r="I170">
        <v>18284673</v>
      </c>
      <c r="J170">
        <v>59172079</v>
      </c>
      <c r="K170">
        <v>7176754</v>
      </c>
      <c r="L170">
        <v>3414625</v>
      </c>
      <c r="M170">
        <v>18043454</v>
      </c>
      <c r="N170">
        <v>1.4360031797008717</v>
      </c>
      <c r="O170">
        <v>1.3534919621986079</v>
      </c>
      <c r="P170">
        <v>0.37854721273932546</v>
      </c>
      <c r="Q170">
        <v>0.89183300330240922</v>
      </c>
      <c r="R170">
        <v>8.244964088221499</v>
      </c>
      <c r="S170">
        <v>0.38375093952293027</v>
      </c>
    </row>
    <row r="171" spans="1:19" x14ac:dyDescent="0.25">
      <c r="A171">
        <v>900818642</v>
      </c>
      <c r="B171" s="38">
        <v>2017</v>
      </c>
      <c r="C171" s="38" t="str">
        <f t="shared" si="2"/>
        <v>900818642 2017</v>
      </c>
      <c r="D171" s="38" t="str">
        <f>VLOOKUP(C171,DATOS_ERI!C:C,1,0)</f>
        <v>900818642 2017</v>
      </c>
      <c r="E171">
        <v>183710316</v>
      </c>
      <c r="F171">
        <v>28204686</v>
      </c>
      <c r="G171">
        <v>211915002</v>
      </c>
      <c r="H171">
        <v>79094199</v>
      </c>
      <c r="I171">
        <v>104292350</v>
      </c>
      <c r="J171">
        <v>183386549</v>
      </c>
      <c r="K171">
        <v>28528453</v>
      </c>
      <c r="L171">
        <v>12942717</v>
      </c>
      <c r="M171">
        <v>104616117</v>
      </c>
      <c r="N171">
        <v>2.3226774949702698</v>
      </c>
      <c r="O171">
        <v>2.1590407534185916</v>
      </c>
      <c r="P171">
        <v>0.2704386851001056</v>
      </c>
      <c r="Q171">
        <v>0.86537785088004293</v>
      </c>
      <c r="R171">
        <v>6.4281981571170368</v>
      </c>
      <c r="S171">
        <v>0.62676451287766777</v>
      </c>
    </row>
  </sheetData>
  <autoFilter ref="A1:S17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N192"/>
  <sheetViews>
    <sheetView workbookViewId="0">
      <pane xSplit="4" ySplit="1" topLeftCell="AC2" activePane="bottomRight" state="frozen"/>
      <selection pane="topRight" activeCell="D1" sqref="D1"/>
      <selection pane="bottomLeft" activeCell="A2" sqref="A2"/>
      <selection pane="bottomRight" activeCell="A43" sqref="A43"/>
    </sheetView>
  </sheetViews>
  <sheetFormatPr baseColWidth="10" defaultRowHeight="15" x14ac:dyDescent="0.25"/>
  <cols>
    <col min="5" max="9" width="14" style="35" customWidth="1"/>
    <col min="10" max="13" width="14" style="40" customWidth="1"/>
    <col min="14" max="14" width="15.85546875" style="35" customWidth="1"/>
    <col min="15" max="15" width="15.5703125" style="35" bestFit="1" customWidth="1"/>
    <col min="16" max="16" width="13" style="35" bestFit="1" customWidth="1"/>
    <col min="17" max="21" width="13" style="35" customWidth="1"/>
    <col min="22" max="23" width="14" style="35" customWidth="1"/>
    <col min="24" max="25" width="15.5703125" style="35" customWidth="1"/>
    <col min="26" max="26" width="15.5703125" style="35" bestFit="1" customWidth="1"/>
    <col min="27" max="27" width="15.5703125" style="35" customWidth="1"/>
    <col min="28" max="28" width="14" style="35" customWidth="1"/>
    <col min="29" max="30" width="15.5703125" style="35" bestFit="1" customWidth="1"/>
    <col min="31" max="31" width="15.5703125" style="35" customWidth="1"/>
    <col min="32" max="38" width="11.42578125" customWidth="1"/>
  </cols>
  <sheetData>
    <row r="1" spans="1:40" x14ac:dyDescent="0.25">
      <c r="A1" t="s">
        <v>39</v>
      </c>
      <c r="B1" t="s">
        <v>40</v>
      </c>
      <c r="C1" t="s">
        <v>43</v>
      </c>
      <c r="D1" t="s">
        <v>543</v>
      </c>
      <c r="E1" s="35" t="s">
        <v>719</v>
      </c>
      <c r="F1" s="35" t="s">
        <v>720</v>
      </c>
      <c r="G1" s="35" t="s">
        <v>726</v>
      </c>
      <c r="H1" s="35" t="s">
        <v>727</v>
      </c>
      <c r="I1" s="35" t="s">
        <v>721</v>
      </c>
      <c r="J1" s="40" t="s">
        <v>722</v>
      </c>
      <c r="K1" s="40" t="s">
        <v>723</v>
      </c>
      <c r="L1" s="40" t="s">
        <v>724</v>
      </c>
      <c r="M1" s="40" t="s">
        <v>725</v>
      </c>
      <c r="N1" s="35" t="s">
        <v>754</v>
      </c>
      <c r="O1" s="35" t="s">
        <v>755</v>
      </c>
      <c r="P1" s="35" t="s">
        <v>756</v>
      </c>
      <c r="Q1" s="35" t="s">
        <v>757</v>
      </c>
      <c r="R1" s="35" t="s">
        <v>758</v>
      </c>
      <c r="S1" s="35" t="s">
        <v>759</v>
      </c>
      <c r="T1" s="35" t="s">
        <v>760</v>
      </c>
      <c r="U1" s="35" t="s">
        <v>758</v>
      </c>
      <c r="V1" s="35" t="s">
        <v>761</v>
      </c>
      <c r="W1" s="35" t="s">
        <v>762</v>
      </c>
      <c r="X1" s="35" t="s">
        <v>728</v>
      </c>
      <c r="Y1" s="35" t="s">
        <v>729</v>
      </c>
      <c r="Z1" s="35" t="s">
        <v>730</v>
      </c>
      <c r="AA1" s="35" t="s">
        <v>731</v>
      </c>
      <c r="AB1" s="35" t="s">
        <v>732</v>
      </c>
      <c r="AC1" s="35" t="s">
        <v>733</v>
      </c>
      <c r="AD1" s="35" t="s">
        <v>734</v>
      </c>
      <c r="AE1" s="35" t="s">
        <v>735</v>
      </c>
      <c r="AF1" t="s">
        <v>738</v>
      </c>
      <c r="AG1" t="s">
        <v>739</v>
      </c>
      <c r="AH1" t="s">
        <v>740</v>
      </c>
      <c r="AI1" t="s">
        <v>741</v>
      </c>
      <c r="AJ1" t="s">
        <v>742</v>
      </c>
      <c r="AK1" t="s">
        <v>743</v>
      </c>
      <c r="AL1" t="s">
        <v>744</v>
      </c>
      <c r="AM1" t="s">
        <v>775</v>
      </c>
      <c r="AN1" t="s">
        <v>776</v>
      </c>
    </row>
    <row r="2" spans="1:40" hidden="1" x14ac:dyDescent="0.25">
      <c r="A2">
        <v>800014246</v>
      </c>
      <c r="B2" t="str">
        <f>VLOOKUP(A2,EMPRESAS!A:B,2,0)</f>
        <v>ESTYMA ESTUDIOS Y MANEJOS S.A.</v>
      </c>
      <c r="C2">
        <v>2016</v>
      </c>
      <c r="D2" t="s">
        <v>545</v>
      </c>
      <c r="E2" s="35">
        <f>IFERROR(VLOOKUP($D2,DATOS_ERI!$C:$Z,COLUMN(DATOS_ERI!E:E)-2,0),"")</f>
        <v>25944379</v>
      </c>
      <c r="F2" s="35">
        <f>IFERROR(VLOOKUP($D2,DATOS_ERI!$C:$Z,COLUMN(DATOS_ERI!F:F)-2,0),"")</f>
        <v>12145502</v>
      </c>
      <c r="G2" s="35">
        <f>IFERROR(VLOOKUP($D2,DATOS_ERI!$C:$Z,COLUMN(DATOS_ERI!G:G)-2,0),"")</f>
        <v>-6395722</v>
      </c>
      <c r="H2" s="35">
        <f>IFERROR(VLOOKUP($D2,DATOS_ERI!$C:$Z,COLUMN(DATOS_ERI!H:H)-2,0),"")</f>
        <v>-10185517</v>
      </c>
      <c r="I2" s="35">
        <f>IFERROR(VLOOKUP($D2,DATOS_ERI!$C:$Z,COLUMN(DATOS_ERI!I:I)-2,0),"")</f>
        <v>-10185517</v>
      </c>
      <c r="J2" s="40">
        <f>IFERROR(VLOOKUP($D2,DATOS_ERI!$C:$Z,COLUMN(DATOS_ERI!J:J)-2,0),"")</f>
        <v>6.519565056073999E-2</v>
      </c>
      <c r="K2" s="40">
        <f>IFERROR(VLOOKUP($D2,DATOS_ERI!$C:$Z,COLUMN(DATOS_ERI!K:K)-2,0),"")</f>
        <v>3.0520441606128584E-2</v>
      </c>
      <c r="L2" s="40">
        <f>IFERROR(VLOOKUP($D2,DATOS_ERI!$C:$Z,COLUMN(DATOS_ERI!L:L)-2,0),"")</f>
        <v>-2.559519374553065E-2</v>
      </c>
      <c r="M2" s="40">
        <f>IFERROR(VLOOKUP($D2,DATOS_ERI!$C:$Z,COLUMN(DATOS_ERI!M:M)-2,0),"")</f>
        <v>4.9109017099711931E-2</v>
      </c>
      <c r="N2" s="35">
        <f>IFERROR(VLOOKUP($D2,DATOS_ERI!$C:$Z,COLUMN(DATOS_ERI!N:N)-2,0),"")</f>
        <v>397946470</v>
      </c>
      <c r="O2" s="35">
        <f>IFERROR(VLOOKUP($D2,DATOS_ERI!$C:$Z,COLUMN(DATOS_ERI!O:O)-2,0),"")</f>
        <v>372002091</v>
      </c>
      <c r="P2" s="35">
        <f>IFERROR(VLOOKUP($D2,DATOS_ERI!$C:$Z,COLUMN(DATOS_ERI!P:P)-2,0),"")</f>
        <v>11619740</v>
      </c>
      <c r="Q2" s="35">
        <f>IFERROR(VLOOKUP($D2,DATOS_ERI!$C:$Z,COLUMN(DATOS_ERI!Q:Q)-2,0),"")</f>
        <v>230818</v>
      </c>
      <c r="R2" s="35">
        <f>IFERROR(VLOOKUP($D2,DATOS_ERI!$C:$Z,COLUMN(DATOS_ERI!R:R)-2,0),"")</f>
        <v>7372779</v>
      </c>
      <c r="S2" s="35">
        <f>IFERROR(VLOOKUP($D2,DATOS_ERI!$C:$Z,COLUMN(DATOS_ERI!S:S)-2,0),"")</f>
        <v>230818</v>
      </c>
      <c r="T2" s="35">
        <f>IFERROR(VLOOKUP($D2,DATOS_ERI!$C:$Z,COLUMN(DATOS_ERI!T:T)-2,0),"")</f>
        <v>9647158</v>
      </c>
      <c r="U2" s="35">
        <f>IFERROR(VLOOKUP($D2,DATOS_ERI!$C:$Z,COLUMN(DATOS_ERI!U:U)-2,0),"")</f>
        <v>3991880</v>
      </c>
      <c r="V2" s="35">
        <f>IFERROR(VLOOKUP($D2,DATOS_ERI!$C:$Z,COLUMN(DATOS_ERI!V:V)-2,0),"")</f>
        <v>1001536</v>
      </c>
      <c r="W2" s="35">
        <f>IFERROR(VLOOKUP($D2,DATOS_ERI!$C:$Z,COLUMN(DATOS_ERI!W:W)-2,0),"")</f>
        <v>19542760</v>
      </c>
      <c r="X2" s="35">
        <f>IFERROR(VLOOKUP($D2,DATOS_ESF!$C:$T,COLUMN(DATOS_ESF!E:E)-2,0),"")</f>
        <v>131333975</v>
      </c>
      <c r="Y2" s="35">
        <f>IFERROR(VLOOKUP($D2,DATOS_ESF!$C:$T,COLUMN(DATOS_ESF!F:F)-2,0),"")</f>
        <v>163107469</v>
      </c>
      <c r="Z2" s="35">
        <f>IFERROR(VLOOKUP($D2,DATOS_ESF!$C:$T,COLUMN(DATOS_ESF!G:G)-2,0),"")</f>
        <v>294441444</v>
      </c>
      <c r="AA2" s="35">
        <f>IFERROR(VLOOKUP($D2,DATOS_ESF!$C:$T,COLUMN(DATOS_ESF!H:H)-2,0),"")</f>
        <v>82655314</v>
      </c>
      <c r="AB2" s="35">
        <f>IFERROR(VLOOKUP($D2,DATOS_ESF!$C:$T,COLUMN(DATOS_ESF!I:I)-2,0),"")</f>
        <v>127622608</v>
      </c>
      <c r="AC2" s="35">
        <f>IFERROR(VLOOKUP($D2,DATOS_ESF!$C:$T,COLUMN(DATOS_ESF!J:J)-2,0),"")</f>
        <v>205688945</v>
      </c>
      <c r="AD2" s="35">
        <f>IFERROR(VLOOKUP($D2,DATOS_ESF!$C:$T,COLUMN(DATOS_ESF!K:K)-2,0),"")</f>
        <v>88752499</v>
      </c>
      <c r="AE2" s="35">
        <f>IFERROR(VLOOKUP($D2,DATOS_ESF!$C:$T,COLUMN(DATOS_ESF!L:L)-2,0),"")</f>
        <v>19634748</v>
      </c>
      <c r="AF2">
        <f>IFERROR(VLOOKUP($D2,DATOS_ESF!$C:$T,COLUMN(DATOS_ESF!M:M)-2,0),"")</f>
        <v>48678661</v>
      </c>
      <c r="AG2">
        <f>IFERROR(VLOOKUP($D2,DATOS_ESF!$C:$T,COLUMN(DATOS_ESF!N:N)-2,0),"")</f>
        <v>1.5889356490739361</v>
      </c>
      <c r="AH2">
        <f>IFERROR(VLOOKUP($D2,DATOS_ESF!$C:$T,COLUMN(DATOS_ESF!O:O)-2,0),"")</f>
        <v>1.3513859133122403</v>
      </c>
      <c r="AI2">
        <f>IFERROR(VLOOKUP($D2,DATOS_ESF!$C:$T,COLUMN(DATOS_ESF!P:P)-2,0),"")</f>
        <v>1.2780452582507953</v>
      </c>
      <c r="AJ2">
        <f>IFERROR(VLOOKUP($D2,DATOS_ESF!$C:$T,COLUMN(DATOS_ESF!Q:Q)-2,0),"")</f>
        <v>0.69857334689609796</v>
      </c>
      <c r="AK2">
        <f>IFERROR(VLOOKUP($D2,DATOS_ESF!$C:$T,COLUMN(DATOS_ESF!R:R)-2,0),"")</f>
        <v>2.3175566583201221</v>
      </c>
      <c r="AL2">
        <f>IFERROR(VLOOKUP($D2,DATOS_ESF!$C:$T,COLUMN(DATOS_ESF!S:S)-2,0),"")</f>
        <v>0.7348663423889471</v>
      </c>
      <c r="AM2">
        <f>IFERROR(VLOOKUP($D2,DATOS_ERI!$C:$Z,COLUMN(DATOS_ERI!Z:Z)-2,0),"")</f>
        <v>421294832</v>
      </c>
      <c r="AN2">
        <f>IFERROR(VLOOKUP($D2,DATOS_ERI!$C:$AA,COLUMN(DATOS_ERI!AA:AA)-2,0),"")</f>
        <v>414990886</v>
      </c>
    </row>
    <row r="3" spans="1:40" hidden="1" x14ac:dyDescent="0.25">
      <c r="A3">
        <v>800014246</v>
      </c>
      <c r="B3" t="str">
        <f>VLOOKUP(A3,EMPRESAS!A:B,2,0)</f>
        <v>ESTYMA ESTUDIOS Y MANEJOS S.A.</v>
      </c>
      <c r="C3">
        <v>2017</v>
      </c>
      <c r="D3" t="s">
        <v>546</v>
      </c>
      <c r="E3" s="35">
        <f>IFERROR(VLOOKUP($D3,DATOS_ERI!$C:$Z,COLUMN(DATOS_ERI!E:E)-2,0),"")</f>
        <v>11349515</v>
      </c>
      <c r="F3" s="35">
        <f>IFERROR(VLOOKUP($D3,DATOS_ERI!$C:$Z,COLUMN(DATOS_ERI!F:F)-2,0),"")</f>
        <v>16294925</v>
      </c>
      <c r="G3" s="35">
        <f>IFERROR(VLOOKUP($D3,DATOS_ERI!$C:$Z,COLUMN(DATOS_ERI!G:G)-2,0),"")</f>
        <v>8630002</v>
      </c>
      <c r="H3" s="35">
        <f>IFERROR(VLOOKUP($D3,DATOS_ERI!$C:$Z,COLUMN(DATOS_ERI!H:H)-2,0),"")</f>
        <v>7731331</v>
      </c>
      <c r="I3" s="35">
        <f>IFERROR(VLOOKUP($D3,DATOS_ERI!$C:$Z,COLUMN(DATOS_ERI!I:I)-2,0),"")</f>
        <v>7731331</v>
      </c>
      <c r="J3" s="40">
        <f>IFERROR(VLOOKUP($D3,DATOS_ERI!$C:$Z,COLUMN(DATOS_ERI!J:J)-2,0),"")</f>
        <v>6.8779075248299432E-2</v>
      </c>
      <c r="K3" s="40">
        <f>IFERROR(VLOOKUP($D3,DATOS_ERI!$C:$Z,COLUMN(DATOS_ERI!K:K)-2,0),"")</f>
        <v>9.8748701837954811E-2</v>
      </c>
      <c r="L3" s="40">
        <f>IFERROR(VLOOKUP($D3,DATOS_ERI!$C:$Z,COLUMN(DATOS_ERI!L:L)-2,0),"")</f>
        <v>4.6852556837760038E-2</v>
      </c>
      <c r="M3" s="40">
        <f>IFERROR(VLOOKUP($D3,DATOS_ERI!$C:$Z,COLUMN(DATOS_ERI!M:M)-2,0),"")</f>
        <v>5.0821921437631611E-2</v>
      </c>
      <c r="N3" s="35">
        <f>IFERROR(VLOOKUP($D3,DATOS_ERI!$C:$Z,COLUMN(DATOS_ERI!N:N)-2,0),"")</f>
        <v>165014068</v>
      </c>
      <c r="O3" s="35">
        <f>IFERROR(VLOOKUP($D3,DATOS_ERI!$C:$Z,COLUMN(DATOS_ERI!O:O)-2,0),"")</f>
        <v>153664553</v>
      </c>
      <c r="P3" s="35">
        <f>IFERROR(VLOOKUP($D3,DATOS_ERI!$C:$Z,COLUMN(DATOS_ERI!P:P)-2,0),"")</f>
        <v>7484976</v>
      </c>
      <c r="Q3" s="35">
        <f>IFERROR(VLOOKUP($D3,DATOS_ERI!$C:$Z,COLUMN(DATOS_ERI!Q:Q)-2,0),"")</f>
        <v>0</v>
      </c>
      <c r="R3" s="35">
        <f>IFERROR(VLOOKUP($D3,DATOS_ERI!$C:$Z,COLUMN(DATOS_ERI!R:R)-2,0),"")</f>
        <v>4691681</v>
      </c>
      <c r="S3" s="35">
        <f>IFERROR(VLOOKUP($D3,DATOS_ERI!$C:$Z,COLUMN(DATOS_ERI!S:S)-2,0),"")</f>
        <v>11449</v>
      </c>
      <c r="T3" s="35">
        <f>IFERROR(VLOOKUP($D3,DATOS_ERI!$C:$Z,COLUMN(DATOS_ERI!T:T)-2,0),"")</f>
        <v>17133516</v>
      </c>
      <c r="U3" s="35">
        <f>IFERROR(VLOOKUP($D3,DATOS_ERI!$C:$Z,COLUMN(DATOS_ERI!U:U)-2,0),"")</f>
        <v>0</v>
      </c>
      <c r="V3" s="35">
        <f>IFERROR(VLOOKUP($D3,DATOS_ERI!$C:$Z,COLUMN(DATOS_ERI!V:V)-2,0),"")</f>
        <v>721409</v>
      </c>
      <c r="W3" s="35">
        <f>IFERROR(VLOOKUP($D3,DATOS_ERI!$C:$Z,COLUMN(DATOS_ERI!W:W)-2,0),"")</f>
        <v>8386332</v>
      </c>
      <c r="X3" s="35">
        <f>IFERROR(VLOOKUP($D3,DATOS_ESF!$C:$T,COLUMN(DATOS_ESF!E:E)-2,0),"")</f>
        <v>231292850</v>
      </c>
      <c r="Y3" s="35">
        <f>IFERROR(VLOOKUP($D3,DATOS_ESF!$C:$T,COLUMN(DATOS_ESF!F:F)-2,0),"")</f>
        <v>278157368</v>
      </c>
      <c r="Z3" s="35">
        <f>IFERROR(VLOOKUP($D3,DATOS_ESF!$C:$T,COLUMN(DATOS_ESF!G:G)-2,0),"")</f>
        <v>509450218</v>
      </c>
      <c r="AA3" s="35">
        <f>IFERROR(VLOOKUP($D3,DATOS_ESF!$C:$T,COLUMN(DATOS_ESF!H:H)-2,0),"")</f>
        <v>144714441</v>
      </c>
      <c r="AB3" s="35">
        <f>IFERROR(VLOOKUP($D3,DATOS_ESF!$C:$T,COLUMN(DATOS_ESF!I:I)-2,0),"")</f>
        <v>220991210</v>
      </c>
      <c r="AC3" s="35">
        <f>IFERROR(VLOOKUP($D3,DATOS_ESF!$C:$T,COLUMN(DATOS_ESF!J:J)-2,0),"")</f>
        <v>365705651</v>
      </c>
      <c r="AD3" s="35">
        <f>IFERROR(VLOOKUP($D3,DATOS_ESF!$C:$T,COLUMN(DATOS_ESF!K:K)-2,0),"")</f>
        <v>143744567</v>
      </c>
      <c r="AE3" s="35">
        <f>IFERROR(VLOOKUP($D3,DATOS_ESF!$C:$T,COLUMN(DATOS_ESF!L:L)-2,0),"")</f>
        <v>36644095</v>
      </c>
      <c r="AF3">
        <f>IFERROR(VLOOKUP($D3,DATOS_ESF!$C:$T,COLUMN(DATOS_ESF!M:M)-2,0),"")</f>
        <v>86578409</v>
      </c>
      <c r="AG3">
        <f>IFERROR(VLOOKUP($D3,DATOS_ESF!$C:$T,COLUMN(DATOS_ESF!N:N)-2,0),"")</f>
        <v>1.598270693662148</v>
      </c>
      <c r="AH3">
        <f>IFERROR(VLOOKUP($D3,DATOS_ESF!$C:$T,COLUMN(DATOS_ESF!O:O)-2,0),"")</f>
        <v>1.3450541193743062</v>
      </c>
      <c r="AI3">
        <f>IFERROR(VLOOKUP($D3,DATOS_ESF!$C:$T,COLUMN(DATOS_ESF!P:P)-2,0),"")</f>
        <v>1.2586806868924787</v>
      </c>
      <c r="AJ3">
        <f>IFERROR(VLOOKUP($D3,DATOS_ESF!$C:$T,COLUMN(DATOS_ESF!Q:Q)-2,0),"")</f>
        <v>0.71784374229083159</v>
      </c>
      <c r="AK3">
        <f>IFERROR(VLOOKUP($D3,DATOS_ESF!$C:$T,COLUMN(DATOS_ESF!R:R)-2,0),"")</f>
        <v>2.5441354663512254</v>
      </c>
      <c r="AL3">
        <f>IFERROR(VLOOKUP($D3,DATOS_ESF!$C:$T,COLUMN(DATOS_ESF!S:S)-2,0),"")</f>
        <v>0.71593997629813555</v>
      </c>
      <c r="AM3">
        <f>IFERROR(VLOOKUP($D3,DATOS_ERI!$C:$Z,COLUMN(DATOS_ERI!Z:Z)-2,0),"")</f>
        <v>199163918</v>
      </c>
      <c r="AN3">
        <f>IFERROR(VLOOKUP($D3,DATOS_ERI!$C:$AA,COLUMN(DATOS_ERI!AA:AA)-2,0),"")</f>
        <v>174238991</v>
      </c>
    </row>
    <row r="4" spans="1:40" hidden="1" x14ac:dyDescent="0.25">
      <c r="A4">
        <v>800028455</v>
      </c>
      <c r="B4" t="str">
        <f>VLOOKUP(A4,EMPRESAS!A:B,2,0)</f>
        <v>VELNEC S.A.</v>
      </c>
      <c r="C4">
        <v>2016</v>
      </c>
      <c r="D4" t="s">
        <v>547</v>
      </c>
      <c r="E4" s="35">
        <f>IFERROR(VLOOKUP($D4,DATOS_ERI!$C:$Z,COLUMN(DATOS_ERI!E:E)-2,0),"")</f>
        <v>10797939</v>
      </c>
      <c r="F4" s="35">
        <f>IFERROR(VLOOKUP($D4,DATOS_ERI!$C:$Z,COLUMN(DATOS_ERI!F:F)-2,0),"")</f>
        <v>439044</v>
      </c>
      <c r="G4" s="35">
        <f>IFERROR(VLOOKUP($D4,DATOS_ERI!$C:$Z,COLUMN(DATOS_ERI!G:G)-2,0),"")</f>
        <v>179589</v>
      </c>
      <c r="H4" s="35">
        <f>IFERROR(VLOOKUP($D4,DATOS_ERI!$C:$Z,COLUMN(DATOS_ERI!H:H)-2,0),"")</f>
        <v>179589</v>
      </c>
      <c r="I4" s="35">
        <f>IFERROR(VLOOKUP($D4,DATOS_ERI!$C:$Z,COLUMN(DATOS_ERI!I:I)-2,0),"")</f>
        <v>179589</v>
      </c>
      <c r="J4" s="40">
        <f>IFERROR(VLOOKUP($D4,DATOS_ERI!$C:$Z,COLUMN(DATOS_ERI!J:J)-2,0),"")</f>
        <v>0.99999981477950284</v>
      </c>
      <c r="K4" s="40">
        <f>IFERROR(VLOOKUP($D4,DATOS_ERI!$C:$Z,COLUMN(DATOS_ERI!K:K)-2,0),"")</f>
        <v>4.0659973970963541E-2</v>
      </c>
      <c r="L4" s="40">
        <f>IFERROR(VLOOKUP($D4,DATOS_ERI!$C:$Z,COLUMN(DATOS_ERI!L:L)-2,0),"")</f>
        <v>1.663178192953638E-2</v>
      </c>
      <c r="M4" s="40">
        <f>IFERROR(VLOOKUP($D4,DATOS_ERI!$C:$Z,COLUMN(DATOS_ERI!M:M)-2,0),"")</f>
        <v>2.4028192041427157E-2</v>
      </c>
      <c r="N4" s="35">
        <f>IFERROR(VLOOKUP($D4,DATOS_ERI!$C:$Z,COLUMN(DATOS_ERI!N:N)-2,0),"")</f>
        <v>10797941</v>
      </c>
      <c r="O4" s="35">
        <f>IFERROR(VLOOKUP($D4,DATOS_ERI!$C:$Z,COLUMN(DATOS_ERI!O:O)-2,0),"")</f>
        <v>2</v>
      </c>
      <c r="P4" s="35">
        <f>IFERROR(VLOOKUP($D4,DATOS_ERI!$C:$Z,COLUMN(DATOS_ERI!P:P)-2,0),"")</f>
        <v>615515</v>
      </c>
      <c r="Q4" s="35">
        <f>IFERROR(VLOOKUP($D4,DATOS_ERI!$C:$Z,COLUMN(DATOS_ERI!Q:Q)-2,0),"")</f>
        <v>9327973</v>
      </c>
      <c r="R4" s="35">
        <f>IFERROR(VLOOKUP($D4,DATOS_ERI!$C:$Z,COLUMN(DATOS_ERI!R:R)-2,0),"")</f>
        <v>0</v>
      </c>
      <c r="S4" s="35">
        <f>IFERROR(VLOOKUP($D4,DATOS_ERI!$C:$Z,COLUMN(DATOS_ERI!S:S)-2,0),"")</f>
        <v>0</v>
      </c>
      <c r="T4" s="35">
        <f>IFERROR(VLOOKUP($D4,DATOS_ERI!$C:$Z,COLUMN(DATOS_ERI!T:T)-2,0),"")</f>
        <v>267779</v>
      </c>
      <c r="U4" s="35">
        <f>IFERROR(VLOOKUP($D4,DATOS_ERI!$C:$Z,COLUMN(DATOS_ERI!U:U)-2,0),"")</f>
        <v>683186</v>
      </c>
      <c r="V4" s="35">
        <f>IFERROR(VLOOKUP($D4,DATOS_ERI!$C:$Z,COLUMN(DATOS_ERI!V:V)-2,0),"")</f>
        <v>0</v>
      </c>
      <c r="W4" s="35">
        <f>IFERROR(VLOOKUP($D4,DATOS_ERI!$C:$Z,COLUMN(DATOS_ERI!W:W)-2,0),"")</f>
        <v>259455</v>
      </c>
      <c r="X4" s="35">
        <f>IFERROR(VLOOKUP($D4,DATOS_ESF!$C:$T,COLUMN(DATOS_ESF!E:E)-2,0),"")</f>
        <v>3536404</v>
      </c>
      <c r="Y4" s="35">
        <f>IFERROR(VLOOKUP($D4,DATOS_ESF!$C:$T,COLUMN(DATOS_ESF!F:F)-2,0),"")</f>
        <v>4665989</v>
      </c>
      <c r="Z4" s="35">
        <f>IFERROR(VLOOKUP($D4,DATOS_ESF!$C:$T,COLUMN(DATOS_ESF!G:G)-2,0),"")</f>
        <v>8202393</v>
      </c>
      <c r="AA4" s="35">
        <f>IFERROR(VLOOKUP($D4,DATOS_ESF!$C:$T,COLUMN(DATOS_ESF!H:H)-2,0),"")</f>
        <v>2290459</v>
      </c>
      <c r="AB4" s="35">
        <f>IFERROR(VLOOKUP($D4,DATOS_ESF!$C:$T,COLUMN(DATOS_ESF!I:I)-2,0),"")</f>
        <v>2367915</v>
      </c>
      <c r="AC4" s="35">
        <f>IFERROR(VLOOKUP($D4,DATOS_ESF!$C:$T,COLUMN(DATOS_ESF!J:J)-2,0),"")</f>
        <v>4372191</v>
      </c>
      <c r="AD4" s="35">
        <f>IFERROR(VLOOKUP($D4,DATOS_ESF!$C:$T,COLUMN(DATOS_ESF!K:K)-2,0),"")</f>
        <v>3830202</v>
      </c>
      <c r="AE4" s="35">
        <f>IFERROR(VLOOKUP($D4,DATOS_ESF!$C:$T,COLUMN(DATOS_ESF!L:L)-2,0),"")</f>
        <v>0</v>
      </c>
      <c r="AF4">
        <f>IFERROR(VLOOKUP($D4,DATOS_ESF!$C:$T,COLUMN(DATOS_ESF!M:M)-2,0),"")</f>
        <v>1245945</v>
      </c>
      <c r="AG4">
        <f>IFERROR(VLOOKUP($D4,DATOS_ESF!$C:$T,COLUMN(DATOS_ESF!N:N)-2,0),"")</f>
        <v>1.5439717541331235</v>
      </c>
      <c r="AH4">
        <f>IFERROR(VLOOKUP($D4,DATOS_ESF!$C:$T,COLUMN(DATOS_ESF!O:O)-2,0),"")</f>
        <v>1.5439717541331235</v>
      </c>
      <c r="AI4">
        <f>IFERROR(VLOOKUP($D4,DATOS_ESF!$C:$T,COLUMN(DATOS_ESF!P:P)-2,0),"")</f>
        <v>1.9705052757383605</v>
      </c>
      <c r="AJ4">
        <f>IFERROR(VLOOKUP($D4,DATOS_ESF!$C:$T,COLUMN(DATOS_ESF!Q:Q)-2,0),"")</f>
        <v>0.53303846816410771</v>
      </c>
      <c r="AK4">
        <f>IFERROR(VLOOKUP($D4,DATOS_ESF!$C:$T,COLUMN(DATOS_ESF!R:R)-2,0),"")</f>
        <v>1.1415040251140802</v>
      </c>
      <c r="AL4">
        <f>IFERROR(VLOOKUP($D4,DATOS_ESF!$C:$T,COLUMN(DATOS_ESF!S:S)-2,0),"")</f>
        <v>0.75564740679945475</v>
      </c>
      <c r="AM4">
        <f>IFERROR(VLOOKUP($D4,DATOS_ERI!$C:$Z,COLUMN(DATOS_ERI!Z:Z)-2,0),"")</f>
        <v>11504764</v>
      </c>
      <c r="AN4">
        <f>IFERROR(VLOOKUP($D4,DATOS_ERI!$C:$AA,COLUMN(DATOS_ERI!AA:AA)-2,0),"")</f>
        <v>10886131</v>
      </c>
    </row>
    <row r="5" spans="1:40" hidden="1" x14ac:dyDescent="0.25">
      <c r="A5">
        <v>800093117</v>
      </c>
      <c r="B5" t="str">
        <f>VLOOKUP(A5,EMPRESAS!A:B,2,0)</f>
        <v>ARQUITECTURA Y CONCRETO S.A.S.</v>
      </c>
      <c r="C5">
        <v>2016</v>
      </c>
      <c r="D5" t="s">
        <v>548</v>
      </c>
      <c r="E5" s="35">
        <f>IFERROR(VLOOKUP($D5,DATOS_ERI!$C:$Z,COLUMN(DATOS_ERI!E:E)-2,0),"")</f>
        <v>193085520</v>
      </c>
      <c r="F5" s="35">
        <f>IFERROR(VLOOKUP($D5,DATOS_ERI!$C:$Z,COLUMN(DATOS_ERI!F:F)-2,0),"")</f>
        <v>106244220</v>
      </c>
      <c r="G5" s="35">
        <f>IFERROR(VLOOKUP($D5,DATOS_ERI!$C:$Z,COLUMN(DATOS_ERI!G:G)-2,0),"")</f>
        <v>106244220</v>
      </c>
      <c r="H5" s="35">
        <f>IFERROR(VLOOKUP($D5,DATOS_ERI!$C:$Z,COLUMN(DATOS_ERI!H:H)-2,0),"")</f>
        <v>66055168</v>
      </c>
      <c r="I5" s="35">
        <f>IFERROR(VLOOKUP($D5,DATOS_ERI!$C:$Z,COLUMN(DATOS_ERI!I:I)-2,0),"")</f>
        <v>66055168</v>
      </c>
      <c r="J5" s="40">
        <f>IFERROR(VLOOKUP($D5,DATOS_ERI!$C:$Z,COLUMN(DATOS_ERI!J:J)-2,0),"")</f>
        <v>0.31557964724408027</v>
      </c>
      <c r="K5" s="40">
        <f>IFERROR(VLOOKUP($D5,DATOS_ERI!$C:$Z,COLUMN(DATOS_ERI!K:K)-2,0),"")</f>
        <v>0.1736459236783911</v>
      </c>
      <c r="L5" s="40">
        <f>IFERROR(VLOOKUP($D5,DATOS_ERI!$C:$Z,COLUMN(DATOS_ERI!L:L)-2,0),"")</f>
        <v>0.10796079693644796</v>
      </c>
      <c r="M5" s="40">
        <f>IFERROR(VLOOKUP($D5,DATOS_ERI!$C:$Z,COLUMN(DATOS_ERI!M:M)-2,0),"")</f>
        <v>0</v>
      </c>
      <c r="N5" s="35">
        <f>IFERROR(VLOOKUP($D5,DATOS_ERI!$C:$Z,COLUMN(DATOS_ERI!N:N)-2,0),"")</f>
        <v>611844020</v>
      </c>
      <c r="O5" s="35">
        <f>IFERROR(VLOOKUP($D5,DATOS_ERI!$C:$Z,COLUMN(DATOS_ERI!O:O)-2,0),"")</f>
        <v>418758500</v>
      </c>
      <c r="P5" s="35">
        <f>IFERROR(VLOOKUP($D5,DATOS_ERI!$C:$Z,COLUMN(DATOS_ERI!P:P)-2,0),"")</f>
        <v>76008544</v>
      </c>
      <c r="Q5" s="35">
        <f>IFERROR(VLOOKUP($D5,DATOS_ERI!$C:$Z,COLUMN(DATOS_ERI!Q:Q)-2,0),"")</f>
        <v>0</v>
      </c>
      <c r="R5" s="35">
        <f>IFERROR(VLOOKUP($D5,DATOS_ERI!$C:$Z,COLUMN(DATOS_ERI!R:R)-2,0),"")</f>
        <v>5416378</v>
      </c>
      <c r="S5" s="35">
        <f>IFERROR(VLOOKUP($D5,DATOS_ERI!$C:$Z,COLUMN(DATOS_ERI!S:S)-2,0),"")</f>
        <v>0</v>
      </c>
      <c r="T5" s="35">
        <f>IFERROR(VLOOKUP($D5,DATOS_ERI!$C:$Z,COLUMN(DATOS_ERI!T:T)-2,0),"")</f>
        <v>0</v>
      </c>
      <c r="U5" s="35">
        <f>IFERROR(VLOOKUP($D5,DATOS_ERI!$C:$Z,COLUMN(DATOS_ERI!U:U)-2,0),"")</f>
        <v>5416378</v>
      </c>
      <c r="V5" s="35">
        <f>IFERROR(VLOOKUP($D5,DATOS_ERI!$C:$Z,COLUMN(DATOS_ERI!V:V)-2,0),"")</f>
        <v>0</v>
      </c>
      <c r="W5" s="35">
        <f>IFERROR(VLOOKUP($D5,DATOS_ERI!$C:$Z,COLUMN(DATOS_ERI!W:W)-2,0),"")</f>
        <v>0</v>
      </c>
      <c r="X5" s="35">
        <f>IFERROR(VLOOKUP($D5,DATOS_ESF!$C:$T,COLUMN(DATOS_ESF!E:E)-2,0),"")</f>
        <v>880148575</v>
      </c>
      <c r="Y5" s="35">
        <f>IFERROR(VLOOKUP($D5,DATOS_ESF!$C:$T,COLUMN(DATOS_ESF!F:F)-2,0),"")</f>
        <v>496523081</v>
      </c>
      <c r="Z5" s="35">
        <f>IFERROR(VLOOKUP($D5,DATOS_ESF!$C:$T,COLUMN(DATOS_ESF!G:G)-2,0),"")</f>
        <v>1376671656</v>
      </c>
      <c r="AA5" s="35">
        <f>IFERROR(VLOOKUP($D5,DATOS_ESF!$C:$T,COLUMN(DATOS_ESF!H:H)-2,0),"")</f>
        <v>540811202</v>
      </c>
      <c r="AB5" s="35">
        <f>IFERROR(VLOOKUP($D5,DATOS_ESF!$C:$T,COLUMN(DATOS_ESF!I:I)-2,0),"")</f>
        <v>389475259</v>
      </c>
      <c r="AC5" s="35">
        <f>IFERROR(VLOOKUP($D5,DATOS_ESF!$C:$T,COLUMN(DATOS_ESF!J:J)-2,0),"")</f>
        <v>920687713</v>
      </c>
      <c r="AD5" s="35">
        <f>IFERROR(VLOOKUP($D5,DATOS_ESF!$C:$T,COLUMN(DATOS_ESF!K:K)-2,0),"")</f>
        <v>455983943</v>
      </c>
      <c r="AE5" s="35">
        <f>IFERROR(VLOOKUP($D5,DATOS_ESF!$C:$T,COLUMN(DATOS_ESF!L:L)-2,0),"")</f>
        <v>625078732</v>
      </c>
      <c r="AF5">
        <f>IFERROR(VLOOKUP($D5,DATOS_ESF!$C:$T,COLUMN(DATOS_ESF!M:M)-2,0),"")</f>
        <v>339337373</v>
      </c>
      <c r="AG5">
        <f>IFERROR(VLOOKUP($D5,DATOS_ESF!$C:$T,COLUMN(DATOS_ESF!N:N)-2,0),"")</f>
        <v>1.6274599559792402</v>
      </c>
      <c r="AH5">
        <f>IFERROR(VLOOKUP($D5,DATOS_ESF!$C:$T,COLUMN(DATOS_ESF!O:O)-2,0),"")</f>
        <v>0.47164304669857782</v>
      </c>
      <c r="AI5">
        <f>IFERROR(VLOOKUP($D5,DATOS_ESF!$C:$T,COLUMN(DATOS_ESF!P:P)-2,0),"")</f>
        <v>1.2748514046177193</v>
      </c>
      <c r="AJ5">
        <f>IFERROR(VLOOKUP($D5,DATOS_ESF!$C:$T,COLUMN(DATOS_ESF!Q:Q)-2,0),"")</f>
        <v>0.66877799727141329</v>
      </c>
      <c r="AK5">
        <f>IFERROR(VLOOKUP($D5,DATOS_ESF!$C:$T,COLUMN(DATOS_ESF!R:R)-2,0),"")</f>
        <v>2.0191231010079669</v>
      </c>
      <c r="AL5">
        <f>IFERROR(VLOOKUP($D5,DATOS_ESF!$C:$T,COLUMN(DATOS_ESF!S:S)-2,0),"")</f>
        <v>0.61413278781124259</v>
      </c>
      <c r="AM5">
        <f>IFERROR(VLOOKUP($D5,DATOS_ERI!$C:$Z,COLUMN(DATOS_ERI!Z:Z)-2,0),"")</f>
        <v>738182766</v>
      </c>
      <c r="AN5">
        <f>IFERROR(VLOOKUP($D5,DATOS_ERI!$C:$AA,COLUMN(DATOS_ERI!AA:AA)-2,0),"")</f>
        <v>505599800</v>
      </c>
    </row>
    <row r="6" spans="1:40" hidden="1" x14ac:dyDescent="0.25">
      <c r="A6">
        <v>800093117</v>
      </c>
      <c r="B6" t="str">
        <f>VLOOKUP(A6,EMPRESAS!A:B,2,0)</f>
        <v>ARQUITECTURA Y CONCRETO S.A.S.</v>
      </c>
      <c r="C6">
        <v>2017</v>
      </c>
      <c r="D6" t="s">
        <v>549</v>
      </c>
      <c r="E6" s="35">
        <f>IFERROR(VLOOKUP($D6,DATOS_ERI!$C:$Z,COLUMN(DATOS_ERI!E:E)-2,0),"")</f>
        <v>109239418</v>
      </c>
      <c r="F6" s="35">
        <f>IFERROR(VLOOKUP($D6,DATOS_ERI!$C:$Z,COLUMN(DATOS_ERI!F:F)-2,0),"")</f>
        <v>68099153</v>
      </c>
      <c r="G6" s="35">
        <f>IFERROR(VLOOKUP($D6,DATOS_ERI!$C:$Z,COLUMN(DATOS_ERI!G:G)-2,0),"")</f>
        <v>68099153</v>
      </c>
      <c r="H6" s="35">
        <f>IFERROR(VLOOKUP($D6,DATOS_ERI!$C:$Z,COLUMN(DATOS_ERI!H:H)-2,0),"")</f>
        <v>36671773</v>
      </c>
      <c r="I6" s="35">
        <f>IFERROR(VLOOKUP($D6,DATOS_ERI!$C:$Z,COLUMN(DATOS_ERI!I:I)-2,0),"")</f>
        <v>36671773</v>
      </c>
      <c r="J6" s="40">
        <f>IFERROR(VLOOKUP($D6,DATOS_ERI!$C:$Z,COLUMN(DATOS_ERI!J:J)-2,0),"")</f>
        <v>0.25069312290298124</v>
      </c>
      <c r="K6" s="40">
        <f>IFERROR(VLOOKUP($D6,DATOS_ERI!$C:$Z,COLUMN(DATOS_ERI!K:K)-2,0),"")</f>
        <v>0.1562804859745584</v>
      </c>
      <c r="L6" s="40">
        <f>IFERROR(VLOOKUP($D6,DATOS_ERI!$C:$Z,COLUMN(DATOS_ERI!L:L)-2,0),"")</f>
        <v>8.4157911714242459E-2</v>
      </c>
      <c r="M6" s="40">
        <f>IFERROR(VLOOKUP($D6,DATOS_ERI!$C:$Z,COLUMN(DATOS_ERI!M:M)-2,0),"")</f>
        <v>0</v>
      </c>
      <c r="N6" s="35">
        <f>IFERROR(VLOOKUP($D6,DATOS_ERI!$C:$Z,COLUMN(DATOS_ERI!N:N)-2,0),"")</f>
        <v>435749560</v>
      </c>
      <c r="O6" s="35">
        <f>IFERROR(VLOOKUP($D6,DATOS_ERI!$C:$Z,COLUMN(DATOS_ERI!O:O)-2,0),"")</f>
        <v>326510142</v>
      </c>
      <c r="P6" s="35">
        <f>IFERROR(VLOOKUP($D6,DATOS_ERI!$C:$Z,COLUMN(DATOS_ERI!P:P)-2,0),"")</f>
        <v>36352809</v>
      </c>
      <c r="Q6" s="35">
        <f>IFERROR(VLOOKUP($D6,DATOS_ERI!$C:$Z,COLUMN(DATOS_ERI!Q:Q)-2,0),"")</f>
        <v>0</v>
      </c>
      <c r="R6" s="35">
        <f>IFERROR(VLOOKUP($D6,DATOS_ERI!$C:$Z,COLUMN(DATOS_ERI!R:R)-2,0),"")</f>
        <v>4787456</v>
      </c>
      <c r="S6" s="35">
        <f>IFERROR(VLOOKUP($D6,DATOS_ERI!$C:$Z,COLUMN(DATOS_ERI!S:S)-2,0),"")</f>
        <v>0</v>
      </c>
      <c r="T6" s="35">
        <f>IFERROR(VLOOKUP($D6,DATOS_ERI!$C:$Z,COLUMN(DATOS_ERI!T:T)-2,0),"")</f>
        <v>0</v>
      </c>
      <c r="U6" s="35">
        <f>IFERROR(VLOOKUP($D6,DATOS_ERI!$C:$Z,COLUMN(DATOS_ERI!U:U)-2,0),"")</f>
        <v>0</v>
      </c>
      <c r="V6" s="35">
        <f>IFERROR(VLOOKUP($D6,DATOS_ERI!$C:$Z,COLUMN(DATOS_ERI!V:V)-2,0),"")</f>
        <v>0</v>
      </c>
      <c r="W6" s="35">
        <f>IFERROR(VLOOKUP($D6,DATOS_ERI!$C:$Z,COLUMN(DATOS_ERI!W:W)-2,0),"")</f>
        <v>0</v>
      </c>
      <c r="X6" s="35">
        <f>IFERROR(VLOOKUP($D6,DATOS_ESF!$C:$T,COLUMN(DATOS_ESF!E:E)-2,0),"")</f>
        <v>1723269716</v>
      </c>
      <c r="Y6" s="35">
        <f>IFERROR(VLOOKUP($D6,DATOS_ESF!$C:$T,COLUMN(DATOS_ESF!F:F)-2,0),"")</f>
        <v>1112938601</v>
      </c>
      <c r="Z6" s="35">
        <f>IFERROR(VLOOKUP($D6,DATOS_ESF!$C:$T,COLUMN(DATOS_ESF!G:G)-2,0),"")</f>
        <v>2836208317</v>
      </c>
      <c r="AA6" s="35">
        <f>IFERROR(VLOOKUP($D6,DATOS_ESF!$C:$T,COLUMN(DATOS_ESF!H:H)-2,0),"")</f>
        <v>987663342</v>
      </c>
      <c r="AB6" s="35">
        <f>IFERROR(VLOOKUP($D6,DATOS_ESF!$C:$T,COLUMN(DATOS_ESF!I:I)-2,0),"")</f>
        <v>885922222</v>
      </c>
      <c r="AC6" s="35">
        <f>IFERROR(VLOOKUP($D6,DATOS_ESF!$C:$T,COLUMN(DATOS_ESF!J:J)-2,0),"")</f>
        <v>1873585564</v>
      </c>
      <c r="AD6" s="35">
        <f>IFERROR(VLOOKUP($D6,DATOS_ESF!$C:$T,COLUMN(DATOS_ESF!K:K)-2,0),"")</f>
        <v>962622753</v>
      </c>
      <c r="AE6" s="35">
        <f>IFERROR(VLOOKUP($D6,DATOS_ESF!$C:$T,COLUMN(DATOS_ESF!L:L)-2,0),"")</f>
        <v>1201434440</v>
      </c>
      <c r="AF6">
        <f>IFERROR(VLOOKUP($D6,DATOS_ESF!$C:$T,COLUMN(DATOS_ESF!M:M)-2,0),"")</f>
        <v>735606374</v>
      </c>
      <c r="AG6">
        <f>IFERROR(VLOOKUP($D6,DATOS_ESF!$C:$T,COLUMN(DATOS_ESF!N:N)-2,0),"")</f>
        <v>1.7447946508882375</v>
      </c>
      <c r="AH6">
        <f>IFERROR(VLOOKUP($D6,DATOS_ESF!$C:$T,COLUMN(DATOS_ESF!O:O)-2,0),"")</f>
        <v>0.52835339108900525</v>
      </c>
      <c r="AI6">
        <f>IFERROR(VLOOKUP($D6,DATOS_ESF!$C:$T,COLUMN(DATOS_ESF!P:P)-2,0),"")</f>
        <v>1.2562486563295621</v>
      </c>
      <c r="AJ6">
        <f>IFERROR(VLOOKUP($D6,DATOS_ESF!$C:$T,COLUMN(DATOS_ESF!Q:Q)-2,0),"")</f>
        <v>0.66059518716233989</v>
      </c>
      <c r="AK6">
        <f>IFERROR(VLOOKUP($D6,DATOS_ESF!$C:$T,COLUMN(DATOS_ESF!R:R)-2,0),"")</f>
        <v>1.9463341772890757</v>
      </c>
      <c r="AL6">
        <f>IFERROR(VLOOKUP($D6,DATOS_ESF!$C:$T,COLUMN(DATOS_ESF!S:S)-2,0),"")</f>
        <v>0.65176629090323623</v>
      </c>
      <c r="AM6">
        <f>IFERROR(VLOOKUP($D6,DATOS_ERI!$C:$Z,COLUMN(DATOS_ERI!Z:Z)-2,0),"")</f>
        <v>503848713</v>
      </c>
      <c r="AN6">
        <f>IFERROR(VLOOKUP($D6,DATOS_ERI!$C:$AA,COLUMN(DATOS_ERI!AA:AA)-2,0),"")</f>
        <v>367650407</v>
      </c>
    </row>
    <row r="7" spans="1:40" hidden="1" x14ac:dyDescent="0.25">
      <c r="A7">
        <v>800094968</v>
      </c>
      <c r="B7" t="str">
        <f>VLOOKUP(A7,EMPRESAS!A:B,2,0)</f>
        <v>JARAMILLO MORA SA</v>
      </c>
      <c r="C7">
        <v>2016</v>
      </c>
      <c r="D7" t="s">
        <v>550</v>
      </c>
      <c r="E7" s="35">
        <f>IFERROR(VLOOKUP($D7,DATOS_ERI!$C:$Z,COLUMN(DATOS_ERI!E:E)-2,0),"")</f>
        <v>185556830</v>
      </c>
      <c r="F7" s="35">
        <f>IFERROR(VLOOKUP($D7,DATOS_ERI!$C:$Z,COLUMN(DATOS_ERI!F:F)-2,0),"")</f>
        <v>110183250</v>
      </c>
      <c r="G7" s="35">
        <f>IFERROR(VLOOKUP($D7,DATOS_ERI!$C:$Z,COLUMN(DATOS_ERI!G:G)-2,0),"")</f>
        <v>97195228</v>
      </c>
      <c r="H7" s="35">
        <f>IFERROR(VLOOKUP($D7,DATOS_ERI!$C:$Z,COLUMN(DATOS_ERI!H:H)-2,0),"")</f>
        <v>74916170</v>
      </c>
      <c r="I7" s="35">
        <f>IFERROR(VLOOKUP($D7,DATOS_ERI!$C:$Z,COLUMN(DATOS_ERI!I:I)-2,0),"")</f>
        <v>74916170</v>
      </c>
      <c r="J7" s="40">
        <f>IFERROR(VLOOKUP($D7,DATOS_ERI!$C:$Z,COLUMN(DATOS_ERI!J:J)-2,0),"")</f>
        <v>0.3167125874765348</v>
      </c>
      <c r="K7" s="40">
        <f>IFERROR(VLOOKUP($D7,DATOS_ERI!$C:$Z,COLUMN(DATOS_ERI!K:K)-2,0),"")</f>
        <v>0.18806325913238495</v>
      </c>
      <c r="L7" s="40">
        <f>IFERROR(VLOOKUP($D7,DATOS_ERI!$C:$Z,COLUMN(DATOS_ERI!L:L)-2,0),"")</f>
        <v>0.12786861062743932</v>
      </c>
      <c r="M7" s="40">
        <f>IFERROR(VLOOKUP($D7,DATOS_ERI!$C:$Z,COLUMN(DATOS_ERI!M:M)-2,0),"")</f>
        <v>2.6781817975509881E-2</v>
      </c>
      <c r="N7" s="35">
        <f>IFERROR(VLOOKUP($D7,DATOS_ERI!$C:$Z,COLUMN(DATOS_ERI!N:N)-2,0),"")</f>
        <v>585883976</v>
      </c>
      <c r="O7" s="35">
        <f>IFERROR(VLOOKUP($D7,DATOS_ERI!$C:$Z,COLUMN(DATOS_ERI!O:O)-2,0),"")</f>
        <v>400327146</v>
      </c>
      <c r="P7" s="35">
        <f>IFERROR(VLOOKUP($D7,DATOS_ERI!$C:$Z,COLUMN(DATOS_ERI!P:P)-2,0),"")</f>
        <v>18777467</v>
      </c>
      <c r="Q7" s="35">
        <f>IFERROR(VLOOKUP($D7,DATOS_ERI!$C:$Z,COLUMN(DATOS_ERI!Q:Q)-2,0),"")</f>
        <v>24734846</v>
      </c>
      <c r="R7" s="35">
        <f>IFERROR(VLOOKUP($D7,DATOS_ERI!$C:$Z,COLUMN(DATOS_ERI!R:R)-2,0),"")</f>
        <v>5491872</v>
      </c>
      <c r="S7" s="35">
        <f>IFERROR(VLOOKUP($D7,DATOS_ERI!$C:$Z,COLUMN(DATOS_ERI!S:S)-2,0),"")</f>
        <v>24734846</v>
      </c>
      <c r="T7" s="35">
        <f>IFERROR(VLOOKUP($D7,DATOS_ERI!$C:$Z,COLUMN(DATOS_ERI!T:T)-2,0),"")</f>
        <v>3857323</v>
      </c>
      <c r="U7" s="35">
        <f>IFERROR(VLOOKUP($D7,DATOS_ERI!$C:$Z,COLUMN(DATOS_ERI!U:U)-2,0),"")</f>
        <v>5491872</v>
      </c>
      <c r="V7" s="35">
        <f>IFERROR(VLOOKUP($D7,DATOS_ERI!$C:$Z,COLUMN(DATOS_ERI!V:V)-2,0),"")</f>
        <v>2703016</v>
      </c>
      <c r="W7" s="35">
        <f>IFERROR(VLOOKUP($D7,DATOS_ERI!$C:$Z,COLUMN(DATOS_ERI!W:W)-2,0),"")</f>
        <v>15691038</v>
      </c>
      <c r="X7" s="35">
        <f>IFERROR(VLOOKUP($D7,DATOS_ESF!$C:$T,COLUMN(DATOS_ESF!E:E)-2,0),"")</f>
        <v>220057165</v>
      </c>
      <c r="Y7" s="35">
        <f>IFERROR(VLOOKUP($D7,DATOS_ESF!$C:$T,COLUMN(DATOS_ESF!F:F)-2,0),"")</f>
        <v>123036784</v>
      </c>
      <c r="Z7" s="35">
        <f>IFERROR(VLOOKUP($D7,DATOS_ESF!$C:$T,COLUMN(DATOS_ESF!G:G)-2,0),"")</f>
        <v>343093949</v>
      </c>
      <c r="AA7" s="35">
        <f>IFERROR(VLOOKUP($D7,DATOS_ESF!$C:$T,COLUMN(DATOS_ESF!H:H)-2,0),"")</f>
        <v>186711261</v>
      </c>
      <c r="AB7" s="35">
        <f>IFERROR(VLOOKUP($D7,DATOS_ESF!$C:$T,COLUMN(DATOS_ESF!I:I)-2,0),"")</f>
        <v>45284936</v>
      </c>
      <c r="AC7" s="35">
        <f>IFERROR(VLOOKUP($D7,DATOS_ESF!$C:$T,COLUMN(DATOS_ESF!J:J)-2,0),"")</f>
        <v>228932839</v>
      </c>
      <c r="AD7" s="35">
        <f>IFERROR(VLOOKUP($D7,DATOS_ESF!$C:$T,COLUMN(DATOS_ESF!K:K)-2,0),"")</f>
        <v>114161110</v>
      </c>
      <c r="AE7" s="35">
        <f>IFERROR(VLOOKUP($D7,DATOS_ESF!$C:$T,COLUMN(DATOS_ESF!L:L)-2,0),"")</f>
        <v>167034896</v>
      </c>
      <c r="AF7">
        <f>IFERROR(VLOOKUP($D7,DATOS_ESF!$C:$T,COLUMN(DATOS_ESF!M:M)-2,0),"")</f>
        <v>33345904</v>
      </c>
      <c r="AG7">
        <f>IFERROR(VLOOKUP($D7,DATOS_ESF!$C:$T,COLUMN(DATOS_ESF!N:N)-2,0),"")</f>
        <v>1.1785961051379756</v>
      </c>
      <c r="AH7">
        <f>IFERROR(VLOOKUP($D7,DATOS_ESF!$C:$T,COLUMN(DATOS_ESF!O:O)-2,0),"")</f>
        <v>0.28398002732143723</v>
      </c>
      <c r="AI7">
        <f>IFERROR(VLOOKUP($D7,DATOS_ESF!$C:$T,COLUMN(DATOS_ESF!P:P)-2,0),"")</f>
        <v>2.7169472868416995</v>
      </c>
      <c r="AJ7">
        <f>IFERROR(VLOOKUP($D7,DATOS_ESF!$C:$T,COLUMN(DATOS_ESF!Q:Q)-2,0),"")</f>
        <v>0.66725991428079656</v>
      </c>
      <c r="AK7">
        <f>IFERROR(VLOOKUP($D7,DATOS_ESF!$C:$T,COLUMN(DATOS_ESF!R:R)-2,0),"")</f>
        <v>2.005348747923001</v>
      </c>
      <c r="AL7">
        <f>IFERROR(VLOOKUP($D7,DATOS_ESF!$C:$T,COLUMN(DATOS_ESF!S:S)-2,0),"")</f>
        <v>0.4647299856634895</v>
      </c>
      <c r="AM7">
        <f>IFERROR(VLOOKUP($D7,DATOS_ERI!$C:$Z,COLUMN(DATOS_ERI!Z:Z)-2,0),"")</f>
        <v>713767094</v>
      </c>
      <c r="AN7">
        <f>IFERROR(VLOOKUP($D7,DATOS_ERI!$C:$AA,COLUMN(DATOS_ERI!AA:AA)-2,0),"")</f>
        <v>495249087</v>
      </c>
    </row>
    <row r="8" spans="1:40" hidden="1" x14ac:dyDescent="0.25">
      <c r="A8">
        <v>800094968</v>
      </c>
      <c r="B8" t="str">
        <f>VLOOKUP(A8,EMPRESAS!A:B,2,0)</f>
        <v>JARAMILLO MORA SA</v>
      </c>
      <c r="C8">
        <v>2017</v>
      </c>
      <c r="D8" t="s">
        <v>551</v>
      </c>
      <c r="E8" s="35">
        <f>IFERROR(VLOOKUP($D8,DATOS_ERI!$C:$Z,COLUMN(DATOS_ERI!E:E)-2,0),"")</f>
        <v>76235515</v>
      </c>
      <c r="F8" s="35">
        <f>IFERROR(VLOOKUP($D8,DATOS_ERI!$C:$Z,COLUMN(DATOS_ERI!F:F)-2,0),"")</f>
        <v>37043532</v>
      </c>
      <c r="G8" s="35">
        <f>IFERROR(VLOOKUP($D8,DATOS_ERI!$C:$Z,COLUMN(DATOS_ERI!G:G)-2,0),"")</f>
        <v>33484775</v>
      </c>
      <c r="H8" s="35">
        <f>IFERROR(VLOOKUP($D8,DATOS_ERI!$C:$Z,COLUMN(DATOS_ERI!H:H)-2,0),"")</f>
        <v>24613982</v>
      </c>
      <c r="I8" s="35">
        <f>IFERROR(VLOOKUP($D8,DATOS_ERI!$C:$Z,COLUMN(DATOS_ERI!I:I)-2,0),"")</f>
        <v>24613982</v>
      </c>
      <c r="J8" s="40">
        <f>IFERROR(VLOOKUP($D8,DATOS_ERI!$C:$Z,COLUMN(DATOS_ERI!J:J)-2,0),"")</f>
        <v>0.27174175557533342</v>
      </c>
      <c r="K8" s="40">
        <f>IFERROR(VLOOKUP($D8,DATOS_ERI!$C:$Z,COLUMN(DATOS_ERI!K:K)-2,0),"")</f>
        <v>0.13204179729606394</v>
      </c>
      <c r="L8" s="40">
        <f>IFERROR(VLOOKUP($D8,DATOS_ERI!$C:$Z,COLUMN(DATOS_ERI!L:L)-2,0),"")</f>
        <v>8.7736623545858594E-2</v>
      </c>
      <c r="M8" s="40">
        <f>IFERROR(VLOOKUP($D8,DATOS_ERI!$C:$Z,COLUMN(DATOS_ERI!M:M)-2,0),"")</f>
        <v>2.6981113139887849E-2</v>
      </c>
      <c r="N8" s="35">
        <f>IFERROR(VLOOKUP($D8,DATOS_ERI!$C:$Z,COLUMN(DATOS_ERI!N:N)-2,0),"")</f>
        <v>280543985</v>
      </c>
      <c r="O8" s="35">
        <f>IFERROR(VLOOKUP($D8,DATOS_ERI!$C:$Z,COLUMN(DATOS_ERI!O:O)-2,0),"")</f>
        <v>204308470</v>
      </c>
      <c r="P8" s="35">
        <f>IFERROR(VLOOKUP($D8,DATOS_ERI!$C:$Z,COLUMN(DATOS_ERI!P:P)-2,0),"")</f>
        <v>9579936</v>
      </c>
      <c r="Q8" s="35">
        <f>IFERROR(VLOOKUP($D8,DATOS_ERI!$C:$Z,COLUMN(DATOS_ERI!Q:Q)-2,0),"")</f>
        <v>0</v>
      </c>
      <c r="R8" s="35">
        <f>IFERROR(VLOOKUP($D8,DATOS_ERI!$C:$Z,COLUMN(DATOS_ERI!R:R)-2,0),"")</f>
        <v>5129866</v>
      </c>
      <c r="S8" s="35">
        <f>IFERROR(VLOOKUP($D8,DATOS_ERI!$C:$Z,COLUMN(DATOS_ERI!S:S)-2,0),"")</f>
        <v>25780953</v>
      </c>
      <c r="T8" s="35">
        <f>IFERROR(VLOOKUP($D8,DATOS_ERI!$C:$Z,COLUMN(DATOS_ERI!T:T)-2,0),"")</f>
        <v>1298772</v>
      </c>
      <c r="U8" s="35">
        <f>IFERROR(VLOOKUP($D8,DATOS_ERI!$C:$Z,COLUMN(DATOS_ERI!U:U)-2,0),"")</f>
        <v>0</v>
      </c>
      <c r="V8" s="35">
        <f>IFERROR(VLOOKUP($D8,DATOS_ERI!$C:$Z,COLUMN(DATOS_ERI!V:V)-2,0),"")</f>
        <v>4010632</v>
      </c>
      <c r="W8" s="35">
        <f>IFERROR(VLOOKUP($D8,DATOS_ERI!$C:$Z,COLUMN(DATOS_ERI!W:W)-2,0),"")</f>
        <v>7569389</v>
      </c>
      <c r="X8" s="35">
        <f>IFERROR(VLOOKUP($D8,DATOS_ESF!$C:$T,COLUMN(DATOS_ESF!E:E)-2,0),"")</f>
        <v>465563383</v>
      </c>
      <c r="Y8" s="35">
        <f>IFERROR(VLOOKUP($D8,DATOS_ESF!$C:$T,COLUMN(DATOS_ESF!F:F)-2,0),"")</f>
        <v>283570709</v>
      </c>
      <c r="Z8" s="35">
        <f>IFERROR(VLOOKUP($D8,DATOS_ESF!$C:$T,COLUMN(DATOS_ESF!G:G)-2,0),"")</f>
        <v>749134092</v>
      </c>
      <c r="AA8" s="35">
        <f>IFERROR(VLOOKUP($D8,DATOS_ESF!$C:$T,COLUMN(DATOS_ESF!H:H)-2,0),"")</f>
        <v>377083873</v>
      </c>
      <c r="AB8" s="35">
        <f>IFERROR(VLOOKUP($D8,DATOS_ESF!$C:$T,COLUMN(DATOS_ESF!I:I)-2,0),"")</f>
        <v>119114017</v>
      </c>
      <c r="AC8" s="35">
        <f>IFERROR(VLOOKUP($D8,DATOS_ESF!$C:$T,COLUMN(DATOS_ESF!J:J)-2,0),"")</f>
        <v>496197890</v>
      </c>
      <c r="AD8" s="35">
        <f>IFERROR(VLOOKUP($D8,DATOS_ESF!$C:$T,COLUMN(DATOS_ESF!K:K)-2,0),"")</f>
        <v>252936202</v>
      </c>
      <c r="AE8" s="35">
        <f>IFERROR(VLOOKUP($D8,DATOS_ESF!$C:$T,COLUMN(DATOS_ESF!L:L)-2,0),"")</f>
        <v>355656061</v>
      </c>
      <c r="AF8">
        <f>IFERROR(VLOOKUP($D8,DATOS_ESF!$C:$T,COLUMN(DATOS_ESF!M:M)-2,0),"")</f>
        <v>88479510</v>
      </c>
      <c r="AG8">
        <f>IFERROR(VLOOKUP($D8,DATOS_ESF!$C:$T,COLUMN(DATOS_ESF!N:N)-2,0),"")</f>
        <v>1.2346414586656163</v>
      </c>
      <c r="AH8">
        <f>IFERROR(VLOOKUP($D8,DATOS_ESF!$C:$T,COLUMN(DATOS_ESF!O:O)-2,0),"")</f>
        <v>0.29146651413543745</v>
      </c>
      <c r="AI8">
        <f>IFERROR(VLOOKUP($D8,DATOS_ESF!$C:$T,COLUMN(DATOS_ESF!P:P)-2,0),"")</f>
        <v>2.3806661561921802</v>
      </c>
      <c r="AJ8">
        <f>IFERROR(VLOOKUP($D8,DATOS_ESF!$C:$T,COLUMN(DATOS_ESF!Q:Q)-2,0),"")</f>
        <v>0.66236191263873223</v>
      </c>
      <c r="AK8">
        <f>IFERROR(VLOOKUP($D8,DATOS_ESF!$C:$T,COLUMN(DATOS_ESF!R:R)-2,0),"")</f>
        <v>1.9617511691742726</v>
      </c>
      <c r="AL8">
        <f>IFERROR(VLOOKUP($D8,DATOS_ESF!$C:$T,COLUMN(DATOS_ESF!S:S)-2,0),"")</f>
        <v>0.49664035180500105</v>
      </c>
      <c r="AM8">
        <f>IFERROR(VLOOKUP($D8,DATOS_ERI!$C:$Z,COLUMN(DATOS_ERI!Z:Z)-2,0),"")</f>
        <v>322896921</v>
      </c>
      <c r="AN8">
        <f>IFERROR(VLOOKUP($D8,DATOS_ERI!$C:$AA,COLUMN(DATOS_ERI!AA:AA)-2,0),"")</f>
        <v>252368614</v>
      </c>
    </row>
    <row r="9" spans="1:40" hidden="1" x14ac:dyDescent="0.25">
      <c r="A9">
        <v>800095951</v>
      </c>
      <c r="B9" t="str">
        <f>VLOOKUP(A9,EMPRESAS!A:B,2,0)</f>
        <v>JMV INGENIEROS SAS</v>
      </c>
      <c r="C9">
        <v>2016</v>
      </c>
      <c r="D9" t="s">
        <v>552</v>
      </c>
      <c r="E9" s="35">
        <f>IFERROR(VLOOKUP($D9,DATOS_ERI!$C:$Z,COLUMN(DATOS_ERI!E:E)-2,0),"")</f>
        <v>11411862</v>
      </c>
      <c r="F9" s="35">
        <f>IFERROR(VLOOKUP($D9,DATOS_ERI!$C:$Z,COLUMN(DATOS_ERI!F:F)-2,0),"")</f>
        <v>5532216</v>
      </c>
      <c r="G9" s="35">
        <f>IFERROR(VLOOKUP($D9,DATOS_ERI!$C:$Z,COLUMN(DATOS_ERI!G:G)-2,0),"")</f>
        <v>5121782</v>
      </c>
      <c r="H9" s="35">
        <f>IFERROR(VLOOKUP($D9,DATOS_ERI!$C:$Z,COLUMN(DATOS_ERI!H:H)-2,0),"")</f>
        <v>3293232</v>
      </c>
      <c r="I9" s="35">
        <f>IFERROR(VLOOKUP($D9,DATOS_ERI!$C:$Z,COLUMN(DATOS_ERI!I:I)-2,0),"")</f>
        <v>3293232</v>
      </c>
      <c r="J9" s="40">
        <f>IFERROR(VLOOKUP($D9,DATOS_ERI!$C:$Z,COLUMN(DATOS_ERI!J:J)-2,0),"")</f>
        <v>0.26548221826894286</v>
      </c>
      <c r="K9" s="40">
        <f>IFERROR(VLOOKUP($D9,DATOS_ERI!$C:$Z,COLUMN(DATOS_ERI!K:K)-2,0),"")</f>
        <v>0.12869985420634583</v>
      </c>
      <c r="L9" s="40">
        <f>IFERROR(VLOOKUP($D9,DATOS_ERI!$C:$Z,COLUMN(DATOS_ERI!L:L)-2,0),"")</f>
        <v>7.661278559399573E-2</v>
      </c>
      <c r="M9" s="40">
        <f>IFERROR(VLOOKUP($D9,DATOS_ERI!$C:$Z,COLUMN(DATOS_ERI!M:M)-2,0),"")</f>
        <v>9.5482164762415896E-3</v>
      </c>
      <c r="N9" s="35">
        <f>IFERROR(VLOOKUP($D9,DATOS_ERI!$C:$Z,COLUMN(DATOS_ERI!N:N)-2,0),"")</f>
        <v>42985410</v>
      </c>
      <c r="O9" s="35">
        <f>IFERROR(VLOOKUP($D9,DATOS_ERI!$C:$Z,COLUMN(DATOS_ERI!O:O)-2,0),"")</f>
        <v>31573548</v>
      </c>
      <c r="P9" s="35">
        <f>IFERROR(VLOOKUP($D9,DATOS_ERI!$C:$Z,COLUMN(DATOS_ERI!P:P)-2,0),"")</f>
        <v>0</v>
      </c>
      <c r="Q9" s="35">
        <f>IFERROR(VLOOKUP($D9,DATOS_ERI!$C:$Z,COLUMN(DATOS_ERI!Q:Q)-2,0),"")</f>
        <v>3160146</v>
      </c>
      <c r="R9" s="35">
        <f>IFERROR(VLOOKUP($D9,DATOS_ERI!$C:$Z,COLUMN(DATOS_ERI!R:R)-2,0),"")</f>
        <v>0</v>
      </c>
      <c r="S9" s="35">
        <f>IFERROR(VLOOKUP($D9,DATOS_ERI!$C:$Z,COLUMN(DATOS_ERI!S:S)-2,0),"")</f>
        <v>3160146</v>
      </c>
      <c r="T9" s="35">
        <f>IFERROR(VLOOKUP($D9,DATOS_ERI!$C:$Z,COLUMN(DATOS_ERI!T:T)-2,0),"")</f>
        <v>440646</v>
      </c>
      <c r="U9" s="35">
        <f>IFERROR(VLOOKUP($D9,DATOS_ERI!$C:$Z,COLUMN(DATOS_ERI!U:U)-2,0),"")</f>
        <v>0</v>
      </c>
      <c r="V9" s="35">
        <f>IFERROR(VLOOKUP($D9,DATOS_ERI!$C:$Z,COLUMN(DATOS_ERI!V:V)-2,0),"")</f>
        <v>0</v>
      </c>
      <c r="W9" s="35">
        <f>IFERROR(VLOOKUP($D9,DATOS_ERI!$C:$Z,COLUMN(DATOS_ERI!W:W)-2,0),"")</f>
        <v>410434</v>
      </c>
      <c r="X9" s="35">
        <f>IFERROR(VLOOKUP($D9,DATOS_ESF!$C:$T,COLUMN(DATOS_ESF!E:E)-2,0),"")</f>
        <v>17687857</v>
      </c>
      <c r="Y9" s="35">
        <f>IFERROR(VLOOKUP($D9,DATOS_ESF!$C:$T,COLUMN(DATOS_ESF!F:F)-2,0),"")</f>
        <v>5805263</v>
      </c>
      <c r="Z9" s="35">
        <f>IFERROR(VLOOKUP($D9,DATOS_ESF!$C:$T,COLUMN(DATOS_ESF!G:G)-2,0),"")</f>
        <v>23493120</v>
      </c>
      <c r="AA9" s="35">
        <f>IFERROR(VLOOKUP($D9,DATOS_ESF!$C:$T,COLUMN(DATOS_ESF!H:H)-2,0),"")</f>
        <v>2862339</v>
      </c>
      <c r="AB9" s="35">
        <f>IFERROR(VLOOKUP($D9,DATOS_ESF!$C:$T,COLUMN(DATOS_ESF!I:I)-2,0),"")</f>
        <v>7919816</v>
      </c>
      <c r="AC9" s="35">
        <f>IFERROR(VLOOKUP($D9,DATOS_ESF!$C:$T,COLUMN(DATOS_ESF!J:J)-2,0),"")</f>
        <v>10413186</v>
      </c>
      <c r="AD9" s="35">
        <f>IFERROR(VLOOKUP($D9,DATOS_ESF!$C:$T,COLUMN(DATOS_ESF!K:K)-2,0),"")</f>
        <v>13079934</v>
      </c>
      <c r="AE9" s="35">
        <f>IFERROR(VLOOKUP($D9,DATOS_ESF!$C:$T,COLUMN(DATOS_ESF!L:L)-2,0),"")</f>
        <v>4949621</v>
      </c>
      <c r="AF9">
        <f>IFERROR(VLOOKUP($D9,DATOS_ESF!$C:$T,COLUMN(DATOS_ESF!M:M)-2,0),"")</f>
        <v>14825518</v>
      </c>
      <c r="AG9">
        <f>IFERROR(VLOOKUP($D9,DATOS_ESF!$C:$T,COLUMN(DATOS_ESF!N:N)-2,0),"")</f>
        <v>6.1795115812627364</v>
      </c>
      <c r="AH9">
        <f>IFERROR(VLOOKUP($D9,DATOS_ESF!$C:$T,COLUMN(DATOS_ESF!O:O)-2,0),"")</f>
        <v>4.4502890817614542</v>
      </c>
      <c r="AI9">
        <f>IFERROR(VLOOKUP($D9,DATOS_ESF!$C:$T,COLUMN(DATOS_ESF!P:P)-2,0),"")</f>
        <v>0.73300478192927709</v>
      </c>
      <c r="AJ9">
        <f>IFERROR(VLOOKUP($D9,DATOS_ESF!$C:$T,COLUMN(DATOS_ESF!Q:Q)-2,0),"")</f>
        <v>0.44324406464530891</v>
      </c>
      <c r="AK9">
        <f>IFERROR(VLOOKUP($D9,DATOS_ESF!$C:$T,COLUMN(DATOS_ESF!R:R)-2,0),"")</f>
        <v>0.79611915472967987</v>
      </c>
      <c r="AL9">
        <f>IFERROR(VLOOKUP($D9,DATOS_ESF!$C:$T,COLUMN(DATOS_ESF!S:S)-2,0),"")</f>
        <v>0.89386807712215322</v>
      </c>
      <c r="AM9">
        <f>IFERROR(VLOOKUP($D9,DATOS_ERI!$C:$Z,COLUMN(DATOS_ERI!Z:Z)-2,0),"")</f>
        <v>49872547</v>
      </c>
      <c r="AN9">
        <f>IFERROR(VLOOKUP($D9,DATOS_ERI!$C:$AA,COLUMN(DATOS_ERI!AA:AA)-2,0),"")</f>
        <v>38304274</v>
      </c>
    </row>
    <row r="10" spans="1:40" hidden="1" x14ac:dyDescent="0.25">
      <c r="A10">
        <v>800095951</v>
      </c>
      <c r="B10" t="str">
        <f>VLOOKUP(A10,EMPRESAS!A:B,2,0)</f>
        <v>JMV INGENIEROS SAS</v>
      </c>
      <c r="C10">
        <v>2017</v>
      </c>
      <c r="D10" t="s">
        <v>553</v>
      </c>
      <c r="E10" s="35">
        <f>IFERROR(VLOOKUP($D10,DATOS_ERI!$C:$Z,COLUMN(DATOS_ERI!E:E)-2,0),"")</f>
        <v>9395737</v>
      </c>
      <c r="F10" s="35">
        <f>IFERROR(VLOOKUP($D10,DATOS_ERI!$C:$Z,COLUMN(DATOS_ERI!F:F)-2,0),"")</f>
        <v>4153037</v>
      </c>
      <c r="G10" s="35">
        <f>IFERROR(VLOOKUP($D10,DATOS_ERI!$C:$Z,COLUMN(DATOS_ERI!G:G)-2,0),"")</f>
        <v>3489244</v>
      </c>
      <c r="H10" s="35">
        <f>IFERROR(VLOOKUP($D10,DATOS_ERI!$C:$Z,COLUMN(DATOS_ERI!H:H)-2,0),"")</f>
        <v>2758165</v>
      </c>
      <c r="I10" s="35">
        <f>IFERROR(VLOOKUP($D10,DATOS_ERI!$C:$Z,COLUMN(DATOS_ERI!I:I)-2,0),"")</f>
        <v>2758165</v>
      </c>
      <c r="J10" s="40">
        <f>IFERROR(VLOOKUP($D10,DATOS_ERI!$C:$Z,COLUMN(DATOS_ERI!J:J)-2,0),"")</f>
        <v>0.21817806187439243</v>
      </c>
      <c r="K10" s="40">
        <f>IFERROR(VLOOKUP($D10,DATOS_ERI!$C:$Z,COLUMN(DATOS_ERI!K:K)-2,0),"")</f>
        <v>9.6437518797369601E-2</v>
      </c>
      <c r="L10" s="40">
        <f>IFERROR(VLOOKUP($D10,DATOS_ERI!$C:$Z,COLUMN(DATOS_ERI!L:L)-2,0),"")</f>
        <v>6.4047247600670765E-2</v>
      </c>
      <c r="M10" s="40">
        <f>IFERROR(VLOOKUP($D10,DATOS_ERI!$C:$Z,COLUMN(DATOS_ERI!M:M)-2,0),"")</f>
        <v>1.5413912737850003E-2</v>
      </c>
      <c r="N10" s="35">
        <f>IFERROR(VLOOKUP($D10,DATOS_ERI!$C:$Z,COLUMN(DATOS_ERI!N:N)-2,0),"")</f>
        <v>43064536</v>
      </c>
      <c r="O10" s="35">
        <f>IFERROR(VLOOKUP($D10,DATOS_ERI!$C:$Z,COLUMN(DATOS_ERI!O:O)-2,0),"")</f>
        <v>33668799</v>
      </c>
      <c r="P10" s="35">
        <f>IFERROR(VLOOKUP($D10,DATOS_ERI!$C:$Z,COLUMN(DATOS_ERI!P:P)-2,0),"")</f>
        <v>0</v>
      </c>
      <c r="Q10" s="35">
        <f>IFERROR(VLOOKUP($D10,DATOS_ERI!$C:$Z,COLUMN(DATOS_ERI!Q:Q)-2,0),"")</f>
        <v>0</v>
      </c>
      <c r="R10" s="35">
        <f>IFERROR(VLOOKUP($D10,DATOS_ERI!$C:$Z,COLUMN(DATOS_ERI!R:R)-2,0),"")</f>
        <v>0</v>
      </c>
      <c r="S10" s="35">
        <f>IFERROR(VLOOKUP($D10,DATOS_ERI!$C:$Z,COLUMN(DATOS_ERI!S:S)-2,0),"")</f>
        <v>5321636</v>
      </c>
      <c r="T10" s="35">
        <f>IFERROR(VLOOKUP($D10,DATOS_ERI!$C:$Z,COLUMN(DATOS_ERI!T:T)-2,0),"")</f>
        <v>78936</v>
      </c>
      <c r="U10" s="35">
        <f>IFERROR(VLOOKUP($D10,DATOS_ERI!$C:$Z,COLUMN(DATOS_ERI!U:U)-2,0),"")</f>
        <v>0</v>
      </c>
      <c r="V10" s="35">
        <f>IFERROR(VLOOKUP($D10,DATOS_ERI!$C:$Z,COLUMN(DATOS_ERI!V:V)-2,0),"")</f>
        <v>0</v>
      </c>
      <c r="W10" s="35">
        <f>IFERROR(VLOOKUP($D10,DATOS_ERI!$C:$Z,COLUMN(DATOS_ERI!W:W)-2,0),"")</f>
        <v>663793</v>
      </c>
      <c r="X10" s="35">
        <f>IFERROR(VLOOKUP($D10,DATOS_ESF!$C:$T,COLUMN(DATOS_ESF!E:E)-2,0),"")</f>
        <v>54256452</v>
      </c>
      <c r="Y10" s="35">
        <f>IFERROR(VLOOKUP($D10,DATOS_ESF!$C:$T,COLUMN(DATOS_ESF!F:F)-2,0),"")</f>
        <v>14087432</v>
      </c>
      <c r="Z10" s="35">
        <f>IFERROR(VLOOKUP($D10,DATOS_ESF!$C:$T,COLUMN(DATOS_ESF!G:G)-2,0),"")</f>
        <v>68343884</v>
      </c>
      <c r="AA10" s="35">
        <f>IFERROR(VLOOKUP($D10,DATOS_ESF!$C:$T,COLUMN(DATOS_ESF!H:H)-2,0),"")</f>
        <v>29060695</v>
      </c>
      <c r="AB10" s="35">
        <f>IFERROR(VLOOKUP($D10,DATOS_ESF!$C:$T,COLUMN(DATOS_ESF!I:I)-2,0),"")</f>
        <v>7919816</v>
      </c>
      <c r="AC10" s="35">
        <f>IFERROR(VLOOKUP($D10,DATOS_ESF!$C:$T,COLUMN(DATOS_ESF!J:J)-2,0),"")</f>
        <v>36980511</v>
      </c>
      <c r="AD10" s="35">
        <f>IFERROR(VLOOKUP($D10,DATOS_ESF!$C:$T,COLUMN(DATOS_ESF!K:K)-2,0),"")</f>
        <v>31363373</v>
      </c>
      <c r="AE10" s="35">
        <f>IFERROR(VLOOKUP($D10,DATOS_ESF!$C:$T,COLUMN(DATOS_ESF!L:L)-2,0),"")</f>
        <v>12160688</v>
      </c>
      <c r="AF10">
        <f>IFERROR(VLOOKUP($D10,DATOS_ESF!$C:$T,COLUMN(DATOS_ESF!M:M)-2,0),"")</f>
        <v>25195757</v>
      </c>
      <c r="AG10">
        <f>IFERROR(VLOOKUP($D10,DATOS_ESF!$C:$T,COLUMN(DATOS_ESF!N:N)-2,0),"")</f>
        <v>1.86700462600774</v>
      </c>
      <c r="AH10">
        <f>IFERROR(VLOOKUP($D10,DATOS_ESF!$C:$T,COLUMN(DATOS_ESF!O:O)-2,0),"")</f>
        <v>1.4485463613310006</v>
      </c>
      <c r="AI10">
        <f>IFERROR(VLOOKUP($D10,DATOS_ESF!$C:$T,COLUMN(DATOS_ESF!P:P)-2,0),"")</f>
        <v>1.7787574862850348</v>
      </c>
      <c r="AJ10">
        <f>IFERROR(VLOOKUP($D10,DATOS_ESF!$C:$T,COLUMN(DATOS_ESF!Q:Q)-2,0),"")</f>
        <v>0.54109466473986167</v>
      </c>
      <c r="AK10">
        <f>IFERROR(VLOOKUP($D10,DATOS_ESF!$C:$T,COLUMN(DATOS_ESF!R:R)-2,0),"")</f>
        <v>1.1790986575327851</v>
      </c>
      <c r="AL10">
        <f>IFERROR(VLOOKUP($D10,DATOS_ESF!$C:$T,COLUMN(DATOS_ESF!S:S)-2,0),"")</f>
        <v>0.57478718944331586</v>
      </c>
      <c r="AM10">
        <f>IFERROR(VLOOKUP($D10,DATOS_ERI!$C:$Z,COLUMN(DATOS_ERI!Z:Z)-2,0),"")</f>
        <v>47296509</v>
      </c>
      <c r="AN10">
        <f>IFERROR(VLOOKUP($D10,DATOS_ERI!$C:$AA,COLUMN(DATOS_ERI!AA:AA)-2,0),"")</f>
        <v>39654228</v>
      </c>
    </row>
    <row r="11" spans="1:40" hidden="1" x14ac:dyDescent="0.25">
      <c r="A11">
        <v>800140959</v>
      </c>
      <c r="B11" t="str">
        <f>VLOOKUP(A11,EMPRESAS!A:B,2,0)</f>
        <v>CYG  INGENIERIA Y CONSTRUCCIONES SAS</v>
      </c>
      <c r="C11">
        <v>2016</v>
      </c>
      <c r="D11" t="s">
        <v>554</v>
      </c>
      <c r="E11" s="35">
        <f>IFERROR(VLOOKUP($D11,DATOS_ERI!$C:$Z,COLUMN(DATOS_ERI!E:E)-2,0),"")</f>
        <v>16812178</v>
      </c>
      <c r="F11" s="35">
        <f>IFERROR(VLOOKUP($D11,DATOS_ERI!$C:$Z,COLUMN(DATOS_ERI!F:F)-2,0),"")</f>
        <v>8787784</v>
      </c>
      <c r="G11" s="35">
        <f>IFERROR(VLOOKUP($D11,DATOS_ERI!$C:$Z,COLUMN(DATOS_ERI!G:G)-2,0),"")</f>
        <v>6509758</v>
      </c>
      <c r="H11" s="35">
        <f>IFERROR(VLOOKUP($D11,DATOS_ERI!$C:$Z,COLUMN(DATOS_ERI!H:H)-2,0),"")</f>
        <v>4034952</v>
      </c>
      <c r="I11" s="35">
        <f>IFERROR(VLOOKUP($D11,DATOS_ERI!$C:$Z,COLUMN(DATOS_ERI!I:I)-2,0),"")</f>
        <v>4034952</v>
      </c>
      <c r="J11" s="40">
        <f>IFERROR(VLOOKUP($D11,DATOS_ERI!$C:$Z,COLUMN(DATOS_ERI!J:J)-2,0),"")</f>
        <v>0.20345224256042735</v>
      </c>
      <c r="K11" s="40">
        <f>IFERROR(VLOOKUP($D11,DATOS_ERI!$C:$Z,COLUMN(DATOS_ERI!K:K)-2,0),"")</f>
        <v>0.10634519584176676</v>
      </c>
      <c r="L11" s="40">
        <f>IFERROR(VLOOKUP($D11,DATOS_ERI!$C:$Z,COLUMN(DATOS_ERI!L:L)-2,0),"")</f>
        <v>4.8828892545848698E-2</v>
      </c>
      <c r="M11" s="40">
        <f>IFERROR(VLOOKUP($D11,DATOS_ERI!$C:$Z,COLUMN(DATOS_ERI!M:M)-2,0),"")</f>
        <v>2.8730778099292597E-2</v>
      </c>
      <c r="N11" s="35">
        <f>IFERROR(VLOOKUP($D11,DATOS_ERI!$C:$Z,COLUMN(DATOS_ERI!N:N)-2,0),"")</f>
        <v>82634518</v>
      </c>
      <c r="O11" s="35">
        <f>IFERROR(VLOOKUP($D11,DATOS_ERI!$C:$Z,COLUMN(DATOS_ERI!O:O)-2,0),"")</f>
        <v>65822340</v>
      </c>
      <c r="P11" s="35">
        <f>IFERROR(VLOOKUP($D11,DATOS_ERI!$C:$Z,COLUMN(DATOS_ERI!P:P)-2,0),"")</f>
        <v>7076894</v>
      </c>
      <c r="Q11" s="35">
        <f>IFERROR(VLOOKUP($D11,DATOS_ERI!$C:$Z,COLUMN(DATOS_ERI!Q:Q)-2,0),"")</f>
        <v>0</v>
      </c>
      <c r="R11" s="35">
        <f>IFERROR(VLOOKUP($D11,DATOS_ERI!$C:$Z,COLUMN(DATOS_ERI!R:R)-2,0),"")</f>
        <v>935822</v>
      </c>
      <c r="S11" s="35">
        <f>IFERROR(VLOOKUP($D11,DATOS_ERI!$C:$Z,COLUMN(DATOS_ERI!S:S)-2,0),"")</f>
        <v>0</v>
      </c>
      <c r="T11" s="35">
        <f>IFERROR(VLOOKUP($D11,DATOS_ERI!$C:$Z,COLUMN(DATOS_ERI!T:T)-2,0),"")</f>
        <v>924144</v>
      </c>
      <c r="U11" s="35">
        <f>IFERROR(VLOOKUP($D11,DATOS_ERI!$C:$Z,COLUMN(DATOS_ERI!U:U)-2,0),"")</f>
        <v>935822</v>
      </c>
      <c r="V11" s="35">
        <f>IFERROR(VLOOKUP($D11,DATOS_ERI!$C:$Z,COLUMN(DATOS_ERI!V:V)-2,0),"")</f>
        <v>96128</v>
      </c>
      <c r="W11" s="35">
        <f>IFERROR(VLOOKUP($D11,DATOS_ERI!$C:$Z,COLUMN(DATOS_ERI!W:W)-2,0),"")</f>
        <v>2374154</v>
      </c>
      <c r="X11" s="35">
        <f>IFERROR(VLOOKUP($D11,DATOS_ESF!$C:$T,COLUMN(DATOS_ESF!E:E)-2,0),"")</f>
        <v>68663497</v>
      </c>
      <c r="Y11" s="35">
        <f>IFERROR(VLOOKUP($D11,DATOS_ESF!$C:$T,COLUMN(DATOS_ESF!F:F)-2,0),"")</f>
        <v>1271310</v>
      </c>
      <c r="Z11" s="35">
        <f>IFERROR(VLOOKUP($D11,DATOS_ESF!$C:$T,COLUMN(DATOS_ESF!G:G)-2,0),"")</f>
        <v>69934807</v>
      </c>
      <c r="AA11" s="35">
        <f>IFERROR(VLOOKUP($D11,DATOS_ESF!$C:$T,COLUMN(DATOS_ESF!H:H)-2,0),"")</f>
        <v>47637885</v>
      </c>
      <c r="AB11" s="35">
        <f>IFERROR(VLOOKUP($D11,DATOS_ESF!$C:$T,COLUMN(DATOS_ESF!I:I)-2,0),"")</f>
        <v>14031952</v>
      </c>
      <c r="AC11" s="35">
        <f>IFERROR(VLOOKUP($D11,DATOS_ESF!$C:$T,COLUMN(DATOS_ESF!J:J)-2,0),"")</f>
        <v>61262072</v>
      </c>
      <c r="AD11" s="35">
        <f>IFERROR(VLOOKUP($D11,DATOS_ESF!$C:$T,COLUMN(DATOS_ESF!K:K)-2,0),"")</f>
        <v>8672735</v>
      </c>
      <c r="AE11" s="35">
        <f>IFERROR(VLOOKUP($D11,DATOS_ESF!$C:$T,COLUMN(DATOS_ESF!L:L)-2,0),"")</f>
        <v>34613504</v>
      </c>
      <c r="AF11">
        <f>IFERROR(VLOOKUP($D11,DATOS_ESF!$C:$T,COLUMN(DATOS_ESF!M:M)-2,0),"")</f>
        <v>21025612</v>
      </c>
      <c r="AG11">
        <f>IFERROR(VLOOKUP($D11,DATOS_ESF!$C:$T,COLUMN(DATOS_ESF!N:N)-2,0),"")</f>
        <v>1.4413632553166456</v>
      </c>
      <c r="AH11">
        <f>IFERROR(VLOOKUP($D11,DATOS_ESF!$C:$T,COLUMN(DATOS_ESF!O:O)-2,0),"")</f>
        <v>0.71476710185601233</v>
      </c>
      <c r="AI11">
        <f>IFERROR(VLOOKUP($D11,DATOS_ESF!$C:$T,COLUMN(DATOS_ESF!P:P)-2,0),"")</f>
        <v>9.060107959320271E-2</v>
      </c>
      <c r="AJ11">
        <f>IFERROR(VLOOKUP($D11,DATOS_ESF!$C:$T,COLUMN(DATOS_ESF!Q:Q)-2,0),"")</f>
        <v>0.87598829006563217</v>
      </c>
      <c r="AK11">
        <f>IFERROR(VLOOKUP($D11,DATOS_ESF!$C:$T,COLUMN(DATOS_ESF!R:R)-2,0),"")</f>
        <v>7.0637546287301527</v>
      </c>
      <c r="AL11">
        <f>IFERROR(VLOOKUP($D11,DATOS_ESF!$C:$T,COLUMN(DATOS_ESF!S:S)-2,0),"")</f>
        <v>0.32465503193567119</v>
      </c>
      <c r="AM11">
        <f>IFERROR(VLOOKUP($D11,DATOS_ERI!$C:$Z,COLUMN(DATOS_ERI!Z:Z)-2,0),"")</f>
        <v>93679977</v>
      </c>
      <c r="AN11">
        <f>IFERROR(VLOOKUP($D11,DATOS_ERI!$C:$AA,COLUMN(DATOS_ERI!AA:AA)-2,0),"")</f>
        <v>77145032</v>
      </c>
    </row>
    <row r="12" spans="1:40" hidden="1" x14ac:dyDescent="0.25">
      <c r="A12">
        <v>800140959</v>
      </c>
      <c r="B12" t="str">
        <f>VLOOKUP(A12,EMPRESAS!A:B,2,0)</f>
        <v>CYG  INGENIERIA Y CONSTRUCCIONES SAS</v>
      </c>
      <c r="C12">
        <v>2017</v>
      </c>
      <c r="D12" t="s">
        <v>555</v>
      </c>
      <c r="E12" s="35">
        <f>IFERROR(VLOOKUP($D12,DATOS_ERI!$C:$Z,COLUMN(DATOS_ERI!E:E)-2,0),"")</f>
        <v>9397786</v>
      </c>
      <c r="F12" s="35">
        <f>IFERROR(VLOOKUP($D12,DATOS_ERI!$C:$Z,COLUMN(DATOS_ERI!F:F)-2,0),"")</f>
        <v>6706962</v>
      </c>
      <c r="G12" s="35">
        <f>IFERROR(VLOOKUP($D12,DATOS_ERI!$C:$Z,COLUMN(DATOS_ERI!G:G)-2,0),"")</f>
        <v>5160622</v>
      </c>
      <c r="H12" s="35">
        <f>IFERROR(VLOOKUP($D12,DATOS_ERI!$C:$Z,COLUMN(DATOS_ERI!H:H)-2,0),"")</f>
        <v>2972756</v>
      </c>
      <c r="I12" s="35">
        <f>IFERROR(VLOOKUP($D12,DATOS_ERI!$C:$Z,COLUMN(DATOS_ERI!I:I)-2,0),"")</f>
        <v>2972756</v>
      </c>
      <c r="J12" s="40">
        <f>IFERROR(VLOOKUP($D12,DATOS_ERI!$C:$Z,COLUMN(DATOS_ERI!J:J)-2,0),"")</f>
        <v>0.22974949132113634</v>
      </c>
      <c r="K12" s="40">
        <f>IFERROR(VLOOKUP($D12,DATOS_ERI!$C:$Z,COLUMN(DATOS_ERI!K:K)-2,0),"")</f>
        <v>0.1639663967460199</v>
      </c>
      <c r="L12" s="40">
        <f>IFERROR(VLOOKUP($D12,DATOS_ERI!$C:$Z,COLUMN(DATOS_ERI!L:L)-2,0),"")</f>
        <v>7.2675540688185075E-2</v>
      </c>
      <c r="M12" s="40">
        <f>IFERROR(VLOOKUP($D12,DATOS_ERI!$C:$Z,COLUMN(DATOS_ERI!M:M)-2,0),"")</f>
        <v>4.0938707683711308E-2</v>
      </c>
      <c r="N12" s="35">
        <f>IFERROR(VLOOKUP($D12,DATOS_ERI!$C:$Z,COLUMN(DATOS_ERI!N:N)-2,0),"")</f>
        <v>40904491</v>
      </c>
      <c r="O12" s="35">
        <f>IFERROR(VLOOKUP($D12,DATOS_ERI!$C:$Z,COLUMN(DATOS_ERI!O:O)-2,0),"")</f>
        <v>31506705</v>
      </c>
      <c r="P12" s="35">
        <f>IFERROR(VLOOKUP($D12,DATOS_ERI!$C:$Z,COLUMN(DATOS_ERI!P:P)-2,0),"")</f>
        <v>2468624</v>
      </c>
      <c r="Q12" s="35">
        <f>IFERROR(VLOOKUP($D12,DATOS_ERI!$C:$Z,COLUMN(DATOS_ERI!Q:Q)-2,0),"")</f>
        <v>0</v>
      </c>
      <c r="R12" s="35">
        <f>IFERROR(VLOOKUP($D12,DATOS_ERI!$C:$Z,COLUMN(DATOS_ERI!R:R)-2,0),"")</f>
        <v>710360</v>
      </c>
      <c r="S12" s="35">
        <f>IFERROR(VLOOKUP($D12,DATOS_ERI!$C:$Z,COLUMN(DATOS_ERI!S:S)-2,0),"")</f>
        <v>0</v>
      </c>
      <c r="T12" s="35">
        <f>IFERROR(VLOOKUP($D12,DATOS_ERI!$C:$Z,COLUMN(DATOS_ERI!T:T)-2,0),"")</f>
        <v>488160</v>
      </c>
      <c r="U12" s="35">
        <f>IFERROR(VLOOKUP($D12,DATOS_ERI!$C:$Z,COLUMN(DATOS_ERI!U:U)-2,0),"")</f>
        <v>0</v>
      </c>
      <c r="V12" s="35">
        <f>IFERROR(VLOOKUP($D12,DATOS_ERI!$C:$Z,COLUMN(DATOS_ERI!V:V)-2,0),"")</f>
        <v>128237</v>
      </c>
      <c r="W12" s="35">
        <f>IFERROR(VLOOKUP($D12,DATOS_ERI!$C:$Z,COLUMN(DATOS_ERI!W:W)-2,0),"")</f>
        <v>1674577</v>
      </c>
      <c r="X12" s="35">
        <f>IFERROR(VLOOKUP($D12,DATOS_ESF!$C:$T,COLUMN(DATOS_ESF!E:E)-2,0),"")</f>
        <v>124341100</v>
      </c>
      <c r="Y12" s="35">
        <f>IFERROR(VLOOKUP($D12,DATOS_ESF!$C:$T,COLUMN(DATOS_ESF!F:F)-2,0),"")</f>
        <v>2056325</v>
      </c>
      <c r="Z12" s="35">
        <f>IFERROR(VLOOKUP($D12,DATOS_ESF!$C:$T,COLUMN(DATOS_ESF!G:G)-2,0),"")</f>
        <v>126397425</v>
      </c>
      <c r="AA12" s="35">
        <f>IFERROR(VLOOKUP($D12,DATOS_ESF!$C:$T,COLUMN(DATOS_ESF!H:H)-2,0),"")</f>
        <v>75600104</v>
      </c>
      <c r="AB12" s="35">
        <f>IFERROR(VLOOKUP($D12,DATOS_ESF!$C:$T,COLUMN(DATOS_ESF!I:I)-2,0),"")</f>
        <v>24420958</v>
      </c>
      <c r="AC12" s="35">
        <f>IFERROR(VLOOKUP($D12,DATOS_ESF!$C:$T,COLUMN(DATOS_ESF!J:J)-2,0),"")</f>
        <v>100021062</v>
      </c>
      <c r="AD12" s="35">
        <f>IFERROR(VLOOKUP($D12,DATOS_ESF!$C:$T,COLUMN(DATOS_ESF!K:K)-2,0),"")</f>
        <v>26376363</v>
      </c>
      <c r="AE12" s="35">
        <f>IFERROR(VLOOKUP($D12,DATOS_ESF!$C:$T,COLUMN(DATOS_ESF!L:L)-2,0),"")</f>
        <v>59179216</v>
      </c>
      <c r="AF12">
        <f>IFERROR(VLOOKUP($D12,DATOS_ESF!$C:$T,COLUMN(DATOS_ESF!M:M)-2,0),"")</f>
        <v>48740996</v>
      </c>
      <c r="AG12">
        <f>IFERROR(VLOOKUP($D12,DATOS_ESF!$C:$T,COLUMN(DATOS_ESF!N:N)-2,0),"")</f>
        <v>1.6447212823940029</v>
      </c>
      <c r="AH12">
        <f>IFERROR(VLOOKUP($D12,DATOS_ESF!$C:$T,COLUMN(DATOS_ESF!O:O)-2,0),"")</f>
        <v>0.86192849681794093</v>
      </c>
      <c r="AI12">
        <f>IFERROR(VLOOKUP($D12,DATOS_ESF!$C:$T,COLUMN(DATOS_ESF!P:P)-2,0),"")</f>
        <v>8.4203289649816354E-2</v>
      </c>
      <c r="AJ12">
        <f>IFERROR(VLOOKUP($D12,DATOS_ESF!$C:$T,COLUMN(DATOS_ESF!Q:Q)-2,0),"")</f>
        <v>0.79132199093454636</v>
      </c>
      <c r="AK12">
        <f>IFERROR(VLOOKUP($D12,DATOS_ESF!$C:$T,COLUMN(DATOS_ESF!R:R)-2,0),"")</f>
        <v>3.7920717879110173</v>
      </c>
      <c r="AL12">
        <f>IFERROR(VLOOKUP($D12,DATOS_ESF!$C:$T,COLUMN(DATOS_ESF!S:S)-2,0),"")</f>
        <v>0.40188572670685341</v>
      </c>
      <c r="AM12">
        <f>IFERROR(VLOOKUP($D12,DATOS_ERI!$C:$Z,COLUMN(DATOS_ERI!Z:Z)-2,0),"")</f>
        <v>48227850</v>
      </c>
      <c r="AN12">
        <f>IFERROR(VLOOKUP($D12,DATOS_ERI!$C:$AA,COLUMN(DATOS_ERI!AA:AA)-2,0),"")</f>
        <v>36360266</v>
      </c>
    </row>
    <row r="13" spans="1:40" hidden="1" x14ac:dyDescent="0.25">
      <c r="A13">
        <v>800173155</v>
      </c>
      <c r="B13" t="str">
        <f>VLOOKUP(A13,EMPRESAS!A:B,2,0)</f>
        <v>PRABYC  INGENIEROS  SAS</v>
      </c>
      <c r="C13">
        <v>2015</v>
      </c>
      <c r="D13" t="s">
        <v>556</v>
      </c>
      <c r="E13" s="35">
        <f>IFERROR(VLOOKUP($D13,DATOS_ERI!$C:$Z,COLUMN(DATOS_ERI!E:E)-2,0),"")</f>
        <v>90393168</v>
      </c>
      <c r="F13" s="35">
        <f>IFERROR(VLOOKUP($D13,DATOS_ERI!$C:$Z,COLUMN(DATOS_ERI!F:F)-2,0),"")</f>
        <v>97823884</v>
      </c>
      <c r="G13" s="35">
        <f>IFERROR(VLOOKUP($D13,DATOS_ERI!$C:$Z,COLUMN(DATOS_ERI!G:G)-2,0),"")</f>
        <v>94694599</v>
      </c>
      <c r="H13" s="35">
        <f>IFERROR(VLOOKUP($D13,DATOS_ERI!$C:$Z,COLUMN(DATOS_ERI!H:H)-2,0),"")</f>
        <v>78158326</v>
      </c>
      <c r="I13" s="35">
        <f>IFERROR(VLOOKUP($D13,DATOS_ERI!$C:$Z,COLUMN(DATOS_ERI!I:I)-2,0),"")</f>
        <v>78158326</v>
      </c>
      <c r="J13" s="40">
        <f>IFERROR(VLOOKUP($D13,DATOS_ERI!$C:$Z,COLUMN(DATOS_ERI!J:J)-2,0),"")</f>
        <v>0.80096391596611949</v>
      </c>
      <c r="K13" s="40">
        <f>IFERROR(VLOOKUP($D13,DATOS_ERI!$C:$Z,COLUMN(DATOS_ERI!K:K)-2,0),"")</f>
        <v>0.86680667286332336</v>
      </c>
      <c r="L13" s="40">
        <f>IFERROR(VLOOKUP($D13,DATOS_ERI!$C:$Z,COLUMN(DATOS_ERI!L:L)-2,0),"")</f>
        <v>0.69255232716610371</v>
      </c>
      <c r="M13" s="40">
        <f>IFERROR(VLOOKUP($D13,DATOS_ERI!$C:$Z,COLUMN(DATOS_ERI!M:M)-2,0),"")</f>
        <v>2.7728250079409079E-2</v>
      </c>
      <c r="N13" s="35">
        <f>IFERROR(VLOOKUP($D13,DATOS_ERI!$C:$Z,COLUMN(DATOS_ERI!N:N)-2,0),"")</f>
        <v>112855481</v>
      </c>
      <c r="O13" s="35">
        <f>IFERROR(VLOOKUP($D13,DATOS_ERI!$C:$Z,COLUMN(DATOS_ERI!O:O)-2,0),"")</f>
        <v>22462313</v>
      </c>
      <c r="P13" s="35">
        <f>IFERROR(VLOOKUP($D13,DATOS_ERI!$C:$Z,COLUMN(DATOS_ERI!P:P)-2,0),"")</f>
        <v>13676240</v>
      </c>
      <c r="Q13" s="35">
        <f>IFERROR(VLOOKUP($D13,DATOS_ERI!$C:$Z,COLUMN(DATOS_ERI!Q:Q)-2,0),"")</f>
        <v>2451493</v>
      </c>
      <c r="R13" s="35">
        <f>IFERROR(VLOOKUP($D13,DATOS_ERI!$C:$Z,COLUMN(DATOS_ERI!R:R)-2,0),"")</f>
        <v>0</v>
      </c>
      <c r="S13" s="35">
        <f>IFERROR(VLOOKUP($D13,DATOS_ERI!$C:$Z,COLUMN(DATOS_ERI!S:S)-2,0),"")</f>
        <v>0</v>
      </c>
      <c r="T13" s="35">
        <f>IFERROR(VLOOKUP($D13,DATOS_ERI!$C:$Z,COLUMN(DATOS_ERI!T:T)-2,0),"")</f>
        <v>29588448</v>
      </c>
      <c r="U13" s="35">
        <f>IFERROR(VLOOKUP($D13,DATOS_ERI!$C:$Z,COLUMN(DATOS_ERI!U:U)-2,0),"")</f>
        <v>6029999</v>
      </c>
      <c r="V13" s="35">
        <f>IFERROR(VLOOKUP($D13,DATOS_ERI!$C:$Z,COLUMN(DATOS_ERI!V:V)-2,0),"")</f>
        <v>0</v>
      </c>
      <c r="W13" s="35">
        <f>IFERROR(VLOOKUP($D13,DATOS_ERI!$C:$Z,COLUMN(DATOS_ERI!W:W)-2,0),"")</f>
        <v>3129285</v>
      </c>
      <c r="X13" s="35">
        <f>IFERROR(VLOOKUP($D13,DATOS_ESF!$C:$T,COLUMN(DATOS_ESF!E:E)-2,0),"")</f>
        <v>184636752</v>
      </c>
      <c r="Y13" s="35">
        <f>IFERROR(VLOOKUP($D13,DATOS_ESF!$C:$T,COLUMN(DATOS_ESF!F:F)-2,0),"")</f>
        <v>208753782</v>
      </c>
      <c r="Z13" s="35">
        <f>IFERROR(VLOOKUP($D13,DATOS_ESF!$C:$T,COLUMN(DATOS_ESF!G:G)-2,0),"")</f>
        <v>393390534</v>
      </c>
      <c r="AA13" s="35">
        <f>IFERROR(VLOOKUP($D13,DATOS_ESF!$C:$T,COLUMN(DATOS_ESF!H:H)-2,0),"")</f>
        <v>158688052</v>
      </c>
      <c r="AB13" s="35">
        <f>IFERROR(VLOOKUP($D13,DATOS_ESF!$C:$T,COLUMN(DATOS_ESF!I:I)-2,0),"")</f>
        <v>116458606</v>
      </c>
      <c r="AC13" s="35">
        <f>IFERROR(VLOOKUP($D13,DATOS_ESF!$C:$T,COLUMN(DATOS_ESF!J:J)-2,0),"")</f>
        <v>275146658</v>
      </c>
      <c r="AD13" s="35">
        <f>IFERROR(VLOOKUP($D13,DATOS_ESF!$C:$T,COLUMN(DATOS_ESF!K:K)-2,0),"")</f>
        <v>118243876</v>
      </c>
      <c r="AE13" s="35">
        <f>IFERROR(VLOOKUP($D13,DATOS_ESF!$C:$T,COLUMN(DATOS_ESF!L:L)-2,0),"")</f>
        <v>109027818</v>
      </c>
      <c r="AF13">
        <f>IFERROR(VLOOKUP($D13,DATOS_ESF!$C:$T,COLUMN(DATOS_ESF!M:M)-2,0),"")</f>
        <v>25948700</v>
      </c>
      <c r="AG13">
        <f>IFERROR(VLOOKUP($D13,DATOS_ESF!$C:$T,COLUMN(DATOS_ESF!N:N)-2,0),"")</f>
        <v>1.163520187392558</v>
      </c>
      <c r="AH13">
        <f>IFERROR(VLOOKUP($D13,DATOS_ESF!$C:$T,COLUMN(DATOS_ESF!O:O)-2,0),"")</f>
        <v>0.4764626765977315</v>
      </c>
      <c r="AI13">
        <f>IFERROR(VLOOKUP($D13,DATOS_ESF!$C:$T,COLUMN(DATOS_ESF!P:P)-2,0),"")</f>
        <v>1.7925148614607322</v>
      </c>
      <c r="AJ13">
        <f>IFERROR(VLOOKUP($D13,DATOS_ESF!$C:$T,COLUMN(DATOS_ESF!Q:Q)-2,0),"")</f>
        <v>0.69942368770876429</v>
      </c>
      <c r="AK13">
        <f>IFERROR(VLOOKUP($D13,DATOS_ESF!$C:$T,COLUMN(DATOS_ESF!R:R)-2,0),"")</f>
        <v>2.3269421411727067</v>
      </c>
      <c r="AL13">
        <f>IFERROR(VLOOKUP($D13,DATOS_ESF!$C:$T,COLUMN(DATOS_ESF!S:S)-2,0),"")</f>
        <v>0.59661446251271522</v>
      </c>
      <c r="AM13">
        <f>IFERROR(VLOOKUP($D13,DATOS_ERI!$C:$Z,COLUMN(DATOS_ERI!Z:Z)-2,0),"")</f>
        <v>256804086</v>
      </c>
      <c r="AN13">
        <f>IFERROR(VLOOKUP($D13,DATOS_ERI!$C:$AA,COLUMN(DATOS_ERI!AA:AA)-2,0),"")</f>
        <v>47749330</v>
      </c>
    </row>
    <row r="14" spans="1:40" hidden="1" x14ac:dyDescent="0.25">
      <c r="A14">
        <v>800173155</v>
      </c>
      <c r="B14" t="str">
        <f>VLOOKUP(A14,EMPRESAS!A:B,2,0)</f>
        <v>PRABYC  INGENIEROS  SAS</v>
      </c>
      <c r="C14">
        <v>2016</v>
      </c>
      <c r="D14" t="s">
        <v>557</v>
      </c>
      <c r="E14" s="35">
        <f>IFERROR(VLOOKUP($D14,DATOS_ERI!$C:$Z,COLUMN(DATOS_ERI!E:E)-2,0),"")</f>
        <v>139557256</v>
      </c>
      <c r="F14" s="35">
        <f>IFERROR(VLOOKUP($D14,DATOS_ERI!$C:$Z,COLUMN(DATOS_ERI!F:F)-2,0),"")</f>
        <v>83599060</v>
      </c>
      <c r="G14" s="35">
        <f>IFERROR(VLOOKUP($D14,DATOS_ERI!$C:$Z,COLUMN(DATOS_ERI!G:G)-2,0),"")</f>
        <v>73303210</v>
      </c>
      <c r="H14" s="35">
        <f>IFERROR(VLOOKUP($D14,DATOS_ERI!$C:$Z,COLUMN(DATOS_ERI!H:H)-2,0),"")</f>
        <v>45799222</v>
      </c>
      <c r="I14" s="35">
        <f>IFERROR(VLOOKUP($D14,DATOS_ERI!$C:$Z,COLUMN(DATOS_ERI!I:I)-2,0),"")</f>
        <v>45799222</v>
      </c>
      <c r="J14" s="40">
        <f>IFERROR(VLOOKUP($D14,DATOS_ERI!$C:$Z,COLUMN(DATOS_ERI!J:J)-2,0),"")</f>
        <v>0.28534112093552244</v>
      </c>
      <c r="K14" s="40">
        <f>IFERROR(VLOOKUP($D14,DATOS_ERI!$C:$Z,COLUMN(DATOS_ERI!K:K)-2,0),"")</f>
        <v>0.17092804898339359</v>
      </c>
      <c r="L14" s="40">
        <f>IFERROR(VLOOKUP($D14,DATOS_ERI!$C:$Z,COLUMN(DATOS_ERI!L:L)-2,0),"")</f>
        <v>9.3641862257988512E-2</v>
      </c>
      <c r="M14" s="40">
        <f>IFERROR(VLOOKUP($D14,DATOS_ERI!$C:$Z,COLUMN(DATOS_ERI!M:M)-2,0),"")</f>
        <v>2.1051068673806534E-2</v>
      </c>
      <c r="N14" s="35">
        <f>IFERROR(VLOOKUP($D14,DATOS_ERI!$C:$Z,COLUMN(DATOS_ERI!N:N)-2,0),"")</f>
        <v>489089184</v>
      </c>
      <c r="O14" s="35">
        <f>IFERROR(VLOOKUP($D14,DATOS_ERI!$C:$Z,COLUMN(DATOS_ERI!O:O)-2,0),"")</f>
        <v>349531928</v>
      </c>
      <c r="P14" s="35">
        <f>IFERROR(VLOOKUP($D14,DATOS_ERI!$C:$Z,COLUMN(DATOS_ERI!P:P)-2,0),"")</f>
        <v>37881480</v>
      </c>
      <c r="Q14" s="35">
        <f>IFERROR(VLOOKUP($D14,DATOS_ERI!$C:$Z,COLUMN(DATOS_ERI!Q:Q)-2,0),"")</f>
        <v>4666475</v>
      </c>
      <c r="R14" s="35">
        <f>IFERROR(VLOOKUP($D14,DATOS_ERI!$C:$Z,COLUMN(DATOS_ERI!R:R)-2,0),"")</f>
        <v>8720032</v>
      </c>
      <c r="S14" s="35">
        <f>IFERROR(VLOOKUP($D14,DATOS_ERI!$C:$Z,COLUMN(DATOS_ERI!S:S)-2,0),"")</f>
        <v>4666475</v>
      </c>
      <c r="T14" s="35">
        <f>IFERROR(VLOOKUP($D14,DATOS_ERI!$C:$Z,COLUMN(DATOS_ERI!T:T)-2,0),"")</f>
        <v>8696298</v>
      </c>
      <c r="U14" s="35">
        <f>IFERROR(VLOOKUP($D14,DATOS_ERI!$C:$Z,COLUMN(DATOS_ERI!U:U)-2,0),"")</f>
        <v>8720032</v>
      </c>
      <c r="V14" s="35">
        <f>IFERROR(VLOOKUP($D14,DATOS_ERI!$C:$Z,COLUMN(DATOS_ERI!V:V)-2,0),"")</f>
        <v>0</v>
      </c>
      <c r="W14" s="35">
        <f>IFERROR(VLOOKUP($D14,DATOS_ERI!$C:$Z,COLUMN(DATOS_ERI!W:W)-2,0),"")</f>
        <v>10295850</v>
      </c>
      <c r="X14" s="35">
        <f>IFERROR(VLOOKUP($D14,DATOS_ESF!$C:$T,COLUMN(DATOS_ESF!E:E)-2,0),"")</f>
        <v>198284887</v>
      </c>
      <c r="Y14" s="35">
        <f>IFERROR(VLOOKUP($D14,DATOS_ESF!$C:$T,COLUMN(DATOS_ESF!F:F)-2,0),"")</f>
        <v>209601843</v>
      </c>
      <c r="Z14" s="35">
        <f>IFERROR(VLOOKUP($D14,DATOS_ESF!$C:$T,COLUMN(DATOS_ESF!G:G)-2,0),"")</f>
        <v>407886730</v>
      </c>
      <c r="AA14" s="35">
        <f>IFERROR(VLOOKUP($D14,DATOS_ESF!$C:$T,COLUMN(DATOS_ESF!H:H)-2,0),"")</f>
        <v>181460891</v>
      </c>
      <c r="AB14" s="35">
        <f>IFERROR(VLOOKUP($D14,DATOS_ESF!$C:$T,COLUMN(DATOS_ESF!I:I)-2,0),"")</f>
        <v>105737380</v>
      </c>
      <c r="AC14" s="35">
        <f>IFERROR(VLOOKUP($D14,DATOS_ESF!$C:$T,COLUMN(DATOS_ESF!J:J)-2,0),"")</f>
        <v>287198271</v>
      </c>
      <c r="AD14" s="35">
        <f>IFERROR(VLOOKUP($D14,DATOS_ESF!$C:$T,COLUMN(DATOS_ESF!K:K)-2,0),"")</f>
        <v>120688459</v>
      </c>
      <c r="AE14" s="35">
        <f>IFERROR(VLOOKUP($D14,DATOS_ESF!$C:$T,COLUMN(DATOS_ESF!L:L)-2,0),"")</f>
        <v>90477073</v>
      </c>
      <c r="AF14">
        <f>IFERROR(VLOOKUP($D14,DATOS_ESF!$C:$T,COLUMN(DATOS_ESF!M:M)-2,0),"")</f>
        <v>16823996</v>
      </c>
      <c r="AG14">
        <f>IFERROR(VLOOKUP($D14,DATOS_ESF!$C:$T,COLUMN(DATOS_ESF!N:N)-2,0),"")</f>
        <v>1.0927141705702306</v>
      </c>
      <c r="AH14">
        <f>IFERROR(VLOOKUP($D14,DATOS_ESF!$C:$T,COLUMN(DATOS_ESF!O:O)-2,0),"")</f>
        <v>0.5941104631741283</v>
      </c>
      <c r="AI14">
        <f>IFERROR(VLOOKUP($D14,DATOS_ESF!$C:$T,COLUMN(DATOS_ESF!P:P)-2,0),"")</f>
        <v>1.9822870871209406</v>
      </c>
      <c r="AJ14">
        <f>IFERROR(VLOOKUP($D14,DATOS_ESF!$C:$T,COLUMN(DATOS_ESF!Q:Q)-2,0),"")</f>
        <v>0.7041128084750391</v>
      </c>
      <c r="AK14">
        <f>IFERROR(VLOOKUP($D14,DATOS_ESF!$C:$T,COLUMN(DATOS_ESF!R:R)-2,0),"")</f>
        <v>2.3796664020708063</v>
      </c>
      <c r="AL14">
        <f>IFERROR(VLOOKUP($D14,DATOS_ESF!$C:$T,COLUMN(DATOS_ESF!S:S)-2,0),"")</f>
        <v>0.55511940533098492</v>
      </c>
      <c r="AM14">
        <f>IFERROR(VLOOKUP($D14,DATOS_ERI!$C:$Z,COLUMN(DATOS_ERI!Z:Z)-2,0),"")</f>
        <v>595136536</v>
      </c>
      <c r="AN14">
        <f>IFERROR(VLOOKUP($D14,DATOS_ERI!$C:$AA,COLUMN(DATOS_ERI!AA:AA)-2,0),"")</f>
        <v>424482272</v>
      </c>
    </row>
    <row r="15" spans="1:40" hidden="1" x14ac:dyDescent="0.25">
      <c r="A15">
        <v>800173155</v>
      </c>
      <c r="B15" t="str">
        <f>VLOOKUP(A15,EMPRESAS!A:B,2,0)</f>
        <v>PRABYC  INGENIEROS  SAS</v>
      </c>
      <c r="C15">
        <v>2017</v>
      </c>
      <c r="D15" t="s">
        <v>558</v>
      </c>
      <c r="E15" s="35">
        <f>IFERROR(VLOOKUP($D15,DATOS_ERI!$C:$Z,COLUMN(DATOS_ERI!E:E)-2,0),"")</f>
        <v>69994414</v>
      </c>
      <c r="F15" s="35">
        <f>IFERROR(VLOOKUP($D15,DATOS_ERI!$C:$Z,COLUMN(DATOS_ERI!F:F)-2,0),"")</f>
        <v>54153961</v>
      </c>
      <c r="G15" s="35">
        <f>IFERROR(VLOOKUP($D15,DATOS_ERI!$C:$Z,COLUMN(DATOS_ERI!G:G)-2,0),"")</f>
        <v>48324268</v>
      </c>
      <c r="H15" s="35">
        <f>IFERROR(VLOOKUP($D15,DATOS_ERI!$C:$Z,COLUMN(DATOS_ERI!H:H)-2,0),"")</f>
        <v>29151768</v>
      </c>
      <c r="I15" s="35">
        <f>IFERROR(VLOOKUP($D15,DATOS_ERI!$C:$Z,COLUMN(DATOS_ERI!I:I)-2,0),"")</f>
        <v>29151768</v>
      </c>
      <c r="J15" s="40">
        <f>IFERROR(VLOOKUP($D15,DATOS_ERI!$C:$Z,COLUMN(DATOS_ERI!J:J)-2,0),"")</f>
        <v>0.15026434380326598</v>
      </c>
      <c r="K15" s="40">
        <f>IFERROR(VLOOKUP($D15,DATOS_ERI!$C:$Z,COLUMN(DATOS_ERI!K:K)-2,0),"")</f>
        <v>0.116257983301534</v>
      </c>
      <c r="L15" s="40">
        <f>IFERROR(VLOOKUP($D15,DATOS_ERI!$C:$Z,COLUMN(DATOS_ERI!L:L)-2,0),"")</f>
        <v>6.258315541044529E-2</v>
      </c>
      <c r="M15" s="40">
        <f>IFERROR(VLOOKUP($D15,DATOS_ERI!$C:$Z,COLUMN(DATOS_ERI!M:M)-2,0),"")</f>
        <v>1.2515212902839547E-2</v>
      </c>
      <c r="N15" s="35">
        <f>IFERROR(VLOOKUP($D15,DATOS_ERI!$C:$Z,COLUMN(DATOS_ERI!N:N)-2,0),"")</f>
        <v>465808536</v>
      </c>
      <c r="O15" s="35">
        <f>IFERROR(VLOOKUP($D15,DATOS_ERI!$C:$Z,COLUMN(DATOS_ERI!O:O)-2,0),"")</f>
        <v>395814122</v>
      </c>
      <c r="P15" s="35">
        <f>IFERROR(VLOOKUP($D15,DATOS_ERI!$C:$Z,COLUMN(DATOS_ERI!P:P)-2,0),"")</f>
        <v>14100429</v>
      </c>
      <c r="Q15" s="35">
        <f>IFERROR(VLOOKUP($D15,DATOS_ERI!$C:$Z,COLUMN(DATOS_ERI!Q:Q)-2,0),"")</f>
        <v>0</v>
      </c>
      <c r="R15" s="35">
        <f>IFERROR(VLOOKUP($D15,DATOS_ERI!$C:$Z,COLUMN(DATOS_ERI!R:R)-2,0),"")</f>
        <v>3354712</v>
      </c>
      <c r="S15" s="35">
        <f>IFERROR(VLOOKUP($D15,DATOS_ERI!$C:$Z,COLUMN(DATOS_ERI!S:S)-2,0),"")</f>
        <v>4323064</v>
      </c>
      <c r="T15" s="35">
        <f>IFERROR(VLOOKUP($D15,DATOS_ERI!$C:$Z,COLUMN(DATOS_ERI!T:T)-2,0),"")</f>
        <v>5937752</v>
      </c>
      <c r="U15" s="35">
        <f>IFERROR(VLOOKUP($D15,DATOS_ERI!$C:$Z,COLUMN(DATOS_ERI!U:U)-2,0),"")</f>
        <v>0</v>
      </c>
      <c r="V15" s="35">
        <f>IFERROR(VLOOKUP($D15,DATOS_ERI!$C:$Z,COLUMN(DATOS_ERI!V:V)-2,0),"")</f>
        <v>0</v>
      </c>
      <c r="W15" s="35">
        <f>IFERROR(VLOOKUP($D15,DATOS_ERI!$C:$Z,COLUMN(DATOS_ERI!W:W)-2,0),"")</f>
        <v>5829693</v>
      </c>
      <c r="X15" s="35">
        <f>IFERROR(VLOOKUP($D15,DATOS_ESF!$C:$T,COLUMN(DATOS_ESF!E:E)-2,0),"")</f>
        <v>649217245</v>
      </c>
      <c r="Y15" s="35">
        <f>IFERROR(VLOOKUP($D15,DATOS_ESF!$C:$T,COLUMN(DATOS_ESF!F:F)-2,0),"")</f>
        <v>345763287</v>
      </c>
      <c r="Z15" s="35">
        <f>IFERROR(VLOOKUP($D15,DATOS_ESF!$C:$T,COLUMN(DATOS_ESF!G:G)-2,0),"")</f>
        <v>994980532</v>
      </c>
      <c r="AA15" s="35">
        <f>IFERROR(VLOOKUP($D15,DATOS_ESF!$C:$T,COLUMN(DATOS_ESF!H:H)-2,0),"")</f>
        <v>401472433</v>
      </c>
      <c r="AB15" s="35">
        <f>IFERROR(VLOOKUP($D15,DATOS_ESF!$C:$T,COLUMN(DATOS_ESF!I:I)-2,0),"")</f>
        <v>322574600</v>
      </c>
      <c r="AC15" s="35">
        <f>IFERROR(VLOOKUP($D15,DATOS_ESF!$C:$T,COLUMN(DATOS_ESF!J:J)-2,0),"")</f>
        <v>724047033</v>
      </c>
      <c r="AD15" s="35">
        <f>IFERROR(VLOOKUP($D15,DATOS_ESF!$C:$T,COLUMN(DATOS_ESF!K:K)-2,0),"")</f>
        <v>270933499</v>
      </c>
      <c r="AE15" s="35">
        <f>IFERROR(VLOOKUP($D15,DATOS_ESF!$C:$T,COLUMN(DATOS_ESF!L:L)-2,0),"")</f>
        <v>391934146</v>
      </c>
      <c r="AF15">
        <f>IFERROR(VLOOKUP($D15,DATOS_ESF!$C:$T,COLUMN(DATOS_ESF!M:M)-2,0),"")</f>
        <v>247744812</v>
      </c>
      <c r="AG15">
        <f>IFERROR(VLOOKUP($D15,DATOS_ESF!$C:$T,COLUMN(DATOS_ESF!N:N)-2,0),"")</f>
        <v>1.6170904690733772</v>
      </c>
      <c r="AH15">
        <f>IFERROR(VLOOKUP($D15,DATOS_ESF!$C:$T,COLUMN(DATOS_ESF!O:O)-2,0),"")</f>
        <v>0.64084873045318158</v>
      </c>
      <c r="AI15">
        <f>IFERROR(VLOOKUP($D15,DATOS_ESF!$C:$T,COLUMN(DATOS_ESF!P:P)-2,0),"")</f>
        <v>1.0718862768488282</v>
      </c>
      <c r="AJ15">
        <f>IFERROR(VLOOKUP($D15,DATOS_ESF!$C:$T,COLUMN(DATOS_ESF!Q:Q)-2,0),"")</f>
        <v>0.72769969834947479</v>
      </c>
      <c r="AK15">
        <f>IFERROR(VLOOKUP($D15,DATOS_ESF!$C:$T,COLUMN(DATOS_ESF!R:R)-2,0),"")</f>
        <v>2.6724160566058317</v>
      </c>
      <c r="AL15">
        <f>IFERROR(VLOOKUP($D15,DATOS_ESF!$C:$T,COLUMN(DATOS_ESF!S:S)-2,0),"")</f>
        <v>0.59650222281937071</v>
      </c>
      <c r="AM15">
        <f>IFERROR(VLOOKUP($D15,DATOS_ERI!$C:$Z,COLUMN(DATOS_ERI!Z:Z)-2,0),"")</f>
        <v>525900249</v>
      </c>
      <c r="AN15">
        <f>IFERROR(VLOOKUP($D15,DATOS_ERI!$C:$AA,COLUMN(DATOS_ERI!AA:AA)-2,0),"")</f>
        <v>423422020</v>
      </c>
    </row>
    <row r="16" spans="1:40" hidden="1" x14ac:dyDescent="0.25">
      <c r="A16">
        <v>800182330</v>
      </c>
      <c r="B16" t="str">
        <f>VLOOKUP(A16,EMPRESAS!A:B,2,0)</f>
        <v>VALORES Y CONTRATOS S.A.</v>
      </c>
      <c r="C16">
        <v>2016</v>
      </c>
      <c r="D16" t="s">
        <v>559</v>
      </c>
      <c r="E16" s="35">
        <f>IFERROR(VLOOKUP($D16,DATOS_ERI!$C:$Z,COLUMN(DATOS_ERI!E:E)-2,0),"")</f>
        <v>110304984</v>
      </c>
      <c r="F16" s="35">
        <f>IFERROR(VLOOKUP($D16,DATOS_ERI!$C:$Z,COLUMN(DATOS_ERI!F:F)-2,0),"")</f>
        <v>64915192</v>
      </c>
      <c r="G16" s="35">
        <f>IFERROR(VLOOKUP($D16,DATOS_ERI!$C:$Z,COLUMN(DATOS_ERI!G:G)-2,0),"")</f>
        <v>24345288</v>
      </c>
      <c r="H16" s="35">
        <f>IFERROR(VLOOKUP($D16,DATOS_ERI!$C:$Z,COLUMN(DATOS_ERI!H:H)-2,0),"")</f>
        <v>14445236</v>
      </c>
      <c r="I16" s="35">
        <f>IFERROR(VLOOKUP($D16,DATOS_ERI!$C:$Z,COLUMN(DATOS_ERI!I:I)-2,0),"")</f>
        <v>14445236</v>
      </c>
      <c r="J16" s="40">
        <f>IFERROR(VLOOKUP($D16,DATOS_ERI!$C:$Z,COLUMN(DATOS_ERI!J:J)-2,0),"")</f>
        <v>0.24838059118628938</v>
      </c>
      <c r="K16" s="40">
        <f>IFERROR(VLOOKUP($D16,DATOS_ERI!$C:$Z,COLUMN(DATOS_ERI!K:K)-2,0),"")</f>
        <v>0.14617357422336857</v>
      </c>
      <c r="L16" s="40">
        <f>IFERROR(VLOOKUP($D16,DATOS_ERI!$C:$Z,COLUMN(DATOS_ERI!L:L)-2,0),"")</f>
        <v>3.2527236099372171E-2</v>
      </c>
      <c r="M16" s="40">
        <f>IFERROR(VLOOKUP($D16,DATOS_ERI!$C:$Z,COLUMN(DATOS_ERI!M:M)-2,0),"")</f>
        <v>0.12041700870183586</v>
      </c>
      <c r="N16" s="35">
        <f>IFERROR(VLOOKUP($D16,DATOS_ERI!$C:$Z,COLUMN(DATOS_ERI!N:N)-2,0),"")</f>
        <v>444096632</v>
      </c>
      <c r="O16" s="35">
        <f>IFERROR(VLOOKUP($D16,DATOS_ERI!$C:$Z,COLUMN(DATOS_ERI!O:O)-2,0),"")</f>
        <v>333791648</v>
      </c>
      <c r="P16" s="35">
        <f>IFERROR(VLOOKUP($D16,DATOS_ERI!$C:$Z,COLUMN(DATOS_ERI!P:P)-2,0),"")</f>
        <v>30842944</v>
      </c>
      <c r="Q16" s="35">
        <f>IFERROR(VLOOKUP($D16,DATOS_ERI!$C:$Z,COLUMN(DATOS_ERI!Q:Q)-2,0),"")</f>
        <v>883416</v>
      </c>
      <c r="R16" s="35">
        <f>IFERROR(VLOOKUP($D16,DATOS_ERI!$C:$Z,COLUMN(DATOS_ERI!R:R)-2,0),"")</f>
        <v>12456737</v>
      </c>
      <c r="S16" s="35">
        <f>IFERROR(VLOOKUP($D16,DATOS_ERI!$C:$Z,COLUMN(DATOS_ERI!S:S)-2,0),"")</f>
        <v>883416</v>
      </c>
      <c r="T16" s="35">
        <f>IFERROR(VLOOKUP($D16,DATOS_ERI!$C:$Z,COLUMN(DATOS_ERI!T:T)-2,0),"")</f>
        <v>12133458</v>
      </c>
      <c r="U16" s="35">
        <f>IFERROR(VLOOKUP($D16,DATOS_ERI!$C:$Z,COLUMN(DATOS_ERI!U:U)-2,0),"")</f>
        <v>12456737</v>
      </c>
      <c r="V16" s="35">
        <f>IFERROR(VLOOKUP($D16,DATOS_ERI!$C:$Z,COLUMN(DATOS_ERI!V:V)-2,0),"")</f>
        <v>12906884</v>
      </c>
      <c r="W16" s="35">
        <f>IFERROR(VLOOKUP($D16,DATOS_ERI!$C:$Z,COLUMN(DATOS_ERI!W:W)-2,0),"")</f>
        <v>53476788</v>
      </c>
      <c r="X16" s="35">
        <f>IFERROR(VLOOKUP($D16,DATOS_ESF!$C:$T,COLUMN(DATOS_ESF!E:E)-2,0),"")</f>
        <v>722481409</v>
      </c>
      <c r="Y16" s="35">
        <f>IFERROR(VLOOKUP($D16,DATOS_ESF!$C:$T,COLUMN(DATOS_ESF!F:F)-2,0),"")</f>
        <v>36671844</v>
      </c>
      <c r="Z16" s="35">
        <f>IFERROR(VLOOKUP($D16,DATOS_ESF!$C:$T,COLUMN(DATOS_ESF!G:G)-2,0),"")</f>
        <v>759153253</v>
      </c>
      <c r="AA16" s="35">
        <f>IFERROR(VLOOKUP($D16,DATOS_ESF!$C:$T,COLUMN(DATOS_ESF!H:H)-2,0),"")</f>
        <v>260017121</v>
      </c>
      <c r="AB16" s="35">
        <f>IFERROR(VLOOKUP($D16,DATOS_ESF!$C:$T,COLUMN(DATOS_ESF!I:I)-2,0),"")</f>
        <v>133224289</v>
      </c>
      <c r="AC16" s="35">
        <f>IFERROR(VLOOKUP($D16,DATOS_ESF!$C:$T,COLUMN(DATOS_ESF!J:J)-2,0),"")</f>
        <v>393241410</v>
      </c>
      <c r="AD16" s="35">
        <f>IFERROR(VLOOKUP($D16,DATOS_ESF!$C:$T,COLUMN(DATOS_ESF!K:K)-2,0),"")</f>
        <v>365911843</v>
      </c>
      <c r="AE16" s="35">
        <f>IFERROR(VLOOKUP($D16,DATOS_ESF!$C:$T,COLUMN(DATOS_ESF!L:L)-2,0),"")</f>
        <v>339646757</v>
      </c>
      <c r="AF16">
        <f>IFERROR(VLOOKUP($D16,DATOS_ESF!$C:$T,COLUMN(DATOS_ESF!M:M)-2,0),"")</f>
        <v>462464288</v>
      </c>
      <c r="AG16">
        <f>IFERROR(VLOOKUP($D16,DATOS_ESF!$C:$T,COLUMN(DATOS_ESF!N:N)-2,0),"")</f>
        <v>2.7785916797378891</v>
      </c>
      <c r="AH16">
        <f>IFERROR(VLOOKUP($D16,DATOS_ESF!$C:$T,COLUMN(DATOS_ESF!O:O)-2,0),"")</f>
        <v>1.4723440153773566</v>
      </c>
      <c r="AI16">
        <f>IFERROR(VLOOKUP($D16,DATOS_ESF!$C:$T,COLUMN(DATOS_ESF!P:P)-2,0),"")</f>
        <v>0.27526394980422825</v>
      </c>
      <c r="AJ16">
        <f>IFERROR(VLOOKUP($D16,DATOS_ESF!$C:$T,COLUMN(DATOS_ESF!Q:Q)-2,0),"")</f>
        <v>0.51800003286029517</v>
      </c>
      <c r="AK16">
        <f>IFERROR(VLOOKUP($D16,DATOS_ESF!$C:$T,COLUMN(DATOS_ESF!R:R)-2,0),"")</f>
        <v>1.0746889381221805</v>
      </c>
      <c r="AL16">
        <f>IFERROR(VLOOKUP($D16,DATOS_ESF!$C:$T,COLUMN(DATOS_ESF!S:S)-2,0),"")</f>
        <v>0.65749060552336192</v>
      </c>
      <c r="AM16">
        <f>IFERROR(VLOOKUP($D16,DATOS_ERI!$C:$Z,COLUMN(DATOS_ERI!Z:Z)-2,0),"")</f>
        <v>539002192</v>
      </c>
      <c r="AN16">
        <f>IFERROR(VLOOKUP($D16,DATOS_ERI!$C:$AA,COLUMN(DATOS_ERI!AA:AA)-2,0),"")</f>
        <v>444791686</v>
      </c>
    </row>
    <row r="17" spans="1:40" hidden="1" x14ac:dyDescent="0.25">
      <c r="A17">
        <v>800182330</v>
      </c>
      <c r="B17" t="str">
        <f>VLOOKUP(A17,EMPRESAS!A:B,2,0)</f>
        <v>VALORES Y CONTRATOS S.A.</v>
      </c>
      <c r="C17">
        <v>2017</v>
      </c>
      <c r="D17" t="s">
        <v>560</v>
      </c>
      <c r="E17" s="35">
        <f>IFERROR(VLOOKUP($D17,DATOS_ERI!$C:$Z,COLUMN(DATOS_ERI!E:E)-2,0),"")</f>
        <v>51974504</v>
      </c>
      <c r="F17" s="35">
        <f>IFERROR(VLOOKUP($D17,DATOS_ERI!$C:$Z,COLUMN(DATOS_ERI!F:F)-2,0),"")</f>
        <v>42633816</v>
      </c>
      <c r="G17" s="35">
        <f>IFERROR(VLOOKUP($D17,DATOS_ERI!$C:$Z,COLUMN(DATOS_ERI!G:G)-2,0),"")</f>
        <v>11999286</v>
      </c>
      <c r="H17" s="35">
        <f>IFERROR(VLOOKUP($D17,DATOS_ERI!$C:$Z,COLUMN(DATOS_ERI!H:H)-2,0),"")</f>
        <v>6217672</v>
      </c>
      <c r="I17" s="35">
        <f>IFERROR(VLOOKUP($D17,DATOS_ERI!$C:$Z,COLUMN(DATOS_ERI!I:I)-2,0),"")</f>
        <v>6217672</v>
      </c>
      <c r="J17" s="40">
        <f>IFERROR(VLOOKUP($D17,DATOS_ERI!$C:$Z,COLUMN(DATOS_ERI!J:J)-2,0),"")</f>
        <v>0.2084580585863659</v>
      </c>
      <c r="K17" s="40">
        <f>IFERROR(VLOOKUP($D17,DATOS_ERI!$C:$Z,COLUMN(DATOS_ERI!K:K)-2,0),"")</f>
        <v>0.1709946575630302</v>
      </c>
      <c r="L17" s="40">
        <f>IFERROR(VLOOKUP($D17,DATOS_ERI!$C:$Z,COLUMN(DATOS_ERI!L:L)-2,0),"")</f>
        <v>2.4937685486076149E-2</v>
      </c>
      <c r="M17" s="40">
        <f>IFERROR(VLOOKUP($D17,DATOS_ERI!$C:$Z,COLUMN(DATOS_ERI!M:M)-2,0),"")</f>
        <v>0.13248694289082272</v>
      </c>
      <c r="N17" s="35">
        <f>IFERROR(VLOOKUP($D17,DATOS_ERI!$C:$Z,COLUMN(DATOS_ERI!N:N)-2,0),"")</f>
        <v>249328351</v>
      </c>
      <c r="O17" s="35">
        <f>IFERROR(VLOOKUP($D17,DATOS_ERI!$C:$Z,COLUMN(DATOS_ERI!O:O)-2,0),"")</f>
        <v>197353847</v>
      </c>
      <c r="P17" s="35">
        <f>IFERROR(VLOOKUP($D17,DATOS_ERI!$C:$Z,COLUMN(DATOS_ERI!P:P)-2,0),"")</f>
        <v>12955692</v>
      </c>
      <c r="Q17" s="35">
        <f>IFERROR(VLOOKUP($D17,DATOS_ERI!$C:$Z,COLUMN(DATOS_ERI!Q:Q)-2,0),"")</f>
        <v>0</v>
      </c>
      <c r="R17" s="35">
        <f>IFERROR(VLOOKUP($D17,DATOS_ERI!$C:$Z,COLUMN(DATOS_ERI!R:R)-2,0),"")</f>
        <v>1457856</v>
      </c>
      <c r="S17" s="35">
        <f>IFERROR(VLOOKUP($D17,DATOS_ERI!$C:$Z,COLUMN(DATOS_ERI!S:S)-2,0),"")</f>
        <v>800098</v>
      </c>
      <c r="T17" s="35">
        <f>IFERROR(VLOOKUP($D17,DATOS_ERI!$C:$Z,COLUMN(DATOS_ERI!T:T)-2,0),"")</f>
        <v>5872958</v>
      </c>
      <c r="U17" s="35">
        <f>IFERROR(VLOOKUP($D17,DATOS_ERI!$C:$Z,COLUMN(DATOS_ERI!U:U)-2,0),"")</f>
        <v>0</v>
      </c>
      <c r="V17" s="35">
        <f>IFERROR(VLOOKUP($D17,DATOS_ERI!$C:$Z,COLUMN(DATOS_ERI!V:V)-2,0),"")</f>
        <v>2398221</v>
      </c>
      <c r="W17" s="35">
        <f>IFERROR(VLOOKUP($D17,DATOS_ERI!$C:$Z,COLUMN(DATOS_ERI!W:W)-2,0),"")</f>
        <v>33032751</v>
      </c>
      <c r="X17" s="35">
        <f>IFERROR(VLOOKUP($D17,DATOS_ESF!$C:$T,COLUMN(DATOS_ESF!E:E)-2,0),"")</f>
        <v>1422451593</v>
      </c>
      <c r="Y17" s="35">
        <f>IFERROR(VLOOKUP($D17,DATOS_ESF!$C:$T,COLUMN(DATOS_ESF!F:F)-2,0),"")</f>
        <v>70208810</v>
      </c>
      <c r="Z17" s="35">
        <f>IFERROR(VLOOKUP($D17,DATOS_ESF!$C:$T,COLUMN(DATOS_ESF!G:G)-2,0),"")</f>
        <v>1492660403</v>
      </c>
      <c r="AA17" s="35">
        <f>IFERROR(VLOOKUP($D17,DATOS_ESF!$C:$T,COLUMN(DATOS_ESF!H:H)-2,0),"")</f>
        <v>516926499</v>
      </c>
      <c r="AB17" s="35">
        <f>IFERROR(VLOOKUP($D17,DATOS_ESF!$C:$T,COLUMN(DATOS_ESF!I:I)-2,0),"")</f>
        <v>318999574</v>
      </c>
      <c r="AC17" s="35">
        <f>IFERROR(VLOOKUP($D17,DATOS_ESF!$C:$T,COLUMN(DATOS_ESF!J:J)-2,0),"")</f>
        <v>835926073</v>
      </c>
      <c r="AD17" s="35">
        <f>IFERROR(VLOOKUP($D17,DATOS_ESF!$C:$T,COLUMN(DATOS_ESF!K:K)-2,0),"")</f>
        <v>656734330</v>
      </c>
      <c r="AE17" s="35">
        <f>IFERROR(VLOOKUP($D17,DATOS_ESF!$C:$T,COLUMN(DATOS_ESF!L:L)-2,0),"")</f>
        <v>582986863</v>
      </c>
      <c r="AF17">
        <f>IFERROR(VLOOKUP($D17,DATOS_ESF!$C:$T,COLUMN(DATOS_ESF!M:M)-2,0),"")</f>
        <v>905525094</v>
      </c>
      <c r="AG17">
        <f>IFERROR(VLOOKUP($D17,DATOS_ESF!$C:$T,COLUMN(DATOS_ESF!N:N)-2,0),"")</f>
        <v>2.7517482577344134</v>
      </c>
      <c r="AH17">
        <f>IFERROR(VLOOKUP($D17,DATOS_ESF!$C:$T,COLUMN(DATOS_ESF!O:O)-2,0),"")</f>
        <v>1.6239537567216109</v>
      </c>
      <c r="AI17">
        <f>IFERROR(VLOOKUP($D17,DATOS_ESF!$C:$T,COLUMN(DATOS_ESF!P:P)-2,0),"")</f>
        <v>0.22009060739372649</v>
      </c>
      <c r="AJ17">
        <f>IFERROR(VLOOKUP($D17,DATOS_ESF!$C:$T,COLUMN(DATOS_ESF!Q:Q)-2,0),"")</f>
        <v>0.56002428370172286</v>
      </c>
      <c r="AK17">
        <f>IFERROR(VLOOKUP($D17,DATOS_ESF!$C:$T,COLUMN(DATOS_ESF!R:R)-2,0),"")</f>
        <v>1.2728527119939048</v>
      </c>
      <c r="AL17">
        <f>IFERROR(VLOOKUP($D17,DATOS_ESF!$C:$T,COLUMN(DATOS_ESF!S:S)-2,0),"")</f>
        <v>0.65368780604009902</v>
      </c>
      <c r="AM17">
        <f>IFERROR(VLOOKUP($D17,DATOS_ERI!$C:$Z,COLUMN(DATOS_ERI!Z:Z)-2,0),"")</f>
        <v>300233346</v>
      </c>
      <c r="AN17">
        <f>IFERROR(VLOOKUP($D17,DATOS_ERI!$C:$AA,COLUMN(DATOS_ERI!AA:AA)-2,0),"")</f>
        <v>245600244</v>
      </c>
    </row>
    <row r="18" spans="1:40" hidden="1" x14ac:dyDescent="0.25">
      <c r="A18">
        <v>800185295</v>
      </c>
      <c r="B18" t="str">
        <f>VLOOKUP(A18,EMPRESAS!A:B,2,0)</f>
        <v>AMARILO SAS</v>
      </c>
      <c r="C18">
        <v>2015</v>
      </c>
      <c r="D18" t="s">
        <v>561</v>
      </c>
      <c r="E18" s="35">
        <f>IFERROR(VLOOKUP($D18,DATOS_ERI!$C:$Z,COLUMN(DATOS_ERI!E:E)-2,0),"")</f>
        <v>110906644</v>
      </c>
      <c r="F18" s="35">
        <f>IFERROR(VLOOKUP($D18,DATOS_ERI!$C:$Z,COLUMN(DATOS_ERI!F:F)-2,0),"")</f>
        <v>75683699</v>
      </c>
      <c r="G18" s="35">
        <f>IFERROR(VLOOKUP($D18,DATOS_ERI!$C:$Z,COLUMN(DATOS_ERI!G:G)-2,0),"")</f>
        <v>60651540</v>
      </c>
      <c r="H18" s="35">
        <f>IFERROR(VLOOKUP($D18,DATOS_ERI!$C:$Z,COLUMN(DATOS_ERI!H:H)-2,0),"")</f>
        <v>47465778</v>
      </c>
      <c r="I18" s="35">
        <f>IFERROR(VLOOKUP($D18,DATOS_ERI!$C:$Z,COLUMN(DATOS_ERI!I:I)-2,0),"")</f>
        <v>47465778</v>
      </c>
      <c r="J18" s="40">
        <f>IFERROR(VLOOKUP($D18,DATOS_ERI!$C:$Z,COLUMN(DATOS_ERI!J:J)-2,0),"")</f>
        <v>0.14539290370049246</v>
      </c>
      <c r="K18" s="40">
        <f>IFERROR(VLOOKUP($D18,DATOS_ERI!$C:$Z,COLUMN(DATOS_ERI!K:K)-2,0),"")</f>
        <v>9.9217435164696333E-2</v>
      </c>
      <c r="L18" s="40">
        <f>IFERROR(VLOOKUP($D18,DATOS_ERI!$C:$Z,COLUMN(DATOS_ERI!L:L)-2,0),"")</f>
        <v>6.222519265683446E-2</v>
      </c>
      <c r="M18" s="40">
        <f>IFERROR(VLOOKUP($D18,DATOS_ERI!$C:$Z,COLUMN(DATOS_ERI!M:M)-2,0),"")</f>
        <v>2.8836068630752065E-2</v>
      </c>
      <c r="N18" s="35">
        <f>IFERROR(VLOOKUP($D18,DATOS_ERI!$C:$Z,COLUMN(DATOS_ERI!N:N)-2,0),"")</f>
        <v>762806445</v>
      </c>
      <c r="O18" s="35">
        <f>IFERROR(VLOOKUP($D18,DATOS_ERI!$C:$Z,COLUMN(DATOS_ERI!O:O)-2,0),"")</f>
        <v>651899801</v>
      </c>
      <c r="P18" s="35">
        <f>IFERROR(VLOOKUP($D18,DATOS_ERI!$C:$Z,COLUMN(DATOS_ERI!P:P)-2,0),"")</f>
        <v>29342911</v>
      </c>
      <c r="Q18" s="35">
        <f>IFERROR(VLOOKUP($D18,DATOS_ERI!$C:$Z,COLUMN(DATOS_ERI!Q:Q)-2,0),"")</f>
        <v>6129201</v>
      </c>
      <c r="R18" s="35">
        <f>IFERROR(VLOOKUP($D18,DATOS_ERI!$C:$Z,COLUMN(DATOS_ERI!R:R)-2,0),"")</f>
        <v>0</v>
      </c>
      <c r="S18" s="35">
        <f>IFERROR(VLOOKUP($D18,DATOS_ERI!$C:$Z,COLUMN(DATOS_ERI!S:S)-2,0),"")</f>
        <v>0</v>
      </c>
      <c r="T18" s="35">
        <f>IFERROR(VLOOKUP($D18,DATOS_ERI!$C:$Z,COLUMN(DATOS_ERI!T:T)-2,0),"")</f>
        <v>249167</v>
      </c>
      <c r="U18" s="35">
        <f>IFERROR(VLOOKUP($D18,DATOS_ERI!$C:$Z,COLUMN(DATOS_ERI!U:U)-2,0),"")</f>
        <v>0</v>
      </c>
      <c r="V18" s="35">
        <f>IFERROR(VLOOKUP($D18,DATOS_ERI!$C:$Z,COLUMN(DATOS_ERI!V:V)-2,0),"")</f>
        <v>6964180</v>
      </c>
      <c r="W18" s="35">
        <f>IFERROR(VLOOKUP($D18,DATOS_ERI!$C:$Z,COLUMN(DATOS_ERI!W:W)-2,0),"")</f>
        <v>21996339</v>
      </c>
      <c r="X18" s="35">
        <f>IFERROR(VLOOKUP($D18,DATOS_ESF!$C:$T,COLUMN(DATOS_ESF!E:E)-2,0),"")</f>
        <v>1470064631</v>
      </c>
      <c r="Y18" s="35">
        <f>IFERROR(VLOOKUP($D18,DATOS_ESF!$C:$T,COLUMN(DATOS_ESF!F:F)-2,0),"")</f>
        <v>94210848</v>
      </c>
      <c r="Z18" s="35">
        <f>IFERROR(VLOOKUP($D18,DATOS_ESF!$C:$T,COLUMN(DATOS_ESF!G:G)-2,0),"")</f>
        <v>1564275479</v>
      </c>
      <c r="AA18" s="35">
        <f>IFERROR(VLOOKUP($D18,DATOS_ESF!$C:$T,COLUMN(DATOS_ESF!H:H)-2,0),"")</f>
        <v>1362322744</v>
      </c>
      <c r="AB18" s="35">
        <f>IFERROR(VLOOKUP($D18,DATOS_ESF!$C:$T,COLUMN(DATOS_ESF!I:I)-2,0),"")</f>
        <v>0</v>
      </c>
      <c r="AC18" s="35">
        <f>IFERROR(VLOOKUP($D18,DATOS_ESF!$C:$T,COLUMN(DATOS_ESF!J:J)-2,0),"")</f>
        <v>1359258305</v>
      </c>
      <c r="AD18" s="35">
        <f>IFERROR(VLOOKUP($D18,DATOS_ESF!$C:$T,COLUMN(DATOS_ESF!K:K)-2,0),"")</f>
        <v>205017174</v>
      </c>
      <c r="AE18" s="35">
        <f>IFERROR(VLOOKUP($D18,DATOS_ESF!$C:$T,COLUMN(DATOS_ESF!L:L)-2,0),"")</f>
        <v>1098419460</v>
      </c>
      <c r="AF18">
        <f>IFERROR(VLOOKUP($D18,DATOS_ESF!$C:$T,COLUMN(DATOS_ESF!M:M)-2,0),"")</f>
        <v>107741887</v>
      </c>
      <c r="AG18">
        <f>IFERROR(VLOOKUP($D18,DATOS_ESF!$C:$T,COLUMN(DATOS_ESF!N:N)-2,0),"")</f>
        <v>1.0790869032132961</v>
      </c>
      <c r="AH18">
        <f>IFERROR(VLOOKUP($D18,DATOS_ESF!$C:$T,COLUMN(DATOS_ESF!O:O)-2,0),"")</f>
        <v>0.27280258854725542</v>
      </c>
      <c r="AI18">
        <f>IFERROR(VLOOKUP($D18,DATOS_ESF!$C:$T,COLUMN(DATOS_ESF!P:P)-2,0),"")</f>
        <v>0</v>
      </c>
      <c r="AJ18">
        <f>IFERROR(VLOOKUP($D18,DATOS_ESF!$C:$T,COLUMN(DATOS_ESF!Q:Q)-2,0),"")</f>
        <v>0.86893793532385866</v>
      </c>
      <c r="AK18">
        <f>IFERROR(VLOOKUP($D18,DATOS_ESF!$C:$T,COLUMN(DATOS_ESF!R:R)-2,0),"")</f>
        <v>6.6299728870518919</v>
      </c>
      <c r="AL18">
        <f>IFERROR(VLOOKUP($D18,DATOS_ESF!$C:$T,COLUMN(DATOS_ESF!S:S)-2,0),"")</f>
        <v>0.13106206467614134</v>
      </c>
      <c r="AM18">
        <f>IFERROR(VLOOKUP($D18,DATOS_ERI!$C:$Z,COLUMN(DATOS_ERI!Z:Z)-2,0),"")</f>
        <v>858889253</v>
      </c>
      <c r="AN18">
        <f>IFERROR(VLOOKUP($D18,DATOS_ERI!$C:$AA,COLUMN(DATOS_ERI!AA:AA)-2,0),"")</f>
        <v>709368252</v>
      </c>
    </row>
    <row r="19" spans="1:40" hidden="1" x14ac:dyDescent="0.25">
      <c r="A19">
        <v>800185295</v>
      </c>
      <c r="B19" t="str">
        <f>VLOOKUP(A19,EMPRESAS!A:B,2,0)</f>
        <v>AMARILO SAS</v>
      </c>
      <c r="C19">
        <v>2016</v>
      </c>
      <c r="D19" t="s">
        <v>562</v>
      </c>
      <c r="E19" s="35">
        <f>IFERROR(VLOOKUP($D19,DATOS_ERI!$C:$Z,COLUMN(DATOS_ERI!E:E)-2,0),"")</f>
        <v>233762038</v>
      </c>
      <c r="F19" s="35">
        <f>IFERROR(VLOOKUP($D19,DATOS_ERI!$C:$Z,COLUMN(DATOS_ERI!F:F)-2,0),"")</f>
        <v>156761068</v>
      </c>
      <c r="G19" s="35">
        <f>IFERROR(VLOOKUP($D19,DATOS_ERI!$C:$Z,COLUMN(DATOS_ERI!G:G)-2,0),"")</f>
        <v>129241596</v>
      </c>
      <c r="H19" s="35">
        <f>IFERROR(VLOOKUP($D19,DATOS_ERI!$C:$Z,COLUMN(DATOS_ERI!H:H)-2,0),"")</f>
        <v>106177682</v>
      </c>
      <c r="I19" s="35">
        <f>IFERROR(VLOOKUP($D19,DATOS_ERI!$C:$Z,COLUMN(DATOS_ERI!I:I)-2,0),"")</f>
        <v>106177682</v>
      </c>
      <c r="J19" s="40">
        <f>IFERROR(VLOOKUP($D19,DATOS_ERI!$C:$Z,COLUMN(DATOS_ERI!J:J)-2,0),"")</f>
        <v>0.12438678742370127</v>
      </c>
      <c r="K19" s="40">
        <f>IFERROR(VLOOKUP($D19,DATOS_ERI!$C:$Z,COLUMN(DATOS_ERI!K:K)-2,0),"")</f>
        <v>8.3413910181722409E-2</v>
      </c>
      <c r="L19" s="40">
        <f>IFERROR(VLOOKUP($D19,DATOS_ERI!$C:$Z,COLUMN(DATOS_ERI!L:L)-2,0),"")</f>
        <v>5.649805619882281E-2</v>
      </c>
      <c r="M19" s="40">
        <f>IFERROR(VLOOKUP($D19,DATOS_ERI!$C:$Z,COLUMN(DATOS_ERI!M:M)-2,0),"")</f>
        <v>4.003894472940444E-2</v>
      </c>
      <c r="N19" s="35">
        <f>IFERROR(VLOOKUP($D19,DATOS_ERI!$C:$Z,COLUMN(DATOS_ERI!N:N)-2,0),"")</f>
        <v>1879315664</v>
      </c>
      <c r="O19" s="35">
        <f>IFERROR(VLOOKUP($D19,DATOS_ERI!$C:$Z,COLUMN(DATOS_ERI!O:O)-2,0),"")</f>
        <v>1645553626</v>
      </c>
      <c r="P19" s="35">
        <f>IFERROR(VLOOKUP($D19,DATOS_ERI!$C:$Z,COLUMN(DATOS_ERI!P:P)-2,0),"")</f>
        <v>80491876</v>
      </c>
      <c r="Q19" s="35">
        <f>IFERROR(VLOOKUP($D19,DATOS_ERI!$C:$Z,COLUMN(DATOS_ERI!Q:Q)-2,0),"")</f>
        <v>520231</v>
      </c>
      <c r="R19" s="35">
        <f>IFERROR(VLOOKUP($D19,DATOS_ERI!$C:$Z,COLUMN(DATOS_ERI!R:R)-2,0),"")</f>
        <v>1544534</v>
      </c>
      <c r="S19" s="35">
        <f>IFERROR(VLOOKUP($D19,DATOS_ERI!$C:$Z,COLUMN(DATOS_ERI!S:S)-2,0),"")</f>
        <v>520231</v>
      </c>
      <c r="T19" s="35">
        <f>IFERROR(VLOOKUP($D19,DATOS_ERI!$C:$Z,COLUMN(DATOS_ERI!T:T)-2,0),"")</f>
        <v>7620436</v>
      </c>
      <c r="U19" s="35">
        <f>IFERROR(VLOOKUP($D19,DATOS_ERI!$C:$Z,COLUMN(DATOS_ERI!U:U)-2,0),"")</f>
        <v>1544534</v>
      </c>
      <c r="V19" s="35">
        <f>IFERROR(VLOOKUP($D19,DATOS_ERI!$C:$Z,COLUMN(DATOS_ERI!V:V)-2,0),"")</f>
        <v>47726344</v>
      </c>
      <c r="W19" s="35">
        <f>IFERROR(VLOOKUP($D19,DATOS_ERI!$C:$Z,COLUMN(DATOS_ERI!W:W)-2,0),"")</f>
        <v>75245816</v>
      </c>
      <c r="X19" s="35">
        <f>IFERROR(VLOOKUP($D19,DATOS_ESF!$C:$T,COLUMN(DATOS_ESF!E:E)-2,0),"")</f>
        <v>1642789644</v>
      </c>
      <c r="Y19" s="35">
        <f>IFERROR(VLOOKUP($D19,DATOS_ESF!$C:$T,COLUMN(DATOS_ESF!F:F)-2,0),"")</f>
        <v>267383008</v>
      </c>
      <c r="Z19" s="35">
        <f>IFERROR(VLOOKUP($D19,DATOS_ESF!$C:$T,COLUMN(DATOS_ESF!G:G)-2,0),"")</f>
        <v>1910172652</v>
      </c>
      <c r="AA19" s="35">
        <f>IFERROR(VLOOKUP($D19,DATOS_ESF!$C:$T,COLUMN(DATOS_ESF!H:H)-2,0),"")</f>
        <v>1486761911</v>
      </c>
      <c r="AB19" s="35">
        <f>IFERROR(VLOOKUP($D19,DATOS_ESF!$C:$T,COLUMN(DATOS_ESF!I:I)-2,0),"")</f>
        <v>1114199</v>
      </c>
      <c r="AC19" s="35">
        <f>IFERROR(VLOOKUP($D19,DATOS_ESF!$C:$T,COLUMN(DATOS_ESF!J:J)-2,0),"")</f>
        <v>1465407992</v>
      </c>
      <c r="AD19" s="35">
        <f>IFERROR(VLOOKUP($D19,DATOS_ESF!$C:$T,COLUMN(DATOS_ESF!K:K)-2,0),"")</f>
        <v>444764660</v>
      </c>
      <c r="AE19" s="35">
        <f>IFERROR(VLOOKUP($D19,DATOS_ESF!$C:$T,COLUMN(DATOS_ESF!L:L)-2,0),"")</f>
        <v>1290731128</v>
      </c>
      <c r="AF19">
        <f>IFERROR(VLOOKUP($D19,DATOS_ESF!$C:$T,COLUMN(DATOS_ESF!M:M)-2,0),"")</f>
        <v>156027733</v>
      </c>
      <c r="AG19">
        <f>IFERROR(VLOOKUP($D19,DATOS_ESF!$C:$T,COLUMN(DATOS_ESF!N:N)-2,0),"")</f>
        <v>1.1049446665573073</v>
      </c>
      <c r="AH19">
        <f>IFERROR(VLOOKUP($D19,DATOS_ESF!$C:$T,COLUMN(DATOS_ESF!O:O)-2,0),"")</f>
        <v>0.2367954905188582</v>
      </c>
      <c r="AI19">
        <f>IFERROR(VLOOKUP($D19,DATOS_ESF!$C:$T,COLUMN(DATOS_ESF!P:P)-2,0),"")</f>
        <v>239.97778493787914</v>
      </c>
      <c r="AJ19">
        <f>IFERROR(VLOOKUP($D19,DATOS_ESF!$C:$T,COLUMN(DATOS_ESF!Q:Q)-2,0),"")</f>
        <v>0.76715996874192505</v>
      </c>
      <c r="AK19">
        <f>IFERROR(VLOOKUP($D19,DATOS_ESF!$C:$T,COLUMN(DATOS_ESF!R:R)-2,0),"")</f>
        <v>3.2947941322496259</v>
      </c>
      <c r="AL19">
        <f>IFERROR(VLOOKUP($D19,DATOS_ESF!$C:$T,COLUMN(DATOS_ESF!S:S)-2,0),"")</f>
        <v>0.23342332879342259</v>
      </c>
      <c r="AM19">
        <f>IFERROR(VLOOKUP($D19,DATOS_ERI!$C:$Z,COLUMN(DATOS_ERI!Z:Z)-2,0),"")</f>
        <v>2102955469</v>
      </c>
      <c r="AN19">
        <f>IFERROR(VLOOKUP($D19,DATOS_ERI!$C:$AA,COLUMN(DATOS_ERI!AA:AA)-2,0),"")</f>
        <v>1805420848</v>
      </c>
    </row>
    <row r="20" spans="1:40" hidden="1" x14ac:dyDescent="0.25">
      <c r="A20">
        <v>800185295</v>
      </c>
      <c r="B20" t="str">
        <f>VLOOKUP(A20,EMPRESAS!A:B,2,0)</f>
        <v>AMARILO SAS</v>
      </c>
      <c r="C20">
        <v>2017</v>
      </c>
      <c r="D20" t="s">
        <v>563</v>
      </c>
      <c r="E20" s="35">
        <f>IFERROR(VLOOKUP($D20,DATOS_ERI!$C:$Z,COLUMN(DATOS_ERI!E:E)-2,0),"")</f>
        <v>115613940</v>
      </c>
      <c r="F20" s="35">
        <f>IFERROR(VLOOKUP($D20,DATOS_ERI!$C:$Z,COLUMN(DATOS_ERI!F:F)-2,0),"")</f>
        <v>80447613</v>
      </c>
      <c r="G20" s="35">
        <f>IFERROR(VLOOKUP($D20,DATOS_ERI!$C:$Z,COLUMN(DATOS_ERI!G:G)-2,0),"")</f>
        <v>47764006</v>
      </c>
      <c r="H20" s="35">
        <f>IFERROR(VLOOKUP($D20,DATOS_ERI!$C:$Z,COLUMN(DATOS_ERI!H:H)-2,0),"")</f>
        <v>36024523</v>
      </c>
      <c r="I20" s="35">
        <f>IFERROR(VLOOKUP($D20,DATOS_ERI!$C:$Z,COLUMN(DATOS_ERI!I:I)-2,0),"")</f>
        <v>36024523</v>
      </c>
      <c r="J20" s="40">
        <f>IFERROR(VLOOKUP($D20,DATOS_ERI!$C:$Z,COLUMN(DATOS_ERI!J:J)-2,0),"")</f>
        <v>0.11117398297434389</v>
      </c>
      <c r="K20" s="40">
        <f>IFERROR(VLOOKUP($D20,DATOS_ERI!$C:$Z,COLUMN(DATOS_ERI!K:K)-2,0),"")</f>
        <v>7.7358159041968522E-2</v>
      </c>
      <c r="L20" s="40">
        <f>IFERROR(VLOOKUP($D20,DATOS_ERI!$C:$Z,COLUMN(DATOS_ERI!L:L)-2,0),"")</f>
        <v>3.4641062372416855E-2</v>
      </c>
      <c r="M20" s="40">
        <f>IFERROR(VLOOKUP($D20,DATOS_ERI!$C:$Z,COLUMN(DATOS_ERI!M:M)-2,0),"")</f>
        <v>4.2572641767155486E-2</v>
      </c>
      <c r="N20" s="35">
        <f>IFERROR(VLOOKUP($D20,DATOS_ERI!$C:$Z,COLUMN(DATOS_ERI!N:N)-2,0),"")</f>
        <v>1039937015</v>
      </c>
      <c r="O20" s="35">
        <f>IFERROR(VLOOKUP($D20,DATOS_ERI!$C:$Z,COLUMN(DATOS_ERI!O:O)-2,0),"")</f>
        <v>924323075</v>
      </c>
      <c r="P20" s="35">
        <f>IFERROR(VLOOKUP($D20,DATOS_ERI!$C:$Z,COLUMN(DATOS_ERI!P:P)-2,0),"")</f>
        <v>44943495</v>
      </c>
      <c r="Q20" s="35">
        <f>IFERROR(VLOOKUP($D20,DATOS_ERI!$C:$Z,COLUMN(DATOS_ERI!Q:Q)-2,0),"")</f>
        <v>0</v>
      </c>
      <c r="R20" s="35">
        <f>IFERROR(VLOOKUP($D20,DATOS_ERI!$C:$Z,COLUMN(DATOS_ERI!R:R)-2,0),"")</f>
        <v>2779984</v>
      </c>
      <c r="S20" s="35">
        <f>IFERROR(VLOOKUP($D20,DATOS_ERI!$C:$Z,COLUMN(DATOS_ERI!S:S)-2,0),"")</f>
        <v>263890</v>
      </c>
      <c r="T20" s="35">
        <f>IFERROR(VLOOKUP($D20,DATOS_ERI!$C:$Z,COLUMN(DATOS_ERI!T:T)-2,0),"")</f>
        <v>12821042</v>
      </c>
      <c r="U20" s="35">
        <f>IFERROR(VLOOKUP($D20,DATOS_ERI!$C:$Z,COLUMN(DATOS_ERI!U:U)-2,0),"")</f>
        <v>0</v>
      </c>
      <c r="V20" s="35">
        <f>IFERROR(VLOOKUP($D20,DATOS_ERI!$C:$Z,COLUMN(DATOS_ERI!V:V)-2,0),"")</f>
        <v>11589259</v>
      </c>
      <c r="W20" s="35">
        <f>IFERROR(VLOOKUP($D20,DATOS_ERI!$C:$Z,COLUMN(DATOS_ERI!W:W)-2,0),"")</f>
        <v>44272866</v>
      </c>
      <c r="X20" s="35">
        <f>IFERROR(VLOOKUP($D20,DATOS_ESF!$C:$T,COLUMN(DATOS_ESF!E:E)-2,0),"")</f>
        <v>3499537077</v>
      </c>
      <c r="Y20" s="35">
        <f>IFERROR(VLOOKUP($D20,DATOS_ESF!$C:$T,COLUMN(DATOS_ESF!F:F)-2,0),"")</f>
        <v>520661707</v>
      </c>
      <c r="Z20" s="35">
        <f>IFERROR(VLOOKUP($D20,DATOS_ESF!$C:$T,COLUMN(DATOS_ESF!G:G)-2,0),"")</f>
        <v>4020198784</v>
      </c>
      <c r="AA20" s="35">
        <f>IFERROR(VLOOKUP($D20,DATOS_ESF!$C:$T,COLUMN(DATOS_ESF!H:H)-2,0),"")</f>
        <v>3053733418</v>
      </c>
      <c r="AB20" s="35">
        <f>IFERROR(VLOOKUP($D20,DATOS_ESF!$C:$T,COLUMN(DATOS_ESF!I:I)-2,0),"")</f>
        <v>2365013</v>
      </c>
      <c r="AC20" s="35">
        <f>IFERROR(VLOOKUP($D20,DATOS_ESF!$C:$T,COLUMN(DATOS_ESF!J:J)-2,0),"")</f>
        <v>3056098431</v>
      </c>
      <c r="AD20" s="35">
        <f>IFERROR(VLOOKUP($D20,DATOS_ESF!$C:$T,COLUMN(DATOS_ESF!K:K)-2,0),"")</f>
        <v>964100353</v>
      </c>
      <c r="AE20" s="35">
        <f>IFERROR(VLOOKUP($D20,DATOS_ESF!$C:$T,COLUMN(DATOS_ESF!L:L)-2,0),"")</f>
        <v>2788653747</v>
      </c>
      <c r="AF20">
        <f>IFERROR(VLOOKUP($D20,DATOS_ESF!$C:$T,COLUMN(DATOS_ESF!M:M)-2,0),"")</f>
        <v>445803659</v>
      </c>
      <c r="AG20">
        <f>IFERROR(VLOOKUP($D20,DATOS_ESF!$C:$T,COLUMN(DATOS_ESF!N:N)-2,0),"")</f>
        <v>1.1459864362659309</v>
      </c>
      <c r="AH20">
        <f>IFERROR(VLOOKUP($D20,DATOS_ESF!$C:$T,COLUMN(DATOS_ESF!O:O)-2,0),"")</f>
        <v>0.23279154814554281</v>
      </c>
      <c r="AI20">
        <f>IFERROR(VLOOKUP($D20,DATOS_ESF!$C:$T,COLUMN(DATOS_ESF!P:P)-2,0),"")</f>
        <v>220.1517315126809</v>
      </c>
      <c r="AJ20">
        <f>IFERROR(VLOOKUP($D20,DATOS_ESF!$C:$T,COLUMN(DATOS_ESF!Q:Q)-2,0),"")</f>
        <v>0.76018590005125475</v>
      </c>
      <c r="AK20">
        <f>IFERROR(VLOOKUP($D20,DATOS_ESF!$C:$T,COLUMN(DATOS_ESF!R:R)-2,0),"")</f>
        <v>3.1698965999652526</v>
      </c>
      <c r="AL20">
        <f>IFERROR(VLOOKUP($D20,DATOS_ESF!$C:$T,COLUMN(DATOS_ESF!S:S)-2,0),"")</f>
        <v>0.24040238255044455</v>
      </c>
      <c r="AM20">
        <f>IFERROR(VLOOKUP($D20,DATOS_ERI!$C:$Z,COLUMN(DATOS_ERI!Z:Z)-2,0),"")</f>
        <v>1144794929</v>
      </c>
      <c r="AN20">
        <f>IFERROR(VLOOKUP($D20,DATOS_ERI!$C:$AA,COLUMN(DATOS_ERI!AA:AA)-2,0),"")</f>
        <v>1016583310</v>
      </c>
    </row>
    <row r="21" spans="1:40" hidden="1" x14ac:dyDescent="0.25">
      <c r="A21">
        <v>800200598</v>
      </c>
      <c r="B21" t="str">
        <f>VLOOKUP(A21,EMPRESAS!A:B,2,0)</f>
        <v>PRODESA Y CIA S.A.</v>
      </c>
      <c r="C21">
        <v>2016</v>
      </c>
      <c r="D21" t="s">
        <v>564</v>
      </c>
      <c r="E21" s="35">
        <f>IFERROR(VLOOKUP($D21,DATOS_ERI!$C:$Z,COLUMN(DATOS_ERI!E:E)-2,0),"")</f>
        <v>73984920</v>
      </c>
      <c r="F21" s="35">
        <f>IFERROR(VLOOKUP($D21,DATOS_ERI!$C:$Z,COLUMN(DATOS_ERI!F:F)-2,0),"")</f>
        <v>34142836</v>
      </c>
      <c r="G21" s="35">
        <f>IFERROR(VLOOKUP($D21,DATOS_ERI!$C:$Z,COLUMN(DATOS_ERI!G:G)-2,0),"")</f>
        <v>28445455</v>
      </c>
      <c r="H21" s="35">
        <f>IFERROR(VLOOKUP($D21,DATOS_ERI!$C:$Z,COLUMN(DATOS_ERI!H:H)-2,0),"")</f>
        <v>25115891</v>
      </c>
      <c r="I21" s="35">
        <f>IFERROR(VLOOKUP($D21,DATOS_ERI!$C:$Z,COLUMN(DATOS_ERI!I:I)-2,0),"")</f>
        <v>25115891</v>
      </c>
      <c r="J21" s="40">
        <f>IFERROR(VLOOKUP($D21,DATOS_ERI!$C:$Z,COLUMN(DATOS_ERI!J:J)-2,0),"")</f>
        <v>0.14894735767685599</v>
      </c>
      <c r="K21" s="40">
        <f>IFERROR(VLOOKUP($D21,DATOS_ERI!$C:$Z,COLUMN(DATOS_ERI!K:K)-2,0),"")</f>
        <v>6.8736780492487312E-2</v>
      </c>
      <c r="L21" s="40">
        <f>IFERROR(VLOOKUP($D21,DATOS_ERI!$C:$Z,COLUMN(DATOS_ERI!L:L)-2,0),"")</f>
        <v>5.0563622967355074E-2</v>
      </c>
      <c r="M21" s="40">
        <f>IFERROR(VLOOKUP($D21,DATOS_ERI!$C:$Z,COLUMN(DATOS_ERI!M:M)-2,0),"")</f>
        <v>1.147003802434771E-2</v>
      </c>
      <c r="N21" s="35">
        <f>IFERROR(VLOOKUP($D21,DATOS_ERI!$C:$Z,COLUMN(DATOS_ERI!N:N)-2,0),"")</f>
        <v>496718580</v>
      </c>
      <c r="O21" s="35">
        <f>IFERROR(VLOOKUP($D21,DATOS_ERI!$C:$Z,COLUMN(DATOS_ERI!O:O)-2,0),"")</f>
        <v>422733660</v>
      </c>
      <c r="P21" s="35">
        <f>IFERROR(VLOOKUP($D21,DATOS_ERI!$C:$Z,COLUMN(DATOS_ERI!P:P)-2,0),"")</f>
        <v>38744604</v>
      </c>
      <c r="Q21" s="35">
        <f>IFERROR(VLOOKUP($D21,DATOS_ERI!$C:$Z,COLUMN(DATOS_ERI!Q:Q)-2,0),"")</f>
        <v>0</v>
      </c>
      <c r="R21" s="35">
        <f>IFERROR(VLOOKUP($D21,DATOS_ERI!$C:$Z,COLUMN(DATOS_ERI!R:R)-2,0),"")</f>
        <v>542564</v>
      </c>
      <c r="S21" s="35">
        <f>IFERROR(VLOOKUP($D21,DATOS_ERI!$C:$Z,COLUMN(DATOS_ERI!S:S)-2,0),"")</f>
        <v>0</v>
      </c>
      <c r="T21" s="35">
        <f>IFERROR(VLOOKUP($D21,DATOS_ERI!$C:$Z,COLUMN(DATOS_ERI!T:T)-2,0),"")</f>
        <v>598652</v>
      </c>
      <c r="U21" s="35">
        <f>IFERROR(VLOOKUP($D21,DATOS_ERI!$C:$Z,COLUMN(DATOS_ERI!U:U)-2,0),"")</f>
        <v>542564</v>
      </c>
      <c r="V21" s="35">
        <f>IFERROR(VLOOKUP($D21,DATOS_ERI!$C:$Z,COLUMN(DATOS_ERI!V:V)-2,0),"")</f>
        <v>0</v>
      </c>
      <c r="W21" s="35">
        <f>IFERROR(VLOOKUP($D21,DATOS_ERI!$C:$Z,COLUMN(DATOS_ERI!W:W)-2,0),"")</f>
        <v>5697381</v>
      </c>
      <c r="X21" s="35">
        <f>IFERROR(VLOOKUP($D21,DATOS_ESF!$C:$T,COLUMN(DATOS_ESF!E:E)-2,0),"")</f>
        <v>306151073</v>
      </c>
      <c r="Y21" s="35">
        <f>IFERROR(VLOOKUP($D21,DATOS_ESF!$C:$T,COLUMN(DATOS_ESF!F:F)-2,0),"")</f>
        <v>140653428</v>
      </c>
      <c r="Z21" s="35">
        <f>IFERROR(VLOOKUP($D21,DATOS_ESF!$C:$T,COLUMN(DATOS_ESF!G:G)-2,0),"")</f>
        <v>446804501</v>
      </c>
      <c r="AA21" s="35">
        <f>IFERROR(VLOOKUP($D21,DATOS_ESF!$C:$T,COLUMN(DATOS_ESF!H:H)-2,0),"")</f>
        <v>86513629</v>
      </c>
      <c r="AB21" s="35">
        <f>IFERROR(VLOOKUP($D21,DATOS_ESF!$C:$T,COLUMN(DATOS_ESF!I:I)-2,0),"")</f>
        <v>323720451</v>
      </c>
      <c r="AC21" s="35">
        <f>IFERROR(VLOOKUP($D21,DATOS_ESF!$C:$T,COLUMN(DATOS_ESF!J:J)-2,0),"")</f>
        <v>364139254</v>
      </c>
      <c r="AD21" s="35">
        <f>IFERROR(VLOOKUP($D21,DATOS_ESF!$C:$T,COLUMN(DATOS_ESF!K:K)-2,0),"")</f>
        <v>82665247</v>
      </c>
      <c r="AE21" s="35">
        <f>IFERROR(VLOOKUP($D21,DATOS_ESF!$C:$T,COLUMN(DATOS_ESF!L:L)-2,0),"")</f>
        <v>213121500</v>
      </c>
      <c r="AF21">
        <f>IFERROR(VLOOKUP($D21,DATOS_ESF!$C:$T,COLUMN(DATOS_ESF!M:M)-2,0),"")</f>
        <v>219637444</v>
      </c>
      <c r="AG21">
        <f>IFERROR(VLOOKUP($D21,DATOS_ESF!$C:$T,COLUMN(DATOS_ESF!N:N)-2,0),"")</f>
        <v>3.538761193337526</v>
      </c>
      <c r="AH21">
        <f>IFERROR(VLOOKUP($D21,DATOS_ESF!$C:$T,COLUMN(DATOS_ESF!O:O)-2,0),"")</f>
        <v>1.0753169653766346</v>
      </c>
      <c r="AI21">
        <f>IFERROR(VLOOKUP($D21,DATOS_ESF!$C:$T,COLUMN(DATOS_ESF!P:P)-2,0),"")</f>
        <v>0.43449039924882593</v>
      </c>
      <c r="AJ21">
        <f>IFERROR(VLOOKUP($D21,DATOS_ESF!$C:$T,COLUMN(DATOS_ESF!Q:Q)-2,0),"")</f>
        <v>0.81498564402331297</v>
      </c>
      <c r="AK21">
        <f>IFERROR(VLOOKUP($D21,DATOS_ESF!$C:$T,COLUMN(DATOS_ESF!R:R)-2,0),"")</f>
        <v>4.4049859791745378</v>
      </c>
      <c r="AL21">
        <f>IFERROR(VLOOKUP($D21,DATOS_ESF!$C:$T,COLUMN(DATOS_ESF!S:S)-2,0),"")</f>
        <v>0.90953805767502771</v>
      </c>
      <c r="AM21">
        <f>IFERROR(VLOOKUP($D21,DATOS_ERI!$C:$Z,COLUMN(DATOS_ERI!Z:Z)-2,0),"")</f>
        <v>533124850</v>
      </c>
      <c r="AN21">
        <f>IFERROR(VLOOKUP($D21,DATOS_ERI!$C:$AA,COLUMN(DATOS_ERI!AA:AA)-2,0),"")</f>
        <v>468260773</v>
      </c>
    </row>
    <row r="22" spans="1:40" hidden="1" x14ac:dyDescent="0.25">
      <c r="A22">
        <v>800200598</v>
      </c>
      <c r="B22" t="str">
        <f>VLOOKUP(A22,EMPRESAS!A:B,2,0)</f>
        <v>PRODESA Y CIA S.A.</v>
      </c>
      <c r="C22">
        <v>2017</v>
      </c>
      <c r="D22" t="s">
        <v>565</v>
      </c>
      <c r="E22" s="35">
        <f>IFERROR(VLOOKUP($D22,DATOS_ERI!$C:$Z,COLUMN(DATOS_ERI!E:E)-2,0),"")</f>
        <v>39862841</v>
      </c>
      <c r="F22" s="35">
        <f>IFERROR(VLOOKUP($D22,DATOS_ERI!$C:$Z,COLUMN(DATOS_ERI!F:F)-2,0),"")</f>
        <v>21866550</v>
      </c>
      <c r="G22" s="35">
        <f>IFERROR(VLOOKUP($D22,DATOS_ERI!$C:$Z,COLUMN(DATOS_ERI!G:G)-2,0),"")</f>
        <v>18600656</v>
      </c>
      <c r="H22" s="35">
        <f>IFERROR(VLOOKUP($D22,DATOS_ERI!$C:$Z,COLUMN(DATOS_ERI!H:H)-2,0),"")</f>
        <v>18604434</v>
      </c>
      <c r="I22" s="35">
        <f>IFERROR(VLOOKUP($D22,DATOS_ERI!$C:$Z,COLUMN(DATOS_ERI!I:I)-2,0),"")</f>
        <v>18604434</v>
      </c>
      <c r="J22" s="40">
        <f>IFERROR(VLOOKUP($D22,DATOS_ERI!$C:$Z,COLUMN(DATOS_ERI!J:J)-2,0),"")</f>
        <v>0.1471682850892348</v>
      </c>
      <c r="K22" s="40">
        <f>IFERROR(VLOOKUP($D22,DATOS_ERI!$C:$Z,COLUMN(DATOS_ERI!K:K)-2,0),"")</f>
        <v>8.0728382212346753E-2</v>
      </c>
      <c r="L22" s="40">
        <f>IFERROR(VLOOKUP($D22,DATOS_ERI!$C:$Z,COLUMN(DATOS_ERI!L:L)-2,0),"")</f>
        <v>6.8685085612333871E-2</v>
      </c>
      <c r="M22" s="40">
        <f>IFERROR(VLOOKUP($D22,DATOS_ERI!$C:$Z,COLUMN(DATOS_ERI!M:M)-2,0),"")</f>
        <v>1.2057244471441997E-2</v>
      </c>
      <c r="N22" s="35">
        <f>IFERROR(VLOOKUP($D22,DATOS_ERI!$C:$Z,COLUMN(DATOS_ERI!N:N)-2,0),"")</f>
        <v>270865703</v>
      </c>
      <c r="O22" s="35">
        <f>IFERROR(VLOOKUP($D22,DATOS_ERI!$C:$Z,COLUMN(DATOS_ERI!O:O)-2,0),"")</f>
        <v>231002862</v>
      </c>
      <c r="P22" s="35">
        <f>IFERROR(VLOOKUP($D22,DATOS_ERI!$C:$Z,COLUMN(DATOS_ERI!P:P)-2,0),"")</f>
        <v>18538477</v>
      </c>
      <c r="Q22" s="35">
        <f>IFERROR(VLOOKUP($D22,DATOS_ERI!$C:$Z,COLUMN(DATOS_ERI!Q:Q)-2,0),"")</f>
        <v>0</v>
      </c>
      <c r="R22" s="35">
        <f>IFERROR(VLOOKUP($D22,DATOS_ERI!$C:$Z,COLUMN(DATOS_ERI!R:R)-2,0),"")</f>
        <v>502973</v>
      </c>
      <c r="S22" s="35">
        <f>IFERROR(VLOOKUP($D22,DATOS_ERI!$C:$Z,COLUMN(DATOS_ERI!S:S)-2,0),"")</f>
        <v>0</v>
      </c>
      <c r="T22" s="35">
        <f>IFERROR(VLOOKUP($D22,DATOS_ERI!$C:$Z,COLUMN(DATOS_ERI!T:T)-2,0),"")</f>
        <v>975814</v>
      </c>
      <c r="U22" s="35">
        <f>IFERROR(VLOOKUP($D22,DATOS_ERI!$C:$Z,COLUMN(DATOS_ERI!U:U)-2,0),"")</f>
        <v>0</v>
      </c>
      <c r="V22" s="35">
        <f>IFERROR(VLOOKUP($D22,DATOS_ERI!$C:$Z,COLUMN(DATOS_ERI!V:V)-2,0),"")</f>
        <v>0</v>
      </c>
      <c r="W22" s="35">
        <f>IFERROR(VLOOKUP($D22,DATOS_ERI!$C:$Z,COLUMN(DATOS_ERI!W:W)-2,0),"")</f>
        <v>3265894</v>
      </c>
      <c r="X22" s="35">
        <f>IFERROR(VLOOKUP($D22,DATOS_ESF!$C:$T,COLUMN(DATOS_ESF!E:E)-2,0),"")</f>
        <v>591222350</v>
      </c>
      <c r="Y22" s="35">
        <f>IFERROR(VLOOKUP($D22,DATOS_ESF!$C:$T,COLUMN(DATOS_ESF!F:F)-2,0),"")</f>
        <v>393005974</v>
      </c>
      <c r="Z22" s="35">
        <f>IFERROR(VLOOKUP($D22,DATOS_ESF!$C:$T,COLUMN(DATOS_ESF!G:G)-2,0),"")</f>
        <v>984228324</v>
      </c>
      <c r="AA22" s="35">
        <f>IFERROR(VLOOKUP($D22,DATOS_ESF!$C:$T,COLUMN(DATOS_ESF!H:H)-2,0),"")</f>
        <v>254118383</v>
      </c>
      <c r="AB22" s="35">
        <f>IFERROR(VLOOKUP($D22,DATOS_ESF!$C:$T,COLUMN(DATOS_ESF!I:I)-2,0),"")</f>
        <v>558472660</v>
      </c>
      <c r="AC22" s="35">
        <f>IFERROR(VLOOKUP($D22,DATOS_ESF!$C:$T,COLUMN(DATOS_ESF!J:J)-2,0),"")</f>
        <v>812591043</v>
      </c>
      <c r="AD22" s="35">
        <f>IFERROR(VLOOKUP($D22,DATOS_ESF!$C:$T,COLUMN(DATOS_ESF!K:K)-2,0),"")</f>
        <v>171637281</v>
      </c>
      <c r="AE22" s="35">
        <f>IFERROR(VLOOKUP($D22,DATOS_ESF!$C:$T,COLUMN(DATOS_ESF!L:L)-2,0),"")</f>
        <v>364572219</v>
      </c>
      <c r="AF22">
        <f>IFERROR(VLOOKUP($D22,DATOS_ESF!$C:$T,COLUMN(DATOS_ESF!M:M)-2,0),"")</f>
        <v>337103967</v>
      </c>
      <c r="AG22">
        <f>IFERROR(VLOOKUP($D22,DATOS_ESF!$C:$T,COLUMN(DATOS_ESF!N:N)-2,0),"")</f>
        <v>2.3265626949940099</v>
      </c>
      <c r="AH22">
        <f>IFERROR(VLOOKUP($D22,DATOS_ESF!$C:$T,COLUMN(DATOS_ESF!O:O)-2,0),"")</f>
        <v>0.8919076547091046</v>
      </c>
      <c r="AI22">
        <f>IFERROR(VLOOKUP($D22,DATOS_ESF!$C:$T,COLUMN(DATOS_ESF!P:P)-2,0),"")</f>
        <v>0.70371569129274836</v>
      </c>
      <c r="AJ22">
        <f>IFERROR(VLOOKUP($D22,DATOS_ESF!$C:$T,COLUMN(DATOS_ESF!Q:Q)-2,0),"")</f>
        <v>0.82561233322116834</v>
      </c>
      <c r="AK22">
        <f>IFERROR(VLOOKUP($D22,DATOS_ESF!$C:$T,COLUMN(DATOS_ESF!R:R)-2,0),"")</f>
        <v>4.7343504759901203</v>
      </c>
      <c r="AL22">
        <f>IFERROR(VLOOKUP($D22,DATOS_ESF!$C:$T,COLUMN(DATOS_ESF!S:S)-2,0),"")</f>
        <v>0.7418095204096159</v>
      </c>
      <c r="AM22">
        <f>IFERROR(VLOOKUP($D22,DATOS_ERI!$C:$Z,COLUMN(DATOS_ERI!Z:Z)-2,0),"")</f>
        <v>293708067</v>
      </c>
      <c r="AN22">
        <f>IFERROR(VLOOKUP($D22,DATOS_ERI!$C:$AA,COLUMN(DATOS_ERI!AA:AA)-2,0),"")</f>
        <v>253310206</v>
      </c>
    </row>
    <row r="23" spans="1:40" hidden="1" x14ac:dyDescent="0.25">
      <c r="A23">
        <v>800208146</v>
      </c>
      <c r="B23" t="str">
        <f>VLOOKUP(A23,EMPRESAS!A:B,2,0)</f>
        <v>INVERSIONES ALCABAMA SA</v>
      </c>
      <c r="C23">
        <v>2016</v>
      </c>
      <c r="D23" t="s">
        <v>566</v>
      </c>
      <c r="E23" s="35">
        <f>IFERROR(VLOOKUP($D23,DATOS_ERI!$C:$Z,COLUMN(DATOS_ERI!E:E)-2,0),"")</f>
        <v>59235492</v>
      </c>
      <c r="F23" s="35">
        <f>IFERROR(VLOOKUP($D23,DATOS_ERI!$C:$Z,COLUMN(DATOS_ERI!F:F)-2,0),"")</f>
        <v>49072574</v>
      </c>
      <c r="G23" s="35">
        <f>IFERROR(VLOOKUP($D23,DATOS_ERI!$C:$Z,COLUMN(DATOS_ERI!G:G)-2,0),"")</f>
        <v>50205780</v>
      </c>
      <c r="H23" s="35">
        <f>IFERROR(VLOOKUP($D23,DATOS_ERI!$C:$Z,COLUMN(DATOS_ERI!H:H)-2,0),"")</f>
        <v>43574598</v>
      </c>
      <c r="I23" s="35">
        <f>IFERROR(VLOOKUP($D23,DATOS_ERI!$C:$Z,COLUMN(DATOS_ERI!I:I)-2,0),"")</f>
        <v>43574598</v>
      </c>
      <c r="J23" s="40">
        <f>IFERROR(VLOOKUP($D23,DATOS_ERI!$C:$Z,COLUMN(DATOS_ERI!J:J)-2,0),"")</f>
        <v>0.30034718903579966</v>
      </c>
      <c r="K23" s="40">
        <f>IFERROR(VLOOKUP($D23,DATOS_ERI!$C:$Z,COLUMN(DATOS_ERI!K:K)-2,0),"")</f>
        <v>0.24881720674576768</v>
      </c>
      <c r="L23" s="40">
        <f>IFERROR(VLOOKUP($D23,DATOS_ERI!$C:$Z,COLUMN(DATOS_ERI!L:L)-2,0),"")</f>
        <v>0.22094031096534117</v>
      </c>
      <c r="M23" s="40">
        <f>IFERROR(VLOOKUP($D23,DATOS_ERI!$C:$Z,COLUMN(DATOS_ERI!M:M)-2,0),"")</f>
        <v>5.6737184027975908E-3</v>
      </c>
      <c r="N23" s="35">
        <f>IFERROR(VLOOKUP($D23,DATOS_ERI!$C:$Z,COLUMN(DATOS_ERI!N:N)-2,0),"")</f>
        <v>197223394</v>
      </c>
      <c r="O23" s="35">
        <f>IFERROR(VLOOKUP($D23,DATOS_ERI!$C:$Z,COLUMN(DATOS_ERI!O:O)-2,0),"")</f>
        <v>137987902</v>
      </c>
      <c r="P23" s="35">
        <f>IFERROR(VLOOKUP($D23,DATOS_ERI!$C:$Z,COLUMN(DATOS_ERI!P:P)-2,0),"")</f>
        <v>19060310</v>
      </c>
      <c r="Q23" s="35">
        <f>IFERROR(VLOOKUP($D23,DATOS_ERI!$C:$Z,COLUMN(DATOS_ERI!Q:Q)-2,0),"")</f>
        <v>595860</v>
      </c>
      <c r="R23" s="35">
        <f>IFERROR(VLOOKUP($D23,DATOS_ERI!$C:$Z,COLUMN(DATOS_ERI!R:R)-2,0),"")</f>
        <v>0</v>
      </c>
      <c r="S23" s="35">
        <f>IFERROR(VLOOKUP($D23,DATOS_ERI!$C:$Z,COLUMN(DATOS_ERI!S:S)-2,0),"")</f>
        <v>595860</v>
      </c>
      <c r="T23" s="35">
        <f>IFERROR(VLOOKUP($D23,DATOS_ERI!$C:$Z,COLUMN(DATOS_ERI!T:T)-2,0),"")</f>
        <v>10089112</v>
      </c>
      <c r="U23" s="35">
        <f>IFERROR(VLOOKUP($D23,DATOS_ERI!$C:$Z,COLUMN(DATOS_ERI!U:U)-2,0),"")</f>
        <v>0</v>
      </c>
      <c r="V23" s="35">
        <f>IFERROR(VLOOKUP($D23,DATOS_ERI!$C:$Z,COLUMN(DATOS_ERI!V:V)-2,0),"")</f>
        <v>2252196</v>
      </c>
      <c r="W23" s="35">
        <f>IFERROR(VLOOKUP($D23,DATOS_ERI!$C:$Z,COLUMN(DATOS_ERI!W:W)-2,0),"")</f>
        <v>1118990</v>
      </c>
      <c r="X23" s="35">
        <f>IFERROR(VLOOKUP($D23,DATOS_ESF!$C:$T,COLUMN(DATOS_ESF!E:E)-2,0),"")</f>
        <v>179055054</v>
      </c>
      <c r="Y23" s="35">
        <f>IFERROR(VLOOKUP($D23,DATOS_ESF!$C:$T,COLUMN(DATOS_ESF!F:F)-2,0),"")</f>
        <v>59481949</v>
      </c>
      <c r="Z23" s="35">
        <f>IFERROR(VLOOKUP($D23,DATOS_ESF!$C:$T,COLUMN(DATOS_ESF!G:G)-2,0),"")</f>
        <v>238537003</v>
      </c>
      <c r="AA23" s="35">
        <f>IFERROR(VLOOKUP($D23,DATOS_ESF!$C:$T,COLUMN(DATOS_ESF!H:H)-2,0),"")</f>
        <v>197225079</v>
      </c>
      <c r="AB23" s="35">
        <f>IFERROR(VLOOKUP($D23,DATOS_ESF!$C:$T,COLUMN(DATOS_ESF!I:I)-2,0),"")</f>
        <v>0</v>
      </c>
      <c r="AC23" s="35">
        <f>IFERROR(VLOOKUP($D23,DATOS_ESF!$C:$T,COLUMN(DATOS_ESF!J:J)-2,0),"")</f>
        <v>197225079</v>
      </c>
      <c r="AD23" s="35">
        <f>IFERROR(VLOOKUP($D23,DATOS_ESF!$C:$T,COLUMN(DATOS_ESF!K:K)-2,0),"")</f>
        <v>41311924</v>
      </c>
      <c r="AE23" s="35">
        <f>IFERROR(VLOOKUP($D23,DATOS_ESF!$C:$T,COLUMN(DATOS_ESF!L:L)-2,0),"")</f>
        <v>47768773</v>
      </c>
      <c r="AF23">
        <f>IFERROR(VLOOKUP($D23,DATOS_ESF!$C:$T,COLUMN(DATOS_ESF!M:M)-2,0),"")</f>
        <v>-18170025</v>
      </c>
      <c r="AG23">
        <f>IFERROR(VLOOKUP($D23,DATOS_ESF!$C:$T,COLUMN(DATOS_ESF!N:N)-2,0),"")</f>
        <v>0.90787163026057149</v>
      </c>
      <c r="AH23">
        <f>IFERROR(VLOOKUP($D23,DATOS_ESF!$C:$T,COLUMN(DATOS_ESF!O:O)-2,0),"")</f>
        <v>0.6656672755091152</v>
      </c>
      <c r="AI23">
        <f>IFERROR(VLOOKUP($D23,DATOS_ESF!$C:$T,COLUMN(DATOS_ESF!P:P)-2,0),"")</f>
        <v>0</v>
      </c>
      <c r="AJ23">
        <f>IFERROR(VLOOKUP($D23,DATOS_ESF!$C:$T,COLUMN(DATOS_ESF!Q:Q)-2,0),"")</f>
        <v>0.82681125577820724</v>
      </c>
      <c r="AK23">
        <f>IFERROR(VLOOKUP($D23,DATOS_ESF!$C:$T,COLUMN(DATOS_ESF!R:R)-2,0),"")</f>
        <v>4.7740472944324743</v>
      </c>
      <c r="AL23">
        <f>IFERROR(VLOOKUP($D23,DATOS_ESF!$C:$T,COLUMN(DATOS_ESF!S:S)-2,0),"")</f>
        <v>0.1731887442217927</v>
      </c>
      <c r="AM23">
        <f>IFERROR(VLOOKUP($D23,DATOS_ERI!$C:$Z,COLUMN(DATOS_ERI!Z:Z)-2,0),"")</f>
        <v>261952867</v>
      </c>
      <c r="AN23">
        <f>IFERROR(VLOOKUP($D23,DATOS_ERI!$C:$AA,COLUMN(DATOS_ERI!AA:AA)-2,0),"")</f>
        <v>159358922</v>
      </c>
    </row>
    <row r="24" spans="1:40" hidden="1" x14ac:dyDescent="0.25">
      <c r="A24">
        <v>800208146</v>
      </c>
      <c r="B24" t="str">
        <f>VLOOKUP(A24,EMPRESAS!A:B,2,0)</f>
        <v>INVERSIONES ALCABAMA SA</v>
      </c>
      <c r="C24">
        <v>2017</v>
      </c>
      <c r="D24" t="s">
        <v>567</v>
      </c>
      <c r="E24" s="35">
        <f>IFERROR(VLOOKUP($D24,DATOS_ERI!$C:$Z,COLUMN(DATOS_ERI!E:E)-2,0),"")</f>
        <v>53156756</v>
      </c>
      <c r="F24" s="35">
        <f>IFERROR(VLOOKUP($D24,DATOS_ERI!$C:$Z,COLUMN(DATOS_ERI!F:F)-2,0),"")</f>
        <v>41245490</v>
      </c>
      <c r="G24" s="35">
        <f>IFERROR(VLOOKUP($D24,DATOS_ERI!$C:$Z,COLUMN(DATOS_ERI!G:G)-2,0),"")</f>
        <v>38413579</v>
      </c>
      <c r="H24" s="35">
        <f>IFERROR(VLOOKUP($D24,DATOS_ERI!$C:$Z,COLUMN(DATOS_ERI!H:H)-2,0),"")</f>
        <v>31261171</v>
      </c>
      <c r="I24" s="35">
        <f>IFERROR(VLOOKUP($D24,DATOS_ERI!$C:$Z,COLUMN(DATOS_ERI!I:I)-2,0),"")</f>
        <v>31261171</v>
      </c>
      <c r="J24" s="40">
        <f>IFERROR(VLOOKUP($D24,DATOS_ERI!$C:$Z,COLUMN(DATOS_ERI!J:J)-2,0),"")</f>
        <v>0.26992785961143828</v>
      </c>
      <c r="K24" s="40">
        <f>IFERROR(VLOOKUP($D24,DATOS_ERI!$C:$Z,COLUMN(DATOS_ERI!K:K)-2,0),"")</f>
        <v>0.20944293203906164</v>
      </c>
      <c r="L24" s="40">
        <f>IFERROR(VLOOKUP($D24,DATOS_ERI!$C:$Z,COLUMN(DATOS_ERI!L:L)-2,0),"")</f>
        <v>0.15874296349042002</v>
      </c>
      <c r="M24" s="40">
        <f>IFERROR(VLOOKUP($D24,DATOS_ERI!$C:$Z,COLUMN(DATOS_ERI!M:M)-2,0),"")</f>
        <v>2.1175832927938659E-2</v>
      </c>
      <c r="N24" s="35">
        <f>IFERROR(VLOOKUP($D24,DATOS_ERI!$C:$Z,COLUMN(DATOS_ERI!N:N)-2,0),"")</f>
        <v>196929491</v>
      </c>
      <c r="O24" s="35">
        <f>IFERROR(VLOOKUP($D24,DATOS_ERI!$C:$Z,COLUMN(DATOS_ERI!O:O)-2,0),"")</f>
        <v>143772735</v>
      </c>
      <c r="P24" s="35">
        <f>IFERROR(VLOOKUP($D24,DATOS_ERI!$C:$Z,COLUMN(DATOS_ERI!P:P)-2,0),"")</f>
        <v>12697065</v>
      </c>
      <c r="Q24" s="35">
        <f>IFERROR(VLOOKUP($D24,DATOS_ERI!$C:$Z,COLUMN(DATOS_ERI!Q:Q)-2,0),"")</f>
        <v>0</v>
      </c>
      <c r="R24" s="35">
        <f>IFERROR(VLOOKUP($D24,DATOS_ERI!$C:$Z,COLUMN(DATOS_ERI!R:R)-2,0),"")</f>
        <v>574451</v>
      </c>
      <c r="S24" s="35">
        <f>IFERROR(VLOOKUP($D24,DATOS_ERI!$C:$Z,COLUMN(DATOS_ERI!S:S)-2,0),"")</f>
        <v>632965</v>
      </c>
      <c r="T24" s="35">
        <f>IFERROR(VLOOKUP($D24,DATOS_ERI!$C:$Z,COLUMN(DATOS_ERI!T:T)-2,0),"")</f>
        <v>1993215</v>
      </c>
      <c r="U24" s="35">
        <f>IFERROR(VLOOKUP($D24,DATOS_ERI!$C:$Z,COLUMN(DATOS_ERI!U:U)-2,0),"")</f>
        <v>0</v>
      </c>
      <c r="V24" s="35">
        <f>IFERROR(VLOOKUP($D24,DATOS_ERI!$C:$Z,COLUMN(DATOS_ERI!V:V)-2,0),"")</f>
        <v>1338235</v>
      </c>
      <c r="W24" s="35">
        <f>IFERROR(VLOOKUP($D24,DATOS_ERI!$C:$Z,COLUMN(DATOS_ERI!W:W)-2,0),"")</f>
        <v>4170146</v>
      </c>
      <c r="X24" s="35">
        <f>IFERROR(VLOOKUP($D24,DATOS_ESF!$C:$T,COLUMN(DATOS_ESF!E:E)-2,0),"")</f>
        <v>405566026</v>
      </c>
      <c r="Y24" s="35">
        <f>IFERROR(VLOOKUP($D24,DATOS_ESF!$C:$T,COLUMN(DATOS_ESF!F:F)-2,0),"")</f>
        <v>79846241</v>
      </c>
      <c r="Z24" s="35">
        <f>IFERROR(VLOOKUP($D24,DATOS_ESF!$C:$T,COLUMN(DATOS_ESF!G:G)-2,0),"")</f>
        <v>485412267</v>
      </c>
      <c r="AA24" s="35">
        <f>IFERROR(VLOOKUP($D24,DATOS_ESF!$C:$T,COLUMN(DATOS_ESF!H:H)-2,0),"")</f>
        <v>373165625</v>
      </c>
      <c r="AB24" s="35">
        <f>IFERROR(VLOOKUP($D24,DATOS_ESF!$C:$T,COLUMN(DATOS_ESF!I:I)-2,0),"")</f>
        <v>0</v>
      </c>
      <c r="AC24" s="35">
        <f>IFERROR(VLOOKUP($D24,DATOS_ESF!$C:$T,COLUMN(DATOS_ESF!J:J)-2,0),"")</f>
        <v>373165625</v>
      </c>
      <c r="AD24" s="35">
        <f>IFERROR(VLOOKUP($D24,DATOS_ESF!$C:$T,COLUMN(DATOS_ESF!K:K)-2,0),"")</f>
        <v>112246642</v>
      </c>
      <c r="AE24" s="35">
        <f>IFERROR(VLOOKUP($D24,DATOS_ESF!$C:$T,COLUMN(DATOS_ESF!L:L)-2,0),"")</f>
        <v>99415729</v>
      </c>
      <c r="AF24">
        <f>IFERROR(VLOOKUP($D24,DATOS_ESF!$C:$T,COLUMN(DATOS_ESF!M:M)-2,0),"")</f>
        <v>32400401</v>
      </c>
      <c r="AG24">
        <f>IFERROR(VLOOKUP($D24,DATOS_ESF!$C:$T,COLUMN(DATOS_ESF!N:N)-2,0),"")</f>
        <v>1.086825792166682</v>
      </c>
      <c r="AH24">
        <f>IFERROR(VLOOKUP($D24,DATOS_ESF!$C:$T,COLUMN(DATOS_ESF!O:O)-2,0),"")</f>
        <v>0.82041398373711405</v>
      </c>
      <c r="AI24">
        <f>IFERROR(VLOOKUP($D24,DATOS_ESF!$C:$T,COLUMN(DATOS_ESF!P:P)-2,0),"")</f>
        <v>0</v>
      </c>
      <c r="AJ24">
        <f>IFERROR(VLOOKUP($D24,DATOS_ESF!$C:$T,COLUMN(DATOS_ESF!Q:Q)-2,0),"")</f>
        <v>0.76876018668889556</v>
      </c>
      <c r="AK24">
        <f>IFERROR(VLOOKUP($D24,DATOS_ESF!$C:$T,COLUMN(DATOS_ESF!R:R)-2,0),"")</f>
        <v>3.3245148215658871</v>
      </c>
      <c r="AL24">
        <f>IFERROR(VLOOKUP($D24,DATOS_ESF!$C:$T,COLUMN(DATOS_ESF!S:S)-2,0),"")</f>
        <v>0.23123981331110446</v>
      </c>
      <c r="AM24">
        <f>IFERROR(VLOOKUP($D24,DATOS_ERI!$C:$Z,COLUMN(DATOS_ERI!Z:Z)-2,0),"")</f>
        <v>241506431</v>
      </c>
      <c r="AN24">
        <f>IFERROR(VLOOKUP($D24,DATOS_ERI!$C:$AA,COLUMN(DATOS_ERI!AA:AA)-2,0),"")</f>
        <v>161847362</v>
      </c>
    </row>
    <row r="25" spans="1:40" hidden="1" x14ac:dyDescent="0.25">
      <c r="A25">
        <v>800233881</v>
      </c>
      <c r="B25" t="str">
        <f>VLOOKUP(A25,EMPRESAS!A:B,2,0)</f>
        <v>LATINOAMERICANA DE CONSTRUCCIONES S.A.</v>
      </c>
      <c r="C25">
        <v>2016</v>
      </c>
      <c r="D25" t="s">
        <v>568</v>
      </c>
      <c r="E25" s="35">
        <f>IFERROR(VLOOKUP($D25,DATOS_ERI!$C:$Z,COLUMN(DATOS_ERI!E:E)-2,0),"")</f>
        <v>77420986</v>
      </c>
      <c r="F25" s="35">
        <f>IFERROR(VLOOKUP($D25,DATOS_ERI!$C:$Z,COLUMN(DATOS_ERI!F:F)-2,0),"")</f>
        <v>65062090</v>
      </c>
      <c r="G25" s="35">
        <f>IFERROR(VLOOKUP($D25,DATOS_ERI!$C:$Z,COLUMN(DATOS_ERI!G:G)-2,0),"")</f>
        <v>41822122</v>
      </c>
      <c r="H25" s="35">
        <f>IFERROR(VLOOKUP($D25,DATOS_ERI!$C:$Z,COLUMN(DATOS_ERI!H:H)-2,0),"")</f>
        <v>31149392</v>
      </c>
      <c r="I25" s="35">
        <f>IFERROR(VLOOKUP($D25,DATOS_ERI!$C:$Z,COLUMN(DATOS_ERI!I:I)-2,0),"")</f>
        <v>31149392</v>
      </c>
      <c r="J25" s="40">
        <f>IFERROR(VLOOKUP($D25,DATOS_ERI!$C:$Z,COLUMN(DATOS_ERI!J:J)-2,0),"")</f>
        <v>0.13456911538873453</v>
      </c>
      <c r="K25" s="40">
        <f>IFERROR(VLOOKUP($D25,DATOS_ERI!$C:$Z,COLUMN(DATOS_ERI!K:K)-2,0),"")</f>
        <v>0.11308752767166037</v>
      </c>
      <c r="L25" s="40">
        <f>IFERROR(VLOOKUP($D25,DATOS_ERI!$C:$Z,COLUMN(DATOS_ERI!L:L)-2,0),"")</f>
        <v>5.4142246733165145E-2</v>
      </c>
      <c r="M25" s="40">
        <f>IFERROR(VLOOKUP($D25,DATOS_ERI!$C:$Z,COLUMN(DATOS_ERI!M:M)-2,0),"")</f>
        <v>4.1901090658534694E-2</v>
      </c>
      <c r="N25" s="35">
        <f>IFERROR(VLOOKUP($D25,DATOS_ERI!$C:$Z,COLUMN(DATOS_ERI!N:N)-2,0),"")</f>
        <v>575325072</v>
      </c>
      <c r="O25" s="35">
        <f>IFERROR(VLOOKUP($D25,DATOS_ERI!$C:$Z,COLUMN(DATOS_ERI!O:O)-2,0),"")</f>
        <v>497904086</v>
      </c>
      <c r="P25" s="35">
        <f>IFERROR(VLOOKUP($D25,DATOS_ERI!$C:$Z,COLUMN(DATOS_ERI!P:P)-2,0),"")</f>
        <v>30391008</v>
      </c>
      <c r="Q25" s="35">
        <f>IFERROR(VLOOKUP($D25,DATOS_ERI!$C:$Z,COLUMN(DATOS_ERI!Q:Q)-2,0),"")</f>
        <v>0</v>
      </c>
      <c r="R25" s="35">
        <f>IFERROR(VLOOKUP($D25,DATOS_ERI!$C:$Z,COLUMN(DATOS_ERI!R:R)-2,0),"")</f>
        <v>5927367</v>
      </c>
      <c r="S25" s="35">
        <f>IFERROR(VLOOKUP($D25,DATOS_ERI!$C:$Z,COLUMN(DATOS_ERI!S:S)-2,0),"")</f>
        <v>0</v>
      </c>
      <c r="T25" s="35">
        <f>IFERROR(VLOOKUP($D25,DATOS_ERI!$C:$Z,COLUMN(DATOS_ERI!T:T)-2,0),"")</f>
        <v>29886846</v>
      </c>
      <c r="U25" s="35">
        <f>IFERROR(VLOOKUP($D25,DATOS_ERI!$C:$Z,COLUMN(DATOS_ERI!U:U)-2,0),"")</f>
        <v>5927367</v>
      </c>
      <c r="V25" s="35">
        <f>IFERROR(VLOOKUP($D25,DATOS_ERI!$C:$Z,COLUMN(DATOS_ERI!V:V)-2,0),"")</f>
        <v>2462382</v>
      </c>
      <c r="W25" s="35">
        <f>IFERROR(VLOOKUP($D25,DATOS_ERI!$C:$Z,COLUMN(DATOS_ERI!W:W)-2,0),"")</f>
        <v>24106748</v>
      </c>
      <c r="X25" s="35">
        <f>IFERROR(VLOOKUP($D25,DATOS_ESF!$C:$T,COLUMN(DATOS_ESF!E:E)-2,0),"")</f>
        <v>251925111</v>
      </c>
      <c r="Y25" s="35">
        <f>IFERROR(VLOOKUP($D25,DATOS_ESF!$C:$T,COLUMN(DATOS_ESF!F:F)-2,0),"")</f>
        <v>195154815</v>
      </c>
      <c r="Z25" s="35">
        <f>IFERROR(VLOOKUP($D25,DATOS_ESF!$C:$T,COLUMN(DATOS_ESF!G:G)-2,0),"")</f>
        <v>447079926</v>
      </c>
      <c r="AA25" s="35">
        <f>IFERROR(VLOOKUP($D25,DATOS_ESF!$C:$T,COLUMN(DATOS_ESF!H:H)-2,0),"")</f>
        <v>169343066</v>
      </c>
      <c r="AB25" s="35">
        <f>IFERROR(VLOOKUP($D25,DATOS_ESF!$C:$T,COLUMN(DATOS_ESF!I:I)-2,0),"")</f>
        <v>132772682</v>
      </c>
      <c r="AC25" s="35">
        <f>IFERROR(VLOOKUP($D25,DATOS_ESF!$C:$T,COLUMN(DATOS_ESF!J:J)-2,0),"")</f>
        <v>296208616</v>
      </c>
      <c r="AD25" s="35">
        <f>IFERROR(VLOOKUP($D25,DATOS_ESF!$C:$T,COLUMN(DATOS_ESF!K:K)-2,0),"")</f>
        <v>150871310</v>
      </c>
      <c r="AE25" s="35">
        <f>IFERROR(VLOOKUP($D25,DATOS_ESF!$C:$T,COLUMN(DATOS_ESF!L:L)-2,0),"")</f>
        <v>25984799</v>
      </c>
      <c r="AF25">
        <f>IFERROR(VLOOKUP($D25,DATOS_ESF!$C:$T,COLUMN(DATOS_ESF!M:M)-2,0),"")</f>
        <v>82582045</v>
      </c>
      <c r="AG25">
        <f>IFERROR(VLOOKUP($D25,DATOS_ESF!$C:$T,COLUMN(DATOS_ESF!N:N)-2,0),"")</f>
        <v>1.4876612131257858</v>
      </c>
      <c r="AH25">
        <f>IFERROR(VLOOKUP($D25,DATOS_ESF!$C:$T,COLUMN(DATOS_ESF!O:O)-2,0),"")</f>
        <v>1.3342164951708149</v>
      </c>
      <c r="AI25">
        <f>IFERROR(VLOOKUP($D25,DATOS_ESF!$C:$T,COLUMN(DATOS_ESF!P:P)-2,0),"")</f>
        <v>1.4698416275119004</v>
      </c>
      <c r="AJ25">
        <f>IFERROR(VLOOKUP($D25,DATOS_ESF!$C:$T,COLUMN(DATOS_ESF!Q:Q)-2,0),"")</f>
        <v>0.66254063037489186</v>
      </c>
      <c r="AK25">
        <f>IFERROR(VLOOKUP($D25,DATOS_ESF!$C:$T,COLUMN(DATOS_ESF!R:R)-2,0),"")</f>
        <v>1.963319706046166</v>
      </c>
      <c r="AL25">
        <f>IFERROR(VLOOKUP($D25,DATOS_ESF!$C:$T,COLUMN(DATOS_ESF!S:S)-2,0),"")</f>
        <v>0.63443687695340634</v>
      </c>
      <c r="AM25">
        <f>IFERROR(VLOOKUP($D25,DATOS_ERI!$C:$Z,COLUMN(DATOS_ERI!Z:Z)-2,0),"")</f>
        <v>676477153</v>
      </c>
      <c r="AN25">
        <f>IFERROR(VLOOKUP($D25,DATOS_ERI!$C:$AA,COLUMN(DATOS_ERI!AA:AA)-2,0),"")</f>
        <v>564256576</v>
      </c>
    </row>
    <row r="26" spans="1:40" hidden="1" x14ac:dyDescent="0.25">
      <c r="A26">
        <v>800233881</v>
      </c>
      <c r="B26" t="str">
        <f>VLOOKUP(A26,EMPRESAS!A:B,2,0)</f>
        <v>LATINOAMERICANA DE CONSTRUCCIONES S.A.</v>
      </c>
      <c r="C26">
        <v>2017</v>
      </c>
      <c r="D26" t="s">
        <v>569</v>
      </c>
      <c r="E26" s="35">
        <f>IFERROR(VLOOKUP($D26,DATOS_ERI!$C:$Z,COLUMN(DATOS_ERI!E:E)-2,0),"")</f>
        <v>8002754</v>
      </c>
      <c r="F26" s="35">
        <f>IFERROR(VLOOKUP($D26,DATOS_ERI!$C:$Z,COLUMN(DATOS_ERI!F:F)-2,0),"")</f>
        <v>-10943639</v>
      </c>
      <c r="G26" s="35">
        <f>IFERROR(VLOOKUP($D26,DATOS_ERI!$C:$Z,COLUMN(DATOS_ERI!G:G)-2,0),"")</f>
        <v>-28826876</v>
      </c>
      <c r="H26" s="35">
        <f>IFERROR(VLOOKUP($D26,DATOS_ERI!$C:$Z,COLUMN(DATOS_ERI!H:H)-2,0),"")</f>
        <v>-27817439</v>
      </c>
      <c r="I26" s="35">
        <f>IFERROR(VLOOKUP($D26,DATOS_ERI!$C:$Z,COLUMN(DATOS_ERI!I:I)-2,0),"")</f>
        <v>-27817439</v>
      </c>
      <c r="J26" s="40">
        <f>IFERROR(VLOOKUP($D26,DATOS_ERI!$C:$Z,COLUMN(DATOS_ERI!J:J)-2,0),"")</f>
        <v>3.4149351546266207E-2</v>
      </c>
      <c r="K26" s="40">
        <f>IFERROR(VLOOKUP($D26,DATOS_ERI!$C:$Z,COLUMN(DATOS_ERI!K:K)-2,0),"")</f>
        <v>-4.6698695899740156E-2</v>
      </c>
      <c r="L26" s="40">
        <f>IFERROR(VLOOKUP($D26,DATOS_ERI!$C:$Z,COLUMN(DATOS_ERI!L:L)-2,0),"")</f>
        <v>-0.11870257457967792</v>
      </c>
      <c r="M26" s="40">
        <f>IFERROR(VLOOKUP($D26,DATOS_ERI!$C:$Z,COLUMN(DATOS_ERI!M:M)-2,0),"")</f>
        <v>8.0594989686796445E-2</v>
      </c>
      <c r="N26" s="35">
        <f>IFERROR(VLOOKUP($D26,DATOS_ERI!$C:$Z,COLUMN(DATOS_ERI!N:N)-2,0),"")</f>
        <v>234345709</v>
      </c>
      <c r="O26" s="35">
        <f>IFERROR(VLOOKUP($D26,DATOS_ERI!$C:$Z,COLUMN(DATOS_ERI!O:O)-2,0),"")</f>
        <v>226342955</v>
      </c>
      <c r="P26" s="35">
        <f>IFERROR(VLOOKUP($D26,DATOS_ERI!$C:$Z,COLUMN(DATOS_ERI!P:P)-2,0),"")</f>
        <v>17057058</v>
      </c>
      <c r="Q26" s="35">
        <f>IFERROR(VLOOKUP($D26,DATOS_ERI!$C:$Z,COLUMN(DATOS_ERI!Q:Q)-2,0),"")</f>
        <v>0</v>
      </c>
      <c r="R26" s="35">
        <f>IFERROR(VLOOKUP($D26,DATOS_ERI!$C:$Z,COLUMN(DATOS_ERI!R:R)-2,0),"")</f>
        <v>10109552</v>
      </c>
      <c r="S26" s="35">
        <f>IFERROR(VLOOKUP($D26,DATOS_ERI!$C:$Z,COLUMN(DATOS_ERI!S:S)-2,0),"")</f>
        <v>0</v>
      </c>
      <c r="T26" s="35">
        <f>IFERROR(VLOOKUP($D26,DATOS_ERI!$C:$Z,COLUMN(DATOS_ERI!T:T)-2,0),"")</f>
        <v>8220217</v>
      </c>
      <c r="U26" s="35">
        <f>IFERROR(VLOOKUP($D26,DATOS_ERI!$C:$Z,COLUMN(DATOS_ERI!U:U)-2,0),"")</f>
        <v>0</v>
      </c>
      <c r="V26" s="35">
        <f>IFERROR(VLOOKUP($D26,DATOS_ERI!$C:$Z,COLUMN(DATOS_ERI!V:V)-2,0),"")</f>
        <v>1710765</v>
      </c>
      <c r="W26" s="35">
        <f>IFERROR(VLOOKUP($D26,DATOS_ERI!$C:$Z,COLUMN(DATOS_ERI!W:W)-2,0),"")</f>
        <v>18887090</v>
      </c>
      <c r="X26" s="35">
        <f>IFERROR(VLOOKUP($D26,DATOS_ESF!$C:$T,COLUMN(DATOS_ESF!E:E)-2,0),"")</f>
        <v>388896175</v>
      </c>
      <c r="Y26" s="35">
        <f>IFERROR(VLOOKUP($D26,DATOS_ESF!$C:$T,COLUMN(DATOS_ESF!F:F)-2,0),"")</f>
        <v>430901553</v>
      </c>
      <c r="Z26" s="35">
        <f>IFERROR(VLOOKUP($D26,DATOS_ESF!$C:$T,COLUMN(DATOS_ESF!G:G)-2,0),"")</f>
        <v>819797728</v>
      </c>
      <c r="AA26" s="35">
        <f>IFERROR(VLOOKUP($D26,DATOS_ESF!$C:$T,COLUMN(DATOS_ESF!H:H)-2,0),"")</f>
        <v>238404581</v>
      </c>
      <c r="AB26" s="35">
        <f>IFERROR(VLOOKUP($D26,DATOS_ESF!$C:$T,COLUMN(DATOS_ESF!I:I)-2,0),"")</f>
        <v>315754611</v>
      </c>
      <c r="AC26" s="35">
        <f>IFERROR(VLOOKUP($D26,DATOS_ESF!$C:$T,COLUMN(DATOS_ESF!J:J)-2,0),"")</f>
        <v>554159192</v>
      </c>
      <c r="AD26" s="35">
        <f>IFERROR(VLOOKUP($D26,DATOS_ESF!$C:$T,COLUMN(DATOS_ESF!K:K)-2,0),"")</f>
        <v>265638536</v>
      </c>
      <c r="AE26" s="35">
        <f>IFERROR(VLOOKUP($D26,DATOS_ESF!$C:$T,COLUMN(DATOS_ESF!L:L)-2,0),"")</f>
        <v>48331233</v>
      </c>
      <c r="AF26">
        <f>IFERROR(VLOOKUP($D26,DATOS_ESF!$C:$T,COLUMN(DATOS_ESF!M:M)-2,0),"")</f>
        <v>150491594</v>
      </c>
      <c r="AG26">
        <f>IFERROR(VLOOKUP($D26,DATOS_ESF!$C:$T,COLUMN(DATOS_ESF!N:N)-2,0),"")</f>
        <v>1.6312445564961691</v>
      </c>
      <c r="AH26">
        <f>IFERROR(VLOOKUP($D26,DATOS_ESF!$C:$T,COLUMN(DATOS_ESF!O:O)-2,0),"")</f>
        <v>1.4285167699860599</v>
      </c>
      <c r="AI26">
        <f>IFERROR(VLOOKUP($D26,DATOS_ESF!$C:$T,COLUMN(DATOS_ESF!P:P)-2,0),"")</f>
        <v>1.364672242268538</v>
      </c>
      <c r="AJ26">
        <f>IFERROR(VLOOKUP($D26,DATOS_ESF!$C:$T,COLUMN(DATOS_ESF!Q:Q)-2,0),"")</f>
        <v>0.67597063650315459</v>
      </c>
      <c r="AK26">
        <f>IFERROR(VLOOKUP($D26,DATOS_ESF!$C:$T,COLUMN(DATOS_ESF!R:R)-2,0),"")</f>
        <v>2.0861400621482118</v>
      </c>
      <c r="AL26">
        <f>IFERROR(VLOOKUP($D26,DATOS_ESF!$C:$T,COLUMN(DATOS_ESF!S:S)-2,0),"")</f>
        <v>0.70919097131237718</v>
      </c>
      <c r="AM26">
        <f>IFERROR(VLOOKUP($D26,DATOS_ERI!$C:$Z,COLUMN(DATOS_ERI!Z:Z)-2,0),"")</f>
        <v>232626140</v>
      </c>
      <c r="AN26">
        <f>IFERROR(VLOOKUP($D26,DATOS_ERI!$C:$AA,COLUMN(DATOS_ERI!AA:AA)-2,0),"")</f>
        <v>272396655</v>
      </c>
    </row>
    <row r="27" spans="1:40" hidden="1" x14ac:dyDescent="0.25">
      <c r="A27">
        <v>800240724</v>
      </c>
      <c r="B27" t="str">
        <f>VLOOKUP(A27,EMPRESAS!A:B,2,0)</f>
        <v>APIROS SAS</v>
      </c>
      <c r="C27">
        <v>2016</v>
      </c>
      <c r="D27" t="s">
        <v>570</v>
      </c>
      <c r="E27" s="35">
        <f>IFERROR(VLOOKUP($D27,DATOS_ERI!$C:$Z,COLUMN(DATOS_ERI!E:E)-2,0),"")</f>
        <v>40666807</v>
      </c>
      <c r="F27" s="35">
        <f>IFERROR(VLOOKUP($D27,DATOS_ERI!$C:$Z,COLUMN(DATOS_ERI!F:F)-2,0),"")</f>
        <v>29733390</v>
      </c>
      <c r="G27" s="35">
        <f>IFERROR(VLOOKUP($D27,DATOS_ERI!$C:$Z,COLUMN(DATOS_ERI!G:G)-2,0),"")</f>
        <v>26913835</v>
      </c>
      <c r="H27" s="35">
        <f>IFERROR(VLOOKUP($D27,DATOS_ERI!$C:$Z,COLUMN(DATOS_ERI!H:H)-2,0),"")</f>
        <v>25537359</v>
      </c>
      <c r="I27" s="35">
        <f>IFERROR(VLOOKUP($D27,DATOS_ERI!$C:$Z,COLUMN(DATOS_ERI!I:I)-2,0),"")</f>
        <v>25537359</v>
      </c>
      <c r="J27" s="40">
        <f>IFERROR(VLOOKUP($D27,DATOS_ERI!$C:$Z,COLUMN(DATOS_ERI!J:J)-2,0),"")</f>
        <v>0.10168039482694442</v>
      </c>
      <c r="K27" s="40">
        <f>IFERROR(VLOOKUP($D27,DATOS_ERI!$C:$Z,COLUMN(DATOS_ERI!K:K)-2,0),"")</f>
        <v>7.4343255784589155E-2</v>
      </c>
      <c r="L27" s="40">
        <f>IFERROR(VLOOKUP($D27,DATOS_ERI!$C:$Z,COLUMN(DATOS_ERI!L:L)-2,0),"")</f>
        <v>6.3851798002174665E-2</v>
      </c>
      <c r="M27" s="40">
        <f>IFERROR(VLOOKUP($D27,DATOS_ERI!$C:$Z,COLUMN(DATOS_ERI!M:M)-2,0),"")</f>
        <v>6.9481291132364601E-3</v>
      </c>
      <c r="N27" s="35">
        <f>IFERROR(VLOOKUP($D27,DATOS_ERI!$C:$Z,COLUMN(DATOS_ERI!N:N)-2,0),"")</f>
        <v>399947375</v>
      </c>
      <c r="O27" s="35">
        <f>IFERROR(VLOOKUP($D27,DATOS_ERI!$C:$Z,COLUMN(DATOS_ERI!O:O)-2,0),"")</f>
        <v>359280568</v>
      </c>
      <c r="P27" s="35">
        <f>IFERROR(VLOOKUP($D27,DATOS_ERI!$C:$Z,COLUMN(DATOS_ERI!P:P)-2,0),"")</f>
        <v>13264724</v>
      </c>
      <c r="Q27" s="35">
        <f>IFERROR(VLOOKUP($D27,DATOS_ERI!$C:$Z,COLUMN(DATOS_ERI!Q:Q)-2,0),"")</f>
        <v>0</v>
      </c>
      <c r="R27" s="35">
        <f>IFERROR(VLOOKUP($D27,DATOS_ERI!$C:$Z,COLUMN(DATOS_ERI!R:R)-2,0),"")</f>
        <v>521379</v>
      </c>
      <c r="S27" s="35">
        <f>IFERROR(VLOOKUP($D27,DATOS_ERI!$C:$Z,COLUMN(DATOS_ERI!S:S)-2,0),"")</f>
        <v>0</v>
      </c>
      <c r="T27" s="35">
        <f>IFERROR(VLOOKUP($D27,DATOS_ERI!$C:$Z,COLUMN(DATOS_ERI!T:T)-2,0),"")</f>
        <v>3713735</v>
      </c>
      <c r="U27" s="35">
        <f>IFERROR(VLOOKUP($D27,DATOS_ERI!$C:$Z,COLUMN(DATOS_ERI!U:U)-2,0),"")</f>
        <v>861049</v>
      </c>
      <c r="V27" s="35">
        <f>IFERROR(VLOOKUP($D27,DATOS_ERI!$C:$Z,COLUMN(DATOS_ERI!V:V)-2,0),"")</f>
        <v>0</v>
      </c>
      <c r="W27" s="35">
        <f>IFERROR(VLOOKUP($D27,DATOS_ERI!$C:$Z,COLUMN(DATOS_ERI!W:W)-2,0),"")</f>
        <v>2778886</v>
      </c>
      <c r="X27" s="35">
        <f>IFERROR(VLOOKUP($D27,DATOS_ESF!$C:$T,COLUMN(DATOS_ESF!E:E)-2,0),"")</f>
        <v>398262442</v>
      </c>
      <c r="Y27" s="35">
        <f>IFERROR(VLOOKUP($D27,DATOS_ESF!$C:$T,COLUMN(DATOS_ESF!F:F)-2,0),"")</f>
        <v>18081579</v>
      </c>
      <c r="Z27" s="35">
        <f>IFERROR(VLOOKUP($D27,DATOS_ESF!$C:$T,COLUMN(DATOS_ESF!G:G)-2,0),"")</f>
        <v>416344021</v>
      </c>
      <c r="AA27" s="35">
        <f>IFERROR(VLOOKUP($D27,DATOS_ESF!$C:$T,COLUMN(DATOS_ESF!H:H)-2,0),"")</f>
        <v>297299439</v>
      </c>
      <c r="AB27" s="35">
        <f>IFERROR(VLOOKUP($D27,DATOS_ESF!$C:$T,COLUMN(DATOS_ESF!I:I)-2,0),"")</f>
        <v>75330415</v>
      </c>
      <c r="AC27" s="35">
        <f>IFERROR(VLOOKUP($D27,DATOS_ESF!$C:$T,COLUMN(DATOS_ESF!J:J)-2,0),"")</f>
        <v>372629854</v>
      </c>
      <c r="AD27" s="35">
        <f>IFERROR(VLOOKUP($D27,DATOS_ESF!$C:$T,COLUMN(DATOS_ESF!K:K)-2,0),"")</f>
        <v>43714167</v>
      </c>
      <c r="AE27" s="35">
        <f>IFERROR(VLOOKUP($D27,DATOS_ESF!$C:$T,COLUMN(DATOS_ESF!L:L)-2,0),"")</f>
        <v>273450338</v>
      </c>
      <c r="AF27">
        <f>IFERROR(VLOOKUP($D27,DATOS_ESF!$C:$T,COLUMN(DATOS_ESF!M:M)-2,0),"")</f>
        <v>100963003</v>
      </c>
      <c r="AG27">
        <f>IFERROR(VLOOKUP($D27,DATOS_ESF!$C:$T,COLUMN(DATOS_ESF!N:N)-2,0),"")</f>
        <v>1.3396003818224493</v>
      </c>
      <c r="AH27">
        <f>IFERROR(VLOOKUP($D27,DATOS_ESF!$C:$T,COLUMN(DATOS_ESF!O:O)-2,0),"")</f>
        <v>0.4198195072947985</v>
      </c>
      <c r="AI27">
        <f>IFERROR(VLOOKUP($D27,DATOS_ESF!$C:$T,COLUMN(DATOS_ESF!P:P)-2,0),"")</f>
        <v>0.24003025869431358</v>
      </c>
      <c r="AJ27">
        <f>IFERROR(VLOOKUP($D27,DATOS_ESF!$C:$T,COLUMN(DATOS_ESF!Q:Q)-2,0),"")</f>
        <v>0.89500469612844513</v>
      </c>
      <c r="AK27">
        <f>IFERROR(VLOOKUP($D27,DATOS_ESF!$C:$T,COLUMN(DATOS_ESF!R:R)-2,0),"")</f>
        <v>8.5242354955545654</v>
      </c>
      <c r="AL27">
        <f>IFERROR(VLOOKUP($D27,DATOS_ESF!$C:$T,COLUMN(DATOS_ESF!S:S)-2,0),"")</f>
        <v>0.28592840534630853</v>
      </c>
      <c r="AM27">
        <f>IFERROR(VLOOKUP($D27,DATOS_ERI!$C:$Z,COLUMN(DATOS_ERI!Z:Z)-2,0),"")</f>
        <v>434082738</v>
      </c>
      <c r="AN27">
        <f>IFERROR(VLOOKUP($D27,DATOS_ERI!$C:$AA,COLUMN(DATOS_ERI!AA:AA)-2,0),"")</f>
        <v>376706606</v>
      </c>
    </row>
    <row r="28" spans="1:40" hidden="1" x14ac:dyDescent="0.25">
      <c r="A28">
        <v>800240724</v>
      </c>
      <c r="B28" t="str">
        <f>VLOOKUP(A28,EMPRESAS!A:B,2,0)</f>
        <v>APIROS SAS</v>
      </c>
      <c r="C28">
        <v>2017</v>
      </c>
      <c r="D28" t="s">
        <v>571</v>
      </c>
      <c r="E28" s="35">
        <f>IFERROR(VLOOKUP($D28,DATOS_ERI!$C:$Z,COLUMN(DATOS_ERI!E:E)-2,0),"")</f>
        <v>19122475</v>
      </c>
      <c r="F28" s="35">
        <f>IFERROR(VLOOKUP($D28,DATOS_ERI!$C:$Z,COLUMN(DATOS_ERI!F:F)-2,0),"")</f>
        <v>10493040</v>
      </c>
      <c r="G28" s="35">
        <f>IFERROR(VLOOKUP($D28,DATOS_ERI!$C:$Z,COLUMN(DATOS_ERI!G:G)-2,0),"")</f>
        <v>8825184</v>
      </c>
      <c r="H28" s="35">
        <f>IFERROR(VLOOKUP($D28,DATOS_ERI!$C:$Z,COLUMN(DATOS_ERI!H:H)-2,0),"")</f>
        <v>8723405</v>
      </c>
      <c r="I28" s="35">
        <f>IFERROR(VLOOKUP($D28,DATOS_ERI!$C:$Z,COLUMN(DATOS_ERI!I:I)-2,0),"")</f>
        <v>8723405</v>
      </c>
      <c r="J28" s="40">
        <f>IFERROR(VLOOKUP($D28,DATOS_ERI!$C:$Z,COLUMN(DATOS_ERI!J:J)-2,0),"")</f>
        <v>6.9029411845502986E-2</v>
      </c>
      <c r="K28" s="40">
        <f>IFERROR(VLOOKUP($D28,DATOS_ERI!$C:$Z,COLUMN(DATOS_ERI!K:K)-2,0),"")</f>
        <v>3.7878380265699743E-2</v>
      </c>
      <c r="L28" s="40">
        <f>IFERROR(VLOOKUP($D28,DATOS_ERI!$C:$Z,COLUMN(DATOS_ERI!L:L)-2,0),"")</f>
        <v>3.1490249899143286E-2</v>
      </c>
      <c r="M28" s="40">
        <f>IFERROR(VLOOKUP($D28,DATOS_ERI!$C:$Z,COLUMN(DATOS_ERI!M:M)-2,0),"")</f>
        <v>6.0207226691625032E-3</v>
      </c>
      <c r="N28" s="35">
        <f>IFERROR(VLOOKUP($D28,DATOS_ERI!$C:$Z,COLUMN(DATOS_ERI!N:N)-2,0),"")</f>
        <v>277019237</v>
      </c>
      <c r="O28" s="35">
        <f>IFERROR(VLOOKUP($D28,DATOS_ERI!$C:$Z,COLUMN(DATOS_ERI!O:O)-2,0),"")</f>
        <v>257896762</v>
      </c>
      <c r="P28" s="35">
        <f>IFERROR(VLOOKUP($D28,DATOS_ERI!$C:$Z,COLUMN(DATOS_ERI!P:P)-2,0),"")</f>
        <v>9545030</v>
      </c>
      <c r="Q28" s="35">
        <f>IFERROR(VLOOKUP($D28,DATOS_ERI!$C:$Z,COLUMN(DATOS_ERI!Q:Q)-2,0),"")</f>
        <v>0</v>
      </c>
      <c r="R28" s="35">
        <f>IFERROR(VLOOKUP($D28,DATOS_ERI!$C:$Z,COLUMN(DATOS_ERI!R:R)-2,0),"")</f>
        <v>809839</v>
      </c>
      <c r="S28" s="35">
        <f>IFERROR(VLOOKUP($D28,DATOS_ERI!$C:$Z,COLUMN(DATOS_ERI!S:S)-2,0),"")</f>
        <v>0</v>
      </c>
      <c r="T28" s="35">
        <f>IFERROR(VLOOKUP($D28,DATOS_ERI!$C:$Z,COLUMN(DATOS_ERI!T:T)-2,0),"")</f>
        <v>1725434</v>
      </c>
      <c r="U28" s="35">
        <f>IFERROR(VLOOKUP($D28,DATOS_ERI!$C:$Z,COLUMN(DATOS_ERI!U:U)-2,0),"")</f>
        <v>0</v>
      </c>
      <c r="V28" s="35">
        <f>IFERROR(VLOOKUP($D28,DATOS_ERI!$C:$Z,COLUMN(DATOS_ERI!V:V)-2,0),"")</f>
        <v>0</v>
      </c>
      <c r="W28" s="35">
        <f>IFERROR(VLOOKUP($D28,DATOS_ERI!$C:$Z,COLUMN(DATOS_ERI!W:W)-2,0),"")</f>
        <v>1667856</v>
      </c>
      <c r="X28" s="35">
        <f>IFERROR(VLOOKUP($D28,DATOS_ESF!$C:$T,COLUMN(DATOS_ESF!E:E)-2,0),"")</f>
        <v>769670382</v>
      </c>
      <c r="Y28" s="35">
        <f>IFERROR(VLOOKUP($D28,DATOS_ESF!$C:$T,COLUMN(DATOS_ESF!F:F)-2,0),"")</f>
        <v>35690398</v>
      </c>
      <c r="Z28" s="35">
        <f>IFERROR(VLOOKUP($D28,DATOS_ESF!$C:$T,COLUMN(DATOS_ESF!G:G)-2,0),"")</f>
        <v>805360780</v>
      </c>
      <c r="AA28" s="35">
        <f>IFERROR(VLOOKUP($D28,DATOS_ESF!$C:$T,COLUMN(DATOS_ESF!H:H)-2,0),"")</f>
        <v>479702006</v>
      </c>
      <c r="AB28" s="35">
        <f>IFERROR(VLOOKUP($D28,DATOS_ESF!$C:$T,COLUMN(DATOS_ESF!I:I)-2,0),"")</f>
        <v>229314430</v>
      </c>
      <c r="AC28" s="35">
        <f>IFERROR(VLOOKUP($D28,DATOS_ESF!$C:$T,COLUMN(DATOS_ESF!J:J)-2,0),"")</f>
        <v>709016436</v>
      </c>
      <c r="AD28" s="35">
        <f>IFERROR(VLOOKUP($D28,DATOS_ESF!$C:$T,COLUMN(DATOS_ESF!K:K)-2,0),"")</f>
        <v>96344344</v>
      </c>
      <c r="AE28" s="35">
        <f>IFERROR(VLOOKUP($D28,DATOS_ESF!$C:$T,COLUMN(DATOS_ESF!L:L)-2,0),"")</f>
        <v>527961514</v>
      </c>
      <c r="AF28">
        <f>IFERROR(VLOOKUP($D28,DATOS_ESF!$C:$T,COLUMN(DATOS_ESF!M:M)-2,0),"")</f>
        <v>289968376</v>
      </c>
      <c r="AG28">
        <f>IFERROR(VLOOKUP($D28,DATOS_ESF!$C:$T,COLUMN(DATOS_ESF!N:N)-2,0),"")</f>
        <v>1.6044760546613182</v>
      </c>
      <c r="AH28">
        <f>IFERROR(VLOOKUP($D28,DATOS_ESF!$C:$T,COLUMN(DATOS_ESF!O:O)-2,0),"")</f>
        <v>0.50387295649541231</v>
      </c>
      <c r="AI28">
        <f>IFERROR(VLOOKUP($D28,DATOS_ESF!$C:$T,COLUMN(DATOS_ESF!P:P)-2,0),"")</f>
        <v>0.15563956441816593</v>
      </c>
      <c r="AJ28">
        <f>IFERROR(VLOOKUP($D28,DATOS_ESF!$C:$T,COLUMN(DATOS_ESF!Q:Q)-2,0),"")</f>
        <v>0.88037119960075538</v>
      </c>
      <c r="AK28">
        <f>IFERROR(VLOOKUP($D28,DATOS_ESF!$C:$T,COLUMN(DATOS_ESF!R:R)-2,0),"")</f>
        <v>7.3591910698981975</v>
      </c>
      <c r="AL28">
        <f>IFERROR(VLOOKUP($D28,DATOS_ESF!$C:$T,COLUMN(DATOS_ESF!S:S)-2,0),"")</f>
        <v>0.40436383554709482</v>
      </c>
      <c r="AM28">
        <f>IFERROR(VLOOKUP($D28,DATOS_ERI!$C:$Z,COLUMN(DATOS_ERI!Z:Z)-2,0),"")</f>
        <v>289237711</v>
      </c>
      <c r="AN28">
        <f>IFERROR(VLOOKUP($D28,DATOS_ERI!$C:$AA,COLUMN(DATOS_ERI!AA:AA)-2,0),"")</f>
        <v>269919487</v>
      </c>
    </row>
    <row r="29" spans="1:40" hidden="1" x14ac:dyDescent="0.25">
      <c r="A29">
        <v>811032292</v>
      </c>
      <c r="B29" t="str">
        <f>VLOOKUP(A29,EMPRESAS!A:B,2,0)</f>
        <v>CONSTRUCTORA CAPITAL MEDELLIN S.A.S</v>
      </c>
      <c r="C29">
        <v>2016</v>
      </c>
      <c r="D29" t="s">
        <v>572</v>
      </c>
      <c r="E29" s="35">
        <f>IFERROR(VLOOKUP($D29,DATOS_ERI!$C:$Z,COLUMN(DATOS_ERI!E:E)-2,0),"")</f>
        <v>96475092</v>
      </c>
      <c r="F29" s="35">
        <f>IFERROR(VLOOKUP($D29,DATOS_ERI!$C:$Z,COLUMN(DATOS_ERI!F:F)-2,0),"")</f>
        <v>65574794</v>
      </c>
      <c r="G29" s="35">
        <f>IFERROR(VLOOKUP($D29,DATOS_ERI!$C:$Z,COLUMN(DATOS_ERI!G:G)-2,0),"")</f>
        <v>62145006</v>
      </c>
      <c r="H29" s="35">
        <f>IFERROR(VLOOKUP($D29,DATOS_ERI!$C:$Z,COLUMN(DATOS_ERI!H:H)-2,0),"")</f>
        <v>36007764</v>
      </c>
      <c r="I29" s="35">
        <f>IFERROR(VLOOKUP($D29,DATOS_ERI!$C:$Z,COLUMN(DATOS_ERI!I:I)-2,0),"")</f>
        <v>36007764</v>
      </c>
      <c r="J29" s="40">
        <f>IFERROR(VLOOKUP($D29,DATOS_ERI!$C:$Z,COLUMN(DATOS_ERI!J:J)-2,0),"")</f>
        <v>0.19755744892440899</v>
      </c>
      <c r="K29" s="40">
        <f>IFERROR(VLOOKUP($D29,DATOS_ERI!$C:$Z,COLUMN(DATOS_ERI!K:K)-2,0),"")</f>
        <v>0.1342811781551205</v>
      </c>
      <c r="L29" s="40">
        <f>IFERROR(VLOOKUP($D29,DATOS_ERI!$C:$Z,COLUMN(DATOS_ERI!L:L)-2,0),"")</f>
        <v>7.373511493839438E-2</v>
      </c>
      <c r="M29" s="40">
        <f>IFERROR(VLOOKUP($D29,DATOS_ERI!$C:$Z,COLUMN(DATOS_ERI!M:M)-2,0),"")</f>
        <v>0.11626751909015416</v>
      </c>
      <c r="N29" s="35">
        <f>IFERROR(VLOOKUP($D29,DATOS_ERI!$C:$Z,COLUMN(DATOS_ERI!N:N)-2,0),"")</f>
        <v>488339430</v>
      </c>
      <c r="O29" s="35">
        <f>IFERROR(VLOOKUP($D29,DATOS_ERI!$C:$Z,COLUMN(DATOS_ERI!O:O)-2,0),"")</f>
        <v>391864338</v>
      </c>
      <c r="P29" s="35">
        <f>IFERROR(VLOOKUP($D29,DATOS_ERI!$C:$Z,COLUMN(DATOS_ERI!P:P)-2,0),"")</f>
        <v>19833462</v>
      </c>
      <c r="Q29" s="35">
        <f>IFERROR(VLOOKUP($D29,DATOS_ERI!$C:$Z,COLUMN(DATOS_ERI!Q:Q)-2,0),"")</f>
        <v>6442690</v>
      </c>
      <c r="R29" s="35">
        <f>IFERROR(VLOOKUP($D29,DATOS_ERI!$C:$Z,COLUMN(DATOS_ERI!R:R)-2,0),"")</f>
        <v>370656</v>
      </c>
      <c r="S29" s="35">
        <f>IFERROR(VLOOKUP($D29,DATOS_ERI!$C:$Z,COLUMN(DATOS_ERI!S:S)-2,0),"")</f>
        <v>6442690</v>
      </c>
      <c r="T29" s="35">
        <f>IFERROR(VLOOKUP($D29,DATOS_ERI!$C:$Z,COLUMN(DATOS_ERI!T:T)-2,0),"")</f>
        <v>2559856</v>
      </c>
      <c r="U29" s="35">
        <f>IFERROR(VLOOKUP($D29,DATOS_ERI!$C:$Z,COLUMN(DATOS_ERI!U:U)-2,0),"")</f>
        <v>370656</v>
      </c>
      <c r="V29" s="35">
        <f>IFERROR(VLOOKUP($D29,DATOS_ERI!$C:$Z,COLUMN(DATOS_ERI!V:V)-2,0),"")</f>
        <v>53348226</v>
      </c>
      <c r="W29" s="35">
        <f>IFERROR(VLOOKUP($D29,DATOS_ERI!$C:$Z,COLUMN(DATOS_ERI!W:W)-2,0),"")</f>
        <v>56778014</v>
      </c>
      <c r="X29" s="35">
        <f>IFERROR(VLOOKUP($D29,DATOS_ESF!$C:$T,COLUMN(DATOS_ESF!E:E)-2,0),"")</f>
        <v>507917257</v>
      </c>
      <c r="Y29" s="35">
        <f>IFERROR(VLOOKUP($D29,DATOS_ESF!$C:$T,COLUMN(DATOS_ESF!F:F)-2,0),"")</f>
        <v>12364437</v>
      </c>
      <c r="Z29" s="35">
        <f>IFERROR(VLOOKUP($D29,DATOS_ESF!$C:$T,COLUMN(DATOS_ESF!G:G)-2,0),"")</f>
        <v>520281694</v>
      </c>
      <c r="AA29" s="35">
        <f>IFERROR(VLOOKUP($D29,DATOS_ESF!$C:$T,COLUMN(DATOS_ESF!H:H)-2,0),"")</f>
        <v>336532035</v>
      </c>
      <c r="AB29" s="35">
        <f>IFERROR(VLOOKUP($D29,DATOS_ESF!$C:$T,COLUMN(DATOS_ESF!I:I)-2,0),"")</f>
        <v>134889313</v>
      </c>
      <c r="AC29" s="35">
        <f>IFERROR(VLOOKUP($D29,DATOS_ESF!$C:$T,COLUMN(DATOS_ESF!J:J)-2,0),"")</f>
        <v>470185838</v>
      </c>
      <c r="AD29" s="35">
        <f>IFERROR(VLOOKUP($D29,DATOS_ESF!$C:$T,COLUMN(DATOS_ESF!K:K)-2,0),"")</f>
        <v>50095856</v>
      </c>
      <c r="AE29" s="35">
        <f>IFERROR(VLOOKUP($D29,DATOS_ESF!$C:$T,COLUMN(DATOS_ESF!L:L)-2,0),"")</f>
        <v>414148476</v>
      </c>
      <c r="AF29">
        <f>IFERROR(VLOOKUP($D29,DATOS_ESF!$C:$T,COLUMN(DATOS_ESF!M:M)-2,0),"")</f>
        <v>171385222</v>
      </c>
      <c r="AG29">
        <f>IFERROR(VLOOKUP($D29,DATOS_ESF!$C:$T,COLUMN(DATOS_ESF!N:N)-2,0),"")</f>
        <v>1.5092686703659579</v>
      </c>
      <c r="AH29">
        <f>IFERROR(VLOOKUP($D29,DATOS_ESF!$C:$T,COLUMN(DATOS_ESF!O:O)-2,0),"")</f>
        <v>0.27863255573871298</v>
      </c>
      <c r="AI29">
        <f>IFERROR(VLOOKUP($D29,DATOS_ESF!$C:$T,COLUMN(DATOS_ESF!P:P)-2,0),"")</f>
        <v>9.1663577528932921E-2</v>
      </c>
      <c r="AJ29">
        <f>IFERROR(VLOOKUP($D29,DATOS_ESF!$C:$T,COLUMN(DATOS_ESF!Q:Q)-2,0),"")</f>
        <v>0.90371397537580866</v>
      </c>
      <c r="AK29">
        <f>IFERROR(VLOOKUP($D29,DATOS_ESF!$C:$T,COLUMN(DATOS_ESF!R:R)-2,0),"")</f>
        <v>9.38572320233434</v>
      </c>
      <c r="AL29">
        <f>IFERROR(VLOOKUP($D29,DATOS_ESF!$C:$T,COLUMN(DATOS_ESF!S:S)-2,0),"")</f>
        <v>0.35554810237086681</v>
      </c>
      <c r="AM29">
        <f>IFERROR(VLOOKUP($D29,DATOS_ERI!$C:$Z,COLUMN(DATOS_ERI!Z:Z)-2,0),"")</f>
        <v>622890927</v>
      </c>
      <c r="AN29">
        <f>IFERROR(VLOOKUP($D29,DATOS_ERI!$C:$AA,COLUMN(DATOS_ERI!AA:AA)-2,0),"")</f>
        <v>482102506</v>
      </c>
    </row>
    <row r="30" spans="1:40" hidden="1" x14ac:dyDescent="0.25">
      <c r="A30">
        <v>811032292</v>
      </c>
      <c r="B30" t="str">
        <f>VLOOKUP(A30,EMPRESAS!A:B,2,0)</f>
        <v>CONSTRUCTORA CAPITAL MEDELLIN S.A.S</v>
      </c>
      <c r="C30">
        <v>2017</v>
      </c>
      <c r="D30" t="s">
        <v>573</v>
      </c>
      <c r="E30" s="35">
        <f>IFERROR(VLOOKUP($D30,DATOS_ERI!$C:$Z,COLUMN(DATOS_ERI!E:E)-2,0),"")</f>
        <v>43685899</v>
      </c>
      <c r="F30" s="35">
        <f>IFERROR(VLOOKUP($D30,DATOS_ERI!$C:$Z,COLUMN(DATOS_ERI!F:F)-2,0),"")</f>
        <v>24430752</v>
      </c>
      <c r="G30" s="35">
        <f>IFERROR(VLOOKUP($D30,DATOS_ERI!$C:$Z,COLUMN(DATOS_ERI!G:G)-2,0),"")</f>
        <v>27713158</v>
      </c>
      <c r="H30" s="35">
        <f>IFERROR(VLOOKUP($D30,DATOS_ERI!$C:$Z,COLUMN(DATOS_ERI!H:H)-2,0),"")</f>
        <v>19565012</v>
      </c>
      <c r="I30" s="35">
        <f>IFERROR(VLOOKUP($D30,DATOS_ERI!$C:$Z,COLUMN(DATOS_ERI!I:I)-2,0),"")</f>
        <v>19565012</v>
      </c>
      <c r="J30" s="40">
        <f>IFERROR(VLOOKUP($D30,DATOS_ERI!$C:$Z,COLUMN(DATOS_ERI!J:J)-2,0),"")</f>
        <v>0.15845393275674119</v>
      </c>
      <c r="K30" s="40">
        <f>IFERROR(VLOOKUP($D30,DATOS_ERI!$C:$Z,COLUMN(DATOS_ERI!K:K)-2,0),"")</f>
        <v>8.8613232718516802E-2</v>
      </c>
      <c r="L30" s="40">
        <f>IFERROR(VLOOKUP($D30,DATOS_ERI!$C:$Z,COLUMN(DATOS_ERI!L:L)-2,0),"")</f>
        <v>7.0964617114388201E-2</v>
      </c>
      <c r="M30" s="40">
        <f>IFERROR(VLOOKUP($D30,DATOS_ERI!$C:$Z,COLUMN(DATOS_ERI!M:M)-2,0),"")</f>
        <v>3.5394836967279894E-2</v>
      </c>
      <c r="N30" s="35">
        <f>IFERROR(VLOOKUP($D30,DATOS_ERI!$C:$Z,COLUMN(DATOS_ERI!N:N)-2,0),"")</f>
        <v>275700945</v>
      </c>
      <c r="O30" s="35">
        <f>IFERROR(VLOOKUP($D30,DATOS_ERI!$C:$Z,COLUMN(DATOS_ERI!O:O)-2,0),"")</f>
        <v>232015046</v>
      </c>
      <c r="P30" s="35">
        <f>IFERROR(VLOOKUP($D30,DATOS_ERI!$C:$Z,COLUMN(DATOS_ERI!P:P)-2,0),"")</f>
        <v>14087876</v>
      </c>
      <c r="Q30" s="35">
        <f>IFERROR(VLOOKUP($D30,DATOS_ERI!$C:$Z,COLUMN(DATOS_ERI!Q:Q)-2,0),"")</f>
        <v>0</v>
      </c>
      <c r="R30" s="35">
        <f>IFERROR(VLOOKUP($D30,DATOS_ERI!$C:$Z,COLUMN(DATOS_ERI!R:R)-2,0),"")</f>
        <v>3427141</v>
      </c>
      <c r="S30" s="35">
        <f>IFERROR(VLOOKUP($D30,DATOS_ERI!$C:$Z,COLUMN(DATOS_ERI!S:S)-2,0),"")</f>
        <v>6200732</v>
      </c>
      <c r="T30" s="35">
        <f>IFERROR(VLOOKUP($D30,DATOS_ERI!$C:$Z,COLUMN(DATOS_ERI!T:T)-2,0),"")</f>
        <v>4460602</v>
      </c>
      <c r="U30" s="35">
        <f>IFERROR(VLOOKUP($D30,DATOS_ERI!$C:$Z,COLUMN(DATOS_ERI!U:U)-2,0),"")</f>
        <v>0</v>
      </c>
      <c r="V30" s="35">
        <f>IFERROR(VLOOKUP($D30,DATOS_ERI!$C:$Z,COLUMN(DATOS_ERI!V:V)-2,0),"")</f>
        <v>13040796</v>
      </c>
      <c r="W30" s="35">
        <f>IFERROR(VLOOKUP($D30,DATOS_ERI!$C:$Z,COLUMN(DATOS_ERI!W:W)-2,0),"")</f>
        <v>9758390</v>
      </c>
      <c r="X30" s="35">
        <f>IFERROR(VLOOKUP($D30,DATOS_ESF!$C:$T,COLUMN(DATOS_ESF!E:E)-2,0),"")</f>
        <v>1135007324</v>
      </c>
      <c r="Y30" s="35">
        <f>IFERROR(VLOOKUP($D30,DATOS_ESF!$C:$T,COLUMN(DATOS_ESF!F:F)-2,0),"")</f>
        <v>23242809</v>
      </c>
      <c r="Z30" s="35">
        <f>IFERROR(VLOOKUP($D30,DATOS_ESF!$C:$T,COLUMN(DATOS_ESF!G:G)-2,0),"")</f>
        <v>1158250133</v>
      </c>
      <c r="AA30" s="35">
        <f>IFERROR(VLOOKUP($D30,DATOS_ESF!$C:$T,COLUMN(DATOS_ESF!H:H)-2,0),"")</f>
        <v>706730450</v>
      </c>
      <c r="AB30" s="35">
        <f>IFERROR(VLOOKUP($D30,DATOS_ESF!$C:$T,COLUMN(DATOS_ESF!I:I)-2,0),"")</f>
        <v>346700706</v>
      </c>
      <c r="AC30" s="35">
        <f>IFERROR(VLOOKUP($D30,DATOS_ESF!$C:$T,COLUMN(DATOS_ESF!J:J)-2,0),"")</f>
        <v>1053431156</v>
      </c>
      <c r="AD30" s="35">
        <f>IFERROR(VLOOKUP($D30,DATOS_ESF!$C:$T,COLUMN(DATOS_ESF!K:K)-2,0),"")</f>
        <v>104818977</v>
      </c>
      <c r="AE30" s="35">
        <f>IFERROR(VLOOKUP($D30,DATOS_ESF!$C:$T,COLUMN(DATOS_ESF!L:L)-2,0),"")</f>
        <v>951427815</v>
      </c>
      <c r="AF30">
        <f>IFERROR(VLOOKUP($D30,DATOS_ESF!$C:$T,COLUMN(DATOS_ESF!M:M)-2,0),"")</f>
        <v>428276874</v>
      </c>
      <c r="AG30">
        <f>IFERROR(VLOOKUP($D30,DATOS_ESF!$C:$T,COLUMN(DATOS_ESF!N:N)-2,0),"")</f>
        <v>1.6059974831988633</v>
      </c>
      <c r="AH30">
        <f>IFERROR(VLOOKUP($D30,DATOS_ESF!$C:$T,COLUMN(DATOS_ESF!O:O)-2,0),"")</f>
        <v>0.25975887836727568</v>
      </c>
      <c r="AI30">
        <f>IFERROR(VLOOKUP($D30,DATOS_ESF!$C:$T,COLUMN(DATOS_ESF!P:P)-2,0),"")</f>
        <v>6.7039981741485122E-2</v>
      </c>
      <c r="AJ30">
        <f>IFERROR(VLOOKUP($D30,DATOS_ESF!$C:$T,COLUMN(DATOS_ESF!Q:Q)-2,0),"")</f>
        <v>0.90950229659934778</v>
      </c>
      <c r="AK30">
        <f>IFERROR(VLOOKUP($D30,DATOS_ESF!$C:$T,COLUMN(DATOS_ESF!R:R)-2,0),"")</f>
        <v>10.050004170523435</v>
      </c>
      <c r="AL30">
        <f>IFERROR(VLOOKUP($D30,DATOS_ESF!$C:$T,COLUMN(DATOS_ESF!S:S)-2,0),"")</f>
        <v>0.38982916568333342</v>
      </c>
      <c r="AM30">
        <f>IFERROR(VLOOKUP($D30,DATOS_ERI!$C:$Z,COLUMN(DATOS_ERI!Z:Z)-2,0),"")</f>
        <v>317633095</v>
      </c>
      <c r="AN30">
        <f>IFERROR(VLOOKUP($D30,DATOS_ERI!$C:$AA,COLUMN(DATOS_ERI!AA:AA)-2,0),"")</f>
        <v>265489185</v>
      </c>
    </row>
    <row r="31" spans="1:40" hidden="1" x14ac:dyDescent="0.25">
      <c r="A31">
        <v>830023542</v>
      </c>
      <c r="B31" t="str">
        <f>VLOOKUP(A31,EMPRESAS!A:B,2,0)</f>
        <v>CONSTRUCOES E COMERCIO CAMARGO CORREA S.A. SUCURSAL COLOMBIA</v>
      </c>
      <c r="C31">
        <v>2015</v>
      </c>
      <c r="D31" t="s">
        <v>574</v>
      </c>
      <c r="E31" s="35">
        <f>IFERROR(VLOOKUP($D31,DATOS_ERI!$C:$Z,COLUMN(DATOS_ERI!E:E)-2,0),"")</f>
        <v>39057562</v>
      </c>
      <c r="F31" s="35">
        <f>IFERROR(VLOOKUP($D31,DATOS_ERI!$C:$Z,COLUMN(DATOS_ERI!F:F)-2,0),"")</f>
        <v>35034708</v>
      </c>
      <c r="G31" s="35">
        <f>IFERROR(VLOOKUP($D31,DATOS_ERI!$C:$Z,COLUMN(DATOS_ERI!G:G)-2,0),"")</f>
        <v>22562117</v>
      </c>
      <c r="H31" s="35">
        <f>IFERROR(VLOOKUP($D31,DATOS_ERI!$C:$Z,COLUMN(DATOS_ERI!H:H)-2,0),"")</f>
        <v>11940617</v>
      </c>
      <c r="I31" s="35">
        <f>IFERROR(VLOOKUP($D31,DATOS_ERI!$C:$Z,COLUMN(DATOS_ERI!I:I)-2,0),"")</f>
        <v>11861919</v>
      </c>
      <c r="J31" s="40">
        <f>IFERROR(VLOOKUP($D31,DATOS_ERI!$C:$Z,COLUMN(DATOS_ERI!J:J)-2,0),"")</f>
        <v>0.14738752363941937</v>
      </c>
      <c r="K31" s="40">
        <f>IFERROR(VLOOKUP($D31,DATOS_ERI!$C:$Z,COLUMN(DATOS_ERI!K:K)-2,0),"")</f>
        <v>0.13220689129419178</v>
      </c>
      <c r="L31" s="40">
        <f>IFERROR(VLOOKUP($D31,DATOS_ERI!$C:$Z,COLUMN(DATOS_ERI!L:L)-2,0),"")</f>
        <v>4.4762109499342992E-2</v>
      </c>
      <c r="M31" s="40">
        <f>IFERROR(VLOOKUP($D31,DATOS_ERI!$C:$Z,COLUMN(DATOS_ERI!M:M)-2,0),"")</f>
        <v>4.9745499896139272E-2</v>
      </c>
      <c r="N31" s="35">
        <f>IFERROR(VLOOKUP($D31,DATOS_ERI!$C:$Z,COLUMN(DATOS_ERI!N:N)-2,0),"")</f>
        <v>264999106</v>
      </c>
      <c r="O31" s="35">
        <f>IFERROR(VLOOKUP($D31,DATOS_ERI!$C:$Z,COLUMN(DATOS_ERI!O:O)-2,0),"")</f>
        <v>225941544</v>
      </c>
      <c r="P31" s="35">
        <f>IFERROR(VLOOKUP($D31,DATOS_ERI!$C:$Z,COLUMN(DATOS_ERI!P:P)-2,0),"")</f>
        <v>4800879</v>
      </c>
      <c r="Q31" s="35">
        <f>IFERROR(VLOOKUP($D31,DATOS_ERI!$C:$Z,COLUMN(DATOS_ERI!Q:Q)-2,0),"")</f>
        <v>0</v>
      </c>
      <c r="R31" s="35">
        <f>IFERROR(VLOOKUP($D31,DATOS_ERI!$C:$Z,COLUMN(DATOS_ERI!R:R)-2,0),"")</f>
        <v>0</v>
      </c>
      <c r="S31" s="35">
        <f>IFERROR(VLOOKUP($D31,DATOS_ERI!$C:$Z,COLUMN(DATOS_ERI!S:S)-2,0),"")</f>
        <v>0</v>
      </c>
      <c r="T31" s="35">
        <f>IFERROR(VLOOKUP($D31,DATOS_ERI!$C:$Z,COLUMN(DATOS_ERI!T:T)-2,0),"")</f>
        <v>3074206</v>
      </c>
      <c r="U31" s="35">
        <f>IFERROR(VLOOKUP($D31,DATOS_ERI!$C:$Z,COLUMN(DATOS_ERI!U:U)-2,0),"")</f>
        <v>2296181</v>
      </c>
      <c r="V31" s="35">
        <f>IFERROR(VLOOKUP($D31,DATOS_ERI!$C:$Z,COLUMN(DATOS_ERI!V:V)-2,0),"")</f>
        <v>709922</v>
      </c>
      <c r="W31" s="35">
        <f>IFERROR(VLOOKUP($D31,DATOS_ERI!$C:$Z,COLUMN(DATOS_ERI!W:W)-2,0),"")</f>
        <v>13182513</v>
      </c>
      <c r="X31" s="35">
        <f>IFERROR(VLOOKUP($D31,DATOS_ESF!$C:$T,COLUMN(DATOS_ESF!E:E)-2,0),"")</f>
        <v>80924697</v>
      </c>
      <c r="Y31" s="35">
        <f>IFERROR(VLOOKUP($D31,DATOS_ESF!$C:$T,COLUMN(DATOS_ESF!F:F)-2,0),"")</f>
        <v>128537344</v>
      </c>
      <c r="Z31" s="35">
        <f>IFERROR(VLOOKUP($D31,DATOS_ESF!$C:$T,COLUMN(DATOS_ESF!G:G)-2,0),"")</f>
        <v>209462041</v>
      </c>
      <c r="AA31" s="35">
        <f>IFERROR(VLOOKUP($D31,DATOS_ESF!$C:$T,COLUMN(DATOS_ESF!H:H)-2,0),"")</f>
        <v>71122963</v>
      </c>
      <c r="AB31" s="35">
        <f>IFERROR(VLOOKUP($D31,DATOS_ESF!$C:$T,COLUMN(DATOS_ESF!I:I)-2,0),"")</f>
        <v>106980941</v>
      </c>
      <c r="AC31" s="35">
        <f>IFERROR(VLOOKUP($D31,DATOS_ESF!$C:$T,COLUMN(DATOS_ESF!J:J)-2,0),"")</f>
        <v>166287314</v>
      </c>
      <c r="AD31" s="35">
        <f>IFERROR(VLOOKUP($D31,DATOS_ESF!$C:$T,COLUMN(DATOS_ESF!K:K)-2,0),"")</f>
        <v>43174727</v>
      </c>
      <c r="AE31" s="35">
        <f>IFERROR(VLOOKUP($D31,DATOS_ESF!$C:$T,COLUMN(DATOS_ESF!L:L)-2,0),"")</f>
        <v>18613398</v>
      </c>
      <c r="AF31">
        <f>IFERROR(VLOOKUP($D31,DATOS_ESF!$C:$T,COLUMN(DATOS_ESF!M:M)-2,0),"")</f>
        <v>9801734</v>
      </c>
      <c r="AG31">
        <f>IFERROR(VLOOKUP($D31,DATOS_ESF!$C:$T,COLUMN(DATOS_ESF!N:N)-2,0),"")</f>
        <v>1.1378139153173357</v>
      </c>
      <c r="AH31">
        <f>IFERROR(VLOOKUP($D31,DATOS_ESF!$C:$T,COLUMN(DATOS_ESF!O:O)-2,0),"")</f>
        <v>0.8761066239605344</v>
      </c>
      <c r="AI31">
        <f>IFERROR(VLOOKUP($D31,DATOS_ESF!$C:$T,COLUMN(DATOS_ESF!P:P)-2,0),"")</f>
        <v>1.2014976013344283</v>
      </c>
      <c r="AJ31">
        <f>IFERROR(VLOOKUP($D31,DATOS_ESF!$C:$T,COLUMN(DATOS_ESF!Q:Q)-2,0),"")</f>
        <v>0.79387803730987228</v>
      </c>
      <c r="AK31">
        <f>IFERROR(VLOOKUP($D31,DATOS_ESF!$C:$T,COLUMN(DATOS_ESF!R:R)-2,0),"")</f>
        <v>3.8514965942923043</v>
      </c>
      <c r="AL31">
        <f>IFERROR(VLOOKUP($D31,DATOS_ESF!$C:$T,COLUMN(DATOS_ESF!S:S)-2,0),"")</f>
        <v>0.7168633862399918</v>
      </c>
      <c r="AM31">
        <f>IFERROR(VLOOKUP($D31,DATOS_ERI!$C:$Z,COLUMN(DATOS_ERI!Z:Z)-2,0),"")</f>
        <v>314439442</v>
      </c>
      <c r="AN31">
        <f>IFERROR(VLOOKUP($D31,DATOS_ERI!$C:$AA,COLUMN(DATOS_ERI!AA:AA)-2,0),"")</f>
        <v>246221117</v>
      </c>
    </row>
    <row r="32" spans="1:40" hidden="1" x14ac:dyDescent="0.25">
      <c r="A32">
        <v>830023542</v>
      </c>
      <c r="B32" t="str">
        <f>VLOOKUP(A32,EMPRESAS!A:B,2,0)</f>
        <v>CONSTRUCOES E COMERCIO CAMARGO CORREA S.A. SUCURSAL COLOMBIA</v>
      </c>
      <c r="C32">
        <v>2016</v>
      </c>
      <c r="D32" t="s">
        <v>575</v>
      </c>
      <c r="E32" s="35">
        <f>IFERROR(VLOOKUP($D32,DATOS_ERI!$C:$Z,COLUMN(DATOS_ERI!E:E)-2,0),"")</f>
        <v>90864194</v>
      </c>
      <c r="F32" s="35">
        <f>IFERROR(VLOOKUP($D32,DATOS_ERI!$C:$Z,COLUMN(DATOS_ERI!F:F)-2,0),"")</f>
        <v>84235920</v>
      </c>
      <c r="G32" s="35">
        <f>IFERROR(VLOOKUP($D32,DATOS_ERI!$C:$Z,COLUMN(DATOS_ERI!G:G)-2,0),"")</f>
        <v>57534940</v>
      </c>
      <c r="H32" s="35">
        <f>IFERROR(VLOOKUP($D32,DATOS_ERI!$C:$Z,COLUMN(DATOS_ERI!H:H)-2,0),"")</f>
        <v>30170316</v>
      </c>
      <c r="I32" s="35">
        <f>IFERROR(VLOOKUP($D32,DATOS_ERI!$C:$Z,COLUMN(DATOS_ERI!I:I)-2,0),"")</f>
        <v>30182386</v>
      </c>
      <c r="J32" s="40">
        <f>IFERROR(VLOOKUP($D32,DATOS_ERI!$C:$Z,COLUMN(DATOS_ERI!J:J)-2,0),"")</f>
        <v>0.11470481075877524</v>
      </c>
      <c r="K32" s="40">
        <f>IFERROR(VLOOKUP($D32,DATOS_ERI!$C:$Z,COLUMN(DATOS_ERI!K:K)-2,0),"")</f>
        <v>0.10633743433294891</v>
      </c>
      <c r="L32" s="40">
        <f>IFERROR(VLOOKUP($D32,DATOS_ERI!$C:$Z,COLUMN(DATOS_ERI!L:L)-2,0),"")</f>
        <v>3.8101530668706612E-2</v>
      </c>
      <c r="M32" s="40">
        <f>IFERROR(VLOOKUP($D32,DATOS_ERI!$C:$Z,COLUMN(DATOS_ERI!M:M)-2,0),"")</f>
        <v>3.796830451684928E-2</v>
      </c>
      <c r="N32" s="35">
        <f>IFERROR(VLOOKUP($D32,DATOS_ERI!$C:$Z,COLUMN(DATOS_ERI!N:N)-2,0),"")</f>
        <v>792156784</v>
      </c>
      <c r="O32" s="35">
        <f>IFERROR(VLOOKUP($D32,DATOS_ERI!$C:$Z,COLUMN(DATOS_ERI!O:O)-2,0),"")</f>
        <v>701292590</v>
      </c>
      <c r="P32" s="35">
        <f>IFERROR(VLOOKUP($D32,DATOS_ERI!$C:$Z,COLUMN(DATOS_ERI!P:P)-2,0),"")</f>
        <v>7995556</v>
      </c>
      <c r="Q32" s="35">
        <f>IFERROR(VLOOKUP($D32,DATOS_ERI!$C:$Z,COLUMN(DATOS_ERI!Q:Q)-2,0),"")</f>
        <v>0</v>
      </c>
      <c r="R32" s="35">
        <f>IFERROR(VLOOKUP($D32,DATOS_ERI!$C:$Z,COLUMN(DATOS_ERI!R:R)-2,0),"")</f>
        <v>748085</v>
      </c>
      <c r="S32" s="35">
        <f>IFERROR(VLOOKUP($D32,DATOS_ERI!$C:$Z,COLUMN(DATOS_ERI!S:S)-2,0),"")</f>
        <v>0</v>
      </c>
      <c r="T32" s="35">
        <f>IFERROR(VLOOKUP($D32,DATOS_ERI!$C:$Z,COLUMN(DATOS_ERI!T:T)-2,0),"")</f>
        <v>2863452</v>
      </c>
      <c r="U32" s="35">
        <f>IFERROR(VLOOKUP($D32,DATOS_ERI!$C:$Z,COLUMN(DATOS_ERI!U:U)-2,0),"")</f>
        <v>748085</v>
      </c>
      <c r="V32" s="35">
        <f>IFERROR(VLOOKUP($D32,DATOS_ERI!$C:$Z,COLUMN(DATOS_ERI!V:V)-2,0),"")</f>
        <v>3375870</v>
      </c>
      <c r="W32" s="35">
        <f>IFERROR(VLOOKUP($D32,DATOS_ERI!$C:$Z,COLUMN(DATOS_ERI!W:W)-2,0),"")</f>
        <v>30076850</v>
      </c>
      <c r="X32" s="35">
        <f>IFERROR(VLOOKUP($D32,DATOS_ESF!$C:$T,COLUMN(DATOS_ESF!E:E)-2,0),"")</f>
        <v>109990873</v>
      </c>
      <c r="Y32" s="35">
        <f>IFERROR(VLOOKUP($D32,DATOS_ESF!$C:$T,COLUMN(DATOS_ESF!F:F)-2,0),"")</f>
        <v>114694241</v>
      </c>
      <c r="Z32" s="35">
        <f>IFERROR(VLOOKUP($D32,DATOS_ESF!$C:$T,COLUMN(DATOS_ESF!G:G)-2,0),"")</f>
        <v>224685114</v>
      </c>
      <c r="AA32" s="35">
        <f>IFERROR(VLOOKUP($D32,DATOS_ESF!$C:$T,COLUMN(DATOS_ESF!H:H)-2,0),"")</f>
        <v>108552793</v>
      </c>
      <c r="AB32" s="35">
        <f>IFERROR(VLOOKUP($D32,DATOS_ESF!$C:$T,COLUMN(DATOS_ESF!I:I)-2,0),"")</f>
        <v>74667667</v>
      </c>
      <c r="AC32" s="35">
        <f>IFERROR(VLOOKUP($D32,DATOS_ESF!$C:$T,COLUMN(DATOS_ESF!J:J)-2,0),"")</f>
        <v>166421844</v>
      </c>
      <c r="AD32" s="35">
        <f>IFERROR(VLOOKUP($D32,DATOS_ESF!$C:$T,COLUMN(DATOS_ESF!K:K)-2,0),"")</f>
        <v>58263270</v>
      </c>
      <c r="AE32" s="35">
        <f>IFERROR(VLOOKUP($D32,DATOS_ESF!$C:$T,COLUMN(DATOS_ESF!L:L)-2,0),"")</f>
        <v>22766333</v>
      </c>
      <c r="AF32">
        <f>IFERROR(VLOOKUP($D32,DATOS_ESF!$C:$T,COLUMN(DATOS_ESF!M:M)-2,0),"")</f>
        <v>1438080</v>
      </c>
      <c r="AG32">
        <f>IFERROR(VLOOKUP($D32,DATOS_ESF!$C:$T,COLUMN(DATOS_ESF!N:N)-2,0),"")</f>
        <v>1.0132477475729251</v>
      </c>
      <c r="AH32">
        <f>IFERROR(VLOOKUP($D32,DATOS_ESF!$C:$T,COLUMN(DATOS_ESF!O:O)-2,0),"")</f>
        <v>0.80352184029018947</v>
      </c>
      <c r="AI32">
        <f>IFERROR(VLOOKUP($D32,DATOS_ESF!$C:$T,COLUMN(DATOS_ESF!P:P)-2,0),"")</f>
        <v>1.5360630056916067</v>
      </c>
      <c r="AJ32">
        <f>IFERROR(VLOOKUP($D32,DATOS_ESF!$C:$T,COLUMN(DATOS_ESF!Q:Q)-2,0),"")</f>
        <v>0.74068922963895156</v>
      </c>
      <c r="AK32">
        <f>IFERROR(VLOOKUP($D32,DATOS_ESF!$C:$T,COLUMN(DATOS_ESF!R:R)-2,0),"")</f>
        <v>2.8563766503321903</v>
      </c>
      <c r="AL32">
        <f>IFERROR(VLOOKUP($D32,DATOS_ESF!$C:$T,COLUMN(DATOS_ESF!S:S)-2,0),"")</f>
        <v>0.59163214969372646</v>
      </c>
      <c r="AM32">
        <f>IFERROR(VLOOKUP($D32,DATOS_ERI!$C:$Z,COLUMN(DATOS_ERI!Z:Z)-2,0),"")</f>
        <v>896314338</v>
      </c>
      <c r="AN32">
        <f>IFERROR(VLOOKUP($D32,DATOS_ERI!$C:$AA,COLUMN(DATOS_ERI!AA:AA)-2,0),"")</f>
        <v>740861166</v>
      </c>
    </row>
    <row r="33" spans="1:40" hidden="1" x14ac:dyDescent="0.25">
      <c r="A33">
        <v>830023542</v>
      </c>
      <c r="B33" t="str">
        <f>VLOOKUP(A33,EMPRESAS!A:B,2,0)</f>
        <v>CONSTRUCOES E COMERCIO CAMARGO CORREA S.A. SUCURSAL COLOMBIA</v>
      </c>
      <c r="C33">
        <v>2017</v>
      </c>
      <c r="D33" t="s">
        <v>576</v>
      </c>
      <c r="E33" s="35">
        <f>IFERROR(VLOOKUP($D33,DATOS_ERI!$C:$Z,COLUMN(DATOS_ERI!E:E)-2,0),"")</f>
        <v>48195637</v>
      </c>
      <c r="F33" s="35">
        <f>IFERROR(VLOOKUP($D33,DATOS_ERI!$C:$Z,COLUMN(DATOS_ERI!F:F)-2,0),"")</f>
        <v>44981092</v>
      </c>
      <c r="G33" s="35">
        <f>IFERROR(VLOOKUP($D33,DATOS_ERI!$C:$Z,COLUMN(DATOS_ERI!G:G)-2,0),"")</f>
        <v>36010361</v>
      </c>
      <c r="H33" s="35">
        <f>IFERROR(VLOOKUP($D33,DATOS_ERI!$C:$Z,COLUMN(DATOS_ERI!H:H)-2,0),"")</f>
        <v>21151491</v>
      </c>
      <c r="I33" s="35">
        <f>IFERROR(VLOOKUP($D33,DATOS_ERI!$C:$Z,COLUMN(DATOS_ERI!I:I)-2,0),"")</f>
        <v>21152117</v>
      </c>
      <c r="J33" s="40">
        <f>IFERROR(VLOOKUP($D33,DATOS_ERI!$C:$Z,COLUMN(DATOS_ERI!J:J)-2,0),"")</f>
        <v>9.8383465185643462E-2</v>
      </c>
      <c r="K33" s="40">
        <f>IFERROR(VLOOKUP($D33,DATOS_ERI!$C:$Z,COLUMN(DATOS_ERI!K:K)-2,0),"")</f>
        <v>9.1821500331953812E-2</v>
      </c>
      <c r="L33" s="40">
        <f>IFERROR(VLOOKUP($D33,DATOS_ERI!$C:$Z,COLUMN(DATOS_ERI!L:L)-2,0),"")</f>
        <v>4.3178567522038504E-2</v>
      </c>
      <c r="M33" s="40">
        <f>IFERROR(VLOOKUP($D33,DATOS_ERI!$C:$Z,COLUMN(DATOS_ERI!M:M)-2,0),"")</f>
        <v>2.2297346499000188E-2</v>
      </c>
      <c r="N33" s="35">
        <f>IFERROR(VLOOKUP($D33,DATOS_ERI!$C:$Z,COLUMN(DATOS_ERI!N:N)-2,0),"")</f>
        <v>489875376</v>
      </c>
      <c r="O33" s="35">
        <f>IFERROR(VLOOKUP($D33,DATOS_ERI!$C:$Z,COLUMN(DATOS_ERI!O:O)-2,0),"")</f>
        <v>441679739</v>
      </c>
      <c r="P33" s="35">
        <f>IFERROR(VLOOKUP($D33,DATOS_ERI!$C:$Z,COLUMN(DATOS_ERI!P:P)-2,0),"")</f>
        <v>4031690</v>
      </c>
      <c r="Q33" s="35">
        <f>IFERROR(VLOOKUP($D33,DATOS_ERI!$C:$Z,COLUMN(DATOS_ERI!Q:Q)-2,0),"")</f>
        <v>0</v>
      </c>
      <c r="R33" s="35">
        <f>IFERROR(VLOOKUP($D33,DATOS_ERI!$C:$Z,COLUMN(DATOS_ERI!R:R)-2,0),"")</f>
        <v>1435809</v>
      </c>
      <c r="S33" s="35">
        <f>IFERROR(VLOOKUP($D33,DATOS_ERI!$C:$Z,COLUMN(DATOS_ERI!S:S)-2,0),"")</f>
        <v>0</v>
      </c>
      <c r="T33" s="35">
        <f>IFERROR(VLOOKUP($D33,DATOS_ERI!$C:$Z,COLUMN(DATOS_ERI!T:T)-2,0),"")</f>
        <v>2252954</v>
      </c>
      <c r="U33" s="35">
        <f>IFERROR(VLOOKUP($D33,DATOS_ERI!$C:$Z,COLUMN(DATOS_ERI!U:U)-2,0),"")</f>
        <v>0</v>
      </c>
      <c r="V33" s="35">
        <f>IFERROR(VLOOKUP($D33,DATOS_ERI!$C:$Z,COLUMN(DATOS_ERI!V:V)-2,0),"")</f>
        <v>1952190</v>
      </c>
      <c r="W33" s="35">
        <f>IFERROR(VLOOKUP($D33,DATOS_ERI!$C:$Z,COLUMN(DATOS_ERI!W:W)-2,0),"")</f>
        <v>10922921</v>
      </c>
      <c r="X33" s="35">
        <f>IFERROR(VLOOKUP($D33,DATOS_ESF!$C:$T,COLUMN(DATOS_ESF!E:E)-2,0),"")</f>
        <v>285567822</v>
      </c>
      <c r="Y33" s="35">
        <f>IFERROR(VLOOKUP($D33,DATOS_ESF!$C:$T,COLUMN(DATOS_ESF!F:F)-2,0),"")</f>
        <v>147200567</v>
      </c>
      <c r="Z33" s="35">
        <f>IFERROR(VLOOKUP($D33,DATOS_ESF!$C:$T,COLUMN(DATOS_ESF!G:G)-2,0),"")</f>
        <v>432768389</v>
      </c>
      <c r="AA33" s="35">
        <f>IFERROR(VLOOKUP($D33,DATOS_ESF!$C:$T,COLUMN(DATOS_ESF!H:H)-2,0),"")</f>
        <v>188087100</v>
      </c>
      <c r="AB33" s="35">
        <f>IFERROR(VLOOKUP($D33,DATOS_ESF!$C:$T,COLUMN(DATOS_ESF!I:I)-2,0),"")</f>
        <v>106947665</v>
      </c>
      <c r="AC33" s="35">
        <f>IFERROR(VLOOKUP($D33,DATOS_ESF!$C:$T,COLUMN(DATOS_ESF!J:J)-2,0),"")</f>
        <v>295034765</v>
      </c>
      <c r="AD33" s="35">
        <f>IFERROR(VLOOKUP($D33,DATOS_ESF!$C:$T,COLUMN(DATOS_ESF!K:K)-2,0),"")</f>
        <v>137733624</v>
      </c>
      <c r="AE33" s="35">
        <f>IFERROR(VLOOKUP($D33,DATOS_ESF!$C:$T,COLUMN(DATOS_ESF!L:L)-2,0),"")</f>
        <v>39584122</v>
      </c>
      <c r="AF33">
        <f>IFERROR(VLOOKUP($D33,DATOS_ESF!$C:$T,COLUMN(DATOS_ESF!M:M)-2,0),"")</f>
        <v>97480722</v>
      </c>
      <c r="AG33">
        <f>IFERROR(VLOOKUP($D33,DATOS_ESF!$C:$T,COLUMN(DATOS_ESF!N:N)-2,0),"")</f>
        <v>1.5182743633135924</v>
      </c>
      <c r="AH33">
        <f>IFERROR(VLOOKUP($D33,DATOS_ESF!$C:$T,COLUMN(DATOS_ESF!O:O)-2,0),"")</f>
        <v>1.3078180268609596</v>
      </c>
      <c r="AI33">
        <f>IFERROR(VLOOKUP($D33,DATOS_ESF!$C:$T,COLUMN(DATOS_ESF!P:P)-2,0),"")</f>
        <v>1.3763794375501326</v>
      </c>
      <c r="AJ33">
        <f>IFERROR(VLOOKUP($D33,DATOS_ESF!$C:$T,COLUMN(DATOS_ESF!Q:Q)-2,0),"")</f>
        <v>0.68173825191284942</v>
      </c>
      <c r="AK33">
        <f>IFERROR(VLOOKUP($D33,DATOS_ESF!$C:$T,COLUMN(DATOS_ESF!R:R)-2,0),"")</f>
        <v>2.1420678294212312</v>
      </c>
      <c r="AL33">
        <f>IFERROR(VLOOKUP($D33,DATOS_ESF!$C:$T,COLUMN(DATOS_ESF!S:S)-2,0),"")</f>
        <v>0.56538623249583042</v>
      </c>
      <c r="AM33">
        <f>IFERROR(VLOOKUP($D33,DATOS_ERI!$C:$Z,COLUMN(DATOS_ERI!Z:Z)-2,0),"")</f>
        <v>539061612</v>
      </c>
      <c r="AN33">
        <f>IFERROR(VLOOKUP($D33,DATOS_ERI!$C:$AA,COLUMN(DATOS_ERI!AA:AA)-2,0),"")</f>
        <v>458070159</v>
      </c>
    </row>
    <row r="34" spans="1:40" hidden="1" x14ac:dyDescent="0.25">
      <c r="A34">
        <v>830058272</v>
      </c>
      <c r="B34" t="str">
        <f>VLOOKUP(A34,EMPRESAS!A:B,2,0)</f>
        <v>CAM COLOMBIA  MULTISERVICIOS S.A.S</v>
      </c>
      <c r="C34">
        <v>2015</v>
      </c>
      <c r="D34" t="s">
        <v>577</v>
      </c>
      <c r="E34" s="35">
        <f>IFERROR(VLOOKUP($D34,DATOS_ERI!$C:$Z,COLUMN(DATOS_ERI!E:E)-2,0),"")</f>
        <v>10201697</v>
      </c>
      <c r="F34" s="35">
        <f>IFERROR(VLOOKUP($D34,DATOS_ERI!$C:$Z,COLUMN(DATOS_ERI!F:F)-2,0),"")</f>
        <v>2752337</v>
      </c>
      <c r="G34" s="35">
        <f>IFERROR(VLOOKUP($D34,DATOS_ERI!$C:$Z,COLUMN(DATOS_ERI!G:G)-2,0),"")</f>
        <v>672640</v>
      </c>
      <c r="H34" s="35">
        <f>IFERROR(VLOOKUP($D34,DATOS_ERI!$C:$Z,COLUMN(DATOS_ERI!H:H)-2,0),"")</f>
        <v>325449</v>
      </c>
      <c r="I34" s="35">
        <f>IFERROR(VLOOKUP($D34,DATOS_ERI!$C:$Z,COLUMN(DATOS_ERI!I:I)-2,0),"")</f>
        <v>325449</v>
      </c>
      <c r="J34" s="40">
        <f>IFERROR(VLOOKUP($D34,DATOS_ERI!$C:$Z,COLUMN(DATOS_ERI!J:J)-2,0),"")</f>
        <v>8.3971998778624671E-2</v>
      </c>
      <c r="K34" s="40">
        <f>IFERROR(VLOOKUP($D34,DATOS_ERI!$C:$Z,COLUMN(DATOS_ERI!K:K)-2,0),"")</f>
        <v>2.2654979774675083E-2</v>
      </c>
      <c r="L34" s="40">
        <f>IFERROR(VLOOKUP($D34,DATOS_ERI!$C:$Z,COLUMN(DATOS_ERI!L:L)-2,0),"")</f>
        <v>2.6788291232825892E-3</v>
      </c>
      <c r="M34" s="40">
        <f>IFERROR(VLOOKUP($D34,DATOS_ERI!$C:$Z,COLUMN(DATOS_ERI!M:M)-2,0),"")</f>
        <v>1.8706203128783256E-2</v>
      </c>
      <c r="N34" s="35">
        <f>IFERROR(VLOOKUP($D34,DATOS_ERI!$C:$Z,COLUMN(DATOS_ERI!N:N)-2,0),"")</f>
        <v>121489272</v>
      </c>
      <c r="O34" s="35">
        <f>IFERROR(VLOOKUP($D34,DATOS_ERI!$C:$Z,COLUMN(DATOS_ERI!O:O)-2,0),"")</f>
        <v>111287575</v>
      </c>
      <c r="P34" s="35">
        <f>IFERROR(VLOOKUP($D34,DATOS_ERI!$C:$Z,COLUMN(DATOS_ERI!P:P)-2,0),"")</f>
        <v>7524168</v>
      </c>
      <c r="Q34" s="35">
        <f>IFERROR(VLOOKUP($D34,DATOS_ERI!$C:$Z,COLUMN(DATOS_ERI!Q:Q)-2,0),"")</f>
        <v>0</v>
      </c>
      <c r="R34" s="35">
        <f>IFERROR(VLOOKUP($D34,DATOS_ERI!$C:$Z,COLUMN(DATOS_ERI!R:R)-2,0),"")</f>
        <v>0</v>
      </c>
      <c r="S34" s="35">
        <f>IFERROR(VLOOKUP($D34,DATOS_ERI!$C:$Z,COLUMN(DATOS_ERI!S:S)-2,0),"")</f>
        <v>0</v>
      </c>
      <c r="T34" s="35">
        <f>IFERROR(VLOOKUP($D34,DATOS_ERI!$C:$Z,COLUMN(DATOS_ERI!T:T)-2,0),"")</f>
        <v>84483</v>
      </c>
      <c r="U34" s="35">
        <f>IFERROR(VLOOKUP($D34,DATOS_ERI!$C:$Z,COLUMN(DATOS_ERI!U:U)-2,0),"")</f>
        <v>9675</v>
      </c>
      <c r="V34" s="35">
        <f>IFERROR(VLOOKUP($D34,DATOS_ERI!$C:$Z,COLUMN(DATOS_ERI!V:V)-2,0),"")</f>
        <v>192906</v>
      </c>
      <c r="W34" s="35">
        <f>IFERROR(VLOOKUP($D34,DATOS_ERI!$C:$Z,COLUMN(DATOS_ERI!W:W)-2,0),"")</f>
        <v>2272603</v>
      </c>
      <c r="X34" s="35">
        <f>IFERROR(VLOOKUP($D34,DATOS_ESF!$C:$T,COLUMN(DATOS_ESF!E:E)-2,0),"")</f>
        <v>58434048</v>
      </c>
      <c r="Y34" s="35">
        <f>IFERROR(VLOOKUP($D34,DATOS_ESF!$C:$T,COLUMN(DATOS_ESF!F:F)-2,0),"")</f>
        <v>25003935</v>
      </c>
      <c r="Z34" s="35">
        <f>IFERROR(VLOOKUP($D34,DATOS_ESF!$C:$T,COLUMN(DATOS_ESF!G:G)-2,0),"")</f>
        <v>83437983</v>
      </c>
      <c r="AA34" s="35">
        <f>IFERROR(VLOOKUP($D34,DATOS_ESF!$C:$T,COLUMN(DATOS_ESF!H:H)-2,0),"")</f>
        <v>45397138</v>
      </c>
      <c r="AB34" s="35">
        <f>IFERROR(VLOOKUP($D34,DATOS_ESF!$C:$T,COLUMN(DATOS_ESF!I:I)-2,0),"")</f>
        <v>9384326</v>
      </c>
      <c r="AC34" s="35">
        <f>IFERROR(VLOOKUP($D34,DATOS_ESF!$C:$T,COLUMN(DATOS_ESF!J:J)-2,0),"")</f>
        <v>54478906</v>
      </c>
      <c r="AD34" s="35">
        <f>IFERROR(VLOOKUP($D34,DATOS_ESF!$C:$T,COLUMN(DATOS_ESF!K:K)-2,0),"")</f>
        <v>28959077</v>
      </c>
      <c r="AE34" s="35">
        <f>IFERROR(VLOOKUP($D34,DATOS_ESF!$C:$T,COLUMN(DATOS_ESF!L:L)-2,0),"")</f>
        <v>15500781</v>
      </c>
      <c r="AF34">
        <f>IFERROR(VLOOKUP($D34,DATOS_ESF!$C:$T,COLUMN(DATOS_ESF!M:M)-2,0),"")</f>
        <v>13036910</v>
      </c>
      <c r="AG34">
        <f>IFERROR(VLOOKUP($D34,DATOS_ESF!$C:$T,COLUMN(DATOS_ESF!N:N)-2,0),"")</f>
        <v>1.2871747113221101</v>
      </c>
      <c r="AH34">
        <f>IFERROR(VLOOKUP($D34,DATOS_ESF!$C:$T,COLUMN(DATOS_ESF!O:O)-2,0),"")</f>
        <v>0.94572629226097904</v>
      </c>
      <c r="AI34">
        <f>IFERROR(VLOOKUP($D34,DATOS_ESF!$C:$T,COLUMN(DATOS_ESF!P:P)-2,0),"")</f>
        <v>2.6644358902280247</v>
      </c>
      <c r="AJ34">
        <f>IFERROR(VLOOKUP($D34,DATOS_ESF!$C:$T,COLUMN(DATOS_ESF!Q:Q)-2,0),"")</f>
        <v>0.65292692897430182</v>
      </c>
      <c r="AK34">
        <f>IFERROR(VLOOKUP($D34,DATOS_ESF!$C:$T,COLUMN(DATOS_ESF!R:R)-2,0),"")</f>
        <v>1.8812376513243154</v>
      </c>
      <c r="AL34">
        <f>IFERROR(VLOOKUP($D34,DATOS_ESF!$C:$T,COLUMN(DATOS_ESF!S:S)-2,0),"")</f>
        <v>0.45954374280595922</v>
      </c>
      <c r="AM34">
        <f>IFERROR(VLOOKUP($D34,DATOS_ERI!$C:$Z,COLUMN(DATOS_ERI!Z:Z)-2,0),"")</f>
        <v>124866189</v>
      </c>
      <c r="AN34">
        <f>IFERROR(VLOOKUP($D34,DATOS_ERI!$C:$AA,COLUMN(DATOS_ERI!AA:AA)-2,0),"")</f>
        <v>121094021</v>
      </c>
    </row>
    <row r="35" spans="1:40" hidden="1" x14ac:dyDescent="0.25">
      <c r="A35">
        <v>830058272</v>
      </c>
      <c r="B35" t="str">
        <f>VLOOKUP(A35,EMPRESAS!A:B,2,0)</f>
        <v>CAM COLOMBIA  MULTISERVICIOS S.A.S</v>
      </c>
      <c r="C35">
        <v>2016</v>
      </c>
      <c r="D35" t="s">
        <v>578</v>
      </c>
      <c r="E35" s="35">
        <f>IFERROR(VLOOKUP($D35,DATOS_ERI!$C:$Z,COLUMN(DATOS_ERI!E:E)-2,0),"")</f>
        <v>27273436</v>
      </c>
      <c r="F35" s="35">
        <f>IFERROR(VLOOKUP($D35,DATOS_ERI!$C:$Z,COLUMN(DATOS_ERI!F:F)-2,0),"")</f>
        <v>5797008</v>
      </c>
      <c r="G35" s="35">
        <f>IFERROR(VLOOKUP($D35,DATOS_ERI!$C:$Z,COLUMN(DATOS_ERI!G:G)-2,0),"")</f>
        <v>-3816922</v>
      </c>
      <c r="H35" s="35">
        <f>IFERROR(VLOOKUP($D35,DATOS_ERI!$C:$Z,COLUMN(DATOS_ERI!H:H)-2,0),"")</f>
        <v>-3991294</v>
      </c>
      <c r="I35" s="35">
        <f>IFERROR(VLOOKUP($D35,DATOS_ERI!$C:$Z,COLUMN(DATOS_ERI!I:I)-2,0),"")</f>
        <v>-3991294</v>
      </c>
      <c r="J35" s="40">
        <f>IFERROR(VLOOKUP($D35,DATOS_ERI!$C:$Z,COLUMN(DATOS_ERI!J:J)-2,0),"")</f>
        <v>7.3804365925121213E-2</v>
      </c>
      <c r="K35" s="40">
        <f>IFERROR(VLOOKUP($D35,DATOS_ERI!$C:$Z,COLUMN(DATOS_ERI!K:K)-2,0),"")</f>
        <v>1.5687223997110415E-2</v>
      </c>
      <c r="L35" s="40">
        <f>IFERROR(VLOOKUP($D35,DATOS_ERI!$C:$Z,COLUMN(DATOS_ERI!L:L)-2,0),"")</f>
        <v>-1.0800799829208934E-2</v>
      </c>
      <c r="M35" s="40">
        <f>IFERROR(VLOOKUP($D35,DATOS_ERI!$C:$Z,COLUMN(DATOS_ERI!M:M)-2,0),"")</f>
        <v>2.7344598655118849E-2</v>
      </c>
      <c r="N35" s="35">
        <f>IFERROR(VLOOKUP($D35,DATOS_ERI!$C:$Z,COLUMN(DATOS_ERI!N:N)-2,0),"")</f>
        <v>369536892</v>
      </c>
      <c r="O35" s="35">
        <f>IFERROR(VLOOKUP($D35,DATOS_ERI!$C:$Z,COLUMN(DATOS_ERI!O:O)-2,0),"")</f>
        <v>342263456</v>
      </c>
      <c r="P35" s="35">
        <f>IFERROR(VLOOKUP($D35,DATOS_ERI!$C:$Z,COLUMN(DATOS_ERI!P:P)-2,0),"")</f>
        <v>21478926</v>
      </c>
      <c r="Q35" s="35">
        <f>IFERROR(VLOOKUP($D35,DATOS_ERI!$C:$Z,COLUMN(DATOS_ERI!Q:Q)-2,0),"")</f>
        <v>0</v>
      </c>
      <c r="R35" s="35">
        <f>IFERROR(VLOOKUP($D35,DATOS_ERI!$C:$Z,COLUMN(DATOS_ERI!R:R)-2,0),"")</f>
        <v>16345</v>
      </c>
      <c r="S35" s="35">
        <f>IFERROR(VLOOKUP($D35,DATOS_ERI!$C:$Z,COLUMN(DATOS_ERI!S:S)-2,0),"")</f>
        <v>0</v>
      </c>
      <c r="T35" s="35">
        <f>IFERROR(VLOOKUP($D35,DATOS_ERI!$C:$Z,COLUMN(DATOS_ERI!T:T)-2,0),"")</f>
        <v>35188</v>
      </c>
      <c r="U35" s="35">
        <f>IFERROR(VLOOKUP($D35,DATOS_ERI!$C:$Z,COLUMN(DATOS_ERI!U:U)-2,0),"")</f>
        <v>16345</v>
      </c>
      <c r="V35" s="35">
        <f>IFERROR(VLOOKUP($D35,DATOS_ERI!$C:$Z,COLUMN(DATOS_ERI!V:V)-2,0),"")</f>
        <v>490908</v>
      </c>
      <c r="W35" s="35">
        <f>IFERROR(VLOOKUP($D35,DATOS_ERI!$C:$Z,COLUMN(DATOS_ERI!W:W)-2,0),"")</f>
        <v>10104838</v>
      </c>
      <c r="X35" s="35">
        <f>IFERROR(VLOOKUP($D35,DATOS_ESF!$C:$T,COLUMN(DATOS_ESF!E:E)-2,0),"")</f>
        <v>82695666</v>
      </c>
      <c r="Y35" s="35">
        <f>IFERROR(VLOOKUP($D35,DATOS_ESF!$C:$T,COLUMN(DATOS_ESF!F:F)-2,0),"")</f>
        <v>29386612</v>
      </c>
      <c r="Z35" s="35">
        <f>IFERROR(VLOOKUP($D35,DATOS_ESF!$C:$T,COLUMN(DATOS_ESF!G:G)-2,0),"")</f>
        <v>112082278</v>
      </c>
      <c r="AA35" s="35">
        <f>IFERROR(VLOOKUP($D35,DATOS_ESF!$C:$T,COLUMN(DATOS_ESF!H:H)-2,0),"")</f>
        <v>70391997</v>
      </c>
      <c r="AB35" s="35">
        <f>IFERROR(VLOOKUP($D35,DATOS_ESF!$C:$T,COLUMN(DATOS_ESF!I:I)-2,0),"")</f>
        <v>15154867</v>
      </c>
      <c r="AC35" s="35">
        <f>IFERROR(VLOOKUP($D35,DATOS_ESF!$C:$T,COLUMN(DATOS_ESF!J:J)-2,0),"")</f>
        <v>85118848</v>
      </c>
      <c r="AD35" s="35">
        <f>IFERROR(VLOOKUP($D35,DATOS_ESF!$C:$T,COLUMN(DATOS_ESF!K:K)-2,0),"")</f>
        <v>26963430</v>
      </c>
      <c r="AE35" s="35">
        <f>IFERROR(VLOOKUP($D35,DATOS_ESF!$C:$T,COLUMN(DATOS_ESF!L:L)-2,0),"")</f>
        <v>18564237</v>
      </c>
      <c r="AF35">
        <f>IFERROR(VLOOKUP($D35,DATOS_ESF!$C:$T,COLUMN(DATOS_ESF!M:M)-2,0),"")</f>
        <v>12303669</v>
      </c>
      <c r="AG35">
        <f>IFERROR(VLOOKUP($D35,DATOS_ESF!$C:$T,COLUMN(DATOS_ESF!N:N)-2,0),"")</f>
        <v>1.1747878952773565</v>
      </c>
      <c r="AH35">
        <f>IFERROR(VLOOKUP($D35,DATOS_ESF!$C:$T,COLUMN(DATOS_ESF!O:O)-2,0),"")</f>
        <v>0.91106136681986727</v>
      </c>
      <c r="AI35">
        <f>IFERROR(VLOOKUP($D35,DATOS_ESF!$C:$T,COLUMN(DATOS_ESF!P:P)-2,0),"")</f>
        <v>1.9390874232020643</v>
      </c>
      <c r="AJ35">
        <f>IFERROR(VLOOKUP($D35,DATOS_ESF!$C:$T,COLUMN(DATOS_ESF!Q:Q)-2,0),"")</f>
        <v>0.75943181668738036</v>
      </c>
      <c r="AK35">
        <f>IFERROR(VLOOKUP($D35,DATOS_ESF!$C:$T,COLUMN(DATOS_ESF!R:R)-2,0),"")</f>
        <v>3.1568256709179803</v>
      </c>
      <c r="AL35">
        <f>IFERROR(VLOOKUP($D35,DATOS_ESF!$C:$T,COLUMN(DATOS_ESF!S:S)-2,0),"")</f>
        <v>0.37578016571005096</v>
      </c>
      <c r="AM35">
        <f>IFERROR(VLOOKUP($D35,DATOS_ERI!$C:$Z,COLUMN(DATOS_ERI!Z:Z)-2,0),"")</f>
        <v>375947182</v>
      </c>
      <c r="AN35">
        <f>IFERROR(VLOOKUP($D35,DATOS_ERI!$C:$AA,COLUMN(DATOS_ERI!AA:AA)-2,0),"")</f>
        <v>373879910</v>
      </c>
    </row>
    <row r="36" spans="1:40" hidden="1" x14ac:dyDescent="0.25">
      <c r="A36">
        <v>830058272</v>
      </c>
      <c r="B36" t="str">
        <f>VLOOKUP(A36,EMPRESAS!A:B,2,0)</f>
        <v>CAM COLOMBIA  MULTISERVICIOS S.A.S</v>
      </c>
      <c r="C36">
        <v>2017</v>
      </c>
      <c r="D36" t="s">
        <v>579</v>
      </c>
      <c r="E36" s="35">
        <f>IFERROR(VLOOKUP($D36,DATOS_ERI!$C:$Z,COLUMN(DATOS_ERI!E:E)-2,0),"")</f>
        <v>5714917</v>
      </c>
      <c r="F36" s="35">
        <f>IFERROR(VLOOKUP($D36,DATOS_ERI!$C:$Z,COLUMN(DATOS_ERI!F:F)-2,0),"")</f>
        <v>-6415939</v>
      </c>
      <c r="G36" s="35">
        <f>IFERROR(VLOOKUP($D36,DATOS_ERI!$C:$Z,COLUMN(DATOS_ERI!G:G)-2,0),"")</f>
        <v>-14222843</v>
      </c>
      <c r="H36" s="35">
        <f>IFERROR(VLOOKUP($D36,DATOS_ERI!$C:$Z,COLUMN(DATOS_ERI!H:H)-2,0),"")</f>
        <v>-11388992</v>
      </c>
      <c r="I36" s="35">
        <f>IFERROR(VLOOKUP($D36,DATOS_ERI!$C:$Z,COLUMN(DATOS_ERI!I:I)-2,0),"")</f>
        <v>-11388992</v>
      </c>
      <c r="J36" s="40">
        <f>IFERROR(VLOOKUP($D36,DATOS_ERI!$C:$Z,COLUMN(DATOS_ERI!J:J)-2,0),"")</f>
        <v>2.6438270922147438E-2</v>
      </c>
      <c r="K36" s="40">
        <f>IFERROR(VLOOKUP($D36,DATOS_ERI!$C:$Z,COLUMN(DATOS_ERI!K:K)-2,0),"")</f>
        <v>-2.9681329317988642E-2</v>
      </c>
      <c r="L36" s="40">
        <f>IFERROR(VLOOKUP($D36,DATOS_ERI!$C:$Z,COLUMN(DATOS_ERI!L:L)-2,0),"")</f>
        <v>-5.2687599142064494E-2</v>
      </c>
      <c r="M36" s="40">
        <f>IFERROR(VLOOKUP($D36,DATOS_ERI!$C:$Z,COLUMN(DATOS_ERI!M:M)-2,0),"")</f>
        <v>3.7088441163491415E-2</v>
      </c>
      <c r="N36" s="35">
        <f>IFERROR(VLOOKUP($D36,DATOS_ERI!$C:$Z,COLUMN(DATOS_ERI!N:N)-2,0),"")</f>
        <v>216160770</v>
      </c>
      <c r="O36" s="35">
        <f>IFERROR(VLOOKUP($D36,DATOS_ERI!$C:$Z,COLUMN(DATOS_ERI!O:O)-2,0),"")</f>
        <v>210445853</v>
      </c>
      <c r="P36" s="35">
        <f>IFERROR(VLOOKUP($D36,DATOS_ERI!$C:$Z,COLUMN(DATOS_ERI!P:P)-2,0),"")</f>
        <v>12130856</v>
      </c>
      <c r="Q36" s="35">
        <f>IFERROR(VLOOKUP($D36,DATOS_ERI!$C:$Z,COLUMN(DATOS_ERI!Q:Q)-2,0),"")</f>
        <v>0</v>
      </c>
      <c r="R36" s="35">
        <f>IFERROR(VLOOKUP($D36,DATOS_ERI!$C:$Z,COLUMN(DATOS_ERI!R:R)-2,0),"")</f>
        <v>0</v>
      </c>
      <c r="S36" s="35">
        <f>IFERROR(VLOOKUP($D36,DATOS_ERI!$C:$Z,COLUMN(DATOS_ERI!S:S)-2,0),"")</f>
        <v>0</v>
      </c>
      <c r="T36" s="35">
        <f>IFERROR(VLOOKUP($D36,DATOS_ERI!$C:$Z,COLUMN(DATOS_ERI!T:T)-2,0),"")</f>
        <v>0</v>
      </c>
      <c r="U36" s="35">
        <f>IFERROR(VLOOKUP($D36,DATOS_ERI!$C:$Z,COLUMN(DATOS_ERI!U:U)-2,0),"")</f>
        <v>0</v>
      </c>
      <c r="V36" s="35">
        <f>IFERROR(VLOOKUP($D36,DATOS_ERI!$C:$Z,COLUMN(DATOS_ERI!V:V)-2,0),"")</f>
        <v>210162</v>
      </c>
      <c r="W36" s="35">
        <f>IFERROR(VLOOKUP($D36,DATOS_ERI!$C:$Z,COLUMN(DATOS_ERI!W:W)-2,0),"")</f>
        <v>8017066</v>
      </c>
      <c r="X36" s="35">
        <f>IFERROR(VLOOKUP($D36,DATOS_ESF!$C:$T,COLUMN(DATOS_ESF!E:E)-2,0),"")</f>
        <v>169438262</v>
      </c>
      <c r="Y36" s="35">
        <f>IFERROR(VLOOKUP($D36,DATOS_ESF!$C:$T,COLUMN(DATOS_ESF!F:F)-2,0),"")</f>
        <v>59474463</v>
      </c>
      <c r="Z36" s="35">
        <f>IFERROR(VLOOKUP($D36,DATOS_ESF!$C:$T,COLUMN(DATOS_ESF!G:G)-2,0),"")</f>
        <v>228912725</v>
      </c>
      <c r="AA36" s="35">
        <f>IFERROR(VLOOKUP($D36,DATOS_ESF!$C:$T,COLUMN(DATOS_ESF!H:H)-2,0),"")</f>
        <v>165011897</v>
      </c>
      <c r="AB36" s="35">
        <f>IFERROR(VLOOKUP($D36,DATOS_ESF!$C:$T,COLUMN(DATOS_ESF!I:I)-2,0),"")</f>
        <v>21362960</v>
      </c>
      <c r="AC36" s="35">
        <f>IFERROR(VLOOKUP($D36,DATOS_ESF!$C:$T,COLUMN(DATOS_ESF!J:J)-2,0),"")</f>
        <v>186374857</v>
      </c>
      <c r="AD36" s="35">
        <f>IFERROR(VLOOKUP($D36,DATOS_ESF!$C:$T,COLUMN(DATOS_ESF!K:K)-2,0),"")</f>
        <v>42537868</v>
      </c>
      <c r="AE36" s="35">
        <f>IFERROR(VLOOKUP($D36,DATOS_ESF!$C:$T,COLUMN(DATOS_ESF!L:L)-2,0),"")</f>
        <v>35539013</v>
      </c>
      <c r="AF36">
        <f>IFERROR(VLOOKUP($D36,DATOS_ESF!$C:$T,COLUMN(DATOS_ESF!M:M)-2,0),"")</f>
        <v>4426365</v>
      </c>
      <c r="AG36">
        <f>IFERROR(VLOOKUP($D36,DATOS_ESF!$C:$T,COLUMN(DATOS_ESF!N:N)-2,0),"")</f>
        <v>1.0268245204162461</v>
      </c>
      <c r="AH36">
        <f>IFERROR(VLOOKUP($D36,DATOS_ESF!$C:$T,COLUMN(DATOS_ESF!O:O)-2,0),"")</f>
        <v>0.81145209184523226</v>
      </c>
      <c r="AI36">
        <f>IFERROR(VLOOKUP($D36,DATOS_ESF!$C:$T,COLUMN(DATOS_ESF!P:P)-2,0),"")</f>
        <v>2.78399917427173</v>
      </c>
      <c r="AJ36">
        <f>IFERROR(VLOOKUP($D36,DATOS_ESF!$C:$T,COLUMN(DATOS_ESF!Q:Q)-2,0),"")</f>
        <v>0.81417429721305357</v>
      </c>
      <c r="AK36">
        <f>IFERROR(VLOOKUP($D36,DATOS_ESF!$C:$T,COLUMN(DATOS_ESF!R:R)-2,0),"")</f>
        <v>4.3813868856803069</v>
      </c>
      <c r="AL36">
        <f>IFERROR(VLOOKUP($D36,DATOS_ESF!$C:$T,COLUMN(DATOS_ESF!S:S)-2,0),"")</f>
        <v>0.27914930460943138</v>
      </c>
      <c r="AM36">
        <f>IFERROR(VLOOKUP($D36,DATOS_ERI!$C:$Z,COLUMN(DATOS_ERI!Z:Z)-2,0),"")</f>
        <v>209954993</v>
      </c>
      <c r="AN36">
        <f>IFERROR(VLOOKUP($D36,DATOS_ERI!$C:$AA,COLUMN(DATOS_ERI!AA:AA)-2,0),"")</f>
        <v>230593775</v>
      </c>
    </row>
    <row r="37" spans="1:40" hidden="1" x14ac:dyDescent="0.25">
      <c r="A37">
        <v>830094920</v>
      </c>
      <c r="B37" t="str">
        <f>VLOOKUP(A37,EMPRESAS!A:B,2,0)</f>
        <v>KMA CONSTRUCCIONES SA</v>
      </c>
      <c r="C37">
        <v>2016</v>
      </c>
      <c r="D37" t="s">
        <v>580</v>
      </c>
      <c r="E37" s="35">
        <f>IFERROR(VLOOKUP($D37,DATOS_ERI!$C:$Z,COLUMN(DATOS_ERI!E:E)-2,0),"")</f>
        <v>229730145</v>
      </c>
      <c r="F37" s="35">
        <f>IFERROR(VLOOKUP($D37,DATOS_ERI!$C:$Z,COLUMN(DATOS_ERI!F:F)-2,0),"")</f>
        <v>148013902</v>
      </c>
      <c r="G37" s="35">
        <f>IFERROR(VLOOKUP($D37,DATOS_ERI!$C:$Z,COLUMN(DATOS_ERI!G:G)-2,0),"")</f>
        <v>204206779</v>
      </c>
      <c r="H37" s="35">
        <f>IFERROR(VLOOKUP($D37,DATOS_ERI!$C:$Z,COLUMN(DATOS_ERI!H:H)-2,0),"")</f>
        <v>147837952</v>
      </c>
      <c r="I37" s="35">
        <f>IFERROR(VLOOKUP($D37,DATOS_ERI!$C:$Z,COLUMN(DATOS_ERI!I:I)-2,0),"")</f>
        <v>147837952</v>
      </c>
      <c r="J37" s="40">
        <f>IFERROR(VLOOKUP($D37,DATOS_ERI!$C:$Z,COLUMN(DATOS_ERI!J:J)-2,0),"")</f>
        <v>0.42567997696374771</v>
      </c>
      <c r="K37" s="40">
        <f>IFERROR(VLOOKUP($D37,DATOS_ERI!$C:$Z,COLUMN(DATOS_ERI!K:K)-2,0),"")</f>
        <v>0.27426332923645874</v>
      </c>
      <c r="L37" s="40">
        <f>IFERROR(VLOOKUP($D37,DATOS_ERI!$C:$Z,COLUMN(DATOS_ERI!L:L)-2,0),"")</f>
        <v>0.27393730153144524</v>
      </c>
      <c r="M37" s="40">
        <f>IFERROR(VLOOKUP($D37,DATOS_ERI!$C:$Z,COLUMN(DATOS_ERI!M:M)-2,0),"")</f>
        <v>2.4640656970043744E-2</v>
      </c>
      <c r="N37" s="35">
        <f>IFERROR(VLOOKUP($D37,DATOS_ERI!$C:$Z,COLUMN(DATOS_ERI!N:N)-2,0),"")</f>
        <v>539678062</v>
      </c>
      <c r="O37" s="35">
        <f>IFERROR(VLOOKUP($D37,DATOS_ERI!$C:$Z,COLUMN(DATOS_ERI!O:O)-2,0),"")</f>
        <v>309947917</v>
      </c>
      <c r="P37" s="35">
        <f>IFERROR(VLOOKUP($D37,DATOS_ERI!$C:$Z,COLUMN(DATOS_ERI!P:P)-2,0),"")</f>
        <v>78878428</v>
      </c>
      <c r="Q37" s="35">
        <f>IFERROR(VLOOKUP($D37,DATOS_ERI!$C:$Z,COLUMN(DATOS_ERI!Q:Q)-2,0),"")</f>
        <v>2076660</v>
      </c>
      <c r="R37" s="35">
        <f>IFERROR(VLOOKUP($D37,DATOS_ERI!$C:$Z,COLUMN(DATOS_ERI!R:R)-2,0),"")</f>
        <v>16226847</v>
      </c>
      <c r="S37" s="35">
        <f>IFERROR(VLOOKUP($D37,DATOS_ERI!$C:$Z,COLUMN(DATOS_ERI!S:S)-2,0),"")</f>
        <v>2076660</v>
      </c>
      <c r="T37" s="35">
        <f>IFERROR(VLOOKUP($D37,DATOS_ERI!$C:$Z,COLUMN(DATOS_ERI!T:T)-2,0),"")</f>
        <v>30444592</v>
      </c>
      <c r="U37" s="35">
        <f>IFERROR(VLOOKUP($D37,DATOS_ERI!$C:$Z,COLUMN(DATOS_ERI!U:U)-2,0),"")</f>
        <v>12902240</v>
      </c>
      <c r="V37" s="35">
        <f>IFERROR(VLOOKUP($D37,DATOS_ERI!$C:$Z,COLUMN(DATOS_ERI!V:V)-2,0),"")</f>
        <v>12457025</v>
      </c>
      <c r="W37" s="35">
        <f>IFERROR(VLOOKUP($D37,DATOS_ERI!$C:$Z,COLUMN(DATOS_ERI!W:W)-2,0),"")</f>
        <v>13298022</v>
      </c>
      <c r="X37" s="35">
        <f>IFERROR(VLOOKUP($D37,DATOS_ESF!$C:$T,COLUMN(DATOS_ESF!E:E)-2,0),"")</f>
        <v>198051624</v>
      </c>
      <c r="Y37" s="35">
        <f>IFERROR(VLOOKUP($D37,DATOS_ESF!$C:$T,COLUMN(DATOS_ESF!F:F)-2,0),"")</f>
        <v>332117247</v>
      </c>
      <c r="Z37" s="35">
        <f>IFERROR(VLOOKUP($D37,DATOS_ESF!$C:$T,COLUMN(DATOS_ESF!G:G)-2,0),"")</f>
        <v>530168871</v>
      </c>
      <c r="AA37" s="35">
        <f>IFERROR(VLOOKUP($D37,DATOS_ESF!$C:$T,COLUMN(DATOS_ESF!H:H)-2,0),"")</f>
        <v>87613314</v>
      </c>
      <c r="AB37" s="35">
        <f>IFERROR(VLOOKUP($D37,DATOS_ESF!$C:$T,COLUMN(DATOS_ESF!I:I)-2,0),"")</f>
        <v>78950813</v>
      </c>
      <c r="AC37" s="35">
        <f>IFERROR(VLOOKUP($D37,DATOS_ESF!$C:$T,COLUMN(DATOS_ESF!J:J)-2,0),"")</f>
        <v>163398357</v>
      </c>
      <c r="AD37" s="35">
        <f>IFERROR(VLOOKUP($D37,DATOS_ESF!$C:$T,COLUMN(DATOS_ESF!K:K)-2,0),"")</f>
        <v>366770514</v>
      </c>
      <c r="AE37" s="35">
        <f>IFERROR(VLOOKUP($D37,DATOS_ESF!$C:$T,COLUMN(DATOS_ESF!L:L)-2,0),"")</f>
        <v>1052809</v>
      </c>
      <c r="AF37">
        <f>IFERROR(VLOOKUP($D37,DATOS_ESF!$C:$T,COLUMN(DATOS_ESF!M:M)-2,0),"")</f>
        <v>110438310</v>
      </c>
      <c r="AG37">
        <f>IFERROR(VLOOKUP($D37,DATOS_ESF!$C:$T,COLUMN(DATOS_ESF!N:N)-2,0),"")</f>
        <v>2.2605197196398712</v>
      </c>
      <c r="AH37">
        <f>IFERROR(VLOOKUP($D37,DATOS_ESF!$C:$T,COLUMN(DATOS_ESF!O:O)-2,0),"")</f>
        <v>2.2485031784096194</v>
      </c>
      <c r="AI37">
        <f>IFERROR(VLOOKUP($D37,DATOS_ESF!$C:$T,COLUMN(DATOS_ESF!P:P)-2,0),"")</f>
        <v>4.2066349209095542</v>
      </c>
      <c r="AJ37">
        <f>IFERROR(VLOOKUP($D37,DATOS_ESF!$C:$T,COLUMN(DATOS_ESF!Q:Q)-2,0),"")</f>
        <v>0.30820058652594862</v>
      </c>
      <c r="AK37">
        <f>IFERROR(VLOOKUP($D37,DATOS_ESF!$C:$T,COLUMN(DATOS_ESF!R:R)-2,0),"")</f>
        <v>0.44550570660104916</v>
      </c>
      <c r="AL37">
        <f>IFERROR(VLOOKUP($D37,DATOS_ESF!$C:$T,COLUMN(DATOS_ESF!S:S)-2,0),"")</f>
        <v>0.84071576318557562</v>
      </c>
      <c r="AM37">
        <f>IFERROR(VLOOKUP($D37,DATOS_ERI!$C:$Z,COLUMN(DATOS_ERI!Z:Z)-2,0),"")</f>
        <v>821179734</v>
      </c>
      <c r="AN37">
        <f>IFERROR(VLOOKUP($D37,DATOS_ERI!$C:$AA,COLUMN(DATOS_ERI!AA:AA)-2,0),"")</f>
        <v>435406774</v>
      </c>
    </row>
    <row r="38" spans="1:40" hidden="1" x14ac:dyDescent="0.25">
      <c r="A38">
        <v>830094920</v>
      </c>
      <c r="B38" t="str">
        <f>VLOOKUP(A38,EMPRESAS!A:B,2,0)</f>
        <v>KMA CONSTRUCCIONES SA</v>
      </c>
      <c r="C38">
        <v>2017</v>
      </c>
      <c r="D38" t="s">
        <v>581</v>
      </c>
      <c r="E38" s="35">
        <f>IFERROR(VLOOKUP($D38,DATOS_ERI!$C:$Z,COLUMN(DATOS_ERI!E:E)-2,0),"")</f>
        <v>51539778</v>
      </c>
      <c r="F38" s="35">
        <f>IFERROR(VLOOKUP($D38,DATOS_ERI!$C:$Z,COLUMN(DATOS_ERI!F:F)-2,0),"")</f>
        <v>21146843</v>
      </c>
      <c r="G38" s="35">
        <f>IFERROR(VLOOKUP($D38,DATOS_ERI!$C:$Z,COLUMN(DATOS_ERI!G:G)-2,0),"")</f>
        <v>55806887</v>
      </c>
      <c r="H38" s="35">
        <f>IFERROR(VLOOKUP($D38,DATOS_ERI!$C:$Z,COLUMN(DATOS_ERI!H:H)-2,0),"")</f>
        <v>46257925</v>
      </c>
      <c r="I38" s="35">
        <f>IFERROR(VLOOKUP($D38,DATOS_ERI!$C:$Z,COLUMN(DATOS_ERI!I:I)-2,0),"")</f>
        <v>46257925</v>
      </c>
      <c r="J38" s="40">
        <f>IFERROR(VLOOKUP($D38,DATOS_ERI!$C:$Z,COLUMN(DATOS_ERI!J:J)-2,0),"")</f>
        <v>0.29681921423979096</v>
      </c>
      <c r="K38" s="40">
        <f>IFERROR(VLOOKUP($D38,DATOS_ERI!$C:$Z,COLUMN(DATOS_ERI!K:K)-2,0),"")</f>
        <v>0.12178533875159926</v>
      </c>
      <c r="L38" s="40">
        <f>IFERROR(VLOOKUP($D38,DATOS_ERI!$C:$Z,COLUMN(DATOS_ERI!L:L)-2,0),"")</f>
        <v>0.26640085548803066</v>
      </c>
      <c r="M38" s="40">
        <f>IFERROR(VLOOKUP($D38,DATOS_ERI!$C:$Z,COLUMN(DATOS_ERI!M:M)-2,0),"")</f>
        <v>4.0271071401384688E-2</v>
      </c>
      <c r="N38" s="35">
        <f>IFERROR(VLOOKUP($D38,DATOS_ERI!$C:$Z,COLUMN(DATOS_ERI!N:N)-2,0),"")</f>
        <v>173640302</v>
      </c>
      <c r="O38" s="35">
        <f>IFERROR(VLOOKUP($D38,DATOS_ERI!$C:$Z,COLUMN(DATOS_ERI!O:O)-2,0),"")</f>
        <v>122100524</v>
      </c>
      <c r="P38" s="35">
        <f>IFERROR(VLOOKUP($D38,DATOS_ERI!$C:$Z,COLUMN(DATOS_ERI!P:P)-2,0),"")</f>
        <v>29193833</v>
      </c>
      <c r="Q38" s="35">
        <f>IFERROR(VLOOKUP($D38,DATOS_ERI!$C:$Z,COLUMN(DATOS_ERI!Q:Q)-2,0),"")</f>
        <v>0</v>
      </c>
      <c r="R38" s="35">
        <f>IFERROR(VLOOKUP($D38,DATOS_ERI!$C:$Z,COLUMN(DATOS_ERI!R:R)-2,0),"")</f>
        <v>6005765</v>
      </c>
      <c r="S38" s="35">
        <f>IFERROR(VLOOKUP($D38,DATOS_ERI!$C:$Z,COLUMN(DATOS_ERI!S:S)-2,0),"")</f>
        <v>1661536</v>
      </c>
      <c r="T38" s="35">
        <f>IFERROR(VLOOKUP($D38,DATOS_ERI!$C:$Z,COLUMN(DATOS_ERI!T:T)-2,0),"")</f>
        <v>6468199</v>
      </c>
      <c r="U38" s="35">
        <f>IFERROR(VLOOKUP($D38,DATOS_ERI!$C:$Z,COLUMN(DATOS_ERI!U:U)-2,0),"")</f>
        <v>0</v>
      </c>
      <c r="V38" s="35">
        <f>IFERROR(VLOOKUP($D38,DATOS_ERI!$C:$Z,COLUMN(DATOS_ERI!V:V)-2,0),"")</f>
        <v>11097081</v>
      </c>
      <c r="W38" s="35">
        <f>IFERROR(VLOOKUP($D38,DATOS_ERI!$C:$Z,COLUMN(DATOS_ERI!W:W)-2,0),"")</f>
        <v>6992681</v>
      </c>
      <c r="X38" s="35">
        <f>IFERROR(VLOOKUP($D38,DATOS_ESF!$C:$T,COLUMN(DATOS_ESF!E:E)-2,0),"")</f>
        <v>388359673</v>
      </c>
      <c r="Y38" s="35">
        <f>IFERROR(VLOOKUP($D38,DATOS_ESF!$C:$T,COLUMN(DATOS_ESF!F:F)-2,0),"")</f>
        <v>677629928</v>
      </c>
      <c r="Z38" s="35">
        <f>IFERROR(VLOOKUP($D38,DATOS_ESF!$C:$T,COLUMN(DATOS_ESF!G:G)-2,0),"")</f>
        <v>1065989601</v>
      </c>
      <c r="AA38" s="35">
        <f>IFERROR(VLOOKUP($D38,DATOS_ESF!$C:$T,COLUMN(DATOS_ESF!H:H)-2,0),"")</f>
        <v>196908629</v>
      </c>
      <c r="AB38" s="35">
        <f>IFERROR(VLOOKUP($D38,DATOS_ESF!$C:$T,COLUMN(DATOS_ESF!I:I)-2,0),"")</f>
        <v>116327220</v>
      </c>
      <c r="AC38" s="35">
        <f>IFERROR(VLOOKUP($D38,DATOS_ESF!$C:$T,COLUMN(DATOS_ESF!J:J)-2,0),"")</f>
        <v>313235849</v>
      </c>
      <c r="AD38" s="35">
        <f>IFERROR(VLOOKUP($D38,DATOS_ESF!$C:$T,COLUMN(DATOS_ESF!K:K)-2,0),"")</f>
        <v>752753752</v>
      </c>
      <c r="AE38" s="35">
        <f>IFERROR(VLOOKUP($D38,DATOS_ESF!$C:$T,COLUMN(DATOS_ESF!L:L)-2,0),"")</f>
        <v>6659455</v>
      </c>
      <c r="AF38">
        <f>IFERROR(VLOOKUP($D38,DATOS_ESF!$C:$T,COLUMN(DATOS_ESF!M:M)-2,0),"")</f>
        <v>191451044</v>
      </c>
      <c r="AG38">
        <f>IFERROR(VLOOKUP($D38,DATOS_ESF!$C:$T,COLUMN(DATOS_ESF!N:N)-2,0),"")</f>
        <v>1.9722836676700441</v>
      </c>
      <c r="AH38">
        <f>IFERROR(VLOOKUP($D38,DATOS_ESF!$C:$T,COLUMN(DATOS_ESF!O:O)-2,0),"")</f>
        <v>1.9384636414283296</v>
      </c>
      <c r="AI38">
        <f>IFERROR(VLOOKUP($D38,DATOS_ESF!$C:$T,COLUMN(DATOS_ESF!P:P)-2,0),"")</f>
        <v>5.8252052099242118</v>
      </c>
      <c r="AJ38">
        <f>IFERROR(VLOOKUP($D38,DATOS_ESF!$C:$T,COLUMN(DATOS_ESF!Q:Q)-2,0),"")</f>
        <v>0.29384512635597465</v>
      </c>
      <c r="AK38">
        <f>IFERROR(VLOOKUP($D38,DATOS_ESF!$C:$T,COLUMN(DATOS_ESF!R:R)-2,0),"")</f>
        <v>0.41611994382991796</v>
      </c>
      <c r="AL38">
        <f>IFERROR(VLOOKUP($D38,DATOS_ESF!$C:$T,COLUMN(DATOS_ESF!S:S)-2,0),"")</f>
        <v>0.81528091004332415</v>
      </c>
      <c r="AM38">
        <f>IFERROR(VLOOKUP($D38,DATOS_ERI!$C:$Z,COLUMN(DATOS_ERI!Z:Z)-2,0),"")</f>
        <v>242908069</v>
      </c>
      <c r="AN38">
        <f>IFERROR(VLOOKUP($D38,DATOS_ERI!$C:$AA,COLUMN(DATOS_ERI!AA:AA)-2,0),"")</f>
        <v>165954339</v>
      </c>
    </row>
    <row r="39" spans="1:40" hidden="1" x14ac:dyDescent="0.25">
      <c r="A39">
        <v>830097620</v>
      </c>
      <c r="B39" t="str">
        <f>VLOOKUP(A39,EMPRESAS!A:B,2,0)</f>
        <v>ALDEA PROYECTOS INMOBILIARIOS S.A.</v>
      </c>
      <c r="C39">
        <v>2016</v>
      </c>
      <c r="D39" t="s">
        <v>582</v>
      </c>
      <c r="E39" s="35">
        <f>IFERROR(VLOOKUP($D39,DATOS_ERI!$C:$Z,COLUMN(DATOS_ERI!E:E)-2,0),"")</f>
        <v>13335166</v>
      </c>
      <c r="F39" s="35">
        <f>IFERROR(VLOOKUP($D39,DATOS_ERI!$C:$Z,COLUMN(DATOS_ERI!F:F)-2,0),"")</f>
        <v>1799162</v>
      </c>
      <c r="G39" s="35">
        <f>IFERROR(VLOOKUP($D39,DATOS_ERI!$C:$Z,COLUMN(DATOS_ERI!G:G)-2,0),"")</f>
        <v>2382767</v>
      </c>
      <c r="H39" s="35">
        <f>IFERROR(VLOOKUP($D39,DATOS_ERI!$C:$Z,COLUMN(DATOS_ERI!H:H)-2,0),"")</f>
        <v>231307</v>
      </c>
      <c r="I39" s="35">
        <f>IFERROR(VLOOKUP($D39,DATOS_ERI!$C:$Z,COLUMN(DATOS_ERI!I:I)-2,0),"")</f>
        <v>231307</v>
      </c>
      <c r="J39" s="40">
        <f>IFERROR(VLOOKUP($D39,DATOS_ERI!$C:$Z,COLUMN(DATOS_ERI!J:J)-2,0),"")</f>
        <v>0.95513493055786347</v>
      </c>
      <c r="K39" s="40">
        <f>IFERROR(VLOOKUP($D39,DATOS_ERI!$C:$Z,COLUMN(DATOS_ERI!K:K)-2,0),"")</f>
        <v>0.12886547283568475</v>
      </c>
      <c r="L39" s="40">
        <f>IFERROR(VLOOKUP($D39,DATOS_ERI!$C:$Z,COLUMN(DATOS_ERI!L:L)-2,0),"")</f>
        <v>1.6567427460786596E-2</v>
      </c>
      <c r="M39" s="40">
        <f>IFERROR(VLOOKUP($D39,DATOS_ERI!$C:$Z,COLUMN(DATOS_ERI!M:M)-2,0),"")</f>
        <v>0.22965140265208339</v>
      </c>
      <c r="N39" s="35">
        <f>IFERROR(VLOOKUP($D39,DATOS_ERI!$C:$Z,COLUMN(DATOS_ERI!N:N)-2,0),"")</f>
        <v>13961552</v>
      </c>
      <c r="O39" s="35">
        <f>IFERROR(VLOOKUP($D39,DATOS_ERI!$C:$Z,COLUMN(DATOS_ERI!O:O)-2,0),"")</f>
        <v>626386</v>
      </c>
      <c r="P39" s="35">
        <f>IFERROR(VLOOKUP($D39,DATOS_ERI!$C:$Z,COLUMN(DATOS_ERI!P:P)-2,0),"")</f>
        <v>11192878</v>
      </c>
      <c r="Q39" s="35">
        <f>IFERROR(VLOOKUP($D39,DATOS_ERI!$C:$Z,COLUMN(DATOS_ERI!Q:Q)-2,0),"")</f>
        <v>0</v>
      </c>
      <c r="R39" s="35">
        <f>IFERROR(VLOOKUP($D39,DATOS_ERI!$C:$Z,COLUMN(DATOS_ERI!R:R)-2,0),"")</f>
        <v>7656043</v>
      </c>
      <c r="S39" s="35">
        <f>IFERROR(VLOOKUP($D39,DATOS_ERI!$C:$Z,COLUMN(DATOS_ERI!S:S)-2,0),"")</f>
        <v>0</v>
      </c>
      <c r="T39" s="35">
        <f>IFERROR(VLOOKUP($D39,DATOS_ERI!$C:$Z,COLUMN(DATOS_ERI!T:T)-2,0),"")</f>
        <v>14968960</v>
      </c>
      <c r="U39" s="35">
        <f>IFERROR(VLOOKUP($D39,DATOS_ERI!$C:$Z,COLUMN(DATOS_ERI!U:U)-2,0),"")</f>
        <v>7656043</v>
      </c>
      <c r="V39" s="35">
        <f>IFERROR(VLOOKUP($D39,DATOS_ERI!$C:$Z,COLUMN(DATOS_ERI!V:V)-2,0),"")</f>
        <v>3789895</v>
      </c>
      <c r="W39" s="35">
        <f>IFERROR(VLOOKUP($D39,DATOS_ERI!$C:$Z,COLUMN(DATOS_ERI!W:W)-2,0),"")</f>
        <v>3206290</v>
      </c>
      <c r="X39" s="35">
        <f>IFERROR(VLOOKUP($D39,DATOS_ESF!$C:$T,COLUMN(DATOS_ESF!E:E)-2,0),"")</f>
        <v>309037238</v>
      </c>
      <c r="Y39" s="35">
        <f>IFERROR(VLOOKUP($D39,DATOS_ESF!$C:$T,COLUMN(DATOS_ESF!F:F)-2,0),"")</f>
        <v>16619154</v>
      </c>
      <c r="Z39" s="35">
        <f>IFERROR(VLOOKUP($D39,DATOS_ESF!$C:$T,COLUMN(DATOS_ESF!G:G)-2,0),"")</f>
        <v>325656392</v>
      </c>
      <c r="AA39" s="35">
        <f>IFERROR(VLOOKUP($D39,DATOS_ESF!$C:$T,COLUMN(DATOS_ESF!H:H)-2,0),"")</f>
        <v>265624299</v>
      </c>
      <c r="AB39" s="35">
        <f>IFERROR(VLOOKUP($D39,DATOS_ESF!$C:$T,COLUMN(DATOS_ESF!I:I)-2,0),"")</f>
        <v>57792193</v>
      </c>
      <c r="AC39" s="35">
        <f>IFERROR(VLOOKUP($D39,DATOS_ESF!$C:$T,COLUMN(DATOS_ESF!J:J)-2,0),"")</f>
        <v>323234316</v>
      </c>
      <c r="AD39" s="35">
        <f>IFERROR(VLOOKUP($D39,DATOS_ESF!$C:$T,COLUMN(DATOS_ESF!K:K)-2,0),"")</f>
        <v>2422076</v>
      </c>
      <c r="AE39" s="35">
        <f>IFERROR(VLOOKUP($D39,DATOS_ESF!$C:$T,COLUMN(DATOS_ESF!L:L)-2,0),"")</f>
        <v>0</v>
      </c>
      <c r="AF39">
        <f>IFERROR(VLOOKUP($D39,DATOS_ESF!$C:$T,COLUMN(DATOS_ESF!M:M)-2,0),"")</f>
        <v>43412939</v>
      </c>
      <c r="AG39">
        <f>IFERROR(VLOOKUP($D39,DATOS_ESF!$C:$T,COLUMN(DATOS_ESF!N:N)-2,0),"")</f>
        <v>1.1634373781443843</v>
      </c>
      <c r="AH39">
        <f>IFERROR(VLOOKUP($D39,DATOS_ESF!$C:$T,COLUMN(DATOS_ESF!O:O)-2,0),"")</f>
        <v>1.1634373781443843</v>
      </c>
      <c r="AI39">
        <f>IFERROR(VLOOKUP($D39,DATOS_ESF!$C:$T,COLUMN(DATOS_ESF!P:P)-2,0),"")</f>
        <v>0.28756745742456946</v>
      </c>
      <c r="AJ39">
        <f>IFERROR(VLOOKUP($D39,DATOS_ESF!$C:$T,COLUMN(DATOS_ESF!Q:Q)-2,0),"")</f>
        <v>0.992562479780836</v>
      </c>
      <c r="AK39">
        <f>IFERROR(VLOOKUP($D39,DATOS_ESF!$C:$T,COLUMN(DATOS_ESF!R:R)-2,0),"")</f>
        <v>133.45341599520413</v>
      </c>
      <c r="AL39">
        <f>IFERROR(VLOOKUP($D39,DATOS_ESF!$C:$T,COLUMN(DATOS_ESF!S:S)-2,0),"")</f>
        <v>0.18490123479596862</v>
      </c>
      <c r="AM39">
        <f>IFERROR(VLOOKUP($D39,DATOS_ERI!$C:$Z,COLUMN(DATOS_ERI!Z:Z)-2,0),"")</f>
        <v>35545452</v>
      </c>
      <c r="AN39">
        <f>IFERROR(VLOOKUP($D39,DATOS_ERI!$C:$AA,COLUMN(DATOS_ERI!AA:AA)-2,0),"")</f>
        <v>30337640</v>
      </c>
    </row>
    <row r="40" spans="1:40" hidden="1" x14ac:dyDescent="0.25">
      <c r="A40">
        <v>830097620</v>
      </c>
      <c r="B40" t="str">
        <f>VLOOKUP(A40,EMPRESAS!A:B,2,0)</f>
        <v>ALDEA PROYECTOS INMOBILIARIOS S.A.</v>
      </c>
      <c r="C40">
        <v>2017</v>
      </c>
      <c r="D40" t="s">
        <v>583</v>
      </c>
      <c r="E40" s="35">
        <f>IFERROR(VLOOKUP($D40,DATOS_ERI!$C:$Z,COLUMN(DATOS_ERI!E:E)-2,0),"")</f>
        <v>7149941</v>
      </c>
      <c r="F40" s="35">
        <f>IFERROR(VLOOKUP($D40,DATOS_ERI!$C:$Z,COLUMN(DATOS_ERI!F:F)-2,0),"")</f>
        <v>3398370</v>
      </c>
      <c r="G40" s="35">
        <f>IFERROR(VLOOKUP($D40,DATOS_ERI!$C:$Z,COLUMN(DATOS_ERI!G:G)-2,0),"")</f>
        <v>2248568</v>
      </c>
      <c r="H40" s="35">
        <f>IFERROR(VLOOKUP($D40,DATOS_ERI!$C:$Z,COLUMN(DATOS_ERI!H:H)-2,0),"")</f>
        <v>645893</v>
      </c>
      <c r="I40" s="35">
        <f>IFERROR(VLOOKUP($D40,DATOS_ERI!$C:$Z,COLUMN(DATOS_ERI!I:I)-2,0),"")</f>
        <v>645893</v>
      </c>
      <c r="J40" s="40">
        <f>IFERROR(VLOOKUP($D40,DATOS_ERI!$C:$Z,COLUMN(DATOS_ERI!J:J)-2,0),"")</f>
        <v>0.71425249163793236</v>
      </c>
      <c r="K40" s="40">
        <f>IFERROR(VLOOKUP($D40,DATOS_ERI!$C:$Z,COLUMN(DATOS_ERI!K:K)-2,0),"")</f>
        <v>0.33948451322991335</v>
      </c>
      <c r="L40" s="40">
        <f>IFERROR(VLOOKUP($D40,DATOS_ERI!$C:$Z,COLUMN(DATOS_ERI!L:L)-2,0),"")</f>
        <v>6.4522306489172288E-2</v>
      </c>
      <c r="M40" s="40">
        <f>IFERROR(VLOOKUP($D40,DATOS_ERI!$C:$Z,COLUMN(DATOS_ERI!M:M)-2,0),"")</f>
        <v>0.16506671123372602</v>
      </c>
      <c r="N40" s="35">
        <f>IFERROR(VLOOKUP($D40,DATOS_ERI!$C:$Z,COLUMN(DATOS_ERI!N:N)-2,0),"")</f>
        <v>10010383</v>
      </c>
      <c r="O40" s="35">
        <f>IFERROR(VLOOKUP($D40,DATOS_ERI!$C:$Z,COLUMN(DATOS_ERI!O:O)-2,0),"")</f>
        <v>2860442</v>
      </c>
      <c r="P40" s="35">
        <f>IFERROR(VLOOKUP($D40,DATOS_ERI!$C:$Z,COLUMN(DATOS_ERI!P:P)-2,0),"")</f>
        <v>3936081</v>
      </c>
      <c r="Q40" s="35">
        <f>IFERROR(VLOOKUP($D40,DATOS_ERI!$C:$Z,COLUMN(DATOS_ERI!Q:Q)-2,0),"")</f>
        <v>0</v>
      </c>
      <c r="R40" s="35">
        <f>IFERROR(VLOOKUP($D40,DATOS_ERI!$C:$Z,COLUMN(DATOS_ERI!R:R)-2,0),"")</f>
        <v>666882</v>
      </c>
      <c r="S40" s="35">
        <f>IFERROR(VLOOKUP($D40,DATOS_ERI!$C:$Z,COLUMN(DATOS_ERI!S:S)-2,0),"")</f>
        <v>0</v>
      </c>
      <c r="T40" s="35">
        <f>IFERROR(VLOOKUP($D40,DATOS_ERI!$C:$Z,COLUMN(DATOS_ERI!T:T)-2,0),"")</f>
        <v>851392</v>
      </c>
      <c r="U40" s="35">
        <f>IFERROR(VLOOKUP($D40,DATOS_ERI!$C:$Z,COLUMN(DATOS_ERI!U:U)-2,0),"")</f>
        <v>0</v>
      </c>
      <c r="V40" s="35">
        <f>IFERROR(VLOOKUP($D40,DATOS_ERI!$C:$Z,COLUMN(DATOS_ERI!V:V)-2,0),"")</f>
        <v>502579</v>
      </c>
      <c r="W40" s="35">
        <f>IFERROR(VLOOKUP($D40,DATOS_ERI!$C:$Z,COLUMN(DATOS_ERI!W:W)-2,0),"")</f>
        <v>1652381</v>
      </c>
      <c r="X40" s="35">
        <f>IFERROR(VLOOKUP($D40,DATOS_ESF!$C:$T,COLUMN(DATOS_ESF!E:E)-2,0),"")</f>
        <v>534435654</v>
      </c>
      <c r="Y40" s="35">
        <f>IFERROR(VLOOKUP($D40,DATOS_ESF!$C:$T,COLUMN(DATOS_ESF!F:F)-2,0),"")</f>
        <v>28271472</v>
      </c>
      <c r="Z40" s="35">
        <f>IFERROR(VLOOKUP($D40,DATOS_ESF!$C:$T,COLUMN(DATOS_ESF!G:G)-2,0),"")</f>
        <v>562707126</v>
      </c>
      <c r="AA40" s="35">
        <f>IFERROR(VLOOKUP($D40,DATOS_ESF!$C:$T,COLUMN(DATOS_ESF!H:H)-2,0),"")</f>
        <v>286911375</v>
      </c>
      <c r="AB40" s="35">
        <f>IFERROR(VLOOKUP($D40,DATOS_ESF!$C:$T,COLUMN(DATOS_ESF!I:I)-2,0),"")</f>
        <v>108536327</v>
      </c>
      <c r="AC40" s="35">
        <f>IFERROR(VLOOKUP($D40,DATOS_ESF!$C:$T,COLUMN(DATOS_ESF!J:J)-2,0),"")</f>
        <v>395447702</v>
      </c>
      <c r="AD40" s="35">
        <f>IFERROR(VLOOKUP($D40,DATOS_ESF!$C:$T,COLUMN(DATOS_ESF!K:K)-2,0),"")</f>
        <v>167259424</v>
      </c>
      <c r="AE40" s="35">
        <f>IFERROR(VLOOKUP($D40,DATOS_ESF!$C:$T,COLUMN(DATOS_ESF!L:L)-2,0),"")</f>
        <v>0</v>
      </c>
      <c r="AF40">
        <f>IFERROR(VLOOKUP($D40,DATOS_ESF!$C:$T,COLUMN(DATOS_ESF!M:M)-2,0),"")</f>
        <v>247524279</v>
      </c>
      <c r="AG40">
        <f>IFERROR(VLOOKUP($D40,DATOS_ESF!$C:$T,COLUMN(DATOS_ESF!N:N)-2,0),"")</f>
        <v>1.8627203400353158</v>
      </c>
      <c r="AH40">
        <f>IFERROR(VLOOKUP($D40,DATOS_ESF!$C:$T,COLUMN(DATOS_ESF!O:O)-2,0),"")</f>
        <v>1.8627203400353158</v>
      </c>
      <c r="AI40">
        <f>IFERROR(VLOOKUP($D40,DATOS_ESF!$C:$T,COLUMN(DATOS_ESF!P:P)-2,0),"")</f>
        <v>0.26047935084444124</v>
      </c>
      <c r="AJ40">
        <f>IFERROR(VLOOKUP($D40,DATOS_ESF!$C:$T,COLUMN(DATOS_ESF!Q:Q)-2,0),"")</f>
        <v>0.70275936402483019</v>
      </c>
      <c r="AK40">
        <f>IFERROR(VLOOKUP($D40,DATOS_ESF!$C:$T,COLUMN(DATOS_ESF!R:R)-2,0),"")</f>
        <v>2.3642775548479706</v>
      </c>
      <c r="AL40">
        <f>IFERROR(VLOOKUP($D40,DATOS_ESF!$C:$T,COLUMN(DATOS_ESF!S:S)-2,0),"")</f>
        <v>0.49012308225149437</v>
      </c>
      <c r="AM40">
        <f>IFERROR(VLOOKUP($D40,DATOS_ERI!$C:$Z,COLUMN(DATOS_ERI!Z:Z)-2,0),"")</f>
        <v>14762724</v>
      </c>
      <c r="AN40">
        <f>IFERROR(VLOOKUP($D40,DATOS_ERI!$C:$AA,COLUMN(DATOS_ERI!AA:AA)-2,0),"")</f>
        <v>9115786</v>
      </c>
    </row>
    <row r="41" spans="1:40" hidden="1" x14ac:dyDescent="0.25">
      <c r="A41">
        <v>830116629</v>
      </c>
      <c r="B41" t="str">
        <f>VLOOKUP(A41,EMPRESAS!A:B,2,0)</f>
        <v>INVERSIONES Y CONSTRUCCIONES GAVIRIA VALLEJO INVERCO SAS</v>
      </c>
      <c r="C41">
        <v>2016</v>
      </c>
      <c r="D41" t="s">
        <v>584</v>
      </c>
      <c r="E41" s="35">
        <f>IFERROR(VLOOKUP($D41,DATOS_ERI!$C:$Z,COLUMN(DATOS_ERI!E:E)-2,0),"")</f>
        <v>2227764</v>
      </c>
      <c r="F41" s="35">
        <f>IFERROR(VLOOKUP($D41,DATOS_ERI!$C:$Z,COLUMN(DATOS_ERI!F:F)-2,0),"")</f>
        <v>1075296</v>
      </c>
      <c r="G41" s="35">
        <f>IFERROR(VLOOKUP($D41,DATOS_ERI!$C:$Z,COLUMN(DATOS_ERI!G:G)-2,0),"")</f>
        <v>642234</v>
      </c>
      <c r="H41" s="35">
        <f>IFERROR(VLOOKUP($D41,DATOS_ERI!$C:$Z,COLUMN(DATOS_ERI!H:H)-2,0),"")</f>
        <v>536069</v>
      </c>
      <c r="I41" s="35">
        <f>IFERROR(VLOOKUP($D41,DATOS_ERI!$C:$Z,COLUMN(DATOS_ERI!I:I)-2,0),"")</f>
        <v>536069</v>
      </c>
      <c r="J41" s="40">
        <f>IFERROR(VLOOKUP($D41,DATOS_ERI!$C:$Z,COLUMN(DATOS_ERI!J:J)-2,0),"")</f>
        <v>1</v>
      </c>
      <c r="K41" s="40">
        <f>IFERROR(VLOOKUP($D41,DATOS_ERI!$C:$Z,COLUMN(DATOS_ERI!K:K)-2,0),"")</f>
        <v>0.48267949387816661</v>
      </c>
      <c r="L41" s="40">
        <f>IFERROR(VLOOKUP($D41,DATOS_ERI!$C:$Z,COLUMN(DATOS_ERI!L:L)-2,0),"")</f>
        <v>0.24063096450072807</v>
      </c>
      <c r="M41" s="40">
        <f>IFERROR(VLOOKUP($D41,DATOS_ERI!$C:$Z,COLUMN(DATOS_ERI!M:M)-2,0),"")</f>
        <v>0.20141002368293948</v>
      </c>
      <c r="N41" s="35">
        <f>IFERROR(VLOOKUP($D41,DATOS_ERI!$C:$Z,COLUMN(DATOS_ERI!N:N)-2,0),"")</f>
        <v>2227764</v>
      </c>
      <c r="O41" s="35">
        <f>IFERROR(VLOOKUP($D41,DATOS_ERI!$C:$Z,COLUMN(DATOS_ERI!O:O)-2,0),"")</f>
        <v>0</v>
      </c>
      <c r="P41" s="35">
        <f>IFERROR(VLOOKUP($D41,DATOS_ERI!$C:$Z,COLUMN(DATOS_ERI!P:P)-2,0),"")</f>
        <v>1232760</v>
      </c>
      <c r="Q41" s="35">
        <f>IFERROR(VLOOKUP($D41,DATOS_ERI!$C:$Z,COLUMN(DATOS_ERI!Q:Q)-2,0),"")</f>
        <v>0</v>
      </c>
      <c r="R41" s="35">
        <f>IFERROR(VLOOKUP($D41,DATOS_ERI!$C:$Z,COLUMN(DATOS_ERI!R:R)-2,0),"")</f>
        <v>81316</v>
      </c>
      <c r="S41" s="35">
        <f>IFERROR(VLOOKUP($D41,DATOS_ERI!$C:$Z,COLUMN(DATOS_ERI!S:S)-2,0),"")</f>
        <v>0</v>
      </c>
      <c r="T41" s="35">
        <f>IFERROR(VLOOKUP($D41,DATOS_ERI!$C:$Z,COLUMN(DATOS_ERI!T:T)-2,0),"")</f>
        <v>242924</v>
      </c>
      <c r="U41" s="35">
        <f>IFERROR(VLOOKUP($D41,DATOS_ERI!$C:$Z,COLUMN(DATOS_ERI!U:U)-2,0),"")</f>
        <v>81316</v>
      </c>
      <c r="V41" s="35">
        <f>IFERROR(VLOOKUP($D41,DATOS_ERI!$C:$Z,COLUMN(DATOS_ERI!V:V)-2,0),"")</f>
        <v>15632</v>
      </c>
      <c r="W41" s="35">
        <f>IFERROR(VLOOKUP($D41,DATOS_ERI!$C:$Z,COLUMN(DATOS_ERI!W:W)-2,0),"")</f>
        <v>448694</v>
      </c>
      <c r="X41" s="35">
        <f>IFERROR(VLOOKUP($D41,DATOS_ESF!$C:$T,COLUMN(DATOS_ESF!E:E)-2,0),"")</f>
        <v>1462030</v>
      </c>
      <c r="Y41" s="35">
        <f>IFERROR(VLOOKUP($D41,DATOS_ESF!$C:$T,COLUMN(DATOS_ESF!F:F)-2,0),"")</f>
        <v>9358851</v>
      </c>
      <c r="Z41" s="35">
        <f>IFERROR(VLOOKUP($D41,DATOS_ESF!$C:$T,COLUMN(DATOS_ESF!G:G)-2,0),"")</f>
        <v>10820881</v>
      </c>
      <c r="AA41" s="35">
        <f>IFERROR(VLOOKUP($D41,DATOS_ESF!$C:$T,COLUMN(DATOS_ESF!H:H)-2,0),"")</f>
        <v>3275386</v>
      </c>
      <c r="AB41" s="35">
        <f>IFERROR(VLOOKUP($D41,DATOS_ESF!$C:$T,COLUMN(DATOS_ESF!I:I)-2,0),"")</f>
        <v>5746942</v>
      </c>
      <c r="AC41" s="35">
        <f>IFERROR(VLOOKUP($D41,DATOS_ESF!$C:$T,COLUMN(DATOS_ESF!J:J)-2,0),"")</f>
        <v>9016340</v>
      </c>
      <c r="AD41" s="35">
        <f>IFERROR(VLOOKUP($D41,DATOS_ESF!$C:$T,COLUMN(DATOS_ESF!K:K)-2,0),"")</f>
        <v>1804541</v>
      </c>
      <c r="AE41" s="35">
        <f>IFERROR(VLOOKUP($D41,DATOS_ESF!$C:$T,COLUMN(DATOS_ESF!L:L)-2,0),"")</f>
        <v>0</v>
      </c>
      <c r="AF41">
        <f>IFERROR(VLOOKUP($D41,DATOS_ESF!$C:$T,COLUMN(DATOS_ESF!M:M)-2,0),"")</f>
        <v>-1813356</v>
      </c>
      <c r="AG41">
        <f>IFERROR(VLOOKUP($D41,DATOS_ESF!$C:$T,COLUMN(DATOS_ESF!N:N)-2,0),"")</f>
        <v>0.44636876386477808</v>
      </c>
      <c r="AH41">
        <f>IFERROR(VLOOKUP($D41,DATOS_ESF!$C:$T,COLUMN(DATOS_ESF!O:O)-2,0),"")</f>
        <v>0.44636876386477808</v>
      </c>
      <c r="AI41">
        <f>IFERROR(VLOOKUP($D41,DATOS_ESF!$C:$T,COLUMN(DATOS_ESF!P:P)-2,0),"")</f>
        <v>1.6284923355760332</v>
      </c>
      <c r="AJ41">
        <f>IFERROR(VLOOKUP($D41,DATOS_ESF!$C:$T,COLUMN(DATOS_ESF!Q:Q)-2,0),"")</f>
        <v>0.8332352975695787</v>
      </c>
      <c r="AK41">
        <f>IFERROR(VLOOKUP($D41,DATOS_ESF!$C:$T,COLUMN(DATOS_ESF!R:R)-2,0),"")</f>
        <v>4.9964727872627996</v>
      </c>
      <c r="AL41">
        <f>IFERROR(VLOOKUP($D41,DATOS_ESF!$C:$T,COLUMN(DATOS_ESF!S:S)-2,0),"")</f>
        <v>0.69786212416530591</v>
      </c>
      <c r="AM41">
        <f>IFERROR(VLOOKUP($D41,DATOS_ERI!$C:$Z,COLUMN(DATOS_ERI!Z:Z)-2,0),"")</f>
        <v>3561616</v>
      </c>
      <c r="AN41">
        <f>IFERROR(VLOOKUP($D41,DATOS_ERI!$C:$AA,COLUMN(DATOS_ERI!AA:AA)-2,0),"")</f>
        <v>1844086</v>
      </c>
    </row>
    <row r="42" spans="1:40" hidden="1" x14ac:dyDescent="0.25">
      <c r="A42">
        <v>830116629</v>
      </c>
      <c r="B42" t="str">
        <f>VLOOKUP(A42,EMPRESAS!A:B,2,0)</f>
        <v>INVERSIONES Y CONSTRUCCIONES GAVIRIA VALLEJO INVERCO SAS</v>
      </c>
      <c r="C42">
        <v>2017</v>
      </c>
      <c r="D42" t="s">
        <v>585</v>
      </c>
      <c r="E42" s="35">
        <f>IFERROR(VLOOKUP($D42,DATOS_ERI!$C:$Z,COLUMN(DATOS_ERI!E:E)-2,0),"")</f>
        <v>1017846</v>
      </c>
      <c r="F42" s="35">
        <f>IFERROR(VLOOKUP($D42,DATOS_ERI!$C:$Z,COLUMN(DATOS_ERI!F:F)-2,0),"")</f>
        <v>285388</v>
      </c>
      <c r="G42" s="35">
        <f>IFERROR(VLOOKUP($D42,DATOS_ERI!$C:$Z,COLUMN(DATOS_ERI!G:G)-2,0),"")</f>
        <v>54417</v>
      </c>
      <c r="H42" s="35">
        <f>IFERROR(VLOOKUP($D42,DATOS_ERI!$C:$Z,COLUMN(DATOS_ERI!H:H)-2,0),"")</f>
        <v>-384</v>
      </c>
      <c r="I42" s="35">
        <f>IFERROR(VLOOKUP($D42,DATOS_ERI!$C:$Z,COLUMN(DATOS_ERI!I:I)-2,0),"")</f>
        <v>-384</v>
      </c>
      <c r="J42" s="40">
        <f>IFERROR(VLOOKUP($D42,DATOS_ERI!$C:$Z,COLUMN(DATOS_ERI!J:J)-2,0),"")</f>
        <v>1</v>
      </c>
      <c r="K42" s="40">
        <f>IFERROR(VLOOKUP($D42,DATOS_ERI!$C:$Z,COLUMN(DATOS_ERI!K:K)-2,0),"")</f>
        <v>0.28038426245227666</v>
      </c>
      <c r="L42" s="40">
        <f>IFERROR(VLOOKUP($D42,DATOS_ERI!$C:$Z,COLUMN(DATOS_ERI!L:L)-2,0),"")</f>
        <v>-3.7726728797873155E-4</v>
      </c>
      <c r="M42" s="40">
        <f>IFERROR(VLOOKUP($D42,DATOS_ERI!$C:$Z,COLUMN(DATOS_ERI!M:M)-2,0),"")</f>
        <v>0.23391849061645867</v>
      </c>
      <c r="N42" s="35">
        <f>IFERROR(VLOOKUP($D42,DATOS_ERI!$C:$Z,COLUMN(DATOS_ERI!N:N)-2,0),"")</f>
        <v>1017846</v>
      </c>
      <c r="O42" s="35">
        <f>IFERROR(VLOOKUP($D42,DATOS_ERI!$C:$Z,COLUMN(DATOS_ERI!O:O)-2,0),"")</f>
        <v>0</v>
      </c>
      <c r="P42" s="35">
        <f>IFERROR(VLOOKUP($D42,DATOS_ERI!$C:$Z,COLUMN(DATOS_ERI!P:P)-2,0),"")</f>
        <v>705044</v>
      </c>
      <c r="Q42" s="35">
        <f>IFERROR(VLOOKUP($D42,DATOS_ERI!$C:$Z,COLUMN(DATOS_ERI!Q:Q)-2,0),"")</f>
        <v>0</v>
      </c>
      <c r="R42" s="35">
        <f>IFERROR(VLOOKUP($D42,DATOS_ERI!$C:$Z,COLUMN(DATOS_ERI!R:R)-2,0),"")</f>
        <v>71991</v>
      </c>
      <c r="S42" s="35">
        <f>IFERROR(VLOOKUP($D42,DATOS_ERI!$C:$Z,COLUMN(DATOS_ERI!S:S)-2,0),"")</f>
        <v>0</v>
      </c>
      <c r="T42" s="35">
        <f>IFERROR(VLOOKUP($D42,DATOS_ERI!$C:$Z,COLUMN(DATOS_ERI!T:T)-2,0),"")</f>
        <v>44577</v>
      </c>
      <c r="U42" s="35">
        <f>IFERROR(VLOOKUP($D42,DATOS_ERI!$C:$Z,COLUMN(DATOS_ERI!U:U)-2,0),"")</f>
        <v>0</v>
      </c>
      <c r="V42" s="35">
        <f>IFERROR(VLOOKUP($D42,DATOS_ERI!$C:$Z,COLUMN(DATOS_ERI!V:V)-2,0),"")</f>
        <v>7122</v>
      </c>
      <c r="W42" s="35">
        <f>IFERROR(VLOOKUP($D42,DATOS_ERI!$C:$Z,COLUMN(DATOS_ERI!W:W)-2,0),"")</f>
        <v>238093</v>
      </c>
      <c r="X42" s="35">
        <f>IFERROR(VLOOKUP($D42,DATOS_ESF!$C:$T,COLUMN(DATOS_ESF!E:E)-2,0),"")</f>
        <v>1843651</v>
      </c>
      <c r="Y42" s="35">
        <f>IFERROR(VLOOKUP($D42,DATOS_ESF!$C:$T,COLUMN(DATOS_ESF!F:F)-2,0),"")</f>
        <v>19561077</v>
      </c>
      <c r="Z42" s="35">
        <f>IFERROR(VLOOKUP($D42,DATOS_ESF!$C:$T,COLUMN(DATOS_ESF!G:G)-2,0),"")</f>
        <v>21404728</v>
      </c>
      <c r="AA42" s="35">
        <f>IFERROR(VLOOKUP($D42,DATOS_ESF!$C:$T,COLUMN(DATOS_ESF!H:H)-2,0),"")</f>
        <v>5950846</v>
      </c>
      <c r="AB42" s="35">
        <f>IFERROR(VLOOKUP($D42,DATOS_ESF!$C:$T,COLUMN(DATOS_ESF!I:I)-2,0),"")</f>
        <v>11293626</v>
      </c>
      <c r="AC42" s="35">
        <f>IFERROR(VLOOKUP($D42,DATOS_ESF!$C:$T,COLUMN(DATOS_ESF!J:J)-2,0),"")</f>
        <v>17244472</v>
      </c>
      <c r="AD42" s="35">
        <f>IFERROR(VLOOKUP($D42,DATOS_ESF!$C:$T,COLUMN(DATOS_ESF!K:K)-2,0),"")</f>
        <v>4160256</v>
      </c>
      <c r="AE42" s="35">
        <f>IFERROR(VLOOKUP($D42,DATOS_ESF!$C:$T,COLUMN(DATOS_ESF!L:L)-2,0),"")</f>
        <v>0</v>
      </c>
      <c r="AF42">
        <f>IFERROR(VLOOKUP($D42,DATOS_ESF!$C:$T,COLUMN(DATOS_ESF!M:M)-2,0),"")</f>
        <v>-4107195</v>
      </c>
      <c r="AG42">
        <f>IFERROR(VLOOKUP($D42,DATOS_ESF!$C:$T,COLUMN(DATOS_ESF!N:N)-2,0),"")</f>
        <v>0.30981326016502525</v>
      </c>
      <c r="AH42">
        <f>IFERROR(VLOOKUP($D42,DATOS_ESF!$C:$T,COLUMN(DATOS_ESF!O:O)-2,0),"")</f>
        <v>0.30981326016502525</v>
      </c>
      <c r="AI42">
        <f>IFERROR(VLOOKUP($D42,DATOS_ESF!$C:$T,COLUMN(DATOS_ESF!P:P)-2,0),"")</f>
        <v>1.7320457574918808</v>
      </c>
      <c r="AJ42">
        <f>IFERROR(VLOOKUP($D42,DATOS_ESF!$C:$T,COLUMN(DATOS_ESF!Q:Q)-2,0),"")</f>
        <v>0.80563845520485011</v>
      </c>
      <c r="AK42">
        <f>IFERROR(VLOOKUP($D42,DATOS_ESF!$C:$T,COLUMN(DATOS_ESF!R:R)-2,0),"")</f>
        <v>4.1450506891883574</v>
      </c>
      <c r="AL42">
        <f>IFERROR(VLOOKUP($D42,DATOS_ESF!$C:$T,COLUMN(DATOS_ESF!S:S)-2,0),"")</f>
        <v>0.72198450734809616</v>
      </c>
      <c r="AM42">
        <f>IFERROR(VLOOKUP($D42,DATOS_ERI!$C:$Z,COLUMN(DATOS_ERI!Z:Z)-2,0),"")</f>
        <v>1354933</v>
      </c>
      <c r="AN42">
        <f>IFERROR(VLOOKUP($D42,DATOS_ERI!$C:$AA,COLUMN(DATOS_ERI!AA:AA)-2,0),"")</f>
        <v>1015128</v>
      </c>
    </row>
    <row r="43" spans="1:40" x14ac:dyDescent="0.25">
      <c r="A43">
        <v>830124992</v>
      </c>
      <c r="B43" t="str">
        <f>VLOOKUP(A43,EMPRESAS!A:B,2,0)</f>
        <v>ODINSA SERVICIOS S.A.S</v>
      </c>
      <c r="C43">
        <v>2015</v>
      </c>
      <c r="D43" t="s">
        <v>586</v>
      </c>
      <c r="E43" s="35">
        <f>IFERROR(VLOOKUP($D43,DATOS_ERI!$C:$Z,COLUMN(DATOS_ERI!E:E)-2,0),"")</f>
        <v>956883</v>
      </c>
      <c r="F43" s="35">
        <f>IFERROR(VLOOKUP($D43,DATOS_ERI!$C:$Z,COLUMN(DATOS_ERI!F:F)-2,0),"")</f>
        <v>308535</v>
      </c>
      <c r="G43" s="35">
        <f>IFERROR(VLOOKUP($D43,DATOS_ERI!$C:$Z,COLUMN(DATOS_ERI!G:G)-2,0),"")</f>
        <v>1490587</v>
      </c>
      <c r="H43" s="35">
        <f>IFERROR(VLOOKUP($D43,DATOS_ERI!$C:$Z,COLUMN(DATOS_ERI!H:H)-2,0),"")</f>
        <v>1289860</v>
      </c>
      <c r="I43" s="35">
        <f>IFERROR(VLOOKUP($D43,DATOS_ERI!$C:$Z,COLUMN(DATOS_ERI!I:I)-2,0),"")</f>
        <v>1289860</v>
      </c>
      <c r="J43" s="40">
        <f>IFERROR(VLOOKUP($D43,DATOS_ERI!$C:$Z,COLUMN(DATOS_ERI!J:J)-2,0),"")</f>
        <v>0.29398573580078047</v>
      </c>
      <c r="K43" s="40">
        <f>IFERROR(VLOOKUP($D43,DATOS_ERI!$C:$Z,COLUMN(DATOS_ERI!K:K)-2,0),"")</f>
        <v>9.4792037266096071E-2</v>
      </c>
      <c r="L43" s="40">
        <f>IFERROR(VLOOKUP($D43,DATOS_ERI!$C:$Z,COLUMN(DATOS_ERI!L:L)-2,0),"")</f>
        <v>0.39628715441699219</v>
      </c>
      <c r="M43" s="40">
        <f>IFERROR(VLOOKUP($D43,DATOS_ERI!$C:$Z,COLUMN(DATOS_ERI!M:M)-2,0),"")</f>
        <v>3.7651365864359225E-3</v>
      </c>
      <c r="N43" s="35">
        <f>IFERROR(VLOOKUP($D43,DATOS_ERI!$C:$Z,COLUMN(DATOS_ERI!N:N)-2,0),"")</f>
        <v>3254862</v>
      </c>
      <c r="O43" s="35">
        <f>IFERROR(VLOOKUP($D43,DATOS_ERI!$C:$Z,COLUMN(DATOS_ERI!O:O)-2,0),"")</f>
        <v>2297979</v>
      </c>
      <c r="P43" s="35">
        <f>IFERROR(VLOOKUP($D43,DATOS_ERI!$C:$Z,COLUMN(DATOS_ERI!P:P)-2,0),"")</f>
        <v>647948</v>
      </c>
      <c r="Q43" s="35">
        <f>IFERROR(VLOOKUP($D43,DATOS_ERI!$C:$Z,COLUMN(DATOS_ERI!Q:Q)-2,0),"")</f>
        <v>0</v>
      </c>
      <c r="R43" s="35">
        <f>IFERROR(VLOOKUP($D43,DATOS_ERI!$C:$Z,COLUMN(DATOS_ERI!R:R)-2,0),"")</f>
        <v>0</v>
      </c>
      <c r="S43" s="35">
        <f>IFERROR(VLOOKUP($D43,DATOS_ERI!$C:$Z,COLUMN(DATOS_ERI!S:S)-2,0),"")</f>
        <v>0</v>
      </c>
      <c r="T43" s="35">
        <f>IFERROR(VLOOKUP($D43,DATOS_ERI!$C:$Z,COLUMN(DATOS_ERI!T:T)-2,0),"")</f>
        <v>2786</v>
      </c>
      <c r="U43" s="35">
        <f>IFERROR(VLOOKUP($D43,DATOS_ERI!$C:$Z,COLUMN(DATOS_ERI!U:U)-2,0),"")</f>
        <v>3186</v>
      </c>
      <c r="V43" s="35">
        <f>IFERROR(VLOOKUP($D43,DATOS_ERI!$C:$Z,COLUMN(DATOS_ERI!V:V)-2,0),"")</f>
        <v>78357</v>
      </c>
      <c r="W43" s="35">
        <f>IFERROR(VLOOKUP($D43,DATOS_ERI!$C:$Z,COLUMN(DATOS_ERI!W:W)-2,0),"")</f>
        <v>12255</v>
      </c>
      <c r="X43" s="35">
        <f>IFERROR(VLOOKUP($D43,DATOS_ESF!$C:$T,COLUMN(DATOS_ESF!E:E)-2,0),"")</f>
        <v>3740155</v>
      </c>
      <c r="Y43" s="35">
        <f>IFERROR(VLOOKUP($D43,DATOS_ESF!$C:$T,COLUMN(DATOS_ESF!F:F)-2,0),"")</f>
        <v>7062758</v>
      </c>
      <c r="Z43" s="35">
        <f>IFERROR(VLOOKUP($D43,DATOS_ESF!$C:$T,COLUMN(DATOS_ESF!G:G)-2,0),"")</f>
        <v>10802913</v>
      </c>
      <c r="AA43" s="35">
        <f>IFERROR(VLOOKUP($D43,DATOS_ESF!$C:$T,COLUMN(DATOS_ESF!H:H)-2,0),"")</f>
        <v>1524410</v>
      </c>
      <c r="AB43" s="35">
        <f>IFERROR(VLOOKUP($D43,DATOS_ESF!$C:$T,COLUMN(DATOS_ESF!I:I)-2,0),"")</f>
        <v>159235</v>
      </c>
      <c r="AC43" s="35">
        <f>IFERROR(VLOOKUP($D43,DATOS_ESF!$C:$T,COLUMN(DATOS_ESF!J:J)-2,0),"")</f>
        <v>1603610</v>
      </c>
      <c r="AD43" s="35">
        <f>IFERROR(VLOOKUP($D43,DATOS_ESF!$C:$T,COLUMN(DATOS_ESF!K:K)-2,0),"")</f>
        <v>9199303</v>
      </c>
      <c r="AE43" s="35">
        <f>IFERROR(VLOOKUP($D43,DATOS_ESF!$C:$T,COLUMN(DATOS_ESF!L:L)-2,0),"")</f>
        <v>89284</v>
      </c>
      <c r="AF43">
        <f>IFERROR(VLOOKUP($D43,DATOS_ESF!$C:$T,COLUMN(DATOS_ESF!M:M)-2,0),"")</f>
        <v>2215745</v>
      </c>
      <c r="AG43">
        <f>IFERROR(VLOOKUP($D43,DATOS_ESF!$C:$T,COLUMN(DATOS_ESF!N:N)-2,0),"")</f>
        <v>2.4535098825119226</v>
      </c>
      <c r="AH43">
        <f>IFERROR(VLOOKUP($D43,DATOS_ESF!$C:$T,COLUMN(DATOS_ESF!O:O)-2,0),"")</f>
        <v>2.394940337573225</v>
      </c>
      <c r="AI43">
        <f>IFERROR(VLOOKUP($D43,DATOS_ESF!$C:$T,COLUMN(DATOS_ESF!P:P)-2,0),"")</f>
        <v>44.35430652808742</v>
      </c>
      <c r="AJ43">
        <f>IFERROR(VLOOKUP($D43,DATOS_ESF!$C:$T,COLUMN(DATOS_ESF!Q:Q)-2,0),"")</f>
        <v>0.14844236920171439</v>
      </c>
      <c r="AK43">
        <f>IFERROR(VLOOKUP($D43,DATOS_ESF!$C:$T,COLUMN(DATOS_ESF!R:R)-2,0),"")</f>
        <v>0.1743186413144561</v>
      </c>
      <c r="AL43">
        <f>IFERROR(VLOOKUP($D43,DATOS_ESF!$C:$T,COLUMN(DATOS_ESF!S:S)-2,0),"")</f>
        <v>0.86629763657265402</v>
      </c>
      <c r="AM43">
        <f>IFERROR(VLOOKUP($D43,DATOS_ERI!$C:$Z,COLUMN(DATOS_ERI!Z:Z)-2,0),"")</f>
        <v>4961217</v>
      </c>
      <c r="AN43">
        <f>IFERROR(VLOOKUP($D43,DATOS_ERI!$C:$AA,COLUMN(DATOS_ERI!AA:AA)-2,0),"")</f>
        <v>2961368</v>
      </c>
    </row>
    <row r="44" spans="1:40" x14ac:dyDescent="0.25">
      <c r="A44">
        <v>830124992</v>
      </c>
      <c r="B44" t="str">
        <f>VLOOKUP(A44,EMPRESAS!A:B,2,0)</f>
        <v>ODINSA SERVICIOS S.A.S</v>
      </c>
      <c r="C44">
        <v>2016</v>
      </c>
      <c r="D44" t="s">
        <v>587</v>
      </c>
      <c r="E44" s="35">
        <f>IFERROR(VLOOKUP($D44,DATOS_ERI!$C:$Z,COLUMN(DATOS_ERI!E:E)-2,0),"")</f>
        <v>1587190</v>
      </c>
      <c r="F44" s="35">
        <f>IFERROR(VLOOKUP($D44,DATOS_ERI!$C:$Z,COLUMN(DATOS_ERI!F:F)-2,0),"")</f>
        <v>66632</v>
      </c>
      <c r="G44" s="35">
        <f>IFERROR(VLOOKUP($D44,DATOS_ERI!$C:$Z,COLUMN(DATOS_ERI!G:G)-2,0),"")</f>
        <v>569664</v>
      </c>
      <c r="H44" s="35">
        <f>IFERROR(VLOOKUP($D44,DATOS_ERI!$C:$Z,COLUMN(DATOS_ERI!H:H)-2,0),"")</f>
        <v>246090</v>
      </c>
      <c r="I44" s="35">
        <f>IFERROR(VLOOKUP($D44,DATOS_ERI!$C:$Z,COLUMN(DATOS_ERI!I:I)-2,0),"")</f>
        <v>246090</v>
      </c>
      <c r="J44" s="40">
        <f>IFERROR(VLOOKUP($D44,DATOS_ERI!$C:$Z,COLUMN(DATOS_ERI!J:J)-2,0),"")</f>
        <v>0.34272922320554039</v>
      </c>
      <c r="K44" s="40">
        <f>IFERROR(VLOOKUP($D44,DATOS_ERI!$C:$Z,COLUMN(DATOS_ERI!K:K)-2,0),"")</f>
        <v>1.4388153655599875E-2</v>
      </c>
      <c r="L44" s="40">
        <f>IFERROR(VLOOKUP($D44,DATOS_ERI!$C:$Z,COLUMN(DATOS_ERI!L:L)-2,0),"")</f>
        <v>5.3139343455195297E-2</v>
      </c>
      <c r="M44" s="40">
        <f>IFERROR(VLOOKUP($D44,DATOS_ERI!$C:$Z,COLUMN(DATOS_ERI!M:M)-2,0),"")</f>
        <v>8.5898780228683372E-4</v>
      </c>
      <c r="N44" s="35">
        <f>IFERROR(VLOOKUP($D44,DATOS_ERI!$C:$Z,COLUMN(DATOS_ERI!N:N)-2,0),"")</f>
        <v>4631032</v>
      </c>
      <c r="O44" s="35">
        <f>IFERROR(VLOOKUP($D44,DATOS_ERI!$C:$Z,COLUMN(DATOS_ERI!O:O)-2,0),"")</f>
        <v>3043842</v>
      </c>
      <c r="P44" s="35">
        <f>IFERROR(VLOOKUP($D44,DATOS_ERI!$C:$Z,COLUMN(DATOS_ERI!P:P)-2,0),"")</f>
        <v>1444690</v>
      </c>
      <c r="Q44" s="35">
        <f>IFERROR(VLOOKUP($D44,DATOS_ERI!$C:$Z,COLUMN(DATOS_ERI!Q:Q)-2,0),"")</f>
        <v>0</v>
      </c>
      <c r="R44" s="35">
        <f>IFERROR(VLOOKUP($D44,DATOS_ERI!$C:$Z,COLUMN(DATOS_ERI!R:R)-2,0),"")</f>
        <v>164806</v>
      </c>
      <c r="S44" s="35">
        <f>IFERROR(VLOOKUP($D44,DATOS_ERI!$C:$Z,COLUMN(DATOS_ERI!S:S)-2,0),"")</f>
        <v>0</v>
      </c>
      <c r="T44" s="35">
        <f>IFERROR(VLOOKUP($D44,DATOS_ERI!$C:$Z,COLUMN(DATOS_ERI!T:T)-2,0),"")</f>
        <v>253744</v>
      </c>
      <c r="U44" s="35">
        <f>IFERROR(VLOOKUP($D44,DATOS_ERI!$C:$Z,COLUMN(DATOS_ERI!U:U)-2,0),"")</f>
        <v>164806</v>
      </c>
      <c r="V44" s="35">
        <f>IFERROR(VLOOKUP($D44,DATOS_ERI!$C:$Z,COLUMN(DATOS_ERI!V:V)-2,0),"")</f>
        <v>240864</v>
      </c>
      <c r="W44" s="35">
        <f>IFERROR(VLOOKUP($D44,DATOS_ERI!$C:$Z,COLUMN(DATOS_ERI!W:W)-2,0),"")</f>
        <v>3978</v>
      </c>
      <c r="X44" s="35">
        <f>IFERROR(VLOOKUP($D44,DATOS_ESF!$C:$T,COLUMN(DATOS_ESF!E:E)-2,0),"")</f>
        <v>2591453</v>
      </c>
      <c r="Y44" s="35">
        <f>IFERROR(VLOOKUP($D44,DATOS_ESF!$C:$T,COLUMN(DATOS_ESF!F:F)-2,0),"")</f>
        <v>5759803</v>
      </c>
      <c r="Z44" s="35">
        <f>IFERROR(VLOOKUP($D44,DATOS_ESF!$C:$T,COLUMN(DATOS_ESF!G:G)-2,0),"")</f>
        <v>8351256</v>
      </c>
      <c r="AA44" s="35">
        <f>IFERROR(VLOOKUP($D44,DATOS_ESF!$C:$T,COLUMN(DATOS_ESF!H:H)-2,0),"")</f>
        <v>394055</v>
      </c>
      <c r="AB44" s="35">
        <f>IFERROR(VLOOKUP($D44,DATOS_ESF!$C:$T,COLUMN(DATOS_ESF!I:I)-2,0),"")</f>
        <v>159235</v>
      </c>
      <c r="AC44" s="35">
        <f>IFERROR(VLOOKUP($D44,DATOS_ESF!$C:$T,COLUMN(DATOS_ESF!J:J)-2,0),"")</f>
        <v>520466</v>
      </c>
      <c r="AD44" s="35">
        <f>IFERROR(VLOOKUP($D44,DATOS_ESF!$C:$T,COLUMN(DATOS_ESF!K:K)-2,0),"")</f>
        <v>7830790</v>
      </c>
      <c r="AE44" s="35">
        <f>IFERROR(VLOOKUP($D44,DATOS_ESF!$C:$T,COLUMN(DATOS_ESF!L:L)-2,0),"")</f>
        <v>12267</v>
      </c>
      <c r="AF44">
        <f>IFERROR(VLOOKUP($D44,DATOS_ESF!$C:$T,COLUMN(DATOS_ESF!M:M)-2,0),"")</f>
        <v>2197398</v>
      </c>
      <c r="AG44">
        <f>IFERROR(VLOOKUP($D44,DATOS_ESF!$C:$T,COLUMN(DATOS_ESF!N:N)-2,0),"")</f>
        <v>6.5763738564413599</v>
      </c>
      <c r="AH44">
        <f>IFERROR(VLOOKUP($D44,DATOS_ESF!$C:$T,COLUMN(DATOS_ESF!O:O)-2,0),"")</f>
        <v>6.5452436842572741</v>
      </c>
      <c r="AI44">
        <f>IFERROR(VLOOKUP($D44,DATOS_ESF!$C:$T,COLUMN(DATOS_ESF!P:P)-2,0),"")</f>
        <v>36.171714761201997</v>
      </c>
      <c r="AJ44">
        <f>IFERROR(VLOOKUP($D44,DATOS_ESF!$C:$T,COLUMN(DATOS_ESF!Q:Q)-2,0),"")</f>
        <v>6.232188307962299E-2</v>
      </c>
      <c r="AK44">
        <f>IFERROR(VLOOKUP($D44,DATOS_ESF!$C:$T,COLUMN(DATOS_ESF!R:R)-2,0),"")</f>
        <v>6.6464047688675087E-2</v>
      </c>
      <c r="AL44">
        <f>IFERROR(VLOOKUP($D44,DATOS_ESF!$C:$T,COLUMN(DATOS_ESF!S:S)-2,0),"")</f>
        <v>0.95674530872960906</v>
      </c>
      <c r="AM44">
        <f>IFERROR(VLOOKUP($D44,DATOS_ERI!$C:$Z,COLUMN(DATOS_ERI!Z:Z)-2,0),"")</f>
        <v>5620205</v>
      </c>
      <c r="AN44">
        <f>IFERROR(VLOOKUP($D44,DATOS_ERI!$C:$AA,COLUMN(DATOS_ERI!AA:AA)-2,0),"")</f>
        <v>4822122</v>
      </c>
    </row>
    <row r="45" spans="1:40" x14ac:dyDescent="0.25">
      <c r="A45">
        <v>830124992</v>
      </c>
      <c r="B45" t="str">
        <f>VLOOKUP(A45,EMPRESAS!A:B,2,0)</f>
        <v>ODINSA SERVICIOS S.A.S</v>
      </c>
      <c r="C45">
        <v>2017</v>
      </c>
      <c r="D45" t="s">
        <v>588</v>
      </c>
      <c r="E45" s="35">
        <f>IFERROR(VLOOKUP($D45,DATOS_ERI!$C:$Z,COLUMN(DATOS_ERI!E:E)-2,0),"")</f>
        <v>99909</v>
      </c>
      <c r="F45" s="35">
        <f>IFERROR(VLOOKUP($D45,DATOS_ERI!$C:$Z,COLUMN(DATOS_ERI!F:F)-2,0),"")</f>
        <v>80328</v>
      </c>
      <c r="G45" s="35">
        <f>IFERROR(VLOOKUP($D45,DATOS_ERI!$C:$Z,COLUMN(DATOS_ERI!G:G)-2,0),"")</f>
        <v>1062298</v>
      </c>
      <c r="H45" s="35">
        <f>IFERROR(VLOOKUP($D45,DATOS_ERI!$C:$Z,COLUMN(DATOS_ERI!H:H)-2,0),"")</f>
        <v>1158143</v>
      </c>
      <c r="I45" s="35">
        <f>IFERROR(VLOOKUP($D45,DATOS_ERI!$C:$Z,COLUMN(DATOS_ERI!I:I)-2,0),"")</f>
        <v>1158143</v>
      </c>
      <c r="J45" s="40">
        <f>IFERROR(VLOOKUP($D45,DATOS_ERI!$C:$Z,COLUMN(DATOS_ERI!J:J)-2,0),"")</f>
        <v>0.84698073059283308</v>
      </c>
      <c r="K45" s="40">
        <f>IFERROR(VLOOKUP($D45,DATOS_ERI!$C:$Z,COLUMN(DATOS_ERI!K:K)-2,0),"")</f>
        <v>0.68098237523207217</v>
      </c>
      <c r="L45" s="40">
        <f>IFERROR(VLOOKUP($D45,DATOS_ERI!$C:$Z,COLUMN(DATOS_ERI!L:L)-2,0),"")</f>
        <v>9.8181825888656231</v>
      </c>
      <c r="M45" s="40">
        <f>IFERROR(VLOOKUP($D45,DATOS_ERI!$C:$Z,COLUMN(DATOS_ERI!M:M)-2,0),"")</f>
        <v>3.3401436092201529E-3</v>
      </c>
      <c r="N45" s="35">
        <f>IFERROR(VLOOKUP($D45,DATOS_ERI!$C:$Z,COLUMN(DATOS_ERI!N:N)-2,0),"")</f>
        <v>117959</v>
      </c>
      <c r="O45" s="35">
        <f>IFERROR(VLOOKUP($D45,DATOS_ERI!$C:$Z,COLUMN(DATOS_ERI!O:O)-2,0),"")</f>
        <v>18050</v>
      </c>
      <c r="P45" s="35">
        <f>IFERROR(VLOOKUP($D45,DATOS_ERI!$C:$Z,COLUMN(DATOS_ERI!P:P)-2,0),"")</f>
        <v>35720</v>
      </c>
      <c r="Q45" s="35">
        <f>IFERROR(VLOOKUP($D45,DATOS_ERI!$C:$Z,COLUMN(DATOS_ERI!Q:Q)-2,0),"")</f>
        <v>0</v>
      </c>
      <c r="R45" s="35">
        <f>IFERROR(VLOOKUP($D45,DATOS_ERI!$C:$Z,COLUMN(DATOS_ERI!R:R)-2,0),"")</f>
        <v>129721</v>
      </c>
      <c r="S45" s="35">
        <f>IFERROR(VLOOKUP($D45,DATOS_ERI!$C:$Z,COLUMN(DATOS_ERI!S:S)-2,0),"")</f>
        <v>0</v>
      </c>
      <c r="T45" s="35">
        <f>IFERROR(VLOOKUP($D45,DATOS_ERI!$C:$Z,COLUMN(DATOS_ERI!T:T)-2,0),"")</f>
        <v>145860</v>
      </c>
      <c r="U45" s="35">
        <f>IFERROR(VLOOKUP($D45,DATOS_ERI!$C:$Z,COLUMN(DATOS_ERI!U:U)-2,0),"")</f>
        <v>0</v>
      </c>
      <c r="V45" s="35">
        <f>IFERROR(VLOOKUP($D45,DATOS_ERI!$C:$Z,COLUMN(DATOS_ERI!V:V)-2,0),"")</f>
        <v>18875</v>
      </c>
      <c r="W45" s="35">
        <f>IFERROR(VLOOKUP($D45,DATOS_ERI!$C:$Z,COLUMN(DATOS_ERI!W:W)-2,0),"")</f>
        <v>394</v>
      </c>
      <c r="X45" s="35">
        <f>IFERROR(VLOOKUP($D45,DATOS_ESF!$C:$T,COLUMN(DATOS_ESF!E:E)-2,0),"")</f>
        <v>4851617</v>
      </c>
      <c r="Y45" s="35">
        <f>IFERROR(VLOOKUP($D45,DATOS_ESF!$C:$T,COLUMN(DATOS_ESF!F:F)-2,0),"")</f>
        <v>11564296</v>
      </c>
      <c r="Z45" s="35">
        <f>IFERROR(VLOOKUP($D45,DATOS_ESF!$C:$T,COLUMN(DATOS_ESF!G:G)-2,0),"")</f>
        <v>16415913</v>
      </c>
      <c r="AA45" s="35">
        <f>IFERROR(VLOOKUP($D45,DATOS_ESF!$C:$T,COLUMN(DATOS_ESF!H:H)-2,0),"")</f>
        <v>368983</v>
      </c>
      <c r="AB45" s="35">
        <f>IFERROR(VLOOKUP($D45,DATOS_ESF!$C:$T,COLUMN(DATOS_ESF!I:I)-2,0),"")</f>
        <v>159235</v>
      </c>
      <c r="AC45" s="35">
        <f>IFERROR(VLOOKUP($D45,DATOS_ESF!$C:$T,COLUMN(DATOS_ESF!J:J)-2,0),"")</f>
        <v>528218</v>
      </c>
      <c r="AD45" s="35">
        <f>IFERROR(VLOOKUP($D45,DATOS_ESF!$C:$T,COLUMN(DATOS_ESF!K:K)-2,0),"")</f>
        <v>15887695</v>
      </c>
      <c r="AE45" s="35">
        <f>IFERROR(VLOOKUP($D45,DATOS_ESF!$C:$T,COLUMN(DATOS_ESF!L:L)-2,0),"")</f>
        <v>12267</v>
      </c>
      <c r="AF45">
        <f>IFERROR(VLOOKUP($D45,DATOS_ESF!$C:$T,COLUMN(DATOS_ESF!M:M)-2,0),"")</f>
        <v>4482634</v>
      </c>
      <c r="AG45">
        <f>IFERROR(VLOOKUP($D45,DATOS_ESF!$C:$T,COLUMN(DATOS_ESF!N:N)-2,0),"")</f>
        <v>13.148619313084884</v>
      </c>
      <c r="AH45">
        <f>IFERROR(VLOOKUP($D45,DATOS_ESF!$C:$T,COLUMN(DATOS_ESF!O:O)-2,0),"")</f>
        <v>13.115373879013397</v>
      </c>
      <c r="AI45">
        <f>IFERROR(VLOOKUP($D45,DATOS_ESF!$C:$T,COLUMN(DATOS_ESF!P:P)-2,0),"")</f>
        <v>72.624083901152389</v>
      </c>
      <c r="AJ45">
        <f>IFERROR(VLOOKUP($D45,DATOS_ESF!$C:$T,COLUMN(DATOS_ESF!Q:Q)-2,0),"")</f>
        <v>3.2177192946868077E-2</v>
      </c>
      <c r="AK45">
        <f>IFERROR(VLOOKUP($D45,DATOS_ESF!$C:$T,COLUMN(DATOS_ESF!R:R)-2,0),"")</f>
        <v>3.3246987684494196E-2</v>
      </c>
      <c r="AL45">
        <f>IFERROR(VLOOKUP($D45,DATOS_ESF!$C:$T,COLUMN(DATOS_ESF!S:S)-2,0),"")</f>
        <v>0.97752284627726771</v>
      </c>
      <c r="AM45">
        <f>IFERROR(VLOOKUP($D45,DATOS_ERI!$C:$Z,COLUMN(DATOS_ERI!Z:Z)-2,0),"")</f>
        <v>1326511</v>
      </c>
      <c r="AN45">
        <f>IFERROR(VLOOKUP($D45,DATOS_ERI!$C:$AA,COLUMN(DATOS_ERI!AA:AA)-2,0),"")</f>
        <v>183885</v>
      </c>
    </row>
    <row r="46" spans="1:40" hidden="1" x14ac:dyDescent="0.25">
      <c r="A46">
        <v>860000656</v>
      </c>
      <c r="B46" t="str">
        <f>VLOOKUP(A46,EMPRESAS!A:B,2,0)</f>
        <v>HMV INGENIEROS LTDA</v>
      </c>
      <c r="C46">
        <v>2015</v>
      </c>
      <c r="D46" t="s">
        <v>589</v>
      </c>
      <c r="E46" s="35">
        <f>IFERROR(VLOOKUP($D46,DATOS_ERI!$C:$Z,COLUMN(DATOS_ERI!E:E)-2,0),"")</f>
        <v>40261214</v>
      </c>
      <c r="F46" s="35">
        <f>IFERROR(VLOOKUP($D46,DATOS_ERI!$C:$Z,COLUMN(DATOS_ERI!F:F)-2,0),"")</f>
        <v>20040023</v>
      </c>
      <c r="G46" s="35">
        <f>IFERROR(VLOOKUP($D46,DATOS_ERI!$C:$Z,COLUMN(DATOS_ERI!G:G)-2,0),"")</f>
        <v>23165304</v>
      </c>
      <c r="H46" s="35">
        <f>IFERROR(VLOOKUP($D46,DATOS_ERI!$C:$Z,COLUMN(DATOS_ERI!H:H)-2,0),"")</f>
        <v>13766598</v>
      </c>
      <c r="I46" s="35">
        <f>IFERROR(VLOOKUP($D46,DATOS_ERI!$C:$Z,COLUMN(DATOS_ERI!I:I)-2,0),"")</f>
        <v>13766598</v>
      </c>
      <c r="J46" s="40">
        <f>IFERROR(VLOOKUP($D46,DATOS_ERI!$C:$Z,COLUMN(DATOS_ERI!J:J)-2,0),"")</f>
        <v>0.21990045800781904</v>
      </c>
      <c r="K46" s="40">
        <f>IFERROR(VLOOKUP($D46,DATOS_ERI!$C:$Z,COLUMN(DATOS_ERI!K:K)-2,0),"")</f>
        <v>0.1094554733542617</v>
      </c>
      <c r="L46" s="40">
        <f>IFERROR(VLOOKUP($D46,DATOS_ERI!$C:$Z,COLUMN(DATOS_ERI!L:L)-2,0),"")</f>
        <v>7.51910065456428E-2</v>
      </c>
      <c r="M46" s="40">
        <f>IFERROR(VLOOKUP($D46,DATOS_ERI!$C:$Z,COLUMN(DATOS_ERI!M:M)-2,0),"")</f>
        <v>3.7933148988461902E-2</v>
      </c>
      <c r="N46" s="35">
        <f>IFERROR(VLOOKUP($D46,DATOS_ERI!$C:$Z,COLUMN(DATOS_ERI!N:N)-2,0),"")</f>
        <v>183088359</v>
      </c>
      <c r="O46" s="35">
        <f>IFERROR(VLOOKUP($D46,DATOS_ERI!$C:$Z,COLUMN(DATOS_ERI!O:O)-2,0),"")</f>
        <v>142827145</v>
      </c>
      <c r="P46" s="35">
        <f>IFERROR(VLOOKUP($D46,DATOS_ERI!$C:$Z,COLUMN(DATOS_ERI!P:P)-2,0),"")</f>
        <v>26052689</v>
      </c>
      <c r="Q46" s="35">
        <f>IFERROR(VLOOKUP($D46,DATOS_ERI!$C:$Z,COLUMN(DATOS_ERI!Q:Q)-2,0),"")</f>
        <v>20050</v>
      </c>
      <c r="R46" s="35">
        <f>IFERROR(VLOOKUP($D46,DATOS_ERI!$C:$Z,COLUMN(DATOS_ERI!R:R)-2,0),"")</f>
        <v>0</v>
      </c>
      <c r="S46" s="35">
        <f>IFERROR(VLOOKUP($D46,DATOS_ERI!$C:$Z,COLUMN(DATOS_ERI!S:S)-2,0),"")</f>
        <v>0</v>
      </c>
      <c r="T46" s="35">
        <f>IFERROR(VLOOKUP($D46,DATOS_ERI!$C:$Z,COLUMN(DATOS_ERI!T:T)-2,0),"")</f>
        <v>8598591</v>
      </c>
      <c r="U46" s="35">
        <f>IFERROR(VLOOKUP($D46,DATOS_ERI!$C:$Z,COLUMN(DATOS_ERI!U:U)-2,0),"")</f>
        <v>2747043</v>
      </c>
      <c r="V46" s="35">
        <f>IFERROR(VLOOKUP($D46,DATOS_ERI!$C:$Z,COLUMN(DATOS_ERI!V:V)-2,0),"")</f>
        <v>10070399</v>
      </c>
      <c r="W46" s="35">
        <f>IFERROR(VLOOKUP($D46,DATOS_ERI!$C:$Z,COLUMN(DATOS_ERI!W:W)-2,0),"")</f>
        <v>6945118</v>
      </c>
      <c r="X46" s="35">
        <f>IFERROR(VLOOKUP($D46,DATOS_ESF!$C:$T,COLUMN(DATOS_ESF!E:E)-2,0),"")</f>
        <v>91813271</v>
      </c>
      <c r="Y46" s="35">
        <f>IFERROR(VLOOKUP($D46,DATOS_ESF!$C:$T,COLUMN(DATOS_ESF!F:F)-2,0),"")</f>
        <v>81612273</v>
      </c>
      <c r="Z46" s="35">
        <f>IFERROR(VLOOKUP($D46,DATOS_ESF!$C:$T,COLUMN(DATOS_ESF!G:G)-2,0),"")</f>
        <v>173425544</v>
      </c>
      <c r="AA46" s="35">
        <f>IFERROR(VLOOKUP($D46,DATOS_ESF!$C:$T,COLUMN(DATOS_ESF!H:H)-2,0),"")</f>
        <v>80959637</v>
      </c>
      <c r="AB46" s="35">
        <f>IFERROR(VLOOKUP($D46,DATOS_ESF!$C:$T,COLUMN(DATOS_ESF!I:I)-2,0),"")</f>
        <v>33853768</v>
      </c>
      <c r="AC46" s="35">
        <f>IFERROR(VLOOKUP($D46,DATOS_ESF!$C:$T,COLUMN(DATOS_ESF!J:J)-2,0),"")</f>
        <v>110186662</v>
      </c>
      <c r="AD46" s="35">
        <f>IFERROR(VLOOKUP($D46,DATOS_ESF!$C:$T,COLUMN(DATOS_ESF!K:K)-2,0),"")</f>
        <v>63238882</v>
      </c>
      <c r="AE46" s="35">
        <f>IFERROR(VLOOKUP($D46,DATOS_ESF!$C:$T,COLUMN(DATOS_ESF!L:L)-2,0),"")</f>
        <v>15489313</v>
      </c>
      <c r="AF46">
        <f>IFERROR(VLOOKUP($D46,DATOS_ESF!$C:$T,COLUMN(DATOS_ESF!M:M)-2,0),"")</f>
        <v>10853634</v>
      </c>
      <c r="AG46">
        <f>IFERROR(VLOOKUP($D46,DATOS_ESF!$C:$T,COLUMN(DATOS_ESF!N:N)-2,0),"")</f>
        <v>1.134062285877097</v>
      </c>
      <c r="AH46">
        <f>IFERROR(VLOOKUP($D46,DATOS_ESF!$C:$T,COLUMN(DATOS_ESF!O:O)-2,0),"")</f>
        <v>0.94274086233859966</v>
      </c>
      <c r="AI46">
        <f>IFERROR(VLOOKUP($D46,DATOS_ESF!$C:$T,COLUMN(DATOS_ESF!P:P)-2,0),"")</f>
        <v>2.4107293758260528</v>
      </c>
      <c r="AJ46">
        <f>IFERROR(VLOOKUP($D46,DATOS_ESF!$C:$T,COLUMN(DATOS_ESF!Q:Q)-2,0),"")</f>
        <v>0.63535428206585298</v>
      </c>
      <c r="AK46">
        <f>IFERROR(VLOOKUP($D46,DATOS_ESF!$C:$T,COLUMN(DATOS_ESF!R:R)-2,0),"")</f>
        <v>1.7423878872494931</v>
      </c>
      <c r="AL46">
        <f>IFERROR(VLOOKUP($D46,DATOS_ESF!$C:$T,COLUMN(DATOS_ESF!S:S)-2,0),"")</f>
        <v>0.55985207115740687</v>
      </c>
      <c r="AM46">
        <f>IFERROR(VLOOKUP($D46,DATOS_ERI!$C:$Z,COLUMN(DATOS_ERI!Z:Z)-2,0),"")</f>
        <v>231196078</v>
      </c>
      <c r="AN46">
        <f>IFERROR(VLOOKUP($D46,DATOS_ERI!$C:$AA,COLUMN(DATOS_ERI!AA:AA)-2,0),"")</f>
        <v>178592045</v>
      </c>
    </row>
    <row r="47" spans="1:40" hidden="1" x14ac:dyDescent="0.25">
      <c r="A47">
        <v>860000656</v>
      </c>
      <c r="B47" t="str">
        <f>VLOOKUP(A47,EMPRESAS!A:B,2,0)</f>
        <v>HMV INGENIEROS LTDA</v>
      </c>
      <c r="C47">
        <v>2016</v>
      </c>
      <c r="D47" t="s">
        <v>590</v>
      </c>
      <c r="E47" s="35">
        <f>IFERROR(VLOOKUP($D47,DATOS_ERI!$C:$Z,COLUMN(DATOS_ERI!E:E)-2,0),"")</f>
        <v>71388824</v>
      </c>
      <c r="F47" s="35">
        <f>IFERROR(VLOOKUP($D47,DATOS_ERI!$C:$Z,COLUMN(DATOS_ERI!F:F)-2,0),"")</f>
        <v>22891734</v>
      </c>
      <c r="G47" s="35">
        <f>IFERROR(VLOOKUP($D47,DATOS_ERI!$C:$Z,COLUMN(DATOS_ERI!G:G)-2,0),"")</f>
        <v>22425022</v>
      </c>
      <c r="H47" s="35">
        <f>IFERROR(VLOOKUP($D47,DATOS_ERI!$C:$Z,COLUMN(DATOS_ERI!H:H)-2,0),"")</f>
        <v>19863688</v>
      </c>
      <c r="I47" s="35">
        <f>IFERROR(VLOOKUP($D47,DATOS_ERI!$C:$Z,COLUMN(DATOS_ERI!I:I)-2,0),"")</f>
        <v>19863688</v>
      </c>
      <c r="J47" s="40">
        <f>IFERROR(VLOOKUP($D47,DATOS_ERI!$C:$Z,COLUMN(DATOS_ERI!J:J)-2,0),"")</f>
        <v>0.22167227574972545</v>
      </c>
      <c r="K47" s="40">
        <f>IFERROR(VLOOKUP($D47,DATOS_ERI!$C:$Z,COLUMN(DATOS_ERI!K:K)-2,0),"")</f>
        <v>7.1082033395554536E-2</v>
      </c>
      <c r="L47" s="40">
        <f>IFERROR(VLOOKUP($D47,DATOS_ERI!$C:$Z,COLUMN(DATOS_ERI!L:L)-2,0),"")</f>
        <v>6.1679527368912988E-2</v>
      </c>
      <c r="M47" s="40">
        <f>IFERROR(VLOOKUP($D47,DATOS_ERI!$C:$Z,COLUMN(DATOS_ERI!M:M)-2,0),"")</f>
        <v>3.9841389957933307E-2</v>
      </c>
      <c r="N47" s="35">
        <f>IFERROR(VLOOKUP($D47,DATOS_ERI!$C:$Z,COLUMN(DATOS_ERI!N:N)-2,0),"")</f>
        <v>322046696</v>
      </c>
      <c r="O47" s="35">
        <f>IFERROR(VLOOKUP($D47,DATOS_ERI!$C:$Z,COLUMN(DATOS_ERI!O:O)-2,0),"")</f>
        <v>250657872</v>
      </c>
      <c r="P47" s="35">
        <f>IFERROR(VLOOKUP($D47,DATOS_ERI!$C:$Z,COLUMN(DATOS_ERI!P:P)-2,0),"")</f>
        <v>62379980</v>
      </c>
      <c r="Q47" s="35">
        <f>IFERROR(VLOOKUP($D47,DATOS_ERI!$C:$Z,COLUMN(DATOS_ERI!Q:Q)-2,0),"")</f>
        <v>22696</v>
      </c>
      <c r="R47" s="35">
        <f>IFERROR(VLOOKUP($D47,DATOS_ERI!$C:$Z,COLUMN(DATOS_ERI!R:R)-2,0),"")</f>
        <v>200778</v>
      </c>
      <c r="S47" s="35">
        <f>IFERROR(VLOOKUP($D47,DATOS_ERI!$C:$Z,COLUMN(DATOS_ERI!S:S)-2,0),"")</f>
        <v>22696</v>
      </c>
      <c r="T47" s="35">
        <f>IFERROR(VLOOKUP($D47,DATOS_ERI!$C:$Z,COLUMN(DATOS_ERI!T:T)-2,0),"")</f>
        <v>17217771</v>
      </c>
      <c r="U47" s="35">
        <f>IFERROR(VLOOKUP($D47,DATOS_ERI!$C:$Z,COLUMN(DATOS_ERI!U:U)-2,0),"")</f>
        <v>3088711</v>
      </c>
      <c r="V47" s="35">
        <f>IFERROR(VLOOKUP($D47,DATOS_ERI!$C:$Z,COLUMN(DATOS_ERI!V:V)-2,0),"")</f>
        <v>8880088</v>
      </c>
      <c r="W47" s="35">
        <f>IFERROR(VLOOKUP($D47,DATOS_ERI!$C:$Z,COLUMN(DATOS_ERI!W:W)-2,0),"")</f>
        <v>12830788</v>
      </c>
      <c r="X47" s="35">
        <f>IFERROR(VLOOKUP($D47,DATOS_ESF!$C:$T,COLUMN(DATOS_ESF!E:E)-2,0),"")</f>
        <v>80147707</v>
      </c>
      <c r="Y47" s="35">
        <f>IFERROR(VLOOKUP($D47,DATOS_ESF!$C:$T,COLUMN(DATOS_ESF!F:F)-2,0),"")</f>
        <v>70096177</v>
      </c>
      <c r="Z47" s="35">
        <f>IFERROR(VLOOKUP($D47,DATOS_ESF!$C:$T,COLUMN(DATOS_ESF!G:G)-2,0),"")</f>
        <v>150243884</v>
      </c>
      <c r="AA47" s="35">
        <f>IFERROR(VLOOKUP($D47,DATOS_ESF!$C:$T,COLUMN(DATOS_ESF!H:H)-2,0),"")</f>
        <v>64028862</v>
      </c>
      <c r="AB47" s="35">
        <f>IFERROR(VLOOKUP($D47,DATOS_ESF!$C:$T,COLUMN(DATOS_ESF!I:I)-2,0),"")</f>
        <v>19699584</v>
      </c>
      <c r="AC47" s="35">
        <f>IFERROR(VLOOKUP($D47,DATOS_ESF!$C:$T,COLUMN(DATOS_ESF!J:J)-2,0),"")</f>
        <v>79029584</v>
      </c>
      <c r="AD47" s="35">
        <f>IFERROR(VLOOKUP($D47,DATOS_ESF!$C:$T,COLUMN(DATOS_ESF!K:K)-2,0),"")</f>
        <v>71214300</v>
      </c>
      <c r="AE47" s="35">
        <f>IFERROR(VLOOKUP($D47,DATOS_ESF!$C:$T,COLUMN(DATOS_ESF!L:L)-2,0),"")</f>
        <v>13965205</v>
      </c>
      <c r="AF47">
        <f>IFERROR(VLOOKUP($D47,DATOS_ESF!$C:$T,COLUMN(DATOS_ESF!M:M)-2,0),"")</f>
        <v>16118845</v>
      </c>
      <c r="AG47">
        <f>IFERROR(VLOOKUP($D47,DATOS_ESF!$C:$T,COLUMN(DATOS_ESF!N:N)-2,0),"")</f>
        <v>1.251743424707439</v>
      </c>
      <c r="AH47">
        <f>IFERROR(VLOOKUP($D47,DATOS_ESF!$C:$T,COLUMN(DATOS_ESF!O:O)-2,0),"")</f>
        <v>1.0336354564602444</v>
      </c>
      <c r="AI47">
        <f>IFERROR(VLOOKUP($D47,DATOS_ESF!$C:$T,COLUMN(DATOS_ESF!P:P)-2,0),"")</f>
        <v>3.5582567124260085</v>
      </c>
      <c r="AJ47">
        <f>IFERROR(VLOOKUP($D47,DATOS_ESF!$C:$T,COLUMN(DATOS_ESF!Q:Q)-2,0),"")</f>
        <v>0.52600865936080299</v>
      </c>
      <c r="AK47">
        <f>IFERROR(VLOOKUP($D47,DATOS_ESF!$C:$T,COLUMN(DATOS_ESF!R:R)-2,0),"")</f>
        <v>1.1097431836021698</v>
      </c>
      <c r="AL47">
        <f>IFERROR(VLOOKUP($D47,DATOS_ESF!$C:$T,COLUMN(DATOS_ESF!S:S)-2,0),"")</f>
        <v>0.6051087177698361</v>
      </c>
      <c r="AM47">
        <f>IFERROR(VLOOKUP($D47,DATOS_ERI!$C:$Z,COLUMN(DATOS_ERI!Z:Z)-2,0),"")</f>
        <v>375800944</v>
      </c>
      <c r="AN47">
        <f>IFERROR(VLOOKUP($D47,DATOS_ERI!$C:$AA,COLUMN(DATOS_ERI!AA:AA)-2,0),"")</f>
        <v>329203521</v>
      </c>
    </row>
    <row r="48" spans="1:40" hidden="1" x14ac:dyDescent="0.25">
      <c r="A48">
        <v>860000656</v>
      </c>
      <c r="B48" t="str">
        <f>VLOOKUP(A48,EMPRESAS!A:B,2,0)</f>
        <v>HMV INGENIEROS LTDA</v>
      </c>
      <c r="C48">
        <v>2017</v>
      </c>
      <c r="D48" t="s">
        <v>591</v>
      </c>
      <c r="E48" s="35">
        <f>IFERROR(VLOOKUP($D48,DATOS_ERI!$C:$Z,COLUMN(DATOS_ERI!E:E)-2,0),"")</f>
        <v>35185628</v>
      </c>
      <c r="F48" s="35">
        <f>IFERROR(VLOOKUP($D48,DATOS_ERI!$C:$Z,COLUMN(DATOS_ERI!F:F)-2,0),"")</f>
        <v>9661332</v>
      </c>
      <c r="G48" s="35">
        <f>IFERROR(VLOOKUP($D48,DATOS_ERI!$C:$Z,COLUMN(DATOS_ERI!G:G)-2,0),"")</f>
        <v>12368485</v>
      </c>
      <c r="H48" s="35">
        <f>IFERROR(VLOOKUP($D48,DATOS_ERI!$C:$Z,COLUMN(DATOS_ERI!H:H)-2,0),"")</f>
        <v>10251389</v>
      </c>
      <c r="I48" s="35">
        <f>IFERROR(VLOOKUP($D48,DATOS_ERI!$C:$Z,COLUMN(DATOS_ERI!I:I)-2,0),"")</f>
        <v>10251389</v>
      </c>
      <c r="J48" s="40">
        <f>IFERROR(VLOOKUP($D48,DATOS_ERI!$C:$Z,COLUMN(DATOS_ERI!J:J)-2,0),"")</f>
        <v>0.18270093206447979</v>
      </c>
      <c r="K48" s="40">
        <f>IFERROR(VLOOKUP($D48,DATOS_ERI!$C:$Z,COLUMN(DATOS_ERI!K:K)-2,0),"")</f>
        <v>5.0166345230057703E-2</v>
      </c>
      <c r="L48" s="40">
        <f>IFERROR(VLOOKUP($D48,DATOS_ERI!$C:$Z,COLUMN(DATOS_ERI!L:L)-2,0),"")</f>
        <v>5.323020880160375E-2</v>
      </c>
      <c r="M48" s="40">
        <f>IFERROR(VLOOKUP($D48,DATOS_ERI!$C:$Z,COLUMN(DATOS_ERI!M:M)-2,0),"")</f>
        <v>2.733526346746264E-2</v>
      </c>
      <c r="N48" s="35">
        <f>IFERROR(VLOOKUP($D48,DATOS_ERI!$C:$Z,COLUMN(DATOS_ERI!N:N)-2,0),"")</f>
        <v>192585925</v>
      </c>
      <c r="O48" s="35">
        <f>IFERROR(VLOOKUP($D48,DATOS_ERI!$C:$Z,COLUMN(DATOS_ERI!O:O)-2,0),"")</f>
        <v>157400297</v>
      </c>
      <c r="P48" s="35">
        <f>IFERROR(VLOOKUP($D48,DATOS_ERI!$C:$Z,COLUMN(DATOS_ERI!P:P)-2,0),"")</f>
        <v>31800374</v>
      </c>
      <c r="Q48" s="35">
        <f>IFERROR(VLOOKUP($D48,DATOS_ERI!$C:$Z,COLUMN(DATOS_ERI!Q:Q)-2,0),"")</f>
        <v>0</v>
      </c>
      <c r="R48" s="35">
        <f>IFERROR(VLOOKUP($D48,DATOS_ERI!$C:$Z,COLUMN(DATOS_ERI!R:R)-2,0),"")</f>
        <v>846872</v>
      </c>
      <c r="S48" s="35">
        <f>IFERROR(VLOOKUP($D48,DATOS_ERI!$C:$Z,COLUMN(DATOS_ERI!S:S)-2,0),"")</f>
        <v>0</v>
      </c>
      <c r="T48" s="35">
        <f>IFERROR(VLOOKUP($D48,DATOS_ERI!$C:$Z,COLUMN(DATOS_ERI!T:T)-2,0),"")</f>
        <v>7122950</v>
      </c>
      <c r="U48" s="35">
        <f>IFERROR(VLOOKUP($D48,DATOS_ERI!$C:$Z,COLUMN(DATOS_ERI!U:U)-2,0),"")</f>
        <v>0</v>
      </c>
      <c r="V48" s="35">
        <f>IFERROR(VLOOKUP($D48,DATOS_ERI!$C:$Z,COLUMN(DATOS_ERI!V:V)-2,0),"")</f>
        <v>2257115</v>
      </c>
      <c r="W48" s="35">
        <f>IFERROR(VLOOKUP($D48,DATOS_ERI!$C:$Z,COLUMN(DATOS_ERI!W:W)-2,0),"")</f>
        <v>5264387</v>
      </c>
      <c r="X48" s="35">
        <f>IFERROR(VLOOKUP($D48,DATOS_ESF!$C:$T,COLUMN(DATOS_ESF!E:E)-2,0),"")</f>
        <v>205266903</v>
      </c>
      <c r="Y48" s="35">
        <f>IFERROR(VLOOKUP($D48,DATOS_ESF!$C:$T,COLUMN(DATOS_ESF!F:F)-2,0),"")</f>
        <v>144531105</v>
      </c>
      <c r="Z48" s="35">
        <f>IFERROR(VLOOKUP($D48,DATOS_ESF!$C:$T,COLUMN(DATOS_ESF!G:G)-2,0),"")</f>
        <v>349798008</v>
      </c>
      <c r="AA48" s="35">
        <f>IFERROR(VLOOKUP($D48,DATOS_ESF!$C:$T,COLUMN(DATOS_ESF!H:H)-2,0),"")</f>
        <v>150276452</v>
      </c>
      <c r="AB48" s="35">
        <f>IFERROR(VLOOKUP($D48,DATOS_ESF!$C:$T,COLUMN(DATOS_ESF!I:I)-2,0),"")</f>
        <v>45443363</v>
      </c>
      <c r="AC48" s="35">
        <f>IFERROR(VLOOKUP($D48,DATOS_ESF!$C:$T,COLUMN(DATOS_ESF!J:J)-2,0),"")</f>
        <v>195719815</v>
      </c>
      <c r="AD48" s="35">
        <f>IFERROR(VLOOKUP($D48,DATOS_ESF!$C:$T,COLUMN(DATOS_ESF!K:K)-2,0),"")</f>
        <v>154078193</v>
      </c>
      <c r="AE48" s="35">
        <f>IFERROR(VLOOKUP($D48,DATOS_ESF!$C:$T,COLUMN(DATOS_ESF!L:L)-2,0),"")</f>
        <v>23101567</v>
      </c>
      <c r="AF48">
        <f>IFERROR(VLOOKUP($D48,DATOS_ESF!$C:$T,COLUMN(DATOS_ESF!M:M)-2,0),"")</f>
        <v>54990451</v>
      </c>
      <c r="AG48">
        <f>IFERROR(VLOOKUP($D48,DATOS_ESF!$C:$T,COLUMN(DATOS_ESF!N:N)-2,0),"")</f>
        <v>1.3659285953863218</v>
      </c>
      <c r="AH48">
        <f>IFERROR(VLOOKUP($D48,DATOS_ESF!$C:$T,COLUMN(DATOS_ESF!O:O)-2,0),"")</f>
        <v>1.2122014698616919</v>
      </c>
      <c r="AI48">
        <f>IFERROR(VLOOKUP($D48,DATOS_ESF!$C:$T,COLUMN(DATOS_ESF!P:P)-2,0),"")</f>
        <v>3.1804667493468739</v>
      </c>
      <c r="AJ48">
        <f>IFERROR(VLOOKUP($D48,DATOS_ESF!$C:$T,COLUMN(DATOS_ESF!Q:Q)-2,0),"")</f>
        <v>0.55952238298624046</v>
      </c>
      <c r="AK48">
        <f>IFERROR(VLOOKUP($D48,DATOS_ESF!$C:$T,COLUMN(DATOS_ESF!R:R)-2,0),"")</f>
        <v>1.2702629177381384</v>
      </c>
      <c r="AL48">
        <f>IFERROR(VLOOKUP($D48,DATOS_ESF!$C:$T,COLUMN(DATOS_ESF!S:S)-2,0),"")</f>
        <v>0.57039077249405035</v>
      </c>
      <c r="AM48">
        <f>IFERROR(VLOOKUP($D48,DATOS_ERI!$C:$Z,COLUMN(DATOS_ERI!Z:Z)-2,0),"")</f>
        <v>217341747</v>
      </c>
      <c r="AN48">
        <f>IFERROR(VLOOKUP($D48,DATOS_ERI!$C:$AA,COLUMN(DATOS_ERI!AA:AA)-2,0),"")</f>
        <v>195311930</v>
      </c>
    </row>
    <row r="49" spans="1:40" hidden="1" x14ac:dyDescent="0.25">
      <c r="A49">
        <v>860001986</v>
      </c>
      <c r="B49" t="str">
        <f>VLOOKUP(A49,EMPRESAS!A:B,2,0)</f>
        <v>INGENIEROS CONSULTORES CIVILES Y ELECTRICOS S A</v>
      </c>
      <c r="C49">
        <v>2016</v>
      </c>
      <c r="D49" t="s">
        <v>592</v>
      </c>
      <c r="E49" s="35">
        <f>IFERROR(VLOOKUP($D49,DATOS_ERI!$C:$Z,COLUMN(DATOS_ERI!E:E)-2,0),"")</f>
        <v>76518770</v>
      </c>
      <c r="F49" s="35">
        <f>IFERROR(VLOOKUP($D49,DATOS_ERI!$C:$Z,COLUMN(DATOS_ERI!F:F)-2,0),"")</f>
        <v>12378288</v>
      </c>
      <c r="G49" s="35">
        <f>IFERROR(VLOOKUP($D49,DATOS_ERI!$C:$Z,COLUMN(DATOS_ERI!G:G)-2,0),"")</f>
        <v>12214538</v>
      </c>
      <c r="H49" s="35">
        <f>IFERROR(VLOOKUP($D49,DATOS_ERI!$C:$Z,COLUMN(DATOS_ERI!H:H)-2,0),"")</f>
        <v>6794038</v>
      </c>
      <c r="I49" s="35">
        <f>IFERROR(VLOOKUP($D49,DATOS_ERI!$C:$Z,COLUMN(DATOS_ERI!I:I)-2,0),"")</f>
        <v>6794038</v>
      </c>
      <c r="J49" s="40">
        <f>IFERROR(VLOOKUP($D49,DATOS_ERI!$C:$Z,COLUMN(DATOS_ERI!J:J)-2,0),"")</f>
        <v>0.41551318995385472</v>
      </c>
      <c r="K49" s="40">
        <f>IFERROR(VLOOKUP($D49,DATOS_ERI!$C:$Z,COLUMN(DATOS_ERI!K:K)-2,0),"")</f>
        <v>6.7216735619868434E-2</v>
      </c>
      <c r="L49" s="40">
        <f>IFERROR(VLOOKUP($D49,DATOS_ERI!$C:$Z,COLUMN(DATOS_ERI!L:L)-2,0),"")</f>
        <v>3.6893070838014089E-2</v>
      </c>
      <c r="M49" s="40">
        <f>IFERROR(VLOOKUP($D49,DATOS_ERI!$C:$Z,COLUMN(DATOS_ERI!M:M)-2,0),"")</f>
        <v>2.979535939677549E-3</v>
      </c>
      <c r="N49" s="35">
        <f>IFERROR(VLOOKUP($D49,DATOS_ERI!$C:$Z,COLUMN(DATOS_ERI!N:N)-2,0),"")</f>
        <v>184154852</v>
      </c>
      <c r="O49" s="35">
        <f>IFERROR(VLOOKUP($D49,DATOS_ERI!$C:$Z,COLUMN(DATOS_ERI!O:O)-2,0),"")</f>
        <v>107636082</v>
      </c>
      <c r="P49" s="35">
        <f>IFERROR(VLOOKUP($D49,DATOS_ERI!$C:$Z,COLUMN(DATOS_ERI!P:P)-2,0),"")</f>
        <v>62836116</v>
      </c>
      <c r="Q49" s="35">
        <f>IFERROR(VLOOKUP($D49,DATOS_ERI!$C:$Z,COLUMN(DATOS_ERI!Q:Q)-2,0),"")</f>
        <v>0</v>
      </c>
      <c r="R49" s="35">
        <f>IFERROR(VLOOKUP($D49,DATOS_ERI!$C:$Z,COLUMN(DATOS_ERI!R:R)-2,0),"")</f>
        <v>1140845</v>
      </c>
      <c r="S49" s="35">
        <f>IFERROR(VLOOKUP($D49,DATOS_ERI!$C:$Z,COLUMN(DATOS_ERI!S:S)-2,0),"")</f>
        <v>0</v>
      </c>
      <c r="T49" s="35">
        <f>IFERROR(VLOOKUP($D49,DATOS_ERI!$C:$Z,COLUMN(DATOS_ERI!T:T)-2,0),"")</f>
        <v>977324</v>
      </c>
      <c r="U49" s="35">
        <f>IFERROR(VLOOKUP($D49,DATOS_ERI!$C:$Z,COLUMN(DATOS_ERI!U:U)-2,0),"")</f>
        <v>1140845</v>
      </c>
      <c r="V49" s="35">
        <f>IFERROR(VLOOKUP($D49,DATOS_ERI!$C:$Z,COLUMN(DATOS_ERI!V:V)-2,0),"")</f>
        <v>141022</v>
      </c>
      <c r="W49" s="35">
        <f>IFERROR(VLOOKUP($D49,DATOS_ERI!$C:$Z,COLUMN(DATOS_ERI!W:W)-2,0),"")</f>
        <v>548696</v>
      </c>
      <c r="X49" s="35">
        <f>IFERROR(VLOOKUP($D49,DATOS_ESF!$C:$T,COLUMN(DATOS_ESF!E:E)-2,0),"")</f>
        <v>36284009</v>
      </c>
      <c r="Y49" s="35">
        <f>IFERROR(VLOOKUP($D49,DATOS_ESF!$C:$T,COLUMN(DATOS_ESF!F:F)-2,0),"")</f>
        <v>10404961</v>
      </c>
      <c r="Z49" s="35">
        <f>IFERROR(VLOOKUP($D49,DATOS_ESF!$C:$T,COLUMN(DATOS_ESF!G:G)-2,0),"")</f>
        <v>46688970</v>
      </c>
      <c r="AA49" s="35">
        <f>IFERROR(VLOOKUP($D49,DATOS_ESF!$C:$T,COLUMN(DATOS_ESF!H:H)-2,0),"")</f>
        <v>24776557</v>
      </c>
      <c r="AB49" s="35">
        <f>IFERROR(VLOOKUP($D49,DATOS_ESF!$C:$T,COLUMN(DATOS_ESF!I:I)-2,0),"")</f>
        <v>16684812</v>
      </c>
      <c r="AC49" s="35">
        <f>IFERROR(VLOOKUP($D49,DATOS_ESF!$C:$T,COLUMN(DATOS_ESF!J:J)-2,0),"")</f>
        <v>32352985</v>
      </c>
      <c r="AD49" s="35">
        <f>IFERROR(VLOOKUP($D49,DATOS_ESF!$C:$T,COLUMN(DATOS_ESF!K:K)-2,0),"")</f>
        <v>14335985</v>
      </c>
      <c r="AE49" s="35">
        <f>IFERROR(VLOOKUP($D49,DATOS_ESF!$C:$T,COLUMN(DATOS_ESF!L:L)-2,0),"")</f>
        <v>2864454</v>
      </c>
      <c r="AF49">
        <f>IFERROR(VLOOKUP($D49,DATOS_ESF!$C:$T,COLUMN(DATOS_ESF!M:M)-2,0),"")</f>
        <v>11507452</v>
      </c>
      <c r="AG49">
        <f>IFERROR(VLOOKUP($D49,DATOS_ESF!$C:$T,COLUMN(DATOS_ESF!N:N)-2,0),"")</f>
        <v>1.4644491968759017</v>
      </c>
      <c r="AH49">
        <f>IFERROR(VLOOKUP($D49,DATOS_ESF!$C:$T,COLUMN(DATOS_ESF!O:O)-2,0),"")</f>
        <v>1.3488377339918536</v>
      </c>
      <c r="AI49">
        <f>IFERROR(VLOOKUP($D49,DATOS_ESF!$C:$T,COLUMN(DATOS_ESF!P:P)-2,0),"")</f>
        <v>0.62361871383387479</v>
      </c>
      <c r="AJ49">
        <f>IFERROR(VLOOKUP($D49,DATOS_ESF!$C:$T,COLUMN(DATOS_ESF!Q:Q)-2,0),"")</f>
        <v>0.69294707079637863</v>
      </c>
      <c r="AK49">
        <f>IFERROR(VLOOKUP($D49,DATOS_ESF!$C:$T,COLUMN(DATOS_ESF!R:R)-2,0),"")</f>
        <v>2.2567674980128678</v>
      </c>
      <c r="AL49">
        <f>IFERROR(VLOOKUP($D49,DATOS_ESF!$C:$T,COLUMN(DATOS_ESF!S:S)-2,0),"")</f>
        <v>0.66441382193695853</v>
      </c>
      <c r="AM49">
        <f>IFERROR(VLOOKUP($D49,DATOS_ERI!$C:$Z,COLUMN(DATOS_ERI!Z:Z)-2,0),"")</f>
        <v>200483698</v>
      </c>
      <c r="AN49">
        <f>IFERROR(VLOOKUP($D49,DATOS_ERI!$C:$AA,COLUMN(DATOS_ERI!AA:AA)-2,0),"")</f>
        <v>173302584</v>
      </c>
    </row>
    <row r="50" spans="1:40" hidden="1" x14ac:dyDescent="0.25">
      <c r="A50">
        <v>860001986</v>
      </c>
      <c r="B50" t="str">
        <f>VLOOKUP(A50,EMPRESAS!A:B,2,0)</f>
        <v>INGENIEROS CONSULTORES CIVILES Y ELECTRICOS S A</v>
      </c>
      <c r="C50">
        <v>2017</v>
      </c>
      <c r="D50" t="s">
        <v>593</v>
      </c>
      <c r="E50" s="35">
        <f>IFERROR(VLOOKUP($D50,DATOS_ERI!$C:$Z,COLUMN(DATOS_ERI!E:E)-2,0),"")</f>
        <v>36596291</v>
      </c>
      <c r="F50" s="35">
        <f>IFERROR(VLOOKUP($D50,DATOS_ERI!$C:$Z,COLUMN(DATOS_ERI!F:F)-2,0),"")</f>
        <v>9386091</v>
      </c>
      <c r="G50" s="35">
        <f>IFERROR(VLOOKUP($D50,DATOS_ERI!$C:$Z,COLUMN(DATOS_ERI!G:G)-2,0),"")</f>
        <v>9032468</v>
      </c>
      <c r="H50" s="35">
        <f>IFERROR(VLOOKUP($D50,DATOS_ERI!$C:$Z,COLUMN(DATOS_ERI!H:H)-2,0),"")</f>
        <v>6228159</v>
      </c>
      <c r="I50" s="35">
        <f>IFERROR(VLOOKUP($D50,DATOS_ERI!$C:$Z,COLUMN(DATOS_ERI!I:I)-2,0),"")</f>
        <v>6228159</v>
      </c>
      <c r="J50" s="40">
        <f>IFERROR(VLOOKUP($D50,DATOS_ERI!$C:$Z,COLUMN(DATOS_ERI!J:J)-2,0),"")</f>
        <v>0.34503073055179079</v>
      </c>
      <c r="K50" s="40">
        <f>IFERROR(VLOOKUP($D50,DATOS_ERI!$C:$Z,COLUMN(DATOS_ERI!K:K)-2,0),"")</f>
        <v>8.8492296521404001E-2</v>
      </c>
      <c r="L50" s="40">
        <f>IFERROR(VLOOKUP($D50,DATOS_ERI!$C:$Z,COLUMN(DATOS_ERI!L:L)-2,0),"")</f>
        <v>5.8719236049432189E-2</v>
      </c>
      <c r="M50" s="40">
        <f>IFERROR(VLOOKUP($D50,DATOS_ERI!$C:$Z,COLUMN(DATOS_ERI!M:M)-2,0),"")</f>
        <v>5.5809285695335381E-3</v>
      </c>
      <c r="N50" s="35">
        <f>IFERROR(VLOOKUP($D50,DATOS_ERI!$C:$Z,COLUMN(DATOS_ERI!N:N)-2,0),"")</f>
        <v>106066758</v>
      </c>
      <c r="O50" s="35">
        <f>IFERROR(VLOOKUP($D50,DATOS_ERI!$C:$Z,COLUMN(DATOS_ERI!O:O)-2,0),"")</f>
        <v>69470467</v>
      </c>
      <c r="P50" s="35">
        <f>IFERROR(VLOOKUP($D50,DATOS_ERI!$C:$Z,COLUMN(DATOS_ERI!P:P)-2,0),"")</f>
        <v>26944031</v>
      </c>
      <c r="Q50" s="35">
        <f>IFERROR(VLOOKUP($D50,DATOS_ERI!$C:$Z,COLUMN(DATOS_ERI!Q:Q)-2,0),"")</f>
        <v>0</v>
      </c>
      <c r="R50" s="35">
        <f>IFERROR(VLOOKUP($D50,DATOS_ERI!$C:$Z,COLUMN(DATOS_ERI!R:R)-2,0),"")</f>
        <v>552653</v>
      </c>
      <c r="S50" s="35">
        <f>IFERROR(VLOOKUP($D50,DATOS_ERI!$C:$Z,COLUMN(DATOS_ERI!S:S)-2,0),"")</f>
        <v>0</v>
      </c>
      <c r="T50" s="35">
        <f>IFERROR(VLOOKUP($D50,DATOS_ERI!$C:$Z,COLUMN(DATOS_ERI!T:T)-2,0),"")</f>
        <v>286484</v>
      </c>
      <c r="U50" s="35">
        <f>IFERROR(VLOOKUP($D50,DATOS_ERI!$C:$Z,COLUMN(DATOS_ERI!U:U)-2,0),"")</f>
        <v>0</v>
      </c>
      <c r="V50" s="35">
        <f>IFERROR(VLOOKUP($D50,DATOS_ERI!$C:$Z,COLUMN(DATOS_ERI!V:V)-2,0),"")</f>
        <v>100520</v>
      </c>
      <c r="W50" s="35">
        <f>IFERROR(VLOOKUP($D50,DATOS_ERI!$C:$Z,COLUMN(DATOS_ERI!W:W)-2,0),"")</f>
        <v>591951</v>
      </c>
      <c r="X50" s="35">
        <f>IFERROR(VLOOKUP($D50,DATOS_ESF!$C:$T,COLUMN(DATOS_ESF!E:E)-2,0),"")</f>
        <v>79770693</v>
      </c>
      <c r="Y50" s="35">
        <f>IFERROR(VLOOKUP($D50,DATOS_ESF!$C:$T,COLUMN(DATOS_ESF!F:F)-2,0),"")</f>
        <v>22705001</v>
      </c>
      <c r="Z50" s="35">
        <f>IFERROR(VLOOKUP($D50,DATOS_ESF!$C:$T,COLUMN(DATOS_ESF!G:G)-2,0),"")</f>
        <v>102475694</v>
      </c>
      <c r="AA50" s="35">
        <f>IFERROR(VLOOKUP($D50,DATOS_ESF!$C:$T,COLUMN(DATOS_ESF!H:H)-2,0),"")</f>
        <v>38932578</v>
      </c>
      <c r="AB50" s="35">
        <f>IFERROR(VLOOKUP($D50,DATOS_ESF!$C:$T,COLUMN(DATOS_ESF!I:I)-2,0),"")</f>
        <v>28697215</v>
      </c>
      <c r="AC50" s="35">
        <f>IFERROR(VLOOKUP($D50,DATOS_ESF!$C:$T,COLUMN(DATOS_ESF!J:J)-2,0),"")</f>
        <v>67629793</v>
      </c>
      <c r="AD50" s="35">
        <f>IFERROR(VLOOKUP($D50,DATOS_ESF!$C:$T,COLUMN(DATOS_ESF!K:K)-2,0),"")</f>
        <v>34845901</v>
      </c>
      <c r="AE50" s="35">
        <f>IFERROR(VLOOKUP($D50,DATOS_ESF!$C:$T,COLUMN(DATOS_ESF!L:L)-2,0),"")</f>
        <v>20555300</v>
      </c>
      <c r="AF50">
        <f>IFERROR(VLOOKUP($D50,DATOS_ESF!$C:$T,COLUMN(DATOS_ESF!M:M)-2,0),"")</f>
        <v>40838115</v>
      </c>
      <c r="AG50">
        <f>IFERROR(VLOOKUP($D50,DATOS_ESF!$C:$T,COLUMN(DATOS_ESF!N:N)-2,0),"")</f>
        <v>2.0489445368863062</v>
      </c>
      <c r="AH50">
        <f>IFERROR(VLOOKUP($D50,DATOS_ESF!$C:$T,COLUMN(DATOS_ESF!O:O)-2,0),"")</f>
        <v>1.5209728212706592</v>
      </c>
      <c r="AI50">
        <f>IFERROR(VLOOKUP($D50,DATOS_ESF!$C:$T,COLUMN(DATOS_ESF!P:P)-2,0),"")</f>
        <v>0.79119179334998191</v>
      </c>
      <c r="AJ50">
        <f>IFERROR(VLOOKUP($D50,DATOS_ESF!$C:$T,COLUMN(DATOS_ESF!Q:Q)-2,0),"")</f>
        <v>0.65995935582539211</v>
      </c>
      <c r="AK50">
        <f>IFERROR(VLOOKUP($D50,DATOS_ESF!$C:$T,COLUMN(DATOS_ESF!R:R)-2,0),"")</f>
        <v>1.9408249194073071</v>
      </c>
      <c r="AL50">
        <f>IFERROR(VLOOKUP($D50,DATOS_ESF!$C:$T,COLUMN(DATOS_ESF!S:S)-2,0),"")</f>
        <v>0.62007987962491862</v>
      </c>
      <c r="AM50">
        <f>IFERROR(VLOOKUP($D50,DATOS_ERI!$C:$Z,COLUMN(DATOS_ERI!Z:Z)-2,0),"")</f>
        <v>115977661</v>
      </c>
      <c r="AN50">
        <f>IFERROR(VLOOKUP($D50,DATOS_ERI!$C:$AA,COLUMN(DATOS_ERI!AA:AA)-2,0),"")</f>
        <v>97559102</v>
      </c>
    </row>
    <row r="51" spans="1:40" hidden="1" x14ac:dyDescent="0.25">
      <c r="A51">
        <v>860002837</v>
      </c>
      <c r="B51" t="str">
        <f>VLOOKUP(A51,EMPRESAS!A:B,2,0)</f>
        <v>OSPINAS Y CIA S A</v>
      </c>
      <c r="C51">
        <v>2015</v>
      </c>
      <c r="D51" t="s">
        <v>594</v>
      </c>
      <c r="E51" s="35">
        <f>IFERROR(VLOOKUP($D51,DATOS_ERI!$C:$Z,COLUMN(DATOS_ERI!E:E)-2,0),"")</f>
        <v>10887486</v>
      </c>
      <c r="F51" s="35">
        <f>IFERROR(VLOOKUP($D51,DATOS_ERI!$C:$Z,COLUMN(DATOS_ERI!F:F)-2,0),"")</f>
        <v>-6843034</v>
      </c>
      <c r="G51" s="35">
        <f>IFERROR(VLOOKUP($D51,DATOS_ERI!$C:$Z,COLUMN(DATOS_ERI!G:G)-2,0),"")</f>
        <v>-10512043</v>
      </c>
      <c r="H51" s="35">
        <f>IFERROR(VLOOKUP($D51,DATOS_ERI!$C:$Z,COLUMN(DATOS_ERI!H:H)-2,0),"")</f>
        <v>-8638930</v>
      </c>
      <c r="I51" s="35">
        <f>IFERROR(VLOOKUP($D51,DATOS_ERI!$C:$Z,COLUMN(DATOS_ERI!I:I)-2,0),"")</f>
        <v>-8638930</v>
      </c>
      <c r="J51" s="40">
        <f>IFERROR(VLOOKUP($D51,DATOS_ERI!$C:$Z,COLUMN(DATOS_ERI!J:J)-2,0),"")</f>
        <v>0.21874408247523427</v>
      </c>
      <c r="K51" s="40">
        <f>IFERROR(VLOOKUP($D51,DATOS_ERI!$C:$Z,COLUMN(DATOS_ERI!K:K)-2,0),"")</f>
        <v>-0.13748565956152156</v>
      </c>
      <c r="L51" s="40">
        <f>IFERROR(VLOOKUP($D51,DATOS_ERI!$C:$Z,COLUMN(DATOS_ERI!L:L)-2,0),"")</f>
        <v>-0.17356760012529757</v>
      </c>
      <c r="M51" s="40">
        <f>IFERROR(VLOOKUP($D51,DATOS_ERI!$C:$Z,COLUMN(DATOS_ERI!M:M)-2,0),"")</f>
        <v>0.12773812943401858</v>
      </c>
      <c r="N51" s="35">
        <f>IFERROR(VLOOKUP($D51,DATOS_ERI!$C:$Z,COLUMN(DATOS_ERI!N:N)-2,0),"")</f>
        <v>49772711</v>
      </c>
      <c r="O51" s="35">
        <f>IFERROR(VLOOKUP($D51,DATOS_ERI!$C:$Z,COLUMN(DATOS_ERI!O:O)-2,0),"")</f>
        <v>38885225</v>
      </c>
      <c r="P51" s="35">
        <f>IFERROR(VLOOKUP($D51,DATOS_ERI!$C:$Z,COLUMN(DATOS_ERI!P:P)-2,0),"")</f>
        <v>13069004</v>
      </c>
      <c r="Q51" s="35">
        <f>IFERROR(VLOOKUP($D51,DATOS_ERI!$C:$Z,COLUMN(DATOS_ERI!Q:Q)-2,0),"")</f>
        <v>3007656</v>
      </c>
      <c r="R51" s="35">
        <f>IFERROR(VLOOKUP($D51,DATOS_ERI!$C:$Z,COLUMN(DATOS_ERI!R:R)-2,0),"")</f>
        <v>0</v>
      </c>
      <c r="S51" s="35">
        <f>IFERROR(VLOOKUP($D51,DATOS_ERI!$C:$Z,COLUMN(DATOS_ERI!S:S)-2,0),"")</f>
        <v>0</v>
      </c>
      <c r="T51" s="35">
        <f>IFERROR(VLOOKUP($D51,DATOS_ERI!$C:$Z,COLUMN(DATOS_ERI!T:T)-2,0),"")</f>
        <v>37440</v>
      </c>
      <c r="U51" s="35">
        <f>IFERROR(VLOOKUP($D51,DATOS_ERI!$C:$Z,COLUMN(DATOS_ERI!U:U)-2,0),"")</f>
        <v>1691300</v>
      </c>
      <c r="V51" s="35">
        <f>IFERROR(VLOOKUP($D51,DATOS_ERI!$C:$Z,COLUMN(DATOS_ERI!V:V)-2,0),"")</f>
        <v>977746</v>
      </c>
      <c r="W51" s="35">
        <f>IFERROR(VLOOKUP($D51,DATOS_ERI!$C:$Z,COLUMN(DATOS_ERI!W:W)-2,0),"")</f>
        <v>6357873</v>
      </c>
      <c r="X51" s="35">
        <f>IFERROR(VLOOKUP($D51,DATOS_ESF!$C:$T,COLUMN(DATOS_ESF!E:E)-2,0),"")</f>
        <v>97381552</v>
      </c>
      <c r="Y51" s="35">
        <f>IFERROR(VLOOKUP($D51,DATOS_ESF!$C:$T,COLUMN(DATOS_ESF!F:F)-2,0),"")</f>
        <v>137290672</v>
      </c>
      <c r="Z51" s="35">
        <f>IFERROR(VLOOKUP($D51,DATOS_ESF!$C:$T,COLUMN(DATOS_ESF!G:G)-2,0),"")</f>
        <v>234672224</v>
      </c>
      <c r="AA51" s="35">
        <f>IFERROR(VLOOKUP($D51,DATOS_ESF!$C:$T,COLUMN(DATOS_ESF!H:H)-2,0),"")</f>
        <v>153686794</v>
      </c>
      <c r="AB51" s="35">
        <f>IFERROR(VLOOKUP($D51,DATOS_ESF!$C:$T,COLUMN(DATOS_ESF!I:I)-2,0),"")</f>
        <v>1869397</v>
      </c>
      <c r="AC51" s="35">
        <f>IFERROR(VLOOKUP($D51,DATOS_ESF!$C:$T,COLUMN(DATOS_ESF!J:J)-2,0),"")</f>
        <v>148303172</v>
      </c>
      <c r="AD51" s="35">
        <f>IFERROR(VLOOKUP($D51,DATOS_ESF!$C:$T,COLUMN(DATOS_ESF!K:K)-2,0),"")</f>
        <v>86369052</v>
      </c>
      <c r="AE51" s="35">
        <f>IFERROR(VLOOKUP($D51,DATOS_ESF!$C:$T,COLUMN(DATOS_ESF!L:L)-2,0),"")</f>
        <v>56701178</v>
      </c>
      <c r="AF51">
        <f>IFERROR(VLOOKUP($D51,DATOS_ESF!$C:$T,COLUMN(DATOS_ESF!M:M)-2,0),"")</f>
        <v>-56305242</v>
      </c>
      <c r="AG51">
        <f>IFERROR(VLOOKUP($D51,DATOS_ESF!$C:$T,COLUMN(DATOS_ESF!N:N)-2,0),"")</f>
        <v>0.63363643332946351</v>
      </c>
      <c r="AH51">
        <f>IFERROR(VLOOKUP($D51,DATOS_ESF!$C:$T,COLUMN(DATOS_ESF!O:O)-2,0),"")</f>
        <v>0.2646966140760279</v>
      </c>
      <c r="AI51">
        <f>IFERROR(VLOOKUP($D51,DATOS_ESF!$C:$T,COLUMN(DATOS_ESF!P:P)-2,0),"")</f>
        <v>73.441153484251871</v>
      </c>
      <c r="AJ51">
        <f>IFERROR(VLOOKUP($D51,DATOS_ESF!$C:$T,COLUMN(DATOS_ESF!Q:Q)-2,0),"")</f>
        <v>0.63195877838529368</v>
      </c>
      <c r="AK51">
        <f>IFERROR(VLOOKUP($D51,DATOS_ESF!$C:$T,COLUMN(DATOS_ESF!R:R)-2,0),"")</f>
        <v>1.7170869491539631</v>
      </c>
      <c r="AL51">
        <f>IFERROR(VLOOKUP($D51,DATOS_ESF!$C:$T,COLUMN(DATOS_ESF!S:S)-2,0),"")</f>
        <v>0.37600721336326537</v>
      </c>
      <c r="AM51">
        <f>IFERROR(VLOOKUP($D51,DATOS_ERI!$C:$Z,COLUMN(DATOS_ERI!Z:Z)-2,0),"")</f>
        <v>42051639</v>
      </c>
      <c r="AN51">
        <f>IFERROR(VLOOKUP($D51,DATOS_ERI!$C:$AA,COLUMN(DATOS_ERI!AA:AA)-2,0),"")</f>
        <v>63011058</v>
      </c>
    </row>
    <row r="52" spans="1:40" hidden="1" x14ac:dyDescent="0.25">
      <c r="A52">
        <v>860002837</v>
      </c>
      <c r="B52" t="str">
        <f>VLOOKUP(A52,EMPRESAS!A:B,2,0)</f>
        <v>OSPINAS Y CIA S A</v>
      </c>
      <c r="C52">
        <v>2016</v>
      </c>
      <c r="D52" t="s">
        <v>595</v>
      </c>
      <c r="E52" s="35">
        <f>IFERROR(VLOOKUP($D52,DATOS_ERI!$C:$Z,COLUMN(DATOS_ERI!E:E)-2,0),"")</f>
        <v>39279312</v>
      </c>
      <c r="F52" s="35">
        <f>IFERROR(VLOOKUP($D52,DATOS_ERI!$C:$Z,COLUMN(DATOS_ERI!F:F)-2,0),"")</f>
        <v>-2198056</v>
      </c>
      <c r="G52" s="35">
        <f>IFERROR(VLOOKUP($D52,DATOS_ERI!$C:$Z,COLUMN(DATOS_ERI!G:G)-2,0),"")</f>
        <v>-10007148</v>
      </c>
      <c r="H52" s="35">
        <f>IFERROR(VLOOKUP($D52,DATOS_ERI!$C:$Z,COLUMN(DATOS_ERI!H:H)-2,0),"")</f>
        <v>-8203796</v>
      </c>
      <c r="I52" s="35">
        <f>IFERROR(VLOOKUP($D52,DATOS_ERI!$C:$Z,COLUMN(DATOS_ERI!I:I)-2,0),"")</f>
        <v>-8203796</v>
      </c>
      <c r="J52" s="40">
        <f>IFERROR(VLOOKUP($D52,DATOS_ERI!$C:$Z,COLUMN(DATOS_ERI!J:J)-2,0),"")</f>
        <v>0.25538281370992816</v>
      </c>
      <c r="K52" s="40">
        <f>IFERROR(VLOOKUP($D52,DATOS_ERI!$C:$Z,COLUMN(DATOS_ERI!K:K)-2,0),"")</f>
        <v>-1.4291129283832412E-2</v>
      </c>
      <c r="L52" s="40">
        <f>IFERROR(VLOOKUP($D52,DATOS_ERI!$C:$Z,COLUMN(DATOS_ERI!L:L)-2,0),"")</f>
        <v>-5.3338727154443384E-2</v>
      </c>
      <c r="M52" s="40">
        <f>IFERROR(VLOOKUP($D52,DATOS_ERI!$C:$Z,COLUMN(DATOS_ERI!M:M)-2,0),"")</f>
        <v>0.10806347648414928</v>
      </c>
      <c r="N52" s="35">
        <f>IFERROR(VLOOKUP($D52,DATOS_ERI!$C:$Z,COLUMN(DATOS_ERI!N:N)-2,0),"")</f>
        <v>153805620</v>
      </c>
      <c r="O52" s="35">
        <f>IFERROR(VLOOKUP($D52,DATOS_ERI!$C:$Z,COLUMN(DATOS_ERI!O:O)-2,0),"")</f>
        <v>114526308</v>
      </c>
      <c r="P52" s="35">
        <f>IFERROR(VLOOKUP($D52,DATOS_ERI!$C:$Z,COLUMN(DATOS_ERI!P:P)-2,0),"")</f>
        <v>34423020</v>
      </c>
      <c r="Q52" s="35">
        <f>IFERROR(VLOOKUP($D52,DATOS_ERI!$C:$Z,COLUMN(DATOS_ERI!Q:Q)-2,0),"")</f>
        <v>2455311</v>
      </c>
      <c r="R52" s="35">
        <f>IFERROR(VLOOKUP($D52,DATOS_ERI!$C:$Z,COLUMN(DATOS_ERI!R:R)-2,0),"")</f>
        <v>1088441</v>
      </c>
      <c r="S52" s="35">
        <f>IFERROR(VLOOKUP($D52,DATOS_ERI!$C:$Z,COLUMN(DATOS_ERI!S:S)-2,0),"")</f>
        <v>2455311</v>
      </c>
      <c r="T52" s="35">
        <f>IFERROR(VLOOKUP($D52,DATOS_ERI!$C:$Z,COLUMN(DATOS_ERI!T:T)-2,0),"")</f>
        <v>33156</v>
      </c>
      <c r="U52" s="35">
        <f>IFERROR(VLOOKUP($D52,DATOS_ERI!$C:$Z,COLUMN(DATOS_ERI!U:U)-2,0),"")</f>
        <v>1088441</v>
      </c>
      <c r="V52" s="35">
        <f>IFERROR(VLOOKUP($D52,DATOS_ERI!$C:$Z,COLUMN(DATOS_ERI!V:V)-2,0),"")</f>
        <v>2300836</v>
      </c>
      <c r="W52" s="35">
        <f>IFERROR(VLOOKUP($D52,DATOS_ERI!$C:$Z,COLUMN(DATOS_ERI!W:W)-2,0),"")</f>
        <v>16620770</v>
      </c>
      <c r="X52" s="35">
        <f>IFERROR(VLOOKUP($D52,DATOS_ESF!$C:$T,COLUMN(DATOS_ESF!E:E)-2,0),"")</f>
        <v>195850075</v>
      </c>
      <c r="Y52" s="35">
        <f>IFERROR(VLOOKUP($D52,DATOS_ESF!$C:$T,COLUMN(DATOS_ESF!F:F)-2,0),"")</f>
        <v>120121122</v>
      </c>
      <c r="Z52" s="35">
        <f>IFERROR(VLOOKUP($D52,DATOS_ESF!$C:$T,COLUMN(DATOS_ESF!G:G)-2,0),"")</f>
        <v>315971197</v>
      </c>
      <c r="AA52" s="35">
        <f>IFERROR(VLOOKUP($D52,DATOS_ESF!$C:$T,COLUMN(DATOS_ESF!H:H)-2,0),"")</f>
        <v>221156371</v>
      </c>
      <c r="AB52" s="35">
        <f>IFERROR(VLOOKUP($D52,DATOS_ESF!$C:$T,COLUMN(DATOS_ESF!I:I)-2,0),"")</f>
        <v>15729966</v>
      </c>
      <c r="AC52" s="35">
        <f>IFERROR(VLOOKUP($D52,DATOS_ESF!$C:$T,COLUMN(DATOS_ESF!J:J)-2,0),"")</f>
        <v>235186584</v>
      </c>
      <c r="AD52" s="35">
        <f>IFERROR(VLOOKUP($D52,DATOS_ESF!$C:$T,COLUMN(DATOS_ESF!K:K)-2,0),"")</f>
        <v>80784613</v>
      </c>
      <c r="AE52" s="35">
        <f>IFERROR(VLOOKUP($D52,DATOS_ESF!$C:$T,COLUMN(DATOS_ESF!L:L)-2,0),"")</f>
        <v>89353998</v>
      </c>
      <c r="AF52">
        <f>IFERROR(VLOOKUP($D52,DATOS_ESF!$C:$T,COLUMN(DATOS_ESF!M:M)-2,0),"")</f>
        <v>-25306296</v>
      </c>
      <c r="AG52">
        <f>IFERROR(VLOOKUP($D52,DATOS_ESF!$C:$T,COLUMN(DATOS_ESF!N:N)-2,0),"")</f>
        <v>0.88557283751052329</v>
      </c>
      <c r="AH52">
        <f>IFERROR(VLOOKUP($D52,DATOS_ESF!$C:$T,COLUMN(DATOS_ESF!O:O)-2,0),"")</f>
        <v>0.48154198099045492</v>
      </c>
      <c r="AI52">
        <f>IFERROR(VLOOKUP($D52,DATOS_ESF!$C:$T,COLUMN(DATOS_ESF!P:P)-2,0),"")</f>
        <v>7.6364514710330589</v>
      </c>
      <c r="AJ52">
        <f>IFERROR(VLOOKUP($D52,DATOS_ESF!$C:$T,COLUMN(DATOS_ESF!Q:Q)-2,0),"")</f>
        <v>0.74432918643530666</v>
      </c>
      <c r="AK52">
        <f>IFERROR(VLOOKUP($D52,DATOS_ESF!$C:$T,COLUMN(DATOS_ESF!R:R)-2,0),"")</f>
        <v>2.9112794536751694</v>
      </c>
      <c r="AL52">
        <f>IFERROR(VLOOKUP($D52,DATOS_ESF!$C:$T,COLUMN(DATOS_ESF!S:S)-2,0),"")</f>
        <v>0.30545372463174231</v>
      </c>
      <c r="AM52">
        <f>IFERROR(VLOOKUP($D52,DATOS_ERI!$C:$Z,COLUMN(DATOS_ERI!Z:Z)-2,0),"")</f>
        <v>153335163</v>
      </c>
      <c r="AN52">
        <f>IFERROR(VLOOKUP($D52,DATOS_ERI!$C:$AA,COLUMN(DATOS_ERI!AA:AA)-2,0),"")</f>
        <v>172657602</v>
      </c>
    </row>
    <row r="53" spans="1:40" hidden="1" x14ac:dyDescent="0.25">
      <c r="A53">
        <v>860002837</v>
      </c>
      <c r="B53" t="str">
        <f>VLOOKUP(A53,EMPRESAS!A:B,2,0)</f>
        <v>OSPINAS Y CIA S A</v>
      </c>
      <c r="C53">
        <v>2017</v>
      </c>
      <c r="D53" t="s">
        <v>596</v>
      </c>
      <c r="E53" s="35">
        <f>IFERROR(VLOOKUP($D53,DATOS_ERI!$C:$Z,COLUMN(DATOS_ERI!E:E)-2,0),"")</f>
        <v>14404133</v>
      </c>
      <c r="F53" s="35">
        <f>IFERROR(VLOOKUP($D53,DATOS_ERI!$C:$Z,COLUMN(DATOS_ERI!F:F)-2,0),"")</f>
        <v>-698877</v>
      </c>
      <c r="G53" s="35">
        <f>IFERROR(VLOOKUP($D53,DATOS_ERI!$C:$Z,COLUMN(DATOS_ERI!G:G)-2,0),"")</f>
        <v>105858</v>
      </c>
      <c r="H53" s="35">
        <f>IFERROR(VLOOKUP($D53,DATOS_ERI!$C:$Z,COLUMN(DATOS_ERI!H:H)-2,0),"")</f>
        <v>610914</v>
      </c>
      <c r="I53" s="35">
        <f>IFERROR(VLOOKUP($D53,DATOS_ERI!$C:$Z,COLUMN(DATOS_ERI!I:I)-2,0),"")</f>
        <v>610914</v>
      </c>
      <c r="J53" s="40">
        <f>IFERROR(VLOOKUP($D53,DATOS_ERI!$C:$Z,COLUMN(DATOS_ERI!J:J)-2,0),"")</f>
        <v>0.1316469355743449</v>
      </c>
      <c r="K53" s="40">
        <f>IFERROR(VLOOKUP($D53,DATOS_ERI!$C:$Z,COLUMN(DATOS_ERI!K:K)-2,0),"")</f>
        <v>-6.3874039064615298E-3</v>
      </c>
      <c r="L53" s="40">
        <f>IFERROR(VLOOKUP($D53,DATOS_ERI!$C:$Z,COLUMN(DATOS_ERI!L:L)-2,0),"")</f>
        <v>5.5834638571766407E-3</v>
      </c>
      <c r="M53" s="40">
        <f>IFERROR(VLOOKUP($D53,DATOS_ERI!$C:$Z,COLUMN(DATOS_ERI!M:M)-2,0),"")</f>
        <v>1.2958557965724496E-2</v>
      </c>
      <c r="N53" s="35">
        <f>IFERROR(VLOOKUP($D53,DATOS_ERI!$C:$Z,COLUMN(DATOS_ERI!N:N)-2,0),"")</f>
        <v>109414875</v>
      </c>
      <c r="O53" s="35">
        <f>IFERROR(VLOOKUP($D53,DATOS_ERI!$C:$Z,COLUMN(DATOS_ERI!O:O)-2,0),"")</f>
        <v>95010742</v>
      </c>
      <c r="P53" s="35">
        <f>IFERROR(VLOOKUP($D53,DATOS_ERI!$C:$Z,COLUMN(DATOS_ERI!P:P)-2,0),"")</f>
        <v>10900976</v>
      </c>
      <c r="Q53" s="35">
        <f>IFERROR(VLOOKUP($D53,DATOS_ERI!$C:$Z,COLUMN(DATOS_ERI!Q:Q)-2,0),"")</f>
        <v>0</v>
      </c>
      <c r="R53" s="35">
        <f>IFERROR(VLOOKUP($D53,DATOS_ERI!$C:$Z,COLUMN(DATOS_ERI!R:R)-2,0),"")</f>
        <v>812382</v>
      </c>
      <c r="S53" s="35">
        <f>IFERROR(VLOOKUP($D53,DATOS_ERI!$C:$Z,COLUMN(DATOS_ERI!S:S)-2,0),"")</f>
        <v>3969527</v>
      </c>
      <c r="T53" s="35">
        <f>IFERROR(VLOOKUP($D53,DATOS_ERI!$C:$Z,COLUMN(DATOS_ERI!T:T)-2,0),"")</f>
        <v>579875</v>
      </c>
      <c r="U53" s="35">
        <f>IFERROR(VLOOKUP($D53,DATOS_ERI!$C:$Z,COLUMN(DATOS_ERI!U:U)-2,0),"")</f>
        <v>0</v>
      </c>
      <c r="V53" s="35">
        <f>IFERROR(VLOOKUP($D53,DATOS_ERI!$C:$Z,COLUMN(DATOS_ERI!V:V)-2,0),"")</f>
        <v>1061136</v>
      </c>
      <c r="W53" s="35">
        <f>IFERROR(VLOOKUP($D53,DATOS_ERI!$C:$Z,COLUMN(DATOS_ERI!W:W)-2,0),"")</f>
        <v>1417859</v>
      </c>
      <c r="X53" s="35">
        <f>IFERROR(VLOOKUP($D53,DATOS_ESF!$C:$T,COLUMN(DATOS_ESF!E:E)-2,0),"")</f>
        <v>387670134</v>
      </c>
      <c r="Y53" s="35">
        <f>IFERROR(VLOOKUP($D53,DATOS_ESF!$C:$T,COLUMN(DATOS_ESF!F:F)-2,0),"")</f>
        <v>168785522</v>
      </c>
      <c r="Z53" s="35">
        <f>IFERROR(VLOOKUP($D53,DATOS_ESF!$C:$T,COLUMN(DATOS_ESF!G:G)-2,0),"")</f>
        <v>556455656</v>
      </c>
      <c r="AA53" s="35">
        <f>IFERROR(VLOOKUP($D53,DATOS_ESF!$C:$T,COLUMN(DATOS_ESF!H:H)-2,0),"")</f>
        <v>369172616</v>
      </c>
      <c r="AB53" s="35">
        <f>IFERROR(VLOOKUP($D53,DATOS_ESF!$C:$T,COLUMN(DATOS_ESF!I:I)-2,0),"")</f>
        <v>27320411</v>
      </c>
      <c r="AC53" s="35">
        <f>IFERROR(VLOOKUP($D53,DATOS_ESF!$C:$T,COLUMN(DATOS_ESF!J:J)-2,0),"")</f>
        <v>396493027</v>
      </c>
      <c r="AD53" s="35">
        <f>IFERROR(VLOOKUP($D53,DATOS_ESF!$C:$T,COLUMN(DATOS_ESF!K:K)-2,0),"")</f>
        <v>159962629</v>
      </c>
      <c r="AE53" s="35">
        <f>IFERROR(VLOOKUP($D53,DATOS_ESF!$C:$T,COLUMN(DATOS_ESF!L:L)-2,0),"")</f>
        <v>204638215</v>
      </c>
      <c r="AF53">
        <f>IFERROR(VLOOKUP($D53,DATOS_ESF!$C:$T,COLUMN(DATOS_ESF!M:M)-2,0),"")</f>
        <v>18497518</v>
      </c>
      <c r="AG53">
        <f>IFERROR(VLOOKUP($D53,DATOS_ESF!$C:$T,COLUMN(DATOS_ESF!N:N)-2,0),"")</f>
        <v>1.0501053360902586</v>
      </c>
      <c r="AH53">
        <f>IFERROR(VLOOKUP($D53,DATOS_ESF!$C:$T,COLUMN(DATOS_ESF!O:O)-2,0),"")</f>
        <v>0.49578953331684816</v>
      </c>
      <c r="AI53">
        <f>IFERROR(VLOOKUP($D53,DATOS_ESF!$C:$T,COLUMN(DATOS_ESF!P:P)-2,0),"")</f>
        <v>6.1780008360781977</v>
      </c>
      <c r="AJ53">
        <f>IFERROR(VLOOKUP($D53,DATOS_ESF!$C:$T,COLUMN(DATOS_ESF!Q:Q)-2,0),"")</f>
        <v>0.71253301628764465</v>
      </c>
      <c r="AK53">
        <f>IFERROR(VLOOKUP($D53,DATOS_ESF!$C:$T,COLUMN(DATOS_ESF!R:R)-2,0),"")</f>
        <v>2.4786603563511074</v>
      </c>
      <c r="AL53">
        <f>IFERROR(VLOOKUP($D53,DATOS_ESF!$C:$T,COLUMN(DATOS_ESF!S:S)-2,0),"")</f>
        <v>0.33656417718216164</v>
      </c>
      <c r="AM53">
        <f>IFERROR(VLOOKUP($D53,DATOS_ERI!$C:$Z,COLUMN(DATOS_ERI!Z:Z)-2,0),"")</f>
        <v>111067805</v>
      </c>
      <c r="AN53">
        <f>IFERROR(VLOOKUP($D53,DATOS_ERI!$C:$AA,COLUMN(DATOS_ERI!AA:AA)-2,0),"")</f>
        <v>112111486</v>
      </c>
    </row>
    <row r="54" spans="1:40" hidden="1" x14ac:dyDescent="0.25">
      <c r="A54">
        <v>860009250</v>
      </c>
      <c r="B54" t="str">
        <f>VLOOKUP(A54,EMPRESAS!A:B,2,0)</f>
        <v>RESTREPO Y URIBE SAS</v>
      </c>
      <c r="C54">
        <v>2016</v>
      </c>
      <c r="D54" t="s">
        <v>597</v>
      </c>
      <c r="E54" s="35">
        <f>IFERROR(VLOOKUP($D54,DATOS_ERI!$C:$Z,COLUMN(DATOS_ERI!E:E)-2,0),"")</f>
        <v>9459774</v>
      </c>
      <c r="F54" s="35">
        <f>IFERROR(VLOOKUP($D54,DATOS_ERI!$C:$Z,COLUMN(DATOS_ERI!F:F)-2,0),"")</f>
        <v>2316362</v>
      </c>
      <c r="G54" s="35">
        <f>IFERROR(VLOOKUP($D54,DATOS_ERI!$C:$Z,COLUMN(DATOS_ERI!G:G)-2,0),"")</f>
        <v>5657206</v>
      </c>
      <c r="H54" s="35">
        <f>IFERROR(VLOOKUP($D54,DATOS_ERI!$C:$Z,COLUMN(DATOS_ERI!H:H)-2,0),"")</f>
        <v>4411832</v>
      </c>
      <c r="I54" s="35">
        <f>IFERROR(VLOOKUP($D54,DATOS_ERI!$C:$Z,COLUMN(DATOS_ERI!I:I)-2,0),"")</f>
        <v>4411832</v>
      </c>
      <c r="J54" s="40">
        <f>IFERROR(VLOOKUP($D54,DATOS_ERI!$C:$Z,COLUMN(DATOS_ERI!J:J)-2,0),"")</f>
        <v>0.25520251936766319</v>
      </c>
      <c r="K54" s="40">
        <f>IFERROR(VLOOKUP($D54,DATOS_ERI!$C:$Z,COLUMN(DATOS_ERI!K:K)-2,0),"")</f>
        <v>6.2490014895442432E-2</v>
      </c>
      <c r="L54" s="40">
        <f>IFERROR(VLOOKUP($D54,DATOS_ERI!$C:$Z,COLUMN(DATOS_ERI!L:L)-2,0),"")</f>
        <v>0.11902088162221172</v>
      </c>
      <c r="M54" s="40">
        <f>IFERROR(VLOOKUP($D54,DATOS_ERI!$C:$Z,COLUMN(DATOS_ERI!M:M)-2,0),"")</f>
        <v>2.4531860799400793E-3</v>
      </c>
      <c r="N54" s="35">
        <f>IFERROR(VLOOKUP($D54,DATOS_ERI!$C:$Z,COLUMN(DATOS_ERI!N:N)-2,0),"")</f>
        <v>37067714</v>
      </c>
      <c r="O54" s="35">
        <f>IFERROR(VLOOKUP($D54,DATOS_ERI!$C:$Z,COLUMN(DATOS_ERI!O:O)-2,0),"")</f>
        <v>27607940</v>
      </c>
      <c r="P54" s="35">
        <f>IFERROR(VLOOKUP($D54,DATOS_ERI!$C:$Z,COLUMN(DATOS_ERI!P:P)-2,0),"")</f>
        <v>7162102</v>
      </c>
      <c r="Q54" s="35">
        <f>IFERROR(VLOOKUP($D54,DATOS_ERI!$C:$Z,COLUMN(DATOS_ERI!Q:Q)-2,0),"")</f>
        <v>0</v>
      </c>
      <c r="R54" s="35">
        <f>IFERROR(VLOOKUP($D54,DATOS_ERI!$C:$Z,COLUMN(DATOS_ERI!R:R)-2,0),"")</f>
        <v>69696</v>
      </c>
      <c r="S54" s="35">
        <f>IFERROR(VLOOKUP($D54,DATOS_ERI!$C:$Z,COLUMN(DATOS_ERI!S:S)-2,0),"")</f>
        <v>0</v>
      </c>
      <c r="T54" s="35">
        <f>IFERROR(VLOOKUP($D54,DATOS_ERI!$C:$Z,COLUMN(DATOS_ERI!T:T)-2,0),"")</f>
        <v>158082</v>
      </c>
      <c r="U54" s="35">
        <f>IFERROR(VLOOKUP($D54,DATOS_ERI!$C:$Z,COLUMN(DATOS_ERI!U:U)-2,0),"")</f>
        <v>69696</v>
      </c>
      <c r="V54" s="35">
        <f>IFERROR(VLOOKUP($D54,DATOS_ERI!$C:$Z,COLUMN(DATOS_ERI!V:V)-2,0),"")</f>
        <v>374092</v>
      </c>
      <c r="W54" s="35">
        <f>IFERROR(VLOOKUP($D54,DATOS_ERI!$C:$Z,COLUMN(DATOS_ERI!W:W)-2,0),"")</f>
        <v>90934</v>
      </c>
      <c r="X54" s="35">
        <f>IFERROR(VLOOKUP($D54,DATOS_ESF!$C:$T,COLUMN(DATOS_ESF!E:E)-2,0),"")</f>
        <v>14775137</v>
      </c>
      <c r="Y54" s="35">
        <f>IFERROR(VLOOKUP($D54,DATOS_ESF!$C:$T,COLUMN(DATOS_ESF!F:F)-2,0),"")</f>
        <v>1134720</v>
      </c>
      <c r="Z54" s="35">
        <f>IFERROR(VLOOKUP($D54,DATOS_ESF!$C:$T,COLUMN(DATOS_ESF!G:G)-2,0),"")</f>
        <v>15909857</v>
      </c>
      <c r="AA54" s="35">
        <f>IFERROR(VLOOKUP($D54,DATOS_ESF!$C:$T,COLUMN(DATOS_ESF!H:H)-2,0),"")</f>
        <v>6421402</v>
      </c>
      <c r="AB54" s="35">
        <f>IFERROR(VLOOKUP($D54,DATOS_ESF!$C:$T,COLUMN(DATOS_ESF!I:I)-2,0),"")</f>
        <v>0</v>
      </c>
      <c r="AC54" s="35">
        <f>IFERROR(VLOOKUP($D54,DATOS_ESF!$C:$T,COLUMN(DATOS_ESF!J:J)-2,0),"")</f>
        <v>6315007</v>
      </c>
      <c r="AD54" s="35">
        <f>IFERROR(VLOOKUP($D54,DATOS_ESF!$C:$T,COLUMN(DATOS_ESF!K:K)-2,0),"")</f>
        <v>9594850</v>
      </c>
      <c r="AE54" s="35">
        <f>IFERROR(VLOOKUP($D54,DATOS_ESF!$C:$T,COLUMN(DATOS_ESF!L:L)-2,0),"")</f>
        <v>0</v>
      </c>
      <c r="AF54">
        <f>IFERROR(VLOOKUP($D54,DATOS_ESF!$C:$T,COLUMN(DATOS_ESF!M:M)-2,0),"")</f>
        <v>8353735</v>
      </c>
      <c r="AG54">
        <f>IFERROR(VLOOKUP($D54,DATOS_ESF!$C:$T,COLUMN(DATOS_ESF!N:N)-2,0),"")</f>
        <v>2.300920733509598</v>
      </c>
      <c r="AH54">
        <f>IFERROR(VLOOKUP($D54,DATOS_ESF!$C:$T,COLUMN(DATOS_ESF!O:O)-2,0),"")</f>
        <v>2.300920733509598</v>
      </c>
      <c r="AI54">
        <f>IFERROR(VLOOKUP($D54,DATOS_ESF!$C:$T,COLUMN(DATOS_ESF!P:P)-2,0),"")</f>
        <v>0</v>
      </c>
      <c r="AJ54">
        <f>IFERROR(VLOOKUP($D54,DATOS_ESF!$C:$T,COLUMN(DATOS_ESF!Q:Q)-2,0),"")</f>
        <v>0.39692418354231596</v>
      </c>
      <c r="AK54">
        <f>IFERROR(VLOOKUP($D54,DATOS_ESF!$C:$T,COLUMN(DATOS_ESF!R:R)-2,0),"")</f>
        <v>0.65816630796729492</v>
      </c>
      <c r="AL54">
        <f>IFERROR(VLOOKUP($D54,DATOS_ESF!$C:$T,COLUMN(DATOS_ESF!S:S)-2,0),"")</f>
        <v>0.60307581645768404</v>
      </c>
      <c r="AM54">
        <f>IFERROR(VLOOKUP($D54,DATOS_ERI!$C:$Z,COLUMN(DATOS_ERI!Z:Z)-2,0),"")</f>
        <v>42067780</v>
      </c>
      <c r="AN54">
        <f>IFERROR(VLOOKUP($D54,DATOS_ERI!$C:$AA,COLUMN(DATOS_ERI!AA:AA)-2,0),"")</f>
        <v>35000368</v>
      </c>
    </row>
    <row r="55" spans="1:40" hidden="1" x14ac:dyDescent="0.25">
      <c r="A55">
        <v>860009250</v>
      </c>
      <c r="B55" t="str">
        <f>VLOOKUP(A55,EMPRESAS!A:B,2,0)</f>
        <v>RESTREPO Y URIBE SAS</v>
      </c>
      <c r="C55">
        <v>2017</v>
      </c>
      <c r="D55" t="s">
        <v>598</v>
      </c>
      <c r="E55" s="35">
        <f>IFERROR(VLOOKUP($D55,DATOS_ERI!$C:$Z,COLUMN(DATOS_ERI!E:E)-2,0),"")</f>
        <v>8787312</v>
      </c>
      <c r="F55" s="35">
        <f>IFERROR(VLOOKUP($D55,DATOS_ERI!$C:$Z,COLUMN(DATOS_ERI!F:F)-2,0),"")</f>
        <v>5175626</v>
      </c>
      <c r="G55" s="35">
        <f>IFERROR(VLOOKUP($D55,DATOS_ERI!$C:$Z,COLUMN(DATOS_ERI!G:G)-2,0),"")</f>
        <v>6486132</v>
      </c>
      <c r="H55" s="35">
        <f>IFERROR(VLOOKUP($D55,DATOS_ERI!$C:$Z,COLUMN(DATOS_ERI!H:H)-2,0),"")</f>
        <v>3965455</v>
      </c>
      <c r="I55" s="35">
        <f>IFERROR(VLOOKUP($D55,DATOS_ERI!$C:$Z,COLUMN(DATOS_ERI!I:I)-2,0),"")</f>
        <v>3965455</v>
      </c>
      <c r="J55" s="40">
        <f>IFERROR(VLOOKUP($D55,DATOS_ERI!$C:$Z,COLUMN(DATOS_ERI!J:J)-2,0),"")</f>
        <v>0.35425353202863114</v>
      </c>
      <c r="K55" s="40">
        <f>IFERROR(VLOOKUP($D55,DATOS_ERI!$C:$Z,COLUMN(DATOS_ERI!K:K)-2,0),"")</f>
        <v>0.20865126798265682</v>
      </c>
      <c r="L55" s="40">
        <f>IFERROR(VLOOKUP($D55,DATOS_ERI!$C:$Z,COLUMN(DATOS_ERI!L:L)-2,0),"")</f>
        <v>0.15986418143006592</v>
      </c>
      <c r="M55" s="40">
        <f>IFERROR(VLOOKUP($D55,DATOS_ERI!$C:$Z,COLUMN(DATOS_ERI!M:M)-2,0),"")</f>
        <v>1.6571558728731735E-3</v>
      </c>
      <c r="N55" s="35">
        <f>IFERROR(VLOOKUP($D55,DATOS_ERI!$C:$Z,COLUMN(DATOS_ERI!N:N)-2,0),"")</f>
        <v>24805150</v>
      </c>
      <c r="O55" s="35">
        <f>IFERROR(VLOOKUP($D55,DATOS_ERI!$C:$Z,COLUMN(DATOS_ERI!O:O)-2,0),"")</f>
        <v>16017838</v>
      </c>
      <c r="P55" s="35">
        <f>IFERROR(VLOOKUP($D55,DATOS_ERI!$C:$Z,COLUMN(DATOS_ERI!P:P)-2,0),"")</f>
        <v>3556825</v>
      </c>
      <c r="Q55" s="35">
        <f>IFERROR(VLOOKUP($D55,DATOS_ERI!$C:$Z,COLUMN(DATOS_ERI!Q:Q)-2,0),"")</f>
        <v>0</v>
      </c>
      <c r="R55" s="35">
        <f>IFERROR(VLOOKUP($D55,DATOS_ERI!$C:$Z,COLUMN(DATOS_ERI!R:R)-2,0),"")</f>
        <v>68732</v>
      </c>
      <c r="S55" s="35">
        <f>IFERROR(VLOOKUP($D55,DATOS_ERI!$C:$Z,COLUMN(DATOS_ERI!S:S)-2,0),"")</f>
        <v>0</v>
      </c>
      <c r="T55" s="35">
        <f>IFERROR(VLOOKUP($D55,DATOS_ERI!$C:$Z,COLUMN(DATOS_ERI!T:T)-2,0),"")</f>
        <v>13871</v>
      </c>
      <c r="U55" s="35">
        <f>IFERROR(VLOOKUP($D55,DATOS_ERI!$C:$Z,COLUMN(DATOS_ERI!U:U)-2,0),"")</f>
        <v>0</v>
      </c>
      <c r="V55" s="35">
        <f>IFERROR(VLOOKUP($D55,DATOS_ERI!$C:$Z,COLUMN(DATOS_ERI!V:V)-2,0),"")</f>
        <v>175231</v>
      </c>
      <c r="W55" s="35">
        <f>IFERROR(VLOOKUP($D55,DATOS_ERI!$C:$Z,COLUMN(DATOS_ERI!W:W)-2,0),"")</f>
        <v>41106</v>
      </c>
      <c r="X55" s="35">
        <f>IFERROR(VLOOKUP($D55,DATOS_ESF!$C:$T,COLUMN(DATOS_ESF!E:E)-2,0),"")</f>
        <v>32094936</v>
      </c>
      <c r="Y55" s="35">
        <f>IFERROR(VLOOKUP($D55,DATOS_ESF!$C:$T,COLUMN(DATOS_ESF!F:F)-2,0),"")</f>
        <v>2296951</v>
      </c>
      <c r="Z55" s="35">
        <f>IFERROR(VLOOKUP($D55,DATOS_ESF!$C:$T,COLUMN(DATOS_ESF!G:G)-2,0),"")</f>
        <v>34391887</v>
      </c>
      <c r="AA55" s="35">
        <f>IFERROR(VLOOKUP($D55,DATOS_ESF!$C:$T,COLUMN(DATOS_ESF!H:H)-2,0),"")</f>
        <v>14250427</v>
      </c>
      <c r="AB55" s="35">
        <f>IFERROR(VLOOKUP($D55,DATOS_ESF!$C:$T,COLUMN(DATOS_ESF!I:I)-2,0),"")</f>
        <v>0</v>
      </c>
      <c r="AC55" s="35">
        <f>IFERROR(VLOOKUP($D55,DATOS_ESF!$C:$T,COLUMN(DATOS_ESF!J:J)-2,0),"")</f>
        <v>14250427</v>
      </c>
      <c r="AD55" s="35">
        <f>IFERROR(VLOOKUP($D55,DATOS_ESF!$C:$T,COLUMN(DATOS_ESF!K:K)-2,0),"")</f>
        <v>20141460</v>
      </c>
      <c r="AE55" s="35">
        <f>IFERROR(VLOOKUP($D55,DATOS_ESF!$C:$T,COLUMN(DATOS_ESF!L:L)-2,0),"")</f>
        <v>0</v>
      </c>
      <c r="AF55">
        <f>IFERROR(VLOOKUP($D55,DATOS_ESF!$C:$T,COLUMN(DATOS_ESF!M:M)-2,0),"")</f>
        <v>17844509</v>
      </c>
      <c r="AG55">
        <f>IFERROR(VLOOKUP($D55,DATOS_ESF!$C:$T,COLUMN(DATOS_ESF!N:N)-2,0),"")</f>
        <v>2.2522087232894847</v>
      </c>
      <c r="AH55">
        <f>IFERROR(VLOOKUP($D55,DATOS_ESF!$C:$T,COLUMN(DATOS_ESF!O:O)-2,0),"")</f>
        <v>2.2522087232894847</v>
      </c>
      <c r="AI55">
        <f>IFERROR(VLOOKUP($D55,DATOS_ESF!$C:$T,COLUMN(DATOS_ESF!P:P)-2,0),"")</f>
        <v>0</v>
      </c>
      <c r="AJ55">
        <f>IFERROR(VLOOKUP($D55,DATOS_ESF!$C:$T,COLUMN(DATOS_ESF!Q:Q)-2,0),"")</f>
        <v>0.41435432141307049</v>
      </c>
      <c r="AK55">
        <f>IFERROR(VLOOKUP($D55,DATOS_ESF!$C:$T,COLUMN(DATOS_ESF!R:R)-2,0),"")</f>
        <v>0.70751708168126837</v>
      </c>
      <c r="AL55">
        <f>IFERROR(VLOOKUP($D55,DATOS_ESF!$C:$T,COLUMN(DATOS_ESF!S:S)-2,0),"")</f>
        <v>0.58564567858692951</v>
      </c>
      <c r="AM55">
        <f>IFERROR(VLOOKUP($D55,DATOS_ERI!$C:$Z,COLUMN(DATOS_ERI!Z:Z)-2,0),"")</f>
        <v>31346259</v>
      </c>
      <c r="AN55">
        <f>IFERROR(VLOOKUP($D55,DATOS_ERI!$C:$AA,COLUMN(DATOS_ERI!AA:AA)-2,0),"")</f>
        <v>19684501</v>
      </c>
    </row>
    <row r="56" spans="1:40" hidden="1" x14ac:dyDescent="0.25">
      <c r="A56">
        <v>860014285</v>
      </c>
      <c r="B56" t="str">
        <f>VLOOKUP(A56,EMPRESAS!A:B,2,0)</f>
        <v>CONSULTORES TECNICOS Y ECONOMICOS SAS</v>
      </c>
      <c r="C56">
        <v>2016</v>
      </c>
      <c r="D56" t="s">
        <v>599</v>
      </c>
      <c r="E56" s="35">
        <f>IFERROR(VLOOKUP($D56,DATOS_ERI!$C:$Z,COLUMN(DATOS_ERI!E:E)-2,0),"")</f>
        <v>4862950</v>
      </c>
      <c r="F56" s="35">
        <f>IFERROR(VLOOKUP($D56,DATOS_ERI!$C:$Z,COLUMN(DATOS_ERI!F:F)-2,0),"")</f>
        <v>4009996</v>
      </c>
      <c r="G56" s="35">
        <f>IFERROR(VLOOKUP($D56,DATOS_ERI!$C:$Z,COLUMN(DATOS_ERI!G:G)-2,0),"")</f>
        <v>3932820</v>
      </c>
      <c r="H56" s="35">
        <f>IFERROR(VLOOKUP($D56,DATOS_ERI!$C:$Z,COLUMN(DATOS_ERI!H:H)-2,0),"")</f>
        <v>2415038</v>
      </c>
      <c r="I56" s="35">
        <f>IFERROR(VLOOKUP($D56,DATOS_ERI!$C:$Z,COLUMN(DATOS_ERI!I:I)-2,0),"")</f>
        <v>2415038</v>
      </c>
      <c r="J56" s="40">
        <f>IFERROR(VLOOKUP($D56,DATOS_ERI!$C:$Z,COLUMN(DATOS_ERI!J:J)-2,0),"")</f>
        <v>0.22763586836697694</v>
      </c>
      <c r="K56" s="40">
        <f>IFERROR(VLOOKUP($D56,DATOS_ERI!$C:$Z,COLUMN(DATOS_ERI!K:K)-2,0),"")</f>
        <v>0.18770888485551035</v>
      </c>
      <c r="L56" s="40">
        <f>IFERROR(VLOOKUP($D56,DATOS_ERI!$C:$Z,COLUMN(DATOS_ERI!L:L)-2,0),"")</f>
        <v>0.11304851422886258</v>
      </c>
      <c r="M56" s="40">
        <f>IFERROR(VLOOKUP($D56,DATOS_ERI!$C:$Z,COLUMN(DATOS_ERI!M:M)-2,0),"")</f>
        <v>4.861430916086742E-3</v>
      </c>
      <c r="N56" s="35">
        <f>IFERROR(VLOOKUP($D56,DATOS_ERI!$C:$Z,COLUMN(DATOS_ERI!N:N)-2,0),"")</f>
        <v>21362846</v>
      </c>
      <c r="O56" s="35">
        <f>IFERROR(VLOOKUP($D56,DATOS_ERI!$C:$Z,COLUMN(DATOS_ERI!O:O)-2,0),"")</f>
        <v>16499896</v>
      </c>
      <c r="P56" s="35">
        <f>IFERROR(VLOOKUP($D56,DATOS_ERI!$C:$Z,COLUMN(DATOS_ERI!P:P)-2,0),"")</f>
        <v>613172</v>
      </c>
      <c r="Q56" s="35">
        <f>IFERROR(VLOOKUP($D56,DATOS_ERI!$C:$Z,COLUMN(DATOS_ERI!Q:Q)-2,0),"")</f>
        <v>88589</v>
      </c>
      <c r="R56" s="35">
        <f>IFERROR(VLOOKUP($D56,DATOS_ERI!$C:$Z,COLUMN(DATOS_ERI!R:R)-2,0),"")</f>
        <v>72492</v>
      </c>
      <c r="S56" s="35">
        <f>IFERROR(VLOOKUP($D56,DATOS_ERI!$C:$Z,COLUMN(DATOS_ERI!S:S)-2,0),"")</f>
        <v>88589</v>
      </c>
      <c r="T56" s="35">
        <f>IFERROR(VLOOKUP($D56,DATOS_ERI!$C:$Z,COLUMN(DATOS_ERI!T:T)-2,0),"")</f>
        <v>82380</v>
      </c>
      <c r="U56" s="35">
        <f>IFERROR(VLOOKUP($D56,DATOS_ERI!$C:$Z,COLUMN(DATOS_ERI!U:U)-2,0),"")</f>
        <v>72492</v>
      </c>
      <c r="V56" s="35">
        <f>IFERROR(VLOOKUP($D56,DATOS_ERI!$C:$Z,COLUMN(DATOS_ERI!V:V)-2,0),"")</f>
        <v>26678</v>
      </c>
      <c r="W56" s="35">
        <f>IFERROR(VLOOKUP($D56,DATOS_ERI!$C:$Z,COLUMN(DATOS_ERI!W:W)-2,0),"")</f>
        <v>103854</v>
      </c>
      <c r="X56" s="35">
        <f>IFERROR(VLOOKUP($D56,DATOS_ESF!$C:$T,COLUMN(DATOS_ESF!E:E)-2,0),"")</f>
        <v>2780874</v>
      </c>
      <c r="Y56" s="35">
        <f>IFERROR(VLOOKUP($D56,DATOS_ESF!$C:$T,COLUMN(DATOS_ESF!F:F)-2,0),"")</f>
        <v>938961</v>
      </c>
      <c r="Z56" s="35">
        <f>IFERROR(VLOOKUP($D56,DATOS_ESF!$C:$T,COLUMN(DATOS_ESF!G:G)-2,0),"")</f>
        <v>3719835</v>
      </c>
      <c r="AA56" s="35">
        <f>IFERROR(VLOOKUP($D56,DATOS_ESF!$C:$T,COLUMN(DATOS_ESF!H:H)-2,0),"")</f>
        <v>383500</v>
      </c>
      <c r="AB56" s="35">
        <f>IFERROR(VLOOKUP($D56,DATOS_ESF!$C:$T,COLUMN(DATOS_ESF!I:I)-2,0),"")</f>
        <v>0</v>
      </c>
      <c r="AC56" s="35">
        <f>IFERROR(VLOOKUP($D56,DATOS_ESF!$C:$T,COLUMN(DATOS_ESF!J:J)-2,0),"")</f>
        <v>363416</v>
      </c>
      <c r="AD56" s="35">
        <f>IFERROR(VLOOKUP($D56,DATOS_ESF!$C:$T,COLUMN(DATOS_ESF!K:K)-2,0),"")</f>
        <v>3356419</v>
      </c>
      <c r="AE56" s="35">
        <f>IFERROR(VLOOKUP($D56,DATOS_ESF!$C:$T,COLUMN(DATOS_ESF!L:L)-2,0),"")</f>
        <v>425258</v>
      </c>
      <c r="AF56">
        <f>IFERROR(VLOOKUP($D56,DATOS_ESF!$C:$T,COLUMN(DATOS_ESF!M:M)-2,0),"")</f>
        <v>2397374</v>
      </c>
      <c r="AG56">
        <f>IFERROR(VLOOKUP($D56,DATOS_ESF!$C:$T,COLUMN(DATOS_ESF!N:N)-2,0),"")</f>
        <v>7.2513011734028687</v>
      </c>
      <c r="AH56">
        <f>IFERROR(VLOOKUP($D56,DATOS_ESF!$C:$T,COLUMN(DATOS_ESF!O:O)-2,0),"")</f>
        <v>6.1424146023468058</v>
      </c>
      <c r="AI56">
        <f>IFERROR(VLOOKUP($D56,DATOS_ESF!$C:$T,COLUMN(DATOS_ESF!P:P)-2,0),"")</f>
        <v>0</v>
      </c>
      <c r="AJ56">
        <f>IFERROR(VLOOKUP($D56,DATOS_ESF!$C:$T,COLUMN(DATOS_ESF!Q:Q)-2,0),"")</f>
        <v>9.7696806444371856E-2</v>
      </c>
      <c r="AK56">
        <f>IFERROR(VLOOKUP($D56,DATOS_ESF!$C:$T,COLUMN(DATOS_ESF!R:R)-2,0),"")</f>
        <v>0.10827492038389724</v>
      </c>
      <c r="AL56">
        <f>IFERROR(VLOOKUP($D56,DATOS_ESF!$C:$T,COLUMN(DATOS_ESF!S:S)-2,0),"")</f>
        <v>0.90230319355562816</v>
      </c>
      <c r="AM56">
        <f>IFERROR(VLOOKUP($D56,DATOS_ERI!$C:$Z,COLUMN(DATOS_ERI!Z:Z)-2,0),"")</f>
        <v>26240791</v>
      </c>
      <c r="AN56">
        <f>IFERROR(VLOOKUP($D56,DATOS_ERI!$C:$AA,COLUMN(DATOS_ERI!AA:AA)-2,0),"")</f>
        <v>17539084</v>
      </c>
    </row>
    <row r="57" spans="1:40" hidden="1" x14ac:dyDescent="0.25">
      <c r="A57">
        <v>860014285</v>
      </c>
      <c r="B57" t="str">
        <f>VLOOKUP(A57,EMPRESAS!A:B,2,0)</f>
        <v>CONSULTORES TECNICOS Y ECONOMICOS SAS</v>
      </c>
      <c r="C57">
        <v>2017</v>
      </c>
      <c r="D57" t="s">
        <v>600</v>
      </c>
      <c r="E57" s="35">
        <f>IFERROR(VLOOKUP($D57,DATOS_ERI!$C:$Z,COLUMN(DATOS_ERI!E:E)-2,0),"")</f>
        <v>2118298</v>
      </c>
      <c r="F57" s="35">
        <f>IFERROR(VLOOKUP($D57,DATOS_ERI!$C:$Z,COLUMN(DATOS_ERI!F:F)-2,0),"")</f>
        <v>1799783</v>
      </c>
      <c r="G57" s="35">
        <f>IFERROR(VLOOKUP($D57,DATOS_ERI!$C:$Z,COLUMN(DATOS_ERI!G:G)-2,0),"")</f>
        <v>1736415</v>
      </c>
      <c r="H57" s="35">
        <f>IFERROR(VLOOKUP($D57,DATOS_ERI!$C:$Z,COLUMN(DATOS_ERI!H:H)-2,0),"")</f>
        <v>1051101</v>
      </c>
      <c r="I57" s="35">
        <f>IFERROR(VLOOKUP($D57,DATOS_ERI!$C:$Z,COLUMN(DATOS_ERI!I:I)-2,0),"")</f>
        <v>1051101</v>
      </c>
      <c r="J57" s="40">
        <f>IFERROR(VLOOKUP($D57,DATOS_ERI!$C:$Z,COLUMN(DATOS_ERI!J:J)-2,0),"")</f>
        <v>0.16547941344472483</v>
      </c>
      <c r="K57" s="40">
        <f>IFERROR(VLOOKUP($D57,DATOS_ERI!$C:$Z,COLUMN(DATOS_ERI!K:K)-2,0),"")</f>
        <v>0.14059732632886743</v>
      </c>
      <c r="L57" s="40">
        <f>IFERROR(VLOOKUP($D57,DATOS_ERI!$C:$Z,COLUMN(DATOS_ERI!L:L)-2,0),"")</f>
        <v>8.2111004660894604E-2</v>
      </c>
      <c r="M57" s="40">
        <f>IFERROR(VLOOKUP($D57,DATOS_ERI!$C:$Z,COLUMN(DATOS_ERI!M:M)-2,0),"")</f>
        <v>6.4106830604166434E-3</v>
      </c>
      <c r="N57" s="35">
        <f>IFERROR(VLOOKUP($D57,DATOS_ERI!$C:$Z,COLUMN(DATOS_ERI!N:N)-2,0),"")</f>
        <v>12800976</v>
      </c>
      <c r="O57" s="35">
        <f>IFERROR(VLOOKUP($D57,DATOS_ERI!$C:$Z,COLUMN(DATOS_ERI!O:O)-2,0),"")</f>
        <v>10682678</v>
      </c>
      <c r="P57" s="35">
        <f>IFERROR(VLOOKUP($D57,DATOS_ERI!$C:$Z,COLUMN(DATOS_ERI!P:P)-2,0),"")</f>
        <v>224053</v>
      </c>
      <c r="Q57" s="35">
        <f>IFERROR(VLOOKUP($D57,DATOS_ERI!$C:$Z,COLUMN(DATOS_ERI!Q:Q)-2,0),"")</f>
        <v>0</v>
      </c>
      <c r="R57" s="35">
        <f>IFERROR(VLOOKUP($D57,DATOS_ERI!$C:$Z,COLUMN(DATOS_ERI!R:R)-2,0),"")</f>
        <v>32916</v>
      </c>
      <c r="S57" s="35">
        <f>IFERROR(VLOOKUP($D57,DATOS_ERI!$C:$Z,COLUMN(DATOS_ERI!S:S)-2,0),"")</f>
        <v>91353</v>
      </c>
      <c r="T57" s="35">
        <f>IFERROR(VLOOKUP($D57,DATOS_ERI!$C:$Z,COLUMN(DATOS_ERI!T:T)-2,0),"")</f>
        <v>29807</v>
      </c>
      <c r="U57" s="35">
        <f>IFERROR(VLOOKUP($D57,DATOS_ERI!$C:$Z,COLUMN(DATOS_ERI!U:U)-2,0),"")</f>
        <v>0</v>
      </c>
      <c r="V57" s="35">
        <f>IFERROR(VLOOKUP($D57,DATOS_ERI!$C:$Z,COLUMN(DATOS_ERI!V:V)-2,0),"")</f>
        <v>18695</v>
      </c>
      <c r="W57" s="35">
        <f>IFERROR(VLOOKUP($D57,DATOS_ERI!$C:$Z,COLUMN(DATOS_ERI!W:W)-2,0),"")</f>
        <v>82063</v>
      </c>
      <c r="X57" s="35">
        <f>IFERROR(VLOOKUP($D57,DATOS_ESF!$C:$T,COLUMN(DATOS_ESF!E:E)-2,0),"")</f>
        <v>6908337</v>
      </c>
      <c r="Y57" s="35">
        <f>IFERROR(VLOOKUP($D57,DATOS_ESF!$C:$T,COLUMN(DATOS_ESF!F:F)-2,0),"")</f>
        <v>2179050</v>
      </c>
      <c r="Z57" s="35">
        <f>IFERROR(VLOOKUP($D57,DATOS_ESF!$C:$T,COLUMN(DATOS_ESF!G:G)-2,0),"")</f>
        <v>9087387</v>
      </c>
      <c r="AA57" s="35">
        <f>IFERROR(VLOOKUP($D57,DATOS_ESF!$C:$T,COLUMN(DATOS_ESF!H:H)-2,0),"")</f>
        <v>923654</v>
      </c>
      <c r="AB57" s="35">
        <f>IFERROR(VLOOKUP($D57,DATOS_ESF!$C:$T,COLUMN(DATOS_ESF!I:I)-2,0),"")</f>
        <v>1486561</v>
      </c>
      <c r="AC57" s="35">
        <f>IFERROR(VLOOKUP($D57,DATOS_ESF!$C:$T,COLUMN(DATOS_ESF!J:J)-2,0),"")</f>
        <v>2410215</v>
      </c>
      <c r="AD57" s="35">
        <f>IFERROR(VLOOKUP($D57,DATOS_ESF!$C:$T,COLUMN(DATOS_ESF!K:K)-2,0),"")</f>
        <v>6677172</v>
      </c>
      <c r="AE57" s="35">
        <f>IFERROR(VLOOKUP($D57,DATOS_ESF!$C:$T,COLUMN(DATOS_ESF!L:L)-2,0),"")</f>
        <v>1031299</v>
      </c>
      <c r="AF57">
        <f>IFERROR(VLOOKUP($D57,DATOS_ESF!$C:$T,COLUMN(DATOS_ESF!M:M)-2,0),"")</f>
        <v>5984683</v>
      </c>
      <c r="AG57">
        <f>IFERROR(VLOOKUP($D57,DATOS_ESF!$C:$T,COLUMN(DATOS_ESF!N:N)-2,0),"")</f>
        <v>7.4793559059994328</v>
      </c>
      <c r="AH57">
        <f>IFERROR(VLOOKUP($D57,DATOS_ESF!$C:$T,COLUMN(DATOS_ESF!O:O)-2,0),"")</f>
        <v>6.3628133478553659</v>
      </c>
      <c r="AI57">
        <f>IFERROR(VLOOKUP($D57,DATOS_ESF!$C:$T,COLUMN(DATOS_ESF!P:P)-2,0),"")</f>
        <v>1.465832885431543</v>
      </c>
      <c r="AJ57">
        <f>IFERROR(VLOOKUP($D57,DATOS_ESF!$C:$T,COLUMN(DATOS_ESF!Q:Q)-2,0),"")</f>
        <v>0.26522640666673492</v>
      </c>
      <c r="AK57">
        <f>IFERROR(VLOOKUP($D57,DATOS_ESF!$C:$T,COLUMN(DATOS_ESF!R:R)-2,0),"")</f>
        <v>0.36096344380525169</v>
      </c>
      <c r="AL57">
        <f>IFERROR(VLOOKUP($D57,DATOS_ESF!$C:$T,COLUMN(DATOS_ESF!S:S)-2,0),"")</f>
        <v>0.89835868110382</v>
      </c>
      <c r="AM57">
        <f>IFERROR(VLOOKUP($D57,DATOS_ERI!$C:$Z,COLUMN(DATOS_ERI!Z:Z)-2,0),"")</f>
        <v>14649261</v>
      </c>
      <c r="AN57">
        <f>IFERROR(VLOOKUP($D57,DATOS_ERI!$C:$AA,COLUMN(DATOS_ERI!AA:AA)-2,0),"")</f>
        <v>11113063</v>
      </c>
    </row>
    <row r="58" spans="1:40" hidden="1" x14ac:dyDescent="0.25">
      <c r="A58">
        <v>860031361</v>
      </c>
      <c r="B58" t="str">
        <f>VLOOKUP(A58,EMPRESAS!A:B,2,0)</f>
        <v>CONSULTORIA COLOMBIANA S A</v>
      </c>
      <c r="C58">
        <v>2016</v>
      </c>
      <c r="D58" t="s">
        <v>601</v>
      </c>
      <c r="E58" s="35">
        <f>IFERROR(VLOOKUP($D58,DATOS_ERI!$C:$Z,COLUMN(DATOS_ERI!E:E)-2,0),"")</f>
        <v>36699862</v>
      </c>
      <c r="F58" s="35">
        <f>IFERROR(VLOOKUP($D58,DATOS_ERI!$C:$Z,COLUMN(DATOS_ERI!F:F)-2,0),"")</f>
        <v>13881466</v>
      </c>
      <c r="G58" s="35">
        <f>IFERROR(VLOOKUP($D58,DATOS_ERI!$C:$Z,COLUMN(DATOS_ERI!G:G)-2,0),"")</f>
        <v>11161474</v>
      </c>
      <c r="H58" s="35">
        <f>IFERROR(VLOOKUP($D58,DATOS_ERI!$C:$Z,COLUMN(DATOS_ERI!H:H)-2,0),"")</f>
        <v>10099390</v>
      </c>
      <c r="I58" s="35">
        <f>IFERROR(VLOOKUP($D58,DATOS_ERI!$C:$Z,COLUMN(DATOS_ERI!I:I)-2,0),"")</f>
        <v>10099390</v>
      </c>
      <c r="J58" s="40">
        <f>IFERROR(VLOOKUP($D58,DATOS_ERI!$C:$Z,COLUMN(DATOS_ERI!J:J)-2,0),"")</f>
        <v>0.20264841379587881</v>
      </c>
      <c r="K58" s="40">
        <f>IFERROR(VLOOKUP($D58,DATOS_ERI!$C:$Z,COLUMN(DATOS_ERI!K:K)-2,0),"")</f>
        <v>7.6650344517955479E-2</v>
      </c>
      <c r="L58" s="40">
        <f>IFERROR(VLOOKUP($D58,DATOS_ERI!$C:$Z,COLUMN(DATOS_ERI!L:L)-2,0),"")</f>
        <v>5.5766568381264224E-2</v>
      </c>
      <c r="M58" s="40">
        <f>IFERROR(VLOOKUP($D58,DATOS_ERI!$C:$Z,COLUMN(DATOS_ERI!M:M)-2,0),"")</f>
        <v>6.2058002545273647E-2</v>
      </c>
      <c r="N58" s="35">
        <f>IFERROR(VLOOKUP($D58,DATOS_ERI!$C:$Z,COLUMN(DATOS_ERI!N:N)-2,0),"")</f>
        <v>181101156</v>
      </c>
      <c r="O58" s="35">
        <f>IFERROR(VLOOKUP($D58,DATOS_ERI!$C:$Z,COLUMN(DATOS_ERI!O:O)-2,0),"")</f>
        <v>144401294</v>
      </c>
      <c r="P58" s="35">
        <f>IFERROR(VLOOKUP($D58,DATOS_ERI!$C:$Z,COLUMN(DATOS_ERI!P:P)-2,0),"")</f>
        <v>22950464</v>
      </c>
      <c r="Q58" s="35">
        <f>IFERROR(VLOOKUP($D58,DATOS_ERI!$C:$Z,COLUMN(DATOS_ERI!Q:Q)-2,0),"")</f>
        <v>1854490</v>
      </c>
      <c r="R58" s="35">
        <f>IFERROR(VLOOKUP($D58,DATOS_ERI!$C:$Z,COLUMN(DATOS_ERI!R:R)-2,0),"")</f>
        <v>161832</v>
      </c>
      <c r="S58" s="35">
        <f>IFERROR(VLOOKUP($D58,DATOS_ERI!$C:$Z,COLUMN(DATOS_ERI!S:S)-2,0),"")</f>
        <v>1854490</v>
      </c>
      <c r="T58" s="35">
        <f>IFERROR(VLOOKUP($D58,DATOS_ERI!$C:$Z,COLUMN(DATOS_ERI!T:T)-2,0),"")</f>
        <v>4164712</v>
      </c>
      <c r="U58" s="35">
        <f>IFERROR(VLOOKUP($D58,DATOS_ERI!$C:$Z,COLUMN(DATOS_ERI!U:U)-2,0),"")</f>
        <v>161832</v>
      </c>
      <c r="V58" s="35">
        <f>IFERROR(VLOOKUP($D58,DATOS_ERI!$C:$Z,COLUMN(DATOS_ERI!V:V)-2,0),"")</f>
        <v>4931308</v>
      </c>
      <c r="W58" s="35">
        <f>IFERROR(VLOOKUP($D58,DATOS_ERI!$C:$Z,COLUMN(DATOS_ERI!W:W)-2,0),"")</f>
        <v>11238776</v>
      </c>
      <c r="X58" s="35">
        <f>IFERROR(VLOOKUP($D58,DATOS_ESF!$C:$T,COLUMN(DATOS_ESF!E:E)-2,0),"")</f>
        <v>67725707</v>
      </c>
      <c r="Y58" s="35">
        <f>IFERROR(VLOOKUP($D58,DATOS_ESF!$C:$T,COLUMN(DATOS_ESF!F:F)-2,0),"")</f>
        <v>25043511</v>
      </c>
      <c r="Z58" s="35">
        <f>IFERROR(VLOOKUP($D58,DATOS_ESF!$C:$T,COLUMN(DATOS_ESF!G:G)-2,0),"")</f>
        <v>92769218</v>
      </c>
      <c r="AA58" s="35">
        <f>IFERROR(VLOOKUP($D58,DATOS_ESF!$C:$T,COLUMN(DATOS_ESF!H:H)-2,0),"")</f>
        <v>54132650</v>
      </c>
      <c r="AB58" s="35">
        <f>IFERROR(VLOOKUP($D58,DATOS_ESF!$C:$T,COLUMN(DATOS_ESF!I:I)-2,0),"")</f>
        <v>12163277</v>
      </c>
      <c r="AC58" s="35">
        <f>IFERROR(VLOOKUP($D58,DATOS_ESF!$C:$T,COLUMN(DATOS_ESF!J:J)-2,0),"")</f>
        <v>60934007</v>
      </c>
      <c r="AD58" s="35">
        <f>IFERROR(VLOOKUP($D58,DATOS_ESF!$C:$T,COLUMN(DATOS_ESF!K:K)-2,0),"")</f>
        <v>31835211</v>
      </c>
      <c r="AE58" s="35">
        <f>IFERROR(VLOOKUP($D58,DATOS_ESF!$C:$T,COLUMN(DATOS_ESF!L:L)-2,0),"")</f>
        <v>170534</v>
      </c>
      <c r="AF58">
        <f>IFERROR(VLOOKUP($D58,DATOS_ESF!$C:$T,COLUMN(DATOS_ESF!M:M)-2,0),"")</f>
        <v>13593057</v>
      </c>
      <c r="AG58">
        <f>IFERROR(VLOOKUP($D58,DATOS_ESF!$C:$T,COLUMN(DATOS_ESF!N:N)-2,0),"")</f>
        <v>1.2511064394593652</v>
      </c>
      <c r="AH58">
        <f>IFERROR(VLOOKUP($D58,DATOS_ESF!$C:$T,COLUMN(DATOS_ESF!O:O)-2,0),"")</f>
        <v>1.2479561410719777</v>
      </c>
      <c r="AI58">
        <f>IFERROR(VLOOKUP($D58,DATOS_ESF!$C:$T,COLUMN(DATOS_ESF!P:P)-2,0),"")</f>
        <v>2.0589443946725869</v>
      </c>
      <c r="AJ58">
        <f>IFERROR(VLOOKUP($D58,DATOS_ESF!$C:$T,COLUMN(DATOS_ESF!Q:Q)-2,0),"")</f>
        <v>0.65683432838681466</v>
      </c>
      <c r="AK58">
        <f>IFERROR(VLOOKUP($D58,DATOS_ESF!$C:$T,COLUMN(DATOS_ESF!R:R)-2,0),"")</f>
        <v>1.9140443894026649</v>
      </c>
      <c r="AL58">
        <f>IFERROR(VLOOKUP($D58,DATOS_ESF!$C:$T,COLUMN(DATOS_ESF!S:S)-2,0),"")</f>
        <v>0.47427895748781668</v>
      </c>
      <c r="AM58">
        <f>IFERROR(VLOOKUP($D58,DATOS_ERI!$C:$Z,COLUMN(DATOS_ERI!Z:Z)-2,0),"")</f>
        <v>204595296</v>
      </c>
      <c r="AN58">
        <f>IFERROR(VLOOKUP($D58,DATOS_ERI!$C:$AA,COLUMN(DATOS_ERI!AA:AA)-2,0),"")</f>
        <v>182623178</v>
      </c>
    </row>
    <row r="59" spans="1:40" hidden="1" x14ac:dyDescent="0.25">
      <c r="A59">
        <v>860031361</v>
      </c>
      <c r="B59" t="str">
        <f>VLOOKUP(A59,EMPRESAS!A:B,2,0)</f>
        <v>CONSULTORIA COLOMBIANA S A</v>
      </c>
      <c r="C59">
        <v>2017</v>
      </c>
      <c r="D59" t="s">
        <v>602</v>
      </c>
      <c r="E59" s="35">
        <f>IFERROR(VLOOKUP($D59,DATOS_ERI!$C:$Z,COLUMN(DATOS_ERI!E:E)-2,0),"")</f>
        <v>17934261</v>
      </c>
      <c r="F59" s="35">
        <f>IFERROR(VLOOKUP($D59,DATOS_ERI!$C:$Z,COLUMN(DATOS_ERI!F:F)-2,0),"")</f>
        <v>3585926</v>
      </c>
      <c r="G59" s="35">
        <f>IFERROR(VLOOKUP($D59,DATOS_ERI!$C:$Z,COLUMN(DATOS_ERI!G:G)-2,0),"")</f>
        <v>1515560</v>
      </c>
      <c r="H59" s="35">
        <f>IFERROR(VLOOKUP($D59,DATOS_ERI!$C:$Z,COLUMN(DATOS_ERI!H:H)-2,0),"")</f>
        <v>638724</v>
      </c>
      <c r="I59" s="35">
        <f>IFERROR(VLOOKUP($D59,DATOS_ERI!$C:$Z,COLUMN(DATOS_ERI!I:I)-2,0),"")</f>
        <v>638724</v>
      </c>
      <c r="J59" s="40">
        <f>IFERROR(VLOOKUP($D59,DATOS_ERI!$C:$Z,COLUMN(DATOS_ERI!J:J)-2,0),"")</f>
        <v>0.20315799258627984</v>
      </c>
      <c r="K59" s="40">
        <f>IFERROR(VLOOKUP($D59,DATOS_ERI!$C:$Z,COLUMN(DATOS_ERI!K:K)-2,0),"")</f>
        <v>4.0621106591620812E-2</v>
      </c>
      <c r="L59" s="40">
        <f>IFERROR(VLOOKUP($D59,DATOS_ERI!$C:$Z,COLUMN(DATOS_ERI!L:L)-2,0),"")</f>
        <v>7.2354186022317284E-3</v>
      </c>
      <c r="M59" s="40">
        <f>IFERROR(VLOOKUP($D59,DATOS_ERI!$C:$Z,COLUMN(DATOS_ERI!M:M)-2,0),"")</f>
        <v>7.9035465110167263E-2</v>
      </c>
      <c r="N59" s="35">
        <f>IFERROR(VLOOKUP($D59,DATOS_ERI!$C:$Z,COLUMN(DATOS_ERI!N:N)-2,0),"")</f>
        <v>88277408</v>
      </c>
      <c r="O59" s="35">
        <f>IFERROR(VLOOKUP($D59,DATOS_ERI!$C:$Z,COLUMN(DATOS_ERI!O:O)-2,0),"")</f>
        <v>70343147</v>
      </c>
      <c r="P59" s="35">
        <f>IFERROR(VLOOKUP($D59,DATOS_ERI!$C:$Z,COLUMN(DATOS_ERI!P:P)-2,0),"")</f>
        <v>9690374</v>
      </c>
      <c r="Q59" s="35">
        <f>IFERROR(VLOOKUP($D59,DATOS_ERI!$C:$Z,COLUMN(DATOS_ERI!Q:Q)-2,0),"")</f>
        <v>0</v>
      </c>
      <c r="R59" s="35">
        <f>IFERROR(VLOOKUP($D59,DATOS_ERI!$C:$Z,COLUMN(DATOS_ERI!R:R)-2,0),"")</f>
        <v>1777278</v>
      </c>
      <c r="S59" s="35">
        <f>IFERROR(VLOOKUP($D59,DATOS_ERI!$C:$Z,COLUMN(DATOS_ERI!S:S)-2,0),"")</f>
        <v>2880683</v>
      </c>
      <c r="T59" s="35">
        <f>IFERROR(VLOOKUP($D59,DATOS_ERI!$C:$Z,COLUMN(DATOS_ERI!T:T)-2,0),"")</f>
        <v>0</v>
      </c>
      <c r="U59" s="35">
        <f>IFERROR(VLOOKUP($D59,DATOS_ERI!$C:$Z,COLUMN(DATOS_ERI!U:U)-2,0),"")</f>
        <v>0</v>
      </c>
      <c r="V59" s="35">
        <f>IFERROR(VLOOKUP($D59,DATOS_ERI!$C:$Z,COLUMN(DATOS_ERI!V:V)-2,0),"")</f>
        <v>4187238</v>
      </c>
      <c r="W59" s="35">
        <f>IFERROR(VLOOKUP($D59,DATOS_ERI!$C:$Z,COLUMN(DATOS_ERI!W:W)-2,0),"")</f>
        <v>6977046</v>
      </c>
      <c r="X59" s="35">
        <f>IFERROR(VLOOKUP($D59,DATOS_ESF!$C:$T,COLUMN(DATOS_ESF!E:E)-2,0),"")</f>
        <v>152456194</v>
      </c>
      <c r="Y59" s="35">
        <f>IFERROR(VLOOKUP($D59,DATOS_ESF!$C:$T,COLUMN(DATOS_ESF!F:F)-2,0),"")</f>
        <v>58480347</v>
      </c>
      <c r="Z59" s="35">
        <f>IFERROR(VLOOKUP($D59,DATOS_ESF!$C:$T,COLUMN(DATOS_ESF!G:G)-2,0),"")</f>
        <v>210936541</v>
      </c>
      <c r="AA59" s="35">
        <f>IFERROR(VLOOKUP($D59,DATOS_ESF!$C:$T,COLUMN(DATOS_ESF!H:H)-2,0),"")</f>
        <v>122024010</v>
      </c>
      <c r="AB59" s="35">
        <f>IFERROR(VLOOKUP($D59,DATOS_ESF!$C:$T,COLUMN(DATOS_ESF!I:I)-2,0),"")</f>
        <v>26421516</v>
      </c>
      <c r="AC59" s="35">
        <f>IFERROR(VLOOKUP($D59,DATOS_ESF!$C:$T,COLUMN(DATOS_ESF!J:J)-2,0),"")</f>
        <v>148445526</v>
      </c>
      <c r="AD59" s="35">
        <f>IFERROR(VLOOKUP($D59,DATOS_ESF!$C:$T,COLUMN(DATOS_ESF!K:K)-2,0),"")</f>
        <v>62491015</v>
      </c>
      <c r="AE59" s="35">
        <f>IFERROR(VLOOKUP($D59,DATOS_ESF!$C:$T,COLUMN(DATOS_ESF!L:L)-2,0),"")</f>
        <v>1259611</v>
      </c>
      <c r="AF59">
        <f>IFERROR(VLOOKUP($D59,DATOS_ESF!$C:$T,COLUMN(DATOS_ESF!M:M)-2,0),"")</f>
        <v>30432184</v>
      </c>
      <c r="AG59">
        <f>IFERROR(VLOOKUP($D59,DATOS_ESF!$C:$T,COLUMN(DATOS_ESF!N:N)-2,0),"")</f>
        <v>1.2493950493841335</v>
      </c>
      <c r="AH59">
        <f>IFERROR(VLOOKUP($D59,DATOS_ESF!$C:$T,COLUMN(DATOS_ESF!O:O)-2,0),"")</f>
        <v>1.2390724005873925</v>
      </c>
      <c r="AI59">
        <f>IFERROR(VLOOKUP($D59,DATOS_ESF!$C:$T,COLUMN(DATOS_ESF!P:P)-2,0),"")</f>
        <v>2.2133607700633076</v>
      </c>
      <c r="AJ59">
        <f>IFERROR(VLOOKUP($D59,DATOS_ESF!$C:$T,COLUMN(DATOS_ESF!Q:Q)-2,0),"")</f>
        <v>0.70374495237408863</v>
      </c>
      <c r="AK59">
        <f>IFERROR(VLOOKUP($D59,DATOS_ESF!$C:$T,COLUMN(DATOS_ESF!R:R)-2,0),"")</f>
        <v>2.3754699135547725</v>
      </c>
      <c r="AL59">
        <f>IFERROR(VLOOKUP($D59,DATOS_ESF!$C:$T,COLUMN(DATOS_ESF!S:S)-2,0),"")</f>
        <v>0.42151317442908104</v>
      </c>
      <c r="AM59">
        <f>IFERROR(VLOOKUP($D59,DATOS_ERI!$C:$Z,COLUMN(DATOS_ERI!Z:Z)-2,0),"")</f>
        <v>95839413</v>
      </c>
      <c r="AN59">
        <f>IFERROR(VLOOKUP($D59,DATOS_ERI!$C:$AA,COLUMN(DATOS_ERI!AA:AA)-2,0),"")</f>
        <v>91668528</v>
      </c>
    </row>
    <row r="60" spans="1:40" hidden="1" x14ac:dyDescent="0.25">
      <c r="A60">
        <v>860035996</v>
      </c>
      <c r="B60" t="str">
        <f>VLOOKUP(A60,EMPRESAS!A:B,2,0)</f>
        <v>TECNICONTROL S.A.</v>
      </c>
      <c r="C60">
        <v>2015</v>
      </c>
      <c r="D60" t="s">
        <v>603</v>
      </c>
      <c r="E60" s="35">
        <f>IFERROR(VLOOKUP($D60,DATOS_ERI!$C:$Z,COLUMN(DATOS_ERI!E:E)-2,0),"")</f>
        <v>17783517</v>
      </c>
      <c r="F60" s="35">
        <f>IFERROR(VLOOKUP($D60,DATOS_ERI!$C:$Z,COLUMN(DATOS_ERI!F:F)-2,0),"")</f>
        <v>10268907</v>
      </c>
      <c r="G60" s="35">
        <f>IFERROR(VLOOKUP($D60,DATOS_ERI!$C:$Z,COLUMN(DATOS_ERI!G:G)-2,0),"")</f>
        <v>10628098</v>
      </c>
      <c r="H60" s="35">
        <f>IFERROR(VLOOKUP($D60,DATOS_ERI!$C:$Z,COLUMN(DATOS_ERI!H:H)-2,0),"")</f>
        <v>-875399</v>
      </c>
      <c r="I60" s="35">
        <f>IFERROR(VLOOKUP($D60,DATOS_ERI!$C:$Z,COLUMN(DATOS_ERI!I:I)-2,0),"")</f>
        <v>-875399</v>
      </c>
      <c r="J60" s="40">
        <f>IFERROR(VLOOKUP($D60,DATOS_ERI!$C:$Z,COLUMN(DATOS_ERI!J:J)-2,0),"")</f>
        <v>0.17736060976366755</v>
      </c>
      <c r="K60" s="40">
        <f>IFERROR(VLOOKUP($D60,DATOS_ERI!$C:$Z,COLUMN(DATOS_ERI!K:K)-2,0),"")</f>
        <v>0.10241504012543717</v>
      </c>
      <c r="L60" s="40">
        <f>IFERROR(VLOOKUP($D60,DATOS_ERI!$C:$Z,COLUMN(DATOS_ERI!L:L)-2,0),"")</f>
        <v>-8.7306296289145057E-3</v>
      </c>
      <c r="M60" s="40">
        <f>IFERROR(VLOOKUP($D60,DATOS_ERI!$C:$Z,COLUMN(DATOS_ERI!M:M)-2,0),"")</f>
        <v>1.9406434591093303E-2</v>
      </c>
      <c r="N60" s="35">
        <f>IFERROR(VLOOKUP($D60,DATOS_ERI!$C:$Z,COLUMN(DATOS_ERI!N:N)-2,0),"")</f>
        <v>100267568</v>
      </c>
      <c r="O60" s="35">
        <f>IFERROR(VLOOKUP($D60,DATOS_ERI!$C:$Z,COLUMN(DATOS_ERI!O:O)-2,0),"")</f>
        <v>82484051</v>
      </c>
      <c r="P60" s="35">
        <f>IFERROR(VLOOKUP($D60,DATOS_ERI!$C:$Z,COLUMN(DATOS_ERI!P:P)-2,0),"")</f>
        <v>6735666</v>
      </c>
      <c r="Q60" s="35">
        <f>IFERROR(VLOOKUP($D60,DATOS_ERI!$C:$Z,COLUMN(DATOS_ERI!Q:Q)-2,0),"")</f>
        <v>778944</v>
      </c>
      <c r="R60" s="35">
        <f>IFERROR(VLOOKUP($D60,DATOS_ERI!$C:$Z,COLUMN(DATOS_ERI!R:R)-2,0),"")</f>
        <v>0</v>
      </c>
      <c r="S60" s="35">
        <f>IFERROR(VLOOKUP($D60,DATOS_ERI!$C:$Z,COLUMN(DATOS_ERI!S:S)-2,0),"")</f>
        <v>0</v>
      </c>
      <c r="T60" s="35">
        <f>IFERROR(VLOOKUP($D60,DATOS_ERI!$C:$Z,COLUMN(DATOS_ERI!T:T)-2,0),"")</f>
        <v>0</v>
      </c>
      <c r="U60" s="35">
        <f>IFERROR(VLOOKUP($D60,DATOS_ERI!$C:$Z,COLUMN(DATOS_ERI!U:U)-2,0),"")</f>
        <v>0</v>
      </c>
      <c r="V60" s="35">
        <f>IFERROR(VLOOKUP($D60,DATOS_ERI!$C:$Z,COLUMN(DATOS_ERI!V:V)-2,0),"")</f>
        <v>2305027</v>
      </c>
      <c r="W60" s="35">
        <f>IFERROR(VLOOKUP($D60,DATOS_ERI!$C:$Z,COLUMN(DATOS_ERI!W:W)-2,0),"")</f>
        <v>1945836</v>
      </c>
      <c r="X60" s="35">
        <f>IFERROR(VLOOKUP($D60,DATOS_ESF!$C:$T,COLUMN(DATOS_ESF!E:E)-2,0),"")</f>
        <v>57523782</v>
      </c>
      <c r="Y60" s="35">
        <f>IFERROR(VLOOKUP($D60,DATOS_ESF!$C:$T,COLUMN(DATOS_ESF!F:F)-2,0),"")</f>
        <v>8301043</v>
      </c>
      <c r="Z60" s="35">
        <f>IFERROR(VLOOKUP($D60,DATOS_ESF!$C:$T,COLUMN(DATOS_ESF!G:G)-2,0),"")</f>
        <v>65824825</v>
      </c>
      <c r="AA60" s="35">
        <f>IFERROR(VLOOKUP($D60,DATOS_ESF!$C:$T,COLUMN(DATOS_ESF!H:H)-2,0),"")</f>
        <v>29192076</v>
      </c>
      <c r="AB60" s="35">
        <f>IFERROR(VLOOKUP($D60,DATOS_ESF!$C:$T,COLUMN(DATOS_ESF!I:I)-2,0),"")</f>
        <v>6099723</v>
      </c>
      <c r="AC60" s="35">
        <f>IFERROR(VLOOKUP($D60,DATOS_ESF!$C:$T,COLUMN(DATOS_ESF!J:J)-2,0),"")</f>
        <v>28173016</v>
      </c>
      <c r="AD60" s="35">
        <f>IFERROR(VLOOKUP($D60,DATOS_ESF!$C:$T,COLUMN(DATOS_ESF!K:K)-2,0),"")</f>
        <v>37651809</v>
      </c>
      <c r="AE60" s="35">
        <f>IFERROR(VLOOKUP($D60,DATOS_ESF!$C:$T,COLUMN(DATOS_ESF!L:L)-2,0),"")</f>
        <v>0</v>
      </c>
      <c r="AF60">
        <f>IFERROR(VLOOKUP($D60,DATOS_ESF!$C:$T,COLUMN(DATOS_ESF!M:M)-2,0),"")</f>
        <v>28331706</v>
      </c>
      <c r="AG60">
        <f>IFERROR(VLOOKUP($D60,DATOS_ESF!$C:$T,COLUMN(DATOS_ESF!N:N)-2,0),"")</f>
        <v>1.9705272759635184</v>
      </c>
      <c r="AH60">
        <f>IFERROR(VLOOKUP($D60,DATOS_ESF!$C:$T,COLUMN(DATOS_ESF!O:O)-2,0),"")</f>
        <v>1.9705272759635184</v>
      </c>
      <c r="AI60">
        <f>IFERROR(VLOOKUP($D60,DATOS_ESF!$C:$T,COLUMN(DATOS_ESF!P:P)-2,0),"")</f>
        <v>1.3608885190360283</v>
      </c>
      <c r="AJ60">
        <f>IFERROR(VLOOKUP($D60,DATOS_ESF!$C:$T,COLUMN(DATOS_ESF!Q:Q)-2,0),"")</f>
        <v>0.42799986175428495</v>
      </c>
      <c r="AK60">
        <f>IFERROR(VLOOKUP($D60,DATOS_ESF!$C:$T,COLUMN(DATOS_ESF!R:R)-2,0),"")</f>
        <v>0.74825132571983455</v>
      </c>
      <c r="AL60">
        <f>IFERROR(VLOOKUP($D60,DATOS_ESF!$C:$T,COLUMN(DATOS_ESF!S:S)-2,0),"")</f>
        <v>0.66466613469918079</v>
      </c>
      <c r="AM60">
        <f>IFERROR(VLOOKUP($D60,DATOS_ERI!$C:$Z,COLUMN(DATOS_ERI!Z:Z)-2,0),"")</f>
        <v>124344999</v>
      </c>
      <c r="AN60">
        <f>IFERROR(VLOOKUP($D60,DATOS_ERI!$C:$AA,COLUMN(DATOS_ERI!AA:AA)-2,0),"")</f>
        <v>91944497</v>
      </c>
    </row>
    <row r="61" spans="1:40" hidden="1" x14ac:dyDescent="0.25">
      <c r="A61">
        <v>860035996</v>
      </c>
      <c r="B61" t="str">
        <f>VLOOKUP(A61,EMPRESAS!A:B,2,0)</f>
        <v>TECNICONTROL S.A.</v>
      </c>
      <c r="C61">
        <v>2016</v>
      </c>
      <c r="D61" t="s">
        <v>604</v>
      </c>
      <c r="E61" s="35">
        <f>IFERROR(VLOOKUP($D61,DATOS_ERI!$C:$Z,COLUMN(DATOS_ERI!E:E)-2,0),"")</f>
        <v>18979444</v>
      </c>
      <c r="F61" s="35">
        <f>IFERROR(VLOOKUP($D61,DATOS_ERI!$C:$Z,COLUMN(DATOS_ERI!F:F)-2,0),"")</f>
        <v>-1728475</v>
      </c>
      <c r="G61" s="35">
        <f>IFERROR(VLOOKUP($D61,DATOS_ERI!$C:$Z,COLUMN(DATOS_ERI!G:G)-2,0),"")</f>
        <v>-4568390</v>
      </c>
      <c r="H61" s="35">
        <f>IFERROR(VLOOKUP($D61,DATOS_ERI!$C:$Z,COLUMN(DATOS_ERI!H:H)-2,0),"")</f>
        <v>-9846030</v>
      </c>
      <c r="I61" s="35">
        <f>IFERROR(VLOOKUP($D61,DATOS_ERI!$C:$Z,COLUMN(DATOS_ERI!I:I)-2,0),"")</f>
        <v>-9846030</v>
      </c>
      <c r="J61" s="40">
        <f>IFERROR(VLOOKUP($D61,DATOS_ERI!$C:$Z,COLUMN(DATOS_ERI!J:J)-2,0),"")</f>
        <v>0.18458624316427358</v>
      </c>
      <c r="K61" s="40">
        <f>IFERROR(VLOOKUP($D61,DATOS_ERI!$C:$Z,COLUMN(DATOS_ERI!K:K)-2,0),"")</f>
        <v>-1.6810434839575266E-2</v>
      </c>
      <c r="L61" s="40">
        <f>IFERROR(VLOOKUP($D61,DATOS_ERI!$C:$Z,COLUMN(DATOS_ERI!L:L)-2,0),"")</f>
        <v>-9.5758426210100389E-2</v>
      </c>
      <c r="M61" s="40">
        <f>IFERROR(VLOOKUP($D61,DATOS_ERI!$C:$Z,COLUMN(DATOS_ERI!M:M)-2,0),"")</f>
        <v>4.784342294308104E-2</v>
      </c>
      <c r="N61" s="35">
        <f>IFERROR(VLOOKUP($D61,DATOS_ERI!$C:$Z,COLUMN(DATOS_ERI!N:N)-2,0),"")</f>
        <v>102821552</v>
      </c>
      <c r="O61" s="35">
        <f>IFERROR(VLOOKUP($D61,DATOS_ERI!$C:$Z,COLUMN(DATOS_ERI!O:O)-2,0),"")</f>
        <v>83842108</v>
      </c>
      <c r="P61" s="35">
        <f>IFERROR(VLOOKUP($D61,DATOS_ERI!$C:$Z,COLUMN(DATOS_ERI!P:P)-2,0),"")</f>
        <v>20707919</v>
      </c>
      <c r="Q61" s="35">
        <f>IFERROR(VLOOKUP($D61,DATOS_ERI!$C:$Z,COLUMN(DATOS_ERI!Q:Q)-2,0),"")</f>
        <v>0</v>
      </c>
      <c r="R61" s="35">
        <f>IFERROR(VLOOKUP($D61,DATOS_ERI!$C:$Z,COLUMN(DATOS_ERI!R:R)-2,0),"")</f>
        <v>0</v>
      </c>
      <c r="S61" s="35">
        <f>IFERROR(VLOOKUP($D61,DATOS_ERI!$C:$Z,COLUMN(DATOS_ERI!S:S)-2,0),"")</f>
        <v>0</v>
      </c>
      <c r="T61" s="35">
        <f>IFERROR(VLOOKUP($D61,DATOS_ERI!$C:$Z,COLUMN(DATOS_ERI!T:T)-2,0),"")</f>
        <v>0</v>
      </c>
      <c r="U61" s="35">
        <f>IFERROR(VLOOKUP($D61,DATOS_ERI!$C:$Z,COLUMN(DATOS_ERI!U:U)-2,0),"")</f>
        <v>0</v>
      </c>
      <c r="V61" s="35">
        <f>IFERROR(VLOOKUP($D61,DATOS_ERI!$C:$Z,COLUMN(DATOS_ERI!V:V)-2,0),"")</f>
        <v>2079420</v>
      </c>
      <c r="W61" s="35">
        <f>IFERROR(VLOOKUP($D61,DATOS_ERI!$C:$Z,COLUMN(DATOS_ERI!W:W)-2,0),"")</f>
        <v>4919335</v>
      </c>
      <c r="X61" s="35">
        <f>IFERROR(VLOOKUP($D61,DATOS_ESF!$C:$T,COLUMN(DATOS_ESF!E:E)-2,0),"")</f>
        <v>40498596</v>
      </c>
      <c r="Y61" s="35">
        <f>IFERROR(VLOOKUP($D61,DATOS_ESF!$C:$T,COLUMN(DATOS_ESF!F:F)-2,0),"")</f>
        <v>8471313</v>
      </c>
      <c r="Z61" s="35">
        <f>IFERROR(VLOOKUP($D61,DATOS_ESF!$C:$T,COLUMN(DATOS_ESF!G:G)-2,0),"")</f>
        <v>48969909</v>
      </c>
      <c r="AA61" s="35">
        <f>IFERROR(VLOOKUP($D61,DATOS_ESF!$C:$T,COLUMN(DATOS_ESF!H:H)-2,0),"")</f>
        <v>11818332</v>
      </c>
      <c r="AB61" s="35">
        <f>IFERROR(VLOOKUP($D61,DATOS_ESF!$C:$T,COLUMN(DATOS_ESF!I:I)-2,0),"")</f>
        <v>9819166</v>
      </c>
      <c r="AC61" s="35">
        <f>IFERROR(VLOOKUP($D61,DATOS_ESF!$C:$T,COLUMN(DATOS_ESF!J:J)-2,0),"")</f>
        <v>14885551</v>
      </c>
      <c r="AD61" s="35">
        <f>IFERROR(VLOOKUP($D61,DATOS_ESF!$C:$T,COLUMN(DATOS_ESF!K:K)-2,0),"")</f>
        <v>34084358</v>
      </c>
      <c r="AE61" s="35">
        <f>IFERROR(VLOOKUP($D61,DATOS_ESF!$C:$T,COLUMN(DATOS_ESF!L:L)-2,0),"")</f>
        <v>0</v>
      </c>
      <c r="AF61">
        <f>IFERROR(VLOOKUP($D61,DATOS_ESF!$C:$T,COLUMN(DATOS_ESF!M:M)-2,0),"")</f>
        <v>28680264</v>
      </c>
      <c r="AG61">
        <f>IFERROR(VLOOKUP($D61,DATOS_ESF!$C:$T,COLUMN(DATOS_ESF!N:N)-2,0),"")</f>
        <v>3.4267607307020991</v>
      </c>
      <c r="AH61">
        <f>IFERROR(VLOOKUP($D61,DATOS_ESF!$C:$T,COLUMN(DATOS_ESF!O:O)-2,0),"")</f>
        <v>3.4267607307020991</v>
      </c>
      <c r="AI61">
        <f>IFERROR(VLOOKUP($D61,DATOS_ESF!$C:$T,COLUMN(DATOS_ESF!P:P)-2,0),"")</f>
        <v>0.8627324357282482</v>
      </c>
      <c r="AJ61">
        <f>IFERROR(VLOOKUP($D61,DATOS_ESF!$C:$T,COLUMN(DATOS_ESF!Q:Q)-2,0),"")</f>
        <v>0.30397342580318049</v>
      </c>
      <c r="AK61">
        <f>IFERROR(VLOOKUP($D61,DATOS_ESF!$C:$T,COLUMN(DATOS_ESF!R:R)-2,0),"")</f>
        <v>0.43672675307541364</v>
      </c>
      <c r="AL61">
        <f>IFERROR(VLOOKUP($D61,DATOS_ESF!$C:$T,COLUMN(DATOS_ESF!S:S)-2,0),"")</f>
        <v>0.89654085328196143</v>
      </c>
      <c r="AM61">
        <f>IFERROR(VLOOKUP($D61,DATOS_ERI!$C:$Z,COLUMN(DATOS_ERI!Z:Z)-2,0),"")</f>
        <v>105811317</v>
      </c>
      <c r="AN61">
        <f>IFERROR(VLOOKUP($D61,DATOS_ERI!$C:$AA,COLUMN(DATOS_ERI!AA:AA)-2,0),"")</f>
        <v>109469362</v>
      </c>
    </row>
    <row r="62" spans="1:40" hidden="1" x14ac:dyDescent="0.25">
      <c r="A62">
        <v>860035996</v>
      </c>
      <c r="B62" t="str">
        <f>VLOOKUP(A62,EMPRESAS!A:B,2,0)</f>
        <v>TECNICONTROL S.A.</v>
      </c>
      <c r="C62">
        <v>2017</v>
      </c>
      <c r="D62" t="s">
        <v>605</v>
      </c>
      <c r="E62" s="35">
        <f>IFERROR(VLOOKUP($D62,DATOS_ERI!$C:$Z,COLUMN(DATOS_ERI!E:E)-2,0),"")</f>
        <v>13868365</v>
      </c>
      <c r="F62" s="35">
        <f>IFERROR(VLOOKUP($D62,DATOS_ERI!$C:$Z,COLUMN(DATOS_ERI!F:F)-2,0),"")</f>
        <v>3349110</v>
      </c>
      <c r="G62" s="35">
        <f>IFERROR(VLOOKUP($D62,DATOS_ERI!$C:$Z,COLUMN(DATOS_ERI!G:G)-2,0),"")</f>
        <v>4434513</v>
      </c>
      <c r="H62" s="35">
        <f>IFERROR(VLOOKUP($D62,DATOS_ERI!$C:$Z,COLUMN(DATOS_ERI!H:H)-2,0),"")</f>
        <v>3654328</v>
      </c>
      <c r="I62" s="35">
        <f>IFERROR(VLOOKUP($D62,DATOS_ERI!$C:$Z,COLUMN(DATOS_ERI!I:I)-2,0),"")</f>
        <v>3654328</v>
      </c>
      <c r="J62" s="40">
        <f>IFERROR(VLOOKUP($D62,DATOS_ERI!$C:$Z,COLUMN(DATOS_ERI!J:J)-2,0),"")</f>
        <v>0.31841915890603534</v>
      </c>
      <c r="K62" s="40">
        <f>IFERROR(VLOOKUP($D62,DATOS_ERI!$C:$Z,COLUMN(DATOS_ERI!K:K)-2,0),"")</f>
        <v>7.6895927478386389E-2</v>
      </c>
      <c r="L62" s="40">
        <f>IFERROR(VLOOKUP($D62,DATOS_ERI!$C:$Z,COLUMN(DATOS_ERI!L:L)-2,0),"")</f>
        <v>8.3903765737833869E-2</v>
      </c>
      <c r="M62" s="40">
        <f>IFERROR(VLOOKUP($D62,DATOS_ERI!$C:$Z,COLUMN(DATOS_ERI!M:M)-2,0),"")</f>
        <v>3.2563425806086919E-2</v>
      </c>
      <c r="N62" s="35">
        <f>IFERROR(VLOOKUP($D62,DATOS_ERI!$C:$Z,COLUMN(DATOS_ERI!N:N)-2,0),"")</f>
        <v>43553802</v>
      </c>
      <c r="O62" s="35">
        <f>IFERROR(VLOOKUP($D62,DATOS_ERI!$C:$Z,COLUMN(DATOS_ERI!O:O)-2,0),"")</f>
        <v>29685437</v>
      </c>
      <c r="P62" s="35">
        <f>IFERROR(VLOOKUP($D62,DATOS_ERI!$C:$Z,COLUMN(DATOS_ERI!P:P)-2,0),"")</f>
        <v>10519255</v>
      </c>
      <c r="Q62" s="35">
        <f>IFERROR(VLOOKUP($D62,DATOS_ERI!$C:$Z,COLUMN(DATOS_ERI!Q:Q)-2,0),"")</f>
        <v>0</v>
      </c>
      <c r="R62" s="35">
        <f>IFERROR(VLOOKUP($D62,DATOS_ERI!$C:$Z,COLUMN(DATOS_ERI!R:R)-2,0),"")</f>
        <v>0</v>
      </c>
      <c r="S62" s="35">
        <f>IFERROR(VLOOKUP($D62,DATOS_ERI!$C:$Z,COLUMN(DATOS_ERI!S:S)-2,0),"")</f>
        <v>0</v>
      </c>
      <c r="T62" s="35">
        <f>IFERROR(VLOOKUP($D62,DATOS_ERI!$C:$Z,COLUMN(DATOS_ERI!T:T)-2,0),"")</f>
        <v>0</v>
      </c>
      <c r="U62" s="35">
        <f>IFERROR(VLOOKUP($D62,DATOS_ERI!$C:$Z,COLUMN(DATOS_ERI!U:U)-2,0),"")</f>
        <v>0</v>
      </c>
      <c r="V62" s="35">
        <f>IFERROR(VLOOKUP($D62,DATOS_ERI!$C:$Z,COLUMN(DATOS_ERI!V:V)-2,0),"")</f>
        <v>2503664</v>
      </c>
      <c r="W62" s="35">
        <f>IFERROR(VLOOKUP($D62,DATOS_ERI!$C:$Z,COLUMN(DATOS_ERI!W:W)-2,0),"")</f>
        <v>1418261</v>
      </c>
      <c r="X62" s="35">
        <f>IFERROR(VLOOKUP($D62,DATOS_ESF!$C:$T,COLUMN(DATOS_ESF!E:E)-2,0),"")</f>
        <v>91280290</v>
      </c>
      <c r="Y62" s="35">
        <f>IFERROR(VLOOKUP($D62,DATOS_ESF!$C:$T,COLUMN(DATOS_ESF!F:F)-2,0),"")</f>
        <v>14596806</v>
      </c>
      <c r="Z62" s="35">
        <f>IFERROR(VLOOKUP($D62,DATOS_ESF!$C:$T,COLUMN(DATOS_ESF!G:G)-2,0),"")</f>
        <v>105877096</v>
      </c>
      <c r="AA62" s="35">
        <f>IFERROR(VLOOKUP($D62,DATOS_ESF!$C:$T,COLUMN(DATOS_ESF!H:H)-2,0),"")</f>
        <v>26610826</v>
      </c>
      <c r="AB62" s="35">
        <f>IFERROR(VLOOKUP($D62,DATOS_ESF!$C:$T,COLUMN(DATOS_ESF!I:I)-2,0),"")</f>
        <v>7443226</v>
      </c>
      <c r="AC62" s="35">
        <f>IFERROR(VLOOKUP($D62,DATOS_ESF!$C:$T,COLUMN(DATOS_ESF!J:J)-2,0),"")</f>
        <v>34054052</v>
      </c>
      <c r="AD62" s="35">
        <f>IFERROR(VLOOKUP($D62,DATOS_ESF!$C:$T,COLUMN(DATOS_ESF!K:K)-2,0),"")</f>
        <v>71823044</v>
      </c>
      <c r="AE62" s="35">
        <f>IFERROR(VLOOKUP($D62,DATOS_ESF!$C:$T,COLUMN(DATOS_ESF!L:L)-2,0),"")</f>
        <v>0</v>
      </c>
      <c r="AF62">
        <f>IFERROR(VLOOKUP($D62,DATOS_ESF!$C:$T,COLUMN(DATOS_ESF!M:M)-2,0),"")</f>
        <v>64669464</v>
      </c>
      <c r="AG62">
        <f>IFERROR(VLOOKUP($D62,DATOS_ESF!$C:$T,COLUMN(DATOS_ESF!N:N)-2,0),"")</f>
        <v>3.4301937865438674</v>
      </c>
      <c r="AH62">
        <f>IFERROR(VLOOKUP($D62,DATOS_ESF!$C:$T,COLUMN(DATOS_ESF!O:O)-2,0),"")</f>
        <v>3.4301937865438674</v>
      </c>
      <c r="AI62">
        <f>IFERROR(VLOOKUP($D62,DATOS_ESF!$C:$T,COLUMN(DATOS_ESF!P:P)-2,0),"")</f>
        <v>1.9610859592332679</v>
      </c>
      <c r="AJ62">
        <f>IFERROR(VLOOKUP($D62,DATOS_ESF!$C:$T,COLUMN(DATOS_ESF!Q:Q)-2,0),"")</f>
        <v>0.32163757117025576</v>
      </c>
      <c r="AK62">
        <f>IFERROR(VLOOKUP($D62,DATOS_ESF!$C:$T,COLUMN(DATOS_ESF!R:R)-2,0),"")</f>
        <v>0.47413824454446679</v>
      </c>
      <c r="AL62">
        <f>IFERROR(VLOOKUP($D62,DATOS_ESF!$C:$T,COLUMN(DATOS_ESF!S:S)-2,0),"")</f>
        <v>0.74866305362209784</v>
      </c>
      <c r="AM62">
        <f>IFERROR(VLOOKUP($D62,DATOS_ERI!$C:$Z,COLUMN(DATOS_ERI!Z:Z)-2,0),"")</f>
        <v>49406576</v>
      </c>
      <c r="AN62">
        <f>IFERROR(VLOOKUP($D62,DATOS_ERI!$C:$AA,COLUMN(DATOS_ERI!AA:AA)-2,0),"")</f>
        <v>41622953</v>
      </c>
    </row>
    <row r="63" spans="1:40" hidden="1" x14ac:dyDescent="0.25">
      <c r="A63">
        <v>860058070</v>
      </c>
      <c r="B63" t="str">
        <f>VLOOKUP(A63,EMPRESAS!A:B,2,0)</f>
        <v>CONSTRUCTORA COLPATRIA SA</v>
      </c>
      <c r="C63">
        <v>2015</v>
      </c>
      <c r="D63" t="s">
        <v>606</v>
      </c>
      <c r="E63" s="35">
        <f>IFERROR(VLOOKUP($D63,DATOS_ERI!$C:$Z,COLUMN(DATOS_ERI!E:E)-2,0),"")</f>
        <v>159326922</v>
      </c>
      <c r="F63" s="35">
        <f>IFERROR(VLOOKUP($D63,DATOS_ERI!$C:$Z,COLUMN(DATOS_ERI!F:F)-2,0),"")</f>
        <v>144632234</v>
      </c>
      <c r="G63" s="35">
        <f>IFERROR(VLOOKUP($D63,DATOS_ERI!$C:$Z,COLUMN(DATOS_ERI!G:G)-2,0),"")</f>
        <v>139151558</v>
      </c>
      <c r="H63" s="35">
        <f>IFERROR(VLOOKUP($D63,DATOS_ERI!$C:$Z,COLUMN(DATOS_ERI!H:H)-2,0),"")</f>
        <v>109843979</v>
      </c>
      <c r="I63" s="35">
        <f>IFERROR(VLOOKUP($D63,DATOS_ERI!$C:$Z,COLUMN(DATOS_ERI!I:I)-2,0),"")</f>
        <v>109843979</v>
      </c>
      <c r="J63" s="40">
        <f>IFERROR(VLOOKUP($D63,DATOS_ERI!$C:$Z,COLUMN(DATOS_ERI!J:J)-2,0),"")</f>
        <v>0.34707238115525119</v>
      </c>
      <c r="K63" s="40">
        <f>IFERROR(VLOOKUP($D63,DATOS_ERI!$C:$Z,COLUMN(DATOS_ERI!K:K)-2,0),"")</f>
        <v>0.31506196954073762</v>
      </c>
      <c r="L63" s="40">
        <f>IFERROR(VLOOKUP($D63,DATOS_ERI!$C:$Z,COLUMN(DATOS_ERI!L:L)-2,0),"")</f>
        <v>0.23928041079647169</v>
      </c>
      <c r="M63" s="40">
        <f>IFERROR(VLOOKUP($D63,DATOS_ERI!$C:$Z,COLUMN(DATOS_ERI!M:M)-2,0),"")</f>
        <v>1.8997581706371707E-2</v>
      </c>
      <c r="N63" s="35">
        <f>IFERROR(VLOOKUP($D63,DATOS_ERI!$C:$Z,COLUMN(DATOS_ERI!N:N)-2,0),"")</f>
        <v>459059639</v>
      </c>
      <c r="O63" s="35">
        <f>IFERROR(VLOOKUP($D63,DATOS_ERI!$C:$Z,COLUMN(DATOS_ERI!O:O)-2,0),"")</f>
        <v>299732717</v>
      </c>
      <c r="P63" s="35">
        <f>IFERROR(VLOOKUP($D63,DATOS_ERI!$C:$Z,COLUMN(DATOS_ERI!P:P)-2,0),"")</f>
        <v>39389142</v>
      </c>
      <c r="Q63" s="35">
        <f>IFERROR(VLOOKUP($D63,DATOS_ERI!$C:$Z,COLUMN(DATOS_ERI!Q:Q)-2,0),"")</f>
        <v>14972393</v>
      </c>
      <c r="R63" s="35">
        <f>IFERROR(VLOOKUP($D63,DATOS_ERI!$C:$Z,COLUMN(DATOS_ERI!R:R)-2,0),"")</f>
        <v>0</v>
      </c>
      <c r="S63" s="35">
        <f>IFERROR(VLOOKUP($D63,DATOS_ERI!$C:$Z,COLUMN(DATOS_ERI!S:S)-2,0),"")</f>
        <v>0</v>
      </c>
      <c r="T63" s="35">
        <f>IFERROR(VLOOKUP($D63,DATOS_ERI!$C:$Z,COLUMN(DATOS_ERI!T:T)-2,0),"")</f>
        <v>50514509</v>
      </c>
      <c r="U63" s="35">
        <f>IFERROR(VLOOKUP($D63,DATOS_ERI!$C:$Z,COLUMN(DATOS_ERI!U:U)-2,0),"")</f>
        <v>10847662</v>
      </c>
      <c r="V63" s="35">
        <f>IFERROR(VLOOKUP($D63,DATOS_ERI!$C:$Z,COLUMN(DATOS_ERI!V:V)-2,0),"")</f>
        <v>3240347</v>
      </c>
      <c r="W63" s="35">
        <f>IFERROR(VLOOKUP($D63,DATOS_ERI!$C:$Z,COLUMN(DATOS_ERI!W:W)-2,0),"")</f>
        <v>8721023</v>
      </c>
      <c r="X63" s="35">
        <f>IFERROR(VLOOKUP($D63,DATOS_ESF!$C:$T,COLUMN(DATOS_ESF!E:E)-2,0),"")</f>
        <v>438098828</v>
      </c>
      <c r="Y63" s="35">
        <f>IFERROR(VLOOKUP($D63,DATOS_ESF!$C:$T,COLUMN(DATOS_ESF!F:F)-2,0),"")</f>
        <v>807210611</v>
      </c>
      <c r="Z63" s="35">
        <f>IFERROR(VLOOKUP($D63,DATOS_ESF!$C:$T,COLUMN(DATOS_ESF!G:G)-2,0),"")</f>
        <v>1245309439</v>
      </c>
      <c r="AA63" s="35">
        <f>IFERROR(VLOOKUP($D63,DATOS_ESF!$C:$T,COLUMN(DATOS_ESF!H:H)-2,0),"")</f>
        <v>250061709</v>
      </c>
      <c r="AB63" s="35">
        <f>IFERROR(VLOOKUP($D63,DATOS_ESF!$C:$T,COLUMN(DATOS_ESF!I:I)-2,0),"")</f>
        <v>495582374</v>
      </c>
      <c r="AC63" s="35">
        <f>IFERROR(VLOOKUP($D63,DATOS_ESF!$C:$T,COLUMN(DATOS_ESF!J:J)-2,0),"")</f>
        <v>703447291</v>
      </c>
      <c r="AD63" s="35">
        <f>IFERROR(VLOOKUP($D63,DATOS_ESF!$C:$T,COLUMN(DATOS_ESF!K:K)-2,0),"")</f>
        <v>541862148</v>
      </c>
      <c r="AE63" s="35">
        <f>IFERROR(VLOOKUP($D63,DATOS_ESF!$C:$T,COLUMN(DATOS_ESF!L:L)-2,0),"")</f>
        <v>290329084</v>
      </c>
      <c r="AF63">
        <f>IFERROR(VLOOKUP($D63,DATOS_ESF!$C:$T,COLUMN(DATOS_ESF!M:M)-2,0),"")</f>
        <v>188037119</v>
      </c>
      <c r="AG63">
        <f>IFERROR(VLOOKUP($D63,DATOS_ESF!$C:$T,COLUMN(DATOS_ESF!N:N)-2,0),"")</f>
        <v>1.7519628644943797</v>
      </c>
      <c r="AH63">
        <f>IFERROR(VLOOKUP($D63,DATOS_ESF!$C:$T,COLUMN(DATOS_ESF!O:O)-2,0),"")</f>
        <v>0.59093311243425917</v>
      </c>
      <c r="AI63">
        <f>IFERROR(VLOOKUP($D63,DATOS_ESF!$C:$T,COLUMN(DATOS_ESF!P:P)-2,0),"")</f>
        <v>1.6288121881429141</v>
      </c>
      <c r="AJ63">
        <f>IFERROR(VLOOKUP($D63,DATOS_ESF!$C:$T,COLUMN(DATOS_ESF!Q:Q)-2,0),"")</f>
        <v>0.5648775067222469</v>
      </c>
      <c r="AK63">
        <f>IFERROR(VLOOKUP($D63,DATOS_ESF!$C:$T,COLUMN(DATOS_ESF!R:R)-2,0),"")</f>
        <v>1.2982034150132222</v>
      </c>
      <c r="AL63">
        <f>IFERROR(VLOOKUP($D63,DATOS_ESF!$C:$T,COLUMN(DATOS_ESF!S:S)-2,0),"")</f>
        <v>0.83308171407829501</v>
      </c>
      <c r="AM63">
        <f>IFERROR(VLOOKUP($D63,DATOS_ERI!$C:$Z,COLUMN(DATOS_ERI!Z:Z)-2,0),"")</f>
        <v>686754308</v>
      </c>
      <c r="AN63">
        <f>IFERROR(VLOOKUP($D63,DATOS_ERI!$C:$AA,COLUMN(DATOS_ERI!AA:AA)-2,0),"")</f>
        <v>373662937</v>
      </c>
    </row>
    <row r="64" spans="1:40" hidden="1" x14ac:dyDescent="0.25">
      <c r="A64">
        <v>860058070</v>
      </c>
      <c r="B64" t="str">
        <f>VLOOKUP(A64,EMPRESAS!A:B,2,0)</f>
        <v>CONSTRUCTORA COLPATRIA SA</v>
      </c>
      <c r="C64">
        <v>2016</v>
      </c>
      <c r="D64" t="s">
        <v>607</v>
      </c>
      <c r="E64" s="35">
        <f>IFERROR(VLOOKUP($D64,DATOS_ERI!$C:$Z,COLUMN(DATOS_ERI!E:E)-2,0),"")</f>
        <v>328748845</v>
      </c>
      <c r="F64" s="35">
        <f>IFERROR(VLOOKUP($D64,DATOS_ERI!$C:$Z,COLUMN(DATOS_ERI!F:F)-2,0),"")</f>
        <v>236137850</v>
      </c>
      <c r="G64" s="35">
        <f>IFERROR(VLOOKUP($D64,DATOS_ERI!$C:$Z,COLUMN(DATOS_ERI!G:G)-2,0),"")</f>
        <v>231749992</v>
      </c>
      <c r="H64" s="35">
        <f>IFERROR(VLOOKUP($D64,DATOS_ERI!$C:$Z,COLUMN(DATOS_ERI!H:H)-2,0),"")</f>
        <v>146912628</v>
      </c>
      <c r="I64" s="35">
        <f>IFERROR(VLOOKUP($D64,DATOS_ERI!$C:$Z,COLUMN(DATOS_ERI!I:I)-2,0),"")</f>
        <v>146912628</v>
      </c>
      <c r="J64" s="40">
        <f>IFERROR(VLOOKUP($D64,DATOS_ERI!$C:$Z,COLUMN(DATOS_ERI!J:J)-2,0),"")</f>
        <v>0.29962506159731883</v>
      </c>
      <c r="K64" s="40">
        <f>IFERROR(VLOOKUP($D64,DATOS_ERI!$C:$Z,COLUMN(DATOS_ERI!K:K)-2,0),"")</f>
        <v>0.21521845301603551</v>
      </c>
      <c r="L64" s="40">
        <f>IFERROR(VLOOKUP($D64,DATOS_ERI!$C:$Z,COLUMN(DATOS_ERI!L:L)-2,0),"")</f>
        <v>0.13389767259539417</v>
      </c>
      <c r="M64" s="40">
        <f>IFERROR(VLOOKUP($D64,DATOS_ERI!$C:$Z,COLUMN(DATOS_ERI!M:M)-2,0),"")</f>
        <v>7.9831179737636329E-2</v>
      </c>
      <c r="N64" s="35">
        <f>IFERROR(VLOOKUP($D64,DATOS_ERI!$C:$Z,COLUMN(DATOS_ERI!N:N)-2,0),"")</f>
        <v>1097200759</v>
      </c>
      <c r="O64" s="35">
        <f>IFERROR(VLOOKUP($D64,DATOS_ERI!$C:$Z,COLUMN(DATOS_ERI!O:O)-2,0),"")</f>
        <v>768451914</v>
      </c>
      <c r="P64" s="35">
        <f>IFERROR(VLOOKUP($D64,DATOS_ERI!$C:$Z,COLUMN(DATOS_ERI!P:P)-2,0),"")</f>
        <v>82849899</v>
      </c>
      <c r="Q64" s="35">
        <f>IFERROR(VLOOKUP($D64,DATOS_ERI!$C:$Z,COLUMN(DATOS_ERI!Q:Q)-2,0),"")</f>
        <v>19284074</v>
      </c>
      <c r="R64" s="35">
        <f>IFERROR(VLOOKUP($D64,DATOS_ERI!$C:$Z,COLUMN(DATOS_ERI!R:R)-2,0),"")</f>
        <v>0</v>
      </c>
      <c r="S64" s="35">
        <f>IFERROR(VLOOKUP($D64,DATOS_ERI!$C:$Z,COLUMN(DATOS_ERI!S:S)-2,0),"")</f>
        <v>19683749</v>
      </c>
      <c r="T64" s="35">
        <f>IFERROR(VLOOKUP($D64,DATOS_ERI!$C:$Z,COLUMN(DATOS_ERI!T:T)-2,0),"")</f>
        <v>870108</v>
      </c>
      <c r="U64" s="35">
        <f>IFERROR(VLOOKUP($D64,DATOS_ERI!$C:$Z,COLUMN(DATOS_ERI!U:U)-2,0),"")</f>
        <v>14670722</v>
      </c>
      <c r="V64" s="35">
        <f>IFERROR(VLOOKUP($D64,DATOS_ERI!$C:$Z,COLUMN(DATOS_ERI!V:V)-2,0),"")</f>
        <v>83202973</v>
      </c>
      <c r="W64" s="35">
        <f>IFERROR(VLOOKUP($D64,DATOS_ERI!$C:$Z,COLUMN(DATOS_ERI!W:W)-2,0),"")</f>
        <v>87590831</v>
      </c>
      <c r="X64" s="35">
        <f>IFERROR(VLOOKUP($D64,DATOS_ESF!$C:$T,COLUMN(DATOS_ESF!E:E)-2,0),"")</f>
        <v>520945088</v>
      </c>
      <c r="Y64" s="35">
        <f>IFERROR(VLOOKUP($D64,DATOS_ESF!$C:$T,COLUMN(DATOS_ESF!F:F)-2,0),"")</f>
        <v>1069371422</v>
      </c>
      <c r="Z64" s="35">
        <f>IFERROR(VLOOKUP($D64,DATOS_ESF!$C:$T,COLUMN(DATOS_ESF!G:G)-2,0),"")</f>
        <v>1590316510</v>
      </c>
      <c r="AA64" s="35">
        <f>IFERROR(VLOOKUP($D64,DATOS_ESF!$C:$T,COLUMN(DATOS_ESF!H:H)-2,0),"")</f>
        <v>394724560</v>
      </c>
      <c r="AB64" s="35">
        <f>IFERROR(VLOOKUP($D64,DATOS_ESF!$C:$T,COLUMN(DATOS_ESF!I:I)-2,0),"")</f>
        <v>667007615</v>
      </c>
      <c r="AC64" s="35">
        <f>IFERROR(VLOOKUP($D64,DATOS_ESF!$C:$T,COLUMN(DATOS_ESF!J:J)-2,0),"")</f>
        <v>1010173860</v>
      </c>
      <c r="AD64" s="35">
        <f>IFERROR(VLOOKUP($D64,DATOS_ESF!$C:$T,COLUMN(DATOS_ESF!K:K)-2,0),"")</f>
        <v>580142650</v>
      </c>
      <c r="AE64" s="35">
        <f>IFERROR(VLOOKUP($D64,DATOS_ESF!$C:$T,COLUMN(DATOS_ESF!L:L)-2,0),"")</f>
        <v>335202475</v>
      </c>
      <c r="AF64">
        <f>IFERROR(VLOOKUP($D64,DATOS_ESF!$C:$T,COLUMN(DATOS_ESF!M:M)-2,0),"")</f>
        <v>126220528</v>
      </c>
      <c r="AG64">
        <f>IFERROR(VLOOKUP($D64,DATOS_ESF!$C:$T,COLUMN(DATOS_ESF!N:N)-2,0),"")</f>
        <v>1.3197686204273684</v>
      </c>
      <c r="AH64">
        <f>IFERROR(VLOOKUP($D64,DATOS_ESF!$C:$T,COLUMN(DATOS_ESF!O:O)-2,0),"")</f>
        <v>0.47056259433160175</v>
      </c>
      <c r="AI64">
        <f>IFERROR(VLOOKUP($D64,DATOS_ESF!$C:$T,COLUMN(DATOS_ESF!P:P)-2,0),"")</f>
        <v>1.6032372014223555</v>
      </c>
      <c r="AJ64">
        <f>IFERROR(VLOOKUP($D64,DATOS_ESF!$C:$T,COLUMN(DATOS_ESF!Q:Q)-2,0),"")</f>
        <v>0.63520302634599446</v>
      </c>
      <c r="AK64">
        <f>IFERROR(VLOOKUP($D64,DATOS_ESF!$C:$T,COLUMN(DATOS_ESF!R:R)-2,0),"")</f>
        <v>1.7412508113306271</v>
      </c>
      <c r="AL64">
        <f>IFERROR(VLOOKUP($D64,DATOS_ESF!$C:$T,COLUMN(DATOS_ESF!S:S)-2,0),"")</f>
        <v>0.7842151277169348</v>
      </c>
      <c r="AM64">
        <f>IFERROR(VLOOKUP($D64,DATOS_ERI!$C:$Z,COLUMN(DATOS_ERI!Z:Z)-2,0),"")</f>
        <v>1453307379</v>
      </c>
      <c r="AN64">
        <f>IFERROR(VLOOKUP($D64,DATOS_ERI!$C:$AA,COLUMN(DATOS_ERI!AA:AA)-2,0),"")</f>
        <v>992531189</v>
      </c>
    </row>
    <row r="65" spans="1:40" hidden="1" x14ac:dyDescent="0.25">
      <c r="A65">
        <v>860058070</v>
      </c>
      <c r="B65" t="str">
        <f>VLOOKUP(A65,EMPRESAS!A:B,2,0)</f>
        <v>CONSTRUCTORA COLPATRIA SA</v>
      </c>
      <c r="C65">
        <v>2017</v>
      </c>
      <c r="D65" t="s">
        <v>608</v>
      </c>
      <c r="E65" s="35">
        <f>IFERROR(VLOOKUP($D65,DATOS_ERI!$C:$Z,COLUMN(DATOS_ERI!E:E)-2,0),"")</f>
        <v>171735621</v>
      </c>
      <c r="F65" s="35">
        <f>IFERROR(VLOOKUP($D65,DATOS_ERI!$C:$Z,COLUMN(DATOS_ERI!F:F)-2,0),"")</f>
        <v>101909443</v>
      </c>
      <c r="G65" s="35">
        <f>IFERROR(VLOOKUP($D65,DATOS_ERI!$C:$Z,COLUMN(DATOS_ERI!G:G)-2,0),"")</f>
        <v>85695875</v>
      </c>
      <c r="H65" s="35">
        <f>IFERROR(VLOOKUP($D65,DATOS_ERI!$C:$Z,COLUMN(DATOS_ERI!H:H)-2,0),"")</f>
        <v>66038891</v>
      </c>
      <c r="I65" s="35">
        <f>IFERROR(VLOOKUP($D65,DATOS_ERI!$C:$Z,COLUMN(DATOS_ERI!I:I)-2,0),"")</f>
        <v>66038891</v>
      </c>
      <c r="J65" s="40">
        <f>IFERROR(VLOOKUP($D65,DATOS_ERI!$C:$Z,COLUMN(DATOS_ERI!J:J)-2,0),"")</f>
        <v>0.24100084474535718</v>
      </c>
      <c r="K65" s="40">
        <f>IFERROR(VLOOKUP($D65,DATOS_ERI!$C:$Z,COLUMN(DATOS_ERI!K:K)-2,0),"")</f>
        <v>0.14301204204181278</v>
      </c>
      <c r="L65" s="40">
        <f>IFERROR(VLOOKUP($D65,DATOS_ERI!$C:$Z,COLUMN(DATOS_ERI!L:L)-2,0),"")</f>
        <v>9.2674009179764552E-2</v>
      </c>
      <c r="M65" s="40">
        <f>IFERROR(VLOOKUP($D65,DATOS_ERI!$C:$Z,COLUMN(DATOS_ERI!M:M)-2,0),"")</f>
        <v>4.1260628220209268E-2</v>
      </c>
      <c r="N65" s="35">
        <f>IFERROR(VLOOKUP($D65,DATOS_ERI!$C:$Z,COLUMN(DATOS_ERI!N:N)-2,0),"")</f>
        <v>712593440</v>
      </c>
      <c r="O65" s="35">
        <f>IFERROR(VLOOKUP($D65,DATOS_ERI!$C:$Z,COLUMN(DATOS_ERI!O:O)-2,0),"")</f>
        <v>540857819</v>
      </c>
      <c r="P65" s="35">
        <f>IFERROR(VLOOKUP($D65,DATOS_ERI!$C:$Z,COLUMN(DATOS_ERI!P:P)-2,0),"")</f>
        <v>49820952</v>
      </c>
      <c r="Q65" s="35">
        <f>IFERROR(VLOOKUP($D65,DATOS_ERI!$C:$Z,COLUMN(DATOS_ERI!Q:Q)-2,0),"")</f>
        <v>0</v>
      </c>
      <c r="R65" s="35">
        <f>IFERROR(VLOOKUP($D65,DATOS_ERI!$C:$Z,COLUMN(DATOS_ERI!R:R)-2,0),"")</f>
        <v>0</v>
      </c>
      <c r="S65" s="35">
        <f>IFERROR(VLOOKUP($D65,DATOS_ERI!$C:$Z,COLUMN(DATOS_ERI!S:S)-2,0),"")</f>
        <v>20005226</v>
      </c>
      <c r="T65" s="35">
        <f>IFERROR(VLOOKUP($D65,DATOS_ERI!$C:$Z,COLUMN(DATOS_ERI!T:T)-2,0),"")</f>
        <v>0</v>
      </c>
      <c r="U65" s="35">
        <f>IFERROR(VLOOKUP($D65,DATOS_ERI!$C:$Z,COLUMN(DATOS_ERI!U:U)-2,0),"")</f>
        <v>0</v>
      </c>
      <c r="V65" s="35">
        <f>IFERROR(VLOOKUP($D65,DATOS_ERI!$C:$Z,COLUMN(DATOS_ERI!V:V)-2,0),"")</f>
        <v>13188485</v>
      </c>
      <c r="W65" s="35">
        <f>IFERROR(VLOOKUP($D65,DATOS_ERI!$C:$Z,COLUMN(DATOS_ERI!W:W)-2,0),"")</f>
        <v>29402053</v>
      </c>
      <c r="X65" s="35">
        <f>IFERROR(VLOOKUP($D65,DATOS_ESF!$C:$T,COLUMN(DATOS_ESF!E:E)-2,0),"")</f>
        <v>2346101915</v>
      </c>
      <c r="Y65" s="35">
        <f>IFERROR(VLOOKUP($D65,DATOS_ESF!$C:$T,COLUMN(DATOS_ESF!F:F)-2,0),"")</f>
        <v>1138575406</v>
      </c>
      <c r="Z65" s="35">
        <f>IFERROR(VLOOKUP($D65,DATOS_ESF!$C:$T,COLUMN(DATOS_ESF!G:G)-2,0),"")</f>
        <v>3484677321</v>
      </c>
      <c r="AA65" s="35">
        <f>IFERROR(VLOOKUP($D65,DATOS_ESF!$C:$T,COLUMN(DATOS_ESF!H:H)-2,0),"")</f>
        <v>1343176770</v>
      </c>
      <c r="AB65" s="35">
        <f>IFERROR(VLOOKUP($D65,DATOS_ESF!$C:$T,COLUMN(DATOS_ESF!I:I)-2,0),"")</f>
        <v>830038799</v>
      </c>
      <c r="AC65" s="35">
        <f>IFERROR(VLOOKUP($D65,DATOS_ESF!$C:$T,COLUMN(DATOS_ESF!J:J)-2,0),"")</f>
        <v>2173215569</v>
      </c>
      <c r="AD65" s="35">
        <f>IFERROR(VLOOKUP($D65,DATOS_ESF!$C:$T,COLUMN(DATOS_ESF!K:K)-2,0),"")</f>
        <v>1311461752</v>
      </c>
      <c r="AE65" s="35">
        <f>IFERROR(VLOOKUP($D65,DATOS_ESF!$C:$T,COLUMN(DATOS_ESF!L:L)-2,0),"")</f>
        <v>1146009682</v>
      </c>
      <c r="AF65">
        <f>IFERROR(VLOOKUP($D65,DATOS_ESF!$C:$T,COLUMN(DATOS_ESF!M:M)-2,0),"")</f>
        <v>1002925145</v>
      </c>
      <c r="AG65">
        <f>IFERROR(VLOOKUP($D65,DATOS_ESF!$C:$T,COLUMN(DATOS_ESF!N:N)-2,0),"")</f>
        <v>1.7466814252602061</v>
      </c>
      <c r="AH65">
        <f>IFERROR(VLOOKUP($D65,DATOS_ESF!$C:$T,COLUMN(DATOS_ESF!O:O)-2,0),"")</f>
        <v>0.89347304078226431</v>
      </c>
      <c r="AI65">
        <f>IFERROR(VLOOKUP($D65,DATOS_ESF!$C:$T,COLUMN(DATOS_ESF!P:P)-2,0),"")</f>
        <v>1.3717134757697031</v>
      </c>
      <c r="AJ65">
        <f>IFERROR(VLOOKUP($D65,DATOS_ESF!$C:$T,COLUMN(DATOS_ESF!Q:Q)-2,0),"")</f>
        <v>0.62364901217779067</v>
      </c>
      <c r="AK65">
        <f>IFERROR(VLOOKUP($D65,DATOS_ESF!$C:$T,COLUMN(DATOS_ESF!R:R)-2,0),"")</f>
        <v>1.6570941285064638</v>
      </c>
      <c r="AL65">
        <f>IFERROR(VLOOKUP($D65,DATOS_ESF!$C:$T,COLUMN(DATOS_ESF!S:S)-2,0),"")</f>
        <v>0.61454773390193052</v>
      </c>
      <c r="AM65">
        <f>IFERROR(VLOOKUP($D65,DATOS_ERI!$C:$Z,COLUMN(DATOS_ERI!Z:Z)-2,0),"")</f>
        <v>827691368</v>
      </c>
      <c r="AN65">
        <f>IFERROR(VLOOKUP($D65,DATOS_ERI!$C:$AA,COLUMN(DATOS_ERI!AA:AA)-2,0),"")</f>
        <v>640086050</v>
      </c>
    </row>
    <row r="66" spans="1:40" hidden="1" x14ac:dyDescent="0.25">
      <c r="A66">
        <v>860059851</v>
      </c>
      <c r="B66" t="str">
        <f>VLOOKUP(A66,EMPRESAS!A:B,2,0)</f>
        <v>ACI PROYECTOS S.A.S</v>
      </c>
      <c r="C66">
        <v>2015</v>
      </c>
      <c r="D66" t="s">
        <v>609</v>
      </c>
      <c r="E66" s="35">
        <f>IFERROR(VLOOKUP($D66,DATOS_ERI!$C:$Z,COLUMN(DATOS_ERI!E:E)-2,0),"")</f>
        <v>20972544</v>
      </c>
      <c r="F66" s="35">
        <f>IFERROR(VLOOKUP($D66,DATOS_ERI!$C:$Z,COLUMN(DATOS_ERI!F:F)-2,0),"")</f>
        <v>10076920</v>
      </c>
      <c r="G66" s="35">
        <f>IFERROR(VLOOKUP($D66,DATOS_ERI!$C:$Z,COLUMN(DATOS_ERI!G:G)-2,0),"")</f>
        <v>8024080</v>
      </c>
      <c r="H66" s="35">
        <f>IFERROR(VLOOKUP($D66,DATOS_ERI!$C:$Z,COLUMN(DATOS_ERI!H:H)-2,0),"")</f>
        <v>4298879</v>
      </c>
      <c r="I66" s="35">
        <f>IFERROR(VLOOKUP($D66,DATOS_ERI!$C:$Z,COLUMN(DATOS_ERI!I:I)-2,0),"")</f>
        <v>4298879</v>
      </c>
      <c r="J66" s="40">
        <f>IFERROR(VLOOKUP($D66,DATOS_ERI!$C:$Z,COLUMN(DATOS_ERI!J:J)-2,0),"")</f>
        <v>0.16095102736922254</v>
      </c>
      <c r="K66" s="40">
        <f>IFERROR(VLOOKUP($D66,DATOS_ERI!$C:$Z,COLUMN(DATOS_ERI!K:K)-2,0),"")</f>
        <v>7.7333995662017263E-2</v>
      </c>
      <c r="L66" s="40">
        <f>IFERROR(VLOOKUP($D66,DATOS_ERI!$C:$Z,COLUMN(DATOS_ERI!L:L)-2,0),"")</f>
        <v>3.2991180830803171E-2</v>
      </c>
      <c r="M66" s="40">
        <f>IFERROR(VLOOKUP($D66,DATOS_ERI!$C:$Z,COLUMN(DATOS_ERI!M:M)-2,0),"")</f>
        <v>1.7749409526426702E-2</v>
      </c>
      <c r="N66" s="35">
        <f>IFERROR(VLOOKUP($D66,DATOS_ERI!$C:$Z,COLUMN(DATOS_ERI!N:N)-2,0),"")</f>
        <v>130303884</v>
      </c>
      <c r="O66" s="35">
        <f>IFERROR(VLOOKUP($D66,DATOS_ERI!$C:$Z,COLUMN(DATOS_ERI!O:O)-2,0),"")</f>
        <v>109331340</v>
      </c>
      <c r="P66" s="35">
        <f>IFERROR(VLOOKUP($D66,DATOS_ERI!$C:$Z,COLUMN(DATOS_ERI!P:P)-2,0),"")</f>
        <v>9400578</v>
      </c>
      <c r="Q66" s="35">
        <f>IFERROR(VLOOKUP($D66,DATOS_ERI!$C:$Z,COLUMN(DATOS_ERI!Q:Q)-2,0),"")</f>
        <v>1251773</v>
      </c>
      <c r="R66" s="35">
        <f>IFERROR(VLOOKUP($D66,DATOS_ERI!$C:$Z,COLUMN(DATOS_ERI!R:R)-2,0),"")</f>
        <v>0</v>
      </c>
      <c r="S66" s="35">
        <f>IFERROR(VLOOKUP($D66,DATOS_ERI!$C:$Z,COLUMN(DATOS_ERI!S:S)-2,0),"")</f>
        <v>0</v>
      </c>
      <c r="T66" s="35">
        <f>IFERROR(VLOOKUP($D66,DATOS_ERI!$C:$Z,COLUMN(DATOS_ERI!T:T)-2,0),"")</f>
        <v>2354847</v>
      </c>
      <c r="U66" s="35">
        <f>IFERROR(VLOOKUP($D66,DATOS_ERI!$C:$Z,COLUMN(DATOS_ERI!U:U)-2,0),"")</f>
        <v>2598120</v>
      </c>
      <c r="V66" s="35">
        <f>IFERROR(VLOOKUP($D66,DATOS_ERI!$C:$Z,COLUMN(DATOS_ERI!V:V)-2,0),"")</f>
        <v>259977</v>
      </c>
      <c r="W66" s="35">
        <f>IFERROR(VLOOKUP($D66,DATOS_ERI!$C:$Z,COLUMN(DATOS_ERI!W:W)-2,0),"")</f>
        <v>2312817</v>
      </c>
      <c r="X66" s="35">
        <f>IFERROR(VLOOKUP($D66,DATOS_ESF!$C:$T,COLUMN(DATOS_ESF!E:E)-2,0),"")</f>
        <v>46829789</v>
      </c>
      <c r="Y66" s="35">
        <f>IFERROR(VLOOKUP($D66,DATOS_ESF!$C:$T,COLUMN(DATOS_ESF!F:F)-2,0),"")</f>
        <v>6566782</v>
      </c>
      <c r="Z66" s="35">
        <f>IFERROR(VLOOKUP($D66,DATOS_ESF!$C:$T,COLUMN(DATOS_ESF!G:G)-2,0),"")</f>
        <v>53396571</v>
      </c>
      <c r="AA66" s="35">
        <f>IFERROR(VLOOKUP($D66,DATOS_ESF!$C:$T,COLUMN(DATOS_ESF!H:H)-2,0),"")</f>
        <v>32589003</v>
      </c>
      <c r="AB66" s="35">
        <f>IFERROR(VLOOKUP($D66,DATOS_ESF!$C:$T,COLUMN(DATOS_ESF!I:I)-2,0),"")</f>
        <v>8842775</v>
      </c>
      <c r="AC66" s="35">
        <f>IFERROR(VLOOKUP($D66,DATOS_ESF!$C:$T,COLUMN(DATOS_ESF!J:J)-2,0),"")</f>
        <v>36543311</v>
      </c>
      <c r="AD66" s="35">
        <f>IFERROR(VLOOKUP($D66,DATOS_ESF!$C:$T,COLUMN(DATOS_ESF!K:K)-2,0),"")</f>
        <v>16853260</v>
      </c>
      <c r="AE66" s="35">
        <f>IFERROR(VLOOKUP($D66,DATOS_ESF!$C:$T,COLUMN(DATOS_ESF!L:L)-2,0),"")</f>
        <v>0</v>
      </c>
      <c r="AF66">
        <f>IFERROR(VLOOKUP($D66,DATOS_ESF!$C:$T,COLUMN(DATOS_ESF!M:M)-2,0),"")</f>
        <v>14240786</v>
      </c>
      <c r="AG66">
        <f>IFERROR(VLOOKUP($D66,DATOS_ESF!$C:$T,COLUMN(DATOS_ESF!N:N)-2,0),"")</f>
        <v>1.4369813338567001</v>
      </c>
      <c r="AH66">
        <f>IFERROR(VLOOKUP($D66,DATOS_ESF!$C:$T,COLUMN(DATOS_ESF!O:O)-2,0),"")</f>
        <v>1.4369813338567001</v>
      </c>
      <c r="AI66">
        <f>IFERROR(VLOOKUP($D66,DATOS_ESF!$C:$T,COLUMN(DATOS_ESF!P:P)-2,0),"")</f>
        <v>0.74261552510382767</v>
      </c>
      <c r="AJ66">
        <f>IFERROR(VLOOKUP($D66,DATOS_ESF!$C:$T,COLUMN(DATOS_ESF!Q:Q)-2,0),"")</f>
        <v>0.68437561280854531</v>
      </c>
      <c r="AK66">
        <f>IFERROR(VLOOKUP($D66,DATOS_ESF!$C:$T,COLUMN(DATOS_ESF!R:R)-2,0),"")</f>
        <v>2.1683229832091833</v>
      </c>
      <c r="AL66">
        <f>IFERROR(VLOOKUP($D66,DATOS_ESF!$C:$T,COLUMN(DATOS_ESF!S:S)-2,0),"")</f>
        <v>0.48123005876163844</v>
      </c>
      <c r="AM66">
        <f>IFERROR(VLOOKUP($D66,DATOS_ERI!$C:$Z,COLUMN(DATOS_ERI!Z:Z)-2,0),"")</f>
        <v>146720829</v>
      </c>
      <c r="AN66">
        <f>IFERROR(VLOOKUP($D66,DATOS_ERI!$C:$AA,COLUMN(DATOS_ERI!AA:AA)-2,0),"")</f>
        <v>124894628</v>
      </c>
    </row>
    <row r="67" spans="1:40" hidden="1" x14ac:dyDescent="0.25">
      <c r="A67">
        <v>860059851</v>
      </c>
      <c r="B67" t="str">
        <f>VLOOKUP(A67,EMPRESAS!A:B,2,0)</f>
        <v>ACI PROYECTOS S.A.S</v>
      </c>
      <c r="C67">
        <v>2016</v>
      </c>
      <c r="D67" t="s">
        <v>610</v>
      </c>
      <c r="E67" s="35">
        <f>IFERROR(VLOOKUP($D67,DATOS_ERI!$C:$Z,COLUMN(DATOS_ERI!E:E)-2,0),"")</f>
        <v>29779630</v>
      </c>
      <c r="F67" s="35">
        <f>IFERROR(VLOOKUP($D67,DATOS_ERI!$C:$Z,COLUMN(DATOS_ERI!F:F)-2,0),"")</f>
        <v>10039688</v>
      </c>
      <c r="G67" s="35">
        <f>IFERROR(VLOOKUP($D67,DATOS_ERI!$C:$Z,COLUMN(DATOS_ERI!G:G)-2,0),"")</f>
        <v>11045356</v>
      </c>
      <c r="H67" s="35">
        <f>IFERROR(VLOOKUP($D67,DATOS_ERI!$C:$Z,COLUMN(DATOS_ERI!H:H)-2,0),"")</f>
        <v>8515196</v>
      </c>
      <c r="I67" s="35">
        <f>IFERROR(VLOOKUP($D67,DATOS_ERI!$C:$Z,COLUMN(DATOS_ERI!I:I)-2,0),"")</f>
        <v>8515196</v>
      </c>
      <c r="J67" s="40">
        <f>IFERROR(VLOOKUP($D67,DATOS_ERI!$C:$Z,COLUMN(DATOS_ERI!J:J)-2,0),"")</f>
        <v>0.24452884544246517</v>
      </c>
      <c r="K67" s="40">
        <f>IFERROR(VLOOKUP($D67,DATOS_ERI!$C:$Z,COLUMN(DATOS_ERI!K:K)-2,0),"")</f>
        <v>8.2438677553837048E-2</v>
      </c>
      <c r="L67" s="40">
        <f>IFERROR(VLOOKUP($D67,DATOS_ERI!$C:$Z,COLUMN(DATOS_ERI!L:L)-2,0),"")</f>
        <v>6.9920648664751631E-2</v>
      </c>
      <c r="M67" s="40">
        <f>IFERROR(VLOOKUP($D67,DATOS_ERI!$C:$Z,COLUMN(DATOS_ERI!M:M)-2,0),"")</f>
        <v>2.8572606303421042E-2</v>
      </c>
      <c r="N67" s="35">
        <f>IFERROR(VLOOKUP($D67,DATOS_ERI!$C:$Z,COLUMN(DATOS_ERI!N:N)-2,0),"")</f>
        <v>121783710</v>
      </c>
      <c r="O67" s="35">
        <f>IFERROR(VLOOKUP($D67,DATOS_ERI!$C:$Z,COLUMN(DATOS_ERI!O:O)-2,0),"")</f>
        <v>92004080</v>
      </c>
      <c r="P67" s="35">
        <f>IFERROR(VLOOKUP($D67,DATOS_ERI!$C:$Z,COLUMN(DATOS_ERI!P:P)-2,0),"")</f>
        <v>20766540</v>
      </c>
      <c r="Q67" s="35">
        <f>IFERROR(VLOOKUP($D67,DATOS_ERI!$C:$Z,COLUMN(DATOS_ERI!Q:Q)-2,0),"")</f>
        <v>1301570</v>
      </c>
      <c r="R67" s="35">
        <f>IFERROR(VLOOKUP($D67,DATOS_ERI!$C:$Z,COLUMN(DATOS_ERI!R:R)-2,0),"")</f>
        <v>808834</v>
      </c>
      <c r="S67" s="35">
        <f>IFERROR(VLOOKUP($D67,DATOS_ERI!$C:$Z,COLUMN(DATOS_ERI!S:S)-2,0),"")</f>
        <v>1301570</v>
      </c>
      <c r="T67" s="35">
        <f>IFERROR(VLOOKUP($D67,DATOS_ERI!$C:$Z,COLUMN(DATOS_ERI!T:T)-2,0),"")</f>
        <v>2040358</v>
      </c>
      <c r="U67" s="35">
        <f>IFERROR(VLOOKUP($D67,DATOS_ERI!$C:$Z,COLUMN(DATOS_ERI!U:U)-2,0),"")</f>
        <v>808834</v>
      </c>
      <c r="V67" s="35">
        <f>IFERROR(VLOOKUP($D67,DATOS_ERI!$C:$Z,COLUMN(DATOS_ERI!V:V)-2,0),"")</f>
        <v>1111126</v>
      </c>
      <c r="W67" s="35">
        <f>IFERROR(VLOOKUP($D67,DATOS_ERI!$C:$Z,COLUMN(DATOS_ERI!W:W)-2,0),"")</f>
        <v>3479678</v>
      </c>
      <c r="X67" s="35">
        <f>IFERROR(VLOOKUP($D67,DATOS_ESF!$C:$T,COLUMN(DATOS_ESF!E:E)-2,0),"")</f>
        <v>35357003</v>
      </c>
      <c r="Y67" s="35">
        <f>IFERROR(VLOOKUP($D67,DATOS_ESF!$C:$T,COLUMN(DATOS_ESF!F:F)-2,0),"")</f>
        <v>8749372</v>
      </c>
      <c r="Z67" s="35">
        <f>IFERROR(VLOOKUP($D67,DATOS_ESF!$C:$T,COLUMN(DATOS_ESF!G:G)-2,0),"")</f>
        <v>44106375</v>
      </c>
      <c r="AA67" s="35">
        <f>IFERROR(VLOOKUP($D67,DATOS_ESF!$C:$T,COLUMN(DATOS_ESF!H:H)-2,0),"")</f>
        <v>16597017</v>
      </c>
      <c r="AB67" s="35">
        <f>IFERROR(VLOOKUP($D67,DATOS_ESF!$C:$T,COLUMN(DATOS_ESF!I:I)-2,0),"")</f>
        <v>4489576</v>
      </c>
      <c r="AC67" s="35">
        <f>IFERROR(VLOOKUP($D67,DATOS_ESF!$C:$T,COLUMN(DATOS_ESF!J:J)-2,0),"")</f>
        <v>21086593</v>
      </c>
      <c r="AD67" s="35">
        <f>IFERROR(VLOOKUP($D67,DATOS_ESF!$C:$T,COLUMN(DATOS_ESF!K:K)-2,0),"")</f>
        <v>23019782</v>
      </c>
      <c r="AE67" s="35">
        <f>IFERROR(VLOOKUP($D67,DATOS_ESF!$C:$T,COLUMN(DATOS_ESF!L:L)-2,0),"")</f>
        <v>0</v>
      </c>
      <c r="AF67">
        <f>IFERROR(VLOOKUP($D67,DATOS_ESF!$C:$T,COLUMN(DATOS_ESF!M:M)-2,0),"")</f>
        <v>18759986</v>
      </c>
      <c r="AG67">
        <f>IFERROR(VLOOKUP($D67,DATOS_ESF!$C:$T,COLUMN(DATOS_ESF!N:N)-2,0),"")</f>
        <v>2.1303227561916698</v>
      </c>
      <c r="AH67">
        <f>IFERROR(VLOOKUP($D67,DATOS_ESF!$C:$T,COLUMN(DATOS_ESF!O:O)-2,0),"")</f>
        <v>2.1303227561916698</v>
      </c>
      <c r="AI67">
        <f>IFERROR(VLOOKUP($D67,DATOS_ESF!$C:$T,COLUMN(DATOS_ESF!P:P)-2,0),"")</f>
        <v>1.9488192203450838</v>
      </c>
      <c r="AJ67">
        <f>IFERROR(VLOOKUP($D67,DATOS_ESF!$C:$T,COLUMN(DATOS_ESF!Q:Q)-2,0),"")</f>
        <v>0.47808492536509745</v>
      </c>
      <c r="AK67">
        <f>IFERROR(VLOOKUP($D67,DATOS_ESF!$C:$T,COLUMN(DATOS_ESF!R:R)-2,0),"")</f>
        <v>0.91602053399115591</v>
      </c>
      <c r="AL67">
        <f>IFERROR(VLOOKUP($D67,DATOS_ESF!$C:$T,COLUMN(DATOS_ESF!S:S)-2,0),"")</f>
        <v>0.6237048045775696</v>
      </c>
      <c r="AM67">
        <f>IFERROR(VLOOKUP($D67,DATOS_ERI!$C:$Z,COLUMN(DATOS_ERI!Z:Z)-2,0),"")</f>
        <v>136239962</v>
      </c>
      <c r="AN67">
        <f>IFERROR(VLOOKUP($D67,DATOS_ERI!$C:$AA,COLUMN(DATOS_ERI!AA:AA)-2,0),"")</f>
        <v>120471106</v>
      </c>
    </row>
    <row r="68" spans="1:40" hidden="1" x14ac:dyDescent="0.25">
      <c r="A68">
        <v>860059851</v>
      </c>
      <c r="B68" t="str">
        <f>VLOOKUP(A68,EMPRESAS!A:B,2,0)</f>
        <v>ACI PROYECTOS S.A.S</v>
      </c>
      <c r="C68">
        <v>2017</v>
      </c>
      <c r="D68" t="s">
        <v>611</v>
      </c>
      <c r="E68" s="35">
        <f>IFERROR(VLOOKUP($D68,DATOS_ERI!$C:$Z,COLUMN(DATOS_ERI!E:E)-2,0),"")</f>
        <v>10486681</v>
      </c>
      <c r="F68" s="35">
        <f>IFERROR(VLOOKUP($D68,DATOS_ERI!$C:$Z,COLUMN(DATOS_ERI!F:F)-2,0),"")</f>
        <v>2779454</v>
      </c>
      <c r="G68" s="35">
        <f>IFERROR(VLOOKUP($D68,DATOS_ERI!$C:$Z,COLUMN(DATOS_ERI!G:G)-2,0),"")</f>
        <v>2595093</v>
      </c>
      <c r="H68" s="35">
        <f>IFERROR(VLOOKUP($D68,DATOS_ERI!$C:$Z,COLUMN(DATOS_ERI!H:H)-2,0),"")</f>
        <v>2067318</v>
      </c>
      <c r="I68" s="35">
        <f>IFERROR(VLOOKUP($D68,DATOS_ERI!$C:$Z,COLUMN(DATOS_ERI!I:I)-2,0),"")</f>
        <v>2067318</v>
      </c>
      <c r="J68" s="40">
        <f>IFERROR(VLOOKUP($D68,DATOS_ERI!$C:$Z,COLUMN(DATOS_ERI!J:J)-2,0),"")</f>
        <v>0.27129006216190221</v>
      </c>
      <c r="K68" s="40">
        <f>IFERROR(VLOOKUP($D68,DATOS_ERI!$C:$Z,COLUMN(DATOS_ERI!K:K)-2,0),"")</f>
        <v>7.1904375506048834E-2</v>
      </c>
      <c r="L68" s="40">
        <f>IFERROR(VLOOKUP($D68,DATOS_ERI!$C:$Z,COLUMN(DATOS_ERI!L:L)-2,0),"")</f>
        <v>5.3481442672702578E-2</v>
      </c>
      <c r="M68" s="40">
        <f>IFERROR(VLOOKUP($D68,DATOS_ERI!$C:$Z,COLUMN(DATOS_ERI!M:M)-2,0),"")</f>
        <v>2.3974885852663413E-2</v>
      </c>
      <c r="N68" s="35">
        <f>IFERROR(VLOOKUP($D68,DATOS_ERI!$C:$Z,COLUMN(DATOS_ERI!N:N)-2,0),"")</f>
        <v>38654866</v>
      </c>
      <c r="O68" s="35">
        <f>IFERROR(VLOOKUP($D68,DATOS_ERI!$C:$Z,COLUMN(DATOS_ERI!O:O)-2,0),"")</f>
        <v>28168185</v>
      </c>
      <c r="P68" s="35">
        <f>IFERROR(VLOOKUP($D68,DATOS_ERI!$C:$Z,COLUMN(DATOS_ERI!P:P)-2,0),"")</f>
        <v>7835356</v>
      </c>
      <c r="Q68" s="35">
        <f>IFERROR(VLOOKUP($D68,DATOS_ERI!$C:$Z,COLUMN(DATOS_ERI!Q:Q)-2,0),"")</f>
        <v>0</v>
      </c>
      <c r="R68" s="35">
        <f>IFERROR(VLOOKUP($D68,DATOS_ERI!$C:$Z,COLUMN(DATOS_ERI!R:R)-2,0),"")</f>
        <v>398014</v>
      </c>
      <c r="S68" s="35">
        <f>IFERROR(VLOOKUP($D68,DATOS_ERI!$C:$Z,COLUMN(DATOS_ERI!S:S)-2,0),"")</f>
        <v>1313819</v>
      </c>
      <c r="T68" s="35">
        <f>IFERROR(VLOOKUP($D68,DATOS_ERI!$C:$Z,COLUMN(DATOS_ERI!T:T)-2,0),"")</f>
        <v>1100002</v>
      </c>
      <c r="U68" s="35">
        <f>IFERROR(VLOOKUP($D68,DATOS_ERI!$C:$Z,COLUMN(DATOS_ERI!U:U)-2,0),"")</f>
        <v>0</v>
      </c>
      <c r="V68" s="35">
        <f>IFERROR(VLOOKUP($D68,DATOS_ERI!$C:$Z,COLUMN(DATOS_ERI!V:V)-2,0),"")</f>
        <v>231984</v>
      </c>
      <c r="W68" s="35">
        <f>IFERROR(VLOOKUP($D68,DATOS_ERI!$C:$Z,COLUMN(DATOS_ERI!W:W)-2,0),"")</f>
        <v>926746</v>
      </c>
      <c r="X68" s="35">
        <f>IFERROR(VLOOKUP($D68,DATOS_ESF!$C:$T,COLUMN(DATOS_ESF!E:E)-2,0),"")</f>
        <v>62881994</v>
      </c>
      <c r="Y68" s="35">
        <f>IFERROR(VLOOKUP($D68,DATOS_ESF!$C:$T,COLUMN(DATOS_ESF!F:F)-2,0),"")</f>
        <v>17841699</v>
      </c>
      <c r="Z68" s="35">
        <f>IFERROR(VLOOKUP($D68,DATOS_ESF!$C:$T,COLUMN(DATOS_ESF!G:G)-2,0),"")</f>
        <v>80723693</v>
      </c>
      <c r="AA68" s="35">
        <f>IFERROR(VLOOKUP($D68,DATOS_ESF!$C:$T,COLUMN(DATOS_ESF!H:H)-2,0),"")</f>
        <v>32703685</v>
      </c>
      <c r="AB68" s="35">
        <f>IFERROR(VLOOKUP($D68,DATOS_ESF!$C:$T,COLUMN(DATOS_ESF!I:I)-2,0),"")</f>
        <v>4535761</v>
      </c>
      <c r="AC68" s="35">
        <f>IFERROR(VLOOKUP($D68,DATOS_ESF!$C:$T,COLUMN(DATOS_ESF!J:J)-2,0),"")</f>
        <v>37239446</v>
      </c>
      <c r="AD68" s="35">
        <f>IFERROR(VLOOKUP($D68,DATOS_ESF!$C:$T,COLUMN(DATOS_ESF!K:K)-2,0),"")</f>
        <v>43484247</v>
      </c>
      <c r="AE68" s="35">
        <f>IFERROR(VLOOKUP($D68,DATOS_ESF!$C:$T,COLUMN(DATOS_ESF!L:L)-2,0),"")</f>
        <v>0</v>
      </c>
      <c r="AF68">
        <f>IFERROR(VLOOKUP($D68,DATOS_ESF!$C:$T,COLUMN(DATOS_ESF!M:M)-2,0),"")</f>
        <v>30178309</v>
      </c>
      <c r="AG68">
        <f>IFERROR(VLOOKUP($D68,DATOS_ESF!$C:$T,COLUMN(DATOS_ESF!N:N)-2,0),"")</f>
        <v>1.9227800781471569</v>
      </c>
      <c r="AH68">
        <f>IFERROR(VLOOKUP($D68,DATOS_ESF!$C:$T,COLUMN(DATOS_ESF!O:O)-2,0),"")</f>
        <v>1.9227800781471569</v>
      </c>
      <c r="AI68">
        <f>IFERROR(VLOOKUP($D68,DATOS_ESF!$C:$T,COLUMN(DATOS_ESF!P:P)-2,0),"")</f>
        <v>3.933562416538261</v>
      </c>
      <c r="AJ68">
        <f>IFERROR(VLOOKUP($D68,DATOS_ESF!$C:$T,COLUMN(DATOS_ESF!Q:Q)-2,0),"")</f>
        <v>0.4613199002181429</v>
      </c>
      <c r="AK68">
        <f>IFERROR(VLOOKUP($D68,DATOS_ESF!$C:$T,COLUMN(DATOS_ESF!R:R)-2,0),"")</f>
        <v>0.85638934945797729</v>
      </c>
      <c r="AL68">
        <f>IFERROR(VLOOKUP($D68,DATOS_ESF!$C:$T,COLUMN(DATOS_ESF!S:S)-2,0),"")</f>
        <v>0.59486881998820351</v>
      </c>
      <c r="AM68">
        <f>IFERROR(VLOOKUP($D68,DATOS_ERI!$C:$Z,COLUMN(DATOS_ERI!Z:Z)-2,0),"")</f>
        <v>42766306</v>
      </c>
      <c r="AN68">
        <f>IFERROR(VLOOKUP($D68,DATOS_ERI!$C:$AA,COLUMN(DATOS_ERI!AA:AA)-2,0),"")</f>
        <v>38642120</v>
      </c>
    </row>
    <row r="69" spans="1:40" hidden="1" x14ac:dyDescent="0.25">
      <c r="A69">
        <v>860067697</v>
      </c>
      <c r="B69" t="str">
        <f>VLOOKUP(A69,EMPRESAS!A:B,2,0)</f>
        <v>ARPRO ARQUITECTOS INGENIEROS SA</v>
      </c>
      <c r="C69">
        <v>2016</v>
      </c>
      <c r="D69" t="s">
        <v>612</v>
      </c>
      <c r="E69" s="35">
        <f>IFERROR(VLOOKUP($D69,DATOS_ERI!$C:$Z,COLUMN(DATOS_ERI!E:E)-2,0),"")</f>
        <v>18215819</v>
      </c>
      <c r="F69" s="35">
        <f>IFERROR(VLOOKUP($D69,DATOS_ERI!$C:$Z,COLUMN(DATOS_ERI!F:F)-2,0),"")</f>
        <v>4147945</v>
      </c>
      <c r="G69" s="35">
        <f>IFERROR(VLOOKUP($D69,DATOS_ERI!$C:$Z,COLUMN(DATOS_ERI!G:G)-2,0),"")</f>
        <v>2982642</v>
      </c>
      <c r="H69" s="35">
        <f>IFERROR(VLOOKUP($D69,DATOS_ERI!$C:$Z,COLUMN(DATOS_ERI!H:H)-2,0),"")</f>
        <v>2703370</v>
      </c>
      <c r="I69" s="35">
        <f>IFERROR(VLOOKUP($D69,DATOS_ERI!$C:$Z,COLUMN(DATOS_ERI!I:I)-2,0),"")</f>
        <v>2703370</v>
      </c>
      <c r="J69" s="40">
        <f>IFERROR(VLOOKUP($D69,DATOS_ERI!$C:$Z,COLUMN(DATOS_ERI!J:J)-2,0),"")</f>
        <v>0.77335787079250562</v>
      </c>
      <c r="K69" s="40">
        <f>IFERROR(VLOOKUP($D69,DATOS_ERI!$C:$Z,COLUMN(DATOS_ERI!K:K)-2,0),"")</f>
        <v>0.1761022061848781</v>
      </c>
      <c r="L69" s="40">
        <f>IFERROR(VLOOKUP($D69,DATOS_ERI!$C:$Z,COLUMN(DATOS_ERI!L:L)-2,0),"")</f>
        <v>0.11477235622314517</v>
      </c>
      <c r="M69" s="40">
        <f>IFERROR(VLOOKUP($D69,DATOS_ERI!$C:$Z,COLUMN(DATOS_ERI!M:M)-2,0),"")</f>
        <v>0.14743507853867704</v>
      </c>
      <c r="N69" s="35">
        <f>IFERROR(VLOOKUP($D69,DATOS_ERI!$C:$Z,COLUMN(DATOS_ERI!N:N)-2,0),"")</f>
        <v>23554191</v>
      </c>
      <c r="O69" s="35">
        <f>IFERROR(VLOOKUP($D69,DATOS_ERI!$C:$Z,COLUMN(DATOS_ERI!O:O)-2,0),"")</f>
        <v>5338372</v>
      </c>
      <c r="P69" s="35">
        <f>IFERROR(VLOOKUP($D69,DATOS_ERI!$C:$Z,COLUMN(DATOS_ERI!P:P)-2,0),"")</f>
        <v>13632516</v>
      </c>
      <c r="Q69" s="35">
        <f>IFERROR(VLOOKUP($D69,DATOS_ERI!$C:$Z,COLUMN(DATOS_ERI!Q:Q)-2,0),"")</f>
        <v>337105</v>
      </c>
      <c r="R69" s="35">
        <f>IFERROR(VLOOKUP($D69,DATOS_ERI!$C:$Z,COLUMN(DATOS_ERI!R:R)-2,0),"")</f>
        <v>0</v>
      </c>
      <c r="S69" s="35">
        <f>IFERROR(VLOOKUP($D69,DATOS_ERI!$C:$Z,COLUMN(DATOS_ERI!S:S)-2,0),"")</f>
        <v>337105</v>
      </c>
      <c r="T69" s="35">
        <f>IFERROR(VLOOKUP($D69,DATOS_ERI!$C:$Z,COLUMN(DATOS_ERI!T:T)-2,0),"")</f>
        <v>238852</v>
      </c>
      <c r="U69" s="35">
        <f>IFERROR(VLOOKUP($D69,DATOS_ERI!$C:$Z,COLUMN(DATOS_ERI!U:U)-2,0),"")</f>
        <v>0</v>
      </c>
      <c r="V69" s="35">
        <f>IFERROR(VLOOKUP($D69,DATOS_ERI!$C:$Z,COLUMN(DATOS_ERI!V:V)-2,0),"")</f>
        <v>0</v>
      </c>
      <c r="W69" s="35">
        <f>IFERROR(VLOOKUP($D69,DATOS_ERI!$C:$Z,COLUMN(DATOS_ERI!W:W)-2,0),"")</f>
        <v>3472714</v>
      </c>
      <c r="X69" s="35">
        <f>IFERROR(VLOOKUP($D69,DATOS_ESF!$C:$T,COLUMN(DATOS_ESF!E:E)-2,0),"")</f>
        <v>7743092</v>
      </c>
      <c r="Y69" s="35">
        <f>IFERROR(VLOOKUP($D69,DATOS_ESF!$C:$T,COLUMN(DATOS_ESF!F:F)-2,0),"")</f>
        <v>55817889</v>
      </c>
      <c r="Z69" s="35">
        <f>IFERROR(VLOOKUP($D69,DATOS_ESF!$C:$T,COLUMN(DATOS_ESF!G:G)-2,0),"")</f>
        <v>63560981</v>
      </c>
      <c r="AA69" s="35">
        <f>IFERROR(VLOOKUP($D69,DATOS_ESF!$C:$T,COLUMN(DATOS_ESF!H:H)-2,0),"")</f>
        <v>11578159</v>
      </c>
      <c r="AB69" s="35">
        <f>IFERROR(VLOOKUP($D69,DATOS_ESF!$C:$T,COLUMN(DATOS_ESF!I:I)-2,0),"")</f>
        <v>9926547</v>
      </c>
      <c r="AC69" s="35">
        <f>IFERROR(VLOOKUP($D69,DATOS_ESF!$C:$T,COLUMN(DATOS_ESF!J:J)-2,0),"")</f>
        <v>20703960</v>
      </c>
      <c r="AD69" s="35">
        <f>IFERROR(VLOOKUP($D69,DATOS_ESF!$C:$T,COLUMN(DATOS_ESF!K:K)-2,0),"")</f>
        <v>42857021</v>
      </c>
      <c r="AE69" s="35">
        <f>IFERROR(VLOOKUP($D69,DATOS_ESF!$C:$T,COLUMN(DATOS_ESF!L:L)-2,0),"")</f>
        <v>2069513</v>
      </c>
      <c r="AF69">
        <f>IFERROR(VLOOKUP($D69,DATOS_ESF!$C:$T,COLUMN(DATOS_ESF!M:M)-2,0),"")</f>
        <v>-3835067</v>
      </c>
      <c r="AG69">
        <f>IFERROR(VLOOKUP($D69,DATOS_ESF!$C:$T,COLUMN(DATOS_ESF!N:N)-2,0),"")</f>
        <v>0.6687671157392121</v>
      </c>
      <c r="AH69">
        <f>IFERROR(VLOOKUP($D69,DATOS_ESF!$C:$T,COLUMN(DATOS_ESF!O:O)-2,0),"")</f>
        <v>0.49002427760751949</v>
      </c>
      <c r="AI69">
        <f>IFERROR(VLOOKUP($D69,DATOS_ESF!$C:$T,COLUMN(DATOS_ESF!P:P)-2,0),"")</f>
        <v>5.6230921991302711</v>
      </c>
      <c r="AJ69">
        <f>IFERROR(VLOOKUP($D69,DATOS_ESF!$C:$T,COLUMN(DATOS_ESF!Q:Q)-2,0),"")</f>
        <v>0.32573380200031843</v>
      </c>
      <c r="AK69">
        <f>IFERROR(VLOOKUP($D69,DATOS_ESF!$C:$T,COLUMN(DATOS_ESF!R:R)-2,0),"")</f>
        <v>0.48309377359662958</v>
      </c>
      <c r="AL69">
        <f>IFERROR(VLOOKUP($D69,DATOS_ESF!$C:$T,COLUMN(DATOS_ESF!S:S)-2,0),"")</f>
        <v>0.83043979450222771</v>
      </c>
      <c r="AM69">
        <f>IFERROR(VLOOKUP($D69,DATOS_ERI!$C:$Z,COLUMN(DATOS_ERI!Z:Z)-2,0),"")</f>
        <v>28080624</v>
      </c>
      <c r="AN69">
        <f>IFERROR(VLOOKUP($D69,DATOS_ERI!$C:$AA,COLUMN(DATOS_ERI!AA:AA)-2,0),"")</f>
        <v>23117812</v>
      </c>
    </row>
    <row r="70" spans="1:40" hidden="1" x14ac:dyDescent="0.25">
      <c r="A70">
        <v>860067697</v>
      </c>
      <c r="B70" t="str">
        <f>VLOOKUP(A70,EMPRESAS!A:B,2,0)</f>
        <v>ARPRO ARQUITECTOS INGENIEROS SA</v>
      </c>
      <c r="C70">
        <v>2017</v>
      </c>
      <c r="D70" t="s">
        <v>613</v>
      </c>
      <c r="E70" s="35">
        <f>IFERROR(VLOOKUP($D70,DATOS_ERI!$C:$Z,COLUMN(DATOS_ERI!E:E)-2,0),"")</f>
        <v>14618080</v>
      </c>
      <c r="F70" s="35">
        <f>IFERROR(VLOOKUP($D70,DATOS_ERI!$C:$Z,COLUMN(DATOS_ERI!F:F)-2,0),"")</f>
        <v>6762239</v>
      </c>
      <c r="G70" s="35">
        <f>IFERROR(VLOOKUP($D70,DATOS_ERI!$C:$Z,COLUMN(DATOS_ERI!G:G)-2,0),"")</f>
        <v>4370100</v>
      </c>
      <c r="H70" s="35">
        <f>IFERROR(VLOOKUP($D70,DATOS_ERI!$C:$Z,COLUMN(DATOS_ERI!H:H)-2,0),"")</f>
        <v>2894649</v>
      </c>
      <c r="I70" s="35">
        <f>IFERROR(VLOOKUP($D70,DATOS_ERI!$C:$Z,COLUMN(DATOS_ERI!I:I)-2,0),"")</f>
        <v>2894649</v>
      </c>
      <c r="J70" s="40">
        <f>IFERROR(VLOOKUP($D70,DATOS_ERI!$C:$Z,COLUMN(DATOS_ERI!J:J)-2,0),"")</f>
        <v>0.64565945461906349</v>
      </c>
      <c r="K70" s="40">
        <f>IFERROR(VLOOKUP($D70,DATOS_ERI!$C:$Z,COLUMN(DATOS_ERI!K:K)-2,0),"")</f>
        <v>0.29867831786005827</v>
      </c>
      <c r="L70" s="40">
        <f>IFERROR(VLOOKUP($D70,DATOS_ERI!$C:$Z,COLUMN(DATOS_ERI!L:L)-2,0),"")</f>
        <v>0.12785246042254642</v>
      </c>
      <c r="M70" s="40">
        <f>IFERROR(VLOOKUP($D70,DATOS_ERI!$C:$Z,COLUMN(DATOS_ERI!M:M)-2,0),"")</f>
        <v>0.10565732039453826</v>
      </c>
      <c r="N70" s="35">
        <f>IFERROR(VLOOKUP($D70,DATOS_ERI!$C:$Z,COLUMN(DATOS_ERI!N:N)-2,0),"")</f>
        <v>22640542</v>
      </c>
      <c r="O70" s="35">
        <f>IFERROR(VLOOKUP($D70,DATOS_ERI!$C:$Z,COLUMN(DATOS_ERI!O:O)-2,0),"")</f>
        <v>8022462</v>
      </c>
      <c r="P70" s="35">
        <f>IFERROR(VLOOKUP($D70,DATOS_ERI!$C:$Z,COLUMN(DATOS_ERI!P:P)-2,0),"")</f>
        <v>7631529</v>
      </c>
      <c r="Q70" s="35">
        <f>IFERROR(VLOOKUP($D70,DATOS_ERI!$C:$Z,COLUMN(DATOS_ERI!Q:Q)-2,0),"")</f>
        <v>0</v>
      </c>
      <c r="R70" s="35">
        <f>IFERROR(VLOOKUP($D70,DATOS_ERI!$C:$Z,COLUMN(DATOS_ERI!R:R)-2,0),"")</f>
        <v>0</v>
      </c>
      <c r="S70" s="35">
        <f>IFERROR(VLOOKUP($D70,DATOS_ERI!$C:$Z,COLUMN(DATOS_ERI!S:S)-2,0),"")</f>
        <v>490695</v>
      </c>
      <c r="T70" s="35">
        <f>IFERROR(VLOOKUP($D70,DATOS_ERI!$C:$Z,COLUMN(DATOS_ERI!T:T)-2,0),"")</f>
        <v>266383</v>
      </c>
      <c r="U70" s="35">
        <f>IFERROR(VLOOKUP($D70,DATOS_ERI!$C:$Z,COLUMN(DATOS_ERI!U:U)-2,0),"")</f>
        <v>0</v>
      </c>
      <c r="V70" s="35">
        <f>IFERROR(VLOOKUP($D70,DATOS_ERI!$C:$Z,COLUMN(DATOS_ERI!V:V)-2,0),"")</f>
        <v>0</v>
      </c>
      <c r="W70" s="35">
        <f>IFERROR(VLOOKUP($D70,DATOS_ERI!$C:$Z,COLUMN(DATOS_ERI!W:W)-2,0),"")</f>
        <v>2392139</v>
      </c>
      <c r="X70" s="35">
        <f>IFERROR(VLOOKUP($D70,DATOS_ESF!$C:$T,COLUMN(DATOS_ESF!E:E)-2,0),"")</f>
        <v>20245095</v>
      </c>
      <c r="Y70" s="35">
        <f>IFERROR(VLOOKUP($D70,DATOS_ESF!$C:$T,COLUMN(DATOS_ESF!F:F)-2,0),"")</f>
        <v>119394965</v>
      </c>
      <c r="Z70" s="35">
        <f>IFERROR(VLOOKUP($D70,DATOS_ESF!$C:$T,COLUMN(DATOS_ESF!G:G)-2,0),"")</f>
        <v>139640060</v>
      </c>
      <c r="AA70" s="35">
        <f>IFERROR(VLOOKUP($D70,DATOS_ESF!$C:$T,COLUMN(DATOS_ESF!H:H)-2,0),"")</f>
        <v>21276427</v>
      </c>
      <c r="AB70" s="35">
        <f>IFERROR(VLOOKUP($D70,DATOS_ESF!$C:$T,COLUMN(DATOS_ESF!I:I)-2,0),"")</f>
        <v>27688774</v>
      </c>
      <c r="AC70" s="35">
        <f>IFERROR(VLOOKUP($D70,DATOS_ESF!$C:$T,COLUMN(DATOS_ESF!J:J)-2,0),"")</f>
        <v>48965201</v>
      </c>
      <c r="AD70" s="35">
        <f>IFERROR(VLOOKUP($D70,DATOS_ESF!$C:$T,COLUMN(DATOS_ESF!K:K)-2,0),"")</f>
        <v>90674859</v>
      </c>
      <c r="AE70" s="35">
        <f>IFERROR(VLOOKUP($D70,DATOS_ESF!$C:$T,COLUMN(DATOS_ESF!L:L)-2,0),"")</f>
        <v>3207211</v>
      </c>
      <c r="AF70">
        <f>IFERROR(VLOOKUP($D70,DATOS_ESF!$C:$T,COLUMN(DATOS_ESF!M:M)-2,0),"")</f>
        <v>-1031332</v>
      </c>
      <c r="AG70">
        <f>IFERROR(VLOOKUP($D70,DATOS_ESF!$C:$T,COLUMN(DATOS_ESF!N:N)-2,0),"")</f>
        <v>0.95152701156072872</v>
      </c>
      <c r="AH70">
        <f>IFERROR(VLOOKUP($D70,DATOS_ESF!$C:$T,COLUMN(DATOS_ESF!O:O)-2,0),"")</f>
        <v>0.80078689904089628</v>
      </c>
      <c r="AI70">
        <f>IFERROR(VLOOKUP($D70,DATOS_ESF!$C:$T,COLUMN(DATOS_ESF!P:P)-2,0),"")</f>
        <v>4.3120350868550554</v>
      </c>
      <c r="AJ70">
        <f>IFERROR(VLOOKUP($D70,DATOS_ESF!$C:$T,COLUMN(DATOS_ESF!Q:Q)-2,0),"")</f>
        <v>0.35065296448597916</v>
      </c>
      <c r="AK70">
        <f>IFERROR(VLOOKUP($D70,DATOS_ESF!$C:$T,COLUMN(DATOS_ESF!R:R)-2,0),"")</f>
        <v>0.5400085706226464</v>
      </c>
      <c r="AL70">
        <f>IFERROR(VLOOKUP($D70,DATOS_ESF!$C:$T,COLUMN(DATOS_ESF!S:S)-2,0),"")</f>
        <v>0.8476337878972553</v>
      </c>
      <c r="AM70">
        <f>IFERROR(VLOOKUP($D70,DATOS_ERI!$C:$Z,COLUMN(DATOS_ERI!Z:Z)-2,0),"")</f>
        <v>29669164</v>
      </c>
      <c r="AN70">
        <f>IFERROR(VLOOKUP($D70,DATOS_ERI!$C:$AA,COLUMN(DATOS_ERI!AA:AA)-2,0),"")</f>
        <v>18536825</v>
      </c>
    </row>
    <row r="71" spans="1:40" hidden="1" x14ac:dyDescent="0.25">
      <c r="A71">
        <v>860077099</v>
      </c>
      <c r="B71" t="str">
        <f>VLOOKUP(A71,EMPRESAS!A:B,2,0)</f>
        <v>PAYC SAS</v>
      </c>
      <c r="C71">
        <v>2016</v>
      </c>
      <c r="D71" t="s">
        <v>614</v>
      </c>
      <c r="E71" s="35">
        <f>IFERROR(VLOOKUP($D71,DATOS_ERI!$C:$Z,COLUMN(DATOS_ERI!E:E)-2,0),"")</f>
        <v>20226968</v>
      </c>
      <c r="F71" s="35">
        <f>IFERROR(VLOOKUP($D71,DATOS_ERI!$C:$Z,COLUMN(DATOS_ERI!F:F)-2,0),"")</f>
        <v>11932800</v>
      </c>
      <c r="G71" s="35">
        <f>IFERROR(VLOOKUP($D71,DATOS_ERI!$C:$Z,COLUMN(DATOS_ERI!G:G)-2,0),"")</f>
        <v>13925944</v>
      </c>
      <c r="H71" s="35">
        <f>IFERROR(VLOOKUP($D71,DATOS_ERI!$C:$Z,COLUMN(DATOS_ERI!H:H)-2,0),"")</f>
        <v>7846682</v>
      </c>
      <c r="I71" s="35">
        <f>IFERROR(VLOOKUP($D71,DATOS_ERI!$C:$Z,COLUMN(DATOS_ERI!I:I)-2,0),"")</f>
        <v>7846682</v>
      </c>
      <c r="J71" s="40">
        <f>IFERROR(VLOOKUP($D71,DATOS_ERI!$C:$Z,COLUMN(DATOS_ERI!J:J)-2,0),"")</f>
        <v>0.30400079932783358</v>
      </c>
      <c r="K71" s="40">
        <f>IFERROR(VLOOKUP($D71,DATOS_ERI!$C:$Z,COLUMN(DATOS_ERI!K:K)-2,0),"")</f>
        <v>0.17934377204824631</v>
      </c>
      <c r="L71" s="40">
        <f>IFERROR(VLOOKUP($D71,DATOS_ERI!$C:$Z,COLUMN(DATOS_ERI!L:L)-2,0),"")</f>
        <v>0.1179315456509015</v>
      </c>
      <c r="M71" s="40">
        <f>IFERROR(VLOOKUP($D71,DATOS_ERI!$C:$Z,COLUMN(DATOS_ERI!M:M)-2,0),"")</f>
        <v>4.9492075737033649E-3</v>
      </c>
      <c r="N71" s="35">
        <f>IFERROR(VLOOKUP($D71,DATOS_ERI!$C:$Z,COLUMN(DATOS_ERI!N:N)-2,0),"")</f>
        <v>66535904</v>
      </c>
      <c r="O71" s="35">
        <f>IFERROR(VLOOKUP($D71,DATOS_ERI!$C:$Z,COLUMN(DATOS_ERI!O:O)-2,0),"")</f>
        <v>46308936</v>
      </c>
      <c r="P71" s="35">
        <f>IFERROR(VLOOKUP($D71,DATOS_ERI!$C:$Z,COLUMN(DATOS_ERI!P:P)-2,0),"")</f>
        <v>7925840</v>
      </c>
      <c r="Q71" s="35">
        <f>IFERROR(VLOOKUP($D71,DATOS_ERI!$C:$Z,COLUMN(DATOS_ERI!Q:Q)-2,0),"")</f>
        <v>0</v>
      </c>
      <c r="R71" s="35">
        <f>IFERROR(VLOOKUP($D71,DATOS_ERI!$C:$Z,COLUMN(DATOS_ERI!R:R)-2,0),"")</f>
        <v>648940</v>
      </c>
      <c r="S71" s="35">
        <f>IFERROR(VLOOKUP($D71,DATOS_ERI!$C:$Z,COLUMN(DATOS_ERI!S:S)-2,0),"")</f>
        <v>0</v>
      </c>
      <c r="T71" s="35">
        <f>IFERROR(VLOOKUP($D71,DATOS_ERI!$C:$Z,COLUMN(DATOS_ERI!T:T)-2,0),"")</f>
        <v>929552</v>
      </c>
      <c r="U71" s="35">
        <f>IFERROR(VLOOKUP($D71,DATOS_ERI!$C:$Z,COLUMN(DATOS_ERI!U:U)-2,0),"")</f>
        <v>648940</v>
      </c>
      <c r="V71" s="35">
        <f>IFERROR(VLOOKUP($D71,DATOS_ERI!$C:$Z,COLUMN(DATOS_ERI!V:V)-2,0),"")</f>
        <v>2322444</v>
      </c>
      <c r="W71" s="35">
        <f>IFERROR(VLOOKUP($D71,DATOS_ERI!$C:$Z,COLUMN(DATOS_ERI!W:W)-2,0),"")</f>
        <v>329300</v>
      </c>
      <c r="X71" s="35">
        <f>IFERROR(VLOOKUP($D71,DATOS_ESF!$C:$T,COLUMN(DATOS_ESF!E:E)-2,0),"")</f>
        <v>22475269</v>
      </c>
      <c r="Y71" s="35">
        <f>IFERROR(VLOOKUP($D71,DATOS_ESF!$C:$T,COLUMN(DATOS_ESF!F:F)-2,0),"")</f>
        <v>1972509</v>
      </c>
      <c r="Z71" s="35">
        <f>IFERROR(VLOOKUP($D71,DATOS_ESF!$C:$T,COLUMN(DATOS_ESF!G:G)-2,0),"")</f>
        <v>24447778</v>
      </c>
      <c r="AA71" s="35">
        <f>IFERROR(VLOOKUP($D71,DATOS_ESF!$C:$T,COLUMN(DATOS_ESF!H:H)-2,0),"")</f>
        <v>12243300</v>
      </c>
      <c r="AB71" s="35">
        <f>IFERROR(VLOOKUP($D71,DATOS_ESF!$C:$T,COLUMN(DATOS_ESF!I:I)-2,0),"")</f>
        <v>2646100</v>
      </c>
      <c r="AC71" s="35">
        <f>IFERROR(VLOOKUP($D71,DATOS_ESF!$C:$T,COLUMN(DATOS_ESF!J:J)-2,0),"")</f>
        <v>13876044</v>
      </c>
      <c r="AD71" s="35">
        <f>IFERROR(VLOOKUP($D71,DATOS_ESF!$C:$T,COLUMN(DATOS_ESF!K:K)-2,0),"")</f>
        <v>10571734</v>
      </c>
      <c r="AE71" s="35">
        <f>IFERROR(VLOOKUP($D71,DATOS_ESF!$C:$T,COLUMN(DATOS_ESF!L:L)-2,0),"")</f>
        <v>0</v>
      </c>
      <c r="AF71">
        <f>IFERROR(VLOOKUP($D71,DATOS_ESF!$C:$T,COLUMN(DATOS_ESF!M:M)-2,0),"")</f>
        <v>10231969</v>
      </c>
      <c r="AG71">
        <f>IFERROR(VLOOKUP($D71,DATOS_ESF!$C:$T,COLUMN(DATOS_ESF!N:N)-2,0),"")</f>
        <v>1.8357198631088023</v>
      </c>
      <c r="AH71">
        <f>IFERROR(VLOOKUP($D71,DATOS_ESF!$C:$T,COLUMN(DATOS_ESF!O:O)-2,0),"")</f>
        <v>1.8357198631088023</v>
      </c>
      <c r="AI71">
        <f>IFERROR(VLOOKUP($D71,DATOS_ESF!$C:$T,COLUMN(DATOS_ESF!P:P)-2,0),"")</f>
        <v>0.7454400816295681</v>
      </c>
      <c r="AJ71">
        <f>IFERROR(VLOOKUP($D71,DATOS_ESF!$C:$T,COLUMN(DATOS_ESF!Q:Q)-2,0),"")</f>
        <v>0.56757894316612334</v>
      </c>
      <c r="AK71">
        <f>IFERROR(VLOOKUP($D71,DATOS_ESF!$C:$T,COLUMN(DATOS_ESF!R:R)-2,0),"")</f>
        <v>1.312560834391028</v>
      </c>
      <c r="AL71">
        <f>IFERROR(VLOOKUP($D71,DATOS_ESF!$C:$T,COLUMN(DATOS_ESF!S:S)-2,0),"")</f>
        <v>0.54065584201558115</v>
      </c>
      <c r="AM71">
        <f>IFERROR(VLOOKUP($D71,DATOS_ERI!$C:$Z,COLUMN(DATOS_ERI!Z:Z)-2,0),"")</f>
        <v>84760331</v>
      </c>
      <c r="AN71">
        <f>IFERROR(VLOOKUP($D71,DATOS_ERI!$C:$AA,COLUMN(DATOS_ERI!AA:AA)-2,0),"")</f>
        <v>55861956</v>
      </c>
    </row>
    <row r="72" spans="1:40" hidden="1" x14ac:dyDescent="0.25">
      <c r="A72">
        <v>860077099</v>
      </c>
      <c r="B72" t="str">
        <f>VLOOKUP(A72,EMPRESAS!A:B,2,0)</f>
        <v>PAYC SAS</v>
      </c>
      <c r="C72">
        <v>2017</v>
      </c>
      <c r="D72" t="s">
        <v>615</v>
      </c>
      <c r="E72" s="35">
        <f>IFERROR(VLOOKUP($D72,DATOS_ERI!$C:$Z,COLUMN(DATOS_ERI!E:E)-2,0),"")</f>
        <v>10172005</v>
      </c>
      <c r="F72" s="35">
        <f>IFERROR(VLOOKUP($D72,DATOS_ERI!$C:$Z,COLUMN(DATOS_ERI!F:F)-2,0),"")</f>
        <v>5904029</v>
      </c>
      <c r="G72" s="35">
        <f>IFERROR(VLOOKUP($D72,DATOS_ERI!$C:$Z,COLUMN(DATOS_ERI!G:G)-2,0),"")</f>
        <v>6410146</v>
      </c>
      <c r="H72" s="35">
        <f>IFERROR(VLOOKUP($D72,DATOS_ERI!$C:$Z,COLUMN(DATOS_ERI!H:H)-2,0),"")</f>
        <v>5044652</v>
      </c>
      <c r="I72" s="35">
        <f>IFERROR(VLOOKUP($D72,DATOS_ERI!$C:$Z,COLUMN(DATOS_ERI!I:I)-2,0),"")</f>
        <v>5044652</v>
      </c>
      <c r="J72" s="40">
        <f>IFERROR(VLOOKUP($D72,DATOS_ERI!$C:$Z,COLUMN(DATOS_ERI!J:J)-2,0),"")</f>
        <v>0.28287208687361259</v>
      </c>
      <c r="K72" s="40">
        <f>IFERROR(VLOOKUP($D72,DATOS_ERI!$C:$Z,COLUMN(DATOS_ERI!K:K)-2,0),"")</f>
        <v>0.16418444585824801</v>
      </c>
      <c r="L72" s="40">
        <f>IFERROR(VLOOKUP($D72,DATOS_ERI!$C:$Z,COLUMN(DATOS_ERI!L:L)-2,0),"")</f>
        <v>0.14028613226115633</v>
      </c>
      <c r="M72" s="40">
        <f>IFERROR(VLOOKUP($D72,DATOS_ERI!$C:$Z,COLUMN(DATOS_ERI!M:M)-2,0),"")</f>
        <v>5.8151153175938402E-3</v>
      </c>
      <c r="N72" s="35">
        <f>IFERROR(VLOOKUP($D72,DATOS_ERI!$C:$Z,COLUMN(DATOS_ERI!N:N)-2,0),"")</f>
        <v>35959734</v>
      </c>
      <c r="O72" s="35">
        <f>IFERROR(VLOOKUP($D72,DATOS_ERI!$C:$Z,COLUMN(DATOS_ERI!O:O)-2,0),"")</f>
        <v>25787729</v>
      </c>
      <c r="P72" s="35">
        <f>IFERROR(VLOOKUP($D72,DATOS_ERI!$C:$Z,COLUMN(DATOS_ERI!P:P)-2,0),"")</f>
        <v>4136331</v>
      </c>
      <c r="Q72" s="35">
        <f>IFERROR(VLOOKUP($D72,DATOS_ERI!$C:$Z,COLUMN(DATOS_ERI!Q:Q)-2,0),"")</f>
        <v>0</v>
      </c>
      <c r="R72" s="35">
        <f>IFERROR(VLOOKUP($D72,DATOS_ERI!$C:$Z,COLUMN(DATOS_ERI!R:R)-2,0),"")</f>
        <v>444366</v>
      </c>
      <c r="S72" s="35">
        <f>IFERROR(VLOOKUP($D72,DATOS_ERI!$C:$Z,COLUMN(DATOS_ERI!S:S)-2,0),"")</f>
        <v>0</v>
      </c>
      <c r="T72" s="35">
        <f>IFERROR(VLOOKUP($D72,DATOS_ERI!$C:$Z,COLUMN(DATOS_ERI!T:T)-2,0),"")</f>
        <v>312721</v>
      </c>
      <c r="U72" s="35">
        <f>IFERROR(VLOOKUP($D72,DATOS_ERI!$C:$Z,COLUMN(DATOS_ERI!U:U)-2,0),"")</f>
        <v>0</v>
      </c>
      <c r="V72" s="35">
        <f>IFERROR(VLOOKUP($D72,DATOS_ERI!$C:$Z,COLUMN(DATOS_ERI!V:V)-2,0),"")</f>
        <v>715227</v>
      </c>
      <c r="W72" s="35">
        <f>IFERROR(VLOOKUP($D72,DATOS_ERI!$C:$Z,COLUMN(DATOS_ERI!W:W)-2,0),"")</f>
        <v>209110</v>
      </c>
      <c r="X72" s="35">
        <f>IFERROR(VLOOKUP($D72,DATOS_ESF!$C:$T,COLUMN(DATOS_ESF!E:E)-2,0),"")</f>
        <v>43398176</v>
      </c>
      <c r="Y72" s="35">
        <f>IFERROR(VLOOKUP($D72,DATOS_ESF!$C:$T,COLUMN(DATOS_ESF!F:F)-2,0),"")</f>
        <v>2487740</v>
      </c>
      <c r="Z72" s="35">
        <f>IFERROR(VLOOKUP($D72,DATOS_ESF!$C:$T,COLUMN(DATOS_ESF!G:G)-2,0),"")</f>
        <v>45885916</v>
      </c>
      <c r="AA72" s="35">
        <f>IFERROR(VLOOKUP($D72,DATOS_ESF!$C:$T,COLUMN(DATOS_ESF!H:H)-2,0),"")</f>
        <v>18429146</v>
      </c>
      <c r="AB72" s="35">
        <f>IFERROR(VLOOKUP($D72,DATOS_ESF!$C:$T,COLUMN(DATOS_ESF!I:I)-2,0),"")</f>
        <v>2706555</v>
      </c>
      <c r="AC72" s="35">
        <f>IFERROR(VLOOKUP($D72,DATOS_ESF!$C:$T,COLUMN(DATOS_ESF!J:J)-2,0),"")</f>
        <v>21135701</v>
      </c>
      <c r="AD72" s="35">
        <f>IFERROR(VLOOKUP($D72,DATOS_ESF!$C:$T,COLUMN(DATOS_ESF!K:K)-2,0),"")</f>
        <v>24750215</v>
      </c>
      <c r="AE72" s="35">
        <f>IFERROR(VLOOKUP($D72,DATOS_ESF!$C:$T,COLUMN(DATOS_ESF!L:L)-2,0),"")</f>
        <v>0</v>
      </c>
      <c r="AF72">
        <f>IFERROR(VLOOKUP($D72,DATOS_ESF!$C:$T,COLUMN(DATOS_ESF!M:M)-2,0),"")</f>
        <v>24969030</v>
      </c>
      <c r="AG72">
        <f>IFERROR(VLOOKUP($D72,DATOS_ESF!$C:$T,COLUMN(DATOS_ESF!N:N)-2,0),"")</f>
        <v>2.3548663622286132</v>
      </c>
      <c r="AH72">
        <f>IFERROR(VLOOKUP($D72,DATOS_ESF!$C:$T,COLUMN(DATOS_ESF!O:O)-2,0),"")</f>
        <v>2.3548663622286132</v>
      </c>
      <c r="AI72">
        <f>IFERROR(VLOOKUP($D72,DATOS_ESF!$C:$T,COLUMN(DATOS_ESF!P:P)-2,0),"")</f>
        <v>0.91915368429608857</v>
      </c>
      <c r="AJ72">
        <f>IFERROR(VLOOKUP($D72,DATOS_ESF!$C:$T,COLUMN(DATOS_ESF!Q:Q)-2,0),"")</f>
        <v>0.46061412395036422</v>
      </c>
      <c r="AK72">
        <f>IFERROR(VLOOKUP($D72,DATOS_ESF!$C:$T,COLUMN(DATOS_ESF!R:R)-2,0),"")</f>
        <v>0.85396029893073655</v>
      </c>
      <c r="AL72">
        <f>IFERROR(VLOOKUP($D72,DATOS_ESF!$C:$T,COLUMN(DATOS_ESF!S:S)-2,0),"")</f>
        <v>0.59837031476063374</v>
      </c>
      <c r="AM72">
        <f>IFERROR(VLOOKUP($D72,DATOS_ERI!$C:$Z,COLUMN(DATOS_ERI!Z:Z)-2,0),"")</f>
        <v>42891711</v>
      </c>
      <c r="AN72">
        <f>IFERROR(VLOOKUP($D72,DATOS_ERI!$C:$AA,COLUMN(DATOS_ERI!AA:AA)-2,0),"")</f>
        <v>30577536</v>
      </c>
    </row>
    <row r="73" spans="1:40" hidden="1" x14ac:dyDescent="0.25">
      <c r="A73">
        <v>860078977</v>
      </c>
      <c r="B73" t="str">
        <f>VLOOKUP(A73,EMPRESAS!A:B,2,0)</f>
        <v>INVERSIONES Y CONSTRUCCIONES CONDOR S.A.</v>
      </c>
      <c r="C73">
        <v>2016</v>
      </c>
      <c r="D73" t="s">
        <v>616</v>
      </c>
      <c r="E73" s="35">
        <f>IFERROR(VLOOKUP($D73,DATOS_ERI!$C:$Z,COLUMN(DATOS_ERI!E:E)-2,0),"")</f>
        <v>0</v>
      </c>
      <c r="F73" s="35">
        <f>IFERROR(VLOOKUP($D73,DATOS_ERI!$C:$Z,COLUMN(DATOS_ERI!F:F)-2,0),"")</f>
        <v>-132366</v>
      </c>
      <c r="G73" s="35">
        <f>IFERROR(VLOOKUP($D73,DATOS_ERI!$C:$Z,COLUMN(DATOS_ERI!G:G)-2,0),"")</f>
        <v>-21964</v>
      </c>
      <c r="H73" s="35">
        <f>IFERROR(VLOOKUP($D73,DATOS_ERI!$C:$Z,COLUMN(DATOS_ERI!H:H)-2,0),"")</f>
        <v>-21964</v>
      </c>
      <c r="I73" s="35">
        <f>IFERROR(VLOOKUP($D73,DATOS_ERI!$C:$Z,COLUMN(DATOS_ERI!I:I)-2,0),"")</f>
        <v>-21964</v>
      </c>
      <c r="J73" s="40" t="str">
        <f>IFERROR(VLOOKUP($D73,DATOS_ERI!$C:$Z,COLUMN(DATOS_ERI!J:J)-2,0),"")</f>
        <v/>
      </c>
      <c r="K73" s="40" t="str">
        <f>IFERROR(VLOOKUP($D73,DATOS_ERI!$C:$Z,COLUMN(DATOS_ERI!K:K)-2,0),"")</f>
        <v/>
      </c>
      <c r="L73" s="40" t="str">
        <f>IFERROR(VLOOKUP($D73,DATOS_ERI!$C:$Z,COLUMN(DATOS_ERI!L:L)-2,0),"")</f>
        <v/>
      </c>
      <c r="M73" s="40" t="str">
        <f>IFERROR(VLOOKUP($D73,DATOS_ERI!$C:$Z,COLUMN(DATOS_ERI!M:M)-2,0),"")</f>
        <v/>
      </c>
      <c r="N73" s="35">
        <f>IFERROR(VLOOKUP($D73,DATOS_ERI!$C:$Z,COLUMN(DATOS_ERI!N:N)-2,0),"")</f>
        <v>0</v>
      </c>
      <c r="O73" s="35">
        <f>IFERROR(VLOOKUP($D73,DATOS_ERI!$C:$Z,COLUMN(DATOS_ERI!O:O)-2,0),"")</f>
        <v>0</v>
      </c>
      <c r="P73" s="35">
        <f>IFERROR(VLOOKUP($D73,DATOS_ERI!$C:$Z,COLUMN(DATOS_ERI!P:P)-2,0),"")</f>
        <v>64621</v>
      </c>
      <c r="Q73" s="35">
        <f>IFERROR(VLOOKUP($D73,DATOS_ERI!$C:$Z,COLUMN(DATOS_ERI!Q:Q)-2,0),"")</f>
        <v>0</v>
      </c>
      <c r="R73" s="35">
        <f>IFERROR(VLOOKUP($D73,DATOS_ERI!$C:$Z,COLUMN(DATOS_ERI!R:R)-2,0),"")</f>
        <v>0</v>
      </c>
      <c r="S73" s="35">
        <f>IFERROR(VLOOKUP($D73,DATOS_ERI!$C:$Z,COLUMN(DATOS_ERI!S:S)-2,0),"")</f>
        <v>0</v>
      </c>
      <c r="T73" s="35">
        <f>IFERROR(VLOOKUP($D73,DATOS_ERI!$C:$Z,COLUMN(DATOS_ERI!T:T)-2,0),"")</f>
        <v>526</v>
      </c>
      <c r="U73" s="35">
        <f>IFERROR(VLOOKUP($D73,DATOS_ERI!$C:$Z,COLUMN(DATOS_ERI!U:U)-2,0),"")</f>
        <v>68271</v>
      </c>
      <c r="V73" s="35">
        <f>IFERROR(VLOOKUP($D73,DATOS_ERI!$C:$Z,COLUMN(DATOS_ERI!V:V)-2,0),"")</f>
        <v>110402</v>
      </c>
      <c r="W73" s="35">
        <f>IFERROR(VLOOKUP($D73,DATOS_ERI!$C:$Z,COLUMN(DATOS_ERI!W:W)-2,0),"")</f>
        <v>0</v>
      </c>
      <c r="X73" s="35">
        <f>IFERROR(VLOOKUP($D73,DATOS_ESF!$C:$T,COLUMN(DATOS_ESF!E:E)-2,0),"")</f>
        <v>2187248</v>
      </c>
      <c r="Y73" s="35">
        <f>IFERROR(VLOOKUP($D73,DATOS_ESF!$C:$T,COLUMN(DATOS_ESF!F:F)-2,0),"")</f>
        <v>1027800</v>
      </c>
      <c r="Z73" s="35">
        <f>IFERROR(VLOOKUP($D73,DATOS_ESF!$C:$T,COLUMN(DATOS_ESF!G:G)-2,0),"")</f>
        <v>3215048</v>
      </c>
      <c r="AA73" s="35">
        <f>IFERROR(VLOOKUP($D73,DATOS_ESF!$C:$T,COLUMN(DATOS_ESF!H:H)-2,0),"")</f>
        <v>2190521</v>
      </c>
      <c r="AB73" s="35">
        <f>IFERROR(VLOOKUP($D73,DATOS_ESF!$C:$T,COLUMN(DATOS_ESF!I:I)-2,0),"")</f>
        <v>0</v>
      </c>
      <c r="AC73" s="35">
        <f>IFERROR(VLOOKUP($D73,DATOS_ESF!$C:$T,COLUMN(DATOS_ESF!J:J)-2,0),"")</f>
        <v>2190521</v>
      </c>
      <c r="AD73" s="35">
        <f>IFERROR(VLOOKUP($D73,DATOS_ESF!$C:$T,COLUMN(DATOS_ESF!K:K)-2,0),"")</f>
        <v>1024527</v>
      </c>
      <c r="AE73" s="35">
        <f>IFERROR(VLOOKUP($D73,DATOS_ESF!$C:$T,COLUMN(DATOS_ESF!L:L)-2,0),"")</f>
        <v>0</v>
      </c>
      <c r="AF73">
        <f>IFERROR(VLOOKUP($D73,DATOS_ESF!$C:$T,COLUMN(DATOS_ESF!M:M)-2,0),"")</f>
        <v>-3273</v>
      </c>
      <c r="AG73">
        <f>IFERROR(VLOOKUP($D73,DATOS_ESF!$C:$T,COLUMN(DATOS_ESF!N:N)-2,0),"")</f>
        <v>0.99850583491324663</v>
      </c>
      <c r="AH73">
        <f>IFERROR(VLOOKUP($D73,DATOS_ESF!$C:$T,COLUMN(DATOS_ESF!O:O)-2,0),"")</f>
        <v>0.99850583491324663</v>
      </c>
      <c r="AI73">
        <f>IFERROR(VLOOKUP($D73,DATOS_ESF!$C:$T,COLUMN(DATOS_ESF!P:P)-2,0),"")</f>
        <v>0</v>
      </c>
      <c r="AJ73">
        <f>IFERROR(VLOOKUP($D73,DATOS_ESF!$C:$T,COLUMN(DATOS_ESF!Q:Q)-2,0),"")</f>
        <v>0.6813338401168505</v>
      </c>
      <c r="AK73">
        <f>IFERROR(VLOOKUP($D73,DATOS_ESF!$C:$T,COLUMN(DATOS_ESF!R:R)-2,0),"")</f>
        <v>2.1380803043746042</v>
      </c>
      <c r="AL73">
        <f>IFERROR(VLOOKUP($D73,DATOS_ESF!$C:$T,COLUMN(DATOS_ESF!S:S)-2,0),"")</f>
        <v>0.3186661598831495</v>
      </c>
      <c r="AM73">
        <f>IFERROR(VLOOKUP($D73,DATOS_ERI!$C:$Z,COLUMN(DATOS_ERI!Z:Z)-2,0),"")</f>
        <v>-21438</v>
      </c>
      <c r="AN73">
        <f>IFERROR(VLOOKUP($D73,DATOS_ERI!$C:$AA,COLUMN(DATOS_ERI!AA:AA)-2,0),"")</f>
        <v>132892</v>
      </c>
    </row>
    <row r="74" spans="1:40" hidden="1" x14ac:dyDescent="0.25">
      <c r="A74">
        <v>860354402</v>
      </c>
      <c r="B74" t="str">
        <f>VLOOKUP(A74,EMPRESAS!A:B,2,0)</f>
        <v>J FELIPE ARDILA V &amp; CIA SAS</v>
      </c>
      <c r="C74">
        <v>2016</v>
      </c>
      <c r="D74" t="s">
        <v>617</v>
      </c>
      <c r="E74" s="35">
        <f>IFERROR(VLOOKUP($D74,DATOS_ERI!$C:$Z,COLUMN(DATOS_ERI!E:E)-2,0),"")</f>
        <v>8819727</v>
      </c>
      <c r="F74" s="35">
        <f>IFERROR(VLOOKUP($D74,DATOS_ERI!$C:$Z,COLUMN(DATOS_ERI!F:F)-2,0),"")</f>
        <v>2199158</v>
      </c>
      <c r="G74" s="35">
        <f>IFERROR(VLOOKUP($D74,DATOS_ERI!$C:$Z,COLUMN(DATOS_ERI!G:G)-2,0),"")</f>
        <v>1982312</v>
      </c>
      <c r="H74" s="35">
        <f>IFERROR(VLOOKUP($D74,DATOS_ERI!$C:$Z,COLUMN(DATOS_ERI!H:H)-2,0),"")</f>
        <v>1522967</v>
      </c>
      <c r="I74" s="35">
        <f>IFERROR(VLOOKUP($D74,DATOS_ERI!$C:$Z,COLUMN(DATOS_ERI!I:I)-2,0),"")</f>
        <v>1522967</v>
      </c>
      <c r="J74" s="40">
        <f>IFERROR(VLOOKUP($D74,DATOS_ERI!$C:$Z,COLUMN(DATOS_ERI!J:J)-2,0),"")</f>
        <v>0.67973281511735584</v>
      </c>
      <c r="K74" s="40">
        <f>IFERROR(VLOOKUP($D74,DATOS_ERI!$C:$Z,COLUMN(DATOS_ERI!K:K)-2,0),"")</f>
        <v>0.16948822318739049</v>
      </c>
      <c r="L74" s="40">
        <f>IFERROR(VLOOKUP($D74,DATOS_ERI!$C:$Z,COLUMN(DATOS_ERI!L:L)-2,0),"")</f>
        <v>0.11737445458808804</v>
      </c>
      <c r="M74" s="40">
        <f>IFERROR(VLOOKUP($D74,DATOS_ERI!$C:$Z,COLUMN(DATOS_ERI!M:M)-2,0),"")</f>
        <v>1.6779592895262031E-2</v>
      </c>
      <c r="N74" s="35">
        <f>IFERROR(VLOOKUP($D74,DATOS_ERI!$C:$Z,COLUMN(DATOS_ERI!N:N)-2,0),"")</f>
        <v>12975285</v>
      </c>
      <c r="O74" s="35">
        <f>IFERROR(VLOOKUP($D74,DATOS_ERI!$C:$Z,COLUMN(DATOS_ERI!O:O)-2,0),"")</f>
        <v>4155558</v>
      </c>
      <c r="P74" s="35">
        <f>IFERROR(VLOOKUP($D74,DATOS_ERI!$C:$Z,COLUMN(DATOS_ERI!P:P)-2,0),"")</f>
        <v>7233412</v>
      </c>
      <c r="Q74" s="35">
        <f>IFERROR(VLOOKUP($D74,DATOS_ERI!$C:$Z,COLUMN(DATOS_ERI!Q:Q)-2,0),"")</f>
        <v>0</v>
      </c>
      <c r="R74" s="35">
        <f>IFERROR(VLOOKUP($D74,DATOS_ERI!$C:$Z,COLUMN(DATOS_ERI!R:R)-2,0),"")</f>
        <v>5789</v>
      </c>
      <c r="S74" s="35">
        <f>IFERROR(VLOOKUP($D74,DATOS_ERI!$C:$Z,COLUMN(DATOS_ERI!S:S)-2,0),"")</f>
        <v>0</v>
      </c>
      <c r="T74" s="35">
        <f>IFERROR(VLOOKUP($D74,DATOS_ERI!$C:$Z,COLUMN(DATOS_ERI!T:T)-2,0),"")</f>
        <v>1116408</v>
      </c>
      <c r="U74" s="35">
        <f>IFERROR(VLOOKUP($D74,DATOS_ERI!$C:$Z,COLUMN(DATOS_ERI!U:U)-2,0),"")</f>
        <v>497776</v>
      </c>
      <c r="V74" s="35">
        <f>IFERROR(VLOOKUP($D74,DATOS_ERI!$C:$Z,COLUMN(DATOS_ERI!V:V)-2,0),"")</f>
        <v>874</v>
      </c>
      <c r="W74" s="35">
        <f>IFERROR(VLOOKUP($D74,DATOS_ERI!$C:$Z,COLUMN(DATOS_ERI!W:W)-2,0),"")</f>
        <v>217720</v>
      </c>
      <c r="X74" s="35">
        <f>IFERROR(VLOOKUP($D74,DATOS_ESF!$C:$T,COLUMN(DATOS_ESF!E:E)-2,0),"")</f>
        <v>7093638</v>
      </c>
      <c r="Y74" s="35">
        <f>IFERROR(VLOOKUP($D74,DATOS_ESF!$C:$T,COLUMN(DATOS_ESF!F:F)-2,0),"")</f>
        <v>571414</v>
      </c>
      <c r="Z74" s="35">
        <f>IFERROR(VLOOKUP($D74,DATOS_ESF!$C:$T,COLUMN(DATOS_ESF!G:G)-2,0),"")</f>
        <v>7665052</v>
      </c>
      <c r="AA74" s="35">
        <f>IFERROR(VLOOKUP($D74,DATOS_ESF!$C:$T,COLUMN(DATOS_ESF!H:H)-2,0),"")</f>
        <v>1935906</v>
      </c>
      <c r="AB74" s="35">
        <f>IFERROR(VLOOKUP($D74,DATOS_ESF!$C:$T,COLUMN(DATOS_ESF!I:I)-2,0),"")</f>
        <v>1024819</v>
      </c>
      <c r="AC74" s="35">
        <f>IFERROR(VLOOKUP($D74,DATOS_ESF!$C:$T,COLUMN(DATOS_ESF!J:J)-2,0),"")</f>
        <v>2850040</v>
      </c>
      <c r="AD74" s="35">
        <f>IFERROR(VLOOKUP($D74,DATOS_ESF!$C:$T,COLUMN(DATOS_ESF!K:K)-2,0),"")</f>
        <v>4815012</v>
      </c>
      <c r="AE74" s="35">
        <f>IFERROR(VLOOKUP($D74,DATOS_ESF!$C:$T,COLUMN(DATOS_ESF!L:L)-2,0),"")</f>
        <v>2956936</v>
      </c>
      <c r="AF74">
        <f>IFERROR(VLOOKUP($D74,DATOS_ESF!$C:$T,COLUMN(DATOS_ESF!M:M)-2,0),"")</f>
        <v>5157732</v>
      </c>
      <c r="AG74">
        <f>IFERROR(VLOOKUP($D74,DATOS_ESF!$C:$T,COLUMN(DATOS_ESF!N:N)-2,0),"")</f>
        <v>3.6642471277014481</v>
      </c>
      <c r="AH74">
        <f>IFERROR(VLOOKUP($D74,DATOS_ESF!$C:$T,COLUMN(DATOS_ESF!O:O)-2,0),"")</f>
        <v>2.1368299907123589</v>
      </c>
      <c r="AI74">
        <f>IFERROR(VLOOKUP($D74,DATOS_ESF!$C:$T,COLUMN(DATOS_ESF!P:P)-2,0),"")</f>
        <v>0.55757553285019112</v>
      </c>
      <c r="AJ74">
        <f>IFERROR(VLOOKUP($D74,DATOS_ESF!$C:$T,COLUMN(DATOS_ESF!Q:Q)-2,0),"")</f>
        <v>0.37182265691087291</v>
      </c>
      <c r="AK74">
        <f>IFERROR(VLOOKUP($D74,DATOS_ESF!$C:$T,COLUMN(DATOS_ESF!R:R)-2,0),"")</f>
        <v>0.5919071437412825</v>
      </c>
      <c r="AL74">
        <f>IFERROR(VLOOKUP($D74,DATOS_ESF!$C:$T,COLUMN(DATOS_ESF!S:S)-2,0),"")</f>
        <v>0.76187754499251925</v>
      </c>
      <c r="AM74">
        <f>IFERROR(VLOOKUP($D74,DATOS_ERI!$C:$Z,COLUMN(DATOS_ERI!Z:Z)-2,0),"")</f>
        <v>16291725</v>
      </c>
      <c r="AN74">
        <f>IFERROR(VLOOKUP($D74,DATOS_ERI!$C:$AA,COLUMN(DATOS_ERI!AA:AA)-2,0),"")</f>
        <v>12110255</v>
      </c>
    </row>
    <row r="75" spans="1:40" hidden="1" x14ac:dyDescent="0.25">
      <c r="A75">
        <v>860354402</v>
      </c>
      <c r="B75" t="str">
        <f>VLOOKUP(A75,EMPRESAS!A:B,2,0)</f>
        <v>J FELIPE ARDILA V &amp; CIA SAS</v>
      </c>
      <c r="C75">
        <v>2017</v>
      </c>
      <c r="D75" t="s">
        <v>618</v>
      </c>
      <c r="E75" s="35">
        <f>IFERROR(VLOOKUP($D75,DATOS_ERI!$C:$Z,COLUMN(DATOS_ERI!E:E)-2,0),"")</f>
        <v>5025938</v>
      </c>
      <c r="F75" s="35">
        <f>IFERROR(VLOOKUP($D75,DATOS_ERI!$C:$Z,COLUMN(DATOS_ERI!F:F)-2,0),"")</f>
        <v>1197668</v>
      </c>
      <c r="G75" s="35">
        <f>IFERROR(VLOOKUP($D75,DATOS_ERI!$C:$Z,COLUMN(DATOS_ERI!G:G)-2,0),"")</f>
        <v>875551</v>
      </c>
      <c r="H75" s="35">
        <f>IFERROR(VLOOKUP($D75,DATOS_ERI!$C:$Z,COLUMN(DATOS_ERI!H:H)-2,0),"")</f>
        <v>454849</v>
      </c>
      <c r="I75" s="35">
        <f>IFERROR(VLOOKUP($D75,DATOS_ERI!$C:$Z,COLUMN(DATOS_ERI!I:I)-2,0),"")</f>
        <v>454849</v>
      </c>
      <c r="J75" s="40">
        <f>IFERROR(VLOOKUP($D75,DATOS_ERI!$C:$Z,COLUMN(DATOS_ERI!J:J)-2,0),"")</f>
        <v>0.62546502890540279</v>
      </c>
      <c r="K75" s="40">
        <f>IFERROR(VLOOKUP($D75,DATOS_ERI!$C:$Z,COLUMN(DATOS_ERI!K:K)-2,0),"")</f>
        <v>0.14904669541070262</v>
      </c>
      <c r="L75" s="40">
        <f>IFERROR(VLOOKUP($D75,DATOS_ERI!$C:$Z,COLUMN(DATOS_ERI!L:L)-2,0),"")</f>
        <v>5.6604785600736333E-2</v>
      </c>
      <c r="M75" s="40">
        <f>IFERROR(VLOOKUP($D75,DATOS_ERI!$C:$Z,COLUMN(DATOS_ERI!M:M)-2,0),"")</f>
        <v>4.0141387205460954E-2</v>
      </c>
      <c r="N75" s="35">
        <f>IFERROR(VLOOKUP($D75,DATOS_ERI!$C:$Z,COLUMN(DATOS_ERI!N:N)-2,0),"")</f>
        <v>8035522</v>
      </c>
      <c r="O75" s="35">
        <f>IFERROR(VLOOKUP($D75,DATOS_ERI!$C:$Z,COLUMN(DATOS_ERI!O:O)-2,0),"")</f>
        <v>3009584</v>
      </c>
      <c r="P75" s="35">
        <f>IFERROR(VLOOKUP($D75,DATOS_ERI!$C:$Z,COLUMN(DATOS_ERI!P:P)-2,0),"")</f>
        <v>3811081</v>
      </c>
      <c r="Q75" s="35">
        <f>IFERROR(VLOOKUP($D75,DATOS_ERI!$C:$Z,COLUMN(DATOS_ERI!Q:Q)-2,0),"")</f>
        <v>0</v>
      </c>
      <c r="R75" s="35">
        <f>IFERROR(VLOOKUP($D75,DATOS_ERI!$C:$Z,COLUMN(DATOS_ERI!R:R)-2,0),"")</f>
        <v>34800</v>
      </c>
      <c r="S75" s="35">
        <f>IFERROR(VLOOKUP($D75,DATOS_ERI!$C:$Z,COLUMN(DATOS_ERI!S:S)-2,0),"")</f>
        <v>120</v>
      </c>
      <c r="T75" s="35">
        <f>IFERROR(VLOOKUP($D75,DATOS_ERI!$C:$Z,COLUMN(DATOS_ERI!T:T)-2,0),"")</f>
        <v>17731</v>
      </c>
      <c r="U75" s="35">
        <f>IFERROR(VLOOKUP($D75,DATOS_ERI!$C:$Z,COLUMN(DATOS_ERI!U:U)-2,0),"")</f>
        <v>0</v>
      </c>
      <c r="V75" s="35">
        <f>IFERROR(VLOOKUP($D75,DATOS_ERI!$C:$Z,COLUMN(DATOS_ERI!V:V)-2,0),"")</f>
        <v>440</v>
      </c>
      <c r="W75" s="35">
        <f>IFERROR(VLOOKUP($D75,DATOS_ERI!$C:$Z,COLUMN(DATOS_ERI!W:W)-2,0),"")</f>
        <v>322557</v>
      </c>
      <c r="X75" s="35">
        <f>IFERROR(VLOOKUP($D75,DATOS_ESF!$C:$T,COLUMN(DATOS_ESF!E:E)-2,0),"")</f>
        <v>27562347</v>
      </c>
      <c r="Y75" s="35">
        <f>IFERROR(VLOOKUP($D75,DATOS_ESF!$C:$T,COLUMN(DATOS_ESF!F:F)-2,0),"")</f>
        <v>148261</v>
      </c>
      <c r="Z75" s="35">
        <f>IFERROR(VLOOKUP($D75,DATOS_ESF!$C:$T,COLUMN(DATOS_ESF!G:G)-2,0),"")</f>
        <v>27710608</v>
      </c>
      <c r="AA75" s="35">
        <f>IFERROR(VLOOKUP($D75,DATOS_ESF!$C:$T,COLUMN(DATOS_ESF!H:H)-2,0),"")</f>
        <v>19219919</v>
      </c>
      <c r="AB75" s="35">
        <f>IFERROR(VLOOKUP($D75,DATOS_ESF!$C:$T,COLUMN(DATOS_ESF!I:I)-2,0),"")</f>
        <v>0</v>
      </c>
      <c r="AC75" s="35">
        <f>IFERROR(VLOOKUP($D75,DATOS_ESF!$C:$T,COLUMN(DATOS_ESF!J:J)-2,0),"")</f>
        <v>19219919</v>
      </c>
      <c r="AD75" s="35">
        <f>IFERROR(VLOOKUP($D75,DATOS_ESF!$C:$T,COLUMN(DATOS_ESF!K:K)-2,0),"")</f>
        <v>8490689</v>
      </c>
      <c r="AE75" s="35">
        <f>IFERROR(VLOOKUP($D75,DATOS_ESF!$C:$T,COLUMN(DATOS_ESF!L:L)-2,0),"")</f>
        <v>12217547</v>
      </c>
      <c r="AF75">
        <f>IFERROR(VLOOKUP($D75,DATOS_ESF!$C:$T,COLUMN(DATOS_ESF!M:M)-2,0),"")</f>
        <v>8342428</v>
      </c>
      <c r="AG75">
        <f>IFERROR(VLOOKUP($D75,DATOS_ESF!$C:$T,COLUMN(DATOS_ESF!N:N)-2,0),"")</f>
        <v>1.4340511528690625</v>
      </c>
      <c r="AH75">
        <f>IFERROR(VLOOKUP($D75,DATOS_ESF!$C:$T,COLUMN(DATOS_ESF!O:O)-2,0),"")</f>
        <v>0.79838005560793468</v>
      </c>
      <c r="AI75">
        <f>IFERROR(VLOOKUP($D75,DATOS_ESF!$C:$T,COLUMN(DATOS_ESF!P:P)-2,0),"")</f>
        <v>0</v>
      </c>
      <c r="AJ75">
        <f>IFERROR(VLOOKUP($D75,DATOS_ESF!$C:$T,COLUMN(DATOS_ESF!Q:Q)-2,0),"")</f>
        <v>0.69359427263378703</v>
      </c>
      <c r="AK75">
        <f>IFERROR(VLOOKUP($D75,DATOS_ESF!$C:$T,COLUMN(DATOS_ESF!R:R)-2,0),"")</f>
        <v>2.2636465662562837</v>
      </c>
      <c r="AL75">
        <f>IFERROR(VLOOKUP($D75,DATOS_ESF!$C:$T,COLUMN(DATOS_ESF!S:S)-2,0),"")</f>
        <v>0.30640572736621297</v>
      </c>
      <c r="AM75">
        <f>IFERROR(VLOOKUP($D75,DATOS_ERI!$C:$Z,COLUMN(DATOS_ERI!Z:Z)-2,0),"")</f>
        <v>9251361</v>
      </c>
      <c r="AN75">
        <f>IFERROR(VLOOKUP($D75,DATOS_ERI!$C:$AA,COLUMN(DATOS_ERI!AA:AA)-2,0),"")</f>
        <v>7178142</v>
      </c>
    </row>
    <row r="76" spans="1:40" hidden="1" x14ac:dyDescent="0.25">
      <c r="A76">
        <v>860505064</v>
      </c>
      <c r="B76" t="str">
        <f>VLOOKUP(A76,EMPRESAS!A:B,2,0)</f>
        <v>GUTIERREZ DIAZ Y CIA SA</v>
      </c>
      <c r="C76">
        <v>2016</v>
      </c>
      <c r="D76" t="s">
        <v>619</v>
      </c>
      <c r="E76" s="35">
        <f>IFERROR(VLOOKUP($D76,DATOS_ERI!$C:$Z,COLUMN(DATOS_ERI!E:E)-2,0),"")</f>
        <v>7471240</v>
      </c>
      <c r="F76" s="35">
        <f>IFERROR(VLOOKUP($D76,DATOS_ERI!$C:$Z,COLUMN(DATOS_ERI!F:F)-2,0),"")</f>
        <v>1550598</v>
      </c>
      <c r="G76" s="35">
        <f>IFERROR(VLOOKUP($D76,DATOS_ERI!$C:$Z,COLUMN(DATOS_ERI!G:G)-2,0),"")</f>
        <v>1553890</v>
      </c>
      <c r="H76" s="35">
        <f>IFERROR(VLOOKUP($D76,DATOS_ERI!$C:$Z,COLUMN(DATOS_ERI!H:H)-2,0),"")</f>
        <v>967313</v>
      </c>
      <c r="I76" s="35">
        <f>IFERROR(VLOOKUP($D76,DATOS_ERI!$C:$Z,COLUMN(DATOS_ERI!I:I)-2,0),"")</f>
        <v>967313</v>
      </c>
      <c r="J76" s="40">
        <f>IFERROR(VLOOKUP($D76,DATOS_ERI!$C:$Z,COLUMN(DATOS_ERI!J:J)-2,0),"")</f>
        <v>0.23772800042968489</v>
      </c>
      <c r="K76" s="40">
        <f>IFERROR(VLOOKUP($D76,DATOS_ERI!$C:$Z,COLUMN(DATOS_ERI!K:K)-2,0),"")</f>
        <v>4.9338605373441161E-2</v>
      </c>
      <c r="L76" s="40">
        <f>IFERROR(VLOOKUP($D76,DATOS_ERI!$C:$Z,COLUMN(DATOS_ERI!L:L)-2,0),"")</f>
        <v>3.0779011955129238E-2</v>
      </c>
      <c r="M76" s="40">
        <f>IFERROR(VLOOKUP($D76,DATOS_ERI!$C:$Z,COLUMN(DATOS_ERI!M:M)-2,0),"")</f>
        <v>2.9302511079245361E-3</v>
      </c>
      <c r="N76" s="35">
        <f>IFERROR(VLOOKUP($D76,DATOS_ERI!$C:$Z,COLUMN(DATOS_ERI!N:N)-2,0),"")</f>
        <v>31427682</v>
      </c>
      <c r="O76" s="35">
        <f>IFERROR(VLOOKUP($D76,DATOS_ERI!$C:$Z,COLUMN(DATOS_ERI!O:O)-2,0),"")</f>
        <v>23956442</v>
      </c>
      <c r="P76" s="35">
        <f>IFERROR(VLOOKUP($D76,DATOS_ERI!$C:$Z,COLUMN(DATOS_ERI!P:P)-2,0),"")</f>
        <v>5948814</v>
      </c>
      <c r="Q76" s="35">
        <f>IFERROR(VLOOKUP($D76,DATOS_ERI!$C:$Z,COLUMN(DATOS_ERI!Q:Q)-2,0),"")</f>
        <v>0</v>
      </c>
      <c r="R76" s="35">
        <f>IFERROR(VLOOKUP($D76,DATOS_ERI!$C:$Z,COLUMN(DATOS_ERI!R:R)-2,0),"")</f>
        <v>121260</v>
      </c>
      <c r="S76" s="35">
        <f>IFERROR(VLOOKUP($D76,DATOS_ERI!$C:$Z,COLUMN(DATOS_ERI!S:S)-2,0),"")</f>
        <v>0</v>
      </c>
      <c r="T76" s="35">
        <f>IFERROR(VLOOKUP($D76,DATOS_ERI!$C:$Z,COLUMN(DATOS_ERI!T:T)-2,0),"")</f>
        <v>178600</v>
      </c>
      <c r="U76" s="35">
        <f>IFERROR(VLOOKUP($D76,DATOS_ERI!$C:$Z,COLUMN(DATOS_ERI!U:U)-2,0),"")</f>
        <v>29168</v>
      </c>
      <c r="V76" s="35">
        <f>IFERROR(VLOOKUP($D76,DATOS_ERI!$C:$Z,COLUMN(DATOS_ERI!V:V)-2,0),"")</f>
        <v>95383</v>
      </c>
      <c r="W76" s="35">
        <f>IFERROR(VLOOKUP($D76,DATOS_ERI!$C:$Z,COLUMN(DATOS_ERI!W:W)-2,0),"")</f>
        <v>92091</v>
      </c>
      <c r="X76" s="35">
        <f>IFERROR(VLOOKUP($D76,DATOS_ESF!$C:$T,COLUMN(DATOS_ESF!E:E)-2,0),"")</f>
        <v>5866289</v>
      </c>
      <c r="Y76" s="35">
        <f>IFERROR(VLOOKUP($D76,DATOS_ESF!$C:$T,COLUMN(DATOS_ESF!F:F)-2,0),"")</f>
        <v>3917097</v>
      </c>
      <c r="Z76" s="35">
        <f>IFERROR(VLOOKUP($D76,DATOS_ESF!$C:$T,COLUMN(DATOS_ESF!G:G)-2,0),"")</f>
        <v>9783386</v>
      </c>
      <c r="AA76" s="35">
        <f>IFERROR(VLOOKUP($D76,DATOS_ESF!$C:$T,COLUMN(DATOS_ESF!H:H)-2,0),"")</f>
        <v>2893455</v>
      </c>
      <c r="AB76" s="35">
        <f>IFERROR(VLOOKUP($D76,DATOS_ESF!$C:$T,COLUMN(DATOS_ESF!I:I)-2,0),"")</f>
        <v>0</v>
      </c>
      <c r="AC76" s="35">
        <f>IFERROR(VLOOKUP($D76,DATOS_ESF!$C:$T,COLUMN(DATOS_ESF!J:J)-2,0),"")</f>
        <v>2173047</v>
      </c>
      <c r="AD76" s="35">
        <f>IFERROR(VLOOKUP($D76,DATOS_ESF!$C:$T,COLUMN(DATOS_ESF!K:K)-2,0),"")</f>
        <v>7610339</v>
      </c>
      <c r="AE76" s="35">
        <f>IFERROR(VLOOKUP($D76,DATOS_ESF!$C:$T,COLUMN(DATOS_ESF!L:L)-2,0),"")</f>
        <v>0</v>
      </c>
      <c r="AF76">
        <f>IFERROR(VLOOKUP($D76,DATOS_ESF!$C:$T,COLUMN(DATOS_ESF!M:M)-2,0),"")</f>
        <v>2972834</v>
      </c>
      <c r="AG76">
        <f>IFERROR(VLOOKUP($D76,DATOS_ESF!$C:$T,COLUMN(DATOS_ESF!N:N)-2,0),"")</f>
        <v>2.0274339846308305</v>
      </c>
      <c r="AH76">
        <f>IFERROR(VLOOKUP($D76,DATOS_ESF!$C:$T,COLUMN(DATOS_ESF!O:O)-2,0),"")</f>
        <v>2.0274339846308305</v>
      </c>
      <c r="AI76">
        <f>IFERROR(VLOOKUP($D76,DATOS_ESF!$C:$T,COLUMN(DATOS_ESF!P:P)-2,0),"")</f>
        <v>0</v>
      </c>
      <c r="AJ76">
        <f>IFERROR(VLOOKUP($D76,DATOS_ESF!$C:$T,COLUMN(DATOS_ESF!Q:Q)-2,0),"")</f>
        <v>0.22211604448602967</v>
      </c>
      <c r="AK76">
        <f>IFERROR(VLOOKUP($D76,DATOS_ESF!$C:$T,COLUMN(DATOS_ESF!R:R)-2,0),"")</f>
        <v>0.28553879137315696</v>
      </c>
      <c r="AL76">
        <f>IFERROR(VLOOKUP($D76,DATOS_ESF!$C:$T,COLUMN(DATOS_ESF!S:S)-2,0),"")</f>
        <v>0.77788395551397027</v>
      </c>
      <c r="AM76">
        <f>IFERROR(VLOOKUP($D76,DATOS_ERI!$C:$Z,COLUMN(DATOS_ERI!Z:Z)-2,0),"")</f>
        <v>33545552</v>
      </c>
      <c r="AN76">
        <f>IFERROR(VLOOKUP($D76,DATOS_ERI!$C:$AA,COLUMN(DATOS_ERI!AA:AA)-2,0),"")</f>
        <v>30147775</v>
      </c>
    </row>
    <row r="77" spans="1:40" hidden="1" x14ac:dyDescent="0.25">
      <c r="A77">
        <v>860505064</v>
      </c>
      <c r="B77" t="str">
        <f>VLOOKUP(A77,EMPRESAS!A:B,2,0)</f>
        <v>GUTIERREZ DIAZ Y CIA SA</v>
      </c>
      <c r="C77">
        <v>2017</v>
      </c>
      <c r="D77" t="s">
        <v>620</v>
      </c>
      <c r="E77" s="35">
        <f>IFERROR(VLOOKUP($D77,DATOS_ERI!$C:$Z,COLUMN(DATOS_ERI!E:E)-2,0),"")</f>
        <v>3710105</v>
      </c>
      <c r="F77" s="35">
        <f>IFERROR(VLOOKUP($D77,DATOS_ERI!$C:$Z,COLUMN(DATOS_ERI!F:F)-2,0),"")</f>
        <v>822161</v>
      </c>
      <c r="G77" s="35">
        <f>IFERROR(VLOOKUP($D77,DATOS_ERI!$C:$Z,COLUMN(DATOS_ERI!G:G)-2,0),"")</f>
        <v>822161</v>
      </c>
      <c r="H77" s="35">
        <f>IFERROR(VLOOKUP($D77,DATOS_ERI!$C:$Z,COLUMN(DATOS_ERI!H:H)-2,0),"")</f>
        <v>489889</v>
      </c>
      <c r="I77" s="35">
        <f>IFERROR(VLOOKUP($D77,DATOS_ERI!$C:$Z,COLUMN(DATOS_ERI!I:I)-2,0),"")</f>
        <v>489889</v>
      </c>
      <c r="J77" s="40">
        <f>IFERROR(VLOOKUP($D77,DATOS_ERI!$C:$Z,COLUMN(DATOS_ERI!J:J)-2,0),"")</f>
        <v>0.25123785314594727</v>
      </c>
      <c r="K77" s="40">
        <f>IFERROR(VLOOKUP($D77,DATOS_ERI!$C:$Z,COLUMN(DATOS_ERI!K:K)-2,0),"")</f>
        <v>5.5674425543300023E-2</v>
      </c>
      <c r="L77" s="40">
        <f>IFERROR(VLOOKUP($D77,DATOS_ERI!$C:$Z,COLUMN(DATOS_ERI!L:L)-2,0),"")</f>
        <v>3.3173902258781071E-2</v>
      </c>
      <c r="M77" s="40">
        <f>IFERROR(VLOOKUP($D77,DATOS_ERI!$C:$Z,COLUMN(DATOS_ERI!M:M)-2,0),"")</f>
        <v>0</v>
      </c>
      <c r="N77" s="35">
        <f>IFERROR(VLOOKUP($D77,DATOS_ERI!$C:$Z,COLUMN(DATOS_ERI!N:N)-2,0),"")</f>
        <v>14767301</v>
      </c>
      <c r="O77" s="35">
        <f>IFERROR(VLOOKUP($D77,DATOS_ERI!$C:$Z,COLUMN(DATOS_ERI!O:O)-2,0),"")</f>
        <v>11057196</v>
      </c>
      <c r="P77" s="35">
        <f>IFERROR(VLOOKUP($D77,DATOS_ERI!$C:$Z,COLUMN(DATOS_ERI!P:P)-2,0),"")</f>
        <v>2946832</v>
      </c>
      <c r="Q77" s="35">
        <f>IFERROR(VLOOKUP($D77,DATOS_ERI!$C:$Z,COLUMN(DATOS_ERI!Q:Q)-2,0),"")</f>
        <v>0</v>
      </c>
      <c r="R77" s="35">
        <f>IFERROR(VLOOKUP($D77,DATOS_ERI!$C:$Z,COLUMN(DATOS_ERI!R:R)-2,0),"")</f>
        <v>247287</v>
      </c>
      <c r="S77" s="35">
        <f>IFERROR(VLOOKUP($D77,DATOS_ERI!$C:$Z,COLUMN(DATOS_ERI!S:S)-2,0),"")</f>
        <v>0</v>
      </c>
      <c r="T77" s="35">
        <f>IFERROR(VLOOKUP($D77,DATOS_ERI!$C:$Z,COLUMN(DATOS_ERI!T:T)-2,0),"")</f>
        <v>306175</v>
      </c>
      <c r="U77" s="35">
        <f>IFERROR(VLOOKUP($D77,DATOS_ERI!$C:$Z,COLUMN(DATOS_ERI!U:U)-2,0),"")</f>
        <v>0</v>
      </c>
      <c r="V77" s="35">
        <f>IFERROR(VLOOKUP($D77,DATOS_ERI!$C:$Z,COLUMN(DATOS_ERI!V:V)-2,0),"")</f>
        <v>0</v>
      </c>
      <c r="W77" s="35">
        <f>IFERROR(VLOOKUP($D77,DATOS_ERI!$C:$Z,COLUMN(DATOS_ERI!W:W)-2,0),"")</f>
        <v>0</v>
      </c>
      <c r="X77" s="35">
        <f>IFERROR(VLOOKUP($D77,DATOS_ESF!$C:$T,COLUMN(DATOS_ESF!E:E)-2,0),"")</f>
        <v>11752184</v>
      </c>
      <c r="Y77" s="35">
        <f>IFERROR(VLOOKUP($D77,DATOS_ESF!$C:$T,COLUMN(DATOS_ESF!F:F)-2,0),"")</f>
        <v>8000786</v>
      </c>
      <c r="Z77" s="35">
        <f>IFERROR(VLOOKUP($D77,DATOS_ESF!$C:$T,COLUMN(DATOS_ESF!G:G)-2,0),"")</f>
        <v>19752970</v>
      </c>
      <c r="AA77" s="35">
        <f>IFERROR(VLOOKUP($D77,DATOS_ESF!$C:$T,COLUMN(DATOS_ESF!H:H)-2,0),"")</f>
        <v>4209193</v>
      </c>
      <c r="AB77" s="35">
        <f>IFERROR(VLOOKUP($D77,DATOS_ESF!$C:$T,COLUMN(DATOS_ESF!I:I)-2,0),"")</f>
        <v>0</v>
      </c>
      <c r="AC77" s="35">
        <f>IFERROR(VLOOKUP($D77,DATOS_ESF!$C:$T,COLUMN(DATOS_ESF!J:J)-2,0),"")</f>
        <v>4209193</v>
      </c>
      <c r="AD77" s="35">
        <f>IFERROR(VLOOKUP($D77,DATOS_ESF!$C:$T,COLUMN(DATOS_ESF!K:K)-2,0),"")</f>
        <v>15543777</v>
      </c>
      <c r="AE77" s="35">
        <f>IFERROR(VLOOKUP($D77,DATOS_ESF!$C:$T,COLUMN(DATOS_ESF!L:L)-2,0),"")</f>
        <v>0</v>
      </c>
      <c r="AF77">
        <f>IFERROR(VLOOKUP($D77,DATOS_ESF!$C:$T,COLUMN(DATOS_ESF!M:M)-2,0),"")</f>
        <v>7542991</v>
      </c>
      <c r="AG77">
        <f>IFERROR(VLOOKUP($D77,DATOS_ESF!$C:$T,COLUMN(DATOS_ESF!N:N)-2,0),"")</f>
        <v>2.7920278305128798</v>
      </c>
      <c r="AH77">
        <f>IFERROR(VLOOKUP($D77,DATOS_ESF!$C:$T,COLUMN(DATOS_ESF!O:O)-2,0),"")</f>
        <v>2.7920278305128798</v>
      </c>
      <c r="AI77">
        <f>IFERROR(VLOOKUP($D77,DATOS_ESF!$C:$T,COLUMN(DATOS_ESF!P:P)-2,0),"")</f>
        <v>0</v>
      </c>
      <c r="AJ77">
        <f>IFERROR(VLOOKUP($D77,DATOS_ESF!$C:$T,COLUMN(DATOS_ESF!Q:Q)-2,0),"")</f>
        <v>0.21309165153392123</v>
      </c>
      <c r="AK77">
        <f>IFERROR(VLOOKUP($D77,DATOS_ESF!$C:$T,COLUMN(DATOS_ESF!R:R)-2,0),"")</f>
        <v>0.27079602338607922</v>
      </c>
      <c r="AL77">
        <f>IFERROR(VLOOKUP($D77,DATOS_ESF!$C:$T,COLUMN(DATOS_ESF!S:S)-2,0),"")</f>
        <v>0.78690834846607882</v>
      </c>
      <c r="AM77">
        <f>IFERROR(VLOOKUP($D77,DATOS_ERI!$C:$Z,COLUMN(DATOS_ERI!Z:Z)-2,0),"")</f>
        <v>15895637</v>
      </c>
      <c r="AN77">
        <f>IFERROR(VLOOKUP($D77,DATOS_ERI!$C:$AA,COLUMN(DATOS_ERI!AA:AA)-2,0),"")</f>
        <v>14251315</v>
      </c>
    </row>
    <row r="78" spans="1:40" hidden="1" x14ac:dyDescent="0.25">
      <c r="A78">
        <v>860510628</v>
      </c>
      <c r="B78" t="str">
        <f>VLOOKUP(A78,EMPRESAS!A:B,2,0)</f>
        <v>ODINSA PROYECTOS E INVERSIONES S.A - ODINSA PI S.A.</v>
      </c>
      <c r="C78">
        <v>2015</v>
      </c>
      <c r="D78" t="s">
        <v>621</v>
      </c>
      <c r="E78" s="35">
        <f>IFERROR(VLOOKUP($D78,DATOS_ERI!$C:$Z,COLUMN(DATOS_ERI!E:E)-2,0),"")</f>
        <v>23950353</v>
      </c>
      <c r="F78" s="35">
        <f>IFERROR(VLOOKUP($D78,DATOS_ERI!$C:$Z,COLUMN(DATOS_ERI!F:F)-2,0),"")</f>
        <v>12610969</v>
      </c>
      <c r="G78" s="35">
        <f>IFERROR(VLOOKUP($D78,DATOS_ERI!$C:$Z,COLUMN(DATOS_ERI!G:G)-2,0),"")</f>
        <v>18908190</v>
      </c>
      <c r="H78" s="35">
        <f>IFERROR(VLOOKUP($D78,DATOS_ERI!$C:$Z,COLUMN(DATOS_ERI!H:H)-2,0),"")</f>
        <v>11142861</v>
      </c>
      <c r="I78" s="35">
        <f>IFERROR(VLOOKUP($D78,DATOS_ERI!$C:$Z,COLUMN(DATOS_ERI!I:I)-2,0),"")</f>
        <v>11142861</v>
      </c>
      <c r="J78" s="40">
        <f>IFERROR(VLOOKUP($D78,DATOS_ERI!$C:$Z,COLUMN(DATOS_ERI!J:J)-2,0),"")</f>
        <v>0.38243103241412107</v>
      </c>
      <c r="K78" s="40">
        <f>IFERROR(VLOOKUP($D78,DATOS_ERI!$C:$Z,COLUMN(DATOS_ERI!K:K)-2,0),"")</f>
        <v>0.20136763305377903</v>
      </c>
      <c r="L78" s="40">
        <f>IFERROR(VLOOKUP($D78,DATOS_ERI!$C:$Z,COLUMN(DATOS_ERI!L:L)-2,0),"")</f>
        <v>0.17792538741608716</v>
      </c>
      <c r="M78" s="40">
        <f>IFERROR(VLOOKUP($D78,DATOS_ERI!$C:$Z,COLUMN(DATOS_ERI!M:M)-2,0),"")</f>
        <v>3.9953953108163602E-3</v>
      </c>
      <c r="N78" s="35">
        <f>IFERROR(VLOOKUP($D78,DATOS_ERI!$C:$Z,COLUMN(DATOS_ERI!N:N)-2,0),"")</f>
        <v>62626594</v>
      </c>
      <c r="O78" s="35">
        <f>IFERROR(VLOOKUP($D78,DATOS_ERI!$C:$Z,COLUMN(DATOS_ERI!O:O)-2,0),"")</f>
        <v>38676241</v>
      </c>
      <c r="P78" s="35">
        <f>IFERROR(VLOOKUP($D78,DATOS_ERI!$C:$Z,COLUMN(DATOS_ERI!P:P)-2,0),"")</f>
        <v>10941298</v>
      </c>
      <c r="Q78" s="35">
        <f>IFERROR(VLOOKUP($D78,DATOS_ERI!$C:$Z,COLUMN(DATOS_ERI!Q:Q)-2,0),"")</f>
        <v>0</v>
      </c>
      <c r="R78" s="35">
        <f>IFERROR(VLOOKUP($D78,DATOS_ERI!$C:$Z,COLUMN(DATOS_ERI!R:R)-2,0),"")</f>
        <v>0</v>
      </c>
      <c r="S78" s="35">
        <f>IFERROR(VLOOKUP($D78,DATOS_ERI!$C:$Z,COLUMN(DATOS_ERI!S:S)-2,0),"")</f>
        <v>0</v>
      </c>
      <c r="T78" s="35">
        <f>IFERROR(VLOOKUP($D78,DATOS_ERI!$C:$Z,COLUMN(DATOS_ERI!T:T)-2,0),"")</f>
        <v>0</v>
      </c>
      <c r="U78" s="35">
        <f>IFERROR(VLOOKUP($D78,DATOS_ERI!$C:$Z,COLUMN(DATOS_ERI!U:U)-2,0),"")</f>
        <v>398086</v>
      </c>
      <c r="V78" s="35">
        <f>IFERROR(VLOOKUP($D78,DATOS_ERI!$C:$Z,COLUMN(DATOS_ERI!V:V)-2,0),"")</f>
        <v>3816982</v>
      </c>
      <c r="W78" s="35">
        <f>IFERROR(VLOOKUP($D78,DATOS_ERI!$C:$Z,COLUMN(DATOS_ERI!W:W)-2,0),"")</f>
        <v>250218</v>
      </c>
      <c r="X78" s="35">
        <f>IFERROR(VLOOKUP($D78,DATOS_ESF!$C:$T,COLUMN(DATOS_ESF!E:E)-2,0),"")</f>
        <v>64032502</v>
      </c>
      <c r="Y78" s="35">
        <f>IFERROR(VLOOKUP($D78,DATOS_ESF!$C:$T,COLUMN(DATOS_ESF!F:F)-2,0),"")</f>
        <v>16580627</v>
      </c>
      <c r="Z78" s="35">
        <f>IFERROR(VLOOKUP($D78,DATOS_ESF!$C:$T,COLUMN(DATOS_ESF!G:G)-2,0),"")</f>
        <v>80613129</v>
      </c>
      <c r="AA78" s="35">
        <f>IFERROR(VLOOKUP($D78,DATOS_ESF!$C:$T,COLUMN(DATOS_ESF!H:H)-2,0),"")</f>
        <v>13981725</v>
      </c>
      <c r="AB78" s="35">
        <f>IFERROR(VLOOKUP($D78,DATOS_ESF!$C:$T,COLUMN(DATOS_ESF!I:I)-2,0),"")</f>
        <v>406956</v>
      </c>
      <c r="AC78" s="35">
        <f>IFERROR(VLOOKUP($D78,DATOS_ESF!$C:$T,COLUMN(DATOS_ESF!J:J)-2,0),"")</f>
        <v>11619605</v>
      </c>
      <c r="AD78" s="35">
        <f>IFERROR(VLOOKUP($D78,DATOS_ESF!$C:$T,COLUMN(DATOS_ESF!K:K)-2,0),"")</f>
        <v>68993524</v>
      </c>
      <c r="AE78" s="35">
        <f>IFERROR(VLOOKUP($D78,DATOS_ESF!$C:$T,COLUMN(DATOS_ESF!L:L)-2,0),"")</f>
        <v>279182</v>
      </c>
      <c r="AF78">
        <f>IFERROR(VLOOKUP($D78,DATOS_ESF!$C:$T,COLUMN(DATOS_ESF!M:M)-2,0),"")</f>
        <v>50050777</v>
      </c>
      <c r="AG78">
        <f>IFERROR(VLOOKUP($D78,DATOS_ESF!$C:$T,COLUMN(DATOS_ESF!N:N)-2,0),"")</f>
        <v>4.5797283239371396</v>
      </c>
      <c r="AH78">
        <f>IFERROR(VLOOKUP($D78,DATOS_ESF!$C:$T,COLUMN(DATOS_ESF!O:O)-2,0),"")</f>
        <v>4.559760687611865</v>
      </c>
      <c r="AI78">
        <f>IFERROR(VLOOKUP($D78,DATOS_ESF!$C:$T,COLUMN(DATOS_ESF!P:P)-2,0),"")</f>
        <v>40.743045931255466</v>
      </c>
      <c r="AJ78">
        <f>IFERROR(VLOOKUP($D78,DATOS_ESF!$C:$T,COLUMN(DATOS_ESF!Q:Q)-2,0),"")</f>
        <v>0.14414035460650584</v>
      </c>
      <c r="AK78">
        <f>IFERROR(VLOOKUP($D78,DATOS_ESF!$C:$T,COLUMN(DATOS_ESF!R:R)-2,0),"")</f>
        <v>0.16841587914830963</v>
      </c>
      <c r="AL78">
        <f>IFERROR(VLOOKUP($D78,DATOS_ESF!$C:$T,COLUMN(DATOS_ESF!S:S)-2,0),"")</f>
        <v>0.86090790496421499</v>
      </c>
      <c r="AM78">
        <f>IFERROR(VLOOKUP($D78,DATOS_ERI!$C:$Z,COLUMN(DATOS_ERI!Z:Z)-2,0),"")</f>
        <v>89396576</v>
      </c>
      <c r="AN78">
        <f>IFERROR(VLOOKUP($D78,DATOS_ERI!$C:$AA,COLUMN(DATOS_ERI!AA:AA)-2,0),"")</f>
        <v>50265843</v>
      </c>
    </row>
    <row r="79" spans="1:40" hidden="1" x14ac:dyDescent="0.25">
      <c r="A79">
        <v>860510628</v>
      </c>
      <c r="B79" t="str">
        <f>VLOOKUP(A79,EMPRESAS!A:B,2,0)</f>
        <v>ODINSA PROYECTOS E INVERSIONES S.A - ODINSA PI S.A.</v>
      </c>
      <c r="C79">
        <v>2016</v>
      </c>
      <c r="D79" t="s">
        <v>622</v>
      </c>
      <c r="E79" s="35">
        <f>IFERROR(VLOOKUP($D79,DATOS_ERI!$C:$Z,COLUMN(DATOS_ERI!E:E)-2,0),"")</f>
        <v>38947455</v>
      </c>
      <c r="F79" s="35">
        <f>IFERROR(VLOOKUP($D79,DATOS_ERI!$C:$Z,COLUMN(DATOS_ERI!F:F)-2,0),"")</f>
        <v>27840586</v>
      </c>
      <c r="G79" s="35">
        <f>IFERROR(VLOOKUP($D79,DATOS_ERI!$C:$Z,COLUMN(DATOS_ERI!G:G)-2,0),"")</f>
        <v>36262956</v>
      </c>
      <c r="H79" s="35">
        <f>IFERROR(VLOOKUP($D79,DATOS_ERI!$C:$Z,COLUMN(DATOS_ERI!H:H)-2,0),"")</f>
        <v>24042256</v>
      </c>
      <c r="I79" s="35">
        <f>IFERROR(VLOOKUP($D79,DATOS_ERI!$C:$Z,COLUMN(DATOS_ERI!I:I)-2,0),"")</f>
        <v>2657486</v>
      </c>
      <c r="J79" s="40">
        <f>IFERROR(VLOOKUP($D79,DATOS_ERI!$C:$Z,COLUMN(DATOS_ERI!J:J)-2,0),"")</f>
        <v>0.41545768048612941</v>
      </c>
      <c r="K79" s="40">
        <f>IFERROR(VLOOKUP($D79,DATOS_ERI!$C:$Z,COLUMN(DATOS_ERI!K:K)-2,0),"")</f>
        <v>0.2969792322228656</v>
      </c>
      <c r="L79" s="40">
        <f>IFERROR(VLOOKUP($D79,DATOS_ERI!$C:$Z,COLUMN(DATOS_ERI!L:L)-2,0),"")</f>
        <v>2.8347756470464169E-2</v>
      </c>
      <c r="M79" s="40">
        <f>IFERROR(VLOOKUP($D79,DATOS_ERI!$C:$Z,COLUMN(DATOS_ERI!M:M)-2,0),"")</f>
        <v>1.9916390585265264E-3</v>
      </c>
      <c r="N79" s="35">
        <f>IFERROR(VLOOKUP($D79,DATOS_ERI!$C:$Z,COLUMN(DATOS_ERI!N:N)-2,0),"")</f>
        <v>93745902</v>
      </c>
      <c r="O79" s="35">
        <f>IFERROR(VLOOKUP($D79,DATOS_ERI!$C:$Z,COLUMN(DATOS_ERI!O:O)-2,0),"")</f>
        <v>54798447</v>
      </c>
      <c r="P79" s="35">
        <f>IFERROR(VLOOKUP($D79,DATOS_ERI!$C:$Z,COLUMN(DATOS_ERI!P:P)-2,0),"")</f>
        <v>11080854</v>
      </c>
      <c r="Q79" s="35">
        <f>IFERROR(VLOOKUP($D79,DATOS_ERI!$C:$Z,COLUMN(DATOS_ERI!Q:Q)-2,0),"")</f>
        <v>0</v>
      </c>
      <c r="R79" s="35">
        <f>IFERROR(VLOOKUP($D79,DATOS_ERI!$C:$Z,COLUMN(DATOS_ERI!R:R)-2,0),"")</f>
        <v>726718</v>
      </c>
      <c r="S79" s="35">
        <f>IFERROR(VLOOKUP($D79,DATOS_ERI!$C:$Z,COLUMN(DATOS_ERI!S:S)-2,0),"")</f>
        <v>0</v>
      </c>
      <c r="T79" s="35">
        <f>IFERROR(VLOOKUP($D79,DATOS_ERI!$C:$Z,COLUMN(DATOS_ERI!T:T)-2,0),"")</f>
        <v>1390730</v>
      </c>
      <c r="U79" s="35">
        <f>IFERROR(VLOOKUP($D79,DATOS_ERI!$C:$Z,COLUMN(DATOS_ERI!U:U)-2,0),"")</f>
        <v>726718</v>
      </c>
      <c r="V79" s="35">
        <f>IFERROR(VLOOKUP($D79,DATOS_ERI!$C:$Z,COLUMN(DATOS_ERI!V:V)-2,0),"")</f>
        <v>8609078</v>
      </c>
      <c r="W79" s="35">
        <f>IFERROR(VLOOKUP($D79,DATOS_ERI!$C:$Z,COLUMN(DATOS_ERI!W:W)-2,0),"")</f>
        <v>186708</v>
      </c>
      <c r="X79" s="35">
        <f>IFERROR(VLOOKUP($D79,DATOS_ESF!$C:$T,COLUMN(DATOS_ESF!E:E)-2,0),"")</f>
        <v>68258906</v>
      </c>
      <c r="Y79" s="35">
        <f>IFERROR(VLOOKUP($D79,DATOS_ESF!$C:$T,COLUMN(DATOS_ESF!F:F)-2,0),"")</f>
        <v>6063062</v>
      </c>
      <c r="Z79" s="35">
        <f>IFERROR(VLOOKUP($D79,DATOS_ESF!$C:$T,COLUMN(DATOS_ESF!G:G)-2,0),"")</f>
        <v>74321968</v>
      </c>
      <c r="AA79" s="35">
        <f>IFERROR(VLOOKUP($D79,DATOS_ESF!$C:$T,COLUMN(DATOS_ESF!H:H)-2,0),"")</f>
        <v>14277566</v>
      </c>
      <c r="AB79" s="35">
        <f>IFERROR(VLOOKUP($D79,DATOS_ESF!$C:$T,COLUMN(DATOS_ESF!I:I)-2,0),"")</f>
        <v>3058843</v>
      </c>
      <c r="AC79" s="35">
        <f>IFERROR(VLOOKUP($D79,DATOS_ESF!$C:$T,COLUMN(DATOS_ESF!J:J)-2,0),"")</f>
        <v>17108559</v>
      </c>
      <c r="AD79" s="35">
        <f>IFERROR(VLOOKUP($D79,DATOS_ESF!$C:$T,COLUMN(DATOS_ESF!K:K)-2,0),"")</f>
        <v>57213409</v>
      </c>
      <c r="AE79" s="35">
        <f>IFERROR(VLOOKUP($D79,DATOS_ESF!$C:$T,COLUMN(DATOS_ESF!L:L)-2,0),"")</f>
        <v>157820</v>
      </c>
      <c r="AF79">
        <f>IFERROR(VLOOKUP($D79,DATOS_ESF!$C:$T,COLUMN(DATOS_ESF!M:M)-2,0),"")</f>
        <v>53981340</v>
      </c>
      <c r="AG79">
        <f>IFERROR(VLOOKUP($D79,DATOS_ESF!$C:$T,COLUMN(DATOS_ESF!N:N)-2,0),"")</f>
        <v>4.7808503214063238</v>
      </c>
      <c r="AH79">
        <f>IFERROR(VLOOKUP($D79,DATOS_ESF!$C:$T,COLUMN(DATOS_ESF!O:O)-2,0),"")</f>
        <v>4.7697966165941734</v>
      </c>
      <c r="AI79">
        <f>IFERROR(VLOOKUP($D79,DATOS_ESF!$C:$T,COLUMN(DATOS_ESF!P:P)-2,0),"")</f>
        <v>1.9821422675174896</v>
      </c>
      <c r="AJ79">
        <f>IFERROR(VLOOKUP($D79,DATOS_ESF!$C:$T,COLUMN(DATOS_ESF!Q:Q)-2,0),"")</f>
        <v>0.23019518266792935</v>
      </c>
      <c r="AK79">
        <f>IFERROR(VLOOKUP($D79,DATOS_ESF!$C:$T,COLUMN(DATOS_ESF!R:R)-2,0),"")</f>
        <v>0.29903058214902034</v>
      </c>
      <c r="AL79">
        <f>IFERROR(VLOOKUP($D79,DATOS_ESF!$C:$T,COLUMN(DATOS_ESF!S:S)-2,0),"")</f>
        <v>0.81096146431429261</v>
      </c>
      <c r="AM79">
        <f>IFERROR(VLOOKUP($D79,DATOS_ERI!$C:$Z,COLUMN(DATOS_ERI!Z:Z)-2,0),"")</f>
        <v>137696646</v>
      </c>
      <c r="AN79">
        <f>IFERROR(VLOOKUP($D79,DATOS_ERI!$C:$AA,COLUMN(DATOS_ERI!AA:AA)-2,0),"")</f>
        <v>67519445</v>
      </c>
    </row>
    <row r="80" spans="1:40" hidden="1" x14ac:dyDescent="0.25">
      <c r="A80">
        <v>860510628</v>
      </c>
      <c r="B80" t="str">
        <f>VLOOKUP(A80,EMPRESAS!A:B,2,0)</f>
        <v>ODINSA PROYECTOS E INVERSIONES S.A - ODINSA PI S.A.</v>
      </c>
      <c r="C80">
        <v>2017</v>
      </c>
      <c r="D80" t="s">
        <v>623</v>
      </c>
      <c r="E80" s="35">
        <f>IFERROR(VLOOKUP($D80,DATOS_ERI!$C:$Z,COLUMN(DATOS_ERI!E:E)-2,0),"")</f>
        <v>6190771</v>
      </c>
      <c r="F80" s="35">
        <f>IFERROR(VLOOKUP($D80,DATOS_ERI!$C:$Z,COLUMN(DATOS_ERI!F:F)-2,0),"")</f>
        <v>5477649</v>
      </c>
      <c r="G80" s="35">
        <f>IFERROR(VLOOKUP($D80,DATOS_ERI!$C:$Z,COLUMN(DATOS_ERI!G:G)-2,0),"")</f>
        <v>12605421</v>
      </c>
      <c r="H80" s="35">
        <f>IFERROR(VLOOKUP($D80,DATOS_ERI!$C:$Z,COLUMN(DATOS_ERI!H:H)-2,0),"")</f>
        <v>9587857</v>
      </c>
      <c r="I80" s="35">
        <f>IFERROR(VLOOKUP($D80,DATOS_ERI!$C:$Z,COLUMN(DATOS_ERI!I:I)-2,0),"")</f>
        <v>9620526</v>
      </c>
      <c r="J80" s="40">
        <f>IFERROR(VLOOKUP($D80,DATOS_ERI!$C:$Z,COLUMN(DATOS_ERI!J:J)-2,0),"")</f>
        <v>0.835626994490408</v>
      </c>
      <c r="K80" s="40">
        <f>IFERROR(VLOOKUP($D80,DATOS_ERI!$C:$Z,COLUMN(DATOS_ERI!K:K)-2,0),"")</f>
        <v>0.73937016419172807</v>
      </c>
      <c r="L80" s="40">
        <f>IFERROR(VLOOKUP($D80,DATOS_ERI!$C:$Z,COLUMN(DATOS_ERI!L:L)-2,0),"")</f>
        <v>1.298573509954871</v>
      </c>
      <c r="M80" s="40">
        <f>IFERROR(VLOOKUP($D80,DATOS_ERI!$C:$Z,COLUMN(DATOS_ERI!M:M)-2,0),"")</f>
        <v>4.8670897643177452E-3</v>
      </c>
      <c r="N80" s="35">
        <f>IFERROR(VLOOKUP($D80,DATOS_ERI!$C:$Z,COLUMN(DATOS_ERI!N:N)-2,0),"")</f>
        <v>7408534</v>
      </c>
      <c r="O80" s="35">
        <f>IFERROR(VLOOKUP($D80,DATOS_ERI!$C:$Z,COLUMN(DATOS_ERI!O:O)-2,0),"")</f>
        <v>1217763</v>
      </c>
      <c r="P80" s="35">
        <f>IFERROR(VLOOKUP($D80,DATOS_ERI!$C:$Z,COLUMN(DATOS_ERI!P:P)-2,0),"")</f>
        <v>905885</v>
      </c>
      <c r="Q80" s="35">
        <f>IFERROR(VLOOKUP($D80,DATOS_ERI!$C:$Z,COLUMN(DATOS_ERI!Q:Q)-2,0),"")</f>
        <v>0</v>
      </c>
      <c r="R80" s="35">
        <f>IFERROR(VLOOKUP($D80,DATOS_ERI!$C:$Z,COLUMN(DATOS_ERI!R:R)-2,0),"")</f>
        <v>359251</v>
      </c>
      <c r="S80" s="35">
        <f>IFERROR(VLOOKUP($D80,DATOS_ERI!$C:$Z,COLUMN(DATOS_ERI!S:S)-2,0),"")</f>
        <v>0</v>
      </c>
      <c r="T80" s="35">
        <f>IFERROR(VLOOKUP($D80,DATOS_ERI!$C:$Z,COLUMN(DATOS_ERI!T:T)-2,0),"")</f>
        <v>552014</v>
      </c>
      <c r="U80" s="35">
        <f>IFERROR(VLOOKUP($D80,DATOS_ERI!$C:$Z,COLUMN(DATOS_ERI!U:U)-2,0),"")</f>
        <v>0</v>
      </c>
      <c r="V80" s="35">
        <f>IFERROR(VLOOKUP($D80,DATOS_ERI!$C:$Z,COLUMN(DATOS_ERI!V:V)-2,0),"")</f>
        <v>7163830</v>
      </c>
      <c r="W80" s="35">
        <f>IFERROR(VLOOKUP($D80,DATOS_ERI!$C:$Z,COLUMN(DATOS_ERI!W:W)-2,0),"")</f>
        <v>36058</v>
      </c>
      <c r="X80" s="35">
        <f>IFERROR(VLOOKUP($D80,DATOS_ESF!$C:$T,COLUMN(DATOS_ESF!E:E)-2,0),"")</f>
        <v>181429706</v>
      </c>
      <c r="Y80" s="35">
        <f>IFERROR(VLOOKUP($D80,DATOS_ESF!$C:$T,COLUMN(DATOS_ESF!F:F)-2,0),"")</f>
        <v>7571027</v>
      </c>
      <c r="Z80" s="35">
        <f>IFERROR(VLOOKUP($D80,DATOS_ESF!$C:$T,COLUMN(DATOS_ESF!G:G)-2,0),"")</f>
        <v>189000733</v>
      </c>
      <c r="AA80" s="35">
        <f>IFERROR(VLOOKUP($D80,DATOS_ESF!$C:$T,COLUMN(DATOS_ESF!H:H)-2,0),"")</f>
        <v>70705485</v>
      </c>
      <c r="AB80" s="35">
        <f>IFERROR(VLOOKUP($D80,DATOS_ESF!$C:$T,COLUMN(DATOS_ESF!I:I)-2,0),"")</f>
        <v>3123433</v>
      </c>
      <c r="AC80" s="35">
        <f>IFERROR(VLOOKUP($D80,DATOS_ESF!$C:$T,COLUMN(DATOS_ESF!J:J)-2,0),"")</f>
        <v>73828918</v>
      </c>
      <c r="AD80" s="35">
        <f>IFERROR(VLOOKUP($D80,DATOS_ESF!$C:$T,COLUMN(DATOS_ESF!K:K)-2,0),"")</f>
        <v>115171815</v>
      </c>
      <c r="AE80" s="35">
        <f>IFERROR(VLOOKUP($D80,DATOS_ESF!$C:$T,COLUMN(DATOS_ESF!L:L)-2,0),"")</f>
        <v>157820</v>
      </c>
      <c r="AF80">
        <f>IFERROR(VLOOKUP($D80,DATOS_ESF!$C:$T,COLUMN(DATOS_ESF!M:M)-2,0),"")</f>
        <v>110724221</v>
      </c>
      <c r="AG80">
        <f>IFERROR(VLOOKUP($D80,DATOS_ESF!$C:$T,COLUMN(DATOS_ESF!N:N)-2,0),"")</f>
        <v>2.5659919594639651</v>
      </c>
      <c r="AH80">
        <f>IFERROR(VLOOKUP($D80,DATOS_ESF!$C:$T,COLUMN(DATOS_ESF!O:O)-2,0),"")</f>
        <v>2.5637598836921915</v>
      </c>
      <c r="AI80">
        <f>IFERROR(VLOOKUP($D80,DATOS_ESF!$C:$T,COLUMN(DATOS_ESF!P:P)-2,0),"")</f>
        <v>2.4239441025307729</v>
      </c>
      <c r="AJ80">
        <f>IFERROR(VLOOKUP($D80,DATOS_ESF!$C:$T,COLUMN(DATOS_ESF!Q:Q)-2,0),"")</f>
        <v>0.3906276807931745</v>
      </c>
      <c r="AK80">
        <f>IFERROR(VLOOKUP($D80,DATOS_ESF!$C:$T,COLUMN(DATOS_ESF!R:R)-2,0),"")</f>
        <v>0.64103286034000595</v>
      </c>
      <c r="AL80">
        <f>IFERROR(VLOOKUP($D80,DATOS_ESF!$C:$T,COLUMN(DATOS_ESF!S:S)-2,0),"")</f>
        <v>0.62589835564288521</v>
      </c>
      <c r="AM80">
        <f>IFERROR(VLOOKUP($D80,DATOS_ERI!$C:$Z,COLUMN(DATOS_ERI!Z:Z)-2,0),"")</f>
        <v>20602027</v>
      </c>
      <c r="AN80">
        <f>IFERROR(VLOOKUP($D80,DATOS_ERI!$C:$AA,COLUMN(DATOS_ERI!AA:AA)-2,0),"")</f>
        <v>2518957</v>
      </c>
    </row>
    <row r="81" spans="1:40" hidden="1" x14ac:dyDescent="0.25">
      <c r="A81">
        <v>860515523</v>
      </c>
      <c r="B81" t="str">
        <f>VLOOKUP(A81,EMPRESAS!A:B,2,0)</f>
        <v>PROMOTORA CONVIVIENDA S A S</v>
      </c>
      <c r="C81">
        <v>2015</v>
      </c>
      <c r="D81" t="s">
        <v>624</v>
      </c>
      <c r="E81" s="35">
        <f>IFERROR(VLOOKUP($D81,DATOS_ERI!$C:$Z,COLUMN(DATOS_ERI!E:E)-2,0),"")</f>
        <v>8025508</v>
      </c>
      <c r="F81" s="35">
        <f>IFERROR(VLOOKUP($D81,DATOS_ERI!$C:$Z,COLUMN(DATOS_ERI!F:F)-2,0),"")</f>
        <v>1273998</v>
      </c>
      <c r="G81" s="35">
        <f>IFERROR(VLOOKUP($D81,DATOS_ERI!$C:$Z,COLUMN(DATOS_ERI!G:G)-2,0),"")</f>
        <v>554003</v>
      </c>
      <c r="H81" s="35">
        <f>IFERROR(VLOOKUP($D81,DATOS_ERI!$C:$Z,COLUMN(DATOS_ERI!H:H)-2,0),"")</f>
        <v>336433</v>
      </c>
      <c r="I81" s="35">
        <f>IFERROR(VLOOKUP($D81,DATOS_ERI!$C:$Z,COLUMN(DATOS_ERI!I:I)-2,0),"")</f>
        <v>336433</v>
      </c>
      <c r="J81" s="40">
        <f>IFERROR(VLOOKUP($D81,DATOS_ERI!$C:$Z,COLUMN(DATOS_ERI!J:J)-2,0),"")</f>
        <v>0.87523848057311682</v>
      </c>
      <c r="K81" s="40">
        <f>IFERROR(VLOOKUP($D81,DATOS_ERI!$C:$Z,COLUMN(DATOS_ERI!K:K)-2,0),"")</f>
        <v>0.13893850380227515</v>
      </c>
      <c r="L81" s="40">
        <f>IFERROR(VLOOKUP($D81,DATOS_ERI!$C:$Z,COLUMN(DATOS_ERI!L:L)-2,0),"")</f>
        <v>3.6690401122851712E-2</v>
      </c>
      <c r="M81" s="40">
        <f>IFERROR(VLOOKUP($D81,DATOS_ERI!$C:$Z,COLUMN(DATOS_ERI!M:M)-2,0),"")</f>
        <v>0.10340116320283199</v>
      </c>
      <c r="N81" s="35">
        <f>IFERROR(VLOOKUP($D81,DATOS_ERI!$C:$Z,COLUMN(DATOS_ERI!N:N)-2,0),"")</f>
        <v>9169510</v>
      </c>
      <c r="O81" s="35">
        <f>IFERROR(VLOOKUP($D81,DATOS_ERI!$C:$Z,COLUMN(DATOS_ERI!O:O)-2,0),"")</f>
        <v>1144002</v>
      </c>
      <c r="P81" s="35">
        <f>IFERROR(VLOOKUP($D81,DATOS_ERI!$C:$Z,COLUMN(DATOS_ERI!P:P)-2,0),"")</f>
        <v>6616639</v>
      </c>
      <c r="Q81" s="35">
        <f>IFERROR(VLOOKUP($D81,DATOS_ERI!$C:$Z,COLUMN(DATOS_ERI!Q:Q)-2,0),"")</f>
        <v>21779</v>
      </c>
      <c r="R81" s="35">
        <f>IFERROR(VLOOKUP($D81,DATOS_ERI!$C:$Z,COLUMN(DATOS_ERI!R:R)-2,0),"")</f>
        <v>0</v>
      </c>
      <c r="S81" s="35">
        <f>IFERROR(VLOOKUP($D81,DATOS_ERI!$C:$Z,COLUMN(DATOS_ERI!S:S)-2,0),"")</f>
        <v>0</v>
      </c>
      <c r="T81" s="35">
        <f>IFERROR(VLOOKUP($D81,DATOS_ERI!$C:$Z,COLUMN(DATOS_ERI!T:T)-2,0),"")</f>
        <v>12912</v>
      </c>
      <c r="U81" s="35">
        <f>IFERROR(VLOOKUP($D81,DATOS_ERI!$C:$Z,COLUMN(DATOS_ERI!U:U)-2,0),"")</f>
        <v>126004</v>
      </c>
      <c r="V81" s="35">
        <f>IFERROR(VLOOKUP($D81,DATOS_ERI!$C:$Z,COLUMN(DATOS_ERI!V:V)-2,0),"")</f>
        <v>58030</v>
      </c>
      <c r="W81" s="35">
        <f>IFERROR(VLOOKUP($D81,DATOS_ERI!$C:$Z,COLUMN(DATOS_ERI!W:W)-2,0),"")</f>
        <v>948138</v>
      </c>
      <c r="X81" s="35">
        <f>IFERROR(VLOOKUP($D81,DATOS_ESF!$C:$T,COLUMN(DATOS_ESF!E:E)-2,0),"")</f>
        <v>6702156</v>
      </c>
      <c r="Y81" s="35">
        <f>IFERROR(VLOOKUP($D81,DATOS_ESF!$C:$T,COLUMN(DATOS_ESF!F:F)-2,0),"")</f>
        <v>52569543</v>
      </c>
      <c r="Z81" s="35">
        <f>IFERROR(VLOOKUP($D81,DATOS_ESF!$C:$T,COLUMN(DATOS_ESF!G:G)-2,0),"")</f>
        <v>59271699</v>
      </c>
      <c r="AA81" s="35">
        <f>IFERROR(VLOOKUP($D81,DATOS_ESF!$C:$T,COLUMN(DATOS_ESF!H:H)-2,0),"")</f>
        <v>4455178</v>
      </c>
      <c r="AB81" s="35">
        <f>IFERROR(VLOOKUP($D81,DATOS_ESF!$C:$T,COLUMN(DATOS_ESF!I:I)-2,0),"")</f>
        <v>42489880</v>
      </c>
      <c r="AC81" s="35">
        <f>IFERROR(VLOOKUP($D81,DATOS_ESF!$C:$T,COLUMN(DATOS_ESF!J:J)-2,0),"")</f>
        <v>46945058</v>
      </c>
      <c r="AD81" s="35">
        <f>IFERROR(VLOOKUP($D81,DATOS_ESF!$C:$T,COLUMN(DATOS_ESF!K:K)-2,0),"")</f>
        <v>12326641</v>
      </c>
      <c r="AE81" s="35">
        <f>IFERROR(VLOOKUP($D81,DATOS_ESF!$C:$T,COLUMN(DATOS_ESF!L:L)-2,0),"")</f>
        <v>5391470</v>
      </c>
      <c r="AF81">
        <f>IFERROR(VLOOKUP($D81,DATOS_ESF!$C:$T,COLUMN(DATOS_ESF!M:M)-2,0),"")</f>
        <v>2246978</v>
      </c>
      <c r="AG81">
        <f>IFERROR(VLOOKUP($D81,DATOS_ESF!$C:$T,COLUMN(DATOS_ESF!N:N)-2,0),"")</f>
        <v>1.5043520146669784</v>
      </c>
      <c r="AH81">
        <f>IFERROR(VLOOKUP($D81,DATOS_ESF!$C:$T,COLUMN(DATOS_ESF!O:O)-2,0),"")</f>
        <v>0.2941938571253494</v>
      </c>
      <c r="AI81">
        <f>IFERROR(VLOOKUP($D81,DATOS_ESF!$C:$T,COLUMN(DATOS_ESF!P:P)-2,0),"")</f>
        <v>1.2372250286421143</v>
      </c>
      <c r="AJ81">
        <f>IFERROR(VLOOKUP($D81,DATOS_ESF!$C:$T,COLUMN(DATOS_ESF!Q:Q)-2,0),"")</f>
        <v>0.7920315899836109</v>
      </c>
      <c r="AK81">
        <f>IFERROR(VLOOKUP($D81,DATOS_ESF!$C:$T,COLUMN(DATOS_ESF!R:R)-2,0),"")</f>
        <v>3.8084225864937578</v>
      </c>
      <c r="AL81">
        <f>IFERROR(VLOOKUP($D81,DATOS_ESF!$C:$T,COLUMN(DATOS_ESF!S:S)-2,0),"")</f>
        <v>0.92483465000724885</v>
      </c>
      <c r="AM81">
        <f>IFERROR(VLOOKUP($D81,DATOS_ERI!$C:$Z,COLUMN(DATOS_ERI!Z:Z)-2,0),"")</f>
        <v>10732020</v>
      </c>
      <c r="AN81">
        <f>IFERROR(VLOOKUP($D81,DATOS_ERI!$C:$AA,COLUMN(DATOS_ERI!AA:AA)-2,0),"")</f>
        <v>8856562</v>
      </c>
    </row>
    <row r="82" spans="1:40" hidden="1" x14ac:dyDescent="0.25">
      <c r="A82">
        <v>860515523</v>
      </c>
      <c r="B82" t="str">
        <f>VLOOKUP(A82,EMPRESAS!A:B,2,0)</f>
        <v>PROMOTORA CONVIVIENDA S A S</v>
      </c>
      <c r="C82">
        <v>2016</v>
      </c>
      <c r="D82" t="s">
        <v>625</v>
      </c>
      <c r="E82" s="35">
        <f>IFERROR(VLOOKUP($D82,DATOS_ERI!$C:$Z,COLUMN(DATOS_ERI!E:E)-2,0),"")</f>
        <v>34022652</v>
      </c>
      <c r="F82" s="35">
        <f>IFERROR(VLOOKUP($D82,DATOS_ERI!$C:$Z,COLUMN(DATOS_ERI!F:F)-2,0),"")</f>
        <v>2228936</v>
      </c>
      <c r="G82" s="35">
        <f>IFERROR(VLOOKUP($D82,DATOS_ERI!$C:$Z,COLUMN(DATOS_ERI!G:G)-2,0),"")</f>
        <v>2136638</v>
      </c>
      <c r="H82" s="35">
        <f>IFERROR(VLOOKUP($D82,DATOS_ERI!$C:$Z,COLUMN(DATOS_ERI!H:H)-2,0),"")</f>
        <v>1231794</v>
      </c>
      <c r="I82" s="35">
        <f>IFERROR(VLOOKUP($D82,DATOS_ERI!$C:$Z,COLUMN(DATOS_ERI!I:I)-2,0),"")</f>
        <v>1231794</v>
      </c>
      <c r="J82" s="40">
        <f>IFERROR(VLOOKUP($D82,DATOS_ERI!$C:$Z,COLUMN(DATOS_ERI!J:J)-2,0),"")</f>
        <v>0.67889722480785231</v>
      </c>
      <c r="K82" s="40">
        <f>IFERROR(VLOOKUP($D82,DATOS_ERI!$C:$Z,COLUMN(DATOS_ERI!K:K)-2,0),"")</f>
        <v>4.4476793422050555E-2</v>
      </c>
      <c r="L82" s="40">
        <f>IFERROR(VLOOKUP($D82,DATOS_ERI!$C:$Z,COLUMN(DATOS_ERI!L:L)-2,0),"")</f>
        <v>2.457955153334207E-2</v>
      </c>
      <c r="M82" s="40">
        <f>IFERROR(VLOOKUP($D82,DATOS_ERI!$C:$Z,COLUMN(DATOS_ERI!M:M)-2,0),"")</f>
        <v>1.4455113505481757E-2</v>
      </c>
      <c r="N82" s="35">
        <f>IFERROR(VLOOKUP($D82,DATOS_ERI!$C:$Z,COLUMN(DATOS_ERI!N:N)-2,0),"")</f>
        <v>50114584</v>
      </c>
      <c r="O82" s="35">
        <f>IFERROR(VLOOKUP($D82,DATOS_ERI!$C:$Z,COLUMN(DATOS_ERI!O:O)-2,0),"")</f>
        <v>16091932</v>
      </c>
      <c r="P82" s="35">
        <f>IFERROR(VLOOKUP($D82,DATOS_ERI!$C:$Z,COLUMN(DATOS_ERI!P:P)-2,0),"")</f>
        <v>32115152</v>
      </c>
      <c r="Q82" s="35">
        <f>IFERROR(VLOOKUP($D82,DATOS_ERI!$C:$Z,COLUMN(DATOS_ERI!Q:Q)-2,0),"")</f>
        <v>0</v>
      </c>
      <c r="R82" s="35">
        <f>IFERROR(VLOOKUP($D82,DATOS_ERI!$C:$Z,COLUMN(DATOS_ERI!R:R)-2,0),"")</f>
        <v>208211</v>
      </c>
      <c r="S82" s="35">
        <f>IFERROR(VLOOKUP($D82,DATOS_ERI!$C:$Z,COLUMN(DATOS_ERI!S:S)-2,0),"")</f>
        <v>0</v>
      </c>
      <c r="T82" s="35">
        <f>IFERROR(VLOOKUP($D82,DATOS_ERI!$C:$Z,COLUMN(DATOS_ERI!T:T)-2,0),"")</f>
        <v>737858</v>
      </c>
      <c r="U82" s="35">
        <f>IFERROR(VLOOKUP($D82,DATOS_ERI!$C:$Z,COLUMN(DATOS_ERI!U:U)-2,0),"")</f>
        <v>208211</v>
      </c>
      <c r="V82" s="35">
        <f>IFERROR(VLOOKUP($D82,DATOS_ERI!$C:$Z,COLUMN(DATOS_ERI!V:V)-2,0),"")</f>
        <v>47034</v>
      </c>
      <c r="W82" s="35">
        <f>IFERROR(VLOOKUP($D82,DATOS_ERI!$C:$Z,COLUMN(DATOS_ERI!W:W)-2,0),"")</f>
        <v>724412</v>
      </c>
      <c r="X82" s="35">
        <f>IFERROR(VLOOKUP($D82,DATOS_ESF!$C:$T,COLUMN(DATOS_ESF!E:E)-2,0),"")</f>
        <v>25169101</v>
      </c>
      <c r="Y82" s="35">
        <f>IFERROR(VLOOKUP($D82,DATOS_ESF!$C:$T,COLUMN(DATOS_ESF!F:F)-2,0),"")</f>
        <v>43515207</v>
      </c>
      <c r="Z82" s="35">
        <f>IFERROR(VLOOKUP($D82,DATOS_ESF!$C:$T,COLUMN(DATOS_ESF!G:G)-2,0),"")</f>
        <v>68684308</v>
      </c>
      <c r="AA82" s="35">
        <f>IFERROR(VLOOKUP($D82,DATOS_ESF!$C:$T,COLUMN(DATOS_ESF!H:H)-2,0),"")</f>
        <v>856691</v>
      </c>
      <c r="AB82" s="35">
        <f>IFERROR(VLOOKUP($D82,DATOS_ESF!$C:$T,COLUMN(DATOS_ESF!I:I)-2,0),"")</f>
        <v>54917373</v>
      </c>
      <c r="AC82" s="35">
        <f>IFERROR(VLOOKUP($D82,DATOS_ESF!$C:$T,COLUMN(DATOS_ESF!J:J)-2,0),"")</f>
        <v>55774064</v>
      </c>
      <c r="AD82" s="35">
        <f>IFERROR(VLOOKUP($D82,DATOS_ESF!$C:$T,COLUMN(DATOS_ESF!K:K)-2,0),"")</f>
        <v>12910244</v>
      </c>
      <c r="AE82" s="35">
        <f>IFERROR(VLOOKUP($D82,DATOS_ESF!$C:$T,COLUMN(DATOS_ESF!L:L)-2,0),"")</f>
        <v>1109857</v>
      </c>
      <c r="AF82">
        <f>IFERROR(VLOOKUP($D82,DATOS_ESF!$C:$T,COLUMN(DATOS_ESF!M:M)-2,0),"")</f>
        <v>24312410</v>
      </c>
      <c r="AG82">
        <f>IFERROR(VLOOKUP($D82,DATOS_ESF!$C:$T,COLUMN(DATOS_ESF!N:N)-2,0),"")</f>
        <v>29.379439027607386</v>
      </c>
      <c r="AH82">
        <f>IFERROR(VLOOKUP($D82,DATOS_ESF!$C:$T,COLUMN(DATOS_ESF!O:O)-2,0),"")</f>
        <v>28.083922908026349</v>
      </c>
      <c r="AI82">
        <f>IFERROR(VLOOKUP($D82,DATOS_ESF!$C:$T,COLUMN(DATOS_ESF!P:P)-2,0),"")</f>
        <v>0.79237597544951754</v>
      </c>
      <c r="AJ82">
        <f>IFERROR(VLOOKUP($D82,DATOS_ESF!$C:$T,COLUMN(DATOS_ESF!Q:Q)-2,0),"")</f>
        <v>0.81203502843764541</v>
      </c>
      <c r="AK82">
        <f>IFERROR(VLOOKUP($D82,DATOS_ESF!$C:$T,COLUMN(DATOS_ESF!R:R)-2,0),"")</f>
        <v>4.3201401925478713</v>
      </c>
      <c r="AL82">
        <f>IFERROR(VLOOKUP($D82,DATOS_ESF!$C:$T,COLUMN(DATOS_ESF!S:S)-2,0),"")</f>
        <v>0.98752712191553271</v>
      </c>
      <c r="AM82">
        <f>IFERROR(VLOOKUP($D82,DATOS_ERI!$C:$Z,COLUMN(DATOS_ERI!Z:Z)-2,0),"")</f>
        <v>53580834</v>
      </c>
      <c r="AN82">
        <f>IFERROR(VLOOKUP($D82,DATOS_ERI!$C:$AA,COLUMN(DATOS_ERI!AA:AA)-2,0),"")</f>
        <v>49347918</v>
      </c>
    </row>
    <row r="83" spans="1:40" hidden="1" x14ac:dyDescent="0.25">
      <c r="A83">
        <v>860515523</v>
      </c>
      <c r="B83" t="str">
        <f>VLOOKUP(A83,EMPRESAS!A:B,2,0)</f>
        <v>PROMOTORA CONVIVIENDA S A S</v>
      </c>
      <c r="C83">
        <v>2017</v>
      </c>
      <c r="D83" t="s">
        <v>626</v>
      </c>
      <c r="E83" s="35">
        <f>IFERROR(VLOOKUP($D83,DATOS_ERI!$C:$Z,COLUMN(DATOS_ERI!E:E)-2,0),"")</f>
        <v>7678785</v>
      </c>
      <c r="F83" s="35">
        <f>IFERROR(VLOOKUP($D83,DATOS_ERI!$C:$Z,COLUMN(DATOS_ERI!F:F)-2,0),"")</f>
        <v>1837187</v>
      </c>
      <c r="G83" s="35">
        <f>IFERROR(VLOOKUP($D83,DATOS_ERI!$C:$Z,COLUMN(DATOS_ERI!G:G)-2,0),"")</f>
        <v>1330098</v>
      </c>
      <c r="H83" s="35">
        <f>IFERROR(VLOOKUP($D83,DATOS_ERI!$C:$Z,COLUMN(DATOS_ERI!H:H)-2,0),"")</f>
        <v>833290</v>
      </c>
      <c r="I83" s="35">
        <f>IFERROR(VLOOKUP($D83,DATOS_ERI!$C:$Z,COLUMN(DATOS_ERI!I:I)-2,0),"")</f>
        <v>833290</v>
      </c>
      <c r="J83" s="40">
        <f>IFERROR(VLOOKUP($D83,DATOS_ERI!$C:$Z,COLUMN(DATOS_ERI!J:J)-2,0),"")</f>
        <v>0.81155432487918555</v>
      </c>
      <c r="K83" s="40">
        <f>IFERROR(VLOOKUP($D83,DATOS_ERI!$C:$Z,COLUMN(DATOS_ERI!K:K)-2,0),"")</f>
        <v>0.19416835547053554</v>
      </c>
      <c r="L83" s="40">
        <f>IFERROR(VLOOKUP($D83,DATOS_ERI!$C:$Z,COLUMN(DATOS_ERI!L:L)-2,0),"")</f>
        <v>8.8068633693816997E-2</v>
      </c>
      <c r="M83" s="40">
        <f>IFERROR(VLOOKUP($D83,DATOS_ERI!$C:$Z,COLUMN(DATOS_ERI!M:M)-2,0),"")</f>
        <v>6.0226753295479468E-2</v>
      </c>
      <c r="N83" s="35">
        <f>IFERROR(VLOOKUP($D83,DATOS_ERI!$C:$Z,COLUMN(DATOS_ERI!N:N)-2,0),"")</f>
        <v>9461825</v>
      </c>
      <c r="O83" s="35">
        <f>IFERROR(VLOOKUP($D83,DATOS_ERI!$C:$Z,COLUMN(DATOS_ERI!O:O)-2,0),"")</f>
        <v>1783040</v>
      </c>
      <c r="P83" s="35">
        <f>IFERROR(VLOOKUP($D83,DATOS_ERI!$C:$Z,COLUMN(DATOS_ERI!P:P)-2,0),"")</f>
        <v>6262718</v>
      </c>
      <c r="Q83" s="35">
        <f>IFERROR(VLOOKUP($D83,DATOS_ERI!$C:$Z,COLUMN(DATOS_ERI!Q:Q)-2,0),"")</f>
        <v>0</v>
      </c>
      <c r="R83" s="35">
        <f>IFERROR(VLOOKUP($D83,DATOS_ERI!$C:$Z,COLUMN(DATOS_ERI!R:R)-2,0),"")</f>
        <v>90929</v>
      </c>
      <c r="S83" s="35">
        <f>IFERROR(VLOOKUP($D83,DATOS_ERI!$C:$Z,COLUMN(DATOS_ERI!S:S)-2,0),"")</f>
        <v>58041</v>
      </c>
      <c r="T83" s="35">
        <f>IFERROR(VLOOKUP($D83,DATOS_ERI!$C:$Z,COLUMN(DATOS_ERI!T:T)-2,0),"")</f>
        <v>570090</v>
      </c>
      <c r="U83" s="35">
        <f>IFERROR(VLOOKUP($D83,DATOS_ERI!$C:$Z,COLUMN(DATOS_ERI!U:U)-2,0),"")</f>
        <v>0</v>
      </c>
      <c r="V83" s="35">
        <f>IFERROR(VLOOKUP($D83,DATOS_ERI!$C:$Z,COLUMN(DATOS_ERI!V:V)-2,0),"")</f>
        <v>62766</v>
      </c>
      <c r="W83" s="35">
        <f>IFERROR(VLOOKUP($D83,DATOS_ERI!$C:$Z,COLUMN(DATOS_ERI!W:W)-2,0),"")</f>
        <v>569855</v>
      </c>
      <c r="X83" s="35">
        <f>IFERROR(VLOOKUP($D83,DATOS_ESF!$C:$T,COLUMN(DATOS_ESF!E:E)-2,0),"")</f>
        <v>37032338</v>
      </c>
      <c r="Y83" s="35">
        <f>IFERROR(VLOOKUP($D83,DATOS_ESF!$C:$T,COLUMN(DATOS_ESF!F:F)-2,0),"")</f>
        <v>124004602</v>
      </c>
      <c r="Z83" s="35">
        <f>IFERROR(VLOOKUP($D83,DATOS_ESF!$C:$T,COLUMN(DATOS_ESF!G:G)-2,0),"")</f>
        <v>161036940</v>
      </c>
      <c r="AA83" s="35">
        <f>IFERROR(VLOOKUP($D83,DATOS_ESF!$C:$T,COLUMN(DATOS_ESF!H:H)-2,0),"")</f>
        <v>1763721</v>
      </c>
      <c r="AB83" s="35">
        <f>IFERROR(VLOOKUP($D83,DATOS_ESF!$C:$T,COLUMN(DATOS_ESF!I:I)-2,0),"")</f>
        <v>142458917</v>
      </c>
      <c r="AC83" s="35">
        <f>IFERROR(VLOOKUP($D83,DATOS_ESF!$C:$T,COLUMN(DATOS_ESF!J:J)-2,0),"")</f>
        <v>144222638</v>
      </c>
      <c r="AD83" s="35">
        <f>IFERROR(VLOOKUP($D83,DATOS_ESF!$C:$T,COLUMN(DATOS_ESF!K:K)-2,0),"")</f>
        <v>16814302</v>
      </c>
      <c r="AE83" s="35">
        <f>IFERROR(VLOOKUP($D83,DATOS_ESF!$C:$T,COLUMN(DATOS_ESF!L:L)-2,0),"")</f>
        <v>5986361</v>
      </c>
      <c r="AF83">
        <f>IFERROR(VLOOKUP($D83,DATOS_ESF!$C:$T,COLUMN(DATOS_ESF!M:M)-2,0),"")</f>
        <v>35268617</v>
      </c>
      <c r="AG83">
        <f>IFERROR(VLOOKUP($D83,DATOS_ESF!$C:$T,COLUMN(DATOS_ESF!N:N)-2,0),"")</f>
        <v>20.99670979707108</v>
      </c>
      <c r="AH83">
        <f>IFERROR(VLOOKUP($D83,DATOS_ESF!$C:$T,COLUMN(DATOS_ESF!O:O)-2,0),"")</f>
        <v>17.602544279962647</v>
      </c>
      <c r="AI83">
        <f>IFERROR(VLOOKUP($D83,DATOS_ESF!$C:$T,COLUMN(DATOS_ESF!P:P)-2,0),"")</f>
        <v>0.87045868810023319</v>
      </c>
      <c r="AJ83">
        <f>IFERROR(VLOOKUP($D83,DATOS_ESF!$C:$T,COLUMN(DATOS_ESF!Q:Q)-2,0),"")</f>
        <v>0.89558729816897908</v>
      </c>
      <c r="AK83">
        <f>IFERROR(VLOOKUP($D83,DATOS_ESF!$C:$T,COLUMN(DATOS_ESF!R:R)-2,0),"")</f>
        <v>8.5773788290468431</v>
      </c>
      <c r="AL83">
        <f>IFERROR(VLOOKUP($D83,DATOS_ESF!$C:$T,COLUMN(DATOS_ESF!S:S)-2,0),"")</f>
        <v>0.98904772408119523</v>
      </c>
      <c r="AM83">
        <f>IFERROR(VLOOKUP($D83,DATOS_ERI!$C:$Z,COLUMN(DATOS_ERI!Z:Z)-2,0),"")</f>
        <v>11931868</v>
      </c>
      <c r="AN83">
        <f>IFERROR(VLOOKUP($D83,DATOS_ERI!$C:$AA,COLUMN(DATOS_ERI!AA:AA)-2,0),"")</f>
        <v>8764583</v>
      </c>
    </row>
    <row r="84" spans="1:40" hidden="1" x14ac:dyDescent="0.25">
      <c r="A84">
        <v>860527800</v>
      </c>
      <c r="B84" t="str">
        <f>VLOOKUP(A84,EMPRESAS!A:B,2,0)</f>
        <v>CONSTRUCCIONES OBYCON S.A.S</v>
      </c>
      <c r="C84">
        <v>2016</v>
      </c>
      <c r="D84" t="s">
        <v>627</v>
      </c>
      <c r="E84" s="35">
        <f>IFERROR(VLOOKUP($D84,DATOS_ERI!$C:$Z,COLUMN(DATOS_ERI!E:E)-2,0),"")</f>
        <v>21897556</v>
      </c>
      <c r="F84" s="35">
        <f>IFERROR(VLOOKUP($D84,DATOS_ERI!$C:$Z,COLUMN(DATOS_ERI!F:F)-2,0),"")</f>
        <v>15289814</v>
      </c>
      <c r="G84" s="35">
        <f>IFERROR(VLOOKUP($D84,DATOS_ERI!$C:$Z,COLUMN(DATOS_ERI!G:G)-2,0),"")</f>
        <v>15809464</v>
      </c>
      <c r="H84" s="35">
        <f>IFERROR(VLOOKUP($D84,DATOS_ERI!$C:$Z,COLUMN(DATOS_ERI!H:H)-2,0),"")</f>
        <v>15554392</v>
      </c>
      <c r="I84" s="35">
        <f>IFERROR(VLOOKUP($D84,DATOS_ERI!$C:$Z,COLUMN(DATOS_ERI!I:I)-2,0),"")</f>
        <v>15554392</v>
      </c>
      <c r="J84" s="40">
        <f>IFERROR(VLOOKUP($D84,DATOS_ERI!$C:$Z,COLUMN(DATOS_ERI!J:J)-2,0),"")</f>
        <v>0.15923879027958443</v>
      </c>
      <c r="K84" s="40">
        <f>IFERROR(VLOOKUP($D84,DATOS_ERI!$C:$Z,COLUMN(DATOS_ERI!K:K)-2,0),"")</f>
        <v>0.11118736195764742</v>
      </c>
      <c r="L84" s="40">
        <f>IFERROR(VLOOKUP($D84,DATOS_ERI!$C:$Z,COLUMN(DATOS_ERI!L:L)-2,0),"")</f>
        <v>0.11311137031066142</v>
      </c>
      <c r="M84" s="40">
        <f>IFERROR(VLOOKUP($D84,DATOS_ERI!$C:$Z,COLUMN(DATOS_ERI!M:M)-2,0),"")</f>
        <v>2.7232435957263859E-3</v>
      </c>
      <c r="N84" s="35">
        <f>IFERROR(VLOOKUP($D84,DATOS_ERI!$C:$Z,COLUMN(DATOS_ERI!N:N)-2,0),"")</f>
        <v>137513956</v>
      </c>
      <c r="O84" s="35">
        <f>IFERROR(VLOOKUP($D84,DATOS_ERI!$C:$Z,COLUMN(DATOS_ERI!O:O)-2,0),"")</f>
        <v>115616400</v>
      </c>
      <c r="P84" s="35">
        <f>IFERROR(VLOOKUP($D84,DATOS_ERI!$C:$Z,COLUMN(DATOS_ERI!P:P)-2,0),"")</f>
        <v>5012480</v>
      </c>
      <c r="Q84" s="35">
        <f>IFERROR(VLOOKUP($D84,DATOS_ERI!$C:$Z,COLUMN(DATOS_ERI!Q:Q)-2,0),"")</f>
        <v>0</v>
      </c>
      <c r="R84" s="35">
        <f>IFERROR(VLOOKUP($D84,DATOS_ERI!$C:$Z,COLUMN(DATOS_ERI!R:R)-2,0),"")</f>
        <v>1729874</v>
      </c>
      <c r="S84" s="35">
        <f>IFERROR(VLOOKUP($D84,DATOS_ERI!$C:$Z,COLUMN(DATOS_ERI!S:S)-2,0),"")</f>
        <v>0</v>
      </c>
      <c r="T84" s="35">
        <f>IFERROR(VLOOKUP($D84,DATOS_ERI!$C:$Z,COLUMN(DATOS_ERI!T:T)-2,0),"")</f>
        <v>1864486</v>
      </c>
      <c r="U84" s="35">
        <f>IFERROR(VLOOKUP($D84,DATOS_ERI!$C:$Z,COLUMN(DATOS_ERI!U:U)-2,0),"")</f>
        <v>1729874</v>
      </c>
      <c r="V84" s="35">
        <f>IFERROR(VLOOKUP($D84,DATOS_ERI!$C:$Z,COLUMN(DATOS_ERI!V:V)-2,0),"")</f>
        <v>894134</v>
      </c>
      <c r="W84" s="35">
        <f>IFERROR(VLOOKUP($D84,DATOS_ERI!$C:$Z,COLUMN(DATOS_ERI!W:W)-2,0),"")</f>
        <v>374484</v>
      </c>
      <c r="X84" s="35">
        <f>IFERROR(VLOOKUP($D84,DATOS_ESF!$C:$T,COLUMN(DATOS_ESF!E:E)-2,0),"")</f>
        <v>84923008</v>
      </c>
      <c r="Y84" s="35">
        <f>IFERROR(VLOOKUP($D84,DATOS_ESF!$C:$T,COLUMN(DATOS_ESF!F:F)-2,0),"")</f>
        <v>54603612</v>
      </c>
      <c r="Z84" s="35">
        <f>IFERROR(VLOOKUP($D84,DATOS_ESF!$C:$T,COLUMN(DATOS_ESF!G:G)-2,0),"")</f>
        <v>139526620</v>
      </c>
      <c r="AA84" s="35">
        <f>IFERROR(VLOOKUP($D84,DATOS_ESF!$C:$T,COLUMN(DATOS_ESF!H:H)-2,0),"")</f>
        <v>63616995</v>
      </c>
      <c r="AB84" s="35">
        <f>IFERROR(VLOOKUP($D84,DATOS_ESF!$C:$T,COLUMN(DATOS_ESF!I:I)-2,0),"")</f>
        <v>33292032</v>
      </c>
      <c r="AC84" s="35">
        <f>IFERROR(VLOOKUP($D84,DATOS_ESF!$C:$T,COLUMN(DATOS_ESF!J:J)-2,0),"")</f>
        <v>96909027</v>
      </c>
      <c r="AD84" s="35">
        <f>IFERROR(VLOOKUP($D84,DATOS_ESF!$C:$T,COLUMN(DATOS_ESF!K:K)-2,0),"")</f>
        <v>42617593</v>
      </c>
      <c r="AE84" s="35">
        <f>IFERROR(VLOOKUP($D84,DATOS_ESF!$C:$T,COLUMN(DATOS_ESF!L:L)-2,0),"")</f>
        <v>52546006</v>
      </c>
      <c r="AF84">
        <f>IFERROR(VLOOKUP($D84,DATOS_ESF!$C:$T,COLUMN(DATOS_ESF!M:M)-2,0),"")</f>
        <v>21306013</v>
      </c>
      <c r="AG84">
        <f>IFERROR(VLOOKUP($D84,DATOS_ESF!$C:$T,COLUMN(DATOS_ESF!N:N)-2,0),"")</f>
        <v>1.3349107105734874</v>
      </c>
      <c r="AH84">
        <f>IFERROR(VLOOKUP($D84,DATOS_ESF!$C:$T,COLUMN(DATOS_ESF!O:O)-2,0),"")</f>
        <v>0.50893636205231008</v>
      </c>
      <c r="AI84">
        <f>IFERROR(VLOOKUP($D84,DATOS_ESF!$C:$T,COLUMN(DATOS_ESF!P:P)-2,0),"")</f>
        <v>1.6401405597591641</v>
      </c>
      <c r="AJ84">
        <f>IFERROR(VLOOKUP($D84,DATOS_ESF!$C:$T,COLUMN(DATOS_ESF!Q:Q)-2,0),"")</f>
        <v>0.69455582741128541</v>
      </c>
      <c r="AK84">
        <f>IFERROR(VLOOKUP($D84,DATOS_ESF!$C:$T,COLUMN(DATOS_ESF!R:R)-2,0),"")</f>
        <v>2.2739207021851282</v>
      </c>
      <c r="AL84">
        <f>IFERROR(VLOOKUP($D84,DATOS_ESF!$C:$T,COLUMN(DATOS_ESF!S:S)-2,0),"")</f>
        <v>0.54405119969221649</v>
      </c>
      <c r="AM84">
        <f>IFERROR(VLOOKUP($D84,DATOS_ERI!$C:$Z,COLUMN(DATOS_ERI!Z:Z)-2,0),"")</f>
        <v>155689926</v>
      </c>
      <c r="AN84">
        <f>IFERROR(VLOOKUP($D84,DATOS_ERI!$C:$AA,COLUMN(DATOS_ERI!AA:AA)-2,0),"")</f>
        <v>124463112</v>
      </c>
    </row>
    <row r="85" spans="1:40" hidden="1" x14ac:dyDescent="0.25">
      <c r="A85">
        <v>860527800</v>
      </c>
      <c r="B85" t="str">
        <f>VLOOKUP(A85,EMPRESAS!A:B,2,0)</f>
        <v>CONSTRUCCIONES OBYCON S.A.S</v>
      </c>
      <c r="C85">
        <v>2017</v>
      </c>
      <c r="D85" t="s">
        <v>628</v>
      </c>
      <c r="E85" s="35">
        <f>IFERROR(VLOOKUP($D85,DATOS_ERI!$C:$Z,COLUMN(DATOS_ERI!E:E)-2,0),"")</f>
        <v>7982350</v>
      </c>
      <c r="F85" s="35">
        <f>IFERROR(VLOOKUP($D85,DATOS_ERI!$C:$Z,COLUMN(DATOS_ERI!F:F)-2,0),"")</f>
        <v>6913776</v>
      </c>
      <c r="G85" s="35">
        <f>IFERROR(VLOOKUP($D85,DATOS_ERI!$C:$Z,COLUMN(DATOS_ERI!G:G)-2,0),"")</f>
        <v>6328292</v>
      </c>
      <c r="H85" s="35">
        <f>IFERROR(VLOOKUP($D85,DATOS_ERI!$C:$Z,COLUMN(DATOS_ERI!H:H)-2,0),"")</f>
        <v>6159356</v>
      </c>
      <c r="I85" s="35">
        <f>IFERROR(VLOOKUP($D85,DATOS_ERI!$C:$Z,COLUMN(DATOS_ERI!I:I)-2,0),"")</f>
        <v>6159356</v>
      </c>
      <c r="J85" s="40">
        <f>IFERROR(VLOOKUP($D85,DATOS_ERI!$C:$Z,COLUMN(DATOS_ERI!J:J)-2,0),"")</f>
        <v>7.2293767251772501E-2</v>
      </c>
      <c r="K85" s="40">
        <f>IFERROR(VLOOKUP($D85,DATOS_ERI!$C:$Z,COLUMN(DATOS_ERI!K:K)-2,0),"")</f>
        <v>6.2616010695458191E-2</v>
      </c>
      <c r="L85" s="40">
        <f>IFERROR(VLOOKUP($D85,DATOS_ERI!$C:$Z,COLUMN(DATOS_ERI!L:L)-2,0),"")</f>
        <v>5.5783453379619846E-2</v>
      </c>
      <c r="M85" s="40">
        <f>IFERROR(VLOOKUP($D85,DATOS_ERI!$C:$Z,COLUMN(DATOS_ERI!M:M)-2,0),"")</f>
        <v>1.073443823531026E-2</v>
      </c>
      <c r="N85" s="35">
        <f>IFERROR(VLOOKUP($D85,DATOS_ERI!$C:$Z,COLUMN(DATOS_ERI!N:N)-2,0),"")</f>
        <v>110415466</v>
      </c>
      <c r="O85" s="35">
        <f>IFERROR(VLOOKUP($D85,DATOS_ERI!$C:$Z,COLUMN(DATOS_ERI!O:O)-2,0),"")</f>
        <v>102433116</v>
      </c>
      <c r="P85" s="35">
        <f>IFERROR(VLOOKUP($D85,DATOS_ERI!$C:$Z,COLUMN(DATOS_ERI!P:P)-2,0),"")</f>
        <v>3503297</v>
      </c>
      <c r="Q85" s="35">
        <f>IFERROR(VLOOKUP($D85,DATOS_ERI!$C:$Z,COLUMN(DATOS_ERI!Q:Q)-2,0),"")</f>
        <v>0</v>
      </c>
      <c r="R85" s="35">
        <f>IFERROR(VLOOKUP($D85,DATOS_ERI!$C:$Z,COLUMN(DATOS_ERI!R:R)-2,0),"")</f>
        <v>2896825</v>
      </c>
      <c r="S85" s="35">
        <f>IFERROR(VLOOKUP($D85,DATOS_ERI!$C:$Z,COLUMN(DATOS_ERI!S:S)-2,0),"")</f>
        <v>0</v>
      </c>
      <c r="T85" s="35">
        <f>IFERROR(VLOOKUP($D85,DATOS_ERI!$C:$Z,COLUMN(DATOS_ERI!T:T)-2,0),"")</f>
        <v>5331548</v>
      </c>
      <c r="U85" s="35">
        <f>IFERROR(VLOOKUP($D85,DATOS_ERI!$C:$Z,COLUMN(DATOS_ERI!U:U)-2,0),"")</f>
        <v>0</v>
      </c>
      <c r="V85" s="35">
        <f>IFERROR(VLOOKUP($D85,DATOS_ERI!$C:$Z,COLUMN(DATOS_ERI!V:V)-2,0),"")</f>
        <v>599764</v>
      </c>
      <c r="W85" s="35">
        <f>IFERROR(VLOOKUP($D85,DATOS_ERI!$C:$Z,COLUMN(DATOS_ERI!W:W)-2,0),"")</f>
        <v>1185248</v>
      </c>
      <c r="X85" s="35">
        <f>IFERROR(VLOOKUP($D85,DATOS_ESF!$C:$T,COLUMN(DATOS_ESF!E:E)-2,0),"")</f>
        <v>186365686</v>
      </c>
      <c r="Y85" s="35">
        <f>IFERROR(VLOOKUP($D85,DATOS_ESF!$C:$T,COLUMN(DATOS_ESF!F:F)-2,0),"")</f>
        <v>94746246</v>
      </c>
      <c r="Z85" s="35">
        <f>IFERROR(VLOOKUP($D85,DATOS_ESF!$C:$T,COLUMN(DATOS_ESF!G:G)-2,0),"")</f>
        <v>281111932</v>
      </c>
      <c r="AA85" s="35">
        <f>IFERROR(VLOOKUP($D85,DATOS_ESF!$C:$T,COLUMN(DATOS_ESF!H:H)-2,0),"")</f>
        <v>131406693</v>
      </c>
      <c r="AB85" s="35">
        <f>IFERROR(VLOOKUP($D85,DATOS_ESF!$C:$T,COLUMN(DATOS_ESF!I:I)-2,0),"")</f>
        <v>52962416</v>
      </c>
      <c r="AC85" s="35">
        <f>IFERROR(VLOOKUP($D85,DATOS_ESF!$C:$T,COLUMN(DATOS_ESF!J:J)-2,0),"")</f>
        <v>184369109</v>
      </c>
      <c r="AD85" s="35">
        <f>IFERROR(VLOOKUP($D85,DATOS_ESF!$C:$T,COLUMN(DATOS_ESF!K:K)-2,0),"")</f>
        <v>96742823</v>
      </c>
      <c r="AE85" s="35">
        <f>IFERROR(VLOOKUP($D85,DATOS_ESF!$C:$T,COLUMN(DATOS_ESF!L:L)-2,0),"")</f>
        <v>87951058</v>
      </c>
      <c r="AF85">
        <f>IFERROR(VLOOKUP($D85,DATOS_ESF!$C:$T,COLUMN(DATOS_ESF!M:M)-2,0),"")</f>
        <v>54958993</v>
      </c>
      <c r="AG85">
        <f>IFERROR(VLOOKUP($D85,DATOS_ESF!$C:$T,COLUMN(DATOS_ESF!N:N)-2,0),"")</f>
        <v>1.418235873267125</v>
      </c>
      <c r="AH85">
        <f>IFERROR(VLOOKUP($D85,DATOS_ESF!$C:$T,COLUMN(DATOS_ESF!O:O)-2,0),"")</f>
        <v>0.74893162405357849</v>
      </c>
      <c r="AI85">
        <f>IFERROR(VLOOKUP($D85,DATOS_ESF!$C:$T,COLUMN(DATOS_ESF!P:P)-2,0),"")</f>
        <v>1.7889336090710062</v>
      </c>
      <c r="AJ85">
        <f>IFERROR(VLOOKUP($D85,DATOS_ESF!$C:$T,COLUMN(DATOS_ESF!Q:Q)-2,0),"")</f>
        <v>0.65585657530894137</v>
      </c>
      <c r="AK85">
        <f>IFERROR(VLOOKUP($D85,DATOS_ESF!$C:$T,COLUMN(DATOS_ESF!R:R)-2,0),"")</f>
        <v>1.9057652369726692</v>
      </c>
      <c r="AL85">
        <f>IFERROR(VLOOKUP($D85,DATOS_ESF!$C:$T,COLUMN(DATOS_ESF!S:S)-2,0),"")</f>
        <v>0.53254672590703123</v>
      </c>
      <c r="AM85">
        <f>IFERROR(VLOOKUP($D85,DATOS_ERI!$C:$Z,COLUMN(DATOS_ERI!Z:Z)-2,0),"")</f>
        <v>123260554</v>
      </c>
      <c r="AN85">
        <f>IFERROR(VLOOKUP($D85,DATOS_ERI!$C:$AA,COLUMN(DATOS_ERI!AA:AA)-2,0),"")</f>
        <v>110018486</v>
      </c>
    </row>
    <row r="86" spans="1:40" hidden="1" x14ac:dyDescent="0.25">
      <c r="A86">
        <v>860532790</v>
      </c>
      <c r="B86" t="str">
        <f>VLOOKUP(A86,EMPRESAS!A:B,2,0)</f>
        <v>GUSTAVO PERRY ARQUITECTOS SAS</v>
      </c>
      <c r="C86">
        <v>2016</v>
      </c>
      <c r="D86" t="s">
        <v>629</v>
      </c>
      <c r="E86" s="35">
        <f>IFERROR(VLOOKUP($D86,DATOS_ERI!$C:$Z,COLUMN(DATOS_ERI!E:E)-2,0),"")</f>
        <v>2485596</v>
      </c>
      <c r="F86" s="35">
        <f>IFERROR(VLOOKUP($D86,DATOS_ERI!$C:$Z,COLUMN(DATOS_ERI!F:F)-2,0),"")</f>
        <v>1941488</v>
      </c>
      <c r="G86" s="35">
        <f>IFERROR(VLOOKUP($D86,DATOS_ERI!$C:$Z,COLUMN(DATOS_ERI!G:G)-2,0),"")</f>
        <v>1927766</v>
      </c>
      <c r="H86" s="35">
        <f>IFERROR(VLOOKUP($D86,DATOS_ERI!$C:$Z,COLUMN(DATOS_ERI!H:H)-2,0),"")</f>
        <v>1298092</v>
      </c>
      <c r="I86" s="35">
        <f>IFERROR(VLOOKUP($D86,DATOS_ERI!$C:$Z,COLUMN(DATOS_ERI!I:I)-2,0),"")</f>
        <v>1298092</v>
      </c>
      <c r="J86" s="40">
        <f>IFERROR(VLOOKUP($D86,DATOS_ERI!$C:$Z,COLUMN(DATOS_ERI!J:J)-2,0),"")</f>
        <v>0.33138028054846885</v>
      </c>
      <c r="K86" s="40">
        <f>IFERROR(VLOOKUP($D86,DATOS_ERI!$C:$Z,COLUMN(DATOS_ERI!K:K)-2,0),"")</f>
        <v>0.25883966586745621</v>
      </c>
      <c r="L86" s="40">
        <f>IFERROR(VLOOKUP($D86,DATOS_ERI!$C:$Z,COLUMN(DATOS_ERI!L:L)-2,0),"")</f>
        <v>0.17306195018728829</v>
      </c>
      <c r="M86" s="40">
        <f>IFERROR(VLOOKUP($D86,DATOS_ERI!$C:$Z,COLUMN(DATOS_ERI!M:M)-2,0),"")</f>
        <v>1.8171816739050675E-2</v>
      </c>
      <c r="N86" s="35">
        <f>IFERROR(VLOOKUP($D86,DATOS_ERI!$C:$Z,COLUMN(DATOS_ERI!N:N)-2,0),"")</f>
        <v>7500736</v>
      </c>
      <c r="O86" s="35">
        <f>IFERROR(VLOOKUP($D86,DATOS_ERI!$C:$Z,COLUMN(DATOS_ERI!O:O)-2,0),"")</f>
        <v>5015140</v>
      </c>
      <c r="P86" s="35">
        <f>IFERROR(VLOOKUP($D86,DATOS_ERI!$C:$Z,COLUMN(DATOS_ERI!P:P)-2,0),"")</f>
        <v>1385412</v>
      </c>
      <c r="Q86" s="35">
        <f>IFERROR(VLOOKUP($D86,DATOS_ERI!$C:$Z,COLUMN(DATOS_ERI!Q:Q)-2,0),"")</f>
        <v>0</v>
      </c>
      <c r="R86" s="35">
        <f>IFERROR(VLOOKUP($D86,DATOS_ERI!$C:$Z,COLUMN(DATOS_ERI!R:R)-2,0),"")</f>
        <v>77065</v>
      </c>
      <c r="S86" s="35">
        <f>IFERROR(VLOOKUP($D86,DATOS_ERI!$C:$Z,COLUMN(DATOS_ERI!S:S)-2,0),"")</f>
        <v>0</v>
      </c>
      <c r="T86" s="35">
        <f>IFERROR(VLOOKUP($D86,DATOS_ERI!$C:$Z,COLUMN(DATOS_ERI!T:T)-2,0),"")</f>
        <v>638374</v>
      </c>
      <c r="U86" s="35">
        <f>IFERROR(VLOOKUP($D86,DATOS_ERI!$C:$Z,COLUMN(DATOS_ERI!U:U)-2,0),"")</f>
        <v>77065</v>
      </c>
      <c r="V86" s="35">
        <f>IFERROR(VLOOKUP($D86,DATOS_ERI!$C:$Z,COLUMN(DATOS_ERI!V:V)-2,0),"")</f>
        <v>122580</v>
      </c>
      <c r="W86" s="35">
        <f>IFERROR(VLOOKUP($D86,DATOS_ERI!$C:$Z,COLUMN(DATOS_ERI!W:W)-2,0),"")</f>
        <v>136302</v>
      </c>
      <c r="X86" s="35">
        <f>IFERROR(VLOOKUP($D86,DATOS_ESF!$C:$T,COLUMN(DATOS_ESF!E:E)-2,0),"")</f>
        <v>3913886</v>
      </c>
      <c r="Y86" s="35">
        <f>IFERROR(VLOOKUP($D86,DATOS_ESF!$C:$T,COLUMN(DATOS_ESF!F:F)-2,0),"")</f>
        <v>5903944</v>
      </c>
      <c r="Z86" s="35">
        <f>IFERROR(VLOOKUP($D86,DATOS_ESF!$C:$T,COLUMN(DATOS_ESF!G:G)-2,0),"")</f>
        <v>9817830</v>
      </c>
      <c r="AA86" s="35">
        <f>IFERROR(VLOOKUP($D86,DATOS_ESF!$C:$T,COLUMN(DATOS_ESF!H:H)-2,0),"")</f>
        <v>4627064</v>
      </c>
      <c r="AB86" s="35">
        <f>IFERROR(VLOOKUP($D86,DATOS_ESF!$C:$T,COLUMN(DATOS_ESF!I:I)-2,0),"")</f>
        <v>3013894</v>
      </c>
      <c r="AC86" s="35">
        <f>IFERROR(VLOOKUP($D86,DATOS_ESF!$C:$T,COLUMN(DATOS_ESF!J:J)-2,0),"")</f>
        <v>7218630</v>
      </c>
      <c r="AD86" s="35">
        <f>IFERROR(VLOOKUP($D86,DATOS_ESF!$C:$T,COLUMN(DATOS_ESF!K:K)-2,0),"")</f>
        <v>2599200</v>
      </c>
      <c r="AE86" s="35">
        <f>IFERROR(VLOOKUP($D86,DATOS_ESF!$C:$T,COLUMN(DATOS_ESF!L:L)-2,0),"")</f>
        <v>3030471</v>
      </c>
      <c r="AF86">
        <f>IFERROR(VLOOKUP($D86,DATOS_ESF!$C:$T,COLUMN(DATOS_ESF!M:M)-2,0),"")</f>
        <v>-713178</v>
      </c>
      <c r="AG86">
        <f>IFERROR(VLOOKUP($D86,DATOS_ESF!$C:$T,COLUMN(DATOS_ESF!N:N)-2,0),"")</f>
        <v>0.84586813582003617</v>
      </c>
      <c r="AH86">
        <f>IFERROR(VLOOKUP($D86,DATOS_ESF!$C:$T,COLUMN(DATOS_ESF!O:O)-2,0),"")</f>
        <v>0.19092344519116225</v>
      </c>
      <c r="AI86">
        <f>IFERROR(VLOOKUP($D86,DATOS_ESF!$C:$T,COLUMN(DATOS_ESF!P:P)-2,0),"")</f>
        <v>1.958908972910129</v>
      </c>
      <c r="AJ86">
        <f>IFERROR(VLOOKUP($D86,DATOS_ESF!$C:$T,COLUMN(DATOS_ESF!Q:Q)-2,0),"")</f>
        <v>0.7352571800489518</v>
      </c>
      <c r="AK86">
        <f>IFERROR(VLOOKUP($D86,DATOS_ESF!$C:$T,COLUMN(DATOS_ESF!R:R)-2,0),"")</f>
        <v>2.7772506925207758</v>
      </c>
      <c r="AL86">
        <f>IFERROR(VLOOKUP($D86,DATOS_ESF!$C:$T,COLUMN(DATOS_ESF!S:S)-2,0),"")</f>
        <v>0.57172450531329222</v>
      </c>
      <c r="AM86">
        <f>IFERROR(VLOOKUP($D86,DATOS_ERI!$C:$Z,COLUMN(DATOS_ERI!Z:Z)-2,0),"")</f>
        <v>10518015</v>
      </c>
      <c r="AN86">
        <f>IFERROR(VLOOKUP($D86,DATOS_ERI!$C:$AA,COLUMN(DATOS_ERI!AA:AA)-2,0),"")</f>
        <v>6690984</v>
      </c>
    </row>
    <row r="87" spans="1:40" hidden="1" x14ac:dyDescent="0.25">
      <c r="A87">
        <v>860532790</v>
      </c>
      <c r="B87" t="str">
        <f>VLOOKUP(A87,EMPRESAS!A:B,2,0)</f>
        <v>GUSTAVO PERRY ARQUITECTOS SAS</v>
      </c>
      <c r="C87">
        <v>2017</v>
      </c>
      <c r="D87" t="s">
        <v>630</v>
      </c>
      <c r="E87" s="35">
        <f>IFERROR(VLOOKUP($D87,DATOS_ERI!$C:$Z,COLUMN(DATOS_ERI!E:E)-2,0),"")</f>
        <v>1328831</v>
      </c>
      <c r="F87" s="35">
        <f>IFERROR(VLOOKUP($D87,DATOS_ERI!$C:$Z,COLUMN(DATOS_ERI!F:F)-2,0),"")</f>
        <v>873405</v>
      </c>
      <c r="G87" s="35">
        <f>IFERROR(VLOOKUP($D87,DATOS_ERI!$C:$Z,COLUMN(DATOS_ERI!G:G)-2,0),"")</f>
        <v>868678</v>
      </c>
      <c r="H87" s="35">
        <f>IFERROR(VLOOKUP($D87,DATOS_ERI!$C:$Z,COLUMN(DATOS_ERI!H:H)-2,0),"")</f>
        <v>501584</v>
      </c>
      <c r="I87" s="35">
        <f>IFERROR(VLOOKUP($D87,DATOS_ERI!$C:$Z,COLUMN(DATOS_ERI!I:I)-2,0),"")</f>
        <v>501584</v>
      </c>
      <c r="J87" s="40">
        <f>IFERROR(VLOOKUP($D87,DATOS_ERI!$C:$Z,COLUMN(DATOS_ERI!J:J)-2,0),"")</f>
        <v>0.24148866803424668</v>
      </c>
      <c r="K87" s="40">
        <f>IFERROR(VLOOKUP($D87,DATOS_ERI!$C:$Z,COLUMN(DATOS_ERI!K:K)-2,0),"")</f>
        <v>0.15872402894307194</v>
      </c>
      <c r="L87" s="40">
        <f>IFERROR(VLOOKUP($D87,DATOS_ERI!$C:$Z,COLUMN(DATOS_ERI!L:L)-2,0),"")</f>
        <v>9.1152939739733332E-2</v>
      </c>
      <c r="M87" s="40">
        <f>IFERROR(VLOOKUP($D87,DATOS_ERI!$C:$Z,COLUMN(DATOS_ERI!M:M)-2,0),"")</f>
        <v>9.1671961071946237E-3</v>
      </c>
      <c r="N87" s="35">
        <f>IFERROR(VLOOKUP($D87,DATOS_ERI!$C:$Z,COLUMN(DATOS_ERI!N:N)-2,0),"")</f>
        <v>5502664</v>
      </c>
      <c r="O87" s="35">
        <f>IFERROR(VLOOKUP($D87,DATOS_ERI!$C:$Z,COLUMN(DATOS_ERI!O:O)-2,0),"")</f>
        <v>4173833</v>
      </c>
      <c r="P87" s="35">
        <f>IFERROR(VLOOKUP($D87,DATOS_ERI!$C:$Z,COLUMN(DATOS_ERI!P:P)-2,0),"")</f>
        <v>770215</v>
      </c>
      <c r="Q87" s="35">
        <f>IFERROR(VLOOKUP($D87,DATOS_ERI!$C:$Z,COLUMN(DATOS_ERI!Q:Q)-2,0),"")</f>
        <v>0</v>
      </c>
      <c r="R87" s="35">
        <f>IFERROR(VLOOKUP($D87,DATOS_ERI!$C:$Z,COLUMN(DATOS_ERI!R:R)-2,0),"")</f>
        <v>63670</v>
      </c>
      <c r="S87" s="35">
        <f>IFERROR(VLOOKUP($D87,DATOS_ERI!$C:$Z,COLUMN(DATOS_ERI!S:S)-2,0),"")</f>
        <v>0</v>
      </c>
      <c r="T87" s="35">
        <f>IFERROR(VLOOKUP($D87,DATOS_ERI!$C:$Z,COLUMN(DATOS_ERI!T:T)-2,0),"")</f>
        <v>335538</v>
      </c>
      <c r="U87" s="35">
        <f>IFERROR(VLOOKUP($D87,DATOS_ERI!$C:$Z,COLUMN(DATOS_ERI!U:U)-2,0),"")</f>
        <v>0</v>
      </c>
      <c r="V87" s="35">
        <f>IFERROR(VLOOKUP($D87,DATOS_ERI!$C:$Z,COLUMN(DATOS_ERI!V:V)-2,0),"")</f>
        <v>45717</v>
      </c>
      <c r="W87" s="35">
        <f>IFERROR(VLOOKUP($D87,DATOS_ERI!$C:$Z,COLUMN(DATOS_ERI!W:W)-2,0),"")</f>
        <v>50444</v>
      </c>
      <c r="X87" s="35">
        <f>IFERROR(VLOOKUP($D87,DATOS_ESF!$C:$T,COLUMN(DATOS_ESF!E:E)-2,0),"")</f>
        <v>7508080</v>
      </c>
      <c r="Y87" s="35">
        <f>IFERROR(VLOOKUP($D87,DATOS_ESF!$C:$T,COLUMN(DATOS_ESF!F:F)-2,0),"")</f>
        <v>12226514</v>
      </c>
      <c r="Z87" s="35">
        <f>IFERROR(VLOOKUP($D87,DATOS_ESF!$C:$T,COLUMN(DATOS_ESF!G:G)-2,0),"")</f>
        <v>19734594</v>
      </c>
      <c r="AA87" s="35">
        <f>IFERROR(VLOOKUP($D87,DATOS_ESF!$C:$T,COLUMN(DATOS_ESF!H:H)-2,0),"")</f>
        <v>7741913</v>
      </c>
      <c r="AB87" s="35">
        <f>IFERROR(VLOOKUP($D87,DATOS_ESF!$C:$T,COLUMN(DATOS_ESF!I:I)-2,0),"")</f>
        <v>5582615</v>
      </c>
      <c r="AC87" s="35">
        <f>IFERROR(VLOOKUP($D87,DATOS_ESF!$C:$T,COLUMN(DATOS_ESF!J:J)-2,0),"")</f>
        <v>13324528</v>
      </c>
      <c r="AD87" s="35">
        <f>IFERROR(VLOOKUP($D87,DATOS_ESF!$C:$T,COLUMN(DATOS_ESF!K:K)-2,0),"")</f>
        <v>6410066</v>
      </c>
      <c r="AE87" s="35">
        <f>IFERROR(VLOOKUP($D87,DATOS_ESF!$C:$T,COLUMN(DATOS_ESF!L:L)-2,0),"")</f>
        <v>6027646</v>
      </c>
      <c r="AF87">
        <f>IFERROR(VLOOKUP($D87,DATOS_ESF!$C:$T,COLUMN(DATOS_ESF!M:M)-2,0),"")</f>
        <v>-233833</v>
      </c>
      <c r="AG87">
        <f>IFERROR(VLOOKUP($D87,DATOS_ESF!$C:$T,COLUMN(DATOS_ESF!N:N)-2,0),"")</f>
        <v>0.96979648311728639</v>
      </c>
      <c r="AH87">
        <f>IFERROR(VLOOKUP($D87,DATOS_ESF!$C:$T,COLUMN(DATOS_ESF!O:O)-2,0),"")</f>
        <v>0.19122328034427666</v>
      </c>
      <c r="AI87">
        <f>IFERROR(VLOOKUP($D87,DATOS_ESF!$C:$T,COLUMN(DATOS_ESF!P:P)-2,0),"")</f>
        <v>2.1901051747254647</v>
      </c>
      <c r="AJ87">
        <f>IFERROR(VLOOKUP($D87,DATOS_ESF!$C:$T,COLUMN(DATOS_ESF!Q:Q)-2,0),"")</f>
        <v>0.67518632508983967</v>
      </c>
      <c r="AK87">
        <f>IFERROR(VLOOKUP($D87,DATOS_ESF!$C:$T,COLUMN(DATOS_ESF!R:R)-2,0),"")</f>
        <v>2.0786881133517192</v>
      </c>
      <c r="AL87">
        <f>IFERROR(VLOOKUP($D87,DATOS_ESF!$C:$T,COLUMN(DATOS_ESF!S:S)-2,0),"")</f>
        <v>0.60769838994407488</v>
      </c>
      <c r="AM87">
        <f>IFERROR(VLOOKUP($D87,DATOS_ERI!$C:$Z,COLUMN(DATOS_ERI!Z:Z)-2,0),"")</f>
        <v>6757324</v>
      </c>
      <c r="AN87">
        <f>IFERROR(VLOOKUP($D87,DATOS_ERI!$C:$AA,COLUMN(DATOS_ERI!AA:AA)-2,0),"")</f>
        <v>5058162</v>
      </c>
    </row>
    <row r="88" spans="1:40" hidden="1" x14ac:dyDescent="0.25">
      <c r="A88">
        <v>890205645</v>
      </c>
      <c r="B88" t="str">
        <f>VLOOKUP(A88,EMPRESAS!A:B,2,0)</f>
        <v>MARVAL S.A.</v>
      </c>
      <c r="C88">
        <v>2016</v>
      </c>
      <c r="D88" t="s">
        <v>631</v>
      </c>
      <c r="E88" s="35">
        <f>IFERROR(VLOOKUP($D88,DATOS_ERI!$C:$Z,COLUMN(DATOS_ERI!E:E)-2,0),"")</f>
        <v>162434670</v>
      </c>
      <c r="F88" s="35">
        <f>IFERROR(VLOOKUP($D88,DATOS_ERI!$C:$Z,COLUMN(DATOS_ERI!F:F)-2,0),"")</f>
        <v>69222543</v>
      </c>
      <c r="G88" s="35">
        <f>IFERROR(VLOOKUP($D88,DATOS_ERI!$C:$Z,COLUMN(DATOS_ERI!G:G)-2,0),"")</f>
        <v>69355605</v>
      </c>
      <c r="H88" s="35">
        <f>IFERROR(VLOOKUP($D88,DATOS_ERI!$C:$Z,COLUMN(DATOS_ERI!H:H)-2,0),"")</f>
        <v>26226885</v>
      </c>
      <c r="I88" s="35">
        <f>IFERROR(VLOOKUP($D88,DATOS_ERI!$C:$Z,COLUMN(DATOS_ERI!I:I)-2,0),"")</f>
        <v>26226885</v>
      </c>
      <c r="J88" s="40">
        <f>IFERROR(VLOOKUP($D88,DATOS_ERI!$C:$Z,COLUMN(DATOS_ERI!J:J)-2,0),"")</f>
        <v>0.28772375037407616</v>
      </c>
      <c r="K88" s="40">
        <f>IFERROR(VLOOKUP($D88,DATOS_ERI!$C:$Z,COLUMN(DATOS_ERI!K:K)-2,0),"")</f>
        <v>0.12261526238450667</v>
      </c>
      <c r="L88" s="40">
        <f>IFERROR(VLOOKUP($D88,DATOS_ERI!$C:$Z,COLUMN(DATOS_ERI!L:L)-2,0),"")</f>
        <v>4.6456201208951282E-2</v>
      </c>
      <c r="M88" s="40">
        <f>IFERROR(VLOOKUP($D88,DATOS_ERI!$C:$Z,COLUMN(DATOS_ERI!M:M)-2,0),"")</f>
        <v>0</v>
      </c>
      <c r="N88" s="35">
        <f>IFERROR(VLOOKUP($D88,DATOS_ERI!$C:$Z,COLUMN(DATOS_ERI!N:N)-2,0),"")</f>
        <v>564550788</v>
      </c>
      <c r="O88" s="35">
        <f>IFERROR(VLOOKUP($D88,DATOS_ERI!$C:$Z,COLUMN(DATOS_ERI!O:O)-2,0),"")</f>
        <v>402116118</v>
      </c>
      <c r="P88" s="35">
        <f>IFERROR(VLOOKUP($D88,DATOS_ERI!$C:$Z,COLUMN(DATOS_ERI!P:P)-2,0),"")</f>
        <v>17447208</v>
      </c>
      <c r="Q88" s="35">
        <f>IFERROR(VLOOKUP($D88,DATOS_ERI!$C:$Z,COLUMN(DATOS_ERI!Q:Q)-2,0),"")</f>
        <v>11593044</v>
      </c>
      <c r="R88" s="35">
        <f>IFERROR(VLOOKUP($D88,DATOS_ERI!$C:$Z,COLUMN(DATOS_ERI!R:R)-2,0),"")</f>
        <v>26289416</v>
      </c>
      <c r="S88" s="35">
        <f>IFERROR(VLOOKUP($D88,DATOS_ERI!$C:$Z,COLUMN(DATOS_ERI!S:S)-2,0),"")</f>
        <v>11593044</v>
      </c>
      <c r="T88" s="35">
        <f>IFERROR(VLOOKUP($D88,DATOS_ERI!$C:$Z,COLUMN(DATOS_ERI!T:T)-2,0),"")</f>
        <v>0</v>
      </c>
      <c r="U88" s="35">
        <f>IFERROR(VLOOKUP($D88,DATOS_ERI!$C:$Z,COLUMN(DATOS_ERI!U:U)-2,0),"")</f>
        <v>26289415</v>
      </c>
      <c r="V88" s="35">
        <f>IFERROR(VLOOKUP($D88,DATOS_ERI!$C:$Z,COLUMN(DATOS_ERI!V:V)-2,0),"")</f>
        <v>0</v>
      </c>
      <c r="W88" s="35">
        <f>IFERROR(VLOOKUP($D88,DATOS_ERI!$C:$Z,COLUMN(DATOS_ERI!W:W)-2,0),"")</f>
        <v>0</v>
      </c>
      <c r="X88" s="35">
        <f>IFERROR(VLOOKUP($D88,DATOS_ESF!$C:$T,COLUMN(DATOS_ESF!E:E)-2,0),"")</f>
        <v>592671437</v>
      </c>
      <c r="Y88" s="35">
        <f>IFERROR(VLOOKUP($D88,DATOS_ESF!$C:$T,COLUMN(DATOS_ESF!F:F)-2,0),"")</f>
        <v>651060709</v>
      </c>
      <c r="Z88" s="35">
        <f>IFERROR(VLOOKUP($D88,DATOS_ESF!$C:$T,COLUMN(DATOS_ESF!G:G)-2,0),"")</f>
        <v>1243732146</v>
      </c>
      <c r="AA88" s="35">
        <f>IFERROR(VLOOKUP($D88,DATOS_ESF!$C:$T,COLUMN(DATOS_ESF!H:H)-2,0),"")</f>
        <v>340857822</v>
      </c>
      <c r="AB88" s="35">
        <f>IFERROR(VLOOKUP($D88,DATOS_ESF!$C:$T,COLUMN(DATOS_ESF!I:I)-2,0),"")</f>
        <v>218235867</v>
      </c>
      <c r="AC88" s="35">
        <f>IFERROR(VLOOKUP($D88,DATOS_ESF!$C:$T,COLUMN(DATOS_ESF!J:J)-2,0),"")</f>
        <v>541920810</v>
      </c>
      <c r="AD88" s="35">
        <f>IFERROR(VLOOKUP($D88,DATOS_ESF!$C:$T,COLUMN(DATOS_ESF!K:K)-2,0),"")</f>
        <v>701811336</v>
      </c>
      <c r="AE88" s="35">
        <f>IFERROR(VLOOKUP($D88,DATOS_ESF!$C:$T,COLUMN(DATOS_ESF!L:L)-2,0),"")</f>
        <v>297709091</v>
      </c>
      <c r="AF88">
        <f>IFERROR(VLOOKUP($D88,DATOS_ESF!$C:$T,COLUMN(DATOS_ESF!M:M)-2,0),"")</f>
        <v>251813615</v>
      </c>
      <c r="AG88">
        <f>IFERROR(VLOOKUP($D88,DATOS_ESF!$C:$T,COLUMN(DATOS_ESF!N:N)-2,0),"")</f>
        <v>1.7387643725541377</v>
      </c>
      <c r="AH88">
        <f>IFERROR(VLOOKUP($D88,DATOS_ESF!$C:$T,COLUMN(DATOS_ESF!O:O)-2,0),"")</f>
        <v>0.86535302100240497</v>
      </c>
      <c r="AI88">
        <f>IFERROR(VLOOKUP($D88,DATOS_ESF!$C:$T,COLUMN(DATOS_ESF!P:P)-2,0),"")</f>
        <v>2.9832892179909178</v>
      </c>
      <c r="AJ88">
        <f>IFERROR(VLOOKUP($D88,DATOS_ESF!$C:$T,COLUMN(DATOS_ESF!Q:Q)-2,0),"")</f>
        <v>0.43572147889148471</v>
      </c>
      <c r="AK88">
        <f>IFERROR(VLOOKUP($D88,DATOS_ESF!$C:$T,COLUMN(DATOS_ESF!R:R)-2,0),"")</f>
        <v>0.7721744893559257</v>
      </c>
      <c r="AL88">
        <f>IFERROR(VLOOKUP($D88,DATOS_ESF!$C:$T,COLUMN(DATOS_ESF!S:S)-2,0),"")</f>
        <v>0.73974706367362797</v>
      </c>
      <c r="AM88">
        <f>IFERROR(VLOOKUP($D88,DATOS_ERI!$C:$Z,COLUMN(DATOS_ERI!Z:Z)-2,0),"")</f>
        <v>655337691</v>
      </c>
      <c r="AN88">
        <f>IFERROR(VLOOKUP($D88,DATOS_ERI!$C:$AA,COLUMN(DATOS_ERI!AA:AA)-2,0),"")</f>
        <v>495328245</v>
      </c>
    </row>
    <row r="89" spans="1:40" hidden="1" x14ac:dyDescent="0.25">
      <c r="A89">
        <v>890205645</v>
      </c>
      <c r="B89" t="str">
        <f>VLOOKUP(A89,EMPRESAS!A:B,2,0)</f>
        <v>MARVAL S.A.</v>
      </c>
      <c r="C89">
        <v>2017</v>
      </c>
      <c r="D89" t="s">
        <v>632</v>
      </c>
      <c r="E89" s="35">
        <f>IFERROR(VLOOKUP($D89,DATOS_ERI!$C:$Z,COLUMN(DATOS_ERI!E:E)-2,0),"")</f>
        <v>246837612</v>
      </c>
      <c r="F89" s="35">
        <f>IFERROR(VLOOKUP($D89,DATOS_ERI!$C:$Z,COLUMN(DATOS_ERI!F:F)-2,0),"")</f>
        <v>184717658</v>
      </c>
      <c r="G89" s="35">
        <f>IFERROR(VLOOKUP($D89,DATOS_ERI!$C:$Z,COLUMN(DATOS_ERI!G:G)-2,0),"")</f>
        <v>184597184</v>
      </c>
      <c r="H89" s="35">
        <f>IFERROR(VLOOKUP($D89,DATOS_ERI!$C:$Z,COLUMN(DATOS_ERI!H:H)-2,0),"")</f>
        <v>204494621</v>
      </c>
      <c r="I89" s="35">
        <f>IFERROR(VLOOKUP($D89,DATOS_ERI!$C:$Z,COLUMN(DATOS_ERI!I:I)-2,0),"")</f>
        <v>204494621</v>
      </c>
      <c r="J89" s="40">
        <f>IFERROR(VLOOKUP($D89,DATOS_ERI!$C:$Z,COLUMN(DATOS_ERI!J:J)-2,0),"")</f>
        <v>0.61471070439246478</v>
      </c>
      <c r="K89" s="40">
        <f>IFERROR(VLOOKUP($D89,DATOS_ERI!$C:$Z,COLUMN(DATOS_ERI!K:K)-2,0),"")</f>
        <v>0.46001061484465505</v>
      </c>
      <c r="L89" s="40">
        <f>IFERROR(VLOOKUP($D89,DATOS_ERI!$C:$Z,COLUMN(DATOS_ERI!L:L)-2,0),"")</f>
        <v>0.5092620670766338</v>
      </c>
      <c r="M89" s="40">
        <f>IFERROR(VLOOKUP($D89,DATOS_ERI!$C:$Z,COLUMN(DATOS_ERI!M:M)-2,0),"")</f>
        <v>0</v>
      </c>
      <c r="N89" s="35">
        <f>IFERROR(VLOOKUP($D89,DATOS_ERI!$C:$Z,COLUMN(DATOS_ERI!N:N)-2,0),"")</f>
        <v>401550860</v>
      </c>
      <c r="O89" s="35">
        <f>IFERROR(VLOOKUP($D89,DATOS_ERI!$C:$Z,COLUMN(DATOS_ERI!O:O)-2,0),"")</f>
        <v>154713248</v>
      </c>
      <c r="P89" s="35">
        <f>IFERROR(VLOOKUP($D89,DATOS_ERI!$C:$Z,COLUMN(DATOS_ERI!P:P)-2,0),"")</f>
        <v>16789784</v>
      </c>
      <c r="Q89" s="35">
        <f>IFERROR(VLOOKUP($D89,DATOS_ERI!$C:$Z,COLUMN(DATOS_ERI!Q:Q)-2,0),"")</f>
        <v>0</v>
      </c>
      <c r="R89" s="35">
        <f>IFERROR(VLOOKUP($D89,DATOS_ERI!$C:$Z,COLUMN(DATOS_ERI!R:R)-2,0),"")</f>
        <v>35095004</v>
      </c>
      <c r="S89" s="35">
        <f>IFERROR(VLOOKUP($D89,DATOS_ERI!$C:$Z,COLUMN(DATOS_ERI!S:S)-2,0),"")</f>
        <v>10235166</v>
      </c>
      <c r="T89" s="35">
        <f>IFERROR(VLOOKUP($D89,DATOS_ERI!$C:$Z,COLUMN(DATOS_ERI!T:T)-2,0),"")</f>
        <v>0</v>
      </c>
      <c r="U89" s="35">
        <f>IFERROR(VLOOKUP($D89,DATOS_ERI!$C:$Z,COLUMN(DATOS_ERI!U:U)-2,0),"")</f>
        <v>0</v>
      </c>
      <c r="V89" s="35">
        <f>IFERROR(VLOOKUP($D89,DATOS_ERI!$C:$Z,COLUMN(DATOS_ERI!V:V)-2,0),"")</f>
        <v>0</v>
      </c>
      <c r="W89" s="35">
        <f>IFERROR(VLOOKUP($D89,DATOS_ERI!$C:$Z,COLUMN(DATOS_ERI!W:W)-2,0),"")</f>
        <v>0</v>
      </c>
      <c r="X89" s="35">
        <f>IFERROR(VLOOKUP($D89,DATOS_ESF!$C:$T,COLUMN(DATOS_ESF!E:E)-2,0),"")</f>
        <v>1103648977</v>
      </c>
      <c r="Y89" s="35">
        <f>IFERROR(VLOOKUP($D89,DATOS_ESF!$C:$T,COLUMN(DATOS_ESF!F:F)-2,0),"")</f>
        <v>1421454452</v>
      </c>
      <c r="Z89" s="35">
        <f>IFERROR(VLOOKUP($D89,DATOS_ESF!$C:$T,COLUMN(DATOS_ESF!G:G)-2,0),"")</f>
        <v>2525103429</v>
      </c>
      <c r="AA89" s="35">
        <f>IFERROR(VLOOKUP($D89,DATOS_ESF!$C:$T,COLUMN(DATOS_ESF!H:H)-2,0),"")</f>
        <v>602240084</v>
      </c>
      <c r="AB89" s="35">
        <f>IFERROR(VLOOKUP($D89,DATOS_ESF!$C:$T,COLUMN(DATOS_ESF!I:I)-2,0),"")</f>
        <v>412358413</v>
      </c>
      <c r="AC89" s="35">
        <f>IFERROR(VLOOKUP($D89,DATOS_ESF!$C:$T,COLUMN(DATOS_ESF!J:J)-2,0),"")</f>
        <v>1014598497</v>
      </c>
      <c r="AD89" s="35">
        <f>IFERROR(VLOOKUP($D89,DATOS_ESF!$C:$T,COLUMN(DATOS_ESF!K:K)-2,0),"")</f>
        <v>1510504932</v>
      </c>
      <c r="AE89" s="35">
        <f>IFERROR(VLOOKUP($D89,DATOS_ESF!$C:$T,COLUMN(DATOS_ESF!L:L)-2,0),"")</f>
        <v>737867886</v>
      </c>
      <c r="AF89">
        <f>IFERROR(VLOOKUP($D89,DATOS_ESF!$C:$T,COLUMN(DATOS_ESF!M:M)-2,0),"")</f>
        <v>501408893</v>
      </c>
      <c r="AG89">
        <f>IFERROR(VLOOKUP($D89,DATOS_ESF!$C:$T,COLUMN(DATOS_ESF!N:N)-2,0),"")</f>
        <v>1.832573098870649</v>
      </c>
      <c r="AH89">
        <f>IFERROR(VLOOKUP($D89,DATOS_ESF!$C:$T,COLUMN(DATOS_ESF!O:O)-2,0),"")</f>
        <v>0.60736756107386569</v>
      </c>
      <c r="AI89">
        <f>IFERROR(VLOOKUP($D89,DATOS_ESF!$C:$T,COLUMN(DATOS_ESF!P:P)-2,0),"")</f>
        <v>3.4471333849080459</v>
      </c>
      <c r="AJ89">
        <f>IFERROR(VLOOKUP($D89,DATOS_ESF!$C:$T,COLUMN(DATOS_ESF!Q:Q)-2,0),"")</f>
        <v>0.40180472821337254</v>
      </c>
      <c r="AK89">
        <f>IFERROR(VLOOKUP($D89,DATOS_ESF!$C:$T,COLUMN(DATOS_ESF!R:R)-2,0),"")</f>
        <v>0.67169492499214167</v>
      </c>
      <c r="AL89">
        <f>IFERROR(VLOOKUP($D89,DATOS_ESF!$C:$T,COLUMN(DATOS_ESF!S:S)-2,0),"")</f>
        <v>0.76149884512314758</v>
      </c>
      <c r="AM89">
        <f>IFERROR(VLOOKUP($D89,DATOS_ERI!$C:$Z,COLUMN(DATOS_ERI!Z:Z)-2,0),"")</f>
        <v>586268518</v>
      </c>
      <c r="AN89">
        <f>IFERROR(VLOOKUP($D89,DATOS_ERI!$C:$AA,COLUMN(DATOS_ERI!AA:AA)-2,0),"")</f>
        <v>216833202</v>
      </c>
    </row>
    <row r="90" spans="1:40" hidden="1" x14ac:dyDescent="0.25">
      <c r="A90">
        <v>890312765</v>
      </c>
      <c r="B90" t="str">
        <f>VLOOKUP(A90,EMPRESAS!A:B,2,0)</f>
        <v>MORELCO S.A.S.</v>
      </c>
      <c r="C90">
        <v>2016</v>
      </c>
      <c r="D90" t="s">
        <v>633</v>
      </c>
      <c r="E90" s="35">
        <f>IFERROR(VLOOKUP($D90,DATOS_ERI!$C:$Z,COLUMN(DATOS_ERI!E:E)-2,0),"")</f>
        <v>4817786</v>
      </c>
      <c r="F90" s="35">
        <f>IFERROR(VLOOKUP($D90,DATOS_ERI!$C:$Z,COLUMN(DATOS_ERI!F:F)-2,0),"")</f>
        <v>-49262335</v>
      </c>
      <c r="G90" s="35">
        <f>IFERROR(VLOOKUP($D90,DATOS_ERI!$C:$Z,COLUMN(DATOS_ERI!G:G)-2,0),"")</f>
        <v>-66268946</v>
      </c>
      <c r="H90" s="35">
        <f>IFERROR(VLOOKUP($D90,DATOS_ERI!$C:$Z,COLUMN(DATOS_ERI!H:H)-2,0),"")</f>
        <v>-54604190</v>
      </c>
      <c r="I90" s="35">
        <f>IFERROR(VLOOKUP($D90,DATOS_ERI!$C:$Z,COLUMN(DATOS_ERI!I:I)-2,0),"")</f>
        <v>-54604190</v>
      </c>
      <c r="J90" s="40">
        <f>IFERROR(VLOOKUP($D90,DATOS_ERI!$C:$Z,COLUMN(DATOS_ERI!J:J)-2,0),"")</f>
        <v>8.2576455988453319E-3</v>
      </c>
      <c r="K90" s="40">
        <f>IFERROR(VLOOKUP($D90,DATOS_ERI!$C:$Z,COLUMN(DATOS_ERI!K:K)-2,0),"")</f>
        <v>-8.4435237223403931E-2</v>
      </c>
      <c r="L90" s="40">
        <f>IFERROR(VLOOKUP($D90,DATOS_ERI!$C:$Z,COLUMN(DATOS_ERI!L:L)-2,0),"")</f>
        <v>-9.3591132780080785E-2</v>
      </c>
      <c r="M90" s="40">
        <f>IFERROR(VLOOKUP($D90,DATOS_ERI!$C:$Z,COLUMN(DATOS_ERI!M:M)-2,0),"")</f>
        <v>3.0289679865243224E-2</v>
      </c>
      <c r="N90" s="35">
        <f>IFERROR(VLOOKUP($D90,DATOS_ERI!$C:$Z,COLUMN(DATOS_ERI!N:N)-2,0),"")</f>
        <v>583433370</v>
      </c>
      <c r="O90" s="35">
        <f>IFERROR(VLOOKUP($D90,DATOS_ERI!$C:$Z,COLUMN(DATOS_ERI!O:O)-2,0),"")</f>
        <v>578615584</v>
      </c>
      <c r="P90" s="35">
        <f>IFERROR(VLOOKUP($D90,DATOS_ERI!$C:$Z,COLUMN(DATOS_ERI!P:P)-2,0),"")</f>
        <v>53226100</v>
      </c>
      <c r="Q90" s="35">
        <f>IFERROR(VLOOKUP($D90,DATOS_ERI!$C:$Z,COLUMN(DATOS_ERI!Q:Q)-2,0),"")</f>
        <v>0</v>
      </c>
      <c r="R90" s="35">
        <f>IFERROR(VLOOKUP($D90,DATOS_ERI!$C:$Z,COLUMN(DATOS_ERI!R:R)-2,0),"")</f>
        <v>486366</v>
      </c>
      <c r="S90" s="35">
        <f>IFERROR(VLOOKUP($D90,DATOS_ERI!$C:$Z,COLUMN(DATOS_ERI!S:S)-2,0),"")</f>
        <v>0</v>
      </c>
      <c r="T90" s="35">
        <f>IFERROR(VLOOKUP($D90,DATOS_ERI!$C:$Z,COLUMN(DATOS_ERI!T:T)-2,0),"")</f>
        <v>3796498</v>
      </c>
      <c r="U90" s="35">
        <f>IFERROR(VLOOKUP($D90,DATOS_ERI!$C:$Z,COLUMN(DATOS_ERI!U:U)-2,0),"")</f>
        <v>486366</v>
      </c>
      <c r="V90" s="35">
        <f>IFERROR(VLOOKUP($D90,DATOS_ERI!$C:$Z,COLUMN(DATOS_ERI!V:V)-2,0),"")</f>
        <v>665399</v>
      </c>
      <c r="W90" s="35">
        <f>IFERROR(VLOOKUP($D90,DATOS_ERI!$C:$Z,COLUMN(DATOS_ERI!W:W)-2,0),"")</f>
        <v>17672010</v>
      </c>
      <c r="X90" s="35">
        <f>IFERROR(VLOOKUP($D90,DATOS_ESF!$C:$T,COLUMN(DATOS_ESF!E:E)-2,0),"")</f>
        <v>216414984</v>
      </c>
      <c r="Y90" s="35">
        <f>IFERROR(VLOOKUP($D90,DATOS_ESF!$C:$T,COLUMN(DATOS_ESF!F:F)-2,0),"")</f>
        <v>47235444</v>
      </c>
      <c r="Z90" s="35">
        <f>IFERROR(VLOOKUP($D90,DATOS_ESF!$C:$T,COLUMN(DATOS_ESF!G:G)-2,0),"")</f>
        <v>263650428</v>
      </c>
      <c r="AA90" s="35">
        <f>IFERROR(VLOOKUP($D90,DATOS_ESF!$C:$T,COLUMN(DATOS_ESF!H:H)-2,0),"")</f>
        <v>111329612</v>
      </c>
      <c r="AB90" s="35">
        <f>IFERROR(VLOOKUP($D90,DATOS_ESF!$C:$T,COLUMN(DATOS_ESF!I:I)-2,0),"")</f>
        <v>24404705</v>
      </c>
      <c r="AC90" s="35">
        <f>IFERROR(VLOOKUP($D90,DATOS_ESF!$C:$T,COLUMN(DATOS_ESF!J:J)-2,0),"")</f>
        <v>134284317</v>
      </c>
      <c r="AD90" s="35">
        <f>IFERROR(VLOOKUP($D90,DATOS_ESF!$C:$T,COLUMN(DATOS_ESF!K:K)-2,0),"")</f>
        <v>129366111</v>
      </c>
      <c r="AE90" s="35">
        <f>IFERROR(VLOOKUP($D90,DATOS_ESF!$C:$T,COLUMN(DATOS_ESF!L:L)-2,0),"")</f>
        <v>7662839</v>
      </c>
      <c r="AF90">
        <f>IFERROR(VLOOKUP($D90,DATOS_ESF!$C:$T,COLUMN(DATOS_ESF!M:M)-2,0),"")</f>
        <v>105085372</v>
      </c>
      <c r="AG90">
        <f>IFERROR(VLOOKUP($D90,DATOS_ESF!$C:$T,COLUMN(DATOS_ESF!N:N)-2,0),"")</f>
        <v>1.9439121372308386</v>
      </c>
      <c r="AH90">
        <f>IFERROR(VLOOKUP($D90,DATOS_ESF!$C:$T,COLUMN(DATOS_ESF!O:O)-2,0),"")</f>
        <v>1.8750819413616568</v>
      </c>
      <c r="AI90">
        <f>IFERROR(VLOOKUP($D90,DATOS_ESF!$C:$T,COLUMN(DATOS_ESF!P:P)-2,0),"")</f>
        <v>1.9355056330326468</v>
      </c>
      <c r="AJ90">
        <f>IFERROR(VLOOKUP($D90,DATOS_ESF!$C:$T,COLUMN(DATOS_ESF!Q:Q)-2,0),"")</f>
        <v>0.50932713448885436</v>
      </c>
      <c r="AK90">
        <f>IFERROR(VLOOKUP($D90,DATOS_ESF!$C:$T,COLUMN(DATOS_ESF!R:R)-2,0),"")</f>
        <v>1.0380177309341856</v>
      </c>
      <c r="AL90">
        <f>IFERROR(VLOOKUP($D90,DATOS_ESF!$C:$T,COLUMN(DATOS_ESF!S:S)-2,0),"")</f>
        <v>0.58323749810108405</v>
      </c>
      <c r="AM90">
        <f>IFERROR(VLOOKUP($D90,DATOS_ERI!$C:$Z,COLUMN(DATOS_ERI!Z:Z)-2,0),"")</f>
        <v>532800554</v>
      </c>
      <c r="AN90">
        <f>IFERROR(VLOOKUP($D90,DATOS_ERI!$C:$AA,COLUMN(DATOS_ERI!AA:AA)-2,0),"")</f>
        <v>650486426</v>
      </c>
    </row>
    <row r="91" spans="1:40" hidden="1" x14ac:dyDescent="0.25">
      <c r="A91">
        <v>890312765</v>
      </c>
      <c r="B91" t="str">
        <f>VLOOKUP(A91,EMPRESAS!A:B,2,0)</f>
        <v>MORELCO S.A.S.</v>
      </c>
      <c r="C91">
        <v>2017</v>
      </c>
      <c r="D91" t="s">
        <v>634</v>
      </c>
      <c r="E91" s="35">
        <f>IFERROR(VLOOKUP($D91,DATOS_ERI!$C:$Z,COLUMN(DATOS_ERI!E:E)-2,0),"")</f>
        <v>25939427</v>
      </c>
      <c r="F91" s="35">
        <f>IFERROR(VLOOKUP($D91,DATOS_ERI!$C:$Z,COLUMN(DATOS_ERI!F:F)-2,0),"")</f>
        <v>6376116</v>
      </c>
      <c r="G91" s="35">
        <f>IFERROR(VLOOKUP($D91,DATOS_ERI!$C:$Z,COLUMN(DATOS_ERI!G:G)-2,0),"")</f>
        <v>4003280</v>
      </c>
      <c r="H91" s="35">
        <f>IFERROR(VLOOKUP($D91,DATOS_ERI!$C:$Z,COLUMN(DATOS_ERI!H:H)-2,0),"")</f>
        <v>-7292442</v>
      </c>
      <c r="I91" s="35">
        <f>IFERROR(VLOOKUP($D91,DATOS_ERI!$C:$Z,COLUMN(DATOS_ERI!I:I)-2,0),"")</f>
        <v>-7292442</v>
      </c>
      <c r="J91" s="40">
        <f>IFERROR(VLOOKUP($D91,DATOS_ERI!$C:$Z,COLUMN(DATOS_ERI!J:J)-2,0),"")</f>
        <v>0.12091868118772682</v>
      </c>
      <c r="K91" s="40">
        <f>IFERROR(VLOOKUP($D91,DATOS_ERI!$C:$Z,COLUMN(DATOS_ERI!K:K)-2,0),"")</f>
        <v>2.9722766729579801E-2</v>
      </c>
      <c r="L91" s="40">
        <f>IFERROR(VLOOKUP($D91,DATOS_ERI!$C:$Z,COLUMN(DATOS_ERI!L:L)-2,0),"")</f>
        <v>-3.3994292521495904E-2</v>
      </c>
      <c r="M91" s="40">
        <f>IFERROR(VLOOKUP($D91,DATOS_ERI!$C:$Z,COLUMN(DATOS_ERI!M:M)-2,0),"")</f>
        <v>1.554850473126234E-2</v>
      </c>
      <c r="N91" s="35">
        <f>IFERROR(VLOOKUP($D91,DATOS_ERI!$C:$Z,COLUMN(DATOS_ERI!N:N)-2,0),"")</f>
        <v>214519599</v>
      </c>
      <c r="O91" s="35">
        <f>IFERROR(VLOOKUP($D91,DATOS_ERI!$C:$Z,COLUMN(DATOS_ERI!O:O)-2,0),"")</f>
        <v>188580172</v>
      </c>
      <c r="P91" s="35">
        <f>IFERROR(VLOOKUP($D91,DATOS_ERI!$C:$Z,COLUMN(DATOS_ERI!P:P)-2,0),"")</f>
        <v>20135012</v>
      </c>
      <c r="Q91" s="35">
        <f>IFERROR(VLOOKUP($D91,DATOS_ERI!$C:$Z,COLUMN(DATOS_ERI!Q:Q)-2,0),"")</f>
        <v>0</v>
      </c>
      <c r="R91" s="35">
        <f>IFERROR(VLOOKUP($D91,DATOS_ERI!$C:$Z,COLUMN(DATOS_ERI!R:R)-2,0),"")</f>
        <v>230393</v>
      </c>
      <c r="S91" s="35">
        <f>IFERROR(VLOOKUP($D91,DATOS_ERI!$C:$Z,COLUMN(DATOS_ERI!S:S)-2,0),"")</f>
        <v>0</v>
      </c>
      <c r="T91" s="35">
        <f>IFERROR(VLOOKUP($D91,DATOS_ERI!$C:$Z,COLUMN(DATOS_ERI!T:T)-2,0),"")</f>
        <v>888119</v>
      </c>
      <c r="U91" s="35">
        <f>IFERROR(VLOOKUP($D91,DATOS_ERI!$C:$Z,COLUMN(DATOS_ERI!U:U)-2,0),"")</f>
        <v>0</v>
      </c>
      <c r="V91" s="35">
        <f>IFERROR(VLOOKUP($D91,DATOS_ERI!$C:$Z,COLUMN(DATOS_ERI!V:V)-2,0),"")</f>
        <v>962623</v>
      </c>
      <c r="W91" s="35">
        <f>IFERROR(VLOOKUP($D91,DATOS_ERI!$C:$Z,COLUMN(DATOS_ERI!W:W)-2,0),"")</f>
        <v>3335459</v>
      </c>
      <c r="X91" s="35">
        <f>IFERROR(VLOOKUP($D91,DATOS_ESF!$C:$T,COLUMN(DATOS_ESF!E:E)-2,0),"")</f>
        <v>377737572</v>
      </c>
      <c r="Y91" s="35">
        <f>IFERROR(VLOOKUP($D91,DATOS_ESF!$C:$T,COLUMN(DATOS_ESF!F:F)-2,0),"")</f>
        <v>99202341</v>
      </c>
      <c r="Z91" s="35">
        <f>IFERROR(VLOOKUP($D91,DATOS_ESF!$C:$T,COLUMN(DATOS_ESF!G:G)-2,0),"")</f>
        <v>476939913</v>
      </c>
      <c r="AA91" s="35">
        <f>IFERROR(VLOOKUP($D91,DATOS_ESF!$C:$T,COLUMN(DATOS_ESF!H:H)-2,0),"")</f>
        <v>190625333</v>
      </c>
      <c r="AB91" s="35">
        <f>IFERROR(VLOOKUP($D91,DATOS_ESF!$C:$T,COLUMN(DATOS_ESF!I:I)-2,0),"")</f>
        <v>35118639</v>
      </c>
      <c r="AC91" s="35">
        <f>IFERROR(VLOOKUP($D91,DATOS_ESF!$C:$T,COLUMN(DATOS_ESF!J:J)-2,0),"")</f>
        <v>225743972</v>
      </c>
      <c r="AD91" s="35">
        <f>IFERROR(VLOOKUP($D91,DATOS_ESF!$C:$T,COLUMN(DATOS_ESF!K:K)-2,0),"")</f>
        <v>251195941</v>
      </c>
      <c r="AE91" s="35">
        <f>IFERROR(VLOOKUP($D91,DATOS_ESF!$C:$T,COLUMN(DATOS_ESF!L:L)-2,0),"")</f>
        <v>13071854</v>
      </c>
      <c r="AF91">
        <f>IFERROR(VLOOKUP($D91,DATOS_ESF!$C:$T,COLUMN(DATOS_ESF!M:M)-2,0),"")</f>
        <v>187112239</v>
      </c>
      <c r="AG91">
        <f>IFERROR(VLOOKUP($D91,DATOS_ESF!$C:$T,COLUMN(DATOS_ESF!N:N)-2,0),"")</f>
        <v>1.9815706866201253</v>
      </c>
      <c r="AH91">
        <f>IFERROR(VLOOKUP($D91,DATOS_ESF!$C:$T,COLUMN(DATOS_ESF!O:O)-2,0),"")</f>
        <v>1.9129971460823625</v>
      </c>
      <c r="AI91">
        <f>IFERROR(VLOOKUP($D91,DATOS_ESF!$C:$T,COLUMN(DATOS_ESF!P:P)-2,0),"")</f>
        <v>2.8247774920890301</v>
      </c>
      <c r="AJ91">
        <f>IFERROR(VLOOKUP($D91,DATOS_ESF!$C:$T,COLUMN(DATOS_ESF!Q:Q)-2,0),"")</f>
        <v>0.47331742604649657</v>
      </c>
      <c r="AK91">
        <f>IFERROR(VLOOKUP($D91,DATOS_ESF!$C:$T,COLUMN(DATOS_ESF!R:R)-2,0),"")</f>
        <v>0.89867683013237865</v>
      </c>
      <c r="AL91">
        <f>IFERROR(VLOOKUP($D91,DATOS_ESF!$C:$T,COLUMN(DATOS_ESF!S:S)-2,0),"")</f>
        <v>0.60031583056040017</v>
      </c>
      <c r="AM91">
        <f>IFERROR(VLOOKUP($D91,DATOS_ERI!$C:$Z,COLUMN(DATOS_ERI!Z:Z)-2,0),"")</f>
        <v>222746457</v>
      </c>
      <c r="AN91">
        <f>IFERROR(VLOOKUP($D91,DATOS_ERI!$C:$AA,COLUMN(DATOS_ERI!AA:AA)-2,0),"")</f>
        <v>212281036</v>
      </c>
    </row>
    <row r="92" spans="1:40" hidden="1" x14ac:dyDescent="0.25">
      <c r="A92">
        <v>890806999</v>
      </c>
      <c r="B92" t="str">
        <f>VLOOKUP(A92,EMPRESAS!A:B,2,0)</f>
        <v>ARMETALES S.A</v>
      </c>
      <c r="C92">
        <v>2016</v>
      </c>
      <c r="D92" t="s">
        <v>635</v>
      </c>
      <c r="E92" s="35">
        <f>IFERROR(VLOOKUP($D92,DATOS_ERI!$C:$Z,COLUMN(DATOS_ERI!E:E)-2,0),"")</f>
        <v>35009826</v>
      </c>
      <c r="F92" s="35">
        <f>IFERROR(VLOOKUP($D92,DATOS_ERI!$C:$Z,COLUMN(DATOS_ERI!F:F)-2,0),"")</f>
        <v>9635144</v>
      </c>
      <c r="G92" s="35">
        <f>IFERROR(VLOOKUP($D92,DATOS_ERI!$C:$Z,COLUMN(DATOS_ERI!G:G)-2,0),"")</f>
        <v>3280316</v>
      </c>
      <c r="H92" s="35">
        <f>IFERROR(VLOOKUP($D92,DATOS_ERI!$C:$Z,COLUMN(DATOS_ERI!H:H)-2,0),"")</f>
        <v>1905922</v>
      </c>
      <c r="I92" s="35">
        <f>IFERROR(VLOOKUP($D92,DATOS_ERI!$C:$Z,COLUMN(DATOS_ERI!I:I)-2,0),"")</f>
        <v>1905922</v>
      </c>
      <c r="J92" s="40">
        <f>IFERROR(VLOOKUP($D92,DATOS_ERI!$C:$Z,COLUMN(DATOS_ERI!J:J)-2,0),"")</f>
        <v>0.11316730543640982</v>
      </c>
      <c r="K92" s="40">
        <f>IFERROR(VLOOKUP($D92,DATOS_ERI!$C:$Z,COLUMN(DATOS_ERI!K:K)-2,0),"")</f>
        <v>3.1145064359125677E-2</v>
      </c>
      <c r="L92" s="40">
        <f>IFERROR(VLOOKUP($D92,DATOS_ERI!$C:$Z,COLUMN(DATOS_ERI!L:L)-2,0),"")</f>
        <v>6.1607863207310161E-3</v>
      </c>
      <c r="M92" s="40">
        <f>IFERROR(VLOOKUP($D92,DATOS_ERI!$C:$Z,COLUMN(DATOS_ERI!M:M)-2,0),"")</f>
        <v>2.1013938066215918E-2</v>
      </c>
      <c r="N92" s="35">
        <f>IFERROR(VLOOKUP($D92,DATOS_ERI!$C:$Z,COLUMN(DATOS_ERI!N:N)-2,0),"")</f>
        <v>309363432</v>
      </c>
      <c r="O92" s="35">
        <f>IFERROR(VLOOKUP($D92,DATOS_ERI!$C:$Z,COLUMN(DATOS_ERI!O:O)-2,0),"")</f>
        <v>274353606</v>
      </c>
      <c r="P92" s="35">
        <f>IFERROR(VLOOKUP($D92,DATOS_ERI!$C:$Z,COLUMN(DATOS_ERI!P:P)-2,0),"")</f>
        <v>3618974</v>
      </c>
      <c r="Q92" s="35">
        <f>IFERROR(VLOOKUP($D92,DATOS_ERI!$C:$Z,COLUMN(DATOS_ERI!Q:Q)-2,0),"")</f>
        <v>12525798</v>
      </c>
      <c r="R92" s="35">
        <f>IFERROR(VLOOKUP($D92,DATOS_ERI!$C:$Z,COLUMN(DATOS_ERI!R:R)-2,0),"")</f>
        <v>99284</v>
      </c>
      <c r="S92" s="35">
        <f>IFERROR(VLOOKUP($D92,DATOS_ERI!$C:$Z,COLUMN(DATOS_ERI!S:S)-2,0),"")</f>
        <v>12525798</v>
      </c>
      <c r="T92" s="35">
        <f>IFERROR(VLOOKUP($D92,DATOS_ERI!$C:$Z,COLUMN(DATOS_ERI!T:T)-2,0),"")</f>
        <v>3494456</v>
      </c>
      <c r="U92" s="35">
        <f>IFERROR(VLOOKUP($D92,DATOS_ERI!$C:$Z,COLUMN(DATOS_ERI!U:U)-2,0),"")</f>
        <v>99284</v>
      </c>
      <c r="V92" s="35">
        <f>IFERROR(VLOOKUP($D92,DATOS_ERI!$C:$Z,COLUMN(DATOS_ERI!V:V)-2,0),"")</f>
        <v>146116</v>
      </c>
      <c r="W92" s="35">
        <f>IFERROR(VLOOKUP($D92,DATOS_ERI!$C:$Z,COLUMN(DATOS_ERI!W:W)-2,0),"")</f>
        <v>6500944</v>
      </c>
      <c r="X92" s="35">
        <f>IFERROR(VLOOKUP($D92,DATOS_ESF!$C:$T,COLUMN(DATOS_ESF!E:E)-2,0),"")</f>
        <v>43241554</v>
      </c>
      <c r="Y92" s="35">
        <f>IFERROR(VLOOKUP($D92,DATOS_ESF!$C:$T,COLUMN(DATOS_ESF!F:F)-2,0),"")</f>
        <v>12158042</v>
      </c>
      <c r="Z92" s="35">
        <f>IFERROR(VLOOKUP($D92,DATOS_ESF!$C:$T,COLUMN(DATOS_ESF!G:G)-2,0),"")</f>
        <v>55399596</v>
      </c>
      <c r="AA92" s="35">
        <f>IFERROR(VLOOKUP($D92,DATOS_ESF!$C:$T,COLUMN(DATOS_ESF!H:H)-2,0),"")</f>
        <v>38493055</v>
      </c>
      <c r="AB92" s="35">
        <f>IFERROR(VLOOKUP($D92,DATOS_ESF!$C:$T,COLUMN(DATOS_ESF!I:I)-2,0),"")</f>
        <v>1218353</v>
      </c>
      <c r="AC92" s="35">
        <f>IFERROR(VLOOKUP($D92,DATOS_ESF!$C:$T,COLUMN(DATOS_ESF!J:J)-2,0),"")</f>
        <v>39711408</v>
      </c>
      <c r="AD92" s="35">
        <f>IFERROR(VLOOKUP($D92,DATOS_ESF!$C:$T,COLUMN(DATOS_ESF!K:K)-2,0),"")</f>
        <v>15688188</v>
      </c>
      <c r="AE92" s="35">
        <f>IFERROR(VLOOKUP($D92,DATOS_ESF!$C:$T,COLUMN(DATOS_ESF!L:L)-2,0),"")</f>
        <v>20539016</v>
      </c>
      <c r="AF92">
        <f>IFERROR(VLOOKUP($D92,DATOS_ESF!$C:$T,COLUMN(DATOS_ESF!M:M)-2,0),"")</f>
        <v>4748499</v>
      </c>
      <c r="AG92">
        <f>IFERROR(VLOOKUP($D92,DATOS_ESF!$C:$T,COLUMN(DATOS_ESF!N:N)-2,0),"")</f>
        <v>1.1233598892059879</v>
      </c>
      <c r="AH92">
        <f>IFERROR(VLOOKUP($D92,DATOS_ESF!$C:$T,COLUMN(DATOS_ESF!O:O)-2,0),"")</f>
        <v>0.58978270236020502</v>
      </c>
      <c r="AI92">
        <f>IFERROR(VLOOKUP($D92,DATOS_ESF!$C:$T,COLUMN(DATOS_ESF!P:P)-2,0),"")</f>
        <v>9.9790799546601026</v>
      </c>
      <c r="AJ92">
        <f>IFERROR(VLOOKUP($D92,DATOS_ESF!$C:$T,COLUMN(DATOS_ESF!Q:Q)-2,0),"")</f>
        <v>0.71681764610702214</v>
      </c>
      <c r="AK92">
        <f>IFERROR(VLOOKUP($D92,DATOS_ESF!$C:$T,COLUMN(DATOS_ESF!R:R)-2,0),"")</f>
        <v>2.5312934801648219</v>
      </c>
      <c r="AL92">
        <f>IFERROR(VLOOKUP($D92,DATOS_ESF!$C:$T,COLUMN(DATOS_ESF!S:S)-2,0),"")</f>
        <v>0.30517444567646307</v>
      </c>
      <c r="AM92">
        <f>IFERROR(VLOOKUP($D92,DATOS_ERI!$C:$Z,COLUMN(DATOS_ERI!Z:Z)-2,0),"")</f>
        <v>323326345</v>
      </c>
      <c r="AN92">
        <f>IFERROR(VLOOKUP($D92,DATOS_ERI!$C:$AA,COLUMN(DATOS_ERI!AA:AA)-2,0),"")</f>
        <v>309723688</v>
      </c>
    </row>
    <row r="93" spans="1:40" hidden="1" x14ac:dyDescent="0.25">
      <c r="A93">
        <v>890806999</v>
      </c>
      <c r="B93" t="str">
        <f>VLOOKUP(A93,EMPRESAS!A:B,2,0)</f>
        <v>ARMETALES S.A</v>
      </c>
      <c r="C93">
        <v>2017</v>
      </c>
      <c r="D93" t="s">
        <v>636</v>
      </c>
      <c r="E93" s="35">
        <f>IFERROR(VLOOKUP($D93,DATOS_ERI!$C:$Z,COLUMN(DATOS_ERI!E:E)-2,0),"")</f>
        <v>19593569</v>
      </c>
      <c r="F93" s="35">
        <f>IFERROR(VLOOKUP($D93,DATOS_ERI!$C:$Z,COLUMN(DATOS_ERI!F:F)-2,0),"")</f>
        <v>4682802</v>
      </c>
      <c r="G93" s="35">
        <f>IFERROR(VLOOKUP($D93,DATOS_ERI!$C:$Z,COLUMN(DATOS_ERI!G:G)-2,0),"")</f>
        <v>1134206</v>
      </c>
      <c r="H93" s="35">
        <f>IFERROR(VLOOKUP($D93,DATOS_ERI!$C:$Z,COLUMN(DATOS_ERI!H:H)-2,0),"")</f>
        <v>479404</v>
      </c>
      <c r="I93" s="35">
        <f>IFERROR(VLOOKUP($D93,DATOS_ERI!$C:$Z,COLUMN(DATOS_ERI!I:I)-2,0),"")</f>
        <v>479404</v>
      </c>
      <c r="J93" s="40">
        <f>IFERROR(VLOOKUP($D93,DATOS_ERI!$C:$Z,COLUMN(DATOS_ERI!J:J)-2,0),"")</f>
        <v>0.12077135328751244</v>
      </c>
      <c r="K93" s="40">
        <f>IFERROR(VLOOKUP($D93,DATOS_ERI!$C:$Z,COLUMN(DATOS_ERI!K:K)-2,0),"")</f>
        <v>2.8863977497793781E-2</v>
      </c>
      <c r="L93" s="40">
        <f>IFERROR(VLOOKUP($D93,DATOS_ERI!$C:$Z,COLUMN(DATOS_ERI!L:L)-2,0),"")</f>
        <v>2.954962919284721E-3</v>
      </c>
      <c r="M93" s="40">
        <f>IFERROR(VLOOKUP($D93,DATOS_ERI!$C:$Z,COLUMN(DATOS_ERI!M:M)-2,0),"")</f>
        <v>2.1872928877360396E-2</v>
      </c>
      <c r="N93" s="35">
        <f>IFERROR(VLOOKUP($D93,DATOS_ERI!$C:$Z,COLUMN(DATOS_ERI!N:N)-2,0),"")</f>
        <v>162236892</v>
      </c>
      <c r="O93" s="35">
        <f>IFERROR(VLOOKUP($D93,DATOS_ERI!$C:$Z,COLUMN(DATOS_ERI!O:O)-2,0),"")</f>
        <v>142643323</v>
      </c>
      <c r="P93" s="35">
        <f>IFERROR(VLOOKUP($D93,DATOS_ERI!$C:$Z,COLUMN(DATOS_ERI!P:P)-2,0),"")</f>
        <v>2163985</v>
      </c>
      <c r="Q93" s="35">
        <f>IFERROR(VLOOKUP($D93,DATOS_ERI!$C:$Z,COLUMN(DATOS_ERI!Q:Q)-2,0),"")</f>
        <v>0</v>
      </c>
      <c r="R93" s="35">
        <f>IFERROR(VLOOKUP($D93,DATOS_ERI!$C:$Z,COLUMN(DATOS_ERI!R:R)-2,0),"")</f>
        <v>500530</v>
      </c>
      <c r="S93" s="35">
        <f>IFERROR(VLOOKUP($D93,DATOS_ERI!$C:$Z,COLUMN(DATOS_ERI!S:S)-2,0),"")</f>
        <v>14262531</v>
      </c>
      <c r="T93" s="35">
        <f>IFERROR(VLOOKUP($D93,DATOS_ERI!$C:$Z,COLUMN(DATOS_ERI!T:T)-2,0),"")</f>
        <v>2016279</v>
      </c>
      <c r="U93" s="35">
        <f>IFERROR(VLOOKUP($D93,DATOS_ERI!$C:$Z,COLUMN(DATOS_ERI!U:U)-2,0),"")</f>
        <v>0</v>
      </c>
      <c r="V93" s="35">
        <f>IFERROR(VLOOKUP($D93,DATOS_ERI!$C:$Z,COLUMN(DATOS_ERI!V:V)-2,0),"")</f>
        <v>0</v>
      </c>
      <c r="W93" s="35">
        <f>IFERROR(VLOOKUP($D93,DATOS_ERI!$C:$Z,COLUMN(DATOS_ERI!W:W)-2,0),"")</f>
        <v>3548596</v>
      </c>
      <c r="X93" s="35">
        <f>IFERROR(VLOOKUP($D93,DATOS_ESF!$C:$T,COLUMN(DATOS_ESF!E:E)-2,0),"")</f>
        <v>87279251</v>
      </c>
      <c r="Y93" s="35">
        <f>IFERROR(VLOOKUP($D93,DATOS_ESF!$C:$T,COLUMN(DATOS_ESF!F:F)-2,0),"")</f>
        <v>24101764</v>
      </c>
      <c r="Z93" s="35">
        <f>IFERROR(VLOOKUP($D93,DATOS_ESF!$C:$T,COLUMN(DATOS_ESF!G:G)-2,0),"")</f>
        <v>111381015</v>
      </c>
      <c r="AA93" s="35">
        <f>IFERROR(VLOOKUP($D93,DATOS_ESF!$C:$T,COLUMN(DATOS_ESF!H:H)-2,0),"")</f>
        <v>78147125</v>
      </c>
      <c r="AB93" s="35">
        <f>IFERROR(VLOOKUP($D93,DATOS_ESF!$C:$T,COLUMN(DATOS_ESF!I:I)-2,0),"")</f>
        <v>2421509</v>
      </c>
      <c r="AC93" s="35">
        <f>IFERROR(VLOOKUP($D93,DATOS_ESF!$C:$T,COLUMN(DATOS_ESF!J:J)-2,0),"")</f>
        <v>80568634</v>
      </c>
      <c r="AD93" s="35">
        <f>IFERROR(VLOOKUP($D93,DATOS_ESF!$C:$T,COLUMN(DATOS_ESF!K:K)-2,0),"")</f>
        <v>30812381</v>
      </c>
      <c r="AE93" s="35">
        <f>IFERROR(VLOOKUP($D93,DATOS_ESF!$C:$T,COLUMN(DATOS_ESF!L:L)-2,0),"")</f>
        <v>41790254</v>
      </c>
      <c r="AF93">
        <f>IFERROR(VLOOKUP($D93,DATOS_ESF!$C:$T,COLUMN(DATOS_ESF!M:M)-2,0),"")</f>
        <v>9132126</v>
      </c>
      <c r="AG93">
        <f>IFERROR(VLOOKUP($D93,DATOS_ESF!$C:$T,COLUMN(DATOS_ESF!N:N)-2,0),"")</f>
        <v>1.116858118580818</v>
      </c>
      <c r="AH93">
        <f>IFERROR(VLOOKUP($D93,DATOS_ESF!$C:$T,COLUMN(DATOS_ESF!O:O)-2,0),"")</f>
        <v>0.58209431249070265</v>
      </c>
      <c r="AI93">
        <f>IFERROR(VLOOKUP($D93,DATOS_ESF!$C:$T,COLUMN(DATOS_ESF!P:P)-2,0),"")</f>
        <v>9.9532002565342523</v>
      </c>
      <c r="AJ93">
        <f>IFERROR(VLOOKUP($D93,DATOS_ESF!$C:$T,COLUMN(DATOS_ESF!Q:Q)-2,0),"")</f>
        <v>0.72336056553264483</v>
      </c>
      <c r="AK93">
        <f>IFERROR(VLOOKUP($D93,DATOS_ESF!$C:$T,COLUMN(DATOS_ESF!R:R)-2,0),"")</f>
        <v>2.6148136361159495</v>
      </c>
      <c r="AL93">
        <f>IFERROR(VLOOKUP($D93,DATOS_ESF!$C:$T,COLUMN(DATOS_ESF!S:S)-2,0),"")</f>
        <v>0.29838020420266415</v>
      </c>
      <c r="AM93">
        <f>IFERROR(VLOOKUP($D93,DATOS_ERI!$C:$Z,COLUMN(DATOS_ERI!Z:Z)-2,0),"")</f>
        <v>168935973</v>
      </c>
      <c r="AN93">
        <f>IFERROR(VLOOKUP($D93,DATOS_ERI!$C:$AA,COLUMN(DATOS_ERI!AA:AA)-2,0),"")</f>
        <v>163118965</v>
      </c>
    </row>
    <row r="94" spans="1:40" hidden="1" x14ac:dyDescent="0.25">
      <c r="A94">
        <v>890903035</v>
      </c>
      <c r="B94" t="str">
        <f>VLOOKUP(A94,EMPRESAS!A:B,2,0)</f>
        <v>TERMOTECNICA COINDUSTRIAL S.A.S.</v>
      </c>
      <c r="C94">
        <v>2015</v>
      </c>
      <c r="D94" t="s">
        <v>637</v>
      </c>
      <c r="E94" s="35">
        <f>IFERROR(VLOOKUP($D94,DATOS_ERI!$C:$Z,COLUMN(DATOS_ERI!E:E)-2,0),"")</f>
        <v>47780626</v>
      </c>
      <c r="F94" s="35">
        <f>IFERROR(VLOOKUP($D94,DATOS_ERI!$C:$Z,COLUMN(DATOS_ERI!F:F)-2,0),"")</f>
        <v>64958755</v>
      </c>
      <c r="G94" s="35">
        <f>IFERROR(VLOOKUP($D94,DATOS_ERI!$C:$Z,COLUMN(DATOS_ERI!G:G)-2,0),"")</f>
        <v>64958755</v>
      </c>
      <c r="H94" s="35">
        <f>IFERROR(VLOOKUP($D94,DATOS_ERI!$C:$Z,COLUMN(DATOS_ERI!H:H)-2,0),"")</f>
        <v>44288942</v>
      </c>
      <c r="I94" s="35">
        <f>IFERROR(VLOOKUP($D94,DATOS_ERI!$C:$Z,COLUMN(DATOS_ERI!I:I)-2,0),"")</f>
        <v>44288942</v>
      </c>
      <c r="J94" s="40">
        <f>IFERROR(VLOOKUP($D94,DATOS_ERI!$C:$Z,COLUMN(DATOS_ERI!J:J)-2,0),"")</f>
        <v>0.15578894144633601</v>
      </c>
      <c r="K94" s="40">
        <f>IFERROR(VLOOKUP($D94,DATOS_ERI!$C:$Z,COLUMN(DATOS_ERI!K:K)-2,0),"")</f>
        <v>0.21179830668442659</v>
      </c>
      <c r="L94" s="40">
        <f>IFERROR(VLOOKUP($D94,DATOS_ERI!$C:$Z,COLUMN(DATOS_ERI!L:L)-2,0),"")</f>
        <v>0.14440429039079924</v>
      </c>
      <c r="M94" s="40">
        <f>IFERROR(VLOOKUP($D94,DATOS_ERI!$C:$Z,COLUMN(DATOS_ERI!M:M)-2,0),"")</f>
        <v>0</v>
      </c>
      <c r="N94" s="35">
        <f>IFERROR(VLOOKUP($D94,DATOS_ERI!$C:$Z,COLUMN(DATOS_ERI!N:N)-2,0),"")</f>
        <v>306701012</v>
      </c>
      <c r="O94" s="35">
        <f>IFERROR(VLOOKUP($D94,DATOS_ERI!$C:$Z,COLUMN(DATOS_ERI!O:O)-2,0),"")</f>
        <v>258920386</v>
      </c>
      <c r="P94" s="35">
        <f>IFERROR(VLOOKUP($D94,DATOS_ERI!$C:$Z,COLUMN(DATOS_ERI!P:P)-2,0),"")</f>
        <v>10239730</v>
      </c>
      <c r="Q94" s="35">
        <f>IFERROR(VLOOKUP($D94,DATOS_ERI!$C:$Z,COLUMN(DATOS_ERI!Q:Q)-2,0),"")</f>
        <v>0</v>
      </c>
      <c r="R94" s="35">
        <f>IFERROR(VLOOKUP($D94,DATOS_ERI!$C:$Z,COLUMN(DATOS_ERI!R:R)-2,0),"")</f>
        <v>0</v>
      </c>
      <c r="S94" s="35">
        <f>IFERROR(VLOOKUP($D94,DATOS_ERI!$C:$Z,COLUMN(DATOS_ERI!S:S)-2,0),"")</f>
        <v>0</v>
      </c>
      <c r="T94" s="35">
        <f>IFERROR(VLOOKUP($D94,DATOS_ERI!$C:$Z,COLUMN(DATOS_ERI!T:T)-2,0),"")</f>
        <v>43170495</v>
      </c>
      <c r="U94" s="35">
        <f>IFERROR(VLOOKUP($D94,DATOS_ERI!$C:$Z,COLUMN(DATOS_ERI!U:U)-2,0),"")</f>
        <v>15752636</v>
      </c>
      <c r="V94" s="35">
        <f>IFERROR(VLOOKUP($D94,DATOS_ERI!$C:$Z,COLUMN(DATOS_ERI!V:V)-2,0),"")</f>
        <v>0</v>
      </c>
      <c r="W94" s="35">
        <f>IFERROR(VLOOKUP($D94,DATOS_ERI!$C:$Z,COLUMN(DATOS_ERI!W:W)-2,0),"")</f>
        <v>0</v>
      </c>
      <c r="X94" s="35">
        <f>IFERROR(VLOOKUP($D94,DATOS_ESF!$C:$T,COLUMN(DATOS_ESF!E:E)-2,0),"")</f>
        <v>413745542</v>
      </c>
      <c r="Y94" s="35">
        <f>IFERROR(VLOOKUP($D94,DATOS_ESF!$C:$T,COLUMN(DATOS_ESF!F:F)-2,0),"")</f>
        <v>108780189</v>
      </c>
      <c r="Z94" s="35">
        <f>IFERROR(VLOOKUP($D94,DATOS_ESF!$C:$T,COLUMN(DATOS_ESF!G:G)-2,0),"")</f>
        <v>522525731</v>
      </c>
      <c r="AA94" s="35">
        <f>IFERROR(VLOOKUP($D94,DATOS_ESF!$C:$T,COLUMN(DATOS_ESF!H:H)-2,0),"")</f>
        <v>138036931</v>
      </c>
      <c r="AB94" s="35">
        <f>IFERROR(VLOOKUP($D94,DATOS_ESF!$C:$T,COLUMN(DATOS_ESF!I:I)-2,0),"")</f>
        <v>43803198</v>
      </c>
      <c r="AC94" s="35">
        <f>IFERROR(VLOOKUP($D94,DATOS_ESF!$C:$T,COLUMN(DATOS_ESF!J:J)-2,0),"")</f>
        <v>181840129</v>
      </c>
      <c r="AD94" s="35">
        <f>IFERROR(VLOOKUP($D94,DATOS_ESF!$C:$T,COLUMN(DATOS_ESF!K:K)-2,0),"")</f>
        <v>340685602</v>
      </c>
      <c r="AE94" s="35">
        <f>IFERROR(VLOOKUP($D94,DATOS_ESF!$C:$T,COLUMN(DATOS_ESF!L:L)-2,0),"")</f>
        <v>27359553</v>
      </c>
      <c r="AF94">
        <f>IFERROR(VLOOKUP($D94,DATOS_ESF!$C:$T,COLUMN(DATOS_ESF!M:M)-2,0),"")</f>
        <v>275708611</v>
      </c>
      <c r="AG94">
        <f>IFERROR(VLOOKUP($D94,DATOS_ESF!$C:$T,COLUMN(DATOS_ESF!N:N)-2,0),"")</f>
        <v>2.9973539617452087</v>
      </c>
      <c r="AH94">
        <f>IFERROR(VLOOKUP($D94,DATOS_ESF!$C:$T,COLUMN(DATOS_ESF!O:O)-2,0),"")</f>
        <v>2.799149374017885</v>
      </c>
      <c r="AI94">
        <f>IFERROR(VLOOKUP($D94,DATOS_ESF!$C:$T,COLUMN(DATOS_ESF!P:P)-2,0),"")</f>
        <v>2.4833846378065823</v>
      </c>
      <c r="AJ94">
        <f>IFERROR(VLOOKUP($D94,DATOS_ESF!$C:$T,COLUMN(DATOS_ESF!Q:Q)-2,0),"")</f>
        <v>0.34800224795054158</v>
      </c>
      <c r="AK94">
        <f>IFERROR(VLOOKUP($D94,DATOS_ESF!$C:$T,COLUMN(DATOS_ESF!R:R)-2,0),"")</f>
        <v>0.53374761930796244</v>
      </c>
      <c r="AL94">
        <f>IFERROR(VLOOKUP($D94,DATOS_ESF!$C:$T,COLUMN(DATOS_ESF!S:S)-2,0),"")</f>
        <v>0.73582749554586047</v>
      </c>
      <c r="AM94">
        <f>IFERROR(VLOOKUP($D94,DATOS_ERI!$C:$Z,COLUMN(DATOS_ERI!Z:Z)-2,0),"")</f>
        <v>435500075</v>
      </c>
      <c r="AN94">
        <f>IFERROR(VLOOKUP($D94,DATOS_ERI!$C:$AA,COLUMN(DATOS_ERI!AA:AA)-2,0),"")</f>
        <v>284912752</v>
      </c>
    </row>
    <row r="95" spans="1:40" hidden="1" x14ac:dyDescent="0.25">
      <c r="A95">
        <v>890903035</v>
      </c>
      <c r="B95" t="str">
        <f>VLOOKUP(A95,EMPRESAS!A:B,2,0)</f>
        <v>TERMOTECNICA COINDUSTRIAL S.A.S.</v>
      </c>
      <c r="C95">
        <v>2016</v>
      </c>
      <c r="D95" t="s">
        <v>638</v>
      </c>
      <c r="E95" s="35">
        <f>IFERROR(VLOOKUP($D95,DATOS_ERI!$C:$Z,COLUMN(DATOS_ERI!E:E)-2,0),"")</f>
        <v>118246650</v>
      </c>
      <c r="F95" s="35">
        <f>IFERROR(VLOOKUP($D95,DATOS_ERI!$C:$Z,COLUMN(DATOS_ERI!F:F)-2,0),"")</f>
        <v>118062287</v>
      </c>
      <c r="G95" s="35">
        <f>IFERROR(VLOOKUP($D95,DATOS_ERI!$C:$Z,COLUMN(DATOS_ERI!G:G)-2,0),"")</f>
        <v>118062287</v>
      </c>
      <c r="H95" s="35">
        <f>IFERROR(VLOOKUP($D95,DATOS_ERI!$C:$Z,COLUMN(DATOS_ERI!H:H)-2,0),"")</f>
        <v>83088633</v>
      </c>
      <c r="I95" s="35">
        <f>IFERROR(VLOOKUP($D95,DATOS_ERI!$C:$Z,COLUMN(DATOS_ERI!I:I)-2,0),"")</f>
        <v>83088633</v>
      </c>
      <c r="J95" s="40">
        <f>IFERROR(VLOOKUP($D95,DATOS_ERI!$C:$Z,COLUMN(DATOS_ERI!J:J)-2,0),"")</f>
        <v>0.18607468965450302</v>
      </c>
      <c r="K95" s="40">
        <f>IFERROR(VLOOKUP($D95,DATOS_ERI!$C:$Z,COLUMN(DATOS_ERI!K:K)-2,0),"")</f>
        <v>0.18578457329172426</v>
      </c>
      <c r="L95" s="40">
        <f>IFERROR(VLOOKUP($D95,DATOS_ERI!$C:$Z,COLUMN(DATOS_ERI!L:L)-2,0),"")</f>
        <v>0.13074951044525912</v>
      </c>
      <c r="M95" s="40">
        <f>IFERROR(VLOOKUP($D95,DATOS_ERI!$C:$Z,COLUMN(DATOS_ERI!M:M)-2,0),"")</f>
        <v>0</v>
      </c>
      <c r="N95" s="35">
        <f>IFERROR(VLOOKUP($D95,DATOS_ERI!$C:$Z,COLUMN(DATOS_ERI!N:N)-2,0),"")</f>
        <v>635479496</v>
      </c>
      <c r="O95" s="35">
        <f>IFERROR(VLOOKUP($D95,DATOS_ERI!$C:$Z,COLUMN(DATOS_ERI!O:O)-2,0),"")</f>
        <v>517232846</v>
      </c>
      <c r="P95" s="35">
        <f>IFERROR(VLOOKUP($D95,DATOS_ERI!$C:$Z,COLUMN(DATOS_ERI!P:P)-2,0),"")</f>
        <v>24361428</v>
      </c>
      <c r="Q95" s="35">
        <f>IFERROR(VLOOKUP($D95,DATOS_ERI!$C:$Z,COLUMN(DATOS_ERI!Q:Q)-2,0),"")</f>
        <v>0</v>
      </c>
      <c r="R95" s="35">
        <f>IFERROR(VLOOKUP($D95,DATOS_ERI!$C:$Z,COLUMN(DATOS_ERI!R:R)-2,0),"")</f>
        <v>28074302</v>
      </c>
      <c r="S95" s="35">
        <f>IFERROR(VLOOKUP($D95,DATOS_ERI!$C:$Z,COLUMN(DATOS_ERI!S:S)-2,0),"")</f>
        <v>0</v>
      </c>
      <c r="T95" s="35">
        <f>IFERROR(VLOOKUP($D95,DATOS_ERI!$C:$Z,COLUMN(DATOS_ERI!T:T)-2,0),"")</f>
        <v>80160854</v>
      </c>
      <c r="U95" s="35">
        <f>IFERROR(VLOOKUP($D95,DATOS_ERI!$C:$Z,COLUMN(DATOS_ERI!U:U)-2,0),"")</f>
        <v>27909487</v>
      </c>
      <c r="V95" s="35">
        <f>IFERROR(VLOOKUP($D95,DATOS_ERI!$C:$Z,COLUMN(DATOS_ERI!V:V)-2,0),"")</f>
        <v>0</v>
      </c>
      <c r="W95" s="35">
        <f>IFERROR(VLOOKUP($D95,DATOS_ERI!$C:$Z,COLUMN(DATOS_ERI!W:W)-2,0),"")</f>
        <v>0</v>
      </c>
      <c r="X95" s="35">
        <f>IFERROR(VLOOKUP($D95,DATOS_ESF!$C:$T,COLUMN(DATOS_ESF!E:E)-2,0),"")</f>
        <v>514302396</v>
      </c>
      <c r="Y95" s="35">
        <f>IFERROR(VLOOKUP($D95,DATOS_ESF!$C:$T,COLUMN(DATOS_ESF!F:F)-2,0),"")</f>
        <v>193888309</v>
      </c>
      <c r="Z95" s="35">
        <f>IFERROR(VLOOKUP($D95,DATOS_ESF!$C:$T,COLUMN(DATOS_ESF!G:G)-2,0),"")</f>
        <v>708190705</v>
      </c>
      <c r="AA95" s="35">
        <f>IFERROR(VLOOKUP($D95,DATOS_ESF!$C:$T,COLUMN(DATOS_ESF!H:H)-2,0),"")</f>
        <v>166707941</v>
      </c>
      <c r="AB95" s="35">
        <f>IFERROR(VLOOKUP($D95,DATOS_ESF!$C:$T,COLUMN(DATOS_ESF!I:I)-2,0),"")</f>
        <v>142468828</v>
      </c>
      <c r="AC95" s="35">
        <f>IFERROR(VLOOKUP($D95,DATOS_ESF!$C:$T,COLUMN(DATOS_ESF!J:J)-2,0),"")</f>
        <v>309176769</v>
      </c>
      <c r="AD95" s="35">
        <f>IFERROR(VLOOKUP($D95,DATOS_ESF!$C:$T,COLUMN(DATOS_ESF!K:K)-2,0),"")</f>
        <v>399013936</v>
      </c>
      <c r="AE95" s="35">
        <f>IFERROR(VLOOKUP($D95,DATOS_ESF!$C:$T,COLUMN(DATOS_ESF!L:L)-2,0),"")</f>
        <v>14465715</v>
      </c>
      <c r="AF95">
        <f>IFERROR(VLOOKUP($D95,DATOS_ESF!$C:$T,COLUMN(DATOS_ESF!M:M)-2,0),"")</f>
        <v>347594455</v>
      </c>
      <c r="AG95">
        <f>IFERROR(VLOOKUP($D95,DATOS_ESF!$C:$T,COLUMN(DATOS_ESF!N:N)-2,0),"")</f>
        <v>3.0850503756146805</v>
      </c>
      <c r="AH95">
        <f>IFERROR(VLOOKUP($D95,DATOS_ESF!$C:$T,COLUMN(DATOS_ESF!O:O)-2,0),"")</f>
        <v>2.9982775745517727</v>
      </c>
      <c r="AI95">
        <f>IFERROR(VLOOKUP($D95,DATOS_ESF!$C:$T,COLUMN(DATOS_ESF!P:P)-2,0),"")</f>
        <v>1.3609174141588363</v>
      </c>
      <c r="AJ95">
        <f>IFERROR(VLOOKUP($D95,DATOS_ESF!$C:$T,COLUMN(DATOS_ESF!Q:Q)-2,0),"")</f>
        <v>0.43657275761618475</v>
      </c>
      <c r="AK95">
        <f>IFERROR(VLOOKUP($D95,DATOS_ESF!$C:$T,COLUMN(DATOS_ESF!R:R)-2,0),"")</f>
        <v>0.77485205679633207</v>
      </c>
      <c r="AL95">
        <f>IFERROR(VLOOKUP($D95,DATOS_ESF!$C:$T,COLUMN(DATOS_ESF!S:S)-2,0),"")</f>
        <v>0.76460021315868587</v>
      </c>
      <c r="AM95">
        <f>IFERROR(VLOOKUP($D95,DATOS_ERI!$C:$Z,COLUMN(DATOS_ERI!Z:Z)-2,0),"")</f>
        <v>855195042</v>
      </c>
      <c r="AN95">
        <f>IFERROR(VLOOKUP($D95,DATOS_ERI!$C:$AA,COLUMN(DATOS_ERI!AA:AA)-2,0),"")</f>
        <v>597578063</v>
      </c>
    </row>
    <row r="96" spans="1:40" hidden="1" x14ac:dyDescent="0.25">
      <c r="A96">
        <v>890903035</v>
      </c>
      <c r="B96" t="str">
        <f>VLOOKUP(A96,EMPRESAS!A:B,2,0)</f>
        <v>TERMOTECNICA COINDUSTRIAL S.A.S.</v>
      </c>
      <c r="C96">
        <v>2017</v>
      </c>
      <c r="D96" t="s">
        <v>639</v>
      </c>
      <c r="E96" s="35">
        <f>IFERROR(VLOOKUP($D96,DATOS_ERI!$C:$Z,COLUMN(DATOS_ERI!E:E)-2,0),"")</f>
        <v>28001942</v>
      </c>
      <c r="F96" s="35">
        <f>IFERROR(VLOOKUP($D96,DATOS_ERI!$C:$Z,COLUMN(DATOS_ERI!F:F)-2,0),"")</f>
        <v>64298511</v>
      </c>
      <c r="G96" s="35">
        <f>IFERROR(VLOOKUP($D96,DATOS_ERI!$C:$Z,COLUMN(DATOS_ERI!G:G)-2,0),"")</f>
        <v>64298511</v>
      </c>
      <c r="H96" s="35">
        <f>IFERROR(VLOOKUP($D96,DATOS_ERI!$C:$Z,COLUMN(DATOS_ERI!H:H)-2,0),"")</f>
        <v>52811103</v>
      </c>
      <c r="I96" s="35">
        <f>IFERROR(VLOOKUP($D96,DATOS_ERI!$C:$Z,COLUMN(DATOS_ERI!I:I)-2,0),"")</f>
        <v>52811103</v>
      </c>
      <c r="J96" s="40">
        <f>IFERROR(VLOOKUP($D96,DATOS_ERI!$C:$Z,COLUMN(DATOS_ERI!J:J)-2,0),"")</f>
        <v>0.13085822569795158</v>
      </c>
      <c r="K96" s="40">
        <f>IFERROR(VLOOKUP($D96,DATOS_ERI!$C:$Z,COLUMN(DATOS_ERI!K:K)-2,0),"")</f>
        <v>0.30047876909680848</v>
      </c>
      <c r="L96" s="40">
        <f>IFERROR(VLOOKUP($D96,DATOS_ERI!$C:$Z,COLUMN(DATOS_ERI!L:L)-2,0),"")</f>
        <v>0.24679599849652456</v>
      </c>
      <c r="M96" s="40">
        <f>IFERROR(VLOOKUP($D96,DATOS_ERI!$C:$Z,COLUMN(DATOS_ERI!M:M)-2,0),"")</f>
        <v>0</v>
      </c>
      <c r="N96" s="35">
        <f>IFERROR(VLOOKUP($D96,DATOS_ERI!$C:$Z,COLUMN(DATOS_ERI!N:N)-2,0),"")</f>
        <v>213986869</v>
      </c>
      <c r="O96" s="35">
        <f>IFERROR(VLOOKUP($D96,DATOS_ERI!$C:$Z,COLUMN(DATOS_ERI!O:O)-2,0),"")</f>
        <v>185984927</v>
      </c>
      <c r="P96" s="35">
        <f>IFERROR(VLOOKUP($D96,DATOS_ERI!$C:$Z,COLUMN(DATOS_ERI!P:P)-2,0),"")</f>
        <v>12054488</v>
      </c>
      <c r="Q96" s="35">
        <f>IFERROR(VLOOKUP($D96,DATOS_ERI!$C:$Z,COLUMN(DATOS_ERI!Q:Q)-2,0),"")</f>
        <v>0</v>
      </c>
      <c r="R96" s="35">
        <f>IFERROR(VLOOKUP($D96,DATOS_ERI!$C:$Z,COLUMN(DATOS_ERI!R:R)-2,0),"")</f>
        <v>34503349</v>
      </c>
      <c r="S96" s="35">
        <f>IFERROR(VLOOKUP($D96,DATOS_ERI!$C:$Z,COLUMN(DATOS_ERI!S:S)-2,0),"")</f>
        <v>0</v>
      </c>
      <c r="T96" s="35">
        <f>IFERROR(VLOOKUP($D96,DATOS_ERI!$C:$Z,COLUMN(DATOS_ERI!T:T)-2,0),"")</f>
        <v>82854406</v>
      </c>
      <c r="U96" s="35">
        <f>IFERROR(VLOOKUP($D96,DATOS_ERI!$C:$Z,COLUMN(DATOS_ERI!U:U)-2,0),"")</f>
        <v>0</v>
      </c>
      <c r="V96" s="35">
        <f>IFERROR(VLOOKUP($D96,DATOS_ERI!$C:$Z,COLUMN(DATOS_ERI!V:V)-2,0),"")</f>
        <v>0</v>
      </c>
      <c r="W96" s="35">
        <f>IFERROR(VLOOKUP($D96,DATOS_ERI!$C:$Z,COLUMN(DATOS_ERI!W:W)-2,0),"")</f>
        <v>0</v>
      </c>
      <c r="X96" s="35">
        <f>IFERROR(VLOOKUP($D96,DATOS_ESF!$C:$T,COLUMN(DATOS_ESF!E:E)-2,0),"")</f>
        <v>912182414</v>
      </c>
      <c r="Y96" s="35">
        <f>IFERROR(VLOOKUP($D96,DATOS_ESF!$C:$T,COLUMN(DATOS_ESF!F:F)-2,0),"")</f>
        <v>299210635</v>
      </c>
      <c r="Z96" s="35">
        <f>IFERROR(VLOOKUP($D96,DATOS_ESF!$C:$T,COLUMN(DATOS_ESF!G:G)-2,0),"")</f>
        <v>1211393049</v>
      </c>
      <c r="AA96" s="35">
        <f>IFERROR(VLOOKUP($D96,DATOS_ESF!$C:$T,COLUMN(DATOS_ESF!H:H)-2,0),"")</f>
        <v>236230295</v>
      </c>
      <c r="AB96" s="35">
        <f>IFERROR(VLOOKUP($D96,DATOS_ESF!$C:$T,COLUMN(DATOS_ESF!I:I)-2,0),"")</f>
        <v>78522767</v>
      </c>
      <c r="AC96" s="35">
        <f>IFERROR(VLOOKUP($D96,DATOS_ESF!$C:$T,COLUMN(DATOS_ESF!J:J)-2,0),"")</f>
        <v>314753062</v>
      </c>
      <c r="AD96" s="35">
        <f>IFERROR(VLOOKUP($D96,DATOS_ESF!$C:$T,COLUMN(DATOS_ESF!K:K)-2,0),"")</f>
        <v>896639987</v>
      </c>
      <c r="AE96" s="35">
        <f>IFERROR(VLOOKUP($D96,DATOS_ESF!$C:$T,COLUMN(DATOS_ESF!L:L)-2,0),"")</f>
        <v>22415900</v>
      </c>
      <c r="AF96">
        <f>IFERROR(VLOOKUP($D96,DATOS_ESF!$C:$T,COLUMN(DATOS_ESF!M:M)-2,0),"")</f>
        <v>675952119</v>
      </c>
      <c r="AG96">
        <f>IFERROR(VLOOKUP($D96,DATOS_ESF!$C:$T,COLUMN(DATOS_ESF!N:N)-2,0),"")</f>
        <v>3.8614116534037262</v>
      </c>
      <c r="AH96">
        <f>IFERROR(VLOOKUP($D96,DATOS_ESF!$C:$T,COLUMN(DATOS_ESF!O:O)-2,0),"")</f>
        <v>3.7665216224701408</v>
      </c>
      <c r="AI96">
        <f>IFERROR(VLOOKUP($D96,DATOS_ESF!$C:$T,COLUMN(DATOS_ESF!P:P)-2,0),"")</f>
        <v>3.8104953051386996</v>
      </c>
      <c r="AJ96">
        <f>IFERROR(VLOOKUP($D96,DATOS_ESF!$C:$T,COLUMN(DATOS_ESF!Q:Q)-2,0),"")</f>
        <v>0.25982736343074392</v>
      </c>
      <c r="AK96">
        <f>IFERROR(VLOOKUP($D96,DATOS_ESF!$C:$T,COLUMN(DATOS_ESF!R:R)-2,0),"")</f>
        <v>0.35103616452920922</v>
      </c>
      <c r="AL96">
        <f>IFERROR(VLOOKUP($D96,DATOS_ESF!$C:$T,COLUMN(DATOS_ESF!S:S)-2,0),"")</f>
        <v>0.80499285909308527</v>
      </c>
      <c r="AM96">
        <f>IFERROR(VLOOKUP($D96,DATOS_ERI!$C:$Z,COLUMN(DATOS_ERI!Z:Z)-2,0),"")</f>
        <v>361139786</v>
      </c>
      <c r="AN96">
        <f>IFERROR(VLOOKUP($D96,DATOS_ERI!$C:$AA,COLUMN(DATOS_ERI!AA:AA)-2,0),"")</f>
        <v>232542764</v>
      </c>
    </row>
    <row r="97" spans="1:40" hidden="1" x14ac:dyDescent="0.25">
      <c r="A97">
        <v>890903055</v>
      </c>
      <c r="B97" t="str">
        <f>VLOOKUP(A97,EMPRESAS!A:B,2,0)</f>
        <v>INTEGRAL S A.</v>
      </c>
      <c r="C97">
        <v>2015</v>
      </c>
      <c r="D97" t="s">
        <v>640</v>
      </c>
      <c r="E97" s="35">
        <f>IFERROR(VLOOKUP($D97,DATOS_ERI!$C:$Z,COLUMN(DATOS_ERI!E:E)-2,0),"")</f>
        <v>17158499</v>
      </c>
      <c r="F97" s="35">
        <f>IFERROR(VLOOKUP($D97,DATOS_ERI!$C:$Z,COLUMN(DATOS_ERI!F:F)-2,0),"")</f>
        <v>-111308</v>
      </c>
      <c r="G97" s="35">
        <f>IFERROR(VLOOKUP($D97,DATOS_ERI!$C:$Z,COLUMN(DATOS_ERI!G:G)-2,0),"")</f>
        <v>117037599</v>
      </c>
      <c r="H97" s="35">
        <f>IFERROR(VLOOKUP($D97,DATOS_ERI!$C:$Z,COLUMN(DATOS_ERI!H:H)-2,0),"")</f>
        <v>113606803</v>
      </c>
      <c r="I97" s="35">
        <f>IFERROR(VLOOKUP($D97,DATOS_ERI!$C:$Z,COLUMN(DATOS_ERI!I:I)-2,0),"")</f>
        <v>113606803</v>
      </c>
      <c r="J97" s="40">
        <f>IFERROR(VLOOKUP($D97,DATOS_ERI!$C:$Z,COLUMN(DATOS_ERI!J:J)-2,0),"")</f>
        <v>0.16111871807391828</v>
      </c>
      <c r="K97" s="40">
        <f>IFERROR(VLOOKUP($D97,DATOS_ERI!$C:$Z,COLUMN(DATOS_ERI!K:K)-2,0),"")</f>
        <v>-1.0451847956730769E-3</v>
      </c>
      <c r="L97" s="40">
        <f>IFERROR(VLOOKUP($D97,DATOS_ERI!$C:$Z,COLUMN(DATOS_ERI!L:L)-2,0),"")</f>
        <v>1.0667706111027644</v>
      </c>
      <c r="M97" s="40">
        <f>IFERROR(VLOOKUP($D97,DATOS_ERI!$C:$Z,COLUMN(DATOS_ERI!M:M)-2,0),"")</f>
        <v>0.51129578575721157</v>
      </c>
      <c r="N97" s="35">
        <f>IFERROR(VLOOKUP($D97,DATOS_ERI!$C:$Z,COLUMN(DATOS_ERI!N:N)-2,0),"")</f>
        <v>106496000</v>
      </c>
      <c r="O97" s="35">
        <f>IFERROR(VLOOKUP($D97,DATOS_ERI!$C:$Z,COLUMN(DATOS_ERI!O:O)-2,0),"")</f>
        <v>89337501</v>
      </c>
      <c r="P97" s="35">
        <f>IFERROR(VLOOKUP($D97,DATOS_ERI!$C:$Z,COLUMN(DATOS_ERI!P:P)-2,0),"")</f>
        <v>12382841</v>
      </c>
      <c r="Q97" s="35">
        <f>IFERROR(VLOOKUP($D97,DATOS_ERI!$C:$Z,COLUMN(DATOS_ERI!Q:Q)-2,0),"")</f>
        <v>3115012</v>
      </c>
      <c r="R97" s="35">
        <f>IFERROR(VLOOKUP($D97,DATOS_ERI!$C:$Z,COLUMN(DATOS_ERI!R:R)-2,0),"")</f>
        <v>0</v>
      </c>
      <c r="S97" s="35">
        <f>IFERROR(VLOOKUP($D97,DATOS_ERI!$C:$Z,COLUMN(DATOS_ERI!S:S)-2,0),"")</f>
        <v>0</v>
      </c>
      <c r="T97" s="35">
        <f>IFERROR(VLOOKUP($D97,DATOS_ERI!$C:$Z,COLUMN(DATOS_ERI!T:T)-2,0),"")</f>
        <v>725820</v>
      </c>
      <c r="U97" s="35">
        <f>IFERROR(VLOOKUP($D97,DATOS_ERI!$C:$Z,COLUMN(DATOS_ERI!U:U)-2,0),"")</f>
        <v>2497774</v>
      </c>
      <c r="V97" s="35">
        <f>IFERROR(VLOOKUP($D97,DATOS_ERI!$C:$Z,COLUMN(DATOS_ERI!V:V)-2,0),"")</f>
        <v>2359633</v>
      </c>
      <c r="W97" s="35">
        <f>IFERROR(VLOOKUP($D97,DATOS_ERI!$C:$Z,COLUMN(DATOS_ERI!W:W)-2,0),"")</f>
        <v>54450956</v>
      </c>
      <c r="X97" s="35">
        <f>IFERROR(VLOOKUP($D97,DATOS_ESF!$C:$T,COLUMN(DATOS_ESF!E:E)-2,0),"")</f>
        <v>89019522</v>
      </c>
      <c r="Y97" s="35">
        <f>IFERROR(VLOOKUP($D97,DATOS_ESF!$C:$T,COLUMN(DATOS_ESF!F:F)-2,0),"")</f>
        <v>122090378</v>
      </c>
      <c r="Z97" s="35">
        <f>IFERROR(VLOOKUP($D97,DATOS_ESF!$C:$T,COLUMN(DATOS_ESF!G:G)-2,0),"")</f>
        <v>211109900</v>
      </c>
      <c r="AA97" s="35">
        <f>IFERROR(VLOOKUP($D97,DATOS_ESF!$C:$T,COLUMN(DATOS_ESF!H:H)-2,0),"")</f>
        <v>48259655</v>
      </c>
      <c r="AB97" s="35">
        <f>IFERROR(VLOOKUP($D97,DATOS_ESF!$C:$T,COLUMN(DATOS_ESF!I:I)-2,0),"")</f>
        <v>25979025</v>
      </c>
      <c r="AC97" s="35">
        <f>IFERROR(VLOOKUP($D97,DATOS_ESF!$C:$T,COLUMN(DATOS_ESF!J:J)-2,0),"")</f>
        <v>61935968</v>
      </c>
      <c r="AD97" s="35">
        <f>IFERROR(VLOOKUP($D97,DATOS_ESF!$C:$T,COLUMN(DATOS_ESF!K:K)-2,0),"")</f>
        <v>149173932</v>
      </c>
      <c r="AE97" s="35">
        <f>IFERROR(VLOOKUP($D97,DATOS_ESF!$C:$T,COLUMN(DATOS_ESF!L:L)-2,0),"")</f>
        <v>64283</v>
      </c>
      <c r="AF97">
        <f>IFERROR(VLOOKUP($D97,DATOS_ESF!$C:$T,COLUMN(DATOS_ESF!M:M)-2,0),"")</f>
        <v>40759867</v>
      </c>
      <c r="AG97">
        <f>IFERROR(VLOOKUP($D97,DATOS_ESF!$C:$T,COLUMN(DATOS_ESF!N:N)-2,0),"")</f>
        <v>1.844595076363476</v>
      </c>
      <c r="AH97">
        <f>IFERROR(VLOOKUP($D97,DATOS_ESF!$C:$T,COLUMN(DATOS_ESF!O:O)-2,0),"")</f>
        <v>1.8432630527507916</v>
      </c>
      <c r="AI97">
        <f>IFERROR(VLOOKUP($D97,DATOS_ESF!$C:$T,COLUMN(DATOS_ESF!P:P)-2,0),"")</f>
        <v>4.6995750610348157</v>
      </c>
      <c r="AJ97">
        <f>IFERROR(VLOOKUP($D97,DATOS_ESF!$C:$T,COLUMN(DATOS_ESF!Q:Q)-2,0),"")</f>
        <v>0.29338258414219326</v>
      </c>
      <c r="AK97">
        <f>IFERROR(VLOOKUP($D97,DATOS_ESF!$C:$T,COLUMN(DATOS_ESF!R:R)-2,0),"")</f>
        <v>0.41519297084694395</v>
      </c>
      <c r="AL97">
        <f>IFERROR(VLOOKUP($D97,DATOS_ESF!$C:$T,COLUMN(DATOS_ESF!S:S)-2,0),"")</f>
        <v>0.8296766613029517</v>
      </c>
      <c r="AM97">
        <f>IFERROR(VLOOKUP($D97,DATOS_ERI!$C:$Z,COLUMN(DATOS_ERI!Z:Z)-2,0),"")</f>
        <v>114740524</v>
      </c>
      <c r="AN97">
        <f>IFERROR(VLOOKUP($D97,DATOS_ERI!$C:$AA,COLUMN(DATOS_ERI!AA:AA)-2,0),"")</f>
        <v>161784084</v>
      </c>
    </row>
    <row r="98" spans="1:40" hidden="1" x14ac:dyDescent="0.25">
      <c r="A98">
        <v>890903055</v>
      </c>
      <c r="B98" t="str">
        <f>VLOOKUP(A98,EMPRESAS!A:B,2,0)</f>
        <v>INTEGRAL S A.</v>
      </c>
      <c r="C98">
        <v>2016</v>
      </c>
      <c r="D98" t="s">
        <v>641</v>
      </c>
      <c r="E98" s="35">
        <f>IFERROR(VLOOKUP($D98,DATOS_ERI!$C:$Z,COLUMN(DATOS_ERI!E:E)-2,0),"")</f>
        <v>31991210</v>
      </c>
      <c r="F98" s="35">
        <f>IFERROR(VLOOKUP($D98,DATOS_ERI!$C:$Z,COLUMN(DATOS_ERI!F:F)-2,0),"")</f>
        <v>-3852867</v>
      </c>
      <c r="G98" s="35">
        <f>IFERROR(VLOOKUP($D98,DATOS_ERI!$C:$Z,COLUMN(DATOS_ERI!G:G)-2,0),"")</f>
        <v>14682516</v>
      </c>
      <c r="H98" s="35">
        <f>IFERROR(VLOOKUP($D98,DATOS_ERI!$C:$Z,COLUMN(DATOS_ERI!H:H)-2,0),"")</f>
        <v>8411768</v>
      </c>
      <c r="I98" s="35">
        <f>IFERROR(VLOOKUP($D98,DATOS_ERI!$C:$Z,COLUMN(DATOS_ERI!I:I)-2,0),"")</f>
        <v>8411768</v>
      </c>
      <c r="J98" s="40">
        <f>IFERROR(VLOOKUP($D98,DATOS_ERI!$C:$Z,COLUMN(DATOS_ERI!J:J)-2,0),"")</f>
        <v>0.19826214402972528</v>
      </c>
      <c r="K98" s="40">
        <f>IFERROR(VLOOKUP($D98,DATOS_ERI!$C:$Z,COLUMN(DATOS_ERI!K:K)-2,0),"")</f>
        <v>-2.3877736168196689E-2</v>
      </c>
      <c r="L98" s="40">
        <f>IFERROR(VLOOKUP($D98,DATOS_ERI!$C:$Z,COLUMN(DATOS_ERI!L:L)-2,0),"")</f>
        <v>5.2131043457269488E-2</v>
      </c>
      <c r="M98" s="40">
        <f>IFERROR(VLOOKUP($D98,DATOS_ERI!$C:$Z,COLUMN(DATOS_ERI!M:M)-2,0),"")</f>
        <v>1.887764742150963E-2</v>
      </c>
      <c r="N98" s="35">
        <f>IFERROR(VLOOKUP($D98,DATOS_ERI!$C:$Z,COLUMN(DATOS_ERI!N:N)-2,0),"")</f>
        <v>161358136</v>
      </c>
      <c r="O98" s="35">
        <f>IFERROR(VLOOKUP($D98,DATOS_ERI!$C:$Z,COLUMN(DATOS_ERI!O:O)-2,0),"")</f>
        <v>129366926</v>
      </c>
      <c r="P98" s="35">
        <f>IFERROR(VLOOKUP($D98,DATOS_ERI!$C:$Z,COLUMN(DATOS_ERI!P:P)-2,0),"")</f>
        <v>23091888</v>
      </c>
      <c r="Q98" s="35">
        <f>IFERROR(VLOOKUP($D98,DATOS_ERI!$C:$Z,COLUMN(DATOS_ERI!Q:Q)-2,0),"")</f>
        <v>3447682</v>
      </c>
      <c r="R98" s="35">
        <f>IFERROR(VLOOKUP($D98,DATOS_ERI!$C:$Z,COLUMN(DATOS_ERI!R:R)-2,0),"")</f>
        <v>4529688</v>
      </c>
      <c r="S98" s="35">
        <f>IFERROR(VLOOKUP($D98,DATOS_ERI!$C:$Z,COLUMN(DATOS_ERI!S:S)-2,0),"")</f>
        <v>3447682</v>
      </c>
      <c r="T98" s="35">
        <f>IFERROR(VLOOKUP($D98,DATOS_ERI!$C:$Z,COLUMN(DATOS_ERI!T:T)-2,0),"")</f>
        <v>2248278</v>
      </c>
      <c r="U98" s="35">
        <f>IFERROR(VLOOKUP($D98,DATOS_ERI!$C:$Z,COLUMN(DATOS_ERI!U:U)-2,0),"")</f>
        <v>3575415</v>
      </c>
      <c r="V98" s="35">
        <f>IFERROR(VLOOKUP($D98,DATOS_ERI!$C:$Z,COLUMN(DATOS_ERI!V:V)-2,0),"")</f>
        <v>22535718</v>
      </c>
      <c r="W98" s="35">
        <f>IFERROR(VLOOKUP($D98,DATOS_ERI!$C:$Z,COLUMN(DATOS_ERI!W:W)-2,0),"")</f>
        <v>3046062</v>
      </c>
      <c r="X98" s="35">
        <f>IFERROR(VLOOKUP($D98,DATOS_ESF!$C:$T,COLUMN(DATOS_ESF!E:E)-2,0),"")</f>
        <v>62340046</v>
      </c>
      <c r="Y98" s="35">
        <f>IFERROR(VLOOKUP($D98,DATOS_ESF!$C:$T,COLUMN(DATOS_ESF!F:F)-2,0),"")</f>
        <v>140041503</v>
      </c>
      <c r="Z98" s="35">
        <f>IFERROR(VLOOKUP($D98,DATOS_ESF!$C:$T,COLUMN(DATOS_ESF!G:G)-2,0),"")</f>
        <v>202381549</v>
      </c>
      <c r="AA98" s="35">
        <f>IFERROR(VLOOKUP($D98,DATOS_ESF!$C:$T,COLUMN(DATOS_ESF!H:H)-2,0),"")</f>
        <v>28360291</v>
      </c>
      <c r="AB98" s="35">
        <f>IFERROR(VLOOKUP($D98,DATOS_ESF!$C:$T,COLUMN(DATOS_ESF!I:I)-2,0),"")</f>
        <v>28789897</v>
      </c>
      <c r="AC98" s="35">
        <f>IFERROR(VLOOKUP($D98,DATOS_ESF!$C:$T,COLUMN(DATOS_ESF!J:J)-2,0),"")</f>
        <v>44416405</v>
      </c>
      <c r="AD98" s="35">
        <f>IFERROR(VLOOKUP($D98,DATOS_ESF!$C:$T,COLUMN(DATOS_ESF!K:K)-2,0),"")</f>
        <v>157965144</v>
      </c>
      <c r="AE98" s="35">
        <f>IFERROR(VLOOKUP($D98,DATOS_ESF!$C:$T,COLUMN(DATOS_ESF!L:L)-2,0),"")</f>
        <v>44028</v>
      </c>
      <c r="AF98">
        <f>IFERROR(VLOOKUP($D98,DATOS_ESF!$C:$T,COLUMN(DATOS_ESF!M:M)-2,0),"")</f>
        <v>33979755</v>
      </c>
      <c r="AG98">
        <f>IFERROR(VLOOKUP($D98,DATOS_ESF!$C:$T,COLUMN(DATOS_ESF!N:N)-2,0),"")</f>
        <v>2.198145498577571</v>
      </c>
      <c r="AH98">
        <f>IFERROR(VLOOKUP($D98,DATOS_ESF!$C:$T,COLUMN(DATOS_ESF!O:O)-2,0),"")</f>
        <v>2.1965930462420151</v>
      </c>
      <c r="AI98">
        <f>IFERROR(VLOOKUP($D98,DATOS_ESF!$C:$T,COLUMN(DATOS_ESF!P:P)-2,0),"")</f>
        <v>4.864258562647862</v>
      </c>
      <c r="AJ98">
        <f>IFERROR(VLOOKUP($D98,DATOS_ESF!$C:$T,COLUMN(DATOS_ESF!Q:Q)-2,0),"")</f>
        <v>0.21946864830054247</v>
      </c>
      <c r="AK98">
        <f>IFERROR(VLOOKUP($D98,DATOS_ESF!$C:$T,COLUMN(DATOS_ESF!R:R)-2,0),"")</f>
        <v>0.28117851745825651</v>
      </c>
      <c r="AL98">
        <f>IFERROR(VLOOKUP($D98,DATOS_ESF!$C:$T,COLUMN(DATOS_ESF!S:S)-2,0),"")</f>
        <v>0.92278689397717772</v>
      </c>
      <c r="AM98">
        <f>IFERROR(VLOOKUP($D98,DATOS_ERI!$C:$Z,COLUMN(DATOS_ERI!Z:Z)-2,0),"")</f>
        <v>184470366</v>
      </c>
      <c r="AN98">
        <f>IFERROR(VLOOKUP($D98,DATOS_ERI!$C:$AA,COLUMN(DATOS_ERI!AA:AA)-2,0),"")</f>
        <v>170505343</v>
      </c>
    </row>
    <row r="99" spans="1:40" hidden="1" x14ac:dyDescent="0.25">
      <c r="A99">
        <v>890903055</v>
      </c>
      <c r="B99" t="str">
        <f>VLOOKUP(A99,EMPRESAS!A:B,2,0)</f>
        <v>INTEGRAL S A.</v>
      </c>
      <c r="C99">
        <v>2017</v>
      </c>
      <c r="D99" t="s">
        <v>642</v>
      </c>
      <c r="E99" s="35">
        <f>IFERROR(VLOOKUP($D99,DATOS_ERI!$C:$Z,COLUMN(DATOS_ERI!E:E)-2,0),"")</f>
        <v>16493850</v>
      </c>
      <c r="F99" s="35">
        <f>IFERROR(VLOOKUP($D99,DATOS_ERI!$C:$Z,COLUMN(DATOS_ERI!F:F)-2,0),"")</f>
        <v>1918431</v>
      </c>
      <c r="G99" s="35">
        <f>IFERROR(VLOOKUP($D99,DATOS_ERI!$C:$Z,COLUMN(DATOS_ERI!G:G)-2,0),"")</f>
        <v>6277867</v>
      </c>
      <c r="H99" s="35">
        <f>IFERROR(VLOOKUP($D99,DATOS_ERI!$C:$Z,COLUMN(DATOS_ERI!H:H)-2,0),"")</f>
        <v>5113729</v>
      </c>
      <c r="I99" s="35">
        <f>IFERROR(VLOOKUP($D99,DATOS_ERI!$C:$Z,COLUMN(DATOS_ERI!I:I)-2,0),"")</f>
        <v>5113729</v>
      </c>
      <c r="J99" s="40">
        <f>IFERROR(VLOOKUP($D99,DATOS_ERI!$C:$Z,COLUMN(DATOS_ERI!J:J)-2,0),"")</f>
        <v>0.20880847060646537</v>
      </c>
      <c r="K99" s="40">
        <f>IFERROR(VLOOKUP($D99,DATOS_ERI!$C:$Z,COLUMN(DATOS_ERI!K:K)-2,0),"")</f>
        <v>2.4286909549561319E-2</v>
      </c>
      <c r="L99" s="40">
        <f>IFERROR(VLOOKUP($D99,DATOS_ERI!$C:$Z,COLUMN(DATOS_ERI!L:L)-2,0),"")</f>
        <v>6.4738671176585785E-2</v>
      </c>
      <c r="M99" s="40">
        <f>IFERROR(VLOOKUP($D99,DATOS_ERI!$C:$Z,COLUMN(DATOS_ERI!M:M)-2,0),"")</f>
        <v>1.9635074318590642E-2</v>
      </c>
      <c r="N99" s="35">
        <f>IFERROR(VLOOKUP($D99,DATOS_ERI!$C:$Z,COLUMN(DATOS_ERI!N:N)-2,0),"")</f>
        <v>78990330</v>
      </c>
      <c r="O99" s="35">
        <f>IFERROR(VLOOKUP($D99,DATOS_ERI!$C:$Z,COLUMN(DATOS_ERI!O:O)-2,0),"")</f>
        <v>62496480</v>
      </c>
      <c r="P99" s="35">
        <f>IFERROR(VLOOKUP($D99,DATOS_ERI!$C:$Z,COLUMN(DATOS_ERI!P:P)-2,0),"")</f>
        <v>11728717</v>
      </c>
      <c r="Q99" s="35">
        <f>IFERROR(VLOOKUP($D99,DATOS_ERI!$C:$Z,COLUMN(DATOS_ERI!Q:Q)-2,0),"")</f>
        <v>0</v>
      </c>
      <c r="R99" s="35">
        <f>IFERROR(VLOOKUP($D99,DATOS_ERI!$C:$Z,COLUMN(DATOS_ERI!R:R)-2,0),"")</f>
        <v>2522800</v>
      </c>
      <c r="S99" s="35">
        <f>IFERROR(VLOOKUP($D99,DATOS_ERI!$C:$Z,COLUMN(DATOS_ERI!S:S)-2,0),"")</f>
        <v>4334128</v>
      </c>
      <c r="T99" s="35">
        <f>IFERROR(VLOOKUP($D99,DATOS_ERI!$C:$Z,COLUMN(DATOS_ERI!T:T)-2,0),"")</f>
        <v>4010226</v>
      </c>
      <c r="U99" s="35">
        <f>IFERROR(VLOOKUP($D99,DATOS_ERI!$C:$Z,COLUMN(DATOS_ERI!U:U)-2,0),"")</f>
        <v>0</v>
      </c>
      <c r="V99" s="35">
        <f>IFERROR(VLOOKUP($D99,DATOS_ERI!$C:$Z,COLUMN(DATOS_ERI!V:V)-2,0),"")</f>
        <v>5910417</v>
      </c>
      <c r="W99" s="35">
        <f>IFERROR(VLOOKUP($D99,DATOS_ERI!$C:$Z,COLUMN(DATOS_ERI!W:W)-2,0),"")</f>
        <v>1550981</v>
      </c>
      <c r="X99" s="35">
        <f>IFERROR(VLOOKUP($D99,DATOS_ESF!$C:$T,COLUMN(DATOS_ESF!E:E)-2,0),"")</f>
        <v>119172079</v>
      </c>
      <c r="Y99" s="35">
        <f>IFERROR(VLOOKUP($D99,DATOS_ESF!$C:$T,COLUMN(DATOS_ESF!F:F)-2,0),"")</f>
        <v>283269320</v>
      </c>
      <c r="Z99" s="35">
        <f>IFERROR(VLOOKUP($D99,DATOS_ESF!$C:$T,COLUMN(DATOS_ESF!G:G)-2,0),"")</f>
        <v>402441399</v>
      </c>
      <c r="AA99" s="35">
        <f>IFERROR(VLOOKUP($D99,DATOS_ESF!$C:$T,COLUMN(DATOS_ESF!H:H)-2,0),"")</f>
        <v>47016813</v>
      </c>
      <c r="AB99" s="35">
        <f>IFERROR(VLOOKUP($D99,DATOS_ESF!$C:$T,COLUMN(DATOS_ESF!I:I)-2,0),"")</f>
        <v>37071079</v>
      </c>
      <c r="AC99" s="35">
        <f>IFERROR(VLOOKUP($D99,DATOS_ESF!$C:$T,COLUMN(DATOS_ESF!J:J)-2,0),"")</f>
        <v>84087892</v>
      </c>
      <c r="AD99" s="35">
        <f>IFERROR(VLOOKUP($D99,DATOS_ESF!$C:$T,COLUMN(DATOS_ESF!K:K)-2,0),"")</f>
        <v>318353507</v>
      </c>
      <c r="AE99" s="35">
        <f>IFERROR(VLOOKUP($D99,DATOS_ESF!$C:$T,COLUMN(DATOS_ESF!L:L)-2,0),"")</f>
        <v>85399</v>
      </c>
      <c r="AF99">
        <f>IFERROR(VLOOKUP($D99,DATOS_ESF!$C:$T,COLUMN(DATOS_ESF!M:M)-2,0),"")</f>
        <v>72155266</v>
      </c>
      <c r="AG99">
        <f>IFERROR(VLOOKUP($D99,DATOS_ESF!$C:$T,COLUMN(DATOS_ESF!N:N)-2,0),"")</f>
        <v>2.5346694383560195</v>
      </c>
      <c r="AH99">
        <f>IFERROR(VLOOKUP($D99,DATOS_ESF!$C:$T,COLUMN(DATOS_ESF!O:O)-2,0),"")</f>
        <v>2.5328530881070139</v>
      </c>
      <c r="AI99">
        <f>IFERROR(VLOOKUP($D99,DATOS_ESF!$C:$T,COLUMN(DATOS_ESF!P:P)-2,0),"")</f>
        <v>7.6412483165111</v>
      </c>
      <c r="AJ99">
        <f>IFERROR(VLOOKUP($D99,DATOS_ESF!$C:$T,COLUMN(DATOS_ESF!Q:Q)-2,0),"")</f>
        <v>0.20894443814414829</v>
      </c>
      <c r="AK99">
        <f>IFERROR(VLOOKUP($D99,DATOS_ESF!$C:$T,COLUMN(DATOS_ESF!R:R)-2,0),"")</f>
        <v>0.26413370718733753</v>
      </c>
      <c r="AL99">
        <f>IFERROR(VLOOKUP($D99,DATOS_ESF!$C:$T,COLUMN(DATOS_ESF!S:S)-2,0),"")</f>
        <v>0.88317103280917675</v>
      </c>
      <c r="AM99">
        <f>IFERROR(VLOOKUP($D99,DATOS_ERI!$C:$Z,COLUMN(DATOS_ERI!Z:Z)-2,0),"")</f>
        <v>90829404</v>
      </c>
      <c r="AN99">
        <f>IFERROR(VLOOKUP($D99,DATOS_ERI!$C:$AA,COLUMN(DATOS_ERI!AA:AA)-2,0),"")</f>
        <v>82633106</v>
      </c>
    </row>
    <row r="100" spans="1:40" hidden="1" x14ac:dyDescent="0.25">
      <c r="A100">
        <v>890905022</v>
      </c>
      <c r="B100" t="str">
        <f>VLOOKUP(A100,EMPRESAS!A:B,2,0)</f>
        <v>CONVEL S.A.S.</v>
      </c>
      <c r="C100">
        <v>2015</v>
      </c>
      <c r="D100" t="s">
        <v>643</v>
      </c>
      <c r="E100" s="35">
        <f>IFERROR(VLOOKUP($D100,DATOS_ERI!$C:$Z,COLUMN(DATOS_ERI!E:E)-2,0),"")</f>
        <v>10291381</v>
      </c>
      <c r="F100" s="35">
        <f>IFERROR(VLOOKUP($D100,DATOS_ERI!$C:$Z,COLUMN(DATOS_ERI!F:F)-2,0),"")</f>
        <v>4562742</v>
      </c>
      <c r="G100" s="35">
        <f>IFERROR(VLOOKUP($D100,DATOS_ERI!$C:$Z,COLUMN(DATOS_ERI!G:G)-2,0),"")</f>
        <v>5234833</v>
      </c>
      <c r="H100" s="35">
        <f>IFERROR(VLOOKUP($D100,DATOS_ERI!$C:$Z,COLUMN(DATOS_ERI!H:H)-2,0),"")</f>
        <v>2729147</v>
      </c>
      <c r="I100" s="35">
        <f>IFERROR(VLOOKUP($D100,DATOS_ERI!$C:$Z,COLUMN(DATOS_ERI!I:I)-2,0),"")</f>
        <v>2729147</v>
      </c>
      <c r="J100" s="40">
        <f>IFERROR(VLOOKUP($D100,DATOS_ERI!$C:$Z,COLUMN(DATOS_ERI!J:J)-2,0),"")</f>
        <v>6.0435680198247528E-2</v>
      </c>
      <c r="K100" s="40">
        <f>IFERROR(VLOOKUP($D100,DATOS_ERI!$C:$Z,COLUMN(DATOS_ERI!K:K)-2,0),"")</f>
        <v>2.6794500790429616E-2</v>
      </c>
      <c r="L100" s="40">
        <f>IFERROR(VLOOKUP($D100,DATOS_ERI!$C:$Z,COLUMN(DATOS_ERI!L:L)-2,0),"")</f>
        <v>1.6026795170250394E-2</v>
      </c>
      <c r="M100" s="40">
        <f>IFERROR(VLOOKUP($D100,DATOS_ERI!$C:$Z,COLUMN(DATOS_ERI!M:M)-2,0),"")</f>
        <v>0</v>
      </c>
      <c r="N100" s="35">
        <f>IFERROR(VLOOKUP($D100,DATOS_ERI!$C:$Z,COLUMN(DATOS_ERI!N:N)-2,0),"")</f>
        <v>170286509</v>
      </c>
      <c r="O100" s="35">
        <f>IFERROR(VLOOKUP($D100,DATOS_ERI!$C:$Z,COLUMN(DATOS_ERI!O:O)-2,0),"")</f>
        <v>159995128</v>
      </c>
      <c r="P100" s="35">
        <f>IFERROR(VLOOKUP($D100,DATOS_ERI!$C:$Z,COLUMN(DATOS_ERI!P:P)-2,0),"")</f>
        <v>5083807</v>
      </c>
      <c r="Q100" s="35">
        <f>IFERROR(VLOOKUP($D100,DATOS_ERI!$C:$Z,COLUMN(DATOS_ERI!Q:Q)-2,0),"")</f>
        <v>0</v>
      </c>
      <c r="R100" s="35">
        <f>IFERROR(VLOOKUP($D100,DATOS_ERI!$C:$Z,COLUMN(DATOS_ERI!R:R)-2,0),"")</f>
        <v>0</v>
      </c>
      <c r="S100" s="35">
        <f>IFERROR(VLOOKUP($D100,DATOS_ERI!$C:$Z,COLUMN(DATOS_ERI!S:S)-2,0),"")</f>
        <v>0</v>
      </c>
      <c r="T100" s="35">
        <f>IFERROR(VLOOKUP($D100,DATOS_ERI!$C:$Z,COLUMN(DATOS_ERI!T:T)-2,0),"")</f>
        <v>1178006</v>
      </c>
      <c r="U100" s="35">
        <f>IFERROR(VLOOKUP($D100,DATOS_ERI!$C:$Z,COLUMN(DATOS_ERI!U:U)-2,0),"")</f>
        <v>1822838</v>
      </c>
      <c r="V100" s="35">
        <f>IFERROR(VLOOKUP($D100,DATOS_ERI!$C:$Z,COLUMN(DATOS_ERI!V:V)-2,0),"")</f>
        <v>672091</v>
      </c>
      <c r="W100" s="35">
        <f>IFERROR(VLOOKUP($D100,DATOS_ERI!$C:$Z,COLUMN(DATOS_ERI!W:W)-2,0),"")</f>
        <v>0</v>
      </c>
      <c r="X100" s="35">
        <f>IFERROR(VLOOKUP($D100,DATOS_ESF!$C:$T,COLUMN(DATOS_ESF!E:E)-2,0),"")</f>
        <v>57557642</v>
      </c>
      <c r="Y100" s="35">
        <f>IFERROR(VLOOKUP($D100,DATOS_ESF!$C:$T,COLUMN(DATOS_ESF!F:F)-2,0),"")</f>
        <v>12148503</v>
      </c>
      <c r="Z100" s="35">
        <f>IFERROR(VLOOKUP($D100,DATOS_ESF!$C:$T,COLUMN(DATOS_ESF!G:G)-2,0),"")</f>
        <v>69706145</v>
      </c>
      <c r="AA100" s="35">
        <f>IFERROR(VLOOKUP($D100,DATOS_ESF!$C:$T,COLUMN(DATOS_ESF!H:H)-2,0),"")</f>
        <v>42955114</v>
      </c>
      <c r="AB100" s="35">
        <f>IFERROR(VLOOKUP($D100,DATOS_ESF!$C:$T,COLUMN(DATOS_ESF!I:I)-2,0),"")</f>
        <v>2329092</v>
      </c>
      <c r="AC100" s="35">
        <f>IFERROR(VLOOKUP($D100,DATOS_ESF!$C:$T,COLUMN(DATOS_ESF!J:J)-2,0),"")</f>
        <v>44465920</v>
      </c>
      <c r="AD100" s="35">
        <f>IFERROR(VLOOKUP($D100,DATOS_ESF!$C:$T,COLUMN(DATOS_ESF!K:K)-2,0),"")</f>
        <v>25240225</v>
      </c>
      <c r="AE100" s="35">
        <f>IFERROR(VLOOKUP($D100,DATOS_ESF!$C:$T,COLUMN(DATOS_ESF!L:L)-2,0),"")</f>
        <v>5507736</v>
      </c>
      <c r="AF100">
        <f>IFERROR(VLOOKUP($D100,DATOS_ESF!$C:$T,COLUMN(DATOS_ESF!M:M)-2,0),"")</f>
        <v>14602528</v>
      </c>
      <c r="AG100">
        <f>IFERROR(VLOOKUP($D100,DATOS_ESF!$C:$T,COLUMN(DATOS_ESF!N:N)-2,0),"")</f>
        <v>1.3399485332526413</v>
      </c>
      <c r="AH100">
        <f>IFERROR(VLOOKUP($D100,DATOS_ESF!$C:$T,COLUMN(DATOS_ESF!O:O)-2,0),"")</f>
        <v>1.2117278049826616</v>
      </c>
      <c r="AI100">
        <f>IFERROR(VLOOKUP($D100,DATOS_ESF!$C:$T,COLUMN(DATOS_ESF!P:P)-2,0),"")</f>
        <v>5.2159824515304676</v>
      </c>
      <c r="AJ100">
        <f>IFERROR(VLOOKUP($D100,DATOS_ESF!$C:$T,COLUMN(DATOS_ESF!Q:Q)-2,0),"")</f>
        <v>0.63790530949602797</v>
      </c>
      <c r="AK100">
        <f>IFERROR(VLOOKUP($D100,DATOS_ESF!$C:$T,COLUMN(DATOS_ESF!R:R)-2,0),"")</f>
        <v>1.7617085426140218</v>
      </c>
      <c r="AL100">
        <f>IFERROR(VLOOKUP($D100,DATOS_ESF!$C:$T,COLUMN(DATOS_ESF!S:S)-2,0),"")</f>
        <v>0.39550769878322778</v>
      </c>
      <c r="AM100">
        <f>IFERROR(VLOOKUP($D100,DATOS_ERI!$C:$Z,COLUMN(DATOS_ERI!Z:Z)-2,0),"")</f>
        <v>179205034</v>
      </c>
      <c r="AN100">
        <f>IFERROR(VLOOKUP($D100,DATOS_ERI!$C:$AA,COLUMN(DATOS_ERI!AA:AA)-2,0),"")</f>
        <v>166901773</v>
      </c>
    </row>
    <row r="101" spans="1:40" hidden="1" x14ac:dyDescent="0.25">
      <c r="A101">
        <v>890905022</v>
      </c>
      <c r="B101" t="str">
        <f>VLOOKUP(A101,EMPRESAS!A:B,2,0)</f>
        <v>CONVEL S.A.S.</v>
      </c>
      <c r="C101">
        <v>2016</v>
      </c>
      <c r="D101" t="s">
        <v>644</v>
      </c>
      <c r="E101" s="35">
        <f>IFERROR(VLOOKUP($D101,DATOS_ERI!$C:$Z,COLUMN(DATOS_ERI!E:E)-2,0),"")</f>
        <v>27716928</v>
      </c>
      <c r="F101" s="35">
        <f>IFERROR(VLOOKUP($D101,DATOS_ERI!$C:$Z,COLUMN(DATOS_ERI!F:F)-2,0),"")</f>
        <v>25547453</v>
      </c>
      <c r="G101" s="35">
        <f>IFERROR(VLOOKUP($D101,DATOS_ERI!$C:$Z,COLUMN(DATOS_ERI!G:G)-2,0),"")</f>
        <v>26972698</v>
      </c>
      <c r="H101" s="35">
        <f>IFERROR(VLOOKUP($D101,DATOS_ERI!$C:$Z,COLUMN(DATOS_ERI!H:H)-2,0),"")</f>
        <v>19463878</v>
      </c>
      <c r="I101" s="35">
        <f>IFERROR(VLOOKUP($D101,DATOS_ERI!$C:$Z,COLUMN(DATOS_ERI!I:I)-2,0),"")</f>
        <v>19463878</v>
      </c>
      <c r="J101" s="40">
        <f>IFERROR(VLOOKUP($D101,DATOS_ERI!$C:$Z,COLUMN(DATOS_ERI!J:J)-2,0),"")</f>
        <v>7.0841109978107053E-2</v>
      </c>
      <c r="K101" s="40">
        <f>IFERROR(VLOOKUP($D101,DATOS_ERI!$C:$Z,COLUMN(DATOS_ERI!K:K)-2,0),"")</f>
        <v>6.529619471658335E-2</v>
      </c>
      <c r="L101" s="40">
        <f>IFERROR(VLOOKUP($D101,DATOS_ERI!$C:$Z,COLUMN(DATOS_ERI!L:L)-2,0),"")</f>
        <v>4.9747314060146146E-2</v>
      </c>
      <c r="M101" s="40">
        <f>IFERROR(VLOOKUP($D101,DATOS_ERI!$C:$Z,COLUMN(DATOS_ERI!M:M)-2,0),"")</f>
        <v>0</v>
      </c>
      <c r="N101" s="35">
        <f>IFERROR(VLOOKUP($D101,DATOS_ERI!$C:$Z,COLUMN(DATOS_ERI!N:N)-2,0),"")</f>
        <v>391254852</v>
      </c>
      <c r="O101" s="35">
        <f>IFERROR(VLOOKUP($D101,DATOS_ERI!$C:$Z,COLUMN(DATOS_ERI!O:O)-2,0),"")</f>
        <v>363537924</v>
      </c>
      <c r="P101" s="35">
        <f>IFERROR(VLOOKUP($D101,DATOS_ERI!$C:$Z,COLUMN(DATOS_ERI!P:P)-2,0),"")</f>
        <v>12433964</v>
      </c>
      <c r="Q101" s="35">
        <f>IFERROR(VLOOKUP($D101,DATOS_ERI!$C:$Z,COLUMN(DATOS_ERI!Q:Q)-2,0),"")</f>
        <v>0</v>
      </c>
      <c r="R101" s="35">
        <f>IFERROR(VLOOKUP($D101,DATOS_ERI!$C:$Z,COLUMN(DATOS_ERI!R:R)-2,0),"")</f>
        <v>1202953</v>
      </c>
      <c r="S101" s="35">
        <f>IFERROR(VLOOKUP($D101,DATOS_ERI!$C:$Z,COLUMN(DATOS_ERI!S:S)-2,0),"")</f>
        <v>0</v>
      </c>
      <c r="T101" s="35">
        <f>IFERROR(VLOOKUP($D101,DATOS_ERI!$C:$Z,COLUMN(DATOS_ERI!T:T)-2,0),"")</f>
        <v>12670395</v>
      </c>
      <c r="U101" s="35">
        <f>IFERROR(VLOOKUP($D101,DATOS_ERI!$C:$Z,COLUMN(DATOS_ERI!U:U)-2,0),"")</f>
        <v>1202953</v>
      </c>
      <c r="V101" s="35">
        <f>IFERROR(VLOOKUP($D101,DATOS_ERI!$C:$Z,COLUMN(DATOS_ERI!V:V)-2,0),"")</f>
        <v>1425245</v>
      </c>
      <c r="W101" s="35">
        <f>IFERROR(VLOOKUP($D101,DATOS_ERI!$C:$Z,COLUMN(DATOS_ERI!W:W)-2,0),"")</f>
        <v>0</v>
      </c>
      <c r="X101" s="35">
        <f>IFERROR(VLOOKUP($D101,DATOS_ESF!$C:$T,COLUMN(DATOS_ESF!E:E)-2,0),"")</f>
        <v>55013713</v>
      </c>
      <c r="Y101" s="35">
        <f>IFERROR(VLOOKUP($D101,DATOS_ESF!$C:$T,COLUMN(DATOS_ESF!F:F)-2,0),"")</f>
        <v>11933802</v>
      </c>
      <c r="Z101" s="35">
        <f>IFERROR(VLOOKUP($D101,DATOS_ESF!$C:$T,COLUMN(DATOS_ESF!G:G)-2,0),"")</f>
        <v>66947515</v>
      </c>
      <c r="AA101" s="35">
        <f>IFERROR(VLOOKUP($D101,DATOS_ESF!$C:$T,COLUMN(DATOS_ESF!H:H)-2,0),"")</f>
        <v>31504191</v>
      </c>
      <c r="AB101" s="35">
        <f>IFERROR(VLOOKUP($D101,DATOS_ESF!$C:$T,COLUMN(DATOS_ESF!I:I)-2,0),"")</f>
        <v>1877034</v>
      </c>
      <c r="AC101" s="35">
        <f>IFERROR(VLOOKUP($D101,DATOS_ESF!$C:$T,COLUMN(DATOS_ESF!J:J)-2,0),"")</f>
        <v>32185828</v>
      </c>
      <c r="AD101" s="35">
        <f>IFERROR(VLOOKUP($D101,DATOS_ESF!$C:$T,COLUMN(DATOS_ESF!K:K)-2,0),"")</f>
        <v>34761687</v>
      </c>
      <c r="AE101" s="35">
        <f>IFERROR(VLOOKUP($D101,DATOS_ESF!$C:$T,COLUMN(DATOS_ESF!L:L)-2,0),"")</f>
        <v>8772541</v>
      </c>
      <c r="AF101">
        <f>IFERROR(VLOOKUP($D101,DATOS_ESF!$C:$T,COLUMN(DATOS_ESF!M:M)-2,0),"")</f>
        <v>23509522</v>
      </c>
      <c r="AG101">
        <f>IFERROR(VLOOKUP($D101,DATOS_ESF!$C:$T,COLUMN(DATOS_ESF!N:N)-2,0),"")</f>
        <v>1.7462347469896942</v>
      </c>
      <c r="AH101">
        <f>IFERROR(VLOOKUP($D101,DATOS_ESF!$C:$T,COLUMN(DATOS_ESF!O:O)-2,0),"")</f>
        <v>1.467778429860332</v>
      </c>
      <c r="AI101">
        <f>IFERROR(VLOOKUP($D101,DATOS_ESF!$C:$T,COLUMN(DATOS_ESF!P:P)-2,0),"")</f>
        <v>6.3577974613139663</v>
      </c>
      <c r="AJ101">
        <f>IFERROR(VLOOKUP($D101,DATOS_ESF!$C:$T,COLUMN(DATOS_ESF!Q:Q)-2,0),"")</f>
        <v>0.48076210147605924</v>
      </c>
      <c r="AK101">
        <f>IFERROR(VLOOKUP($D101,DATOS_ESF!$C:$T,COLUMN(DATOS_ESF!R:R)-2,0),"")</f>
        <v>0.92589948238127795</v>
      </c>
      <c r="AL101">
        <f>IFERROR(VLOOKUP($D101,DATOS_ESF!$C:$T,COLUMN(DATOS_ESF!S:S)-2,0),"")</f>
        <v>0.54727529468420155</v>
      </c>
      <c r="AM101">
        <f>IFERROR(VLOOKUP($D101,DATOS_ERI!$C:$Z,COLUMN(DATOS_ERI!Z:Z)-2,0),"")</f>
        <v>434652355</v>
      </c>
      <c r="AN101">
        <f>IFERROR(VLOOKUP($D101,DATOS_ERI!$C:$AA,COLUMN(DATOS_ERI!AA:AA)-2,0),"")</f>
        <v>378377794</v>
      </c>
    </row>
    <row r="102" spans="1:40" hidden="1" x14ac:dyDescent="0.25">
      <c r="A102">
        <v>890905022</v>
      </c>
      <c r="B102" t="str">
        <f>VLOOKUP(A102,EMPRESAS!A:B,2,0)</f>
        <v>CONVEL S.A.S.</v>
      </c>
      <c r="C102">
        <v>2017</v>
      </c>
      <c r="D102" t="s">
        <v>645</v>
      </c>
      <c r="E102" s="35">
        <f>IFERROR(VLOOKUP($D102,DATOS_ERI!$C:$Z,COLUMN(DATOS_ERI!E:E)-2,0),"")</f>
        <v>13331959</v>
      </c>
      <c r="F102" s="35">
        <f>IFERROR(VLOOKUP($D102,DATOS_ERI!$C:$Z,COLUMN(DATOS_ERI!F:F)-2,0),"")</f>
        <v>6881941</v>
      </c>
      <c r="G102" s="35">
        <f>IFERROR(VLOOKUP($D102,DATOS_ERI!$C:$Z,COLUMN(DATOS_ERI!G:G)-2,0),"")</f>
        <v>8372882</v>
      </c>
      <c r="H102" s="35">
        <f>IFERROR(VLOOKUP($D102,DATOS_ERI!$C:$Z,COLUMN(DATOS_ERI!H:H)-2,0),"")</f>
        <v>5087009</v>
      </c>
      <c r="I102" s="35">
        <f>IFERROR(VLOOKUP($D102,DATOS_ERI!$C:$Z,COLUMN(DATOS_ERI!I:I)-2,0),"")</f>
        <v>5087009</v>
      </c>
      <c r="J102" s="40">
        <f>IFERROR(VLOOKUP($D102,DATOS_ERI!$C:$Z,COLUMN(DATOS_ERI!J:J)-2,0),"")</f>
        <v>7.4756072378118807E-2</v>
      </c>
      <c r="K102" s="40">
        <f>IFERROR(VLOOKUP($D102,DATOS_ERI!$C:$Z,COLUMN(DATOS_ERI!K:K)-2,0),"")</f>
        <v>3.8588993522853117E-2</v>
      </c>
      <c r="L102" s="40">
        <f>IFERROR(VLOOKUP($D102,DATOS_ERI!$C:$Z,COLUMN(DATOS_ERI!L:L)-2,0),"")</f>
        <v>2.8524301116748245E-2</v>
      </c>
      <c r="M102" s="40">
        <f>IFERROR(VLOOKUP($D102,DATOS_ERI!$C:$Z,COLUMN(DATOS_ERI!M:M)-2,0),"")</f>
        <v>0</v>
      </c>
      <c r="N102" s="35">
        <f>IFERROR(VLOOKUP($D102,DATOS_ERI!$C:$Z,COLUMN(DATOS_ERI!N:N)-2,0),"")</f>
        <v>178339479</v>
      </c>
      <c r="O102" s="35">
        <f>IFERROR(VLOOKUP($D102,DATOS_ERI!$C:$Z,COLUMN(DATOS_ERI!O:O)-2,0),"")</f>
        <v>165007520</v>
      </c>
      <c r="P102" s="35">
        <f>IFERROR(VLOOKUP($D102,DATOS_ERI!$C:$Z,COLUMN(DATOS_ERI!P:P)-2,0),"")</f>
        <v>6975466</v>
      </c>
      <c r="Q102" s="35">
        <f>IFERROR(VLOOKUP($D102,DATOS_ERI!$C:$Z,COLUMN(DATOS_ERI!Q:Q)-2,0),"")</f>
        <v>0</v>
      </c>
      <c r="R102" s="35">
        <f>IFERROR(VLOOKUP($D102,DATOS_ERI!$C:$Z,COLUMN(DATOS_ERI!R:R)-2,0),"")</f>
        <v>816482</v>
      </c>
      <c r="S102" s="35">
        <f>IFERROR(VLOOKUP($D102,DATOS_ERI!$C:$Z,COLUMN(DATOS_ERI!S:S)-2,0),"")</f>
        <v>0</v>
      </c>
      <c r="T102" s="35">
        <f>IFERROR(VLOOKUP($D102,DATOS_ERI!$C:$Z,COLUMN(DATOS_ERI!T:T)-2,0),"")</f>
        <v>1341930</v>
      </c>
      <c r="U102" s="35">
        <f>IFERROR(VLOOKUP($D102,DATOS_ERI!$C:$Z,COLUMN(DATOS_ERI!U:U)-2,0),"")</f>
        <v>0</v>
      </c>
      <c r="V102" s="35">
        <f>IFERROR(VLOOKUP($D102,DATOS_ERI!$C:$Z,COLUMN(DATOS_ERI!V:V)-2,0),"")</f>
        <v>1490941</v>
      </c>
      <c r="W102" s="35">
        <f>IFERROR(VLOOKUP($D102,DATOS_ERI!$C:$Z,COLUMN(DATOS_ERI!W:W)-2,0),"")</f>
        <v>0</v>
      </c>
      <c r="X102" s="35">
        <f>IFERROR(VLOOKUP($D102,DATOS_ESF!$C:$T,COLUMN(DATOS_ESF!E:E)-2,0),"")</f>
        <v>114942666</v>
      </c>
      <c r="Y102" s="35">
        <f>IFERROR(VLOOKUP($D102,DATOS_ESF!$C:$T,COLUMN(DATOS_ESF!F:F)-2,0),"")</f>
        <v>27554419</v>
      </c>
      <c r="Z102" s="35">
        <f>IFERROR(VLOOKUP($D102,DATOS_ESF!$C:$T,COLUMN(DATOS_ESF!G:G)-2,0),"")</f>
        <v>142497085</v>
      </c>
      <c r="AA102" s="35">
        <f>IFERROR(VLOOKUP($D102,DATOS_ESF!$C:$T,COLUMN(DATOS_ESF!H:H)-2,0),"")</f>
        <v>62598871</v>
      </c>
      <c r="AB102" s="35">
        <f>IFERROR(VLOOKUP($D102,DATOS_ESF!$C:$T,COLUMN(DATOS_ESF!I:I)-2,0),"")</f>
        <v>6425696</v>
      </c>
      <c r="AC102" s="35">
        <f>IFERROR(VLOOKUP($D102,DATOS_ESF!$C:$T,COLUMN(DATOS_ESF!J:J)-2,0),"")</f>
        <v>69024567</v>
      </c>
      <c r="AD102" s="35">
        <f>IFERROR(VLOOKUP($D102,DATOS_ESF!$C:$T,COLUMN(DATOS_ESF!K:K)-2,0),"")</f>
        <v>73472518</v>
      </c>
      <c r="AE102" s="35">
        <f>IFERROR(VLOOKUP($D102,DATOS_ESF!$C:$T,COLUMN(DATOS_ESF!L:L)-2,0),"")</f>
        <v>19363103</v>
      </c>
      <c r="AF102">
        <f>IFERROR(VLOOKUP($D102,DATOS_ESF!$C:$T,COLUMN(DATOS_ESF!M:M)-2,0),"")</f>
        <v>52343795</v>
      </c>
      <c r="AG102">
        <f>IFERROR(VLOOKUP($D102,DATOS_ESF!$C:$T,COLUMN(DATOS_ESF!N:N)-2,0),"")</f>
        <v>1.8361779400142855</v>
      </c>
      <c r="AH102">
        <f>IFERROR(VLOOKUP($D102,DATOS_ESF!$C:$T,COLUMN(DATOS_ESF!O:O)-2,0),"")</f>
        <v>1.5268576169688428</v>
      </c>
      <c r="AI102">
        <f>IFERROR(VLOOKUP($D102,DATOS_ESF!$C:$T,COLUMN(DATOS_ESF!P:P)-2,0),"")</f>
        <v>4.2881610023256629</v>
      </c>
      <c r="AJ102">
        <f>IFERROR(VLOOKUP($D102,DATOS_ESF!$C:$T,COLUMN(DATOS_ESF!Q:Q)-2,0),"")</f>
        <v>0.4843928351236097</v>
      </c>
      <c r="AK102">
        <f>IFERROR(VLOOKUP($D102,DATOS_ESF!$C:$T,COLUMN(DATOS_ESF!R:R)-2,0),"")</f>
        <v>0.93946102405255805</v>
      </c>
      <c r="AL102">
        <f>IFERROR(VLOOKUP($D102,DATOS_ESF!$C:$T,COLUMN(DATOS_ESF!S:S)-2,0),"")</f>
        <v>0.5607006908246579</v>
      </c>
      <c r="AM102">
        <f>IFERROR(VLOOKUP($D102,DATOS_ERI!$C:$Z,COLUMN(DATOS_ERI!Z:Z)-2,0),"")</f>
        <v>188054291</v>
      </c>
      <c r="AN102">
        <f>IFERROR(VLOOKUP($D102,DATOS_ERI!$C:$AA,COLUMN(DATOS_ERI!AA:AA)-2,0),"")</f>
        <v>172799468</v>
      </c>
    </row>
    <row r="103" spans="1:40" hidden="1" x14ac:dyDescent="0.25">
      <c r="A103">
        <v>890908097</v>
      </c>
      <c r="B103" t="str">
        <f>VLOOKUP(A103,EMPRESAS!A:B,2,0)</f>
        <v>COMPAÑIA COLOMBIANA DE CONSULTORES SAS</v>
      </c>
      <c r="C103">
        <v>2016</v>
      </c>
      <c r="D103" t="s">
        <v>646</v>
      </c>
      <c r="E103" s="35">
        <f>IFERROR(VLOOKUP($D103,DATOS_ERI!$C:$Z,COLUMN(DATOS_ERI!E:E)-2,0),"")</f>
        <v>9356418</v>
      </c>
      <c r="F103" s="35">
        <f>IFERROR(VLOOKUP($D103,DATOS_ERI!$C:$Z,COLUMN(DATOS_ERI!F:F)-2,0),"")</f>
        <v>3163346</v>
      </c>
      <c r="G103" s="35">
        <f>IFERROR(VLOOKUP($D103,DATOS_ERI!$C:$Z,COLUMN(DATOS_ERI!G:G)-2,0),"")</f>
        <v>3115001</v>
      </c>
      <c r="H103" s="35">
        <f>IFERROR(VLOOKUP($D103,DATOS_ERI!$C:$Z,COLUMN(DATOS_ERI!H:H)-2,0),"")</f>
        <v>1319910</v>
      </c>
      <c r="I103" s="35">
        <f>IFERROR(VLOOKUP($D103,DATOS_ERI!$C:$Z,COLUMN(DATOS_ERI!I:I)-2,0),"")</f>
        <v>1319910</v>
      </c>
      <c r="J103" s="40">
        <f>IFERROR(VLOOKUP($D103,DATOS_ERI!$C:$Z,COLUMN(DATOS_ERI!J:J)-2,0),"")</f>
        <v>0.23233791727451092</v>
      </c>
      <c r="K103" s="40">
        <f>IFERROR(VLOOKUP($D103,DATOS_ERI!$C:$Z,COLUMN(DATOS_ERI!K:K)-2,0),"")</f>
        <v>7.8551986589168524E-2</v>
      </c>
      <c r="L103" s="40">
        <f>IFERROR(VLOOKUP($D103,DATOS_ERI!$C:$Z,COLUMN(DATOS_ERI!L:L)-2,0),"")</f>
        <v>3.2775912789467052E-2</v>
      </c>
      <c r="M103" s="40">
        <f>IFERROR(VLOOKUP($D103,DATOS_ERI!$C:$Z,COLUMN(DATOS_ERI!M:M)-2,0),"")</f>
        <v>2.5541874927925323E-3</v>
      </c>
      <c r="N103" s="35">
        <f>IFERROR(VLOOKUP($D103,DATOS_ERI!$C:$Z,COLUMN(DATOS_ERI!N:N)-2,0),"")</f>
        <v>40270732</v>
      </c>
      <c r="O103" s="35">
        <f>IFERROR(VLOOKUP($D103,DATOS_ERI!$C:$Z,COLUMN(DATOS_ERI!O:O)-2,0),"")</f>
        <v>30914314</v>
      </c>
      <c r="P103" s="35">
        <f>IFERROR(VLOOKUP($D103,DATOS_ERI!$C:$Z,COLUMN(DATOS_ERI!P:P)-2,0),"")</f>
        <v>6660248</v>
      </c>
      <c r="Q103" s="35">
        <f>IFERROR(VLOOKUP($D103,DATOS_ERI!$C:$Z,COLUMN(DATOS_ERI!Q:Q)-2,0),"")</f>
        <v>0</v>
      </c>
      <c r="R103" s="35">
        <f>IFERROR(VLOOKUP($D103,DATOS_ERI!$C:$Z,COLUMN(DATOS_ERI!R:R)-2,0),"")</f>
        <v>48648</v>
      </c>
      <c r="S103" s="35">
        <f>IFERROR(VLOOKUP($D103,DATOS_ERI!$C:$Z,COLUMN(DATOS_ERI!S:S)-2,0),"")</f>
        <v>0</v>
      </c>
      <c r="T103" s="35">
        <f>IFERROR(VLOOKUP($D103,DATOS_ERI!$C:$Z,COLUMN(DATOS_ERI!T:T)-2,0),"")</f>
        <v>1294758</v>
      </c>
      <c r="U103" s="35">
        <f>IFERROR(VLOOKUP($D103,DATOS_ERI!$C:$Z,COLUMN(DATOS_ERI!U:U)-2,0),"")</f>
        <v>88017</v>
      </c>
      <c r="V103" s="35">
        <f>IFERROR(VLOOKUP($D103,DATOS_ERI!$C:$Z,COLUMN(DATOS_ERI!V:V)-2,0),"")</f>
        <v>54514</v>
      </c>
      <c r="W103" s="35">
        <f>IFERROR(VLOOKUP($D103,DATOS_ERI!$C:$Z,COLUMN(DATOS_ERI!W:W)-2,0),"")</f>
        <v>102859</v>
      </c>
      <c r="X103" s="35">
        <f>IFERROR(VLOOKUP($D103,DATOS_ESF!$C:$T,COLUMN(DATOS_ESF!E:E)-2,0),"")</f>
        <v>16592457</v>
      </c>
      <c r="Y103" s="35">
        <f>IFERROR(VLOOKUP($D103,DATOS_ESF!$C:$T,COLUMN(DATOS_ESF!F:F)-2,0),"")</f>
        <v>4065345</v>
      </c>
      <c r="Z103" s="35">
        <f>IFERROR(VLOOKUP($D103,DATOS_ESF!$C:$T,COLUMN(DATOS_ESF!G:G)-2,0),"")</f>
        <v>20657802</v>
      </c>
      <c r="AA103" s="35">
        <f>IFERROR(VLOOKUP($D103,DATOS_ESF!$C:$T,COLUMN(DATOS_ESF!H:H)-2,0),"")</f>
        <v>8100951</v>
      </c>
      <c r="AB103" s="35">
        <f>IFERROR(VLOOKUP($D103,DATOS_ESF!$C:$T,COLUMN(DATOS_ESF!I:I)-2,0),"")</f>
        <v>3293949</v>
      </c>
      <c r="AC103" s="35">
        <f>IFERROR(VLOOKUP($D103,DATOS_ESF!$C:$T,COLUMN(DATOS_ESF!J:J)-2,0),"")</f>
        <v>10735483</v>
      </c>
      <c r="AD103" s="35">
        <f>IFERROR(VLOOKUP($D103,DATOS_ESF!$C:$T,COLUMN(DATOS_ESF!K:K)-2,0),"")</f>
        <v>9922319</v>
      </c>
      <c r="AE103" s="35">
        <f>IFERROR(VLOOKUP($D103,DATOS_ESF!$C:$T,COLUMN(DATOS_ESF!L:L)-2,0),"")</f>
        <v>0</v>
      </c>
      <c r="AF103">
        <f>IFERROR(VLOOKUP($D103,DATOS_ESF!$C:$T,COLUMN(DATOS_ESF!M:M)-2,0),"")</f>
        <v>8491506</v>
      </c>
      <c r="AG103">
        <f>IFERROR(VLOOKUP($D103,DATOS_ESF!$C:$T,COLUMN(DATOS_ESF!N:N)-2,0),"")</f>
        <v>2.0482110063374042</v>
      </c>
      <c r="AH103">
        <f>IFERROR(VLOOKUP($D103,DATOS_ESF!$C:$T,COLUMN(DATOS_ESF!O:O)-2,0),"")</f>
        <v>2.0482110063374042</v>
      </c>
      <c r="AI103">
        <f>IFERROR(VLOOKUP($D103,DATOS_ESF!$C:$T,COLUMN(DATOS_ESF!P:P)-2,0),"")</f>
        <v>1.2341857751895977</v>
      </c>
      <c r="AJ103">
        <f>IFERROR(VLOOKUP($D103,DATOS_ESF!$C:$T,COLUMN(DATOS_ESF!Q:Q)-2,0),"")</f>
        <v>0.51968176478794792</v>
      </c>
      <c r="AK103">
        <f>IFERROR(VLOOKUP($D103,DATOS_ESF!$C:$T,COLUMN(DATOS_ESF!R:R)-2,0),"")</f>
        <v>1.0819530192488269</v>
      </c>
      <c r="AL103">
        <f>IFERROR(VLOOKUP($D103,DATOS_ESF!$C:$T,COLUMN(DATOS_ESF!S:S)-2,0),"")</f>
        <v>0.63977125930435386</v>
      </c>
      <c r="AM103">
        <f>IFERROR(VLOOKUP($D103,DATOS_ERI!$C:$Z,COLUMN(DATOS_ERI!Z:Z)-2,0),"")</f>
        <v>46026354</v>
      </c>
      <c r="AN103">
        <f>IFERROR(VLOOKUP($D103,DATOS_ERI!$C:$AA,COLUMN(DATOS_ERI!AA:AA)-2,0),"")</f>
        <v>37814086</v>
      </c>
    </row>
    <row r="104" spans="1:40" hidden="1" x14ac:dyDescent="0.25">
      <c r="A104">
        <v>890908097</v>
      </c>
      <c r="B104" t="str">
        <f>VLOOKUP(A104,EMPRESAS!A:B,2,0)</f>
        <v>COMPAÑIA COLOMBIANA DE CONSULTORES SAS</v>
      </c>
      <c r="C104">
        <v>2017</v>
      </c>
      <c r="D104" t="s">
        <v>647</v>
      </c>
      <c r="E104" s="35">
        <f>IFERROR(VLOOKUP($D104,DATOS_ERI!$C:$Z,COLUMN(DATOS_ERI!E:E)-2,0),"")</f>
        <v>4855264</v>
      </c>
      <c r="F104" s="35">
        <f>IFERROR(VLOOKUP($D104,DATOS_ERI!$C:$Z,COLUMN(DATOS_ERI!F:F)-2,0),"")</f>
        <v>3526385</v>
      </c>
      <c r="G104" s="35">
        <f>IFERROR(VLOOKUP($D104,DATOS_ERI!$C:$Z,COLUMN(DATOS_ERI!G:G)-2,0),"")</f>
        <v>3466616</v>
      </c>
      <c r="H104" s="35">
        <f>IFERROR(VLOOKUP($D104,DATOS_ERI!$C:$Z,COLUMN(DATOS_ERI!H:H)-2,0),"")</f>
        <v>2238789</v>
      </c>
      <c r="I104" s="35">
        <f>IFERROR(VLOOKUP($D104,DATOS_ERI!$C:$Z,COLUMN(DATOS_ERI!I:I)-2,0),"")</f>
        <v>2238789</v>
      </c>
      <c r="J104" s="40">
        <f>IFERROR(VLOOKUP($D104,DATOS_ERI!$C:$Z,COLUMN(DATOS_ERI!J:J)-2,0),"")</f>
        <v>0.22133065690512507</v>
      </c>
      <c r="K104" s="40">
        <f>IFERROR(VLOOKUP($D104,DATOS_ERI!$C:$Z,COLUMN(DATOS_ERI!K:K)-2,0),"")</f>
        <v>0.16075276412371797</v>
      </c>
      <c r="L104" s="40">
        <f>IFERROR(VLOOKUP($D104,DATOS_ERI!$C:$Z,COLUMN(DATOS_ERI!L:L)-2,0),"")</f>
        <v>0.10205678621017683</v>
      </c>
      <c r="M104" s="40">
        <f>IFERROR(VLOOKUP($D104,DATOS_ERI!$C:$Z,COLUMN(DATOS_ERI!M:M)-2,0),"")</f>
        <v>2.7246123037928359E-3</v>
      </c>
      <c r="N104" s="35">
        <f>IFERROR(VLOOKUP($D104,DATOS_ERI!$C:$Z,COLUMN(DATOS_ERI!N:N)-2,0),"")</f>
        <v>21936699</v>
      </c>
      <c r="O104" s="35">
        <f>IFERROR(VLOOKUP($D104,DATOS_ERI!$C:$Z,COLUMN(DATOS_ERI!O:O)-2,0),"")</f>
        <v>17081435</v>
      </c>
      <c r="P104" s="35">
        <f>IFERROR(VLOOKUP($D104,DATOS_ERI!$C:$Z,COLUMN(DATOS_ERI!P:P)-2,0),"")</f>
        <v>3004803</v>
      </c>
      <c r="Q104" s="35">
        <f>IFERROR(VLOOKUP($D104,DATOS_ERI!$C:$Z,COLUMN(DATOS_ERI!Q:Q)-2,0),"")</f>
        <v>0</v>
      </c>
      <c r="R104" s="35">
        <f>IFERROR(VLOOKUP($D104,DATOS_ERI!$C:$Z,COLUMN(DATOS_ERI!R:R)-2,0),"")</f>
        <v>94303</v>
      </c>
      <c r="S104" s="35">
        <f>IFERROR(VLOOKUP($D104,DATOS_ERI!$C:$Z,COLUMN(DATOS_ERI!S:S)-2,0),"")</f>
        <v>0</v>
      </c>
      <c r="T104" s="35">
        <f>IFERROR(VLOOKUP($D104,DATOS_ERI!$C:$Z,COLUMN(DATOS_ERI!T:T)-2,0),"")</f>
        <v>576990</v>
      </c>
      <c r="U104" s="35">
        <f>IFERROR(VLOOKUP($D104,DATOS_ERI!$C:$Z,COLUMN(DATOS_ERI!U:U)-2,0),"")</f>
        <v>0</v>
      </c>
      <c r="V104" s="35">
        <f>IFERROR(VLOOKUP($D104,DATOS_ERI!$C:$Z,COLUMN(DATOS_ERI!V:V)-2,0),"")</f>
        <v>0</v>
      </c>
      <c r="W104" s="35">
        <f>IFERROR(VLOOKUP($D104,DATOS_ERI!$C:$Z,COLUMN(DATOS_ERI!W:W)-2,0),"")</f>
        <v>59769</v>
      </c>
      <c r="X104" s="35">
        <f>IFERROR(VLOOKUP($D104,DATOS_ESF!$C:$T,COLUMN(DATOS_ESF!E:E)-2,0),"")</f>
        <v>33964095</v>
      </c>
      <c r="Y104" s="35">
        <f>IFERROR(VLOOKUP($D104,DATOS_ESF!$C:$T,COLUMN(DATOS_ESF!F:F)-2,0),"")</f>
        <v>7500480</v>
      </c>
      <c r="Z104" s="35">
        <f>IFERROR(VLOOKUP($D104,DATOS_ESF!$C:$T,COLUMN(DATOS_ESF!G:G)-2,0),"")</f>
        <v>41464575</v>
      </c>
      <c r="AA104" s="35">
        <f>IFERROR(VLOOKUP($D104,DATOS_ESF!$C:$T,COLUMN(DATOS_ESF!H:H)-2,0),"")</f>
        <v>15319833</v>
      </c>
      <c r="AB104" s="35">
        <f>IFERROR(VLOOKUP($D104,DATOS_ESF!$C:$T,COLUMN(DATOS_ESF!I:I)-2,0),"")</f>
        <v>4361315</v>
      </c>
      <c r="AC104" s="35">
        <f>IFERROR(VLOOKUP($D104,DATOS_ESF!$C:$T,COLUMN(DATOS_ESF!J:J)-2,0),"")</f>
        <v>19681148</v>
      </c>
      <c r="AD104" s="35">
        <f>IFERROR(VLOOKUP($D104,DATOS_ESF!$C:$T,COLUMN(DATOS_ESF!K:K)-2,0),"")</f>
        <v>21783427</v>
      </c>
      <c r="AE104" s="35">
        <f>IFERROR(VLOOKUP($D104,DATOS_ESF!$C:$T,COLUMN(DATOS_ESF!L:L)-2,0),"")</f>
        <v>0</v>
      </c>
      <c r="AF104">
        <f>IFERROR(VLOOKUP($D104,DATOS_ESF!$C:$T,COLUMN(DATOS_ESF!M:M)-2,0),"")</f>
        <v>18644262</v>
      </c>
      <c r="AG104">
        <f>IFERROR(VLOOKUP($D104,DATOS_ESF!$C:$T,COLUMN(DATOS_ESF!N:N)-2,0),"")</f>
        <v>2.2170016474722667</v>
      </c>
      <c r="AH104">
        <f>IFERROR(VLOOKUP($D104,DATOS_ESF!$C:$T,COLUMN(DATOS_ESF!O:O)-2,0),"")</f>
        <v>2.2170016474722667</v>
      </c>
      <c r="AI104">
        <f>IFERROR(VLOOKUP($D104,DATOS_ESF!$C:$T,COLUMN(DATOS_ESF!P:P)-2,0),"")</f>
        <v>1.7197748844098626</v>
      </c>
      <c r="AJ104">
        <f>IFERROR(VLOOKUP($D104,DATOS_ESF!$C:$T,COLUMN(DATOS_ESF!Q:Q)-2,0),"")</f>
        <v>0.47464969796507017</v>
      </c>
      <c r="AK104">
        <f>IFERROR(VLOOKUP($D104,DATOS_ESF!$C:$T,COLUMN(DATOS_ESF!R:R)-2,0),"")</f>
        <v>0.90349181513083321</v>
      </c>
      <c r="AL104">
        <f>IFERROR(VLOOKUP($D104,DATOS_ESF!$C:$T,COLUMN(DATOS_ESF!S:S)-2,0),"")</f>
        <v>0.63053201437612705</v>
      </c>
      <c r="AM104">
        <f>IFERROR(VLOOKUP($D104,DATOS_ERI!$C:$Z,COLUMN(DATOS_ERI!Z:Z)-2,0),"")</f>
        <v>26040074</v>
      </c>
      <c r="AN104">
        <f>IFERROR(VLOOKUP($D104,DATOS_ERI!$C:$AA,COLUMN(DATOS_ERI!AA:AA)-2,0),"")</f>
        <v>20240310</v>
      </c>
    </row>
    <row r="105" spans="1:40" hidden="1" x14ac:dyDescent="0.25">
      <c r="A105">
        <v>890908901</v>
      </c>
      <c r="B105" t="str">
        <f>VLOOKUP(A105,EMPRESAS!A:B,2,0)</f>
        <v>INDUSTRIAL CONCONCRETO S.A.S.</v>
      </c>
      <c r="C105">
        <v>2015</v>
      </c>
      <c r="D105" t="s">
        <v>648</v>
      </c>
      <c r="E105" s="35">
        <f>IFERROR(VLOOKUP($D105,DATOS_ERI!$C:$Z,COLUMN(DATOS_ERI!E:E)-2,0),"")</f>
        <v>10219849</v>
      </c>
      <c r="F105" s="35">
        <f>IFERROR(VLOOKUP($D105,DATOS_ERI!$C:$Z,COLUMN(DATOS_ERI!F:F)-2,0),"")</f>
        <v>8509732</v>
      </c>
      <c r="G105" s="35">
        <f>IFERROR(VLOOKUP($D105,DATOS_ERI!$C:$Z,COLUMN(DATOS_ERI!G:G)-2,0),"")</f>
        <v>5282866</v>
      </c>
      <c r="H105" s="35">
        <f>IFERROR(VLOOKUP($D105,DATOS_ERI!$C:$Z,COLUMN(DATOS_ERI!H:H)-2,0),"")</f>
        <v>4536836</v>
      </c>
      <c r="I105" s="35">
        <f>IFERROR(VLOOKUP($D105,DATOS_ERI!$C:$Z,COLUMN(DATOS_ERI!I:I)-2,0),"")</f>
        <v>4536836</v>
      </c>
      <c r="J105" s="40">
        <f>IFERROR(VLOOKUP($D105,DATOS_ERI!$C:$Z,COLUMN(DATOS_ERI!J:J)-2,0),"")</f>
        <v>0.15789920440337021</v>
      </c>
      <c r="K105" s="40">
        <f>IFERROR(VLOOKUP($D105,DATOS_ERI!$C:$Z,COLUMN(DATOS_ERI!K:K)-2,0),"")</f>
        <v>0.13147747217066516</v>
      </c>
      <c r="L105" s="40">
        <f>IFERROR(VLOOKUP($D105,DATOS_ERI!$C:$Z,COLUMN(DATOS_ERI!L:L)-2,0),"")</f>
        <v>7.0095242591996065E-2</v>
      </c>
      <c r="M105" s="40">
        <f>IFERROR(VLOOKUP($D105,DATOS_ERI!$C:$Z,COLUMN(DATOS_ERI!M:M)-2,0),"")</f>
        <v>1.9541736674960411E-2</v>
      </c>
      <c r="N105" s="35">
        <f>IFERROR(VLOOKUP($D105,DATOS_ERI!$C:$Z,COLUMN(DATOS_ERI!N:N)-2,0),"")</f>
        <v>64723879</v>
      </c>
      <c r="O105" s="35">
        <f>IFERROR(VLOOKUP($D105,DATOS_ERI!$C:$Z,COLUMN(DATOS_ERI!O:O)-2,0),"")</f>
        <v>54504030</v>
      </c>
      <c r="P105" s="35">
        <f>IFERROR(VLOOKUP($D105,DATOS_ERI!$C:$Z,COLUMN(DATOS_ERI!P:P)-2,0),"")</f>
        <v>3083583</v>
      </c>
      <c r="Q105" s="35">
        <f>IFERROR(VLOOKUP($D105,DATOS_ERI!$C:$Z,COLUMN(DATOS_ERI!Q:Q)-2,0),"")</f>
        <v>0</v>
      </c>
      <c r="R105" s="35">
        <f>IFERROR(VLOOKUP($D105,DATOS_ERI!$C:$Z,COLUMN(DATOS_ERI!R:R)-2,0),"")</f>
        <v>0</v>
      </c>
      <c r="S105" s="35">
        <f>IFERROR(VLOOKUP($D105,DATOS_ERI!$C:$Z,COLUMN(DATOS_ERI!S:S)-2,0),"")</f>
        <v>0</v>
      </c>
      <c r="T105" s="35">
        <f>IFERROR(VLOOKUP($D105,DATOS_ERI!$C:$Z,COLUMN(DATOS_ERI!T:T)-2,0),"")</f>
        <v>1652533</v>
      </c>
      <c r="U105" s="35">
        <f>IFERROR(VLOOKUP($D105,DATOS_ERI!$C:$Z,COLUMN(DATOS_ERI!U:U)-2,0),"")</f>
        <v>4201078</v>
      </c>
      <c r="V105" s="35">
        <f>IFERROR(VLOOKUP($D105,DATOS_ERI!$C:$Z,COLUMN(DATOS_ERI!V:V)-2,0),"")</f>
        <v>115681</v>
      </c>
      <c r="W105" s="35">
        <f>IFERROR(VLOOKUP($D105,DATOS_ERI!$C:$Z,COLUMN(DATOS_ERI!W:W)-2,0),"")</f>
        <v>1264817</v>
      </c>
      <c r="X105" s="35">
        <f>IFERROR(VLOOKUP($D105,DATOS_ESF!$C:$T,COLUMN(DATOS_ESF!E:E)-2,0),"")</f>
        <v>33974710</v>
      </c>
      <c r="Y105" s="35">
        <f>IFERROR(VLOOKUP($D105,DATOS_ESF!$C:$T,COLUMN(DATOS_ESF!F:F)-2,0),"")</f>
        <v>134597207</v>
      </c>
      <c r="Z105" s="35">
        <f>IFERROR(VLOOKUP($D105,DATOS_ESF!$C:$T,COLUMN(DATOS_ESF!G:G)-2,0),"")</f>
        <v>168571917</v>
      </c>
      <c r="AA105" s="35">
        <f>IFERROR(VLOOKUP($D105,DATOS_ESF!$C:$T,COLUMN(DATOS_ESF!H:H)-2,0),"")</f>
        <v>27752049</v>
      </c>
      <c r="AB105" s="35">
        <f>IFERROR(VLOOKUP($D105,DATOS_ESF!$C:$T,COLUMN(DATOS_ESF!I:I)-2,0),"")</f>
        <v>16872741</v>
      </c>
      <c r="AC105" s="35">
        <f>IFERROR(VLOOKUP($D105,DATOS_ESF!$C:$T,COLUMN(DATOS_ESF!J:J)-2,0),"")</f>
        <v>44609885</v>
      </c>
      <c r="AD105" s="35">
        <f>IFERROR(VLOOKUP($D105,DATOS_ESF!$C:$T,COLUMN(DATOS_ESF!K:K)-2,0),"")</f>
        <v>123962032</v>
      </c>
      <c r="AE105" s="35">
        <f>IFERROR(VLOOKUP($D105,DATOS_ESF!$C:$T,COLUMN(DATOS_ESF!L:L)-2,0),"")</f>
        <v>5726332</v>
      </c>
      <c r="AF105">
        <f>IFERROR(VLOOKUP($D105,DATOS_ESF!$C:$T,COLUMN(DATOS_ESF!M:M)-2,0),"")</f>
        <v>6222661</v>
      </c>
      <c r="AG105">
        <f>IFERROR(VLOOKUP($D105,DATOS_ESF!$C:$T,COLUMN(DATOS_ESF!N:N)-2,0),"")</f>
        <v>1.2242234798590907</v>
      </c>
      <c r="AH105">
        <f>IFERROR(VLOOKUP($D105,DATOS_ESF!$C:$T,COLUMN(DATOS_ESF!O:O)-2,0),"")</f>
        <v>1.0178844091836246</v>
      </c>
      <c r="AI105">
        <f>IFERROR(VLOOKUP($D105,DATOS_ESF!$C:$T,COLUMN(DATOS_ESF!P:P)-2,0),"")</f>
        <v>7.9771986661799641</v>
      </c>
      <c r="AJ105">
        <f>IFERROR(VLOOKUP($D105,DATOS_ESF!$C:$T,COLUMN(DATOS_ESF!Q:Q)-2,0),"")</f>
        <v>0.26463414425072951</v>
      </c>
      <c r="AK105">
        <f>IFERROR(VLOOKUP($D105,DATOS_ESF!$C:$T,COLUMN(DATOS_ESF!R:R)-2,0),"")</f>
        <v>0.35986732615031675</v>
      </c>
      <c r="AL105">
        <f>IFERROR(VLOOKUP($D105,DATOS_ESF!$C:$T,COLUMN(DATOS_ESF!S:S)-2,0),"")</f>
        <v>0.83545809709217456</v>
      </c>
      <c r="AM105">
        <f>IFERROR(VLOOKUP($D105,DATOS_ERI!$C:$Z,COLUMN(DATOS_ERI!Z:Z)-2,0),"")</f>
        <v>73065359</v>
      </c>
      <c r="AN105">
        <f>IFERROR(VLOOKUP($D105,DATOS_ERI!$C:$AA,COLUMN(DATOS_ERI!AA:AA)-2,0),"")</f>
        <v>63053508</v>
      </c>
    </row>
    <row r="106" spans="1:40" hidden="1" x14ac:dyDescent="0.25">
      <c r="A106">
        <v>890908901</v>
      </c>
      <c r="B106" t="str">
        <f>VLOOKUP(A106,EMPRESAS!A:B,2,0)</f>
        <v>INDUSTRIAL CONCONCRETO S.A.S.</v>
      </c>
      <c r="C106">
        <v>2016</v>
      </c>
      <c r="D106" t="s">
        <v>649</v>
      </c>
      <c r="E106" s="35">
        <f>IFERROR(VLOOKUP($D106,DATOS_ERI!$C:$Z,COLUMN(DATOS_ERI!E:E)-2,0),"")</f>
        <v>25116634</v>
      </c>
      <c r="F106" s="35">
        <f>IFERROR(VLOOKUP($D106,DATOS_ERI!$C:$Z,COLUMN(DATOS_ERI!F:F)-2,0),"")</f>
        <v>12032556</v>
      </c>
      <c r="G106" s="35">
        <f>IFERROR(VLOOKUP($D106,DATOS_ERI!$C:$Z,COLUMN(DATOS_ERI!G:G)-2,0),"")</f>
        <v>12165034</v>
      </c>
      <c r="H106" s="35">
        <f>IFERROR(VLOOKUP($D106,DATOS_ERI!$C:$Z,COLUMN(DATOS_ERI!H:H)-2,0),"")</f>
        <v>7762370</v>
      </c>
      <c r="I106" s="35">
        <f>IFERROR(VLOOKUP($D106,DATOS_ERI!$C:$Z,COLUMN(DATOS_ERI!I:I)-2,0),"")</f>
        <v>7762370</v>
      </c>
      <c r="J106" s="40">
        <f>IFERROR(VLOOKUP($D106,DATOS_ERI!$C:$Z,COLUMN(DATOS_ERI!J:J)-2,0),"")</f>
        <v>0.16715585829491539</v>
      </c>
      <c r="K106" s="40">
        <f>IFERROR(VLOOKUP($D106,DATOS_ERI!$C:$Z,COLUMN(DATOS_ERI!K:K)-2,0),"")</f>
        <v>8.0078892166109278E-2</v>
      </c>
      <c r="L106" s="40">
        <f>IFERROR(VLOOKUP($D106,DATOS_ERI!$C:$Z,COLUMN(DATOS_ERI!L:L)-2,0),"")</f>
        <v>5.1660012235425427E-2</v>
      </c>
      <c r="M106" s="40">
        <f>IFERROR(VLOOKUP($D106,DATOS_ERI!$C:$Z,COLUMN(DATOS_ERI!M:M)-2,0),"")</f>
        <v>1.9528623593436528E-2</v>
      </c>
      <c r="N106" s="35">
        <f>IFERROR(VLOOKUP($D106,DATOS_ERI!$C:$Z,COLUMN(DATOS_ERI!N:N)-2,0),"")</f>
        <v>150258772</v>
      </c>
      <c r="O106" s="35">
        <f>IFERROR(VLOOKUP($D106,DATOS_ERI!$C:$Z,COLUMN(DATOS_ERI!O:O)-2,0),"")</f>
        <v>125142138</v>
      </c>
      <c r="P106" s="35">
        <f>IFERROR(VLOOKUP($D106,DATOS_ERI!$C:$Z,COLUMN(DATOS_ERI!P:P)-2,0),"")</f>
        <v>7945701</v>
      </c>
      <c r="Q106" s="35">
        <f>IFERROR(VLOOKUP($D106,DATOS_ERI!$C:$Z,COLUMN(DATOS_ERI!Q:Q)-2,0),"")</f>
        <v>0</v>
      </c>
      <c r="R106" s="35">
        <f>IFERROR(VLOOKUP($D106,DATOS_ERI!$C:$Z,COLUMN(DATOS_ERI!R:R)-2,0),"")</f>
        <v>463480</v>
      </c>
      <c r="S106" s="35">
        <f>IFERROR(VLOOKUP($D106,DATOS_ERI!$C:$Z,COLUMN(DATOS_ERI!S:S)-2,0),"")</f>
        <v>2530558</v>
      </c>
      <c r="T106" s="35">
        <f>IFERROR(VLOOKUP($D106,DATOS_ERI!$C:$Z,COLUMN(DATOS_ERI!T:T)-2,0),"")</f>
        <v>2844088</v>
      </c>
      <c r="U106" s="35">
        <f>IFERROR(VLOOKUP($D106,DATOS_ERI!$C:$Z,COLUMN(DATOS_ERI!U:U)-2,0),"")</f>
        <v>4524947</v>
      </c>
      <c r="V106" s="35">
        <f>IFERROR(VLOOKUP($D106,DATOS_ERI!$C:$Z,COLUMN(DATOS_ERI!V:V)-2,0),"")</f>
        <v>490152</v>
      </c>
      <c r="W106" s="35">
        <f>IFERROR(VLOOKUP($D106,DATOS_ERI!$C:$Z,COLUMN(DATOS_ERI!W:W)-2,0),"")</f>
        <v>2934347</v>
      </c>
      <c r="X106" s="35">
        <f>IFERROR(VLOOKUP($D106,DATOS_ESF!$C:$T,COLUMN(DATOS_ESF!E:E)-2,0),"")</f>
        <v>35853433</v>
      </c>
      <c r="Y106" s="35">
        <f>IFERROR(VLOOKUP($D106,DATOS_ESF!$C:$T,COLUMN(DATOS_ESF!F:F)-2,0),"")</f>
        <v>149452254</v>
      </c>
      <c r="Z106" s="35">
        <f>IFERROR(VLOOKUP($D106,DATOS_ESF!$C:$T,COLUMN(DATOS_ESF!G:G)-2,0),"")</f>
        <v>185305687</v>
      </c>
      <c r="AA106" s="35">
        <f>IFERROR(VLOOKUP($D106,DATOS_ESF!$C:$T,COLUMN(DATOS_ESF!H:H)-2,0),"")</f>
        <v>40897902</v>
      </c>
      <c r="AB106" s="35">
        <f>IFERROR(VLOOKUP($D106,DATOS_ESF!$C:$T,COLUMN(DATOS_ESF!I:I)-2,0),"")</f>
        <v>16919748</v>
      </c>
      <c r="AC106" s="35">
        <f>IFERROR(VLOOKUP($D106,DATOS_ESF!$C:$T,COLUMN(DATOS_ESF!J:J)-2,0),"")</f>
        <v>57817650</v>
      </c>
      <c r="AD106" s="35">
        <f>IFERROR(VLOOKUP($D106,DATOS_ESF!$C:$T,COLUMN(DATOS_ESF!K:K)-2,0),"")</f>
        <v>127488037</v>
      </c>
      <c r="AE106" s="35">
        <f>IFERROR(VLOOKUP($D106,DATOS_ESF!$C:$T,COLUMN(DATOS_ESF!L:L)-2,0),"")</f>
        <v>5854293</v>
      </c>
      <c r="AF106">
        <f>IFERROR(VLOOKUP($D106,DATOS_ESF!$C:$T,COLUMN(DATOS_ESF!M:M)-2,0),"")</f>
        <v>-5044469</v>
      </c>
      <c r="AG106">
        <f>IFERROR(VLOOKUP($D106,DATOS_ESF!$C:$T,COLUMN(DATOS_ESF!N:N)-2,0),"")</f>
        <v>0.87665702265118639</v>
      </c>
      <c r="AH106">
        <f>IFERROR(VLOOKUP($D106,DATOS_ESF!$C:$T,COLUMN(DATOS_ESF!O:O)-2,0),"")</f>
        <v>0.73351293178804133</v>
      </c>
      <c r="AI106">
        <f>IFERROR(VLOOKUP($D106,DATOS_ESF!$C:$T,COLUMN(DATOS_ESF!P:P)-2,0),"")</f>
        <v>8.8330070873395989</v>
      </c>
      <c r="AJ106">
        <f>IFERROR(VLOOKUP($D106,DATOS_ESF!$C:$T,COLUMN(DATOS_ESF!Q:Q)-2,0),"")</f>
        <v>0.31201228055132491</v>
      </c>
      <c r="AK106">
        <f>IFERROR(VLOOKUP($D106,DATOS_ESF!$C:$T,COLUMN(DATOS_ESF!R:R)-2,0),"")</f>
        <v>0.45351431679821064</v>
      </c>
      <c r="AL106">
        <f>IFERROR(VLOOKUP($D106,DATOS_ESF!$C:$T,COLUMN(DATOS_ESF!S:S)-2,0),"")</f>
        <v>0.77929494414275591</v>
      </c>
      <c r="AM106">
        <f>IFERROR(VLOOKUP($D106,DATOS_ERI!$C:$Z,COLUMN(DATOS_ERI!Z:Z)-2,0),"")</f>
        <v>170712637</v>
      </c>
      <c r="AN106">
        <f>IFERROR(VLOOKUP($D106,DATOS_ERI!$C:$AA,COLUMN(DATOS_ERI!AA:AA)-2,0),"")</f>
        <v>143541171</v>
      </c>
    </row>
    <row r="107" spans="1:40" hidden="1" x14ac:dyDescent="0.25">
      <c r="A107">
        <v>890908901</v>
      </c>
      <c r="B107" t="str">
        <f>VLOOKUP(A107,EMPRESAS!A:B,2,0)</f>
        <v>INDUSTRIAL CONCONCRETO S.A.S.</v>
      </c>
      <c r="C107">
        <v>2017</v>
      </c>
      <c r="D107" t="s">
        <v>650</v>
      </c>
      <c r="E107" s="35">
        <f>IFERROR(VLOOKUP($D107,DATOS_ERI!$C:$Z,COLUMN(DATOS_ERI!E:E)-2,0),"")</f>
        <v>12765284</v>
      </c>
      <c r="F107" s="35">
        <f>IFERROR(VLOOKUP($D107,DATOS_ERI!$C:$Z,COLUMN(DATOS_ERI!F:F)-2,0),"")</f>
        <v>7038168</v>
      </c>
      <c r="G107" s="35">
        <f>IFERROR(VLOOKUP($D107,DATOS_ERI!$C:$Z,COLUMN(DATOS_ERI!G:G)-2,0),"")</f>
        <v>7011882</v>
      </c>
      <c r="H107" s="35">
        <f>IFERROR(VLOOKUP($D107,DATOS_ERI!$C:$Z,COLUMN(DATOS_ERI!H:H)-2,0),"")</f>
        <v>4412763</v>
      </c>
      <c r="I107" s="35">
        <f>IFERROR(VLOOKUP($D107,DATOS_ERI!$C:$Z,COLUMN(DATOS_ERI!I:I)-2,0),"")</f>
        <v>4412763</v>
      </c>
      <c r="J107" s="40">
        <f>IFERROR(VLOOKUP($D107,DATOS_ERI!$C:$Z,COLUMN(DATOS_ERI!J:J)-2,0),"")</f>
        <v>0.17980746900932626</v>
      </c>
      <c r="K107" s="40">
        <f>IFERROR(VLOOKUP($D107,DATOS_ERI!$C:$Z,COLUMN(DATOS_ERI!K:K)-2,0),"")</f>
        <v>9.9137251826315179E-2</v>
      </c>
      <c r="L107" s="40">
        <f>IFERROR(VLOOKUP($D107,DATOS_ERI!$C:$Z,COLUMN(DATOS_ERI!L:L)-2,0),"")</f>
        <v>6.2156685771190177E-2</v>
      </c>
      <c r="M107" s="40">
        <f>IFERROR(VLOOKUP($D107,DATOS_ERI!$C:$Z,COLUMN(DATOS_ERI!M:M)-2,0),"")</f>
        <v>2.7640363933489141E-2</v>
      </c>
      <c r="N107" s="35">
        <f>IFERROR(VLOOKUP($D107,DATOS_ERI!$C:$Z,COLUMN(DATOS_ERI!N:N)-2,0),"")</f>
        <v>70994181</v>
      </c>
      <c r="O107" s="35">
        <f>IFERROR(VLOOKUP($D107,DATOS_ERI!$C:$Z,COLUMN(DATOS_ERI!O:O)-2,0),"")</f>
        <v>58228897</v>
      </c>
      <c r="P107" s="35">
        <f>IFERROR(VLOOKUP($D107,DATOS_ERI!$C:$Z,COLUMN(DATOS_ERI!P:P)-2,0),"")</f>
        <v>4338195</v>
      </c>
      <c r="Q107" s="35">
        <f>IFERROR(VLOOKUP($D107,DATOS_ERI!$C:$Z,COLUMN(DATOS_ERI!Q:Q)-2,0),"")</f>
        <v>0</v>
      </c>
      <c r="R107" s="35">
        <f>IFERROR(VLOOKUP($D107,DATOS_ERI!$C:$Z,COLUMN(DATOS_ERI!R:R)-2,0),"")</f>
        <v>1351705</v>
      </c>
      <c r="S107" s="35">
        <f>IFERROR(VLOOKUP($D107,DATOS_ERI!$C:$Z,COLUMN(DATOS_ERI!S:S)-2,0),"")</f>
        <v>2488757</v>
      </c>
      <c r="T107" s="35">
        <f>IFERROR(VLOOKUP($D107,DATOS_ERI!$C:$Z,COLUMN(DATOS_ERI!T:T)-2,0),"")</f>
        <v>2451541</v>
      </c>
      <c r="U107" s="35">
        <f>IFERROR(VLOOKUP($D107,DATOS_ERI!$C:$Z,COLUMN(DATOS_ERI!U:U)-2,0),"")</f>
        <v>0</v>
      </c>
      <c r="V107" s="35">
        <f>IFERROR(VLOOKUP($D107,DATOS_ERI!$C:$Z,COLUMN(DATOS_ERI!V:V)-2,0),"")</f>
        <v>1162874</v>
      </c>
      <c r="W107" s="35">
        <f>IFERROR(VLOOKUP($D107,DATOS_ERI!$C:$Z,COLUMN(DATOS_ERI!W:W)-2,0),"")</f>
        <v>1962305</v>
      </c>
      <c r="X107" s="35">
        <f>IFERROR(VLOOKUP($D107,DATOS_ESF!$C:$T,COLUMN(DATOS_ESF!E:E)-2,0),"")</f>
        <v>73178424</v>
      </c>
      <c r="Y107" s="35">
        <f>IFERROR(VLOOKUP($D107,DATOS_ESF!$C:$T,COLUMN(DATOS_ESF!F:F)-2,0),"")</f>
        <v>324573628</v>
      </c>
      <c r="Z107" s="35">
        <f>IFERROR(VLOOKUP($D107,DATOS_ESF!$C:$T,COLUMN(DATOS_ESF!G:G)-2,0),"")</f>
        <v>397752052</v>
      </c>
      <c r="AA107" s="35">
        <f>IFERROR(VLOOKUP($D107,DATOS_ESF!$C:$T,COLUMN(DATOS_ESF!H:H)-2,0),"")</f>
        <v>65179061</v>
      </c>
      <c r="AB107" s="35">
        <f>IFERROR(VLOOKUP($D107,DATOS_ESF!$C:$T,COLUMN(DATOS_ESF!I:I)-2,0),"")</f>
        <v>75067763</v>
      </c>
      <c r="AC107" s="35">
        <f>IFERROR(VLOOKUP($D107,DATOS_ESF!$C:$T,COLUMN(DATOS_ESF!J:J)-2,0),"")</f>
        <v>140246824</v>
      </c>
      <c r="AD107" s="35">
        <f>IFERROR(VLOOKUP($D107,DATOS_ESF!$C:$T,COLUMN(DATOS_ESF!K:K)-2,0),"")</f>
        <v>257505228</v>
      </c>
      <c r="AE107" s="35">
        <f>IFERROR(VLOOKUP($D107,DATOS_ESF!$C:$T,COLUMN(DATOS_ESF!L:L)-2,0),"")</f>
        <v>11234284</v>
      </c>
      <c r="AF107">
        <f>IFERROR(VLOOKUP($D107,DATOS_ESF!$C:$T,COLUMN(DATOS_ESF!M:M)-2,0),"")</f>
        <v>7999363</v>
      </c>
      <c r="AG107">
        <f>IFERROR(VLOOKUP($D107,DATOS_ESF!$C:$T,COLUMN(DATOS_ESF!N:N)-2,0),"")</f>
        <v>1.1227290310303795</v>
      </c>
      <c r="AH107">
        <f>IFERROR(VLOOKUP($D107,DATOS_ESF!$C:$T,COLUMN(DATOS_ESF!O:O)-2,0),"")</f>
        <v>0.9503687081346569</v>
      </c>
      <c r="AI107">
        <f>IFERROR(VLOOKUP($D107,DATOS_ESF!$C:$T,COLUMN(DATOS_ESF!P:P)-2,0),"")</f>
        <v>4.3237418437525577</v>
      </c>
      <c r="AJ107">
        <f>IFERROR(VLOOKUP($D107,DATOS_ESF!$C:$T,COLUMN(DATOS_ESF!Q:Q)-2,0),"")</f>
        <v>0.35259861839757395</v>
      </c>
      <c r="AK107">
        <f>IFERROR(VLOOKUP($D107,DATOS_ESF!$C:$T,COLUMN(DATOS_ESF!R:R)-2,0),"")</f>
        <v>0.54463680248076363</v>
      </c>
      <c r="AL107">
        <f>IFERROR(VLOOKUP($D107,DATOS_ESF!$C:$T,COLUMN(DATOS_ESF!S:S)-2,0),"")</f>
        <v>0.83613142742504321</v>
      </c>
      <c r="AM107">
        <f>IFERROR(VLOOKUP($D107,DATOS_ERI!$C:$Z,COLUMN(DATOS_ERI!Z:Z)-2,0),"")</f>
        <v>82426484</v>
      </c>
      <c r="AN107">
        <f>IFERROR(VLOOKUP($D107,DATOS_ERI!$C:$AA,COLUMN(DATOS_ERI!AA:AA)-2,0),"")</f>
        <v>68369859</v>
      </c>
    </row>
    <row r="108" spans="1:40" hidden="1" x14ac:dyDescent="0.25">
      <c r="A108">
        <v>890910447</v>
      </c>
      <c r="B108" t="str">
        <f>VLOOKUP(A108,EMPRESAS!A:B,2,0)</f>
        <v>SEDIC S.A</v>
      </c>
      <c r="C108">
        <v>2016</v>
      </c>
      <c r="D108" t="s">
        <v>651</v>
      </c>
      <c r="E108" s="35">
        <f>IFERROR(VLOOKUP($D108,DATOS_ERI!$C:$Z,COLUMN(DATOS_ERI!E:E)-2,0),"")</f>
        <v>7859450</v>
      </c>
      <c r="F108" s="35">
        <f>IFERROR(VLOOKUP($D108,DATOS_ERI!$C:$Z,COLUMN(DATOS_ERI!F:F)-2,0),"")</f>
        <v>1278926</v>
      </c>
      <c r="G108" s="35">
        <f>IFERROR(VLOOKUP($D108,DATOS_ERI!$C:$Z,COLUMN(DATOS_ERI!G:G)-2,0),"")</f>
        <v>1278926</v>
      </c>
      <c r="H108" s="35">
        <f>IFERROR(VLOOKUP($D108,DATOS_ERI!$C:$Z,COLUMN(DATOS_ERI!H:H)-2,0),"")</f>
        <v>1278926</v>
      </c>
      <c r="I108" s="35">
        <f>IFERROR(VLOOKUP($D108,DATOS_ERI!$C:$Z,COLUMN(DATOS_ERI!I:I)-2,0),"")</f>
        <v>1278926</v>
      </c>
      <c r="J108" s="40">
        <f>IFERROR(VLOOKUP($D108,DATOS_ERI!$C:$Z,COLUMN(DATOS_ERI!J:J)-2,0),"")</f>
        <v>0.12889598992586027</v>
      </c>
      <c r="K108" s="40">
        <f>IFERROR(VLOOKUP($D108,DATOS_ERI!$C:$Z,COLUMN(DATOS_ERI!K:K)-2,0),"")</f>
        <v>2.0974550739799955E-2</v>
      </c>
      <c r="L108" s="40">
        <f>IFERROR(VLOOKUP($D108,DATOS_ERI!$C:$Z,COLUMN(DATOS_ERI!L:L)-2,0),"")</f>
        <v>2.0974550739799955E-2</v>
      </c>
      <c r="M108" s="40">
        <f>IFERROR(VLOOKUP($D108,DATOS_ERI!$C:$Z,COLUMN(DATOS_ERI!M:M)-2,0),"")</f>
        <v>0</v>
      </c>
      <c r="N108" s="35">
        <f>IFERROR(VLOOKUP($D108,DATOS_ERI!$C:$Z,COLUMN(DATOS_ERI!N:N)-2,0),"")</f>
        <v>60975132</v>
      </c>
      <c r="O108" s="35">
        <f>IFERROR(VLOOKUP($D108,DATOS_ERI!$C:$Z,COLUMN(DATOS_ERI!O:O)-2,0),"")</f>
        <v>53115682</v>
      </c>
      <c r="P108" s="35">
        <f>IFERROR(VLOOKUP($D108,DATOS_ERI!$C:$Z,COLUMN(DATOS_ERI!P:P)-2,0),"")</f>
        <v>3712482</v>
      </c>
      <c r="Q108" s="35">
        <f>IFERROR(VLOOKUP($D108,DATOS_ERI!$C:$Z,COLUMN(DATOS_ERI!Q:Q)-2,0),"")</f>
        <v>779307</v>
      </c>
      <c r="R108" s="35">
        <f>IFERROR(VLOOKUP($D108,DATOS_ERI!$C:$Z,COLUMN(DATOS_ERI!R:R)-2,0),"")</f>
        <v>663140</v>
      </c>
      <c r="S108" s="35">
        <f>IFERROR(VLOOKUP($D108,DATOS_ERI!$C:$Z,COLUMN(DATOS_ERI!S:S)-2,0),"")</f>
        <v>779307</v>
      </c>
      <c r="T108" s="35">
        <f>IFERROR(VLOOKUP($D108,DATOS_ERI!$C:$Z,COLUMN(DATOS_ERI!T:T)-2,0),"")</f>
        <v>16852</v>
      </c>
      <c r="U108" s="35">
        <f>IFERROR(VLOOKUP($D108,DATOS_ERI!$C:$Z,COLUMN(DATOS_ERI!U:U)-2,0),"")</f>
        <v>663140</v>
      </c>
      <c r="V108" s="35">
        <f>IFERROR(VLOOKUP($D108,DATOS_ERI!$C:$Z,COLUMN(DATOS_ERI!V:V)-2,0),"")</f>
        <v>0</v>
      </c>
      <c r="W108" s="35">
        <f>IFERROR(VLOOKUP($D108,DATOS_ERI!$C:$Z,COLUMN(DATOS_ERI!W:W)-2,0),"")</f>
        <v>0</v>
      </c>
      <c r="X108" s="35">
        <f>IFERROR(VLOOKUP($D108,DATOS_ESF!$C:$T,COLUMN(DATOS_ESF!E:E)-2,0),"")</f>
        <v>10182590</v>
      </c>
      <c r="Y108" s="35">
        <f>IFERROR(VLOOKUP($D108,DATOS_ESF!$C:$T,COLUMN(DATOS_ESF!F:F)-2,0),"")</f>
        <v>2793550</v>
      </c>
      <c r="Z108" s="35">
        <f>IFERROR(VLOOKUP($D108,DATOS_ESF!$C:$T,COLUMN(DATOS_ESF!G:G)-2,0),"")</f>
        <v>12976140</v>
      </c>
      <c r="AA108" s="35">
        <f>IFERROR(VLOOKUP($D108,DATOS_ESF!$C:$T,COLUMN(DATOS_ESF!H:H)-2,0),"")</f>
        <v>3668030</v>
      </c>
      <c r="AB108" s="35">
        <f>IFERROR(VLOOKUP($D108,DATOS_ESF!$C:$T,COLUMN(DATOS_ESF!I:I)-2,0),"")</f>
        <v>4038101</v>
      </c>
      <c r="AC108" s="35">
        <f>IFERROR(VLOOKUP($D108,DATOS_ESF!$C:$T,COLUMN(DATOS_ESF!J:J)-2,0),"")</f>
        <v>6463415</v>
      </c>
      <c r="AD108" s="35">
        <f>IFERROR(VLOOKUP($D108,DATOS_ESF!$C:$T,COLUMN(DATOS_ESF!K:K)-2,0),"")</f>
        <v>6512725</v>
      </c>
      <c r="AE108" s="35">
        <f>IFERROR(VLOOKUP($D108,DATOS_ESF!$C:$T,COLUMN(DATOS_ESF!L:L)-2,0),"")</f>
        <v>0</v>
      </c>
      <c r="AF108">
        <f>IFERROR(VLOOKUP($D108,DATOS_ESF!$C:$T,COLUMN(DATOS_ESF!M:M)-2,0),"")</f>
        <v>6514560</v>
      </c>
      <c r="AG108">
        <f>IFERROR(VLOOKUP($D108,DATOS_ESF!$C:$T,COLUMN(DATOS_ESF!N:N)-2,0),"")</f>
        <v>2.7760378186656052</v>
      </c>
      <c r="AH108">
        <f>IFERROR(VLOOKUP($D108,DATOS_ESF!$C:$T,COLUMN(DATOS_ESF!O:O)-2,0),"")</f>
        <v>2.7760378186656052</v>
      </c>
      <c r="AI108">
        <f>IFERROR(VLOOKUP($D108,DATOS_ESF!$C:$T,COLUMN(DATOS_ESF!P:P)-2,0),"")</f>
        <v>0.69179795156188517</v>
      </c>
      <c r="AJ108">
        <f>IFERROR(VLOOKUP($D108,DATOS_ESF!$C:$T,COLUMN(DATOS_ESF!Q:Q)-2,0),"")</f>
        <v>0.49809997426045033</v>
      </c>
      <c r="AK108">
        <f>IFERROR(VLOOKUP($D108,DATOS_ESF!$C:$T,COLUMN(DATOS_ESF!R:R)-2,0),"")</f>
        <v>0.99242866849129974</v>
      </c>
      <c r="AL108">
        <f>IFERROR(VLOOKUP($D108,DATOS_ESF!$C:$T,COLUMN(DATOS_ESF!S:S)-2,0),"")</f>
        <v>0.81309434084404142</v>
      </c>
      <c r="AM108">
        <f>IFERROR(VLOOKUP($D108,DATOS_ERI!$C:$Z,COLUMN(DATOS_ERI!Z:Z)-2,0),"")</f>
        <v>62270910</v>
      </c>
      <c r="AN108">
        <f>IFERROR(VLOOKUP($D108,DATOS_ERI!$C:$AA,COLUMN(DATOS_ERI!AA:AA)-2,0),"")</f>
        <v>59713058</v>
      </c>
    </row>
    <row r="109" spans="1:40" hidden="1" x14ac:dyDescent="0.25">
      <c r="A109">
        <v>890910447</v>
      </c>
      <c r="B109" t="str">
        <f>VLOOKUP(A109,EMPRESAS!A:B,2,0)</f>
        <v>SEDIC S.A</v>
      </c>
      <c r="C109">
        <v>2017</v>
      </c>
      <c r="D109" t="s">
        <v>652</v>
      </c>
      <c r="E109" s="35">
        <f>IFERROR(VLOOKUP($D109,DATOS_ERI!$C:$Z,COLUMN(DATOS_ERI!E:E)-2,0),"")</f>
        <v>4080470</v>
      </c>
      <c r="F109" s="35">
        <f>IFERROR(VLOOKUP($D109,DATOS_ERI!$C:$Z,COLUMN(DATOS_ERI!F:F)-2,0),"")</f>
        <v>257700</v>
      </c>
      <c r="G109" s="35">
        <f>IFERROR(VLOOKUP($D109,DATOS_ERI!$C:$Z,COLUMN(DATOS_ERI!G:G)-2,0),"")</f>
        <v>257700</v>
      </c>
      <c r="H109" s="35">
        <f>IFERROR(VLOOKUP($D109,DATOS_ERI!$C:$Z,COLUMN(DATOS_ERI!H:H)-2,0),"")</f>
        <v>416014</v>
      </c>
      <c r="I109" s="35">
        <f>IFERROR(VLOOKUP($D109,DATOS_ERI!$C:$Z,COLUMN(DATOS_ERI!I:I)-2,0),"")</f>
        <v>416014</v>
      </c>
      <c r="J109" s="40">
        <f>IFERROR(VLOOKUP($D109,DATOS_ERI!$C:$Z,COLUMN(DATOS_ERI!J:J)-2,0),"")</f>
        <v>0.10750544769847205</v>
      </c>
      <c r="K109" s="40">
        <f>IFERROR(VLOOKUP($D109,DATOS_ERI!$C:$Z,COLUMN(DATOS_ERI!K:K)-2,0),"")</f>
        <v>6.7894516739238978E-3</v>
      </c>
      <c r="L109" s="40">
        <f>IFERROR(VLOOKUP($D109,DATOS_ERI!$C:$Z,COLUMN(DATOS_ERI!L:L)-2,0),"")</f>
        <v>1.0960446056172978E-2</v>
      </c>
      <c r="M109" s="40">
        <f>IFERROR(VLOOKUP($D109,DATOS_ERI!$C:$Z,COLUMN(DATOS_ERI!M:M)-2,0),"")</f>
        <v>0</v>
      </c>
      <c r="N109" s="35">
        <f>IFERROR(VLOOKUP($D109,DATOS_ERI!$C:$Z,COLUMN(DATOS_ERI!N:N)-2,0),"")</f>
        <v>37955937</v>
      </c>
      <c r="O109" s="35">
        <f>IFERROR(VLOOKUP($D109,DATOS_ERI!$C:$Z,COLUMN(DATOS_ERI!O:O)-2,0),"")</f>
        <v>33875467</v>
      </c>
      <c r="P109" s="35">
        <f>IFERROR(VLOOKUP($D109,DATOS_ERI!$C:$Z,COLUMN(DATOS_ERI!P:P)-2,0),"")</f>
        <v>1976859</v>
      </c>
      <c r="Q109" s="35">
        <f>IFERROR(VLOOKUP($D109,DATOS_ERI!$C:$Z,COLUMN(DATOS_ERI!Q:Q)-2,0),"")</f>
        <v>0</v>
      </c>
      <c r="R109" s="35">
        <f>IFERROR(VLOOKUP($D109,DATOS_ERI!$C:$Z,COLUMN(DATOS_ERI!R:R)-2,0),"")</f>
        <v>1000050</v>
      </c>
      <c r="S109" s="35">
        <f>IFERROR(VLOOKUP($D109,DATOS_ERI!$C:$Z,COLUMN(DATOS_ERI!S:S)-2,0),"")</f>
        <v>850898</v>
      </c>
      <c r="T109" s="35">
        <f>IFERROR(VLOOKUP($D109,DATOS_ERI!$C:$Z,COLUMN(DATOS_ERI!T:T)-2,0),"")</f>
        <v>5037</v>
      </c>
      <c r="U109" s="35">
        <f>IFERROR(VLOOKUP($D109,DATOS_ERI!$C:$Z,COLUMN(DATOS_ERI!U:U)-2,0),"")</f>
        <v>0</v>
      </c>
      <c r="V109" s="35">
        <f>IFERROR(VLOOKUP($D109,DATOS_ERI!$C:$Z,COLUMN(DATOS_ERI!V:V)-2,0),"")</f>
        <v>0</v>
      </c>
      <c r="W109" s="35">
        <f>IFERROR(VLOOKUP($D109,DATOS_ERI!$C:$Z,COLUMN(DATOS_ERI!W:W)-2,0),"")</f>
        <v>0</v>
      </c>
      <c r="X109" s="35">
        <f>IFERROR(VLOOKUP($D109,DATOS_ESF!$C:$T,COLUMN(DATOS_ESF!E:E)-2,0),"")</f>
        <v>23320968</v>
      </c>
      <c r="Y109" s="35">
        <f>IFERROR(VLOOKUP($D109,DATOS_ESF!$C:$T,COLUMN(DATOS_ESF!F:F)-2,0),"")</f>
        <v>5538544</v>
      </c>
      <c r="Z109" s="35">
        <f>IFERROR(VLOOKUP($D109,DATOS_ESF!$C:$T,COLUMN(DATOS_ESF!G:G)-2,0),"")</f>
        <v>28859512</v>
      </c>
      <c r="AA109" s="35">
        <f>IFERROR(VLOOKUP($D109,DATOS_ESF!$C:$T,COLUMN(DATOS_ESF!H:H)-2,0),"")</f>
        <v>9626548</v>
      </c>
      <c r="AB109" s="35">
        <f>IFERROR(VLOOKUP($D109,DATOS_ESF!$C:$T,COLUMN(DATOS_ESF!I:I)-2,0),"")</f>
        <v>5914049</v>
      </c>
      <c r="AC109" s="35">
        <f>IFERROR(VLOOKUP($D109,DATOS_ESF!$C:$T,COLUMN(DATOS_ESF!J:J)-2,0),"")</f>
        <v>15540597</v>
      </c>
      <c r="AD109" s="35">
        <f>IFERROR(VLOOKUP($D109,DATOS_ESF!$C:$T,COLUMN(DATOS_ESF!K:K)-2,0),"")</f>
        <v>13318915</v>
      </c>
      <c r="AE109" s="35">
        <f>IFERROR(VLOOKUP($D109,DATOS_ESF!$C:$T,COLUMN(DATOS_ESF!L:L)-2,0),"")</f>
        <v>0</v>
      </c>
      <c r="AF109">
        <f>IFERROR(VLOOKUP($D109,DATOS_ESF!$C:$T,COLUMN(DATOS_ESF!M:M)-2,0),"")</f>
        <v>13694420</v>
      </c>
      <c r="AG109">
        <f>IFERROR(VLOOKUP($D109,DATOS_ESF!$C:$T,COLUMN(DATOS_ESF!N:N)-2,0),"")</f>
        <v>2.4225680898282542</v>
      </c>
      <c r="AH109">
        <f>IFERROR(VLOOKUP($D109,DATOS_ESF!$C:$T,COLUMN(DATOS_ESF!O:O)-2,0),"")</f>
        <v>2.4225680898282542</v>
      </c>
      <c r="AI109">
        <f>IFERROR(VLOOKUP($D109,DATOS_ESF!$C:$T,COLUMN(DATOS_ESF!P:P)-2,0),"")</f>
        <v>0.93650627514246165</v>
      </c>
      <c r="AJ109">
        <f>IFERROR(VLOOKUP($D109,DATOS_ESF!$C:$T,COLUMN(DATOS_ESF!Q:Q)-2,0),"")</f>
        <v>0.53849132999892724</v>
      </c>
      <c r="AK109">
        <f>IFERROR(VLOOKUP($D109,DATOS_ESF!$C:$T,COLUMN(DATOS_ESF!R:R)-2,0),"")</f>
        <v>1.166806530411824</v>
      </c>
      <c r="AL109">
        <f>IFERROR(VLOOKUP($D109,DATOS_ESF!$C:$T,COLUMN(DATOS_ESF!S:S)-2,0),"")</f>
        <v>0.66643413790226247</v>
      </c>
      <c r="AM109">
        <f>IFERROR(VLOOKUP($D109,DATOS_ERI!$C:$Z,COLUMN(DATOS_ERI!Z:Z)-2,0),"")</f>
        <v>38218674</v>
      </c>
      <c r="AN109">
        <f>IFERROR(VLOOKUP($D109,DATOS_ERI!$C:$AA,COLUMN(DATOS_ERI!AA:AA)-2,0),"")</f>
        <v>37703274</v>
      </c>
    </row>
    <row r="110" spans="1:40" hidden="1" x14ac:dyDescent="0.25">
      <c r="A110">
        <v>890911431</v>
      </c>
      <c r="B110" t="str">
        <f>VLOOKUP(A110,EMPRESAS!A:B,2,0)</f>
        <v>Coninsa Ramon H. S.A</v>
      </c>
      <c r="C110">
        <v>2016</v>
      </c>
      <c r="D110" t="s">
        <v>653</v>
      </c>
      <c r="E110" s="35">
        <f>IFERROR(VLOOKUP($D110,DATOS_ERI!$C:$Z,COLUMN(DATOS_ERI!E:E)-2,0),"")</f>
        <v>200498994</v>
      </c>
      <c r="F110" s="35">
        <f>IFERROR(VLOOKUP($D110,DATOS_ERI!$C:$Z,COLUMN(DATOS_ERI!F:F)-2,0),"")</f>
        <v>92452036</v>
      </c>
      <c r="G110" s="35">
        <f>IFERROR(VLOOKUP($D110,DATOS_ERI!$C:$Z,COLUMN(DATOS_ERI!G:G)-2,0),"")</f>
        <v>78943384</v>
      </c>
      <c r="H110" s="35">
        <f>IFERROR(VLOOKUP($D110,DATOS_ERI!$C:$Z,COLUMN(DATOS_ERI!H:H)-2,0),"")</f>
        <v>63393162</v>
      </c>
      <c r="I110" s="35">
        <f>IFERROR(VLOOKUP($D110,DATOS_ERI!$C:$Z,COLUMN(DATOS_ERI!I:I)-2,0),"")</f>
        <v>63393162</v>
      </c>
      <c r="J110" s="40">
        <f>IFERROR(VLOOKUP($D110,DATOS_ERI!$C:$Z,COLUMN(DATOS_ERI!J:J)-2,0),"")</f>
        <v>0.38428275345643753</v>
      </c>
      <c r="K110" s="40">
        <f>IFERROR(VLOOKUP($D110,DATOS_ERI!$C:$Z,COLUMN(DATOS_ERI!K:K)-2,0),"")</f>
        <v>0.17719651479515</v>
      </c>
      <c r="L110" s="40">
        <f>IFERROR(VLOOKUP($D110,DATOS_ERI!$C:$Z,COLUMN(DATOS_ERI!L:L)-2,0),"")</f>
        <v>0.1215013519901751</v>
      </c>
      <c r="M110" s="40">
        <f>IFERROR(VLOOKUP($D110,DATOS_ERI!$C:$Z,COLUMN(DATOS_ERI!M:M)-2,0),"")</f>
        <v>3.9189957484007804E-2</v>
      </c>
      <c r="N110" s="35">
        <f>IFERROR(VLOOKUP($D110,DATOS_ERI!$C:$Z,COLUMN(DATOS_ERI!N:N)-2,0),"")</f>
        <v>521748614</v>
      </c>
      <c r="O110" s="35">
        <f>IFERROR(VLOOKUP($D110,DATOS_ERI!$C:$Z,COLUMN(DATOS_ERI!O:O)-2,0),"")</f>
        <v>321249620</v>
      </c>
      <c r="P110" s="35">
        <f>IFERROR(VLOOKUP($D110,DATOS_ERI!$C:$Z,COLUMN(DATOS_ERI!P:P)-2,0),"")</f>
        <v>23448708</v>
      </c>
      <c r="Q110" s="35">
        <f>IFERROR(VLOOKUP($D110,DATOS_ERI!$C:$Z,COLUMN(DATOS_ERI!Q:Q)-2,0),"")</f>
        <v>45792588</v>
      </c>
      <c r="R110" s="35">
        <f>IFERROR(VLOOKUP($D110,DATOS_ERI!$C:$Z,COLUMN(DATOS_ERI!R:R)-2,0),"")</f>
        <v>7589161</v>
      </c>
      <c r="S110" s="35">
        <f>IFERROR(VLOOKUP($D110,DATOS_ERI!$C:$Z,COLUMN(DATOS_ERI!S:S)-2,0),"")</f>
        <v>45792588</v>
      </c>
      <c r="T110" s="35">
        <f>IFERROR(VLOOKUP($D110,DATOS_ERI!$C:$Z,COLUMN(DATOS_ERI!T:T)-2,0),"")</f>
        <v>14551951</v>
      </c>
      <c r="U110" s="35">
        <f>IFERROR(VLOOKUP($D110,DATOS_ERI!$C:$Z,COLUMN(DATOS_ERI!U:U)-2,0),"")</f>
        <v>7589161</v>
      </c>
      <c r="V110" s="35">
        <f>IFERROR(VLOOKUP($D110,DATOS_ERI!$C:$Z,COLUMN(DATOS_ERI!V:V)-2,0),"")</f>
        <v>6938654</v>
      </c>
      <c r="W110" s="35">
        <f>IFERROR(VLOOKUP($D110,DATOS_ERI!$C:$Z,COLUMN(DATOS_ERI!W:W)-2,0),"")</f>
        <v>20447306</v>
      </c>
      <c r="X110" s="35">
        <f>IFERROR(VLOOKUP($D110,DATOS_ESF!$C:$T,COLUMN(DATOS_ESF!E:E)-2,0),"")</f>
        <v>383385228</v>
      </c>
      <c r="Y110" s="35">
        <f>IFERROR(VLOOKUP($D110,DATOS_ESF!$C:$T,COLUMN(DATOS_ESF!F:F)-2,0),"")</f>
        <v>70669785</v>
      </c>
      <c r="Z110" s="35">
        <f>IFERROR(VLOOKUP($D110,DATOS_ESF!$C:$T,COLUMN(DATOS_ESF!G:G)-2,0),"")</f>
        <v>454055013</v>
      </c>
      <c r="AA110" s="35">
        <f>IFERROR(VLOOKUP($D110,DATOS_ESF!$C:$T,COLUMN(DATOS_ESF!H:H)-2,0),"")</f>
        <v>219093871</v>
      </c>
      <c r="AB110" s="35">
        <f>IFERROR(VLOOKUP($D110,DATOS_ESF!$C:$T,COLUMN(DATOS_ESF!I:I)-2,0),"")</f>
        <v>79558875</v>
      </c>
      <c r="AC110" s="35">
        <f>IFERROR(VLOOKUP($D110,DATOS_ESF!$C:$T,COLUMN(DATOS_ESF!J:J)-2,0),"")</f>
        <v>288937479</v>
      </c>
      <c r="AD110" s="35">
        <f>IFERROR(VLOOKUP($D110,DATOS_ESF!$C:$T,COLUMN(DATOS_ESF!K:K)-2,0),"")</f>
        <v>165117534</v>
      </c>
      <c r="AE110" s="35">
        <f>IFERROR(VLOOKUP($D110,DATOS_ESF!$C:$T,COLUMN(DATOS_ESF!L:L)-2,0),"")</f>
        <v>29748201</v>
      </c>
      <c r="AF110">
        <f>IFERROR(VLOOKUP($D110,DATOS_ESF!$C:$T,COLUMN(DATOS_ESF!M:M)-2,0),"")</f>
        <v>164291357</v>
      </c>
      <c r="AG110">
        <f>IFERROR(VLOOKUP($D110,DATOS_ESF!$C:$T,COLUMN(DATOS_ESF!N:N)-2,0),"")</f>
        <v>1.7498674255474722</v>
      </c>
      <c r="AH110">
        <f>IFERROR(VLOOKUP($D110,DATOS_ESF!$C:$T,COLUMN(DATOS_ESF!O:O)-2,0),"")</f>
        <v>1.6140890906071945</v>
      </c>
      <c r="AI110">
        <f>IFERROR(VLOOKUP($D110,DATOS_ESF!$C:$T,COLUMN(DATOS_ESF!P:P)-2,0),"")</f>
        <v>0.88827029039814853</v>
      </c>
      <c r="AJ110">
        <f>IFERROR(VLOOKUP($D110,DATOS_ESF!$C:$T,COLUMN(DATOS_ESF!Q:Q)-2,0),"")</f>
        <v>0.63634905623209137</v>
      </c>
      <c r="AK110">
        <f>IFERROR(VLOOKUP($D110,DATOS_ESF!$C:$T,COLUMN(DATOS_ESF!R:R)-2,0),"")</f>
        <v>1.7498897421760187</v>
      </c>
      <c r="AL110">
        <f>IFERROR(VLOOKUP($D110,DATOS_ESF!$C:$T,COLUMN(DATOS_ESF!S:S)-2,0),"")</f>
        <v>0.53886952460538085</v>
      </c>
      <c r="AM110">
        <f>IFERROR(VLOOKUP($D110,DATOS_ERI!$C:$Z,COLUMN(DATOS_ERI!Z:Z)-2,0),"")</f>
        <v>643466366</v>
      </c>
      <c r="AN110">
        <f>IFERROR(VLOOKUP($D110,DATOS_ERI!$C:$AA,COLUMN(DATOS_ERI!AA:AA)-2,0),"")</f>
        <v>471909132</v>
      </c>
    </row>
    <row r="111" spans="1:40" hidden="1" x14ac:dyDescent="0.25">
      <c r="A111">
        <v>890911431</v>
      </c>
      <c r="B111" t="str">
        <f>VLOOKUP(A111,EMPRESAS!A:B,2,0)</f>
        <v>Coninsa Ramon H. S.A</v>
      </c>
      <c r="C111">
        <v>2017</v>
      </c>
      <c r="D111" t="s">
        <v>654</v>
      </c>
      <c r="E111" s="35">
        <f>IFERROR(VLOOKUP($D111,DATOS_ERI!$C:$Z,COLUMN(DATOS_ERI!E:E)-2,0),"")</f>
        <v>75656895</v>
      </c>
      <c r="F111" s="35">
        <f>IFERROR(VLOOKUP($D111,DATOS_ERI!$C:$Z,COLUMN(DATOS_ERI!F:F)-2,0),"")</f>
        <v>23118884</v>
      </c>
      <c r="G111" s="35">
        <f>IFERROR(VLOOKUP($D111,DATOS_ERI!$C:$Z,COLUMN(DATOS_ERI!G:G)-2,0),"")</f>
        <v>13775710</v>
      </c>
      <c r="H111" s="35">
        <f>IFERROR(VLOOKUP($D111,DATOS_ERI!$C:$Z,COLUMN(DATOS_ERI!H:H)-2,0),"")</f>
        <v>11146189</v>
      </c>
      <c r="I111" s="35">
        <f>IFERROR(VLOOKUP($D111,DATOS_ERI!$C:$Z,COLUMN(DATOS_ERI!I:I)-2,0),"")</f>
        <v>11146189</v>
      </c>
      <c r="J111" s="40">
        <f>IFERROR(VLOOKUP($D111,DATOS_ERI!$C:$Z,COLUMN(DATOS_ERI!J:J)-2,0),"")</f>
        <v>0.40220805762552148</v>
      </c>
      <c r="K111" s="40">
        <f>IFERROR(VLOOKUP($D111,DATOS_ERI!$C:$Z,COLUMN(DATOS_ERI!K:K)-2,0),"")</f>
        <v>0.12290487771286075</v>
      </c>
      <c r="L111" s="40">
        <f>IFERROR(VLOOKUP($D111,DATOS_ERI!$C:$Z,COLUMN(DATOS_ERI!L:L)-2,0),"")</f>
        <v>5.9255498492463289E-2</v>
      </c>
      <c r="M111" s="40">
        <f>IFERROR(VLOOKUP($D111,DATOS_ERI!$C:$Z,COLUMN(DATOS_ERI!M:M)-2,0),"")</f>
        <v>4.967028935825709E-2</v>
      </c>
      <c r="N111" s="35">
        <f>IFERROR(VLOOKUP($D111,DATOS_ERI!$C:$Z,COLUMN(DATOS_ERI!N:N)-2,0),"")</f>
        <v>188103877</v>
      </c>
      <c r="O111" s="35">
        <f>IFERROR(VLOOKUP($D111,DATOS_ERI!$C:$Z,COLUMN(DATOS_ERI!O:O)-2,0),"")</f>
        <v>112446982</v>
      </c>
      <c r="P111" s="35">
        <f>IFERROR(VLOOKUP($D111,DATOS_ERI!$C:$Z,COLUMN(DATOS_ERI!P:P)-2,0),"")</f>
        <v>11578966</v>
      </c>
      <c r="Q111" s="35">
        <f>IFERROR(VLOOKUP($D111,DATOS_ERI!$C:$Z,COLUMN(DATOS_ERI!Q:Q)-2,0),"")</f>
        <v>0</v>
      </c>
      <c r="R111" s="35">
        <f>IFERROR(VLOOKUP($D111,DATOS_ERI!$C:$Z,COLUMN(DATOS_ERI!R:R)-2,0),"")</f>
        <v>5471288</v>
      </c>
      <c r="S111" s="35">
        <f>IFERROR(VLOOKUP($D111,DATOS_ERI!$C:$Z,COLUMN(DATOS_ERI!S:S)-2,0),"")</f>
        <v>52792279</v>
      </c>
      <c r="T111" s="35">
        <f>IFERROR(VLOOKUP($D111,DATOS_ERI!$C:$Z,COLUMN(DATOS_ERI!T:T)-2,0),"")</f>
        <v>17304522</v>
      </c>
      <c r="U111" s="35">
        <f>IFERROR(VLOOKUP($D111,DATOS_ERI!$C:$Z,COLUMN(DATOS_ERI!U:U)-2,0),"")</f>
        <v>0</v>
      </c>
      <c r="V111" s="35">
        <f>IFERROR(VLOOKUP($D111,DATOS_ERI!$C:$Z,COLUMN(DATOS_ERI!V:V)-2,0),"")</f>
        <v>0</v>
      </c>
      <c r="W111" s="35">
        <f>IFERROR(VLOOKUP($D111,DATOS_ERI!$C:$Z,COLUMN(DATOS_ERI!W:W)-2,0),"")</f>
        <v>9343174</v>
      </c>
      <c r="X111" s="35">
        <f>IFERROR(VLOOKUP($D111,DATOS_ESF!$C:$T,COLUMN(DATOS_ESF!E:E)-2,0),"")</f>
        <v>677143540</v>
      </c>
      <c r="Y111" s="35">
        <f>IFERROR(VLOOKUP($D111,DATOS_ESF!$C:$T,COLUMN(DATOS_ESF!F:F)-2,0),"")</f>
        <v>241521748</v>
      </c>
      <c r="Z111" s="35">
        <f>IFERROR(VLOOKUP($D111,DATOS_ESF!$C:$T,COLUMN(DATOS_ESF!G:G)-2,0),"")</f>
        <v>918665288</v>
      </c>
      <c r="AA111" s="35">
        <f>IFERROR(VLOOKUP($D111,DATOS_ESF!$C:$T,COLUMN(DATOS_ESF!H:H)-2,0),"")</f>
        <v>419491000</v>
      </c>
      <c r="AB111" s="35">
        <f>IFERROR(VLOOKUP($D111,DATOS_ESF!$C:$T,COLUMN(DATOS_ESF!I:I)-2,0),"")</f>
        <v>162974703</v>
      </c>
      <c r="AC111" s="35">
        <f>IFERROR(VLOOKUP($D111,DATOS_ESF!$C:$T,COLUMN(DATOS_ESF!J:J)-2,0),"")</f>
        <v>582465703</v>
      </c>
      <c r="AD111" s="35">
        <f>IFERROR(VLOOKUP($D111,DATOS_ESF!$C:$T,COLUMN(DATOS_ESF!K:K)-2,0),"")</f>
        <v>336199585</v>
      </c>
      <c r="AE111" s="35">
        <f>IFERROR(VLOOKUP($D111,DATOS_ESF!$C:$T,COLUMN(DATOS_ESF!L:L)-2,0),"")</f>
        <v>57764315</v>
      </c>
      <c r="AF111">
        <f>IFERROR(VLOOKUP($D111,DATOS_ESF!$C:$T,COLUMN(DATOS_ESF!M:M)-2,0),"")</f>
        <v>257652540</v>
      </c>
      <c r="AG111">
        <f>IFERROR(VLOOKUP($D111,DATOS_ESF!$C:$T,COLUMN(DATOS_ESF!N:N)-2,0),"")</f>
        <v>1.6142027838499515</v>
      </c>
      <c r="AH111">
        <f>IFERROR(VLOOKUP($D111,DATOS_ESF!$C:$T,COLUMN(DATOS_ESF!O:O)-2,0),"")</f>
        <v>1.4765018200628857</v>
      </c>
      <c r="AI111">
        <f>IFERROR(VLOOKUP($D111,DATOS_ESF!$C:$T,COLUMN(DATOS_ESF!P:P)-2,0),"")</f>
        <v>1.481958509843089</v>
      </c>
      <c r="AJ111">
        <f>IFERROR(VLOOKUP($D111,DATOS_ESF!$C:$T,COLUMN(DATOS_ESF!Q:Q)-2,0),"")</f>
        <v>0.63403473561961776</v>
      </c>
      <c r="AK111">
        <f>IFERROR(VLOOKUP($D111,DATOS_ESF!$C:$T,COLUMN(DATOS_ESF!R:R)-2,0),"")</f>
        <v>1.7324997679577743</v>
      </c>
      <c r="AL111">
        <f>IFERROR(VLOOKUP($D111,DATOS_ESF!$C:$T,COLUMN(DATOS_ESF!S:S)-2,0),"")</f>
        <v>0.5433690534740222</v>
      </c>
      <c r="AM111">
        <f>IFERROR(VLOOKUP($D111,DATOS_ERI!$C:$Z,COLUMN(DATOS_ERI!Z:Z)-2,0),"")</f>
        <v>228527283</v>
      </c>
      <c r="AN111">
        <f>IFERROR(VLOOKUP($D111,DATOS_ERI!$C:$AA,COLUMN(DATOS_ERI!AA:AA)-2,0),"")</f>
        <v>191632689</v>
      </c>
    </row>
    <row r="112" spans="1:40" hidden="1" x14ac:dyDescent="0.25">
      <c r="A112">
        <v>890920656</v>
      </c>
      <c r="B112" t="str">
        <f>VLOOKUP(A112,EMPRESAS!A:B,2,0)</f>
        <v>INGENIERIA ESTRUCTURAL S.A.</v>
      </c>
      <c r="C112">
        <v>2016</v>
      </c>
      <c r="D112" t="s">
        <v>655</v>
      </c>
      <c r="E112" s="35">
        <f>IFERROR(VLOOKUP($D112,DATOS_ERI!$C:$Z,COLUMN(DATOS_ERI!E:E)-2,0),"")</f>
        <v>23175556</v>
      </c>
      <c r="F112" s="35">
        <f>IFERROR(VLOOKUP($D112,DATOS_ERI!$C:$Z,COLUMN(DATOS_ERI!F:F)-2,0),"")</f>
        <v>5515198</v>
      </c>
      <c r="G112" s="35">
        <f>IFERROR(VLOOKUP($D112,DATOS_ERI!$C:$Z,COLUMN(DATOS_ERI!G:G)-2,0),"")</f>
        <v>5366416</v>
      </c>
      <c r="H112" s="35">
        <f>IFERROR(VLOOKUP($D112,DATOS_ERI!$C:$Z,COLUMN(DATOS_ERI!H:H)-2,0),"")</f>
        <v>3129998</v>
      </c>
      <c r="I112" s="35">
        <f>IFERROR(VLOOKUP($D112,DATOS_ERI!$C:$Z,COLUMN(DATOS_ERI!I:I)-2,0),"")</f>
        <v>3129998</v>
      </c>
      <c r="J112" s="40">
        <f>IFERROR(VLOOKUP($D112,DATOS_ERI!$C:$Z,COLUMN(DATOS_ERI!J:J)-2,0),"")</f>
        <v>1</v>
      </c>
      <c r="K112" s="40">
        <f>IFERROR(VLOOKUP($D112,DATOS_ERI!$C:$Z,COLUMN(DATOS_ERI!K:K)-2,0),"")</f>
        <v>0.23797478688321436</v>
      </c>
      <c r="L112" s="40">
        <f>IFERROR(VLOOKUP($D112,DATOS_ERI!$C:$Z,COLUMN(DATOS_ERI!L:L)-2,0),"")</f>
        <v>0.13505600469736304</v>
      </c>
      <c r="M112" s="40">
        <f>IFERROR(VLOOKUP($D112,DATOS_ERI!$C:$Z,COLUMN(DATOS_ERI!M:M)-2,0),"")</f>
        <v>1.1044222628358949E-2</v>
      </c>
      <c r="N112" s="35">
        <f>IFERROR(VLOOKUP($D112,DATOS_ERI!$C:$Z,COLUMN(DATOS_ERI!N:N)-2,0),"")</f>
        <v>23175556</v>
      </c>
      <c r="O112" s="35">
        <f>IFERROR(VLOOKUP($D112,DATOS_ERI!$C:$Z,COLUMN(DATOS_ERI!O:O)-2,0),"")</f>
        <v>0</v>
      </c>
      <c r="P112" s="35">
        <f>IFERROR(VLOOKUP($D112,DATOS_ERI!$C:$Z,COLUMN(DATOS_ERI!P:P)-2,0),"")</f>
        <v>17797580</v>
      </c>
      <c r="Q112" s="35">
        <f>IFERROR(VLOOKUP($D112,DATOS_ERI!$C:$Z,COLUMN(DATOS_ERI!Q:Q)-2,0),"")</f>
        <v>0</v>
      </c>
      <c r="R112" s="35">
        <f>IFERROR(VLOOKUP($D112,DATOS_ERI!$C:$Z,COLUMN(DATOS_ERI!R:R)-2,0),"")</f>
        <v>68758</v>
      </c>
      <c r="S112" s="35">
        <f>IFERROR(VLOOKUP($D112,DATOS_ERI!$C:$Z,COLUMN(DATOS_ERI!S:S)-2,0),"")</f>
        <v>0</v>
      </c>
      <c r="T112" s="35">
        <f>IFERROR(VLOOKUP($D112,DATOS_ERI!$C:$Z,COLUMN(DATOS_ERI!T:T)-2,0),"")</f>
        <v>274738</v>
      </c>
      <c r="U112" s="35">
        <f>IFERROR(VLOOKUP($D112,DATOS_ERI!$C:$Z,COLUMN(DATOS_ERI!U:U)-2,0),"")</f>
        <v>68758</v>
      </c>
      <c r="V112" s="35">
        <f>IFERROR(VLOOKUP($D112,DATOS_ERI!$C:$Z,COLUMN(DATOS_ERI!V:V)-2,0),"")</f>
        <v>107174</v>
      </c>
      <c r="W112" s="35">
        <f>IFERROR(VLOOKUP($D112,DATOS_ERI!$C:$Z,COLUMN(DATOS_ERI!W:W)-2,0),"")</f>
        <v>255956</v>
      </c>
      <c r="X112" s="35">
        <f>IFERROR(VLOOKUP($D112,DATOS_ESF!$C:$T,COLUMN(DATOS_ESF!E:E)-2,0),"")</f>
        <v>4025785</v>
      </c>
      <c r="Y112" s="35">
        <f>IFERROR(VLOOKUP($D112,DATOS_ESF!$C:$T,COLUMN(DATOS_ESF!F:F)-2,0),"")</f>
        <v>1321968</v>
      </c>
      <c r="Z112" s="35">
        <f>IFERROR(VLOOKUP($D112,DATOS_ESF!$C:$T,COLUMN(DATOS_ESF!G:G)-2,0),"")</f>
        <v>5347753</v>
      </c>
      <c r="AA112" s="35">
        <f>IFERROR(VLOOKUP($D112,DATOS_ESF!$C:$T,COLUMN(DATOS_ESF!H:H)-2,0),"")</f>
        <v>2394352</v>
      </c>
      <c r="AB112" s="35">
        <f>IFERROR(VLOOKUP($D112,DATOS_ESF!$C:$T,COLUMN(DATOS_ESF!I:I)-2,0),"")</f>
        <v>943026</v>
      </c>
      <c r="AC112" s="35">
        <f>IFERROR(VLOOKUP($D112,DATOS_ESF!$C:$T,COLUMN(DATOS_ESF!J:J)-2,0),"")</f>
        <v>3337378</v>
      </c>
      <c r="AD112" s="35">
        <f>IFERROR(VLOOKUP($D112,DATOS_ESF!$C:$T,COLUMN(DATOS_ESF!K:K)-2,0),"")</f>
        <v>2010375</v>
      </c>
      <c r="AE112" s="35">
        <f>IFERROR(VLOOKUP($D112,DATOS_ESF!$C:$T,COLUMN(DATOS_ESF!L:L)-2,0),"")</f>
        <v>300</v>
      </c>
      <c r="AF112">
        <f>IFERROR(VLOOKUP($D112,DATOS_ESF!$C:$T,COLUMN(DATOS_ESF!M:M)-2,0),"")</f>
        <v>1631433</v>
      </c>
      <c r="AG112">
        <f>IFERROR(VLOOKUP($D112,DATOS_ESF!$C:$T,COLUMN(DATOS_ESF!N:N)-2,0),"")</f>
        <v>1.6813672342245418</v>
      </c>
      <c r="AH112">
        <f>IFERROR(VLOOKUP($D112,DATOS_ESF!$C:$T,COLUMN(DATOS_ESF!O:O)-2,0),"")</f>
        <v>1.6812419393639699</v>
      </c>
      <c r="AI112">
        <f>IFERROR(VLOOKUP($D112,DATOS_ESF!$C:$T,COLUMN(DATOS_ESF!P:P)-2,0),"")</f>
        <v>1.4018362166048444</v>
      </c>
      <c r="AJ112">
        <f>IFERROR(VLOOKUP($D112,DATOS_ESF!$C:$T,COLUMN(DATOS_ESF!Q:Q)-2,0),"")</f>
        <v>0.6240710818169799</v>
      </c>
      <c r="AK112">
        <f>IFERROR(VLOOKUP($D112,DATOS_ESF!$C:$T,COLUMN(DATOS_ESF!R:R)-2,0),"")</f>
        <v>1.660077348753342</v>
      </c>
      <c r="AL112">
        <f>IFERROR(VLOOKUP($D112,DATOS_ESF!$C:$T,COLUMN(DATOS_ESF!S:S)-2,0),"")</f>
        <v>0.55226952329324108</v>
      </c>
      <c r="AM112">
        <f>IFERROR(VLOOKUP($D112,DATOS_ERI!$C:$Z,COLUMN(DATOS_ERI!Z:Z)-2,0),"")</f>
        <v>30190875</v>
      </c>
      <c r="AN112">
        <f>IFERROR(VLOOKUP($D112,DATOS_ERI!$C:$AA,COLUMN(DATOS_ERI!AA:AA)-2,0),"")</f>
        <v>18191052</v>
      </c>
    </row>
    <row r="113" spans="1:40" hidden="1" x14ac:dyDescent="0.25">
      <c r="A113">
        <v>890920656</v>
      </c>
      <c r="B113" t="str">
        <f>VLOOKUP(A113,EMPRESAS!A:B,2,0)</f>
        <v>INGENIERIA ESTRUCTURAL S.A.</v>
      </c>
      <c r="C113">
        <v>2017</v>
      </c>
      <c r="D113" t="s">
        <v>656</v>
      </c>
      <c r="E113" s="35">
        <f>IFERROR(VLOOKUP($D113,DATOS_ERI!$C:$Z,COLUMN(DATOS_ERI!E:E)-2,0),"")</f>
        <v>11109524</v>
      </c>
      <c r="F113" s="35">
        <f>IFERROR(VLOOKUP($D113,DATOS_ERI!$C:$Z,COLUMN(DATOS_ERI!F:F)-2,0),"")</f>
        <v>1910055</v>
      </c>
      <c r="G113" s="35">
        <f>IFERROR(VLOOKUP($D113,DATOS_ERI!$C:$Z,COLUMN(DATOS_ERI!G:G)-2,0),"")</f>
        <v>1722667</v>
      </c>
      <c r="H113" s="35">
        <f>IFERROR(VLOOKUP($D113,DATOS_ERI!$C:$Z,COLUMN(DATOS_ERI!H:H)-2,0),"")</f>
        <v>1044304</v>
      </c>
      <c r="I113" s="35">
        <f>IFERROR(VLOOKUP($D113,DATOS_ERI!$C:$Z,COLUMN(DATOS_ERI!I:I)-2,0),"")</f>
        <v>1044304</v>
      </c>
      <c r="J113" s="40">
        <f>IFERROR(VLOOKUP($D113,DATOS_ERI!$C:$Z,COLUMN(DATOS_ERI!J:J)-2,0),"")</f>
        <v>1</v>
      </c>
      <c r="K113" s="40">
        <f>IFERROR(VLOOKUP($D113,DATOS_ERI!$C:$Z,COLUMN(DATOS_ERI!K:K)-2,0),"")</f>
        <v>0.17192950841098142</v>
      </c>
      <c r="L113" s="40">
        <f>IFERROR(VLOOKUP($D113,DATOS_ERI!$C:$Z,COLUMN(DATOS_ERI!L:L)-2,0),"")</f>
        <v>9.4000787072425429E-2</v>
      </c>
      <c r="M113" s="40">
        <f>IFERROR(VLOOKUP($D113,DATOS_ERI!$C:$Z,COLUMN(DATOS_ERI!M:M)-2,0),"")</f>
        <v>1.68673293293214E-2</v>
      </c>
      <c r="N113" s="35">
        <f>IFERROR(VLOOKUP($D113,DATOS_ERI!$C:$Z,COLUMN(DATOS_ERI!N:N)-2,0),"")</f>
        <v>11109524</v>
      </c>
      <c r="O113" s="35">
        <f>IFERROR(VLOOKUP($D113,DATOS_ERI!$C:$Z,COLUMN(DATOS_ERI!O:O)-2,0),"")</f>
        <v>0</v>
      </c>
      <c r="P113" s="35">
        <f>IFERROR(VLOOKUP($D113,DATOS_ERI!$C:$Z,COLUMN(DATOS_ERI!P:P)-2,0),"")</f>
        <v>9330602</v>
      </c>
      <c r="Q113" s="35">
        <f>IFERROR(VLOOKUP($D113,DATOS_ERI!$C:$Z,COLUMN(DATOS_ERI!Q:Q)-2,0),"")</f>
        <v>0</v>
      </c>
      <c r="R113" s="35">
        <f>IFERROR(VLOOKUP($D113,DATOS_ERI!$C:$Z,COLUMN(DATOS_ERI!R:R)-2,0),"")</f>
        <v>90446</v>
      </c>
      <c r="S113" s="35">
        <f>IFERROR(VLOOKUP($D113,DATOS_ERI!$C:$Z,COLUMN(DATOS_ERI!S:S)-2,0),"")</f>
        <v>0</v>
      </c>
      <c r="T113" s="35">
        <f>IFERROR(VLOOKUP($D113,DATOS_ERI!$C:$Z,COLUMN(DATOS_ERI!T:T)-2,0),"")</f>
        <v>221579</v>
      </c>
      <c r="U113" s="35">
        <f>IFERROR(VLOOKUP($D113,DATOS_ERI!$C:$Z,COLUMN(DATOS_ERI!U:U)-2,0),"")</f>
        <v>0</v>
      </c>
      <c r="V113" s="35">
        <f>IFERROR(VLOOKUP($D113,DATOS_ERI!$C:$Z,COLUMN(DATOS_ERI!V:V)-2,0),"")</f>
        <v>0</v>
      </c>
      <c r="W113" s="35">
        <f>IFERROR(VLOOKUP($D113,DATOS_ERI!$C:$Z,COLUMN(DATOS_ERI!W:W)-2,0),"")</f>
        <v>187388</v>
      </c>
      <c r="X113" s="35">
        <f>IFERROR(VLOOKUP($D113,DATOS_ESF!$C:$T,COLUMN(DATOS_ESF!E:E)-2,0),"")</f>
        <v>7479813</v>
      </c>
      <c r="Y113" s="35">
        <f>IFERROR(VLOOKUP($D113,DATOS_ESF!$C:$T,COLUMN(DATOS_ESF!F:F)-2,0),"")</f>
        <v>2864172</v>
      </c>
      <c r="Z113" s="35">
        <f>IFERROR(VLOOKUP($D113,DATOS_ESF!$C:$T,COLUMN(DATOS_ESF!G:G)-2,0),"")</f>
        <v>10343985</v>
      </c>
      <c r="AA113" s="35">
        <f>IFERROR(VLOOKUP($D113,DATOS_ESF!$C:$T,COLUMN(DATOS_ESF!H:H)-2,0),"")</f>
        <v>3486620</v>
      </c>
      <c r="AB113" s="35">
        <f>IFERROR(VLOOKUP($D113,DATOS_ESF!$C:$T,COLUMN(DATOS_ESF!I:I)-2,0),"")</f>
        <v>1685495</v>
      </c>
      <c r="AC113" s="35">
        <f>IFERROR(VLOOKUP($D113,DATOS_ESF!$C:$T,COLUMN(DATOS_ESF!J:J)-2,0),"")</f>
        <v>5172115</v>
      </c>
      <c r="AD113" s="35">
        <f>IFERROR(VLOOKUP($D113,DATOS_ESF!$C:$T,COLUMN(DATOS_ESF!K:K)-2,0),"")</f>
        <v>5171870</v>
      </c>
      <c r="AE113" s="35">
        <f>IFERROR(VLOOKUP($D113,DATOS_ESF!$C:$T,COLUMN(DATOS_ESF!L:L)-2,0),"")</f>
        <v>300</v>
      </c>
      <c r="AF113">
        <f>IFERROR(VLOOKUP($D113,DATOS_ESF!$C:$T,COLUMN(DATOS_ESF!M:M)-2,0),"")</f>
        <v>3993193</v>
      </c>
      <c r="AG113">
        <f>IFERROR(VLOOKUP($D113,DATOS_ESF!$C:$T,COLUMN(DATOS_ESF!N:N)-2,0),"")</f>
        <v>2.1452905679425918</v>
      </c>
      <c r="AH113">
        <f>IFERROR(VLOOKUP($D113,DATOS_ESF!$C:$T,COLUMN(DATOS_ESF!O:O)-2,0),"")</f>
        <v>2.1452045247259521</v>
      </c>
      <c r="AI113">
        <f>IFERROR(VLOOKUP($D113,DATOS_ESF!$C:$T,COLUMN(DATOS_ESF!P:P)-2,0),"")</f>
        <v>1.6993061385527695</v>
      </c>
      <c r="AJ113">
        <f>IFERROR(VLOOKUP($D113,DATOS_ESF!$C:$T,COLUMN(DATOS_ESF!Q:Q)-2,0),"")</f>
        <v>0.50001184263124898</v>
      </c>
      <c r="AK113">
        <f>IFERROR(VLOOKUP($D113,DATOS_ESF!$C:$T,COLUMN(DATOS_ESF!R:R)-2,0),"")</f>
        <v>1.0000473716470057</v>
      </c>
      <c r="AL113">
        <f>IFERROR(VLOOKUP($D113,DATOS_ESF!$C:$T,COLUMN(DATOS_ESF!S:S)-2,0),"")</f>
        <v>0.6629326125279571</v>
      </c>
      <c r="AM113">
        <f>IFERROR(VLOOKUP($D113,DATOS_ERI!$C:$Z,COLUMN(DATOS_ERI!Z:Z)-2,0),"")</f>
        <v>13241158</v>
      </c>
      <c r="AN113">
        <f>IFERROR(VLOOKUP($D113,DATOS_ERI!$C:$AA,COLUMN(DATOS_ERI!AA:AA)-2,0),"")</f>
        <v>9608436</v>
      </c>
    </row>
    <row r="114" spans="1:40" hidden="1" x14ac:dyDescent="0.25">
      <c r="A114">
        <v>890928186</v>
      </c>
      <c r="B114" t="str">
        <f>VLOOKUP(A114,EMPRESAS!A:B,2,0)</f>
        <v>SANEAR S.A.</v>
      </c>
      <c r="C114">
        <v>2016</v>
      </c>
      <c r="D114" t="s">
        <v>657</v>
      </c>
      <c r="E114" s="35">
        <f>IFERROR(VLOOKUP($D114,DATOS_ERI!$C:$Z,COLUMN(DATOS_ERI!E:E)-2,0),"")</f>
        <v>23051632</v>
      </c>
      <c r="F114" s="35">
        <f>IFERROR(VLOOKUP($D114,DATOS_ERI!$C:$Z,COLUMN(DATOS_ERI!F:F)-2,0),"")</f>
        <v>9258156</v>
      </c>
      <c r="G114" s="35">
        <f>IFERROR(VLOOKUP($D114,DATOS_ERI!$C:$Z,COLUMN(DATOS_ERI!G:G)-2,0),"")</f>
        <v>9258156</v>
      </c>
      <c r="H114" s="35">
        <f>IFERROR(VLOOKUP($D114,DATOS_ERI!$C:$Z,COLUMN(DATOS_ERI!H:H)-2,0),"")</f>
        <v>8203316</v>
      </c>
      <c r="I114" s="35">
        <f>IFERROR(VLOOKUP($D114,DATOS_ERI!$C:$Z,COLUMN(DATOS_ERI!I:I)-2,0),"")</f>
        <v>8203316</v>
      </c>
      <c r="J114" s="40">
        <f>IFERROR(VLOOKUP($D114,DATOS_ERI!$C:$Z,COLUMN(DATOS_ERI!J:J)-2,0),"")</f>
        <v>0.191534625978386</v>
      </c>
      <c r="K114" s="40">
        <f>IFERROR(VLOOKUP($D114,DATOS_ERI!$C:$Z,COLUMN(DATOS_ERI!K:K)-2,0),"")</f>
        <v>7.692546222799107E-2</v>
      </c>
      <c r="L114" s="40">
        <f>IFERROR(VLOOKUP($D114,DATOS_ERI!$C:$Z,COLUMN(DATOS_ERI!L:L)-2,0),"")</f>
        <v>6.8160860013838045E-2</v>
      </c>
      <c r="M114" s="40">
        <f>IFERROR(VLOOKUP($D114,DATOS_ERI!$C:$Z,COLUMN(DATOS_ERI!M:M)-2,0),"")</f>
        <v>0</v>
      </c>
      <c r="N114" s="35">
        <f>IFERROR(VLOOKUP($D114,DATOS_ERI!$C:$Z,COLUMN(DATOS_ERI!N:N)-2,0),"")</f>
        <v>120352296</v>
      </c>
      <c r="O114" s="35">
        <f>IFERROR(VLOOKUP($D114,DATOS_ERI!$C:$Z,COLUMN(DATOS_ERI!O:O)-2,0),"")</f>
        <v>97300664</v>
      </c>
      <c r="P114" s="35">
        <f>IFERROR(VLOOKUP($D114,DATOS_ERI!$C:$Z,COLUMN(DATOS_ERI!P:P)-2,0),"")</f>
        <v>13075884</v>
      </c>
      <c r="Q114" s="35">
        <f>IFERROR(VLOOKUP($D114,DATOS_ERI!$C:$Z,COLUMN(DATOS_ERI!Q:Q)-2,0),"")</f>
        <v>0</v>
      </c>
      <c r="R114" s="35">
        <f>IFERROR(VLOOKUP($D114,DATOS_ERI!$C:$Z,COLUMN(DATOS_ERI!R:R)-2,0),"")</f>
        <v>748838</v>
      </c>
      <c r="S114" s="35">
        <f>IFERROR(VLOOKUP($D114,DATOS_ERI!$C:$Z,COLUMN(DATOS_ERI!S:S)-2,0),"")</f>
        <v>0</v>
      </c>
      <c r="T114" s="35">
        <f>IFERROR(VLOOKUP($D114,DATOS_ERI!$C:$Z,COLUMN(DATOS_ERI!T:T)-2,0),"")</f>
        <v>780084</v>
      </c>
      <c r="U114" s="35">
        <f>IFERROR(VLOOKUP($D114,DATOS_ERI!$C:$Z,COLUMN(DATOS_ERI!U:U)-2,0),"")</f>
        <v>748838</v>
      </c>
      <c r="V114" s="35">
        <f>IFERROR(VLOOKUP($D114,DATOS_ERI!$C:$Z,COLUMN(DATOS_ERI!V:V)-2,0),"")</f>
        <v>0</v>
      </c>
      <c r="W114" s="35">
        <f>IFERROR(VLOOKUP($D114,DATOS_ERI!$C:$Z,COLUMN(DATOS_ERI!W:W)-2,0),"")</f>
        <v>0</v>
      </c>
      <c r="X114" s="35">
        <f>IFERROR(VLOOKUP($D114,DATOS_ESF!$C:$T,COLUMN(DATOS_ESF!E:E)-2,0),"")</f>
        <v>16873579</v>
      </c>
      <c r="Y114" s="35">
        <f>IFERROR(VLOOKUP($D114,DATOS_ESF!$C:$T,COLUMN(DATOS_ESF!F:F)-2,0),"")</f>
        <v>5213159</v>
      </c>
      <c r="Z114" s="35">
        <f>IFERROR(VLOOKUP($D114,DATOS_ESF!$C:$T,COLUMN(DATOS_ESF!G:G)-2,0),"")</f>
        <v>22086738</v>
      </c>
      <c r="AA114" s="35">
        <f>IFERROR(VLOOKUP($D114,DATOS_ESF!$C:$T,COLUMN(DATOS_ESF!H:H)-2,0),"")</f>
        <v>6646928</v>
      </c>
      <c r="AB114" s="35">
        <f>IFERROR(VLOOKUP($D114,DATOS_ESF!$C:$T,COLUMN(DATOS_ESF!I:I)-2,0),"")</f>
        <v>4689289</v>
      </c>
      <c r="AC114" s="35">
        <f>IFERROR(VLOOKUP($D114,DATOS_ESF!$C:$T,COLUMN(DATOS_ESF!J:J)-2,0),"")</f>
        <v>10565545</v>
      </c>
      <c r="AD114" s="35">
        <f>IFERROR(VLOOKUP($D114,DATOS_ESF!$C:$T,COLUMN(DATOS_ESF!K:K)-2,0),"")</f>
        <v>11521193</v>
      </c>
      <c r="AE114" s="35">
        <f>IFERROR(VLOOKUP($D114,DATOS_ESF!$C:$T,COLUMN(DATOS_ESF!L:L)-2,0),"")</f>
        <v>2766518</v>
      </c>
      <c r="AF114">
        <f>IFERROR(VLOOKUP($D114,DATOS_ESF!$C:$T,COLUMN(DATOS_ESF!M:M)-2,0),"")</f>
        <v>10226651</v>
      </c>
      <c r="AG114">
        <f>IFERROR(VLOOKUP($D114,DATOS_ESF!$C:$T,COLUMN(DATOS_ESF!N:N)-2,0),"")</f>
        <v>2.5385529977156365</v>
      </c>
      <c r="AH114">
        <f>IFERROR(VLOOKUP($D114,DATOS_ESF!$C:$T,COLUMN(DATOS_ESF!O:O)-2,0),"")</f>
        <v>2.1223429831043754</v>
      </c>
      <c r="AI114">
        <f>IFERROR(VLOOKUP($D114,DATOS_ESF!$C:$T,COLUMN(DATOS_ESF!P:P)-2,0),"")</f>
        <v>1.1117162964364107</v>
      </c>
      <c r="AJ114">
        <f>IFERROR(VLOOKUP($D114,DATOS_ESF!$C:$T,COLUMN(DATOS_ESF!Q:Q)-2,0),"")</f>
        <v>0.47836602218036905</v>
      </c>
      <c r="AK114">
        <f>IFERROR(VLOOKUP($D114,DATOS_ESF!$C:$T,COLUMN(DATOS_ESF!R:R)-2,0),"")</f>
        <v>0.91705303435156416</v>
      </c>
      <c r="AL114">
        <f>IFERROR(VLOOKUP($D114,DATOS_ESF!$C:$T,COLUMN(DATOS_ESF!S:S)-2,0),"")</f>
        <v>0.73394640711543735</v>
      </c>
      <c r="AM114">
        <f>IFERROR(VLOOKUP($D114,DATOS_ERI!$C:$Z,COLUMN(DATOS_ERI!Z:Z)-2,0),"")</f>
        <v>130917956</v>
      </c>
      <c r="AN114">
        <f>IFERROR(VLOOKUP($D114,DATOS_ERI!$C:$AA,COLUMN(DATOS_ERI!AA:AA)-2,0),"")</f>
        <v>111874224</v>
      </c>
    </row>
    <row r="115" spans="1:40" hidden="1" x14ac:dyDescent="0.25">
      <c r="A115">
        <v>890928186</v>
      </c>
      <c r="B115" t="str">
        <f>VLOOKUP(A115,EMPRESAS!A:B,2,0)</f>
        <v>SANEAR S.A.</v>
      </c>
      <c r="C115">
        <v>2017</v>
      </c>
      <c r="D115" t="s">
        <v>658</v>
      </c>
      <c r="E115" s="35">
        <f>IFERROR(VLOOKUP($D115,DATOS_ERI!$C:$Z,COLUMN(DATOS_ERI!E:E)-2,0),"")</f>
        <v>9502968</v>
      </c>
      <c r="F115" s="35">
        <f>IFERROR(VLOOKUP($D115,DATOS_ERI!$C:$Z,COLUMN(DATOS_ERI!F:F)-2,0),"")</f>
        <v>3387535</v>
      </c>
      <c r="G115" s="35">
        <f>IFERROR(VLOOKUP($D115,DATOS_ERI!$C:$Z,COLUMN(DATOS_ERI!G:G)-2,0),"")</f>
        <v>3387535</v>
      </c>
      <c r="H115" s="35">
        <f>IFERROR(VLOOKUP($D115,DATOS_ERI!$C:$Z,COLUMN(DATOS_ERI!H:H)-2,0),"")</f>
        <v>3163845</v>
      </c>
      <c r="I115" s="35">
        <f>IFERROR(VLOOKUP($D115,DATOS_ERI!$C:$Z,COLUMN(DATOS_ERI!I:I)-2,0),"")</f>
        <v>3163845</v>
      </c>
      <c r="J115" s="40">
        <f>IFERROR(VLOOKUP($D115,DATOS_ERI!$C:$Z,COLUMN(DATOS_ERI!J:J)-2,0),"")</f>
        <v>0.18385323590813793</v>
      </c>
      <c r="K115" s="40">
        <f>IFERROR(VLOOKUP($D115,DATOS_ERI!$C:$Z,COLUMN(DATOS_ERI!K:K)-2,0),"")</f>
        <v>6.5538395110040781E-2</v>
      </c>
      <c r="L115" s="40">
        <f>IFERROR(VLOOKUP($D115,DATOS_ERI!$C:$Z,COLUMN(DATOS_ERI!L:L)-2,0),"")</f>
        <v>6.1210680827482808E-2</v>
      </c>
      <c r="M115" s="40">
        <f>IFERROR(VLOOKUP($D115,DATOS_ERI!$C:$Z,COLUMN(DATOS_ERI!M:M)-2,0),"")</f>
        <v>0</v>
      </c>
      <c r="N115" s="35">
        <f>IFERROR(VLOOKUP($D115,DATOS_ERI!$C:$Z,COLUMN(DATOS_ERI!N:N)-2,0),"")</f>
        <v>51687793</v>
      </c>
      <c r="O115" s="35">
        <f>IFERROR(VLOOKUP($D115,DATOS_ERI!$C:$Z,COLUMN(DATOS_ERI!O:O)-2,0),"")</f>
        <v>42184825</v>
      </c>
      <c r="P115" s="35">
        <f>IFERROR(VLOOKUP($D115,DATOS_ERI!$C:$Z,COLUMN(DATOS_ERI!P:P)-2,0),"")</f>
        <v>5595068</v>
      </c>
      <c r="Q115" s="35">
        <f>IFERROR(VLOOKUP($D115,DATOS_ERI!$C:$Z,COLUMN(DATOS_ERI!Q:Q)-2,0),"")</f>
        <v>0</v>
      </c>
      <c r="R115" s="35">
        <f>IFERROR(VLOOKUP($D115,DATOS_ERI!$C:$Z,COLUMN(DATOS_ERI!R:R)-2,0),"")</f>
        <v>605644</v>
      </c>
      <c r="S115" s="35">
        <f>IFERROR(VLOOKUP($D115,DATOS_ERI!$C:$Z,COLUMN(DATOS_ERI!S:S)-2,0),"")</f>
        <v>0</v>
      </c>
      <c r="T115" s="35">
        <f>IFERROR(VLOOKUP($D115,DATOS_ERI!$C:$Z,COLUMN(DATOS_ERI!T:T)-2,0),"")</f>
        <v>85279</v>
      </c>
      <c r="U115" s="35">
        <f>IFERROR(VLOOKUP($D115,DATOS_ERI!$C:$Z,COLUMN(DATOS_ERI!U:U)-2,0),"")</f>
        <v>0</v>
      </c>
      <c r="V115" s="35">
        <f>IFERROR(VLOOKUP($D115,DATOS_ERI!$C:$Z,COLUMN(DATOS_ERI!V:V)-2,0),"")</f>
        <v>0</v>
      </c>
      <c r="W115" s="35">
        <f>IFERROR(VLOOKUP($D115,DATOS_ERI!$C:$Z,COLUMN(DATOS_ERI!W:W)-2,0),"")</f>
        <v>0</v>
      </c>
      <c r="X115" s="35">
        <f>IFERROR(VLOOKUP($D115,DATOS_ESF!$C:$T,COLUMN(DATOS_ESF!E:E)-2,0),"")</f>
        <v>30944418</v>
      </c>
      <c r="Y115" s="35">
        <f>IFERROR(VLOOKUP($D115,DATOS_ESF!$C:$T,COLUMN(DATOS_ESF!F:F)-2,0),"")</f>
        <v>14317558</v>
      </c>
      <c r="Z115" s="35">
        <f>IFERROR(VLOOKUP($D115,DATOS_ESF!$C:$T,COLUMN(DATOS_ESF!G:G)-2,0),"")</f>
        <v>45261976</v>
      </c>
      <c r="AA115" s="35">
        <f>IFERROR(VLOOKUP($D115,DATOS_ESF!$C:$T,COLUMN(DATOS_ESF!H:H)-2,0),"")</f>
        <v>11781738</v>
      </c>
      <c r="AB115" s="35">
        <f>IFERROR(VLOOKUP($D115,DATOS_ESF!$C:$T,COLUMN(DATOS_ESF!I:I)-2,0),"")</f>
        <v>9725747</v>
      </c>
      <c r="AC115" s="35">
        <f>IFERROR(VLOOKUP($D115,DATOS_ESF!$C:$T,COLUMN(DATOS_ESF!J:J)-2,0),"")</f>
        <v>21507485</v>
      </c>
      <c r="AD115" s="35">
        <f>IFERROR(VLOOKUP($D115,DATOS_ESF!$C:$T,COLUMN(DATOS_ESF!K:K)-2,0),"")</f>
        <v>23754491</v>
      </c>
      <c r="AE115" s="35">
        <f>IFERROR(VLOOKUP($D115,DATOS_ESF!$C:$T,COLUMN(DATOS_ESF!L:L)-2,0),"")</f>
        <v>6181675</v>
      </c>
      <c r="AF115">
        <f>IFERROR(VLOOKUP($D115,DATOS_ESF!$C:$T,COLUMN(DATOS_ESF!M:M)-2,0),"")</f>
        <v>19162680</v>
      </c>
      <c r="AG115">
        <f>IFERROR(VLOOKUP($D115,DATOS_ESF!$C:$T,COLUMN(DATOS_ESF!N:N)-2,0),"")</f>
        <v>2.6264731060901201</v>
      </c>
      <c r="AH115">
        <f>IFERROR(VLOOKUP($D115,DATOS_ESF!$C:$T,COLUMN(DATOS_ESF!O:O)-2,0),"")</f>
        <v>2.1017903300854255</v>
      </c>
      <c r="AI115">
        <f>IFERROR(VLOOKUP($D115,DATOS_ESF!$C:$T,COLUMN(DATOS_ESF!P:P)-2,0),"")</f>
        <v>1.4721293901640666</v>
      </c>
      <c r="AJ115">
        <f>IFERROR(VLOOKUP($D115,DATOS_ESF!$C:$T,COLUMN(DATOS_ESF!Q:Q)-2,0),"")</f>
        <v>0.47517777394429267</v>
      </c>
      <c r="AK115">
        <f>IFERROR(VLOOKUP($D115,DATOS_ESF!$C:$T,COLUMN(DATOS_ESF!R:R)-2,0),"")</f>
        <v>0.90540710807063807</v>
      </c>
      <c r="AL115">
        <f>IFERROR(VLOOKUP($D115,DATOS_ESF!$C:$T,COLUMN(DATOS_ESF!S:S)-2,0),"")</f>
        <v>0.73969899148901497</v>
      </c>
      <c r="AM115">
        <f>IFERROR(VLOOKUP($D115,DATOS_ERI!$C:$Z,COLUMN(DATOS_ERI!Z:Z)-2,0),"")</f>
        <v>55160607</v>
      </c>
      <c r="AN115">
        <f>IFERROR(VLOOKUP($D115,DATOS_ERI!$C:$AA,COLUMN(DATOS_ERI!AA:AA)-2,0),"")</f>
        <v>48385537</v>
      </c>
    </row>
    <row r="116" spans="1:40" hidden="1" x14ac:dyDescent="0.25">
      <c r="A116">
        <v>890932424</v>
      </c>
      <c r="B116" t="str">
        <f>VLOOKUP(A116,EMPRESAS!A:B,2,0)</f>
        <v>SP INGENIEROS SAS</v>
      </c>
      <c r="C116">
        <v>2016</v>
      </c>
      <c r="D116" t="s">
        <v>659</v>
      </c>
      <c r="E116" s="35">
        <f>IFERROR(VLOOKUP($D116,DATOS_ERI!$C:$Z,COLUMN(DATOS_ERI!E:E)-2,0),"")</f>
        <v>53036636</v>
      </c>
      <c r="F116" s="35">
        <f>IFERROR(VLOOKUP($D116,DATOS_ERI!$C:$Z,COLUMN(DATOS_ERI!F:F)-2,0),"")</f>
        <v>61571143</v>
      </c>
      <c r="G116" s="35">
        <f>IFERROR(VLOOKUP($D116,DATOS_ERI!$C:$Z,COLUMN(DATOS_ERI!G:G)-2,0),"")</f>
        <v>62287861</v>
      </c>
      <c r="H116" s="35">
        <f>IFERROR(VLOOKUP($D116,DATOS_ERI!$C:$Z,COLUMN(DATOS_ERI!H:H)-2,0),"")</f>
        <v>43074558</v>
      </c>
      <c r="I116" s="35">
        <f>IFERROR(VLOOKUP($D116,DATOS_ERI!$C:$Z,COLUMN(DATOS_ERI!I:I)-2,0),"")</f>
        <v>43074558</v>
      </c>
      <c r="J116" s="40">
        <f>IFERROR(VLOOKUP($D116,DATOS_ERI!$C:$Z,COLUMN(DATOS_ERI!J:J)-2,0),"")</f>
        <v>0.12978675703732512</v>
      </c>
      <c r="K116" s="40">
        <f>IFERROR(VLOOKUP($D116,DATOS_ERI!$C:$Z,COLUMN(DATOS_ERI!K:K)-2,0),"")</f>
        <v>0.15067167866852268</v>
      </c>
      <c r="L116" s="40">
        <f>IFERROR(VLOOKUP($D116,DATOS_ERI!$C:$Z,COLUMN(DATOS_ERI!L:L)-2,0),"")</f>
        <v>0.10540840474188765</v>
      </c>
      <c r="M116" s="40">
        <f>IFERROR(VLOOKUP($D116,DATOS_ERI!$C:$Z,COLUMN(DATOS_ERI!M:M)-2,0),"")</f>
        <v>9.538957749418514E-3</v>
      </c>
      <c r="N116" s="35">
        <f>IFERROR(VLOOKUP($D116,DATOS_ERI!$C:$Z,COLUMN(DATOS_ERI!N:N)-2,0),"")</f>
        <v>408644435</v>
      </c>
      <c r="O116" s="35">
        <f>IFERROR(VLOOKUP($D116,DATOS_ERI!$C:$Z,COLUMN(DATOS_ERI!O:O)-2,0),"")</f>
        <v>355607799</v>
      </c>
      <c r="P116" s="35">
        <f>IFERROR(VLOOKUP($D116,DATOS_ERI!$C:$Z,COLUMN(DATOS_ERI!P:P)-2,0),"")</f>
        <v>17119856</v>
      </c>
      <c r="Q116" s="35">
        <f>IFERROR(VLOOKUP($D116,DATOS_ERI!$C:$Z,COLUMN(DATOS_ERI!Q:Q)-2,0),"")</f>
        <v>0</v>
      </c>
      <c r="R116" s="35">
        <f>IFERROR(VLOOKUP($D116,DATOS_ERI!$C:$Z,COLUMN(DATOS_ERI!R:R)-2,0),"")</f>
        <v>3295839</v>
      </c>
      <c r="S116" s="35">
        <f>IFERROR(VLOOKUP($D116,DATOS_ERI!$C:$Z,COLUMN(DATOS_ERI!S:S)-2,0),"")</f>
        <v>0</v>
      </c>
      <c r="T116" s="35">
        <f>IFERROR(VLOOKUP($D116,DATOS_ERI!$C:$Z,COLUMN(DATOS_ERI!T:T)-2,0),"")</f>
        <v>25913952</v>
      </c>
      <c r="U116" s="35">
        <f>IFERROR(VLOOKUP($D116,DATOS_ERI!$C:$Z,COLUMN(DATOS_ERI!U:U)-2,0),"")</f>
        <v>6751155</v>
      </c>
      <c r="V116" s="35">
        <f>IFERROR(VLOOKUP($D116,DATOS_ERI!$C:$Z,COLUMN(DATOS_ERI!V:V)-2,0),"")</f>
        <v>4614760</v>
      </c>
      <c r="W116" s="35">
        <f>IFERROR(VLOOKUP($D116,DATOS_ERI!$C:$Z,COLUMN(DATOS_ERI!W:W)-2,0),"")</f>
        <v>3898042</v>
      </c>
      <c r="X116" s="35">
        <f>IFERROR(VLOOKUP($D116,DATOS_ESF!$C:$T,COLUMN(DATOS_ESF!E:E)-2,0),"")</f>
        <v>81415190</v>
      </c>
      <c r="Y116" s="35">
        <f>IFERROR(VLOOKUP($D116,DATOS_ESF!$C:$T,COLUMN(DATOS_ESF!F:F)-2,0),"")</f>
        <v>214740166</v>
      </c>
      <c r="Z116" s="35">
        <f>IFERROR(VLOOKUP($D116,DATOS_ESF!$C:$T,COLUMN(DATOS_ESF!G:G)-2,0),"")</f>
        <v>296155356</v>
      </c>
      <c r="AA116" s="35">
        <f>IFERROR(VLOOKUP($D116,DATOS_ESF!$C:$T,COLUMN(DATOS_ESF!H:H)-2,0),"")</f>
        <v>69317551</v>
      </c>
      <c r="AB116" s="35">
        <f>IFERROR(VLOOKUP($D116,DATOS_ESF!$C:$T,COLUMN(DATOS_ESF!I:I)-2,0),"")</f>
        <v>38697818</v>
      </c>
      <c r="AC116" s="35">
        <f>IFERROR(VLOOKUP($D116,DATOS_ESF!$C:$T,COLUMN(DATOS_ESF!J:J)-2,0),"")</f>
        <v>105128506</v>
      </c>
      <c r="AD116" s="35">
        <f>IFERROR(VLOOKUP($D116,DATOS_ESF!$C:$T,COLUMN(DATOS_ESF!K:K)-2,0),"")</f>
        <v>191026850</v>
      </c>
      <c r="AE116" s="35">
        <f>IFERROR(VLOOKUP($D116,DATOS_ESF!$C:$T,COLUMN(DATOS_ESF!L:L)-2,0),"")</f>
        <v>12500623</v>
      </c>
      <c r="AF116">
        <f>IFERROR(VLOOKUP($D116,DATOS_ESF!$C:$T,COLUMN(DATOS_ESF!M:M)-2,0),"")</f>
        <v>12097639</v>
      </c>
      <c r="AG116">
        <f>IFERROR(VLOOKUP($D116,DATOS_ESF!$C:$T,COLUMN(DATOS_ESF!N:N)-2,0),"")</f>
        <v>1.1745249049551678</v>
      </c>
      <c r="AH116">
        <f>IFERROR(VLOOKUP($D116,DATOS_ESF!$C:$T,COLUMN(DATOS_ESF!O:O)-2,0),"")</f>
        <v>0.99418640742227027</v>
      </c>
      <c r="AI116">
        <f>IFERROR(VLOOKUP($D116,DATOS_ESF!$C:$T,COLUMN(DATOS_ESF!P:P)-2,0),"")</f>
        <v>5.5491543735101549</v>
      </c>
      <c r="AJ116">
        <f>IFERROR(VLOOKUP($D116,DATOS_ESF!$C:$T,COLUMN(DATOS_ESF!Q:Q)-2,0),"")</f>
        <v>0.35497756116894269</v>
      </c>
      <c r="AK116">
        <f>IFERROR(VLOOKUP($D116,DATOS_ESF!$C:$T,COLUMN(DATOS_ESF!R:R)-2,0),"")</f>
        <v>0.55033366251916938</v>
      </c>
      <c r="AL116">
        <f>IFERROR(VLOOKUP($D116,DATOS_ESF!$C:$T,COLUMN(DATOS_ESF!S:S)-2,0),"")</f>
        <v>0.77568972954856841</v>
      </c>
      <c r="AM116">
        <f>IFERROR(VLOOKUP($D116,DATOS_ERI!$C:$Z,COLUMN(DATOS_ERI!Z:Z)-2,0),"")</f>
        <v>510350941</v>
      </c>
      <c r="AN116">
        <f>IFERROR(VLOOKUP($D116,DATOS_ERI!$C:$AA,COLUMN(DATOS_ERI!AA:AA)-2,0),"")</f>
        <v>386672691</v>
      </c>
    </row>
    <row r="117" spans="1:40" hidden="1" x14ac:dyDescent="0.25">
      <c r="A117">
        <v>890932424</v>
      </c>
      <c r="B117" t="str">
        <f>VLOOKUP(A117,EMPRESAS!A:B,2,0)</f>
        <v>SP INGENIEROS SAS</v>
      </c>
      <c r="C117">
        <v>2017</v>
      </c>
      <c r="D117" t="s">
        <v>660</v>
      </c>
      <c r="E117" s="35">
        <f>IFERROR(VLOOKUP($D117,DATOS_ERI!$C:$Z,COLUMN(DATOS_ERI!E:E)-2,0),"")</f>
        <v>24159795</v>
      </c>
      <c r="F117" s="35">
        <f>IFERROR(VLOOKUP($D117,DATOS_ERI!$C:$Z,COLUMN(DATOS_ERI!F:F)-2,0),"")</f>
        <v>17427730</v>
      </c>
      <c r="G117" s="35">
        <f>IFERROR(VLOOKUP($D117,DATOS_ERI!$C:$Z,COLUMN(DATOS_ERI!G:G)-2,0),"")</f>
        <v>21123374</v>
      </c>
      <c r="H117" s="35">
        <f>IFERROR(VLOOKUP($D117,DATOS_ERI!$C:$Z,COLUMN(DATOS_ERI!H:H)-2,0),"")</f>
        <v>8696120</v>
      </c>
      <c r="I117" s="35">
        <f>IFERROR(VLOOKUP($D117,DATOS_ERI!$C:$Z,COLUMN(DATOS_ERI!I:I)-2,0),"")</f>
        <v>8696120</v>
      </c>
      <c r="J117" s="40">
        <f>IFERROR(VLOOKUP($D117,DATOS_ERI!$C:$Z,COLUMN(DATOS_ERI!J:J)-2,0),"")</f>
        <v>0.11531238794264922</v>
      </c>
      <c r="K117" s="40">
        <f>IFERROR(VLOOKUP($D117,DATOS_ERI!$C:$Z,COLUMN(DATOS_ERI!K:K)-2,0),"")</f>
        <v>8.3180886374232321E-2</v>
      </c>
      <c r="L117" s="40">
        <f>IFERROR(VLOOKUP($D117,DATOS_ERI!$C:$Z,COLUMN(DATOS_ERI!L:L)-2,0),"")</f>
        <v>4.1505748001414364E-2</v>
      </c>
      <c r="M117" s="40">
        <f>IFERROR(VLOOKUP($D117,DATOS_ERI!$C:$Z,COLUMN(DATOS_ERI!M:M)-2,0),"")</f>
        <v>3.1646980194704993E-2</v>
      </c>
      <c r="N117" s="35">
        <f>IFERROR(VLOOKUP($D117,DATOS_ERI!$C:$Z,COLUMN(DATOS_ERI!N:N)-2,0),"")</f>
        <v>209516041</v>
      </c>
      <c r="O117" s="35">
        <f>IFERROR(VLOOKUP($D117,DATOS_ERI!$C:$Z,COLUMN(DATOS_ERI!O:O)-2,0),"")</f>
        <v>185356246</v>
      </c>
      <c r="P117" s="35">
        <f>IFERROR(VLOOKUP($D117,DATOS_ERI!$C:$Z,COLUMN(DATOS_ERI!P:P)-2,0),"")</f>
        <v>9056628</v>
      </c>
      <c r="Q117" s="35">
        <f>IFERROR(VLOOKUP($D117,DATOS_ERI!$C:$Z,COLUMN(DATOS_ERI!Q:Q)-2,0),"")</f>
        <v>0</v>
      </c>
      <c r="R117" s="35">
        <f>IFERROR(VLOOKUP($D117,DATOS_ERI!$C:$Z,COLUMN(DATOS_ERI!R:R)-2,0),"")</f>
        <v>619011</v>
      </c>
      <c r="S117" s="35">
        <f>IFERROR(VLOOKUP($D117,DATOS_ERI!$C:$Z,COLUMN(DATOS_ERI!S:S)-2,0),"")</f>
        <v>0</v>
      </c>
      <c r="T117" s="35">
        <f>IFERROR(VLOOKUP($D117,DATOS_ERI!$C:$Z,COLUMN(DATOS_ERI!T:T)-2,0),"")</f>
        <v>2184744</v>
      </c>
      <c r="U117" s="35">
        <f>IFERROR(VLOOKUP($D117,DATOS_ERI!$C:$Z,COLUMN(DATOS_ERI!U:U)-2,0),"")</f>
        <v>0</v>
      </c>
      <c r="V117" s="35">
        <f>IFERROR(VLOOKUP($D117,DATOS_ERI!$C:$Z,COLUMN(DATOS_ERI!V:V)-2,0),"")</f>
        <v>10326194</v>
      </c>
      <c r="W117" s="35">
        <f>IFERROR(VLOOKUP($D117,DATOS_ERI!$C:$Z,COLUMN(DATOS_ERI!W:W)-2,0),"")</f>
        <v>6630550</v>
      </c>
      <c r="X117" s="35">
        <f>IFERROR(VLOOKUP($D117,DATOS_ESF!$C:$T,COLUMN(DATOS_ESF!E:E)-2,0),"")</f>
        <v>176580505</v>
      </c>
      <c r="Y117" s="35">
        <f>IFERROR(VLOOKUP($D117,DATOS_ESF!$C:$T,COLUMN(DATOS_ESF!F:F)-2,0),"")</f>
        <v>497875171</v>
      </c>
      <c r="Z117" s="35">
        <f>IFERROR(VLOOKUP($D117,DATOS_ESF!$C:$T,COLUMN(DATOS_ESF!G:G)-2,0),"")</f>
        <v>674455676</v>
      </c>
      <c r="AA117" s="35">
        <f>IFERROR(VLOOKUP($D117,DATOS_ESF!$C:$T,COLUMN(DATOS_ESF!H:H)-2,0),"")</f>
        <v>129002807</v>
      </c>
      <c r="AB117" s="35">
        <f>IFERROR(VLOOKUP($D117,DATOS_ESF!$C:$T,COLUMN(DATOS_ESF!I:I)-2,0),"")</f>
        <v>125380018</v>
      </c>
      <c r="AC117" s="35">
        <f>IFERROR(VLOOKUP($D117,DATOS_ESF!$C:$T,COLUMN(DATOS_ESF!J:J)-2,0),"")</f>
        <v>254382825</v>
      </c>
      <c r="AD117" s="35">
        <f>IFERROR(VLOOKUP($D117,DATOS_ESF!$C:$T,COLUMN(DATOS_ESF!K:K)-2,0),"")</f>
        <v>420072851</v>
      </c>
      <c r="AE117" s="35">
        <f>IFERROR(VLOOKUP($D117,DATOS_ESF!$C:$T,COLUMN(DATOS_ESF!L:L)-2,0),"")</f>
        <v>37696954</v>
      </c>
      <c r="AF117">
        <f>IFERROR(VLOOKUP($D117,DATOS_ESF!$C:$T,COLUMN(DATOS_ESF!M:M)-2,0),"")</f>
        <v>47577698</v>
      </c>
      <c r="AG117">
        <f>IFERROR(VLOOKUP($D117,DATOS_ESF!$C:$T,COLUMN(DATOS_ESF!N:N)-2,0),"")</f>
        <v>1.3688113391207062</v>
      </c>
      <c r="AH117">
        <f>IFERROR(VLOOKUP($D117,DATOS_ESF!$C:$T,COLUMN(DATOS_ESF!O:O)-2,0),"")</f>
        <v>1.0765932480833538</v>
      </c>
      <c r="AI117">
        <f>IFERROR(VLOOKUP($D117,DATOS_ESF!$C:$T,COLUMN(DATOS_ESF!P:P)-2,0),"")</f>
        <v>3.9709291715048245</v>
      </c>
      <c r="AJ117">
        <f>IFERROR(VLOOKUP($D117,DATOS_ESF!$C:$T,COLUMN(DATOS_ESF!Q:Q)-2,0),"")</f>
        <v>0.37716759462781957</v>
      </c>
      <c r="AK117">
        <f>IFERROR(VLOOKUP($D117,DATOS_ESF!$C:$T,COLUMN(DATOS_ESF!R:R)-2,0),"")</f>
        <v>0.60556835414245802</v>
      </c>
      <c r="AL117">
        <f>IFERROR(VLOOKUP($D117,DATOS_ESF!$C:$T,COLUMN(DATOS_ESF!S:S)-2,0),"")</f>
        <v>0.80873048950365722</v>
      </c>
      <c r="AM117">
        <f>IFERROR(VLOOKUP($D117,DATOS_ERI!$C:$Z,COLUMN(DATOS_ERI!Z:Z)-2,0),"")</f>
        <v>239454709</v>
      </c>
      <c r="AN117">
        <f>IFERROR(VLOOKUP($D117,DATOS_ERI!$C:$AA,COLUMN(DATOS_ERI!AA:AA)-2,0),"")</f>
        <v>201662435</v>
      </c>
    </row>
    <row r="118" spans="1:40" hidden="1" x14ac:dyDescent="0.25">
      <c r="A118">
        <v>890939355</v>
      </c>
      <c r="B118" t="str">
        <f>VLOOKUP(A118,EMPRESAS!A:B,2,0)</f>
        <v>INMOBILIARIA CONCONCRETO S.A.S.</v>
      </c>
      <c r="C118">
        <v>2015</v>
      </c>
      <c r="D118" t="s">
        <v>661</v>
      </c>
      <c r="E118" s="35">
        <f>IFERROR(VLOOKUP($D118,DATOS_ERI!$C:$Z,COLUMN(DATOS_ERI!E:E)-2,0),"")</f>
        <v>3989025</v>
      </c>
      <c r="F118" s="35">
        <f>IFERROR(VLOOKUP($D118,DATOS_ERI!$C:$Z,COLUMN(DATOS_ERI!F:F)-2,0),"")</f>
        <v>1962428</v>
      </c>
      <c r="G118" s="35">
        <f>IFERROR(VLOOKUP($D118,DATOS_ERI!$C:$Z,COLUMN(DATOS_ERI!G:G)-2,0),"")</f>
        <v>2111941</v>
      </c>
      <c r="H118" s="35">
        <f>IFERROR(VLOOKUP($D118,DATOS_ERI!$C:$Z,COLUMN(DATOS_ERI!H:H)-2,0),"")</f>
        <v>2111941</v>
      </c>
      <c r="I118" s="35">
        <f>IFERROR(VLOOKUP($D118,DATOS_ERI!$C:$Z,COLUMN(DATOS_ERI!I:I)-2,0),"")</f>
        <v>702403</v>
      </c>
      <c r="J118" s="40">
        <f>IFERROR(VLOOKUP($D118,DATOS_ERI!$C:$Z,COLUMN(DATOS_ERI!J:J)-2,0),"")</f>
        <v>0.71514753298953637</v>
      </c>
      <c r="K118" s="40">
        <f>IFERROR(VLOOKUP($D118,DATOS_ERI!$C:$Z,COLUMN(DATOS_ERI!K:K)-2,0),"")</f>
        <v>0.35182169649716155</v>
      </c>
      <c r="L118" s="40">
        <f>IFERROR(VLOOKUP($D118,DATOS_ERI!$C:$Z,COLUMN(DATOS_ERI!L:L)-2,0),"")</f>
        <v>0.12592595248574509</v>
      </c>
      <c r="M118" s="40">
        <f>IFERROR(VLOOKUP($D118,DATOS_ERI!$C:$Z,COLUMN(DATOS_ERI!M:M)-2,0),"")</f>
        <v>1.02762596351139E-2</v>
      </c>
      <c r="N118" s="35">
        <f>IFERROR(VLOOKUP($D118,DATOS_ERI!$C:$Z,COLUMN(DATOS_ERI!N:N)-2,0),"")</f>
        <v>5577905</v>
      </c>
      <c r="O118" s="35">
        <f>IFERROR(VLOOKUP($D118,DATOS_ERI!$C:$Z,COLUMN(DATOS_ERI!O:O)-2,0),"")</f>
        <v>1588880</v>
      </c>
      <c r="P118" s="35">
        <f>IFERROR(VLOOKUP($D118,DATOS_ERI!$C:$Z,COLUMN(DATOS_ERI!P:P)-2,0),"")</f>
        <v>1498228</v>
      </c>
      <c r="Q118" s="35">
        <f>IFERROR(VLOOKUP($D118,DATOS_ERI!$C:$Z,COLUMN(DATOS_ERI!Q:Q)-2,0),"")</f>
        <v>0</v>
      </c>
      <c r="R118" s="35">
        <f>IFERROR(VLOOKUP($D118,DATOS_ERI!$C:$Z,COLUMN(DATOS_ERI!R:R)-2,0),"")</f>
        <v>0</v>
      </c>
      <c r="S118" s="35">
        <f>IFERROR(VLOOKUP($D118,DATOS_ERI!$C:$Z,COLUMN(DATOS_ERI!S:S)-2,0),"")</f>
        <v>0</v>
      </c>
      <c r="T118" s="35">
        <f>IFERROR(VLOOKUP($D118,DATOS_ERI!$C:$Z,COLUMN(DATOS_ERI!T:T)-2,0),"")</f>
        <v>1273491</v>
      </c>
      <c r="U118" s="35">
        <f>IFERROR(VLOOKUP($D118,DATOS_ERI!$C:$Z,COLUMN(DATOS_ERI!U:U)-2,0),"")</f>
        <v>1801860</v>
      </c>
      <c r="V118" s="35">
        <f>IFERROR(VLOOKUP($D118,DATOS_ERI!$C:$Z,COLUMN(DATOS_ERI!V:V)-2,0),"")</f>
        <v>137187</v>
      </c>
      <c r="W118" s="35">
        <f>IFERROR(VLOOKUP($D118,DATOS_ERI!$C:$Z,COLUMN(DATOS_ERI!W:W)-2,0),"")</f>
        <v>57320</v>
      </c>
      <c r="X118" s="35">
        <f>IFERROR(VLOOKUP($D118,DATOS_ESF!$C:$T,COLUMN(DATOS_ESF!E:E)-2,0),"")</f>
        <v>30548250</v>
      </c>
      <c r="Y118" s="35">
        <f>IFERROR(VLOOKUP($D118,DATOS_ESF!$C:$T,COLUMN(DATOS_ESF!F:F)-2,0),"")</f>
        <v>6696267</v>
      </c>
      <c r="Z118" s="35">
        <f>IFERROR(VLOOKUP($D118,DATOS_ESF!$C:$T,COLUMN(DATOS_ESF!G:G)-2,0),"")</f>
        <v>37244517</v>
      </c>
      <c r="AA118" s="35">
        <f>IFERROR(VLOOKUP($D118,DATOS_ESF!$C:$T,COLUMN(DATOS_ESF!H:H)-2,0),"")</f>
        <v>12754334</v>
      </c>
      <c r="AB118" s="35">
        <f>IFERROR(VLOOKUP($D118,DATOS_ESF!$C:$T,COLUMN(DATOS_ESF!I:I)-2,0),"")</f>
        <v>9631491</v>
      </c>
      <c r="AC118" s="35">
        <f>IFERROR(VLOOKUP($D118,DATOS_ESF!$C:$T,COLUMN(DATOS_ESF!J:J)-2,0),"")</f>
        <v>21758667</v>
      </c>
      <c r="AD118" s="35">
        <f>IFERROR(VLOOKUP($D118,DATOS_ESF!$C:$T,COLUMN(DATOS_ESF!K:K)-2,0),"")</f>
        <v>15485850</v>
      </c>
      <c r="AE118" s="35">
        <f>IFERROR(VLOOKUP($D118,DATOS_ESF!$C:$T,COLUMN(DATOS_ESF!L:L)-2,0),"")</f>
        <v>14030272</v>
      </c>
      <c r="AF118">
        <f>IFERROR(VLOOKUP($D118,DATOS_ESF!$C:$T,COLUMN(DATOS_ESF!M:M)-2,0),"")</f>
        <v>17793916</v>
      </c>
      <c r="AG118">
        <f>IFERROR(VLOOKUP($D118,DATOS_ESF!$C:$T,COLUMN(DATOS_ESF!N:N)-2,0),"")</f>
        <v>2.3951270211365014</v>
      </c>
      <c r="AH118">
        <f>IFERROR(VLOOKUP($D118,DATOS_ESF!$C:$T,COLUMN(DATOS_ESF!O:O)-2,0),"")</f>
        <v>1.295087458114238</v>
      </c>
      <c r="AI118">
        <f>IFERROR(VLOOKUP($D118,DATOS_ESF!$C:$T,COLUMN(DATOS_ESF!P:P)-2,0),"")</f>
        <v>0.69524718447019263</v>
      </c>
      <c r="AJ118">
        <f>IFERROR(VLOOKUP($D118,DATOS_ESF!$C:$T,COLUMN(DATOS_ESF!Q:Q)-2,0),"")</f>
        <v>0.5842112813545145</v>
      </c>
      <c r="AK118">
        <f>IFERROR(VLOOKUP($D118,DATOS_ESF!$C:$T,COLUMN(DATOS_ESF!R:R)-2,0),"")</f>
        <v>1.4050676585398929</v>
      </c>
      <c r="AL118">
        <f>IFERROR(VLOOKUP($D118,DATOS_ESF!$C:$T,COLUMN(DATOS_ESF!S:S)-2,0),"")</f>
        <v>0.67439030018834722</v>
      </c>
      <c r="AM118">
        <f>IFERROR(VLOOKUP($D118,DATOS_ERI!$C:$Z,COLUMN(DATOS_ERI!Z:Z)-2,0),"")</f>
        <v>9019967</v>
      </c>
      <c r="AN118">
        <f>IFERROR(VLOOKUP($D118,DATOS_ERI!$C:$AA,COLUMN(DATOS_ERI!AA:AA)-2,0),"")</f>
        <v>4946288</v>
      </c>
    </row>
    <row r="119" spans="1:40" hidden="1" x14ac:dyDescent="0.25">
      <c r="A119">
        <v>890939355</v>
      </c>
      <c r="B119" t="str">
        <f>VLOOKUP(A119,EMPRESAS!A:B,2,0)</f>
        <v>INMOBILIARIA CONCONCRETO S.A.S.</v>
      </c>
      <c r="C119">
        <v>2016</v>
      </c>
      <c r="D119" t="s">
        <v>662</v>
      </c>
      <c r="E119" s="35">
        <f>IFERROR(VLOOKUP($D119,DATOS_ERI!$C:$Z,COLUMN(DATOS_ERI!E:E)-2,0),"")</f>
        <v>8816844</v>
      </c>
      <c r="F119" s="35">
        <f>IFERROR(VLOOKUP($D119,DATOS_ERI!$C:$Z,COLUMN(DATOS_ERI!F:F)-2,0),"")</f>
        <v>10154580</v>
      </c>
      <c r="G119" s="35">
        <f>IFERROR(VLOOKUP($D119,DATOS_ERI!$C:$Z,COLUMN(DATOS_ERI!G:G)-2,0),"")</f>
        <v>11542036</v>
      </c>
      <c r="H119" s="35">
        <f>IFERROR(VLOOKUP($D119,DATOS_ERI!$C:$Z,COLUMN(DATOS_ERI!H:H)-2,0),"")</f>
        <v>7157504</v>
      </c>
      <c r="I119" s="35">
        <f>IFERROR(VLOOKUP($D119,DATOS_ERI!$C:$Z,COLUMN(DATOS_ERI!I:I)-2,0),"")</f>
        <v>7157504</v>
      </c>
      <c r="J119" s="40">
        <f>IFERROR(VLOOKUP($D119,DATOS_ERI!$C:$Z,COLUMN(DATOS_ERI!J:J)-2,0),"")</f>
        <v>0.69363976856551779</v>
      </c>
      <c r="K119" s="40">
        <f>IFERROR(VLOOKUP($D119,DATOS_ERI!$C:$Z,COLUMN(DATOS_ERI!K:K)-2,0),"")</f>
        <v>0.79888228952219598</v>
      </c>
      <c r="L119" s="40">
        <f>IFERROR(VLOOKUP($D119,DATOS_ERI!$C:$Z,COLUMN(DATOS_ERI!L:L)-2,0),"")</f>
        <v>0.56309598061015576</v>
      </c>
      <c r="M119" s="40">
        <f>IFERROR(VLOOKUP($D119,DATOS_ERI!$C:$Z,COLUMN(DATOS_ERI!M:M)-2,0),"")</f>
        <v>4.2937667138909152E-3</v>
      </c>
      <c r="N119" s="35">
        <f>IFERROR(VLOOKUP($D119,DATOS_ERI!$C:$Z,COLUMN(DATOS_ERI!N:N)-2,0),"")</f>
        <v>12710984</v>
      </c>
      <c r="O119" s="35">
        <f>IFERROR(VLOOKUP($D119,DATOS_ERI!$C:$Z,COLUMN(DATOS_ERI!O:O)-2,0),"")</f>
        <v>3894140</v>
      </c>
      <c r="P119" s="35">
        <f>IFERROR(VLOOKUP($D119,DATOS_ERI!$C:$Z,COLUMN(DATOS_ERI!P:P)-2,0),"")</f>
        <v>3136182</v>
      </c>
      <c r="Q119" s="35">
        <f>IFERROR(VLOOKUP($D119,DATOS_ERI!$C:$Z,COLUMN(DATOS_ERI!Q:Q)-2,0),"")</f>
        <v>0</v>
      </c>
      <c r="R119" s="35">
        <f>IFERROR(VLOOKUP($D119,DATOS_ERI!$C:$Z,COLUMN(DATOS_ERI!R:R)-2,0),"")</f>
        <v>1122794</v>
      </c>
      <c r="S119" s="35">
        <f>IFERROR(VLOOKUP($D119,DATOS_ERI!$C:$Z,COLUMN(DATOS_ERI!S:S)-2,0),"")</f>
        <v>0</v>
      </c>
      <c r="T119" s="35">
        <f>IFERROR(VLOOKUP($D119,DATOS_ERI!$C:$Z,COLUMN(DATOS_ERI!T:T)-2,0),"")</f>
        <v>6719506</v>
      </c>
      <c r="U119" s="35">
        <f>IFERROR(VLOOKUP($D119,DATOS_ERI!$C:$Z,COLUMN(DATOS_ERI!U:U)-2,0),"")</f>
        <v>1122794</v>
      </c>
      <c r="V119" s="35">
        <f>IFERROR(VLOOKUP($D119,DATOS_ERI!$C:$Z,COLUMN(DATOS_ERI!V:V)-2,0),"")</f>
        <v>318068</v>
      </c>
      <c r="W119" s="35">
        <f>IFERROR(VLOOKUP($D119,DATOS_ERI!$C:$Z,COLUMN(DATOS_ERI!W:W)-2,0),"")</f>
        <v>54578</v>
      </c>
      <c r="X119" s="35">
        <f>IFERROR(VLOOKUP($D119,DATOS_ESF!$C:$T,COLUMN(DATOS_ESF!E:E)-2,0),"")</f>
        <v>10377920</v>
      </c>
      <c r="Y119" s="35">
        <f>IFERROR(VLOOKUP($D119,DATOS_ESF!$C:$T,COLUMN(DATOS_ESF!F:F)-2,0),"")</f>
        <v>13412759</v>
      </c>
      <c r="Z119" s="35">
        <f>IFERROR(VLOOKUP($D119,DATOS_ESF!$C:$T,COLUMN(DATOS_ESF!G:G)-2,0),"")</f>
        <v>23790679</v>
      </c>
      <c r="AA119" s="35">
        <f>IFERROR(VLOOKUP($D119,DATOS_ESF!$C:$T,COLUMN(DATOS_ESF!H:H)-2,0),"")</f>
        <v>4518647</v>
      </c>
      <c r="AB119" s="35">
        <f>IFERROR(VLOOKUP($D119,DATOS_ESF!$C:$T,COLUMN(DATOS_ESF!I:I)-2,0),"")</f>
        <v>1023874</v>
      </c>
      <c r="AC119" s="35">
        <f>IFERROR(VLOOKUP($D119,DATOS_ESF!$C:$T,COLUMN(DATOS_ESF!J:J)-2,0),"")</f>
        <v>4879540</v>
      </c>
      <c r="AD119" s="35">
        <f>IFERROR(VLOOKUP($D119,DATOS_ESF!$C:$T,COLUMN(DATOS_ESF!K:K)-2,0),"")</f>
        <v>18911139</v>
      </c>
      <c r="AE119" s="35">
        <f>IFERROR(VLOOKUP($D119,DATOS_ESF!$C:$T,COLUMN(DATOS_ESF!L:L)-2,0),"")</f>
        <v>2130616</v>
      </c>
      <c r="AF119">
        <f>IFERROR(VLOOKUP($D119,DATOS_ESF!$C:$T,COLUMN(DATOS_ESF!M:M)-2,0),"")</f>
        <v>5859273</v>
      </c>
      <c r="AG119">
        <f>IFERROR(VLOOKUP($D119,DATOS_ESF!$C:$T,COLUMN(DATOS_ESF!N:N)-2,0),"")</f>
        <v>2.2966874818944696</v>
      </c>
      <c r="AH119">
        <f>IFERROR(VLOOKUP($D119,DATOS_ESF!$C:$T,COLUMN(DATOS_ESF!O:O)-2,0),"")</f>
        <v>1.8251711186999118</v>
      </c>
      <c r="AI119">
        <f>IFERROR(VLOOKUP($D119,DATOS_ESF!$C:$T,COLUMN(DATOS_ESF!P:P)-2,0),"")</f>
        <v>13.100009376153706</v>
      </c>
      <c r="AJ119">
        <f>IFERROR(VLOOKUP($D119,DATOS_ESF!$C:$T,COLUMN(DATOS_ESF!Q:Q)-2,0),"")</f>
        <v>0.20510301534479114</v>
      </c>
      <c r="AK119">
        <f>IFERROR(VLOOKUP($D119,DATOS_ESF!$C:$T,COLUMN(DATOS_ESF!R:R)-2,0),"")</f>
        <v>0.25802464885906662</v>
      </c>
      <c r="AL119">
        <f>IFERROR(VLOOKUP($D119,DATOS_ESF!$C:$T,COLUMN(DATOS_ESF!S:S)-2,0),"")</f>
        <v>0.83793375548465854</v>
      </c>
      <c r="AM119">
        <f>IFERROR(VLOOKUP($D119,DATOS_ERI!$C:$Z,COLUMN(DATOS_ERI!Z:Z)-2,0),"")</f>
        <v>33219370</v>
      </c>
      <c r="AN119">
        <f>IFERROR(VLOOKUP($D119,DATOS_ERI!$C:$AA,COLUMN(DATOS_ERI!AA:AA)-2,0),"")</f>
        <v>9330488</v>
      </c>
    </row>
    <row r="120" spans="1:40" hidden="1" x14ac:dyDescent="0.25">
      <c r="A120">
        <v>890939355</v>
      </c>
      <c r="B120" t="str">
        <f>VLOOKUP(A120,EMPRESAS!A:B,2,0)</f>
        <v>INMOBILIARIA CONCONCRETO S.A.S.</v>
      </c>
      <c r="C120">
        <v>2017</v>
      </c>
      <c r="D120" t="s">
        <v>663</v>
      </c>
      <c r="E120" s="35">
        <f>IFERROR(VLOOKUP($D120,DATOS_ERI!$C:$Z,COLUMN(DATOS_ERI!E:E)-2,0),"")</f>
        <v>1313785</v>
      </c>
      <c r="F120" s="35">
        <f>IFERROR(VLOOKUP($D120,DATOS_ERI!$C:$Z,COLUMN(DATOS_ERI!F:F)-2,0),"")</f>
        <v>323396</v>
      </c>
      <c r="G120" s="35">
        <f>IFERROR(VLOOKUP($D120,DATOS_ERI!$C:$Z,COLUMN(DATOS_ERI!G:G)-2,0),"")</f>
        <v>205134</v>
      </c>
      <c r="H120" s="35">
        <f>IFERROR(VLOOKUP($D120,DATOS_ERI!$C:$Z,COLUMN(DATOS_ERI!H:H)-2,0),"")</f>
        <v>876920</v>
      </c>
      <c r="I120" s="35">
        <f>IFERROR(VLOOKUP($D120,DATOS_ERI!$C:$Z,COLUMN(DATOS_ERI!I:I)-2,0),"")</f>
        <v>876920</v>
      </c>
      <c r="J120" s="40">
        <f>IFERROR(VLOOKUP($D120,DATOS_ERI!$C:$Z,COLUMN(DATOS_ERI!J:J)-2,0),"")</f>
        <v>0.29342161245258197</v>
      </c>
      <c r="K120" s="40">
        <f>IFERROR(VLOOKUP($D120,DATOS_ERI!$C:$Z,COLUMN(DATOS_ERI!K:K)-2,0),"")</f>
        <v>7.2227476931701312E-2</v>
      </c>
      <c r="L120" s="40">
        <f>IFERROR(VLOOKUP($D120,DATOS_ERI!$C:$Z,COLUMN(DATOS_ERI!L:L)-2,0),"")</f>
        <v>0.19585189387298393</v>
      </c>
      <c r="M120" s="40">
        <f>IFERROR(VLOOKUP($D120,DATOS_ERI!$C:$Z,COLUMN(DATOS_ERI!M:M)-2,0),"")</f>
        <v>3.8359428828589393E-2</v>
      </c>
      <c r="N120" s="35">
        <f>IFERROR(VLOOKUP($D120,DATOS_ERI!$C:$Z,COLUMN(DATOS_ERI!N:N)-2,0),"")</f>
        <v>4477465</v>
      </c>
      <c r="O120" s="35">
        <f>IFERROR(VLOOKUP($D120,DATOS_ERI!$C:$Z,COLUMN(DATOS_ERI!O:O)-2,0),"")</f>
        <v>3163680</v>
      </c>
      <c r="P120" s="35">
        <f>IFERROR(VLOOKUP($D120,DATOS_ERI!$C:$Z,COLUMN(DATOS_ERI!P:P)-2,0),"")</f>
        <v>1008495</v>
      </c>
      <c r="Q120" s="35">
        <f>IFERROR(VLOOKUP($D120,DATOS_ERI!$C:$Z,COLUMN(DATOS_ERI!Q:Q)-2,0),"")</f>
        <v>0</v>
      </c>
      <c r="R120" s="35">
        <f>IFERROR(VLOOKUP($D120,DATOS_ERI!$C:$Z,COLUMN(DATOS_ERI!R:R)-2,0),"")</f>
        <v>1128176</v>
      </c>
      <c r="S120" s="35">
        <f>IFERROR(VLOOKUP($D120,DATOS_ERI!$C:$Z,COLUMN(DATOS_ERI!S:S)-2,0),"")</f>
        <v>0</v>
      </c>
      <c r="T120" s="35">
        <f>IFERROR(VLOOKUP($D120,DATOS_ERI!$C:$Z,COLUMN(DATOS_ERI!T:T)-2,0),"")</f>
        <v>119977</v>
      </c>
      <c r="U120" s="35">
        <f>IFERROR(VLOOKUP($D120,DATOS_ERI!$C:$Z,COLUMN(DATOS_ERI!U:U)-2,0),"")</f>
        <v>0</v>
      </c>
      <c r="V120" s="35">
        <f>IFERROR(VLOOKUP($D120,DATOS_ERI!$C:$Z,COLUMN(DATOS_ERI!V:V)-2,0),"")</f>
        <v>53491</v>
      </c>
      <c r="W120" s="35">
        <f>IFERROR(VLOOKUP($D120,DATOS_ERI!$C:$Z,COLUMN(DATOS_ERI!W:W)-2,0),"")</f>
        <v>171753</v>
      </c>
      <c r="X120" s="35">
        <f>IFERROR(VLOOKUP($D120,DATOS_ESF!$C:$T,COLUMN(DATOS_ESF!E:E)-2,0),"")</f>
        <v>18271830</v>
      </c>
      <c r="Y120" s="35">
        <f>IFERROR(VLOOKUP($D120,DATOS_ESF!$C:$T,COLUMN(DATOS_ESF!F:F)-2,0),"")</f>
        <v>26808677</v>
      </c>
      <c r="Z120" s="35">
        <f>IFERROR(VLOOKUP($D120,DATOS_ESF!$C:$T,COLUMN(DATOS_ESF!G:G)-2,0),"")</f>
        <v>45080507</v>
      </c>
      <c r="AA120" s="35">
        <f>IFERROR(VLOOKUP($D120,DATOS_ESF!$C:$T,COLUMN(DATOS_ESF!H:H)-2,0),"")</f>
        <v>5935460</v>
      </c>
      <c r="AB120" s="35">
        <f>IFERROR(VLOOKUP($D120,DATOS_ESF!$C:$T,COLUMN(DATOS_ESF!I:I)-2,0),"")</f>
        <v>1433008</v>
      </c>
      <c r="AC120" s="35">
        <f>IFERROR(VLOOKUP($D120,DATOS_ESF!$C:$T,COLUMN(DATOS_ESF!J:J)-2,0),"")</f>
        <v>7368468</v>
      </c>
      <c r="AD120" s="35">
        <f>IFERROR(VLOOKUP($D120,DATOS_ESF!$C:$T,COLUMN(DATOS_ESF!K:K)-2,0),"")</f>
        <v>37712039</v>
      </c>
      <c r="AE120" s="35">
        <f>IFERROR(VLOOKUP($D120,DATOS_ESF!$C:$T,COLUMN(DATOS_ESF!L:L)-2,0),"")</f>
        <v>2493446</v>
      </c>
      <c r="AF120">
        <f>IFERROR(VLOOKUP($D120,DATOS_ESF!$C:$T,COLUMN(DATOS_ESF!M:M)-2,0),"")</f>
        <v>12336370</v>
      </c>
      <c r="AG120">
        <f>IFERROR(VLOOKUP($D120,DATOS_ESF!$C:$T,COLUMN(DATOS_ESF!N:N)-2,0),"")</f>
        <v>3.0784185219005771</v>
      </c>
      <c r="AH120">
        <f>IFERROR(VLOOKUP($D120,DATOS_ESF!$C:$T,COLUMN(DATOS_ESF!O:O)-2,0),"")</f>
        <v>2.6583253867434031</v>
      </c>
      <c r="AI120">
        <f>IFERROR(VLOOKUP($D120,DATOS_ESF!$C:$T,COLUMN(DATOS_ESF!P:P)-2,0),"")</f>
        <v>18.707974414657837</v>
      </c>
      <c r="AJ120">
        <f>IFERROR(VLOOKUP($D120,DATOS_ESF!$C:$T,COLUMN(DATOS_ESF!Q:Q)-2,0),"")</f>
        <v>0.16345131167224894</v>
      </c>
      <c r="AK120">
        <f>IFERROR(VLOOKUP($D120,DATOS_ESF!$C:$T,COLUMN(DATOS_ESF!R:R)-2,0),"")</f>
        <v>0.19538768508380042</v>
      </c>
      <c r="AL120">
        <f>IFERROR(VLOOKUP($D120,DATOS_ESF!$C:$T,COLUMN(DATOS_ESF!S:S)-2,0),"")</f>
        <v>0.86833644084792572</v>
      </c>
      <c r="AM120">
        <f>IFERROR(VLOOKUP($D120,DATOS_ERI!$C:$Z,COLUMN(DATOS_ERI!Z:Z)-2,0),"")</f>
        <v>4974329</v>
      </c>
      <c r="AN120">
        <f>IFERROR(VLOOKUP($D120,DATOS_ERI!$C:$AA,COLUMN(DATOS_ERI!AA:AA)-2,0),"")</f>
        <v>5472104</v>
      </c>
    </row>
    <row r="121" spans="1:40" hidden="1" x14ac:dyDescent="0.25">
      <c r="A121">
        <v>890940026</v>
      </c>
      <c r="B121" t="str">
        <f>VLOOKUP(A121,EMPRESAS!A:B,2,0)</f>
        <v>FAJARDO MORENO Y CIA. S.A.</v>
      </c>
      <c r="C121">
        <v>2016</v>
      </c>
      <c r="D121" t="s">
        <v>664</v>
      </c>
      <c r="E121" s="35">
        <f>IFERROR(VLOOKUP($D121,DATOS_ERI!$C:$Z,COLUMN(DATOS_ERI!E:E)-2,0),"")</f>
        <v>310068</v>
      </c>
      <c r="F121" s="35">
        <f>IFERROR(VLOOKUP($D121,DATOS_ERI!$C:$Z,COLUMN(DATOS_ERI!F:F)-2,0),"")</f>
        <v>3174376</v>
      </c>
      <c r="G121" s="35">
        <f>IFERROR(VLOOKUP($D121,DATOS_ERI!$C:$Z,COLUMN(DATOS_ERI!G:G)-2,0),"")</f>
        <v>3174376</v>
      </c>
      <c r="H121" s="35">
        <f>IFERROR(VLOOKUP($D121,DATOS_ERI!$C:$Z,COLUMN(DATOS_ERI!H:H)-2,0),"")</f>
        <v>3046998</v>
      </c>
      <c r="I121" s="35">
        <f>IFERROR(VLOOKUP($D121,DATOS_ERI!$C:$Z,COLUMN(DATOS_ERI!I:I)-2,0),"")</f>
        <v>3046998</v>
      </c>
      <c r="J121" s="40">
        <f>IFERROR(VLOOKUP($D121,DATOS_ERI!$C:$Z,COLUMN(DATOS_ERI!J:J)-2,0),"")</f>
        <v>0.76545257950320678</v>
      </c>
      <c r="K121" s="40">
        <f>IFERROR(VLOOKUP($D121,DATOS_ERI!$C:$Z,COLUMN(DATOS_ERI!K:K)-2,0),"")</f>
        <v>7.8364561886846484</v>
      </c>
      <c r="L121" s="40">
        <f>IFERROR(VLOOKUP($D121,DATOS_ERI!$C:$Z,COLUMN(DATOS_ERI!L:L)-2,0),"")</f>
        <v>7.5220031697598984</v>
      </c>
      <c r="M121" s="40">
        <f>IFERROR(VLOOKUP($D121,DATOS_ERI!$C:$Z,COLUMN(DATOS_ERI!M:M)-2,0),"")</f>
        <v>0</v>
      </c>
      <c r="N121" s="35">
        <f>IFERROR(VLOOKUP($D121,DATOS_ERI!$C:$Z,COLUMN(DATOS_ERI!N:N)-2,0),"")</f>
        <v>405078</v>
      </c>
      <c r="O121" s="35">
        <f>IFERROR(VLOOKUP($D121,DATOS_ERI!$C:$Z,COLUMN(DATOS_ERI!O:O)-2,0),"")</f>
        <v>95010</v>
      </c>
      <c r="P121" s="35">
        <f>IFERROR(VLOOKUP($D121,DATOS_ERI!$C:$Z,COLUMN(DATOS_ERI!P:P)-2,0),"")</f>
        <v>5780832</v>
      </c>
      <c r="Q121" s="35">
        <f>IFERROR(VLOOKUP($D121,DATOS_ERI!$C:$Z,COLUMN(DATOS_ERI!Q:Q)-2,0),"")</f>
        <v>0</v>
      </c>
      <c r="R121" s="35">
        <f>IFERROR(VLOOKUP($D121,DATOS_ERI!$C:$Z,COLUMN(DATOS_ERI!R:R)-2,0),"")</f>
        <v>831766</v>
      </c>
      <c r="S121" s="35">
        <f>IFERROR(VLOOKUP($D121,DATOS_ERI!$C:$Z,COLUMN(DATOS_ERI!S:S)-2,0),"")</f>
        <v>0</v>
      </c>
      <c r="T121" s="35">
        <f>IFERROR(VLOOKUP($D121,DATOS_ERI!$C:$Z,COLUMN(DATOS_ERI!T:T)-2,0),"")</f>
        <v>0</v>
      </c>
      <c r="U121" s="35">
        <f>IFERROR(VLOOKUP($D121,DATOS_ERI!$C:$Z,COLUMN(DATOS_ERI!U:U)-2,0),"")</f>
        <v>831766</v>
      </c>
      <c r="V121" s="35">
        <f>IFERROR(VLOOKUP($D121,DATOS_ERI!$C:$Z,COLUMN(DATOS_ERI!V:V)-2,0),"")</f>
        <v>0</v>
      </c>
      <c r="W121" s="35">
        <f>IFERROR(VLOOKUP($D121,DATOS_ERI!$C:$Z,COLUMN(DATOS_ERI!W:W)-2,0),"")</f>
        <v>0</v>
      </c>
      <c r="X121" s="35">
        <f>IFERROR(VLOOKUP($D121,DATOS_ESF!$C:$T,COLUMN(DATOS_ESF!E:E)-2,0),"")</f>
        <v>38620489</v>
      </c>
      <c r="Y121" s="35">
        <f>IFERROR(VLOOKUP($D121,DATOS_ESF!$C:$T,COLUMN(DATOS_ESF!F:F)-2,0),"")</f>
        <v>26664110</v>
      </c>
      <c r="Z121" s="35">
        <f>IFERROR(VLOOKUP($D121,DATOS_ESF!$C:$T,COLUMN(DATOS_ESF!G:G)-2,0),"")</f>
        <v>65284599</v>
      </c>
      <c r="AA121" s="35">
        <f>IFERROR(VLOOKUP($D121,DATOS_ESF!$C:$T,COLUMN(DATOS_ESF!H:H)-2,0),"")</f>
        <v>55551618</v>
      </c>
      <c r="AB121" s="35">
        <f>IFERROR(VLOOKUP($D121,DATOS_ESF!$C:$T,COLUMN(DATOS_ESF!I:I)-2,0),"")</f>
        <v>527674</v>
      </c>
      <c r="AC121" s="35">
        <f>IFERROR(VLOOKUP($D121,DATOS_ESF!$C:$T,COLUMN(DATOS_ESF!J:J)-2,0),"")</f>
        <v>56079292</v>
      </c>
      <c r="AD121" s="35">
        <f>IFERROR(VLOOKUP($D121,DATOS_ESF!$C:$T,COLUMN(DATOS_ESF!K:K)-2,0),"")</f>
        <v>9205307</v>
      </c>
      <c r="AE121" s="35">
        <f>IFERROR(VLOOKUP($D121,DATOS_ESF!$C:$T,COLUMN(DATOS_ESF!L:L)-2,0),"")</f>
        <v>1746481</v>
      </c>
      <c r="AF121">
        <f>IFERROR(VLOOKUP($D121,DATOS_ESF!$C:$T,COLUMN(DATOS_ESF!M:M)-2,0),"")</f>
        <v>-16931129</v>
      </c>
      <c r="AG121">
        <f>IFERROR(VLOOKUP($D121,DATOS_ESF!$C:$T,COLUMN(DATOS_ESF!N:N)-2,0),"")</f>
        <v>0.69521807627637422</v>
      </c>
      <c r="AH121">
        <f>IFERROR(VLOOKUP($D121,DATOS_ESF!$C:$T,COLUMN(DATOS_ESF!O:O)-2,0),"")</f>
        <v>0.66377919001387142</v>
      </c>
      <c r="AI121">
        <f>IFERROR(VLOOKUP($D121,DATOS_ESF!$C:$T,COLUMN(DATOS_ESF!P:P)-2,0),"")</f>
        <v>50.531407649419904</v>
      </c>
      <c r="AJ121">
        <f>IFERROR(VLOOKUP($D121,DATOS_ESF!$C:$T,COLUMN(DATOS_ESF!Q:Q)-2,0),"")</f>
        <v>0.85899726518960462</v>
      </c>
      <c r="AK121">
        <f>IFERROR(VLOOKUP($D121,DATOS_ESF!$C:$T,COLUMN(DATOS_ESF!R:R)-2,0),"")</f>
        <v>6.0920610252325096</v>
      </c>
      <c r="AL121">
        <f>IFERROR(VLOOKUP($D121,DATOS_ESF!$C:$T,COLUMN(DATOS_ESF!S:S)-2,0),"")</f>
        <v>0.14908540680475038</v>
      </c>
      <c r="AM121">
        <f>IFERROR(VLOOKUP($D121,DATOS_ERI!$C:$Z,COLUMN(DATOS_ERI!Z:Z)-2,0),"")</f>
        <v>3643143</v>
      </c>
      <c r="AN121">
        <f>IFERROR(VLOOKUP($D121,DATOS_ERI!$C:$AA,COLUMN(DATOS_ERI!AA:AA)-2,0),"")</f>
        <v>7539374</v>
      </c>
    </row>
    <row r="122" spans="1:40" hidden="1" x14ac:dyDescent="0.25">
      <c r="A122">
        <v>890940026</v>
      </c>
      <c r="B122" t="str">
        <f>VLOOKUP(A122,EMPRESAS!A:B,2,0)</f>
        <v>FAJARDO MORENO Y CIA. S.A.</v>
      </c>
      <c r="C122">
        <v>2017</v>
      </c>
      <c r="D122" t="s">
        <v>665</v>
      </c>
      <c r="E122" s="35">
        <f>IFERROR(VLOOKUP($D122,DATOS_ERI!$C:$Z,COLUMN(DATOS_ERI!E:E)-2,0),"")</f>
        <v>402389</v>
      </c>
      <c r="F122" s="35">
        <f>IFERROR(VLOOKUP($D122,DATOS_ERI!$C:$Z,COLUMN(DATOS_ERI!F:F)-2,0),"")</f>
        <v>-1135682</v>
      </c>
      <c r="G122" s="35">
        <f>IFERROR(VLOOKUP($D122,DATOS_ERI!$C:$Z,COLUMN(DATOS_ERI!G:G)-2,0),"")</f>
        <v>-1135682</v>
      </c>
      <c r="H122" s="35">
        <f>IFERROR(VLOOKUP($D122,DATOS_ERI!$C:$Z,COLUMN(DATOS_ERI!H:H)-2,0),"")</f>
        <v>-966193</v>
      </c>
      <c r="I122" s="35">
        <f>IFERROR(VLOOKUP($D122,DATOS_ERI!$C:$Z,COLUMN(DATOS_ERI!I:I)-2,0),"")</f>
        <v>-966193</v>
      </c>
      <c r="J122" s="40">
        <f>IFERROR(VLOOKUP($D122,DATOS_ERI!$C:$Z,COLUMN(DATOS_ERI!J:J)-2,0),"")</f>
        <v>1</v>
      </c>
      <c r="K122" s="40">
        <f>IFERROR(VLOOKUP($D122,DATOS_ERI!$C:$Z,COLUMN(DATOS_ERI!K:K)-2,0),"")</f>
        <v>-2.8223485234437322</v>
      </c>
      <c r="L122" s="40">
        <f>IFERROR(VLOOKUP($D122,DATOS_ERI!$C:$Z,COLUMN(DATOS_ERI!L:L)-2,0),"")</f>
        <v>-2.4011416813083857</v>
      </c>
      <c r="M122" s="40">
        <f>IFERROR(VLOOKUP($D122,DATOS_ERI!$C:$Z,COLUMN(DATOS_ERI!M:M)-2,0),"")</f>
        <v>0</v>
      </c>
      <c r="N122" s="35">
        <f>IFERROR(VLOOKUP($D122,DATOS_ERI!$C:$Z,COLUMN(DATOS_ERI!N:N)-2,0),"")</f>
        <v>402389</v>
      </c>
      <c r="O122" s="35">
        <f>IFERROR(VLOOKUP($D122,DATOS_ERI!$C:$Z,COLUMN(DATOS_ERI!O:O)-2,0),"")</f>
        <v>0</v>
      </c>
      <c r="P122" s="35">
        <f>IFERROR(VLOOKUP($D122,DATOS_ERI!$C:$Z,COLUMN(DATOS_ERI!P:P)-2,0),"")</f>
        <v>1133313</v>
      </c>
      <c r="Q122" s="35">
        <f>IFERROR(VLOOKUP($D122,DATOS_ERI!$C:$Z,COLUMN(DATOS_ERI!Q:Q)-2,0),"")</f>
        <v>0</v>
      </c>
      <c r="R122" s="35">
        <f>IFERROR(VLOOKUP($D122,DATOS_ERI!$C:$Z,COLUMN(DATOS_ERI!R:R)-2,0),"")</f>
        <v>421471</v>
      </c>
      <c r="S122" s="35">
        <f>IFERROR(VLOOKUP($D122,DATOS_ERI!$C:$Z,COLUMN(DATOS_ERI!S:S)-2,0),"")</f>
        <v>0</v>
      </c>
      <c r="T122" s="35">
        <f>IFERROR(VLOOKUP($D122,DATOS_ERI!$C:$Z,COLUMN(DATOS_ERI!T:T)-2,0),"")</f>
        <v>16713</v>
      </c>
      <c r="U122" s="35">
        <f>IFERROR(VLOOKUP($D122,DATOS_ERI!$C:$Z,COLUMN(DATOS_ERI!U:U)-2,0),"")</f>
        <v>0</v>
      </c>
      <c r="V122" s="35">
        <f>IFERROR(VLOOKUP($D122,DATOS_ERI!$C:$Z,COLUMN(DATOS_ERI!V:V)-2,0),"")</f>
        <v>0</v>
      </c>
      <c r="W122" s="35">
        <f>IFERROR(VLOOKUP($D122,DATOS_ERI!$C:$Z,COLUMN(DATOS_ERI!W:W)-2,0),"")</f>
        <v>0</v>
      </c>
      <c r="X122" s="35">
        <f>IFERROR(VLOOKUP($D122,DATOS_ESF!$C:$T,COLUMN(DATOS_ESF!E:E)-2,0),"")</f>
        <v>71138950</v>
      </c>
      <c r="Y122" s="35">
        <f>IFERROR(VLOOKUP($D122,DATOS_ESF!$C:$T,COLUMN(DATOS_ESF!F:F)-2,0),"")</f>
        <v>65515805</v>
      </c>
      <c r="Z122" s="35">
        <f>IFERROR(VLOOKUP($D122,DATOS_ESF!$C:$T,COLUMN(DATOS_ESF!G:G)-2,0),"")</f>
        <v>136654755</v>
      </c>
      <c r="AA122" s="35">
        <f>IFERROR(VLOOKUP($D122,DATOS_ESF!$C:$T,COLUMN(DATOS_ESF!H:H)-2,0),"")</f>
        <v>120199538</v>
      </c>
      <c r="AB122" s="35">
        <f>IFERROR(VLOOKUP($D122,DATOS_ESF!$C:$T,COLUMN(DATOS_ESF!I:I)-2,0),"")</f>
        <v>1017275</v>
      </c>
      <c r="AC122" s="35">
        <f>IFERROR(VLOOKUP($D122,DATOS_ESF!$C:$T,COLUMN(DATOS_ESF!J:J)-2,0),"")</f>
        <v>121216813</v>
      </c>
      <c r="AD122" s="35">
        <f>IFERROR(VLOOKUP($D122,DATOS_ESF!$C:$T,COLUMN(DATOS_ESF!K:K)-2,0),"")</f>
        <v>15437942</v>
      </c>
      <c r="AE122" s="35">
        <f>IFERROR(VLOOKUP($D122,DATOS_ESF!$C:$T,COLUMN(DATOS_ESF!L:L)-2,0),"")</f>
        <v>4562774</v>
      </c>
      <c r="AF122">
        <f>IFERROR(VLOOKUP($D122,DATOS_ESF!$C:$T,COLUMN(DATOS_ESF!M:M)-2,0),"")</f>
        <v>-49060588</v>
      </c>
      <c r="AG122">
        <f>IFERROR(VLOOKUP($D122,DATOS_ESF!$C:$T,COLUMN(DATOS_ESF!N:N)-2,0),"")</f>
        <v>0.59184046115052458</v>
      </c>
      <c r="AH122">
        <f>IFERROR(VLOOKUP($D122,DATOS_ESF!$C:$T,COLUMN(DATOS_ESF!O:O)-2,0),"")</f>
        <v>0.55388046499812671</v>
      </c>
      <c r="AI122">
        <f>IFERROR(VLOOKUP($D122,DATOS_ESF!$C:$T,COLUMN(DATOS_ESF!P:P)-2,0),"")</f>
        <v>64.403239045489173</v>
      </c>
      <c r="AJ122">
        <f>IFERROR(VLOOKUP($D122,DATOS_ESF!$C:$T,COLUMN(DATOS_ESF!Q:Q)-2,0),"")</f>
        <v>0.88702960244595952</v>
      </c>
      <c r="AK122">
        <f>IFERROR(VLOOKUP($D122,DATOS_ESF!$C:$T,COLUMN(DATOS_ESF!R:R)-2,0),"")</f>
        <v>7.8518764353435193</v>
      </c>
      <c r="AL122">
        <f>IFERROR(VLOOKUP($D122,DATOS_ESF!$C:$T,COLUMN(DATOS_ESF!S:S)-2,0),"")</f>
        <v>0.12041452198278794</v>
      </c>
      <c r="AM122">
        <f>IFERROR(VLOOKUP($D122,DATOS_ERI!$C:$Z,COLUMN(DATOS_ERI!Z:Z)-2,0),"")</f>
        <v>-716580</v>
      </c>
      <c r="AN122">
        <f>IFERROR(VLOOKUP($D122,DATOS_ERI!$C:$AA,COLUMN(DATOS_ERI!AA:AA)-2,0),"")</f>
        <v>1554784</v>
      </c>
    </row>
    <row r="123" spans="1:40" hidden="1" x14ac:dyDescent="0.25">
      <c r="A123">
        <v>900018975</v>
      </c>
      <c r="B123" t="str">
        <f>VLOOKUP(A123,EMPRESAS!A:B,2,0)</f>
        <v>CASS CONSTRUCTORES S.A.S.</v>
      </c>
      <c r="C123">
        <v>2015</v>
      </c>
      <c r="D123" t="s">
        <v>666</v>
      </c>
      <c r="E123" s="35">
        <f>IFERROR(VLOOKUP($D123,DATOS_ERI!$C:$Z,COLUMN(DATOS_ERI!E:E)-2,0),"")</f>
        <v>34451009</v>
      </c>
      <c r="F123" s="35">
        <f>IFERROR(VLOOKUP($D123,DATOS_ERI!$C:$Z,COLUMN(DATOS_ERI!F:F)-2,0),"")</f>
        <v>23716199</v>
      </c>
      <c r="G123" s="35">
        <f>IFERROR(VLOOKUP($D123,DATOS_ERI!$C:$Z,COLUMN(DATOS_ERI!G:G)-2,0),"")</f>
        <v>21115583</v>
      </c>
      <c r="H123" s="35">
        <f>IFERROR(VLOOKUP($D123,DATOS_ERI!$C:$Z,COLUMN(DATOS_ERI!H:H)-2,0),"")</f>
        <v>11988815</v>
      </c>
      <c r="I123" s="35">
        <f>IFERROR(VLOOKUP($D123,DATOS_ERI!$C:$Z,COLUMN(DATOS_ERI!I:I)-2,0),"")</f>
        <v>11988815</v>
      </c>
      <c r="J123" s="40">
        <f>IFERROR(VLOOKUP($D123,DATOS_ERI!$C:$Z,COLUMN(DATOS_ERI!J:J)-2,0),"")</f>
        <v>0.16936323133614703</v>
      </c>
      <c r="K123" s="40">
        <f>IFERROR(VLOOKUP($D123,DATOS_ERI!$C:$Z,COLUMN(DATOS_ERI!K:K)-2,0),"")</f>
        <v>0.11659026003131284</v>
      </c>
      <c r="L123" s="40">
        <f>IFERROR(VLOOKUP($D123,DATOS_ERI!$C:$Z,COLUMN(DATOS_ERI!L:L)-2,0),"")</f>
        <v>5.8937735271883319E-2</v>
      </c>
      <c r="M123" s="40">
        <f>IFERROR(VLOOKUP($D123,DATOS_ERI!$C:$Z,COLUMN(DATOS_ERI!M:M)-2,0),"")</f>
        <v>2.0391851777837835E-2</v>
      </c>
      <c r="N123" s="35">
        <f>IFERROR(VLOOKUP($D123,DATOS_ERI!$C:$Z,COLUMN(DATOS_ERI!N:N)-2,0),"")</f>
        <v>203414925</v>
      </c>
      <c r="O123" s="35">
        <f>IFERROR(VLOOKUP($D123,DATOS_ERI!$C:$Z,COLUMN(DATOS_ERI!O:O)-2,0),"")</f>
        <v>168963916</v>
      </c>
      <c r="P123" s="35">
        <f>IFERROR(VLOOKUP($D123,DATOS_ERI!$C:$Z,COLUMN(DATOS_ERI!P:P)-2,0),"")</f>
        <v>18338243</v>
      </c>
      <c r="Q123" s="35">
        <f>IFERROR(VLOOKUP($D123,DATOS_ERI!$C:$Z,COLUMN(DATOS_ERI!Q:Q)-2,0),"")</f>
        <v>0</v>
      </c>
      <c r="R123" s="35">
        <f>IFERROR(VLOOKUP($D123,DATOS_ERI!$C:$Z,COLUMN(DATOS_ERI!R:R)-2,0),"")</f>
        <v>0</v>
      </c>
      <c r="S123" s="35">
        <f>IFERROR(VLOOKUP($D123,DATOS_ERI!$C:$Z,COLUMN(DATOS_ERI!S:S)-2,0),"")</f>
        <v>0</v>
      </c>
      <c r="T123" s="35">
        <f>IFERROR(VLOOKUP($D123,DATOS_ERI!$C:$Z,COLUMN(DATOS_ERI!T:T)-2,0),"")</f>
        <v>8016915</v>
      </c>
      <c r="U123" s="35">
        <f>IFERROR(VLOOKUP($D123,DATOS_ERI!$C:$Z,COLUMN(DATOS_ERI!U:U)-2,0),"")</f>
        <v>413482</v>
      </c>
      <c r="V123" s="35">
        <f>IFERROR(VLOOKUP($D123,DATOS_ERI!$C:$Z,COLUMN(DATOS_ERI!V:V)-2,0),"")</f>
        <v>1547391</v>
      </c>
      <c r="W123" s="35">
        <f>IFERROR(VLOOKUP($D123,DATOS_ERI!$C:$Z,COLUMN(DATOS_ERI!W:W)-2,0),"")</f>
        <v>4148007</v>
      </c>
      <c r="X123" s="35">
        <f>IFERROR(VLOOKUP($D123,DATOS_ESF!$C:$T,COLUMN(DATOS_ESF!E:E)-2,0),"")</f>
        <v>214746997</v>
      </c>
      <c r="Y123" s="35">
        <f>IFERROR(VLOOKUP($D123,DATOS_ESF!$C:$T,COLUMN(DATOS_ESF!F:F)-2,0),"")</f>
        <v>191829452</v>
      </c>
      <c r="Z123" s="35">
        <f>IFERROR(VLOOKUP($D123,DATOS_ESF!$C:$T,COLUMN(DATOS_ESF!G:G)-2,0),"")</f>
        <v>406576449</v>
      </c>
      <c r="AA123" s="35">
        <f>IFERROR(VLOOKUP($D123,DATOS_ESF!$C:$T,COLUMN(DATOS_ESF!H:H)-2,0),"")</f>
        <v>156418367</v>
      </c>
      <c r="AB123" s="35">
        <f>IFERROR(VLOOKUP($D123,DATOS_ESF!$C:$T,COLUMN(DATOS_ESF!I:I)-2,0),"")</f>
        <v>106647299</v>
      </c>
      <c r="AC123" s="35">
        <f>IFERROR(VLOOKUP($D123,DATOS_ESF!$C:$T,COLUMN(DATOS_ESF!J:J)-2,0),"")</f>
        <v>263065666</v>
      </c>
      <c r="AD123" s="35">
        <f>IFERROR(VLOOKUP($D123,DATOS_ESF!$C:$T,COLUMN(DATOS_ESF!K:K)-2,0),"")</f>
        <v>143510783</v>
      </c>
      <c r="AE123" s="35">
        <f>IFERROR(VLOOKUP($D123,DATOS_ESF!$C:$T,COLUMN(DATOS_ESF!L:L)-2,0),"")</f>
        <v>12264649</v>
      </c>
      <c r="AF123">
        <f>IFERROR(VLOOKUP($D123,DATOS_ESF!$C:$T,COLUMN(DATOS_ESF!M:M)-2,0),"")</f>
        <v>58328630</v>
      </c>
      <c r="AG123">
        <f>IFERROR(VLOOKUP($D123,DATOS_ESF!$C:$T,COLUMN(DATOS_ESF!N:N)-2,0),"")</f>
        <v>1.3729014125304095</v>
      </c>
      <c r="AH123">
        <f>IFERROR(VLOOKUP($D123,DATOS_ESF!$C:$T,COLUMN(DATOS_ESF!O:O)-2,0),"")</f>
        <v>1.2944921487385175</v>
      </c>
      <c r="AI123">
        <f>IFERROR(VLOOKUP($D123,DATOS_ESF!$C:$T,COLUMN(DATOS_ESF!P:P)-2,0),"")</f>
        <v>1.7987277108630759</v>
      </c>
      <c r="AJ123">
        <f>IFERROR(VLOOKUP($D123,DATOS_ESF!$C:$T,COLUMN(DATOS_ESF!Q:Q)-2,0),"")</f>
        <v>0.64702632591490805</v>
      </c>
      <c r="AK123">
        <f>IFERROR(VLOOKUP($D123,DATOS_ESF!$C:$T,COLUMN(DATOS_ESF!R:R)-2,0),"")</f>
        <v>1.8330724737248489</v>
      </c>
      <c r="AL123">
        <f>IFERROR(VLOOKUP($D123,DATOS_ESF!$C:$T,COLUMN(DATOS_ESF!S:S)-2,0),"")</f>
        <v>0.61527932229050486</v>
      </c>
      <c r="AM123">
        <f>IFERROR(VLOOKUP($D123,DATOS_ERI!$C:$Z,COLUMN(DATOS_ERI!Z:Z)-2,0),"")</f>
        <v>245822198</v>
      </c>
      <c r="AN123">
        <f>IFERROR(VLOOKUP($D123,DATOS_ERI!$C:$AA,COLUMN(DATOS_ERI!AA:AA)-2,0),"")</f>
        <v>191863648</v>
      </c>
    </row>
    <row r="124" spans="1:40" hidden="1" x14ac:dyDescent="0.25">
      <c r="A124">
        <v>900018975</v>
      </c>
      <c r="B124" t="str">
        <f>VLOOKUP(A124,EMPRESAS!A:B,2,0)</f>
        <v>CASS CONSTRUCTORES S.A.S.</v>
      </c>
      <c r="C124">
        <v>2016</v>
      </c>
      <c r="D124" t="s">
        <v>667</v>
      </c>
      <c r="E124" s="35">
        <f>IFERROR(VLOOKUP($D124,DATOS_ERI!$C:$Z,COLUMN(DATOS_ERI!E:E)-2,0),"")</f>
        <v>71437584</v>
      </c>
      <c r="F124" s="35">
        <f>IFERROR(VLOOKUP($D124,DATOS_ERI!$C:$Z,COLUMN(DATOS_ERI!F:F)-2,0),"")</f>
        <v>34229510</v>
      </c>
      <c r="G124" s="35">
        <f>IFERROR(VLOOKUP($D124,DATOS_ERI!$C:$Z,COLUMN(DATOS_ERI!G:G)-2,0),"")</f>
        <v>29913060</v>
      </c>
      <c r="H124" s="35">
        <f>IFERROR(VLOOKUP($D124,DATOS_ERI!$C:$Z,COLUMN(DATOS_ERI!H:H)-2,0),"")</f>
        <v>19194684</v>
      </c>
      <c r="I124" s="35">
        <f>IFERROR(VLOOKUP($D124,DATOS_ERI!$C:$Z,COLUMN(DATOS_ERI!I:I)-2,0),"")</f>
        <v>19194684</v>
      </c>
      <c r="J124" s="40">
        <f>IFERROR(VLOOKUP($D124,DATOS_ERI!$C:$Z,COLUMN(DATOS_ERI!J:J)-2,0),"")</f>
        <v>0.18958920791583794</v>
      </c>
      <c r="K124" s="40">
        <f>IFERROR(VLOOKUP($D124,DATOS_ERI!$C:$Z,COLUMN(DATOS_ERI!K:K)-2,0),"")</f>
        <v>9.0842177532869162E-2</v>
      </c>
      <c r="L124" s="40">
        <f>IFERROR(VLOOKUP($D124,DATOS_ERI!$C:$Z,COLUMN(DATOS_ERI!L:L)-2,0),"")</f>
        <v>5.0941041563706962E-2</v>
      </c>
      <c r="M124" s="40">
        <f>IFERROR(VLOOKUP($D124,DATOS_ERI!$C:$Z,COLUMN(DATOS_ERI!M:M)-2,0),"")</f>
        <v>7.6892504649803378E-2</v>
      </c>
      <c r="N124" s="35">
        <f>IFERROR(VLOOKUP($D124,DATOS_ERI!$C:$Z,COLUMN(DATOS_ERI!N:N)-2,0),"")</f>
        <v>376801954</v>
      </c>
      <c r="O124" s="35">
        <f>IFERROR(VLOOKUP($D124,DATOS_ERI!$C:$Z,COLUMN(DATOS_ERI!O:O)-2,0),"")</f>
        <v>305364370</v>
      </c>
      <c r="P124" s="35">
        <f>IFERROR(VLOOKUP($D124,DATOS_ERI!$C:$Z,COLUMN(DATOS_ERI!P:P)-2,0),"")</f>
        <v>44306290</v>
      </c>
      <c r="Q124" s="35">
        <f>IFERROR(VLOOKUP($D124,DATOS_ERI!$C:$Z,COLUMN(DATOS_ERI!Q:Q)-2,0),"")</f>
        <v>0</v>
      </c>
      <c r="R124" s="35">
        <f>IFERROR(VLOOKUP($D124,DATOS_ERI!$C:$Z,COLUMN(DATOS_ERI!R:R)-2,0),"")</f>
        <v>824628</v>
      </c>
      <c r="S124" s="35">
        <f>IFERROR(VLOOKUP($D124,DATOS_ERI!$C:$Z,COLUMN(DATOS_ERI!S:S)-2,0),"")</f>
        <v>0</v>
      </c>
      <c r="T124" s="35">
        <f>IFERROR(VLOOKUP($D124,DATOS_ERI!$C:$Z,COLUMN(DATOS_ERI!T:T)-2,0),"")</f>
        <v>8747472</v>
      </c>
      <c r="U124" s="35">
        <f>IFERROR(VLOOKUP($D124,DATOS_ERI!$C:$Z,COLUMN(DATOS_ERI!U:U)-2,0),"")</f>
        <v>824628</v>
      </c>
      <c r="V124" s="35">
        <f>IFERROR(VLOOKUP($D124,DATOS_ERI!$C:$Z,COLUMN(DATOS_ERI!V:V)-2,0),"")</f>
        <v>24656796</v>
      </c>
      <c r="W124" s="35">
        <f>IFERROR(VLOOKUP($D124,DATOS_ERI!$C:$Z,COLUMN(DATOS_ERI!W:W)-2,0),"")</f>
        <v>28973246</v>
      </c>
      <c r="X124" s="35">
        <f>IFERROR(VLOOKUP($D124,DATOS_ESF!$C:$T,COLUMN(DATOS_ESF!E:E)-2,0),"")</f>
        <v>411713637</v>
      </c>
      <c r="Y124" s="35">
        <f>IFERROR(VLOOKUP($D124,DATOS_ESF!$C:$T,COLUMN(DATOS_ESF!F:F)-2,0),"")</f>
        <v>197178449</v>
      </c>
      <c r="Z124" s="35">
        <f>IFERROR(VLOOKUP($D124,DATOS_ESF!$C:$T,COLUMN(DATOS_ESF!G:G)-2,0),"")</f>
        <v>608892086</v>
      </c>
      <c r="AA124" s="35">
        <f>IFERROR(VLOOKUP($D124,DATOS_ESF!$C:$T,COLUMN(DATOS_ESF!H:H)-2,0),"")</f>
        <v>264372886</v>
      </c>
      <c r="AB124" s="35">
        <f>IFERROR(VLOOKUP($D124,DATOS_ESF!$C:$T,COLUMN(DATOS_ESF!I:I)-2,0),"")</f>
        <v>158872668</v>
      </c>
      <c r="AC124" s="35">
        <f>IFERROR(VLOOKUP($D124,DATOS_ESF!$C:$T,COLUMN(DATOS_ESF!J:J)-2,0),"")</f>
        <v>423245554</v>
      </c>
      <c r="AD124" s="35">
        <f>IFERROR(VLOOKUP($D124,DATOS_ESF!$C:$T,COLUMN(DATOS_ESF!K:K)-2,0),"")</f>
        <v>185646532</v>
      </c>
      <c r="AE124" s="35">
        <f>IFERROR(VLOOKUP($D124,DATOS_ESF!$C:$T,COLUMN(DATOS_ESF!L:L)-2,0),"")</f>
        <v>41604395</v>
      </c>
      <c r="AF124">
        <f>IFERROR(VLOOKUP($D124,DATOS_ESF!$C:$T,COLUMN(DATOS_ESF!M:M)-2,0),"")</f>
        <v>147340751</v>
      </c>
      <c r="AG124">
        <f>IFERROR(VLOOKUP($D124,DATOS_ESF!$C:$T,COLUMN(DATOS_ESF!N:N)-2,0),"")</f>
        <v>1.5573217179313918</v>
      </c>
      <c r="AH124">
        <f>IFERROR(VLOOKUP($D124,DATOS_ESF!$C:$T,COLUMN(DATOS_ESF!O:O)-2,0),"")</f>
        <v>1.3999515895892591</v>
      </c>
      <c r="AI124">
        <f>IFERROR(VLOOKUP($D124,DATOS_ESF!$C:$T,COLUMN(DATOS_ESF!P:P)-2,0),"")</f>
        <v>1.2411099497617804</v>
      </c>
      <c r="AJ124">
        <f>IFERROR(VLOOKUP($D124,DATOS_ESF!$C:$T,COLUMN(DATOS_ESF!Q:Q)-2,0),"")</f>
        <v>0.6951076614912679</v>
      </c>
      <c r="AK124">
        <f>IFERROR(VLOOKUP($D124,DATOS_ESF!$C:$T,COLUMN(DATOS_ESF!R:R)-2,0),"")</f>
        <v>2.2798462725929078</v>
      </c>
      <c r="AL124">
        <f>IFERROR(VLOOKUP($D124,DATOS_ESF!$C:$T,COLUMN(DATOS_ESF!S:S)-2,0),"")</f>
        <v>0.56581323344708412</v>
      </c>
      <c r="AM124">
        <f>IFERROR(VLOOKUP($D124,DATOS_ERI!$C:$Z,COLUMN(DATOS_ERI!Z:Z)-2,0),"")</f>
        <v>449794920</v>
      </c>
      <c r="AN124">
        <f>IFERROR(VLOOKUP($D124,DATOS_ERI!$C:$AA,COLUMN(DATOS_ERI!AA:AA)-2,0),"")</f>
        <v>380293162</v>
      </c>
    </row>
    <row r="125" spans="1:40" hidden="1" x14ac:dyDescent="0.25">
      <c r="A125">
        <v>900018975</v>
      </c>
      <c r="B125" t="str">
        <f>VLOOKUP(A125,EMPRESAS!A:B,2,0)</f>
        <v>CASS CONSTRUCTORES S.A.S.</v>
      </c>
      <c r="C125">
        <v>2017</v>
      </c>
      <c r="D125" t="s">
        <v>668</v>
      </c>
      <c r="E125" s="35">
        <f>IFERROR(VLOOKUP($D125,DATOS_ERI!$C:$Z,COLUMN(DATOS_ERI!E:E)-2,0),"")</f>
        <v>28332871</v>
      </c>
      <c r="F125" s="35">
        <f>IFERROR(VLOOKUP($D125,DATOS_ERI!$C:$Z,COLUMN(DATOS_ERI!F:F)-2,0),"")</f>
        <v>4332076</v>
      </c>
      <c r="G125" s="35">
        <f>IFERROR(VLOOKUP($D125,DATOS_ERI!$C:$Z,COLUMN(DATOS_ERI!G:G)-2,0),"")</f>
        <v>5041131</v>
      </c>
      <c r="H125" s="35">
        <f>IFERROR(VLOOKUP($D125,DATOS_ERI!$C:$Z,COLUMN(DATOS_ERI!H:H)-2,0),"")</f>
        <v>4066751</v>
      </c>
      <c r="I125" s="35">
        <f>IFERROR(VLOOKUP($D125,DATOS_ERI!$C:$Z,COLUMN(DATOS_ERI!I:I)-2,0),"")</f>
        <v>4066751</v>
      </c>
      <c r="J125" s="40">
        <f>IFERROR(VLOOKUP($D125,DATOS_ERI!$C:$Z,COLUMN(DATOS_ERI!J:J)-2,0),"")</f>
        <v>0.14452229346992837</v>
      </c>
      <c r="K125" s="40">
        <f>IFERROR(VLOOKUP($D125,DATOS_ERI!$C:$Z,COLUMN(DATOS_ERI!K:K)-2,0),"")</f>
        <v>2.2097356777081766E-2</v>
      </c>
      <c r="L125" s="40">
        <f>IFERROR(VLOOKUP($D125,DATOS_ERI!$C:$Z,COLUMN(DATOS_ERI!L:L)-2,0),"")</f>
        <v>2.0743968427736275E-2</v>
      </c>
      <c r="M125" s="40">
        <f>IFERROR(VLOOKUP($D125,DATOS_ERI!$C:$Z,COLUMN(DATOS_ERI!M:M)-2,0),"")</f>
        <v>0.13728548507738933</v>
      </c>
      <c r="N125" s="35">
        <f>IFERROR(VLOOKUP($D125,DATOS_ERI!$C:$Z,COLUMN(DATOS_ERI!N:N)-2,0),"")</f>
        <v>196044986</v>
      </c>
      <c r="O125" s="35">
        <f>IFERROR(VLOOKUP($D125,DATOS_ERI!$C:$Z,COLUMN(DATOS_ERI!O:O)-2,0),"")</f>
        <v>167712115</v>
      </c>
      <c r="P125" s="35">
        <f>IFERROR(VLOOKUP($D125,DATOS_ERI!$C:$Z,COLUMN(DATOS_ERI!P:P)-2,0),"")</f>
        <v>20370525</v>
      </c>
      <c r="Q125" s="35">
        <f>IFERROR(VLOOKUP($D125,DATOS_ERI!$C:$Z,COLUMN(DATOS_ERI!Q:Q)-2,0),"")</f>
        <v>0</v>
      </c>
      <c r="R125" s="35">
        <f>IFERROR(VLOOKUP($D125,DATOS_ERI!$C:$Z,COLUMN(DATOS_ERI!R:R)-2,0),"")</f>
        <v>5242781</v>
      </c>
      <c r="S125" s="35">
        <f>IFERROR(VLOOKUP($D125,DATOS_ERI!$C:$Z,COLUMN(DATOS_ERI!S:S)-2,0),"")</f>
        <v>0</v>
      </c>
      <c r="T125" s="35">
        <f>IFERROR(VLOOKUP($D125,DATOS_ERI!$C:$Z,COLUMN(DATOS_ERI!T:T)-2,0),"")</f>
        <v>1612511</v>
      </c>
      <c r="U125" s="35">
        <f>IFERROR(VLOOKUP($D125,DATOS_ERI!$C:$Z,COLUMN(DATOS_ERI!U:U)-2,0),"")</f>
        <v>0</v>
      </c>
      <c r="V125" s="35">
        <f>IFERROR(VLOOKUP($D125,DATOS_ERI!$C:$Z,COLUMN(DATOS_ERI!V:V)-2,0),"")</f>
        <v>27623186</v>
      </c>
      <c r="W125" s="35">
        <f>IFERROR(VLOOKUP($D125,DATOS_ERI!$C:$Z,COLUMN(DATOS_ERI!W:W)-2,0),"")</f>
        <v>26914131</v>
      </c>
      <c r="X125" s="35">
        <f>IFERROR(VLOOKUP($D125,DATOS_ESF!$C:$T,COLUMN(DATOS_ESF!E:E)-2,0),"")</f>
        <v>846137676</v>
      </c>
      <c r="Y125" s="35">
        <f>IFERROR(VLOOKUP($D125,DATOS_ESF!$C:$T,COLUMN(DATOS_ESF!F:F)-2,0),"")</f>
        <v>606740513</v>
      </c>
      <c r="Z125" s="35">
        <f>IFERROR(VLOOKUP($D125,DATOS_ESF!$C:$T,COLUMN(DATOS_ESF!G:G)-2,0),"")</f>
        <v>1452878189</v>
      </c>
      <c r="AA125" s="35">
        <f>IFERROR(VLOOKUP($D125,DATOS_ESF!$C:$T,COLUMN(DATOS_ESF!H:H)-2,0),"")</f>
        <v>490060950</v>
      </c>
      <c r="AB125" s="35">
        <f>IFERROR(VLOOKUP($D125,DATOS_ESF!$C:$T,COLUMN(DATOS_ESF!I:I)-2,0),"")</f>
        <v>582193573</v>
      </c>
      <c r="AC125" s="35">
        <f>IFERROR(VLOOKUP($D125,DATOS_ESF!$C:$T,COLUMN(DATOS_ESF!J:J)-2,0),"")</f>
        <v>1072254523</v>
      </c>
      <c r="AD125" s="35">
        <f>IFERROR(VLOOKUP($D125,DATOS_ESF!$C:$T,COLUMN(DATOS_ESF!K:K)-2,0),"")</f>
        <v>380623666</v>
      </c>
      <c r="AE125" s="35">
        <f>IFERROR(VLOOKUP($D125,DATOS_ESF!$C:$T,COLUMN(DATOS_ESF!L:L)-2,0),"")</f>
        <v>90014095</v>
      </c>
      <c r="AF125">
        <f>IFERROR(VLOOKUP($D125,DATOS_ESF!$C:$T,COLUMN(DATOS_ESF!M:M)-2,0),"")</f>
        <v>356076726</v>
      </c>
      <c r="AG125">
        <f>IFERROR(VLOOKUP($D125,DATOS_ESF!$C:$T,COLUMN(DATOS_ESF!N:N)-2,0),"")</f>
        <v>1.7265968161715395</v>
      </c>
      <c r="AH125">
        <f>IFERROR(VLOOKUP($D125,DATOS_ESF!$C:$T,COLUMN(DATOS_ESF!O:O)-2,0),"")</f>
        <v>1.5429174289442977</v>
      </c>
      <c r="AI125">
        <f>IFERROR(VLOOKUP($D125,DATOS_ESF!$C:$T,COLUMN(DATOS_ESF!P:P)-2,0),"")</f>
        <v>1.042162849502978</v>
      </c>
      <c r="AJ125">
        <f>IFERROR(VLOOKUP($D125,DATOS_ESF!$C:$T,COLUMN(DATOS_ESF!Q:Q)-2,0),"")</f>
        <v>0.73802093741803709</v>
      </c>
      <c r="AK125">
        <f>IFERROR(VLOOKUP($D125,DATOS_ESF!$C:$T,COLUMN(DATOS_ESF!R:R)-2,0),"")</f>
        <v>2.8170989320459121</v>
      </c>
      <c r="AL125">
        <f>IFERROR(VLOOKUP($D125,DATOS_ESF!$C:$T,COLUMN(DATOS_ESF!S:S)-2,0),"")</f>
        <v>0.66269646436271201</v>
      </c>
      <c r="AM125">
        <f>IFERROR(VLOOKUP($D125,DATOS_ERI!$C:$Z,COLUMN(DATOS_ERI!Z:Z)-2,0),"")</f>
        <v>229612759</v>
      </c>
      <c r="AN125">
        <f>IFERROR(VLOOKUP($D125,DATOS_ERI!$C:$AA,COLUMN(DATOS_ERI!AA:AA)-2,0),"")</f>
        <v>220239552</v>
      </c>
    </row>
    <row r="126" spans="1:40" hidden="1" x14ac:dyDescent="0.25">
      <c r="A126">
        <v>900035722</v>
      </c>
      <c r="B126" t="str">
        <f>VLOOKUP(A126,EMPRESAS!A:B,2,0)</f>
        <v>PROKSOL S A S</v>
      </c>
      <c r="C126">
        <v>2016</v>
      </c>
      <c r="D126" t="s">
        <v>669</v>
      </c>
      <c r="E126" s="35">
        <f>IFERROR(VLOOKUP($D126,DATOS_ERI!$C:$Z,COLUMN(DATOS_ERI!E:E)-2,0),"")</f>
        <v>13619149</v>
      </c>
      <c r="F126" s="35">
        <f>IFERROR(VLOOKUP($D126,DATOS_ERI!$C:$Z,COLUMN(DATOS_ERI!F:F)-2,0),"")</f>
        <v>4424550</v>
      </c>
      <c r="G126" s="35">
        <f>IFERROR(VLOOKUP($D126,DATOS_ERI!$C:$Z,COLUMN(DATOS_ERI!G:G)-2,0),"")</f>
        <v>1722048</v>
      </c>
      <c r="H126" s="35">
        <f>IFERROR(VLOOKUP($D126,DATOS_ERI!$C:$Z,COLUMN(DATOS_ERI!H:H)-2,0),"")</f>
        <v>1204450</v>
      </c>
      <c r="I126" s="35">
        <f>IFERROR(VLOOKUP($D126,DATOS_ERI!$C:$Z,COLUMN(DATOS_ERI!I:I)-2,0),"")</f>
        <v>1204450</v>
      </c>
      <c r="J126" s="40">
        <f>IFERROR(VLOOKUP($D126,DATOS_ERI!$C:$Z,COLUMN(DATOS_ERI!J:J)-2,0),"")</f>
        <v>8.1000837275065296E-2</v>
      </c>
      <c r="K126" s="40">
        <f>IFERROR(VLOOKUP($D126,DATOS_ERI!$C:$Z,COLUMN(DATOS_ERI!K:K)-2,0),"")</f>
        <v>2.6315319302651741E-2</v>
      </c>
      <c r="L126" s="40">
        <f>IFERROR(VLOOKUP($D126,DATOS_ERI!$C:$Z,COLUMN(DATOS_ERI!L:L)-2,0),"")</f>
        <v>7.1635502670506354E-3</v>
      </c>
      <c r="M126" s="40">
        <f>IFERROR(VLOOKUP($D126,DATOS_ERI!$C:$Z,COLUMN(DATOS_ERI!M:M)-2,0),"")</f>
        <v>3.3976110182867308E-2</v>
      </c>
      <c r="N126" s="35">
        <f>IFERROR(VLOOKUP($D126,DATOS_ERI!$C:$Z,COLUMN(DATOS_ERI!N:N)-2,0),"")</f>
        <v>168135904</v>
      </c>
      <c r="O126" s="35">
        <f>IFERROR(VLOOKUP($D126,DATOS_ERI!$C:$Z,COLUMN(DATOS_ERI!O:O)-2,0),"")</f>
        <v>154516755</v>
      </c>
      <c r="P126" s="35">
        <f>IFERROR(VLOOKUP($D126,DATOS_ERI!$C:$Z,COLUMN(DATOS_ERI!P:P)-2,0),"")</f>
        <v>8730421</v>
      </c>
      <c r="Q126" s="35">
        <f>IFERROR(VLOOKUP($D126,DATOS_ERI!$C:$Z,COLUMN(DATOS_ERI!Q:Q)-2,0),"")</f>
        <v>465265</v>
      </c>
      <c r="R126" s="35">
        <f>IFERROR(VLOOKUP($D126,DATOS_ERI!$C:$Z,COLUMN(DATOS_ERI!R:R)-2,0),"")</f>
        <v>2236</v>
      </c>
      <c r="S126" s="35">
        <f>IFERROR(VLOOKUP($D126,DATOS_ERI!$C:$Z,COLUMN(DATOS_ERI!S:S)-2,0),"")</f>
        <v>465265</v>
      </c>
      <c r="T126" s="35">
        <f>IFERROR(VLOOKUP($D126,DATOS_ERI!$C:$Z,COLUMN(DATOS_ERI!T:T)-2,0),"")</f>
        <v>470824</v>
      </c>
      <c r="U126" s="35">
        <f>IFERROR(VLOOKUP($D126,DATOS_ERI!$C:$Z,COLUMN(DATOS_ERI!U:U)-2,0),"")</f>
        <v>2236</v>
      </c>
      <c r="V126" s="35">
        <f>IFERROR(VLOOKUP($D126,DATOS_ERI!$C:$Z,COLUMN(DATOS_ERI!V:V)-2,0),"")</f>
        <v>3010102</v>
      </c>
      <c r="W126" s="35">
        <f>IFERROR(VLOOKUP($D126,DATOS_ERI!$C:$Z,COLUMN(DATOS_ERI!W:W)-2,0),"")</f>
        <v>5712604</v>
      </c>
      <c r="X126" s="35">
        <f>IFERROR(VLOOKUP($D126,DATOS_ESF!$C:$T,COLUMN(DATOS_ESF!E:E)-2,0),"")</f>
        <v>88939375</v>
      </c>
      <c r="Y126" s="35">
        <f>IFERROR(VLOOKUP($D126,DATOS_ESF!$C:$T,COLUMN(DATOS_ESF!F:F)-2,0),"")</f>
        <v>36601362</v>
      </c>
      <c r="Z126" s="35">
        <f>IFERROR(VLOOKUP($D126,DATOS_ESF!$C:$T,COLUMN(DATOS_ESF!G:G)-2,0),"")</f>
        <v>125540737</v>
      </c>
      <c r="AA126" s="35">
        <f>IFERROR(VLOOKUP($D126,DATOS_ESF!$C:$T,COLUMN(DATOS_ESF!H:H)-2,0),"")</f>
        <v>66101014</v>
      </c>
      <c r="AB126" s="35">
        <f>IFERROR(VLOOKUP($D126,DATOS_ESF!$C:$T,COLUMN(DATOS_ESF!I:I)-2,0),"")</f>
        <v>53204379</v>
      </c>
      <c r="AC126" s="35">
        <f>IFERROR(VLOOKUP($D126,DATOS_ESF!$C:$T,COLUMN(DATOS_ESF!J:J)-2,0),"")</f>
        <v>119241393</v>
      </c>
      <c r="AD126" s="35">
        <f>IFERROR(VLOOKUP($D126,DATOS_ESF!$C:$T,COLUMN(DATOS_ESF!K:K)-2,0),"")</f>
        <v>6299344</v>
      </c>
      <c r="AE126" s="35">
        <f>IFERROR(VLOOKUP($D126,DATOS_ESF!$C:$T,COLUMN(DATOS_ESF!L:L)-2,0),"")</f>
        <v>74068286</v>
      </c>
      <c r="AF126">
        <f>IFERROR(VLOOKUP($D126,DATOS_ESF!$C:$T,COLUMN(DATOS_ESF!M:M)-2,0),"")</f>
        <v>22838361</v>
      </c>
      <c r="AG126">
        <f>IFERROR(VLOOKUP($D126,DATOS_ESF!$C:$T,COLUMN(DATOS_ESF!N:N)-2,0),"")</f>
        <v>1.3455069690761476</v>
      </c>
      <c r="AH126">
        <f>IFERROR(VLOOKUP($D126,DATOS_ESF!$C:$T,COLUMN(DATOS_ESF!O:O)-2,0),"")</f>
        <v>0.22497520234712284</v>
      </c>
      <c r="AI126">
        <f>IFERROR(VLOOKUP($D126,DATOS_ESF!$C:$T,COLUMN(DATOS_ESF!P:P)-2,0),"")</f>
        <v>0.68793890066830776</v>
      </c>
      <c r="AJ126">
        <f>IFERROR(VLOOKUP($D126,DATOS_ESF!$C:$T,COLUMN(DATOS_ESF!Q:Q)-2,0),"")</f>
        <v>0.94982231146213525</v>
      </c>
      <c r="AK126">
        <f>IFERROR(VLOOKUP($D126,DATOS_ESF!$C:$T,COLUMN(DATOS_ESF!R:R)-2,0),"")</f>
        <v>18.929176276132878</v>
      </c>
      <c r="AL126">
        <f>IFERROR(VLOOKUP($D126,DATOS_ESF!$C:$T,COLUMN(DATOS_ESF!S:S)-2,0),"")</f>
        <v>0.47397939841630848</v>
      </c>
      <c r="AM126">
        <f>IFERROR(VLOOKUP($D126,DATOS_ERI!$C:$Z,COLUMN(DATOS_ERI!Z:Z)-2,0),"")</f>
        <v>176300179</v>
      </c>
      <c r="AN126">
        <f>IFERROR(VLOOKUP($D126,DATOS_ERI!$C:$AA,COLUMN(DATOS_ERI!AA:AA)-2,0),"")</f>
        <v>169894782</v>
      </c>
    </row>
    <row r="127" spans="1:40" hidden="1" x14ac:dyDescent="0.25">
      <c r="A127">
        <v>900035722</v>
      </c>
      <c r="B127" t="str">
        <f>VLOOKUP(A127,EMPRESAS!A:B,2,0)</f>
        <v>PROKSOL S A S</v>
      </c>
      <c r="C127">
        <v>2017</v>
      </c>
      <c r="D127" t="s">
        <v>670</v>
      </c>
      <c r="E127" s="35">
        <f>IFERROR(VLOOKUP($D127,DATOS_ERI!$C:$Z,COLUMN(DATOS_ERI!E:E)-2,0),"")</f>
        <v>4986113</v>
      </c>
      <c r="F127" s="35">
        <f>IFERROR(VLOOKUP($D127,DATOS_ERI!$C:$Z,COLUMN(DATOS_ERI!F:F)-2,0),"")</f>
        <v>1754802</v>
      </c>
      <c r="G127" s="35">
        <f>IFERROR(VLOOKUP($D127,DATOS_ERI!$C:$Z,COLUMN(DATOS_ERI!G:G)-2,0),"")</f>
        <v>650028</v>
      </c>
      <c r="H127" s="35">
        <f>IFERROR(VLOOKUP($D127,DATOS_ERI!$C:$Z,COLUMN(DATOS_ERI!H:H)-2,0),"")</f>
        <v>461890</v>
      </c>
      <c r="I127" s="35">
        <f>IFERROR(VLOOKUP($D127,DATOS_ERI!$C:$Z,COLUMN(DATOS_ERI!I:I)-2,0),"")</f>
        <v>461890</v>
      </c>
      <c r="J127" s="40">
        <f>IFERROR(VLOOKUP($D127,DATOS_ERI!$C:$Z,COLUMN(DATOS_ERI!J:J)-2,0),"")</f>
        <v>6.6881183267377853E-2</v>
      </c>
      <c r="K127" s="40">
        <f>IFERROR(VLOOKUP($D127,DATOS_ERI!$C:$Z,COLUMN(DATOS_ERI!K:K)-2,0),"")</f>
        <v>2.3538021332440959E-2</v>
      </c>
      <c r="L127" s="40">
        <f>IFERROR(VLOOKUP($D127,DATOS_ERI!$C:$Z,COLUMN(DATOS_ERI!L:L)-2,0),"")</f>
        <v>6.1955574892444592E-3</v>
      </c>
      <c r="M127" s="40">
        <f>IFERROR(VLOOKUP($D127,DATOS_ERI!$C:$Z,COLUMN(DATOS_ERI!M:M)-2,0),"")</f>
        <v>1.7270473635474369E-2</v>
      </c>
      <c r="N127" s="35">
        <f>IFERROR(VLOOKUP($D127,DATOS_ERI!$C:$Z,COLUMN(DATOS_ERI!N:N)-2,0),"")</f>
        <v>74551806</v>
      </c>
      <c r="O127" s="35">
        <f>IFERROR(VLOOKUP($D127,DATOS_ERI!$C:$Z,COLUMN(DATOS_ERI!O:O)-2,0),"")</f>
        <v>69565693</v>
      </c>
      <c r="P127" s="35">
        <f>IFERROR(VLOOKUP($D127,DATOS_ERI!$C:$Z,COLUMN(DATOS_ERI!P:P)-2,0),"")</f>
        <v>3640400</v>
      </c>
      <c r="Q127" s="35">
        <f>IFERROR(VLOOKUP($D127,DATOS_ERI!$C:$Z,COLUMN(DATOS_ERI!Q:Q)-2,0),"")</f>
        <v>0</v>
      </c>
      <c r="R127" s="35">
        <f>IFERROR(VLOOKUP($D127,DATOS_ERI!$C:$Z,COLUMN(DATOS_ERI!R:R)-2,0),"")</f>
        <v>98866</v>
      </c>
      <c r="S127" s="35">
        <f>IFERROR(VLOOKUP($D127,DATOS_ERI!$C:$Z,COLUMN(DATOS_ERI!S:S)-2,0),"")</f>
        <v>507604</v>
      </c>
      <c r="T127" s="35">
        <f>IFERROR(VLOOKUP($D127,DATOS_ERI!$C:$Z,COLUMN(DATOS_ERI!T:T)-2,0),"")</f>
        <v>1015559</v>
      </c>
      <c r="U127" s="35">
        <f>IFERROR(VLOOKUP($D127,DATOS_ERI!$C:$Z,COLUMN(DATOS_ERI!U:U)-2,0),"")</f>
        <v>0</v>
      </c>
      <c r="V127" s="35">
        <f>IFERROR(VLOOKUP($D127,DATOS_ERI!$C:$Z,COLUMN(DATOS_ERI!V:V)-2,0),"")</f>
        <v>182771</v>
      </c>
      <c r="W127" s="35">
        <f>IFERROR(VLOOKUP($D127,DATOS_ERI!$C:$Z,COLUMN(DATOS_ERI!W:W)-2,0),"")</f>
        <v>1287545</v>
      </c>
      <c r="X127" s="35">
        <f>IFERROR(VLOOKUP($D127,DATOS_ESF!$C:$T,COLUMN(DATOS_ESF!E:E)-2,0),"")</f>
        <v>153468759</v>
      </c>
      <c r="Y127" s="35">
        <f>IFERROR(VLOOKUP($D127,DATOS_ESF!$C:$T,COLUMN(DATOS_ESF!F:F)-2,0),"")</f>
        <v>58844685</v>
      </c>
      <c r="Z127" s="35">
        <f>IFERROR(VLOOKUP($D127,DATOS_ESF!$C:$T,COLUMN(DATOS_ESF!G:G)-2,0),"")</f>
        <v>212313444</v>
      </c>
      <c r="AA127" s="35">
        <f>IFERROR(VLOOKUP($D127,DATOS_ESF!$C:$T,COLUMN(DATOS_ESF!H:H)-2,0),"")</f>
        <v>126909251</v>
      </c>
      <c r="AB127" s="35">
        <f>IFERROR(VLOOKUP($D127,DATOS_ESF!$C:$T,COLUMN(DATOS_ESF!I:I)-2,0),"")</f>
        <v>72887451</v>
      </c>
      <c r="AC127" s="35">
        <f>IFERROR(VLOOKUP($D127,DATOS_ESF!$C:$T,COLUMN(DATOS_ESF!J:J)-2,0),"")</f>
        <v>199796702</v>
      </c>
      <c r="AD127" s="35">
        <f>IFERROR(VLOOKUP($D127,DATOS_ESF!$C:$T,COLUMN(DATOS_ESF!K:K)-2,0),"")</f>
        <v>12516742</v>
      </c>
      <c r="AE127" s="35">
        <f>IFERROR(VLOOKUP($D127,DATOS_ESF!$C:$T,COLUMN(DATOS_ESF!L:L)-2,0),"")</f>
        <v>127617880</v>
      </c>
      <c r="AF127">
        <f>IFERROR(VLOOKUP($D127,DATOS_ESF!$C:$T,COLUMN(DATOS_ESF!M:M)-2,0),"")</f>
        <v>26559508</v>
      </c>
      <c r="AG127">
        <f>IFERROR(VLOOKUP($D127,DATOS_ESF!$C:$T,COLUMN(DATOS_ESF!N:N)-2,0),"")</f>
        <v>1.2092795268329177</v>
      </c>
      <c r="AH127">
        <f>IFERROR(VLOOKUP($D127,DATOS_ESF!$C:$T,COLUMN(DATOS_ESF!O:O)-2,0),"")</f>
        <v>0.20369578101126765</v>
      </c>
      <c r="AI127">
        <f>IFERROR(VLOOKUP($D127,DATOS_ESF!$C:$T,COLUMN(DATOS_ESF!P:P)-2,0),"")</f>
        <v>0.80733629990709921</v>
      </c>
      <c r="AJ127">
        <f>IFERROR(VLOOKUP($D127,DATOS_ESF!$C:$T,COLUMN(DATOS_ESF!Q:Q)-2,0),"")</f>
        <v>0.94104592830211919</v>
      </c>
      <c r="AK127">
        <f>IFERROR(VLOOKUP($D127,DATOS_ESF!$C:$T,COLUMN(DATOS_ESF!R:R)-2,0),"")</f>
        <v>15.962356817772548</v>
      </c>
      <c r="AL127">
        <f>IFERROR(VLOOKUP($D127,DATOS_ESF!$C:$T,COLUMN(DATOS_ESF!S:S)-2,0),"")</f>
        <v>0.40225522883044562</v>
      </c>
      <c r="AM127">
        <f>IFERROR(VLOOKUP($D127,DATOS_ERI!$C:$Z,COLUMN(DATOS_ERI!Z:Z)-2,0),"")</f>
        <v>77504938</v>
      </c>
      <c r="AN127">
        <f>IFERROR(VLOOKUP($D127,DATOS_ERI!$C:$AA,COLUMN(DATOS_ERI!AA:AA)-2,0),"")</f>
        <v>75100108</v>
      </c>
    </row>
    <row r="128" spans="1:40" hidden="1" x14ac:dyDescent="0.25">
      <c r="A128">
        <v>900087151</v>
      </c>
      <c r="B128" t="str">
        <f>VLOOKUP(A128,EMPRESAS!A:B,2,0)</f>
        <v>CARTAGENA II SA</v>
      </c>
      <c r="C128">
        <v>2016</v>
      </c>
      <c r="D128" t="s">
        <v>671</v>
      </c>
      <c r="E128" s="35">
        <f>IFERROR(VLOOKUP($D128,DATOS_ERI!$C:$Z,COLUMN(DATOS_ERI!E:E)-2,0),"")</f>
        <v>3354104</v>
      </c>
      <c r="F128" s="35">
        <f>IFERROR(VLOOKUP($D128,DATOS_ERI!$C:$Z,COLUMN(DATOS_ERI!F:F)-2,0),"")</f>
        <v>-11117874</v>
      </c>
      <c r="G128" s="35">
        <f>IFERROR(VLOOKUP($D128,DATOS_ERI!$C:$Z,COLUMN(DATOS_ERI!G:G)-2,0),"")</f>
        <v>416521998</v>
      </c>
      <c r="H128" s="35">
        <f>IFERROR(VLOOKUP($D128,DATOS_ERI!$C:$Z,COLUMN(DATOS_ERI!H:H)-2,0),"")</f>
        <v>417286306</v>
      </c>
      <c r="I128" s="35">
        <f>IFERROR(VLOOKUP($D128,DATOS_ERI!$C:$Z,COLUMN(DATOS_ERI!I:I)-2,0),"")</f>
        <v>417286306</v>
      </c>
      <c r="J128" s="40">
        <f>IFERROR(VLOOKUP($D128,DATOS_ERI!$C:$Z,COLUMN(DATOS_ERI!J:J)-2,0),"")</f>
        <v>1</v>
      </c>
      <c r="K128" s="40">
        <f>IFERROR(VLOOKUP($D128,DATOS_ERI!$C:$Z,COLUMN(DATOS_ERI!K:K)-2,0),"")</f>
        <v>-3.3147075940400179</v>
      </c>
      <c r="L128" s="40">
        <f>IFERROR(VLOOKUP($D128,DATOS_ERI!$C:$Z,COLUMN(DATOS_ERI!L:L)-2,0),"")</f>
        <v>124.41066407004672</v>
      </c>
      <c r="M128" s="40">
        <f>IFERROR(VLOOKUP($D128,DATOS_ERI!$C:$Z,COLUMN(DATOS_ERI!M:M)-2,0),"")</f>
        <v>10.995180232932551</v>
      </c>
      <c r="N128" s="35">
        <f>IFERROR(VLOOKUP($D128,DATOS_ERI!$C:$Z,COLUMN(DATOS_ERI!N:N)-2,0),"")</f>
        <v>3354104</v>
      </c>
      <c r="O128" s="35">
        <f>IFERROR(VLOOKUP($D128,DATOS_ERI!$C:$Z,COLUMN(DATOS_ERI!O:O)-2,0),"")</f>
        <v>0</v>
      </c>
      <c r="P128" s="35">
        <f>IFERROR(VLOOKUP($D128,DATOS_ERI!$C:$Z,COLUMN(DATOS_ERI!P:P)-2,0),"")</f>
        <v>2579174</v>
      </c>
      <c r="Q128" s="35">
        <f>IFERROR(VLOOKUP($D128,DATOS_ERI!$C:$Z,COLUMN(DATOS_ERI!Q:Q)-2,0),"")</f>
        <v>0</v>
      </c>
      <c r="R128" s="35">
        <f>IFERROR(VLOOKUP($D128,DATOS_ERI!$C:$Z,COLUMN(DATOS_ERI!R:R)-2,0),"")</f>
        <v>5986402</v>
      </c>
      <c r="S128" s="35">
        <f>IFERROR(VLOOKUP($D128,DATOS_ERI!$C:$Z,COLUMN(DATOS_ERI!S:S)-2,0),"")</f>
        <v>0</v>
      </c>
      <c r="T128" s="35">
        <f>IFERROR(VLOOKUP($D128,DATOS_ERI!$C:$Z,COLUMN(DATOS_ERI!T:T)-2,0),"")</f>
        <v>80001</v>
      </c>
      <c r="U128" s="35">
        <f>IFERROR(VLOOKUP($D128,DATOS_ERI!$C:$Z,COLUMN(DATOS_ERI!U:U)-2,0),"")</f>
        <v>5986403</v>
      </c>
      <c r="V128" s="35">
        <f>IFERROR(VLOOKUP($D128,DATOS_ERI!$C:$Z,COLUMN(DATOS_ERI!V:V)-2,0),"")</f>
        <v>201596</v>
      </c>
      <c r="W128" s="35">
        <f>IFERROR(VLOOKUP($D128,DATOS_ERI!$C:$Z,COLUMN(DATOS_ERI!W:W)-2,0),"")</f>
        <v>36878978</v>
      </c>
      <c r="X128" s="35">
        <f>IFERROR(VLOOKUP($D128,DATOS_ESF!$C:$T,COLUMN(DATOS_ESF!E:E)-2,0),"")</f>
        <v>1013127</v>
      </c>
      <c r="Y128" s="35">
        <f>IFERROR(VLOOKUP($D128,DATOS_ESF!$C:$T,COLUMN(DATOS_ESF!F:F)-2,0),"")</f>
        <v>1161353161</v>
      </c>
      <c r="Z128" s="35">
        <f>IFERROR(VLOOKUP($D128,DATOS_ESF!$C:$T,COLUMN(DATOS_ESF!G:G)-2,0),"")</f>
        <v>1162366288</v>
      </c>
      <c r="AA128" s="35">
        <f>IFERROR(VLOOKUP($D128,DATOS_ESF!$C:$T,COLUMN(DATOS_ESF!H:H)-2,0),"")</f>
        <v>111297813</v>
      </c>
      <c r="AB128" s="35">
        <f>IFERROR(VLOOKUP($D128,DATOS_ESF!$C:$T,COLUMN(DATOS_ESF!I:I)-2,0),"")</f>
        <v>200692192</v>
      </c>
      <c r="AC128" s="35">
        <f>IFERROR(VLOOKUP($D128,DATOS_ESF!$C:$T,COLUMN(DATOS_ESF!J:J)-2,0),"")</f>
        <v>311990005</v>
      </c>
      <c r="AD128" s="35">
        <f>IFERROR(VLOOKUP($D128,DATOS_ESF!$C:$T,COLUMN(DATOS_ESF!K:K)-2,0),"")</f>
        <v>850376283</v>
      </c>
      <c r="AE128" s="35">
        <f>IFERROR(VLOOKUP($D128,DATOS_ESF!$C:$T,COLUMN(DATOS_ESF!L:L)-2,0),"")</f>
        <v>0</v>
      </c>
      <c r="AF128">
        <f>IFERROR(VLOOKUP($D128,DATOS_ESF!$C:$T,COLUMN(DATOS_ESF!M:M)-2,0),"")</f>
        <v>-110284686</v>
      </c>
      <c r="AG128">
        <f>IFERROR(VLOOKUP($D128,DATOS_ESF!$C:$T,COLUMN(DATOS_ESF!N:N)-2,0),"")</f>
        <v>9.1028473308815156E-3</v>
      </c>
      <c r="AH128">
        <f>IFERROR(VLOOKUP($D128,DATOS_ESF!$C:$T,COLUMN(DATOS_ESF!O:O)-2,0),"")</f>
        <v>9.1028473308815156E-3</v>
      </c>
      <c r="AI128">
        <f>IFERROR(VLOOKUP($D128,DATOS_ESF!$C:$T,COLUMN(DATOS_ESF!P:P)-2,0),"")</f>
        <v>5.7867381357815857</v>
      </c>
      <c r="AJ128">
        <f>IFERROR(VLOOKUP($D128,DATOS_ESF!$C:$T,COLUMN(DATOS_ESF!Q:Q)-2,0),"")</f>
        <v>0.26840937165927164</v>
      </c>
      <c r="AK128">
        <f>IFERROR(VLOOKUP($D128,DATOS_ESF!$C:$T,COLUMN(DATOS_ESF!R:R)-2,0),"")</f>
        <v>0.36688465005085286</v>
      </c>
      <c r="AL128">
        <f>IFERROR(VLOOKUP($D128,DATOS_ESF!$C:$T,COLUMN(DATOS_ESF!S:S)-2,0),"")</f>
        <v>0.90424893241569992</v>
      </c>
      <c r="AM128">
        <f>IFERROR(VLOOKUP($D128,DATOS_ERI!$C:$Z,COLUMN(DATOS_ERI!Z:Z)-2,0),"")</f>
        <v>456452927</v>
      </c>
      <c r="AN128">
        <f>IFERROR(VLOOKUP($D128,DATOS_ERI!$C:$AA,COLUMN(DATOS_ERI!AA:AA)-2,0),"")</f>
        <v>51430957</v>
      </c>
    </row>
    <row r="129" spans="1:40" hidden="1" x14ac:dyDescent="0.25">
      <c r="A129">
        <v>900087151</v>
      </c>
      <c r="B129" t="str">
        <f>VLOOKUP(A129,EMPRESAS!A:B,2,0)</f>
        <v>CARTAGENA II SA</v>
      </c>
      <c r="C129">
        <v>2017</v>
      </c>
      <c r="D129" t="s">
        <v>672</v>
      </c>
      <c r="E129" s="35">
        <f>IFERROR(VLOOKUP($D129,DATOS_ERI!$C:$Z,COLUMN(DATOS_ERI!E:E)-2,0),"")</f>
        <v>1731182</v>
      </c>
      <c r="F129" s="35">
        <f>IFERROR(VLOOKUP($D129,DATOS_ERI!$C:$Z,COLUMN(DATOS_ERI!F:F)-2,0),"")</f>
        <v>621504</v>
      </c>
      <c r="G129" s="35">
        <f>IFERROR(VLOOKUP($D129,DATOS_ERI!$C:$Z,COLUMN(DATOS_ERI!G:G)-2,0),"")</f>
        <v>185168377</v>
      </c>
      <c r="H129" s="35">
        <f>IFERROR(VLOOKUP($D129,DATOS_ERI!$C:$Z,COLUMN(DATOS_ERI!H:H)-2,0),"")</f>
        <v>184698570</v>
      </c>
      <c r="I129" s="35">
        <f>IFERROR(VLOOKUP($D129,DATOS_ERI!$C:$Z,COLUMN(DATOS_ERI!I:I)-2,0),"")</f>
        <v>184698570</v>
      </c>
      <c r="J129" s="40">
        <f>IFERROR(VLOOKUP($D129,DATOS_ERI!$C:$Z,COLUMN(DATOS_ERI!J:J)-2,0),"")</f>
        <v>1</v>
      </c>
      <c r="K129" s="40">
        <f>IFERROR(VLOOKUP($D129,DATOS_ERI!$C:$Z,COLUMN(DATOS_ERI!K:K)-2,0),"")</f>
        <v>0.35900558115784476</v>
      </c>
      <c r="L129" s="40">
        <f>IFERROR(VLOOKUP($D129,DATOS_ERI!$C:$Z,COLUMN(DATOS_ERI!L:L)-2,0),"")</f>
        <v>106.6892851242677</v>
      </c>
      <c r="M129" s="40">
        <f>IFERROR(VLOOKUP($D129,DATOS_ERI!$C:$Z,COLUMN(DATOS_ERI!M:M)-2,0),"")</f>
        <v>15.274641834307428</v>
      </c>
      <c r="N129" s="35">
        <f>IFERROR(VLOOKUP($D129,DATOS_ERI!$C:$Z,COLUMN(DATOS_ERI!N:N)-2,0),"")</f>
        <v>1731182</v>
      </c>
      <c r="O129" s="35">
        <f>IFERROR(VLOOKUP($D129,DATOS_ERI!$C:$Z,COLUMN(DATOS_ERI!O:O)-2,0),"")</f>
        <v>0</v>
      </c>
      <c r="P129" s="35">
        <f>IFERROR(VLOOKUP($D129,DATOS_ERI!$C:$Z,COLUMN(DATOS_ERI!P:P)-2,0),"")</f>
        <v>1119363</v>
      </c>
      <c r="Q129" s="35">
        <f>IFERROR(VLOOKUP($D129,DATOS_ERI!$C:$Z,COLUMN(DATOS_ERI!Q:Q)-2,0),"")</f>
        <v>0</v>
      </c>
      <c r="R129" s="35">
        <f>IFERROR(VLOOKUP($D129,DATOS_ERI!$C:$Z,COLUMN(DATOS_ERI!R:R)-2,0),"")</f>
        <v>23648</v>
      </c>
      <c r="S129" s="35">
        <f>IFERROR(VLOOKUP($D129,DATOS_ERI!$C:$Z,COLUMN(DATOS_ERI!S:S)-2,0),"")</f>
        <v>0</v>
      </c>
      <c r="T129" s="35">
        <f>IFERROR(VLOOKUP($D129,DATOS_ERI!$C:$Z,COLUMN(DATOS_ERI!T:T)-2,0),"")</f>
        <v>33333</v>
      </c>
      <c r="U129" s="35">
        <f>IFERROR(VLOOKUP($D129,DATOS_ERI!$C:$Z,COLUMN(DATOS_ERI!U:U)-2,0),"")</f>
        <v>0</v>
      </c>
      <c r="V129" s="35">
        <f>IFERROR(VLOOKUP($D129,DATOS_ERI!$C:$Z,COLUMN(DATOS_ERI!V:V)-2,0),"")</f>
        <v>73294</v>
      </c>
      <c r="W129" s="35">
        <f>IFERROR(VLOOKUP($D129,DATOS_ERI!$C:$Z,COLUMN(DATOS_ERI!W:W)-2,0),"")</f>
        <v>26443185</v>
      </c>
      <c r="X129" s="35">
        <f>IFERROR(VLOOKUP($D129,DATOS_ESF!$C:$T,COLUMN(DATOS_ESF!E:E)-2,0),"")</f>
        <v>2569797</v>
      </c>
      <c r="Y129" s="35">
        <f>IFERROR(VLOOKUP($D129,DATOS_ESF!$C:$T,COLUMN(DATOS_ESF!F:F)-2,0),"")</f>
        <v>2308439087</v>
      </c>
      <c r="Z129" s="35">
        <f>IFERROR(VLOOKUP($D129,DATOS_ESF!$C:$T,COLUMN(DATOS_ESF!G:G)-2,0),"")</f>
        <v>2311008884</v>
      </c>
      <c r="AA129" s="35">
        <f>IFERROR(VLOOKUP($D129,DATOS_ESF!$C:$T,COLUMN(DATOS_ESF!H:H)-2,0),"")</f>
        <v>160107657</v>
      </c>
      <c r="AB129" s="35">
        <f>IFERROR(VLOOKUP($D129,DATOS_ESF!$C:$T,COLUMN(DATOS_ESF!I:I)-2,0),"")</f>
        <v>282788868</v>
      </c>
      <c r="AC129" s="35">
        <f>IFERROR(VLOOKUP($D129,DATOS_ESF!$C:$T,COLUMN(DATOS_ESF!J:J)-2,0),"")</f>
        <v>442896525</v>
      </c>
      <c r="AD129" s="35">
        <f>IFERROR(VLOOKUP($D129,DATOS_ESF!$C:$T,COLUMN(DATOS_ESF!K:K)-2,0),"")</f>
        <v>1868112359</v>
      </c>
      <c r="AE129" s="35">
        <f>IFERROR(VLOOKUP($D129,DATOS_ESF!$C:$T,COLUMN(DATOS_ESF!L:L)-2,0),"")</f>
        <v>0</v>
      </c>
      <c r="AF129">
        <f>IFERROR(VLOOKUP($D129,DATOS_ESF!$C:$T,COLUMN(DATOS_ESF!M:M)-2,0),"")</f>
        <v>-157537860</v>
      </c>
      <c r="AG129">
        <f>IFERROR(VLOOKUP($D129,DATOS_ESF!$C:$T,COLUMN(DATOS_ESF!N:N)-2,0),"")</f>
        <v>1.6050431616771457E-2</v>
      </c>
      <c r="AH129">
        <f>IFERROR(VLOOKUP($D129,DATOS_ESF!$C:$T,COLUMN(DATOS_ESF!O:O)-2,0),"")</f>
        <v>1.6050431616771457E-2</v>
      </c>
      <c r="AI129">
        <f>IFERROR(VLOOKUP($D129,DATOS_ESF!$C:$T,COLUMN(DATOS_ESF!P:P)-2,0),"")</f>
        <v>8.1631186663260031</v>
      </c>
      <c r="AJ129">
        <f>IFERROR(VLOOKUP($D129,DATOS_ESF!$C:$T,COLUMN(DATOS_ESF!Q:Q)-2,0),"")</f>
        <v>0.19164639654409912</v>
      </c>
      <c r="AK129">
        <f>IFERROR(VLOOKUP($D129,DATOS_ESF!$C:$T,COLUMN(DATOS_ESF!R:R)-2,0),"")</f>
        <v>0.2370823804394091</v>
      </c>
      <c r="AL129">
        <f>IFERROR(VLOOKUP($D129,DATOS_ESF!$C:$T,COLUMN(DATOS_ESF!S:S)-2,0),"")</f>
        <v>0.93071958394081189</v>
      </c>
      <c r="AM129">
        <f>IFERROR(VLOOKUP($D129,DATOS_ERI!$C:$Z,COLUMN(DATOS_ERI!Z:Z)-2,0),"")</f>
        <v>213376077</v>
      </c>
      <c r="AN129">
        <f>IFERROR(VLOOKUP($D129,DATOS_ERI!$C:$AA,COLUMN(DATOS_ERI!AA:AA)-2,0),"")</f>
        <v>27586196</v>
      </c>
    </row>
    <row r="130" spans="1:40" hidden="1" x14ac:dyDescent="0.25">
      <c r="A130">
        <v>900139110</v>
      </c>
      <c r="B130" t="str">
        <f>VLOOKUP(A130,EMPRESAS!A:B,2,0)</f>
        <v>MAB INGENIERIA DE VALOR S.A.</v>
      </c>
      <c r="C130">
        <v>2016</v>
      </c>
      <c r="D130" t="s">
        <v>673</v>
      </c>
      <c r="E130" s="35">
        <f>IFERROR(VLOOKUP($D130,DATOS_ERI!$C:$Z,COLUMN(DATOS_ERI!E:E)-2,0),"")</f>
        <v>17629326</v>
      </c>
      <c r="F130" s="35">
        <f>IFERROR(VLOOKUP($D130,DATOS_ERI!$C:$Z,COLUMN(DATOS_ERI!F:F)-2,0),"")</f>
        <v>10200062</v>
      </c>
      <c r="G130" s="35">
        <f>IFERROR(VLOOKUP($D130,DATOS_ERI!$C:$Z,COLUMN(DATOS_ERI!G:G)-2,0),"")</f>
        <v>11022982</v>
      </c>
      <c r="H130" s="35">
        <f>IFERROR(VLOOKUP($D130,DATOS_ERI!$C:$Z,COLUMN(DATOS_ERI!H:H)-2,0),"")</f>
        <v>4202728</v>
      </c>
      <c r="I130" s="35">
        <f>IFERROR(VLOOKUP($D130,DATOS_ERI!$C:$Z,COLUMN(DATOS_ERI!I:I)-2,0),"")</f>
        <v>4202728</v>
      </c>
      <c r="J130" s="40">
        <f>IFERROR(VLOOKUP($D130,DATOS_ERI!$C:$Z,COLUMN(DATOS_ERI!J:J)-2,0),"")</f>
        <v>0.25707506222606352</v>
      </c>
      <c r="K130" s="40">
        <f>IFERROR(VLOOKUP($D130,DATOS_ERI!$C:$Z,COLUMN(DATOS_ERI!K:K)-2,0),"")</f>
        <v>0.14873975178402771</v>
      </c>
      <c r="L130" s="40">
        <f>IFERROR(VLOOKUP($D130,DATOS_ERI!$C:$Z,COLUMN(DATOS_ERI!L:L)-2,0),"")</f>
        <v>6.1285188220991514E-2</v>
      </c>
      <c r="M130" s="40">
        <f>IFERROR(VLOOKUP($D130,DATOS_ERI!$C:$Z,COLUMN(DATOS_ERI!M:M)-2,0),"")</f>
        <v>8.3080854000134447E-4</v>
      </c>
      <c r="N130" s="35">
        <f>IFERROR(VLOOKUP($D130,DATOS_ERI!$C:$Z,COLUMN(DATOS_ERI!N:N)-2,0),"")</f>
        <v>68576570</v>
      </c>
      <c r="O130" s="35">
        <f>IFERROR(VLOOKUP($D130,DATOS_ERI!$C:$Z,COLUMN(DATOS_ERI!O:O)-2,0),"")</f>
        <v>50947244</v>
      </c>
      <c r="P130" s="35">
        <f>IFERROR(VLOOKUP($D130,DATOS_ERI!$C:$Z,COLUMN(DATOS_ERI!P:P)-2,0),"")</f>
        <v>7725494</v>
      </c>
      <c r="Q130" s="35">
        <f>IFERROR(VLOOKUP($D130,DATOS_ERI!$C:$Z,COLUMN(DATOS_ERI!Q:Q)-2,0),"")</f>
        <v>0</v>
      </c>
      <c r="R130" s="35">
        <f>IFERROR(VLOOKUP($D130,DATOS_ERI!$C:$Z,COLUMN(DATOS_ERI!R:R)-2,0),"")</f>
        <v>339905</v>
      </c>
      <c r="S130" s="35">
        <f>IFERROR(VLOOKUP($D130,DATOS_ERI!$C:$Z,COLUMN(DATOS_ERI!S:S)-2,0),"")</f>
        <v>0</v>
      </c>
      <c r="T130" s="35">
        <f>IFERROR(VLOOKUP($D130,DATOS_ERI!$C:$Z,COLUMN(DATOS_ERI!T:T)-2,0),"")</f>
        <v>976040</v>
      </c>
      <c r="U130" s="35">
        <f>IFERROR(VLOOKUP($D130,DATOS_ERI!$C:$Z,COLUMN(DATOS_ERI!U:U)-2,0),"")</f>
        <v>339905</v>
      </c>
      <c r="V130" s="35">
        <f>IFERROR(VLOOKUP($D130,DATOS_ERI!$C:$Z,COLUMN(DATOS_ERI!V:V)-2,0),"")</f>
        <v>879894</v>
      </c>
      <c r="W130" s="35">
        <f>IFERROR(VLOOKUP($D130,DATOS_ERI!$C:$Z,COLUMN(DATOS_ERI!W:W)-2,0),"")</f>
        <v>56974</v>
      </c>
      <c r="X130" s="35">
        <f>IFERROR(VLOOKUP($D130,DATOS_ESF!$C:$T,COLUMN(DATOS_ESF!E:E)-2,0),"")</f>
        <v>18819167</v>
      </c>
      <c r="Y130" s="35">
        <f>IFERROR(VLOOKUP($D130,DATOS_ESF!$C:$T,COLUMN(DATOS_ESF!F:F)-2,0),"")</f>
        <v>1385366</v>
      </c>
      <c r="Z130" s="35">
        <f>IFERROR(VLOOKUP($D130,DATOS_ESF!$C:$T,COLUMN(DATOS_ESF!G:G)-2,0),"")</f>
        <v>20204533</v>
      </c>
      <c r="AA130" s="35">
        <f>IFERROR(VLOOKUP($D130,DATOS_ESF!$C:$T,COLUMN(DATOS_ESF!H:H)-2,0),"")</f>
        <v>9365717</v>
      </c>
      <c r="AB130" s="35">
        <f>IFERROR(VLOOKUP($D130,DATOS_ESF!$C:$T,COLUMN(DATOS_ESF!I:I)-2,0),"")</f>
        <v>0</v>
      </c>
      <c r="AC130" s="35">
        <f>IFERROR(VLOOKUP($D130,DATOS_ESF!$C:$T,COLUMN(DATOS_ESF!J:J)-2,0),"")</f>
        <v>9365717</v>
      </c>
      <c r="AD130" s="35">
        <f>IFERROR(VLOOKUP($D130,DATOS_ESF!$C:$T,COLUMN(DATOS_ESF!K:K)-2,0),"")</f>
        <v>10838816</v>
      </c>
      <c r="AE130" s="35">
        <f>IFERROR(VLOOKUP($D130,DATOS_ESF!$C:$T,COLUMN(DATOS_ESF!L:L)-2,0),"")</f>
        <v>0</v>
      </c>
      <c r="AF130">
        <f>IFERROR(VLOOKUP($D130,DATOS_ESF!$C:$T,COLUMN(DATOS_ESF!M:M)-2,0),"")</f>
        <v>9453450</v>
      </c>
      <c r="AG130">
        <f>IFERROR(VLOOKUP($D130,DATOS_ESF!$C:$T,COLUMN(DATOS_ESF!N:N)-2,0),"")</f>
        <v>2.0093674622028406</v>
      </c>
      <c r="AH130">
        <f>IFERROR(VLOOKUP($D130,DATOS_ESF!$C:$T,COLUMN(DATOS_ESF!O:O)-2,0),"")</f>
        <v>2.0093674622028406</v>
      </c>
      <c r="AI130">
        <f>IFERROR(VLOOKUP($D130,DATOS_ESF!$C:$T,COLUMN(DATOS_ESF!P:P)-2,0),"")</f>
        <v>0</v>
      </c>
      <c r="AJ130">
        <f>IFERROR(VLOOKUP($D130,DATOS_ESF!$C:$T,COLUMN(DATOS_ESF!Q:Q)-2,0),"")</f>
        <v>0.46354533410893484</v>
      </c>
      <c r="AK130">
        <f>IFERROR(VLOOKUP($D130,DATOS_ESF!$C:$T,COLUMN(DATOS_ESF!R:R)-2,0),"")</f>
        <v>0.8640904135654669</v>
      </c>
      <c r="AL130">
        <f>IFERROR(VLOOKUP($D130,DATOS_ESF!$C:$T,COLUMN(DATOS_ESF!S:S)-2,0),"")</f>
        <v>0.53645466589106516</v>
      </c>
      <c r="AM130">
        <f>IFERROR(VLOOKUP($D130,DATOS_ERI!$C:$Z,COLUMN(DATOS_ERI!Z:Z)-2,0),"")</f>
        <v>84042693</v>
      </c>
      <c r="AN130">
        <f>IFERROR(VLOOKUP($D130,DATOS_ERI!$C:$AA,COLUMN(DATOS_ERI!AA:AA)-2,0),"")</f>
        <v>59409522</v>
      </c>
    </row>
    <row r="131" spans="1:40" hidden="1" x14ac:dyDescent="0.25">
      <c r="A131">
        <v>900139110</v>
      </c>
      <c r="B131" t="str">
        <f>VLOOKUP(A131,EMPRESAS!A:B,2,0)</f>
        <v>MAB INGENIERIA DE VALOR S.A.</v>
      </c>
      <c r="C131">
        <v>2017</v>
      </c>
      <c r="D131" t="s">
        <v>674</v>
      </c>
      <c r="E131" s="35">
        <f>IFERROR(VLOOKUP($D131,DATOS_ERI!$C:$Z,COLUMN(DATOS_ERI!E:E)-2,0),"")</f>
        <v>10178045</v>
      </c>
      <c r="F131" s="35">
        <f>IFERROR(VLOOKUP($D131,DATOS_ERI!$C:$Z,COLUMN(DATOS_ERI!F:F)-2,0),"")</f>
        <v>5992339</v>
      </c>
      <c r="G131" s="35">
        <f>IFERROR(VLOOKUP($D131,DATOS_ERI!$C:$Z,COLUMN(DATOS_ERI!G:G)-2,0),"")</f>
        <v>6545825</v>
      </c>
      <c r="H131" s="35">
        <f>IFERROR(VLOOKUP($D131,DATOS_ERI!$C:$Z,COLUMN(DATOS_ERI!H:H)-2,0),"")</f>
        <v>3890470</v>
      </c>
      <c r="I131" s="35">
        <f>IFERROR(VLOOKUP($D131,DATOS_ERI!$C:$Z,COLUMN(DATOS_ERI!I:I)-2,0),"")</f>
        <v>3890470</v>
      </c>
      <c r="J131" s="40">
        <f>IFERROR(VLOOKUP($D131,DATOS_ERI!$C:$Z,COLUMN(DATOS_ERI!J:J)-2,0),"")</f>
        <v>0.27966895892714866</v>
      </c>
      <c r="K131" s="40">
        <f>IFERROR(VLOOKUP($D131,DATOS_ERI!$C:$Z,COLUMN(DATOS_ERI!K:K)-2,0),"")</f>
        <v>0.16465551190514005</v>
      </c>
      <c r="L131" s="40">
        <f>IFERROR(VLOOKUP($D131,DATOS_ERI!$C:$Z,COLUMN(DATOS_ERI!L:L)-2,0),"")</f>
        <v>0.10690104972392087</v>
      </c>
      <c r="M131" s="40">
        <f>IFERROR(VLOOKUP($D131,DATOS_ERI!$C:$Z,COLUMN(DATOS_ERI!M:M)-2,0),"")</f>
        <v>1.8219893239361168E-3</v>
      </c>
      <c r="N131" s="35">
        <f>IFERROR(VLOOKUP($D131,DATOS_ERI!$C:$Z,COLUMN(DATOS_ERI!N:N)-2,0),"")</f>
        <v>36393188</v>
      </c>
      <c r="O131" s="35">
        <f>IFERROR(VLOOKUP($D131,DATOS_ERI!$C:$Z,COLUMN(DATOS_ERI!O:O)-2,0),"")</f>
        <v>26215143</v>
      </c>
      <c r="P131" s="35">
        <f>IFERROR(VLOOKUP($D131,DATOS_ERI!$C:$Z,COLUMN(DATOS_ERI!P:P)-2,0),"")</f>
        <v>5466565</v>
      </c>
      <c r="Q131" s="35">
        <f>IFERROR(VLOOKUP($D131,DATOS_ERI!$C:$Z,COLUMN(DATOS_ERI!Q:Q)-2,0),"")</f>
        <v>0</v>
      </c>
      <c r="R131" s="35">
        <f>IFERROR(VLOOKUP($D131,DATOS_ERI!$C:$Z,COLUMN(DATOS_ERI!R:R)-2,0),"")</f>
        <v>456522</v>
      </c>
      <c r="S131" s="35">
        <f>IFERROR(VLOOKUP($D131,DATOS_ERI!$C:$Z,COLUMN(DATOS_ERI!S:S)-2,0),"")</f>
        <v>0</v>
      </c>
      <c r="T131" s="35">
        <f>IFERROR(VLOOKUP($D131,DATOS_ERI!$C:$Z,COLUMN(DATOS_ERI!T:T)-2,0),"")</f>
        <v>1737381</v>
      </c>
      <c r="U131" s="35">
        <f>IFERROR(VLOOKUP($D131,DATOS_ERI!$C:$Z,COLUMN(DATOS_ERI!U:U)-2,0),"")</f>
        <v>0</v>
      </c>
      <c r="V131" s="35">
        <f>IFERROR(VLOOKUP($D131,DATOS_ERI!$C:$Z,COLUMN(DATOS_ERI!V:V)-2,0),"")</f>
        <v>619794</v>
      </c>
      <c r="W131" s="35">
        <f>IFERROR(VLOOKUP($D131,DATOS_ERI!$C:$Z,COLUMN(DATOS_ERI!W:W)-2,0),"")</f>
        <v>66308</v>
      </c>
      <c r="X131" s="35">
        <f>IFERROR(VLOOKUP($D131,DATOS_ESF!$C:$T,COLUMN(DATOS_ESF!E:E)-2,0),"")</f>
        <v>38629447</v>
      </c>
      <c r="Y131" s="35">
        <f>IFERROR(VLOOKUP($D131,DATOS_ESF!$C:$T,COLUMN(DATOS_ESF!F:F)-2,0),"")</f>
        <v>2898463</v>
      </c>
      <c r="Z131" s="35">
        <f>IFERROR(VLOOKUP($D131,DATOS_ESF!$C:$T,COLUMN(DATOS_ESF!G:G)-2,0),"")</f>
        <v>41527910</v>
      </c>
      <c r="AA131" s="35">
        <f>IFERROR(VLOOKUP($D131,DATOS_ESF!$C:$T,COLUMN(DATOS_ESF!H:H)-2,0),"")</f>
        <v>8539870</v>
      </c>
      <c r="AB131" s="35">
        <f>IFERROR(VLOOKUP($D131,DATOS_ESF!$C:$T,COLUMN(DATOS_ESF!I:I)-2,0),"")</f>
        <v>11128663</v>
      </c>
      <c r="AC131" s="35">
        <f>IFERROR(VLOOKUP($D131,DATOS_ESF!$C:$T,COLUMN(DATOS_ESF!J:J)-2,0),"")</f>
        <v>19668533</v>
      </c>
      <c r="AD131" s="35">
        <f>IFERROR(VLOOKUP($D131,DATOS_ESF!$C:$T,COLUMN(DATOS_ESF!K:K)-2,0),"")</f>
        <v>21859377</v>
      </c>
      <c r="AE131" s="35">
        <f>IFERROR(VLOOKUP($D131,DATOS_ESF!$C:$T,COLUMN(DATOS_ESF!L:L)-2,0),"")</f>
        <v>0</v>
      </c>
      <c r="AF131">
        <f>IFERROR(VLOOKUP($D131,DATOS_ESF!$C:$T,COLUMN(DATOS_ESF!M:M)-2,0),"")</f>
        <v>30089577</v>
      </c>
      <c r="AG131">
        <f>IFERROR(VLOOKUP($D131,DATOS_ESF!$C:$T,COLUMN(DATOS_ESF!N:N)-2,0),"")</f>
        <v>4.5234233073805576</v>
      </c>
      <c r="AH131">
        <f>IFERROR(VLOOKUP($D131,DATOS_ESF!$C:$T,COLUMN(DATOS_ESF!O:O)-2,0),"")</f>
        <v>4.5234233073805576</v>
      </c>
      <c r="AI131">
        <f>IFERROR(VLOOKUP($D131,DATOS_ESF!$C:$T,COLUMN(DATOS_ESF!P:P)-2,0),"")</f>
        <v>0.26045024456217247</v>
      </c>
      <c r="AJ131">
        <f>IFERROR(VLOOKUP($D131,DATOS_ESF!$C:$T,COLUMN(DATOS_ESF!Q:Q)-2,0),"")</f>
        <v>0.47362202913654938</v>
      </c>
      <c r="AK131">
        <f>IFERROR(VLOOKUP($D131,DATOS_ESF!$C:$T,COLUMN(DATOS_ESF!R:R)-2,0),"")</f>
        <v>0.89977555170030687</v>
      </c>
      <c r="AL131">
        <f>IFERROR(VLOOKUP($D131,DATOS_ESF!$C:$T,COLUMN(DATOS_ESF!S:S)-2,0),"")</f>
        <v>0.79435830023711762</v>
      </c>
      <c r="AM131">
        <f>IFERROR(VLOOKUP($D131,DATOS_ERI!$C:$Z,COLUMN(DATOS_ERI!Z:Z)-2,0),"")</f>
        <v>44742702</v>
      </c>
      <c r="AN131">
        <f>IFERROR(VLOOKUP($D131,DATOS_ERI!$C:$AA,COLUMN(DATOS_ERI!AA:AA)-2,0),"")</f>
        <v>32204538</v>
      </c>
    </row>
    <row r="132" spans="1:40" hidden="1" x14ac:dyDescent="0.25">
      <c r="A132">
        <v>900190385</v>
      </c>
      <c r="B132" t="str">
        <f>VLOOKUP(A132,EMPRESAS!A:B,2,0)</f>
        <v>CBI Colombiana S.A.</v>
      </c>
      <c r="C132">
        <v>2015</v>
      </c>
      <c r="D132" t="s">
        <v>675</v>
      </c>
      <c r="E132" s="35">
        <f>IFERROR(VLOOKUP($D132,DATOS_ERI!$C:$Z,COLUMN(DATOS_ERI!E:E)-2,0),"")</f>
        <v>15336064</v>
      </c>
      <c r="F132" s="35">
        <f>IFERROR(VLOOKUP($D132,DATOS_ERI!$C:$Z,COLUMN(DATOS_ERI!F:F)-2,0),"")</f>
        <v>-13768891</v>
      </c>
      <c r="G132" s="35">
        <f>IFERROR(VLOOKUP($D132,DATOS_ERI!$C:$Z,COLUMN(DATOS_ERI!G:G)-2,0),"")</f>
        <v>-29149407</v>
      </c>
      <c r="H132" s="35">
        <f>IFERROR(VLOOKUP($D132,DATOS_ERI!$C:$Z,COLUMN(DATOS_ERI!H:H)-2,0),"")</f>
        <v>-33079022</v>
      </c>
      <c r="I132" s="35">
        <f>IFERROR(VLOOKUP($D132,DATOS_ERI!$C:$Z,COLUMN(DATOS_ERI!I:I)-2,0),"")</f>
        <v>-33079022</v>
      </c>
      <c r="J132" s="40">
        <f>IFERROR(VLOOKUP($D132,DATOS_ERI!$C:$Z,COLUMN(DATOS_ERI!J:J)-2,0),"")</f>
        <v>3.4456516804308633E-2</v>
      </c>
      <c r="K132" s="40">
        <f>IFERROR(VLOOKUP($D132,DATOS_ERI!$C:$Z,COLUMN(DATOS_ERI!K:K)-2,0),"")</f>
        <v>-3.0935448894722526E-2</v>
      </c>
      <c r="L132" s="40">
        <f>IFERROR(VLOOKUP($D132,DATOS_ERI!$C:$Z,COLUMN(DATOS_ERI!L:L)-2,0),"")</f>
        <v>-7.4320756447879652E-2</v>
      </c>
      <c r="M132" s="40">
        <f>IFERROR(VLOOKUP($D132,DATOS_ERI!$C:$Z,COLUMN(DATOS_ERI!M:M)-2,0),"")</f>
        <v>0.29889992075236416</v>
      </c>
      <c r="N132" s="35">
        <f>IFERROR(VLOOKUP($D132,DATOS_ERI!$C:$Z,COLUMN(DATOS_ERI!N:N)-2,0),"")</f>
        <v>445084571</v>
      </c>
      <c r="O132" s="35">
        <f>IFERROR(VLOOKUP($D132,DATOS_ERI!$C:$Z,COLUMN(DATOS_ERI!O:O)-2,0),"")</f>
        <v>429748507</v>
      </c>
      <c r="P132" s="35">
        <f>IFERROR(VLOOKUP($D132,DATOS_ERI!$C:$Z,COLUMN(DATOS_ERI!P:P)-2,0),"")</f>
        <v>40879556</v>
      </c>
      <c r="Q132" s="35">
        <f>IFERROR(VLOOKUP($D132,DATOS_ERI!$C:$Z,COLUMN(DATOS_ERI!Q:Q)-2,0),"")</f>
        <v>0</v>
      </c>
      <c r="R132" s="35">
        <f>IFERROR(VLOOKUP($D132,DATOS_ERI!$C:$Z,COLUMN(DATOS_ERI!R:R)-2,0),"")</f>
        <v>0</v>
      </c>
      <c r="S132" s="35">
        <f>IFERROR(VLOOKUP($D132,DATOS_ERI!$C:$Z,COLUMN(DATOS_ERI!S:S)-2,0),"")</f>
        <v>0</v>
      </c>
      <c r="T132" s="35">
        <f>IFERROR(VLOOKUP($D132,DATOS_ERI!$C:$Z,COLUMN(DATOS_ERI!T:T)-2,0),"")</f>
        <v>19329376</v>
      </c>
      <c r="U132" s="35">
        <f>IFERROR(VLOOKUP($D132,DATOS_ERI!$C:$Z,COLUMN(DATOS_ERI!U:U)-2,0),"")</f>
        <v>16603335</v>
      </c>
      <c r="V132" s="35">
        <f>IFERROR(VLOOKUP($D132,DATOS_ERI!$C:$Z,COLUMN(DATOS_ERI!V:V)-2,0),"")</f>
        <v>117655227</v>
      </c>
      <c r="W132" s="35">
        <f>IFERROR(VLOOKUP($D132,DATOS_ERI!$C:$Z,COLUMN(DATOS_ERI!W:W)-2,0),"")</f>
        <v>133035743</v>
      </c>
      <c r="X132" s="35">
        <f>IFERROR(VLOOKUP($D132,DATOS_ESF!$C:$T,COLUMN(DATOS_ESF!E:E)-2,0),"")</f>
        <v>367796665</v>
      </c>
      <c r="Y132" s="35">
        <f>IFERROR(VLOOKUP($D132,DATOS_ESF!$C:$T,COLUMN(DATOS_ESF!F:F)-2,0),"")</f>
        <v>125176</v>
      </c>
      <c r="Z132" s="35">
        <f>IFERROR(VLOOKUP($D132,DATOS_ESF!$C:$T,COLUMN(DATOS_ESF!G:G)-2,0),"")</f>
        <v>367921841</v>
      </c>
      <c r="AA132" s="35">
        <f>IFERROR(VLOOKUP($D132,DATOS_ESF!$C:$T,COLUMN(DATOS_ESF!H:H)-2,0),"")</f>
        <v>468710493</v>
      </c>
      <c r="AB132" s="35">
        <f>IFERROR(VLOOKUP($D132,DATOS_ESF!$C:$T,COLUMN(DATOS_ESF!I:I)-2,0),"")</f>
        <v>0</v>
      </c>
      <c r="AC132" s="35">
        <f>IFERROR(VLOOKUP($D132,DATOS_ESF!$C:$T,COLUMN(DATOS_ESF!J:J)-2,0),"")</f>
        <v>459627585</v>
      </c>
      <c r="AD132" s="35">
        <f>IFERROR(VLOOKUP($D132,DATOS_ESF!$C:$T,COLUMN(DATOS_ESF!K:K)-2,0),"")</f>
        <v>-91705744</v>
      </c>
      <c r="AE132" s="35">
        <f>IFERROR(VLOOKUP($D132,DATOS_ESF!$C:$T,COLUMN(DATOS_ESF!L:L)-2,0),"")</f>
        <v>0</v>
      </c>
      <c r="AF132">
        <f>IFERROR(VLOOKUP($D132,DATOS_ESF!$C:$T,COLUMN(DATOS_ESF!M:M)-2,0),"")</f>
        <v>-100913828</v>
      </c>
      <c r="AG132">
        <f>IFERROR(VLOOKUP($D132,DATOS_ESF!$C:$T,COLUMN(DATOS_ESF!N:N)-2,0),"")</f>
        <v>0.78469902102234357</v>
      </c>
      <c r="AH132">
        <f>IFERROR(VLOOKUP($D132,DATOS_ESF!$C:$T,COLUMN(DATOS_ESF!O:O)-2,0),"")</f>
        <v>0.78469902102234357</v>
      </c>
      <c r="AI132">
        <f>IFERROR(VLOOKUP($D132,DATOS_ESF!$C:$T,COLUMN(DATOS_ESF!P:P)-2,0),"")</f>
        <v>0</v>
      </c>
      <c r="AJ132">
        <f>IFERROR(VLOOKUP($D132,DATOS_ESF!$C:$T,COLUMN(DATOS_ESF!Q:Q)-2,0),"")</f>
        <v>1.2492533298668724</v>
      </c>
      <c r="AK132">
        <f>IFERROR(VLOOKUP($D132,DATOS_ESF!$C:$T,COLUMN(DATOS_ESF!R:R)-2,0),"")</f>
        <v>-5.0119825100595659</v>
      </c>
      <c r="AL132">
        <f>IFERROR(VLOOKUP($D132,DATOS_ESF!$C:$T,COLUMN(DATOS_ESF!S:S)-2,0),"")</f>
        <v>-0.24925332986687246</v>
      </c>
      <c r="AM132">
        <f>IFERROR(VLOOKUP($D132,DATOS_ERI!$C:$Z,COLUMN(DATOS_ERI!Z:Z)-2,0),"")</f>
        <v>572229898</v>
      </c>
      <c r="AN132">
        <f>IFERROR(VLOOKUP($D132,DATOS_ERI!$C:$AA,COLUMN(DATOS_ERI!AA:AA)-2,0),"")</f>
        <v>620267141</v>
      </c>
    </row>
    <row r="133" spans="1:40" hidden="1" x14ac:dyDescent="0.25">
      <c r="A133">
        <v>900190385</v>
      </c>
      <c r="B133" t="str">
        <f>VLOOKUP(A133,EMPRESAS!A:B,2,0)</f>
        <v>CBI Colombiana S.A.</v>
      </c>
      <c r="C133">
        <v>2016</v>
      </c>
      <c r="D133" t="s">
        <v>676</v>
      </c>
      <c r="E133" s="35">
        <f>IFERROR(VLOOKUP($D133,DATOS_ERI!$C:$Z,COLUMN(DATOS_ERI!E:E)-2,0),"")</f>
        <v>-40370250</v>
      </c>
      <c r="F133" s="35">
        <f>IFERROR(VLOOKUP($D133,DATOS_ERI!$C:$Z,COLUMN(DATOS_ERI!F:F)-2,0),"")</f>
        <v>-41073189</v>
      </c>
      <c r="G133" s="35">
        <f>IFERROR(VLOOKUP($D133,DATOS_ERI!$C:$Z,COLUMN(DATOS_ERI!G:G)-2,0),"")</f>
        <v>-97940994</v>
      </c>
      <c r="H133" s="35">
        <f>IFERROR(VLOOKUP($D133,DATOS_ERI!$C:$Z,COLUMN(DATOS_ERI!H:H)-2,0),"")</f>
        <v>-97940994</v>
      </c>
      <c r="I133" s="35">
        <f>IFERROR(VLOOKUP($D133,DATOS_ERI!$C:$Z,COLUMN(DATOS_ERI!I:I)-2,0),"")</f>
        <v>-97940994</v>
      </c>
      <c r="J133" s="40">
        <f>IFERROR(VLOOKUP($D133,DATOS_ERI!$C:$Z,COLUMN(DATOS_ERI!J:J)-2,0),"")</f>
        <v>-4.4049848363400601</v>
      </c>
      <c r="K133" s="40">
        <f>IFERROR(VLOOKUP($D133,DATOS_ERI!$C:$Z,COLUMN(DATOS_ERI!K:K)-2,0),"")</f>
        <v>-4.4816857642726848</v>
      </c>
      <c r="L133" s="40">
        <f>IFERROR(VLOOKUP($D133,DATOS_ERI!$C:$Z,COLUMN(DATOS_ERI!L:L)-2,0),"")</f>
        <v>-10.686795187695711</v>
      </c>
      <c r="M133" s="40">
        <f>IFERROR(VLOOKUP($D133,DATOS_ERI!$C:$Z,COLUMN(DATOS_ERI!M:M)-2,0),"")</f>
        <v>34.96640698839915</v>
      </c>
      <c r="N133" s="35">
        <f>IFERROR(VLOOKUP($D133,DATOS_ERI!$C:$Z,COLUMN(DATOS_ERI!N:N)-2,0),"")</f>
        <v>9164674</v>
      </c>
      <c r="O133" s="35">
        <f>IFERROR(VLOOKUP($D133,DATOS_ERI!$C:$Z,COLUMN(DATOS_ERI!O:O)-2,0),"")</f>
        <v>49534924</v>
      </c>
      <c r="P133" s="35">
        <f>IFERROR(VLOOKUP($D133,DATOS_ERI!$C:$Z,COLUMN(DATOS_ERI!P:P)-2,0),"")</f>
        <v>3947066</v>
      </c>
      <c r="Q133" s="35">
        <f>IFERROR(VLOOKUP($D133,DATOS_ERI!$C:$Z,COLUMN(DATOS_ERI!Q:Q)-2,0),"")</f>
        <v>0</v>
      </c>
      <c r="R133" s="35">
        <f>IFERROR(VLOOKUP($D133,DATOS_ERI!$C:$Z,COLUMN(DATOS_ERI!R:R)-2,0),"")</f>
        <v>5603823</v>
      </c>
      <c r="S133" s="35">
        <f>IFERROR(VLOOKUP($D133,DATOS_ERI!$C:$Z,COLUMN(DATOS_ERI!S:S)-2,0),"")</f>
        <v>0</v>
      </c>
      <c r="T133" s="35">
        <f>IFERROR(VLOOKUP($D133,DATOS_ERI!$C:$Z,COLUMN(DATOS_ERI!T:T)-2,0),"")</f>
        <v>14451773</v>
      </c>
      <c r="U133" s="35">
        <f>IFERROR(VLOOKUP($D133,DATOS_ERI!$C:$Z,COLUMN(DATOS_ERI!U:U)-2,0),"")</f>
        <v>5603823</v>
      </c>
      <c r="V133" s="35">
        <f>IFERROR(VLOOKUP($D133,DATOS_ERI!$C:$Z,COLUMN(DATOS_ERI!V:V)-2,0),"")</f>
        <v>263587916</v>
      </c>
      <c r="W133" s="35">
        <f>IFERROR(VLOOKUP($D133,DATOS_ERI!$C:$Z,COLUMN(DATOS_ERI!W:W)-2,0),"")</f>
        <v>320455721</v>
      </c>
      <c r="X133" s="35">
        <f>IFERROR(VLOOKUP($D133,DATOS_ESF!$C:$T,COLUMN(DATOS_ESF!E:E)-2,0),"")</f>
        <v>359177324</v>
      </c>
      <c r="Y133" s="35">
        <f>IFERROR(VLOOKUP($D133,DATOS_ESF!$C:$T,COLUMN(DATOS_ESF!F:F)-2,0),"")</f>
        <v>1085</v>
      </c>
      <c r="Z133" s="35">
        <f>IFERROR(VLOOKUP($D133,DATOS_ESF!$C:$T,COLUMN(DATOS_ESF!G:G)-2,0),"")</f>
        <v>359178409</v>
      </c>
      <c r="AA133" s="35">
        <f>IFERROR(VLOOKUP($D133,DATOS_ESF!$C:$T,COLUMN(DATOS_ESF!H:H)-2,0),"")</f>
        <v>396833714</v>
      </c>
      <c r="AB133" s="35">
        <f>IFERROR(VLOOKUP($D133,DATOS_ESF!$C:$T,COLUMN(DATOS_ESF!I:I)-2,0),"")</f>
        <v>0</v>
      </c>
      <c r="AC133" s="35">
        <f>IFERROR(VLOOKUP($D133,DATOS_ESF!$C:$T,COLUMN(DATOS_ESF!J:J)-2,0),"")</f>
        <v>386183603</v>
      </c>
      <c r="AD133" s="35">
        <f>IFERROR(VLOOKUP($D133,DATOS_ESF!$C:$T,COLUMN(DATOS_ESF!K:K)-2,0),"")</f>
        <v>-27005194</v>
      </c>
      <c r="AE133" s="35">
        <f>IFERROR(VLOOKUP($D133,DATOS_ESF!$C:$T,COLUMN(DATOS_ESF!L:L)-2,0),"")</f>
        <v>0</v>
      </c>
      <c r="AF133">
        <f>IFERROR(VLOOKUP($D133,DATOS_ESF!$C:$T,COLUMN(DATOS_ESF!M:M)-2,0),"")</f>
        <v>-37656390</v>
      </c>
      <c r="AG133">
        <f>IFERROR(VLOOKUP($D133,DATOS_ESF!$C:$T,COLUMN(DATOS_ESF!N:N)-2,0),"")</f>
        <v>0.90510788607038561</v>
      </c>
      <c r="AH133">
        <f>IFERROR(VLOOKUP($D133,DATOS_ESF!$C:$T,COLUMN(DATOS_ESF!O:O)-2,0),"")</f>
        <v>0.90510788607038561</v>
      </c>
      <c r="AI133">
        <f>IFERROR(VLOOKUP($D133,DATOS_ESF!$C:$T,COLUMN(DATOS_ESF!P:P)-2,0),"")</f>
        <v>0</v>
      </c>
      <c r="AJ133">
        <f>IFERROR(VLOOKUP($D133,DATOS_ESF!$C:$T,COLUMN(DATOS_ESF!Q:Q)-2,0),"")</f>
        <v>1.0751860170971468</v>
      </c>
      <c r="AK133">
        <f>IFERROR(VLOOKUP($D133,DATOS_ESF!$C:$T,COLUMN(DATOS_ESF!R:R)-2,0),"")</f>
        <v>-14.300345444657795</v>
      </c>
      <c r="AL133">
        <f>IFERROR(VLOOKUP($D133,DATOS_ESF!$C:$T,COLUMN(DATOS_ESF!S:S)-2,0),"")</f>
        <v>-7.518601709714684E-2</v>
      </c>
      <c r="AM133">
        <f>IFERROR(VLOOKUP($D133,DATOS_ERI!$C:$Z,COLUMN(DATOS_ERI!Z:Z)-2,0),"")</f>
        <v>246131174</v>
      </c>
      <c r="AN133">
        <f>IFERROR(VLOOKUP($D133,DATOS_ERI!$C:$AA,COLUMN(DATOS_ERI!AA:AA)-2,0),"")</f>
        <v>385145357</v>
      </c>
    </row>
    <row r="134" spans="1:40" hidden="1" x14ac:dyDescent="0.25">
      <c r="A134">
        <v>900190385</v>
      </c>
      <c r="B134" t="str">
        <f>VLOOKUP(A134,EMPRESAS!A:B,2,0)</f>
        <v>CBI Colombiana S.A.</v>
      </c>
      <c r="C134">
        <v>2017</v>
      </c>
      <c r="D134" t="s">
        <v>677</v>
      </c>
      <c r="E134" s="35">
        <f>IFERROR(VLOOKUP($D134,DATOS_ERI!$C:$Z,COLUMN(DATOS_ERI!E:E)-2,0),"")</f>
        <v>-13771195</v>
      </c>
      <c r="F134" s="35">
        <f>IFERROR(VLOOKUP($D134,DATOS_ERI!$C:$Z,COLUMN(DATOS_ERI!F:F)-2,0),"")</f>
        <v>-20864260</v>
      </c>
      <c r="G134" s="35">
        <f>IFERROR(VLOOKUP($D134,DATOS_ERI!$C:$Z,COLUMN(DATOS_ERI!G:G)-2,0),"")</f>
        <v>-55394068</v>
      </c>
      <c r="H134" s="35">
        <f>IFERROR(VLOOKUP($D134,DATOS_ERI!$C:$Z,COLUMN(DATOS_ERI!H:H)-2,0),"")</f>
        <v>-55487499</v>
      </c>
      <c r="I134" s="35">
        <f>IFERROR(VLOOKUP($D134,DATOS_ERI!$C:$Z,COLUMN(DATOS_ERI!I:I)-2,0),"")</f>
        <v>-55487499</v>
      </c>
      <c r="J134" s="40">
        <f>IFERROR(VLOOKUP($D134,DATOS_ERI!$C:$Z,COLUMN(DATOS_ERI!J:J)-2,0),"")</f>
        <v>-9.0833145350762283</v>
      </c>
      <c r="K134" s="40">
        <f>IFERROR(VLOOKUP($D134,DATOS_ERI!$C:$Z,COLUMN(DATOS_ERI!K:K)-2,0),"")</f>
        <v>-13.761814869487329</v>
      </c>
      <c r="L134" s="40">
        <f>IFERROR(VLOOKUP($D134,DATOS_ERI!$C:$Z,COLUMN(DATOS_ERI!L:L)-2,0),"")</f>
        <v>-36.598886747426619</v>
      </c>
      <c r="M134" s="40">
        <f>IFERROR(VLOOKUP($D134,DATOS_ERI!$C:$Z,COLUMN(DATOS_ERI!M:M)-2,0),"")</f>
        <v>58.498706547993599</v>
      </c>
      <c r="N134" s="35">
        <f>IFERROR(VLOOKUP($D134,DATOS_ERI!$C:$Z,COLUMN(DATOS_ERI!N:N)-2,0),"")</f>
        <v>1516098</v>
      </c>
      <c r="O134" s="35">
        <f>IFERROR(VLOOKUP($D134,DATOS_ERI!$C:$Z,COLUMN(DATOS_ERI!O:O)-2,0),"")</f>
        <v>15287293</v>
      </c>
      <c r="P134" s="35">
        <f>IFERROR(VLOOKUP($D134,DATOS_ERI!$C:$Z,COLUMN(DATOS_ERI!P:P)-2,0),"")</f>
        <v>638913</v>
      </c>
      <c r="Q134" s="35">
        <f>IFERROR(VLOOKUP($D134,DATOS_ERI!$C:$Z,COLUMN(DATOS_ERI!Q:Q)-2,0),"")</f>
        <v>0</v>
      </c>
      <c r="R134" s="35">
        <f>IFERROR(VLOOKUP($D134,DATOS_ERI!$C:$Z,COLUMN(DATOS_ERI!R:R)-2,0),"")</f>
        <v>6485750</v>
      </c>
      <c r="S134" s="35">
        <f>IFERROR(VLOOKUP($D134,DATOS_ERI!$C:$Z,COLUMN(DATOS_ERI!S:S)-2,0),"")</f>
        <v>0</v>
      </c>
      <c r="T134" s="35">
        <f>IFERROR(VLOOKUP($D134,DATOS_ERI!$C:$Z,COLUMN(DATOS_ERI!T:T)-2,0),"")</f>
        <v>31598</v>
      </c>
      <c r="U134" s="35">
        <f>IFERROR(VLOOKUP($D134,DATOS_ERI!$C:$Z,COLUMN(DATOS_ERI!U:U)-2,0),"")</f>
        <v>0</v>
      </c>
      <c r="V134" s="35">
        <f>IFERROR(VLOOKUP($D134,DATOS_ERI!$C:$Z,COLUMN(DATOS_ERI!V:V)-2,0),"")</f>
        <v>54159964</v>
      </c>
      <c r="W134" s="35">
        <f>IFERROR(VLOOKUP($D134,DATOS_ERI!$C:$Z,COLUMN(DATOS_ERI!W:W)-2,0),"")</f>
        <v>88689772</v>
      </c>
      <c r="X134" s="35">
        <f>IFERROR(VLOOKUP($D134,DATOS_ESF!$C:$T,COLUMN(DATOS_ESF!E:E)-2,0),"")</f>
        <v>624005937</v>
      </c>
      <c r="Y134" s="35">
        <f>IFERROR(VLOOKUP($D134,DATOS_ESF!$C:$T,COLUMN(DATOS_ESF!F:F)-2,0),"")</f>
        <v>120950611</v>
      </c>
      <c r="Z134" s="35">
        <f>IFERROR(VLOOKUP($D134,DATOS_ESF!$C:$T,COLUMN(DATOS_ESF!G:G)-2,0),"")</f>
        <v>744956548</v>
      </c>
      <c r="AA134" s="35">
        <f>IFERROR(VLOOKUP($D134,DATOS_ESF!$C:$T,COLUMN(DATOS_ESF!H:H)-2,0),"")</f>
        <v>791579532</v>
      </c>
      <c r="AB134" s="35">
        <f>IFERROR(VLOOKUP($D134,DATOS_ESF!$C:$T,COLUMN(DATOS_ESF!I:I)-2,0),"")</f>
        <v>0</v>
      </c>
      <c r="AC134" s="35">
        <f>IFERROR(VLOOKUP($D134,DATOS_ESF!$C:$T,COLUMN(DATOS_ESF!J:J)-2,0),"")</f>
        <v>791579532</v>
      </c>
      <c r="AD134" s="35">
        <f>IFERROR(VLOOKUP($D134,DATOS_ESF!$C:$T,COLUMN(DATOS_ESF!K:K)-2,0),"")</f>
        <v>-46622984</v>
      </c>
      <c r="AE134" s="35">
        <f>IFERROR(VLOOKUP($D134,DATOS_ESF!$C:$T,COLUMN(DATOS_ESF!L:L)-2,0),"")</f>
        <v>0</v>
      </c>
      <c r="AF134">
        <f>IFERROR(VLOOKUP($D134,DATOS_ESF!$C:$T,COLUMN(DATOS_ESF!M:M)-2,0),"")</f>
        <v>-167573595</v>
      </c>
      <c r="AG134">
        <f>IFERROR(VLOOKUP($D134,DATOS_ESF!$C:$T,COLUMN(DATOS_ESF!N:N)-2,0),"")</f>
        <v>0.78830479032648859</v>
      </c>
      <c r="AH134">
        <f>IFERROR(VLOOKUP($D134,DATOS_ESF!$C:$T,COLUMN(DATOS_ESF!O:O)-2,0),"")</f>
        <v>0.78830479032648859</v>
      </c>
      <c r="AI134">
        <f>IFERROR(VLOOKUP($D134,DATOS_ESF!$C:$T,COLUMN(DATOS_ESF!P:P)-2,0),"")</f>
        <v>0</v>
      </c>
      <c r="AJ134">
        <f>IFERROR(VLOOKUP($D134,DATOS_ESF!$C:$T,COLUMN(DATOS_ESF!Q:Q)-2,0),"")</f>
        <v>1.0625848368272883</v>
      </c>
      <c r="AK134">
        <f>IFERROR(VLOOKUP($D134,DATOS_ESF!$C:$T,COLUMN(DATOS_ESF!R:R)-2,0),"")</f>
        <v>-16.978311212341108</v>
      </c>
      <c r="AL134">
        <f>IFERROR(VLOOKUP($D134,DATOS_ESF!$C:$T,COLUMN(DATOS_ESF!S:S)-2,0),"")</f>
        <v>-6.2584836827288354E-2</v>
      </c>
      <c r="AM134">
        <f>IFERROR(VLOOKUP($D134,DATOS_ERI!$C:$Z,COLUMN(DATOS_ERI!Z:Z)-2,0),"")</f>
        <v>34843400</v>
      </c>
      <c r="AN134">
        <f>IFERROR(VLOOKUP($D134,DATOS_ERI!$C:$AA,COLUMN(DATOS_ERI!AA:AA)-2,0),"")</f>
        <v>111101728</v>
      </c>
    </row>
    <row r="135" spans="1:40" hidden="1" x14ac:dyDescent="0.25">
      <c r="A135">
        <v>900192242</v>
      </c>
      <c r="B135" t="str">
        <f>VLOOKUP(A135,EMPRESAS!A:B,2,0)</f>
        <v>ESTUDIOS Y PROYECTOS DEL SOL S.A.S.</v>
      </c>
      <c r="C135">
        <v>2016</v>
      </c>
      <c r="D135" t="s">
        <v>678</v>
      </c>
      <c r="E135" s="35">
        <f>IFERROR(VLOOKUP($D135,DATOS_ERI!$C:$Z,COLUMN(DATOS_ERI!E:E)-2,0),"")</f>
        <v>46097275</v>
      </c>
      <c r="F135" s="35">
        <f>IFERROR(VLOOKUP($D135,DATOS_ERI!$C:$Z,COLUMN(DATOS_ERI!F:F)-2,0),"")</f>
        <v>37745468</v>
      </c>
      <c r="G135" s="35">
        <f>IFERROR(VLOOKUP($D135,DATOS_ERI!$C:$Z,COLUMN(DATOS_ERI!G:G)-2,0),"")</f>
        <v>69135077</v>
      </c>
      <c r="H135" s="35">
        <f>IFERROR(VLOOKUP($D135,DATOS_ERI!$C:$Z,COLUMN(DATOS_ERI!H:H)-2,0),"")</f>
        <v>54583582</v>
      </c>
      <c r="I135" s="35">
        <f>IFERROR(VLOOKUP($D135,DATOS_ERI!$C:$Z,COLUMN(DATOS_ERI!I:I)-2,0),"")</f>
        <v>54583582</v>
      </c>
      <c r="J135" s="40">
        <f>IFERROR(VLOOKUP($D135,DATOS_ERI!$C:$Z,COLUMN(DATOS_ERI!J:J)-2,0),"")</f>
        <v>0.12778617353922483</v>
      </c>
      <c r="K135" s="40">
        <f>IFERROR(VLOOKUP($D135,DATOS_ERI!$C:$Z,COLUMN(DATOS_ERI!K:K)-2,0),"")</f>
        <v>0.10463414429957645</v>
      </c>
      <c r="L135" s="40">
        <f>IFERROR(VLOOKUP($D135,DATOS_ERI!$C:$Z,COLUMN(DATOS_ERI!L:L)-2,0),"")</f>
        <v>0.15131104998819364</v>
      </c>
      <c r="M135" s="40">
        <f>IFERROR(VLOOKUP($D135,DATOS_ERI!$C:$Z,COLUMN(DATOS_ERI!M:M)-2,0),"")</f>
        <v>0</v>
      </c>
      <c r="N135" s="35">
        <f>IFERROR(VLOOKUP($D135,DATOS_ERI!$C:$Z,COLUMN(DATOS_ERI!N:N)-2,0),"")</f>
        <v>360737580</v>
      </c>
      <c r="O135" s="35">
        <f>IFERROR(VLOOKUP($D135,DATOS_ERI!$C:$Z,COLUMN(DATOS_ERI!O:O)-2,0),"")</f>
        <v>314640305</v>
      </c>
      <c r="P135" s="35">
        <f>IFERROR(VLOOKUP($D135,DATOS_ERI!$C:$Z,COLUMN(DATOS_ERI!P:P)-2,0),"")</f>
        <v>20171269</v>
      </c>
      <c r="Q135" s="35">
        <f>IFERROR(VLOOKUP($D135,DATOS_ERI!$C:$Z,COLUMN(DATOS_ERI!Q:Q)-2,0),"")</f>
        <v>0</v>
      </c>
      <c r="R135" s="35">
        <f>IFERROR(VLOOKUP($D135,DATOS_ERI!$C:$Z,COLUMN(DATOS_ERI!R:R)-2,0),"")</f>
        <v>0</v>
      </c>
      <c r="S135" s="35">
        <f>IFERROR(VLOOKUP($D135,DATOS_ERI!$C:$Z,COLUMN(DATOS_ERI!S:S)-2,0),"")</f>
        <v>0</v>
      </c>
      <c r="T135" s="35">
        <f>IFERROR(VLOOKUP($D135,DATOS_ERI!$C:$Z,COLUMN(DATOS_ERI!T:T)-2,0),"")</f>
        <v>0</v>
      </c>
      <c r="U135" s="35">
        <f>IFERROR(VLOOKUP($D135,DATOS_ERI!$C:$Z,COLUMN(DATOS_ERI!U:U)-2,0),"")</f>
        <v>0</v>
      </c>
      <c r="V135" s="35">
        <f>IFERROR(VLOOKUP($D135,DATOS_ERI!$C:$Z,COLUMN(DATOS_ERI!V:V)-2,0),"")</f>
        <v>5820329</v>
      </c>
      <c r="W135" s="35">
        <f>IFERROR(VLOOKUP($D135,DATOS_ERI!$C:$Z,COLUMN(DATOS_ERI!W:W)-2,0),"")</f>
        <v>0</v>
      </c>
      <c r="X135" s="35">
        <f>IFERROR(VLOOKUP($D135,DATOS_ESF!$C:$T,COLUMN(DATOS_ESF!E:E)-2,0),"")</f>
        <v>260215768</v>
      </c>
      <c r="Y135" s="35">
        <f>IFERROR(VLOOKUP($D135,DATOS_ESF!$C:$T,COLUMN(DATOS_ESF!F:F)-2,0),"")</f>
        <v>863409013</v>
      </c>
      <c r="Z135" s="35">
        <f>IFERROR(VLOOKUP($D135,DATOS_ESF!$C:$T,COLUMN(DATOS_ESF!G:G)-2,0),"")</f>
        <v>1123624781</v>
      </c>
      <c r="AA135" s="35">
        <f>IFERROR(VLOOKUP($D135,DATOS_ESF!$C:$T,COLUMN(DATOS_ESF!H:H)-2,0),"")</f>
        <v>88396209</v>
      </c>
      <c r="AB135" s="35">
        <f>IFERROR(VLOOKUP($D135,DATOS_ESF!$C:$T,COLUMN(DATOS_ESF!I:I)-2,0),"")</f>
        <v>142240737</v>
      </c>
      <c r="AC135" s="35">
        <f>IFERROR(VLOOKUP($D135,DATOS_ESF!$C:$T,COLUMN(DATOS_ESF!J:J)-2,0),"")</f>
        <v>222088509</v>
      </c>
      <c r="AD135" s="35">
        <f>IFERROR(VLOOKUP($D135,DATOS_ESF!$C:$T,COLUMN(DATOS_ESF!K:K)-2,0),"")</f>
        <v>901536272</v>
      </c>
      <c r="AE135" s="35">
        <f>IFERROR(VLOOKUP($D135,DATOS_ESF!$C:$T,COLUMN(DATOS_ESF!L:L)-2,0),"")</f>
        <v>9297458</v>
      </c>
      <c r="AF135">
        <f>IFERROR(VLOOKUP($D135,DATOS_ESF!$C:$T,COLUMN(DATOS_ESF!M:M)-2,0),"")</f>
        <v>171819559</v>
      </c>
      <c r="AG135">
        <f>IFERROR(VLOOKUP($D135,DATOS_ESF!$C:$T,COLUMN(DATOS_ESF!N:N)-2,0),"")</f>
        <v>2.9437435263767928</v>
      </c>
      <c r="AH135">
        <f>IFERROR(VLOOKUP($D135,DATOS_ESF!$C:$T,COLUMN(DATOS_ESF!O:O)-2,0),"")</f>
        <v>2.8385641515463633</v>
      </c>
      <c r="AI135">
        <f>IFERROR(VLOOKUP($D135,DATOS_ESF!$C:$T,COLUMN(DATOS_ESF!P:P)-2,0),"")</f>
        <v>6.0700544106432748</v>
      </c>
      <c r="AJ135">
        <f>IFERROR(VLOOKUP($D135,DATOS_ESF!$C:$T,COLUMN(DATOS_ESF!Q:Q)-2,0),"")</f>
        <v>0.19765362312706058</v>
      </c>
      <c r="AK135">
        <f>IFERROR(VLOOKUP($D135,DATOS_ESF!$C:$T,COLUMN(DATOS_ESF!R:R)-2,0),"")</f>
        <v>0.24634450758959592</v>
      </c>
      <c r="AL135">
        <f>IFERROR(VLOOKUP($D135,DATOS_ESF!$C:$T,COLUMN(DATOS_ESF!S:S)-2,0),"")</f>
        <v>0.92893733446414617</v>
      </c>
      <c r="AM135">
        <f>IFERROR(VLOOKUP($D135,DATOS_ERI!$C:$Z,COLUMN(DATOS_ERI!Z:Z)-2,0),"")</f>
        <v>494281937</v>
      </c>
      <c r="AN135">
        <f>IFERROR(VLOOKUP($D135,DATOS_ERI!$C:$AA,COLUMN(DATOS_ERI!AA:AA)-2,0),"")</f>
        <v>334811574</v>
      </c>
    </row>
    <row r="136" spans="1:40" hidden="1" x14ac:dyDescent="0.25">
      <c r="A136">
        <v>900192242</v>
      </c>
      <c r="B136" t="str">
        <f>VLOOKUP(A136,EMPRESAS!A:B,2,0)</f>
        <v>ESTUDIOS Y PROYECTOS DEL SOL S.A.S.</v>
      </c>
      <c r="C136">
        <v>2017</v>
      </c>
      <c r="D136" t="s">
        <v>679</v>
      </c>
      <c r="E136" s="35">
        <f>IFERROR(VLOOKUP($D136,DATOS_ERI!$C:$Z,COLUMN(DATOS_ERI!E:E)-2,0),"")</f>
        <v>30587594</v>
      </c>
      <c r="F136" s="35">
        <f>IFERROR(VLOOKUP($D136,DATOS_ERI!$C:$Z,COLUMN(DATOS_ERI!F:F)-2,0),"")</f>
        <v>12409243</v>
      </c>
      <c r="G136" s="35">
        <f>IFERROR(VLOOKUP($D136,DATOS_ERI!$C:$Z,COLUMN(DATOS_ERI!G:G)-2,0),"")</f>
        <v>-58095945</v>
      </c>
      <c r="H136" s="35">
        <f>IFERROR(VLOOKUP($D136,DATOS_ERI!$C:$Z,COLUMN(DATOS_ERI!H:H)-2,0),"")</f>
        <v>-77303643</v>
      </c>
      <c r="I136" s="35">
        <f>IFERROR(VLOOKUP($D136,DATOS_ERI!$C:$Z,COLUMN(DATOS_ERI!I:I)-2,0),"")</f>
        <v>-77303643</v>
      </c>
      <c r="J136" s="40">
        <f>IFERROR(VLOOKUP($D136,DATOS_ERI!$C:$Z,COLUMN(DATOS_ERI!J:J)-2,0),"")</f>
        <v>0.12720364113985874</v>
      </c>
      <c r="K136" s="40">
        <f>IFERROR(VLOOKUP($D136,DATOS_ERI!$C:$Z,COLUMN(DATOS_ERI!K:K)-2,0),"")</f>
        <v>5.1605918837202558E-2</v>
      </c>
      <c r="L136" s="40">
        <f>IFERROR(VLOOKUP($D136,DATOS_ERI!$C:$Z,COLUMN(DATOS_ERI!L:L)-2,0),"")</f>
        <v>-0.3214801681680407</v>
      </c>
      <c r="M136" s="40">
        <f>IFERROR(VLOOKUP($D136,DATOS_ERI!$C:$Z,COLUMN(DATOS_ERI!M:M)-2,0),"")</f>
        <v>0</v>
      </c>
      <c r="N136" s="35">
        <f>IFERROR(VLOOKUP($D136,DATOS_ERI!$C:$Z,COLUMN(DATOS_ERI!N:N)-2,0),"")</f>
        <v>240461623</v>
      </c>
      <c r="O136" s="35">
        <f>IFERROR(VLOOKUP($D136,DATOS_ERI!$C:$Z,COLUMN(DATOS_ERI!O:O)-2,0),"")</f>
        <v>209874029</v>
      </c>
      <c r="P136" s="35">
        <f>IFERROR(VLOOKUP($D136,DATOS_ERI!$C:$Z,COLUMN(DATOS_ERI!P:P)-2,0),"")</f>
        <v>21927210</v>
      </c>
      <c r="Q136" s="35">
        <f>IFERROR(VLOOKUP($D136,DATOS_ERI!$C:$Z,COLUMN(DATOS_ERI!Q:Q)-2,0),"")</f>
        <v>0</v>
      </c>
      <c r="R136" s="35">
        <f>IFERROR(VLOOKUP($D136,DATOS_ERI!$C:$Z,COLUMN(DATOS_ERI!R:R)-2,0),"")</f>
        <v>0</v>
      </c>
      <c r="S136" s="35">
        <f>IFERROR(VLOOKUP($D136,DATOS_ERI!$C:$Z,COLUMN(DATOS_ERI!S:S)-2,0),"")</f>
        <v>0</v>
      </c>
      <c r="T136" s="35">
        <f>IFERROR(VLOOKUP($D136,DATOS_ERI!$C:$Z,COLUMN(DATOS_ERI!T:T)-2,0),"")</f>
        <v>0</v>
      </c>
      <c r="U136" s="35">
        <f>IFERROR(VLOOKUP($D136,DATOS_ERI!$C:$Z,COLUMN(DATOS_ERI!U:U)-2,0),"")</f>
        <v>0</v>
      </c>
      <c r="V136" s="35">
        <f>IFERROR(VLOOKUP($D136,DATOS_ERI!$C:$Z,COLUMN(DATOS_ERI!V:V)-2,0),"")</f>
        <v>24008126</v>
      </c>
      <c r="W136" s="35">
        <f>IFERROR(VLOOKUP($D136,DATOS_ERI!$C:$Z,COLUMN(DATOS_ERI!W:W)-2,0),"")</f>
        <v>0</v>
      </c>
      <c r="X136" s="35">
        <f>IFERROR(VLOOKUP($D136,DATOS_ESF!$C:$T,COLUMN(DATOS_ESF!E:E)-2,0),"")</f>
        <v>389170573</v>
      </c>
      <c r="Y136" s="35">
        <f>IFERROR(VLOOKUP($D136,DATOS_ESF!$C:$T,COLUMN(DATOS_ESF!F:F)-2,0),"")</f>
        <v>1739468600</v>
      </c>
      <c r="Z136" s="35">
        <f>IFERROR(VLOOKUP($D136,DATOS_ESF!$C:$T,COLUMN(DATOS_ESF!G:G)-2,0),"")</f>
        <v>2128639173</v>
      </c>
      <c r="AA136" s="35">
        <f>IFERROR(VLOOKUP($D136,DATOS_ESF!$C:$T,COLUMN(DATOS_ESF!H:H)-2,0),"")</f>
        <v>174849026</v>
      </c>
      <c r="AB136" s="35">
        <f>IFERROR(VLOOKUP($D136,DATOS_ESF!$C:$T,COLUMN(DATOS_ESF!I:I)-2,0),"")</f>
        <v>228081346</v>
      </c>
      <c r="AC136" s="35">
        <f>IFERROR(VLOOKUP($D136,DATOS_ESF!$C:$T,COLUMN(DATOS_ESF!J:J)-2,0),"")</f>
        <v>402930372</v>
      </c>
      <c r="AD136" s="35">
        <f>IFERROR(VLOOKUP($D136,DATOS_ESF!$C:$T,COLUMN(DATOS_ESF!K:K)-2,0),"")</f>
        <v>1725708801</v>
      </c>
      <c r="AE136" s="35">
        <f>IFERROR(VLOOKUP($D136,DATOS_ESF!$C:$T,COLUMN(DATOS_ESF!L:L)-2,0),"")</f>
        <v>15124712</v>
      </c>
      <c r="AF136">
        <f>IFERROR(VLOOKUP($D136,DATOS_ESF!$C:$T,COLUMN(DATOS_ESF!M:M)-2,0),"")</f>
        <v>214321547</v>
      </c>
      <c r="AG136">
        <f>IFERROR(VLOOKUP($D136,DATOS_ESF!$C:$T,COLUMN(DATOS_ESF!N:N)-2,0),"")</f>
        <v>2.2257520210607291</v>
      </c>
      <c r="AH136">
        <f>IFERROR(VLOOKUP($D136,DATOS_ESF!$C:$T,COLUMN(DATOS_ESF!O:O)-2,0),"")</f>
        <v>2.1392504697166572</v>
      </c>
      <c r="AI136">
        <f>IFERROR(VLOOKUP($D136,DATOS_ESF!$C:$T,COLUMN(DATOS_ESF!P:P)-2,0),"")</f>
        <v>7.626527247870591</v>
      </c>
      <c r="AJ136">
        <f>IFERROR(VLOOKUP($D136,DATOS_ESF!$C:$T,COLUMN(DATOS_ESF!Q:Q)-2,0),"")</f>
        <v>0.18929012352625721</v>
      </c>
      <c r="AK136">
        <f>IFERROR(VLOOKUP($D136,DATOS_ESF!$C:$T,COLUMN(DATOS_ESF!R:R)-2,0),"")</f>
        <v>0.23348688478989799</v>
      </c>
      <c r="AL136">
        <f>IFERROR(VLOOKUP($D136,DATOS_ESF!$C:$T,COLUMN(DATOS_ESF!S:S)-2,0),"")</f>
        <v>0.91785877652830361</v>
      </c>
      <c r="AM136">
        <f>IFERROR(VLOOKUP($D136,DATOS_ERI!$C:$Z,COLUMN(DATOS_ERI!Z:Z)-2,0),"")</f>
        <v>324954255</v>
      </c>
      <c r="AN136">
        <f>IFERROR(VLOOKUP($D136,DATOS_ERI!$C:$AA,COLUMN(DATOS_ERI!AA:AA)-2,0),"")</f>
        <v>231801239</v>
      </c>
    </row>
    <row r="137" spans="1:40" hidden="1" x14ac:dyDescent="0.25">
      <c r="A137">
        <v>900192242</v>
      </c>
      <c r="B137" t="str">
        <f>VLOOKUP(A137,EMPRESAS!A:B,2,0)</f>
        <v>ESTUDIOS Y PROYECTOS DEL SOL S.A.S.</v>
      </c>
      <c r="C137" t="s">
        <v>398</v>
      </c>
      <c r="D137" t="s">
        <v>680</v>
      </c>
      <c r="E137" s="35">
        <f>IFERROR(VLOOKUP($D137,DATOS_ERI!$C:$Z,COLUMN(DATOS_ERI!E:E)-2,0),"")</f>
        <v>21413118</v>
      </c>
      <c r="F137" s="35">
        <f>IFERROR(VLOOKUP($D137,DATOS_ERI!$C:$Z,COLUMN(DATOS_ERI!F:F)-2,0),"")</f>
        <v>14015933</v>
      </c>
      <c r="G137" s="35">
        <f>IFERROR(VLOOKUP($D137,DATOS_ERI!$C:$Z,COLUMN(DATOS_ERI!G:G)-2,0),"")</f>
        <v>22856110</v>
      </c>
      <c r="H137" s="35">
        <f>IFERROR(VLOOKUP($D137,DATOS_ERI!$C:$Z,COLUMN(DATOS_ERI!H:H)-2,0),"")</f>
        <v>17085315</v>
      </c>
      <c r="I137" s="35">
        <f>IFERROR(VLOOKUP($D137,DATOS_ERI!$C:$Z,COLUMN(DATOS_ERI!I:I)-2,0),"")</f>
        <v>17085315</v>
      </c>
      <c r="J137" s="40">
        <f>IFERROR(VLOOKUP($D137,DATOS_ERI!$C:$Z,COLUMN(DATOS_ERI!J:J)-2,0),"")</f>
        <v>0.16264059793199287</v>
      </c>
      <c r="K137" s="40">
        <f>IFERROR(VLOOKUP($D137,DATOS_ERI!$C:$Z,COLUMN(DATOS_ERI!K:K)-2,0),"")</f>
        <v>0.10645622574417936</v>
      </c>
      <c r="L137" s="40">
        <f>IFERROR(VLOOKUP($D137,DATOS_ERI!$C:$Z,COLUMN(DATOS_ERI!L:L)-2,0),"")</f>
        <v>0.12976932399365879</v>
      </c>
      <c r="M137" s="40">
        <f>IFERROR(VLOOKUP($D137,DATOS_ERI!$C:$Z,COLUMN(DATOS_ERI!M:M)-2,0),"")</f>
        <v>6.8391783265754777E-2</v>
      </c>
      <c r="N137" s="35">
        <f>IFERROR(VLOOKUP($D137,DATOS_ERI!$C:$Z,COLUMN(DATOS_ERI!N:N)-2,0),"")</f>
        <v>131659120</v>
      </c>
      <c r="O137" s="35">
        <f>IFERROR(VLOOKUP($D137,DATOS_ERI!$C:$Z,COLUMN(DATOS_ERI!O:O)-2,0),"")</f>
        <v>110246002</v>
      </c>
      <c r="P137" s="35">
        <f>IFERROR(VLOOKUP($D137,DATOS_ERI!$C:$Z,COLUMN(DATOS_ERI!P:P)-2,0),"")</f>
        <v>7947291</v>
      </c>
      <c r="Q137" s="35">
        <f>IFERROR(VLOOKUP($D137,DATOS_ERI!$C:$Z,COLUMN(DATOS_ERI!Q:Q)-2,0),"")</f>
        <v>828352</v>
      </c>
      <c r="R137" s="35">
        <f>IFERROR(VLOOKUP($D137,DATOS_ERI!$C:$Z,COLUMN(DATOS_ERI!R:R)-2,0),"")</f>
        <v>0</v>
      </c>
      <c r="S137" s="35">
        <f>IFERROR(VLOOKUP($D137,DATOS_ERI!$C:$Z,COLUMN(DATOS_ERI!S:S)-2,0),"")</f>
        <v>0</v>
      </c>
      <c r="T137" s="35">
        <f>IFERROR(VLOOKUP($D137,DATOS_ERI!$C:$Z,COLUMN(DATOS_ERI!T:T)-2,0),"")</f>
        <v>1554237</v>
      </c>
      <c r="U137" s="35">
        <f>IFERROR(VLOOKUP($D137,DATOS_ERI!$C:$Z,COLUMN(DATOS_ERI!U:U)-2,0),"")</f>
        <v>175779</v>
      </c>
      <c r="V137" s="35">
        <f>IFERROR(VLOOKUP($D137,DATOS_ERI!$C:$Z,COLUMN(DATOS_ERI!V:V)-2,0),"")</f>
        <v>6336978</v>
      </c>
      <c r="W137" s="35">
        <f>IFERROR(VLOOKUP($D137,DATOS_ERI!$C:$Z,COLUMN(DATOS_ERI!W:W)-2,0),"")</f>
        <v>9004402</v>
      </c>
      <c r="X137" s="35" t="str">
        <f>IFERROR(VLOOKUP($D137,DATOS_ESF!$C:$T,COLUMN(DATOS_ESF!E:E)-2,0),"")</f>
        <v/>
      </c>
      <c r="Y137" s="35" t="str">
        <f>IFERROR(VLOOKUP($D137,DATOS_ESF!$C:$T,COLUMN(DATOS_ESF!F:F)-2,0),"")</f>
        <v/>
      </c>
      <c r="Z137" s="35" t="str">
        <f>IFERROR(VLOOKUP($D137,DATOS_ESF!$C:$T,COLUMN(DATOS_ESF!G:G)-2,0),"")</f>
        <v/>
      </c>
      <c r="AA137" s="35" t="str">
        <f>IFERROR(VLOOKUP($D137,DATOS_ESF!$C:$T,COLUMN(DATOS_ESF!H:H)-2,0),"")</f>
        <v/>
      </c>
      <c r="AB137" s="35" t="str">
        <f>IFERROR(VLOOKUP($D137,DATOS_ESF!$C:$T,COLUMN(DATOS_ESF!I:I)-2,0),"")</f>
        <v/>
      </c>
      <c r="AC137" s="35" t="str">
        <f>IFERROR(VLOOKUP($D137,DATOS_ESF!$C:$T,COLUMN(DATOS_ESF!J:J)-2,0),"")</f>
        <v/>
      </c>
      <c r="AD137" s="35" t="str">
        <f>IFERROR(VLOOKUP($D137,DATOS_ESF!$C:$T,COLUMN(DATOS_ESF!K:K)-2,0),"")</f>
        <v/>
      </c>
      <c r="AE137" s="35" t="str">
        <f>IFERROR(VLOOKUP($D137,DATOS_ESF!$C:$T,COLUMN(DATOS_ESF!L:L)-2,0),"")</f>
        <v/>
      </c>
      <c r="AF137" t="str">
        <f>IFERROR(VLOOKUP($D137,DATOS_ESF!$C:$T,COLUMN(DATOS_ESF!M:M)-2,0),"")</f>
        <v/>
      </c>
      <c r="AG137" t="str">
        <f>IFERROR(VLOOKUP($D137,DATOS_ESF!$C:$T,COLUMN(DATOS_ESF!N:N)-2,0),"")</f>
        <v/>
      </c>
      <c r="AH137" t="str">
        <f>IFERROR(VLOOKUP($D137,DATOS_ESF!$C:$T,COLUMN(DATOS_ESF!O:O)-2,0),"")</f>
        <v/>
      </c>
      <c r="AI137" t="str">
        <f>IFERROR(VLOOKUP($D137,DATOS_ESF!$C:$T,COLUMN(DATOS_ESF!P:P)-2,0),"")</f>
        <v/>
      </c>
      <c r="AJ137" t="str">
        <f>IFERROR(VLOOKUP($D137,DATOS_ESF!$C:$T,COLUMN(DATOS_ESF!Q:Q)-2,0),"")</f>
        <v/>
      </c>
      <c r="AK137" t="str">
        <f>IFERROR(VLOOKUP($D137,DATOS_ESF!$C:$T,COLUMN(DATOS_ESF!R:R)-2,0),"")</f>
        <v/>
      </c>
      <c r="AL137" t="str">
        <f>IFERROR(VLOOKUP($D137,DATOS_ESF!$C:$T,COLUMN(DATOS_ESF!S:S)-2,0),"")</f>
        <v/>
      </c>
      <c r="AM137">
        <f>IFERROR(VLOOKUP($D137,DATOS_ERI!$C:$Z,COLUMN(DATOS_ERI!Z:Z)-2,0),"")</f>
        <v>170844664</v>
      </c>
      <c r="AN137">
        <f>IFERROR(VLOOKUP($D137,DATOS_ERI!$C:$AA,COLUMN(DATOS_ERI!AA:AA)-2,0),"")</f>
        <v>128201826</v>
      </c>
    </row>
    <row r="138" spans="1:40" hidden="1" x14ac:dyDescent="0.25">
      <c r="A138">
        <v>900192242</v>
      </c>
      <c r="B138" t="str">
        <f>VLOOKUP(A138,EMPRESAS!A:B,2,0)</f>
        <v>ESTUDIOS Y PROYECTOS DEL SOL S.A.S.</v>
      </c>
      <c r="C138" t="s">
        <v>399</v>
      </c>
      <c r="D138" t="s">
        <v>681</v>
      </c>
      <c r="E138" s="35">
        <f>IFERROR(VLOOKUP($D138,DATOS_ERI!$C:$Z,COLUMN(DATOS_ERI!E:E)-2,0),"")</f>
        <v>6391700</v>
      </c>
      <c r="F138" s="35">
        <f>IFERROR(VLOOKUP($D138,DATOS_ERI!$C:$Z,COLUMN(DATOS_ERI!F:F)-2,0),"")</f>
        <v>6392979</v>
      </c>
      <c r="G138" s="35">
        <f>IFERROR(VLOOKUP($D138,DATOS_ERI!$C:$Z,COLUMN(DATOS_ERI!G:G)-2,0),"")</f>
        <v>19627759</v>
      </c>
      <c r="H138" s="35">
        <f>IFERROR(VLOOKUP($D138,DATOS_ERI!$C:$Z,COLUMN(DATOS_ERI!H:H)-2,0),"")</f>
        <v>23974367</v>
      </c>
      <c r="I138" s="35">
        <f>IFERROR(VLOOKUP($D138,DATOS_ERI!$C:$Z,COLUMN(DATOS_ERI!I:I)-2,0),"")</f>
        <v>23974367</v>
      </c>
      <c r="J138" s="40">
        <f>IFERROR(VLOOKUP($D138,DATOS_ERI!$C:$Z,COLUMN(DATOS_ERI!J:J)-2,0),"")</f>
        <v>4.5793153036301264E-2</v>
      </c>
      <c r="K138" s="40">
        <f>IFERROR(VLOOKUP($D138,DATOS_ERI!$C:$Z,COLUMN(DATOS_ERI!K:K)-2,0),"")</f>
        <v>4.5802316395459772E-2</v>
      </c>
      <c r="L138" s="40">
        <f>IFERROR(VLOOKUP($D138,DATOS_ERI!$C:$Z,COLUMN(DATOS_ERI!L:L)-2,0),"")</f>
        <v>0.17176367116408012</v>
      </c>
      <c r="M138" s="40">
        <f>IFERROR(VLOOKUP($D138,DATOS_ERI!$C:$Z,COLUMN(DATOS_ERI!M:M)-2,0),"")</f>
        <v>4.8597835892548256E-2</v>
      </c>
      <c r="N138" s="35">
        <f>IFERROR(VLOOKUP($D138,DATOS_ERI!$C:$Z,COLUMN(DATOS_ERI!N:N)-2,0),"")</f>
        <v>139577635</v>
      </c>
      <c r="O138" s="35">
        <f>IFERROR(VLOOKUP($D138,DATOS_ERI!$C:$Z,COLUMN(DATOS_ERI!O:O)-2,0),"")</f>
        <v>133185935</v>
      </c>
      <c r="P138" s="35">
        <f>IFERROR(VLOOKUP($D138,DATOS_ERI!$C:$Z,COLUMN(DATOS_ERI!P:P)-2,0),"")</f>
        <v>7674526</v>
      </c>
      <c r="Q138" s="35">
        <f>IFERROR(VLOOKUP($D138,DATOS_ERI!$C:$Z,COLUMN(DATOS_ERI!Q:Q)-2,0),"")</f>
        <v>1265878</v>
      </c>
      <c r="R138" s="35">
        <f>IFERROR(VLOOKUP($D138,DATOS_ERI!$C:$Z,COLUMN(DATOS_ERI!R:R)-2,0),"")</f>
        <v>0</v>
      </c>
      <c r="S138" s="35">
        <f>IFERROR(VLOOKUP($D138,DATOS_ERI!$C:$Z,COLUMN(DATOS_ERI!S:S)-2,0),"")</f>
        <v>0</v>
      </c>
      <c r="T138" s="35">
        <f>IFERROR(VLOOKUP($D138,DATOS_ERI!$C:$Z,COLUMN(DATOS_ERI!T:T)-2,0),"")</f>
        <v>9820831</v>
      </c>
      <c r="U138" s="35">
        <f>IFERROR(VLOOKUP($D138,DATOS_ERI!$C:$Z,COLUMN(DATOS_ERI!U:U)-2,0),"")</f>
        <v>879148</v>
      </c>
      <c r="V138" s="35">
        <f>IFERROR(VLOOKUP($D138,DATOS_ERI!$C:$Z,COLUMN(DATOS_ERI!V:V)-2,0),"")</f>
        <v>3453652</v>
      </c>
      <c r="W138" s="35">
        <f>IFERROR(VLOOKUP($D138,DATOS_ERI!$C:$Z,COLUMN(DATOS_ERI!W:W)-2,0),"")</f>
        <v>6783171</v>
      </c>
      <c r="X138" s="35" t="str">
        <f>IFERROR(VLOOKUP($D138,DATOS_ESF!$C:$T,COLUMN(DATOS_ESF!E:E)-2,0),"")</f>
        <v/>
      </c>
      <c r="Y138" s="35" t="str">
        <f>IFERROR(VLOOKUP($D138,DATOS_ESF!$C:$T,COLUMN(DATOS_ESF!F:F)-2,0),"")</f>
        <v/>
      </c>
      <c r="Z138" s="35" t="str">
        <f>IFERROR(VLOOKUP($D138,DATOS_ESF!$C:$T,COLUMN(DATOS_ESF!G:G)-2,0),"")</f>
        <v/>
      </c>
      <c r="AA138" s="35" t="str">
        <f>IFERROR(VLOOKUP($D138,DATOS_ESF!$C:$T,COLUMN(DATOS_ESF!H:H)-2,0),"")</f>
        <v/>
      </c>
      <c r="AB138" s="35" t="str">
        <f>IFERROR(VLOOKUP($D138,DATOS_ESF!$C:$T,COLUMN(DATOS_ESF!I:I)-2,0),"")</f>
        <v/>
      </c>
      <c r="AC138" s="35" t="str">
        <f>IFERROR(VLOOKUP($D138,DATOS_ESF!$C:$T,COLUMN(DATOS_ESF!J:J)-2,0),"")</f>
        <v/>
      </c>
      <c r="AD138" s="35" t="str">
        <f>IFERROR(VLOOKUP($D138,DATOS_ESF!$C:$T,COLUMN(DATOS_ESF!K:K)-2,0),"")</f>
        <v/>
      </c>
      <c r="AE138" s="35" t="str">
        <f>IFERROR(VLOOKUP($D138,DATOS_ESF!$C:$T,COLUMN(DATOS_ESF!L:L)-2,0),"")</f>
        <v/>
      </c>
      <c r="AF138" t="str">
        <f>IFERROR(VLOOKUP($D138,DATOS_ESF!$C:$T,COLUMN(DATOS_ESF!M:M)-2,0),"")</f>
        <v/>
      </c>
      <c r="AG138" t="str">
        <f>IFERROR(VLOOKUP($D138,DATOS_ESF!$C:$T,COLUMN(DATOS_ESF!N:N)-2,0),"")</f>
        <v/>
      </c>
      <c r="AH138" t="str">
        <f>IFERROR(VLOOKUP($D138,DATOS_ESF!$C:$T,COLUMN(DATOS_ESF!O:O)-2,0),"")</f>
        <v/>
      </c>
      <c r="AI138" t="str">
        <f>IFERROR(VLOOKUP($D138,DATOS_ESF!$C:$T,COLUMN(DATOS_ESF!P:P)-2,0),"")</f>
        <v/>
      </c>
      <c r="AJ138" t="str">
        <f>IFERROR(VLOOKUP($D138,DATOS_ESF!$C:$T,COLUMN(DATOS_ESF!Q:Q)-2,0),"")</f>
        <v/>
      </c>
      <c r="AK138" t="str">
        <f>IFERROR(VLOOKUP($D138,DATOS_ESF!$C:$T,COLUMN(DATOS_ESF!R:R)-2,0),"")</f>
        <v/>
      </c>
      <c r="AL138" t="str">
        <f>IFERROR(VLOOKUP($D138,DATOS_ESF!$C:$T,COLUMN(DATOS_ESF!S:S)-2,0),"")</f>
        <v/>
      </c>
      <c r="AM138">
        <f>IFERROR(VLOOKUP($D138,DATOS_ERI!$C:$Z,COLUMN(DATOS_ERI!Z:Z)-2,0),"")</f>
        <v>171462788</v>
      </c>
      <c r="AN138">
        <f>IFERROR(VLOOKUP($D138,DATOS_ERI!$C:$AA,COLUMN(DATOS_ERI!AA:AA)-2,0),"")</f>
        <v>149788658</v>
      </c>
    </row>
    <row r="139" spans="1:40" hidden="1" x14ac:dyDescent="0.25">
      <c r="A139">
        <v>900192242</v>
      </c>
      <c r="B139" t="str">
        <f>VLOOKUP(A139,EMPRESAS!A:B,2,0)</f>
        <v>ESTUDIOS Y PROYECTOS DEL SOL S.A.S.</v>
      </c>
      <c r="C139" t="s">
        <v>402</v>
      </c>
      <c r="D139" t="s">
        <v>682</v>
      </c>
      <c r="E139" s="35">
        <f>IFERROR(VLOOKUP($D139,DATOS_ERI!$C:$Z,COLUMN(DATOS_ERI!E:E)-2,0),"")</f>
        <v>20216641</v>
      </c>
      <c r="F139" s="35">
        <f>IFERROR(VLOOKUP($D139,DATOS_ERI!$C:$Z,COLUMN(DATOS_ERI!F:F)-2,0),"")</f>
        <v>16203859</v>
      </c>
      <c r="G139" s="35">
        <f>IFERROR(VLOOKUP($D139,DATOS_ERI!$C:$Z,COLUMN(DATOS_ERI!G:G)-2,0),"")</f>
        <v>-17235973</v>
      </c>
      <c r="H139" s="35">
        <f>IFERROR(VLOOKUP($D139,DATOS_ERI!$C:$Z,COLUMN(DATOS_ERI!H:H)-2,0),"")</f>
        <v>-28766080</v>
      </c>
      <c r="I139" s="35">
        <f>IFERROR(VLOOKUP($D139,DATOS_ERI!$C:$Z,COLUMN(DATOS_ERI!I:I)-2,0),"")</f>
        <v>-28766080</v>
      </c>
      <c r="J139" s="40">
        <f>IFERROR(VLOOKUP($D139,DATOS_ERI!$C:$Z,COLUMN(DATOS_ERI!J:J)-2,0),"")</f>
        <v>0.10496840312923235</v>
      </c>
      <c r="K139" s="40">
        <f>IFERROR(VLOOKUP($D139,DATOS_ERI!$C:$Z,COLUMN(DATOS_ERI!K:K)-2,0),"")</f>
        <v>8.4133323817801378E-2</v>
      </c>
      <c r="L139" s="40">
        <f>IFERROR(VLOOKUP($D139,DATOS_ERI!$C:$Z,COLUMN(DATOS_ERI!L:L)-2,0),"")</f>
        <v>-0.14935861411832699</v>
      </c>
      <c r="M139" s="40">
        <f>IFERROR(VLOOKUP($D139,DATOS_ERI!$C:$Z,COLUMN(DATOS_ERI!M:M)-2,0),"")</f>
        <v>4.1927934695066879E-2</v>
      </c>
      <c r="N139" s="35">
        <f>IFERROR(VLOOKUP($D139,DATOS_ERI!$C:$Z,COLUMN(DATOS_ERI!N:N)-2,0),"")</f>
        <v>192597395</v>
      </c>
      <c r="O139" s="35">
        <f>IFERROR(VLOOKUP($D139,DATOS_ERI!$C:$Z,COLUMN(DATOS_ERI!O:O)-2,0),"")</f>
        <v>172380754</v>
      </c>
      <c r="P139" s="35">
        <f>IFERROR(VLOOKUP($D139,DATOS_ERI!$C:$Z,COLUMN(DATOS_ERI!P:P)-2,0),"")</f>
        <v>12739611</v>
      </c>
      <c r="Q139" s="35">
        <f>IFERROR(VLOOKUP($D139,DATOS_ERI!$C:$Z,COLUMN(DATOS_ERI!Q:Q)-2,0),"")</f>
        <v>988250</v>
      </c>
      <c r="R139" s="35">
        <f>IFERROR(VLOOKUP($D139,DATOS_ERI!$C:$Z,COLUMN(DATOS_ERI!R:R)-2,0),"")</f>
        <v>0</v>
      </c>
      <c r="S139" s="35">
        <f>IFERROR(VLOOKUP($D139,DATOS_ERI!$C:$Z,COLUMN(DATOS_ERI!S:S)-2,0),"")</f>
        <v>0</v>
      </c>
      <c r="T139" s="35">
        <f>IFERROR(VLOOKUP($D139,DATOS_ERI!$C:$Z,COLUMN(DATOS_ERI!T:T)-2,0),"")</f>
        <v>11413565</v>
      </c>
      <c r="U139" s="35">
        <f>IFERROR(VLOOKUP($D139,DATOS_ERI!$C:$Z,COLUMN(DATOS_ERI!U:U)-2,0),"")</f>
        <v>1698486</v>
      </c>
      <c r="V139" s="35">
        <f>IFERROR(VLOOKUP($D139,DATOS_ERI!$C:$Z,COLUMN(DATOS_ERI!V:V)-2,0),"")</f>
        <v>16204492</v>
      </c>
      <c r="W139" s="35">
        <f>IFERROR(VLOOKUP($D139,DATOS_ERI!$C:$Z,COLUMN(DATOS_ERI!W:W)-2,0),"")</f>
        <v>8075211</v>
      </c>
      <c r="X139" s="35" t="str">
        <f>IFERROR(VLOOKUP($D139,DATOS_ESF!$C:$T,COLUMN(DATOS_ESF!E:E)-2,0),"")</f>
        <v/>
      </c>
      <c r="Y139" s="35" t="str">
        <f>IFERROR(VLOOKUP($D139,DATOS_ESF!$C:$T,COLUMN(DATOS_ESF!F:F)-2,0),"")</f>
        <v/>
      </c>
      <c r="Z139" s="35" t="str">
        <f>IFERROR(VLOOKUP($D139,DATOS_ESF!$C:$T,COLUMN(DATOS_ESF!G:G)-2,0),"")</f>
        <v/>
      </c>
      <c r="AA139" s="35" t="str">
        <f>IFERROR(VLOOKUP($D139,DATOS_ESF!$C:$T,COLUMN(DATOS_ESF!H:H)-2,0),"")</f>
        <v/>
      </c>
      <c r="AB139" s="35" t="str">
        <f>IFERROR(VLOOKUP($D139,DATOS_ESF!$C:$T,COLUMN(DATOS_ESF!I:I)-2,0),"")</f>
        <v/>
      </c>
      <c r="AC139" s="35" t="str">
        <f>IFERROR(VLOOKUP($D139,DATOS_ESF!$C:$T,COLUMN(DATOS_ESF!J:J)-2,0),"")</f>
        <v/>
      </c>
      <c r="AD139" s="35" t="str">
        <f>IFERROR(VLOOKUP($D139,DATOS_ESF!$C:$T,COLUMN(DATOS_ESF!K:K)-2,0),"")</f>
        <v/>
      </c>
      <c r="AE139" s="35" t="str">
        <f>IFERROR(VLOOKUP($D139,DATOS_ESF!$C:$T,COLUMN(DATOS_ESF!L:L)-2,0),"")</f>
        <v/>
      </c>
      <c r="AF139" t="str">
        <f>IFERROR(VLOOKUP($D139,DATOS_ESF!$C:$T,COLUMN(DATOS_ESF!M:M)-2,0),"")</f>
        <v/>
      </c>
      <c r="AG139" t="str">
        <f>IFERROR(VLOOKUP($D139,DATOS_ESF!$C:$T,COLUMN(DATOS_ESF!N:N)-2,0),"")</f>
        <v/>
      </c>
      <c r="AH139" t="str">
        <f>IFERROR(VLOOKUP($D139,DATOS_ESF!$C:$T,COLUMN(DATOS_ESF!O:O)-2,0),"")</f>
        <v/>
      </c>
      <c r="AI139" t="str">
        <f>IFERROR(VLOOKUP($D139,DATOS_ESF!$C:$T,COLUMN(DATOS_ESF!P:P)-2,0),"")</f>
        <v/>
      </c>
      <c r="AJ139" t="str">
        <f>IFERROR(VLOOKUP($D139,DATOS_ESF!$C:$T,COLUMN(DATOS_ESF!Q:Q)-2,0),"")</f>
        <v/>
      </c>
      <c r="AK139" t="str">
        <f>IFERROR(VLOOKUP($D139,DATOS_ESF!$C:$T,COLUMN(DATOS_ESF!R:R)-2,0),"")</f>
        <v/>
      </c>
      <c r="AL139" t="str">
        <f>IFERROR(VLOOKUP($D139,DATOS_ESF!$C:$T,COLUMN(DATOS_ESF!S:S)-2,0),"")</f>
        <v/>
      </c>
      <c r="AM139">
        <f>IFERROR(VLOOKUP($D139,DATOS_ERI!$C:$Z,COLUMN(DATOS_ERI!Z:Z)-2,0),"")</f>
        <v>206380305</v>
      </c>
      <c r="AN139">
        <f>IFERROR(VLOOKUP($D139,DATOS_ERI!$C:$AA,COLUMN(DATOS_ERI!AA:AA)-2,0),"")</f>
        <v>195882312</v>
      </c>
    </row>
    <row r="140" spans="1:40" hidden="1" x14ac:dyDescent="0.25">
      <c r="A140">
        <v>900192726</v>
      </c>
      <c r="B140" t="str">
        <f>VLOOKUP(A140,EMPRESAS!A:B,2,0)</f>
        <v>ARCO CONSTRUCTORES SAS</v>
      </c>
      <c r="C140">
        <v>2016</v>
      </c>
      <c r="D140" t="s">
        <v>683</v>
      </c>
      <c r="E140" s="35">
        <f>IFERROR(VLOOKUP($D140,DATOS_ERI!$C:$Z,COLUMN(DATOS_ERI!E:E)-2,0),"")</f>
        <v>2936089</v>
      </c>
      <c r="F140" s="35">
        <f>IFERROR(VLOOKUP($D140,DATOS_ERI!$C:$Z,COLUMN(DATOS_ERI!F:F)-2,0),"")</f>
        <v>904668</v>
      </c>
      <c r="G140" s="35">
        <f>IFERROR(VLOOKUP($D140,DATOS_ERI!$C:$Z,COLUMN(DATOS_ERI!G:G)-2,0),"")</f>
        <v>547638</v>
      </c>
      <c r="H140" s="35">
        <f>IFERROR(VLOOKUP($D140,DATOS_ERI!$C:$Z,COLUMN(DATOS_ERI!H:H)-2,0),"")</f>
        <v>435202</v>
      </c>
      <c r="I140" s="35">
        <f>IFERROR(VLOOKUP($D140,DATOS_ERI!$C:$Z,COLUMN(DATOS_ERI!I:I)-2,0),"")</f>
        <v>435202</v>
      </c>
      <c r="J140" s="40">
        <f>IFERROR(VLOOKUP($D140,DATOS_ERI!$C:$Z,COLUMN(DATOS_ERI!J:J)-2,0),"")</f>
        <v>0.20715385858226673</v>
      </c>
      <c r="K140" s="40">
        <f>IFERROR(VLOOKUP($D140,DATOS_ERI!$C:$Z,COLUMN(DATOS_ERI!K:K)-2,0),"")</f>
        <v>6.3828265061414036E-2</v>
      </c>
      <c r="L140" s="40">
        <f>IFERROR(VLOOKUP($D140,DATOS_ERI!$C:$Z,COLUMN(DATOS_ERI!L:L)-2,0),"")</f>
        <v>3.070539536189797E-2</v>
      </c>
      <c r="M140" s="40">
        <f>IFERROR(VLOOKUP($D140,DATOS_ERI!$C:$Z,COLUMN(DATOS_ERI!M:M)-2,0),"")</f>
        <v>3.199442338397019E-2</v>
      </c>
      <c r="N140" s="35">
        <f>IFERROR(VLOOKUP($D140,DATOS_ERI!$C:$Z,COLUMN(DATOS_ERI!N:N)-2,0),"")</f>
        <v>14173470</v>
      </c>
      <c r="O140" s="35">
        <f>IFERROR(VLOOKUP($D140,DATOS_ERI!$C:$Z,COLUMN(DATOS_ERI!O:O)-2,0),"")</f>
        <v>11237381</v>
      </c>
      <c r="P140" s="35">
        <f>IFERROR(VLOOKUP($D140,DATOS_ERI!$C:$Z,COLUMN(DATOS_ERI!P:P)-2,0),"")</f>
        <v>73795</v>
      </c>
      <c r="Q140" s="35">
        <f>IFERROR(VLOOKUP($D140,DATOS_ERI!$C:$Z,COLUMN(DATOS_ERI!Q:Q)-2,0),"")</f>
        <v>0</v>
      </c>
      <c r="R140" s="35">
        <f>IFERROR(VLOOKUP($D140,DATOS_ERI!$C:$Z,COLUMN(DATOS_ERI!R:R)-2,0),"")</f>
        <v>453472</v>
      </c>
      <c r="S140" s="35">
        <f>IFERROR(VLOOKUP($D140,DATOS_ERI!$C:$Z,COLUMN(DATOS_ERI!S:S)-2,0),"")</f>
        <v>1600596</v>
      </c>
      <c r="T140" s="35">
        <f>IFERROR(VLOOKUP($D140,DATOS_ERI!$C:$Z,COLUMN(DATOS_ERI!T:T)-2,0),"")</f>
        <v>96442</v>
      </c>
      <c r="U140" s="35">
        <f>IFERROR(VLOOKUP($D140,DATOS_ERI!$C:$Z,COLUMN(DATOS_ERI!U:U)-2,0),"")</f>
        <v>0</v>
      </c>
      <c r="V140" s="35">
        <f>IFERROR(VLOOKUP($D140,DATOS_ERI!$C:$Z,COLUMN(DATOS_ERI!V:V)-2,0),"")</f>
        <v>96442</v>
      </c>
      <c r="W140" s="35">
        <f>IFERROR(VLOOKUP($D140,DATOS_ERI!$C:$Z,COLUMN(DATOS_ERI!W:W)-2,0),"")</f>
        <v>453472</v>
      </c>
      <c r="X140" s="35">
        <f>IFERROR(VLOOKUP($D140,DATOS_ESF!$C:$T,COLUMN(DATOS_ESF!E:E)-2,0),"")</f>
        <v>3808269</v>
      </c>
      <c r="Y140" s="35">
        <f>IFERROR(VLOOKUP($D140,DATOS_ESF!$C:$T,COLUMN(DATOS_ESF!F:F)-2,0),"")</f>
        <v>3207305</v>
      </c>
      <c r="Z140" s="35">
        <f>IFERROR(VLOOKUP($D140,DATOS_ESF!$C:$T,COLUMN(DATOS_ESF!G:G)-2,0),"")</f>
        <v>7015574</v>
      </c>
      <c r="AA140" s="35">
        <f>IFERROR(VLOOKUP($D140,DATOS_ESF!$C:$T,COLUMN(DATOS_ESF!H:H)-2,0),"")</f>
        <v>85149</v>
      </c>
      <c r="AB140" s="35">
        <f>IFERROR(VLOOKUP($D140,DATOS_ESF!$C:$T,COLUMN(DATOS_ESF!I:I)-2,0),"")</f>
        <v>1035772</v>
      </c>
      <c r="AC140" s="35">
        <f>IFERROR(VLOOKUP($D140,DATOS_ESF!$C:$T,COLUMN(DATOS_ESF!J:J)-2,0),"")</f>
        <v>1081293</v>
      </c>
      <c r="AD140" s="35">
        <f>IFERROR(VLOOKUP($D140,DATOS_ESF!$C:$T,COLUMN(DATOS_ESF!K:K)-2,0),"")</f>
        <v>5934281</v>
      </c>
      <c r="AE140" s="35">
        <f>IFERROR(VLOOKUP($D140,DATOS_ESF!$C:$T,COLUMN(DATOS_ESF!L:L)-2,0),"")</f>
        <v>203782</v>
      </c>
      <c r="AF140">
        <f>IFERROR(VLOOKUP($D140,DATOS_ESF!$C:$T,COLUMN(DATOS_ESF!M:M)-2,0),"")</f>
        <v>3723120</v>
      </c>
      <c r="AG140">
        <f>IFERROR(VLOOKUP($D140,DATOS_ESF!$C:$T,COLUMN(DATOS_ESF!N:N)-2,0),"")</f>
        <v>44.724764824014372</v>
      </c>
      <c r="AH140">
        <f>IFERROR(VLOOKUP($D140,DATOS_ESF!$C:$T,COLUMN(DATOS_ESF!O:O)-2,0),"")</f>
        <v>42.33152473898695</v>
      </c>
      <c r="AI140">
        <f>IFERROR(VLOOKUP($D140,DATOS_ESF!$C:$T,COLUMN(DATOS_ESF!P:P)-2,0),"")</f>
        <v>3.0965357240782723</v>
      </c>
      <c r="AJ140">
        <f>IFERROR(VLOOKUP($D140,DATOS_ESF!$C:$T,COLUMN(DATOS_ESF!Q:Q)-2,0),"")</f>
        <v>0.15412751686462148</v>
      </c>
      <c r="AK140">
        <f>IFERROR(VLOOKUP($D140,DATOS_ESF!$C:$T,COLUMN(DATOS_ESF!R:R)-2,0),"")</f>
        <v>0.18221129063487218</v>
      </c>
      <c r="AL140">
        <f>IFERROR(VLOOKUP($D140,DATOS_ESF!$C:$T,COLUMN(DATOS_ESF!S:S)-2,0),"")</f>
        <v>0.99351143612767823</v>
      </c>
      <c r="AM140">
        <f>IFERROR(VLOOKUP($D140,DATOS_ERI!$C:$Z,COLUMN(DATOS_ERI!Z:Z)-2,0),"")</f>
        <v>15327240</v>
      </c>
      <c r="AN140">
        <f>IFERROR(VLOOKUP($D140,DATOS_ERI!$C:$AA,COLUMN(DATOS_ERI!AA:AA)-2,0),"")</f>
        <v>13818716</v>
      </c>
    </row>
    <row r="141" spans="1:40" hidden="1" x14ac:dyDescent="0.25">
      <c r="A141">
        <v>900192726</v>
      </c>
      <c r="B141" t="str">
        <f>VLOOKUP(A141,EMPRESAS!A:B,2,0)</f>
        <v>ARCO CONSTRUCTORES SAS</v>
      </c>
      <c r="C141">
        <v>2017</v>
      </c>
      <c r="D141" t="s">
        <v>684</v>
      </c>
      <c r="E141" s="35">
        <f>IFERROR(VLOOKUP($D141,DATOS_ERI!$C:$Z,COLUMN(DATOS_ERI!E:E)-2,0),"")</f>
        <v>2493373</v>
      </c>
      <c r="F141" s="35">
        <f>IFERROR(VLOOKUP($D141,DATOS_ERI!$C:$Z,COLUMN(DATOS_ERI!F:F)-2,0),"")</f>
        <v>827270</v>
      </c>
      <c r="G141" s="35">
        <f>IFERROR(VLOOKUP($D141,DATOS_ERI!$C:$Z,COLUMN(DATOS_ERI!G:G)-2,0),"")</f>
        <v>827270</v>
      </c>
      <c r="H141" s="35">
        <f>IFERROR(VLOOKUP($D141,DATOS_ERI!$C:$Z,COLUMN(DATOS_ERI!H:H)-2,0),"")</f>
        <v>273145</v>
      </c>
      <c r="I141" s="35">
        <f>IFERROR(VLOOKUP($D141,DATOS_ERI!$C:$Z,COLUMN(DATOS_ERI!I:I)-2,0),"")</f>
        <v>273145</v>
      </c>
      <c r="J141" s="40">
        <f>IFERROR(VLOOKUP($D141,DATOS_ERI!$C:$Z,COLUMN(DATOS_ERI!J:J)-2,0),"")</f>
        <v>0.19316423313302158</v>
      </c>
      <c r="K141" s="40">
        <f>IFERROR(VLOOKUP($D141,DATOS_ERI!$C:$Z,COLUMN(DATOS_ERI!K:K)-2,0),"")</f>
        <v>6.4089478447049347E-2</v>
      </c>
      <c r="L141" s="40">
        <f>IFERROR(VLOOKUP($D141,DATOS_ERI!$C:$Z,COLUMN(DATOS_ERI!L:L)-2,0),"")</f>
        <v>2.1160830914235127E-2</v>
      </c>
      <c r="M141" s="40">
        <f>IFERROR(VLOOKUP($D141,DATOS_ERI!$C:$Z,COLUMN(DATOS_ERI!M:M)-2,0),"")</f>
        <v>0</v>
      </c>
      <c r="N141" s="35">
        <f>IFERROR(VLOOKUP($D141,DATOS_ERI!$C:$Z,COLUMN(DATOS_ERI!N:N)-2,0),"")</f>
        <v>12908047</v>
      </c>
      <c r="O141" s="35">
        <f>IFERROR(VLOOKUP($D141,DATOS_ERI!$C:$Z,COLUMN(DATOS_ERI!O:O)-2,0),"")</f>
        <v>10414674</v>
      </c>
      <c r="P141" s="35">
        <f>IFERROR(VLOOKUP($D141,DATOS_ERI!$C:$Z,COLUMN(DATOS_ERI!P:P)-2,0),"")</f>
        <v>56002</v>
      </c>
      <c r="Q141" s="35">
        <f>IFERROR(VLOOKUP($D141,DATOS_ERI!$C:$Z,COLUMN(DATOS_ERI!Q:Q)-2,0),"")</f>
        <v>0</v>
      </c>
      <c r="R141" s="35">
        <f>IFERROR(VLOOKUP($D141,DATOS_ERI!$C:$Z,COLUMN(DATOS_ERI!R:R)-2,0),"")</f>
        <v>273698</v>
      </c>
      <c r="S141" s="35">
        <f>IFERROR(VLOOKUP($D141,DATOS_ERI!$C:$Z,COLUMN(DATOS_ERI!S:S)-2,0),"")</f>
        <v>1371146</v>
      </c>
      <c r="T141" s="35">
        <f>IFERROR(VLOOKUP($D141,DATOS_ERI!$C:$Z,COLUMN(DATOS_ERI!T:T)-2,0),"")</f>
        <v>34743</v>
      </c>
      <c r="U141" s="35">
        <f>IFERROR(VLOOKUP($D141,DATOS_ERI!$C:$Z,COLUMN(DATOS_ERI!U:U)-2,0),"")</f>
        <v>0</v>
      </c>
      <c r="V141" s="35">
        <f>IFERROR(VLOOKUP($D141,DATOS_ERI!$C:$Z,COLUMN(DATOS_ERI!V:V)-2,0),"")</f>
        <v>0</v>
      </c>
      <c r="W141" s="35">
        <f>IFERROR(VLOOKUP($D141,DATOS_ERI!$C:$Z,COLUMN(DATOS_ERI!W:W)-2,0),"")</f>
        <v>0</v>
      </c>
      <c r="X141" s="35">
        <f>IFERROR(VLOOKUP($D141,DATOS_ESF!$C:$T,COLUMN(DATOS_ESF!E:E)-2,0),"")</f>
        <v>9191949</v>
      </c>
      <c r="Y141" s="35">
        <f>IFERROR(VLOOKUP($D141,DATOS_ESF!$C:$T,COLUMN(DATOS_ESF!F:F)-2,0),"")</f>
        <v>6470991</v>
      </c>
      <c r="Z141" s="35">
        <f>IFERROR(VLOOKUP($D141,DATOS_ESF!$C:$T,COLUMN(DATOS_ESF!G:G)-2,0),"")</f>
        <v>15662940</v>
      </c>
      <c r="AA141" s="35">
        <f>IFERROR(VLOOKUP($D141,DATOS_ESF!$C:$T,COLUMN(DATOS_ESF!H:H)-2,0),"")</f>
        <v>452689</v>
      </c>
      <c r="AB141" s="35">
        <f>IFERROR(VLOOKUP($D141,DATOS_ESF!$C:$T,COLUMN(DATOS_ESF!I:I)-2,0),"")</f>
        <v>3068543</v>
      </c>
      <c r="AC141" s="35">
        <f>IFERROR(VLOOKUP($D141,DATOS_ESF!$C:$T,COLUMN(DATOS_ESF!J:J)-2,0),"")</f>
        <v>3521232</v>
      </c>
      <c r="AD141" s="35">
        <f>IFERROR(VLOOKUP($D141,DATOS_ESF!$C:$T,COLUMN(DATOS_ESF!K:K)-2,0),"")</f>
        <v>12141708</v>
      </c>
      <c r="AE141" s="35">
        <f>IFERROR(VLOOKUP($D141,DATOS_ESF!$C:$T,COLUMN(DATOS_ESF!L:L)-2,0),"")</f>
        <v>1261752</v>
      </c>
      <c r="AF141">
        <f>IFERROR(VLOOKUP($D141,DATOS_ESF!$C:$T,COLUMN(DATOS_ESF!M:M)-2,0),"")</f>
        <v>8739260</v>
      </c>
      <c r="AG141">
        <f>IFERROR(VLOOKUP($D141,DATOS_ESF!$C:$T,COLUMN(DATOS_ESF!N:N)-2,0),"")</f>
        <v>20.30521837287851</v>
      </c>
      <c r="AH141">
        <f>IFERROR(VLOOKUP($D141,DATOS_ESF!$C:$T,COLUMN(DATOS_ESF!O:O)-2,0),"")</f>
        <v>17.517980335285372</v>
      </c>
      <c r="AI141">
        <f>IFERROR(VLOOKUP($D141,DATOS_ESF!$C:$T,COLUMN(DATOS_ESF!P:P)-2,0),"")</f>
        <v>2.1088154866984103</v>
      </c>
      <c r="AJ141">
        <f>IFERROR(VLOOKUP($D141,DATOS_ESF!$C:$T,COLUMN(DATOS_ESF!Q:Q)-2,0),"")</f>
        <v>0.2248129661481178</v>
      </c>
      <c r="AK141">
        <f>IFERROR(VLOOKUP($D141,DATOS_ESF!$C:$T,COLUMN(DATOS_ESF!R:R)-2,0),"")</f>
        <v>0.29001125706531566</v>
      </c>
      <c r="AL141">
        <f>IFERROR(VLOOKUP($D141,DATOS_ESF!$C:$T,COLUMN(DATOS_ESF!S:S)-2,0),"")</f>
        <v>0.97109808248004525</v>
      </c>
      <c r="AM141">
        <f>IFERROR(VLOOKUP($D141,DATOS_ERI!$C:$Z,COLUMN(DATOS_ERI!Z:Z)-2,0),"")</f>
        <v>13770060</v>
      </c>
      <c r="AN141">
        <f>IFERROR(VLOOKUP($D141,DATOS_ERI!$C:$AA,COLUMN(DATOS_ERI!AA:AA)-2,0),"")</f>
        <v>12115520</v>
      </c>
    </row>
    <row r="142" spans="1:40" hidden="1" x14ac:dyDescent="0.25">
      <c r="A142">
        <v>900193192</v>
      </c>
      <c r="B142" t="str">
        <f>VLOOKUP(A142,EMPRESAS!A:B,2,0)</f>
        <v>CMS + GMP ASOCIADOS S A S EN REORGANIZACION</v>
      </c>
      <c r="C142">
        <v>2016</v>
      </c>
      <c r="D142" t="s">
        <v>685</v>
      </c>
      <c r="E142" s="35">
        <f>IFERROR(VLOOKUP($D142,DATOS_ERI!$C:$Z,COLUMN(DATOS_ERI!E:E)-2,0),"")</f>
        <v>16988254</v>
      </c>
      <c r="F142" s="35">
        <f>IFERROR(VLOOKUP($D142,DATOS_ERI!$C:$Z,COLUMN(DATOS_ERI!F:F)-2,0),"")</f>
        <v>936942</v>
      </c>
      <c r="G142" s="35">
        <f>IFERROR(VLOOKUP($D142,DATOS_ERI!$C:$Z,COLUMN(DATOS_ERI!G:G)-2,0),"")</f>
        <v>936942</v>
      </c>
      <c r="H142" s="35">
        <f>IFERROR(VLOOKUP($D142,DATOS_ERI!$C:$Z,COLUMN(DATOS_ERI!H:H)-2,0),"")</f>
        <v>204838</v>
      </c>
      <c r="I142" s="35">
        <f>IFERROR(VLOOKUP($D142,DATOS_ERI!$C:$Z,COLUMN(DATOS_ERI!I:I)-2,0),"")</f>
        <v>204838</v>
      </c>
      <c r="J142" s="40">
        <f>IFERROR(VLOOKUP($D142,DATOS_ERI!$C:$Z,COLUMN(DATOS_ERI!J:J)-2,0),"")</f>
        <v>0.41455036355337849</v>
      </c>
      <c r="K142" s="40">
        <f>IFERROR(VLOOKUP($D142,DATOS_ERI!$C:$Z,COLUMN(DATOS_ERI!K:K)-2,0),"")</f>
        <v>2.2863423558914856E-2</v>
      </c>
      <c r="L142" s="40">
        <f>IFERROR(VLOOKUP($D142,DATOS_ERI!$C:$Z,COLUMN(DATOS_ERI!L:L)-2,0),"")</f>
        <v>4.9984929216120117E-3</v>
      </c>
      <c r="M142" s="40">
        <f>IFERROR(VLOOKUP($D142,DATOS_ERI!$C:$Z,COLUMN(DATOS_ERI!M:M)-2,0),"")</f>
        <v>0</v>
      </c>
      <c r="N142" s="35">
        <f>IFERROR(VLOOKUP($D142,DATOS_ERI!$C:$Z,COLUMN(DATOS_ERI!N:N)-2,0),"")</f>
        <v>40979952</v>
      </c>
      <c r="O142" s="35">
        <f>IFERROR(VLOOKUP($D142,DATOS_ERI!$C:$Z,COLUMN(DATOS_ERI!O:O)-2,0),"")</f>
        <v>23991698</v>
      </c>
      <c r="P142" s="35">
        <f>IFERROR(VLOOKUP($D142,DATOS_ERI!$C:$Z,COLUMN(DATOS_ERI!P:P)-2,0),"")</f>
        <v>13753340</v>
      </c>
      <c r="Q142" s="35">
        <f>IFERROR(VLOOKUP($D142,DATOS_ERI!$C:$Z,COLUMN(DATOS_ERI!Q:Q)-2,0),"")</f>
        <v>75390</v>
      </c>
      <c r="R142" s="35">
        <f>IFERROR(VLOOKUP($D142,DATOS_ERI!$C:$Z,COLUMN(DATOS_ERI!R:R)-2,0),"")</f>
        <v>2007196</v>
      </c>
      <c r="S142" s="35">
        <f>IFERROR(VLOOKUP($D142,DATOS_ERI!$C:$Z,COLUMN(DATOS_ERI!S:S)-2,0),"")</f>
        <v>75390</v>
      </c>
      <c r="T142" s="35">
        <f>IFERROR(VLOOKUP($D142,DATOS_ERI!$C:$Z,COLUMN(DATOS_ERI!T:T)-2,0),"")</f>
        <v>1867200</v>
      </c>
      <c r="U142" s="35">
        <f>IFERROR(VLOOKUP($D142,DATOS_ERI!$C:$Z,COLUMN(DATOS_ERI!U:U)-2,0),"")</f>
        <v>2007196</v>
      </c>
      <c r="V142" s="35">
        <f>IFERROR(VLOOKUP($D142,DATOS_ERI!$C:$Z,COLUMN(DATOS_ERI!V:V)-2,0),"")</f>
        <v>0</v>
      </c>
      <c r="W142" s="35">
        <f>IFERROR(VLOOKUP($D142,DATOS_ERI!$C:$Z,COLUMN(DATOS_ERI!W:W)-2,0),"")</f>
        <v>0</v>
      </c>
      <c r="X142" s="35">
        <f>IFERROR(VLOOKUP($D142,DATOS_ESF!$C:$T,COLUMN(DATOS_ESF!E:E)-2,0),"")</f>
        <v>11778763</v>
      </c>
      <c r="Y142" s="35">
        <f>IFERROR(VLOOKUP($D142,DATOS_ESF!$C:$T,COLUMN(DATOS_ESF!F:F)-2,0),"")</f>
        <v>48557440</v>
      </c>
      <c r="Z142" s="35">
        <f>IFERROR(VLOOKUP($D142,DATOS_ESF!$C:$T,COLUMN(DATOS_ESF!G:G)-2,0),"")</f>
        <v>60336203</v>
      </c>
      <c r="AA142" s="35">
        <f>IFERROR(VLOOKUP($D142,DATOS_ESF!$C:$T,COLUMN(DATOS_ESF!H:H)-2,0),"")</f>
        <v>26401813</v>
      </c>
      <c r="AB142" s="35">
        <f>IFERROR(VLOOKUP($D142,DATOS_ESF!$C:$T,COLUMN(DATOS_ESF!I:I)-2,0),"")</f>
        <v>32279745</v>
      </c>
      <c r="AC142" s="35">
        <f>IFERROR(VLOOKUP($D142,DATOS_ESF!$C:$T,COLUMN(DATOS_ESF!J:J)-2,0),"")</f>
        <v>58681558</v>
      </c>
      <c r="AD142" s="35">
        <f>IFERROR(VLOOKUP($D142,DATOS_ESF!$C:$T,COLUMN(DATOS_ESF!K:K)-2,0),"")</f>
        <v>1654645</v>
      </c>
      <c r="AE142" s="35">
        <f>IFERROR(VLOOKUP($D142,DATOS_ESF!$C:$T,COLUMN(DATOS_ESF!L:L)-2,0),"")</f>
        <v>0</v>
      </c>
      <c r="AF142">
        <f>IFERROR(VLOOKUP($D142,DATOS_ESF!$C:$T,COLUMN(DATOS_ESF!M:M)-2,0),"")</f>
        <v>-14623050</v>
      </c>
      <c r="AG142">
        <f>IFERROR(VLOOKUP($D142,DATOS_ESF!$C:$T,COLUMN(DATOS_ESF!N:N)-2,0),"")</f>
        <v>0.4461346271939734</v>
      </c>
      <c r="AH142">
        <f>IFERROR(VLOOKUP($D142,DATOS_ESF!$C:$T,COLUMN(DATOS_ESF!O:O)-2,0),"")</f>
        <v>0.4461346271939734</v>
      </c>
      <c r="AI142">
        <f>IFERROR(VLOOKUP($D142,DATOS_ESF!$C:$T,COLUMN(DATOS_ESF!P:P)-2,0),"")</f>
        <v>1.5042696279044336</v>
      </c>
      <c r="AJ142">
        <f>IFERROR(VLOOKUP($D142,DATOS_ESF!$C:$T,COLUMN(DATOS_ESF!Q:Q)-2,0),"")</f>
        <v>0.97257624912194096</v>
      </c>
      <c r="AK142">
        <f>IFERROR(VLOOKUP($D142,DATOS_ESF!$C:$T,COLUMN(DATOS_ESF!R:R)-2,0),"")</f>
        <v>35.464741983930089</v>
      </c>
      <c r="AL142">
        <f>IFERROR(VLOOKUP($D142,DATOS_ESF!$C:$T,COLUMN(DATOS_ESF!S:S)-2,0),"")</f>
        <v>0.56242170227384047</v>
      </c>
      <c r="AM142">
        <f>IFERROR(VLOOKUP($D142,DATOS_ERI!$C:$Z,COLUMN(DATOS_ERI!Z:Z)-2,0),"")</f>
        <v>44150146</v>
      </c>
      <c r="AN142">
        <f>IFERROR(VLOOKUP($D142,DATOS_ERI!$C:$AA,COLUMN(DATOS_ERI!AA:AA)-2,0),"")</f>
        <v>41910210</v>
      </c>
    </row>
    <row r="143" spans="1:40" hidden="1" x14ac:dyDescent="0.25">
      <c r="A143">
        <v>900193192</v>
      </c>
      <c r="B143" t="str">
        <f>VLOOKUP(A143,EMPRESAS!A:B,2,0)</f>
        <v>CMS + GMP ASOCIADOS S A S EN REORGANIZACION</v>
      </c>
      <c r="C143">
        <v>2017</v>
      </c>
      <c r="D143" t="s">
        <v>686</v>
      </c>
      <c r="E143" s="35">
        <f>IFERROR(VLOOKUP($D143,DATOS_ERI!$C:$Z,COLUMN(DATOS_ERI!E:E)-2,0),"")</f>
        <v>4303482</v>
      </c>
      <c r="F143" s="35">
        <f>IFERROR(VLOOKUP($D143,DATOS_ERI!$C:$Z,COLUMN(DATOS_ERI!F:F)-2,0),"")</f>
        <v>-1107462</v>
      </c>
      <c r="G143" s="35">
        <f>IFERROR(VLOOKUP($D143,DATOS_ERI!$C:$Z,COLUMN(DATOS_ERI!G:G)-2,0),"")</f>
        <v>-1107462</v>
      </c>
      <c r="H143" s="35">
        <f>IFERROR(VLOOKUP($D143,DATOS_ERI!$C:$Z,COLUMN(DATOS_ERI!H:H)-2,0),"")</f>
        <v>-1107462</v>
      </c>
      <c r="I143" s="35">
        <f>IFERROR(VLOOKUP($D143,DATOS_ERI!$C:$Z,COLUMN(DATOS_ERI!I:I)-2,0),"")</f>
        <v>-1107462</v>
      </c>
      <c r="J143" s="40">
        <f>IFERROR(VLOOKUP($D143,DATOS_ERI!$C:$Z,COLUMN(DATOS_ERI!J:J)-2,0),"")</f>
        <v>0.80380080673660181</v>
      </c>
      <c r="K143" s="40">
        <f>IFERROR(VLOOKUP($D143,DATOS_ERI!$C:$Z,COLUMN(DATOS_ERI!K:K)-2,0),"")</f>
        <v>-0.20685083591150852</v>
      </c>
      <c r="L143" s="40">
        <f>IFERROR(VLOOKUP($D143,DATOS_ERI!$C:$Z,COLUMN(DATOS_ERI!L:L)-2,0),"")</f>
        <v>-0.20685083591150852</v>
      </c>
      <c r="M143" s="40">
        <f>IFERROR(VLOOKUP($D143,DATOS_ERI!$C:$Z,COLUMN(DATOS_ERI!M:M)-2,0),"")</f>
        <v>0</v>
      </c>
      <c r="N143" s="35">
        <f>IFERROR(VLOOKUP($D143,DATOS_ERI!$C:$Z,COLUMN(DATOS_ERI!N:N)-2,0),"")</f>
        <v>5353916</v>
      </c>
      <c r="O143" s="35">
        <f>IFERROR(VLOOKUP($D143,DATOS_ERI!$C:$Z,COLUMN(DATOS_ERI!O:O)-2,0),"")</f>
        <v>1050434</v>
      </c>
      <c r="P143" s="35">
        <f>IFERROR(VLOOKUP($D143,DATOS_ERI!$C:$Z,COLUMN(DATOS_ERI!P:P)-2,0),"")</f>
        <v>4459552</v>
      </c>
      <c r="Q143" s="35">
        <f>IFERROR(VLOOKUP($D143,DATOS_ERI!$C:$Z,COLUMN(DATOS_ERI!Q:Q)-2,0),"")</f>
        <v>0</v>
      </c>
      <c r="R143" s="35">
        <f>IFERROR(VLOOKUP($D143,DATOS_ERI!$C:$Z,COLUMN(DATOS_ERI!R:R)-2,0),"")</f>
        <v>2592373</v>
      </c>
      <c r="S143" s="35">
        <f>IFERROR(VLOOKUP($D143,DATOS_ERI!$C:$Z,COLUMN(DATOS_ERI!S:S)-2,0),"")</f>
        <v>485060</v>
      </c>
      <c r="T143" s="35">
        <f>IFERROR(VLOOKUP($D143,DATOS_ERI!$C:$Z,COLUMN(DATOS_ERI!T:T)-2,0),"")</f>
        <v>2126041</v>
      </c>
      <c r="U143" s="35">
        <f>IFERROR(VLOOKUP($D143,DATOS_ERI!$C:$Z,COLUMN(DATOS_ERI!U:U)-2,0),"")</f>
        <v>0</v>
      </c>
      <c r="V143" s="35">
        <f>IFERROR(VLOOKUP($D143,DATOS_ERI!$C:$Z,COLUMN(DATOS_ERI!V:V)-2,0),"")</f>
        <v>0</v>
      </c>
      <c r="W143" s="35">
        <f>IFERROR(VLOOKUP($D143,DATOS_ERI!$C:$Z,COLUMN(DATOS_ERI!W:W)-2,0),"")</f>
        <v>0</v>
      </c>
      <c r="X143" s="35">
        <f>IFERROR(VLOOKUP($D143,DATOS_ESF!$C:$T,COLUMN(DATOS_ESF!E:E)-2,0),"")</f>
        <v>29361987</v>
      </c>
      <c r="Y143" s="35">
        <f>IFERROR(VLOOKUP($D143,DATOS_ESF!$C:$T,COLUMN(DATOS_ESF!F:F)-2,0),"")</f>
        <v>71330758</v>
      </c>
      <c r="Z143" s="35">
        <f>IFERROR(VLOOKUP($D143,DATOS_ESF!$C:$T,COLUMN(DATOS_ESF!G:G)-2,0),"")</f>
        <v>100692745</v>
      </c>
      <c r="AA143" s="35">
        <f>IFERROR(VLOOKUP($D143,DATOS_ESF!$C:$T,COLUMN(DATOS_ESF!H:H)-2,0),"")</f>
        <v>47127588</v>
      </c>
      <c r="AB143" s="35">
        <f>IFERROR(VLOOKUP($D143,DATOS_ESF!$C:$T,COLUMN(DATOS_ESF!I:I)-2,0),"")</f>
        <v>51364048</v>
      </c>
      <c r="AC143" s="35">
        <f>IFERROR(VLOOKUP($D143,DATOS_ESF!$C:$T,COLUMN(DATOS_ESF!J:J)-2,0),"")</f>
        <v>98491636</v>
      </c>
      <c r="AD143" s="35">
        <f>IFERROR(VLOOKUP($D143,DATOS_ESF!$C:$T,COLUMN(DATOS_ESF!K:K)-2,0),"")</f>
        <v>2201109</v>
      </c>
      <c r="AE143" s="35">
        <f>IFERROR(VLOOKUP($D143,DATOS_ESF!$C:$T,COLUMN(DATOS_ESF!L:L)-2,0),"")</f>
        <v>8837837</v>
      </c>
      <c r="AF143">
        <f>IFERROR(VLOOKUP($D143,DATOS_ESF!$C:$T,COLUMN(DATOS_ESF!M:M)-2,0),"")</f>
        <v>-17765601</v>
      </c>
      <c r="AG143">
        <f>IFERROR(VLOOKUP($D143,DATOS_ESF!$C:$T,COLUMN(DATOS_ESF!N:N)-2,0),"")</f>
        <v>0.62303182161582293</v>
      </c>
      <c r="AH143">
        <f>IFERROR(VLOOKUP($D143,DATOS_ESF!$C:$T,COLUMN(DATOS_ESF!O:O)-2,0),"")</f>
        <v>0.43550181265376875</v>
      </c>
      <c r="AI143">
        <f>IFERROR(VLOOKUP($D143,DATOS_ESF!$C:$T,COLUMN(DATOS_ESF!P:P)-2,0),"")</f>
        <v>1.3887292917411804</v>
      </c>
      <c r="AJ143">
        <f>IFERROR(VLOOKUP($D143,DATOS_ESF!$C:$T,COLUMN(DATOS_ESF!Q:Q)-2,0),"")</f>
        <v>0.97814034168995989</v>
      </c>
      <c r="AK143">
        <f>IFERROR(VLOOKUP($D143,DATOS_ESF!$C:$T,COLUMN(DATOS_ESF!R:R)-2,0),"")</f>
        <v>44.746369216608535</v>
      </c>
      <c r="AL143">
        <f>IFERROR(VLOOKUP($D143,DATOS_ESF!$C:$T,COLUMN(DATOS_ESF!S:S)-2,0),"")</f>
        <v>0.53196639936670709</v>
      </c>
      <c r="AM143">
        <f>IFERROR(VLOOKUP($D143,DATOS_ERI!$C:$Z,COLUMN(DATOS_ERI!Z:Z)-2,0),"")</f>
        <v>6372495</v>
      </c>
      <c r="AN143">
        <f>IFERROR(VLOOKUP($D143,DATOS_ERI!$C:$AA,COLUMN(DATOS_ERI!AA:AA)-2,0),"")</f>
        <v>8587419</v>
      </c>
    </row>
    <row r="144" spans="1:40" hidden="1" x14ac:dyDescent="0.25">
      <c r="A144">
        <v>900205547</v>
      </c>
      <c r="B144" t="str">
        <f>VLOOKUP(A144,EMPRESAS!A:B,2,0)</f>
        <v>POCH COLOMBIA SA</v>
      </c>
      <c r="C144">
        <v>2015</v>
      </c>
      <c r="D144" t="s">
        <v>687</v>
      </c>
      <c r="E144" s="35">
        <f>IFERROR(VLOOKUP($D144,DATOS_ERI!$C:$Z,COLUMN(DATOS_ERI!E:E)-2,0),"")</f>
        <v>1533977</v>
      </c>
      <c r="F144" s="35">
        <f>IFERROR(VLOOKUP($D144,DATOS_ERI!$C:$Z,COLUMN(DATOS_ERI!F:F)-2,0),"")</f>
        <v>-907193</v>
      </c>
      <c r="G144" s="35">
        <f>IFERROR(VLOOKUP($D144,DATOS_ERI!$C:$Z,COLUMN(DATOS_ERI!G:G)-2,0),"")</f>
        <v>-1000651</v>
      </c>
      <c r="H144" s="35">
        <f>IFERROR(VLOOKUP($D144,DATOS_ERI!$C:$Z,COLUMN(DATOS_ERI!H:H)-2,0),"")</f>
        <v>-1015551</v>
      </c>
      <c r="I144" s="35">
        <f>IFERROR(VLOOKUP($D144,DATOS_ERI!$C:$Z,COLUMN(DATOS_ERI!I:I)-2,0),"")</f>
        <v>-1015551</v>
      </c>
      <c r="J144" s="40">
        <f>IFERROR(VLOOKUP($D144,DATOS_ERI!$C:$Z,COLUMN(DATOS_ERI!J:J)-2,0),"")</f>
        <v>0.25714131015294273</v>
      </c>
      <c r="K144" s="40">
        <f>IFERROR(VLOOKUP($D144,DATOS_ERI!$C:$Z,COLUMN(DATOS_ERI!K:K)-2,0),"")</f>
        <v>-0.15207320356275131</v>
      </c>
      <c r="L144" s="40">
        <f>IFERROR(VLOOKUP($D144,DATOS_ERI!$C:$Z,COLUMN(DATOS_ERI!L:L)-2,0),"")</f>
        <v>-0.17023730777393084</v>
      </c>
      <c r="M144" s="40">
        <f>IFERROR(VLOOKUP($D144,DATOS_ERI!$C:$Z,COLUMN(DATOS_ERI!M:M)-2,0),"")</f>
        <v>1.5666409968515642E-2</v>
      </c>
      <c r="N144" s="35">
        <f>IFERROR(VLOOKUP($D144,DATOS_ERI!$C:$Z,COLUMN(DATOS_ERI!N:N)-2,0),"")</f>
        <v>5965502</v>
      </c>
      <c r="O144" s="35">
        <f>IFERROR(VLOOKUP($D144,DATOS_ERI!$C:$Z,COLUMN(DATOS_ERI!O:O)-2,0),"")</f>
        <v>4431525</v>
      </c>
      <c r="P144" s="35">
        <f>IFERROR(VLOOKUP($D144,DATOS_ERI!$C:$Z,COLUMN(DATOS_ERI!P:P)-2,0),"")</f>
        <v>2511754</v>
      </c>
      <c r="Q144" s="35">
        <f>IFERROR(VLOOKUP($D144,DATOS_ERI!$C:$Z,COLUMN(DATOS_ERI!Q:Q)-2,0),"")</f>
        <v>117</v>
      </c>
      <c r="R144" s="35">
        <f>IFERROR(VLOOKUP($D144,DATOS_ERI!$C:$Z,COLUMN(DATOS_ERI!R:R)-2,0),"")</f>
        <v>0</v>
      </c>
      <c r="S144" s="35">
        <f>IFERROR(VLOOKUP($D144,DATOS_ERI!$C:$Z,COLUMN(DATOS_ERI!S:S)-2,0),"")</f>
        <v>0</v>
      </c>
      <c r="T144" s="35">
        <f>IFERROR(VLOOKUP($D144,DATOS_ERI!$C:$Z,COLUMN(DATOS_ERI!T:T)-2,0),"")</f>
        <v>70701</v>
      </c>
      <c r="U144" s="35">
        <f>IFERROR(VLOOKUP($D144,DATOS_ERI!$C:$Z,COLUMN(DATOS_ERI!U:U)-2,0),"")</f>
        <v>0</v>
      </c>
      <c r="V144" s="35">
        <f>IFERROR(VLOOKUP($D144,DATOS_ERI!$C:$Z,COLUMN(DATOS_ERI!V:V)-2,0),"")</f>
        <v>0</v>
      </c>
      <c r="W144" s="35">
        <f>IFERROR(VLOOKUP($D144,DATOS_ERI!$C:$Z,COLUMN(DATOS_ERI!W:W)-2,0),"")</f>
        <v>93458</v>
      </c>
      <c r="X144" s="35">
        <f>IFERROR(VLOOKUP($D144,DATOS_ESF!$C:$T,COLUMN(DATOS_ESF!E:E)-2,0),"")</f>
        <v>3802955</v>
      </c>
      <c r="Y144" s="35">
        <f>IFERROR(VLOOKUP($D144,DATOS_ESF!$C:$T,COLUMN(DATOS_ESF!F:F)-2,0),"")</f>
        <v>367997</v>
      </c>
      <c r="Z144" s="35">
        <f>IFERROR(VLOOKUP($D144,DATOS_ESF!$C:$T,COLUMN(DATOS_ESF!G:G)-2,0),"")</f>
        <v>4170952</v>
      </c>
      <c r="AA144" s="35">
        <f>IFERROR(VLOOKUP($D144,DATOS_ESF!$C:$T,COLUMN(DATOS_ESF!H:H)-2,0),"")</f>
        <v>3601193</v>
      </c>
      <c r="AB144" s="35">
        <f>IFERROR(VLOOKUP($D144,DATOS_ESF!$C:$T,COLUMN(DATOS_ESF!I:I)-2,0),"")</f>
        <v>191667</v>
      </c>
      <c r="AC144" s="35">
        <f>IFERROR(VLOOKUP($D144,DATOS_ESF!$C:$T,COLUMN(DATOS_ESF!J:J)-2,0),"")</f>
        <v>3792860</v>
      </c>
      <c r="AD144" s="35">
        <f>IFERROR(VLOOKUP($D144,DATOS_ESF!$C:$T,COLUMN(DATOS_ESF!K:K)-2,0),"")</f>
        <v>378092</v>
      </c>
      <c r="AE144" s="35">
        <f>IFERROR(VLOOKUP($D144,DATOS_ESF!$C:$T,COLUMN(DATOS_ESF!L:L)-2,0),"")</f>
        <v>0</v>
      </c>
      <c r="AF144">
        <f>IFERROR(VLOOKUP($D144,DATOS_ESF!$C:$T,COLUMN(DATOS_ESF!M:M)-2,0),"")</f>
        <v>201762</v>
      </c>
      <c r="AG144">
        <f>IFERROR(VLOOKUP($D144,DATOS_ESF!$C:$T,COLUMN(DATOS_ESF!N:N)-2,0),"")</f>
        <v>1.0560264334624665</v>
      </c>
      <c r="AH144">
        <f>IFERROR(VLOOKUP($D144,DATOS_ESF!$C:$T,COLUMN(DATOS_ESF!O:O)-2,0),"")</f>
        <v>1.0560264334624665</v>
      </c>
      <c r="AI144">
        <f>IFERROR(VLOOKUP($D144,DATOS_ESF!$C:$T,COLUMN(DATOS_ESF!P:P)-2,0),"")</f>
        <v>1.9199810087286804</v>
      </c>
      <c r="AJ144">
        <f>IFERROR(VLOOKUP($D144,DATOS_ESF!$C:$T,COLUMN(DATOS_ESF!Q:Q)-2,0),"")</f>
        <v>0.90935115052870419</v>
      </c>
      <c r="AK144">
        <f>IFERROR(VLOOKUP($D144,DATOS_ESF!$C:$T,COLUMN(DATOS_ESF!R:R)-2,0),"")</f>
        <v>10.031579615543308</v>
      </c>
      <c r="AL144">
        <f>IFERROR(VLOOKUP($D144,DATOS_ESF!$C:$T,COLUMN(DATOS_ESF!S:S)-2,0),"")</f>
        <v>0.13660166791658115</v>
      </c>
      <c r="AM144">
        <f>IFERROR(VLOOKUP($D144,DATOS_ERI!$C:$Z,COLUMN(DATOS_ERI!Z:Z)-2,0),"")</f>
        <v>5143910</v>
      </c>
      <c r="AN144">
        <f>IFERROR(VLOOKUP($D144,DATOS_ERI!$C:$AA,COLUMN(DATOS_ERI!AA:AA)-2,0),"")</f>
        <v>7036854</v>
      </c>
    </row>
    <row r="145" spans="1:40" hidden="1" x14ac:dyDescent="0.25">
      <c r="A145">
        <v>900205547</v>
      </c>
      <c r="B145" t="str">
        <f>VLOOKUP(A145,EMPRESAS!A:B,2,0)</f>
        <v>POCH COLOMBIA SA</v>
      </c>
      <c r="C145">
        <v>2016</v>
      </c>
      <c r="D145" t="s">
        <v>688</v>
      </c>
      <c r="E145" s="35">
        <f>IFERROR(VLOOKUP($D145,DATOS_ERI!$C:$Z,COLUMN(DATOS_ERI!E:E)-2,0),"")</f>
        <v>6101642</v>
      </c>
      <c r="F145" s="35">
        <f>IFERROR(VLOOKUP($D145,DATOS_ERI!$C:$Z,COLUMN(DATOS_ERI!F:F)-2,0),"")</f>
        <v>1427438</v>
      </c>
      <c r="G145" s="35">
        <f>IFERROR(VLOOKUP($D145,DATOS_ERI!$C:$Z,COLUMN(DATOS_ERI!G:G)-2,0),"")</f>
        <v>1134386</v>
      </c>
      <c r="H145" s="35">
        <f>IFERROR(VLOOKUP($D145,DATOS_ERI!$C:$Z,COLUMN(DATOS_ERI!H:H)-2,0),"")</f>
        <v>646238</v>
      </c>
      <c r="I145" s="35">
        <f>IFERROR(VLOOKUP($D145,DATOS_ERI!$C:$Z,COLUMN(DATOS_ERI!I:I)-2,0),"")</f>
        <v>646238</v>
      </c>
      <c r="J145" s="40">
        <f>IFERROR(VLOOKUP($D145,DATOS_ERI!$C:$Z,COLUMN(DATOS_ERI!J:J)-2,0),"")</f>
        <v>0.36836032607416058</v>
      </c>
      <c r="K145" s="40">
        <f>IFERROR(VLOOKUP($D145,DATOS_ERI!$C:$Z,COLUMN(DATOS_ERI!K:K)-2,0),"")</f>
        <v>8.6175414278754414E-2</v>
      </c>
      <c r="L145" s="40">
        <f>IFERROR(VLOOKUP($D145,DATOS_ERI!$C:$Z,COLUMN(DATOS_ERI!L:L)-2,0),"")</f>
        <v>3.9013832735764142E-2</v>
      </c>
      <c r="M145" s="40">
        <f>IFERROR(VLOOKUP($D145,DATOS_ERI!$C:$Z,COLUMN(DATOS_ERI!M:M)-2,0),"")</f>
        <v>1.7691750888807454E-2</v>
      </c>
      <c r="N145" s="35">
        <f>IFERROR(VLOOKUP($D145,DATOS_ERI!$C:$Z,COLUMN(DATOS_ERI!N:N)-2,0),"")</f>
        <v>16564330</v>
      </c>
      <c r="O145" s="35">
        <f>IFERROR(VLOOKUP($D145,DATOS_ERI!$C:$Z,COLUMN(DATOS_ERI!O:O)-2,0),"")</f>
        <v>10462688</v>
      </c>
      <c r="P145" s="35">
        <f>IFERROR(VLOOKUP($D145,DATOS_ERI!$C:$Z,COLUMN(DATOS_ERI!P:P)-2,0),"")</f>
        <v>4862596</v>
      </c>
      <c r="Q145" s="35">
        <f>IFERROR(VLOOKUP($D145,DATOS_ERI!$C:$Z,COLUMN(DATOS_ERI!Q:Q)-2,0),"")</f>
        <v>0</v>
      </c>
      <c r="R145" s="35">
        <f>IFERROR(VLOOKUP($D145,DATOS_ERI!$C:$Z,COLUMN(DATOS_ERI!R:R)-2,0),"")</f>
        <v>0</v>
      </c>
      <c r="S145" s="35">
        <f>IFERROR(VLOOKUP($D145,DATOS_ERI!$C:$Z,COLUMN(DATOS_ERI!S:S)-2,0),"")</f>
        <v>0</v>
      </c>
      <c r="T145" s="35">
        <f>IFERROR(VLOOKUP($D145,DATOS_ERI!$C:$Z,COLUMN(DATOS_ERI!T:T)-2,0),"")</f>
        <v>142776</v>
      </c>
      <c r="U145" s="35">
        <f>IFERROR(VLOOKUP($D145,DATOS_ERI!$C:$Z,COLUMN(DATOS_ERI!U:U)-2,0),"")</f>
        <v>0</v>
      </c>
      <c r="V145" s="35">
        <f>IFERROR(VLOOKUP($D145,DATOS_ERI!$C:$Z,COLUMN(DATOS_ERI!V:V)-2,0),"")</f>
        <v>0</v>
      </c>
      <c r="W145" s="35">
        <f>IFERROR(VLOOKUP($D145,DATOS_ERI!$C:$Z,COLUMN(DATOS_ERI!W:W)-2,0),"")</f>
        <v>293052</v>
      </c>
      <c r="X145" s="35">
        <f>IFERROR(VLOOKUP($D145,DATOS_ESF!$C:$T,COLUMN(DATOS_ESF!E:E)-2,0),"")</f>
        <v>3980039</v>
      </c>
      <c r="Y145" s="35">
        <f>IFERROR(VLOOKUP($D145,DATOS_ESF!$C:$T,COLUMN(DATOS_ESF!F:F)-2,0),"")</f>
        <v>307495</v>
      </c>
      <c r="Z145" s="35">
        <f>IFERROR(VLOOKUP($D145,DATOS_ESF!$C:$T,COLUMN(DATOS_ESF!G:G)-2,0),"")</f>
        <v>4287534</v>
      </c>
      <c r="AA145" s="35">
        <f>IFERROR(VLOOKUP($D145,DATOS_ESF!$C:$T,COLUMN(DATOS_ESF!H:H)-2,0),"")</f>
        <v>3133428</v>
      </c>
      <c r="AB145" s="35">
        <f>IFERROR(VLOOKUP($D145,DATOS_ESF!$C:$T,COLUMN(DATOS_ESF!I:I)-2,0),"")</f>
        <v>452890</v>
      </c>
      <c r="AC145" s="35">
        <f>IFERROR(VLOOKUP($D145,DATOS_ESF!$C:$T,COLUMN(DATOS_ESF!J:J)-2,0),"")</f>
        <v>3586318</v>
      </c>
      <c r="AD145" s="35">
        <f>IFERROR(VLOOKUP($D145,DATOS_ESF!$C:$T,COLUMN(DATOS_ESF!K:K)-2,0),"")</f>
        <v>701216</v>
      </c>
      <c r="AE145" s="35">
        <f>IFERROR(VLOOKUP($D145,DATOS_ESF!$C:$T,COLUMN(DATOS_ESF!L:L)-2,0),"")</f>
        <v>0</v>
      </c>
      <c r="AF145">
        <f>IFERROR(VLOOKUP($D145,DATOS_ESF!$C:$T,COLUMN(DATOS_ESF!M:M)-2,0),"")</f>
        <v>846611</v>
      </c>
      <c r="AG145">
        <f>IFERROR(VLOOKUP($D145,DATOS_ESF!$C:$T,COLUMN(DATOS_ESF!N:N)-2,0),"")</f>
        <v>1.2701868369083318</v>
      </c>
      <c r="AH145">
        <f>IFERROR(VLOOKUP($D145,DATOS_ESF!$C:$T,COLUMN(DATOS_ESF!O:O)-2,0),"")</f>
        <v>1.2701868369083318</v>
      </c>
      <c r="AI145">
        <f>IFERROR(VLOOKUP($D145,DATOS_ESF!$C:$T,COLUMN(DATOS_ESF!P:P)-2,0),"")</f>
        <v>0.67896177879838371</v>
      </c>
      <c r="AJ145">
        <f>IFERROR(VLOOKUP($D145,DATOS_ESF!$C:$T,COLUMN(DATOS_ESF!Q:Q)-2,0),"")</f>
        <v>0.83645237565463038</v>
      </c>
      <c r="AK145">
        <f>IFERROR(VLOOKUP($D145,DATOS_ESF!$C:$T,COLUMN(DATOS_ESF!R:R)-2,0),"")</f>
        <v>5.1144269383470995</v>
      </c>
      <c r="AL145">
        <f>IFERROR(VLOOKUP($D145,DATOS_ESF!$C:$T,COLUMN(DATOS_ESF!S:S)-2,0),"")</f>
        <v>0.2691771074001979</v>
      </c>
      <c r="AM145">
        <f>IFERROR(VLOOKUP($D145,DATOS_ERI!$C:$Z,COLUMN(DATOS_ERI!Z:Z)-2,0),"")</f>
        <v>18378618</v>
      </c>
      <c r="AN145">
        <f>IFERROR(VLOOKUP($D145,DATOS_ERI!$C:$AA,COLUMN(DATOS_ERI!AA:AA)-2,0),"")</f>
        <v>15618336</v>
      </c>
    </row>
    <row r="146" spans="1:40" hidden="1" x14ac:dyDescent="0.25">
      <c r="A146">
        <v>900205547</v>
      </c>
      <c r="B146" t="str">
        <f>VLOOKUP(A146,EMPRESAS!A:B,2,0)</f>
        <v>POCH COLOMBIA SA</v>
      </c>
      <c r="C146">
        <v>2017</v>
      </c>
      <c r="D146" t="s">
        <v>689</v>
      </c>
      <c r="E146" s="35">
        <f>IFERROR(VLOOKUP($D146,DATOS_ERI!$C:$Z,COLUMN(DATOS_ERI!E:E)-2,0),"")</f>
        <v>2405859</v>
      </c>
      <c r="F146" s="35">
        <f>IFERROR(VLOOKUP($D146,DATOS_ERI!$C:$Z,COLUMN(DATOS_ERI!F:F)-2,0),"")</f>
        <v>-662085</v>
      </c>
      <c r="G146" s="35">
        <f>IFERROR(VLOOKUP($D146,DATOS_ERI!$C:$Z,COLUMN(DATOS_ERI!G:G)-2,0),"")</f>
        <v>-916740</v>
      </c>
      <c r="H146" s="35">
        <f>IFERROR(VLOOKUP($D146,DATOS_ERI!$C:$Z,COLUMN(DATOS_ERI!H:H)-2,0),"")</f>
        <v>-368731</v>
      </c>
      <c r="I146" s="35">
        <f>IFERROR(VLOOKUP($D146,DATOS_ERI!$C:$Z,COLUMN(DATOS_ERI!I:I)-2,0),"")</f>
        <v>-368731</v>
      </c>
      <c r="J146" s="40">
        <f>IFERROR(VLOOKUP($D146,DATOS_ERI!$C:$Z,COLUMN(DATOS_ERI!J:J)-2,0),"")</f>
        <v>0.31653977800130123</v>
      </c>
      <c r="K146" s="40">
        <f>IFERROR(VLOOKUP($D146,DATOS_ERI!$C:$Z,COLUMN(DATOS_ERI!K:K)-2,0),"")</f>
        <v>-8.7110773706186237E-2</v>
      </c>
      <c r="L146" s="40">
        <f>IFERROR(VLOOKUP($D146,DATOS_ERI!$C:$Z,COLUMN(DATOS_ERI!L:L)-2,0),"")</f>
        <v>-4.8514077043666233E-2</v>
      </c>
      <c r="M146" s="40">
        <f>IFERROR(VLOOKUP($D146,DATOS_ERI!$C:$Z,COLUMN(DATOS_ERI!M:M)-2,0),"")</f>
        <v>3.3505054604996122E-2</v>
      </c>
      <c r="N146" s="35">
        <f>IFERROR(VLOOKUP($D146,DATOS_ERI!$C:$Z,COLUMN(DATOS_ERI!N:N)-2,0),"")</f>
        <v>7600495</v>
      </c>
      <c r="O146" s="35">
        <f>IFERROR(VLOOKUP($D146,DATOS_ERI!$C:$Z,COLUMN(DATOS_ERI!O:O)-2,0),"")</f>
        <v>5194636</v>
      </c>
      <c r="P146" s="35">
        <f>IFERROR(VLOOKUP($D146,DATOS_ERI!$C:$Z,COLUMN(DATOS_ERI!P:P)-2,0),"")</f>
        <v>2727112</v>
      </c>
      <c r="Q146" s="35">
        <f>IFERROR(VLOOKUP($D146,DATOS_ERI!$C:$Z,COLUMN(DATOS_ERI!Q:Q)-2,0),"")</f>
        <v>0</v>
      </c>
      <c r="R146" s="35">
        <f>IFERROR(VLOOKUP($D146,DATOS_ERI!$C:$Z,COLUMN(DATOS_ERI!R:R)-2,0),"")</f>
        <v>0</v>
      </c>
      <c r="S146" s="35">
        <f>IFERROR(VLOOKUP($D146,DATOS_ERI!$C:$Z,COLUMN(DATOS_ERI!S:S)-2,0),"")</f>
        <v>381128</v>
      </c>
      <c r="T146" s="35">
        <f>IFERROR(VLOOKUP($D146,DATOS_ERI!$C:$Z,COLUMN(DATOS_ERI!T:T)-2,0),"")</f>
        <v>64299</v>
      </c>
      <c r="U146" s="35">
        <f>IFERROR(VLOOKUP($D146,DATOS_ERI!$C:$Z,COLUMN(DATOS_ERI!U:U)-2,0),"")</f>
        <v>0</v>
      </c>
      <c r="V146" s="35">
        <f>IFERROR(VLOOKUP($D146,DATOS_ERI!$C:$Z,COLUMN(DATOS_ERI!V:V)-2,0),"")</f>
        <v>0</v>
      </c>
      <c r="W146" s="35">
        <f>IFERROR(VLOOKUP($D146,DATOS_ERI!$C:$Z,COLUMN(DATOS_ERI!W:W)-2,0),"")</f>
        <v>254655</v>
      </c>
      <c r="X146" s="35">
        <f>IFERROR(VLOOKUP($D146,DATOS_ESF!$C:$T,COLUMN(DATOS_ESF!E:E)-2,0),"")</f>
        <v>8652057</v>
      </c>
      <c r="Y146" s="35">
        <f>IFERROR(VLOOKUP($D146,DATOS_ESF!$C:$T,COLUMN(DATOS_ESF!F:F)-2,0),"")</f>
        <v>1089866</v>
      </c>
      <c r="Z146" s="35">
        <f>IFERROR(VLOOKUP($D146,DATOS_ESF!$C:$T,COLUMN(DATOS_ESF!G:G)-2,0),"")</f>
        <v>9741923</v>
      </c>
      <c r="AA146" s="35">
        <f>IFERROR(VLOOKUP($D146,DATOS_ESF!$C:$T,COLUMN(DATOS_ESF!H:H)-2,0),"")</f>
        <v>8236937</v>
      </c>
      <c r="AB146" s="35">
        <f>IFERROR(VLOOKUP($D146,DATOS_ESF!$C:$T,COLUMN(DATOS_ESF!I:I)-2,0),"")</f>
        <v>458446</v>
      </c>
      <c r="AC146" s="35">
        <f>IFERROR(VLOOKUP($D146,DATOS_ESF!$C:$T,COLUMN(DATOS_ESF!J:J)-2,0),"")</f>
        <v>8695383</v>
      </c>
      <c r="AD146" s="35">
        <f>IFERROR(VLOOKUP($D146,DATOS_ESF!$C:$T,COLUMN(DATOS_ESF!K:K)-2,0),"")</f>
        <v>1046540</v>
      </c>
      <c r="AE146" s="35">
        <f>IFERROR(VLOOKUP($D146,DATOS_ESF!$C:$T,COLUMN(DATOS_ESF!L:L)-2,0),"")</f>
        <v>0</v>
      </c>
      <c r="AF146">
        <f>IFERROR(VLOOKUP($D146,DATOS_ESF!$C:$T,COLUMN(DATOS_ESF!M:M)-2,0),"")</f>
        <v>415120</v>
      </c>
      <c r="AG146">
        <f>IFERROR(VLOOKUP($D146,DATOS_ESF!$C:$T,COLUMN(DATOS_ESF!N:N)-2,0),"")</f>
        <v>1.050397374655166</v>
      </c>
      <c r="AH146">
        <f>IFERROR(VLOOKUP($D146,DATOS_ESF!$C:$T,COLUMN(DATOS_ESF!O:O)-2,0),"")</f>
        <v>1.050397374655166</v>
      </c>
      <c r="AI146">
        <f>IFERROR(VLOOKUP($D146,DATOS_ESF!$C:$T,COLUMN(DATOS_ESF!P:P)-2,0),"")</f>
        <v>2.3773050697355851</v>
      </c>
      <c r="AJ146">
        <f>IFERROR(VLOOKUP($D146,DATOS_ESF!$C:$T,COLUMN(DATOS_ESF!Q:Q)-2,0),"")</f>
        <v>0.89257357094692702</v>
      </c>
      <c r="AK146">
        <f>IFERROR(VLOOKUP($D146,DATOS_ESF!$C:$T,COLUMN(DATOS_ESF!R:R)-2,0),"")</f>
        <v>8.3086962753454241</v>
      </c>
      <c r="AL146">
        <f>IFERROR(VLOOKUP($D146,DATOS_ESF!$C:$T,COLUMN(DATOS_ESF!S:S)-2,0),"")</f>
        <v>0.15448551584733322</v>
      </c>
      <c r="AM146">
        <f>IFERROR(VLOOKUP($D146,DATOS_ERI!$C:$Z,COLUMN(DATOS_ERI!Z:Z)-2,0),"")</f>
        <v>7002709</v>
      </c>
      <c r="AN146">
        <f>IFERROR(VLOOKUP($D146,DATOS_ERI!$C:$AA,COLUMN(DATOS_ERI!AA:AA)-2,0),"")</f>
        <v>8557531</v>
      </c>
    </row>
    <row r="147" spans="1:40" hidden="1" x14ac:dyDescent="0.25">
      <c r="A147">
        <v>900206480</v>
      </c>
      <c r="B147" t="str">
        <f>VLOOKUP(A147,EMPRESAS!A:B,2,0)</f>
        <v>INGETEC INGENIERIA &amp; DISEÑO S.A.</v>
      </c>
      <c r="C147">
        <v>2016</v>
      </c>
      <c r="D147" t="s">
        <v>690</v>
      </c>
      <c r="E147" s="35">
        <f>IFERROR(VLOOKUP($D147,DATOS_ERI!$C:$Z,COLUMN(DATOS_ERI!E:E)-2,0),"")</f>
        <v>25538482</v>
      </c>
      <c r="F147" s="35">
        <f>IFERROR(VLOOKUP($D147,DATOS_ERI!$C:$Z,COLUMN(DATOS_ERI!F:F)-2,0),"")</f>
        <v>6858158</v>
      </c>
      <c r="G147" s="35">
        <f>IFERROR(VLOOKUP($D147,DATOS_ERI!$C:$Z,COLUMN(DATOS_ERI!G:G)-2,0),"")</f>
        <v>6892036</v>
      </c>
      <c r="H147" s="35">
        <f>IFERROR(VLOOKUP($D147,DATOS_ERI!$C:$Z,COLUMN(DATOS_ERI!H:H)-2,0),"")</f>
        <v>3989654</v>
      </c>
      <c r="I147" s="35">
        <f>IFERROR(VLOOKUP($D147,DATOS_ERI!$C:$Z,COLUMN(DATOS_ERI!I:I)-2,0),"")</f>
        <v>3989654</v>
      </c>
      <c r="J147" s="40">
        <f>IFERROR(VLOOKUP($D147,DATOS_ERI!$C:$Z,COLUMN(DATOS_ERI!J:J)-2,0),"")</f>
        <v>0.68207946286761967</v>
      </c>
      <c r="K147" s="40">
        <f>IFERROR(VLOOKUP($D147,DATOS_ERI!$C:$Z,COLUMN(DATOS_ERI!K:K)-2,0),"")</f>
        <v>0.1831670623532467</v>
      </c>
      <c r="L147" s="40">
        <f>IFERROR(VLOOKUP($D147,DATOS_ERI!$C:$Z,COLUMN(DATOS_ERI!L:L)-2,0),"")</f>
        <v>0.10655531747531628</v>
      </c>
      <c r="M147" s="40">
        <f>IFERROR(VLOOKUP($D147,DATOS_ERI!$C:$Z,COLUMN(DATOS_ERI!M:M)-2,0),"")</f>
        <v>2.3378501393565296E-3</v>
      </c>
      <c r="N147" s="35">
        <f>IFERROR(VLOOKUP($D147,DATOS_ERI!$C:$Z,COLUMN(DATOS_ERI!N:N)-2,0),"")</f>
        <v>37442092</v>
      </c>
      <c r="O147" s="35">
        <f>IFERROR(VLOOKUP($D147,DATOS_ERI!$C:$Z,COLUMN(DATOS_ERI!O:O)-2,0),"")</f>
        <v>11903610</v>
      </c>
      <c r="P147" s="35">
        <f>IFERROR(VLOOKUP($D147,DATOS_ERI!$C:$Z,COLUMN(DATOS_ERI!P:P)-2,0),"")</f>
        <v>18444466</v>
      </c>
      <c r="Q147" s="35">
        <f>IFERROR(VLOOKUP($D147,DATOS_ERI!$C:$Z,COLUMN(DATOS_ERI!Q:Q)-2,0),"")</f>
        <v>0</v>
      </c>
      <c r="R147" s="35">
        <f>IFERROR(VLOOKUP($D147,DATOS_ERI!$C:$Z,COLUMN(DATOS_ERI!R:R)-2,0),"")</f>
        <v>257913</v>
      </c>
      <c r="S147" s="35">
        <f>IFERROR(VLOOKUP($D147,DATOS_ERI!$C:$Z,COLUMN(DATOS_ERI!S:S)-2,0),"")</f>
        <v>0</v>
      </c>
      <c r="T147" s="35">
        <f>IFERROR(VLOOKUP($D147,DATOS_ERI!$C:$Z,COLUMN(DATOS_ERI!T:T)-2,0),"")</f>
        <v>279968</v>
      </c>
      <c r="U147" s="35">
        <f>IFERROR(VLOOKUP($D147,DATOS_ERI!$C:$Z,COLUMN(DATOS_ERI!U:U)-2,0),"")</f>
        <v>257913</v>
      </c>
      <c r="V147" s="35">
        <f>IFERROR(VLOOKUP($D147,DATOS_ERI!$C:$Z,COLUMN(DATOS_ERI!V:V)-2,0),"")</f>
        <v>121412</v>
      </c>
      <c r="W147" s="35">
        <f>IFERROR(VLOOKUP($D147,DATOS_ERI!$C:$Z,COLUMN(DATOS_ERI!W:W)-2,0),"")</f>
        <v>87534</v>
      </c>
      <c r="X147" s="35">
        <f>IFERROR(VLOOKUP($D147,DATOS_ESF!$C:$T,COLUMN(DATOS_ESF!E:E)-2,0),"")</f>
        <v>11123965</v>
      </c>
      <c r="Y147" s="35">
        <f>IFERROR(VLOOKUP($D147,DATOS_ESF!$C:$T,COLUMN(DATOS_ESF!F:F)-2,0),"")</f>
        <v>10730706</v>
      </c>
      <c r="Z147" s="35">
        <f>IFERROR(VLOOKUP($D147,DATOS_ESF!$C:$T,COLUMN(DATOS_ESF!G:G)-2,0),"")</f>
        <v>21854671</v>
      </c>
      <c r="AA147" s="35">
        <f>IFERROR(VLOOKUP($D147,DATOS_ESF!$C:$T,COLUMN(DATOS_ESF!H:H)-2,0),"")</f>
        <v>5882886</v>
      </c>
      <c r="AB147" s="35">
        <f>IFERROR(VLOOKUP($D147,DATOS_ESF!$C:$T,COLUMN(DATOS_ESF!I:I)-2,0),"")</f>
        <v>9993348</v>
      </c>
      <c r="AC147" s="35">
        <f>IFERROR(VLOOKUP($D147,DATOS_ESF!$C:$T,COLUMN(DATOS_ESF!J:J)-2,0),"")</f>
        <v>15167270</v>
      </c>
      <c r="AD147" s="35">
        <f>IFERROR(VLOOKUP($D147,DATOS_ESF!$C:$T,COLUMN(DATOS_ESF!K:K)-2,0),"")</f>
        <v>6687401</v>
      </c>
      <c r="AE147" s="35">
        <f>IFERROR(VLOOKUP($D147,DATOS_ESF!$C:$T,COLUMN(DATOS_ESF!L:L)-2,0),"")</f>
        <v>67463</v>
      </c>
      <c r="AF147">
        <f>IFERROR(VLOOKUP($D147,DATOS_ESF!$C:$T,COLUMN(DATOS_ESF!M:M)-2,0),"")</f>
        <v>5241079</v>
      </c>
      <c r="AG147">
        <f>IFERROR(VLOOKUP($D147,DATOS_ESF!$C:$T,COLUMN(DATOS_ESF!N:N)-2,0),"")</f>
        <v>1.8909026963976525</v>
      </c>
      <c r="AH147">
        <f>IFERROR(VLOOKUP($D147,DATOS_ESF!$C:$T,COLUMN(DATOS_ESF!O:O)-2,0),"")</f>
        <v>1.8794350255979804</v>
      </c>
      <c r="AI147">
        <f>IFERROR(VLOOKUP($D147,DATOS_ESF!$C:$T,COLUMN(DATOS_ESF!P:P)-2,0),"")</f>
        <v>1.0737848817033091</v>
      </c>
      <c r="AJ147">
        <f>IFERROR(VLOOKUP($D147,DATOS_ESF!$C:$T,COLUMN(DATOS_ESF!Q:Q)-2,0),"")</f>
        <v>0.69400587178823236</v>
      </c>
      <c r="AK147">
        <f>IFERROR(VLOOKUP($D147,DATOS_ESF!$C:$T,COLUMN(DATOS_ESF!R:R)-2,0),"")</f>
        <v>2.2680365660740249</v>
      </c>
      <c r="AL147">
        <f>IFERROR(VLOOKUP($D147,DATOS_ESF!$C:$T,COLUMN(DATOS_ESF!S:S)-2,0),"")</f>
        <v>0.7632578408524201</v>
      </c>
      <c r="AM147">
        <f>IFERROR(VLOOKUP($D147,DATOS_ERI!$C:$Z,COLUMN(DATOS_ERI!Z:Z)-2,0),"")</f>
        <v>46152821</v>
      </c>
      <c r="AN147">
        <f>IFERROR(VLOOKUP($D147,DATOS_ERI!$C:$AA,COLUMN(DATOS_ERI!AA:AA)-2,0),"")</f>
        <v>30951436</v>
      </c>
    </row>
    <row r="148" spans="1:40" hidden="1" x14ac:dyDescent="0.25">
      <c r="A148">
        <v>900206480</v>
      </c>
      <c r="B148" t="str">
        <f>VLOOKUP(A148,EMPRESAS!A:B,2,0)</f>
        <v>INGETEC INGENIERIA &amp; DISEÑO S.A.</v>
      </c>
      <c r="C148">
        <v>2017</v>
      </c>
      <c r="D148" t="s">
        <v>691</v>
      </c>
      <c r="E148" s="35">
        <f>IFERROR(VLOOKUP($D148,DATOS_ERI!$C:$Z,COLUMN(DATOS_ERI!E:E)-2,0),"")</f>
        <v>5741954</v>
      </c>
      <c r="F148" s="35">
        <f>IFERROR(VLOOKUP($D148,DATOS_ERI!$C:$Z,COLUMN(DATOS_ERI!F:F)-2,0),"")</f>
        <v>3546351</v>
      </c>
      <c r="G148" s="35">
        <f>IFERROR(VLOOKUP($D148,DATOS_ERI!$C:$Z,COLUMN(DATOS_ERI!G:G)-2,0),"")</f>
        <v>3507812</v>
      </c>
      <c r="H148" s="35">
        <f>IFERROR(VLOOKUP($D148,DATOS_ERI!$C:$Z,COLUMN(DATOS_ERI!H:H)-2,0),"")</f>
        <v>2048472</v>
      </c>
      <c r="I148" s="35">
        <f>IFERROR(VLOOKUP($D148,DATOS_ERI!$C:$Z,COLUMN(DATOS_ERI!I:I)-2,0),"")</f>
        <v>2048472</v>
      </c>
      <c r="J148" s="40">
        <f>IFERROR(VLOOKUP($D148,DATOS_ERI!$C:$Z,COLUMN(DATOS_ERI!J:J)-2,0),"")</f>
        <v>0.41810211719957879</v>
      </c>
      <c r="K148" s="40">
        <f>IFERROR(VLOOKUP($D148,DATOS_ERI!$C:$Z,COLUMN(DATOS_ERI!K:K)-2,0),"")</f>
        <v>0.25822862068084201</v>
      </c>
      <c r="L148" s="40">
        <f>IFERROR(VLOOKUP($D148,DATOS_ERI!$C:$Z,COLUMN(DATOS_ERI!L:L)-2,0),"")</f>
        <v>0.14916010825305387</v>
      </c>
      <c r="M148" s="40">
        <f>IFERROR(VLOOKUP($D148,DATOS_ERI!$C:$Z,COLUMN(DATOS_ERI!M:M)-2,0),"")</f>
        <v>3.6971241669110227E-3</v>
      </c>
      <c r="N148" s="35">
        <f>IFERROR(VLOOKUP($D148,DATOS_ERI!$C:$Z,COLUMN(DATOS_ERI!N:N)-2,0),"")</f>
        <v>13733377</v>
      </c>
      <c r="O148" s="35">
        <f>IFERROR(VLOOKUP($D148,DATOS_ERI!$C:$Z,COLUMN(DATOS_ERI!O:O)-2,0),"")</f>
        <v>7991423</v>
      </c>
      <c r="P148" s="35">
        <f>IFERROR(VLOOKUP($D148,DATOS_ERI!$C:$Z,COLUMN(DATOS_ERI!P:P)-2,0),"")</f>
        <v>2488826</v>
      </c>
      <c r="Q148" s="35">
        <f>IFERROR(VLOOKUP($D148,DATOS_ERI!$C:$Z,COLUMN(DATOS_ERI!Q:Q)-2,0),"")</f>
        <v>0</v>
      </c>
      <c r="R148" s="35">
        <f>IFERROR(VLOOKUP($D148,DATOS_ERI!$C:$Z,COLUMN(DATOS_ERI!R:R)-2,0),"")</f>
        <v>346760</v>
      </c>
      <c r="S148" s="35">
        <f>IFERROR(VLOOKUP($D148,DATOS_ERI!$C:$Z,COLUMN(DATOS_ERI!S:S)-2,0),"")</f>
        <v>0</v>
      </c>
      <c r="T148" s="35">
        <f>IFERROR(VLOOKUP($D148,DATOS_ERI!$C:$Z,COLUMN(DATOS_ERI!T:T)-2,0),"")</f>
        <v>639983</v>
      </c>
      <c r="U148" s="35">
        <f>IFERROR(VLOOKUP($D148,DATOS_ERI!$C:$Z,COLUMN(DATOS_ERI!U:U)-2,0),"")</f>
        <v>0</v>
      </c>
      <c r="V148" s="35">
        <f>IFERROR(VLOOKUP($D148,DATOS_ERI!$C:$Z,COLUMN(DATOS_ERI!V:V)-2,0),"")</f>
        <v>12235</v>
      </c>
      <c r="W148" s="35">
        <f>IFERROR(VLOOKUP($D148,DATOS_ERI!$C:$Z,COLUMN(DATOS_ERI!W:W)-2,0),"")</f>
        <v>50774</v>
      </c>
      <c r="X148" s="35">
        <f>IFERROR(VLOOKUP($D148,DATOS_ESF!$C:$T,COLUMN(DATOS_ESF!E:E)-2,0),"")</f>
        <v>22253279</v>
      </c>
      <c r="Y148" s="35">
        <f>IFERROR(VLOOKUP($D148,DATOS_ESF!$C:$T,COLUMN(DATOS_ESF!F:F)-2,0),"")</f>
        <v>20932021</v>
      </c>
      <c r="Z148" s="35">
        <f>IFERROR(VLOOKUP($D148,DATOS_ESF!$C:$T,COLUMN(DATOS_ESF!G:G)-2,0),"")</f>
        <v>43185300</v>
      </c>
      <c r="AA148" s="35">
        <f>IFERROR(VLOOKUP($D148,DATOS_ESF!$C:$T,COLUMN(DATOS_ESF!H:H)-2,0),"")</f>
        <v>9641358</v>
      </c>
      <c r="AB148" s="35">
        <f>IFERROR(VLOOKUP($D148,DATOS_ESF!$C:$T,COLUMN(DATOS_ESF!I:I)-2,0),"")</f>
        <v>18120668</v>
      </c>
      <c r="AC148" s="35">
        <f>IFERROR(VLOOKUP($D148,DATOS_ESF!$C:$T,COLUMN(DATOS_ESF!J:J)-2,0),"")</f>
        <v>27762026</v>
      </c>
      <c r="AD148" s="35">
        <f>IFERROR(VLOOKUP($D148,DATOS_ESF!$C:$T,COLUMN(DATOS_ESF!K:K)-2,0),"")</f>
        <v>15423274</v>
      </c>
      <c r="AE148" s="35">
        <f>IFERROR(VLOOKUP($D148,DATOS_ESF!$C:$T,COLUMN(DATOS_ESF!L:L)-2,0),"")</f>
        <v>4802176</v>
      </c>
      <c r="AF148">
        <f>IFERROR(VLOOKUP($D148,DATOS_ESF!$C:$T,COLUMN(DATOS_ESF!M:M)-2,0),"")</f>
        <v>12611921</v>
      </c>
      <c r="AG148">
        <f>IFERROR(VLOOKUP($D148,DATOS_ESF!$C:$T,COLUMN(DATOS_ESF!N:N)-2,0),"")</f>
        <v>2.3081062854423617</v>
      </c>
      <c r="AH148">
        <f>IFERROR(VLOOKUP($D148,DATOS_ESF!$C:$T,COLUMN(DATOS_ESF!O:O)-2,0),"")</f>
        <v>1.8100254134324232</v>
      </c>
      <c r="AI148">
        <f>IFERROR(VLOOKUP($D148,DATOS_ESF!$C:$T,COLUMN(DATOS_ESF!P:P)-2,0),"")</f>
        <v>1.1551462120491365</v>
      </c>
      <c r="AJ148">
        <f>IFERROR(VLOOKUP($D148,DATOS_ESF!$C:$T,COLUMN(DATOS_ESF!Q:Q)-2,0),"")</f>
        <v>0.64285824111445333</v>
      </c>
      <c r="AK148">
        <f>IFERROR(VLOOKUP($D148,DATOS_ESF!$C:$T,COLUMN(DATOS_ESF!R:R)-2,0),"")</f>
        <v>1.8000086103637918</v>
      </c>
      <c r="AL148">
        <f>IFERROR(VLOOKUP($D148,DATOS_ESF!$C:$T,COLUMN(DATOS_ESF!S:S)-2,0),"")</f>
        <v>0.77674444776347507</v>
      </c>
      <c r="AM148">
        <f>IFERROR(VLOOKUP($D148,DATOS_ERI!$C:$Z,COLUMN(DATOS_ERI!Z:Z)-2,0),"")</f>
        <v>17931946</v>
      </c>
      <c r="AN148">
        <f>IFERROR(VLOOKUP($D148,DATOS_ERI!$C:$AA,COLUMN(DATOS_ERI!AA:AA)-2,0),"")</f>
        <v>10877783</v>
      </c>
    </row>
    <row r="149" spans="1:40" hidden="1" x14ac:dyDescent="0.25">
      <c r="A149">
        <v>900206483</v>
      </c>
      <c r="B149" t="str">
        <f>VLOOKUP(A149,EMPRESAS!A:B,2,0)</f>
        <v>INGETEC GERENCIA &amp; SUPERVISION S.A.</v>
      </c>
      <c r="C149">
        <v>2016</v>
      </c>
      <c r="D149" t="s">
        <v>692</v>
      </c>
      <c r="E149" s="35">
        <f>IFERROR(VLOOKUP($D149,DATOS_ERI!$C:$Z,COLUMN(DATOS_ERI!E:E)-2,0),"")</f>
        <v>4589670</v>
      </c>
      <c r="F149" s="35">
        <f>IFERROR(VLOOKUP($D149,DATOS_ERI!$C:$Z,COLUMN(DATOS_ERI!F:F)-2,0),"")</f>
        <v>1271060</v>
      </c>
      <c r="G149" s="35">
        <f>IFERROR(VLOOKUP($D149,DATOS_ERI!$C:$Z,COLUMN(DATOS_ERI!G:G)-2,0),"")</f>
        <v>1271060</v>
      </c>
      <c r="H149" s="35">
        <f>IFERROR(VLOOKUP($D149,DATOS_ERI!$C:$Z,COLUMN(DATOS_ERI!H:H)-2,0),"")</f>
        <v>788178</v>
      </c>
      <c r="I149" s="35">
        <f>IFERROR(VLOOKUP($D149,DATOS_ERI!$C:$Z,COLUMN(DATOS_ERI!I:I)-2,0),"")</f>
        <v>788178</v>
      </c>
      <c r="J149" s="40">
        <f>IFERROR(VLOOKUP($D149,DATOS_ERI!$C:$Z,COLUMN(DATOS_ERI!J:J)-2,0),"")</f>
        <v>0.41398407047940639</v>
      </c>
      <c r="K149" s="40">
        <f>IFERROR(VLOOKUP($D149,DATOS_ERI!$C:$Z,COLUMN(DATOS_ERI!K:K)-2,0),"")</f>
        <v>0.11464845895751857</v>
      </c>
      <c r="L149" s="40">
        <f>IFERROR(VLOOKUP($D149,DATOS_ERI!$C:$Z,COLUMN(DATOS_ERI!L:L)-2,0),"")</f>
        <v>7.1092940604077753E-2</v>
      </c>
      <c r="M149" s="40">
        <f>IFERROR(VLOOKUP($D149,DATOS_ERI!$C:$Z,COLUMN(DATOS_ERI!M:M)-2,0),"")</f>
        <v>0</v>
      </c>
      <c r="N149" s="35">
        <f>IFERROR(VLOOKUP($D149,DATOS_ERI!$C:$Z,COLUMN(DATOS_ERI!N:N)-2,0),"")</f>
        <v>11086586</v>
      </c>
      <c r="O149" s="35">
        <f>IFERROR(VLOOKUP($D149,DATOS_ERI!$C:$Z,COLUMN(DATOS_ERI!O:O)-2,0),"")</f>
        <v>6496916</v>
      </c>
      <c r="P149" s="35">
        <f>IFERROR(VLOOKUP($D149,DATOS_ERI!$C:$Z,COLUMN(DATOS_ERI!P:P)-2,0),"")</f>
        <v>2912624</v>
      </c>
      <c r="Q149" s="35">
        <f>IFERROR(VLOOKUP($D149,DATOS_ERI!$C:$Z,COLUMN(DATOS_ERI!Q:Q)-2,0),"")</f>
        <v>0</v>
      </c>
      <c r="R149" s="35">
        <f>IFERROR(VLOOKUP($D149,DATOS_ERI!$C:$Z,COLUMN(DATOS_ERI!R:R)-2,0),"")</f>
        <v>364761</v>
      </c>
      <c r="S149" s="35">
        <f>IFERROR(VLOOKUP($D149,DATOS_ERI!$C:$Z,COLUMN(DATOS_ERI!S:S)-2,0),"")</f>
        <v>0</v>
      </c>
      <c r="T149" s="35">
        <f>IFERROR(VLOOKUP($D149,DATOS_ERI!$C:$Z,COLUMN(DATOS_ERI!T:T)-2,0),"")</f>
        <v>323536</v>
      </c>
      <c r="U149" s="35">
        <f>IFERROR(VLOOKUP($D149,DATOS_ERI!$C:$Z,COLUMN(DATOS_ERI!U:U)-2,0),"")</f>
        <v>364761</v>
      </c>
      <c r="V149" s="35">
        <f>IFERROR(VLOOKUP($D149,DATOS_ERI!$C:$Z,COLUMN(DATOS_ERI!V:V)-2,0),"")</f>
        <v>0</v>
      </c>
      <c r="W149" s="35">
        <f>IFERROR(VLOOKUP($D149,DATOS_ERI!$C:$Z,COLUMN(DATOS_ERI!W:W)-2,0),"")</f>
        <v>0</v>
      </c>
      <c r="X149" s="35">
        <f>IFERROR(VLOOKUP($D149,DATOS_ESF!$C:$T,COLUMN(DATOS_ESF!E:E)-2,0),"")</f>
        <v>4993714</v>
      </c>
      <c r="Y149" s="35">
        <f>IFERROR(VLOOKUP($D149,DATOS_ESF!$C:$T,COLUMN(DATOS_ESF!F:F)-2,0),"")</f>
        <v>2310359</v>
      </c>
      <c r="Z149" s="35">
        <f>IFERROR(VLOOKUP($D149,DATOS_ESF!$C:$T,COLUMN(DATOS_ESF!G:G)-2,0),"")</f>
        <v>7304073</v>
      </c>
      <c r="AA149" s="35">
        <f>IFERROR(VLOOKUP($D149,DATOS_ESF!$C:$T,COLUMN(DATOS_ESF!H:H)-2,0),"")</f>
        <v>2014538</v>
      </c>
      <c r="AB149" s="35">
        <f>IFERROR(VLOOKUP($D149,DATOS_ESF!$C:$T,COLUMN(DATOS_ESF!I:I)-2,0),"")</f>
        <v>4626622</v>
      </c>
      <c r="AC149" s="35">
        <f>IFERROR(VLOOKUP($D149,DATOS_ESF!$C:$T,COLUMN(DATOS_ESF!J:J)-2,0),"")</f>
        <v>6641160</v>
      </c>
      <c r="AD149" s="35">
        <f>IFERROR(VLOOKUP($D149,DATOS_ESF!$C:$T,COLUMN(DATOS_ESF!K:K)-2,0),"")</f>
        <v>662913</v>
      </c>
      <c r="AE149" s="35">
        <f>IFERROR(VLOOKUP($D149,DATOS_ESF!$C:$T,COLUMN(DATOS_ESF!L:L)-2,0),"")</f>
        <v>42282</v>
      </c>
      <c r="AF149">
        <f>IFERROR(VLOOKUP($D149,DATOS_ESF!$C:$T,COLUMN(DATOS_ESF!M:M)-2,0),"")</f>
        <v>2979176</v>
      </c>
      <c r="AG149">
        <f>IFERROR(VLOOKUP($D149,DATOS_ESF!$C:$T,COLUMN(DATOS_ESF!N:N)-2,0),"")</f>
        <v>2.4788383242212357</v>
      </c>
      <c r="AH149">
        <f>IFERROR(VLOOKUP($D149,DATOS_ESF!$C:$T,COLUMN(DATOS_ESF!O:O)-2,0),"")</f>
        <v>2.4578498891557272</v>
      </c>
      <c r="AI149">
        <f>IFERROR(VLOOKUP($D149,DATOS_ESF!$C:$T,COLUMN(DATOS_ESF!P:P)-2,0),"")</f>
        <v>0.49936195349436369</v>
      </c>
      <c r="AJ149">
        <f>IFERROR(VLOOKUP($D149,DATOS_ESF!$C:$T,COLUMN(DATOS_ESF!Q:Q)-2,0),"")</f>
        <v>0.90924063875046157</v>
      </c>
      <c r="AK149">
        <f>IFERROR(VLOOKUP($D149,DATOS_ESF!$C:$T,COLUMN(DATOS_ESF!R:R)-2,0),"")</f>
        <v>10.01814717768395</v>
      </c>
      <c r="AL149">
        <f>IFERROR(VLOOKUP($D149,DATOS_ESF!$C:$T,COLUMN(DATOS_ESF!S:S)-2,0),"")</f>
        <v>0.72418977740227952</v>
      </c>
      <c r="AM149">
        <f>IFERROR(VLOOKUP($D149,DATOS_ERI!$C:$Z,COLUMN(DATOS_ERI!Z:Z)-2,0),"")</f>
        <v>12922623</v>
      </c>
      <c r="AN149">
        <f>IFERROR(VLOOKUP($D149,DATOS_ERI!$C:$AA,COLUMN(DATOS_ERI!AA:AA)-2,0),"")</f>
        <v>10139062</v>
      </c>
    </row>
    <row r="150" spans="1:40" hidden="1" x14ac:dyDescent="0.25">
      <c r="A150">
        <v>900206483</v>
      </c>
      <c r="B150" t="str">
        <f>VLOOKUP(A150,EMPRESAS!A:B,2,0)</f>
        <v>INGETEC GERENCIA &amp; SUPERVISION S.A.</v>
      </c>
      <c r="C150">
        <v>2017</v>
      </c>
      <c r="D150" t="s">
        <v>693</v>
      </c>
      <c r="E150" s="35">
        <f>IFERROR(VLOOKUP($D150,DATOS_ERI!$C:$Z,COLUMN(DATOS_ERI!E:E)-2,0),"")</f>
        <v>5055867</v>
      </c>
      <c r="F150" s="35">
        <f>IFERROR(VLOOKUP($D150,DATOS_ERI!$C:$Z,COLUMN(DATOS_ERI!F:F)-2,0),"")</f>
        <v>746733</v>
      </c>
      <c r="G150" s="35">
        <f>IFERROR(VLOOKUP($D150,DATOS_ERI!$C:$Z,COLUMN(DATOS_ERI!G:G)-2,0),"")</f>
        <v>746733</v>
      </c>
      <c r="H150" s="35">
        <f>IFERROR(VLOOKUP($D150,DATOS_ERI!$C:$Z,COLUMN(DATOS_ERI!H:H)-2,0),"")</f>
        <v>445290</v>
      </c>
      <c r="I150" s="35">
        <f>IFERROR(VLOOKUP($D150,DATOS_ERI!$C:$Z,COLUMN(DATOS_ERI!I:I)-2,0),"")</f>
        <v>445290</v>
      </c>
      <c r="J150" s="40">
        <f>IFERROR(VLOOKUP($D150,DATOS_ERI!$C:$Z,COLUMN(DATOS_ERI!J:J)-2,0),"")</f>
        <v>0.91752310155647299</v>
      </c>
      <c r="K150" s="40">
        <f>IFERROR(VLOOKUP($D150,DATOS_ERI!$C:$Z,COLUMN(DATOS_ERI!K:K)-2,0),"")</f>
        <v>0.13551479463256644</v>
      </c>
      <c r="L150" s="40">
        <f>IFERROR(VLOOKUP($D150,DATOS_ERI!$C:$Z,COLUMN(DATOS_ERI!L:L)-2,0),"")</f>
        <v>8.080985158274176E-2</v>
      </c>
      <c r="M150" s="40">
        <f>IFERROR(VLOOKUP($D150,DATOS_ERI!$C:$Z,COLUMN(DATOS_ERI!M:M)-2,0),"")</f>
        <v>0</v>
      </c>
      <c r="N150" s="35">
        <f>IFERROR(VLOOKUP($D150,DATOS_ERI!$C:$Z,COLUMN(DATOS_ERI!N:N)-2,0),"")</f>
        <v>5510343</v>
      </c>
      <c r="O150" s="35">
        <f>IFERROR(VLOOKUP($D150,DATOS_ERI!$C:$Z,COLUMN(DATOS_ERI!O:O)-2,0),"")</f>
        <v>454476</v>
      </c>
      <c r="P150" s="35">
        <f>IFERROR(VLOOKUP($D150,DATOS_ERI!$C:$Z,COLUMN(DATOS_ERI!P:P)-2,0),"")</f>
        <v>4138152</v>
      </c>
      <c r="Q150" s="35">
        <f>IFERROR(VLOOKUP($D150,DATOS_ERI!$C:$Z,COLUMN(DATOS_ERI!Q:Q)-2,0),"")</f>
        <v>0</v>
      </c>
      <c r="R150" s="35">
        <f>IFERROR(VLOOKUP($D150,DATOS_ERI!$C:$Z,COLUMN(DATOS_ERI!R:R)-2,0),"")</f>
        <v>179202</v>
      </c>
      <c r="S150" s="35">
        <f>IFERROR(VLOOKUP($D150,DATOS_ERI!$C:$Z,COLUMN(DATOS_ERI!S:S)-2,0),"")</f>
        <v>0</v>
      </c>
      <c r="T150" s="35">
        <f>IFERROR(VLOOKUP($D150,DATOS_ERI!$C:$Z,COLUMN(DATOS_ERI!T:T)-2,0),"")</f>
        <v>8220</v>
      </c>
      <c r="U150" s="35">
        <f>IFERROR(VLOOKUP($D150,DATOS_ERI!$C:$Z,COLUMN(DATOS_ERI!U:U)-2,0),"")</f>
        <v>0</v>
      </c>
      <c r="V150" s="35">
        <f>IFERROR(VLOOKUP($D150,DATOS_ERI!$C:$Z,COLUMN(DATOS_ERI!V:V)-2,0),"")</f>
        <v>0</v>
      </c>
      <c r="W150" s="35">
        <f>IFERROR(VLOOKUP($D150,DATOS_ERI!$C:$Z,COLUMN(DATOS_ERI!W:W)-2,0),"")</f>
        <v>0</v>
      </c>
      <c r="X150" s="35">
        <f>IFERROR(VLOOKUP($D150,DATOS_ESF!$C:$T,COLUMN(DATOS_ESF!E:E)-2,0),"")</f>
        <v>6286426</v>
      </c>
      <c r="Y150" s="35">
        <f>IFERROR(VLOOKUP($D150,DATOS_ESF!$C:$T,COLUMN(DATOS_ESF!F:F)-2,0),"")</f>
        <v>4438778</v>
      </c>
      <c r="Z150" s="35">
        <f>IFERROR(VLOOKUP($D150,DATOS_ESF!$C:$T,COLUMN(DATOS_ESF!G:G)-2,0),"")</f>
        <v>10725204</v>
      </c>
      <c r="AA150" s="35">
        <f>IFERROR(VLOOKUP($D150,DATOS_ESF!$C:$T,COLUMN(DATOS_ESF!H:H)-2,0),"")</f>
        <v>2954142</v>
      </c>
      <c r="AB150" s="35">
        <f>IFERROR(VLOOKUP($D150,DATOS_ESF!$C:$T,COLUMN(DATOS_ESF!I:I)-2,0),"")</f>
        <v>5999946</v>
      </c>
      <c r="AC150" s="35">
        <f>IFERROR(VLOOKUP($D150,DATOS_ESF!$C:$T,COLUMN(DATOS_ESF!J:J)-2,0),"")</f>
        <v>8954088</v>
      </c>
      <c r="AD150" s="35">
        <f>IFERROR(VLOOKUP($D150,DATOS_ESF!$C:$T,COLUMN(DATOS_ESF!K:K)-2,0),"")</f>
        <v>1771116</v>
      </c>
      <c r="AE150" s="35">
        <f>IFERROR(VLOOKUP($D150,DATOS_ESF!$C:$T,COLUMN(DATOS_ESF!L:L)-2,0),"")</f>
        <v>464513</v>
      </c>
      <c r="AF150">
        <f>IFERROR(VLOOKUP($D150,DATOS_ESF!$C:$T,COLUMN(DATOS_ESF!M:M)-2,0),"")</f>
        <v>3332284</v>
      </c>
      <c r="AG150">
        <f>IFERROR(VLOOKUP($D150,DATOS_ESF!$C:$T,COLUMN(DATOS_ESF!N:N)-2,0),"")</f>
        <v>2.1280040025157896</v>
      </c>
      <c r="AH150">
        <f>IFERROR(VLOOKUP($D150,DATOS_ESF!$C:$T,COLUMN(DATOS_ESF!O:O)-2,0),"")</f>
        <v>1.970762746002054</v>
      </c>
      <c r="AI150">
        <f>IFERROR(VLOOKUP($D150,DATOS_ESF!$C:$T,COLUMN(DATOS_ESF!P:P)-2,0),"")</f>
        <v>0.73980299156025742</v>
      </c>
      <c r="AJ150">
        <f>IFERROR(VLOOKUP($D150,DATOS_ESF!$C:$T,COLUMN(DATOS_ESF!Q:Q)-2,0),"")</f>
        <v>0.83486412006708688</v>
      </c>
      <c r="AK150">
        <f>IFERROR(VLOOKUP($D150,DATOS_ESF!$C:$T,COLUMN(DATOS_ESF!R:R)-2,0),"")</f>
        <v>5.0556191689307761</v>
      </c>
      <c r="AL150">
        <f>IFERROR(VLOOKUP($D150,DATOS_ESF!$C:$T,COLUMN(DATOS_ESF!S:S)-2,0),"")</f>
        <v>0.72456076359946164</v>
      </c>
      <c r="AM150">
        <f>IFERROR(VLOOKUP($D150,DATOS_ERI!$C:$Z,COLUMN(DATOS_ERI!Z:Z)-2,0),"")</f>
        <v>6265296</v>
      </c>
      <c r="AN150">
        <f>IFERROR(VLOOKUP($D150,DATOS_ERI!$C:$AA,COLUMN(DATOS_ERI!AA:AA)-2,0),"")</f>
        <v>4771830</v>
      </c>
    </row>
    <row r="151" spans="1:40" hidden="1" x14ac:dyDescent="0.25">
      <c r="A151">
        <v>900315057</v>
      </c>
      <c r="B151" t="str">
        <f>VLOOKUP(A151,EMPRESAS!A:B,2,0)</f>
        <v>CONSTRUCTORA FUREL SA</v>
      </c>
      <c r="C151">
        <v>2016</v>
      </c>
      <c r="D151" t="s">
        <v>694</v>
      </c>
      <c r="E151" s="35">
        <f>IFERROR(VLOOKUP($D151,DATOS_ERI!$C:$Z,COLUMN(DATOS_ERI!E:E)-2,0),"")</f>
        <v>8162314</v>
      </c>
      <c r="F151" s="35">
        <f>IFERROR(VLOOKUP($D151,DATOS_ERI!$C:$Z,COLUMN(DATOS_ERI!F:F)-2,0),"")</f>
        <v>7118188</v>
      </c>
      <c r="G151" s="35">
        <f>IFERROR(VLOOKUP($D151,DATOS_ERI!$C:$Z,COLUMN(DATOS_ERI!G:G)-2,0),"")</f>
        <v>673452</v>
      </c>
      <c r="H151" s="35">
        <f>IFERROR(VLOOKUP($D151,DATOS_ERI!$C:$Z,COLUMN(DATOS_ERI!H:H)-2,0),"")</f>
        <v>602508</v>
      </c>
      <c r="I151" s="35">
        <f>IFERROR(VLOOKUP($D151,DATOS_ERI!$C:$Z,COLUMN(DATOS_ERI!I:I)-2,0),"")</f>
        <v>602508</v>
      </c>
      <c r="J151" s="40">
        <f>IFERROR(VLOOKUP($D151,DATOS_ERI!$C:$Z,COLUMN(DATOS_ERI!J:J)-2,0),"")</f>
        <v>0.17809109919131161</v>
      </c>
      <c r="K151" s="40">
        <f>IFERROR(VLOOKUP($D151,DATOS_ERI!$C:$Z,COLUMN(DATOS_ERI!K:K)-2,0),"")</f>
        <v>0.15530962484050528</v>
      </c>
      <c r="L151" s="40">
        <f>IFERROR(VLOOKUP($D151,DATOS_ERI!$C:$Z,COLUMN(DATOS_ERI!L:L)-2,0),"")</f>
        <v>1.3145942681396327E-2</v>
      </c>
      <c r="M151" s="40">
        <f>IFERROR(VLOOKUP($D151,DATOS_ERI!$C:$Z,COLUMN(DATOS_ERI!M:M)-2,0),"")</f>
        <v>0.14081210082684154</v>
      </c>
      <c r="N151" s="35">
        <f>IFERROR(VLOOKUP($D151,DATOS_ERI!$C:$Z,COLUMN(DATOS_ERI!N:N)-2,0),"")</f>
        <v>45832240</v>
      </c>
      <c r="O151" s="35">
        <f>IFERROR(VLOOKUP($D151,DATOS_ERI!$C:$Z,COLUMN(DATOS_ERI!O:O)-2,0),"")</f>
        <v>37669926</v>
      </c>
      <c r="P151" s="35">
        <f>IFERROR(VLOOKUP($D151,DATOS_ERI!$C:$Z,COLUMN(DATOS_ERI!P:P)-2,0),"")</f>
        <v>1504554</v>
      </c>
      <c r="Q151" s="35">
        <f>IFERROR(VLOOKUP($D151,DATOS_ERI!$C:$Z,COLUMN(DATOS_ERI!Q:Q)-2,0),"")</f>
        <v>431362</v>
      </c>
      <c r="R151" s="35">
        <f>IFERROR(VLOOKUP($D151,DATOS_ERI!$C:$Z,COLUMN(DATOS_ERI!R:R)-2,0),"")</f>
        <v>35751</v>
      </c>
      <c r="S151" s="35">
        <f>IFERROR(VLOOKUP($D151,DATOS_ERI!$C:$Z,COLUMN(DATOS_ERI!S:S)-2,0),"")</f>
        <v>431362</v>
      </c>
      <c r="T151" s="35">
        <f>IFERROR(VLOOKUP($D151,DATOS_ERI!$C:$Z,COLUMN(DATOS_ERI!T:T)-2,0),"")</f>
        <v>1334743</v>
      </c>
      <c r="U151" s="35">
        <f>IFERROR(VLOOKUP($D151,DATOS_ERI!$C:$Z,COLUMN(DATOS_ERI!U:U)-2,0),"")</f>
        <v>35750</v>
      </c>
      <c r="V151" s="35">
        <f>IFERROR(VLOOKUP($D151,DATOS_ERI!$C:$Z,COLUMN(DATOS_ERI!V:V)-2,0),"")</f>
        <v>8998</v>
      </c>
      <c r="W151" s="35">
        <f>IFERROR(VLOOKUP($D151,DATOS_ERI!$C:$Z,COLUMN(DATOS_ERI!W:W)-2,0),"")</f>
        <v>6453734</v>
      </c>
      <c r="X151" s="35">
        <f>IFERROR(VLOOKUP($D151,DATOS_ESF!$C:$T,COLUMN(DATOS_ESF!E:E)-2,0),"")</f>
        <v>48331948</v>
      </c>
      <c r="Y151" s="35">
        <f>IFERROR(VLOOKUP($D151,DATOS_ESF!$C:$T,COLUMN(DATOS_ESF!F:F)-2,0),"")</f>
        <v>19937439</v>
      </c>
      <c r="Z151" s="35">
        <f>IFERROR(VLOOKUP($D151,DATOS_ESF!$C:$T,COLUMN(DATOS_ESF!G:G)-2,0),"")</f>
        <v>68269387</v>
      </c>
      <c r="AA151" s="35">
        <f>IFERROR(VLOOKUP($D151,DATOS_ESF!$C:$T,COLUMN(DATOS_ESF!H:H)-2,0),"")</f>
        <v>9714004</v>
      </c>
      <c r="AB151" s="35">
        <f>IFERROR(VLOOKUP($D151,DATOS_ESF!$C:$T,COLUMN(DATOS_ESF!I:I)-2,0),"")</f>
        <v>50899196</v>
      </c>
      <c r="AC151" s="35">
        <f>IFERROR(VLOOKUP($D151,DATOS_ESF!$C:$T,COLUMN(DATOS_ESF!J:J)-2,0),"")</f>
        <v>60613200</v>
      </c>
      <c r="AD151" s="35">
        <f>IFERROR(VLOOKUP($D151,DATOS_ESF!$C:$T,COLUMN(DATOS_ESF!K:K)-2,0),"")</f>
        <v>7656187</v>
      </c>
      <c r="AE151" s="35">
        <f>IFERROR(VLOOKUP($D151,DATOS_ESF!$C:$T,COLUMN(DATOS_ESF!L:L)-2,0),"")</f>
        <v>19455500</v>
      </c>
      <c r="AF151">
        <f>IFERROR(VLOOKUP($D151,DATOS_ESF!$C:$T,COLUMN(DATOS_ESF!M:M)-2,0),"")</f>
        <v>38617944</v>
      </c>
      <c r="AG151">
        <f>IFERROR(VLOOKUP($D151,DATOS_ESF!$C:$T,COLUMN(DATOS_ESF!N:N)-2,0),"")</f>
        <v>4.9754918774997412</v>
      </c>
      <c r="AH151">
        <f>IFERROR(VLOOKUP($D151,DATOS_ESF!$C:$T,COLUMN(DATOS_ESF!O:O)-2,0),"")</f>
        <v>2.972661736602126</v>
      </c>
      <c r="AI151">
        <f>IFERROR(VLOOKUP($D151,DATOS_ESF!$C:$T,COLUMN(DATOS_ESF!P:P)-2,0),"")</f>
        <v>0.39170439941723245</v>
      </c>
      <c r="AJ151">
        <f>IFERROR(VLOOKUP($D151,DATOS_ESF!$C:$T,COLUMN(DATOS_ESF!Q:Q)-2,0),"")</f>
        <v>0.88785329213517039</v>
      </c>
      <c r="AK151">
        <f>IFERROR(VLOOKUP($D151,DATOS_ESF!$C:$T,COLUMN(DATOS_ESF!R:R)-2,0),"")</f>
        <v>7.9168912671542637</v>
      </c>
      <c r="AL151">
        <f>IFERROR(VLOOKUP($D151,DATOS_ESF!$C:$T,COLUMN(DATOS_ESF!S:S)-2,0),"")</f>
        <v>0.8577106895657346</v>
      </c>
      <c r="AM151">
        <f>IFERROR(VLOOKUP($D151,DATOS_ERI!$C:$Z,COLUMN(DATOS_ERI!Z:Z)-2,0),"")</f>
        <v>54329641</v>
      </c>
      <c r="AN151">
        <f>IFERROR(VLOOKUP($D151,DATOS_ERI!$C:$AA,COLUMN(DATOS_ERI!AA:AA)-2,0),"")</f>
        <v>46562439</v>
      </c>
    </row>
    <row r="152" spans="1:40" hidden="1" x14ac:dyDescent="0.25">
      <c r="A152">
        <v>900315057</v>
      </c>
      <c r="B152" t="str">
        <f>VLOOKUP(A152,EMPRESAS!A:B,2,0)</f>
        <v>CONSTRUCTORA FUREL SA</v>
      </c>
      <c r="C152">
        <v>2017</v>
      </c>
      <c r="D152" t="s">
        <v>695</v>
      </c>
      <c r="E152" s="35">
        <f>IFERROR(VLOOKUP($D152,DATOS_ERI!$C:$Z,COLUMN(DATOS_ERI!E:E)-2,0),"")</f>
        <v>614971</v>
      </c>
      <c r="F152" s="35">
        <f>IFERROR(VLOOKUP($D152,DATOS_ERI!$C:$Z,COLUMN(DATOS_ERI!F:F)-2,0),"")</f>
        <v>1815185</v>
      </c>
      <c r="G152" s="35">
        <f>IFERROR(VLOOKUP($D152,DATOS_ERI!$C:$Z,COLUMN(DATOS_ERI!G:G)-2,0),"")</f>
        <v>722448</v>
      </c>
      <c r="H152" s="35">
        <f>IFERROR(VLOOKUP($D152,DATOS_ERI!$C:$Z,COLUMN(DATOS_ERI!H:H)-2,0),"")</f>
        <v>458935</v>
      </c>
      <c r="I152" s="35">
        <f>IFERROR(VLOOKUP($D152,DATOS_ERI!$C:$Z,COLUMN(DATOS_ERI!I:I)-2,0),"")</f>
        <v>458935</v>
      </c>
      <c r="J152" s="40">
        <f>IFERROR(VLOOKUP($D152,DATOS_ERI!$C:$Z,COLUMN(DATOS_ERI!J:J)-2,0),"")</f>
        <v>0.18280195402210017</v>
      </c>
      <c r="K152" s="40">
        <f>IFERROR(VLOOKUP($D152,DATOS_ERI!$C:$Z,COLUMN(DATOS_ERI!K:K)-2,0),"")</f>
        <v>0.53956912588009176</v>
      </c>
      <c r="L152" s="40">
        <f>IFERROR(VLOOKUP($D152,DATOS_ERI!$C:$Z,COLUMN(DATOS_ERI!L:L)-2,0),"")</f>
        <v>0.13641979015129582</v>
      </c>
      <c r="M152" s="40">
        <f>IFERROR(VLOOKUP($D152,DATOS_ERI!$C:$Z,COLUMN(DATOS_ERI!M:M)-2,0),"")</f>
        <v>0.46494555217413791</v>
      </c>
      <c r="N152" s="35">
        <f>IFERROR(VLOOKUP($D152,DATOS_ERI!$C:$Z,COLUMN(DATOS_ERI!N:N)-2,0),"")</f>
        <v>3364138</v>
      </c>
      <c r="O152" s="35">
        <f>IFERROR(VLOOKUP($D152,DATOS_ERI!$C:$Z,COLUMN(DATOS_ERI!O:O)-2,0),"")</f>
        <v>2749167</v>
      </c>
      <c r="P152" s="35">
        <f>IFERROR(VLOOKUP($D152,DATOS_ERI!$C:$Z,COLUMN(DATOS_ERI!P:P)-2,0),"")</f>
        <v>992286</v>
      </c>
      <c r="Q152" s="35">
        <f>IFERROR(VLOOKUP($D152,DATOS_ERI!$C:$Z,COLUMN(DATOS_ERI!Q:Q)-2,0),"")</f>
        <v>0</v>
      </c>
      <c r="R152" s="35">
        <f>IFERROR(VLOOKUP($D152,DATOS_ERI!$C:$Z,COLUMN(DATOS_ERI!R:R)-2,0),"")</f>
        <v>34248</v>
      </c>
      <c r="S152" s="35">
        <f>IFERROR(VLOOKUP($D152,DATOS_ERI!$C:$Z,COLUMN(DATOS_ERI!S:S)-2,0),"")</f>
        <v>59477</v>
      </c>
      <c r="T152" s="35">
        <f>IFERROR(VLOOKUP($D152,DATOS_ERI!$C:$Z,COLUMN(DATOS_ERI!T:T)-2,0),"")</f>
        <v>2286225</v>
      </c>
      <c r="U152" s="35">
        <f>IFERROR(VLOOKUP($D152,DATOS_ERI!$C:$Z,COLUMN(DATOS_ERI!U:U)-2,0),"")</f>
        <v>0</v>
      </c>
      <c r="V152" s="35">
        <f>IFERROR(VLOOKUP($D152,DATOS_ERI!$C:$Z,COLUMN(DATOS_ERI!V:V)-2,0),"")</f>
        <v>471404</v>
      </c>
      <c r="W152" s="35">
        <f>IFERROR(VLOOKUP($D152,DATOS_ERI!$C:$Z,COLUMN(DATOS_ERI!W:W)-2,0),"")</f>
        <v>1564141</v>
      </c>
      <c r="X152" s="35">
        <f>IFERROR(VLOOKUP($D152,DATOS_ESF!$C:$T,COLUMN(DATOS_ESF!E:E)-2,0),"")</f>
        <v>110785448</v>
      </c>
      <c r="Y152" s="35">
        <f>IFERROR(VLOOKUP($D152,DATOS_ESF!$C:$T,COLUMN(DATOS_ESF!F:F)-2,0),"")</f>
        <v>48396297</v>
      </c>
      <c r="Z152" s="35">
        <f>IFERROR(VLOOKUP($D152,DATOS_ESF!$C:$T,COLUMN(DATOS_ESF!G:G)-2,0),"")</f>
        <v>159181745</v>
      </c>
      <c r="AA152" s="35">
        <f>IFERROR(VLOOKUP($D152,DATOS_ESF!$C:$T,COLUMN(DATOS_ESF!H:H)-2,0),"")</f>
        <v>25785055</v>
      </c>
      <c r="AB152" s="35">
        <f>IFERROR(VLOOKUP($D152,DATOS_ESF!$C:$T,COLUMN(DATOS_ESF!I:I)-2,0),"")</f>
        <v>117625381</v>
      </c>
      <c r="AC152" s="35">
        <f>IFERROR(VLOOKUP($D152,DATOS_ESF!$C:$T,COLUMN(DATOS_ESF!J:J)-2,0),"")</f>
        <v>143410436</v>
      </c>
      <c r="AD152" s="35">
        <f>IFERROR(VLOOKUP($D152,DATOS_ESF!$C:$T,COLUMN(DATOS_ESF!K:K)-2,0),"")</f>
        <v>15771309</v>
      </c>
      <c r="AE152" s="35">
        <f>IFERROR(VLOOKUP($D152,DATOS_ESF!$C:$T,COLUMN(DATOS_ESF!L:L)-2,0),"")</f>
        <v>61347721</v>
      </c>
      <c r="AF152">
        <f>IFERROR(VLOOKUP($D152,DATOS_ESF!$C:$T,COLUMN(DATOS_ESF!M:M)-2,0),"")</f>
        <v>85000393</v>
      </c>
      <c r="AG152">
        <f>IFERROR(VLOOKUP($D152,DATOS_ESF!$C:$T,COLUMN(DATOS_ESF!N:N)-2,0),"")</f>
        <v>4.2964984173972089</v>
      </c>
      <c r="AH152">
        <f>IFERROR(VLOOKUP($D152,DATOS_ESF!$C:$T,COLUMN(DATOS_ESF!O:O)-2,0),"")</f>
        <v>1.91730159194929</v>
      </c>
      <c r="AI152">
        <f>IFERROR(VLOOKUP($D152,DATOS_ESF!$C:$T,COLUMN(DATOS_ESF!P:P)-2,0),"")</f>
        <v>0.41144433785085893</v>
      </c>
      <c r="AJ152">
        <f>IFERROR(VLOOKUP($D152,DATOS_ESF!$C:$T,COLUMN(DATOS_ESF!Q:Q)-2,0),"")</f>
        <v>0.90092262777996313</v>
      </c>
      <c r="AK152">
        <f>IFERROR(VLOOKUP($D152,DATOS_ESF!$C:$T,COLUMN(DATOS_ESF!R:R)-2,0),"")</f>
        <v>9.0931219469480933</v>
      </c>
      <c r="AL152">
        <f>IFERROR(VLOOKUP($D152,DATOS_ESF!$C:$T,COLUMN(DATOS_ESF!S:S)-2,0),"")</f>
        <v>0.83801499977274407</v>
      </c>
      <c r="AM152">
        <f>IFERROR(VLOOKUP($D152,DATOS_ERI!$C:$Z,COLUMN(DATOS_ERI!Z:Z)-2,0),"")</f>
        <v>7936952</v>
      </c>
      <c r="AN152">
        <f>IFERROR(VLOOKUP($D152,DATOS_ERI!$C:$AA,COLUMN(DATOS_ERI!AA:AA)-2,0),"")</f>
        <v>5399319</v>
      </c>
    </row>
    <row r="153" spans="1:40" hidden="1" x14ac:dyDescent="0.25">
      <c r="A153">
        <v>900378893</v>
      </c>
      <c r="B153" t="str">
        <f>VLOOKUP(A153,EMPRESAS!A:B,2,0)</f>
        <v>AR CONSTRUCCIONES SAS</v>
      </c>
      <c r="C153">
        <v>2015</v>
      </c>
      <c r="D153" t="s">
        <v>696</v>
      </c>
      <c r="E153" s="35">
        <f>IFERROR(VLOOKUP($D153,DATOS_ERI!$C:$Z,COLUMN(DATOS_ERI!E:E)-2,0),"")</f>
        <v>36011458</v>
      </c>
      <c r="F153" s="35">
        <f>IFERROR(VLOOKUP($D153,DATOS_ERI!$C:$Z,COLUMN(DATOS_ERI!F:F)-2,0),"")</f>
        <v>11554423</v>
      </c>
      <c r="G153" s="35">
        <f>IFERROR(VLOOKUP($D153,DATOS_ERI!$C:$Z,COLUMN(DATOS_ERI!G:G)-2,0),"")</f>
        <v>10497040</v>
      </c>
      <c r="H153" s="35">
        <f>IFERROR(VLOOKUP($D153,DATOS_ERI!$C:$Z,COLUMN(DATOS_ERI!H:H)-2,0),"")</f>
        <v>6376414</v>
      </c>
      <c r="I153" s="35">
        <f>IFERROR(VLOOKUP($D153,DATOS_ERI!$C:$Z,COLUMN(DATOS_ERI!I:I)-2,0),"")</f>
        <v>6376414</v>
      </c>
      <c r="J153" s="40">
        <f>IFERROR(VLOOKUP($D153,DATOS_ERI!$C:$Z,COLUMN(DATOS_ERI!J:J)-2,0),"")</f>
        <v>0.11720787361957717</v>
      </c>
      <c r="K153" s="40">
        <f>IFERROR(VLOOKUP($D153,DATOS_ERI!$C:$Z,COLUMN(DATOS_ERI!K:K)-2,0),"")</f>
        <v>3.7606623723236525E-2</v>
      </c>
      <c r="L153" s="40">
        <f>IFERROR(VLOOKUP($D153,DATOS_ERI!$C:$Z,COLUMN(DATOS_ERI!L:L)-2,0),"")</f>
        <v>2.0753559221570607E-2</v>
      </c>
      <c r="M153" s="40">
        <f>IFERROR(VLOOKUP($D153,DATOS_ERI!$C:$Z,COLUMN(DATOS_ERI!M:M)-2,0),"")</f>
        <v>7.439436829497657E-3</v>
      </c>
      <c r="N153" s="35">
        <f>IFERROR(VLOOKUP($D153,DATOS_ERI!$C:$Z,COLUMN(DATOS_ERI!N:N)-2,0),"")</f>
        <v>307244359</v>
      </c>
      <c r="O153" s="35">
        <f>IFERROR(VLOOKUP($D153,DATOS_ERI!$C:$Z,COLUMN(DATOS_ERI!O:O)-2,0),"")</f>
        <v>271232901</v>
      </c>
      <c r="P153" s="35">
        <f>IFERROR(VLOOKUP($D153,DATOS_ERI!$C:$Z,COLUMN(DATOS_ERI!P:P)-2,0),"")</f>
        <v>15850941</v>
      </c>
      <c r="Q153" s="35">
        <f>IFERROR(VLOOKUP($D153,DATOS_ERI!$C:$Z,COLUMN(DATOS_ERI!Q:Q)-2,0),"")</f>
        <v>8606094</v>
      </c>
      <c r="R153" s="35">
        <f>IFERROR(VLOOKUP($D153,DATOS_ERI!$C:$Z,COLUMN(DATOS_ERI!R:R)-2,0),"")</f>
        <v>0</v>
      </c>
      <c r="S153" s="35">
        <f>IFERROR(VLOOKUP($D153,DATOS_ERI!$C:$Z,COLUMN(DATOS_ERI!S:S)-2,0),"")</f>
        <v>0</v>
      </c>
      <c r="T153" s="35">
        <f>IFERROR(VLOOKUP($D153,DATOS_ERI!$C:$Z,COLUMN(DATOS_ERI!T:T)-2,0),"")</f>
        <v>0</v>
      </c>
      <c r="U153" s="35">
        <f>IFERROR(VLOOKUP($D153,DATOS_ERI!$C:$Z,COLUMN(DATOS_ERI!U:U)-2,0),"")</f>
        <v>0</v>
      </c>
      <c r="V153" s="35">
        <f>IFERROR(VLOOKUP($D153,DATOS_ERI!$C:$Z,COLUMN(DATOS_ERI!V:V)-2,0),"")</f>
        <v>963238</v>
      </c>
      <c r="W153" s="35">
        <f>IFERROR(VLOOKUP($D153,DATOS_ERI!$C:$Z,COLUMN(DATOS_ERI!W:W)-2,0),"")</f>
        <v>2285725</v>
      </c>
      <c r="X153" s="35">
        <f>IFERROR(VLOOKUP($D153,DATOS_ESF!$C:$T,COLUMN(DATOS_ESF!E:E)-2,0),"")</f>
        <v>264219844</v>
      </c>
      <c r="Y153" s="35">
        <f>IFERROR(VLOOKUP($D153,DATOS_ESF!$C:$T,COLUMN(DATOS_ESF!F:F)-2,0),"")</f>
        <v>192781523</v>
      </c>
      <c r="Z153" s="35">
        <f>IFERROR(VLOOKUP($D153,DATOS_ESF!$C:$T,COLUMN(DATOS_ESF!G:G)-2,0),"")</f>
        <v>457001367</v>
      </c>
      <c r="AA153" s="35">
        <f>IFERROR(VLOOKUP($D153,DATOS_ESF!$C:$T,COLUMN(DATOS_ESF!H:H)-2,0),"")</f>
        <v>48235741</v>
      </c>
      <c r="AB153" s="35">
        <f>IFERROR(VLOOKUP($D153,DATOS_ESF!$C:$T,COLUMN(DATOS_ESF!I:I)-2,0),"")</f>
        <v>367178425</v>
      </c>
      <c r="AC153" s="35">
        <f>IFERROR(VLOOKUP($D153,DATOS_ESF!$C:$T,COLUMN(DATOS_ESF!J:J)-2,0),"")</f>
        <v>415015670</v>
      </c>
      <c r="AD153" s="35">
        <f>IFERROR(VLOOKUP($D153,DATOS_ESF!$C:$T,COLUMN(DATOS_ESF!K:K)-2,0),"")</f>
        <v>41985697</v>
      </c>
      <c r="AE153" s="35">
        <f>IFERROR(VLOOKUP($D153,DATOS_ESF!$C:$T,COLUMN(DATOS_ESF!L:L)-2,0),"")</f>
        <v>128830556</v>
      </c>
      <c r="AF153">
        <f>IFERROR(VLOOKUP($D153,DATOS_ESF!$C:$T,COLUMN(DATOS_ESF!M:M)-2,0),"")</f>
        <v>215984103</v>
      </c>
      <c r="AG153">
        <f>IFERROR(VLOOKUP($D153,DATOS_ESF!$C:$T,COLUMN(DATOS_ESF!N:N)-2,0),"")</f>
        <v>5.4776777244906425</v>
      </c>
      <c r="AH153">
        <f>IFERROR(VLOOKUP($D153,DATOS_ESF!$C:$T,COLUMN(DATOS_ESF!O:O)-2,0),"")</f>
        <v>2.8068250884753692</v>
      </c>
      <c r="AI153">
        <f>IFERROR(VLOOKUP($D153,DATOS_ESF!$C:$T,COLUMN(DATOS_ESF!P:P)-2,0),"")</f>
        <v>0.52503499626918437</v>
      </c>
      <c r="AJ153">
        <f>IFERROR(VLOOKUP($D153,DATOS_ESF!$C:$T,COLUMN(DATOS_ESF!Q:Q)-2,0),"")</f>
        <v>0.90812785249283512</v>
      </c>
      <c r="AK153">
        <f>IFERROR(VLOOKUP($D153,DATOS_ESF!$C:$T,COLUMN(DATOS_ESF!R:R)-2,0),"")</f>
        <v>9.8846916844086206</v>
      </c>
      <c r="AL153">
        <f>IFERROR(VLOOKUP($D153,DATOS_ESF!$C:$T,COLUMN(DATOS_ESF!S:S)-2,0),"")</f>
        <v>0.89532362821137912</v>
      </c>
      <c r="AM153">
        <f>IFERROR(VLOOKUP($D153,DATOS_ERI!$C:$Z,COLUMN(DATOS_ERI!Z:Z)-2,0),"")</f>
        <v>323882646</v>
      </c>
      <c r="AN153">
        <f>IFERROR(VLOOKUP($D153,DATOS_ERI!$C:$AA,COLUMN(DATOS_ERI!AA:AA)-2,0),"")</f>
        <v>297975661</v>
      </c>
    </row>
    <row r="154" spans="1:40" hidden="1" x14ac:dyDescent="0.25">
      <c r="A154">
        <v>900378893</v>
      </c>
      <c r="B154" t="str">
        <f>VLOOKUP(A154,EMPRESAS!A:B,2,0)</f>
        <v>AR CONSTRUCCIONES SAS</v>
      </c>
      <c r="C154">
        <v>2016</v>
      </c>
      <c r="D154" t="s">
        <v>697</v>
      </c>
      <c r="E154" s="35">
        <f>IFERROR(VLOOKUP($D154,DATOS_ERI!$C:$Z,COLUMN(DATOS_ERI!E:E)-2,0),"")</f>
        <v>75131616</v>
      </c>
      <c r="F154" s="35">
        <f>IFERROR(VLOOKUP($D154,DATOS_ERI!$C:$Z,COLUMN(DATOS_ERI!F:F)-2,0),"")</f>
        <v>28839463</v>
      </c>
      <c r="G154" s="35">
        <f>IFERROR(VLOOKUP($D154,DATOS_ERI!$C:$Z,COLUMN(DATOS_ERI!G:G)-2,0),"")</f>
        <v>31220348</v>
      </c>
      <c r="H154" s="35">
        <f>IFERROR(VLOOKUP($D154,DATOS_ERI!$C:$Z,COLUMN(DATOS_ERI!H:H)-2,0),"")</f>
        <v>25361316</v>
      </c>
      <c r="I154" s="35">
        <f>IFERROR(VLOOKUP($D154,DATOS_ERI!$C:$Z,COLUMN(DATOS_ERI!I:I)-2,0),"")</f>
        <v>25361316</v>
      </c>
      <c r="J154" s="40">
        <f>IFERROR(VLOOKUP($D154,DATOS_ERI!$C:$Z,COLUMN(DATOS_ERI!J:J)-2,0),"")</f>
        <v>0.16293962101948509</v>
      </c>
      <c r="K154" s="40">
        <f>IFERROR(VLOOKUP($D154,DATOS_ERI!$C:$Z,COLUMN(DATOS_ERI!K:K)-2,0),"")</f>
        <v>6.2544790353310953E-2</v>
      </c>
      <c r="L154" s="40">
        <f>IFERROR(VLOOKUP($D154,DATOS_ERI!$C:$Z,COLUMN(DATOS_ERI!L:L)-2,0),"")</f>
        <v>5.5001654930401121E-2</v>
      </c>
      <c r="M154" s="40">
        <f>IFERROR(VLOOKUP($D154,DATOS_ERI!$C:$Z,COLUMN(DATOS_ERI!M:M)-2,0),"")</f>
        <v>5.7577216679066479E-3</v>
      </c>
      <c r="N154" s="35">
        <f>IFERROR(VLOOKUP($D154,DATOS_ERI!$C:$Z,COLUMN(DATOS_ERI!N:N)-2,0),"")</f>
        <v>461100962</v>
      </c>
      <c r="O154" s="35">
        <f>IFERROR(VLOOKUP($D154,DATOS_ERI!$C:$Z,COLUMN(DATOS_ERI!O:O)-2,0),"")</f>
        <v>385969346</v>
      </c>
      <c r="P154" s="35">
        <f>IFERROR(VLOOKUP($D154,DATOS_ERI!$C:$Z,COLUMN(DATOS_ERI!P:P)-2,0),"")</f>
        <v>33864412</v>
      </c>
      <c r="Q154" s="35">
        <f>IFERROR(VLOOKUP($D154,DATOS_ERI!$C:$Z,COLUMN(DATOS_ERI!Q:Q)-2,0),"")</f>
        <v>8658834</v>
      </c>
      <c r="R154" s="35">
        <f>IFERROR(VLOOKUP($D154,DATOS_ERI!$C:$Z,COLUMN(DATOS_ERI!R:R)-2,0),"")</f>
        <v>578620</v>
      </c>
      <c r="S154" s="35">
        <f>IFERROR(VLOOKUP($D154,DATOS_ERI!$C:$Z,COLUMN(DATOS_ERI!S:S)-2,0),"")</f>
        <v>8658834</v>
      </c>
      <c r="T154" s="35">
        <f>IFERROR(VLOOKUP($D154,DATOS_ERI!$C:$Z,COLUMN(DATOS_ERI!T:T)-2,0),"")</f>
        <v>8494255</v>
      </c>
      <c r="U154" s="35">
        <f>IFERROR(VLOOKUP($D154,DATOS_ERI!$C:$Z,COLUMN(DATOS_ERI!U:U)-2,0),"")</f>
        <v>3025708</v>
      </c>
      <c r="V154" s="35">
        <f>IFERROR(VLOOKUP($D154,DATOS_ERI!$C:$Z,COLUMN(DATOS_ERI!V:V)-2,0),"")</f>
        <v>5035776</v>
      </c>
      <c r="W154" s="35">
        <f>IFERROR(VLOOKUP($D154,DATOS_ERI!$C:$Z,COLUMN(DATOS_ERI!W:W)-2,0),"")</f>
        <v>2654891</v>
      </c>
      <c r="X154" s="35">
        <f>IFERROR(VLOOKUP($D154,DATOS_ESF!$C:$T,COLUMN(DATOS_ESF!E:E)-2,0),"")</f>
        <v>185667339</v>
      </c>
      <c r="Y154" s="35">
        <f>IFERROR(VLOOKUP($D154,DATOS_ESF!$C:$T,COLUMN(DATOS_ESF!F:F)-2,0),"")</f>
        <v>62552311</v>
      </c>
      <c r="Z154" s="35">
        <f>IFERROR(VLOOKUP($D154,DATOS_ESF!$C:$T,COLUMN(DATOS_ESF!G:G)-2,0),"")</f>
        <v>248219650</v>
      </c>
      <c r="AA154" s="35">
        <f>IFERROR(VLOOKUP($D154,DATOS_ESF!$C:$T,COLUMN(DATOS_ESF!H:H)-2,0),"")</f>
        <v>33043294</v>
      </c>
      <c r="AB154" s="35">
        <f>IFERROR(VLOOKUP($D154,DATOS_ESF!$C:$T,COLUMN(DATOS_ESF!I:I)-2,0),"")</f>
        <v>169271681</v>
      </c>
      <c r="AC154" s="35">
        <f>IFERROR(VLOOKUP($D154,DATOS_ESF!$C:$T,COLUMN(DATOS_ESF!J:J)-2,0),"")</f>
        <v>196499009</v>
      </c>
      <c r="AD154" s="35">
        <f>IFERROR(VLOOKUP($D154,DATOS_ESF!$C:$T,COLUMN(DATOS_ESF!K:K)-2,0),"")</f>
        <v>51720641</v>
      </c>
      <c r="AE154" s="35">
        <f>IFERROR(VLOOKUP($D154,DATOS_ESF!$C:$T,COLUMN(DATOS_ESF!L:L)-2,0),"")</f>
        <v>73690391</v>
      </c>
      <c r="AF154">
        <f>IFERROR(VLOOKUP($D154,DATOS_ESF!$C:$T,COLUMN(DATOS_ESF!M:M)-2,0),"")</f>
        <v>152624045</v>
      </c>
      <c r="AG154">
        <f>IFERROR(VLOOKUP($D154,DATOS_ESF!$C:$T,COLUMN(DATOS_ESF!N:N)-2,0),"")</f>
        <v>5.6189113288765942</v>
      </c>
      <c r="AH154">
        <f>IFERROR(VLOOKUP($D154,DATOS_ESF!$C:$T,COLUMN(DATOS_ESF!O:O)-2,0),"")</f>
        <v>3.3887949548855509</v>
      </c>
      <c r="AI154">
        <f>IFERROR(VLOOKUP($D154,DATOS_ESF!$C:$T,COLUMN(DATOS_ESF!P:P)-2,0),"")</f>
        <v>0.36953795596795663</v>
      </c>
      <c r="AJ154">
        <f>IFERROR(VLOOKUP($D154,DATOS_ESF!$C:$T,COLUMN(DATOS_ESF!Q:Q)-2,0),"")</f>
        <v>0.7916335753434508</v>
      </c>
      <c r="AK154">
        <f>IFERROR(VLOOKUP($D154,DATOS_ESF!$C:$T,COLUMN(DATOS_ESF!R:R)-2,0),"")</f>
        <v>3.7992376969960602</v>
      </c>
      <c r="AL154">
        <f>IFERROR(VLOOKUP($D154,DATOS_ESF!$C:$T,COLUMN(DATOS_ESF!S:S)-2,0),"")</f>
        <v>0.89030953834637994</v>
      </c>
      <c r="AM154">
        <f>IFERROR(VLOOKUP($D154,DATOS_ERI!$C:$Z,COLUMN(DATOS_ERI!Z:Z)-2,0),"")</f>
        <v>509329488</v>
      </c>
      <c r="AN154">
        <f>IFERROR(VLOOKUP($D154,DATOS_ERI!$C:$AA,COLUMN(DATOS_ERI!AA:AA)-2,0),"")</f>
        <v>443410645</v>
      </c>
    </row>
    <row r="155" spans="1:40" hidden="1" x14ac:dyDescent="0.25">
      <c r="A155">
        <v>900378893</v>
      </c>
      <c r="B155" t="str">
        <f>VLOOKUP(A155,EMPRESAS!A:B,2,0)</f>
        <v>AR CONSTRUCCIONES SAS</v>
      </c>
      <c r="C155">
        <v>2017</v>
      </c>
      <c r="D155" t="s">
        <v>698</v>
      </c>
      <c r="E155" s="35">
        <f>IFERROR(VLOOKUP($D155,DATOS_ERI!$C:$Z,COLUMN(DATOS_ERI!E:E)-2,0),"")</f>
        <v>29054790</v>
      </c>
      <c r="F155" s="35">
        <f>IFERROR(VLOOKUP($D155,DATOS_ERI!$C:$Z,COLUMN(DATOS_ERI!F:F)-2,0),"")</f>
        <v>4997666</v>
      </c>
      <c r="G155" s="35">
        <f>IFERROR(VLOOKUP($D155,DATOS_ERI!$C:$Z,COLUMN(DATOS_ERI!G:G)-2,0),"")</f>
        <v>9705661</v>
      </c>
      <c r="H155" s="35">
        <f>IFERROR(VLOOKUP($D155,DATOS_ERI!$C:$Z,COLUMN(DATOS_ERI!H:H)-2,0),"")</f>
        <v>7391592</v>
      </c>
      <c r="I155" s="35">
        <f>IFERROR(VLOOKUP($D155,DATOS_ERI!$C:$Z,COLUMN(DATOS_ERI!I:I)-2,0),"")</f>
        <v>7391592</v>
      </c>
      <c r="J155" s="40">
        <f>IFERROR(VLOOKUP($D155,DATOS_ERI!$C:$Z,COLUMN(DATOS_ERI!J:J)-2,0),"")</f>
        <v>0.14308358357752024</v>
      </c>
      <c r="K155" s="40">
        <f>IFERROR(VLOOKUP($D155,DATOS_ERI!$C:$Z,COLUMN(DATOS_ERI!K:K)-2,0),"")</f>
        <v>2.4611568722524971E-2</v>
      </c>
      <c r="L155" s="40">
        <f>IFERROR(VLOOKUP($D155,DATOS_ERI!$C:$Z,COLUMN(DATOS_ERI!L:L)-2,0),"")</f>
        <v>3.640072675462222E-2</v>
      </c>
      <c r="M155" s="40">
        <f>IFERROR(VLOOKUP($D155,DATOS_ERI!$C:$Z,COLUMN(DATOS_ERI!M:M)-2,0),"")</f>
        <v>4.4174759528706701E-3</v>
      </c>
      <c r="N155" s="35">
        <f>IFERROR(VLOOKUP($D155,DATOS_ERI!$C:$Z,COLUMN(DATOS_ERI!N:N)-2,0),"")</f>
        <v>203061660</v>
      </c>
      <c r="O155" s="35">
        <f>IFERROR(VLOOKUP($D155,DATOS_ERI!$C:$Z,COLUMN(DATOS_ERI!O:O)-2,0),"")</f>
        <v>174006870</v>
      </c>
      <c r="P155" s="35">
        <f>IFERROR(VLOOKUP($D155,DATOS_ERI!$C:$Z,COLUMN(DATOS_ERI!P:P)-2,0),"")</f>
        <v>20998959</v>
      </c>
      <c r="Q155" s="35">
        <f>IFERROR(VLOOKUP($D155,DATOS_ERI!$C:$Z,COLUMN(DATOS_ERI!Q:Q)-2,0),"")</f>
        <v>0</v>
      </c>
      <c r="R155" s="35">
        <f>IFERROR(VLOOKUP($D155,DATOS_ERI!$C:$Z,COLUMN(DATOS_ERI!R:R)-2,0),"")</f>
        <v>359019</v>
      </c>
      <c r="S155" s="35">
        <f>IFERROR(VLOOKUP($D155,DATOS_ERI!$C:$Z,COLUMN(DATOS_ERI!S:S)-2,0),"")</f>
        <v>6260025</v>
      </c>
      <c r="T155" s="35">
        <f>IFERROR(VLOOKUP($D155,DATOS_ERI!$C:$Z,COLUMN(DATOS_ERI!T:T)-2,0),"")</f>
        <v>3560879</v>
      </c>
      <c r="U155" s="35">
        <f>IFERROR(VLOOKUP($D155,DATOS_ERI!$C:$Z,COLUMN(DATOS_ERI!U:U)-2,0),"")</f>
        <v>0</v>
      </c>
      <c r="V155" s="35">
        <f>IFERROR(VLOOKUP($D155,DATOS_ERI!$C:$Z,COLUMN(DATOS_ERI!V:V)-2,0),"")</f>
        <v>5605015</v>
      </c>
      <c r="W155" s="35">
        <f>IFERROR(VLOOKUP($D155,DATOS_ERI!$C:$Z,COLUMN(DATOS_ERI!W:W)-2,0),"")</f>
        <v>897020</v>
      </c>
      <c r="X155" s="35">
        <f>IFERROR(VLOOKUP($D155,DATOS_ESF!$C:$T,COLUMN(DATOS_ESF!E:E)-2,0),"")</f>
        <v>357801399</v>
      </c>
      <c r="Y155" s="35">
        <f>IFERROR(VLOOKUP($D155,DATOS_ESF!$C:$T,COLUMN(DATOS_ESF!F:F)-2,0),"")</f>
        <v>143945544</v>
      </c>
      <c r="Z155" s="35">
        <f>IFERROR(VLOOKUP($D155,DATOS_ESF!$C:$T,COLUMN(DATOS_ESF!G:G)-2,0),"")</f>
        <v>501746943</v>
      </c>
      <c r="AA155" s="35">
        <f>IFERROR(VLOOKUP($D155,DATOS_ESF!$C:$T,COLUMN(DATOS_ESF!H:H)-2,0),"")</f>
        <v>52034493</v>
      </c>
      <c r="AB155" s="35">
        <f>IFERROR(VLOOKUP($D155,DATOS_ESF!$C:$T,COLUMN(DATOS_ESF!I:I)-2,0),"")</f>
        <v>334241456</v>
      </c>
      <c r="AC155" s="35">
        <f>IFERROR(VLOOKUP($D155,DATOS_ESF!$C:$T,COLUMN(DATOS_ESF!J:J)-2,0),"")</f>
        <v>386275949</v>
      </c>
      <c r="AD155" s="35">
        <f>IFERROR(VLOOKUP($D155,DATOS_ESF!$C:$T,COLUMN(DATOS_ESF!K:K)-2,0),"")</f>
        <v>115470994</v>
      </c>
      <c r="AE155" s="35">
        <f>IFERROR(VLOOKUP($D155,DATOS_ESF!$C:$T,COLUMN(DATOS_ESF!L:L)-2,0),"")</f>
        <v>150148832</v>
      </c>
      <c r="AF155">
        <f>IFERROR(VLOOKUP($D155,DATOS_ESF!$C:$T,COLUMN(DATOS_ESF!M:M)-2,0),"")</f>
        <v>305766906</v>
      </c>
      <c r="AG155">
        <f>IFERROR(VLOOKUP($D155,DATOS_ESF!$C:$T,COLUMN(DATOS_ESF!N:N)-2,0),"")</f>
        <v>6.8762349428483907</v>
      </c>
      <c r="AH155">
        <f>IFERROR(VLOOKUP($D155,DATOS_ESF!$C:$T,COLUMN(DATOS_ESF!O:O)-2,0),"")</f>
        <v>3.9906714763224462</v>
      </c>
      <c r="AI155">
        <f>IFERROR(VLOOKUP($D155,DATOS_ESF!$C:$T,COLUMN(DATOS_ESF!P:P)-2,0),"")</f>
        <v>0.43066334655985938</v>
      </c>
      <c r="AJ155">
        <f>IFERROR(VLOOKUP($D155,DATOS_ESF!$C:$T,COLUMN(DATOS_ESF!Q:Q)-2,0),"")</f>
        <v>0.76986208763009845</v>
      </c>
      <c r="AK155">
        <f>IFERROR(VLOOKUP($D155,DATOS_ESF!$C:$T,COLUMN(DATOS_ESF!R:R)-2,0),"")</f>
        <v>3.3452206101213608</v>
      </c>
      <c r="AL155">
        <f>IFERROR(VLOOKUP($D155,DATOS_ESF!$C:$T,COLUMN(DATOS_ESF!S:S)-2,0),"")</f>
        <v>0.89629335320135672</v>
      </c>
      <c r="AM155">
        <f>IFERROR(VLOOKUP($D155,DATOS_ERI!$C:$Z,COLUMN(DATOS_ERI!Z:Z)-2,0),"")</f>
        <v>217225220</v>
      </c>
      <c r="AN155">
        <f>IFERROR(VLOOKUP($D155,DATOS_ERI!$C:$AA,COLUMN(DATOS_ERI!AA:AA)-2,0),"")</f>
        <v>202521893</v>
      </c>
    </row>
    <row r="156" spans="1:40" hidden="1" x14ac:dyDescent="0.25">
      <c r="A156">
        <v>900390238</v>
      </c>
      <c r="B156" t="str">
        <f>VLOOKUP(A156,EMPRESAS!A:B,2,0)</f>
        <v>CONSTRUCTORA DE INFRAESTRUCTURA VIAL S.A.S.</v>
      </c>
      <c r="C156">
        <v>2016</v>
      </c>
      <c r="D156" t="s">
        <v>699</v>
      </c>
      <c r="E156" s="35">
        <f>IFERROR(VLOOKUP($D156,DATOS_ERI!$C:$Z,COLUMN(DATOS_ERI!E:E)-2,0),"")</f>
        <v>85803025</v>
      </c>
      <c r="F156" s="35">
        <f>IFERROR(VLOOKUP($D156,DATOS_ERI!$C:$Z,COLUMN(DATOS_ERI!F:F)-2,0),"")</f>
        <v>77409490</v>
      </c>
      <c r="G156" s="35">
        <f>IFERROR(VLOOKUP($D156,DATOS_ERI!$C:$Z,COLUMN(DATOS_ERI!G:G)-2,0),"")</f>
        <v>78709994</v>
      </c>
      <c r="H156" s="35">
        <f>IFERROR(VLOOKUP($D156,DATOS_ERI!$C:$Z,COLUMN(DATOS_ERI!H:H)-2,0),"")</f>
        <v>46910479</v>
      </c>
      <c r="I156" s="35">
        <f>IFERROR(VLOOKUP($D156,DATOS_ERI!$C:$Z,COLUMN(DATOS_ERI!I:I)-2,0),"")</f>
        <v>46910479</v>
      </c>
      <c r="J156" s="40">
        <f>IFERROR(VLOOKUP($D156,DATOS_ERI!$C:$Z,COLUMN(DATOS_ERI!J:J)-2,0),"")</f>
        <v>0.22557791721577047</v>
      </c>
      <c r="K156" s="40">
        <f>IFERROR(VLOOKUP($D156,DATOS_ERI!$C:$Z,COLUMN(DATOS_ERI!K:K)-2,0),"")</f>
        <v>0.20351114109246163</v>
      </c>
      <c r="L156" s="40">
        <f>IFERROR(VLOOKUP($D156,DATOS_ERI!$C:$Z,COLUMN(DATOS_ERI!L:L)-2,0),"")</f>
        <v>0.12332861397851812</v>
      </c>
      <c r="M156" s="40">
        <f>IFERROR(VLOOKUP($D156,DATOS_ERI!$C:$Z,COLUMN(DATOS_ERI!M:M)-2,0),"")</f>
        <v>1.3395911384024478E-4</v>
      </c>
      <c r="N156" s="35">
        <f>IFERROR(VLOOKUP($D156,DATOS_ERI!$C:$Z,COLUMN(DATOS_ERI!N:N)-2,0),"")</f>
        <v>380369790</v>
      </c>
      <c r="O156" s="35">
        <f>IFERROR(VLOOKUP($D156,DATOS_ERI!$C:$Z,COLUMN(DATOS_ERI!O:O)-2,0),"")</f>
        <v>294566765</v>
      </c>
      <c r="P156" s="35">
        <f>IFERROR(VLOOKUP($D156,DATOS_ERI!$C:$Z,COLUMN(DATOS_ERI!P:P)-2,0),"")</f>
        <v>8687705</v>
      </c>
      <c r="Q156" s="35">
        <f>IFERROR(VLOOKUP($D156,DATOS_ERI!$C:$Z,COLUMN(DATOS_ERI!Q:Q)-2,0),"")</f>
        <v>0</v>
      </c>
      <c r="R156" s="35">
        <f>IFERROR(VLOOKUP($D156,DATOS_ERI!$C:$Z,COLUMN(DATOS_ERI!R:R)-2,0),"")</f>
        <v>0</v>
      </c>
      <c r="S156" s="35">
        <f>IFERROR(VLOOKUP($D156,DATOS_ERI!$C:$Z,COLUMN(DATOS_ERI!S:S)-2,0),"")</f>
        <v>0</v>
      </c>
      <c r="T156" s="35">
        <f>IFERROR(VLOOKUP($D156,DATOS_ERI!$C:$Z,COLUMN(DATOS_ERI!T:T)-2,0),"")</f>
        <v>294170</v>
      </c>
      <c r="U156" s="35">
        <f>IFERROR(VLOOKUP($D156,DATOS_ERI!$C:$Z,COLUMN(DATOS_ERI!U:U)-2,0),"")</f>
        <v>0</v>
      </c>
      <c r="V156" s="35">
        <f>IFERROR(VLOOKUP($D156,DATOS_ERI!$C:$Z,COLUMN(DATOS_ERI!V:V)-2,0),"")</f>
        <v>1351458</v>
      </c>
      <c r="W156" s="35">
        <f>IFERROR(VLOOKUP($D156,DATOS_ERI!$C:$Z,COLUMN(DATOS_ERI!W:W)-2,0),"")</f>
        <v>50954</v>
      </c>
      <c r="X156" s="35">
        <f>IFERROR(VLOOKUP($D156,DATOS_ESF!$C:$T,COLUMN(DATOS_ESF!E:E)-2,0),"")</f>
        <v>131452952</v>
      </c>
      <c r="Y156" s="35">
        <f>IFERROR(VLOOKUP($D156,DATOS_ESF!$C:$T,COLUMN(DATOS_ESF!F:F)-2,0),"")</f>
        <v>6041140</v>
      </c>
      <c r="Z156" s="35">
        <f>IFERROR(VLOOKUP($D156,DATOS_ESF!$C:$T,COLUMN(DATOS_ESF!G:G)-2,0),"")</f>
        <v>137494092</v>
      </c>
      <c r="AA156" s="35">
        <f>IFERROR(VLOOKUP($D156,DATOS_ESF!$C:$T,COLUMN(DATOS_ESF!H:H)-2,0),"")</f>
        <v>46548037</v>
      </c>
      <c r="AB156" s="35">
        <f>IFERROR(VLOOKUP($D156,DATOS_ESF!$C:$T,COLUMN(DATOS_ESF!I:I)-2,0),"")</f>
        <v>0</v>
      </c>
      <c r="AC156" s="35">
        <f>IFERROR(VLOOKUP($D156,DATOS_ESF!$C:$T,COLUMN(DATOS_ESF!J:J)-2,0),"")</f>
        <v>46382912</v>
      </c>
      <c r="AD156" s="35">
        <f>IFERROR(VLOOKUP($D156,DATOS_ESF!$C:$T,COLUMN(DATOS_ESF!K:K)-2,0),"")</f>
        <v>91111180</v>
      </c>
      <c r="AE156" s="35">
        <f>IFERROR(VLOOKUP($D156,DATOS_ESF!$C:$T,COLUMN(DATOS_ESF!L:L)-2,0),"")</f>
        <v>770826</v>
      </c>
      <c r="AF156">
        <f>IFERROR(VLOOKUP($D156,DATOS_ESF!$C:$T,COLUMN(DATOS_ESF!M:M)-2,0),"")</f>
        <v>84904915</v>
      </c>
      <c r="AG156">
        <f>IFERROR(VLOOKUP($D156,DATOS_ESF!$C:$T,COLUMN(DATOS_ESF!N:N)-2,0),"")</f>
        <v>2.8240278317214536</v>
      </c>
      <c r="AH156">
        <f>IFERROR(VLOOKUP($D156,DATOS_ESF!$C:$T,COLUMN(DATOS_ESF!O:O)-2,0),"")</f>
        <v>2.8074680356552952</v>
      </c>
      <c r="AI156">
        <f>IFERROR(VLOOKUP($D156,DATOS_ESF!$C:$T,COLUMN(DATOS_ESF!P:P)-2,0),"")</f>
        <v>0</v>
      </c>
      <c r="AJ156">
        <f>IFERROR(VLOOKUP($D156,DATOS_ESF!$C:$T,COLUMN(DATOS_ESF!Q:Q)-2,0),"")</f>
        <v>0.33734476387538165</v>
      </c>
      <c r="AK156">
        <f>IFERROR(VLOOKUP($D156,DATOS_ESF!$C:$T,COLUMN(DATOS_ESF!R:R)-2,0),"")</f>
        <v>0.50908035654899875</v>
      </c>
      <c r="AL156">
        <f>IFERROR(VLOOKUP($D156,DATOS_ESF!$C:$T,COLUMN(DATOS_ESF!S:S)-2,0),"")</f>
        <v>0.66265523612461841</v>
      </c>
      <c r="AM156">
        <f>IFERROR(VLOOKUP($D156,DATOS_ERI!$C:$Z,COLUMN(DATOS_ERI!Z:Z)-2,0),"")</f>
        <v>459424908</v>
      </c>
      <c r="AN156">
        <f>IFERROR(VLOOKUP($D156,DATOS_ERI!$C:$AA,COLUMN(DATOS_ERI!AA:AA)-2,0),"")</f>
        <v>303305424</v>
      </c>
    </row>
    <row r="157" spans="1:40" hidden="1" x14ac:dyDescent="0.25">
      <c r="A157">
        <v>900390238</v>
      </c>
      <c r="B157" t="str">
        <f>VLOOKUP(A157,EMPRESAS!A:B,2,0)</f>
        <v>CONSTRUCTORA DE INFRAESTRUCTURA VIAL S.A.S.</v>
      </c>
      <c r="C157">
        <v>2017</v>
      </c>
      <c r="D157" t="s">
        <v>700</v>
      </c>
      <c r="E157" s="35">
        <f>IFERROR(VLOOKUP($D157,DATOS_ERI!$C:$Z,COLUMN(DATOS_ERI!E:E)-2,0),"")</f>
        <v>6730046</v>
      </c>
      <c r="F157" s="35">
        <f>IFERROR(VLOOKUP($D157,DATOS_ERI!$C:$Z,COLUMN(DATOS_ERI!F:F)-2,0),"")</f>
        <v>7838052</v>
      </c>
      <c r="G157" s="35">
        <f>IFERROR(VLOOKUP($D157,DATOS_ERI!$C:$Z,COLUMN(DATOS_ERI!G:G)-2,0),"")</f>
        <v>7830224</v>
      </c>
      <c r="H157" s="35">
        <f>IFERROR(VLOOKUP($D157,DATOS_ERI!$C:$Z,COLUMN(DATOS_ERI!H:H)-2,0),"")</f>
        <v>5015971</v>
      </c>
      <c r="I157" s="35">
        <f>IFERROR(VLOOKUP($D157,DATOS_ERI!$C:$Z,COLUMN(DATOS_ERI!I:I)-2,0),"")</f>
        <v>5015971</v>
      </c>
      <c r="J157" s="40">
        <f>IFERROR(VLOOKUP($D157,DATOS_ERI!$C:$Z,COLUMN(DATOS_ERI!J:J)-2,0),"")</f>
        <v>3.8881295597720529E-2</v>
      </c>
      <c r="K157" s="40">
        <f>IFERROR(VLOOKUP($D157,DATOS_ERI!$C:$Z,COLUMN(DATOS_ERI!K:K)-2,0),"")</f>
        <v>4.5282545872985795E-2</v>
      </c>
      <c r="L157" s="40">
        <f>IFERROR(VLOOKUP($D157,DATOS_ERI!$C:$Z,COLUMN(DATOS_ERI!L:L)-2,0),"")</f>
        <v>2.8978620823779486E-2</v>
      </c>
      <c r="M157" s="40">
        <f>IFERROR(VLOOKUP($D157,DATOS_ERI!$C:$Z,COLUMN(DATOS_ERI!M:M)-2,0),"")</f>
        <v>4.5224472750848403E-5</v>
      </c>
      <c r="N157" s="35">
        <f>IFERROR(VLOOKUP($D157,DATOS_ERI!$C:$Z,COLUMN(DATOS_ERI!N:N)-2,0),"")</f>
        <v>173092123</v>
      </c>
      <c r="O157" s="35">
        <f>IFERROR(VLOOKUP($D157,DATOS_ERI!$C:$Z,COLUMN(DATOS_ERI!O:O)-2,0),"")</f>
        <v>166362077</v>
      </c>
      <c r="P157" s="35">
        <f>IFERROR(VLOOKUP($D157,DATOS_ERI!$C:$Z,COLUMN(DATOS_ERI!P:P)-2,0),"")</f>
        <v>4926247</v>
      </c>
      <c r="Q157" s="35">
        <f>IFERROR(VLOOKUP($D157,DATOS_ERI!$C:$Z,COLUMN(DATOS_ERI!Q:Q)-2,0),"")</f>
        <v>0</v>
      </c>
      <c r="R157" s="35">
        <f>IFERROR(VLOOKUP($D157,DATOS_ERI!$C:$Z,COLUMN(DATOS_ERI!R:R)-2,0),"")</f>
        <v>192755</v>
      </c>
      <c r="S157" s="35">
        <f>IFERROR(VLOOKUP($D157,DATOS_ERI!$C:$Z,COLUMN(DATOS_ERI!S:S)-2,0),"")</f>
        <v>0</v>
      </c>
      <c r="T157" s="35">
        <f>IFERROR(VLOOKUP($D157,DATOS_ERI!$C:$Z,COLUMN(DATOS_ERI!T:T)-2,0),"")</f>
        <v>6227008</v>
      </c>
      <c r="U157" s="35">
        <f>IFERROR(VLOOKUP($D157,DATOS_ERI!$C:$Z,COLUMN(DATOS_ERI!U:U)-2,0),"")</f>
        <v>0</v>
      </c>
      <c r="V157" s="35">
        <f>IFERROR(VLOOKUP($D157,DATOS_ERI!$C:$Z,COLUMN(DATOS_ERI!V:V)-2,0),"")</f>
        <v>0</v>
      </c>
      <c r="W157" s="35">
        <f>IFERROR(VLOOKUP($D157,DATOS_ERI!$C:$Z,COLUMN(DATOS_ERI!W:W)-2,0),"")</f>
        <v>7828</v>
      </c>
      <c r="X157" s="35">
        <f>IFERROR(VLOOKUP($D157,DATOS_ESF!$C:$T,COLUMN(DATOS_ESF!E:E)-2,0),"")</f>
        <v>256818760</v>
      </c>
      <c r="Y157" s="35">
        <f>IFERROR(VLOOKUP($D157,DATOS_ESF!$C:$T,COLUMN(DATOS_ESF!F:F)-2,0),"")</f>
        <v>7319785</v>
      </c>
      <c r="Z157" s="35">
        <f>IFERROR(VLOOKUP($D157,DATOS_ESF!$C:$T,COLUMN(DATOS_ESF!G:G)-2,0),"")</f>
        <v>264138545</v>
      </c>
      <c r="AA157" s="35">
        <f>IFERROR(VLOOKUP($D157,DATOS_ESF!$C:$T,COLUMN(DATOS_ESF!H:H)-2,0),"")</f>
        <v>77021493</v>
      </c>
      <c r="AB157" s="35">
        <f>IFERROR(VLOOKUP($D157,DATOS_ESF!$C:$T,COLUMN(DATOS_ESF!I:I)-2,0),"")</f>
        <v>2526</v>
      </c>
      <c r="AC157" s="35">
        <f>IFERROR(VLOOKUP($D157,DATOS_ESF!$C:$T,COLUMN(DATOS_ESF!J:J)-2,0),"")</f>
        <v>77024019</v>
      </c>
      <c r="AD157" s="35">
        <f>IFERROR(VLOOKUP($D157,DATOS_ESF!$C:$T,COLUMN(DATOS_ESF!K:K)-2,0),"")</f>
        <v>187114526</v>
      </c>
      <c r="AE157" s="35">
        <f>IFERROR(VLOOKUP($D157,DATOS_ESF!$C:$T,COLUMN(DATOS_ESF!L:L)-2,0),"")</f>
        <v>784492</v>
      </c>
      <c r="AF157">
        <f>IFERROR(VLOOKUP($D157,DATOS_ESF!$C:$T,COLUMN(DATOS_ESF!M:M)-2,0),"")</f>
        <v>179797267</v>
      </c>
      <c r="AG157">
        <f>IFERROR(VLOOKUP($D157,DATOS_ESF!$C:$T,COLUMN(DATOS_ESF!N:N)-2,0),"")</f>
        <v>3.3343778469731817</v>
      </c>
      <c r="AH157">
        <f>IFERROR(VLOOKUP($D157,DATOS_ESF!$C:$T,COLUMN(DATOS_ESF!O:O)-2,0),"")</f>
        <v>3.3241924822205147</v>
      </c>
      <c r="AI157">
        <f>IFERROR(VLOOKUP($D157,DATOS_ESF!$C:$T,COLUMN(DATOS_ESF!P:P)-2,0),"")</f>
        <v>2897.7771179730798</v>
      </c>
      <c r="AJ157">
        <f>IFERROR(VLOOKUP($D157,DATOS_ESF!$C:$T,COLUMN(DATOS_ESF!Q:Q)-2,0),"")</f>
        <v>0.29160461605480564</v>
      </c>
      <c r="AK157">
        <f>IFERROR(VLOOKUP($D157,DATOS_ESF!$C:$T,COLUMN(DATOS_ESF!R:R)-2,0),"")</f>
        <v>0.41164104490743814</v>
      </c>
      <c r="AL157">
        <f>IFERROR(VLOOKUP($D157,DATOS_ESF!$C:$T,COLUMN(DATOS_ESF!S:S)-2,0),"")</f>
        <v>0.70840494710834423</v>
      </c>
      <c r="AM157">
        <f>IFERROR(VLOOKUP($D157,DATOS_ERI!$C:$Z,COLUMN(DATOS_ERI!Z:Z)-2,0),"")</f>
        <v>187157183</v>
      </c>
      <c r="AN157">
        <f>IFERROR(VLOOKUP($D157,DATOS_ERI!$C:$AA,COLUMN(DATOS_ERI!AA:AA)-2,0),"")</f>
        <v>171488907</v>
      </c>
    </row>
    <row r="158" spans="1:40" hidden="1" x14ac:dyDescent="0.25">
      <c r="A158">
        <v>900390238</v>
      </c>
      <c r="B158" t="str">
        <f>VLOOKUP(A158,EMPRESAS!A:B,2,0)</f>
        <v>CONSTRUCTORA DE INFRAESTRUCTURA VIAL S.A.S.</v>
      </c>
      <c r="C158" t="s">
        <v>398</v>
      </c>
      <c r="D158" t="s">
        <v>701</v>
      </c>
      <c r="E158" s="35">
        <f>IFERROR(VLOOKUP($D158,DATOS_ERI!$C:$Z,COLUMN(DATOS_ERI!E:E)-2,0),"")</f>
        <v>38180177</v>
      </c>
      <c r="F158" s="35">
        <f>IFERROR(VLOOKUP($D158,DATOS_ERI!$C:$Z,COLUMN(DATOS_ERI!F:F)-2,0),"")</f>
        <v>34584881</v>
      </c>
      <c r="G158" s="35">
        <f>IFERROR(VLOOKUP($D158,DATOS_ERI!$C:$Z,COLUMN(DATOS_ERI!G:G)-2,0),"")</f>
        <v>34326607</v>
      </c>
      <c r="H158" s="35">
        <f>IFERROR(VLOOKUP($D158,DATOS_ERI!$C:$Z,COLUMN(DATOS_ERI!H:H)-2,0),"")</f>
        <v>20539222</v>
      </c>
      <c r="I158" s="35">
        <f>IFERROR(VLOOKUP($D158,DATOS_ERI!$C:$Z,COLUMN(DATOS_ERI!I:I)-2,0),"")</f>
        <v>20539222</v>
      </c>
      <c r="J158" s="40">
        <f>IFERROR(VLOOKUP($D158,DATOS_ERI!$C:$Z,COLUMN(DATOS_ERI!J:J)-2,0),"")</f>
        <v>0.2280544075801732</v>
      </c>
      <c r="K158" s="40">
        <f>IFERROR(VLOOKUP($D158,DATOS_ERI!$C:$Z,COLUMN(DATOS_ERI!K:K)-2,0),"")</f>
        <v>0.2065793080971256</v>
      </c>
      <c r="L158" s="40">
        <f>IFERROR(VLOOKUP($D158,DATOS_ERI!$C:$Z,COLUMN(DATOS_ERI!L:L)-2,0),"")</f>
        <v>0.12268303799030739</v>
      </c>
      <c r="M158" s="40">
        <f>IFERROR(VLOOKUP($D158,DATOS_ERI!$C:$Z,COLUMN(DATOS_ERI!M:M)-2,0),"")</f>
        <v>1.5426990834369798E-3</v>
      </c>
      <c r="N158" s="35">
        <f>IFERROR(VLOOKUP($D158,DATOS_ERI!$C:$Z,COLUMN(DATOS_ERI!N:N)-2,0),"")</f>
        <v>167416966</v>
      </c>
      <c r="O158" s="35">
        <f>IFERROR(VLOOKUP($D158,DATOS_ERI!$C:$Z,COLUMN(DATOS_ERI!O:O)-2,0),"")</f>
        <v>129236789</v>
      </c>
      <c r="P158" s="35">
        <f>IFERROR(VLOOKUP($D158,DATOS_ERI!$C:$Z,COLUMN(DATOS_ERI!P:P)-2,0),"")</f>
        <v>4462544</v>
      </c>
      <c r="Q158" s="35">
        <f>IFERROR(VLOOKUP($D158,DATOS_ERI!$C:$Z,COLUMN(DATOS_ERI!Q:Q)-2,0),"")</f>
        <v>0</v>
      </c>
      <c r="R158" s="35">
        <f>IFERROR(VLOOKUP($D158,DATOS_ERI!$C:$Z,COLUMN(DATOS_ERI!R:R)-2,0),"")</f>
        <v>0</v>
      </c>
      <c r="S158" s="35">
        <f>IFERROR(VLOOKUP($D158,DATOS_ERI!$C:$Z,COLUMN(DATOS_ERI!S:S)-2,0),"")</f>
        <v>0</v>
      </c>
      <c r="T158" s="35">
        <f>IFERROR(VLOOKUP($D158,DATOS_ERI!$C:$Z,COLUMN(DATOS_ERI!T:T)-2,0),"")</f>
        <v>868559</v>
      </c>
      <c r="U158" s="35">
        <f>IFERROR(VLOOKUP($D158,DATOS_ERI!$C:$Z,COLUMN(DATOS_ERI!U:U)-2,0),"")</f>
        <v>1311</v>
      </c>
      <c r="V158" s="35">
        <f>IFERROR(VLOOKUP($D158,DATOS_ERI!$C:$Z,COLUMN(DATOS_ERI!V:V)-2,0),"")</f>
        <v>0</v>
      </c>
      <c r="W158" s="35">
        <f>IFERROR(VLOOKUP($D158,DATOS_ERI!$C:$Z,COLUMN(DATOS_ERI!W:W)-2,0),"")</f>
        <v>258274</v>
      </c>
      <c r="X158" s="35" t="str">
        <f>IFERROR(VLOOKUP($D158,DATOS_ESF!$C:$T,COLUMN(DATOS_ESF!E:E)-2,0),"")</f>
        <v/>
      </c>
      <c r="Y158" s="35" t="str">
        <f>IFERROR(VLOOKUP($D158,DATOS_ESF!$C:$T,COLUMN(DATOS_ESF!F:F)-2,0),"")</f>
        <v/>
      </c>
      <c r="Z158" s="35" t="str">
        <f>IFERROR(VLOOKUP($D158,DATOS_ESF!$C:$T,COLUMN(DATOS_ESF!G:G)-2,0),"")</f>
        <v/>
      </c>
      <c r="AA158" s="35" t="str">
        <f>IFERROR(VLOOKUP($D158,DATOS_ESF!$C:$T,COLUMN(DATOS_ESF!H:H)-2,0),"")</f>
        <v/>
      </c>
      <c r="AB158" s="35" t="str">
        <f>IFERROR(VLOOKUP($D158,DATOS_ESF!$C:$T,COLUMN(DATOS_ESF!I:I)-2,0),"")</f>
        <v/>
      </c>
      <c r="AC158" s="35" t="str">
        <f>IFERROR(VLOOKUP($D158,DATOS_ESF!$C:$T,COLUMN(DATOS_ESF!J:J)-2,0),"")</f>
        <v/>
      </c>
      <c r="AD158" s="35" t="str">
        <f>IFERROR(VLOOKUP($D158,DATOS_ESF!$C:$T,COLUMN(DATOS_ESF!K:K)-2,0),"")</f>
        <v/>
      </c>
      <c r="AE158" s="35" t="str">
        <f>IFERROR(VLOOKUP($D158,DATOS_ESF!$C:$T,COLUMN(DATOS_ESF!L:L)-2,0),"")</f>
        <v/>
      </c>
      <c r="AF158" t="str">
        <f>IFERROR(VLOOKUP($D158,DATOS_ESF!$C:$T,COLUMN(DATOS_ESF!M:M)-2,0),"")</f>
        <v/>
      </c>
      <c r="AG158" t="str">
        <f>IFERROR(VLOOKUP($D158,DATOS_ESF!$C:$T,COLUMN(DATOS_ESF!N:N)-2,0),"")</f>
        <v/>
      </c>
      <c r="AH158" t="str">
        <f>IFERROR(VLOOKUP($D158,DATOS_ESF!$C:$T,COLUMN(DATOS_ESF!O:O)-2,0),"")</f>
        <v/>
      </c>
      <c r="AI158" t="str">
        <f>IFERROR(VLOOKUP($D158,DATOS_ESF!$C:$T,COLUMN(DATOS_ESF!P:P)-2,0),"")</f>
        <v/>
      </c>
      <c r="AJ158" t="str">
        <f>IFERROR(VLOOKUP($D158,DATOS_ESF!$C:$T,COLUMN(DATOS_ESF!Q:Q)-2,0),"")</f>
        <v/>
      </c>
      <c r="AK158" t="str">
        <f>IFERROR(VLOOKUP($D158,DATOS_ESF!$C:$T,COLUMN(DATOS_ESF!R:R)-2,0),"")</f>
        <v/>
      </c>
      <c r="AL158" t="str">
        <f>IFERROR(VLOOKUP($D158,DATOS_ESF!$C:$T,COLUMN(DATOS_ESF!S:S)-2,0),"")</f>
        <v/>
      </c>
      <c r="AM158">
        <f>IFERROR(VLOOKUP($D158,DATOS_ERI!$C:$Z,COLUMN(DATOS_ERI!Z:Z)-2,0),"")</f>
        <v>216657791</v>
      </c>
      <c r="AN158">
        <f>IFERROR(VLOOKUP($D158,DATOS_ERI!$C:$AA,COLUMN(DATOS_ERI!AA:AA)-2,0),"")</f>
        <v>133958918</v>
      </c>
    </row>
    <row r="159" spans="1:40" hidden="1" x14ac:dyDescent="0.25">
      <c r="A159">
        <v>900390238</v>
      </c>
      <c r="B159" t="str">
        <f>VLOOKUP(A159,EMPRESAS!A:B,2,0)</f>
        <v>CONSTRUCTORA DE INFRAESTRUCTURA VIAL S.A.S.</v>
      </c>
      <c r="C159" t="s">
        <v>399</v>
      </c>
      <c r="D159" t="s">
        <v>702</v>
      </c>
      <c r="E159" s="35">
        <f>IFERROR(VLOOKUP($D159,DATOS_ERI!$C:$Z,COLUMN(DATOS_ERI!E:E)-2,0),"")</f>
        <v>41962994</v>
      </c>
      <c r="F159" s="35">
        <f>IFERROR(VLOOKUP($D159,DATOS_ERI!$C:$Z,COLUMN(DATOS_ERI!F:F)-2,0),"")</f>
        <v>37768271</v>
      </c>
      <c r="G159" s="35">
        <f>IFERROR(VLOOKUP($D159,DATOS_ERI!$C:$Z,COLUMN(DATOS_ERI!G:G)-2,0),"")</f>
        <v>37786856</v>
      </c>
      <c r="H159" s="35">
        <f>IFERROR(VLOOKUP($D159,DATOS_ERI!$C:$Z,COLUMN(DATOS_ERI!H:H)-2,0),"")</f>
        <v>23213661</v>
      </c>
      <c r="I159" s="35">
        <f>IFERROR(VLOOKUP($D159,DATOS_ERI!$C:$Z,COLUMN(DATOS_ERI!I:I)-2,0),"")</f>
        <v>23213661</v>
      </c>
      <c r="J159" s="40">
        <f>IFERROR(VLOOKUP($D159,DATOS_ERI!$C:$Z,COLUMN(DATOS_ERI!J:J)-2,0),"")</f>
        <v>0.19628430754377726</v>
      </c>
      <c r="K159" s="40">
        <f>IFERROR(VLOOKUP($D159,DATOS_ERI!$C:$Z,COLUMN(DATOS_ERI!K:K)-2,0),"")</f>
        <v>0.17666325049067574</v>
      </c>
      <c r="L159" s="40">
        <f>IFERROR(VLOOKUP($D159,DATOS_ERI!$C:$Z,COLUMN(DATOS_ERI!L:L)-2,0),"")</f>
        <v>0.10858322871196913</v>
      </c>
      <c r="M159" s="40">
        <f>IFERROR(VLOOKUP($D159,DATOS_ERI!$C:$Z,COLUMN(DATOS_ERI!M:M)-2,0),"")</f>
        <v>0</v>
      </c>
      <c r="N159" s="35">
        <f>IFERROR(VLOOKUP($D159,DATOS_ERI!$C:$Z,COLUMN(DATOS_ERI!N:N)-2,0),"")</f>
        <v>213786800</v>
      </c>
      <c r="O159" s="35">
        <f>IFERROR(VLOOKUP($D159,DATOS_ERI!$C:$Z,COLUMN(DATOS_ERI!O:O)-2,0),"")</f>
        <v>171823806</v>
      </c>
      <c r="P159" s="35">
        <f>IFERROR(VLOOKUP($D159,DATOS_ERI!$C:$Z,COLUMN(DATOS_ERI!P:P)-2,0),"")</f>
        <v>4302507</v>
      </c>
      <c r="Q159" s="35">
        <f>IFERROR(VLOOKUP($D159,DATOS_ERI!$C:$Z,COLUMN(DATOS_ERI!Q:Q)-2,0),"")</f>
        <v>0</v>
      </c>
      <c r="R159" s="35">
        <f>IFERROR(VLOOKUP($D159,DATOS_ERI!$C:$Z,COLUMN(DATOS_ERI!R:R)-2,0),"")</f>
        <v>0</v>
      </c>
      <c r="S159" s="35">
        <f>IFERROR(VLOOKUP($D159,DATOS_ERI!$C:$Z,COLUMN(DATOS_ERI!S:S)-2,0),"")</f>
        <v>0</v>
      </c>
      <c r="T159" s="35">
        <f>IFERROR(VLOOKUP($D159,DATOS_ERI!$C:$Z,COLUMN(DATOS_ERI!T:T)-2,0),"")</f>
        <v>153676</v>
      </c>
      <c r="U159" s="35">
        <f>IFERROR(VLOOKUP($D159,DATOS_ERI!$C:$Z,COLUMN(DATOS_ERI!U:U)-2,0),"")</f>
        <v>45892</v>
      </c>
      <c r="V159" s="35">
        <f>IFERROR(VLOOKUP($D159,DATOS_ERI!$C:$Z,COLUMN(DATOS_ERI!V:V)-2,0),"")</f>
        <v>18585</v>
      </c>
      <c r="W159" s="35">
        <f>IFERROR(VLOOKUP($D159,DATOS_ERI!$C:$Z,COLUMN(DATOS_ERI!W:W)-2,0),"")</f>
        <v>0</v>
      </c>
      <c r="X159" s="35" t="str">
        <f>IFERROR(VLOOKUP($D159,DATOS_ESF!$C:$T,COLUMN(DATOS_ESF!E:E)-2,0),"")</f>
        <v/>
      </c>
      <c r="Y159" s="35" t="str">
        <f>IFERROR(VLOOKUP($D159,DATOS_ESF!$C:$T,COLUMN(DATOS_ESF!F:F)-2,0),"")</f>
        <v/>
      </c>
      <c r="Z159" s="35" t="str">
        <f>IFERROR(VLOOKUP($D159,DATOS_ESF!$C:$T,COLUMN(DATOS_ESF!G:G)-2,0),"")</f>
        <v/>
      </c>
      <c r="AA159" s="35" t="str">
        <f>IFERROR(VLOOKUP($D159,DATOS_ESF!$C:$T,COLUMN(DATOS_ESF!H:H)-2,0),"")</f>
        <v/>
      </c>
      <c r="AB159" s="35" t="str">
        <f>IFERROR(VLOOKUP($D159,DATOS_ESF!$C:$T,COLUMN(DATOS_ESF!I:I)-2,0),"")</f>
        <v/>
      </c>
      <c r="AC159" s="35" t="str">
        <f>IFERROR(VLOOKUP($D159,DATOS_ESF!$C:$T,COLUMN(DATOS_ESF!J:J)-2,0),"")</f>
        <v/>
      </c>
      <c r="AD159" s="35" t="str">
        <f>IFERROR(VLOOKUP($D159,DATOS_ESF!$C:$T,COLUMN(DATOS_ESF!K:K)-2,0),"")</f>
        <v/>
      </c>
      <c r="AE159" s="35" t="str">
        <f>IFERROR(VLOOKUP($D159,DATOS_ESF!$C:$T,COLUMN(DATOS_ESF!L:L)-2,0),"")</f>
        <v/>
      </c>
      <c r="AF159" t="str">
        <f>IFERROR(VLOOKUP($D159,DATOS_ESF!$C:$T,COLUMN(DATOS_ESF!M:M)-2,0),"")</f>
        <v/>
      </c>
      <c r="AG159" t="str">
        <f>IFERROR(VLOOKUP($D159,DATOS_ESF!$C:$T,COLUMN(DATOS_ESF!N:N)-2,0),"")</f>
        <v/>
      </c>
      <c r="AH159" t="str">
        <f>IFERROR(VLOOKUP($D159,DATOS_ESF!$C:$T,COLUMN(DATOS_ESF!O:O)-2,0),"")</f>
        <v/>
      </c>
      <c r="AI159" t="str">
        <f>IFERROR(VLOOKUP($D159,DATOS_ESF!$C:$T,COLUMN(DATOS_ESF!P:P)-2,0),"")</f>
        <v/>
      </c>
      <c r="AJ159" t="str">
        <f>IFERROR(VLOOKUP($D159,DATOS_ESF!$C:$T,COLUMN(DATOS_ESF!Q:Q)-2,0),"")</f>
        <v/>
      </c>
      <c r="AK159" t="str">
        <f>IFERROR(VLOOKUP($D159,DATOS_ESF!$C:$T,COLUMN(DATOS_ESF!R:R)-2,0),"")</f>
        <v/>
      </c>
      <c r="AL159" t="str">
        <f>IFERROR(VLOOKUP($D159,DATOS_ESF!$C:$T,COLUMN(DATOS_ESF!S:S)-2,0),"")</f>
        <v/>
      </c>
      <c r="AM159">
        <f>IFERROR(VLOOKUP($D159,DATOS_ERI!$C:$Z,COLUMN(DATOS_ERI!Z:Z)-2,0),"")</f>
        <v>266300527</v>
      </c>
      <c r="AN159">
        <f>IFERROR(VLOOKUP($D159,DATOS_ERI!$C:$AA,COLUMN(DATOS_ERI!AA:AA)-2,0),"")</f>
        <v>176172205</v>
      </c>
    </row>
    <row r="160" spans="1:40" hidden="1" x14ac:dyDescent="0.25">
      <c r="A160">
        <v>900390238</v>
      </c>
      <c r="B160" t="str">
        <f>VLOOKUP(A160,EMPRESAS!A:B,2,0)</f>
        <v>CONSTRUCTORA DE INFRAESTRUCTURA VIAL S.A.S.</v>
      </c>
      <c r="C160" t="s">
        <v>402</v>
      </c>
      <c r="D160" t="s">
        <v>703</v>
      </c>
      <c r="E160" s="35">
        <f>IFERROR(VLOOKUP($D160,DATOS_ERI!$C:$Z,COLUMN(DATOS_ERI!E:E)-2,0),"")</f>
        <v>59845108</v>
      </c>
      <c r="F160" s="35">
        <f>IFERROR(VLOOKUP($D160,DATOS_ERI!$C:$Z,COLUMN(DATOS_ERI!F:F)-2,0),"")</f>
        <v>55865784</v>
      </c>
      <c r="G160" s="35">
        <f>IFERROR(VLOOKUP($D160,DATOS_ERI!$C:$Z,COLUMN(DATOS_ERI!G:G)-2,0),"")</f>
        <v>55967249</v>
      </c>
      <c r="H160" s="35">
        <f>IFERROR(VLOOKUP($D160,DATOS_ERI!$C:$Z,COLUMN(DATOS_ERI!H:H)-2,0),"")</f>
        <v>33470407</v>
      </c>
      <c r="I160" s="35">
        <f>IFERROR(VLOOKUP($D160,DATOS_ERI!$C:$Z,COLUMN(DATOS_ERI!I:I)-2,0),"")</f>
        <v>33470407</v>
      </c>
      <c r="J160" s="40">
        <f>IFERROR(VLOOKUP($D160,DATOS_ERI!$C:$Z,COLUMN(DATOS_ERI!J:J)-2,0),"")</f>
        <v>0.32394309810229716</v>
      </c>
      <c r="K160" s="40">
        <f>IFERROR(VLOOKUP($D160,DATOS_ERI!$C:$Z,COLUMN(DATOS_ERI!K:K)-2,0),"")</f>
        <v>0.30240291565475569</v>
      </c>
      <c r="L160" s="40">
        <f>IFERROR(VLOOKUP($D160,DATOS_ERI!$C:$Z,COLUMN(DATOS_ERI!L:L)-2,0),"")</f>
        <v>0.18117616795552971</v>
      </c>
      <c r="M160" s="40">
        <f>IFERROR(VLOOKUP($D160,DATOS_ERI!$C:$Z,COLUMN(DATOS_ERI!M:M)-2,0),"")</f>
        <v>1.2120305488643342E-4</v>
      </c>
      <c r="N160" s="35">
        <f>IFERROR(VLOOKUP($D160,DATOS_ERI!$C:$Z,COLUMN(DATOS_ERI!N:N)-2,0),"")</f>
        <v>184739568</v>
      </c>
      <c r="O160" s="35">
        <f>IFERROR(VLOOKUP($D160,DATOS_ERI!$C:$Z,COLUMN(DATOS_ERI!O:O)-2,0),"")</f>
        <v>124894460</v>
      </c>
      <c r="P160" s="35">
        <f>IFERROR(VLOOKUP($D160,DATOS_ERI!$C:$Z,COLUMN(DATOS_ERI!P:P)-2,0),"")</f>
        <v>4199612</v>
      </c>
      <c r="Q160" s="35">
        <f>IFERROR(VLOOKUP($D160,DATOS_ERI!$C:$Z,COLUMN(DATOS_ERI!Q:Q)-2,0),"")</f>
        <v>0</v>
      </c>
      <c r="R160" s="35">
        <f>IFERROR(VLOOKUP($D160,DATOS_ERI!$C:$Z,COLUMN(DATOS_ERI!R:R)-2,0),"")</f>
        <v>0</v>
      </c>
      <c r="S160" s="35">
        <f>IFERROR(VLOOKUP($D160,DATOS_ERI!$C:$Z,COLUMN(DATOS_ERI!S:S)-2,0),"")</f>
        <v>0</v>
      </c>
      <c r="T160" s="35">
        <f>IFERROR(VLOOKUP($D160,DATOS_ERI!$C:$Z,COLUMN(DATOS_ERI!T:T)-2,0),"")</f>
        <v>220288</v>
      </c>
      <c r="U160" s="35">
        <f>IFERROR(VLOOKUP($D160,DATOS_ERI!$C:$Z,COLUMN(DATOS_ERI!U:U)-2,0),"")</f>
        <v>0</v>
      </c>
      <c r="V160" s="35">
        <f>IFERROR(VLOOKUP($D160,DATOS_ERI!$C:$Z,COLUMN(DATOS_ERI!V:V)-2,0),"")</f>
        <v>123856</v>
      </c>
      <c r="W160" s="35">
        <f>IFERROR(VLOOKUP($D160,DATOS_ERI!$C:$Z,COLUMN(DATOS_ERI!W:W)-2,0),"")</f>
        <v>22391</v>
      </c>
      <c r="X160" s="35" t="str">
        <f>IFERROR(VLOOKUP($D160,DATOS_ESF!$C:$T,COLUMN(DATOS_ESF!E:E)-2,0),"")</f>
        <v/>
      </c>
      <c r="Y160" s="35" t="str">
        <f>IFERROR(VLOOKUP($D160,DATOS_ESF!$C:$T,COLUMN(DATOS_ESF!F:F)-2,0),"")</f>
        <v/>
      </c>
      <c r="Z160" s="35" t="str">
        <f>IFERROR(VLOOKUP($D160,DATOS_ESF!$C:$T,COLUMN(DATOS_ESF!G:G)-2,0),"")</f>
        <v/>
      </c>
      <c r="AA160" s="35" t="str">
        <f>IFERROR(VLOOKUP($D160,DATOS_ESF!$C:$T,COLUMN(DATOS_ESF!H:H)-2,0),"")</f>
        <v/>
      </c>
      <c r="AB160" s="35" t="str">
        <f>IFERROR(VLOOKUP($D160,DATOS_ESF!$C:$T,COLUMN(DATOS_ESF!I:I)-2,0),"")</f>
        <v/>
      </c>
      <c r="AC160" s="35" t="str">
        <f>IFERROR(VLOOKUP($D160,DATOS_ESF!$C:$T,COLUMN(DATOS_ESF!J:J)-2,0),"")</f>
        <v/>
      </c>
      <c r="AD160" s="35" t="str">
        <f>IFERROR(VLOOKUP($D160,DATOS_ESF!$C:$T,COLUMN(DATOS_ESF!K:K)-2,0),"")</f>
        <v/>
      </c>
      <c r="AE160" s="35" t="str">
        <f>IFERROR(VLOOKUP($D160,DATOS_ESF!$C:$T,COLUMN(DATOS_ESF!L:L)-2,0),"")</f>
        <v/>
      </c>
      <c r="AF160" t="str">
        <f>IFERROR(VLOOKUP($D160,DATOS_ESF!$C:$T,COLUMN(DATOS_ESF!M:M)-2,0),"")</f>
        <v/>
      </c>
      <c r="AG160" t="str">
        <f>IFERROR(VLOOKUP($D160,DATOS_ESF!$C:$T,COLUMN(DATOS_ESF!N:N)-2,0),"")</f>
        <v/>
      </c>
      <c r="AH160" t="str">
        <f>IFERROR(VLOOKUP($D160,DATOS_ESF!$C:$T,COLUMN(DATOS_ESF!O:O)-2,0),"")</f>
        <v/>
      </c>
      <c r="AI160" t="str">
        <f>IFERROR(VLOOKUP($D160,DATOS_ESF!$C:$T,COLUMN(DATOS_ESF!P:P)-2,0),"")</f>
        <v/>
      </c>
      <c r="AJ160" t="str">
        <f>IFERROR(VLOOKUP($D160,DATOS_ESF!$C:$T,COLUMN(DATOS_ESF!Q:Q)-2,0),"")</f>
        <v/>
      </c>
      <c r="AK160" t="str">
        <f>IFERROR(VLOOKUP($D160,DATOS_ESF!$C:$T,COLUMN(DATOS_ESF!R:R)-2,0),"")</f>
        <v/>
      </c>
      <c r="AL160" t="str">
        <f>IFERROR(VLOOKUP($D160,DATOS_ESF!$C:$T,COLUMN(DATOS_ESF!S:S)-2,0),"")</f>
        <v/>
      </c>
      <c r="AM160">
        <f>IFERROR(VLOOKUP($D160,DATOS_ERI!$C:$Z,COLUMN(DATOS_ERI!Z:Z)-2,0),"")</f>
        <v>263446338</v>
      </c>
      <c r="AN160">
        <f>IFERROR(VLOOKUP($D160,DATOS_ERI!$C:$AA,COLUMN(DATOS_ERI!AA:AA)-2,0),"")</f>
        <v>129116463</v>
      </c>
    </row>
    <row r="161" spans="1:40" hidden="1" x14ac:dyDescent="0.25">
      <c r="A161">
        <v>900413588</v>
      </c>
      <c r="B161" t="str">
        <f>VLOOKUP(A161,EMPRESAS!A:B,2,0)</f>
        <v>INGENIERIA Y SOLUCIONES ESPECIALIZADAS S.A.S. (ISES S.A.S.)</v>
      </c>
      <c r="C161">
        <v>2016</v>
      </c>
      <c r="D161" t="s">
        <v>704</v>
      </c>
      <c r="E161" s="35">
        <f>IFERROR(VLOOKUP($D161,DATOS_ERI!$C:$Z,COLUMN(DATOS_ERI!E:E)-2,0),"")</f>
        <v>5777804</v>
      </c>
      <c r="F161" s="35">
        <f>IFERROR(VLOOKUP($D161,DATOS_ERI!$C:$Z,COLUMN(DATOS_ERI!F:F)-2,0),"")</f>
        <v>3573130</v>
      </c>
      <c r="G161" s="35">
        <f>IFERROR(VLOOKUP($D161,DATOS_ERI!$C:$Z,COLUMN(DATOS_ERI!G:G)-2,0),"")</f>
        <v>9975902</v>
      </c>
      <c r="H161" s="35">
        <f>IFERROR(VLOOKUP($D161,DATOS_ERI!$C:$Z,COLUMN(DATOS_ERI!H:H)-2,0),"")</f>
        <v>6125818</v>
      </c>
      <c r="I161" s="35">
        <f>IFERROR(VLOOKUP($D161,DATOS_ERI!$C:$Z,COLUMN(DATOS_ERI!I:I)-2,0),"")</f>
        <v>6125818</v>
      </c>
      <c r="J161" s="40">
        <f>IFERROR(VLOOKUP($D161,DATOS_ERI!$C:$Z,COLUMN(DATOS_ERI!J:J)-2,0),"")</f>
        <v>0.28290287190920088</v>
      </c>
      <c r="K161" s="40">
        <f>IFERROR(VLOOKUP($D161,DATOS_ERI!$C:$Z,COLUMN(DATOS_ERI!K:K)-2,0),"")</f>
        <v>0.17495379537016537</v>
      </c>
      <c r="L161" s="40">
        <f>IFERROR(VLOOKUP($D161,DATOS_ERI!$C:$Z,COLUMN(DATOS_ERI!L:L)-2,0),"")</f>
        <v>0.29994293766162317</v>
      </c>
      <c r="M161" s="40">
        <f>IFERROR(VLOOKUP($D161,DATOS_ERI!$C:$Z,COLUMN(DATOS_ERI!M:M)-2,0),"")</f>
        <v>2.791941626608618E-2</v>
      </c>
      <c r="N161" s="35">
        <f>IFERROR(VLOOKUP($D161,DATOS_ERI!$C:$Z,COLUMN(DATOS_ERI!N:N)-2,0),"")</f>
        <v>20423278</v>
      </c>
      <c r="O161" s="35">
        <f>IFERROR(VLOOKUP($D161,DATOS_ERI!$C:$Z,COLUMN(DATOS_ERI!O:O)-2,0),"")</f>
        <v>14645474</v>
      </c>
      <c r="P161" s="35">
        <f>IFERROR(VLOOKUP($D161,DATOS_ERI!$C:$Z,COLUMN(DATOS_ERI!P:P)-2,0),"")</f>
        <v>1990184</v>
      </c>
      <c r="Q161" s="35">
        <f>IFERROR(VLOOKUP($D161,DATOS_ERI!$C:$Z,COLUMN(DATOS_ERI!Q:Q)-2,0),"")</f>
        <v>68064</v>
      </c>
      <c r="R161" s="35">
        <f>IFERROR(VLOOKUP($D161,DATOS_ERI!$C:$Z,COLUMN(DATOS_ERI!R:R)-2,0),"")</f>
        <v>119610</v>
      </c>
      <c r="S161" s="35">
        <f>IFERROR(VLOOKUP($D161,DATOS_ERI!$C:$Z,COLUMN(DATOS_ERI!S:S)-2,0),"")</f>
        <v>68064</v>
      </c>
      <c r="T161" s="35">
        <f>IFERROR(VLOOKUP($D161,DATOS_ERI!$C:$Z,COLUMN(DATOS_ERI!T:T)-2,0),"")</f>
        <v>160858</v>
      </c>
      <c r="U161" s="35">
        <f>IFERROR(VLOOKUP($D161,DATOS_ERI!$C:$Z,COLUMN(DATOS_ERI!U:U)-2,0),"")</f>
        <v>119610</v>
      </c>
      <c r="V161" s="35">
        <f>IFERROR(VLOOKUP($D161,DATOS_ERI!$C:$Z,COLUMN(DATOS_ERI!V:V)-2,0),"")</f>
        <v>528090</v>
      </c>
      <c r="W161" s="35">
        <f>IFERROR(VLOOKUP($D161,DATOS_ERI!$C:$Z,COLUMN(DATOS_ERI!W:W)-2,0),"")</f>
        <v>570206</v>
      </c>
      <c r="X161" s="35">
        <f>IFERROR(VLOOKUP($D161,DATOS_ESF!$C:$T,COLUMN(DATOS_ESF!E:E)-2,0),"")</f>
        <v>5490205</v>
      </c>
      <c r="Y161" s="35">
        <f>IFERROR(VLOOKUP($D161,DATOS_ESF!$C:$T,COLUMN(DATOS_ESF!F:F)-2,0),"")</f>
        <v>4917262</v>
      </c>
      <c r="Z161" s="35">
        <f>IFERROR(VLOOKUP($D161,DATOS_ESF!$C:$T,COLUMN(DATOS_ESF!G:G)-2,0),"")</f>
        <v>10407467</v>
      </c>
      <c r="AA161" s="35">
        <f>IFERROR(VLOOKUP($D161,DATOS_ESF!$C:$T,COLUMN(DATOS_ESF!H:H)-2,0),"")</f>
        <v>2959456</v>
      </c>
      <c r="AB161" s="35">
        <f>IFERROR(VLOOKUP($D161,DATOS_ESF!$C:$T,COLUMN(DATOS_ESF!I:I)-2,0),"")</f>
        <v>2605853</v>
      </c>
      <c r="AC161" s="35">
        <f>IFERROR(VLOOKUP($D161,DATOS_ESF!$C:$T,COLUMN(DATOS_ESF!J:J)-2,0),"")</f>
        <v>5565309</v>
      </c>
      <c r="AD161" s="35">
        <f>IFERROR(VLOOKUP($D161,DATOS_ESF!$C:$T,COLUMN(DATOS_ESF!K:K)-2,0),"")</f>
        <v>4842158</v>
      </c>
      <c r="AE161" s="35">
        <f>IFERROR(VLOOKUP($D161,DATOS_ESF!$C:$T,COLUMN(DATOS_ESF!L:L)-2,0),"")</f>
        <v>0</v>
      </c>
      <c r="AF161">
        <f>IFERROR(VLOOKUP($D161,DATOS_ESF!$C:$T,COLUMN(DATOS_ESF!M:M)-2,0),"")</f>
        <v>2530749</v>
      </c>
      <c r="AG161">
        <f>IFERROR(VLOOKUP($D161,DATOS_ESF!$C:$T,COLUMN(DATOS_ESF!N:N)-2,0),"")</f>
        <v>1.8551399311224765</v>
      </c>
      <c r="AH161">
        <f>IFERROR(VLOOKUP($D161,DATOS_ESF!$C:$T,COLUMN(DATOS_ESF!O:O)-2,0),"")</f>
        <v>1.8551399311224765</v>
      </c>
      <c r="AI161">
        <f>IFERROR(VLOOKUP($D161,DATOS_ESF!$C:$T,COLUMN(DATOS_ESF!P:P)-2,0),"")</f>
        <v>1.88700667305485</v>
      </c>
      <c r="AJ161">
        <f>IFERROR(VLOOKUP($D161,DATOS_ESF!$C:$T,COLUMN(DATOS_ESF!Q:Q)-2,0),"")</f>
        <v>0.53474193096168354</v>
      </c>
      <c r="AK161">
        <f>IFERROR(VLOOKUP($D161,DATOS_ESF!$C:$T,COLUMN(DATOS_ESF!R:R)-2,0),"")</f>
        <v>1.149344775614509</v>
      </c>
      <c r="AL161">
        <f>IFERROR(VLOOKUP($D161,DATOS_ESF!$C:$T,COLUMN(DATOS_ESF!S:S)-2,0),"")</f>
        <v>0.71564108730779541</v>
      </c>
      <c r="AM161">
        <f>IFERROR(VLOOKUP($D161,DATOS_ERI!$C:$Z,COLUMN(DATOS_ERI!Z:Z)-2,0),"")</f>
        <v>29832842</v>
      </c>
      <c r="AN161">
        <f>IFERROR(VLOOKUP($D161,DATOS_ERI!$C:$AA,COLUMN(DATOS_ERI!AA:AA)-2,0),"")</f>
        <v>17581212</v>
      </c>
    </row>
    <row r="162" spans="1:40" hidden="1" x14ac:dyDescent="0.25">
      <c r="A162">
        <v>900413588</v>
      </c>
      <c r="B162" t="str">
        <f>VLOOKUP(A162,EMPRESAS!A:B,2,0)</f>
        <v>INGENIERIA Y SOLUCIONES ESPECIALIZADAS S.A.S. (ISES S.A.S.)</v>
      </c>
      <c r="C162">
        <v>2017</v>
      </c>
      <c r="D162" t="s">
        <v>705</v>
      </c>
      <c r="E162" s="35">
        <f>IFERROR(VLOOKUP($D162,DATOS_ERI!$C:$Z,COLUMN(DATOS_ERI!E:E)-2,0),"")</f>
        <v>9416015</v>
      </c>
      <c r="F162" s="35">
        <f>IFERROR(VLOOKUP($D162,DATOS_ERI!$C:$Z,COLUMN(DATOS_ERI!F:F)-2,0),"")</f>
        <v>3939441</v>
      </c>
      <c r="G162" s="35">
        <f>IFERROR(VLOOKUP($D162,DATOS_ERI!$C:$Z,COLUMN(DATOS_ERI!G:G)-2,0),"")</f>
        <v>4217025</v>
      </c>
      <c r="H162" s="35">
        <f>IFERROR(VLOOKUP($D162,DATOS_ERI!$C:$Z,COLUMN(DATOS_ERI!H:H)-2,0),"")</f>
        <v>2155617</v>
      </c>
      <c r="I162" s="35">
        <f>IFERROR(VLOOKUP($D162,DATOS_ERI!$C:$Z,COLUMN(DATOS_ERI!I:I)-2,0),"")</f>
        <v>2155617</v>
      </c>
      <c r="J162" s="40">
        <f>IFERROR(VLOOKUP($D162,DATOS_ERI!$C:$Z,COLUMN(DATOS_ERI!J:J)-2,0),"")</f>
        <v>0.35020890508118985</v>
      </c>
      <c r="K162" s="40">
        <f>IFERROR(VLOOKUP($D162,DATOS_ERI!$C:$Z,COLUMN(DATOS_ERI!K:K)-2,0),"")</f>
        <v>0.14651923549845106</v>
      </c>
      <c r="L162" s="40">
        <f>IFERROR(VLOOKUP($D162,DATOS_ERI!$C:$Z,COLUMN(DATOS_ERI!L:L)-2,0),"")</f>
        <v>8.0173647699626566E-2</v>
      </c>
      <c r="M162" s="40">
        <f>IFERROR(VLOOKUP($D162,DATOS_ERI!$C:$Z,COLUMN(DATOS_ERI!M:M)-2,0),"")</f>
        <v>1.2230624842209121E-2</v>
      </c>
      <c r="N162" s="35">
        <f>IFERROR(VLOOKUP($D162,DATOS_ERI!$C:$Z,COLUMN(DATOS_ERI!N:N)-2,0),"")</f>
        <v>26886852</v>
      </c>
      <c r="O162" s="35">
        <f>IFERROR(VLOOKUP($D162,DATOS_ERI!$C:$Z,COLUMN(DATOS_ERI!O:O)-2,0),"")</f>
        <v>17470837</v>
      </c>
      <c r="P162" s="35">
        <f>IFERROR(VLOOKUP($D162,DATOS_ERI!$C:$Z,COLUMN(DATOS_ERI!P:P)-2,0),"")</f>
        <v>5378882</v>
      </c>
      <c r="Q162" s="35">
        <f>IFERROR(VLOOKUP($D162,DATOS_ERI!$C:$Z,COLUMN(DATOS_ERI!Q:Q)-2,0),"")</f>
        <v>0</v>
      </c>
      <c r="R162" s="35">
        <f>IFERROR(VLOOKUP($D162,DATOS_ERI!$C:$Z,COLUMN(DATOS_ERI!R:R)-2,0),"")</f>
        <v>54550</v>
      </c>
      <c r="S162" s="35">
        <f>IFERROR(VLOOKUP($D162,DATOS_ERI!$C:$Z,COLUMN(DATOS_ERI!S:S)-2,0),"")</f>
        <v>88369</v>
      </c>
      <c r="T162" s="35">
        <f>IFERROR(VLOOKUP($D162,DATOS_ERI!$C:$Z,COLUMN(DATOS_ERI!T:T)-2,0),"")</f>
        <v>45227</v>
      </c>
      <c r="U162" s="35">
        <f>IFERROR(VLOOKUP($D162,DATOS_ERI!$C:$Z,COLUMN(DATOS_ERI!U:U)-2,0),"")</f>
        <v>0</v>
      </c>
      <c r="V162" s="35">
        <f>IFERROR(VLOOKUP($D162,DATOS_ERI!$C:$Z,COLUMN(DATOS_ERI!V:V)-2,0),"")</f>
        <v>205758</v>
      </c>
      <c r="W162" s="35">
        <f>IFERROR(VLOOKUP($D162,DATOS_ERI!$C:$Z,COLUMN(DATOS_ERI!W:W)-2,0),"")</f>
        <v>328843</v>
      </c>
      <c r="X162" s="35">
        <f>IFERROR(VLOOKUP($D162,DATOS_ESF!$C:$T,COLUMN(DATOS_ESF!E:E)-2,0),"")</f>
        <v>15286215</v>
      </c>
      <c r="Y162" s="35">
        <f>IFERROR(VLOOKUP($D162,DATOS_ESF!$C:$T,COLUMN(DATOS_ESF!F:F)-2,0),"")</f>
        <v>10034373</v>
      </c>
      <c r="Z162" s="35">
        <f>IFERROR(VLOOKUP($D162,DATOS_ESF!$C:$T,COLUMN(DATOS_ESF!G:G)-2,0),"")</f>
        <v>25320588</v>
      </c>
      <c r="AA162" s="35">
        <f>IFERROR(VLOOKUP($D162,DATOS_ESF!$C:$T,COLUMN(DATOS_ESF!H:H)-2,0),"")</f>
        <v>8840737</v>
      </c>
      <c r="AB162" s="35">
        <f>IFERROR(VLOOKUP($D162,DATOS_ESF!$C:$T,COLUMN(DATOS_ESF!I:I)-2,0),"")</f>
        <v>4639918</v>
      </c>
      <c r="AC162" s="35">
        <f>IFERROR(VLOOKUP($D162,DATOS_ESF!$C:$T,COLUMN(DATOS_ESF!J:J)-2,0),"")</f>
        <v>13480655</v>
      </c>
      <c r="AD162" s="35">
        <f>IFERROR(VLOOKUP($D162,DATOS_ESF!$C:$T,COLUMN(DATOS_ESF!K:K)-2,0),"")</f>
        <v>11839933</v>
      </c>
      <c r="AE162" s="35">
        <f>IFERROR(VLOOKUP($D162,DATOS_ESF!$C:$T,COLUMN(DATOS_ESF!L:L)-2,0),"")</f>
        <v>0</v>
      </c>
      <c r="AF162">
        <f>IFERROR(VLOOKUP($D162,DATOS_ESF!$C:$T,COLUMN(DATOS_ESF!M:M)-2,0),"")</f>
        <v>6445478</v>
      </c>
      <c r="AG162">
        <f>IFERROR(VLOOKUP($D162,DATOS_ESF!$C:$T,COLUMN(DATOS_ESF!N:N)-2,0),"")</f>
        <v>1.7290656876231021</v>
      </c>
      <c r="AH162">
        <f>IFERROR(VLOOKUP($D162,DATOS_ESF!$C:$T,COLUMN(DATOS_ESF!O:O)-2,0),"")</f>
        <v>1.7290656876231021</v>
      </c>
      <c r="AI162">
        <f>IFERROR(VLOOKUP($D162,DATOS_ESF!$C:$T,COLUMN(DATOS_ESF!P:P)-2,0),"")</f>
        <v>2.1626186066219275</v>
      </c>
      <c r="AJ162">
        <f>IFERROR(VLOOKUP($D162,DATOS_ESF!$C:$T,COLUMN(DATOS_ESF!Q:Q)-2,0),"")</f>
        <v>0.5323989711455358</v>
      </c>
      <c r="AK162">
        <f>IFERROR(VLOOKUP($D162,DATOS_ESF!$C:$T,COLUMN(DATOS_ESF!R:R)-2,0),"")</f>
        <v>1.1385752774107758</v>
      </c>
      <c r="AL162">
        <f>IFERROR(VLOOKUP($D162,DATOS_ESF!$C:$T,COLUMN(DATOS_ESF!S:S)-2,0),"")</f>
        <v>0.65084787920406906</v>
      </c>
      <c r="AM162">
        <f>IFERROR(VLOOKUP($D162,DATOS_ERI!$C:$Z,COLUMN(DATOS_ERI!Z:Z)-2,0),"")</f>
        <v>31477947</v>
      </c>
      <c r="AN162">
        <f>IFERROR(VLOOKUP($D162,DATOS_ERI!$C:$AA,COLUMN(DATOS_ERI!AA:AA)-2,0),"")</f>
        <v>23321481</v>
      </c>
    </row>
    <row r="163" spans="1:40" hidden="1" x14ac:dyDescent="0.25">
      <c r="A163">
        <v>900521357</v>
      </c>
      <c r="B163" t="str">
        <f>VLOOKUP(A163,EMPRESAS!A:B,2,0)</f>
        <v>JMV CONSTRUKTORA SAS</v>
      </c>
      <c r="C163">
        <v>2016</v>
      </c>
      <c r="D163" t="s">
        <v>706</v>
      </c>
      <c r="E163" s="35">
        <f>IFERROR(VLOOKUP($D163,DATOS_ERI!$C:$Z,COLUMN(DATOS_ERI!E:E)-2,0),"")</f>
        <v>22439770</v>
      </c>
      <c r="F163" s="35">
        <f>IFERROR(VLOOKUP($D163,DATOS_ERI!$C:$Z,COLUMN(DATOS_ERI!F:F)-2,0),"")</f>
        <v>19394564</v>
      </c>
      <c r="G163" s="35">
        <f>IFERROR(VLOOKUP($D163,DATOS_ERI!$C:$Z,COLUMN(DATOS_ERI!G:G)-2,0),"")</f>
        <v>15812142</v>
      </c>
      <c r="H163" s="35">
        <f>IFERROR(VLOOKUP($D163,DATOS_ERI!$C:$Z,COLUMN(DATOS_ERI!H:H)-2,0),"")</f>
        <v>8646904</v>
      </c>
      <c r="I163" s="35">
        <f>IFERROR(VLOOKUP($D163,DATOS_ERI!$C:$Z,COLUMN(DATOS_ERI!I:I)-2,0),"")</f>
        <v>8646904</v>
      </c>
      <c r="J163" s="40">
        <f>IFERROR(VLOOKUP($D163,DATOS_ERI!$C:$Z,COLUMN(DATOS_ERI!J:J)-2,0),"")</f>
        <v>0.11992192382816937</v>
      </c>
      <c r="K163" s="40">
        <f>IFERROR(VLOOKUP($D163,DATOS_ERI!$C:$Z,COLUMN(DATOS_ERI!K:K)-2,0),"")</f>
        <v>0.10364782823926251</v>
      </c>
      <c r="L163" s="40">
        <f>IFERROR(VLOOKUP($D163,DATOS_ERI!$C:$Z,COLUMN(DATOS_ERI!L:L)-2,0),"")</f>
        <v>4.6210516544398311E-2</v>
      </c>
      <c r="M163" s="40">
        <f>IFERROR(VLOOKUP($D163,DATOS_ERI!$C:$Z,COLUMN(DATOS_ERI!M:M)-2,0),"")</f>
        <v>1.9145068697422395E-2</v>
      </c>
      <c r="N163" s="35">
        <f>IFERROR(VLOOKUP($D163,DATOS_ERI!$C:$Z,COLUMN(DATOS_ERI!N:N)-2,0),"")</f>
        <v>187119830</v>
      </c>
      <c r="O163" s="35">
        <f>IFERROR(VLOOKUP($D163,DATOS_ERI!$C:$Z,COLUMN(DATOS_ERI!O:O)-2,0),"")</f>
        <v>164680060</v>
      </c>
      <c r="P163" s="35">
        <f>IFERROR(VLOOKUP($D163,DATOS_ERI!$C:$Z,COLUMN(DATOS_ERI!P:P)-2,0),"")</f>
        <v>1368788</v>
      </c>
      <c r="Q163" s="35">
        <f>IFERROR(VLOOKUP($D163,DATOS_ERI!$C:$Z,COLUMN(DATOS_ERI!Q:Q)-2,0),"")</f>
        <v>0</v>
      </c>
      <c r="R163" s="35">
        <f>IFERROR(VLOOKUP($D163,DATOS_ERI!$C:$Z,COLUMN(DATOS_ERI!R:R)-2,0),"")</f>
        <v>1343479</v>
      </c>
      <c r="S163" s="35">
        <f>IFERROR(VLOOKUP($D163,DATOS_ERI!$C:$Z,COLUMN(DATOS_ERI!S:S)-2,0),"")</f>
        <v>0</v>
      </c>
      <c r="T163" s="35">
        <f>IFERROR(VLOOKUP($D163,DATOS_ERI!$C:$Z,COLUMN(DATOS_ERI!T:T)-2,0),"")</f>
        <v>1010540</v>
      </c>
      <c r="U163" s="35">
        <f>IFERROR(VLOOKUP($D163,DATOS_ERI!$C:$Z,COLUMN(DATOS_ERI!U:U)-2,0),"")</f>
        <v>1343479</v>
      </c>
      <c r="V163" s="35">
        <f>IFERROR(VLOOKUP($D163,DATOS_ERI!$C:$Z,COLUMN(DATOS_ERI!V:V)-2,0),"")</f>
        <v>0</v>
      </c>
      <c r="W163" s="35">
        <f>IFERROR(VLOOKUP($D163,DATOS_ERI!$C:$Z,COLUMN(DATOS_ERI!W:W)-2,0),"")</f>
        <v>3582422</v>
      </c>
      <c r="X163" s="35">
        <f>IFERROR(VLOOKUP($D163,DATOS_ESF!$C:$T,COLUMN(DATOS_ESF!E:E)-2,0),"")</f>
        <v>22167639</v>
      </c>
      <c r="Y163" s="35">
        <f>IFERROR(VLOOKUP($D163,DATOS_ESF!$C:$T,COLUMN(DATOS_ESF!F:F)-2,0),"")</f>
        <v>1589127</v>
      </c>
      <c r="Z163" s="35">
        <f>IFERROR(VLOOKUP($D163,DATOS_ESF!$C:$T,COLUMN(DATOS_ESF!G:G)-2,0),"")</f>
        <v>23756766</v>
      </c>
      <c r="AA163" s="35">
        <f>IFERROR(VLOOKUP($D163,DATOS_ESF!$C:$T,COLUMN(DATOS_ESF!H:H)-2,0),"")</f>
        <v>18483237</v>
      </c>
      <c r="AB163" s="35">
        <f>IFERROR(VLOOKUP($D163,DATOS_ESF!$C:$T,COLUMN(DATOS_ESF!I:I)-2,0),"")</f>
        <v>1023942</v>
      </c>
      <c r="AC163" s="35">
        <f>IFERROR(VLOOKUP($D163,DATOS_ESF!$C:$T,COLUMN(DATOS_ESF!J:J)-2,0),"")</f>
        <v>18231405</v>
      </c>
      <c r="AD163" s="35">
        <f>IFERROR(VLOOKUP($D163,DATOS_ESF!$C:$T,COLUMN(DATOS_ESF!K:K)-2,0),"")</f>
        <v>5525361</v>
      </c>
      <c r="AE163" s="35">
        <f>IFERROR(VLOOKUP($D163,DATOS_ESF!$C:$T,COLUMN(DATOS_ESF!L:L)-2,0),"")</f>
        <v>3229444</v>
      </c>
      <c r="AF163">
        <f>IFERROR(VLOOKUP($D163,DATOS_ESF!$C:$T,COLUMN(DATOS_ESF!M:M)-2,0),"")</f>
        <v>3684402</v>
      </c>
      <c r="AG163">
        <f>IFERROR(VLOOKUP($D163,DATOS_ESF!$C:$T,COLUMN(DATOS_ESF!N:N)-2,0),"")</f>
        <v>1.19933748617734</v>
      </c>
      <c r="AH163">
        <f>IFERROR(VLOOKUP($D163,DATOS_ESF!$C:$T,COLUMN(DATOS_ESF!O:O)-2,0),"")</f>
        <v>1.0246146278381865</v>
      </c>
      <c r="AI163">
        <f>IFERROR(VLOOKUP($D163,DATOS_ESF!$C:$T,COLUMN(DATOS_ESF!P:P)-2,0),"")</f>
        <v>1.5519697404735815</v>
      </c>
      <c r="AJ163">
        <f>IFERROR(VLOOKUP($D163,DATOS_ESF!$C:$T,COLUMN(DATOS_ESF!Q:Q)-2,0),"")</f>
        <v>0.76741947957057788</v>
      </c>
      <c r="AK163">
        <f>IFERROR(VLOOKUP($D163,DATOS_ESF!$C:$T,COLUMN(DATOS_ESF!R:R)-2,0),"")</f>
        <v>3.2995862170815626</v>
      </c>
      <c r="AL163">
        <f>IFERROR(VLOOKUP($D163,DATOS_ESF!$C:$T,COLUMN(DATOS_ESF!S:S)-2,0),"")</f>
        <v>0.27568158898395512</v>
      </c>
      <c r="AM163">
        <f>IFERROR(VLOOKUP($D163,DATOS_ERI!$C:$Z,COLUMN(DATOS_ERI!Z:Z)-2,0),"")</f>
        <v>211107553</v>
      </c>
      <c r="AN163">
        <f>IFERROR(VLOOKUP($D163,DATOS_ERI!$C:$AA,COLUMN(DATOS_ERI!AA:AA)-2,0),"")</f>
        <v>172318228</v>
      </c>
    </row>
    <row r="164" spans="1:40" hidden="1" x14ac:dyDescent="0.25">
      <c r="A164">
        <v>900521357</v>
      </c>
      <c r="B164" t="str">
        <f>VLOOKUP(A164,EMPRESAS!A:B,2,0)</f>
        <v>JMV CONSTRUKTORA SAS</v>
      </c>
      <c r="C164">
        <v>2017</v>
      </c>
      <c r="D164" t="s">
        <v>707</v>
      </c>
      <c r="E164" s="35">
        <f>IFERROR(VLOOKUP($D164,DATOS_ERI!$C:$Z,COLUMN(DATOS_ERI!E:E)-2,0),"")</f>
        <v>24280486</v>
      </c>
      <c r="F164" s="35">
        <f>IFERROR(VLOOKUP($D164,DATOS_ERI!$C:$Z,COLUMN(DATOS_ERI!F:F)-2,0),"")</f>
        <v>20315837</v>
      </c>
      <c r="G164" s="35">
        <f>IFERROR(VLOOKUP($D164,DATOS_ERI!$C:$Z,COLUMN(DATOS_ERI!G:G)-2,0),"")</f>
        <v>18008104</v>
      </c>
      <c r="H164" s="35">
        <f>IFERROR(VLOOKUP($D164,DATOS_ERI!$C:$Z,COLUMN(DATOS_ERI!H:H)-2,0),"")</f>
        <v>10767208</v>
      </c>
      <c r="I164" s="35">
        <f>IFERROR(VLOOKUP($D164,DATOS_ERI!$C:$Z,COLUMN(DATOS_ERI!I:I)-2,0),"")</f>
        <v>10767208</v>
      </c>
      <c r="J164" s="40">
        <f>IFERROR(VLOOKUP($D164,DATOS_ERI!$C:$Z,COLUMN(DATOS_ERI!J:J)-2,0),"")</f>
        <v>0.13674864690964242</v>
      </c>
      <c r="K164" s="40">
        <f>IFERROR(VLOOKUP($D164,DATOS_ERI!$C:$Z,COLUMN(DATOS_ERI!K:K)-2,0),"")</f>
        <v>0.11441958866008073</v>
      </c>
      <c r="L164" s="40">
        <f>IFERROR(VLOOKUP($D164,DATOS_ERI!$C:$Z,COLUMN(DATOS_ERI!L:L)-2,0),"")</f>
        <v>6.0641336627062448E-2</v>
      </c>
      <c r="M164" s="40">
        <f>IFERROR(VLOOKUP($D164,DATOS_ERI!$C:$Z,COLUMN(DATOS_ERI!M:M)-2,0),"")</f>
        <v>1.2997242525488567E-2</v>
      </c>
      <c r="N164" s="35">
        <f>IFERROR(VLOOKUP($D164,DATOS_ERI!$C:$Z,COLUMN(DATOS_ERI!N:N)-2,0),"")</f>
        <v>177555585</v>
      </c>
      <c r="O164" s="35">
        <f>IFERROR(VLOOKUP($D164,DATOS_ERI!$C:$Z,COLUMN(DATOS_ERI!O:O)-2,0),"")</f>
        <v>153275099</v>
      </c>
      <c r="P164" s="35">
        <f>IFERROR(VLOOKUP($D164,DATOS_ERI!$C:$Z,COLUMN(DATOS_ERI!P:P)-2,0),"")</f>
        <v>3445085</v>
      </c>
      <c r="Q164" s="35">
        <f>IFERROR(VLOOKUP($D164,DATOS_ERI!$C:$Z,COLUMN(DATOS_ERI!Q:Q)-2,0),"")</f>
        <v>0</v>
      </c>
      <c r="R164" s="35">
        <f>IFERROR(VLOOKUP($D164,DATOS_ERI!$C:$Z,COLUMN(DATOS_ERI!R:R)-2,0),"")</f>
        <v>2143169</v>
      </c>
      <c r="S164" s="35">
        <f>IFERROR(VLOOKUP($D164,DATOS_ERI!$C:$Z,COLUMN(DATOS_ERI!S:S)-2,0),"")</f>
        <v>0</v>
      </c>
      <c r="T164" s="35">
        <f>IFERROR(VLOOKUP($D164,DATOS_ERI!$C:$Z,COLUMN(DATOS_ERI!T:T)-2,0),"")</f>
        <v>1623605</v>
      </c>
      <c r="U164" s="35">
        <f>IFERROR(VLOOKUP($D164,DATOS_ERI!$C:$Z,COLUMN(DATOS_ERI!U:U)-2,0),"")</f>
        <v>0</v>
      </c>
      <c r="V164" s="35">
        <f>IFERROR(VLOOKUP($D164,DATOS_ERI!$C:$Z,COLUMN(DATOS_ERI!V:V)-2,0),"")</f>
        <v>0</v>
      </c>
      <c r="W164" s="35">
        <f>IFERROR(VLOOKUP($D164,DATOS_ERI!$C:$Z,COLUMN(DATOS_ERI!W:W)-2,0),"")</f>
        <v>2307733</v>
      </c>
      <c r="X164" s="35">
        <f>IFERROR(VLOOKUP($D164,DATOS_ESF!$C:$T,COLUMN(DATOS_ESF!E:E)-2,0),"")</f>
        <v>89908174</v>
      </c>
      <c r="Y164" s="35">
        <f>IFERROR(VLOOKUP($D164,DATOS_ESF!$C:$T,COLUMN(DATOS_ESF!F:F)-2,0),"")</f>
        <v>11291514</v>
      </c>
      <c r="Z164" s="35">
        <f>IFERROR(VLOOKUP($D164,DATOS_ESF!$C:$T,COLUMN(DATOS_ESF!G:G)-2,0),"")</f>
        <v>101199688</v>
      </c>
      <c r="AA164" s="35">
        <f>IFERROR(VLOOKUP($D164,DATOS_ESF!$C:$T,COLUMN(DATOS_ESF!H:H)-2,0),"")</f>
        <v>79025099</v>
      </c>
      <c r="AB164" s="35">
        <f>IFERROR(VLOOKUP($D164,DATOS_ESF!$C:$T,COLUMN(DATOS_ESF!I:I)-2,0),"")</f>
        <v>1277221</v>
      </c>
      <c r="AC164" s="35">
        <f>IFERROR(VLOOKUP($D164,DATOS_ESF!$C:$T,COLUMN(DATOS_ESF!J:J)-2,0),"")</f>
        <v>80302320</v>
      </c>
      <c r="AD164" s="35">
        <f>IFERROR(VLOOKUP($D164,DATOS_ESF!$C:$T,COLUMN(DATOS_ESF!K:K)-2,0),"")</f>
        <v>20897368</v>
      </c>
      <c r="AE164" s="35">
        <f>IFERROR(VLOOKUP($D164,DATOS_ESF!$C:$T,COLUMN(DATOS_ESF!L:L)-2,0),"")</f>
        <v>14510674</v>
      </c>
      <c r="AF164">
        <f>IFERROR(VLOOKUP($D164,DATOS_ESF!$C:$T,COLUMN(DATOS_ESF!M:M)-2,0),"")</f>
        <v>10883075</v>
      </c>
      <c r="AG164">
        <f>IFERROR(VLOOKUP($D164,DATOS_ESF!$C:$T,COLUMN(DATOS_ESF!N:N)-2,0),"")</f>
        <v>1.1377166892255333</v>
      </c>
      <c r="AH164">
        <f>IFERROR(VLOOKUP($D164,DATOS_ESF!$C:$T,COLUMN(DATOS_ESF!O:O)-2,0),"")</f>
        <v>0.95409560954805006</v>
      </c>
      <c r="AI164">
        <f>IFERROR(VLOOKUP($D164,DATOS_ESF!$C:$T,COLUMN(DATOS_ESF!P:P)-2,0),"")</f>
        <v>8.8406892777365851</v>
      </c>
      <c r="AJ164">
        <f>IFERROR(VLOOKUP($D164,DATOS_ESF!$C:$T,COLUMN(DATOS_ESF!Q:Q)-2,0),"")</f>
        <v>0.79350363214558528</v>
      </c>
      <c r="AK164">
        <f>IFERROR(VLOOKUP($D164,DATOS_ESF!$C:$T,COLUMN(DATOS_ESF!R:R)-2,0),"")</f>
        <v>3.8427001907608651</v>
      </c>
      <c r="AL164">
        <f>IFERROR(VLOOKUP($D164,DATOS_ESF!$C:$T,COLUMN(DATOS_ESF!S:S)-2,0),"")</f>
        <v>0.21911716763395556</v>
      </c>
      <c r="AM164">
        <f>IFERROR(VLOOKUP($D164,DATOS_ERI!$C:$Z,COLUMN(DATOS_ERI!Z:Z)-2,0),"")</f>
        <v>199495027</v>
      </c>
      <c r="AN164">
        <f>IFERROR(VLOOKUP($D164,DATOS_ERI!$C:$AA,COLUMN(DATOS_ERI!AA:AA)-2,0),"")</f>
        <v>161171086</v>
      </c>
    </row>
    <row r="165" spans="1:40" hidden="1" x14ac:dyDescent="0.25">
      <c r="A165">
        <v>900535441</v>
      </c>
      <c r="B165" t="str">
        <f>VLOOKUP(A165,EMPRESAS!A:B,2,0)</f>
        <v>TROPICAL ING S.A.S.</v>
      </c>
      <c r="C165">
        <v>2016</v>
      </c>
      <c r="D165" t="s">
        <v>708</v>
      </c>
      <c r="E165" s="35">
        <f>IFERROR(VLOOKUP($D165,DATOS_ERI!$C:$Z,COLUMN(DATOS_ERI!E:E)-2,0),"")</f>
        <v>42518</v>
      </c>
      <c r="F165" s="35">
        <f>IFERROR(VLOOKUP($D165,DATOS_ERI!$C:$Z,COLUMN(DATOS_ERI!F:F)-2,0),"")</f>
        <v>14830</v>
      </c>
      <c r="G165" s="35">
        <f>IFERROR(VLOOKUP($D165,DATOS_ERI!$C:$Z,COLUMN(DATOS_ERI!G:G)-2,0),"")</f>
        <v>2165</v>
      </c>
      <c r="H165" s="35">
        <f>IFERROR(VLOOKUP($D165,DATOS_ERI!$C:$Z,COLUMN(DATOS_ERI!H:H)-2,0),"")</f>
        <v>-611</v>
      </c>
      <c r="I165" s="35">
        <f>IFERROR(VLOOKUP($D165,DATOS_ERI!$C:$Z,COLUMN(DATOS_ERI!I:I)-2,0),"")</f>
        <v>-611</v>
      </c>
      <c r="J165" s="40">
        <f>IFERROR(VLOOKUP($D165,DATOS_ERI!$C:$Z,COLUMN(DATOS_ERI!J:J)-2,0),"")</f>
        <v>1</v>
      </c>
      <c r="K165" s="40">
        <f>IFERROR(VLOOKUP($D165,DATOS_ERI!$C:$Z,COLUMN(DATOS_ERI!K:K)-2,0),"")</f>
        <v>0.34879345218495694</v>
      </c>
      <c r="L165" s="40">
        <f>IFERROR(VLOOKUP($D165,DATOS_ERI!$C:$Z,COLUMN(DATOS_ERI!L:L)-2,0),"")</f>
        <v>-1.4370384307822569E-2</v>
      </c>
      <c r="M165" s="40">
        <f>IFERROR(VLOOKUP($D165,DATOS_ERI!$C:$Z,COLUMN(DATOS_ERI!M:M)-2,0),"")</f>
        <v>16.24587233642222</v>
      </c>
      <c r="N165" s="35">
        <f>IFERROR(VLOOKUP($D165,DATOS_ERI!$C:$Z,COLUMN(DATOS_ERI!N:N)-2,0),"")</f>
        <v>42518</v>
      </c>
      <c r="O165" s="35">
        <f>IFERROR(VLOOKUP($D165,DATOS_ERI!$C:$Z,COLUMN(DATOS_ERI!O:O)-2,0),"")</f>
        <v>0</v>
      </c>
      <c r="P165" s="35">
        <f>IFERROR(VLOOKUP($D165,DATOS_ERI!$C:$Z,COLUMN(DATOS_ERI!P:P)-2,0),"")</f>
        <v>29826</v>
      </c>
      <c r="Q165" s="35">
        <f>IFERROR(VLOOKUP($D165,DATOS_ERI!$C:$Z,COLUMN(DATOS_ERI!Q:Q)-2,0),"")</f>
        <v>0</v>
      </c>
      <c r="R165" s="35">
        <f>IFERROR(VLOOKUP($D165,DATOS_ERI!$C:$Z,COLUMN(DATOS_ERI!R:R)-2,0),"")</f>
        <v>690742</v>
      </c>
      <c r="S165" s="35">
        <f>IFERROR(VLOOKUP($D165,DATOS_ERI!$C:$Z,COLUMN(DATOS_ERI!S:S)-2,0),"")</f>
        <v>0</v>
      </c>
      <c r="T165" s="35">
        <f>IFERROR(VLOOKUP($D165,DATOS_ERI!$C:$Z,COLUMN(DATOS_ERI!T:T)-2,0),"")</f>
        <v>692880</v>
      </c>
      <c r="U165" s="35">
        <f>IFERROR(VLOOKUP($D165,DATOS_ERI!$C:$Z,COLUMN(DATOS_ERI!U:U)-2,0),"")</f>
        <v>0</v>
      </c>
      <c r="V165" s="35">
        <f>IFERROR(VLOOKUP($D165,DATOS_ERI!$C:$Z,COLUMN(DATOS_ERI!V:V)-2,0),"")</f>
        <v>678077</v>
      </c>
      <c r="W165" s="35">
        <f>IFERROR(VLOOKUP($D165,DATOS_ERI!$C:$Z,COLUMN(DATOS_ERI!W:W)-2,0),"")</f>
        <v>690742</v>
      </c>
      <c r="X165" s="35">
        <f>IFERROR(VLOOKUP($D165,DATOS_ESF!$C:$T,COLUMN(DATOS_ESF!E:E)-2,0),"")</f>
        <v>60114686</v>
      </c>
      <c r="Y165" s="35">
        <f>IFERROR(VLOOKUP($D165,DATOS_ESF!$C:$T,COLUMN(DATOS_ESF!F:F)-2,0),"")</f>
        <v>1540</v>
      </c>
      <c r="Z165" s="35">
        <f>IFERROR(VLOOKUP($D165,DATOS_ESF!$C:$T,COLUMN(DATOS_ESF!G:G)-2,0),"")</f>
        <v>60116226</v>
      </c>
      <c r="AA165" s="35">
        <f>IFERROR(VLOOKUP($D165,DATOS_ESF!$C:$T,COLUMN(DATOS_ESF!H:H)-2,0),"")</f>
        <v>60063700</v>
      </c>
      <c r="AB165" s="35">
        <f>IFERROR(VLOOKUP($D165,DATOS_ESF!$C:$T,COLUMN(DATOS_ESF!I:I)-2,0),"")</f>
        <v>0</v>
      </c>
      <c r="AC165" s="35">
        <f>IFERROR(VLOOKUP($D165,DATOS_ESF!$C:$T,COLUMN(DATOS_ESF!J:J)-2,0),"")</f>
        <v>60063700</v>
      </c>
      <c r="AD165" s="35">
        <f>IFERROR(VLOOKUP($D165,DATOS_ESF!$C:$T,COLUMN(DATOS_ESF!K:K)-2,0),"")</f>
        <v>52526</v>
      </c>
      <c r="AE165" s="35">
        <f>IFERROR(VLOOKUP($D165,DATOS_ESF!$C:$T,COLUMN(DATOS_ESF!L:L)-2,0),"")</f>
        <v>45192267</v>
      </c>
      <c r="AF165">
        <f>IFERROR(VLOOKUP($D165,DATOS_ESF!$C:$T,COLUMN(DATOS_ESF!M:M)-2,0),"")</f>
        <v>50986</v>
      </c>
      <c r="AG165">
        <f>IFERROR(VLOOKUP($D165,DATOS_ESF!$C:$T,COLUMN(DATOS_ESF!N:N)-2,0),"")</f>
        <v>1.0008488654545091</v>
      </c>
      <c r="AH165">
        <f>IFERROR(VLOOKUP($D165,DATOS_ESF!$C:$T,COLUMN(DATOS_ESF!O:O)-2,0),"")</f>
        <v>0.2484432194486853</v>
      </c>
      <c r="AI165">
        <f>IFERROR(VLOOKUP($D165,DATOS_ESF!$C:$T,COLUMN(DATOS_ESF!P:P)-2,0),"")</f>
        <v>0</v>
      </c>
      <c r="AJ165">
        <f>IFERROR(VLOOKUP($D165,DATOS_ESF!$C:$T,COLUMN(DATOS_ESF!Q:Q)-2,0),"")</f>
        <v>0.99912625918998976</v>
      </c>
      <c r="AK165">
        <f>IFERROR(VLOOKUP($D165,DATOS_ESF!$C:$T,COLUMN(DATOS_ESF!R:R)-2,0),"")</f>
        <v>1143.5041693637436</v>
      </c>
      <c r="AL165">
        <f>IFERROR(VLOOKUP($D165,DATOS_ESF!$C:$T,COLUMN(DATOS_ESF!S:S)-2,0),"")</f>
        <v>8.7374081001026244E-4</v>
      </c>
      <c r="AM165">
        <f>IFERROR(VLOOKUP($D165,DATOS_ERI!$C:$Z,COLUMN(DATOS_ERI!Z:Z)-2,0),"")</f>
        <v>1429693</v>
      </c>
      <c r="AN165">
        <f>IFERROR(VLOOKUP($D165,DATOS_ERI!$C:$AA,COLUMN(DATOS_ERI!AA:AA)-2,0),"")</f>
        <v>1411310</v>
      </c>
    </row>
    <row r="166" spans="1:40" hidden="1" x14ac:dyDescent="0.25">
      <c r="A166">
        <v>900535441</v>
      </c>
      <c r="B166" t="str">
        <f>VLOOKUP(A166,EMPRESAS!A:B,2,0)</f>
        <v>TROPICAL ING S.A.S.</v>
      </c>
      <c r="C166">
        <v>2017</v>
      </c>
      <c r="D166" t="s">
        <v>709</v>
      </c>
      <c r="E166" s="35">
        <f>IFERROR(VLOOKUP($D166,DATOS_ERI!$C:$Z,COLUMN(DATOS_ERI!E:E)-2,0),"")</f>
        <v>5197</v>
      </c>
      <c r="F166" s="35">
        <f>IFERROR(VLOOKUP($D166,DATOS_ERI!$C:$Z,COLUMN(DATOS_ERI!F:F)-2,0),"")</f>
        <v>8214</v>
      </c>
      <c r="G166" s="35">
        <f>IFERROR(VLOOKUP($D166,DATOS_ERI!$C:$Z,COLUMN(DATOS_ERI!G:G)-2,0),"")</f>
        <v>8214</v>
      </c>
      <c r="H166" s="35">
        <f>IFERROR(VLOOKUP($D166,DATOS_ERI!$C:$Z,COLUMN(DATOS_ERI!H:H)-2,0),"")</f>
        <v>-8663</v>
      </c>
      <c r="I166" s="35">
        <f>IFERROR(VLOOKUP($D166,DATOS_ERI!$C:$Z,COLUMN(DATOS_ERI!I:I)-2,0),"")</f>
        <v>-8663</v>
      </c>
      <c r="J166" s="40">
        <f>IFERROR(VLOOKUP($D166,DATOS_ERI!$C:$Z,COLUMN(DATOS_ERI!J:J)-2,0),"")</f>
        <v>3.0064300115878006E-4</v>
      </c>
      <c r="K166" s="40">
        <f>IFERROR(VLOOKUP($D166,DATOS_ERI!$C:$Z,COLUMN(DATOS_ERI!K:K)-2,0),"")</f>
        <v>4.7517444901254945E-4</v>
      </c>
      <c r="L166" s="40">
        <f>IFERROR(VLOOKUP($D166,DATOS_ERI!$C:$Z,COLUMN(DATOS_ERI!L:L)-2,0),"")</f>
        <v>-5.0114880104647132E-4</v>
      </c>
      <c r="M166" s="40">
        <f>IFERROR(VLOOKUP($D166,DATOS_ERI!$C:$Z,COLUMN(DATOS_ERI!M:M)-2,0),"")</f>
        <v>0</v>
      </c>
      <c r="N166" s="35">
        <f>IFERROR(VLOOKUP($D166,DATOS_ERI!$C:$Z,COLUMN(DATOS_ERI!N:N)-2,0),"")</f>
        <v>17286283</v>
      </c>
      <c r="O166" s="35">
        <f>IFERROR(VLOOKUP($D166,DATOS_ERI!$C:$Z,COLUMN(DATOS_ERI!O:O)-2,0),"")</f>
        <v>17281086</v>
      </c>
      <c r="P166" s="35">
        <f>IFERROR(VLOOKUP($D166,DATOS_ERI!$C:$Z,COLUMN(DATOS_ERI!P:P)-2,0),"")</f>
        <v>283326</v>
      </c>
      <c r="Q166" s="35">
        <f>IFERROR(VLOOKUP($D166,DATOS_ERI!$C:$Z,COLUMN(DATOS_ERI!Q:Q)-2,0),"")</f>
        <v>0</v>
      </c>
      <c r="R166" s="35">
        <f>IFERROR(VLOOKUP($D166,DATOS_ERI!$C:$Z,COLUMN(DATOS_ERI!R:R)-2,0),"")</f>
        <v>101817</v>
      </c>
      <c r="S166" s="35">
        <f>IFERROR(VLOOKUP($D166,DATOS_ERI!$C:$Z,COLUMN(DATOS_ERI!S:S)-2,0),"")</f>
        <v>0</v>
      </c>
      <c r="T166" s="35">
        <f>IFERROR(VLOOKUP($D166,DATOS_ERI!$C:$Z,COLUMN(DATOS_ERI!T:T)-2,0),"")</f>
        <v>388160</v>
      </c>
      <c r="U166" s="35">
        <f>IFERROR(VLOOKUP($D166,DATOS_ERI!$C:$Z,COLUMN(DATOS_ERI!U:U)-2,0),"")</f>
        <v>0</v>
      </c>
      <c r="V166" s="35">
        <f>IFERROR(VLOOKUP($D166,DATOS_ERI!$C:$Z,COLUMN(DATOS_ERI!V:V)-2,0),"")</f>
        <v>0</v>
      </c>
      <c r="W166" s="35">
        <f>IFERROR(VLOOKUP($D166,DATOS_ERI!$C:$Z,COLUMN(DATOS_ERI!W:W)-2,0),"")</f>
        <v>0</v>
      </c>
      <c r="X166" s="35">
        <f>IFERROR(VLOOKUP($D166,DATOS_ESF!$C:$T,COLUMN(DATOS_ESF!E:E)-2,0),"")</f>
        <v>44471811</v>
      </c>
      <c r="Y166" s="35">
        <f>IFERROR(VLOOKUP($D166,DATOS_ESF!$C:$T,COLUMN(DATOS_ESF!F:F)-2,0),"")</f>
        <v>92259255</v>
      </c>
      <c r="Z166" s="35">
        <f>IFERROR(VLOOKUP($D166,DATOS_ESF!$C:$T,COLUMN(DATOS_ESF!G:G)-2,0),"")</f>
        <v>136731066</v>
      </c>
      <c r="AA166" s="35">
        <f>IFERROR(VLOOKUP($D166,DATOS_ESF!$C:$T,COLUMN(DATOS_ESF!H:H)-2,0),"")</f>
        <v>136634677</v>
      </c>
      <c r="AB166" s="35">
        <f>IFERROR(VLOOKUP($D166,DATOS_ESF!$C:$T,COLUMN(DATOS_ESF!I:I)-2,0),"")</f>
        <v>0</v>
      </c>
      <c r="AC166" s="35">
        <f>IFERROR(VLOOKUP($D166,DATOS_ESF!$C:$T,COLUMN(DATOS_ESF!J:J)-2,0),"")</f>
        <v>136634677</v>
      </c>
      <c r="AD166" s="35">
        <f>IFERROR(VLOOKUP($D166,DATOS_ESF!$C:$T,COLUMN(DATOS_ESF!K:K)-2,0),"")</f>
        <v>96389</v>
      </c>
      <c r="AE166" s="35">
        <f>IFERROR(VLOOKUP($D166,DATOS_ESF!$C:$T,COLUMN(DATOS_ESF!L:L)-2,0),"")</f>
        <v>0</v>
      </c>
      <c r="AF166">
        <f>IFERROR(VLOOKUP($D166,DATOS_ESF!$C:$T,COLUMN(DATOS_ESF!M:M)-2,0),"")</f>
        <v>-92162866</v>
      </c>
      <c r="AG166">
        <f>IFERROR(VLOOKUP($D166,DATOS_ESF!$C:$T,COLUMN(DATOS_ESF!N:N)-2,0),"")</f>
        <v>0.32547968038889569</v>
      </c>
      <c r="AH166">
        <f>IFERROR(VLOOKUP($D166,DATOS_ESF!$C:$T,COLUMN(DATOS_ESF!O:O)-2,0),"")</f>
        <v>0.32547968038889569</v>
      </c>
      <c r="AI166">
        <f>IFERROR(VLOOKUP($D166,DATOS_ESF!$C:$T,COLUMN(DATOS_ESF!P:P)-2,0),"")</f>
        <v>0</v>
      </c>
      <c r="AJ166">
        <f>IFERROR(VLOOKUP($D166,DATOS_ESF!$C:$T,COLUMN(DATOS_ESF!Q:Q)-2,0),"")</f>
        <v>0.99929504681840187</v>
      </c>
      <c r="AK166">
        <f>IFERROR(VLOOKUP($D166,DATOS_ESF!$C:$T,COLUMN(DATOS_ESF!R:R)-2,0),"")</f>
        <v>1417.5339198456256</v>
      </c>
      <c r="AL166">
        <f>IFERROR(VLOOKUP($D166,DATOS_ESF!$C:$T,COLUMN(DATOS_ESF!S:S)-2,0),"")</f>
        <v>7.0495318159810149E-4</v>
      </c>
      <c r="AM166">
        <f>IFERROR(VLOOKUP($D166,DATOS_ERI!$C:$Z,COLUMN(DATOS_ERI!Z:Z)-2,0),"")</f>
        <v>17682657</v>
      </c>
      <c r="AN166">
        <f>IFERROR(VLOOKUP($D166,DATOS_ERI!$C:$AA,COLUMN(DATOS_ERI!AA:AA)-2,0),"")</f>
        <v>17666229</v>
      </c>
    </row>
    <row r="167" spans="1:40" hidden="1" x14ac:dyDescent="0.25">
      <c r="A167">
        <v>900668954</v>
      </c>
      <c r="B167" t="str">
        <f>VLOOKUP(A167,EMPRESAS!A:B,2,0)</f>
        <v>CONCOL INGENIERÍA S.A.S</v>
      </c>
      <c r="C167">
        <v>2016</v>
      </c>
      <c r="D167" t="s">
        <v>710</v>
      </c>
      <c r="E167" s="35">
        <f>IFERROR(VLOOKUP($D167,DATOS_ERI!$C:$Z,COLUMN(DATOS_ERI!E:E)-2,0),"")</f>
        <v>3434398</v>
      </c>
      <c r="F167" s="35">
        <f>IFERROR(VLOOKUP($D167,DATOS_ERI!$C:$Z,COLUMN(DATOS_ERI!F:F)-2,0),"")</f>
        <v>3088111</v>
      </c>
      <c r="G167" s="35">
        <f>IFERROR(VLOOKUP($D167,DATOS_ERI!$C:$Z,COLUMN(DATOS_ERI!G:G)-2,0),"")</f>
        <v>2935794</v>
      </c>
      <c r="H167" s="35">
        <f>IFERROR(VLOOKUP($D167,DATOS_ERI!$C:$Z,COLUMN(DATOS_ERI!H:H)-2,0),"")</f>
        <v>1713354</v>
      </c>
      <c r="I167" s="35">
        <f>IFERROR(VLOOKUP($D167,DATOS_ERI!$C:$Z,COLUMN(DATOS_ERI!I:I)-2,0),"")</f>
        <v>1713354</v>
      </c>
      <c r="J167" s="40">
        <f>IFERROR(VLOOKUP($D167,DATOS_ERI!$C:$Z,COLUMN(DATOS_ERI!J:J)-2,0),"")</f>
        <v>0.65284397126450766</v>
      </c>
      <c r="K167" s="40">
        <f>IFERROR(VLOOKUP($D167,DATOS_ERI!$C:$Z,COLUMN(DATOS_ERI!K:K)-2,0),"")</f>
        <v>0.58701835050731166</v>
      </c>
      <c r="L167" s="40">
        <f>IFERROR(VLOOKUP($D167,DATOS_ERI!$C:$Z,COLUMN(DATOS_ERI!L:L)-2,0),"")</f>
        <v>0.32569109041582522</v>
      </c>
      <c r="M167" s="40">
        <f>IFERROR(VLOOKUP($D167,DATOS_ERI!$C:$Z,COLUMN(DATOS_ERI!M:M)-2,0),"")</f>
        <v>2.8953905508649846E-2</v>
      </c>
      <c r="N167" s="35">
        <f>IFERROR(VLOOKUP($D167,DATOS_ERI!$C:$Z,COLUMN(DATOS_ERI!N:N)-2,0),"")</f>
        <v>5260672</v>
      </c>
      <c r="O167" s="35">
        <f>IFERROR(VLOOKUP($D167,DATOS_ERI!$C:$Z,COLUMN(DATOS_ERI!O:O)-2,0),"")</f>
        <v>1826274</v>
      </c>
      <c r="P167" s="35">
        <f>IFERROR(VLOOKUP($D167,DATOS_ERI!$C:$Z,COLUMN(DATOS_ERI!P:P)-2,0),"")</f>
        <v>207630</v>
      </c>
      <c r="Q167" s="35">
        <f>IFERROR(VLOOKUP($D167,DATOS_ERI!$C:$Z,COLUMN(DATOS_ERI!Q:Q)-2,0),"")</f>
        <v>852</v>
      </c>
      <c r="R167" s="35">
        <f>IFERROR(VLOOKUP($D167,DATOS_ERI!$C:$Z,COLUMN(DATOS_ERI!R:R)-2,0),"")</f>
        <v>139349</v>
      </c>
      <c r="S167" s="35">
        <f>IFERROR(VLOOKUP($D167,DATOS_ERI!$C:$Z,COLUMN(DATOS_ERI!S:S)-2,0),"")</f>
        <v>852</v>
      </c>
      <c r="T167" s="35">
        <f>IFERROR(VLOOKUP($D167,DATOS_ERI!$C:$Z,COLUMN(DATOS_ERI!T:T)-2,0),"")</f>
        <v>2396</v>
      </c>
      <c r="U167" s="35">
        <f>IFERROR(VLOOKUP($D167,DATOS_ERI!$C:$Z,COLUMN(DATOS_ERI!U:U)-2,0),"")</f>
        <v>0</v>
      </c>
      <c r="V167" s="35">
        <f>IFERROR(VLOOKUP($D167,DATOS_ERI!$C:$Z,COLUMN(DATOS_ERI!V:V)-2,0),"")</f>
        <v>0</v>
      </c>
      <c r="W167" s="35">
        <f>IFERROR(VLOOKUP($D167,DATOS_ERI!$C:$Z,COLUMN(DATOS_ERI!W:W)-2,0),"")</f>
        <v>152317</v>
      </c>
      <c r="X167" s="35">
        <f>IFERROR(VLOOKUP($D167,DATOS_ESF!$C:$T,COLUMN(DATOS_ESF!E:E)-2,0),"")</f>
        <v>7279057</v>
      </c>
      <c r="Y167" s="35">
        <f>IFERROR(VLOOKUP($D167,DATOS_ESF!$C:$T,COLUMN(DATOS_ESF!F:F)-2,0),"")</f>
        <v>0</v>
      </c>
      <c r="Z167" s="35">
        <f>IFERROR(VLOOKUP($D167,DATOS_ESF!$C:$T,COLUMN(DATOS_ESF!G:G)-2,0),"")</f>
        <v>7279057</v>
      </c>
      <c r="AA167" s="35">
        <f>IFERROR(VLOOKUP($D167,DATOS_ESF!$C:$T,COLUMN(DATOS_ESF!H:H)-2,0),"")</f>
        <v>1422035</v>
      </c>
      <c r="AB167" s="35">
        <f>IFERROR(VLOOKUP($D167,DATOS_ESF!$C:$T,COLUMN(DATOS_ESF!I:I)-2,0),"")</f>
        <v>69</v>
      </c>
      <c r="AC167" s="35">
        <f>IFERROR(VLOOKUP($D167,DATOS_ESF!$C:$T,COLUMN(DATOS_ESF!J:J)-2,0),"")</f>
        <v>1397561</v>
      </c>
      <c r="AD167" s="35">
        <f>IFERROR(VLOOKUP($D167,DATOS_ESF!$C:$T,COLUMN(DATOS_ESF!K:K)-2,0),"")</f>
        <v>5881496</v>
      </c>
      <c r="AE167" s="35">
        <f>IFERROR(VLOOKUP($D167,DATOS_ESF!$C:$T,COLUMN(DATOS_ESF!L:L)-2,0),"")</f>
        <v>0</v>
      </c>
      <c r="AF167">
        <f>IFERROR(VLOOKUP($D167,DATOS_ESF!$C:$T,COLUMN(DATOS_ESF!M:M)-2,0),"")</f>
        <v>5857022</v>
      </c>
      <c r="AG167">
        <f>IFERROR(VLOOKUP($D167,DATOS_ESF!$C:$T,COLUMN(DATOS_ESF!N:N)-2,0),"")</f>
        <v>5.1187607899946208</v>
      </c>
      <c r="AH167">
        <f>IFERROR(VLOOKUP($D167,DATOS_ESF!$C:$T,COLUMN(DATOS_ESF!O:O)-2,0),"")</f>
        <v>5.1187607899946208</v>
      </c>
      <c r="AI167">
        <f>IFERROR(VLOOKUP($D167,DATOS_ESF!$C:$T,COLUMN(DATOS_ESF!P:P)-2,0),"")</f>
        <v>0</v>
      </c>
      <c r="AJ167">
        <f>IFERROR(VLOOKUP($D167,DATOS_ESF!$C:$T,COLUMN(DATOS_ESF!Q:Q)-2,0),"")</f>
        <v>0.19199753484551638</v>
      </c>
      <c r="AK167">
        <f>IFERROR(VLOOKUP($D167,DATOS_ESF!$C:$T,COLUMN(DATOS_ESF!R:R)-2,0),"")</f>
        <v>0.23761998647963034</v>
      </c>
      <c r="AL167">
        <f>IFERROR(VLOOKUP($D167,DATOS_ESF!$C:$T,COLUMN(DATOS_ESF!S:S)-2,0),"")</f>
        <v>0.80801194440433699</v>
      </c>
      <c r="AM167">
        <f>IFERROR(VLOOKUP($D167,DATOS_ERI!$C:$Z,COLUMN(DATOS_ERI!Z:Z)-2,0),"")</f>
        <v>8962399</v>
      </c>
      <c r="AN167">
        <f>IFERROR(VLOOKUP($D167,DATOS_ERI!$C:$AA,COLUMN(DATOS_ERI!AA:AA)-2,0),"")</f>
        <v>2327274</v>
      </c>
    </row>
    <row r="168" spans="1:40" hidden="1" x14ac:dyDescent="0.25">
      <c r="A168">
        <v>900668954</v>
      </c>
      <c r="B168" t="str">
        <f>VLOOKUP(A168,EMPRESAS!A:B,2,0)</f>
        <v>CONCOL INGENIERÍA S.A.S</v>
      </c>
      <c r="C168">
        <v>2017</v>
      </c>
      <c r="D168" t="s">
        <v>711</v>
      </c>
      <c r="E168" s="35">
        <f>IFERROR(VLOOKUP($D168,DATOS_ERI!$C:$Z,COLUMN(DATOS_ERI!E:E)-2,0),"")</f>
        <v>1025974</v>
      </c>
      <c r="F168" s="35">
        <f>IFERROR(VLOOKUP($D168,DATOS_ERI!$C:$Z,COLUMN(DATOS_ERI!F:F)-2,0),"")</f>
        <v>901600</v>
      </c>
      <c r="G168" s="35">
        <f>IFERROR(VLOOKUP($D168,DATOS_ERI!$C:$Z,COLUMN(DATOS_ERI!G:G)-2,0),"")</f>
        <v>889736</v>
      </c>
      <c r="H168" s="35">
        <f>IFERROR(VLOOKUP($D168,DATOS_ERI!$C:$Z,COLUMN(DATOS_ERI!H:H)-2,0),"")</f>
        <v>408814</v>
      </c>
      <c r="I168" s="35">
        <f>IFERROR(VLOOKUP($D168,DATOS_ERI!$C:$Z,COLUMN(DATOS_ERI!I:I)-2,0),"")</f>
        <v>408814</v>
      </c>
      <c r="J168" s="40">
        <f>IFERROR(VLOOKUP($D168,DATOS_ERI!$C:$Z,COLUMN(DATOS_ERI!J:J)-2,0),"")</f>
        <v>0.37090444774868669</v>
      </c>
      <c r="K168" s="40">
        <f>IFERROR(VLOOKUP($D168,DATOS_ERI!$C:$Z,COLUMN(DATOS_ERI!K:K)-2,0),"")</f>
        <v>0.32594144694720911</v>
      </c>
      <c r="L168" s="40">
        <f>IFERROR(VLOOKUP($D168,DATOS_ERI!$C:$Z,COLUMN(DATOS_ERI!L:L)-2,0),"")</f>
        <v>0.147792176899153</v>
      </c>
      <c r="M168" s="40">
        <f>IFERROR(VLOOKUP($D168,DATOS_ERI!$C:$Z,COLUMN(DATOS_ERI!M:M)-2,0),"")</f>
        <v>4.2890076825440205E-3</v>
      </c>
      <c r="N168" s="35">
        <f>IFERROR(VLOOKUP($D168,DATOS_ERI!$C:$Z,COLUMN(DATOS_ERI!N:N)-2,0),"")</f>
        <v>2766141</v>
      </c>
      <c r="O168" s="35">
        <f>IFERROR(VLOOKUP($D168,DATOS_ERI!$C:$Z,COLUMN(DATOS_ERI!O:O)-2,0),"")</f>
        <v>1740167</v>
      </c>
      <c r="P168" s="35">
        <f>IFERROR(VLOOKUP($D168,DATOS_ERI!$C:$Z,COLUMN(DATOS_ERI!P:P)-2,0),"")</f>
        <v>82466</v>
      </c>
      <c r="Q168" s="35">
        <f>IFERROR(VLOOKUP($D168,DATOS_ERI!$C:$Z,COLUMN(DATOS_ERI!Q:Q)-2,0),"")</f>
        <v>0</v>
      </c>
      <c r="R168" s="35">
        <f>IFERROR(VLOOKUP($D168,DATOS_ERI!$C:$Z,COLUMN(DATOS_ERI!R:R)-2,0),"")</f>
        <v>40926</v>
      </c>
      <c r="S168" s="35">
        <f>IFERROR(VLOOKUP($D168,DATOS_ERI!$C:$Z,COLUMN(DATOS_ERI!S:S)-2,0),"")</f>
        <v>3692</v>
      </c>
      <c r="T168" s="35">
        <f>IFERROR(VLOOKUP($D168,DATOS_ERI!$C:$Z,COLUMN(DATOS_ERI!T:T)-2,0),"")</f>
        <v>2710</v>
      </c>
      <c r="U168" s="35">
        <f>IFERROR(VLOOKUP($D168,DATOS_ERI!$C:$Z,COLUMN(DATOS_ERI!U:U)-2,0),"")</f>
        <v>0</v>
      </c>
      <c r="V168" s="35">
        <f>IFERROR(VLOOKUP($D168,DATOS_ERI!$C:$Z,COLUMN(DATOS_ERI!V:V)-2,0),"")</f>
        <v>0</v>
      </c>
      <c r="W168" s="35">
        <f>IFERROR(VLOOKUP($D168,DATOS_ERI!$C:$Z,COLUMN(DATOS_ERI!W:W)-2,0),"")</f>
        <v>11864</v>
      </c>
      <c r="X168" s="35">
        <f>IFERROR(VLOOKUP($D168,DATOS_ESF!$C:$T,COLUMN(DATOS_ESF!E:E)-2,0),"")</f>
        <v>15783403</v>
      </c>
      <c r="Y168" s="35">
        <f>IFERROR(VLOOKUP($D168,DATOS_ESF!$C:$T,COLUMN(DATOS_ESF!F:F)-2,0),"")</f>
        <v>0</v>
      </c>
      <c r="Z168" s="35">
        <f>IFERROR(VLOOKUP($D168,DATOS_ESF!$C:$T,COLUMN(DATOS_ESF!G:G)-2,0),"")</f>
        <v>15783403</v>
      </c>
      <c r="AA168" s="35">
        <f>IFERROR(VLOOKUP($D168,DATOS_ESF!$C:$T,COLUMN(DATOS_ESF!H:H)-2,0),"")</f>
        <v>3611596</v>
      </c>
      <c r="AB168" s="35">
        <f>IFERROR(VLOOKUP($D168,DATOS_ESF!$C:$T,COLUMN(DATOS_ESF!I:I)-2,0),"")</f>
        <v>0</v>
      </c>
      <c r="AC168" s="35">
        <f>IFERROR(VLOOKUP($D168,DATOS_ESF!$C:$T,COLUMN(DATOS_ESF!J:J)-2,0),"")</f>
        <v>3611596</v>
      </c>
      <c r="AD168" s="35">
        <f>IFERROR(VLOOKUP($D168,DATOS_ESF!$C:$T,COLUMN(DATOS_ESF!K:K)-2,0),"")</f>
        <v>12171807</v>
      </c>
      <c r="AE168" s="35">
        <f>IFERROR(VLOOKUP($D168,DATOS_ESF!$C:$T,COLUMN(DATOS_ESF!L:L)-2,0),"")</f>
        <v>0</v>
      </c>
      <c r="AF168">
        <f>IFERROR(VLOOKUP($D168,DATOS_ESF!$C:$T,COLUMN(DATOS_ESF!M:M)-2,0),"")</f>
        <v>12171807</v>
      </c>
      <c r="AG168">
        <f>IFERROR(VLOOKUP($D168,DATOS_ESF!$C:$T,COLUMN(DATOS_ESF!N:N)-2,0),"")</f>
        <v>4.370201705838638</v>
      </c>
      <c r="AH168">
        <f>IFERROR(VLOOKUP($D168,DATOS_ESF!$C:$T,COLUMN(DATOS_ESF!O:O)-2,0),"")</f>
        <v>4.370201705838638</v>
      </c>
      <c r="AI168">
        <f>IFERROR(VLOOKUP($D168,DATOS_ESF!$C:$T,COLUMN(DATOS_ESF!P:P)-2,0),"")</f>
        <v>0</v>
      </c>
      <c r="AJ168">
        <f>IFERROR(VLOOKUP($D168,DATOS_ESF!$C:$T,COLUMN(DATOS_ESF!Q:Q)-2,0),"")</f>
        <v>0.22882239020317735</v>
      </c>
      <c r="AK168">
        <f>IFERROR(VLOOKUP($D168,DATOS_ESF!$C:$T,COLUMN(DATOS_ESF!R:R)-2,0),"")</f>
        <v>0.29671814546517211</v>
      </c>
      <c r="AL168">
        <f>IFERROR(VLOOKUP($D168,DATOS_ESF!$C:$T,COLUMN(DATOS_ESF!S:S)-2,0),"")</f>
        <v>0.77117760979682271</v>
      </c>
      <c r="AM168">
        <f>IFERROR(VLOOKUP($D168,DATOS_ERI!$C:$Z,COLUMN(DATOS_ERI!Z:Z)-2,0),"")</f>
        <v>3670451</v>
      </c>
      <c r="AN168">
        <f>IFERROR(VLOOKUP($D168,DATOS_ERI!$C:$AA,COLUMN(DATOS_ERI!AA:AA)-2,0),"")</f>
        <v>1879115</v>
      </c>
    </row>
    <row r="169" spans="1:40" hidden="1" x14ac:dyDescent="0.25">
      <c r="A169">
        <v>900749166</v>
      </c>
      <c r="B169" t="str">
        <f>VLOOKUP(A169,EMPRESAS!A:B,2,0)</f>
        <v>MECO INFRAESTRUCTURA SAS</v>
      </c>
      <c r="C169">
        <v>2016</v>
      </c>
      <c r="D169" t="s">
        <v>712</v>
      </c>
      <c r="E169" s="35">
        <f>IFERROR(VLOOKUP($D169,DATOS_ERI!$C:$Z,COLUMN(DATOS_ERI!E:E)-2,0),"")</f>
        <v>63212464</v>
      </c>
      <c r="F169" s="35">
        <f>IFERROR(VLOOKUP($D169,DATOS_ERI!$C:$Z,COLUMN(DATOS_ERI!F:F)-2,0),"")</f>
        <v>47354174</v>
      </c>
      <c r="G169" s="35">
        <f>IFERROR(VLOOKUP($D169,DATOS_ERI!$C:$Z,COLUMN(DATOS_ERI!G:G)-2,0),"")</f>
        <v>55178854</v>
      </c>
      <c r="H169" s="35">
        <f>IFERROR(VLOOKUP($D169,DATOS_ERI!$C:$Z,COLUMN(DATOS_ERI!H:H)-2,0),"")</f>
        <v>33733142</v>
      </c>
      <c r="I169" s="35">
        <f>IFERROR(VLOOKUP($D169,DATOS_ERI!$C:$Z,COLUMN(DATOS_ERI!I:I)-2,0),"")</f>
        <v>33733142</v>
      </c>
      <c r="J169" s="40">
        <f>IFERROR(VLOOKUP($D169,DATOS_ERI!$C:$Z,COLUMN(DATOS_ERI!J:J)-2,0),"")</f>
        <v>0.12149226898389257</v>
      </c>
      <c r="K169" s="40">
        <f>IFERROR(VLOOKUP($D169,DATOS_ERI!$C:$Z,COLUMN(DATOS_ERI!K:K)-2,0),"")</f>
        <v>9.1013159131370869E-2</v>
      </c>
      <c r="L169" s="40">
        <f>IFERROR(VLOOKUP($D169,DATOS_ERI!$C:$Z,COLUMN(DATOS_ERI!L:L)-2,0),"")</f>
        <v>6.4833985296568156E-2</v>
      </c>
      <c r="M169" s="40">
        <f>IFERROR(VLOOKUP($D169,DATOS_ERI!$C:$Z,COLUMN(DATOS_ERI!M:M)-2,0),"")</f>
        <v>1.9683452037217736E-2</v>
      </c>
      <c r="N169" s="35">
        <f>IFERROR(VLOOKUP($D169,DATOS_ERI!$C:$Z,COLUMN(DATOS_ERI!N:N)-2,0),"")</f>
        <v>520300300</v>
      </c>
      <c r="O169" s="35">
        <f>IFERROR(VLOOKUP($D169,DATOS_ERI!$C:$Z,COLUMN(DATOS_ERI!O:O)-2,0),"")</f>
        <v>457087836</v>
      </c>
      <c r="P169" s="35">
        <f>IFERROR(VLOOKUP($D169,DATOS_ERI!$C:$Z,COLUMN(DATOS_ERI!P:P)-2,0),"")</f>
        <v>16345498</v>
      </c>
      <c r="Q169" s="35">
        <f>IFERROR(VLOOKUP($D169,DATOS_ERI!$C:$Z,COLUMN(DATOS_ERI!Q:Q)-2,0),"")</f>
        <v>0</v>
      </c>
      <c r="R169" s="35">
        <f>IFERROR(VLOOKUP($D169,DATOS_ERI!$C:$Z,COLUMN(DATOS_ERI!R:R)-2,0),"")</f>
        <v>521581</v>
      </c>
      <c r="S169" s="35">
        <f>IFERROR(VLOOKUP($D169,DATOS_ERI!$C:$Z,COLUMN(DATOS_ERI!S:S)-2,0),"")</f>
        <v>0</v>
      </c>
      <c r="T169" s="35">
        <f>IFERROR(VLOOKUP($D169,DATOS_ERI!$C:$Z,COLUMN(DATOS_ERI!T:T)-2,0),"")</f>
        <v>1530370</v>
      </c>
      <c r="U169" s="35">
        <f>IFERROR(VLOOKUP($D169,DATOS_ERI!$C:$Z,COLUMN(DATOS_ERI!U:U)-2,0),"")</f>
        <v>521581</v>
      </c>
      <c r="V169" s="35">
        <f>IFERROR(VLOOKUP($D169,DATOS_ERI!$C:$Z,COLUMN(DATOS_ERI!V:V)-2,0),"")</f>
        <v>18065986</v>
      </c>
      <c r="W169" s="35">
        <f>IFERROR(VLOOKUP($D169,DATOS_ERI!$C:$Z,COLUMN(DATOS_ERI!W:W)-2,0),"")</f>
        <v>10241306</v>
      </c>
      <c r="X169" s="35">
        <f>IFERROR(VLOOKUP($D169,DATOS_ESF!$C:$T,COLUMN(DATOS_ESF!E:E)-2,0),"")</f>
        <v>197004847</v>
      </c>
      <c r="Y169" s="35">
        <f>IFERROR(VLOOKUP($D169,DATOS_ESF!$C:$T,COLUMN(DATOS_ESF!F:F)-2,0),"")</f>
        <v>76348594</v>
      </c>
      <c r="Z169" s="35">
        <f>IFERROR(VLOOKUP($D169,DATOS_ESF!$C:$T,COLUMN(DATOS_ESF!G:G)-2,0),"")</f>
        <v>273353441</v>
      </c>
      <c r="AA169" s="35">
        <f>IFERROR(VLOOKUP($D169,DATOS_ESF!$C:$T,COLUMN(DATOS_ESF!H:H)-2,0),"")</f>
        <v>140233727</v>
      </c>
      <c r="AB169" s="35">
        <f>IFERROR(VLOOKUP($D169,DATOS_ESF!$C:$T,COLUMN(DATOS_ESF!I:I)-2,0),"")</f>
        <v>65550981</v>
      </c>
      <c r="AC169" s="35">
        <f>IFERROR(VLOOKUP($D169,DATOS_ESF!$C:$T,COLUMN(DATOS_ESF!J:J)-2,0),"")</f>
        <v>183754153</v>
      </c>
      <c r="AD169" s="35">
        <f>IFERROR(VLOOKUP($D169,DATOS_ESF!$C:$T,COLUMN(DATOS_ESF!K:K)-2,0),"")</f>
        <v>89599288</v>
      </c>
      <c r="AE169" s="35">
        <f>IFERROR(VLOOKUP($D169,DATOS_ESF!$C:$T,COLUMN(DATOS_ESF!L:L)-2,0),"")</f>
        <v>6502254</v>
      </c>
      <c r="AF169">
        <f>IFERROR(VLOOKUP($D169,DATOS_ESF!$C:$T,COLUMN(DATOS_ESF!M:M)-2,0),"")</f>
        <v>56771120</v>
      </c>
      <c r="AG169">
        <f>IFERROR(VLOOKUP($D169,DATOS_ESF!$C:$T,COLUMN(DATOS_ESF!N:N)-2,0),"")</f>
        <v>1.4048321414148823</v>
      </c>
      <c r="AH169">
        <f>IFERROR(VLOOKUP($D169,DATOS_ESF!$C:$T,COLUMN(DATOS_ESF!O:O)-2,0),"")</f>
        <v>1.3584648791370995</v>
      </c>
      <c r="AI169">
        <f>IFERROR(VLOOKUP($D169,DATOS_ESF!$C:$T,COLUMN(DATOS_ESF!P:P)-2,0),"")</f>
        <v>1.1647208452913924</v>
      </c>
      <c r="AJ169">
        <f>IFERROR(VLOOKUP($D169,DATOS_ESF!$C:$T,COLUMN(DATOS_ESF!Q:Q)-2,0),"")</f>
        <v>0.67222183970971117</v>
      </c>
      <c r="AK169">
        <f>IFERROR(VLOOKUP($D169,DATOS_ESF!$C:$T,COLUMN(DATOS_ESF!R:R)-2,0),"")</f>
        <v>2.0508438973309699</v>
      </c>
      <c r="AL169">
        <f>IFERROR(VLOOKUP($D169,DATOS_ESF!$C:$T,COLUMN(DATOS_ESF!S:S)-2,0),"")</f>
        <v>0.56758118146389092</v>
      </c>
      <c r="AM169">
        <f>IFERROR(VLOOKUP($D169,DATOS_ERI!$C:$Z,COLUMN(DATOS_ERI!Z:Z)-2,0),"")</f>
        <v>597973686</v>
      </c>
      <c r="AN169">
        <f>IFERROR(VLOOKUP($D169,DATOS_ERI!$C:$AA,COLUMN(DATOS_ERI!AA:AA)-2,0),"")</f>
        <v>484717802</v>
      </c>
    </row>
    <row r="170" spans="1:40" hidden="1" x14ac:dyDescent="0.25">
      <c r="A170">
        <v>900749166</v>
      </c>
      <c r="B170" t="str">
        <f>VLOOKUP(A170,EMPRESAS!A:B,2,0)</f>
        <v>MECO INFRAESTRUCTURA SAS</v>
      </c>
      <c r="C170">
        <v>2017</v>
      </c>
      <c r="D170" t="s">
        <v>713</v>
      </c>
      <c r="E170" s="35">
        <f>IFERROR(VLOOKUP($D170,DATOS_ERI!$C:$Z,COLUMN(DATOS_ERI!E:E)-2,0),"")</f>
        <v>15660343</v>
      </c>
      <c r="F170" s="35">
        <f>IFERROR(VLOOKUP($D170,DATOS_ERI!$C:$Z,COLUMN(DATOS_ERI!F:F)-2,0),"")</f>
        <v>8746822</v>
      </c>
      <c r="G170" s="35">
        <f>IFERROR(VLOOKUP($D170,DATOS_ERI!$C:$Z,COLUMN(DATOS_ERI!G:G)-2,0),"")</f>
        <v>2921085</v>
      </c>
      <c r="H170" s="35">
        <f>IFERROR(VLOOKUP($D170,DATOS_ERI!$C:$Z,COLUMN(DATOS_ERI!H:H)-2,0),"")</f>
        <v>-799793</v>
      </c>
      <c r="I170" s="35">
        <f>IFERROR(VLOOKUP($D170,DATOS_ERI!$C:$Z,COLUMN(DATOS_ERI!I:I)-2,0),"")</f>
        <v>-799793</v>
      </c>
      <c r="J170" s="40">
        <f>IFERROR(VLOOKUP($D170,DATOS_ERI!$C:$Z,COLUMN(DATOS_ERI!J:J)-2,0),"")</f>
        <v>5.1553748883133563E-2</v>
      </c>
      <c r="K170" s="40">
        <f>IFERROR(VLOOKUP($D170,DATOS_ERI!$C:$Z,COLUMN(DATOS_ERI!K:K)-2,0),"")</f>
        <v>2.8794482018271762E-2</v>
      </c>
      <c r="L170" s="40">
        <f>IFERROR(VLOOKUP($D170,DATOS_ERI!$C:$Z,COLUMN(DATOS_ERI!L:L)-2,0),"")</f>
        <v>-2.6329134349412425E-3</v>
      </c>
      <c r="M170" s="40">
        <f>IFERROR(VLOOKUP($D170,DATOS_ERI!$C:$Z,COLUMN(DATOS_ERI!M:M)-2,0),"")</f>
        <v>3.3350123817475576E-2</v>
      </c>
      <c r="N170" s="35">
        <f>IFERROR(VLOOKUP($D170,DATOS_ERI!$C:$Z,COLUMN(DATOS_ERI!N:N)-2,0),"")</f>
        <v>303767298</v>
      </c>
      <c r="O170" s="35">
        <f>IFERROR(VLOOKUP($D170,DATOS_ERI!$C:$Z,COLUMN(DATOS_ERI!O:O)-2,0),"")</f>
        <v>288106955</v>
      </c>
      <c r="P170" s="35">
        <f>IFERROR(VLOOKUP($D170,DATOS_ERI!$C:$Z,COLUMN(DATOS_ERI!P:P)-2,0),"")</f>
        <v>9408854</v>
      </c>
      <c r="Q170" s="35">
        <f>IFERROR(VLOOKUP($D170,DATOS_ERI!$C:$Z,COLUMN(DATOS_ERI!Q:Q)-2,0),"")</f>
        <v>0</v>
      </c>
      <c r="R170" s="35">
        <f>IFERROR(VLOOKUP($D170,DATOS_ERI!$C:$Z,COLUMN(DATOS_ERI!R:R)-2,0),"")</f>
        <v>1186554</v>
      </c>
      <c r="S170" s="35">
        <f>IFERROR(VLOOKUP($D170,DATOS_ERI!$C:$Z,COLUMN(DATOS_ERI!S:S)-2,0),"")</f>
        <v>0</v>
      </c>
      <c r="T170" s="35">
        <f>IFERROR(VLOOKUP($D170,DATOS_ERI!$C:$Z,COLUMN(DATOS_ERI!T:T)-2,0),"")</f>
        <v>3681887</v>
      </c>
      <c r="U170" s="35">
        <f>IFERROR(VLOOKUP($D170,DATOS_ERI!$C:$Z,COLUMN(DATOS_ERI!U:U)-2,0),"")</f>
        <v>0</v>
      </c>
      <c r="V170" s="35">
        <f>IFERROR(VLOOKUP($D170,DATOS_ERI!$C:$Z,COLUMN(DATOS_ERI!V:V)-2,0),"")</f>
        <v>4304940</v>
      </c>
      <c r="W170" s="35">
        <f>IFERROR(VLOOKUP($D170,DATOS_ERI!$C:$Z,COLUMN(DATOS_ERI!W:W)-2,0),"")</f>
        <v>10130677</v>
      </c>
      <c r="X170" s="35">
        <f>IFERROR(VLOOKUP($D170,DATOS_ESF!$C:$T,COLUMN(DATOS_ESF!E:E)-2,0),"")</f>
        <v>440298649</v>
      </c>
      <c r="Y170" s="35">
        <f>IFERROR(VLOOKUP($D170,DATOS_ESF!$C:$T,COLUMN(DATOS_ESF!F:F)-2,0),"")</f>
        <v>157891836</v>
      </c>
      <c r="Z170" s="35">
        <f>IFERROR(VLOOKUP($D170,DATOS_ESF!$C:$T,COLUMN(DATOS_ESF!G:G)-2,0),"")</f>
        <v>598190485</v>
      </c>
      <c r="AA170" s="35">
        <f>IFERROR(VLOOKUP($D170,DATOS_ESF!$C:$T,COLUMN(DATOS_ESF!H:H)-2,0),"")</f>
        <v>267135357</v>
      </c>
      <c r="AB170" s="35">
        <f>IFERROR(VLOOKUP($D170,DATOS_ESF!$C:$T,COLUMN(DATOS_ESF!I:I)-2,0),"")</f>
        <v>152656345</v>
      </c>
      <c r="AC170" s="35">
        <f>IFERROR(VLOOKUP($D170,DATOS_ESF!$C:$T,COLUMN(DATOS_ESF!J:J)-2,0),"")</f>
        <v>419791702</v>
      </c>
      <c r="AD170" s="35">
        <f>IFERROR(VLOOKUP($D170,DATOS_ESF!$C:$T,COLUMN(DATOS_ESF!K:K)-2,0),"")</f>
        <v>178398783</v>
      </c>
      <c r="AE170" s="35">
        <f>IFERROR(VLOOKUP($D170,DATOS_ESF!$C:$T,COLUMN(DATOS_ESF!L:L)-2,0),"")</f>
        <v>20332423</v>
      </c>
      <c r="AF170">
        <f>IFERROR(VLOOKUP($D170,DATOS_ESF!$C:$T,COLUMN(DATOS_ESF!M:M)-2,0),"")</f>
        <v>173163292</v>
      </c>
      <c r="AG170">
        <f>IFERROR(VLOOKUP($D170,DATOS_ESF!$C:$T,COLUMN(DATOS_ESF!N:N)-2,0),"")</f>
        <v>1.6482230354853402</v>
      </c>
      <c r="AH170">
        <f>IFERROR(VLOOKUP($D170,DATOS_ESF!$C:$T,COLUMN(DATOS_ESF!O:O)-2,0),"")</f>
        <v>1.5721102242560876</v>
      </c>
      <c r="AI170">
        <f>IFERROR(VLOOKUP($D170,DATOS_ESF!$C:$T,COLUMN(DATOS_ESF!P:P)-2,0),"")</f>
        <v>1.0342959278895352</v>
      </c>
      <c r="AJ170">
        <f>IFERROR(VLOOKUP($D170,DATOS_ESF!$C:$T,COLUMN(DATOS_ESF!Q:Q)-2,0),"")</f>
        <v>0.70176927337786055</v>
      </c>
      <c r="AK170">
        <f>IFERROR(VLOOKUP($D170,DATOS_ESF!$C:$T,COLUMN(DATOS_ESF!R:R)-2,0),"")</f>
        <v>2.3531085523156285</v>
      </c>
      <c r="AL170">
        <f>IFERROR(VLOOKUP($D170,DATOS_ESF!$C:$T,COLUMN(DATOS_ESF!S:S)-2,0),"")</f>
        <v>0.55342760592388895</v>
      </c>
      <c r="AM170">
        <f>IFERROR(VLOOKUP($D170,DATOS_ERI!$C:$Z,COLUMN(DATOS_ERI!Z:Z)-2,0),"")</f>
        <v>320500947</v>
      </c>
      <c r="AN170">
        <f>IFERROR(VLOOKUP($D170,DATOS_ERI!$C:$AA,COLUMN(DATOS_ERI!AA:AA)-2,0),"")</f>
        <v>308833040</v>
      </c>
    </row>
    <row r="171" spans="1:40" hidden="1" x14ac:dyDescent="0.25">
      <c r="A171">
        <v>900797732</v>
      </c>
      <c r="B171" t="str">
        <f>VLOOKUP(A171,EMPRESAS!A:B,2,0)</f>
        <v>SBI INTERNATIONAL HOLDINGS AG</v>
      </c>
      <c r="C171">
        <v>2015</v>
      </c>
      <c r="D171" t="s">
        <v>714</v>
      </c>
      <c r="E171" s="35">
        <f>IFERROR(VLOOKUP($D171,DATOS_ERI!$C:$Z,COLUMN(DATOS_ERI!E:E)-2,0),"")</f>
        <v>0</v>
      </c>
      <c r="F171" s="35">
        <f>IFERROR(VLOOKUP($D171,DATOS_ERI!$C:$Z,COLUMN(DATOS_ERI!F:F)-2,0),"")</f>
        <v>-3102365</v>
      </c>
      <c r="G171" s="35">
        <f>IFERROR(VLOOKUP($D171,DATOS_ERI!$C:$Z,COLUMN(DATOS_ERI!G:G)-2,0),"")</f>
        <v>-3102365</v>
      </c>
      <c r="H171" s="35">
        <f>IFERROR(VLOOKUP($D171,DATOS_ERI!$C:$Z,COLUMN(DATOS_ERI!H:H)-2,0),"")</f>
        <v>-3102365</v>
      </c>
      <c r="I171" s="35">
        <f>IFERROR(VLOOKUP($D171,DATOS_ERI!$C:$Z,COLUMN(DATOS_ERI!I:I)-2,0),"")</f>
        <v>-3102365</v>
      </c>
      <c r="J171" s="40" t="str">
        <f>IFERROR(VLOOKUP($D171,DATOS_ERI!$C:$Z,COLUMN(DATOS_ERI!J:J)-2,0),"")</f>
        <v/>
      </c>
      <c r="K171" s="40" t="str">
        <f>IFERROR(VLOOKUP($D171,DATOS_ERI!$C:$Z,COLUMN(DATOS_ERI!K:K)-2,0),"")</f>
        <v/>
      </c>
      <c r="L171" s="40" t="str">
        <f>IFERROR(VLOOKUP($D171,DATOS_ERI!$C:$Z,COLUMN(DATOS_ERI!L:L)-2,0),"")</f>
        <v/>
      </c>
      <c r="M171" s="40" t="str">
        <f>IFERROR(VLOOKUP($D171,DATOS_ERI!$C:$Z,COLUMN(DATOS_ERI!M:M)-2,0),"")</f>
        <v/>
      </c>
      <c r="N171" s="35">
        <f>IFERROR(VLOOKUP($D171,DATOS_ERI!$C:$Z,COLUMN(DATOS_ERI!N:N)-2,0),"")</f>
        <v>0</v>
      </c>
      <c r="O171" s="35">
        <f>IFERROR(VLOOKUP($D171,DATOS_ERI!$C:$Z,COLUMN(DATOS_ERI!O:O)-2,0),"")</f>
        <v>0</v>
      </c>
      <c r="P171" s="35">
        <f>IFERROR(VLOOKUP($D171,DATOS_ERI!$C:$Z,COLUMN(DATOS_ERI!P:P)-2,0),"")</f>
        <v>486804</v>
      </c>
      <c r="Q171" s="35">
        <f>IFERROR(VLOOKUP($D171,DATOS_ERI!$C:$Z,COLUMN(DATOS_ERI!Q:Q)-2,0),"")</f>
        <v>0</v>
      </c>
      <c r="R171" s="35">
        <f>IFERROR(VLOOKUP($D171,DATOS_ERI!$C:$Z,COLUMN(DATOS_ERI!R:R)-2,0),"")</f>
        <v>0</v>
      </c>
      <c r="S171" s="35">
        <f>IFERROR(VLOOKUP($D171,DATOS_ERI!$C:$Z,COLUMN(DATOS_ERI!S:S)-2,0),"")</f>
        <v>0</v>
      </c>
      <c r="T171" s="35">
        <f>IFERROR(VLOOKUP($D171,DATOS_ERI!$C:$Z,COLUMN(DATOS_ERI!T:T)-2,0),"")</f>
        <v>4159</v>
      </c>
      <c r="U171" s="35">
        <f>IFERROR(VLOOKUP($D171,DATOS_ERI!$C:$Z,COLUMN(DATOS_ERI!U:U)-2,0),"")</f>
        <v>2619720</v>
      </c>
      <c r="V171" s="35">
        <f>IFERROR(VLOOKUP($D171,DATOS_ERI!$C:$Z,COLUMN(DATOS_ERI!V:V)-2,0),"")</f>
        <v>0</v>
      </c>
      <c r="W171" s="35">
        <f>IFERROR(VLOOKUP($D171,DATOS_ERI!$C:$Z,COLUMN(DATOS_ERI!W:W)-2,0),"")</f>
        <v>0</v>
      </c>
      <c r="X171" s="35">
        <f>IFERROR(VLOOKUP($D171,DATOS_ESF!$C:$T,COLUMN(DATOS_ESF!E:E)-2,0),"")</f>
        <v>4781969</v>
      </c>
      <c r="Y171" s="35">
        <f>IFERROR(VLOOKUP($D171,DATOS_ESF!$C:$T,COLUMN(DATOS_ESF!F:F)-2,0),"")</f>
        <v>91977367</v>
      </c>
      <c r="Z171" s="35">
        <f>IFERROR(VLOOKUP($D171,DATOS_ESF!$C:$T,COLUMN(DATOS_ESF!G:G)-2,0),"")</f>
        <v>96759336</v>
      </c>
      <c r="AA171" s="35">
        <f>IFERROR(VLOOKUP($D171,DATOS_ESF!$C:$T,COLUMN(DATOS_ESF!H:H)-2,0),"")</f>
        <v>5440441</v>
      </c>
      <c r="AB171" s="35">
        <f>IFERROR(VLOOKUP($D171,DATOS_ESF!$C:$T,COLUMN(DATOS_ESF!I:I)-2,0),"")</f>
        <v>94527613</v>
      </c>
      <c r="AC171" s="35">
        <f>IFERROR(VLOOKUP($D171,DATOS_ESF!$C:$T,COLUMN(DATOS_ESF!J:J)-2,0),"")</f>
        <v>99811702</v>
      </c>
      <c r="AD171" s="35">
        <f>IFERROR(VLOOKUP($D171,DATOS_ESF!$C:$T,COLUMN(DATOS_ESF!K:K)-2,0),"")</f>
        <v>-3052366</v>
      </c>
      <c r="AE171" s="35">
        <f>IFERROR(VLOOKUP($D171,DATOS_ESF!$C:$T,COLUMN(DATOS_ESF!L:L)-2,0),"")</f>
        <v>1577771</v>
      </c>
      <c r="AF171">
        <f>IFERROR(VLOOKUP($D171,DATOS_ESF!$C:$T,COLUMN(DATOS_ESF!M:M)-2,0),"")</f>
        <v>-658472</v>
      </c>
      <c r="AG171">
        <f>IFERROR(VLOOKUP($D171,DATOS_ESF!$C:$T,COLUMN(DATOS_ESF!N:N)-2,0),"")</f>
        <v>0.87896716461036895</v>
      </c>
      <c r="AH171">
        <f>IFERROR(VLOOKUP($D171,DATOS_ESF!$C:$T,COLUMN(DATOS_ESF!O:O)-2,0),"")</f>
        <v>0.58895924062038352</v>
      </c>
      <c r="AI171">
        <f>IFERROR(VLOOKUP($D171,DATOS_ESF!$C:$T,COLUMN(DATOS_ESF!P:P)-2,0),"")</f>
        <v>0.97302115308888626</v>
      </c>
      <c r="AJ171">
        <f>IFERROR(VLOOKUP($D171,DATOS_ESF!$C:$T,COLUMN(DATOS_ESF!Q:Q)-2,0),"")</f>
        <v>1.0315459585212532</v>
      </c>
      <c r="AK171">
        <f>IFERROR(VLOOKUP($D171,DATOS_ESF!$C:$T,COLUMN(DATOS_ESF!R:R)-2,0),"")</f>
        <v>-32.699781743080614</v>
      </c>
      <c r="AL171">
        <f>IFERROR(VLOOKUP($D171,DATOS_ESF!$C:$T,COLUMN(DATOS_ESF!S:S)-2,0),"")</f>
        <v>0.94538936273808249</v>
      </c>
      <c r="AM171">
        <f>IFERROR(VLOOKUP($D171,DATOS_ERI!$C:$Z,COLUMN(DATOS_ERI!Z:Z)-2,0),"")</f>
        <v>-3098206</v>
      </c>
      <c r="AN171">
        <f>IFERROR(VLOOKUP($D171,DATOS_ERI!$C:$AA,COLUMN(DATOS_ERI!AA:AA)-2,0),"")</f>
        <v>3106524</v>
      </c>
    </row>
    <row r="172" spans="1:40" hidden="1" x14ac:dyDescent="0.25">
      <c r="A172">
        <v>900797732</v>
      </c>
      <c r="B172" t="str">
        <f>VLOOKUP(A172,EMPRESAS!A:B,2,0)</f>
        <v>SBI INTERNATIONAL HOLDINGS AG</v>
      </c>
      <c r="C172">
        <v>2016</v>
      </c>
      <c r="D172" t="s">
        <v>715</v>
      </c>
      <c r="E172" s="35">
        <f>IFERROR(VLOOKUP($D172,DATOS_ERI!$C:$Z,COLUMN(DATOS_ERI!E:E)-2,0),"")</f>
        <v>15931828</v>
      </c>
      <c r="F172" s="35">
        <f>IFERROR(VLOOKUP($D172,DATOS_ERI!$C:$Z,COLUMN(DATOS_ERI!F:F)-2,0),"")</f>
        <v>14361250</v>
      </c>
      <c r="G172" s="35">
        <f>IFERROR(VLOOKUP($D172,DATOS_ERI!$C:$Z,COLUMN(DATOS_ERI!G:G)-2,0),"")</f>
        <v>17057454</v>
      </c>
      <c r="H172" s="35">
        <f>IFERROR(VLOOKUP($D172,DATOS_ERI!$C:$Z,COLUMN(DATOS_ERI!H:H)-2,0),"")</f>
        <v>13980784</v>
      </c>
      <c r="I172" s="35">
        <f>IFERROR(VLOOKUP($D172,DATOS_ERI!$C:$Z,COLUMN(DATOS_ERI!I:I)-2,0),"")</f>
        <v>13980784</v>
      </c>
      <c r="J172" s="40">
        <f>IFERROR(VLOOKUP($D172,DATOS_ERI!$C:$Z,COLUMN(DATOS_ERI!J:J)-2,0),"")</f>
        <v>0.13171627129201796</v>
      </c>
      <c r="K172" s="40">
        <f>IFERROR(VLOOKUP($D172,DATOS_ERI!$C:$Z,COLUMN(DATOS_ERI!K:K)-2,0),"")</f>
        <v>0.11873152918123978</v>
      </c>
      <c r="L172" s="40">
        <f>IFERROR(VLOOKUP($D172,DATOS_ERI!$C:$Z,COLUMN(DATOS_ERI!L:L)-2,0),"")</f>
        <v>0.11558602931308976</v>
      </c>
      <c r="M172" s="40">
        <f>IFERROR(VLOOKUP($D172,DATOS_ERI!$C:$Z,COLUMN(DATOS_ERI!M:M)-2,0),"")</f>
        <v>0.14438292988961177</v>
      </c>
      <c r="N172" s="35">
        <f>IFERROR(VLOOKUP($D172,DATOS_ERI!$C:$Z,COLUMN(DATOS_ERI!N:N)-2,0),"")</f>
        <v>120955656</v>
      </c>
      <c r="O172" s="35">
        <f>IFERROR(VLOOKUP($D172,DATOS_ERI!$C:$Z,COLUMN(DATOS_ERI!O:O)-2,0),"")</f>
        <v>105023828</v>
      </c>
      <c r="P172" s="35">
        <f>IFERROR(VLOOKUP($D172,DATOS_ERI!$C:$Z,COLUMN(DATOS_ERI!P:P)-2,0),"")</f>
        <v>1816808</v>
      </c>
      <c r="Q172" s="35">
        <f>IFERROR(VLOOKUP($D172,DATOS_ERI!$C:$Z,COLUMN(DATOS_ERI!Q:Q)-2,0),"")</f>
        <v>0</v>
      </c>
      <c r="R172" s="35">
        <f>IFERROR(VLOOKUP($D172,DATOS_ERI!$C:$Z,COLUMN(DATOS_ERI!R:R)-2,0),"")</f>
        <v>0</v>
      </c>
      <c r="S172" s="35">
        <f>IFERROR(VLOOKUP($D172,DATOS_ERI!$C:$Z,COLUMN(DATOS_ERI!S:S)-2,0),"")</f>
        <v>0</v>
      </c>
      <c r="T172" s="35">
        <f>IFERROR(VLOOKUP($D172,DATOS_ERI!$C:$Z,COLUMN(DATOS_ERI!T:T)-2,0),"")</f>
        <v>246230</v>
      </c>
      <c r="U172" s="35">
        <f>IFERROR(VLOOKUP($D172,DATOS_ERI!$C:$Z,COLUMN(DATOS_ERI!U:U)-2,0),"")</f>
        <v>0</v>
      </c>
      <c r="V172" s="35">
        <f>IFERROR(VLOOKUP($D172,DATOS_ERI!$C:$Z,COLUMN(DATOS_ERI!V:V)-2,0),"")</f>
        <v>20160136</v>
      </c>
      <c r="W172" s="35">
        <f>IFERROR(VLOOKUP($D172,DATOS_ERI!$C:$Z,COLUMN(DATOS_ERI!W:W)-2,0),"")</f>
        <v>17463932</v>
      </c>
      <c r="X172" s="35">
        <f>IFERROR(VLOOKUP($D172,DATOS_ESF!$C:$T,COLUMN(DATOS_ESF!E:E)-2,0),"")</f>
        <v>65462428</v>
      </c>
      <c r="Y172" s="35">
        <f>IFERROR(VLOOKUP($D172,DATOS_ESF!$C:$T,COLUMN(DATOS_ESF!F:F)-2,0),"")</f>
        <v>97802238</v>
      </c>
      <c r="Z172" s="35">
        <f>IFERROR(VLOOKUP($D172,DATOS_ESF!$C:$T,COLUMN(DATOS_ESF!G:G)-2,0),"")</f>
        <v>163264666</v>
      </c>
      <c r="AA172" s="35">
        <f>IFERROR(VLOOKUP($D172,DATOS_ESF!$C:$T,COLUMN(DATOS_ESF!H:H)-2,0),"")</f>
        <v>107938011</v>
      </c>
      <c r="AB172" s="35">
        <f>IFERROR(VLOOKUP($D172,DATOS_ESF!$C:$T,COLUMN(DATOS_ESF!I:I)-2,0),"")</f>
        <v>51983058</v>
      </c>
      <c r="AC172" s="35">
        <f>IFERROR(VLOOKUP($D172,DATOS_ESF!$C:$T,COLUMN(DATOS_ESF!J:J)-2,0),"")</f>
        <v>159319021</v>
      </c>
      <c r="AD172" s="35">
        <f>IFERROR(VLOOKUP($D172,DATOS_ESF!$C:$T,COLUMN(DATOS_ESF!K:K)-2,0),"")</f>
        <v>3945645</v>
      </c>
      <c r="AE172" s="35">
        <f>IFERROR(VLOOKUP($D172,DATOS_ESF!$C:$T,COLUMN(DATOS_ESF!L:L)-2,0),"")</f>
        <v>3366193</v>
      </c>
      <c r="AF172">
        <f>IFERROR(VLOOKUP($D172,DATOS_ESF!$C:$T,COLUMN(DATOS_ESF!M:M)-2,0),"")</f>
        <v>-42475583</v>
      </c>
      <c r="AG172">
        <f>IFERROR(VLOOKUP($D172,DATOS_ESF!$C:$T,COLUMN(DATOS_ESF!N:N)-2,0),"")</f>
        <v>0.60648169623952031</v>
      </c>
      <c r="AH172">
        <f>IFERROR(VLOOKUP($D172,DATOS_ESF!$C:$T,COLUMN(DATOS_ESF!O:O)-2,0),"")</f>
        <v>0.57529534243502045</v>
      </c>
      <c r="AI172">
        <f>IFERROR(VLOOKUP($D172,DATOS_ESF!$C:$T,COLUMN(DATOS_ESF!P:P)-2,0),"")</f>
        <v>1.8814252520503891</v>
      </c>
      <c r="AJ172">
        <f>IFERROR(VLOOKUP($D172,DATOS_ESF!$C:$T,COLUMN(DATOS_ESF!Q:Q)-2,0),"")</f>
        <v>0.9758328296215667</v>
      </c>
      <c r="AK172">
        <f>IFERROR(VLOOKUP($D172,DATOS_ESF!$C:$T,COLUMN(DATOS_ESF!R:R)-2,0),"")</f>
        <v>40.37844788367935</v>
      </c>
      <c r="AL172">
        <f>IFERROR(VLOOKUP($D172,DATOS_ESF!$C:$T,COLUMN(DATOS_ESF!S:S)-2,0),"")</f>
        <v>0.3425646489853475</v>
      </c>
      <c r="AM172">
        <f>IFERROR(VLOOKUP($D172,DATOS_ERI!$C:$Z,COLUMN(DATOS_ERI!Z:Z)-2,0),"")</f>
        <v>157261607</v>
      </c>
      <c r="AN172">
        <f>IFERROR(VLOOKUP($D172,DATOS_ERI!$C:$AA,COLUMN(DATOS_ERI!AA:AA)-2,0),"")</f>
        <v>124304568</v>
      </c>
    </row>
    <row r="173" spans="1:40" hidden="1" x14ac:dyDescent="0.25">
      <c r="A173">
        <v>900797732</v>
      </c>
      <c r="B173" t="str">
        <f>VLOOKUP(A173,EMPRESAS!A:B,2,0)</f>
        <v>SBI INTERNATIONAL HOLDINGS AG</v>
      </c>
      <c r="C173">
        <v>2017</v>
      </c>
      <c r="D173" t="s">
        <v>716</v>
      </c>
      <c r="E173" s="35">
        <f>IFERROR(VLOOKUP($D173,DATOS_ERI!$C:$Z,COLUMN(DATOS_ERI!E:E)-2,0),"")</f>
        <v>-13041461</v>
      </c>
      <c r="F173" s="35">
        <f>IFERROR(VLOOKUP($D173,DATOS_ERI!$C:$Z,COLUMN(DATOS_ERI!F:F)-2,0),"")</f>
        <v>-14352799</v>
      </c>
      <c r="G173" s="35">
        <f>IFERROR(VLOOKUP($D173,DATOS_ERI!$C:$Z,COLUMN(DATOS_ERI!G:G)-2,0),"")</f>
        <v>-16110611</v>
      </c>
      <c r="H173" s="35">
        <f>IFERROR(VLOOKUP($D173,DATOS_ERI!$C:$Z,COLUMN(DATOS_ERI!H:H)-2,0),"")</f>
        <v>-11304999</v>
      </c>
      <c r="I173" s="35">
        <f>IFERROR(VLOOKUP($D173,DATOS_ERI!$C:$Z,COLUMN(DATOS_ERI!I:I)-2,0),"")</f>
        <v>-11304999</v>
      </c>
      <c r="J173" s="40">
        <f>IFERROR(VLOOKUP($D173,DATOS_ERI!$C:$Z,COLUMN(DATOS_ERI!J:J)-2,0),"")</f>
        <v>-8.463921423526094E-2</v>
      </c>
      <c r="K173" s="40">
        <f>IFERROR(VLOOKUP($D173,DATOS_ERI!$C:$Z,COLUMN(DATOS_ERI!K:K)-2,0),"")</f>
        <v>-9.3149811162770726E-2</v>
      </c>
      <c r="L173" s="40">
        <f>IFERROR(VLOOKUP($D173,DATOS_ERI!$C:$Z,COLUMN(DATOS_ERI!L:L)-2,0),"")</f>
        <v>-7.3369558233576035E-2</v>
      </c>
      <c r="M173" s="40">
        <f>IFERROR(VLOOKUP($D173,DATOS_ERI!$C:$Z,COLUMN(DATOS_ERI!M:M)-2,0),"")</f>
        <v>5.4837736636478514E-2</v>
      </c>
      <c r="N173" s="35">
        <f>IFERROR(VLOOKUP($D173,DATOS_ERI!$C:$Z,COLUMN(DATOS_ERI!N:N)-2,0),"")</f>
        <v>154082964</v>
      </c>
      <c r="O173" s="35">
        <f>IFERROR(VLOOKUP($D173,DATOS_ERI!$C:$Z,COLUMN(DATOS_ERI!O:O)-2,0),"")</f>
        <v>167124425</v>
      </c>
      <c r="P173" s="35">
        <f>IFERROR(VLOOKUP($D173,DATOS_ERI!$C:$Z,COLUMN(DATOS_ERI!P:P)-2,0),"")</f>
        <v>1359274</v>
      </c>
      <c r="Q173" s="35">
        <f>IFERROR(VLOOKUP($D173,DATOS_ERI!$C:$Z,COLUMN(DATOS_ERI!Q:Q)-2,0),"")</f>
        <v>0</v>
      </c>
      <c r="R173" s="35">
        <f>IFERROR(VLOOKUP($D173,DATOS_ERI!$C:$Z,COLUMN(DATOS_ERI!R:R)-2,0),"")</f>
        <v>0</v>
      </c>
      <c r="S173" s="35">
        <f>IFERROR(VLOOKUP($D173,DATOS_ERI!$C:$Z,COLUMN(DATOS_ERI!S:S)-2,0),"")</f>
        <v>0</v>
      </c>
      <c r="T173" s="35">
        <f>IFERROR(VLOOKUP($D173,DATOS_ERI!$C:$Z,COLUMN(DATOS_ERI!T:T)-2,0),"")</f>
        <v>47936</v>
      </c>
      <c r="U173" s="35">
        <f>IFERROR(VLOOKUP($D173,DATOS_ERI!$C:$Z,COLUMN(DATOS_ERI!U:U)-2,0),"")</f>
        <v>0</v>
      </c>
      <c r="V173" s="35">
        <f>IFERROR(VLOOKUP($D173,DATOS_ERI!$C:$Z,COLUMN(DATOS_ERI!V:V)-2,0),"")</f>
        <v>6691749</v>
      </c>
      <c r="W173" s="35">
        <f>IFERROR(VLOOKUP($D173,DATOS_ERI!$C:$Z,COLUMN(DATOS_ERI!W:W)-2,0),"")</f>
        <v>8449561</v>
      </c>
      <c r="X173" s="35">
        <f>IFERROR(VLOOKUP($D173,DATOS_ESF!$C:$T,COLUMN(DATOS_ESF!E:E)-2,0),"")</f>
        <v>162936474</v>
      </c>
      <c r="Y173" s="35">
        <f>IFERROR(VLOOKUP($D173,DATOS_ESF!$C:$T,COLUMN(DATOS_ESF!F:F)-2,0),"")</f>
        <v>185688492</v>
      </c>
      <c r="Z173" s="35">
        <f>IFERROR(VLOOKUP($D173,DATOS_ESF!$C:$T,COLUMN(DATOS_ESF!G:G)-2,0),"")</f>
        <v>348624966</v>
      </c>
      <c r="AA173" s="35">
        <f>IFERROR(VLOOKUP($D173,DATOS_ESF!$C:$T,COLUMN(DATOS_ESF!H:H)-2,0),"")</f>
        <v>349298443</v>
      </c>
      <c r="AB173" s="35">
        <f>IFERROR(VLOOKUP($D173,DATOS_ESF!$C:$T,COLUMN(DATOS_ESF!I:I)-2,0),"")</f>
        <v>2740232</v>
      </c>
      <c r="AC173" s="35">
        <f>IFERROR(VLOOKUP($D173,DATOS_ESF!$C:$T,COLUMN(DATOS_ESF!J:J)-2,0),"")</f>
        <v>352038675</v>
      </c>
      <c r="AD173" s="35">
        <f>IFERROR(VLOOKUP($D173,DATOS_ESF!$C:$T,COLUMN(DATOS_ESF!K:K)-2,0),"")</f>
        <v>-3413709</v>
      </c>
      <c r="AE173" s="35">
        <f>IFERROR(VLOOKUP($D173,DATOS_ESF!$C:$T,COLUMN(DATOS_ESF!L:L)-2,0),"")</f>
        <v>6869868</v>
      </c>
      <c r="AF173">
        <f>IFERROR(VLOOKUP($D173,DATOS_ESF!$C:$T,COLUMN(DATOS_ESF!M:M)-2,0),"")</f>
        <v>-186361969</v>
      </c>
      <c r="AG173">
        <f>IFERROR(VLOOKUP($D173,DATOS_ESF!$C:$T,COLUMN(DATOS_ESF!N:N)-2,0),"")</f>
        <v>0.46646779355956075</v>
      </c>
      <c r="AH173">
        <f>IFERROR(VLOOKUP($D173,DATOS_ESF!$C:$T,COLUMN(DATOS_ESF!O:O)-2,0),"")</f>
        <v>0.44680017654702231</v>
      </c>
      <c r="AI173">
        <f>IFERROR(VLOOKUP($D173,DATOS_ESF!$C:$T,COLUMN(DATOS_ESF!P:P)-2,0),"")</f>
        <v>67.763784964192809</v>
      </c>
      <c r="AJ173">
        <f>IFERROR(VLOOKUP($D173,DATOS_ESF!$C:$T,COLUMN(DATOS_ESF!Q:Q)-2,0),"")</f>
        <v>1.0097919235078534</v>
      </c>
      <c r="AK173">
        <f>IFERROR(VLOOKUP($D173,DATOS_ESF!$C:$T,COLUMN(DATOS_ESF!R:R)-2,0),"")</f>
        <v>-103.12498077604154</v>
      </c>
      <c r="AL173">
        <f>IFERROR(VLOOKUP($D173,DATOS_ESF!$C:$T,COLUMN(DATOS_ESF!S:S)-2,0),"")</f>
        <v>-1.9318094390291026E-3</v>
      </c>
      <c r="AM173">
        <f>IFERROR(VLOOKUP($D173,DATOS_ERI!$C:$Z,COLUMN(DATOS_ERI!Z:Z)-2,0),"")</f>
        <v>146469850</v>
      </c>
      <c r="AN173">
        <f>IFERROR(VLOOKUP($D173,DATOS_ERI!$C:$AA,COLUMN(DATOS_ERI!AA:AA)-2,0),"")</f>
        <v>176933260</v>
      </c>
    </row>
    <row r="174" spans="1:40" hidden="1" x14ac:dyDescent="0.25">
      <c r="A174">
        <v>900818642</v>
      </c>
      <c r="B174" t="str">
        <f>VLOOKUP(A174,EMPRESAS!A:B,2,0)</f>
        <v>CONSTRUCCIONES COLOMBIANAS OHL SAS</v>
      </c>
      <c r="C174">
        <v>2016</v>
      </c>
      <c r="D174" t="s">
        <v>717</v>
      </c>
      <c r="E174" s="35">
        <f>IFERROR(VLOOKUP($D174,DATOS_ERI!$C:$Z,COLUMN(DATOS_ERI!E:E)-2,0),"")</f>
        <v>14994892</v>
      </c>
      <c r="F174" s="35">
        <f>IFERROR(VLOOKUP($D174,DATOS_ERI!$C:$Z,COLUMN(DATOS_ERI!F:F)-2,0),"")</f>
        <v>13150542</v>
      </c>
      <c r="G174" s="35">
        <f>IFERROR(VLOOKUP($D174,DATOS_ERI!$C:$Z,COLUMN(DATOS_ERI!G:G)-2,0),"")</f>
        <v>13119062</v>
      </c>
      <c r="H174" s="35">
        <f>IFERROR(VLOOKUP($D174,DATOS_ERI!$C:$Z,COLUMN(DATOS_ERI!H:H)-2,0),"")</f>
        <v>11610014</v>
      </c>
      <c r="I174" s="35">
        <f>IFERROR(VLOOKUP($D174,DATOS_ERI!$C:$Z,COLUMN(DATOS_ERI!I:I)-2,0),"")</f>
        <v>11610014</v>
      </c>
      <c r="J174" s="40">
        <f>IFERROR(VLOOKUP($D174,DATOS_ERI!$C:$Z,COLUMN(DATOS_ERI!J:J)-2,0),"")</f>
        <v>0.10059371178442857</v>
      </c>
      <c r="K174" s="40">
        <f>IFERROR(VLOOKUP($D174,DATOS_ERI!$C:$Z,COLUMN(DATOS_ERI!K:K)-2,0),"")</f>
        <v>8.8220830917423276E-2</v>
      </c>
      <c r="L174" s="40">
        <f>IFERROR(VLOOKUP($D174,DATOS_ERI!$C:$Z,COLUMN(DATOS_ERI!L:L)-2,0),"")</f>
        <v>7.7886149638769039E-2</v>
      </c>
      <c r="M174" s="40">
        <f>IFERROR(VLOOKUP($D174,DATOS_ERI!$C:$Z,COLUMN(DATOS_ERI!M:M)-2,0),"")</f>
        <v>2.1118458518899712E-4</v>
      </c>
      <c r="N174" s="35">
        <f>IFERROR(VLOOKUP($D174,DATOS_ERI!$C:$Z,COLUMN(DATOS_ERI!N:N)-2,0),"")</f>
        <v>149063910</v>
      </c>
      <c r="O174" s="35">
        <f>IFERROR(VLOOKUP($D174,DATOS_ERI!$C:$Z,COLUMN(DATOS_ERI!O:O)-2,0),"")</f>
        <v>134069018</v>
      </c>
      <c r="P174" s="35">
        <f>IFERROR(VLOOKUP($D174,DATOS_ERI!$C:$Z,COLUMN(DATOS_ERI!P:P)-2,0),"")</f>
        <v>2288852</v>
      </c>
      <c r="Q174" s="35">
        <f>IFERROR(VLOOKUP($D174,DATOS_ERI!$C:$Z,COLUMN(DATOS_ERI!Q:Q)-2,0),"")</f>
        <v>0</v>
      </c>
      <c r="R174" s="35">
        <f>IFERROR(VLOOKUP($D174,DATOS_ERI!$C:$Z,COLUMN(DATOS_ERI!R:R)-2,0),"")</f>
        <v>0</v>
      </c>
      <c r="S174" s="35">
        <f>IFERROR(VLOOKUP($D174,DATOS_ERI!$C:$Z,COLUMN(DATOS_ERI!S:S)-2,0),"")</f>
        <v>0</v>
      </c>
      <c r="T174" s="35">
        <f>IFERROR(VLOOKUP($D174,DATOS_ERI!$C:$Z,COLUMN(DATOS_ERI!T:T)-2,0),"")</f>
        <v>444502</v>
      </c>
      <c r="U174" s="35">
        <f>IFERROR(VLOOKUP($D174,DATOS_ERI!$C:$Z,COLUMN(DATOS_ERI!U:U)-2,0),"")</f>
        <v>0</v>
      </c>
      <c r="V174" s="35">
        <f>IFERROR(VLOOKUP($D174,DATOS_ERI!$C:$Z,COLUMN(DATOS_ERI!V:V)-2,0),"")</f>
        <v>0</v>
      </c>
      <c r="W174" s="35">
        <f>IFERROR(VLOOKUP($D174,DATOS_ERI!$C:$Z,COLUMN(DATOS_ERI!W:W)-2,0),"")</f>
        <v>31480</v>
      </c>
      <c r="X174" s="35">
        <f>IFERROR(VLOOKUP($D174,DATOS_ESF!$C:$T,COLUMN(DATOS_ESF!E:E)-2,0),"")</f>
        <v>59427221</v>
      </c>
      <c r="Y174" s="35">
        <f>IFERROR(VLOOKUP($D174,DATOS_ESF!$C:$T,COLUMN(DATOS_ESF!F:F)-2,0),"")</f>
        <v>6921612</v>
      </c>
      <c r="Z174" s="35">
        <f>IFERROR(VLOOKUP($D174,DATOS_ESF!$C:$T,COLUMN(DATOS_ESF!G:G)-2,0),"")</f>
        <v>66348833</v>
      </c>
      <c r="AA174" s="35">
        <f>IFERROR(VLOOKUP($D174,DATOS_ESF!$C:$T,COLUMN(DATOS_ESF!H:H)-2,0),"")</f>
        <v>41383767</v>
      </c>
      <c r="AB174" s="35">
        <f>IFERROR(VLOOKUP($D174,DATOS_ESF!$C:$T,COLUMN(DATOS_ESF!I:I)-2,0),"")</f>
        <v>18284673</v>
      </c>
      <c r="AC174" s="35">
        <f>IFERROR(VLOOKUP($D174,DATOS_ESF!$C:$T,COLUMN(DATOS_ESF!J:J)-2,0),"")</f>
        <v>59172079</v>
      </c>
      <c r="AD174" s="35">
        <f>IFERROR(VLOOKUP($D174,DATOS_ESF!$C:$T,COLUMN(DATOS_ESF!K:K)-2,0),"")</f>
        <v>7176754</v>
      </c>
      <c r="AE174" s="35">
        <f>IFERROR(VLOOKUP($D174,DATOS_ESF!$C:$T,COLUMN(DATOS_ESF!L:L)-2,0),"")</f>
        <v>3414625</v>
      </c>
      <c r="AF174">
        <f>IFERROR(VLOOKUP($D174,DATOS_ESF!$C:$T,COLUMN(DATOS_ESF!M:M)-2,0),"")</f>
        <v>18043454</v>
      </c>
      <c r="AG174">
        <f>IFERROR(VLOOKUP($D174,DATOS_ESF!$C:$T,COLUMN(DATOS_ESF!N:N)-2,0),"")</f>
        <v>1.4360031797008717</v>
      </c>
      <c r="AH174">
        <f>IFERROR(VLOOKUP($D174,DATOS_ESF!$C:$T,COLUMN(DATOS_ESF!O:O)-2,0),"")</f>
        <v>1.3534919621986079</v>
      </c>
      <c r="AI174">
        <f>IFERROR(VLOOKUP($D174,DATOS_ESF!$C:$T,COLUMN(DATOS_ESF!P:P)-2,0),"")</f>
        <v>0.37854721273932546</v>
      </c>
      <c r="AJ174">
        <f>IFERROR(VLOOKUP($D174,DATOS_ESF!$C:$T,COLUMN(DATOS_ESF!Q:Q)-2,0),"")</f>
        <v>0.89183300330240922</v>
      </c>
      <c r="AK174">
        <f>IFERROR(VLOOKUP($D174,DATOS_ESF!$C:$T,COLUMN(DATOS_ESF!R:R)-2,0),"")</f>
        <v>8.244964088221499</v>
      </c>
      <c r="AL174">
        <f>IFERROR(VLOOKUP($D174,DATOS_ESF!$C:$T,COLUMN(DATOS_ESF!S:S)-2,0),"")</f>
        <v>0.38375093952293027</v>
      </c>
      <c r="AM174">
        <f>IFERROR(VLOOKUP($D174,DATOS_ERI!$C:$Z,COLUMN(DATOS_ERI!Z:Z)-2,0),"")</f>
        <v>163413478</v>
      </c>
      <c r="AN174">
        <f>IFERROR(VLOOKUP($D174,DATOS_ERI!$C:$AA,COLUMN(DATOS_ERI!AA:AA)-2,0),"")</f>
        <v>136389350</v>
      </c>
    </row>
    <row r="175" spans="1:40" hidden="1" x14ac:dyDescent="0.25">
      <c r="A175">
        <v>900818642</v>
      </c>
      <c r="B175" t="str">
        <f>VLOOKUP(A175,EMPRESAS!A:B,2,0)</f>
        <v>CONSTRUCCIONES COLOMBIANAS OHL SAS</v>
      </c>
      <c r="C175">
        <v>2017</v>
      </c>
      <c r="D175" t="s">
        <v>718</v>
      </c>
      <c r="E175" s="35">
        <f>IFERROR(VLOOKUP($D175,DATOS_ERI!$C:$Z,COLUMN(DATOS_ERI!E:E)-2,0),"")</f>
        <v>27821999</v>
      </c>
      <c r="F175" s="35">
        <f>IFERROR(VLOOKUP($D175,DATOS_ERI!$C:$Z,COLUMN(DATOS_ERI!F:F)-2,0),"")</f>
        <v>21594565</v>
      </c>
      <c r="G175" s="35">
        <f>IFERROR(VLOOKUP($D175,DATOS_ERI!$C:$Z,COLUMN(DATOS_ERI!G:G)-2,0),"")</f>
        <v>21455797</v>
      </c>
      <c r="H175" s="35">
        <f>IFERROR(VLOOKUP($D175,DATOS_ERI!$C:$Z,COLUMN(DATOS_ERI!H:H)-2,0),"")</f>
        <v>14174945</v>
      </c>
      <c r="I175" s="35">
        <f>IFERROR(VLOOKUP($D175,DATOS_ERI!$C:$Z,COLUMN(DATOS_ERI!I:I)-2,0),"")</f>
        <v>14174945</v>
      </c>
      <c r="J175" s="40">
        <f>IFERROR(VLOOKUP($D175,DATOS_ERI!$C:$Z,COLUMN(DATOS_ERI!J:J)-2,0),"")</f>
        <v>0.14113952276445085</v>
      </c>
      <c r="K175" s="40">
        <f>IFERROR(VLOOKUP($D175,DATOS_ERI!$C:$Z,COLUMN(DATOS_ERI!K:K)-2,0),"")</f>
        <v>0.10954808094148497</v>
      </c>
      <c r="L175" s="40">
        <f>IFERROR(VLOOKUP($D175,DATOS_ERI!$C:$Z,COLUMN(DATOS_ERI!L:L)-2,0),"")</f>
        <v>7.190874288049319E-2</v>
      </c>
      <c r="M175" s="40">
        <f>IFERROR(VLOOKUP($D175,DATOS_ERI!$C:$Z,COLUMN(DATOS_ERI!M:M)-2,0),"")</f>
        <v>7.039626913571996E-4</v>
      </c>
      <c r="N175" s="35">
        <f>IFERROR(VLOOKUP($D175,DATOS_ERI!$C:$Z,COLUMN(DATOS_ERI!N:N)-2,0),"")</f>
        <v>197124083</v>
      </c>
      <c r="O175" s="35">
        <f>IFERROR(VLOOKUP($D175,DATOS_ERI!$C:$Z,COLUMN(DATOS_ERI!O:O)-2,0),"")</f>
        <v>169302084</v>
      </c>
      <c r="P175" s="35">
        <f>IFERROR(VLOOKUP($D175,DATOS_ERI!$C:$Z,COLUMN(DATOS_ERI!P:P)-2,0),"")</f>
        <v>7149414</v>
      </c>
      <c r="Q175" s="35">
        <f>IFERROR(VLOOKUP($D175,DATOS_ERI!$C:$Z,COLUMN(DATOS_ERI!Q:Q)-2,0),"")</f>
        <v>0</v>
      </c>
      <c r="R175" s="35">
        <f>IFERROR(VLOOKUP($D175,DATOS_ERI!$C:$Z,COLUMN(DATOS_ERI!R:R)-2,0),"")</f>
        <v>2671</v>
      </c>
      <c r="S175" s="35">
        <f>IFERROR(VLOOKUP($D175,DATOS_ERI!$C:$Z,COLUMN(DATOS_ERI!S:S)-2,0),"")</f>
        <v>0</v>
      </c>
      <c r="T175" s="35">
        <f>IFERROR(VLOOKUP($D175,DATOS_ERI!$C:$Z,COLUMN(DATOS_ERI!T:T)-2,0),"")</f>
        <v>924651</v>
      </c>
      <c r="U175" s="35">
        <f>IFERROR(VLOOKUP($D175,DATOS_ERI!$C:$Z,COLUMN(DATOS_ERI!U:U)-2,0),"")</f>
        <v>0</v>
      </c>
      <c r="V175" s="35">
        <f>IFERROR(VLOOKUP($D175,DATOS_ERI!$C:$Z,COLUMN(DATOS_ERI!V:V)-2,0),"")</f>
        <v>0</v>
      </c>
      <c r="W175" s="35">
        <f>IFERROR(VLOOKUP($D175,DATOS_ERI!$C:$Z,COLUMN(DATOS_ERI!W:W)-2,0),"")</f>
        <v>138768</v>
      </c>
      <c r="X175" s="35">
        <f>IFERROR(VLOOKUP($D175,DATOS_ESF!$C:$T,COLUMN(DATOS_ESF!E:E)-2,0),"")</f>
        <v>183710316</v>
      </c>
      <c r="Y175" s="35">
        <f>IFERROR(VLOOKUP($D175,DATOS_ESF!$C:$T,COLUMN(DATOS_ESF!F:F)-2,0),"")</f>
        <v>28204686</v>
      </c>
      <c r="Z175" s="35">
        <f>IFERROR(VLOOKUP($D175,DATOS_ESF!$C:$T,COLUMN(DATOS_ESF!G:G)-2,0),"")</f>
        <v>211915002</v>
      </c>
      <c r="AA175" s="35">
        <f>IFERROR(VLOOKUP($D175,DATOS_ESF!$C:$T,COLUMN(DATOS_ESF!H:H)-2,0),"")</f>
        <v>79094199</v>
      </c>
      <c r="AB175" s="35">
        <f>IFERROR(VLOOKUP($D175,DATOS_ESF!$C:$T,COLUMN(DATOS_ESF!I:I)-2,0),"")</f>
        <v>104292350</v>
      </c>
      <c r="AC175" s="35">
        <f>IFERROR(VLOOKUP($D175,DATOS_ESF!$C:$T,COLUMN(DATOS_ESF!J:J)-2,0),"")</f>
        <v>183386549</v>
      </c>
      <c r="AD175" s="35">
        <f>IFERROR(VLOOKUP($D175,DATOS_ESF!$C:$T,COLUMN(DATOS_ESF!K:K)-2,0),"")</f>
        <v>28528453</v>
      </c>
      <c r="AE175" s="35">
        <f>IFERROR(VLOOKUP($D175,DATOS_ESF!$C:$T,COLUMN(DATOS_ESF!L:L)-2,0),"")</f>
        <v>12942717</v>
      </c>
      <c r="AF175">
        <f>IFERROR(VLOOKUP($D175,DATOS_ESF!$C:$T,COLUMN(DATOS_ESF!M:M)-2,0),"")</f>
        <v>104616117</v>
      </c>
      <c r="AG175">
        <f>IFERROR(VLOOKUP($D175,DATOS_ESF!$C:$T,COLUMN(DATOS_ESF!N:N)-2,0),"")</f>
        <v>2.3226774949702698</v>
      </c>
      <c r="AH175">
        <f>IFERROR(VLOOKUP($D175,DATOS_ESF!$C:$T,COLUMN(DATOS_ESF!O:O)-2,0),"")</f>
        <v>2.1590407534185916</v>
      </c>
      <c r="AI175">
        <f>IFERROR(VLOOKUP($D175,DATOS_ESF!$C:$T,COLUMN(DATOS_ESF!P:P)-2,0),"")</f>
        <v>0.2704386851001056</v>
      </c>
      <c r="AJ175">
        <f>IFERROR(VLOOKUP($D175,DATOS_ESF!$C:$T,COLUMN(DATOS_ESF!Q:Q)-2,0),"")</f>
        <v>0.86537785088004293</v>
      </c>
      <c r="AK175">
        <f>IFERROR(VLOOKUP($D175,DATOS_ESF!$C:$T,COLUMN(DATOS_ESF!R:R)-2,0),"")</f>
        <v>6.4281981571170368</v>
      </c>
      <c r="AL175">
        <f>IFERROR(VLOOKUP($D175,DATOS_ESF!$C:$T,COLUMN(DATOS_ESF!S:S)-2,0),"")</f>
        <v>0.62676451287766777</v>
      </c>
      <c r="AM175">
        <f>IFERROR(VLOOKUP($D175,DATOS_ERI!$C:$Z,COLUMN(DATOS_ERI!Z:Z)-2,0),"")</f>
        <v>219643299</v>
      </c>
      <c r="AN175">
        <f>IFERROR(VLOOKUP($D175,DATOS_ERI!$C:$AA,COLUMN(DATOS_ERI!AA:AA)-2,0),"")</f>
        <v>176592937</v>
      </c>
    </row>
    <row r="176" spans="1:40" hidden="1" x14ac:dyDescent="0.25">
      <c r="A176">
        <v>900192242</v>
      </c>
      <c r="B176" t="str">
        <f>VLOOKUP(A176,EMPRESAS!A:B,2,0)</f>
        <v>ESTUDIOS Y PROYECTOS DEL SOL S.A.S.</v>
      </c>
      <c r="C176" s="38">
        <v>2015</v>
      </c>
      <c r="D176" s="38" t="str">
        <f>A176&amp;" "&amp;C176</f>
        <v>900192242 2015</v>
      </c>
      <c r="E176" s="35" t="str">
        <f>IFERROR(VLOOKUP($D176,DATOS_ERI!$C:$Z,COLUMN(DATOS_ERI!E:E)-2,0),"")</f>
        <v/>
      </c>
      <c r="F176" s="35" t="str">
        <f>IFERROR(VLOOKUP($D176,DATOS_ERI!$C:$Z,COLUMN(DATOS_ERI!F:F)-2,0),"")</f>
        <v/>
      </c>
      <c r="G176" s="35" t="str">
        <f>IFERROR(VLOOKUP($D176,DATOS_ERI!$C:$Z,COLUMN(DATOS_ERI!G:G)-2,0),"")</f>
        <v/>
      </c>
      <c r="H176" s="35" t="str">
        <f>IFERROR(VLOOKUP($D176,DATOS_ERI!$C:$Z,COLUMN(DATOS_ERI!H:H)-2,0),"")</f>
        <v/>
      </c>
      <c r="I176" s="35" t="str">
        <f>IFERROR(VLOOKUP($D176,DATOS_ERI!$C:$Z,COLUMN(DATOS_ERI!I:I)-2,0),"")</f>
        <v/>
      </c>
      <c r="J176" s="40" t="str">
        <f>IFERROR(VLOOKUP($D176,DATOS_ERI!$C:$Z,COLUMN(DATOS_ERI!J:J)-2,0),"")</f>
        <v/>
      </c>
      <c r="K176" s="40" t="str">
        <f>IFERROR(VLOOKUP($D176,DATOS_ERI!$C:$Z,COLUMN(DATOS_ERI!K:K)-2,0),"")</f>
        <v/>
      </c>
      <c r="L176" s="40" t="str">
        <f>IFERROR(VLOOKUP($D176,DATOS_ERI!$C:$Z,COLUMN(DATOS_ERI!L:L)-2,0),"")</f>
        <v/>
      </c>
      <c r="M176" s="40" t="str">
        <f>IFERROR(VLOOKUP($D176,DATOS_ERI!$C:$Z,COLUMN(DATOS_ERI!M:M)-2,0),"")</f>
        <v/>
      </c>
      <c r="N176" s="35" t="str">
        <f>IFERROR(VLOOKUP($D176,DATOS_ERI!$C:$Z,COLUMN(DATOS_ERI!N:N)-2,0),"")</f>
        <v/>
      </c>
      <c r="O176" s="35" t="str">
        <f>IFERROR(VLOOKUP($D176,DATOS_ERI!$C:$Z,COLUMN(DATOS_ERI!O:O)-2,0),"")</f>
        <v/>
      </c>
      <c r="P176" s="35" t="str">
        <f>IFERROR(VLOOKUP($D176,DATOS_ERI!$C:$Z,COLUMN(DATOS_ERI!P:P)-2,0),"")</f>
        <v/>
      </c>
      <c r="Q176" s="35" t="str">
        <f>IFERROR(VLOOKUP($D176,DATOS_ERI!$C:$Z,COLUMN(DATOS_ERI!Q:Q)-2,0),"")</f>
        <v/>
      </c>
      <c r="R176" s="35" t="str">
        <f>IFERROR(VLOOKUP($D176,DATOS_ERI!$C:$Z,COLUMN(DATOS_ERI!R:R)-2,0),"")</f>
        <v/>
      </c>
      <c r="S176" s="35" t="str">
        <f>IFERROR(VLOOKUP($D176,DATOS_ERI!$C:$Z,COLUMN(DATOS_ERI!S:S)-2,0),"")</f>
        <v/>
      </c>
      <c r="T176" s="35" t="str">
        <f>IFERROR(VLOOKUP($D176,DATOS_ERI!$C:$Z,COLUMN(DATOS_ERI!T:T)-2,0),"")</f>
        <v/>
      </c>
      <c r="U176" s="35" t="str">
        <f>IFERROR(VLOOKUP($D176,DATOS_ERI!$C:$Z,COLUMN(DATOS_ERI!U:U)-2,0),"")</f>
        <v/>
      </c>
      <c r="V176" s="35" t="str">
        <f>IFERROR(VLOOKUP($D176,DATOS_ERI!$C:$Z,COLUMN(DATOS_ERI!V:V)-2,0),"")</f>
        <v/>
      </c>
      <c r="W176" s="35" t="str">
        <f>IFERROR(VLOOKUP($D176,DATOS_ERI!$C:$Z,COLUMN(DATOS_ERI!W:W)-2,0),"")</f>
        <v/>
      </c>
      <c r="X176" s="35">
        <f>IFERROR(VLOOKUP($D176,DATOS_ESF!$C:$T,COLUMN(DATOS_ESF!E:E)-2,0),"")</f>
        <v>192670783</v>
      </c>
      <c r="Y176" s="35">
        <f>IFERROR(VLOOKUP($D176,DATOS_ESF!$C:$T,COLUMN(DATOS_ESF!F:F)-2,0),"")</f>
        <v>924507825</v>
      </c>
      <c r="Z176" s="35">
        <f>IFERROR(VLOOKUP($D176,DATOS_ESF!$C:$T,COLUMN(DATOS_ESF!G:G)-2,0),"")</f>
        <v>1117178608</v>
      </c>
      <c r="AA176" s="35">
        <f>IFERROR(VLOOKUP($D176,DATOS_ESF!$C:$T,COLUMN(DATOS_ESF!H:H)-2,0),"")</f>
        <v>199452974</v>
      </c>
      <c r="AB176" s="35">
        <f>IFERROR(VLOOKUP($D176,DATOS_ESF!$C:$T,COLUMN(DATOS_ESF!I:I)-2,0),"")</f>
        <v>269142793</v>
      </c>
      <c r="AC176" s="35">
        <f>IFERROR(VLOOKUP($D176,DATOS_ESF!$C:$T,COLUMN(DATOS_ESF!J:J)-2,0),"")</f>
        <v>454492887</v>
      </c>
      <c r="AD176" s="35">
        <f>IFERROR(VLOOKUP($D176,DATOS_ESF!$C:$T,COLUMN(DATOS_ESF!K:K)-2,0),"")</f>
        <v>662685721</v>
      </c>
      <c r="AE176" s="35">
        <f>IFERROR(VLOOKUP($D176,DATOS_ESF!$C:$T,COLUMN(DATOS_ESF!L:L)-2,0),"")</f>
        <v>20581953</v>
      </c>
      <c r="AF176">
        <f>IFERROR(VLOOKUP($D176,DATOS_ESF!$C:$T,COLUMN(DATOS_ESF!M:M)-2,0),"")</f>
        <v>-6782191</v>
      </c>
      <c r="AG176">
        <f>IFERROR(VLOOKUP($D176,DATOS_ESF!$C:$T,COLUMN(DATOS_ESF!N:N)-2,0),"")</f>
        <v>0.96599603974819648</v>
      </c>
      <c r="AH176">
        <f>IFERROR(VLOOKUP($D176,DATOS_ESF!$C:$T,COLUMN(DATOS_ESF!O:O)-2,0),"")</f>
        <v>0.86280403118982818</v>
      </c>
      <c r="AI176">
        <f>IFERROR(VLOOKUP($D176,DATOS_ESF!$C:$T,COLUMN(DATOS_ESF!P:P)-2,0),"")</f>
        <v>3.435008660997287</v>
      </c>
      <c r="AJ176">
        <f>IFERROR(VLOOKUP($D176,DATOS_ESF!$C:$T,COLUMN(DATOS_ESF!Q:Q)-2,0),"")</f>
        <v>0.40682204595167115</v>
      </c>
      <c r="AK176">
        <f>IFERROR(VLOOKUP($D176,DATOS_ESF!$C:$T,COLUMN(DATOS_ESF!R:R)-2,0),"")</f>
        <v>0.68583473673488127</v>
      </c>
      <c r="AL176">
        <f>IFERROR(VLOOKUP($D176,DATOS_ESF!$C:$T,COLUMN(DATOS_ESF!S:S)-2,0),"")</f>
        <v>0.83409090303669686</v>
      </c>
      <c r="AM176" t="str">
        <f>IFERROR(VLOOKUP($D176,DATOS_ERI!$C:$Z,COLUMN(DATOS_ERI!Z:Z)-2,0),"")</f>
        <v/>
      </c>
      <c r="AN176" t="str">
        <f>IFERROR(VLOOKUP($D176,DATOS_ERI!$C:$AA,COLUMN(DATOS_ERI!AA:AA)-2,0),"")</f>
        <v/>
      </c>
    </row>
    <row r="177" spans="1:40" hidden="1" x14ac:dyDescent="0.25">
      <c r="A177">
        <v>900390238</v>
      </c>
      <c r="B177" t="str">
        <f>VLOOKUP(A177,EMPRESAS!A:B,2,0)</f>
        <v>CONSTRUCTORA DE INFRAESTRUCTURA VIAL S.A.S.</v>
      </c>
      <c r="C177" s="38">
        <v>2015</v>
      </c>
      <c r="D177" s="38" t="str">
        <f>A177&amp;" "&amp;C177</f>
        <v>900390238 2015</v>
      </c>
      <c r="E177" s="35" t="str">
        <f>IFERROR(VLOOKUP($D177,DATOS_ERI!$C:$Z,COLUMN(DATOS_ERI!E:E)-2,0),"")</f>
        <v/>
      </c>
      <c r="F177" s="35" t="str">
        <f>IFERROR(VLOOKUP($D177,DATOS_ERI!$C:$Z,COLUMN(DATOS_ERI!F:F)-2,0),"")</f>
        <v/>
      </c>
      <c r="G177" s="35" t="str">
        <f>IFERROR(VLOOKUP($D177,DATOS_ERI!$C:$Z,COLUMN(DATOS_ERI!G:G)-2,0),"")</f>
        <v/>
      </c>
      <c r="H177" s="35" t="str">
        <f>IFERROR(VLOOKUP($D177,DATOS_ERI!$C:$Z,COLUMN(DATOS_ERI!H:H)-2,0),"")</f>
        <v/>
      </c>
      <c r="I177" s="35" t="str">
        <f>IFERROR(VLOOKUP($D177,DATOS_ERI!$C:$Z,COLUMN(DATOS_ERI!I:I)-2,0),"")</f>
        <v/>
      </c>
      <c r="J177" s="40" t="str">
        <f>IFERROR(VLOOKUP($D177,DATOS_ERI!$C:$Z,COLUMN(DATOS_ERI!J:J)-2,0),"")</f>
        <v/>
      </c>
      <c r="K177" s="40" t="str">
        <f>IFERROR(VLOOKUP($D177,DATOS_ERI!$C:$Z,COLUMN(DATOS_ERI!K:K)-2,0),"")</f>
        <v/>
      </c>
      <c r="L177" s="40" t="str">
        <f>IFERROR(VLOOKUP($D177,DATOS_ERI!$C:$Z,COLUMN(DATOS_ERI!L:L)-2,0),"")</f>
        <v/>
      </c>
      <c r="M177" s="40" t="str">
        <f>IFERROR(VLOOKUP($D177,DATOS_ERI!$C:$Z,COLUMN(DATOS_ERI!M:M)-2,0),"")</f>
        <v/>
      </c>
      <c r="N177" s="35" t="str">
        <f>IFERROR(VLOOKUP($D177,DATOS_ERI!$C:$Z,COLUMN(DATOS_ERI!N:N)-2,0),"")</f>
        <v/>
      </c>
      <c r="O177" s="35" t="str">
        <f>IFERROR(VLOOKUP($D177,DATOS_ERI!$C:$Z,COLUMN(DATOS_ERI!O:O)-2,0),"")</f>
        <v/>
      </c>
      <c r="P177" s="35" t="str">
        <f>IFERROR(VLOOKUP($D177,DATOS_ERI!$C:$Z,COLUMN(DATOS_ERI!P:P)-2,0),"")</f>
        <v/>
      </c>
      <c r="Q177" s="35" t="str">
        <f>IFERROR(VLOOKUP($D177,DATOS_ERI!$C:$Z,COLUMN(DATOS_ERI!Q:Q)-2,0),"")</f>
        <v/>
      </c>
      <c r="R177" s="35" t="str">
        <f>IFERROR(VLOOKUP($D177,DATOS_ERI!$C:$Z,COLUMN(DATOS_ERI!R:R)-2,0),"")</f>
        <v/>
      </c>
      <c r="S177" s="35" t="str">
        <f>IFERROR(VLOOKUP($D177,DATOS_ERI!$C:$Z,COLUMN(DATOS_ERI!S:S)-2,0),"")</f>
        <v/>
      </c>
      <c r="T177" s="35" t="str">
        <f>IFERROR(VLOOKUP($D177,DATOS_ERI!$C:$Z,COLUMN(DATOS_ERI!T:T)-2,0),"")</f>
        <v/>
      </c>
      <c r="U177" s="35" t="str">
        <f>IFERROR(VLOOKUP($D177,DATOS_ERI!$C:$Z,COLUMN(DATOS_ERI!U:U)-2,0),"")</f>
        <v/>
      </c>
      <c r="V177" s="35" t="str">
        <f>IFERROR(VLOOKUP($D177,DATOS_ERI!$C:$Z,COLUMN(DATOS_ERI!V:V)-2,0),"")</f>
        <v/>
      </c>
      <c r="W177" s="35" t="str">
        <f>IFERROR(VLOOKUP($D177,DATOS_ERI!$C:$Z,COLUMN(DATOS_ERI!W:W)-2,0),"")</f>
        <v/>
      </c>
      <c r="X177" s="35">
        <f>IFERROR(VLOOKUP($D177,DATOS_ESF!$C:$T,COLUMN(DATOS_ESF!E:E)-2,0),"")</f>
        <v>208624084</v>
      </c>
      <c r="Y177" s="35">
        <f>IFERROR(VLOOKUP($D177,DATOS_ESF!$C:$T,COLUMN(DATOS_ESF!F:F)-2,0),"")</f>
        <v>12163904</v>
      </c>
      <c r="Z177" s="35">
        <f>IFERROR(VLOOKUP($D177,DATOS_ESF!$C:$T,COLUMN(DATOS_ESF!G:G)-2,0),"")</f>
        <v>220787988</v>
      </c>
      <c r="AA177" s="35">
        <f>IFERROR(VLOOKUP($D177,DATOS_ESF!$C:$T,COLUMN(DATOS_ESF!H:H)-2,0),"")</f>
        <v>86414525</v>
      </c>
      <c r="AB177" s="35">
        <f>IFERROR(VLOOKUP($D177,DATOS_ESF!$C:$T,COLUMN(DATOS_ESF!I:I)-2,0),"")</f>
        <v>25348</v>
      </c>
      <c r="AC177" s="35">
        <f>IFERROR(VLOOKUP($D177,DATOS_ESF!$C:$T,COLUMN(DATOS_ESF!J:J)-2,0),"")</f>
        <v>86399748</v>
      </c>
      <c r="AD177" s="35">
        <f>IFERROR(VLOOKUP($D177,DATOS_ESF!$C:$T,COLUMN(DATOS_ESF!K:K)-2,0),"")</f>
        <v>134388240</v>
      </c>
      <c r="AE177" s="35">
        <f>IFERROR(VLOOKUP($D177,DATOS_ESF!$C:$T,COLUMN(DATOS_ESF!L:L)-2,0),"")</f>
        <v>2677308</v>
      </c>
      <c r="AF177">
        <f>IFERROR(VLOOKUP($D177,DATOS_ESF!$C:$T,COLUMN(DATOS_ESF!M:M)-2,0),"")</f>
        <v>122209559</v>
      </c>
      <c r="AG177">
        <f>IFERROR(VLOOKUP($D177,DATOS_ESF!$C:$T,COLUMN(DATOS_ESF!N:N)-2,0),"")</f>
        <v>2.4142247382601476</v>
      </c>
      <c r="AH177">
        <f>IFERROR(VLOOKUP($D177,DATOS_ESF!$C:$T,COLUMN(DATOS_ESF!O:O)-2,0),"")</f>
        <v>2.3832425856648523</v>
      </c>
      <c r="AI177">
        <f>IFERROR(VLOOKUP($D177,DATOS_ESF!$C:$T,COLUMN(DATOS_ESF!P:P)-2,0),"")</f>
        <v>479.87628215243808</v>
      </c>
      <c r="AJ177">
        <f>IFERROR(VLOOKUP($D177,DATOS_ESF!$C:$T,COLUMN(DATOS_ESF!Q:Q)-2,0),"")</f>
        <v>0.3913244954249957</v>
      </c>
      <c r="AK177">
        <f>IFERROR(VLOOKUP($D177,DATOS_ESF!$C:$T,COLUMN(DATOS_ESF!R:R)-2,0),"")</f>
        <v>0.64291152261537166</v>
      </c>
      <c r="AL177">
        <f>IFERROR(VLOOKUP($D177,DATOS_ESF!$C:$T,COLUMN(DATOS_ESF!S:S)-2,0),"")</f>
        <v>0.60879031154539076</v>
      </c>
      <c r="AM177" t="str">
        <f>IFERROR(VLOOKUP($D177,DATOS_ERI!$C:$Z,COLUMN(DATOS_ERI!Z:Z)-2,0),"")</f>
        <v/>
      </c>
      <c r="AN177" t="str">
        <f>IFERROR(VLOOKUP($D177,DATOS_ERI!$C:$AA,COLUMN(DATOS_ERI!AA:AA)-2,0),"")</f>
        <v/>
      </c>
    </row>
    <row r="183" spans="1:40" x14ac:dyDescent="0.25">
      <c r="K183" s="41"/>
      <c r="O183" s="1"/>
    </row>
    <row r="184" spans="1:40" x14ac:dyDescent="0.25">
      <c r="E184" s="39"/>
    </row>
    <row r="185" spans="1:40" x14ac:dyDescent="0.25">
      <c r="K185" s="44"/>
      <c r="O185" s="39"/>
    </row>
    <row r="186" spans="1:40" x14ac:dyDescent="0.25">
      <c r="O186" s="39"/>
    </row>
    <row r="187" spans="1:40" x14ac:dyDescent="0.25">
      <c r="K187" s="42"/>
      <c r="O187" s="39"/>
    </row>
    <row r="188" spans="1:40" x14ac:dyDescent="0.25">
      <c r="O188" s="39"/>
    </row>
    <row r="189" spans="1:40" x14ac:dyDescent="0.25">
      <c r="O189" s="39"/>
    </row>
    <row r="190" spans="1:40" x14ac:dyDescent="0.25">
      <c r="O190" s="39"/>
    </row>
    <row r="191" spans="1:40" x14ac:dyDescent="0.25">
      <c r="O191" s="39"/>
    </row>
    <row r="192" spans="1:40" x14ac:dyDescent="0.25">
      <c r="O192" s="43"/>
    </row>
  </sheetData>
  <autoFilter ref="A1:AM177">
    <filterColumn colId="1">
      <filters>
        <filter val="ODINSA SERVICIOS S.A.S"/>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89"/>
  <sheetViews>
    <sheetView workbookViewId="0">
      <selection activeCell="B6" sqref="B6"/>
    </sheetView>
  </sheetViews>
  <sheetFormatPr baseColWidth="10" defaultColWidth="11.140625" defaultRowHeight="15" x14ac:dyDescent="0.25"/>
  <cols>
    <col min="1" max="1" width="10" bestFit="1" customWidth="1"/>
    <col min="2" max="2" width="10" customWidth="1"/>
    <col min="3" max="3" width="9" bestFit="1" customWidth="1"/>
    <col min="4" max="4" width="7.7109375" bestFit="1" customWidth="1"/>
    <col min="5" max="5" width="51.5703125" bestFit="1" customWidth="1"/>
    <col min="6" max="6" width="15.5703125" style="1" bestFit="1" customWidth="1"/>
    <col min="7" max="7" width="12.140625" customWidth="1"/>
    <col min="8" max="8" width="5.140625" customWidth="1"/>
    <col min="9" max="9" width="12.140625" customWidth="1"/>
    <col min="10" max="10" width="5.140625" customWidth="1"/>
    <col min="11" max="11" width="12.140625" customWidth="1"/>
    <col min="12" max="12" width="5.140625" customWidth="1"/>
    <col min="13" max="13" width="12.140625" customWidth="1"/>
    <col min="14" max="14" width="5.140625" customWidth="1"/>
    <col min="15" max="15" width="12.140625" customWidth="1"/>
    <col min="16" max="16" width="5.140625" customWidth="1"/>
    <col min="17" max="17" width="12.140625" customWidth="1"/>
    <col min="18" max="18" width="5.140625" customWidth="1"/>
    <col min="19" max="19" width="12.140625" customWidth="1"/>
    <col min="20" max="20" width="5.140625" customWidth="1"/>
    <col min="21" max="21" width="12.140625" customWidth="1"/>
    <col min="22" max="22" width="5.140625" customWidth="1"/>
    <col min="24" max="24" width="5.140625" customWidth="1"/>
    <col min="26" max="26" width="5.140625" customWidth="1"/>
    <col min="28" max="28" width="5.140625" customWidth="1"/>
    <col min="30" max="30" width="5.140625" customWidth="1"/>
    <col min="32" max="32" width="5.140625" customWidth="1"/>
    <col min="34" max="34" width="5.140625" customWidth="1"/>
    <col min="36" max="36" width="5.140625" customWidth="1"/>
    <col min="38" max="38" width="5.140625" customWidth="1"/>
    <col min="40" max="40" width="5.140625" customWidth="1"/>
    <col min="42" max="42" width="5.140625" customWidth="1"/>
    <col min="44" max="44" width="5.140625" customWidth="1"/>
    <col min="46" max="46" width="5.140625" customWidth="1"/>
    <col min="48" max="48" width="5.140625" customWidth="1"/>
    <col min="50" max="50" width="5.140625" customWidth="1"/>
    <col min="52" max="52" width="5.140625" customWidth="1"/>
    <col min="54" max="54" width="5.140625" customWidth="1"/>
    <col min="56" max="56" width="5.140625" customWidth="1"/>
    <col min="58" max="58" width="5.140625" customWidth="1"/>
    <col min="60" max="60" width="5.140625" customWidth="1"/>
    <col min="62" max="62" width="5.140625" customWidth="1"/>
    <col min="64" max="64" width="5.140625" customWidth="1"/>
    <col min="66" max="66" width="5.140625" customWidth="1"/>
    <col min="68" max="68" width="5.140625" customWidth="1"/>
    <col min="70" max="70" width="5.140625" customWidth="1"/>
    <col min="72" max="72" width="5.140625" customWidth="1"/>
    <col min="74" max="74" width="5.140625" customWidth="1"/>
    <col min="76" max="76" width="5.140625" customWidth="1"/>
  </cols>
  <sheetData>
    <row r="1" spans="1:6" x14ac:dyDescent="0.25">
      <c r="A1" t="s">
        <v>39</v>
      </c>
      <c r="B1" t="s">
        <v>452</v>
      </c>
      <c r="C1" t="s">
        <v>451</v>
      </c>
      <c r="D1" t="s">
        <v>43</v>
      </c>
      <c r="E1" t="s">
        <v>220</v>
      </c>
      <c r="F1" s="1" t="s">
        <v>42</v>
      </c>
    </row>
    <row r="2" spans="1:6" x14ac:dyDescent="0.25">
      <c r="A2">
        <v>800014246</v>
      </c>
      <c r="B2" t="s">
        <v>332</v>
      </c>
      <c r="D2">
        <v>2016</v>
      </c>
      <c r="E2" t="s">
        <v>1</v>
      </c>
      <c r="F2" s="1">
        <v>397946470</v>
      </c>
    </row>
    <row r="3" spans="1:6" x14ac:dyDescent="0.25">
      <c r="A3">
        <v>800014246</v>
      </c>
      <c r="B3" t="s">
        <v>332</v>
      </c>
      <c r="D3">
        <v>2017</v>
      </c>
      <c r="E3" t="s">
        <v>1</v>
      </c>
      <c r="F3" s="1">
        <v>165014068</v>
      </c>
    </row>
    <row r="4" spans="1:6" x14ac:dyDescent="0.25">
      <c r="A4">
        <v>800028455</v>
      </c>
      <c r="B4" t="s">
        <v>0</v>
      </c>
      <c r="D4">
        <v>2016</v>
      </c>
      <c r="E4" t="s">
        <v>1</v>
      </c>
      <c r="F4" s="1">
        <v>10797941</v>
      </c>
    </row>
    <row r="5" spans="1:6" x14ac:dyDescent="0.25">
      <c r="A5">
        <v>800093117</v>
      </c>
      <c r="B5" t="s">
        <v>334</v>
      </c>
      <c r="D5">
        <v>2016</v>
      </c>
      <c r="E5" t="s">
        <v>1</v>
      </c>
      <c r="F5" s="1">
        <v>611844020</v>
      </c>
    </row>
    <row r="6" spans="1:6" x14ac:dyDescent="0.25">
      <c r="A6">
        <v>800093117</v>
      </c>
      <c r="B6" t="s">
        <v>334</v>
      </c>
      <c r="D6">
        <v>2017</v>
      </c>
      <c r="E6" t="s">
        <v>1</v>
      </c>
      <c r="F6" s="1">
        <v>435749560</v>
      </c>
    </row>
    <row r="7" spans="1:6" x14ac:dyDescent="0.25">
      <c r="A7">
        <v>800094968</v>
      </c>
      <c r="B7" t="s">
        <v>336</v>
      </c>
      <c r="D7">
        <v>2016</v>
      </c>
      <c r="E7" t="s">
        <v>1</v>
      </c>
      <c r="F7" s="1">
        <v>585883976</v>
      </c>
    </row>
    <row r="8" spans="1:6" x14ac:dyDescent="0.25">
      <c r="A8">
        <v>800094968</v>
      </c>
      <c r="B8" t="s">
        <v>336</v>
      </c>
      <c r="D8">
        <v>2017</v>
      </c>
      <c r="E8" t="s">
        <v>1</v>
      </c>
      <c r="F8" s="1">
        <v>280543985</v>
      </c>
    </row>
    <row r="9" spans="1:6" x14ac:dyDescent="0.25">
      <c r="A9">
        <v>800095951</v>
      </c>
      <c r="B9" t="s">
        <v>338</v>
      </c>
      <c r="D9">
        <v>2016</v>
      </c>
      <c r="E9" t="s">
        <v>1</v>
      </c>
      <c r="F9" s="1">
        <v>42985410</v>
      </c>
    </row>
    <row r="10" spans="1:6" x14ac:dyDescent="0.25">
      <c r="A10">
        <v>800095951</v>
      </c>
      <c r="B10" t="s">
        <v>338</v>
      </c>
      <c r="D10">
        <v>2017</v>
      </c>
      <c r="E10" t="s">
        <v>1</v>
      </c>
      <c r="F10" s="1">
        <v>43064536</v>
      </c>
    </row>
    <row r="11" spans="1:6" x14ac:dyDescent="0.25">
      <c r="A11">
        <v>800140959</v>
      </c>
      <c r="B11" t="s">
        <v>340</v>
      </c>
      <c r="D11">
        <v>2016</v>
      </c>
      <c r="E11" t="s">
        <v>1</v>
      </c>
      <c r="F11" s="1">
        <v>82634518</v>
      </c>
    </row>
    <row r="12" spans="1:6" x14ac:dyDescent="0.25">
      <c r="A12">
        <v>800140959</v>
      </c>
      <c r="B12" t="s">
        <v>340</v>
      </c>
      <c r="D12">
        <v>2017</v>
      </c>
      <c r="E12" t="s">
        <v>1</v>
      </c>
      <c r="F12" s="1">
        <v>40904491</v>
      </c>
    </row>
    <row r="13" spans="1:6" x14ac:dyDescent="0.25">
      <c r="A13">
        <v>800173155</v>
      </c>
      <c r="B13" t="s">
        <v>341</v>
      </c>
      <c r="D13">
        <v>2015</v>
      </c>
      <c r="E13" t="s">
        <v>1</v>
      </c>
      <c r="F13" s="1">
        <v>112855481</v>
      </c>
    </row>
    <row r="14" spans="1:6" x14ac:dyDescent="0.25">
      <c r="A14">
        <v>800173155</v>
      </c>
      <c r="B14" t="s">
        <v>341</v>
      </c>
      <c r="D14">
        <v>2016</v>
      </c>
      <c r="E14" t="s">
        <v>1</v>
      </c>
      <c r="F14" s="1">
        <v>489089184</v>
      </c>
    </row>
    <row r="15" spans="1:6" x14ac:dyDescent="0.25">
      <c r="A15">
        <v>800173155</v>
      </c>
      <c r="B15" t="s">
        <v>341</v>
      </c>
      <c r="D15">
        <v>2017</v>
      </c>
      <c r="E15" t="s">
        <v>1</v>
      </c>
      <c r="F15" s="1">
        <v>465808536</v>
      </c>
    </row>
    <row r="16" spans="1:6" x14ac:dyDescent="0.25">
      <c r="A16">
        <v>800182330</v>
      </c>
      <c r="B16" t="s">
        <v>342</v>
      </c>
      <c r="D16">
        <v>2016</v>
      </c>
      <c r="E16" t="s">
        <v>1</v>
      </c>
      <c r="F16" s="1">
        <v>444096632</v>
      </c>
    </row>
    <row r="17" spans="1:6" x14ac:dyDescent="0.25">
      <c r="A17">
        <v>800182330</v>
      </c>
      <c r="B17" t="s">
        <v>342</v>
      </c>
      <c r="D17">
        <v>2017</v>
      </c>
      <c r="E17" t="s">
        <v>1</v>
      </c>
      <c r="F17" s="1">
        <v>249328351</v>
      </c>
    </row>
    <row r="18" spans="1:6" x14ac:dyDescent="0.25">
      <c r="A18">
        <v>800185295</v>
      </c>
      <c r="B18" t="s">
        <v>344</v>
      </c>
      <c r="D18">
        <v>2015</v>
      </c>
      <c r="E18" t="s">
        <v>1</v>
      </c>
      <c r="F18" s="1">
        <v>762806445</v>
      </c>
    </row>
    <row r="19" spans="1:6" x14ac:dyDescent="0.25">
      <c r="A19">
        <v>800185295</v>
      </c>
      <c r="B19" t="s">
        <v>344</v>
      </c>
      <c r="D19">
        <v>2016</v>
      </c>
      <c r="E19" t="s">
        <v>1</v>
      </c>
      <c r="F19" s="1">
        <v>1879315664</v>
      </c>
    </row>
    <row r="20" spans="1:6" x14ac:dyDescent="0.25">
      <c r="A20">
        <v>800185295</v>
      </c>
      <c r="B20" t="s">
        <v>344</v>
      </c>
      <c r="D20">
        <v>2017</v>
      </c>
      <c r="E20" t="s">
        <v>1</v>
      </c>
      <c r="F20" s="1">
        <v>1039937015</v>
      </c>
    </row>
    <row r="21" spans="1:6" x14ac:dyDescent="0.25">
      <c r="A21">
        <v>800200598</v>
      </c>
      <c r="B21" t="s">
        <v>345</v>
      </c>
      <c r="D21">
        <v>2016</v>
      </c>
      <c r="E21" t="s">
        <v>1</v>
      </c>
      <c r="F21" s="1">
        <v>496718580</v>
      </c>
    </row>
    <row r="22" spans="1:6" x14ac:dyDescent="0.25">
      <c r="A22">
        <v>800200598</v>
      </c>
      <c r="B22" t="s">
        <v>345</v>
      </c>
      <c r="D22">
        <v>2017</v>
      </c>
      <c r="E22" t="s">
        <v>1</v>
      </c>
      <c r="F22" s="1">
        <v>270865703</v>
      </c>
    </row>
    <row r="23" spans="1:6" x14ac:dyDescent="0.25">
      <c r="A23">
        <v>800208146</v>
      </c>
      <c r="B23" t="s">
        <v>346</v>
      </c>
      <c r="D23">
        <v>2016</v>
      </c>
      <c r="E23" t="s">
        <v>1</v>
      </c>
      <c r="F23" s="1">
        <v>197223394</v>
      </c>
    </row>
    <row r="24" spans="1:6" x14ac:dyDescent="0.25">
      <c r="A24">
        <v>800208146</v>
      </c>
      <c r="B24" t="s">
        <v>346</v>
      </c>
      <c r="D24">
        <v>2017</v>
      </c>
      <c r="E24" t="s">
        <v>1</v>
      </c>
      <c r="F24" s="1">
        <v>196929491</v>
      </c>
    </row>
    <row r="25" spans="1:6" x14ac:dyDescent="0.25">
      <c r="A25">
        <v>800233881</v>
      </c>
      <c r="B25" t="s">
        <v>161</v>
      </c>
      <c r="D25">
        <v>2016</v>
      </c>
      <c r="E25" t="s">
        <v>1</v>
      </c>
      <c r="F25" s="1">
        <v>575325072</v>
      </c>
    </row>
    <row r="26" spans="1:6" x14ac:dyDescent="0.25">
      <c r="A26">
        <v>800233881</v>
      </c>
      <c r="B26" t="s">
        <v>161</v>
      </c>
      <c r="D26">
        <v>2017</v>
      </c>
      <c r="E26" t="s">
        <v>1</v>
      </c>
      <c r="F26" s="1">
        <v>234345709</v>
      </c>
    </row>
    <row r="27" spans="1:6" x14ac:dyDescent="0.25">
      <c r="A27">
        <v>800240724</v>
      </c>
      <c r="B27" t="s">
        <v>348</v>
      </c>
      <c r="D27">
        <v>2016</v>
      </c>
      <c r="E27" t="s">
        <v>1</v>
      </c>
      <c r="F27" s="1">
        <v>399947375</v>
      </c>
    </row>
    <row r="28" spans="1:6" x14ac:dyDescent="0.25">
      <c r="A28">
        <v>800240724</v>
      </c>
      <c r="B28" t="s">
        <v>348</v>
      </c>
      <c r="D28">
        <v>2017</v>
      </c>
      <c r="E28" t="s">
        <v>1</v>
      </c>
      <c r="F28" s="1">
        <v>277019237</v>
      </c>
    </row>
    <row r="29" spans="1:6" x14ac:dyDescent="0.25">
      <c r="A29">
        <v>811032292</v>
      </c>
      <c r="B29" t="s">
        <v>349</v>
      </c>
      <c r="D29">
        <v>2016</v>
      </c>
      <c r="E29" t="s">
        <v>1</v>
      </c>
      <c r="F29" s="1">
        <v>488339430</v>
      </c>
    </row>
    <row r="30" spans="1:6" x14ac:dyDescent="0.25">
      <c r="A30">
        <v>811032292</v>
      </c>
      <c r="B30" t="s">
        <v>349</v>
      </c>
      <c r="D30">
        <v>2017</v>
      </c>
      <c r="E30" t="s">
        <v>1</v>
      </c>
      <c r="F30" s="1">
        <v>275700945</v>
      </c>
    </row>
    <row r="31" spans="1:6" x14ac:dyDescent="0.25">
      <c r="A31">
        <v>830023542</v>
      </c>
      <c r="B31" t="s">
        <v>146</v>
      </c>
      <c r="D31">
        <v>2015</v>
      </c>
      <c r="E31" t="s">
        <v>1</v>
      </c>
      <c r="F31" s="1">
        <v>264999106</v>
      </c>
    </row>
    <row r="32" spans="1:6" x14ac:dyDescent="0.25">
      <c r="A32">
        <v>830023542</v>
      </c>
      <c r="B32" t="s">
        <v>146</v>
      </c>
      <c r="D32">
        <v>2016</v>
      </c>
      <c r="E32" t="s">
        <v>1</v>
      </c>
      <c r="F32" s="1">
        <v>792156784</v>
      </c>
    </row>
    <row r="33" spans="1:6" x14ac:dyDescent="0.25">
      <c r="A33">
        <v>830023542</v>
      </c>
      <c r="B33" t="s">
        <v>146</v>
      </c>
      <c r="D33">
        <v>2017</v>
      </c>
      <c r="E33" t="s">
        <v>1</v>
      </c>
      <c r="F33" s="1">
        <v>489875376</v>
      </c>
    </row>
    <row r="34" spans="1:6" x14ac:dyDescent="0.25">
      <c r="A34">
        <v>830058272</v>
      </c>
      <c r="B34" t="s">
        <v>352</v>
      </c>
      <c r="D34">
        <v>2015</v>
      </c>
      <c r="E34" t="s">
        <v>1</v>
      </c>
      <c r="F34" s="1">
        <v>121489272</v>
      </c>
    </row>
    <row r="35" spans="1:6" x14ac:dyDescent="0.25">
      <c r="A35">
        <v>830058272</v>
      </c>
      <c r="B35" t="s">
        <v>352</v>
      </c>
      <c r="D35">
        <v>2016</v>
      </c>
      <c r="E35" t="s">
        <v>1</v>
      </c>
      <c r="F35" s="1">
        <v>369536892</v>
      </c>
    </row>
    <row r="36" spans="1:6" x14ac:dyDescent="0.25">
      <c r="A36">
        <v>830058272</v>
      </c>
      <c r="B36" t="s">
        <v>352</v>
      </c>
      <c r="D36">
        <v>2017</v>
      </c>
      <c r="E36" t="s">
        <v>1</v>
      </c>
      <c r="F36" s="1">
        <v>216160770</v>
      </c>
    </row>
    <row r="37" spans="1:6" x14ac:dyDescent="0.25">
      <c r="A37">
        <v>830094920</v>
      </c>
      <c r="B37" t="s">
        <v>350</v>
      </c>
      <c r="D37">
        <v>2016</v>
      </c>
      <c r="E37" t="s">
        <v>1</v>
      </c>
      <c r="F37" s="1">
        <v>539678062</v>
      </c>
    </row>
    <row r="38" spans="1:6" x14ac:dyDescent="0.25">
      <c r="A38">
        <v>830094920</v>
      </c>
      <c r="B38" t="s">
        <v>350</v>
      </c>
      <c r="D38">
        <v>2017</v>
      </c>
      <c r="E38" t="s">
        <v>1</v>
      </c>
      <c r="F38" s="1">
        <v>173640302</v>
      </c>
    </row>
    <row r="39" spans="1:6" x14ac:dyDescent="0.25">
      <c r="A39">
        <v>830097620</v>
      </c>
      <c r="B39" t="s">
        <v>290</v>
      </c>
      <c r="D39">
        <v>2016</v>
      </c>
      <c r="E39" t="s">
        <v>1</v>
      </c>
      <c r="F39" s="1">
        <v>13961552</v>
      </c>
    </row>
    <row r="40" spans="1:6" x14ac:dyDescent="0.25">
      <c r="A40">
        <v>830097620</v>
      </c>
      <c r="B40" t="s">
        <v>290</v>
      </c>
      <c r="D40">
        <v>2017</v>
      </c>
      <c r="E40" t="s">
        <v>1</v>
      </c>
      <c r="F40" s="1">
        <v>10010383</v>
      </c>
    </row>
    <row r="41" spans="1:6" x14ac:dyDescent="0.25">
      <c r="A41">
        <v>830116629</v>
      </c>
      <c r="B41" t="s">
        <v>354</v>
      </c>
      <c r="D41">
        <v>2016</v>
      </c>
      <c r="E41" t="s">
        <v>1</v>
      </c>
      <c r="F41" s="1">
        <v>2227764</v>
      </c>
    </row>
    <row r="42" spans="1:6" x14ac:dyDescent="0.25">
      <c r="A42">
        <v>830116629</v>
      </c>
      <c r="B42" t="s">
        <v>354</v>
      </c>
      <c r="D42">
        <v>2017</v>
      </c>
      <c r="E42" t="s">
        <v>1</v>
      </c>
      <c r="F42" s="1">
        <v>1017846</v>
      </c>
    </row>
    <row r="43" spans="1:6" x14ac:dyDescent="0.25">
      <c r="A43">
        <v>830124992</v>
      </c>
      <c r="B43" t="s">
        <v>357</v>
      </c>
      <c r="D43">
        <v>2015</v>
      </c>
      <c r="E43" t="s">
        <v>1</v>
      </c>
      <c r="F43" s="1">
        <v>3254862</v>
      </c>
    </row>
    <row r="44" spans="1:6" x14ac:dyDescent="0.25">
      <c r="A44">
        <v>830124992</v>
      </c>
      <c r="B44" t="s">
        <v>357</v>
      </c>
      <c r="D44">
        <v>2016</v>
      </c>
      <c r="E44" t="s">
        <v>1</v>
      </c>
      <c r="F44" s="1">
        <v>4631032</v>
      </c>
    </row>
    <row r="45" spans="1:6" x14ac:dyDescent="0.25">
      <c r="A45">
        <v>830124992</v>
      </c>
      <c r="B45" t="s">
        <v>357</v>
      </c>
      <c r="D45">
        <v>2017</v>
      </c>
      <c r="E45" t="s">
        <v>1</v>
      </c>
      <c r="F45" s="1">
        <v>117959</v>
      </c>
    </row>
    <row r="46" spans="1:6" x14ac:dyDescent="0.25">
      <c r="A46">
        <v>860000656</v>
      </c>
      <c r="B46" t="s">
        <v>221</v>
      </c>
      <c r="D46">
        <v>2015</v>
      </c>
      <c r="E46" t="s">
        <v>1</v>
      </c>
      <c r="F46" s="1">
        <v>183088359</v>
      </c>
    </row>
    <row r="47" spans="1:6" x14ac:dyDescent="0.25">
      <c r="A47">
        <v>860000656</v>
      </c>
      <c r="B47" t="s">
        <v>221</v>
      </c>
      <c r="D47">
        <v>2016</v>
      </c>
      <c r="E47" t="s">
        <v>1</v>
      </c>
      <c r="F47" s="1">
        <v>322046696</v>
      </c>
    </row>
    <row r="48" spans="1:6" x14ac:dyDescent="0.25">
      <c r="A48">
        <v>860000656</v>
      </c>
      <c r="B48" t="s">
        <v>221</v>
      </c>
      <c r="D48">
        <v>2017</v>
      </c>
      <c r="E48" t="s">
        <v>1</v>
      </c>
      <c r="F48" s="1">
        <v>192585925</v>
      </c>
    </row>
    <row r="49" spans="1:6" x14ac:dyDescent="0.25">
      <c r="A49">
        <v>860001986</v>
      </c>
      <c r="B49" t="s">
        <v>293</v>
      </c>
      <c r="D49">
        <v>2016</v>
      </c>
      <c r="E49" t="s">
        <v>1</v>
      </c>
      <c r="F49" s="1">
        <v>184154852</v>
      </c>
    </row>
    <row r="50" spans="1:6" x14ac:dyDescent="0.25">
      <c r="A50">
        <v>860001986</v>
      </c>
      <c r="B50" t="s">
        <v>293</v>
      </c>
      <c r="D50">
        <v>2017</v>
      </c>
      <c r="E50" t="s">
        <v>1</v>
      </c>
      <c r="F50" s="1">
        <v>106066758</v>
      </c>
    </row>
    <row r="51" spans="1:6" x14ac:dyDescent="0.25">
      <c r="A51">
        <v>860002837</v>
      </c>
      <c r="B51" t="s">
        <v>227</v>
      </c>
      <c r="D51">
        <v>2015</v>
      </c>
      <c r="E51" t="s">
        <v>1</v>
      </c>
      <c r="F51" s="1">
        <v>49772711</v>
      </c>
    </row>
    <row r="52" spans="1:6" x14ac:dyDescent="0.25">
      <c r="A52">
        <v>860002837</v>
      </c>
      <c r="B52" t="s">
        <v>227</v>
      </c>
      <c r="D52">
        <v>2016</v>
      </c>
      <c r="E52" t="s">
        <v>1</v>
      </c>
      <c r="F52" s="1">
        <v>153805620</v>
      </c>
    </row>
    <row r="53" spans="1:6" x14ac:dyDescent="0.25">
      <c r="A53">
        <v>860002837</v>
      </c>
      <c r="B53" t="s">
        <v>227</v>
      </c>
      <c r="D53">
        <v>2017</v>
      </c>
      <c r="E53" t="s">
        <v>1</v>
      </c>
      <c r="F53" s="1">
        <v>109414875</v>
      </c>
    </row>
    <row r="54" spans="1:6" x14ac:dyDescent="0.25">
      <c r="A54">
        <v>860009250</v>
      </c>
      <c r="B54" t="s">
        <v>362</v>
      </c>
      <c r="D54">
        <v>2016</v>
      </c>
      <c r="E54" t="s">
        <v>1</v>
      </c>
      <c r="F54" s="1">
        <v>37067714</v>
      </c>
    </row>
    <row r="55" spans="1:6" x14ac:dyDescent="0.25">
      <c r="A55">
        <v>860009250</v>
      </c>
      <c r="B55" t="s">
        <v>362</v>
      </c>
      <c r="D55">
        <v>2017</v>
      </c>
      <c r="E55" t="s">
        <v>1</v>
      </c>
      <c r="F55" s="1">
        <v>24805150</v>
      </c>
    </row>
    <row r="56" spans="1:6" x14ac:dyDescent="0.25">
      <c r="A56">
        <v>860014285</v>
      </c>
      <c r="B56" t="s">
        <v>356</v>
      </c>
      <c r="D56">
        <v>2016</v>
      </c>
      <c r="E56" t="s">
        <v>1</v>
      </c>
      <c r="F56" s="1">
        <v>21362846</v>
      </c>
    </row>
    <row r="57" spans="1:6" x14ac:dyDescent="0.25">
      <c r="A57">
        <v>860014285</v>
      </c>
      <c r="B57" t="s">
        <v>356</v>
      </c>
      <c r="D57">
        <v>2017</v>
      </c>
      <c r="E57" t="s">
        <v>1</v>
      </c>
      <c r="F57" s="1">
        <v>12800976</v>
      </c>
    </row>
    <row r="58" spans="1:6" x14ac:dyDescent="0.25">
      <c r="A58">
        <v>860031361</v>
      </c>
      <c r="B58" t="s">
        <v>297</v>
      </c>
      <c r="D58">
        <v>2016</v>
      </c>
      <c r="E58" t="s">
        <v>1</v>
      </c>
      <c r="F58" s="1">
        <v>181101156</v>
      </c>
    </row>
    <row r="59" spans="1:6" x14ac:dyDescent="0.25">
      <c r="A59">
        <v>860031361</v>
      </c>
      <c r="B59" t="s">
        <v>297</v>
      </c>
      <c r="D59">
        <v>2017</v>
      </c>
      <c r="E59" t="s">
        <v>1</v>
      </c>
      <c r="F59" s="1">
        <v>88277408</v>
      </c>
    </row>
    <row r="60" spans="1:6" x14ac:dyDescent="0.25">
      <c r="A60">
        <v>860035996</v>
      </c>
      <c r="B60" t="s">
        <v>229</v>
      </c>
      <c r="D60">
        <v>2015</v>
      </c>
      <c r="E60" t="s">
        <v>1</v>
      </c>
      <c r="F60" s="1">
        <v>100267568</v>
      </c>
    </row>
    <row r="61" spans="1:6" x14ac:dyDescent="0.25">
      <c r="A61">
        <v>860035996</v>
      </c>
      <c r="B61" t="s">
        <v>229</v>
      </c>
      <c r="D61">
        <v>2016</v>
      </c>
      <c r="E61" t="s">
        <v>1</v>
      </c>
      <c r="F61" s="1">
        <v>102821552</v>
      </c>
    </row>
    <row r="62" spans="1:6" x14ac:dyDescent="0.25">
      <c r="A62">
        <v>860035996</v>
      </c>
      <c r="B62" t="s">
        <v>229</v>
      </c>
      <c r="D62">
        <v>2017</v>
      </c>
      <c r="E62" t="s">
        <v>1</v>
      </c>
      <c r="F62" s="1">
        <v>43553802</v>
      </c>
    </row>
    <row r="63" spans="1:6" x14ac:dyDescent="0.25">
      <c r="A63">
        <v>860058070</v>
      </c>
      <c r="B63" t="s">
        <v>364</v>
      </c>
      <c r="D63">
        <v>2015</v>
      </c>
      <c r="E63" t="s">
        <v>1</v>
      </c>
      <c r="F63" s="1">
        <v>459059639</v>
      </c>
    </row>
    <row r="64" spans="1:6" x14ac:dyDescent="0.25">
      <c r="A64">
        <v>860058070</v>
      </c>
      <c r="B64" t="s">
        <v>364</v>
      </c>
      <c r="D64">
        <v>2016</v>
      </c>
      <c r="E64" t="s">
        <v>1</v>
      </c>
      <c r="F64" s="1">
        <v>1097200759</v>
      </c>
    </row>
    <row r="65" spans="1:6" x14ac:dyDescent="0.25">
      <c r="A65">
        <v>860058070</v>
      </c>
      <c r="B65" t="s">
        <v>364</v>
      </c>
      <c r="D65">
        <v>2017</v>
      </c>
      <c r="E65" t="s">
        <v>1</v>
      </c>
      <c r="F65" s="1">
        <v>712593440</v>
      </c>
    </row>
    <row r="66" spans="1:6" x14ac:dyDescent="0.25">
      <c r="A66">
        <v>860059851</v>
      </c>
      <c r="B66" t="s">
        <v>365</v>
      </c>
      <c r="D66">
        <v>2015</v>
      </c>
      <c r="E66" t="s">
        <v>1</v>
      </c>
      <c r="F66" s="1">
        <v>130303884</v>
      </c>
    </row>
    <row r="67" spans="1:6" x14ac:dyDescent="0.25">
      <c r="A67">
        <v>860059851</v>
      </c>
      <c r="B67" t="s">
        <v>365</v>
      </c>
      <c r="D67">
        <v>2016</v>
      </c>
      <c r="E67" t="s">
        <v>1</v>
      </c>
      <c r="F67" s="1">
        <v>121783710</v>
      </c>
    </row>
    <row r="68" spans="1:6" x14ac:dyDescent="0.25">
      <c r="A68">
        <v>860059851</v>
      </c>
      <c r="B68" t="s">
        <v>365</v>
      </c>
      <c r="D68">
        <v>2017</v>
      </c>
      <c r="E68" t="s">
        <v>1</v>
      </c>
      <c r="F68" s="1">
        <v>38654866</v>
      </c>
    </row>
    <row r="69" spans="1:6" x14ac:dyDescent="0.25">
      <c r="A69">
        <v>860067697</v>
      </c>
      <c r="B69" t="s">
        <v>359</v>
      </c>
      <c r="D69">
        <v>2016</v>
      </c>
      <c r="E69" t="s">
        <v>1</v>
      </c>
      <c r="F69" s="1">
        <v>23554191</v>
      </c>
    </row>
    <row r="70" spans="1:6" x14ac:dyDescent="0.25">
      <c r="A70">
        <v>860067697</v>
      </c>
      <c r="B70" t="s">
        <v>359</v>
      </c>
      <c r="D70">
        <v>2017</v>
      </c>
      <c r="E70" t="s">
        <v>1</v>
      </c>
      <c r="F70" s="1">
        <v>22640542</v>
      </c>
    </row>
    <row r="71" spans="1:6" x14ac:dyDescent="0.25">
      <c r="A71">
        <v>860077099</v>
      </c>
      <c r="B71" t="s">
        <v>371</v>
      </c>
      <c r="D71">
        <v>2016</v>
      </c>
      <c r="E71" t="s">
        <v>1</v>
      </c>
      <c r="F71" s="1">
        <v>66535904</v>
      </c>
    </row>
    <row r="72" spans="1:6" x14ac:dyDescent="0.25">
      <c r="A72">
        <v>860077099</v>
      </c>
      <c r="B72" t="s">
        <v>371</v>
      </c>
      <c r="D72">
        <v>2017</v>
      </c>
      <c r="E72" t="s">
        <v>1</v>
      </c>
      <c r="F72" s="1">
        <v>35959734</v>
      </c>
    </row>
    <row r="73" spans="1:6" x14ac:dyDescent="0.25">
      <c r="A73">
        <v>860354402</v>
      </c>
      <c r="B73" t="s">
        <v>295</v>
      </c>
      <c r="D73">
        <v>2016</v>
      </c>
      <c r="E73" t="s">
        <v>1</v>
      </c>
      <c r="F73" s="1">
        <v>12975285</v>
      </c>
    </row>
    <row r="74" spans="1:6" x14ac:dyDescent="0.25">
      <c r="A74">
        <v>860354402</v>
      </c>
      <c r="B74" t="s">
        <v>295</v>
      </c>
      <c r="D74">
        <v>2017</v>
      </c>
      <c r="E74" t="s">
        <v>1</v>
      </c>
      <c r="F74" s="1">
        <v>8035522</v>
      </c>
    </row>
    <row r="75" spans="1:6" x14ac:dyDescent="0.25">
      <c r="A75">
        <v>860505064</v>
      </c>
      <c r="B75" t="s">
        <v>361</v>
      </c>
      <c r="D75">
        <v>2016</v>
      </c>
      <c r="E75" t="s">
        <v>1</v>
      </c>
      <c r="F75" s="1">
        <v>31427682</v>
      </c>
    </row>
    <row r="76" spans="1:6" x14ac:dyDescent="0.25">
      <c r="A76">
        <v>860505064</v>
      </c>
      <c r="B76" t="s">
        <v>361</v>
      </c>
      <c r="D76">
        <v>2017</v>
      </c>
      <c r="E76" t="s">
        <v>1</v>
      </c>
      <c r="F76" s="1">
        <v>14767301</v>
      </c>
    </row>
    <row r="77" spans="1:6" x14ac:dyDescent="0.25">
      <c r="A77">
        <v>860510628</v>
      </c>
      <c r="B77" t="s">
        <v>373</v>
      </c>
      <c r="D77">
        <v>2015</v>
      </c>
      <c r="E77" t="s">
        <v>1</v>
      </c>
      <c r="F77" s="1">
        <v>62626594</v>
      </c>
    </row>
    <row r="78" spans="1:6" x14ac:dyDescent="0.25">
      <c r="A78">
        <v>860510628</v>
      </c>
      <c r="B78" t="s">
        <v>373</v>
      </c>
      <c r="D78">
        <v>2016</v>
      </c>
      <c r="E78" t="s">
        <v>1</v>
      </c>
      <c r="F78" s="1">
        <v>93745902</v>
      </c>
    </row>
    <row r="79" spans="1:6" x14ac:dyDescent="0.25">
      <c r="A79">
        <v>860510628</v>
      </c>
      <c r="B79" t="s">
        <v>373</v>
      </c>
      <c r="D79">
        <v>2017</v>
      </c>
      <c r="E79" t="s">
        <v>1</v>
      </c>
      <c r="F79" s="1">
        <v>7408534</v>
      </c>
    </row>
    <row r="80" spans="1:6" x14ac:dyDescent="0.25">
      <c r="A80">
        <v>860515523</v>
      </c>
      <c r="B80" t="s">
        <v>231</v>
      </c>
      <c r="D80">
        <v>2015</v>
      </c>
      <c r="E80" t="s">
        <v>1</v>
      </c>
      <c r="F80" s="1">
        <v>9169510</v>
      </c>
    </row>
    <row r="81" spans="1:6" x14ac:dyDescent="0.25">
      <c r="A81">
        <v>860515523</v>
      </c>
      <c r="B81" t="s">
        <v>231</v>
      </c>
      <c r="D81">
        <v>2016</v>
      </c>
      <c r="E81" t="s">
        <v>1</v>
      </c>
      <c r="F81" s="1">
        <v>50114584</v>
      </c>
    </row>
    <row r="82" spans="1:6" x14ac:dyDescent="0.25">
      <c r="A82">
        <v>860515523</v>
      </c>
      <c r="B82" t="s">
        <v>231</v>
      </c>
      <c r="D82">
        <v>2017</v>
      </c>
      <c r="E82" t="s">
        <v>1</v>
      </c>
      <c r="F82" s="1">
        <v>9461825</v>
      </c>
    </row>
    <row r="83" spans="1:6" x14ac:dyDescent="0.25">
      <c r="A83">
        <v>860527800</v>
      </c>
      <c r="B83" t="s">
        <v>296</v>
      </c>
      <c r="D83">
        <v>2016</v>
      </c>
      <c r="E83" t="s">
        <v>1</v>
      </c>
      <c r="F83" s="1">
        <v>137513956</v>
      </c>
    </row>
    <row r="84" spans="1:6" x14ac:dyDescent="0.25">
      <c r="A84">
        <v>860527800</v>
      </c>
      <c r="B84" t="s">
        <v>296</v>
      </c>
      <c r="D84">
        <v>2017</v>
      </c>
      <c r="E84" t="s">
        <v>1</v>
      </c>
      <c r="F84" s="1">
        <v>110415466</v>
      </c>
    </row>
    <row r="85" spans="1:6" x14ac:dyDescent="0.25">
      <c r="A85">
        <v>860532790</v>
      </c>
      <c r="B85" t="s">
        <v>374</v>
      </c>
      <c r="D85">
        <v>2016</v>
      </c>
      <c r="E85" t="s">
        <v>1</v>
      </c>
      <c r="F85" s="1">
        <v>7500736</v>
      </c>
    </row>
    <row r="86" spans="1:6" x14ac:dyDescent="0.25">
      <c r="A86">
        <v>860532790</v>
      </c>
      <c r="B86" t="s">
        <v>374</v>
      </c>
      <c r="D86">
        <v>2017</v>
      </c>
      <c r="E86" t="s">
        <v>1</v>
      </c>
      <c r="F86" s="1">
        <v>5502664</v>
      </c>
    </row>
    <row r="87" spans="1:6" x14ac:dyDescent="0.25">
      <c r="A87">
        <v>890205645</v>
      </c>
      <c r="B87" t="s">
        <v>166</v>
      </c>
      <c r="D87">
        <v>2016</v>
      </c>
      <c r="E87" t="s">
        <v>1</v>
      </c>
      <c r="F87" s="1">
        <v>564550788</v>
      </c>
    </row>
    <row r="88" spans="1:6" x14ac:dyDescent="0.25">
      <c r="A88">
        <v>890205645</v>
      </c>
      <c r="B88" t="s">
        <v>166</v>
      </c>
      <c r="D88">
        <v>2017</v>
      </c>
      <c r="E88" t="s">
        <v>1</v>
      </c>
      <c r="F88" s="1">
        <v>401550860</v>
      </c>
    </row>
    <row r="89" spans="1:6" x14ac:dyDescent="0.25">
      <c r="A89">
        <v>890312765</v>
      </c>
      <c r="B89" t="s">
        <v>363</v>
      </c>
      <c r="D89">
        <v>2016</v>
      </c>
      <c r="E89" t="s">
        <v>1</v>
      </c>
      <c r="F89" s="1">
        <v>583433370</v>
      </c>
    </row>
    <row r="90" spans="1:6" x14ac:dyDescent="0.25">
      <c r="A90">
        <v>890312765</v>
      </c>
      <c r="B90" t="s">
        <v>363</v>
      </c>
      <c r="D90">
        <v>2017</v>
      </c>
      <c r="E90" t="s">
        <v>1</v>
      </c>
      <c r="F90" s="1">
        <v>214519599</v>
      </c>
    </row>
    <row r="91" spans="1:6" x14ac:dyDescent="0.25">
      <c r="A91">
        <v>890806999</v>
      </c>
      <c r="B91" t="s">
        <v>366</v>
      </c>
      <c r="D91">
        <v>2016</v>
      </c>
      <c r="E91" t="s">
        <v>1</v>
      </c>
      <c r="F91" s="1">
        <v>309363432</v>
      </c>
    </row>
    <row r="92" spans="1:6" x14ac:dyDescent="0.25">
      <c r="A92">
        <v>890806999</v>
      </c>
      <c r="B92" t="s">
        <v>366</v>
      </c>
      <c r="D92">
        <v>2017</v>
      </c>
      <c r="E92" t="s">
        <v>1</v>
      </c>
      <c r="F92" s="1">
        <v>162236892</v>
      </c>
    </row>
    <row r="93" spans="1:6" x14ac:dyDescent="0.25">
      <c r="A93">
        <v>890903035</v>
      </c>
      <c r="B93" t="s">
        <v>369</v>
      </c>
      <c r="D93">
        <v>2015</v>
      </c>
      <c r="E93" t="s">
        <v>1</v>
      </c>
      <c r="F93" s="1">
        <v>306701012</v>
      </c>
    </row>
    <row r="94" spans="1:6" x14ac:dyDescent="0.25">
      <c r="A94">
        <v>890903035</v>
      </c>
      <c r="B94" t="s">
        <v>369</v>
      </c>
      <c r="D94">
        <v>2016</v>
      </c>
      <c r="E94" t="s">
        <v>1</v>
      </c>
      <c r="F94" s="1">
        <v>635479496</v>
      </c>
    </row>
    <row r="95" spans="1:6" x14ac:dyDescent="0.25">
      <c r="A95">
        <v>890903035</v>
      </c>
      <c r="B95" t="s">
        <v>369</v>
      </c>
      <c r="D95">
        <v>2017</v>
      </c>
      <c r="E95" t="s">
        <v>1</v>
      </c>
      <c r="F95" s="1">
        <v>213986869</v>
      </c>
    </row>
    <row r="96" spans="1:6" x14ac:dyDescent="0.25">
      <c r="A96">
        <v>890903055</v>
      </c>
      <c r="B96" t="s">
        <v>232</v>
      </c>
      <c r="D96">
        <v>2015</v>
      </c>
      <c r="E96" t="s">
        <v>1</v>
      </c>
      <c r="F96" s="1">
        <v>106496000</v>
      </c>
    </row>
    <row r="97" spans="1:6" x14ac:dyDescent="0.25">
      <c r="A97">
        <v>890903055</v>
      </c>
      <c r="B97" t="s">
        <v>232</v>
      </c>
      <c r="D97">
        <v>2016</v>
      </c>
      <c r="E97" t="s">
        <v>1</v>
      </c>
      <c r="F97" s="1">
        <v>161358136</v>
      </c>
    </row>
    <row r="98" spans="1:6" x14ac:dyDescent="0.25">
      <c r="A98">
        <v>890903055</v>
      </c>
      <c r="B98" t="s">
        <v>232</v>
      </c>
      <c r="D98">
        <v>2017</v>
      </c>
      <c r="E98" t="s">
        <v>1</v>
      </c>
      <c r="F98" s="1">
        <v>78990330</v>
      </c>
    </row>
    <row r="99" spans="1:6" x14ac:dyDescent="0.25">
      <c r="A99">
        <v>890905022</v>
      </c>
      <c r="B99" t="s">
        <v>370</v>
      </c>
      <c r="D99">
        <v>2015</v>
      </c>
      <c r="E99" t="s">
        <v>1</v>
      </c>
      <c r="F99" s="1">
        <v>170286509</v>
      </c>
    </row>
    <row r="100" spans="1:6" x14ac:dyDescent="0.25">
      <c r="A100">
        <v>890905022</v>
      </c>
      <c r="B100" t="s">
        <v>370</v>
      </c>
      <c r="D100">
        <v>2016</v>
      </c>
      <c r="E100" t="s">
        <v>1</v>
      </c>
      <c r="F100" s="1">
        <v>391254852</v>
      </c>
    </row>
    <row r="101" spans="1:6" x14ac:dyDescent="0.25">
      <c r="A101">
        <v>890905022</v>
      </c>
      <c r="B101" t="s">
        <v>370</v>
      </c>
      <c r="D101">
        <v>2017</v>
      </c>
      <c r="E101" t="s">
        <v>1</v>
      </c>
      <c r="F101" s="1">
        <v>178339479</v>
      </c>
    </row>
    <row r="102" spans="1:6" x14ac:dyDescent="0.25">
      <c r="A102">
        <v>890908097</v>
      </c>
      <c r="B102" t="s">
        <v>377</v>
      </c>
      <c r="D102">
        <v>2016</v>
      </c>
      <c r="E102" t="s">
        <v>1</v>
      </c>
      <c r="F102" s="1">
        <v>40270732</v>
      </c>
    </row>
    <row r="103" spans="1:6" x14ac:dyDescent="0.25">
      <c r="A103">
        <v>890908097</v>
      </c>
      <c r="B103" t="s">
        <v>377</v>
      </c>
      <c r="D103">
        <v>2017</v>
      </c>
      <c r="E103" t="s">
        <v>1</v>
      </c>
      <c r="F103" s="1">
        <v>21936699</v>
      </c>
    </row>
    <row r="104" spans="1:6" x14ac:dyDescent="0.25">
      <c r="A104">
        <v>890908901</v>
      </c>
      <c r="B104" t="s">
        <v>372</v>
      </c>
      <c r="D104">
        <v>2015</v>
      </c>
      <c r="E104" t="s">
        <v>1</v>
      </c>
      <c r="F104" s="1">
        <v>64723879</v>
      </c>
    </row>
    <row r="105" spans="1:6" x14ac:dyDescent="0.25">
      <c r="A105">
        <v>890908901</v>
      </c>
      <c r="B105" t="s">
        <v>372</v>
      </c>
      <c r="D105">
        <v>2016</v>
      </c>
      <c r="E105" t="s">
        <v>1</v>
      </c>
      <c r="F105" s="1">
        <v>150258772</v>
      </c>
    </row>
    <row r="106" spans="1:6" x14ac:dyDescent="0.25">
      <c r="A106">
        <v>890908901</v>
      </c>
      <c r="B106" t="s">
        <v>372</v>
      </c>
      <c r="D106">
        <v>2017</v>
      </c>
      <c r="E106" t="s">
        <v>1</v>
      </c>
      <c r="F106" s="1">
        <v>70994181</v>
      </c>
    </row>
    <row r="107" spans="1:6" x14ac:dyDescent="0.25">
      <c r="A107">
        <v>890910447</v>
      </c>
      <c r="B107" t="s">
        <v>300</v>
      </c>
      <c r="D107">
        <v>2016</v>
      </c>
      <c r="E107" t="s">
        <v>1</v>
      </c>
      <c r="F107" s="1">
        <v>60975132</v>
      </c>
    </row>
    <row r="108" spans="1:6" x14ac:dyDescent="0.25">
      <c r="A108">
        <v>890910447</v>
      </c>
      <c r="B108" t="s">
        <v>300</v>
      </c>
      <c r="D108">
        <v>2017</v>
      </c>
      <c r="E108" t="s">
        <v>1</v>
      </c>
      <c r="F108" s="1">
        <v>37955937</v>
      </c>
    </row>
    <row r="109" spans="1:6" x14ac:dyDescent="0.25">
      <c r="A109">
        <v>890911431</v>
      </c>
      <c r="B109" t="s">
        <v>378</v>
      </c>
      <c r="D109">
        <v>2016</v>
      </c>
      <c r="E109" t="s">
        <v>1</v>
      </c>
      <c r="F109" s="1">
        <v>521748614</v>
      </c>
    </row>
    <row r="110" spans="1:6" x14ac:dyDescent="0.25">
      <c r="A110">
        <v>890911431</v>
      </c>
      <c r="B110" t="s">
        <v>378</v>
      </c>
      <c r="D110">
        <v>2017</v>
      </c>
      <c r="E110" t="s">
        <v>1</v>
      </c>
      <c r="F110" s="1">
        <v>188103877</v>
      </c>
    </row>
    <row r="111" spans="1:6" x14ac:dyDescent="0.25">
      <c r="A111">
        <v>890920656</v>
      </c>
      <c r="B111" t="s">
        <v>302</v>
      </c>
      <c r="D111">
        <v>2016</v>
      </c>
      <c r="E111" t="s">
        <v>1</v>
      </c>
      <c r="F111" s="1">
        <v>23175556</v>
      </c>
    </row>
    <row r="112" spans="1:6" x14ac:dyDescent="0.25">
      <c r="A112">
        <v>890920656</v>
      </c>
      <c r="B112" t="s">
        <v>302</v>
      </c>
      <c r="D112">
        <v>2017</v>
      </c>
      <c r="E112" t="s">
        <v>1</v>
      </c>
      <c r="F112" s="1">
        <v>11109524</v>
      </c>
    </row>
    <row r="113" spans="1:6" x14ac:dyDescent="0.25">
      <c r="A113">
        <v>890928186</v>
      </c>
      <c r="B113" t="s">
        <v>303</v>
      </c>
      <c r="D113">
        <v>2016</v>
      </c>
      <c r="E113" t="s">
        <v>1</v>
      </c>
      <c r="F113" s="1">
        <v>120352296</v>
      </c>
    </row>
    <row r="114" spans="1:6" x14ac:dyDescent="0.25">
      <c r="A114">
        <v>890928186</v>
      </c>
      <c r="B114" t="s">
        <v>303</v>
      </c>
      <c r="D114">
        <v>2017</v>
      </c>
      <c r="E114" t="s">
        <v>1</v>
      </c>
      <c r="F114" s="1">
        <v>51687793</v>
      </c>
    </row>
    <row r="115" spans="1:6" x14ac:dyDescent="0.25">
      <c r="A115">
        <v>890932424</v>
      </c>
      <c r="B115" t="s">
        <v>379</v>
      </c>
      <c r="D115">
        <v>2016</v>
      </c>
      <c r="E115" t="s">
        <v>1</v>
      </c>
      <c r="F115" s="1">
        <v>408644435</v>
      </c>
    </row>
    <row r="116" spans="1:6" x14ac:dyDescent="0.25">
      <c r="A116">
        <v>890932424</v>
      </c>
      <c r="B116" t="s">
        <v>379</v>
      </c>
      <c r="D116">
        <v>2017</v>
      </c>
      <c r="E116" t="s">
        <v>1</v>
      </c>
      <c r="F116" s="1">
        <v>209516041</v>
      </c>
    </row>
    <row r="117" spans="1:6" x14ac:dyDescent="0.25">
      <c r="A117">
        <v>890939355</v>
      </c>
      <c r="B117" t="s">
        <v>35</v>
      </c>
      <c r="D117">
        <v>2015</v>
      </c>
      <c r="E117" t="s">
        <v>1</v>
      </c>
      <c r="F117" s="1">
        <v>5577905</v>
      </c>
    </row>
    <row r="118" spans="1:6" x14ac:dyDescent="0.25">
      <c r="A118">
        <v>890939355</v>
      </c>
      <c r="B118" t="s">
        <v>35</v>
      </c>
      <c r="D118">
        <v>2016</v>
      </c>
      <c r="E118" t="s">
        <v>1</v>
      </c>
      <c r="F118" s="1">
        <v>12710984</v>
      </c>
    </row>
    <row r="119" spans="1:6" x14ac:dyDescent="0.25">
      <c r="A119">
        <v>890939355</v>
      </c>
      <c r="B119" t="s">
        <v>35</v>
      </c>
      <c r="D119">
        <v>2017</v>
      </c>
      <c r="E119" t="s">
        <v>1</v>
      </c>
      <c r="F119" s="1">
        <v>4477465</v>
      </c>
    </row>
    <row r="120" spans="1:6" x14ac:dyDescent="0.25">
      <c r="A120">
        <v>890940026</v>
      </c>
      <c r="B120" t="s">
        <v>304</v>
      </c>
      <c r="D120">
        <v>2016</v>
      </c>
      <c r="E120" t="s">
        <v>1</v>
      </c>
      <c r="F120" s="1">
        <v>405078</v>
      </c>
    </row>
    <row r="121" spans="1:6" x14ac:dyDescent="0.25">
      <c r="A121">
        <v>890940026</v>
      </c>
      <c r="B121" t="s">
        <v>304</v>
      </c>
      <c r="D121">
        <v>2017</v>
      </c>
      <c r="E121" t="s">
        <v>1</v>
      </c>
      <c r="F121" s="1">
        <v>402389</v>
      </c>
    </row>
    <row r="122" spans="1:6" x14ac:dyDescent="0.25">
      <c r="A122">
        <v>900018975</v>
      </c>
      <c r="B122" t="s">
        <v>376</v>
      </c>
      <c r="D122">
        <v>2015</v>
      </c>
      <c r="E122" t="s">
        <v>1</v>
      </c>
      <c r="F122" s="1">
        <v>203414925</v>
      </c>
    </row>
    <row r="123" spans="1:6" x14ac:dyDescent="0.25">
      <c r="A123">
        <v>900018975</v>
      </c>
      <c r="B123" t="s">
        <v>376</v>
      </c>
      <c r="D123">
        <v>2016</v>
      </c>
      <c r="E123" t="s">
        <v>1</v>
      </c>
      <c r="F123" s="1">
        <v>376801954</v>
      </c>
    </row>
    <row r="124" spans="1:6" x14ac:dyDescent="0.25">
      <c r="A124">
        <v>900018975</v>
      </c>
      <c r="B124" t="s">
        <v>376</v>
      </c>
      <c r="D124">
        <v>2017</v>
      </c>
      <c r="E124" t="s">
        <v>1</v>
      </c>
      <c r="F124" s="1">
        <v>196044986</v>
      </c>
    </row>
    <row r="125" spans="1:6" x14ac:dyDescent="0.25">
      <c r="A125">
        <v>900035722</v>
      </c>
      <c r="B125" t="s">
        <v>298</v>
      </c>
      <c r="D125">
        <v>2016</v>
      </c>
      <c r="E125" t="s">
        <v>1</v>
      </c>
      <c r="F125" s="1">
        <v>168135904</v>
      </c>
    </row>
    <row r="126" spans="1:6" x14ac:dyDescent="0.25">
      <c r="A126">
        <v>900035722</v>
      </c>
      <c r="B126" t="s">
        <v>298</v>
      </c>
      <c r="D126">
        <v>2017</v>
      </c>
      <c r="E126" t="s">
        <v>1</v>
      </c>
      <c r="F126" s="1">
        <v>74551806</v>
      </c>
    </row>
    <row r="127" spans="1:6" x14ac:dyDescent="0.25">
      <c r="A127">
        <v>900087151</v>
      </c>
      <c r="B127" t="s">
        <v>383</v>
      </c>
      <c r="D127">
        <v>2016</v>
      </c>
      <c r="E127" t="s">
        <v>1</v>
      </c>
      <c r="F127" s="1">
        <v>3354104</v>
      </c>
    </row>
    <row r="128" spans="1:6" x14ac:dyDescent="0.25">
      <c r="A128">
        <v>900087151</v>
      </c>
      <c r="B128" t="s">
        <v>383</v>
      </c>
      <c r="D128">
        <v>2017</v>
      </c>
      <c r="E128" t="s">
        <v>1</v>
      </c>
      <c r="F128" s="1">
        <v>1731182</v>
      </c>
    </row>
    <row r="129" spans="1:6" x14ac:dyDescent="0.25">
      <c r="A129">
        <v>900139110</v>
      </c>
      <c r="B129" t="s">
        <v>301</v>
      </c>
      <c r="D129">
        <v>2016</v>
      </c>
      <c r="E129" t="s">
        <v>1</v>
      </c>
      <c r="F129" s="1">
        <v>68576570</v>
      </c>
    </row>
    <row r="130" spans="1:6" x14ac:dyDescent="0.25">
      <c r="A130">
        <v>900139110</v>
      </c>
      <c r="B130" t="s">
        <v>301</v>
      </c>
      <c r="D130">
        <v>2017</v>
      </c>
      <c r="E130" t="s">
        <v>1</v>
      </c>
      <c r="F130" s="1">
        <v>36393188</v>
      </c>
    </row>
    <row r="131" spans="1:6" x14ac:dyDescent="0.25">
      <c r="A131">
        <v>900190385</v>
      </c>
      <c r="B131" t="s">
        <v>380</v>
      </c>
      <c r="D131">
        <v>2015</v>
      </c>
      <c r="E131" t="s">
        <v>1</v>
      </c>
      <c r="F131" s="1">
        <v>445084571</v>
      </c>
    </row>
    <row r="132" spans="1:6" x14ac:dyDescent="0.25">
      <c r="A132">
        <v>900190385</v>
      </c>
      <c r="B132" t="s">
        <v>380</v>
      </c>
      <c r="D132">
        <v>2016</v>
      </c>
      <c r="E132" t="s">
        <v>1</v>
      </c>
      <c r="F132" s="1">
        <v>9164674</v>
      </c>
    </row>
    <row r="133" spans="1:6" x14ac:dyDescent="0.25">
      <c r="A133">
        <v>900190385</v>
      </c>
      <c r="B133" t="s">
        <v>380</v>
      </c>
      <c r="D133">
        <v>2017</v>
      </c>
      <c r="E133" t="s">
        <v>1</v>
      </c>
      <c r="F133" s="1">
        <v>1516098</v>
      </c>
    </row>
    <row r="134" spans="1:6" x14ac:dyDescent="0.25">
      <c r="A134">
        <v>900192242</v>
      </c>
      <c r="B134" t="s">
        <v>381</v>
      </c>
      <c r="D134">
        <v>2016</v>
      </c>
      <c r="E134" t="s">
        <v>1</v>
      </c>
      <c r="F134" s="1">
        <v>360737580</v>
      </c>
    </row>
    <row r="135" spans="1:6" x14ac:dyDescent="0.25">
      <c r="A135">
        <v>900192242</v>
      </c>
      <c r="B135" t="s">
        <v>381</v>
      </c>
      <c r="D135">
        <v>2017</v>
      </c>
      <c r="E135" t="s">
        <v>1</v>
      </c>
      <c r="F135" s="1">
        <v>240461623</v>
      </c>
    </row>
    <row r="136" spans="1:6" x14ac:dyDescent="0.25">
      <c r="A136">
        <v>900192242</v>
      </c>
      <c r="B136" t="s">
        <v>381</v>
      </c>
      <c r="D136" t="s">
        <v>398</v>
      </c>
      <c r="E136" t="s">
        <v>1</v>
      </c>
      <c r="F136" s="1">
        <v>131659120</v>
      </c>
    </row>
    <row r="137" spans="1:6" x14ac:dyDescent="0.25">
      <c r="A137">
        <v>900192242</v>
      </c>
      <c r="B137" t="s">
        <v>381</v>
      </c>
      <c r="D137" t="s">
        <v>399</v>
      </c>
      <c r="E137" t="s">
        <v>1</v>
      </c>
      <c r="F137" s="1">
        <v>139577635</v>
      </c>
    </row>
    <row r="138" spans="1:6" x14ac:dyDescent="0.25">
      <c r="A138">
        <v>900192242</v>
      </c>
      <c r="B138" t="s">
        <v>381</v>
      </c>
      <c r="D138" t="s">
        <v>402</v>
      </c>
      <c r="E138" t="s">
        <v>1</v>
      </c>
      <c r="F138" s="1">
        <v>192597395</v>
      </c>
    </row>
    <row r="139" spans="1:6" x14ac:dyDescent="0.25">
      <c r="A139">
        <v>900192726</v>
      </c>
      <c r="B139" t="s">
        <v>382</v>
      </c>
      <c r="D139">
        <v>2016</v>
      </c>
      <c r="E139" t="s">
        <v>1</v>
      </c>
      <c r="F139" s="1">
        <v>14173470</v>
      </c>
    </row>
    <row r="140" spans="1:6" x14ac:dyDescent="0.25">
      <c r="A140">
        <v>900192726</v>
      </c>
      <c r="B140" t="s">
        <v>382</v>
      </c>
      <c r="D140">
        <v>2017</v>
      </c>
      <c r="E140" t="s">
        <v>1</v>
      </c>
      <c r="F140" s="1">
        <v>12908047</v>
      </c>
    </row>
    <row r="141" spans="1:6" x14ac:dyDescent="0.25">
      <c r="A141">
        <v>900193192</v>
      </c>
      <c r="B141" t="s">
        <v>305</v>
      </c>
      <c r="D141">
        <v>2016</v>
      </c>
      <c r="E141" t="s">
        <v>1</v>
      </c>
      <c r="F141" s="1">
        <v>40979952</v>
      </c>
    </row>
    <row r="142" spans="1:6" x14ac:dyDescent="0.25">
      <c r="A142">
        <v>900193192</v>
      </c>
      <c r="B142" t="s">
        <v>305</v>
      </c>
      <c r="D142">
        <v>2017</v>
      </c>
      <c r="E142" t="s">
        <v>1</v>
      </c>
      <c r="F142" s="1">
        <v>5353916</v>
      </c>
    </row>
    <row r="143" spans="1:6" x14ac:dyDescent="0.25">
      <c r="A143">
        <v>900205547</v>
      </c>
      <c r="B143" t="s">
        <v>233</v>
      </c>
      <c r="D143">
        <v>2015</v>
      </c>
      <c r="E143" t="s">
        <v>1</v>
      </c>
      <c r="F143" s="1">
        <v>5965502</v>
      </c>
    </row>
    <row r="144" spans="1:6" x14ac:dyDescent="0.25">
      <c r="A144">
        <v>900205547</v>
      </c>
      <c r="B144" t="s">
        <v>233</v>
      </c>
      <c r="D144">
        <v>2016</v>
      </c>
      <c r="E144" t="s">
        <v>1</v>
      </c>
      <c r="F144" s="1">
        <v>16564330</v>
      </c>
    </row>
    <row r="145" spans="1:6" x14ac:dyDescent="0.25">
      <c r="A145">
        <v>900205547</v>
      </c>
      <c r="B145" t="s">
        <v>233</v>
      </c>
      <c r="D145">
        <v>2017</v>
      </c>
      <c r="E145" t="s">
        <v>1</v>
      </c>
      <c r="F145" s="1">
        <v>7600495</v>
      </c>
    </row>
    <row r="146" spans="1:6" x14ac:dyDescent="0.25">
      <c r="A146">
        <v>900206480</v>
      </c>
      <c r="B146" t="s">
        <v>306</v>
      </c>
      <c r="D146">
        <v>2016</v>
      </c>
      <c r="E146" t="s">
        <v>1</v>
      </c>
      <c r="F146" s="1">
        <v>37442092</v>
      </c>
    </row>
    <row r="147" spans="1:6" x14ac:dyDescent="0.25">
      <c r="A147">
        <v>900206480</v>
      </c>
      <c r="B147" t="s">
        <v>306</v>
      </c>
      <c r="D147">
        <v>2017</v>
      </c>
      <c r="E147" t="s">
        <v>1</v>
      </c>
      <c r="F147" s="1">
        <v>13733377</v>
      </c>
    </row>
    <row r="148" spans="1:6" x14ac:dyDescent="0.25">
      <c r="A148">
        <v>900206483</v>
      </c>
      <c r="B148" t="s">
        <v>307</v>
      </c>
      <c r="D148">
        <v>2016</v>
      </c>
      <c r="E148" t="s">
        <v>1</v>
      </c>
      <c r="F148" s="1">
        <v>11086586</v>
      </c>
    </row>
    <row r="149" spans="1:6" x14ac:dyDescent="0.25">
      <c r="A149">
        <v>900206483</v>
      </c>
      <c r="B149" t="s">
        <v>307</v>
      </c>
      <c r="D149">
        <v>2017</v>
      </c>
      <c r="E149" t="s">
        <v>1</v>
      </c>
      <c r="F149" s="1">
        <v>5510343</v>
      </c>
    </row>
    <row r="150" spans="1:6" x14ac:dyDescent="0.25">
      <c r="A150">
        <v>900315057</v>
      </c>
      <c r="B150" t="s">
        <v>385</v>
      </c>
      <c r="D150">
        <v>2016</v>
      </c>
      <c r="E150" t="s">
        <v>1</v>
      </c>
      <c r="F150" s="1">
        <v>45832240</v>
      </c>
    </row>
    <row r="151" spans="1:6" x14ac:dyDescent="0.25">
      <c r="A151">
        <v>900315057</v>
      </c>
      <c r="B151" t="s">
        <v>385</v>
      </c>
      <c r="D151">
        <v>2017</v>
      </c>
      <c r="E151" t="s">
        <v>1</v>
      </c>
      <c r="F151" s="1">
        <v>3364138</v>
      </c>
    </row>
    <row r="152" spans="1:6" x14ac:dyDescent="0.25">
      <c r="A152">
        <v>900378893</v>
      </c>
      <c r="B152" t="s">
        <v>386</v>
      </c>
      <c r="D152">
        <v>2015</v>
      </c>
      <c r="E152" t="s">
        <v>1</v>
      </c>
      <c r="F152" s="1">
        <v>307244359</v>
      </c>
    </row>
    <row r="153" spans="1:6" x14ac:dyDescent="0.25">
      <c r="A153">
        <v>900378893</v>
      </c>
      <c r="B153" t="s">
        <v>386</v>
      </c>
      <c r="D153">
        <v>2016</v>
      </c>
      <c r="E153" t="s">
        <v>1</v>
      </c>
      <c r="F153" s="1">
        <v>461100962</v>
      </c>
    </row>
    <row r="154" spans="1:6" x14ac:dyDescent="0.25">
      <c r="A154">
        <v>900378893</v>
      </c>
      <c r="B154" t="s">
        <v>386</v>
      </c>
      <c r="D154">
        <v>2017</v>
      </c>
      <c r="E154" t="s">
        <v>1</v>
      </c>
      <c r="F154" s="1">
        <v>203061660</v>
      </c>
    </row>
    <row r="155" spans="1:6" x14ac:dyDescent="0.25">
      <c r="A155">
        <v>900390238</v>
      </c>
      <c r="B155" t="s">
        <v>177</v>
      </c>
      <c r="D155">
        <v>2016</v>
      </c>
      <c r="E155" t="s">
        <v>1</v>
      </c>
      <c r="F155" s="1">
        <v>380369790</v>
      </c>
    </row>
    <row r="156" spans="1:6" x14ac:dyDescent="0.25">
      <c r="A156">
        <v>900390238</v>
      </c>
      <c r="B156" t="s">
        <v>177</v>
      </c>
      <c r="D156">
        <v>2017</v>
      </c>
      <c r="E156" t="s">
        <v>1</v>
      </c>
      <c r="F156" s="1">
        <v>173092123</v>
      </c>
    </row>
    <row r="157" spans="1:6" x14ac:dyDescent="0.25">
      <c r="A157">
        <v>900390238</v>
      </c>
      <c r="B157" t="s">
        <v>177</v>
      </c>
      <c r="D157" t="s">
        <v>398</v>
      </c>
      <c r="E157" t="s">
        <v>1</v>
      </c>
      <c r="F157" s="1">
        <v>167416966</v>
      </c>
    </row>
    <row r="158" spans="1:6" x14ac:dyDescent="0.25">
      <c r="A158">
        <v>900390238</v>
      </c>
      <c r="B158" t="s">
        <v>177</v>
      </c>
      <c r="D158" t="s">
        <v>399</v>
      </c>
      <c r="E158" t="s">
        <v>1</v>
      </c>
      <c r="F158" s="1">
        <v>213786800</v>
      </c>
    </row>
    <row r="159" spans="1:6" x14ac:dyDescent="0.25">
      <c r="A159">
        <v>900390238</v>
      </c>
      <c r="B159" t="s">
        <v>177</v>
      </c>
      <c r="D159" t="s">
        <v>402</v>
      </c>
      <c r="E159" t="s">
        <v>1</v>
      </c>
      <c r="F159" s="1">
        <v>184739568</v>
      </c>
    </row>
    <row r="160" spans="1:6" x14ac:dyDescent="0.25">
      <c r="A160">
        <v>900413588</v>
      </c>
      <c r="B160" t="s">
        <v>37</v>
      </c>
      <c r="D160">
        <v>2016</v>
      </c>
      <c r="E160" t="s">
        <v>1</v>
      </c>
      <c r="F160" s="1">
        <v>20423278</v>
      </c>
    </row>
    <row r="161" spans="1:6" x14ac:dyDescent="0.25">
      <c r="A161">
        <v>900413588</v>
      </c>
      <c r="B161" t="s">
        <v>37</v>
      </c>
      <c r="D161">
        <v>2017</v>
      </c>
      <c r="E161" t="s">
        <v>1</v>
      </c>
      <c r="F161" s="1">
        <v>26886852</v>
      </c>
    </row>
    <row r="162" spans="1:6" x14ac:dyDescent="0.25">
      <c r="A162">
        <v>900521357</v>
      </c>
      <c r="B162" t="s">
        <v>175</v>
      </c>
      <c r="D162">
        <v>2016</v>
      </c>
      <c r="E162" t="s">
        <v>1</v>
      </c>
      <c r="F162" s="1">
        <v>187119830</v>
      </c>
    </row>
    <row r="163" spans="1:6" x14ac:dyDescent="0.25">
      <c r="A163">
        <v>900521357</v>
      </c>
      <c r="B163" t="s">
        <v>175</v>
      </c>
      <c r="D163">
        <v>2017</v>
      </c>
      <c r="E163" t="s">
        <v>1</v>
      </c>
      <c r="F163" s="1">
        <v>177555585</v>
      </c>
    </row>
    <row r="164" spans="1:6" x14ac:dyDescent="0.25">
      <c r="A164">
        <v>900535441</v>
      </c>
      <c r="B164" t="s">
        <v>308</v>
      </c>
      <c r="D164">
        <v>2016</v>
      </c>
      <c r="E164" t="s">
        <v>1</v>
      </c>
      <c r="F164" s="1">
        <v>42518</v>
      </c>
    </row>
    <row r="165" spans="1:6" x14ac:dyDescent="0.25">
      <c r="A165">
        <v>900535441</v>
      </c>
      <c r="B165" t="s">
        <v>308</v>
      </c>
      <c r="D165">
        <v>2017</v>
      </c>
      <c r="E165" t="s">
        <v>1</v>
      </c>
      <c r="F165" s="1">
        <v>17286283</v>
      </c>
    </row>
    <row r="166" spans="1:6" x14ac:dyDescent="0.25">
      <c r="A166">
        <v>900668954</v>
      </c>
      <c r="B166" t="s">
        <v>387</v>
      </c>
      <c r="D166">
        <v>2016</v>
      </c>
      <c r="E166" t="s">
        <v>1</v>
      </c>
      <c r="F166" s="1">
        <v>5260672</v>
      </c>
    </row>
    <row r="167" spans="1:6" x14ac:dyDescent="0.25">
      <c r="A167">
        <v>900668954</v>
      </c>
      <c r="B167" t="s">
        <v>387</v>
      </c>
      <c r="D167">
        <v>2017</v>
      </c>
      <c r="E167" t="s">
        <v>1</v>
      </c>
      <c r="F167" s="1">
        <v>2766141</v>
      </c>
    </row>
    <row r="168" spans="1:6" x14ac:dyDescent="0.25">
      <c r="A168">
        <v>900749166</v>
      </c>
      <c r="B168" t="s">
        <v>182</v>
      </c>
      <c r="D168">
        <v>2016</v>
      </c>
      <c r="E168" t="s">
        <v>1</v>
      </c>
      <c r="F168" s="1">
        <v>520300300</v>
      </c>
    </row>
    <row r="169" spans="1:6" x14ac:dyDescent="0.25">
      <c r="A169">
        <v>900749166</v>
      </c>
      <c r="B169" t="s">
        <v>182</v>
      </c>
      <c r="D169">
        <v>2017</v>
      </c>
      <c r="E169" t="s">
        <v>1</v>
      </c>
      <c r="F169" s="1">
        <v>303767298</v>
      </c>
    </row>
    <row r="170" spans="1:6" x14ac:dyDescent="0.25">
      <c r="A170">
        <v>900797732</v>
      </c>
      <c r="B170" t="s">
        <v>181</v>
      </c>
      <c r="D170">
        <v>2016</v>
      </c>
      <c r="E170" t="s">
        <v>1</v>
      </c>
      <c r="F170" s="1">
        <v>120955656</v>
      </c>
    </row>
    <row r="171" spans="1:6" x14ac:dyDescent="0.25">
      <c r="A171">
        <v>900797732</v>
      </c>
      <c r="B171" t="s">
        <v>181</v>
      </c>
      <c r="D171">
        <v>2017</v>
      </c>
      <c r="E171" t="s">
        <v>1</v>
      </c>
      <c r="F171" s="1">
        <v>154082964</v>
      </c>
    </row>
    <row r="172" spans="1:6" x14ac:dyDescent="0.25">
      <c r="A172">
        <v>900818642</v>
      </c>
      <c r="B172" t="s">
        <v>169</v>
      </c>
      <c r="D172">
        <v>2016</v>
      </c>
      <c r="E172" t="s">
        <v>1</v>
      </c>
      <c r="F172" s="1">
        <v>149063910</v>
      </c>
    </row>
    <row r="173" spans="1:6" x14ac:dyDescent="0.25">
      <c r="A173">
        <v>900818642</v>
      </c>
      <c r="B173" t="s">
        <v>169</v>
      </c>
      <c r="D173">
        <v>2017</v>
      </c>
      <c r="E173" t="s">
        <v>1</v>
      </c>
      <c r="F173" s="1">
        <v>197124083</v>
      </c>
    </row>
    <row r="174" spans="1:6" x14ac:dyDescent="0.25">
      <c r="A174">
        <v>800014246</v>
      </c>
      <c r="B174" t="s">
        <v>332</v>
      </c>
      <c r="D174">
        <v>2016</v>
      </c>
      <c r="E174" t="s">
        <v>2</v>
      </c>
      <c r="F174" s="1">
        <v>372002091</v>
      </c>
    </row>
    <row r="175" spans="1:6" x14ac:dyDescent="0.25">
      <c r="A175">
        <v>800014246</v>
      </c>
      <c r="B175" t="s">
        <v>332</v>
      </c>
      <c r="D175">
        <v>2017</v>
      </c>
      <c r="E175" t="s">
        <v>2</v>
      </c>
      <c r="F175" s="1">
        <v>153664553</v>
      </c>
    </row>
    <row r="176" spans="1:6" x14ac:dyDescent="0.25">
      <c r="A176">
        <v>800028455</v>
      </c>
      <c r="B176" t="s">
        <v>0</v>
      </c>
      <c r="D176">
        <v>2016</v>
      </c>
      <c r="E176" t="s">
        <v>2</v>
      </c>
      <c r="F176" s="1">
        <v>2</v>
      </c>
    </row>
    <row r="177" spans="1:6" x14ac:dyDescent="0.25">
      <c r="A177">
        <v>800093117</v>
      </c>
      <c r="B177" t="s">
        <v>334</v>
      </c>
      <c r="D177">
        <v>2016</v>
      </c>
      <c r="E177" t="s">
        <v>2</v>
      </c>
      <c r="F177" s="1">
        <v>418758500</v>
      </c>
    </row>
    <row r="178" spans="1:6" x14ac:dyDescent="0.25">
      <c r="A178">
        <v>800093117</v>
      </c>
      <c r="B178" t="s">
        <v>334</v>
      </c>
      <c r="D178">
        <v>2017</v>
      </c>
      <c r="E178" t="s">
        <v>2</v>
      </c>
      <c r="F178" s="1">
        <v>326510142</v>
      </c>
    </row>
    <row r="179" spans="1:6" x14ac:dyDescent="0.25">
      <c r="A179">
        <v>800094968</v>
      </c>
      <c r="B179" t="s">
        <v>336</v>
      </c>
      <c r="D179">
        <v>2016</v>
      </c>
      <c r="E179" t="s">
        <v>2</v>
      </c>
      <c r="F179" s="1">
        <v>400327146</v>
      </c>
    </row>
    <row r="180" spans="1:6" x14ac:dyDescent="0.25">
      <c r="A180">
        <v>800094968</v>
      </c>
      <c r="B180" t="s">
        <v>336</v>
      </c>
      <c r="D180">
        <v>2017</v>
      </c>
      <c r="E180" t="s">
        <v>2</v>
      </c>
      <c r="F180" s="1">
        <v>204308470</v>
      </c>
    </row>
    <row r="181" spans="1:6" x14ac:dyDescent="0.25">
      <c r="A181">
        <v>800095951</v>
      </c>
      <c r="B181" t="s">
        <v>338</v>
      </c>
      <c r="D181">
        <v>2016</v>
      </c>
      <c r="E181" t="s">
        <v>2</v>
      </c>
      <c r="F181" s="1">
        <v>31573548</v>
      </c>
    </row>
    <row r="182" spans="1:6" x14ac:dyDescent="0.25">
      <c r="A182">
        <v>800095951</v>
      </c>
      <c r="B182" t="s">
        <v>338</v>
      </c>
      <c r="D182">
        <v>2017</v>
      </c>
      <c r="E182" t="s">
        <v>2</v>
      </c>
      <c r="F182" s="1">
        <v>33668799</v>
      </c>
    </row>
    <row r="183" spans="1:6" x14ac:dyDescent="0.25">
      <c r="A183">
        <v>800140959</v>
      </c>
      <c r="B183" t="s">
        <v>340</v>
      </c>
      <c r="D183">
        <v>2016</v>
      </c>
      <c r="E183" t="s">
        <v>2</v>
      </c>
      <c r="F183" s="1">
        <v>65822340</v>
      </c>
    </row>
    <row r="184" spans="1:6" x14ac:dyDescent="0.25">
      <c r="A184">
        <v>800140959</v>
      </c>
      <c r="B184" t="s">
        <v>340</v>
      </c>
      <c r="D184">
        <v>2017</v>
      </c>
      <c r="E184" t="s">
        <v>2</v>
      </c>
      <c r="F184" s="1">
        <v>31506705</v>
      </c>
    </row>
    <row r="185" spans="1:6" x14ac:dyDescent="0.25">
      <c r="A185">
        <v>800173155</v>
      </c>
      <c r="B185" t="s">
        <v>341</v>
      </c>
      <c r="D185">
        <v>2015</v>
      </c>
      <c r="E185" t="s">
        <v>2</v>
      </c>
      <c r="F185" s="1">
        <v>22462313</v>
      </c>
    </row>
    <row r="186" spans="1:6" x14ac:dyDescent="0.25">
      <c r="A186">
        <v>800173155</v>
      </c>
      <c r="B186" t="s">
        <v>341</v>
      </c>
      <c r="D186">
        <v>2016</v>
      </c>
      <c r="E186" t="s">
        <v>2</v>
      </c>
      <c r="F186" s="1">
        <v>349531928</v>
      </c>
    </row>
    <row r="187" spans="1:6" x14ac:dyDescent="0.25">
      <c r="A187">
        <v>800173155</v>
      </c>
      <c r="B187" t="s">
        <v>341</v>
      </c>
      <c r="D187">
        <v>2017</v>
      </c>
      <c r="E187" t="s">
        <v>2</v>
      </c>
      <c r="F187" s="1">
        <v>395814122</v>
      </c>
    </row>
    <row r="188" spans="1:6" x14ac:dyDescent="0.25">
      <c r="A188">
        <v>800182330</v>
      </c>
      <c r="B188" t="s">
        <v>342</v>
      </c>
      <c r="D188">
        <v>2016</v>
      </c>
      <c r="E188" t="s">
        <v>2</v>
      </c>
      <c r="F188" s="1">
        <v>333791648</v>
      </c>
    </row>
    <row r="189" spans="1:6" x14ac:dyDescent="0.25">
      <c r="A189">
        <v>800182330</v>
      </c>
      <c r="B189" t="s">
        <v>342</v>
      </c>
      <c r="D189">
        <v>2017</v>
      </c>
      <c r="E189" t="s">
        <v>2</v>
      </c>
      <c r="F189" s="1">
        <v>197353847</v>
      </c>
    </row>
    <row r="190" spans="1:6" x14ac:dyDescent="0.25">
      <c r="A190">
        <v>800185295</v>
      </c>
      <c r="B190" t="s">
        <v>344</v>
      </c>
      <c r="D190">
        <v>2015</v>
      </c>
      <c r="E190" t="s">
        <v>2</v>
      </c>
      <c r="F190" s="1">
        <v>651899801</v>
      </c>
    </row>
    <row r="191" spans="1:6" x14ac:dyDescent="0.25">
      <c r="A191">
        <v>800185295</v>
      </c>
      <c r="B191" t="s">
        <v>344</v>
      </c>
      <c r="D191">
        <v>2016</v>
      </c>
      <c r="E191" t="s">
        <v>2</v>
      </c>
      <c r="F191" s="1">
        <v>1645553626</v>
      </c>
    </row>
    <row r="192" spans="1:6" x14ac:dyDescent="0.25">
      <c r="A192">
        <v>800185295</v>
      </c>
      <c r="B192" t="s">
        <v>344</v>
      </c>
      <c r="D192">
        <v>2017</v>
      </c>
      <c r="E192" t="s">
        <v>2</v>
      </c>
      <c r="F192" s="1">
        <v>924323075</v>
      </c>
    </row>
    <row r="193" spans="1:6" x14ac:dyDescent="0.25">
      <c r="A193">
        <v>800200598</v>
      </c>
      <c r="B193" t="s">
        <v>345</v>
      </c>
      <c r="D193">
        <v>2016</v>
      </c>
      <c r="E193" t="s">
        <v>2</v>
      </c>
      <c r="F193" s="1">
        <v>422733660</v>
      </c>
    </row>
    <row r="194" spans="1:6" x14ac:dyDescent="0.25">
      <c r="A194">
        <v>800200598</v>
      </c>
      <c r="B194" t="s">
        <v>345</v>
      </c>
      <c r="D194">
        <v>2017</v>
      </c>
      <c r="E194" t="s">
        <v>2</v>
      </c>
      <c r="F194" s="1">
        <v>231002862</v>
      </c>
    </row>
    <row r="195" spans="1:6" x14ac:dyDescent="0.25">
      <c r="A195">
        <v>800208146</v>
      </c>
      <c r="B195" t="s">
        <v>346</v>
      </c>
      <c r="D195">
        <v>2016</v>
      </c>
      <c r="E195" t="s">
        <v>2</v>
      </c>
      <c r="F195" s="1">
        <v>137987902</v>
      </c>
    </row>
    <row r="196" spans="1:6" x14ac:dyDescent="0.25">
      <c r="A196">
        <v>800208146</v>
      </c>
      <c r="B196" t="s">
        <v>346</v>
      </c>
      <c r="D196">
        <v>2017</v>
      </c>
      <c r="E196" t="s">
        <v>2</v>
      </c>
      <c r="F196" s="1">
        <v>143772735</v>
      </c>
    </row>
    <row r="197" spans="1:6" x14ac:dyDescent="0.25">
      <c r="A197">
        <v>800233881</v>
      </c>
      <c r="B197" t="s">
        <v>161</v>
      </c>
      <c r="D197">
        <v>2016</v>
      </c>
      <c r="E197" t="s">
        <v>2</v>
      </c>
      <c r="F197" s="1">
        <v>497904086</v>
      </c>
    </row>
    <row r="198" spans="1:6" x14ac:dyDescent="0.25">
      <c r="A198">
        <v>800233881</v>
      </c>
      <c r="B198" t="s">
        <v>161</v>
      </c>
      <c r="D198">
        <v>2017</v>
      </c>
      <c r="E198" t="s">
        <v>2</v>
      </c>
      <c r="F198" s="1">
        <v>226342955</v>
      </c>
    </row>
    <row r="199" spans="1:6" x14ac:dyDescent="0.25">
      <c r="A199">
        <v>800240724</v>
      </c>
      <c r="B199" t="s">
        <v>348</v>
      </c>
      <c r="D199">
        <v>2016</v>
      </c>
      <c r="E199" t="s">
        <v>2</v>
      </c>
      <c r="F199" s="1">
        <v>359280568</v>
      </c>
    </row>
    <row r="200" spans="1:6" x14ac:dyDescent="0.25">
      <c r="A200">
        <v>800240724</v>
      </c>
      <c r="B200" t="s">
        <v>348</v>
      </c>
      <c r="D200">
        <v>2017</v>
      </c>
      <c r="E200" t="s">
        <v>2</v>
      </c>
      <c r="F200" s="1">
        <v>257896762</v>
      </c>
    </row>
    <row r="201" spans="1:6" x14ac:dyDescent="0.25">
      <c r="A201">
        <v>811032292</v>
      </c>
      <c r="B201" t="s">
        <v>349</v>
      </c>
      <c r="D201">
        <v>2016</v>
      </c>
      <c r="E201" t="s">
        <v>2</v>
      </c>
      <c r="F201" s="1">
        <v>391864338</v>
      </c>
    </row>
    <row r="202" spans="1:6" x14ac:dyDescent="0.25">
      <c r="A202">
        <v>811032292</v>
      </c>
      <c r="B202" t="s">
        <v>349</v>
      </c>
      <c r="D202">
        <v>2017</v>
      </c>
      <c r="E202" t="s">
        <v>2</v>
      </c>
      <c r="F202" s="1">
        <v>232015046</v>
      </c>
    </row>
    <row r="203" spans="1:6" x14ac:dyDescent="0.25">
      <c r="A203">
        <v>830023542</v>
      </c>
      <c r="B203" t="s">
        <v>146</v>
      </c>
      <c r="D203">
        <v>2015</v>
      </c>
      <c r="E203" t="s">
        <v>2</v>
      </c>
      <c r="F203" s="1">
        <v>225941544</v>
      </c>
    </row>
    <row r="204" spans="1:6" x14ac:dyDescent="0.25">
      <c r="A204">
        <v>830023542</v>
      </c>
      <c r="B204" t="s">
        <v>146</v>
      </c>
      <c r="D204">
        <v>2016</v>
      </c>
      <c r="E204" t="s">
        <v>2</v>
      </c>
      <c r="F204" s="1">
        <v>701292590</v>
      </c>
    </row>
    <row r="205" spans="1:6" x14ac:dyDescent="0.25">
      <c r="A205">
        <v>830023542</v>
      </c>
      <c r="B205" t="s">
        <v>146</v>
      </c>
      <c r="D205">
        <v>2017</v>
      </c>
      <c r="E205" t="s">
        <v>2</v>
      </c>
      <c r="F205" s="1">
        <v>441679739</v>
      </c>
    </row>
    <row r="206" spans="1:6" x14ac:dyDescent="0.25">
      <c r="A206">
        <v>830058272</v>
      </c>
      <c r="B206" t="s">
        <v>352</v>
      </c>
      <c r="D206">
        <v>2015</v>
      </c>
      <c r="E206" t="s">
        <v>2</v>
      </c>
      <c r="F206" s="1">
        <v>111287575</v>
      </c>
    </row>
    <row r="207" spans="1:6" x14ac:dyDescent="0.25">
      <c r="A207">
        <v>830058272</v>
      </c>
      <c r="B207" t="s">
        <v>352</v>
      </c>
      <c r="D207">
        <v>2016</v>
      </c>
      <c r="E207" t="s">
        <v>2</v>
      </c>
      <c r="F207" s="1">
        <v>342263456</v>
      </c>
    </row>
    <row r="208" spans="1:6" x14ac:dyDescent="0.25">
      <c r="A208">
        <v>830058272</v>
      </c>
      <c r="B208" t="s">
        <v>352</v>
      </c>
      <c r="D208">
        <v>2017</v>
      </c>
      <c r="E208" t="s">
        <v>2</v>
      </c>
      <c r="F208" s="1">
        <v>210445853</v>
      </c>
    </row>
    <row r="209" spans="1:6" x14ac:dyDescent="0.25">
      <c r="A209">
        <v>830094920</v>
      </c>
      <c r="B209" t="s">
        <v>350</v>
      </c>
      <c r="D209">
        <v>2016</v>
      </c>
      <c r="E209" t="s">
        <v>2</v>
      </c>
      <c r="F209" s="1">
        <v>309947917</v>
      </c>
    </row>
    <row r="210" spans="1:6" x14ac:dyDescent="0.25">
      <c r="A210">
        <v>830094920</v>
      </c>
      <c r="B210" t="s">
        <v>350</v>
      </c>
      <c r="D210">
        <v>2017</v>
      </c>
      <c r="E210" t="s">
        <v>2</v>
      </c>
      <c r="F210" s="1">
        <v>122100524</v>
      </c>
    </row>
    <row r="211" spans="1:6" x14ac:dyDescent="0.25">
      <c r="A211">
        <v>830097620</v>
      </c>
      <c r="B211" t="s">
        <v>290</v>
      </c>
      <c r="D211">
        <v>2016</v>
      </c>
      <c r="E211" t="s">
        <v>2</v>
      </c>
      <c r="F211" s="1">
        <v>626386</v>
      </c>
    </row>
    <row r="212" spans="1:6" x14ac:dyDescent="0.25">
      <c r="A212">
        <v>830097620</v>
      </c>
      <c r="B212" t="s">
        <v>290</v>
      </c>
      <c r="D212">
        <v>2017</v>
      </c>
      <c r="E212" t="s">
        <v>2</v>
      </c>
      <c r="F212" s="1">
        <v>2860442</v>
      </c>
    </row>
    <row r="213" spans="1:6" x14ac:dyDescent="0.25">
      <c r="A213">
        <v>830124992</v>
      </c>
      <c r="B213" t="s">
        <v>357</v>
      </c>
      <c r="D213">
        <v>2015</v>
      </c>
      <c r="E213" t="s">
        <v>2</v>
      </c>
      <c r="F213" s="1">
        <v>2297979</v>
      </c>
    </row>
    <row r="214" spans="1:6" x14ac:dyDescent="0.25">
      <c r="A214">
        <v>830124992</v>
      </c>
      <c r="B214" t="s">
        <v>357</v>
      </c>
      <c r="D214">
        <v>2016</v>
      </c>
      <c r="E214" t="s">
        <v>2</v>
      </c>
      <c r="F214" s="1">
        <v>3043842</v>
      </c>
    </row>
    <row r="215" spans="1:6" x14ac:dyDescent="0.25">
      <c r="A215">
        <v>830124992</v>
      </c>
      <c r="B215" t="s">
        <v>357</v>
      </c>
      <c r="D215">
        <v>2017</v>
      </c>
      <c r="E215" t="s">
        <v>2</v>
      </c>
      <c r="F215" s="1">
        <v>18050</v>
      </c>
    </row>
    <row r="216" spans="1:6" x14ac:dyDescent="0.25">
      <c r="A216">
        <v>860000656</v>
      </c>
      <c r="B216" t="s">
        <v>221</v>
      </c>
      <c r="D216">
        <v>2015</v>
      </c>
      <c r="E216" t="s">
        <v>2</v>
      </c>
      <c r="F216" s="1">
        <v>142827145</v>
      </c>
    </row>
    <row r="217" spans="1:6" x14ac:dyDescent="0.25">
      <c r="A217">
        <v>860000656</v>
      </c>
      <c r="B217" t="s">
        <v>221</v>
      </c>
      <c r="D217">
        <v>2016</v>
      </c>
      <c r="E217" t="s">
        <v>2</v>
      </c>
      <c r="F217" s="1">
        <v>250657872</v>
      </c>
    </row>
    <row r="218" spans="1:6" x14ac:dyDescent="0.25">
      <c r="A218">
        <v>860000656</v>
      </c>
      <c r="B218" t="s">
        <v>221</v>
      </c>
      <c r="D218">
        <v>2017</v>
      </c>
      <c r="E218" t="s">
        <v>2</v>
      </c>
      <c r="F218" s="1">
        <v>157400297</v>
      </c>
    </row>
    <row r="219" spans="1:6" x14ac:dyDescent="0.25">
      <c r="A219">
        <v>860001986</v>
      </c>
      <c r="B219" t="s">
        <v>293</v>
      </c>
      <c r="D219">
        <v>2016</v>
      </c>
      <c r="E219" t="s">
        <v>2</v>
      </c>
      <c r="F219" s="1">
        <v>107636082</v>
      </c>
    </row>
    <row r="220" spans="1:6" x14ac:dyDescent="0.25">
      <c r="A220">
        <v>860001986</v>
      </c>
      <c r="B220" t="s">
        <v>293</v>
      </c>
      <c r="D220">
        <v>2017</v>
      </c>
      <c r="E220" t="s">
        <v>2</v>
      </c>
      <c r="F220" s="1">
        <v>69470467</v>
      </c>
    </row>
    <row r="221" spans="1:6" x14ac:dyDescent="0.25">
      <c r="A221">
        <v>860002837</v>
      </c>
      <c r="B221" t="s">
        <v>227</v>
      </c>
      <c r="D221">
        <v>2015</v>
      </c>
      <c r="E221" t="s">
        <v>2</v>
      </c>
      <c r="F221" s="1">
        <v>38885225</v>
      </c>
    </row>
    <row r="222" spans="1:6" x14ac:dyDescent="0.25">
      <c r="A222">
        <v>860002837</v>
      </c>
      <c r="B222" t="s">
        <v>227</v>
      </c>
      <c r="D222">
        <v>2016</v>
      </c>
      <c r="E222" t="s">
        <v>2</v>
      </c>
      <c r="F222" s="1">
        <v>114526308</v>
      </c>
    </row>
    <row r="223" spans="1:6" x14ac:dyDescent="0.25">
      <c r="A223">
        <v>860002837</v>
      </c>
      <c r="B223" t="s">
        <v>227</v>
      </c>
      <c r="D223">
        <v>2017</v>
      </c>
      <c r="E223" t="s">
        <v>2</v>
      </c>
      <c r="F223" s="1">
        <v>95010742</v>
      </c>
    </row>
    <row r="224" spans="1:6" x14ac:dyDescent="0.25">
      <c r="A224">
        <v>860009250</v>
      </c>
      <c r="B224" t="s">
        <v>362</v>
      </c>
      <c r="D224">
        <v>2016</v>
      </c>
      <c r="E224" t="s">
        <v>2</v>
      </c>
      <c r="F224" s="1">
        <v>27607940</v>
      </c>
    </row>
    <row r="225" spans="1:6" x14ac:dyDescent="0.25">
      <c r="A225">
        <v>860009250</v>
      </c>
      <c r="B225" t="s">
        <v>362</v>
      </c>
      <c r="D225">
        <v>2017</v>
      </c>
      <c r="E225" t="s">
        <v>2</v>
      </c>
      <c r="F225" s="1">
        <v>16017838</v>
      </c>
    </row>
    <row r="226" spans="1:6" x14ac:dyDescent="0.25">
      <c r="A226">
        <v>860014285</v>
      </c>
      <c r="B226" t="s">
        <v>356</v>
      </c>
      <c r="D226">
        <v>2016</v>
      </c>
      <c r="E226" t="s">
        <v>2</v>
      </c>
      <c r="F226" s="1">
        <v>16499896</v>
      </c>
    </row>
    <row r="227" spans="1:6" x14ac:dyDescent="0.25">
      <c r="A227">
        <v>860014285</v>
      </c>
      <c r="B227" t="s">
        <v>356</v>
      </c>
      <c r="D227">
        <v>2017</v>
      </c>
      <c r="E227" t="s">
        <v>2</v>
      </c>
      <c r="F227" s="1">
        <v>10682678</v>
      </c>
    </row>
    <row r="228" spans="1:6" x14ac:dyDescent="0.25">
      <c r="A228">
        <v>860031361</v>
      </c>
      <c r="B228" t="s">
        <v>297</v>
      </c>
      <c r="D228">
        <v>2016</v>
      </c>
      <c r="E228" t="s">
        <v>2</v>
      </c>
      <c r="F228" s="1">
        <v>144401294</v>
      </c>
    </row>
    <row r="229" spans="1:6" x14ac:dyDescent="0.25">
      <c r="A229">
        <v>860031361</v>
      </c>
      <c r="B229" t="s">
        <v>297</v>
      </c>
      <c r="D229">
        <v>2017</v>
      </c>
      <c r="E229" t="s">
        <v>2</v>
      </c>
      <c r="F229" s="1">
        <v>70343147</v>
      </c>
    </row>
    <row r="230" spans="1:6" x14ac:dyDescent="0.25">
      <c r="A230">
        <v>860035996</v>
      </c>
      <c r="B230" t="s">
        <v>229</v>
      </c>
      <c r="D230">
        <v>2015</v>
      </c>
      <c r="E230" t="s">
        <v>2</v>
      </c>
      <c r="F230" s="1">
        <v>82484051</v>
      </c>
    </row>
    <row r="231" spans="1:6" x14ac:dyDescent="0.25">
      <c r="A231">
        <v>860035996</v>
      </c>
      <c r="B231" t="s">
        <v>229</v>
      </c>
      <c r="D231">
        <v>2016</v>
      </c>
      <c r="E231" t="s">
        <v>2</v>
      </c>
      <c r="F231" s="1">
        <v>83842108</v>
      </c>
    </row>
    <row r="232" spans="1:6" x14ac:dyDescent="0.25">
      <c r="A232">
        <v>860035996</v>
      </c>
      <c r="B232" t="s">
        <v>229</v>
      </c>
      <c r="D232">
        <v>2017</v>
      </c>
      <c r="E232" t="s">
        <v>2</v>
      </c>
      <c r="F232" s="1">
        <v>29685437</v>
      </c>
    </row>
    <row r="233" spans="1:6" x14ac:dyDescent="0.25">
      <c r="A233">
        <v>860058070</v>
      </c>
      <c r="B233" t="s">
        <v>364</v>
      </c>
      <c r="D233">
        <v>2015</v>
      </c>
      <c r="E233" t="s">
        <v>2</v>
      </c>
      <c r="F233" s="1">
        <v>299732717</v>
      </c>
    </row>
    <row r="234" spans="1:6" x14ac:dyDescent="0.25">
      <c r="A234">
        <v>860058070</v>
      </c>
      <c r="B234" t="s">
        <v>364</v>
      </c>
      <c r="D234">
        <v>2016</v>
      </c>
      <c r="E234" t="s">
        <v>2</v>
      </c>
      <c r="F234" s="1">
        <v>768451914</v>
      </c>
    </row>
    <row r="235" spans="1:6" x14ac:dyDescent="0.25">
      <c r="A235">
        <v>860058070</v>
      </c>
      <c r="B235" t="s">
        <v>364</v>
      </c>
      <c r="D235">
        <v>2017</v>
      </c>
      <c r="E235" t="s">
        <v>2</v>
      </c>
      <c r="F235" s="1">
        <v>540857819</v>
      </c>
    </row>
    <row r="236" spans="1:6" x14ac:dyDescent="0.25">
      <c r="A236">
        <v>860059851</v>
      </c>
      <c r="B236" t="s">
        <v>365</v>
      </c>
      <c r="D236">
        <v>2015</v>
      </c>
      <c r="E236" t="s">
        <v>2</v>
      </c>
      <c r="F236" s="1">
        <v>109331340</v>
      </c>
    </row>
    <row r="237" spans="1:6" x14ac:dyDescent="0.25">
      <c r="A237">
        <v>860059851</v>
      </c>
      <c r="B237" t="s">
        <v>365</v>
      </c>
      <c r="D237">
        <v>2016</v>
      </c>
      <c r="E237" t="s">
        <v>2</v>
      </c>
      <c r="F237" s="1">
        <v>92004080</v>
      </c>
    </row>
    <row r="238" spans="1:6" x14ac:dyDescent="0.25">
      <c r="A238">
        <v>860059851</v>
      </c>
      <c r="B238" t="s">
        <v>365</v>
      </c>
      <c r="D238">
        <v>2017</v>
      </c>
      <c r="E238" t="s">
        <v>2</v>
      </c>
      <c r="F238" s="1">
        <v>28168185</v>
      </c>
    </row>
    <row r="239" spans="1:6" x14ac:dyDescent="0.25">
      <c r="A239">
        <v>860067697</v>
      </c>
      <c r="B239" t="s">
        <v>359</v>
      </c>
      <c r="D239">
        <v>2016</v>
      </c>
      <c r="E239" t="s">
        <v>2</v>
      </c>
      <c r="F239" s="1">
        <v>5338372</v>
      </c>
    </row>
    <row r="240" spans="1:6" x14ac:dyDescent="0.25">
      <c r="A240">
        <v>860067697</v>
      </c>
      <c r="B240" t="s">
        <v>359</v>
      </c>
      <c r="D240">
        <v>2017</v>
      </c>
      <c r="E240" t="s">
        <v>2</v>
      </c>
      <c r="F240" s="1">
        <v>8022462</v>
      </c>
    </row>
    <row r="241" spans="1:6" x14ac:dyDescent="0.25">
      <c r="A241">
        <v>860077099</v>
      </c>
      <c r="B241" t="s">
        <v>371</v>
      </c>
      <c r="D241">
        <v>2016</v>
      </c>
      <c r="E241" t="s">
        <v>2</v>
      </c>
      <c r="F241" s="1">
        <v>46308936</v>
      </c>
    </row>
    <row r="242" spans="1:6" x14ac:dyDescent="0.25">
      <c r="A242">
        <v>860077099</v>
      </c>
      <c r="B242" t="s">
        <v>371</v>
      </c>
      <c r="D242">
        <v>2017</v>
      </c>
      <c r="E242" t="s">
        <v>2</v>
      </c>
      <c r="F242" s="1">
        <v>25787729</v>
      </c>
    </row>
    <row r="243" spans="1:6" x14ac:dyDescent="0.25">
      <c r="A243">
        <v>860354402</v>
      </c>
      <c r="B243" t="s">
        <v>295</v>
      </c>
      <c r="D243">
        <v>2016</v>
      </c>
      <c r="E243" t="s">
        <v>2</v>
      </c>
      <c r="F243" s="1">
        <v>4155558</v>
      </c>
    </row>
    <row r="244" spans="1:6" x14ac:dyDescent="0.25">
      <c r="A244">
        <v>860354402</v>
      </c>
      <c r="B244" t="s">
        <v>295</v>
      </c>
      <c r="D244">
        <v>2017</v>
      </c>
      <c r="E244" t="s">
        <v>2</v>
      </c>
      <c r="F244" s="1">
        <v>3009584</v>
      </c>
    </row>
    <row r="245" spans="1:6" x14ac:dyDescent="0.25">
      <c r="A245">
        <v>860505064</v>
      </c>
      <c r="B245" t="s">
        <v>361</v>
      </c>
      <c r="D245">
        <v>2016</v>
      </c>
      <c r="E245" t="s">
        <v>2</v>
      </c>
      <c r="F245" s="1">
        <v>23956442</v>
      </c>
    </row>
    <row r="246" spans="1:6" x14ac:dyDescent="0.25">
      <c r="A246">
        <v>860505064</v>
      </c>
      <c r="B246" t="s">
        <v>361</v>
      </c>
      <c r="D246">
        <v>2017</v>
      </c>
      <c r="E246" t="s">
        <v>2</v>
      </c>
      <c r="F246" s="1">
        <v>11057196</v>
      </c>
    </row>
    <row r="247" spans="1:6" x14ac:dyDescent="0.25">
      <c r="A247">
        <v>860510628</v>
      </c>
      <c r="B247" t="s">
        <v>373</v>
      </c>
      <c r="D247">
        <v>2015</v>
      </c>
      <c r="E247" t="s">
        <v>2</v>
      </c>
      <c r="F247" s="1">
        <v>38676241</v>
      </c>
    </row>
    <row r="248" spans="1:6" x14ac:dyDescent="0.25">
      <c r="A248">
        <v>860510628</v>
      </c>
      <c r="B248" t="s">
        <v>373</v>
      </c>
      <c r="D248">
        <v>2016</v>
      </c>
      <c r="E248" t="s">
        <v>2</v>
      </c>
      <c r="F248" s="1">
        <v>54798447</v>
      </c>
    </row>
    <row r="249" spans="1:6" x14ac:dyDescent="0.25">
      <c r="A249">
        <v>860510628</v>
      </c>
      <c r="B249" t="s">
        <v>373</v>
      </c>
      <c r="D249">
        <v>2017</v>
      </c>
      <c r="E249" t="s">
        <v>2</v>
      </c>
      <c r="F249" s="1">
        <v>1217763</v>
      </c>
    </row>
    <row r="250" spans="1:6" x14ac:dyDescent="0.25">
      <c r="A250">
        <v>860515523</v>
      </c>
      <c r="B250" t="s">
        <v>231</v>
      </c>
      <c r="D250">
        <v>2015</v>
      </c>
      <c r="E250" t="s">
        <v>2</v>
      </c>
      <c r="F250" s="1">
        <v>1144002</v>
      </c>
    </row>
    <row r="251" spans="1:6" x14ac:dyDescent="0.25">
      <c r="A251">
        <v>860515523</v>
      </c>
      <c r="B251" t="s">
        <v>231</v>
      </c>
      <c r="D251">
        <v>2016</v>
      </c>
      <c r="E251" t="s">
        <v>2</v>
      </c>
      <c r="F251" s="1">
        <v>16091932</v>
      </c>
    </row>
    <row r="252" spans="1:6" x14ac:dyDescent="0.25">
      <c r="A252">
        <v>860515523</v>
      </c>
      <c r="B252" t="s">
        <v>231</v>
      </c>
      <c r="D252">
        <v>2017</v>
      </c>
      <c r="E252" t="s">
        <v>2</v>
      </c>
      <c r="F252" s="1">
        <v>1783040</v>
      </c>
    </row>
    <row r="253" spans="1:6" x14ac:dyDescent="0.25">
      <c r="A253">
        <v>860527800</v>
      </c>
      <c r="B253" t="s">
        <v>296</v>
      </c>
      <c r="D253">
        <v>2016</v>
      </c>
      <c r="E253" t="s">
        <v>2</v>
      </c>
      <c r="F253" s="1">
        <v>115616400</v>
      </c>
    </row>
    <row r="254" spans="1:6" x14ac:dyDescent="0.25">
      <c r="A254">
        <v>860527800</v>
      </c>
      <c r="B254" t="s">
        <v>296</v>
      </c>
      <c r="D254">
        <v>2017</v>
      </c>
      <c r="E254" t="s">
        <v>2</v>
      </c>
      <c r="F254" s="1">
        <v>102433116</v>
      </c>
    </row>
    <row r="255" spans="1:6" x14ac:dyDescent="0.25">
      <c r="A255">
        <v>860532790</v>
      </c>
      <c r="B255" t="s">
        <v>374</v>
      </c>
      <c r="D255">
        <v>2016</v>
      </c>
      <c r="E255" t="s">
        <v>2</v>
      </c>
      <c r="F255" s="1">
        <v>5015140</v>
      </c>
    </row>
    <row r="256" spans="1:6" x14ac:dyDescent="0.25">
      <c r="A256">
        <v>860532790</v>
      </c>
      <c r="B256" t="s">
        <v>374</v>
      </c>
      <c r="D256">
        <v>2017</v>
      </c>
      <c r="E256" t="s">
        <v>2</v>
      </c>
      <c r="F256" s="1">
        <v>4173833</v>
      </c>
    </row>
    <row r="257" spans="1:6" x14ac:dyDescent="0.25">
      <c r="A257">
        <v>890205645</v>
      </c>
      <c r="B257" t="s">
        <v>166</v>
      </c>
      <c r="D257">
        <v>2016</v>
      </c>
      <c r="E257" t="s">
        <v>2</v>
      </c>
      <c r="F257" s="1">
        <v>402116118</v>
      </c>
    </row>
    <row r="258" spans="1:6" x14ac:dyDescent="0.25">
      <c r="A258">
        <v>890205645</v>
      </c>
      <c r="B258" t="s">
        <v>166</v>
      </c>
      <c r="D258">
        <v>2017</v>
      </c>
      <c r="E258" t="s">
        <v>2</v>
      </c>
      <c r="F258" s="1">
        <v>154713248</v>
      </c>
    </row>
    <row r="259" spans="1:6" x14ac:dyDescent="0.25">
      <c r="A259">
        <v>890312765</v>
      </c>
      <c r="B259" t="s">
        <v>363</v>
      </c>
      <c r="D259">
        <v>2016</v>
      </c>
      <c r="E259" t="s">
        <v>2</v>
      </c>
      <c r="F259" s="1">
        <v>578615584</v>
      </c>
    </row>
    <row r="260" spans="1:6" x14ac:dyDescent="0.25">
      <c r="A260">
        <v>890312765</v>
      </c>
      <c r="B260" t="s">
        <v>363</v>
      </c>
      <c r="D260">
        <v>2017</v>
      </c>
      <c r="E260" t="s">
        <v>2</v>
      </c>
      <c r="F260" s="1">
        <v>188580172</v>
      </c>
    </row>
    <row r="261" spans="1:6" x14ac:dyDescent="0.25">
      <c r="A261">
        <v>890806999</v>
      </c>
      <c r="B261" t="s">
        <v>366</v>
      </c>
      <c r="D261">
        <v>2016</v>
      </c>
      <c r="E261" t="s">
        <v>2</v>
      </c>
      <c r="F261" s="1">
        <v>274353606</v>
      </c>
    </row>
    <row r="262" spans="1:6" x14ac:dyDescent="0.25">
      <c r="A262">
        <v>890806999</v>
      </c>
      <c r="B262" t="s">
        <v>366</v>
      </c>
      <c r="D262">
        <v>2017</v>
      </c>
      <c r="E262" t="s">
        <v>2</v>
      </c>
      <c r="F262" s="1">
        <v>142643323</v>
      </c>
    </row>
    <row r="263" spans="1:6" x14ac:dyDescent="0.25">
      <c r="A263">
        <v>890903035</v>
      </c>
      <c r="B263" t="s">
        <v>369</v>
      </c>
      <c r="D263">
        <v>2015</v>
      </c>
      <c r="E263" t="s">
        <v>2</v>
      </c>
      <c r="F263" s="1">
        <v>258920386</v>
      </c>
    </row>
    <row r="264" spans="1:6" x14ac:dyDescent="0.25">
      <c r="A264">
        <v>890903035</v>
      </c>
      <c r="B264" t="s">
        <v>369</v>
      </c>
      <c r="D264">
        <v>2016</v>
      </c>
      <c r="E264" t="s">
        <v>2</v>
      </c>
      <c r="F264" s="1">
        <v>517232846</v>
      </c>
    </row>
    <row r="265" spans="1:6" x14ac:dyDescent="0.25">
      <c r="A265">
        <v>890903035</v>
      </c>
      <c r="B265" t="s">
        <v>369</v>
      </c>
      <c r="D265">
        <v>2017</v>
      </c>
      <c r="E265" t="s">
        <v>2</v>
      </c>
      <c r="F265" s="1">
        <v>185984927</v>
      </c>
    </row>
    <row r="266" spans="1:6" x14ac:dyDescent="0.25">
      <c r="A266">
        <v>890903055</v>
      </c>
      <c r="B266" t="s">
        <v>232</v>
      </c>
      <c r="D266">
        <v>2015</v>
      </c>
      <c r="E266" t="s">
        <v>2</v>
      </c>
      <c r="F266" s="1">
        <v>89337501</v>
      </c>
    </row>
    <row r="267" spans="1:6" x14ac:dyDescent="0.25">
      <c r="A267">
        <v>890903055</v>
      </c>
      <c r="B267" t="s">
        <v>232</v>
      </c>
      <c r="D267">
        <v>2016</v>
      </c>
      <c r="E267" t="s">
        <v>2</v>
      </c>
      <c r="F267" s="1">
        <v>129366926</v>
      </c>
    </row>
    <row r="268" spans="1:6" x14ac:dyDescent="0.25">
      <c r="A268">
        <v>890903055</v>
      </c>
      <c r="B268" t="s">
        <v>232</v>
      </c>
      <c r="D268">
        <v>2017</v>
      </c>
      <c r="E268" t="s">
        <v>2</v>
      </c>
      <c r="F268" s="1">
        <v>62496480</v>
      </c>
    </row>
    <row r="269" spans="1:6" x14ac:dyDescent="0.25">
      <c r="A269">
        <v>890905022</v>
      </c>
      <c r="B269" t="s">
        <v>370</v>
      </c>
      <c r="D269">
        <v>2015</v>
      </c>
      <c r="E269" t="s">
        <v>2</v>
      </c>
      <c r="F269" s="1">
        <v>159995128</v>
      </c>
    </row>
    <row r="270" spans="1:6" x14ac:dyDescent="0.25">
      <c r="A270">
        <v>890905022</v>
      </c>
      <c r="B270" t="s">
        <v>370</v>
      </c>
      <c r="D270">
        <v>2016</v>
      </c>
      <c r="E270" t="s">
        <v>2</v>
      </c>
      <c r="F270" s="1">
        <v>363537924</v>
      </c>
    </row>
    <row r="271" spans="1:6" x14ac:dyDescent="0.25">
      <c r="A271">
        <v>890905022</v>
      </c>
      <c r="B271" t="s">
        <v>370</v>
      </c>
      <c r="D271">
        <v>2017</v>
      </c>
      <c r="E271" t="s">
        <v>2</v>
      </c>
      <c r="F271" s="1">
        <v>165007520</v>
      </c>
    </row>
    <row r="272" spans="1:6" x14ac:dyDescent="0.25">
      <c r="A272">
        <v>890908097</v>
      </c>
      <c r="B272" t="s">
        <v>377</v>
      </c>
      <c r="D272">
        <v>2016</v>
      </c>
      <c r="E272" t="s">
        <v>2</v>
      </c>
      <c r="F272" s="1">
        <v>30914314</v>
      </c>
    </row>
    <row r="273" spans="1:6" x14ac:dyDescent="0.25">
      <c r="A273">
        <v>890908097</v>
      </c>
      <c r="B273" t="s">
        <v>377</v>
      </c>
      <c r="D273">
        <v>2017</v>
      </c>
      <c r="E273" t="s">
        <v>2</v>
      </c>
      <c r="F273" s="1">
        <v>17081435</v>
      </c>
    </row>
    <row r="274" spans="1:6" x14ac:dyDescent="0.25">
      <c r="A274">
        <v>890908901</v>
      </c>
      <c r="B274" t="s">
        <v>372</v>
      </c>
      <c r="D274">
        <v>2015</v>
      </c>
      <c r="E274" t="s">
        <v>2</v>
      </c>
      <c r="F274" s="1">
        <v>54504030</v>
      </c>
    </row>
    <row r="275" spans="1:6" x14ac:dyDescent="0.25">
      <c r="A275">
        <v>890908901</v>
      </c>
      <c r="B275" t="s">
        <v>372</v>
      </c>
      <c r="D275">
        <v>2016</v>
      </c>
      <c r="E275" t="s">
        <v>2</v>
      </c>
      <c r="F275" s="1">
        <v>125142138</v>
      </c>
    </row>
    <row r="276" spans="1:6" x14ac:dyDescent="0.25">
      <c r="A276">
        <v>890908901</v>
      </c>
      <c r="B276" t="s">
        <v>372</v>
      </c>
      <c r="D276">
        <v>2017</v>
      </c>
      <c r="E276" t="s">
        <v>2</v>
      </c>
      <c r="F276" s="1">
        <v>58228897</v>
      </c>
    </row>
    <row r="277" spans="1:6" x14ac:dyDescent="0.25">
      <c r="A277">
        <v>890910447</v>
      </c>
      <c r="B277" t="s">
        <v>300</v>
      </c>
      <c r="D277">
        <v>2016</v>
      </c>
      <c r="E277" t="s">
        <v>2</v>
      </c>
      <c r="F277" s="1">
        <v>53115682</v>
      </c>
    </row>
    <row r="278" spans="1:6" x14ac:dyDescent="0.25">
      <c r="A278">
        <v>890910447</v>
      </c>
      <c r="B278" t="s">
        <v>300</v>
      </c>
      <c r="D278">
        <v>2017</v>
      </c>
      <c r="E278" t="s">
        <v>2</v>
      </c>
      <c r="F278" s="1">
        <v>33875467</v>
      </c>
    </row>
    <row r="279" spans="1:6" x14ac:dyDescent="0.25">
      <c r="A279">
        <v>890911431</v>
      </c>
      <c r="B279" t="s">
        <v>378</v>
      </c>
      <c r="D279">
        <v>2016</v>
      </c>
      <c r="E279" t="s">
        <v>2</v>
      </c>
      <c r="F279" s="1">
        <v>321249620</v>
      </c>
    </row>
    <row r="280" spans="1:6" x14ac:dyDescent="0.25">
      <c r="A280">
        <v>890911431</v>
      </c>
      <c r="B280" t="s">
        <v>378</v>
      </c>
      <c r="D280">
        <v>2017</v>
      </c>
      <c r="E280" t="s">
        <v>2</v>
      </c>
      <c r="F280" s="1">
        <v>112446982</v>
      </c>
    </row>
    <row r="281" spans="1:6" x14ac:dyDescent="0.25">
      <c r="A281">
        <v>890928186</v>
      </c>
      <c r="B281" t="s">
        <v>303</v>
      </c>
      <c r="D281">
        <v>2016</v>
      </c>
      <c r="E281" t="s">
        <v>2</v>
      </c>
      <c r="F281" s="1">
        <v>97300664</v>
      </c>
    </row>
    <row r="282" spans="1:6" x14ac:dyDescent="0.25">
      <c r="A282">
        <v>890928186</v>
      </c>
      <c r="B282" t="s">
        <v>303</v>
      </c>
      <c r="D282">
        <v>2017</v>
      </c>
      <c r="E282" t="s">
        <v>2</v>
      </c>
      <c r="F282" s="1">
        <v>42184825</v>
      </c>
    </row>
    <row r="283" spans="1:6" x14ac:dyDescent="0.25">
      <c r="A283">
        <v>890932424</v>
      </c>
      <c r="B283" t="s">
        <v>379</v>
      </c>
      <c r="D283">
        <v>2016</v>
      </c>
      <c r="E283" t="s">
        <v>2</v>
      </c>
      <c r="F283" s="1">
        <v>355607799</v>
      </c>
    </row>
    <row r="284" spans="1:6" x14ac:dyDescent="0.25">
      <c r="A284">
        <v>890932424</v>
      </c>
      <c r="B284" t="s">
        <v>379</v>
      </c>
      <c r="D284">
        <v>2017</v>
      </c>
      <c r="E284" t="s">
        <v>2</v>
      </c>
      <c r="F284" s="1">
        <v>185356246</v>
      </c>
    </row>
    <row r="285" spans="1:6" x14ac:dyDescent="0.25">
      <c r="A285">
        <v>890939355</v>
      </c>
      <c r="B285" t="s">
        <v>35</v>
      </c>
      <c r="D285">
        <v>2015</v>
      </c>
      <c r="E285" t="s">
        <v>2</v>
      </c>
      <c r="F285" s="1">
        <v>1588880</v>
      </c>
    </row>
    <row r="286" spans="1:6" x14ac:dyDescent="0.25">
      <c r="A286">
        <v>890939355</v>
      </c>
      <c r="B286" t="s">
        <v>35</v>
      </c>
      <c r="D286">
        <v>2016</v>
      </c>
      <c r="E286" t="s">
        <v>2</v>
      </c>
      <c r="F286" s="1">
        <v>3894140</v>
      </c>
    </row>
    <row r="287" spans="1:6" x14ac:dyDescent="0.25">
      <c r="A287">
        <v>890939355</v>
      </c>
      <c r="B287" t="s">
        <v>35</v>
      </c>
      <c r="D287">
        <v>2017</v>
      </c>
      <c r="E287" t="s">
        <v>2</v>
      </c>
      <c r="F287" s="1">
        <v>3163680</v>
      </c>
    </row>
    <row r="288" spans="1:6" x14ac:dyDescent="0.25">
      <c r="A288">
        <v>890940026</v>
      </c>
      <c r="B288" t="s">
        <v>304</v>
      </c>
      <c r="D288">
        <v>2016</v>
      </c>
      <c r="E288" t="s">
        <v>2</v>
      </c>
      <c r="F288" s="1">
        <v>95010</v>
      </c>
    </row>
    <row r="289" spans="1:6" x14ac:dyDescent="0.25">
      <c r="A289">
        <v>900018975</v>
      </c>
      <c r="B289" t="s">
        <v>376</v>
      </c>
      <c r="D289">
        <v>2015</v>
      </c>
      <c r="E289" t="s">
        <v>2</v>
      </c>
      <c r="F289" s="1">
        <v>168963916</v>
      </c>
    </row>
    <row r="290" spans="1:6" x14ac:dyDescent="0.25">
      <c r="A290">
        <v>900018975</v>
      </c>
      <c r="B290" t="s">
        <v>376</v>
      </c>
      <c r="D290">
        <v>2016</v>
      </c>
      <c r="E290" t="s">
        <v>2</v>
      </c>
      <c r="F290" s="1">
        <v>305364370</v>
      </c>
    </row>
    <row r="291" spans="1:6" x14ac:dyDescent="0.25">
      <c r="A291">
        <v>900018975</v>
      </c>
      <c r="B291" t="s">
        <v>376</v>
      </c>
      <c r="D291">
        <v>2017</v>
      </c>
      <c r="E291" t="s">
        <v>2</v>
      </c>
      <c r="F291" s="1">
        <v>167712115</v>
      </c>
    </row>
    <row r="292" spans="1:6" x14ac:dyDescent="0.25">
      <c r="A292">
        <v>900035722</v>
      </c>
      <c r="B292" t="s">
        <v>298</v>
      </c>
      <c r="D292">
        <v>2016</v>
      </c>
      <c r="E292" t="s">
        <v>2</v>
      </c>
      <c r="F292" s="1">
        <v>154516755</v>
      </c>
    </row>
    <row r="293" spans="1:6" x14ac:dyDescent="0.25">
      <c r="A293">
        <v>900035722</v>
      </c>
      <c r="B293" t="s">
        <v>298</v>
      </c>
      <c r="D293">
        <v>2017</v>
      </c>
      <c r="E293" t="s">
        <v>2</v>
      </c>
      <c r="F293" s="1">
        <v>69565693</v>
      </c>
    </row>
    <row r="294" spans="1:6" x14ac:dyDescent="0.25">
      <c r="A294">
        <v>900139110</v>
      </c>
      <c r="B294" t="s">
        <v>301</v>
      </c>
      <c r="D294">
        <v>2016</v>
      </c>
      <c r="E294" t="s">
        <v>2</v>
      </c>
      <c r="F294" s="1">
        <v>50947244</v>
      </c>
    </row>
    <row r="295" spans="1:6" x14ac:dyDescent="0.25">
      <c r="A295">
        <v>900139110</v>
      </c>
      <c r="B295" t="s">
        <v>301</v>
      </c>
      <c r="D295">
        <v>2017</v>
      </c>
      <c r="E295" t="s">
        <v>2</v>
      </c>
      <c r="F295" s="1">
        <v>26215143</v>
      </c>
    </row>
    <row r="296" spans="1:6" x14ac:dyDescent="0.25">
      <c r="A296">
        <v>900190385</v>
      </c>
      <c r="B296" t="s">
        <v>380</v>
      </c>
      <c r="D296">
        <v>2015</v>
      </c>
      <c r="E296" t="s">
        <v>2</v>
      </c>
      <c r="F296" s="1">
        <v>429748507</v>
      </c>
    </row>
    <row r="297" spans="1:6" x14ac:dyDescent="0.25">
      <c r="A297">
        <v>900190385</v>
      </c>
      <c r="B297" t="s">
        <v>380</v>
      </c>
      <c r="D297">
        <v>2016</v>
      </c>
      <c r="E297" t="s">
        <v>2</v>
      </c>
      <c r="F297" s="1">
        <v>49534924</v>
      </c>
    </row>
    <row r="298" spans="1:6" x14ac:dyDescent="0.25">
      <c r="A298">
        <v>900190385</v>
      </c>
      <c r="B298" t="s">
        <v>380</v>
      </c>
      <c r="D298">
        <v>2017</v>
      </c>
      <c r="E298" t="s">
        <v>2</v>
      </c>
      <c r="F298" s="1">
        <v>15287293</v>
      </c>
    </row>
    <row r="299" spans="1:6" x14ac:dyDescent="0.25">
      <c r="A299">
        <v>900192242</v>
      </c>
      <c r="B299" t="s">
        <v>381</v>
      </c>
      <c r="D299">
        <v>2016</v>
      </c>
      <c r="E299" t="s">
        <v>2</v>
      </c>
      <c r="F299" s="1">
        <v>314640305</v>
      </c>
    </row>
    <row r="300" spans="1:6" x14ac:dyDescent="0.25">
      <c r="A300">
        <v>900192242</v>
      </c>
      <c r="B300" t="s">
        <v>381</v>
      </c>
      <c r="D300">
        <v>2017</v>
      </c>
      <c r="E300" t="s">
        <v>2</v>
      </c>
      <c r="F300" s="1">
        <v>209874029</v>
      </c>
    </row>
    <row r="301" spans="1:6" x14ac:dyDescent="0.25">
      <c r="A301">
        <v>900192242</v>
      </c>
      <c r="B301" t="s">
        <v>381</v>
      </c>
      <c r="D301" t="s">
        <v>398</v>
      </c>
      <c r="E301" t="s">
        <v>2</v>
      </c>
      <c r="F301" s="1">
        <v>110246002</v>
      </c>
    </row>
    <row r="302" spans="1:6" x14ac:dyDescent="0.25">
      <c r="A302">
        <v>900192242</v>
      </c>
      <c r="B302" t="s">
        <v>381</v>
      </c>
      <c r="D302" t="s">
        <v>399</v>
      </c>
      <c r="E302" t="s">
        <v>2</v>
      </c>
      <c r="F302" s="1">
        <v>133185935</v>
      </c>
    </row>
    <row r="303" spans="1:6" x14ac:dyDescent="0.25">
      <c r="A303">
        <v>900192242</v>
      </c>
      <c r="B303" t="s">
        <v>381</v>
      </c>
      <c r="D303" t="s">
        <v>402</v>
      </c>
      <c r="E303" t="s">
        <v>2</v>
      </c>
      <c r="F303" s="1">
        <v>172380754</v>
      </c>
    </row>
    <row r="304" spans="1:6" x14ac:dyDescent="0.25">
      <c r="A304">
        <v>900192726</v>
      </c>
      <c r="B304" t="s">
        <v>382</v>
      </c>
      <c r="D304">
        <v>2016</v>
      </c>
      <c r="E304" t="s">
        <v>2</v>
      </c>
      <c r="F304" s="1">
        <v>11237381</v>
      </c>
    </row>
    <row r="305" spans="1:6" x14ac:dyDescent="0.25">
      <c r="A305">
        <v>900192726</v>
      </c>
      <c r="B305" t="s">
        <v>382</v>
      </c>
      <c r="D305">
        <v>2017</v>
      </c>
      <c r="E305" t="s">
        <v>2</v>
      </c>
      <c r="F305" s="1">
        <v>10414674</v>
      </c>
    </row>
    <row r="306" spans="1:6" x14ac:dyDescent="0.25">
      <c r="A306">
        <v>900193192</v>
      </c>
      <c r="B306" t="s">
        <v>305</v>
      </c>
      <c r="D306">
        <v>2016</v>
      </c>
      <c r="E306" t="s">
        <v>2</v>
      </c>
      <c r="F306" s="1">
        <v>23991698</v>
      </c>
    </row>
    <row r="307" spans="1:6" x14ac:dyDescent="0.25">
      <c r="A307">
        <v>900193192</v>
      </c>
      <c r="B307" t="s">
        <v>305</v>
      </c>
      <c r="D307">
        <v>2017</v>
      </c>
      <c r="E307" t="s">
        <v>2</v>
      </c>
      <c r="F307" s="1">
        <v>1050434</v>
      </c>
    </row>
    <row r="308" spans="1:6" x14ac:dyDescent="0.25">
      <c r="A308">
        <v>900205547</v>
      </c>
      <c r="B308" t="s">
        <v>233</v>
      </c>
      <c r="D308">
        <v>2015</v>
      </c>
      <c r="E308" t="s">
        <v>2</v>
      </c>
      <c r="F308" s="1">
        <v>4431525</v>
      </c>
    </row>
    <row r="309" spans="1:6" x14ac:dyDescent="0.25">
      <c r="A309">
        <v>900205547</v>
      </c>
      <c r="B309" t="s">
        <v>233</v>
      </c>
      <c r="D309">
        <v>2016</v>
      </c>
      <c r="E309" t="s">
        <v>2</v>
      </c>
      <c r="F309" s="1">
        <v>10462688</v>
      </c>
    </row>
    <row r="310" spans="1:6" x14ac:dyDescent="0.25">
      <c r="A310">
        <v>900205547</v>
      </c>
      <c r="B310" t="s">
        <v>233</v>
      </c>
      <c r="D310">
        <v>2017</v>
      </c>
      <c r="E310" t="s">
        <v>2</v>
      </c>
      <c r="F310" s="1">
        <v>5194636</v>
      </c>
    </row>
    <row r="311" spans="1:6" x14ac:dyDescent="0.25">
      <c r="A311">
        <v>900206480</v>
      </c>
      <c r="B311" t="s">
        <v>306</v>
      </c>
      <c r="D311">
        <v>2016</v>
      </c>
      <c r="E311" t="s">
        <v>2</v>
      </c>
      <c r="F311" s="1">
        <v>11903610</v>
      </c>
    </row>
    <row r="312" spans="1:6" x14ac:dyDescent="0.25">
      <c r="A312">
        <v>900206480</v>
      </c>
      <c r="B312" t="s">
        <v>306</v>
      </c>
      <c r="D312">
        <v>2017</v>
      </c>
      <c r="E312" t="s">
        <v>2</v>
      </c>
      <c r="F312" s="1">
        <v>7991423</v>
      </c>
    </row>
    <row r="313" spans="1:6" x14ac:dyDescent="0.25">
      <c r="A313">
        <v>900206483</v>
      </c>
      <c r="B313" t="s">
        <v>307</v>
      </c>
      <c r="D313">
        <v>2016</v>
      </c>
      <c r="E313" t="s">
        <v>2</v>
      </c>
      <c r="F313" s="1">
        <v>6496916</v>
      </c>
    </row>
    <row r="314" spans="1:6" x14ac:dyDescent="0.25">
      <c r="A314">
        <v>900206483</v>
      </c>
      <c r="B314" t="s">
        <v>307</v>
      </c>
      <c r="D314">
        <v>2017</v>
      </c>
      <c r="E314" t="s">
        <v>2</v>
      </c>
      <c r="F314" s="1">
        <v>454476</v>
      </c>
    </row>
    <row r="315" spans="1:6" x14ac:dyDescent="0.25">
      <c r="A315">
        <v>900315057</v>
      </c>
      <c r="B315" t="s">
        <v>385</v>
      </c>
      <c r="D315">
        <v>2016</v>
      </c>
      <c r="E315" t="s">
        <v>2</v>
      </c>
      <c r="F315" s="1">
        <v>37669926</v>
      </c>
    </row>
    <row r="316" spans="1:6" x14ac:dyDescent="0.25">
      <c r="A316">
        <v>900315057</v>
      </c>
      <c r="B316" t="s">
        <v>385</v>
      </c>
      <c r="D316">
        <v>2017</v>
      </c>
      <c r="E316" t="s">
        <v>2</v>
      </c>
      <c r="F316" s="1">
        <v>2749167</v>
      </c>
    </row>
    <row r="317" spans="1:6" x14ac:dyDescent="0.25">
      <c r="A317">
        <v>900378893</v>
      </c>
      <c r="B317" t="s">
        <v>386</v>
      </c>
      <c r="D317">
        <v>2015</v>
      </c>
      <c r="E317" t="s">
        <v>2</v>
      </c>
      <c r="F317" s="1">
        <v>271232901</v>
      </c>
    </row>
    <row r="318" spans="1:6" x14ac:dyDescent="0.25">
      <c r="A318">
        <v>900378893</v>
      </c>
      <c r="B318" t="s">
        <v>386</v>
      </c>
      <c r="D318">
        <v>2016</v>
      </c>
      <c r="E318" t="s">
        <v>2</v>
      </c>
      <c r="F318" s="1">
        <v>385969346</v>
      </c>
    </row>
    <row r="319" spans="1:6" x14ac:dyDescent="0.25">
      <c r="A319">
        <v>900378893</v>
      </c>
      <c r="B319" t="s">
        <v>386</v>
      </c>
      <c r="D319">
        <v>2017</v>
      </c>
      <c r="E319" t="s">
        <v>2</v>
      </c>
      <c r="F319" s="1">
        <v>174006870</v>
      </c>
    </row>
    <row r="320" spans="1:6" x14ac:dyDescent="0.25">
      <c r="A320">
        <v>900390238</v>
      </c>
      <c r="B320" t="s">
        <v>177</v>
      </c>
      <c r="D320">
        <v>2016</v>
      </c>
      <c r="E320" t="s">
        <v>2</v>
      </c>
      <c r="F320" s="1">
        <v>294566765</v>
      </c>
    </row>
    <row r="321" spans="1:6" x14ac:dyDescent="0.25">
      <c r="A321">
        <v>900390238</v>
      </c>
      <c r="B321" t="s">
        <v>177</v>
      </c>
      <c r="D321">
        <v>2017</v>
      </c>
      <c r="E321" t="s">
        <v>2</v>
      </c>
      <c r="F321" s="1">
        <v>166362077</v>
      </c>
    </row>
    <row r="322" spans="1:6" x14ac:dyDescent="0.25">
      <c r="A322">
        <v>900390238</v>
      </c>
      <c r="B322" t="s">
        <v>177</v>
      </c>
      <c r="D322" t="s">
        <v>398</v>
      </c>
      <c r="E322" t="s">
        <v>2</v>
      </c>
      <c r="F322" s="1">
        <v>129236789</v>
      </c>
    </row>
    <row r="323" spans="1:6" x14ac:dyDescent="0.25">
      <c r="A323">
        <v>900390238</v>
      </c>
      <c r="B323" t="s">
        <v>177</v>
      </c>
      <c r="D323" t="s">
        <v>399</v>
      </c>
      <c r="E323" t="s">
        <v>2</v>
      </c>
      <c r="F323" s="1">
        <v>171823806</v>
      </c>
    </row>
    <row r="324" spans="1:6" x14ac:dyDescent="0.25">
      <c r="A324">
        <v>900390238</v>
      </c>
      <c r="B324" t="s">
        <v>177</v>
      </c>
      <c r="D324" t="s">
        <v>402</v>
      </c>
      <c r="E324" t="s">
        <v>2</v>
      </c>
      <c r="F324" s="1">
        <v>124894460</v>
      </c>
    </row>
    <row r="325" spans="1:6" x14ac:dyDescent="0.25">
      <c r="A325">
        <v>900413588</v>
      </c>
      <c r="B325" t="s">
        <v>37</v>
      </c>
      <c r="D325">
        <v>2016</v>
      </c>
      <c r="E325" t="s">
        <v>2</v>
      </c>
      <c r="F325" s="1">
        <v>14645474</v>
      </c>
    </row>
    <row r="326" spans="1:6" x14ac:dyDescent="0.25">
      <c r="A326">
        <v>900413588</v>
      </c>
      <c r="B326" t="s">
        <v>37</v>
      </c>
      <c r="D326">
        <v>2017</v>
      </c>
      <c r="E326" t="s">
        <v>2</v>
      </c>
      <c r="F326" s="1">
        <v>17470837</v>
      </c>
    </row>
    <row r="327" spans="1:6" x14ac:dyDescent="0.25">
      <c r="A327">
        <v>900521357</v>
      </c>
      <c r="B327" t="s">
        <v>175</v>
      </c>
      <c r="D327">
        <v>2016</v>
      </c>
      <c r="E327" t="s">
        <v>2</v>
      </c>
      <c r="F327" s="1">
        <v>164680060</v>
      </c>
    </row>
    <row r="328" spans="1:6" x14ac:dyDescent="0.25">
      <c r="A328">
        <v>900521357</v>
      </c>
      <c r="B328" t="s">
        <v>175</v>
      </c>
      <c r="D328">
        <v>2017</v>
      </c>
      <c r="E328" t="s">
        <v>2</v>
      </c>
      <c r="F328" s="1">
        <v>153275099</v>
      </c>
    </row>
    <row r="329" spans="1:6" x14ac:dyDescent="0.25">
      <c r="A329">
        <v>900535441</v>
      </c>
      <c r="B329" t="s">
        <v>308</v>
      </c>
      <c r="D329">
        <v>2017</v>
      </c>
      <c r="E329" t="s">
        <v>2</v>
      </c>
      <c r="F329" s="1">
        <v>17281086</v>
      </c>
    </row>
    <row r="330" spans="1:6" x14ac:dyDescent="0.25">
      <c r="A330">
        <v>900668954</v>
      </c>
      <c r="B330" t="s">
        <v>387</v>
      </c>
      <c r="D330">
        <v>2016</v>
      </c>
      <c r="E330" t="s">
        <v>2</v>
      </c>
      <c r="F330" s="1">
        <v>1826274</v>
      </c>
    </row>
    <row r="331" spans="1:6" x14ac:dyDescent="0.25">
      <c r="A331">
        <v>900668954</v>
      </c>
      <c r="B331" t="s">
        <v>387</v>
      </c>
      <c r="D331">
        <v>2017</v>
      </c>
      <c r="E331" t="s">
        <v>2</v>
      </c>
      <c r="F331" s="1">
        <v>1740167</v>
      </c>
    </row>
    <row r="332" spans="1:6" x14ac:dyDescent="0.25">
      <c r="A332">
        <v>900749166</v>
      </c>
      <c r="B332" t="s">
        <v>182</v>
      </c>
      <c r="D332">
        <v>2016</v>
      </c>
      <c r="E332" t="s">
        <v>2</v>
      </c>
      <c r="F332" s="1">
        <v>457087836</v>
      </c>
    </row>
    <row r="333" spans="1:6" x14ac:dyDescent="0.25">
      <c r="A333">
        <v>900749166</v>
      </c>
      <c r="B333" t="s">
        <v>182</v>
      </c>
      <c r="D333">
        <v>2017</v>
      </c>
      <c r="E333" t="s">
        <v>2</v>
      </c>
      <c r="F333" s="1">
        <v>288106955</v>
      </c>
    </row>
    <row r="334" spans="1:6" x14ac:dyDescent="0.25">
      <c r="A334">
        <v>900797732</v>
      </c>
      <c r="B334" t="s">
        <v>181</v>
      </c>
      <c r="D334">
        <v>2016</v>
      </c>
      <c r="E334" t="s">
        <v>2</v>
      </c>
      <c r="F334" s="1">
        <v>105023828</v>
      </c>
    </row>
    <row r="335" spans="1:6" x14ac:dyDescent="0.25">
      <c r="A335">
        <v>900797732</v>
      </c>
      <c r="B335" t="s">
        <v>181</v>
      </c>
      <c r="D335">
        <v>2017</v>
      </c>
      <c r="E335" t="s">
        <v>2</v>
      </c>
      <c r="F335" s="1">
        <v>167124425</v>
      </c>
    </row>
    <row r="336" spans="1:6" x14ac:dyDescent="0.25">
      <c r="A336">
        <v>900818642</v>
      </c>
      <c r="B336" t="s">
        <v>169</v>
      </c>
      <c r="D336">
        <v>2016</v>
      </c>
      <c r="E336" t="s">
        <v>2</v>
      </c>
      <c r="F336" s="1">
        <v>134069018</v>
      </c>
    </row>
    <row r="337" spans="1:6" x14ac:dyDescent="0.25">
      <c r="A337">
        <v>900818642</v>
      </c>
      <c r="B337" t="s">
        <v>169</v>
      </c>
      <c r="D337">
        <v>2017</v>
      </c>
      <c r="E337" t="s">
        <v>2</v>
      </c>
      <c r="F337" s="1">
        <v>169302084</v>
      </c>
    </row>
    <row r="338" spans="1:6" x14ac:dyDescent="0.25">
      <c r="A338">
        <v>800014246</v>
      </c>
      <c r="B338" t="s">
        <v>332</v>
      </c>
      <c r="D338">
        <v>2016</v>
      </c>
      <c r="E338" t="s">
        <v>3</v>
      </c>
      <c r="F338" s="1">
        <v>25944379</v>
      </c>
    </row>
    <row r="339" spans="1:6" x14ac:dyDescent="0.25">
      <c r="A339">
        <v>800014246</v>
      </c>
      <c r="B339" t="s">
        <v>332</v>
      </c>
      <c r="D339">
        <v>2017</v>
      </c>
      <c r="E339" t="s">
        <v>3</v>
      </c>
      <c r="F339" s="1">
        <v>11349515</v>
      </c>
    </row>
    <row r="340" spans="1:6" x14ac:dyDescent="0.25">
      <c r="A340">
        <v>800028455</v>
      </c>
      <c r="B340" t="s">
        <v>0</v>
      </c>
      <c r="D340">
        <v>2016</v>
      </c>
      <c r="E340" t="s">
        <v>3</v>
      </c>
      <c r="F340" s="1">
        <v>10797939</v>
      </c>
    </row>
    <row r="341" spans="1:6" x14ac:dyDescent="0.25">
      <c r="A341">
        <v>800093117</v>
      </c>
      <c r="B341" t="s">
        <v>334</v>
      </c>
      <c r="D341">
        <v>2016</v>
      </c>
      <c r="E341" t="s">
        <v>3</v>
      </c>
      <c r="F341" s="1">
        <v>193085520</v>
      </c>
    </row>
    <row r="342" spans="1:6" x14ac:dyDescent="0.25">
      <c r="A342">
        <v>800093117</v>
      </c>
      <c r="B342" t="s">
        <v>334</v>
      </c>
      <c r="D342">
        <v>2017</v>
      </c>
      <c r="E342" t="s">
        <v>3</v>
      </c>
      <c r="F342" s="1">
        <v>109239418</v>
      </c>
    </row>
    <row r="343" spans="1:6" x14ac:dyDescent="0.25">
      <c r="A343">
        <v>800094968</v>
      </c>
      <c r="B343" t="s">
        <v>336</v>
      </c>
      <c r="D343">
        <v>2016</v>
      </c>
      <c r="E343" t="s">
        <v>3</v>
      </c>
      <c r="F343" s="1">
        <v>185556830</v>
      </c>
    </row>
    <row r="344" spans="1:6" x14ac:dyDescent="0.25">
      <c r="A344">
        <v>800094968</v>
      </c>
      <c r="B344" t="s">
        <v>336</v>
      </c>
      <c r="D344">
        <v>2017</v>
      </c>
      <c r="E344" t="s">
        <v>3</v>
      </c>
      <c r="F344" s="1">
        <v>76235515</v>
      </c>
    </row>
    <row r="345" spans="1:6" x14ac:dyDescent="0.25">
      <c r="A345">
        <v>800095951</v>
      </c>
      <c r="B345" t="s">
        <v>338</v>
      </c>
      <c r="D345">
        <v>2016</v>
      </c>
      <c r="E345" t="s">
        <v>3</v>
      </c>
      <c r="F345" s="1">
        <v>11411862</v>
      </c>
    </row>
    <row r="346" spans="1:6" x14ac:dyDescent="0.25">
      <c r="A346">
        <v>800095951</v>
      </c>
      <c r="B346" t="s">
        <v>338</v>
      </c>
      <c r="D346">
        <v>2017</v>
      </c>
      <c r="E346" t="s">
        <v>3</v>
      </c>
      <c r="F346" s="1">
        <v>9395737</v>
      </c>
    </row>
    <row r="347" spans="1:6" x14ac:dyDescent="0.25">
      <c r="A347">
        <v>800140959</v>
      </c>
      <c r="B347" t="s">
        <v>340</v>
      </c>
      <c r="D347">
        <v>2016</v>
      </c>
      <c r="E347" t="s">
        <v>3</v>
      </c>
      <c r="F347" s="1">
        <v>16812178</v>
      </c>
    </row>
    <row r="348" spans="1:6" x14ac:dyDescent="0.25">
      <c r="A348">
        <v>800140959</v>
      </c>
      <c r="B348" t="s">
        <v>340</v>
      </c>
      <c r="D348">
        <v>2017</v>
      </c>
      <c r="E348" t="s">
        <v>3</v>
      </c>
      <c r="F348" s="1">
        <v>9397786</v>
      </c>
    </row>
    <row r="349" spans="1:6" x14ac:dyDescent="0.25">
      <c r="A349">
        <v>800173155</v>
      </c>
      <c r="B349" t="s">
        <v>341</v>
      </c>
      <c r="D349">
        <v>2015</v>
      </c>
      <c r="E349" t="s">
        <v>3</v>
      </c>
      <c r="F349" s="1">
        <v>90393168</v>
      </c>
    </row>
    <row r="350" spans="1:6" x14ac:dyDescent="0.25">
      <c r="A350">
        <v>800173155</v>
      </c>
      <c r="B350" t="s">
        <v>341</v>
      </c>
      <c r="D350">
        <v>2016</v>
      </c>
      <c r="E350" t="s">
        <v>3</v>
      </c>
      <c r="F350" s="1">
        <v>139557256</v>
      </c>
    </row>
    <row r="351" spans="1:6" x14ac:dyDescent="0.25">
      <c r="A351">
        <v>800173155</v>
      </c>
      <c r="B351" t="s">
        <v>341</v>
      </c>
      <c r="D351">
        <v>2017</v>
      </c>
      <c r="E351" t="s">
        <v>3</v>
      </c>
      <c r="F351" s="1">
        <v>69994414</v>
      </c>
    </row>
    <row r="352" spans="1:6" x14ac:dyDescent="0.25">
      <c r="A352">
        <v>800182330</v>
      </c>
      <c r="B352" t="s">
        <v>342</v>
      </c>
      <c r="D352">
        <v>2016</v>
      </c>
      <c r="E352" t="s">
        <v>3</v>
      </c>
      <c r="F352" s="1">
        <v>110304984</v>
      </c>
    </row>
    <row r="353" spans="1:6" x14ac:dyDescent="0.25">
      <c r="A353">
        <v>800182330</v>
      </c>
      <c r="B353" t="s">
        <v>342</v>
      </c>
      <c r="D353">
        <v>2017</v>
      </c>
      <c r="E353" t="s">
        <v>3</v>
      </c>
      <c r="F353" s="1">
        <v>51974504</v>
      </c>
    </row>
    <row r="354" spans="1:6" x14ac:dyDescent="0.25">
      <c r="A354">
        <v>800185295</v>
      </c>
      <c r="B354" t="s">
        <v>344</v>
      </c>
      <c r="D354">
        <v>2015</v>
      </c>
      <c r="E354" t="s">
        <v>3</v>
      </c>
      <c r="F354" s="1">
        <v>110906644</v>
      </c>
    </row>
    <row r="355" spans="1:6" x14ac:dyDescent="0.25">
      <c r="A355">
        <v>800185295</v>
      </c>
      <c r="B355" t="s">
        <v>344</v>
      </c>
      <c r="D355">
        <v>2016</v>
      </c>
      <c r="E355" t="s">
        <v>3</v>
      </c>
      <c r="F355" s="1">
        <v>233762038</v>
      </c>
    </row>
    <row r="356" spans="1:6" x14ac:dyDescent="0.25">
      <c r="A356">
        <v>800185295</v>
      </c>
      <c r="B356" t="s">
        <v>344</v>
      </c>
      <c r="D356">
        <v>2017</v>
      </c>
      <c r="E356" t="s">
        <v>3</v>
      </c>
      <c r="F356" s="1">
        <v>115613940</v>
      </c>
    </row>
    <row r="357" spans="1:6" x14ac:dyDescent="0.25">
      <c r="A357">
        <v>800200598</v>
      </c>
      <c r="B357" t="s">
        <v>345</v>
      </c>
      <c r="D357">
        <v>2016</v>
      </c>
      <c r="E357" t="s">
        <v>3</v>
      </c>
      <c r="F357" s="1">
        <v>73984920</v>
      </c>
    </row>
    <row r="358" spans="1:6" x14ac:dyDescent="0.25">
      <c r="A358">
        <v>800200598</v>
      </c>
      <c r="B358" t="s">
        <v>345</v>
      </c>
      <c r="D358">
        <v>2017</v>
      </c>
      <c r="E358" t="s">
        <v>3</v>
      </c>
      <c r="F358" s="1">
        <v>39862841</v>
      </c>
    </row>
    <row r="359" spans="1:6" x14ac:dyDescent="0.25">
      <c r="A359">
        <v>800208146</v>
      </c>
      <c r="B359" t="s">
        <v>346</v>
      </c>
      <c r="D359">
        <v>2016</v>
      </c>
      <c r="E359" t="s">
        <v>3</v>
      </c>
      <c r="F359" s="1">
        <v>59235492</v>
      </c>
    </row>
    <row r="360" spans="1:6" x14ac:dyDescent="0.25">
      <c r="A360">
        <v>800208146</v>
      </c>
      <c r="B360" t="s">
        <v>346</v>
      </c>
      <c r="D360">
        <v>2017</v>
      </c>
      <c r="E360" t="s">
        <v>3</v>
      </c>
      <c r="F360" s="1">
        <v>53156756</v>
      </c>
    </row>
    <row r="361" spans="1:6" x14ac:dyDescent="0.25">
      <c r="A361">
        <v>800233881</v>
      </c>
      <c r="B361" t="s">
        <v>161</v>
      </c>
      <c r="D361">
        <v>2016</v>
      </c>
      <c r="E361" t="s">
        <v>3</v>
      </c>
      <c r="F361" s="1">
        <v>77420986</v>
      </c>
    </row>
    <row r="362" spans="1:6" x14ac:dyDescent="0.25">
      <c r="A362">
        <v>800233881</v>
      </c>
      <c r="B362" t="s">
        <v>161</v>
      </c>
      <c r="D362">
        <v>2017</v>
      </c>
      <c r="E362" t="s">
        <v>3</v>
      </c>
      <c r="F362" s="1">
        <v>8002754</v>
      </c>
    </row>
    <row r="363" spans="1:6" x14ac:dyDescent="0.25">
      <c r="A363">
        <v>800240724</v>
      </c>
      <c r="B363" t="s">
        <v>348</v>
      </c>
      <c r="D363">
        <v>2016</v>
      </c>
      <c r="E363" t="s">
        <v>3</v>
      </c>
      <c r="F363" s="1">
        <v>40666807</v>
      </c>
    </row>
    <row r="364" spans="1:6" x14ac:dyDescent="0.25">
      <c r="A364">
        <v>800240724</v>
      </c>
      <c r="B364" t="s">
        <v>348</v>
      </c>
      <c r="D364">
        <v>2017</v>
      </c>
      <c r="E364" t="s">
        <v>3</v>
      </c>
      <c r="F364" s="1">
        <v>19122475</v>
      </c>
    </row>
    <row r="365" spans="1:6" x14ac:dyDescent="0.25">
      <c r="A365">
        <v>811032292</v>
      </c>
      <c r="B365" t="s">
        <v>349</v>
      </c>
      <c r="D365">
        <v>2016</v>
      </c>
      <c r="E365" t="s">
        <v>3</v>
      </c>
      <c r="F365" s="1">
        <v>96475092</v>
      </c>
    </row>
    <row r="366" spans="1:6" x14ac:dyDescent="0.25">
      <c r="A366">
        <v>811032292</v>
      </c>
      <c r="B366" t="s">
        <v>349</v>
      </c>
      <c r="D366">
        <v>2017</v>
      </c>
      <c r="E366" t="s">
        <v>3</v>
      </c>
      <c r="F366" s="1">
        <v>43685899</v>
      </c>
    </row>
    <row r="367" spans="1:6" x14ac:dyDescent="0.25">
      <c r="A367">
        <v>830023542</v>
      </c>
      <c r="B367" t="s">
        <v>146</v>
      </c>
      <c r="D367">
        <v>2015</v>
      </c>
      <c r="E367" t="s">
        <v>3</v>
      </c>
      <c r="F367" s="1">
        <v>39057562</v>
      </c>
    </row>
    <row r="368" spans="1:6" x14ac:dyDescent="0.25">
      <c r="A368">
        <v>830023542</v>
      </c>
      <c r="B368" t="s">
        <v>146</v>
      </c>
      <c r="D368">
        <v>2016</v>
      </c>
      <c r="E368" t="s">
        <v>3</v>
      </c>
      <c r="F368" s="1">
        <v>90864194</v>
      </c>
    </row>
    <row r="369" spans="1:6" x14ac:dyDescent="0.25">
      <c r="A369">
        <v>830023542</v>
      </c>
      <c r="B369" t="s">
        <v>146</v>
      </c>
      <c r="D369">
        <v>2017</v>
      </c>
      <c r="E369" t="s">
        <v>3</v>
      </c>
      <c r="F369" s="1">
        <v>48195637</v>
      </c>
    </row>
    <row r="370" spans="1:6" x14ac:dyDescent="0.25">
      <c r="A370">
        <v>830058272</v>
      </c>
      <c r="B370" t="s">
        <v>352</v>
      </c>
      <c r="D370">
        <v>2015</v>
      </c>
      <c r="E370" t="s">
        <v>3</v>
      </c>
      <c r="F370" s="1">
        <v>10201697</v>
      </c>
    </row>
    <row r="371" spans="1:6" x14ac:dyDescent="0.25">
      <c r="A371">
        <v>830058272</v>
      </c>
      <c r="B371" t="s">
        <v>352</v>
      </c>
      <c r="D371">
        <v>2016</v>
      </c>
      <c r="E371" t="s">
        <v>3</v>
      </c>
      <c r="F371" s="1">
        <v>27273436</v>
      </c>
    </row>
    <row r="372" spans="1:6" x14ac:dyDescent="0.25">
      <c r="A372">
        <v>830058272</v>
      </c>
      <c r="B372" t="s">
        <v>352</v>
      </c>
      <c r="D372">
        <v>2017</v>
      </c>
      <c r="E372" t="s">
        <v>3</v>
      </c>
      <c r="F372" s="1">
        <v>5714917</v>
      </c>
    </row>
    <row r="373" spans="1:6" x14ac:dyDescent="0.25">
      <c r="A373">
        <v>830094920</v>
      </c>
      <c r="B373" t="s">
        <v>350</v>
      </c>
      <c r="D373">
        <v>2016</v>
      </c>
      <c r="E373" t="s">
        <v>3</v>
      </c>
      <c r="F373" s="1">
        <v>229730145</v>
      </c>
    </row>
    <row r="374" spans="1:6" x14ac:dyDescent="0.25">
      <c r="A374">
        <v>830094920</v>
      </c>
      <c r="B374" t="s">
        <v>350</v>
      </c>
      <c r="D374">
        <v>2017</v>
      </c>
      <c r="E374" t="s">
        <v>3</v>
      </c>
      <c r="F374" s="1">
        <v>51539778</v>
      </c>
    </row>
    <row r="375" spans="1:6" x14ac:dyDescent="0.25">
      <c r="A375">
        <v>830097620</v>
      </c>
      <c r="B375" t="s">
        <v>290</v>
      </c>
      <c r="D375">
        <v>2016</v>
      </c>
      <c r="E375" t="s">
        <v>3</v>
      </c>
      <c r="F375" s="1">
        <v>13335166</v>
      </c>
    </row>
    <row r="376" spans="1:6" x14ac:dyDescent="0.25">
      <c r="A376">
        <v>830097620</v>
      </c>
      <c r="B376" t="s">
        <v>290</v>
      </c>
      <c r="D376">
        <v>2017</v>
      </c>
      <c r="E376" t="s">
        <v>3</v>
      </c>
      <c r="F376" s="1">
        <v>7149941</v>
      </c>
    </row>
    <row r="377" spans="1:6" x14ac:dyDescent="0.25">
      <c r="A377">
        <v>830116629</v>
      </c>
      <c r="B377" t="s">
        <v>354</v>
      </c>
      <c r="D377">
        <v>2016</v>
      </c>
      <c r="E377" t="s">
        <v>3</v>
      </c>
      <c r="F377" s="1">
        <v>2227764</v>
      </c>
    </row>
    <row r="378" spans="1:6" x14ac:dyDescent="0.25">
      <c r="A378">
        <v>830116629</v>
      </c>
      <c r="B378" t="s">
        <v>354</v>
      </c>
      <c r="D378">
        <v>2017</v>
      </c>
      <c r="E378" t="s">
        <v>3</v>
      </c>
      <c r="F378" s="1">
        <v>1017846</v>
      </c>
    </row>
    <row r="379" spans="1:6" x14ac:dyDescent="0.25">
      <c r="A379">
        <v>830124992</v>
      </c>
      <c r="B379" t="s">
        <v>357</v>
      </c>
      <c r="D379">
        <v>2015</v>
      </c>
      <c r="E379" t="s">
        <v>3</v>
      </c>
      <c r="F379" s="1">
        <v>956883</v>
      </c>
    </row>
    <row r="380" spans="1:6" x14ac:dyDescent="0.25">
      <c r="A380">
        <v>830124992</v>
      </c>
      <c r="B380" t="s">
        <v>357</v>
      </c>
      <c r="D380">
        <v>2016</v>
      </c>
      <c r="E380" t="s">
        <v>3</v>
      </c>
      <c r="F380" s="1">
        <v>1587190</v>
      </c>
    </row>
    <row r="381" spans="1:6" x14ac:dyDescent="0.25">
      <c r="A381">
        <v>830124992</v>
      </c>
      <c r="B381" t="s">
        <v>357</v>
      </c>
      <c r="D381">
        <v>2017</v>
      </c>
      <c r="E381" t="s">
        <v>3</v>
      </c>
      <c r="F381" s="1">
        <v>99909</v>
      </c>
    </row>
    <row r="382" spans="1:6" x14ac:dyDescent="0.25">
      <c r="A382">
        <v>860000656</v>
      </c>
      <c r="B382" t="s">
        <v>221</v>
      </c>
      <c r="D382">
        <v>2015</v>
      </c>
      <c r="E382" t="s">
        <v>3</v>
      </c>
      <c r="F382" s="1">
        <v>40261214</v>
      </c>
    </row>
    <row r="383" spans="1:6" x14ac:dyDescent="0.25">
      <c r="A383">
        <v>860000656</v>
      </c>
      <c r="B383" t="s">
        <v>221</v>
      </c>
      <c r="D383">
        <v>2016</v>
      </c>
      <c r="E383" t="s">
        <v>3</v>
      </c>
      <c r="F383" s="1">
        <v>71388824</v>
      </c>
    </row>
    <row r="384" spans="1:6" x14ac:dyDescent="0.25">
      <c r="A384">
        <v>860000656</v>
      </c>
      <c r="B384" t="s">
        <v>221</v>
      </c>
      <c r="D384">
        <v>2017</v>
      </c>
      <c r="E384" t="s">
        <v>3</v>
      </c>
      <c r="F384" s="1">
        <v>35185628</v>
      </c>
    </row>
    <row r="385" spans="1:6" x14ac:dyDescent="0.25">
      <c r="A385">
        <v>860001986</v>
      </c>
      <c r="B385" t="s">
        <v>293</v>
      </c>
      <c r="D385">
        <v>2016</v>
      </c>
      <c r="E385" t="s">
        <v>3</v>
      </c>
      <c r="F385" s="1">
        <v>76518770</v>
      </c>
    </row>
    <row r="386" spans="1:6" x14ac:dyDescent="0.25">
      <c r="A386">
        <v>860001986</v>
      </c>
      <c r="B386" t="s">
        <v>293</v>
      </c>
      <c r="D386">
        <v>2017</v>
      </c>
      <c r="E386" t="s">
        <v>3</v>
      </c>
      <c r="F386" s="1">
        <v>36596291</v>
      </c>
    </row>
    <row r="387" spans="1:6" x14ac:dyDescent="0.25">
      <c r="A387">
        <v>860002837</v>
      </c>
      <c r="B387" t="s">
        <v>227</v>
      </c>
      <c r="D387">
        <v>2015</v>
      </c>
      <c r="E387" t="s">
        <v>3</v>
      </c>
      <c r="F387" s="1">
        <v>10887486</v>
      </c>
    </row>
    <row r="388" spans="1:6" x14ac:dyDescent="0.25">
      <c r="A388">
        <v>860002837</v>
      </c>
      <c r="B388" t="s">
        <v>227</v>
      </c>
      <c r="D388">
        <v>2016</v>
      </c>
      <c r="E388" t="s">
        <v>3</v>
      </c>
      <c r="F388" s="1">
        <v>39279312</v>
      </c>
    </row>
    <row r="389" spans="1:6" x14ac:dyDescent="0.25">
      <c r="A389">
        <v>860002837</v>
      </c>
      <c r="B389" t="s">
        <v>227</v>
      </c>
      <c r="D389">
        <v>2017</v>
      </c>
      <c r="E389" t="s">
        <v>3</v>
      </c>
      <c r="F389" s="1">
        <v>14404133</v>
      </c>
    </row>
    <row r="390" spans="1:6" x14ac:dyDescent="0.25">
      <c r="A390">
        <v>860009250</v>
      </c>
      <c r="B390" t="s">
        <v>362</v>
      </c>
      <c r="D390">
        <v>2016</v>
      </c>
      <c r="E390" t="s">
        <v>3</v>
      </c>
      <c r="F390" s="1">
        <v>9459774</v>
      </c>
    </row>
    <row r="391" spans="1:6" x14ac:dyDescent="0.25">
      <c r="A391">
        <v>860009250</v>
      </c>
      <c r="B391" t="s">
        <v>362</v>
      </c>
      <c r="D391">
        <v>2017</v>
      </c>
      <c r="E391" t="s">
        <v>3</v>
      </c>
      <c r="F391" s="1">
        <v>8787312</v>
      </c>
    </row>
    <row r="392" spans="1:6" x14ac:dyDescent="0.25">
      <c r="A392">
        <v>860014285</v>
      </c>
      <c r="B392" t="s">
        <v>356</v>
      </c>
      <c r="D392">
        <v>2016</v>
      </c>
      <c r="E392" t="s">
        <v>3</v>
      </c>
      <c r="F392" s="1">
        <v>4862950</v>
      </c>
    </row>
    <row r="393" spans="1:6" x14ac:dyDescent="0.25">
      <c r="A393">
        <v>860014285</v>
      </c>
      <c r="B393" t="s">
        <v>356</v>
      </c>
      <c r="D393">
        <v>2017</v>
      </c>
      <c r="E393" t="s">
        <v>3</v>
      </c>
      <c r="F393" s="1">
        <v>2118298</v>
      </c>
    </row>
    <row r="394" spans="1:6" x14ac:dyDescent="0.25">
      <c r="A394">
        <v>860031361</v>
      </c>
      <c r="B394" t="s">
        <v>297</v>
      </c>
      <c r="D394">
        <v>2016</v>
      </c>
      <c r="E394" t="s">
        <v>3</v>
      </c>
      <c r="F394" s="1">
        <v>36699862</v>
      </c>
    </row>
    <row r="395" spans="1:6" x14ac:dyDescent="0.25">
      <c r="A395">
        <v>860031361</v>
      </c>
      <c r="B395" t="s">
        <v>297</v>
      </c>
      <c r="D395">
        <v>2017</v>
      </c>
      <c r="E395" t="s">
        <v>3</v>
      </c>
      <c r="F395" s="1">
        <v>17934261</v>
      </c>
    </row>
    <row r="396" spans="1:6" x14ac:dyDescent="0.25">
      <c r="A396">
        <v>860035996</v>
      </c>
      <c r="B396" t="s">
        <v>229</v>
      </c>
      <c r="D396">
        <v>2015</v>
      </c>
      <c r="E396" t="s">
        <v>3</v>
      </c>
      <c r="F396" s="1">
        <v>17783517</v>
      </c>
    </row>
    <row r="397" spans="1:6" x14ac:dyDescent="0.25">
      <c r="A397">
        <v>860035996</v>
      </c>
      <c r="B397" t="s">
        <v>229</v>
      </c>
      <c r="D397">
        <v>2016</v>
      </c>
      <c r="E397" t="s">
        <v>3</v>
      </c>
      <c r="F397" s="1">
        <v>18979444</v>
      </c>
    </row>
    <row r="398" spans="1:6" x14ac:dyDescent="0.25">
      <c r="A398">
        <v>860035996</v>
      </c>
      <c r="B398" t="s">
        <v>229</v>
      </c>
      <c r="D398">
        <v>2017</v>
      </c>
      <c r="E398" t="s">
        <v>3</v>
      </c>
      <c r="F398" s="1">
        <v>13868365</v>
      </c>
    </row>
    <row r="399" spans="1:6" x14ac:dyDescent="0.25">
      <c r="A399">
        <v>860058070</v>
      </c>
      <c r="B399" t="s">
        <v>364</v>
      </c>
      <c r="D399">
        <v>2015</v>
      </c>
      <c r="E399" t="s">
        <v>3</v>
      </c>
      <c r="F399" s="1">
        <v>159326922</v>
      </c>
    </row>
    <row r="400" spans="1:6" x14ac:dyDescent="0.25">
      <c r="A400">
        <v>860058070</v>
      </c>
      <c r="B400" t="s">
        <v>364</v>
      </c>
      <c r="D400">
        <v>2016</v>
      </c>
      <c r="E400" t="s">
        <v>3</v>
      </c>
      <c r="F400" s="1">
        <v>328748845</v>
      </c>
    </row>
    <row r="401" spans="1:6" x14ac:dyDescent="0.25">
      <c r="A401">
        <v>860058070</v>
      </c>
      <c r="B401" t="s">
        <v>364</v>
      </c>
      <c r="D401">
        <v>2017</v>
      </c>
      <c r="E401" t="s">
        <v>3</v>
      </c>
      <c r="F401" s="1">
        <v>171735621</v>
      </c>
    </row>
    <row r="402" spans="1:6" x14ac:dyDescent="0.25">
      <c r="A402">
        <v>860059851</v>
      </c>
      <c r="B402" t="s">
        <v>365</v>
      </c>
      <c r="D402">
        <v>2015</v>
      </c>
      <c r="E402" t="s">
        <v>3</v>
      </c>
      <c r="F402" s="1">
        <v>20972544</v>
      </c>
    </row>
    <row r="403" spans="1:6" x14ac:dyDescent="0.25">
      <c r="A403">
        <v>860059851</v>
      </c>
      <c r="B403" t="s">
        <v>365</v>
      </c>
      <c r="D403">
        <v>2016</v>
      </c>
      <c r="E403" t="s">
        <v>3</v>
      </c>
      <c r="F403" s="1">
        <v>29779630</v>
      </c>
    </row>
    <row r="404" spans="1:6" x14ac:dyDescent="0.25">
      <c r="A404">
        <v>860059851</v>
      </c>
      <c r="B404" t="s">
        <v>365</v>
      </c>
      <c r="D404">
        <v>2017</v>
      </c>
      <c r="E404" t="s">
        <v>3</v>
      </c>
      <c r="F404" s="1">
        <v>10486681</v>
      </c>
    </row>
    <row r="405" spans="1:6" x14ac:dyDescent="0.25">
      <c r="A405">
        <v>860067697</v>
      </c>
      <c r="B405" t="s">
        <v>359</v>
      </c>
      <c r="D405">
        <v>2016</v>
      </c>
      <c r="E405" t="s">
        <v>3</v>
      </c>
      <c r="F405" s="1">
        <v>18215819</v>
      </c>
    </row>
    <row r="406" spans="1:6" x14ac:dyDescent="0.25">
      <c r="A406">
        <v>860067697</v>
      </c>
      <c r="B406" t="s">
        <v>359</v>
      </c>
      <c r="D406">
        <v>2017</v>
      </c>
      <c r="E406" t="s">
        <v>3</v>
      </c>
      <c r="F406" s="1">
        <v>14618080</v>
      </c>
    </row>
    <row r="407" spans="1:6" x14ac:dyDescent="0.25">
      <c r="A407">
        <v>860077099</v>
      </c>
      <c r="B407" t="s">
        <v>371</v>
      </c>
      <c r="D407">
        <v>2016</v>
      </c>
      <c r="E407" t="s">
        <v>3</v>
      </c>
      <c r="F407" s="1">
        <v>20226968</v>
      </c>
    </row>
    <row r="408" spans="1:6" x14ac:dyDescent="0.25">
      <c r="A408">
        <v>860077099</v>
      </c>
      <c r="B408" t="s">
        <v>371</v>
      </c>
      <c r="D408">
        <v>2017</v>
      </c>
      <c r="E408" t="s">
        <v>3</v>
      </c>
      <c r="F408" s="1">
        <v>10172005</v>
      </c>
    </row>
    <row r="409" spans="1:6" x14ac:dyDescent="0.25">
      <c r="A409">
        <v>860354402</v>
      </c>
      <c r="B409" t="s">
        <v>295</v>
      </c>
      <c r="D409">
        <v>2016</v>
      </c>
      <c r="E409" t="s">
        <v>3</v>
      </c>
      <c r="F409" s="1">
        <v>8819727</v>
      </c>
    </row>
    <row r="410" spans="1:6" x14ac:dyDescent="0.25">
      <c r="A410">
        <v>860354402</v>
      </c>
      <c r="B410" t="s">
        <v>295</v>
      </c>
      <c r="D410">
        <v>2017</v>
      </c>
      <c r="E410" t="s">
        <v>3</v>
      </c>
      <c r="F410" s="1">
        <v>5025938</v>
      </c>
    </row>
    <row r="411" spans="1:6" x14ac:dyDescent="0.25">
      <c r="A411">
        <v>860505064</v>
      </c>
      <c r="B411" t="s">
        <v>361</v>
      </c>
      <c r="D411">
        <v>2016</v>
      </c>
      <c r="E411" t="s">
        <v>3</v>
      </c>
      <c r="F411" s="1">
        <v>7471240</v>
      </c>
    </row>
    <row r="412" spans="1:6" x14ac:dyDescent="0.25">
      <c r="A412">
        <v>860505064</v>
      </c>
      <c r="B412" t="s">
        <v>361</v>
      </c>
      <c r="D412">
        <v>2017</v>
      </c>
      <c r="E412" t="s">
        <v>3</v>
      </c>
      <c r="F412" s="1">
        <v>3710105</v>
      </c>
    </row>
    <row r="413" spans="1:6" x14ac:dyDescent="0.25">
      <c r="A413">
        <v>860510628</v>
      </c>
      <c r="B413" t="s">
        <v>373</v>
      </c>
      <c r="D413">
        <v>2015</v>
      </c>
      <c r="E413" t="s">
        <v>3</v>
      </c>
      <c r="F413" s="1">
        <v>23950353</v>
      </c>
    </row>
    <row r="414" spans="1:6" x14ac:dyDescent="0.25">
      <c r="A414">
        <v>860510628</v>
      </c>
      <c r="B414" t="s">
        <v>373</v>
      </c>
      <c r="D414">
        <v>2016</v>
      </c>
      <c r="E414" t="s">
        <v>3</v>
      </c>
      <c r="F414" s="1">
        <v>38947455</v>
      </c>
    </row>
    <row r="415" spans="1:6" x14ac:dyDescent="0.25">
      <c r="A415">
        <v>860510628</v>
      </c>
      <c r="B415" t="s">
        <v>373</v>
      </c>
      <c r="D415">
        <v>2017</v>
      </c>
      <c r="E415" t="s">
        <v>3</v>
      </c>
      <c r="F415" s="1">
        <v>6190771</v>
      </c>
    </row>
    <row r="416" spans="1:6" x14ac:dyDescent="0.25">
      <c r="A416">
        <v>860515523</v>
      </c>
      <c r="B416" t="s">
        <v>231</v>
      </c>
      <c r="D416">
        <v>2015</v>
      </c>
      <c r="E416" t="s">
        <v>3</v>
      </c>
      <c r="F416" s="1">
        <v>8025508</v>
      </c>
    </row>
    <row r="417" spans="1:6" x14ac:dyDescent="0.25">
      <c r="A417">
        <v>860515523</v>
      </c>
      <c r="B417" t="s">
        <v>231</v>
      </c>
      <c r="D417">
        <v>2016</v>
      </c>
      <c r="E417" t="s">
        <v>3</v>
      </c>
      <c r="F417" s="1">
        <v>34022652</v>
      </c>
    </row>
    <row r="418" spans="1:6" x14ac:dyDescent="0.25">
      <c r="A418">
        <v>860515523</v>
      </c>
      <c r="B418" t="s">
        <v>231</v>
      </c>
      <c r="D418">
        <v>2017</v>
      </c>
      <c r="E418" t="s">
        <v>3</v>
      </c>
      <c r="F418" s="1">
        <v>7678785</v>
      </c>
    </row>
    <row r="419" spans="1:6" x14ac:dyDescent="0.25">
      <c r="A419">
        <v>860527800</v>
      </c>
      <c r="B419" t="s">
        <v>296</v>
      </c>
      <c r="D419">
        <v>2016</v>
      </c>
      <c r="E419" t="s">
        <v>3</v>
      </c>
      <c r="F419" s="1">
        <v>21897556</v>
      </c>
    </row>
    <row r="420" spans="1:6" x14ac:dyDescent="0.25">
      <c r="A420">
        <v>860527800</v>
      </c>
      <c r="B420" t="s">
        <v>296</v>
      </c>
      <c r="D420">
        <v>2017</v>
      </c>
      <c r="E420" t="s">
        <v>3</v>
      </c>
      <c r="F420" s="1">
        <v>7982350</v>
      </c>
    </row>
    <row r="421" spans="1:6" x14ac:dyDescent="0.25">
      <c r="A421">
        <v>860532790</v>
      </c>
      <c r="B421" t="s">
        <v>374</v>
      </c>
      <c r="D421">
        <v>2016</v>
      </c>
      <c r="E421" t="s">
        <v>3</v>
      </c>
      <c r="F421" s="1">
        <v>2485596</v>
      </c>
    </row>
    <row r="422" spans="1:6" x14ac:dyDescent="0.25">
      <c r="A422">
        <v>860532790</v>
      </c>
      <c r="B422" t="s">
        <v>374</v>
      </c>
      <c r="D422">
        <v>2017</v>
      </c>
      <c r="E422" t="s">
        <v>3</v>
      </c>
      <c r="F422" s="1">
        <v>1328831</v>
      </c>
    </row>
    <row r="423" spans="1:6" x14ac:dyDescent="0.25">
      <c r="A423">
        <v>890205645</v>
      </c>
      <c r="B423" t="s">
        <v>166</v>
      </c>
      <c r="D423">
        <v>2016</v>
      </c>
      <c r="E423" t="s">
        <v>3</v>
      </c>
      <c r="F423" s="1">
        <v>162434670</v>
      </c>
    </row>
    <row r="424" spans="1:6" x14ac:dyDescent="0.25">
      <c r="A424">
        <v>890205645</v>
      </c>
      <c r="B424" t="s">
        <v>166</v>
      </c>
      <c r="D424">
        <v>2017</v>
      </c>
      <c r="E424" t="s">
        <v>3</v>
      </c>
      <c r="F424" s="1">
        <v>246837612</v>
      </c>
    </row>
    <row r="425" spans="1:6" x14ac:dyDescent="0.25">
      <c r="A425">
        <v>890312765</v>
      </c>
      <c r="B425" t="s">
        <v>363</v>
      </c>
      <c r="D425">
        <v>2016</v>
      </c>
      <c r="E425" t="s">
        <v>3</v>
      </c>
      <c r="F425" s="1">
        <v>4817786</v>
      </c>
    </row>
    <row r="426" spans="1:6" x14ac:dyDescent="0.25">
      <c r="A426">
        <v>890312765</v>
      </c>
      <c r="B426" t="s">
        <v>363</v>
      </c>
      <c r="D426">
        <v>2017</v>
      </c>
      <c r="E426" t="s">
        <v>3</v>
      </c>
      <c r="F426" s="1">
        <v>25939427</v>
      </c>
    </row>
    <row r="427" spans="1:6" x14ac:dyDescent="0.25">
      <c r="A427">
        <v>890806999</v>
      </c>
      <c r="B427" t="s">
        <v>366</v>
      </c>
      <c r="D427">
        <v>2016</v>
      </c>
      <c r="E427" t="s">
        <v>3</v>
      </c>
      <c r="F427" s="1">
        <v>35009826</v>
      </c>
    </row>
    <row r="428" spans="1:6" x14ac:dyDescent="0.25">
      <c r="A428">
        <v>890806999</v>
      </c>
      <c r="B428" t="s">
        <v>366</v>
      </c>
      <c r="D428">
        <v>2017</v>
      </c>
      <c r="E428" t="s">
        <v>3</v>
      </c>
      <c r="F428" s="1">
        <v>19593569</v>
      </c>
    </row>
    <row r="429" spans="1:6" x14ac:dyDescent="0.25">
      <c r="A429">
        <v>890903035</v>
      </c>
      <c r="B429" t="s">
        <v>369</v>
      </c>
      <c r="D429">
        <v>2015</v>
      </c>
      <c r="E429" t="s">
        <v>3</v>
      </c>
      <c r="F429" s="1">
        <v>47780626</v>
      </c>
    </row>
    <row r="430" spans="1:6" x14ac:dyDescent="0.25">
      <c r="A430">
        <v>890903035</v>
      </c>
      <c r="B430" t="s">
        <v>369</v>
      </c>
      <c r="D430">
        <v>2016</v>
      </c>
      <c r="E430" t="s">
        <v>3</v>
      </c>
      <c r="F430" s="1">
        <v>118246650</v>
      </c>
    </row>
    <row r="431" spans="1:6" x14ac:dyDescent="0.25">
      <c r="A431">
        <v>890903035</v>
      </c>
      <c r="B431" t="s">
        <v>369</v>
      </c>
      <c r="D431">
        <v>2017</v>
      </c>
      <c r="E431" t="s">
        <v>3</v>
      </c>
      <c r="F431" s="1">
        <v>28001942</v>
      </c>
    </row>
    <row r="432" spans="1:6" x14ac:dyDescent="0.25">
      <c r="A432">
        <v>890903055</v>
      </c>
      <c r="B432" t="s">
        <v>232</v>
      </c>
      <c r="D432">
        <v>2015</v>
      </c>
      <c r="E432" t="s">
        <v>3</v>
      </c>
      <c r="F432" s="1">
        <v>17158499</v>
      </c>
    </row>
    <row r="433" spans="1:6" x14ac:dyDescent="0.25">
      <c r="A433">
        <v>890903055</v>
      </c>
      <c r="B433" t="s">
        <v>232</v>
      </c>
      <c r="D433">
        <v>2016</v>
      </c>
      <c r="E433" t="s">
        <v>3</v>
      </c>
      <c r="F433" s="1">
        <v>31991210</v>
      </c>
    </row>
    <row r="434" spans="1:6" x14ac:dyDescent="0.25">
      <c r="A434">
        <v>890903055</v>
      </c>
      <c r="B434" t="s">
        <v>232</v>
      </c>
      <c r="D434">
        <v>2017</v>
      </c>
      <c r="E434" t="s">
        <v>3</v>
      </c>
      <c r="F434" s="1">
        <v>16493850</v>
      </c>
    </row>
    <row r="435" spans="1:6" x14ac:dyDescent="0.25">
      <c r="A435">
        <v>890905022</v>
      </c>
      <c r="B435" t="s">
        <v>370</v>
      </c>
      <c r="D435">
        <v>2015</v>
      </c>
      <c r="E435" t="s">
        <v>3</v>
      </c>
      <c r="F435" s="1">
        <v>10291381</v>
      </c>
    </row>
    <row r="436" spans="1:6" x14ac:dyDescent="0.25">
      <c r="A436">
        <v>890905022</v>
      </c>
      <c r="B436" t="s">
        <v>370</v>
      </c>
      <c r="D436">
        <v>2016</v>
      </c>
      <c r="E436" t="s">
        <v>3</v>
      </c>
      <c r="F436" s="1">
        <v>27716928</v>
      </c>
    </row>
    <row r="437" spans="1:6" x14ac:dyDescent="0.25">
      <c r="A437">
        <v>890905022</v>
      </c>
      <c r="B437" t="s">
        <v>370</v>
      </c>
      <c r="D437">
        <v>2017</v>
      </c>
      <c r="E437" t="s">
        <v>3</v>
      </c>
      <c r="F437" s="1">
        <v>13331959</v>
      </c>
    </row>
    <row r="438" spans="1:6" x14ac:dyDescent="0.25">
      <c r="A438">
        <v>890908097</v>
      </c>
      <c r="B438" t="s">
        <v>377</v>
      </c>
      <c r="D438">
        <v>2016</v>
      </c>
      <c r="E438" t="s">
        <v>3</v>
      </c>
      <c r="F438" s="1">
        <v>9356418</v>
      </c>
    </row>
    <row r="439" spans="1:6" x14ac:dyDescent="0.25">
      <c r="A439">
        <v>890908097</v>
      </c>
      <c r="B439" t="s">
        <v>377</v>
      </c>
      <c r="D439">
        <v>2017</v>
      </c>
      <c r="E439" t="s">
        <v>3</v>
      </c>
      <c r="F439" s="1">
        <v>4855264</v>
      </c>
    </row>
    <row r="440" spans="1:6" x14ac:dyDescent="0.25">
      <c r="A440">
        <v>890908901</v>
      </c>
      <c r="B440" t="s">
        <v>372</v>
      </c>
      <c r="D440">
        <v>2015</v>
      </c>
      <c r="E440" t="s">
        <v>3</v>
      </c>
      <c r="F440" s="1">
        <v>10219849</v>
      </c>
    </row>
    <row r="441" spans="1:6" x14ac:dyDescent="0.25">
      <c r="A441">
        <v>890908901</v>
      </c>
      <c r="B441" t="s">
        <v>372</v>
      </c>
      <c r="D441">
        <v>2016</v>
      </c>
      <c r="E441" t="s">
        <v>3</v>
      </c>
      <c r="F441" s="1">
        <v>25116634</v>
      </c>
    </row>
    <row r="442" spans="1:6" x14ac:dyDescent="0.25">
      <c r="A442">
        <v>890908901</v>
      </c>
      <c r="B442" t="s">
        <v>372</v>
      </c>
      <c r="D442">
        <v>2017</v>
      </c>
      <c r="E442" t="s">
        <v>3</v>
      </c>
      <c r="F442" s="1">
        <v>12765284</v>
      </c>
    </row>
    <row r="443" spans="1:6" x14ac:dyDescent="0.25">
      <c r="A443">
        <v>890910447</v>
      </c>
      <c r="B443" t="s">
        <v>300</v>
      </c>
      <c r="D443">
        <v>2016</v>
      </c>
      <c r="E443" t="s">
        <v>3</v>
      </c>
      <c r="F443" s="1">
        <v>7859450</v>
      </c>
    </row>
    <row r="444" spans="1:6" x14ac:dyDescent="0.25">
      <c r="A444">
        <v>890910447</v>
      </c>
      <c r="B444" t="s">
        <v>300</v>
      </c>
      <c r="D444">
        <v>2017</v>
      </c>
      <c r="E444" t="s">
        <v>3</v>
      </c>
      <c r="F444" s="1">
        <v>4080470</v>
      </c>
    </row>
    <row r="445" spans="1:6" x14ac:dyDescent="0.25">
      <c r="A445">
        <v>890911431</v>
      </c>
      <c r="B445" t="s">
        <v>378</v>
      </c>
      <c r="D445">
        <v>2016</v>
      </c>
      <c r="E445" t="s">
        <v>3</v>
      </c>
      <c r="F445" s="1">
        <v>200498994</v>
      </c>
    </row>
    <row r="446" spans="1:6" x14ac:dyDescent="0.25">
      <c r="A446">
        <v>890911431</v>
      </c>
      <c r="B446" t="s">
        <v>378</v>
      </c>
      <c r="D446">
        <v>2017</v>
      </c>
      <c r="E446" t="s">
        <v>3</v>
      </c>
      <c r="F446" s="1">
        <v>75656895</v>
      </c>
    </row>
    <row r="447" spans="1:6" x14ac:dyDescent="0.25">
      <c r="A447">
        <v>890920656</v>
      </c>
      <c r="B447" t="s">
        <v>302</v>
      </c>
      <c r="D447">
        <v>2016</v>
      </c>
      <c r="E447" t="s">
        <v>3</v>
      </c>
      <c r="F447" s="1">
        <v>23175556</v>
      </c>
    </row>
    <row r="448" spans="1:6" x14ac:dyDescent="0.25">
      <c r="A448">
        <v>890920656</v>
      </c>
      <c r="B448" t="s">
        <v>302</v>
      </c>
      <c r="D448">
        <v>2017</v>
      </c>
      <c r="E448" t="s">
        <v>3</v>
      </c>
      <c r="F448" s="1">
        <v>11109524</v>
      </c>
    </row>
    <row r="449" spans="1:6" x14ac:dyDescent="0.25">
      <c r="A449">
        <v>890928186</v>
      </c>
      <c r="B449" t="s">
        <v>303</v>
      </c>
      <c r="D449">
        <v>2016</v>
      </c>
      <c r="E449" t="s">
        <v>3</v>
      </c>
      <c r="F449" s="1">
        <v>23051632</v>
      </c>
    </row>
    <row r="450" spans="1:6" x14ac:dyDescent="0.25">
      <c r="A450">
        <v>890928186</v>
      </c>
      <c r="B450" t="s">
        <v>303</v>
      </c>
      <c r="D450">
        <v>2017</v>
      </c>
      <c r="E450" t="s">
        <v>3</v>
      </c>
      <c r="F450" s="1">
        <v>9502968</v>
      </c>
    </row>
    <row r="451" spans="1:6" x14ac:dyDescent="0.25">
      <c r="A451">
        <v>890932424</v>
      </c>
      <c r="B451" t="s">
        <v>379</v>
      </c>
      <c r="D451">
        <v>2016</v>
      </c>
      <c r="E451" t="s">
        <v>3</v>
      </c>
      <c r="F451" s="1">
        <v>53036636</v>
      </c>
    </row>
    <row r="452" spans="1:6" x14ac:dyDescent="0.25">
      <c r="A452">
        <v>890932424</v>
      </c>
      <c r="B452" t="s">
        <v>379</v>
      </c>
      <c r="D452">
        <v>2017</v>
      </c>
      <c r="E452" t="s">
        <v>3</v>
      </c>
      <c r="F452" s="1">
        <v>24159795</v>
      </c>
    </row>
    <row r="453" spans="1:6" x14ac:dyDescent="0.25">
      <c r="A453">
        <v>890939355</v>
      </c>
      <c r="B453" t="s">
        <v>35</v>
      </c>
      <c r="D453">
        <v>2015</v>
      </c>
      <c r="E453" t="s">
        <v>3</v>
      </c>
      <c r="F453" s="1">
        <v>3989025</v>
      </c>
    </row>
    <row r="454" spans="1:6" x14ac:dyDescent="0.25">
      <c r="A454">
        <v>890939355</v>
      </c>
      <c r="B454" t="s">
        <v>35</v>
      </c>
      <c r="D454">
        <v>2016</v>
      </c>
      <c r="E454" t="s">
        <v>3</v>
      </c>
      <c r="F454" s="1">
        <v>8816844</v>
      </c>
    </row>
    <row r="455" spans="1:6" x14ac:dyDescent="0.25">
      <c r="A455">
        <v>890939355</v>
      </c>
      <c r="B455" t="s">
        <v>35</v>
      </c>
      <c r="D455">
        <v>2017</v>
      </c>
      <c r="E455" t="s">
        <v>3</v>
      </c>
      <c r="F455" s="1">
        <v>1313785</v>
      </c>
    </row>
    <row r="456" spans="1:6" x14ac:dyDescent="0.25">
      <c r="A456">
        <v>890940026</v>
      </c>
      <c r="B456" t="s">
        <v>304</v>
      </c>
      <c r="D456">
        <v>2016</v>
      </c>
      <c r="E456" t="s">
        <v>3</v>
      </c>
      <c r="F456" s="1">
        <v>310068</v>
      </c>
    </row>
    <row r="457" spans="1:6" x14ac:dyDescent="0.25">
      <c r="A457">
        <v>890940026</v>
      </c>
      <c r="B457" t="s">
        <v>304</v>
      </c>
      <c r="D457">
        <v>2017</v>
      </c>
      <c r="E457" t="s">
        <v>3</v>
      </c>
      <c r="F457" s="1">
        <v>402389</v>
      </c>
    </row>
    <row r="458" spans="1:6" x14ac:dyDescent="0.25">
      <c r="A458">
        <v>900018975</v>
      </c>
      <c r="B458" t="s">
        <v>376</v>
      </c>
      <c r="D458">
        <v>2015</v>
      </c>
      <c r="E458" t="s">
        <v>3</v>
      </c>
      <c r="F458" s="1">
        <v>34451009</v>
      </c>
    </row>
    <row r="459" spans="1:6" x14ac:dyDescent="0.25">
      <c r="A459">
        <v>900018975</v>
      </c>
      <c r="B459" t="s">
        <v>376</v>
      </c>
      <c r="D459">
        <v>2016</v>
      </c>
      <c r="E459" t="s">
        <v>3</v>
      </c>
      <c r="F459" s="1">
        <v>71437584</v>
      </c>
    </row>
    <row r="460" spans="1:6" x14ac:dyDescent="0.25">
      <c r="A460">
        <v>900018975</v>
      </c>
      <c r="B460" t="s">
        <v>376</v>
      </c>
      <c r="D460">
        <v>2017</v>
      </c>
      <c r="E460" t="s">
        <v>3</v>
      </c>
      <c r="F460" s="1">
        <v>28332871</v>
      </c>
    </row>
    <row r="461" spans="1:6" x14ac:dyDescent="0.25">
      <c r="A461">
        <v>900035722</v>
      </c>
      <c r="B461" t="s">
        <v>298</v>
      </c>
      <c r="D461">
        <v>2016</v>
      </c>
      <c r="E461" t="s">
        <v>3</v>
      </c>
      <c r="F461" s="1">
        <v>13619149</v>
      </c>
    </row>
    <row r="462" spans="1:6" x14ac:dyDescent="0.25">
      <c r="A462">
        <v>900035722</v>
      </c>
      <c r="B462" t="s">
        <v>298</v>
      </c>
      <c r="D462">
        <v>2017</v>
      </c>
      <c r="E462" t="s">
        <v>3</v>
      </c>
      <c r="F462" s="1">
        <v>4986113</v>
      </c>
    </row>
    <row r="463" spans="1:6" x14ac:dyDescent="0.25">
      <c r="A463">
        <v>900087151</v>
      </c>
      <c r="B463" t="s">
        <v>383</v>
      </c>
      <c r="D463">
        <v>2016</v>
      </c>
      <c r="E463" t="s">
        <v>3</v>
      </c>
      <c r="F463" s="1">
        <v>3354104</v>
      </c>
    </row>
    <row r="464" spans="1:6" x14ac:dyDescent="0.25">
      <c r="A464">
        <v>900087151</v>
      </c>
      <c r="B464" t="s">
        <v>383</v>
      </c>
      <c r="D464">
        <v>2017</v>
      </c>
      <c r="E464" t="s">
        <v>3</v>
      </c>
      <c r="F464" s="1">
        <v>1731182</v>
      </c>
    </row>
    <row r="465" spans="1:6" x14ac:dyDescent="0.25">
      <c r="A465">
        <v>900139110</v>
      </c>
      <c r="B465" t="s">
        <v>301</v>
      </c>
      <c r="D465">
        <v>2016</v>
      </c>
      <c r="E465" t="s">
        <v>3</v>
      </c>
      <c r="F465" s="1">
        <v>17629326</v>
      </c>
    </row>
    <row r="466" spans="1:6" x14ac:dyDescent="0.25">
      <c r="A466">
        <v>900139110</v>
      </c>
      <c r="B466" t="s">
        <v>301</v>
      </c>
      <c r="D466">
        <v>2017</v>
      </c>
      <c r="E466" t="s">
        <v>3</v>
      </c>
      <c r="F466" s="1">
        <v>10178045</v>
      </c>
    </row>
    <row r="467" spans="1:6" x14ac:dyDescent="0.25">
      <c r="A467">
        <v>900190385</v>
      </c>
      <c r="B467" t="s">
        <v>380</v>
      </c>
      <c r="D467">
        <v>2015</v>
      </c>
      <c r="E467" t="s">
        <v>3</v>
      </c>
      <c r="F467" s="1">
        <v>15336064</v>
      </c>
    </row>
    <row r="468" spans="1:6" x14ac:dyDescent="0.25">
      <c r="A468">
        <v>900190385</v>
      </c>
      <c r="B468" t="s">
        <v>380</v>
      </c>
      <c r="D468">
        <v>2016</v>
      </c>
      <c r="E468" t="s">
        <v>3</v>
      </c>
      <c r="F468" s="1">
        <v>-40370250</v>
      </c>
    </row>
    <row r="469" spans="1:6" x14ac:dyDescent="0.25">
      <c r="A469">
        <v>900190385</v>
      </c>
      <c r="B469" t="s">
        <v>380</v>
      </c>
      <c r="D469">
        <v>2017</v>
      </c>
      <c r="E469" t="s">
        <v>3</v>
      </c>
      <c r="F469" s="1">
        <v>-13771195</v>
      </c>
    </row>
    <row r="470" spans="1:6" x14ac:dyDescent="0.25">
      <c r="A470">
        <v>900192242</v>
      </c>
      <c r="B470" t="s">
        <v>381</v>
      </c>
      <c r="D470">
        <v>2016</v>
      </c>
      <c r="E470" t="s">
        <v>3</v>
      </c>
      <c r="F470" s="1">
        <v>46097275</v>
      </c>
    </row>
    <row r="471" spans="1:6" x14ac:dyDescent="0.25">
      <c r="A471">
        <v>900192242</v>
      </c>
      <c r="B471" t="s">
        <v>381</v>
      </c>
      <c r="D471">
        <v>2017</v>
      </c>
      <c r="E471" t="s">
        <v>3</v>
      </c>
      <c r="F471" s="1">
        <v>30587594</v>
      </c>
    </row>
    <row r="472" spans="1:6" x14ac:dyDescent="0.25">
      <c r="A472">
        <v>900192242</v>
      </c>
      <c r="B472" t="s">
        <v>381</v>
      </c>
      <c r="D472" t="s">
        <v>398</v>
      </c>
      <c r="E472" t="s">
        <v>3</v>
      </c>
      <c r="F472" s="1">
        <v>21413118</v>
      </c>
    </row>
    <row r="473" spans="1:6" x14ac:dyDescent="0.25">
      <c r="A473">
        <v>900192242</v>
      </c>
      <c r="B473" t="s">
        <v>381</v>
      </c>
      <c r="D473" t="s">
        <v>399</v>
      </c>
      <c r="E473" t="s">
        <v>3</v>
      </c>
      <c r="F473" s="1">
        <v>6391700</v>
      </c>
    </row>
    <row r="474" spans="1:6" x14ac:dyDescent="0.25">
      <c r="A474">
        <v>900192242</v>
      </c>
      <c r="B474" t="s">
        <v>381</v>
      </c>
      <c r="D474" t="s">
        <v>402</v>
      </c>
      <c r="E474" t="s">
        <v>3</v>
      </c>
      <c r="F474" s="1">
        <v>20216641</v>
      </c>
    </row>
    <row r="475" spans="1:6" x14ac:dyDescent="0.25">
      <c r="A475">
        <v>900192726</v>
      </c>
      <c r="B475" t="s">
        <v>382</v>
      </c>
      <c r="D475">
        <v>2016</v>
      </c>
      <c r="E475" t="s">
        <v>3</v>
      </c>
      <c r="F475" s="1">
        <v>2936089</v>
      </c>
    </row>
    <row r="476" spans="1:6" x14ac:dyDescent="0.25">
      <c r="A476">
        <v>900192726</v>
      </c>
      <c r="B476" t="s">
        <v>382</v>
      </c>
      <c r="D476">
        <v>2017</v>
      </c>
      <c r="E476" t="s">
        <v>3</v>
      </c>
      <c r="F476" s="1">
        <v>2493373</v>
      </c>
    </row>
    <row r="477" spans="1:6" x14ac:dyDescent="0.25">
      <c r="A477">
        <v>900193192</v>
      </c>
      <c r="B477" t="s">
        <v>305</v>
      </c>
      <c r="D477">
        <v>2016</v>
      </c>
      <c r="E477" t="s">
        <v>3</v>
      </c>
      <c r="F477" s="1">
        <v>16988254</v>
      </c>
    </row>
    <row r="478" spans="1:6" x14ac:dyDescent="0.25">
      <c r="A478">
        <v>900193192</v>
      </c>
      <c r="B478" t="s">
        <v>305</v>
      </c>
      <c r="D478">
        <v>2017</v>
      </c>
      <c r="E478" t="s">
        <v>3</v>
      </c>
      <c r="F478" s="1">
        <v>4303482</v>
      </c>
    </row>
    <row r="479" spans="1:6" x14ac:dyDescent="0.25">
      <c r="A479">
        <v>900205547</v>
      </c>
      <c r="B479" t="s">
        <v>233</v>
      </c>
      <c r="D479">
        <v>2015</v>
      </c>
      <c r="E479" t="s">
        <v>3</v>
      </c>
      <c r="F479" s="1">
        <v>1533977</v>
      </c>
    </row>
    <row r="480" spans="1:6" x14ac:dyDescent="0.25">
      <c r="A480">
        <v>900205547</v>
      </c>
      <c r="B480" t="s">
        <v>233</v>
      </c>
      <c r="D480">
        <v>2016</v>
      </c>
      <c r="E480" t="s">
        <v>3</v>
      </c>
      <c r="F480" s="1">
        <v>6101642</v>
      </c>
    </row>
    <row r="481" spans="1:6" x14ac:dyDescent="0.25">
      <c r="A481">
        <v>900205547</v>
      </c>
      <c r="B481" t="s">
        <v>233</v>
      </c>
      <c r="D481">
        <v>2017</v>
      </c>
      <c r="E481" t="s">
        <v>3</v>
      </c>
      <c r="F481" s="1">
        <v>2405859</v>
      </c>
    </row>
    <row r="482" spans="1:6" x14ac:dyDescent="0.25">
      <c r="A482">
        <v>900206480</v>
      </c>
      <c r="B482" t="s">
        <v>306</v>
      </c>
      <c r="D482">
        <v>2016</v>
      </c>
      <c r="E482" t="s">
        <v>3</v>
      </c>
      <c r="F482" s="1">
        <v>25538482</v>
      </c>
    </row>
    <row r="483" spans="1:6" x14ac:dyDescent="0.25">
      <c r="A483">
        <v>900206480</v>
      </c>
      <c r="B483" t="s">
        <v>306</v>
      </c>
      <c r="D483">
        <v>2017</v>
      </c>
      <c r="E483" t="s">
        <v>3</v>
      </c>
      <c r="F483" s="1">
        <v>5741954</v>
      </c>
    </row>
    <row r="484" spans="1:6" x14ac:dyDescent="0.25">
      <c r="A484">
        <v>900206483</v>
      </c>
      <c r="B484" t="s">
        <v>307</v>
      </c>
      <c r="D484">
        <v>2016</v>
      </c>
      <c r="E484" t="s">
        <v>3</v>
      </c>
      <c r="F484" s="1">
        <v>4589670</v>
      </c>
    </row>
    <row r="485" spans="1:6" x14ac:dyDescent="0.25">
      <c r="A485">
        <v>900206483</v>
      </c>
      <c r="B485" t="s">
        <v>307</v>
      </c>
      <c r="D485">
        <v>2017</v>
      </c>
      <c r="E485" t="s">
        <v>3</v>
      </c>
      <c r="F485" s="1">
        <v>5055867</v>
      </c>
    </row>
    <row r="486" spans="1:6" x14ac:dyDescent="0.25">
      <c r="A486">
        <v>900315057</v>
      </c>
      <c r="B486" t="s">
        <v>385</v>
      </c>
      <c r="D486">
        <v>2016</v>
      </c>
      <c r="E486" t="s">
        <v>3</v>
      </c>
      <c r="F486" s="1">
        <v>8162314</v>
      </c>
    </row>
    <row r="487" spans="1:6" x14ac:dyDescent="0.25">
      <c r="A487">
        <v>900315057</v>
      </c>
      <c r="B487" t="s">
        <v>385</v>
      </c>
      <c r="D487">
        <v>2017</v>
      </c>
      <c r="E487" t="s">
        <v>3</v>
      </c>
      <c r="F487" s="1">
        <v>614971</v>
      </c>
    </row>
    <row r="488" spans="1:6" x14ac:dyDescent="0.25">
      <c r="A488">
        <v>900378893</v>
      </c>
      <c r="B488" t="s">
        <v>386</v>
      </c>
      <c r="D488">
        <v>2015</v>
      </c>
      <c r="E488" t="s">
        <v>3</v>
      </c>
      <c r="F488" s="1">
        <v>36011458</v>
      </c>
    </row>
    <row r="489" spans="1:6" x14ac:dyDescent="0.25">
      <c r="A489">
        <v>900378893</v>
      </c>
      <c r="B489" t="s">
        <v>386</v>
      </c>
      <c r="D489">
        <v>2016</v>
      </c>
      <c r="E489" t="s">
        <v>3</v>
      </c>
      <c r="F489" s="1">
        <v>75131616</v>
      </c>
    </row>
    <row r="490" spans="1:6" x14ac:dyDescent="0.25">
      <c r="A490">
        <v>900378893</v>
      </c>
      <c r="B490" t="s">
        <v>386</v>
      </c>
      <c r="D490">
        <v>2017</v>
      </c>
      <c r="E490" t="s">
        <v>3</v>
      </c>
      <c r="F490" s="1">
        <v>29054790</v>
      </c>
    </row>
    <row r="491" spans="1:6" x14ac:dyDescent="0.25">
      <c r="A491">
        <v>900390238</v>
      </c>
      <c r="B491" t="s">
        <v>177</v>
      </c>
      <c r="D491">
        <v>2016</v>
      </c>
      <c r="E491" t="s">
        <v>3</v>
      </c>
      <c r="F491" s="1">
        <v>85803025</v>
      </c>
    </row>
    <row r="492" spans="1:6" x14ac:dyDescent="0.25">
      <c r="A492">
        <v>900390238</v>
      </c>
      <c r="B492" t="s">
        <v>177</v>
      </c>
      <c r="D492">
        <v>2017</v>
      </c>
      <c r="E492" t="s">
        <v>3</v>
      </c>
      <c r="F492" s="1">
        <v>6730046</v>
      </c>
    </row>
    <row r="493" spans="1:6" x14ac:dyDescent="0.25">
      <c r="A493">
        <v>900390238</v>
      </c>
      <c r="B493" t="s">
        <v>177</v>
      </c>
      <c r="D493" t="s">
        <v>398</v>
      </c>
      <c r="E493" t="s">
        <v>3</v>
      </c>
      <c r="F493" s="1">
        <v>38180177</v>
      </c>
    </row>
    <row r="494" spans="1:6" x14ac:dyDescent="0.25">
      <c r="A494">
        <v>900390238</v>
      </c>
      <c r="B494" t="s">
        <v>177</v>
      </c>
      <c r="D494" t="s">
        <v>399</v>
      </c>
      <c r="E494" t="s">
        <v>3</v>
      </c>
      <c r="F494" s="1">
        <v>41962994</v>
      </c>
    </row>
    <row r="495" spans="1:6" x14ac:dyDescent="0.25">
      <c r="A495">
        <v>900390238</v>
      </c>
      <c r="B495" t="s">
        <v>177</v>
      </c>
      <c r="D495" t="s">
        <v>402</v>
      </c>
      <c r="E495" t="s">
        <v>3</v>
      </c>
      <c r="F495" s="1">
        <v>59845108</v>
      </c>
    </row>
    <row r="496" spans="1:6" x14ac:dyDescent="0.25">
      <c r="A496">
        <v>900413588</v>
      </c>
      <c r="B496" t="s">
        <v>37</v>
      </c>
      <c r="D496">
        <v>2016</v>
      </c>
      <c r="E496" t="s">
        <v>3</v>
      </c>
      <c r="F496" s="1">
        <v>5777804</v>
      </c>
    </row>
    <row r="497" spans="1:6" x14ac:dyDescent="0.25">
      <c r="A497">
        <v>900413588</v>
      </c>
      <c r="B497" t="s">
        <v>37</v>
      </c>
      <c r="D497">
        <v>2017</v>
      </c>
      <c r="E497" t="s">
        <v>3</v>
      </c>
      <c r="F497" s="1">
        <v>9416015</v>
      </c>
    </row>
    <row r="498" spans="1:6" x14ac:dyDescent="0.25">
      <c r="A498">
        <v>900521357</v>
      </c>
      <c r="B498" t="s">
        <v>175</v>
      </c>
      <c r="D498">
        <v>2016</v>
      </c>
      <c r="E498" t="s">
        <v>3</v>
      </c>
      <c r="F498" s="1">
        <v>22439770</v>
      </c>
    </row>
    <row r="499" spans="1:6" x14ac:dyDescent="0.25">
      <c r="A499">
        <v>900521357</v>
      </c>
      <c r="B499" t="s">
        <v>175</v>
      </c>
      <c r="D499">
        <v>2017</v>
      </c>
      <c r="E499" t="s">
        <v>3</v>
      </c>
      <c r="F499" s="1">
        <v>24280486</v>
      </c>
    </row>
    <row r="500" spans="1:6" x14ac:dyDescent="0.25">
      <c r="A500">
        <v>900535441</v>
      </c>
      <c r="B500" t="s">
        <v>308</v>
      </c>
      <c r="D500">
        <v>2016</v>
      </c>
      <c r="E500" t="s">
        <v>3</v>
      </c>
      <c r="F500" s="1">
        <v>42518</v>
      </c>
    </row>
    <row r="501" spans="1:6" x14ac:dyDescent="0.25">
      <c r="A501">
        <v>900535441</v>
      </c>
      <c r="B501" t="s">
        <v>308</v>
      </c>
      <c r="D501">
        <v>2017</v>
      </c>
      <c r="E501" t="s">
        <v>3</v>
      </c>
      <c r="F501" s="1">
        <v>5197</v>
      </c>
    </row>
    <row r="502" spans="1:6" x14ac:dyDescent="0.25">
      <c r="A502">
        <v>900668954</v>
      </c>
      <c r="B502" t="s">
        <v>387</v>
      </c>
      <c r="D502">
        <v>2016</v>
      </c>
      <c r="E502" t="s">
        <v>3</v>
      </c>
      <c r="F502" s="1">
        <v>3434398</v>
      </c>
    </row>
    <row r="503" spans="1:6" x14ac:dyDescent="0.25">
      <c r="A503">
        <v>900668954</v>
      </c>
      <c r="B503" t="s">
        <v>387</v>
      </c>
      <c r="D503">
        <v>2017</v>
      </c>
      <c r="E503" t="s">
        <v>3</v>
      </c>
      <c r="F503" s="1">
        <v>1025974</v>
      </c>
    </row>
    <row r="504" spans="1:6" x14ac:dyDescent="0.25">
      <c r="A504">
        <v>900749166</v>
      </c>
      <c r="B504" t="s">
        <v>182</v>
      </c>
      <c r="D504">
        <v>2016</v>
      </c>
      <c r="E504" t="s">
        <v>3</v>
      </c>
      <c r="F504" s="1">
        <v>63212464</v>
      </c>
    </row>
    <row r="505" spans="1:6" x14ac:dyDescent="0.25">
      <c r="A505">
        <v>900749166</v>
      </c>
      <c r="B505" t="s">
        <v>182</v>
      </c>
      <c r="D505">
        <v>2017</v>
      </c>
      <c r="E505" t="s">
        <v>3</v>
      </c>
      <c r="F505" s="1">
        <v>15660343</v>
      </c>
    </row>
    <row r="506" spans="1:6" x14ac:dyDescent="0.25">
      <c r="A506">
        <v>900797732</v>
      </c>
      <c r="B506" t="s">
        <v>181</v>
      </c>
      <c r="D506">
        <v>2016</v>
      </c>
      <c r="E506" t="s">
        <v>3</v>
      </c>
      <c r="F506" s="1">
        <v>15931828</v>
      </c>
    </row>
    <row r="507" spans="1:6" x14ac:dyDescent="0.25">
      <c r="A507">
        <v>900797732</v>
      </c>
      <c r="B507" t="s">
        <v>181</v>
      </c>
      <c r="D507">
        <v>2017</v>
      </c>
      <c r="E507" t="s">
        <v>3</v>
      </c>
      <c r="F507" s="1">
        <v>-13041461</v>
      </c>
    </row>
    <row r="508" spans="1:6" x14ac:dyDescent="0.25">
      <c r="A508">
        <v>900818642</v>
      </c>
      <c r="B508" t="s">
        <v>169</v>
      </c>
      <c r="D508">
        <v>2016</v>
      </c>
      <c r="E508" t="s">
        <v>3</v>
      </c>
      <c r="F508" s="1">
        <v>14994892</v>
      </c>
    </row>
    <row r="509" spans="1:6" x14ac:dyDescent="0.25">
      <c r="A509">
        <v>900818642</v>
      </c>
      <c r="B509" t="s">
        <v>169</v>
      </c>
      <c r="D509">
        <v>2017</v>
      </c>
      <c r="E509" t="s">
        <v>3</v>
      </c>
      <c r="F509" s="1">
        <v>27821999</v>
      </c>
    </row>
    <row r="510" spans="1:6" x14ac:dyDescent="0.25">
      <c r="A510">
        <v>800014246</v>
      </c>
      <c r="B510" t="s">
        <v>332</v>
      </c>
      <c r="D510">
        <v>2016</v>
      </c>
      <c r="E510" t="s">
        <v>6</v>
      </c>
      <c r="F510" s="1">
        <v>11619740</v>
      </c>
    </row>
    <row r="511" spans="1:6" x14ac:dyDescent="0.25">
      <c r="A511">
        <v>800014246</v>
      </c>
      <c r="B511" t="s">
        <v>332</v>
      </c>
      <c r="D511">
        <v>2017</v>
      </c>
      <c r="E511" t="s">
        <v>6</v>
      </c>
      <c r="F511" s="1">
        <v>7484976</v>
      </c>
    </row>
    <row r="512" spans="1:6" x14ac:dyDescent="0.25">
      <c r="A512">
        <v>800028455</v>
      </c>
      <c r="B512" t="s">
        <v>0</v>
      </c>
      <c r="D512">
        <v>2016</v>
      </c>
      <c r="E512" t="s">
        <v>6</v>
      </c>
      <c r="F512" s="1">
        <v>615515</v>
      </c>
    </row>
    <row r="513" spans="1:6" x14ac:dyDescent="0.25">
      <c r="A513">
        <v>800093117</v>
      </c>
      <c r="B513" t="s">
        <v>334</v>
      </c>
      <c r="D513">
        <v>2016</v>
      </c>
      <c r="E513" t="s">
        <v>6</v>
      </c>
      <c r="F513" s="1">
        <v>76008544</v>
      </c>
    </row>
    <row r="514" spans="1:6" x14ac:dyDescent="0.25">
      <c r="A514">
        <v>800093117</v>
      </c>
      <c r="B514" t="s">
        <v>334</v>
      </c>
      <c r="D514">
        <v>2017</v>
      </c>
      <c r="E514" t="s">
        <v>6</v>
      </c>
      <c r="F514" s="1">
        <v>36352809</v>
      </c>
    </row>
    <row r="515" spans="1:6" x14ac:dyDescent="0.25">
      <c r="A515">
        <v>800094968</v>
      </c>
      <c r="B515" t="s">
        <v>336</v>
      </c>
      <c r="D515">
        <v>2016</v>
      </c>
      <c r="E515" t="s">
        <v>6</v>
      </c>
      <c r="F515" s="1">
        <v>18777467</v>
      </c>
    </row>
    <row r="516" spans="1:6" x14ac:dyDescent="0.25">
      <c r="A516">
        <v>800094968</v>
      </c>
      <c r="B516" t="s">
        <v>336</v>
      </c>
      <c r="D516">
        <v>2017</v>
      </c>
      <c r="E516" t="s">
        <v>6</v>
      </c>
      <c r="F516" s="1">
        <v>9579936</v>
      </c>
    </row>
    <row r="517" spans="1:6" x14ac:dyDescent="0.25">
      <c r="A517">
        <v>800140959</v>
      </c>
      <c r="B517" t="s">
        <v>340</v>
      </c>
      <c r="D517">
        <v>2016</v>
      </c>
      <c r="E517" t="s">
        <v>6</v>
      </c>
      <c r="F517" s="1">
        <v>7076894</v>
      </c>
    </row>
    <row r="518" spans="1:6" x14ac:dyDescent="0.25">
      <c r="A518">
        <v>800140959</v>
      </c>
      <c r="B518" t="s">
        <v>340</v>
      </c>
      <c r="D518">
        <v>2017</v>
      </c>
      <c r="E518" t="s">
        <v>6</v>
      </c>
      <c r="F518" s="1">
        <v>2468624</v>
      </c>
    </row>
    <row r="519" spans="1:6" x14ac:dyDescent="0.25">
      <c r="A519">
        <v>800173155</v>
      </c>
      <c r="B519" t="s">
        <v>341</v>
      </c>
      <c r="D519">
        <v>2015</v>
      </c>
      <c r="E519" t="s">
        <v>6</v>
      </c>
      <c r="F519" s="1">
        <v>13676240</v>
      </c>
    </row>
    <row r="520" spans="1:6" x14ac:dyDescent="0.25">
      <c r="A520">
        <v>800173155</v>
      </c>
      <c r="B520" t="s">
        <v>341</v>
      </c>
      <c r="D520">
        <v>2016</v>
      </c>
      <c r="E520" t="s">
        <v>6</v>
      </c>
      <c r="F520" s="1">
        <v>37881480</v>
      </c>
    </row>
    <row r="521" spans="1:6" x14ac:dyDescent="0.25">
      <c r="A521">
        <v>800173155</v>
      </c>
      <c r="B521" t="s">
        <v>341</v>
      </c>
      <c r="D521">
        <v>2017</v>
      </c>
      <c r="E521" t="s">
        <v>6</v>
      </c>
      <c r="F521" s="1">
        <v>14100429</v>
      </c>
    </row>
    <row r="522" spans="1:6" x14ac:dyDescent="0.25">
      <c r="A522">
        <v>800182330</v>
      </c>
      <c r="B522" t="s">
        <v>342</v>
      </c>
      <c r="D522">
        <v>2016</v>
      </c>
      <c r="E522" t="s">
        <v>6</v>
      </c>
      <c r="F522" s="1">
        <v>30842944</v>
      </c>
    </row>
    <row r="523" spans="1:6" x14ac:dyDescent="0.25">
      <c r="A523">
        <v>800182330</v>
      </c>
      <c r="B523" t="s">
        <v>342</v>
      </c>
      <c r="D523">
        <v>2017</v>
      </c>
      <c r="E523" t="s">
        <v>6</v>
      </c>
      <c r="F523" s="1">
        <v>12955692</v>
      </c>
    </row>
    <row r="524" spans="1:6" x14ac:dyDescent="0.25">
      <c r="A524">
        <v>800185295</v>
      </c>
      <c r="B524" t="s">
        <v>344</v>
      </c>
      <c r="D524">
        <v>2015</v>
      </c>
      <c r="E524" t="s">
        <v>6</v>
      </c>
      <c r="F524" s="1">
        <v>29342911</v>
      </c>
    </row>
    <row r="525" spans="1:6" x14ac:dyDescent="0.25">
      <c r="A525">
        <v>800185295</v>
      </c>
      <c r="B525" t="s">
        <v>344</v>
      </c>
      <c r="D525">
        <v>2016</v>
      </c>
      <c r="E525" t="s">
        <v>6</v>
      </c>
      <c r="F525" s="1">
        <v>80491876</v>
      </c>
    </row>
    <row r="526" spans="1:6" x14ac:dyDescent="0.25">
      <c r="A526">
        <v>800185295</v>
      </c>
      <c r="B526" t="s">
        <v>344</v>
      </c>
      <c r="D526">
        <v>2017</v>
      </c>
      <c r="E526" t="s">
        <v>6</v>
      </c>
      <c r="F526" s="1">
        <v>44943495</v>
      </c>
    </row>
    <row r="527" spans="1:6" x14ac:dyDescent="0.25">
      <c r="A527">
        <v>800200598</v>
      </c>
      <c r="B527" t="s">
        <v>345</v>
      </c>
      <c r="D527">
        <v>2016</v>
      </c>
      <c r="E527" t="s">
        <v>6</v>
      </c>
      <c r="F527" s="1">
        <v>38744604</v>
      </c>
    </row>
    <row r="528" spans="1:6" x14ac:dyDescent="0.25">
      <c r="A528">
        <v>800200598</v>
      </c>
      <c r="B528" t="s">
        <v>345</v>
      </c>
      <c r="D528">
        <v>2017</v>
      </c>
      <c r="E528" t="s">
        <v>6</v>
      </c>
      <c r="F528" s="1">
        <v>18538477</v>
      </c>
    </row>
    <row r="529" spans="1:6" x14ac:dyDescent="0.25">
      <c r="A529">
        <v>800208146</v>
      </c>
      <c r="B529" t="s">
        <v>346</v>
      </c>
      <c r="D529">
        <v>2016</v>
      </c>
      <c r="E529" t="s">
        <v>6</v>
      </c>
      <c r="F529" s="1">
        <v>19060310</v>
      </c>
    </row>
    <row r="530" spans="1:6" x14ac:dyDescent="0.25">
      <c r="A530">
        <v>800208146</v>
      </c>
      <c r="B530" t="s">
        <v>346</v>
      </c>
      <c r="D530">
        <v>2017</v>
      </c>
      <c r="E530" t="s">
        <v>6</v>
      </c>
      <c r="F530" s="1">
        <v>12697065</v>
      </c>
    </row>
    <row r="531" spans="1:6" x14ac:dyDescent="0.25">
      <c r="A531">
        <v>800233881</v>
      </c>
      <c r="B531" t="s">
        <v>161</v>
      </c>
      <c r="D531">
        <v>2016</v>
      </c>
      <c r="E531" t="s">
        <v>6</v>
      </c>
      <c r="F531" s="1">
        <v>30391008</v>
      </c>
    </row>
    <row r="532" spans="1:6" x14ac:dyDescent="0.25">
      <c r="A532">
        <v>800233881</v>
      </c>
      <c r="B532" t="s">
        <v>161</v>
      </c>
      <c r="D532">
        <v>2017</v>
      </c>
      <c r="E532" t="s">
        <v>6</v>
      </c>
      <c r="F532" s="1">
        <v>17057058</v>
      </c>
    </row>
    <row r="533" spans="1:6" x14ac:dyDescent="0.25">
      <c r="A533">
        <v>800240724</v>
      </c>
      <c r="B533" t="s">
        <v>348</v>
      </c>
      <c r="D533">
        <v>2016</v>
      </c>
      <c r="E533" t="s">
        <v>6</v>
      </c>
      <c r="F533" s="1">
        <v>13264724</v>
      </c>
    </row>
    <row r="534" spans="1:6" x14ac:dyDescent="0.25">
      <c r="A534">
        <v>800240724</v>
      </c>
      <c r="B534" t="s">
        <v>348</v>
      </c>
      <c r="D534">
        <v>2017</v>
      </c>
      <c r="E534" t="s">
        <v>6</v>
      </c>
      <c r="F534" s="1">
        <v>9545030</v>
      </c>
    </row>
    <row r="535" spans="1:6" x14ac:dyDescent="0.25">
      <c r="A535">
        <v>811032292</v>
      </c>
      <c r="B535" t="s">
        <v>349</v>
      </c>
      <c r="D535">
        <v>2016</v>
      </c>
      <c r="E535" t="s">
        <v>6</v>
      </c>
      <c r="F535" s="1">
        <v>19833462</v>
      </c>
    </row>
    <row r="536" spans="1:6" x14ac:dyDescent="0.25">
      <c r="A536">
        <v>811032292</v>
      </c>
      <c r="B536" t="s">
        <v>349</v>
      </c>
      <c r="D536">
        <v>2017</v>
      </c>
      <c r="E536" t="s">
        <v>6</v>
      </c>
      <c r="F536" s="1">
        <v>14087876</v>
      </c>
    </row>
    <row r="537" spans="1:6" x14ac:dyDescent="0.25">
      <c r="A537">
        <v>830023542</v>
      </c>
      <c r="B537" t="s">
        <v>146</v>
      </c>
      <c r="D537">
        <v>2015</v>
      </c>
      <c r="E537" t="s">
        <v>6</v>
      </c>
      <c r="F537" s="1">
        <v>4800879</v>
      </c>
    </row>
    <row r="538" spans="1:6" x14ac:dyDescent="0.25">
      <c r="A538">
        <v>830023542</v>
      </c>
      <c r="B538" t="s">
        <v>146</v>
      </c>
      <c r="D538">
        <v>2016</v>
      </c>
      <c r="E538" t="s">
        <v>6</v>
      </c>
      <c r="F538" s="1">
        <v>7995556</v>
      </c>
    </row>
    <row r="539" spans="1:6" x14ac:dyDescent="0.25">
      <c r="A539">
        <v>830023542</v>
      </c>
      <c r="B539" t="s">
        <v>146</v>
      </c>
      <c r="D539">
        <v>2017</v>
      </c>
      <c r="E539" t="s">
        <v>6</v>
      </c>
      <c r="F539" s="1">
        <v>4031690</v>
      </c>
    </row>
    <row r="540" spans="1:6" x14ac:dyDescent="0.25">
      <c r="A540">
        <v>830058272</v>
      </c>
      <c r="B540" t="s">
        <v>352</v>
      </c>
      <c r="D540">
        <v>2015</v>
      </c>
      <c r="E540" t="s">
        <v>6</v>
      </c>
      <c r="F540" s="1">
        <v>7524168</v>
      </c>
    </row>
    <row r="541" spans="1:6" x14ac:dyDescent="0.25">
      <c r="A541">
        <v>830058272</v>
      </c>
      <c r="B541" t="s">
        <v>352</v>
      </c>
      <c r="D541">
        <v>2016</v>
      </c>
      <c r="E541" t="s">
        <v>6</v>
      </c>
      <c r="F541" s="1">
        <v>21478926</v>
      </c>
    </row>
    <row r="542" spans="1:6" x14ac:dyDescent="0.25">
      <c r="A542">
        <v>830058272</v>
      </c>
      <c r="B542" t="s">
        <v>352</v>
      </c>
      <c r="D542">
        <v>2017</v>
      </c>
      <c r="E542" t="s">
        <v>6</v>
      </c>
      <c r="F542" s="1">
        <v>12130856</v>
      </c>
    </row>
    <row r="543" spans="1:6" x14ac:dyDescent="0.25">
      <c r="A543">
        <v>830094920</v>
      </c>
      <c r="B543" t="s">
        <v>350</v>
      </c>
      <c r="D543">
        <v>2016</v>
      </c>
      <c r="E543" t="s">
        <v>6</v>
      </c>
      <c r="F543" s="1">
        <v>78878428</v>
      </c>
    </row>
    <row r="544" spans="1:6" x14ac:dyDescent="0.25">
      <c r="A544">
        <v>830094920</v>
      </c>
      <c r="B544" t="s">
        <v>350</v>
      </c>
      <c r="D544">
        <v>2017</v>
      </c>
      <c r="E544" t="s">
        <v>6</v>
      </c>
      <c r="F544" s="1">
        <v>29193833</v>
      </c>
    </row>
    <row r="545" spans="1:6" x14ac:dyDescent="0.25">
      <c r="A545">
        <v>830097620</v>
      </c>
      <c r="B545" t="s">
        <v>290</v>
      </c>
      <c r="D545">
        <v>2016</v>
      </c>
      <c r="E545" t="s">
        <v>6</v>
      </c>
      <c r="F545" s="1">
        <v>11192878</v>
      </c>
    </row>
    <row r="546" spans="1:6" x14ac:dyDescent="0.25">
      <c r="A546">
        <v>830097620</v>
      </c>
      <c r="B546" t="s">
        <v>290</v>
      </c>
      <c r="D546">
        <v>2017</v>
      </c>
      <c r="E546" t="s">
        <v>6</v>
      </c>
      <c r="F546" s="1">
        <v>3936081</v>
      </c>
    </row>
    <row r="547" spans="1:6" x14ac:dyDescent="0.25">
      <c r="A547">
        <v>830116629</v>
      </c>
      <c r="B547" t="s">
        <v>354</v>
      </c>
      <c r="D547">
        <v>2016</v>
      </c>
      <c r="E547" t="s">
        <v>6</v>
      </c>
      <c r="F547" s="1">
        <v>1232760</v>
      </c>
    </row>
    <row r="548" spans="1:6" x14ac:dyDescent="0.25">
      <c r="A548">
        <v>830116629</v>
      </c>
      <c r="B548" t="s">
        <v>354</v>
      </c>
      <c r="D548">
        <v>2017</v>
      </c>
      <c r="E548" t="s">
        <v>6</v>
      </c>
      <c r="F548" s="1">
        <v>705044</v>
      </c>
    </row>
    <row r="549" spans="1:6" x14ac:dyDescent="0.25">
      <c r="A549">
        <v>830124992</v>
      </c>
      <c r="B549" t="s">
        <v>357</v>
      </c>
      <c r="D549">
        <v>2015</v>
      </c>
      <c r="E549" t="s">
        <v>6</v>
      </c>
      <c r="F549" s="1">
        <v>647948</v>
      </c>
    </row>
    <row r="550" spans="1:6" x14ac:dyDescent="0.25">
      <c r="A550">
        <v>830124992</v>
      </c>
      <c r="B550" t="s">
        <v>357</v>
      </c>
      <c r="D550">
        <v>2016</v>
      </c>
      <c r="E550" t="s">
        <v>6</v>
      </c>
      <c r="F550" s="1">
        <v>1444690</v>
      </c>
    </row>
    <row r="551" spans="1:6" x14ac:dyDescent="0.25">
      <c r="A551">
        <v>830124992</v>
      </c>
      <c r="B551" t="s">
        <v>357</v>
      </c>
      <c r="D551">
        <v>2017</v>
      </c>
      <c r="E551" t="s">
        <v>6</v>
      </c>
      <c r="F551" s="1">
        <v>35720</v>
      </c>
    </row>
    <row r="552" spans="1:6" x14ac:dyDescent="0.25">
      <c r="A552">
        <v>860000656</v>
      </c>
      <c r="B552" t="s">
        <v>221</v>
      </c>
      <c r="D552">
        <v>2015</v>
      </c>
      <c r="E552" t="s">
        <v>6</v>
      </c>
      <c r="F552" s="1">
        <v>26052689</v>
      </c>
    </row>
    <row r="553" spans="1:6" x14ac:dyDescent="0.25">
      <c r="A553">
        <v>860000656</v>
      </c>
      <c r="B553" t="s">
        <v>221</v>
      </c>
      <c r="D553">
        <v>2016</v>
      </c>
      <c r="E553" t="s">
        <v>6</v>
      </c>
      <c r="F553" s="1">
        <v>62379980</v>
      </c>
    </row>
    <row r="554" spans="1:6" x14ac:dyDescent="0.25">
      <c r="A554">
        <v>860000656</v>
      </c>
      <c r="B554" t="s">
        <v>221</v>
      </c>
      <c r="D554">
        <v>2017</v>
      </c>
      <c r="E554" t="s">
        <v>6</v>
      </c>
      <c r="F554" s="1">
        <v>31800374</v>
      </c>
    </row>
    <row r="555" spans="1:6" x14ac:dyDescent="0.25">
      <c r="A555">
        <v>860001986</v>
      </c>
      <c r="B555" t="s">
        <v>293</v>
      </c>
      <c r="D555">
        <v>2016</v>
      </c>
      <c r="E555" t="s">
        <v>6</v>
      </c>
      <c r="F555" s="1">
        <v>62836116</v>
      </c>
    </row>
    <row r="556" spans="1:6" x14ac:dyDescent="0.25">
      <c r="A556">
        <v>860001986</v>
      </c>
      <c r="B556" t="s">
        <v>293</v>
      </c>
      <c r="D556">
        <v>2017</v>
      </c>
      <c r="E556" t="s">
        <v>6</v>
      </c>
      <c r="F556" s="1">
        <v>26944031</v>
      </c>
    </row>
    <row r="557" spans="1:6" x14ac:dyDescent="0.25">
      <c r="A557">
        <v>860002837</v>
      </c>
      <c r="B557" t="s">
        <v>227</v>
      </c>
      <c r="D557">
        <v>2015</v>
      </c>
      <c r="E557" t="s">
        <v>6</v>
      </c>
      <c r="F557" s="1">
        <v>13069004</v>
      </c>
    </row>
    <row r="558" spans="1:6" x14ac:dyDescent="0.25">
      <c r="A558">
        <v>860002837</v>
      </c>
      <c r="B558" t="s">
        <v>227</v>
      </c>
      <c r="D558">
        <v>2016</v>
      </c>
      <c r="E558" t="s">
        <v>6</v>
      </c>
      <c r="F558" s="1">
        <v>34423020</v>
      </c>
    </row>
    <row r="559" spans="1:6" x14ac:dyDescent="0.25">
      <c r="A559">
        <v>860002837</v>
      </c>
      <c r="B559" t="s">
        <v>227</v>
      </c>
      <c r="D559">
        <v>2017</v>
      </c>
      <c r="E559" t="s">
        <v>6</v>
      </c>
      <c r="F559" s="1">
        <v>10900976</v>
      </c>
    </row>
    <row r="560" spans="1:6" x14ac:dyDescent="0.25">
      <c r="A560">
        <v>860009250</v>
      </c>
      <c r="B560" t="s">
        <v>362</v>
      </c>
      <c r="D560">
        <v>2016</v>
      </c>
      <c r="E560" t="s">
        <v>6</v>
      </c>
      <c r="F560" s="1">
        <v>7162102</v>
      </c>
    </row>
    <row r="561" spans="1:6" x14ac:dyDescent="0.25">
      <c r="A561">
        <v>860009250</v>
      </c>
      <c r="B561" t="s">
        <v>362</v>
      </c>
      <c r="D561">
        <v>2017</v>
      </c>
      <c r="E561" t="s">
        <v>6</v>
      </c>
      <c r="F561" s="1">
        <v>3556825</v>
      </c>
    </row>
    <row r="562" spans="1:6" x14ac:dyDescent="0.25">
      <c r="A562">
        <v>860014285</v>
      </c>
      <c r="B562" t="s">
        <v>356</v>
      </c>
      <c r="D562">
        <v>2016</v>
      </c>
      <c r="E562" t="s">
        <v>6</v>
      </c>
      <c r="F562" s="1">
        <v>613172</v>
      </c>
    </row>
    <row r="563" spans="1:6" x14ac:dyDescent="0.25">
      <c r="A563">
        <v>860014285</v>
      </c>
      <c r="B563" t="s">
        <v>356</v>
      </c>
      <c r="D563">
        <v>2017</v>
      </c>
      <c r="E563" t="s">
        <v>6</v>
      </c>
      <c r="F563" s="1">
        <v>224053</v>
      </c>
    </row>
    <row r="564" spans="1:6" x14ac:dyDescent="0.25">
      <c r="A564">
        <v>860031361</v>
      </c>
      <c r="B564" t="s">
        <v>297</v>
      </c>
      <c r="D564">
        <v>2016</v>
      </c>
      <c r="E564" t="s">
        <v>6</v>
      </c>
      <c r="F564" s="1">
        <v>22950464</v>
      </c>
    </row>
    <row r="565" spans="1:6" x14ac:dyDescent="0.25">
      <c r="A565">
        <v>860031361</v>
      </c>
      <c r="B565" t="s">
        <v>297</v>
      </c>
      <c r="D565">
        <v>2017</v>
      </c>
      <c r="E565" t="s">
        <v>6</v>
      </c>
      <c r="F565" s="1">
        <v>9690374</v>
      </c>
    </row>
    <row r="566" spans="1:6" x14ac:dyDescent="0.25">
      <c r="A566">
        <v>860035996</v>
      </c>
      <c r="B566" t="s">
        <v>229</v>
      </c>
      <c r="D566">
        <v>2015</v>
      </c>
      <c r="E566" t="s">
        <v>6</v>
      </c>
      <c r="F566" s="1">
        <v>6735666</v>
      </c>
    </row>
    <row r="567" spans="1:6" x14ac:dyDescent="0.25">
      <c r="A567">
        <v>860035996</v>
      </c>
      <c r="B567" t="s">
        <v>229</v>
      </c>
      <c r="D567">
        <v>2016</v>
      </c>
      <c r="E567" t="s">
        <v>6</v>
      </c>
      <c r="F567" s="1">
        <v>20707919</v>
      </c>
    </row>
    <row r="568" spans="1:6" x14ac:dyDescent="0.25">
      <c r="A568">
        <v>860035996</v>
      </c>
      <c r="B568" t="s">
        <v>229</v>
      </c>
      <c r="D568">
        <v>2017</v>
      </c>
      <c r="E568" t="s">
        <v>6</v>
      </c>
      <c r="F568" s="1">
        <v>10519255</v>
      </c>
    </row>
    <row r="569" spans="1:6" x14ac:dyDescent="0.25">
      <c r="A569">
        <v>860058070</v>
      </c>
      <c r="B569" t="s">
        <v>364</v>
      </c>
      <c r="D569">
        <v>2015</v>
      </c>
      <c r="E569" t="s">
        <v>6</v>
      </c>
      <c r="F569" s="1">
        <v>39389142</v>
      </c>
    </row>
    <row r="570" spans="1:6" x14ac:dyDescent="0.25">
      <c r="A570">
        <v>860058070</v>
      </c>
      <c r="B570" t="s">
        <v>364</v>
      </c>
      <c r="D570">
        <v>2016</v>
      </c>
      <c r="E570" t="s">
        <v>6</v>
      </c>
      <c r="F570" s="1">
        <v>82849899</v>
      </c>
    </row>
    <row r="571" spans="1:6" x14ac:dyDescent="0.25">
      <c r="A571">
        <v>860058070</v>
      </c>
      <c r="B571" t="s">
        <v>364</v>
      </c>
      <c r="D571">
        <v>2017</v>
      </c>
      <c r="E571" t="s">
        <v>6</v>
      </c>
      <c r="F571" s="1">
        <v>49820952</v>
      </c>
    </row>
    <row r="572" spans="1:6" x14ac:dyDescent="0.25">
      <c r="A572">
        <v>860059851</v>
      </c>
      <c r="B572" t="s">
        <v>365</v>
      </c>
      <c r="D572">
        <v>2015</v>
      </c>
      <c r="E572" t="s">
        <v>6</v>
      </c>
      <c r="F572" s="1">
        <v>9400578</v>
      </c>
    </row>
    <row r="573" spans="1:6" x14ac:dyDescent="0.25">
      <c r="A573">
        <v>860059851</v>
      </c>
      <c r="B573" t="s">
        <v>365</v>
      </c>
      <c r="D573">
        <v>2016</v>
      </c>
      <c r="E573" t="s">
        <v>6</v>
      </c>
      <c r="F573" s="1">
        <v>20766540</v>
      </c>
    </row>
    <row r="574" spans="1:6" x14ac:dyDescent="0.25">
      <c r="A574">
        <v>860059851</v>
      </c>
      <c r="B574" t="s">
        <v>365</v>
      </c>
      <c r="D574">
        <v>2017</v>
      </c>
      <c r="E574" t="s">
        <v>6</v>
      </c>
      <c r="F574" s="1">
        <v>7835356</v>
      </c>
    </row>
    <row r="575" spans="1:6" x14ac:dyDescent="0.25">
      <c r="A575">
        <v>860067697</v>
      </c>
      <c r="B575" t="s">
        <v>359</v>
      </c>
      <c r="D575">
        <v>2016</v>
      </c>
      <c r="E575" t="s">
        <v>6</v>
      </c>
      <c r="F575" s="1">
        <v>13632516</v>
      </c>
    </row>
    <row r="576" spans="1:6" x14ac:dyDescent="0.25">
      <c r="A576">
        <v>860067697</v>
      </c>
      <c r="B576" t="s">
        <v>359</v>
      </c>
      <c r="D576">
        <v>2017</v>
      </c>
      <c r="E576" t="s">
        <v>6</v>
      </c>
      <c r="F576" s="1">
        <v>7631529</v>
      </c>
    </row>
    <row r="577" spans="1:6" x14ac:dyDescent="0.25">
      <c r="A577">
        <v>860077099</v>
      </c>
      <c r="B577" t="s">
        <v>371</v>
      </c>
      <c r="D577">
        <v>2016</v>
      </c>
      <c r="E577" t="s">
        <v>6</v>
      </c>
      <c r="F577" s="1">
        <v>7925840</v>
      </c>
    </row>
    <row r="578" spans="1:6" x14ac:dyDescent="0.25">
      <c r="A578">
        <v>860077099</v>
      </c>
      <c r="B578" t="s">
        <v>371</v>
      </c>
      <c r="D578">
        <v>2017</v>
      </c>
      <c r="E578" t="s">
        <v>6</v>
      </c>
      <c r="F578" s="1">
        <v>4136331</v>
      </c>
    </row>
    <row r="579" spans="1:6" x14ac:dyDescent="0.25">
      <c r="A579">
        <v>860078977</v>
      </c>
      <c r="B579" t="s">
        <v>144</v>
      </c>
      <c r="D579">
        <v>2016</v>
      </c>
      <c r="E579" t="s">
        <v>6</v>
      </c>
      <c r="F579" s="1">
        <v>64621</v>
      </c>
    </row>
    <row r="580" spans="1:6" x14ac:dyDescent="0.25">
      <c r="A580">
        <v>860354402</v>
      </c>
      <c r="B580" t="s">
        <v>295</v>
      </c>
      <c r="D580">
        <v>2016</v>
      </c>
      <c r="E580" t="s">
        <v>6</v>
      </c>
      <c r="F580" s="1">
        <v>7233412</v>
      </c>
    </row>
    <row r="581" spans="1:6" x14ac:dyDescent="0.25">
      <c r="A581">
        <v>860354402</v>
      </c>
      <c r="B581" t="s">
        <v>295</v>
      </c>
      <c r="D581">
        <v>2017</v>
      </c>
      <c r="E581" t="s">
        <v>6</v>
      </c>
      <c r="F581" s="1">
        <v>3811081</v>
      </c>
    </row>
    <row r="582" spans="1:6" x14ac:dyDescent="0.25">
      <c r="A582">
        <v>860505064</v>
      </c>
      <c r="B582" t="s">
        <v>361</v>
      </c>
      <c r="D582">
        <v>2016</v>
      </c>
      <c r="E582" t="s">
        <v>6</v>
      </c>
      <c r="F582" s="1">
        <v>5948814</v>
      </c>
    </row>
    <row r="583" spans="1:6" x14ac:dyDescent="0.25">
      <c r="A583">
        <v>860505064</v>
      </c>
      <c r="B583" t="s">
        <v>361</v>
      </c>
      <c r="D583">
        <v>2017</v>
      </c>
      <c r="E583" t="s">
        <v>6</v>
      </c>
      <c r="F583" s="1">
        <v>2946832</v>
      </c>
    </row>
    <row r="584" spans="1:6" x14ac:dyDescent="0.25">
      <c r="A584">
        <v>860510628</v>
      </c>
      <c r="B584" t="s">
        <v>373</v>
      </c>
      <c r="D584">
        <v>2015</v>
      </c>
      <c r="E584" t="s">
        <v>6</v>
      </c>
      <c r="F584" s="1">
        <v>10941298</v>
      </c>
    </row>
    <row r="585" spans="1:6" x14ac:dyDescent="0.25">
      <c r="A585">
        <v>860510628</v>
      </c>
      <c r="B585" t="s">
        <v>373</v>
      </c>
      <c r="D585">
        <v>2016</v>
      </c>
      <c r="E585" t="s">
        <v>6</v>
      </c>
      <c r="F585" s="1">
        <v>11080854</v>
      </c>
    </row>
    <row r="586" spans="1:6" x14ac:dyDescent="0.25">
      <c r="A586">
        <v>860510628</v>
      </c>
      <c r="B586" t="s">
        <v>373</v>
      </c>
      <c r="D586">
        <v>2017</v>
      </c>
      <c r="E586" t="s">
        <v>6</v>
      </c>
      <c r="F586" s="1">
        <v>905885</v>
      </c>
    </row>
    <row r="587" spans="1:6" x14ac:dyDescent="0.25">
      <c r="A587">
        <v>860515523</v>
      </c>
      <c r="B587" t="s">
        <v>231</v>
      </c>
      <c r="D587">
        <v>2015</v>
      </c>
      <c r="E587" t="s">
        <v>6</v>
      </c>
      <c r="F587" s="1">
        <v>6616639</v>
      </c>
    </row>
    <row r="588" spans="1:6" x14ac:dyDescent="0.25">
      <c r="A588">
        <v>860515523</v>
      </c>
      <c r="B588" t="s">
        <v>231</v>
      </c>
      <c r="D588">
        <v>2016</v>
      </c>
      <c r="E588" t="s">
        <v>6</v>
      </c>
      <c r="F588" s="1">
        <v>32115152</v>
      </c>
    </row>
    <row r="589" spans="1:6" x14ac:dyDescent="0.25">
      <c r="A589">
        <v>860515523</v>
      </c>
      <c r="B589" t="s">
        <v>231</v>
      </c>
      <c r="D589">
        <v>2017</v>
      </c>
      <c r="E589" t="s">
        <v>6</v>
      </c>
      <c r="F589" s="1">
        <v>6262718</v>
      </c>
    </row>
    <row r="590" spans="1:6" x14ac:dyDescent="0.25">
      <c r="A590">
        <v>860527800</v>
      </c>
      <c r="B590" t="s">
        <v>296</v>
      </c>
      <c r="D590">
        <v>2016</v>
      </c>
      <c r="E590" t="s">
        <v>6</v>
      </c>
      <c r="F590" s="1">
        <v>5012480</v>
      </c>
    </row>
    <row r="591" spans="1:6" x14ac:dyDescent="0.25">
      <c r="A591">
        <v>860527800</v>
      </c>
      <c r="B591" t="s">
        <v>296</v>
      </c>
      <c r="D591">
        <v>2017</v>
      </c>
      <c r="E591" t="s">
        <v>6</v>
      </c>
      <c r="F591" s="1">
        <v>3503297</v>
      </c>
    </row>
    <row r="592" spans="1:6" x14ac:dyDescent="0.25">
      <c r="A592">
        <v>860532790</v>
      </c>
      <c r="B592" t="s">
        <v>374</v>
      </c>
      <c r="D592">
        <v>2016</v>
      </c>
      <c r="E592" t="s">
        <v>6</v>
      </c>
      <c r="F592" s="1">
        <v>1385412</v>
      </c>
    </row>
    <row r="593" spans="1:6" x14ac:dyDescent="0.25">
      <c r="A593">
        <v>860532790</v>
      </c>
      <c r="B593" t="s">
        <v>374</v>
      </c>
      <c r="D593">
        <v>2017</v>
      </c>
      <c r="E593" t="s">
        <v>6</v>
      </c>
      <c r="F593" s="1">
        <v>770215</v>
      </c>
    </row>
    <row r="594" spans="1:6" x14ac:dyDescent="0.25">
      <c r="A594">
        <v>890205645</v>
      </c>
      <c r="B594" t="s">
        <v>166</v>
      </c>
      <c r="D594">
        <v>2016</v>
      </c>
      <c r="E594" t="s">
        <v>6</v>
      </c>
      <c r="F594" s="1">
        <v>17447208</v>
      </c>
    </row>
    <row r="595" spans="1:6" x14ac:dyDescent="0.25">
      <c r="A595">
        <v>890205645</v>
      </c>
      <c r="B595" t="s">
        <v>166</v>
      </c>
      <c r="D595">
        <v>2017</v>
      </c>
      <c r="E595" t="s">
        <v>6</v>
      </c>
      <c r="F595" s="1">
        <v>16789784</v>
      </c>
    </row>
    <row r="596" spans="1:6" x14ac:dyDescent="0.25">
      <c r="A596">
        <v>890312765</v>
      </c>
      <c r="B596" t="s">
        <v>363</v>
      </c>
      <c r="D596">
        <v>2016</v>
      </c>
      <c r="E596" t="s">
        <v>6</v>
      </c>
      <c r="F596" s="1">
        <v>53226100</v>
      </c>
    </row>
    <row r="597" spans="1:6" x14ac:dyDescent="0.25">
      <c r="A597">
        <v>890312765</v>
      </c>
      <c r="B597" t="s">
        <v>363</v>
      </c>
      <c r="D597">
        <v>2017</v>
      </c>
      <c r="E597" t="s">
        <v>6</v>
      </c>
      <c r="F597" s="1">
        <v>20135012</v>
      </c>
    </row>
    <row r="598" spans="1:6" x14ac:dyDescent="0.25">
      <c r="A598">
        <v>890806999</v>
      </c>
      <c r="B598" t="s">
        <v>366</v>
      </c>
      <c r="D598">
        <v>2016</v>
      </c>
      <c r="E598" t="s">
        <v>6</v>
      </c>
      <c r="F598" s="1">
        <v>3618974</v>
      </c>
    </row>
    <row r="599" spans="1:6" x14ac:dyDescent="0.25">
      <c r="A599">
        <v>890806999</v>
      </c>
      <c r="B599" t="s">
        <v>366</v>
      </c>
      <c r="D599">
        <v>2017</v>
      </c>
      <c r="E599" t="s">
        <v>6</v>
      </c>
      <c r="F599" s="1">
        <v>2163985</v>
      </c>
    </row>
    <row r="600" spans="1:6" x14ac:dyDescent="0.25">
      <c r="A600">
        <v>890903035</v>
      </c>
      <c r="B600" t="s">
        <v>369</v>
      </c>
      <c r="D600">
        <v>2015</v>
      </c>
      <c r="E600" t="s">
        <v>6</v>
      </c>
      <c r="F600" s="1">
        <v>10239730</v>
      </c>
    </row>
    <row r="601" spans="1:6" x14ac:dyDescent="0.25">
      <c r="A601">
        <v>890903035</v>
      </c>
      <c r="B601" t="s">
        <v>369</v>
      </c>
      <c r="D601">
        <v>2016</v>
      </c>
      <c r="E601" t="s">
        <v>6</v>
      </c>
      <c r="F601" s="1">
        <v>24361428</v>
      </c>
    </row>
    <row r="602" spans="1:6" x14ac:dyDescent="0.25">
      <c r="A602">
        <v>890903035</v>
      </c>
      <c r="B602" t="s">
        <v>369</v>
      </c>
      <c r="D602">
        <v>2017</v>
      </c>
      <c r="E602" t="s">
        <v>6</v>
      </c>
      <c r="F602" s="1">
        <v>12054488</v>
      </c>
    </row>
    <row r="603" spans="1:6" x14ac:dyDescent="0.25">
      <c r="A603">
        <v>890903055</v>
      </c>
      <c r="B603" t="s">
        <v>232</v>
      </c>
      <c r="D603">
        <v>2015</v>
      </c>
      <c r="E603" t="s">
        <v>6</v>
      </c>
      <c r="F603" s="1">
        <v>12382841</v>
      </c>
    </row>
    <row r="604" spans="1:6" x14ac:dyDescent="0.25">
      <c r="A604">
        <v>890903055</v>
      </c>
      <c r="B604" t="s">
        <v>232</v>
      </c>
      <c r="D604">
        <v>2016</v>
      </c>
      <c r="E604" t="s">
        <v>6</v>
      </c>
      <c r="F604" s="1">
        <v>23091888</v>
      </c>
    </row>
    <row r="605" spans="1:6" x14ac:dyDescent="0.25">
      <c r="A605">
        <v>890903055</v>
      </c>
      <c r="B605" t="s">
        <v>232</v>
      </c>
      <c r="D605">
        <v>2017</v>
      </c>
      <c r="E605" t="s">
        <v>6</v>
      </c>
      <c r="F605" s="1">
        <v>11728717</v>
      </c>
    </row>
    <row r="606" spans="1:6" x14ac:dyDescent="0.25">
      <c r="A606">
        <v>890905022</v>
      </c>
      <c r="B606" t="s">
        <v>370</v>
      </c>
      <c r="D606">
        <v>2015</v>
      </c>
      <c r="E606" t="s">
        <v>6</v>
      </c>
      <c r="F606" s="1">
        <v>5083807</v>
      </c>
    </row>
    <row r="607" spans="1:6" x14ac:dyDescent="0.25">
      <c r="A607">
        <v>890905022</v>
      </c>
      <c r="B607" t="s">
        <v>370</v>
      </c>
      <c r="D607">
        <v>2016</v>
      </c>
      <c r="E607" t="s">
        <v>6</v>
      </c>
      <c r="F607" s="1">
        <v>12433964</v>
      </c>
    </row>
    <row r="608" spans="1:6" x14ac:dyDescent="0.25">
      <c r="A608">
        <v>890905022</v>
      </c>
      <c r="B608" t="s">
        <v>370</v>
      </c>
      <c r="D608">
        <v>2017</v>
      </c>
      <c r="E608" t="s">
        <v>6</v>
      </c>
      <c r="F608" s="1">
        <v>6975466</v>
      </c>
    </row>
    <row r="609" spans="1:6" x14ac:dyDescent="0.25">
      <c r="A609">
        <v>890908097</v>
      </c>
      <c r="B609" t="s">
        <v>377</v>
      </c>
      <c r="D609">
        <v>2016</v>
      </c>
      <c r="E609" t="s">
        <v>6</v>
      </c>
      <c r="F609" s="1">
        <v>6660248</v>
      </c>
    </row>
    <row r="610" spans="1:6" x14ac:dyDescent="0.25">
      <c r="A610">
        <v>890908097</v>
      </c>
      <c r="B610" t="s">
        <v>377</v>
      </c>
      <c r="D610">
        <v>2017</v>
      </c>
      <c r="E610" t="s">
        <v>6</v>
      </c>
      <c r="F610" s="1">
        <v>3004803</v>
      </c>
    </row>
    <row r="611" spans="1:6" x14ac:dyDescent="0.25">
      <c r="A611">
        <v>890908901</v>
      </c>
      <c r="B611" t="s">
        <v>372</v>
      </c>
      <c r="D611">
        <v>2015</v>
      </c>
      <c r="E611" t="s">
        <v>6</v>
      </c>
      <c r="F611" s="1">
        <v>3083583</v>
      </c>
    </row>
    <row r="612" spans="1:6" x14ac:dyDescent="0.25">
      <c r="A612">
        <v>890908901</v>
      </c>
      <c r="B612" t="s">
        <v>372</v>
      </c>
      <c r="D612">
        <v>2016</v>
      </c>
      <c r="E612" t="s">
        <v>6</v>
      </c>
      <c r="F612" s="1">
        <v>7945701</v>
      </c>
    </row>
    <row r="613" spans="1:6" x14ac:dyDescent="0.25">
      <c r="A613">
        <v>890908901</v>
      </c>
      <c r="B613" t="s">
        <v>372</v>
      </c>
      <c r="D613">
        <v>2017</v>
      </c>
      <c r="E613" t="s">
        <v>6</v>
      </c>
      <c r="F613" s="1">
        <v>4338195</v>
      </c>
    </row>
    <row r="614" spans="1:6" x14ac:dyDescent="0.25">
      <c r="A614">
        <v>890910447</v>
      </c>
      <c r="B614" t="s">
        <v>300</v>
      </c>
      <c r="D614">
        <v>2016</v>
      </c>
      <c r="E614" t="s">
        <v>6</v>
      </c>
      <c r="F614" s="1">
        <v>3712482</v>
      </c>
    </row>
    <row r="615" spans="1:6" x14ac:dyDescent="0.25">
      <c r="A615">
        <v>890910447</v>
      </c>
      <c r="B615" t="s">
        <v>300</v>
      </c>
      <c r="D615">
        <v>2017</v>
      </c>
      <c r="E615" t="s">
        <v>6</v>
      </c>
      <c r="F615" s="1">
        <v>1976859</v>
      </c>
    </row>
    <row r="616" spans="1:6" x14ac:dyDescent="0.25">
      <c r="A616">
        <v>890911431</v>
      </c>
      <c r="B616" t="s">
        <v>378</v>
      </c>
      <c r="D616">
        <v>2016</v>
      </c>
      <c r="E616" t="s">
        <v>6</v>
      </c>
      <c r="F616" s="1">
        <v>23448708</v>
      </c>
    </row>
    <row r="617" spans="1:6" x14ac:dyDescent="0.25">
      <c r="A617">
        <v>890911431</v>
      </c>
      <c r="B617" t="s">
        <v>378</v>
      </c>
      <c r="D617">
        <v>2017</v>
      </c>
      <c r="E617" t="s">
        <v>6</v>
      </c>
      <c r="F617" s="1">
        <v>11578966</v>
      </c>
    </row>
    <row r="618" spans="1:6" x14ac:dyDescent="0.25">
      <c r="A618">
        <v>890920656</v>
      </c>
      <c r="B618" t="s">
        <v>302</v>
      </c>
      <c r="D618">
        <v>2016</v>
      </c>
      <c r="E618" t="s">
        <v>6</v>
      </c>
      <c r="F618" s="1">
        <v>17797580</v>
      </c>
    </row>
    <row r="619" spans="1:6" x14ac:dyDescent="0.25">
      <c r="A619">
        <v>890920656</v>
      </c>
      <c r="B619" t="s">
        <v>302</v>
      </c>
      <c r="D619">
        <v>2017</v>
      </c>
      <c r="E619" t="s">
        <v>6</v>
      </c>
      <c r="F619" s="1">
        <v>9330602</v>
      </c>
    </row>
    <row r="620" spans="1:6" x14ac:dyDescent="0.25">
      <c r="A620">
        <v>890928186</v>
      </c>
      <c r="B620" t="s">
        <v>303</v>
      </c>
      <c r="D620">
        <v>2016</v>
      </c>
      <c r="E620" t="s">
        <v>6</v>
      </c>
      <c r="F620" s="1">
        <v>13075884</v>
      </c>
    </row>
    <row r="621" spans="1:6" x14ac:dyDescent="0.25">
      <c r="A621">
        <v>890928186</v>
      </c>
      <c r="B621" t="s">
        <v>303</v>
      </c>
      <c r="D621">
        <v>2017</v>
      </c>
      <c r="E621" t="s">
        <v>6</v>
      </c>
      <c r="F621" s="1">
        <v>5595068</v>
      </c>
    </row>
    <row r="622" spans="1:6" x14ac:dyDescent="0.25">
      <c r="A622">
        <v>890932424</v>
      </c>
      <c r="B622" t="s">
        <v>379</v>
      </c>
      <c r="D622">
        <v>2016</v>
      </c>
      <c r="E622" t="s">
        <v>6</v>
      </c>
      <c r="F622" s="1">
        <v>17119856</v>
      </c>
    </row>
    <row r="623" spans="1:6" x14ac:dyDescent="0.25">
      <c r="A623">
        <v>890932424</v>
      </c>
      <c r="B623" t="s">
        <v>379</v>
      </c>
      <c r="D623">
        <v>2017</v>
      </c>
      <c r="E623" t="s">
        <v>6</v>
      </c>
      <c r="F623" s="1">
        <v>9056628</v>
      </c>
    </row>
    <row r="624" spans="1:6" x14ac:dyDescent="0.25">
      <c r="A624">
        <v>890939355</v>
      </c>
      <c r="B624" t="s">
        <v>35</v>
      </c>
      <c r="D624">
        <v>2015</v>
      </c>
      <c r="E624" t="s">
        <v>6</v>
      </c>
      <c r="F624" s="1">
        <v>1498228</v>
      </c>
    </row>
    <row r="625" spans="1:6" x14ac:dyDescent="0.25">
      <c r="A625">
        <v>890939355</v>
      </c>
      <c r="B625" t="s">
        <v>35</v>
      </c>
      <c r="D625">
        <v>2016</v>
      </c>
      <c r="E625" t="s">
        <v>6</v>
      </c>
      <c r="F625" s="1">
        <v>3136182</v>
      </c>
    </row>
    <row r="626" spans="1:6" x14ac:dyDescent="0.25">
      <c r="A626">
        <v>890939355</v>
      </c>
      <c r="B626" t="s">
        <v>35</v>
      </c>
      <c r="D626">
        <v>2017</v>
      </c>
      <c r="E626" t="s">
        <v>6</v>
      </c>
      <c r="F626" s="1">
        <v>1008495</v>
      </c>
    </row>
    <row r="627" spans="1:6" x14ac:dyDescent="0.25">
      <c r="A627">
        <v>890940026</v>
      </c>
      <c r="B627" t="s">
        <v>304</v>
      </c>
      <c r="D627">
        <v>2016</v>
      </c>
      <c r="E627" t="s">
        <v>6</v>
      </c>
      <c r="F627" s="1">
        <v>5780832</v>
      </c>
    </row>
    <row r="628" spans="1:6" x14ac:dyDescent="0.25">
      <c r="A628">
        <v>890940026</v>
      </c>
      <c r="B628" t="s">
        <v>304</v>
      </c>
      <c r="D628">
        <v>2017</v>
      </c>
      <c r="E628" t="s">
        <v>6</v>
      </c>
      <c r="F628" s="1">
        <v>1133313</v>
      </c>
    </row>
    <row r="629" spans="1:6" x14ac:dyDescent="0.25">
      <c r="A629">
        <v>900018975</v>
      </c>
      <c r="B629" t="s">
        <v>376</v>
      </c>
      <c r="D629">
        <v>2015</v>
      </c>
      <c r="E629" t="s">
        <v>6</v>
      </c>
      <c r="F629" s="1">
        <v>18338243</v>
      </c>
    </row>
    <row r="630" spans="1:6" x14ac:dyDescent="0.25">
      <c r="A630">
        <v>900018975</v>
      </c>
      <c r="B630" t="s">
        <v>376</v>
      </c>
      <c r="D630">
        <v>2016</v>
      </c>
      <c r="E630" t="s">
        <v>6</v>
      </c>
      <c r="F630" s="1">
        <v>44306290</v>
      </c>
    </row>
    <row r="631" spans="1:6" x14ac:dyDescent="0.25">
      <c r="A631">
        <v>900018975</v>
      </c>
      <c r="B631" t="s">
        <v>376</v>
      </c>
      <c r="D631">
        <v>2017</v>
      </c>
      <c r="E631" t="s">
        <v>6</v>
      </c>
      <c r="F631" s="1">
        <v>20370525</v>
      </c>
    </row>
    <row r="632" spans="1:6" x14ac:dyDescent="0.25">
      <c r="A632">
        <v>900035722</v>
      </c>
      <c r="B632" t="s">
        <v>298</v>
      </c>
      <c r="D632">
        <v>2016</v>
      </c>
      <c r="E632" t="s">
        <v>6</v>
      </c>
      <c r="F632" s="1">
        <v>8730421</v>
      </c>
    </row>
    <row r="633" spans="1:6" x14ac:dyDescent="0.25">
      <c r="A633">
        <v>900035722</v>
      </c>
      <c r="B633" t="s">
        <v>298</v>
      </c>
      <c r="D633">
        <v>2017</v>
      </c>
      <c r="E633" t="s">
        <v>6</v>
      </c>
      <c r="F633" s="1">
        <v>3640400</v>
      </c>
    </row>
    <row r="634" spans="1:6" x14ac:dyDescent="0.25">
      <c r="A634">
        <v>900087151</v>
      </c>
      <c r="B634" t="s">
        <v>383</v>
      </c>
      <c r="D634">
        <v>2016</v>
      </c>
      <c r="E634" t="s">
        <v>6</v>
      </c>
      <c r="F634" s="1">
        <v>2579174</v>
      </c>
    </row>
    <row r="635" spans="1:6" x14ac:dyDescent="0.25">
      <c r="A635">
        <v>900087151</v>
      </c>
      <c r="B635" t="s">
        <v>383</v>
      </c>
      <c r="D635">
        <v>2017</v>
      </c>
      <c r="E635" t="s">
        <v>6</v>
      </c>
      <c r="F635" s="1">
        <v>1119363</v>
      </c>
    </row>
    <row r="636" spans="1:6" x14ac:dyDescent="0.25">
      <c r="A636">
        <v>900139110</v>
      </c>
      <c r="B636" t="s">
        <v>301</v>
      </c>
      <c r="D636">
        <v>2016</v>
      </c>
      <c r="E636" t="s">
        <v>6</v>
      </c>
      <c r="F636" s="1">
        <v>7725494</v>
      </c>
    </row>
    <row r="637" spans="1:6" x14ac:dyDescent="0.25">
      <c r="A637">
        <v>900139110</v>
      </c>
      <c r="B637" t="s">
        <v>301</v>
      </c>
      <c r="D637">
        <v>2017</v>
      </c>
      <c r="E637" t="s">
        <v>6</v>
      </c>
      <c r="F637" s="1">
        <v>5466565</v>
      </c>
    </row>
    <row r="638" spans="1:6" x14ac:dyDescent="0.25">
      <c r="A638">
        <v>900190385</v>
      </c>
      <c r="B638" t="s">
        <v>380</v>
      </c>
      <c r="D638">
        <v>2015</v>
      </c>
      <c r="E638" t="s">
        <v>6</v>
      </c>
      <c r="F638" s="1">
        <v>40879556</v>
      </c>
    </row>
    <row r="639" spans="1:6" x14ac:dyDescent="0.25">
      <c r="A639">
        <v>900190385</v>
      </c>
      <c r="B639" t="s">
        <v>380</v>
      </c>
      <c r="D639">
        <v>2016</v>
      </c>
      <c r="E639" t="s">
        <v>6</v>
      </c>
      <c r="F639" s="1">
        <v>3947066</v>
      </c>
    </row>
    <row r="640" spans="1:6" x14ac:dyDescent="0.25">
      <c r="A640">
        <v>900190385</v>
      </c>
      <c r="B640" t="s">
        <v>380</v>
      </c>
      <c r="D640">
        <v>2017</v>
      </c>
      <c r="E640" t="s">
        <v>6</v>
      </c>
      <c r="F640" s="1">
        <v>638913</v>
      </c>
    </row>
    <row r="641" spans="1:6" x14ac:dyDescent="0.25">
      <c r="A641">
        <v>900192242</v>
      </c>
      <c r="B641" t="s">
        <v>381</v>
      </c>
      <c r="D641">
        <v>2016</v>
      </c>
      <c r="E641" t="s">
        <v>6</v>
      </c>
      <c r="F641" s="1">
        <v>20171269</v>
      </c>
    </row>
    <row r="642" spans="1:6" x14ac:dyDescent="0.25">
      <c r="A642">
        <v>900192242</v>
      </c>
      <c r="B642" t="s">
        <v>381</v>
      </c>
      <c r="D642">
        <v>2017</v>
      </c>
      <c r="E642" t="s">
        <v>6</v>
      </c>
      <c r="F642" s="1">
        <v>21927210</v>
      </c>
    </row>
    <row r="643" spans="1:6" x14ac:dyDescent="0.25">
      <c r="A643">
        <v>900192242</v>
      </c>
      <c r="B643" t="s">
        <v>381</v>
      </c>
      <c r="D643" t="s">
        <v>398</v>
      </c>
      <c r="E643" t="s">
        <v>6</v>
      </c>
      <c r="F643" s="1">
        <v>7947291</v>
      </c>
    </row>
    <row r="644" spans="1:6" x14ac:dyDescent="0.25">
      <c r="A644">
        <v>900192242</v>
      </c>
      <c r="B644" t="s">
        <v>381</v>
      </c>
      <c r="D644" t="s">
        <v>399</v>
      </c>
      <c r="E644" t="s">
        <v>6</v>
      </c>
      <c r="F644" s="1">
        <v>7674526</v>
      </c>
    </row>
    <row r="645" spans="1:6" x14ac:dyDescent="0.25">
      <c r="A645">
        <v>900192242</v>
      </c>
      <c r="B645" t="s">
        <v>381</v>
      </c>
      <c r="D645" t="s">
        <v>402</v>
      </c>
      <c r="E645" t="s">
        <v>6</v>
      </c>
      <c r="F645" s="1">
        <v>12739611</v>
      </c>
    </row>
    <row r="646" spans="1:6" x14ac:dyDescent="0.25">
      <c r="A646">
        <v>900192726</v>
      </c>
      <c r="B646" t="s">
        <v>382</v>
      </c>
      <c r="D646">
        <v>2016</v>
      </c>
      <c r="E646" t="s">
        <v>6</v>
      </c>
      <c r="F646" s="1">
        <v>73795</v>
      </c>
    </row>
    <row r="647" spans="1:6" x14ac:dyDescent="0.25">
      <c r="A647">
        <v>900192726</v>
      </c>
      <c r="B647" t="s">
        <v>382</v>
      </c>
      <c r="D647">
        <v>2017</v>
      </c>
      <c r="E647" t="s">
        <v>6</v>
      </c>
      <c r="F647" s="1">
        <v>56002</v>
      </c>
    </row>
    <row r="648" spans="1:6" x14ac:dyDescent="0.25">
      <c r="A648">
        <v>900193192</v>
      </c>
      <c r="B648" t="s">
        <v>305</v>
      </c>
      <c r="D648">
        <v>2016</v>
      </c>
      <c r="E648" t="s">
        <v>6</v>
      </c>
      <c r="F648" s="1">
        <v>13753340</v>
      </c>
    </row>
    <row r="649" spans="1:6" x14ac:dyDescent="0.25">
      <c r="A649">
        <v>900193192</v>
      </c>
      <c r="B649" t="s">
        <v>305</v>
      </c>
      <c r="D649">
        <v>2017</v>
      </c>
      <c r="E649" t="s">
        <v>6</v>
      </c>
      <c r="F649" s="1">
        <v>4459552</v>
      </c>
    </row>
    <row r="650" spans="1:6" x14ac:dyDescent="0.25">
      <c r="A650">
        <v>900205547</v>
      </c>
      <c r="B650" t="s">
        <v>233</v>
      </c>
      <c r="D650">
        <v>2015</v>
      </c>
      <c r="E650" t="s">
        <v>6</v>
      </c>
      <c r="F650" s="1">
        <v>2511754</v>
      </c>
    </row>
    <row r="651" spans="1:6" x14ac:dyDescent="0.25">
      <c r="A651">
        <v>900205547</v>
      </c>
      <c r="B651" t="s">
        <v>233</v>
      </c>
      <c r="D651">
        <v>2016</v>
      </c>
      <c r="E651" t="s">
        <v>6</v>
      </c>
      <c r="F651" s="1">
        <v>4862596</v>
      </c>
    </row>
    <row r="652" spans="1:6" x14ac:dyDescent="0.25">
      <c r="A652">
        <v>900205547</v>
      </c>
      <c r="B652" t="s">
        <v>233</v>
      </c>
      <c r="D652">
        <v>2017</v>
      </c>
      <c r="E652" t="s">
        <v>6</v>
      </c>
      <c r="F652" s="1">
        <v>2727112</v>
      </c>
    </row>
    <row r="653" spans="1:6" x14ac:dyDescent="0.25">
      <c r="A653">
        <v>900206480</v>
      </c>
      <c r="B653" t="s">
        <v>306</v>
      </c>
      <c r="D653">
        <v>2016</v>
      </c>
      <c r="E653" t="s">
        <v>6</v>
      </c>
      <c r="F653" s="1">
        <v>18444466</v>
      </c>
    </row>
    <row r="654" spans="1:6" x14ac:dyDescent="0.25">
      <c r="A654">
        <v>900206480</v>
      </c>
      <c r="B654" t="s">
        <v>306</v>
      </c>
      <c r="D654">
        <v>2017</v>
      </c>
      <c r="E654" t="s">
        <v>6</v>
      </c>
      <c r="F654" s="1">
        <v>2488826</v>
      </c>
    </row>
    <row r="655" spans="1:6" x14ac:dyDescent="0.25">
      <c r="A655">
        <v>900206483</v>
      </c>
      <c r="B655" t="s">
        <v>307</v>
      </c>
      <c r="D655">
        <v>2016</v>
      </c>
      <c r="E655" t="s">
        <v>6</v>
      </c>
      <c r="F655" s="1">
        <v>2912624</v>
      </c>
    </row>
    <row r="656" spans="1:6" x14ac:dyDescent="0.25">
      <c r="A656">
        <v>900206483</v>
      </c>
      <c r="B656" t="s">
        <v>307</v>
      </c>
      <c r="D656">
        <v>2017</v>
      </c>
      <c r="E656" t="s">
        <v>6</v>
      </c>
      <c r="F656" s="1">
        <v>4138152</v>
      </c>
    </row>
    <row r="657" spans="1:6" x14ac:dyDescent="0.25">
      <c r="A657">
        <v>900315057</v>
      </c>
      <c r="B657" t="s">
        <v>385</v>
      </c>
      <c r="D657">
        <v>2016</v>
      </c>
      <c r="E657" t="s">
        <v>6</v>
      </c>
      <c r="F657" s="1">
        <v>1504554</v>
      </c>
    </row>
    <row r="658" spans="1:6" x14ac:dyDescent="0.25">
      <c r="A658">
        <v>900315057</v>
      </c>
      <c r="B658" t="s">
        <v>385</v>
      </c>
      <c r="D658">
        <v>2017</v>
      </c>
      <c r="E658" t="s">
        <v>6</v>
      </c>
      <c r="F658" s="1">
        <v>992286</v>
      </c>
    </row>
    <row r="659" spans="1:6" x14ac:dyDescent="0.25">
      <c r="A659">
        <v>900378893</v>
      </c>
      <c r="B659" t="s">
        <v>386</v>
      </c>
      <c r="D659">
        <v>2015</v>
      </c>
      <c r="E659" t="s">
        <v>6</v>
      </c>
      <c r="F659" s="1">
        <v>15850941</v>
      </c>
    </row>
    <row r="660" spans="1:6" x14ac:dyDescent="0.25">
      <c r="A660">
        <v>900378893</v>
      </c>
      <c r="B660" t="s">
        <v>386</v>
      </c>
      <c r="D660">
        <v>2016</v>
      </c>
      <c r="E660" t="s">
        <v>6</v>
      </c>
      <c r="F660" s="1">
        <v>33864412</v>
      </c>
    </row>
    <row r="661" spans="1:6" x14ac:dyDescent="0.25">
      <c r="A661">
        <v>900378893</v>
      </c>
      <c r="B661" t="s">
        <v>386</v>
      </c>
      <c r="D661">
        <v>2017</v>
      </c>
      <c r="E661" t="s">
        <v>6</v>
      </c>
      <c r="F661" s="1">
        <v>20998959</v>
      </c>
    </row>
    <row r="662" spans="1:6" x14ac:dyDescent="0.25">
      <c r="A662">
        <v>900390238</v>
      </c>
      <c r="B662" t="s">
        <v>177</v>
      </c>
      <c r="D662">
        <v>2016</v>
      </c>
      <c r="E662" t="s">
        <v>6</v>
      </c>
      <c r="F662" s="1">
        <v>8687705</v>
      </c>
    </row>
    <row r="663" spans="1:6" x14ac:dyDescent="0.25">
      <c r="A663">
        <v>900390238</v>
      </c>
      <c r="B663" t="s">
        <v>177</v>
      </c>
      <c r="D663">
        <v>2017</v>
      </c>
      <c r="E663" t="s">
        <v>6</v>
      </c>
      <c r="F663" s="1">
        <v>4926247</v>
      </c>
    </row>
    <row r="664" spans="1:6" x14ac:dyDescent="0.25">
      <c r="A664">
        <v>900390238</v>
      </c>
      <c r="B664" t="s">
        <v>177</v>
      </c>
      <c r="D664" t="s">
        <v>398</v>
      </c>
      <c r="E664" t="s">
        <v>6</v>
      </c>
      <c r="F664" s="1">
        <v>4462544</v>
      </c>
    </row>
    <row r="665" spans="1:6" x14ac:dyDescent="0.25">
      <c r="A665">
        <v>900390238</v>
      </c>
      <c r="B665" t="s">
        <v>177</v>
      </c>
      <c r="D665" t="s">
        <v>399</v>
      </c>
      <c r="E665" t="s">
        <v>6</v>
      </c>
      <c r="F665" s="1">
        <v>4302507</v>
      </c>
    </row>
    <row r="666" spans="1:6" x14ac:dyDescent="0.25">
      <c r="A666">
        <v>900390238</v>
      </c>
      <c r="B666" t="s">
        <v>177</v>
      </c>
      <c r="D666" t="s">
        <v>402</v>
      </c>
      <c r="E666" t="s">
        <v>6</v>
      </c>
      <c r="F666" s="1">
        <v>4199612</v>
      </c>
    </row>
    <row r="667" spans="1:6" x14ac:dyDescent="0.25">
      <c r="A667">
        <v>900413588</v>
      </c>
      <c r="B667" t="s">
        <v>37</v>
      </c>
      <c r="D667">
        <v>2016</v>
      </c>
      <c r="E667" t="s">
        <v>6</v>
      </c>
      <c r="F667" s="1">
        <v>1990184</v>
      </c>
    </row>
    <row r="668" spans="1:6" x14ac:dyDescent="0.25">
      <c r="A668">
        <v>900413588</v>
      </c>
      <c r="B668" t="s">
        <v>37</v>
      </c>
      <c r="D668">
        <v>2017</v>
      </c>
      <c r="E668" t="s">
        <v>6</v>
      </c>
      <c r="F668" s="1">
        <v>5378882</v>
      </c>
    </row>
    <row r="669" spans="1:6" x14ac:dyDescent="0.25">
      <c r="A669">
        <v>900521357</v>
      </c>
      <c r="B669" t="s">
        <v>175</v>
      </c>
      <c r="D669">
        <v>2016</v>
      </c>
      <c r="E669" t="s">
        <v>6</v>
      </c>
      <c r="F669" s="1">
        <v>1368788</v>
      </c>
    </row>
    <row r="670" spans="1:6" x14ac:dyDescent="0.25">
      <c r="A670">
        <v>900521357</v>
      </c>
      <c r="B670" t="s">
        <v>175</v>
      </c>
      <c r="D670">
        <v>2017</v>
      </c>
      <c r="E670" t="s">
        <v>6</v>
      </c>
      <c r="F670" s="1">
        <v>3445085</v>
      </c>
    </row>
    <row r="671" spans="1:6" x14ac:dyDescent="0.25">
      <c r="A671">
        <v>900535441</v>
      </c>
      <c r="B671" t="s">
        <v>308</v>
      </c>
      <c r="D671">
        <v>2016</v>
      </c>
      <c r="E671" t="s">
        <v>6</v>
      </c>
      <c r="F671" s="1">
        <v>29826</v>
      </c>
    </row>
    <row r="672" spans="1:6" x14ac:dyDescent="0.25">
      <c r="A672">
        <v>900535441</v>
      </c>
      <c r="B672" t="s">
        <v>308</v>
      </c>
      <c r="D672">
        <v>2017</v>
      </c>
      <c r="E672" t="s">
        <v>6</v>
      </c>
      <c r="F672" s="1">
        <v>283326</v>
      </c>
    </row>
    <row r="673" spans="1:6" x14ac:dyDescent="0.25">
      <c r="A673">
        <v>900668954</v>
      </c>
      <c r="B673" t="s">
        <v>387</v>
      </c>
      <c r="D673">
        <v>2016</v>
      </c>
      <c r="E673" t="s">
        <v>6</v>
      </c>
      <c r="F673" s="1">
        <v>207630</v>
      </c>
    </row>
    <row r="674" spans="1:6" x14ac:dyDescent="0.25">
      <c r="A674">
        <v>900668954</v>
      </c>
      <c r="B674" t="s">
        <v>387</v>
      </c>
      <c r="D674">
        <v>2017</v>
      </c>
      <c r="E674" t="s">
        <v>6</v>
      </c>
      <c r="F674" s="1">
        <v>82466</v>
      </c>
    </row>
    <row r="675" spans="1:6" x14ac:dyDescent="0.25">
      <c r="A675">
        <v>900749166</v>
      </c>
      <c r="B675" t="s">
        <v>182</v>
      </c>
      <c r="D675">
        <v>2016</v>
      </c>
      <c r="E675" t="s">
        <v>6</v>
      </c>
      <c r="F675" s="1">
        <v>16345498</v>
      </c>
    </row>
    <row r="676" spans="1:6" x14ac:dyDescent="0.25">
      <c r="A676">
        <v>900749166</v>
      </c>
      <c r="B676" t="s">
        <v>182</v>
      </c>
      <c r="D676">
        <v>2017</v>
      </c>
      <c r="E676" t="s">
        <v>6</v>
      </c>
      <c r="F676" s="1">
        <v>9408854</v>
      </c>
    </row>
    <row r="677" spans="1:6" x14ac:dyDescent="0.25">
      <c r="A677">
        <v>900797732</v>
      </c>
      <c r="B677" t="s">
        <v>181</v>
      </c>
      <c r="D677">
        <v>2015</v>
      </c>
      <c r="E677" t="s">
        <v>6</v>
      </c>
      <c r="F677" s="1">
        <v>486804</v>
      </c>
    </row>
    <row r="678" spans="1:6" x14ac:dyDescent="0.25">
      <c r="A678">
        <v>900797732</v>
      </c>
      <c r="B678" t="s">
        <v>181</v>
      </c>
      <c r="D678">
        <v>2016</v>
      </c>
      <c r="E678" t="s">
        <v>6</v>
      </c>
      <c r="F678" s="1">
        <v>1816808</v>
      </c>
    </row>
    <row r="679" spans="1:6" x14ac:dyDescent="0.25">
      <c r="A679">
        <v>900797732</v>
      </c>
      <c r="B679" t="s">
        <v>181</v>
      </c>
      <c r="D679">
        <v>2017</v>
      </c>
      <c r="E679" t="s">
        <v>6</v>
      </c>
      <c r="F679" s="1">
        <v>1359274</v>
      </c>
    </row>
    <row r="680" spans="1:6" x14ac:dyDescent="0.25">
      <c r="A680">
        <v>900818642</v>
      </c>
      <c r="B680" t="s">
        <v>169</v>
      </c>
      <c r="D680">
        <v>2016</v>
      </c>
      <c r="E680" t="s">
        <v>6</v>
      </c>
      <c r="F680" s="1">
        <v>2288852</v>
      </c>
    </row>
    <row r="681" spans="1:6" x14ac:dyDescent="0.25">
      <c r="A681">
        <v>900818642</v>
      </c>
      <c r="B681" t="s">
        <v>169</v>
      </c>
      <c r="D681">
        <v>2017</v>
      </c>
      <c r="E681" t="s">
        <v>6</v>
      </c>
      <c r="F681" s="1">
        <v>7149414</v>
      </c>
    </row>
    <row r="682" spans="1:6" x14ac:dyDescent="0.25">
      <c r="A682">
        <v>800014246</v>
      </c>
      <c r="B682" t="s">
        <v>332</v>
      </c>
      <c r="D682">
        <v>2016</v>
      </c>
      <c r="E682" t="s">
        <v>5</v>
      </c>
      <c r="F682" s="1">
        <v>230818</v>
      </c>
    </row>
    <row r="683" spans="1:6" x14ac:dyDescent="0.25">
      <c r="A683">
        <v>800028455</v>
      </c>
      <c r="B683" t="s">
        <v>0</v>
      </c>
      <c r="D683">
        <v>2016</v>
      </c>
      <c r="E683" t="s">
        <v>5</v>
      </c>
      <c r="F683" s="1">
        <v>9327973</v>
      </c>
    </row>
    <row r="684" spans="1:6" x14ac:dyDescent="0.25">
      <c r="A684">
        <v>800094968</v>
      </c>
      <c r="B684" t="s">
        <v>336</v>
      </c>
      <c r="D684">
        <v>2016</v>
      </c>
      <c r="E684" t="s">
        <v>5</v>
      </c>
      <c r="F684" s="1">
        <v>24734846</v>
      </c>
    </row>
    <row r="685" spans="1:6" x14ac:dyDescent="0.25">
      <c r="A685">
        <v>800095951</v>
      </c>
      <c r="B685" t="s">
        <v>338</v>
      </c>
      <c r="D685">
        <v>2016</v>
      </c>
      <c r="E685" t="s">
        <v>5</v>
      </c>
      <c r="F685" s="1">
        <v>3160146</v>
      </c>
    </row>
    <row r="686" spans="1:6" x14ac:dyDescent="0.25">
      <c r="A686">
        <v>800173155</v>
      </c>
      <c r="B686" t="s">
        <v>341</v>
      </c>
      <c r="D686">
        <v>2015</v>
      </c>
      <c r="E686" t="s">
        <v>5</v>
      </c>
      <c r="F686" s="1">
        <v>2451493</v>
      </c>
    </row>
    <row r="687" spans="1:6" x14ac:dyDescent="0.25">
      <c r="A687">
        <v>800173155</v>
      </c>
      <c r="B687" t="s">
        <v>341</v>
      </c>
      <c r="D687">
        <v>2016</v>
      </c>
      <c r="E687" t="s">
        <v>5</v>
      </c>
      <c r="F687" s="1">
        <v>4666475</v>
      </c>
    </row>
    <row r="688" spans="1:6" x14ac:dyDescent="0.25">
      <c r="A688">
        <v>800182330</v>
      </c>
      <c r="B688" t="s">
        <v>342</v>
      </c>
      <c r="D688">
        <v>2016</v>
      </c>
      <c r="E688" t="s">
        <v>5</v>
      </c>
      <c r="F688" s="1">
        <v>883416</v>
      </c>
    </row>
    <row r="689" spans="1:6" x14ac:dyDescent="0.25">
      <c r="A689">
        <v>800185295</v>
      </c>
      <c r="B689" t="s">
        <v>344</v>
      </c>
      <c r="D689">
        <v>2015</v>
      </c>
      <c r="E689" t="s">
        <v>5</v>
      </c>
      <c r="F689" s="1">
        <v>6129201</v>
      </c>
    </row>
    <row r="690" spans="1:6" x14ac:dyDescent="0.25">
      <c r="A690">
        <v>800185295</v>
      </c>
      <c r="B690" t="s">
        <v>344</v>
      </c>
      <c r="D690">
        <v>2016</v>
      </c>
      <c r="E690" t="s">
        <v>5</v>
      </c>
      <c r="F690" s="1">
        <v>520231</v>
      </c>
    </row>
    <row r="691" spans="1:6" x14ac:dyDescent="0.25">
      <c r="A691">
        <v>800208146</v>
      </c>
      <c r="B691" t="s">
        <v>346</v>
      </c>
      <c r="D691">
        <v>2016</v>
      </c>
      <c r="E691" t="s">
        <v>5</v>
      </c>
      <c r="F691" s="1">
        <v>595860</v>
      </c>
    </row>
    <row r="692" spans="1:6" x14ac:dyDescent="0.25">
      <c r="A692">
        <v>811032292</v>
      </c>
      <c r="B692" t="s">
        <v>349</v>
      </c>
      <c r="D692">
        <v>2016</v>
      </c>
      <c r="E692" t="s">
        <v>5</v>
      </c>
      <c r="F692" s="1">
        <v>6442690</v>
      </c>
    </row>
    <row r="693" spans="1:6" x14ac:dyDescent="0.25">
      <c r="A693">
        <v>830094920</v>
      </c>
      <c r="B693" t="s">
        <v>350</v>
      </c>
      <c r="D693">
        <v>2016</v>
      </c>
      <c r="E693" t="s">
        <v>5</v>
      </c>
      <c r="F693" s="1">
        <v>2076660</v>
      </c>
    </row>
    <row r="694" spans="1:6" x14ac:dyDescent="0.25">
      <c r="A694">
        <v>860000656</v>
      </c>
      <c r="B694" t="s">
        <v>221</v>
      </c>
      <c r="D694">
        <v>2015</v>
      </c>
      <c r="E694" t="s">
        <v>5</v>
      </c>
      <c r="F694" s="1">
        <v>20050</v>
      </c>
    </row>
    <row r="695" spans="1:6" x14ac:dyDescent="0.25">
      <c r="A695">
        <v>860000656</v>
      </c>
      <c r="B695" t="s">
        <v>221</v>
      </c>
      <c r="D695">
        <v>2016</v>
      </c>
      <c r="E695" t="s">
        <v>5</v>
      </c>
      <c r="F695" s="1">
        <v>22696</v>
      </c>
    </row>
    <row r="696" spans="1:6" x14ac:dyDescent="0.25">
      <c r="A696">
        <v>860002837</v>
      </c>
      <c r="B696" t="s">
        <v>227</v>
      </c>
      <c r="D696">
        <v>2015</v>
      </c>
      <c r="E696" t="s">
        <v>5</v>
      </c>
      <c r="F696" s="1">
        <v>3007656</v>
      </c>
    </row>
    <row r="697" spans="1:6" x14ac:dyDescent="0.25">
      <c r="A697">
        <v>860002837</v>
      </c>
      <c r="B697" t="s">
        <v>227</v>
      </c>
      <c r="D697">
        <v>2016</v>
      </c>
      <c r="E697" t="s">
        <v>5</v>
      </c>
      <c r="F697" s="1">
        <v>2455311</v>
      </c>
    </row>
    <row r="698" spans="1:6" x14ac:dyDescent="0.25">
      <c r="A698">
        <v>860014285</v>
      </c>
      <c r="B698" t="s">
        <v>356</v>
      </c>
      <c r="D698">
        <v>2016</v>
      </c>
      <c r="E698" t="s">
        <v>5</v>
      </c>
      <c r="F698" s="1">
        <v>88589</v>
      </c>
    </row>
    <row r="699" spans="1:6" x14ac:dyDescent="0.25">
      <c r="A699">
        <v>860031361</v>
      </c>
      <c r="B699" t="s">
        <v>297</v>
      </c>
      <c r="D699">
        <v>2016</v>
      </c>
      <c r="E699" t="s">
        <v>5</v>
      </c>
      <c r="F699" s="1">
        <v>1854490</v>
      </c>
    </row>
    <row r="700" spans="1:6" x14ac:dyDescent="0.25">
      <c r="A700">
        <v>860035996</v>
      </c>
      <c r="B700" t="s">
        <v>229</v>
      </c>
      <c r="D700">
        <v>2015</v>
      </c>
      <c r="E700" t="s">
        <v>5</v>
      </c>
      <c r="F700" s="1">
        <v>778944</v>
      </c>
    </row>
    <row r="701" spans="1:6" x14ac:dyDescent="0.25">
      <c r="A701">
        <v>860058070</v>
      </c>
      <c r="B701" t="s">
        <v>364</v>
      </c>
      <c r="D701">
        <v>2015</v>
      </c>
      <c r="E701" t="s">
        <v>5</v>
      </c>
      <c r="F701" s="1">
        <v>14972393</v>
      </c>
    </row>
    <row r="702" spans="1:6" x14ac:dyDescent="0.25">
      <c r="A702">
        <v>860058070</v>
      </c>
      <c r="B702" t="s">
        <v>364</v>
      </c>
      <c r="D702">
        <v>2016</v>
      </c>
      <c r="E702" t="s">
        <v>5</v>
      </c>
      <c r="F702" s="1">
        <v>19284074</v>
      </c>
    </row>
    <row r="703" spans="1:6" x14ac:dyDescent="0.25">
      <c r="A703">
        <v>860059851</v>
      </c>
      <c r="B703" t="s">
        <v>365</v>
      </c>
      <c r="D703">
        <v>2015</v>
      </c>
      <c r="E703" t="s">
        <v>5</v>
      </c>
      <c r="F703" s="1">
        <v>1251773</v>
      </c>
    </row>
    <row r="704" spans="1:6" x14ac:dyDescent="0.25">
      <c r="A704">
        <v>860059851</v>
      </c>
      <c r="B704" t="s">
        <v>365</v>
      </c>
      <c r="D704">
        <v>2016</v>
      </c>
      <c r="E704" t="s">
        <v>5</v>
      </c>
      <c r="F704" s="1">
        <v>1301570</v>
      </c>
    </row>
    <row r="705" spans="1:6" x14ac:dyDescent="0.25">
      <c r="A705">
        <v>860067697</v>
      </c>
      <c r="B705" t="s">
        <v>359</v>
      </c>
      <c r="D705">
        <v>2016</v>
      </c>
      <c r="E705" t="s">
        <v>5</v>
      </c>
      <c r="F705" s="1">
        <v>337105</v>
      </c>
    </row>
    <row r="706" spans="1:6" x14ac:dyDescent="0.25">
      <c r="A706">
        <v>860515523</v>
      </c>
      <c r="B706" t="s">
        <v>231</v>
      </c>
      <c r="D706">
        <v>2015</v>
      </c>
      <c r="E706" t="s">
        <v>5</v>
      </c>
      <c r="F706" s="1">
        <v>21779</v>
      </c>
    </row>
    <row r="707" spans="1:6" x14ac:dyDescent="0.25">
      <c r="A707">
        <v>890205645</v>
      </c>
      <c r="B707" t="s">
        <v>166</v>
      </c>
      <c r="D707">
        <v>2016</v>
      </c>
      <c r="E707" t="s">
        <v>5</v>
      </c>
      <c r="F707" s="1">
        <v>11593044</v>
      </c>
    </row>
    <row r="708" spans="1:6" x14ac:dyDescent="0.25">
      <c r="A708">
        <v>890806999</v>
      </c>
      <c r="B708" t="s">
        <v>366</v>
      </c>
      <c r="D708">
        <v>2016</v>
      </c>
      <c r="E708" t="s">
        <v>5</v>
      </c>
      <c r="F708" s="1">
        <v>12525798</v>
      </c>
    </row>
    <row r="709" spans="1:6" x14ac:dyDescent="0.25">
      <c r="A709">
        <v>890903055</v>
      </c>
      <c r="B709" t="s">
        <v>232</v>
      </c>
      <c r="D709">
        <v>2015</v>
      </c>
      <c r="E709" t="s">
        <v>5</v>
      </c>
      <c r="F709" s="1">
        <v>3115012</v>
      </c>
    </row>
    <row r="710" spans="1:6" x14ac:dyDescent="0.25">
      <c r="A710">
        <v>890903055</v>
      </c>
      <c r="B710" t="s">
        <v>232</v>
      </c>
      <c r="D710">
        <v>2016</v>
      </c>
      <c r="E710" t="s">
        <v>5</v>
      </c>
      <c r="F710" s="1">
        <v>3447682</v>
      </c>
    </row>
    <row r="711" spans="1:6" x14ac:dyDescent="0.25">
      <c r="A711">
        <v>890910447</v>
      </c>
      <c r="B711" t="s">
        <v>300</v>
      </c>
      <c r="D711">
        <v>2016</v>
      </c>
      <c r="E711" t="s">
        <v>5</v>
      </c>
      <c r="F711" s="1">
        <v>779307</v>
      </c>
    </row>
    <row r="712" spans="1:6" x14ac:dyDescent="0.25">
      <c r="A712">
        <v>890911431</v>
      </c>
      <c r="B712" t="s">
        <v>378</v>
      </c>
      <c r="D712">
        <v>2016</v>
      </c>
      <c r="E712" t="s">
        <v>5</v>
      </c>
      <c r="F712" s="1">
        <v>45792588</v>
      </c>
    </row>
    <row r="713" spans="1:6" x14ac:dyDescent="0.25">
      <c r="A713">
        <v>900035722</v>
      </c>
      <c r="B713" t="s">
        <v>298</v>
      </c>
      <c r="D713">
        <v>2016</v>
      </c>
      <c r="E713" t="s">
        <v>5</v>
      </c>
      <c r="F713" s="1">
        <v>465265</v>
      </c>
    </row>
    <row r="714" spans="1:6" x14ac:dyDescent="0.25">
      <c r="A714">
        <v>900192242</v>
      </c>
      <c r="B714" t="s">
        <v>381</v>
      </c>
      <c r="D714" t="s">
        <v>398</v>
      </c>
      <c r="E714" t="s">
        <v>5</v>
      </c>
      <c r="F714" s="1">
        <v>828352</v>
      </c>
    </row>
    <row r="715" spans="1:6" x14ac:dyDescent="0.25">
      <c r="A715">
        <v>900192242</v>
      </c>
      <c r="B715" t="s">
        <v>381</v>
      </c>
      <c r="D715" t="s">
        <v>399</v>
      </c>
      <c r="E715" t="s">
        <v>5</v>
      </c>
      <c r="F715" s="1">
        <v>1265878</v>
      </c>
    </row>
    <row r="716" spans="1:6" x14ac:dyDescent="0.25">
      <c r="A716">
        <v>900192242</v>
      </c>
      <c r="B716" t="s">
        <v>381</v>
      </c>
      <c r="D716" t="s">
        <v>402</v>
      </c>
      <c r="E716" t="s">
        <v>5</v>
      </c>
      <c r="F716" s="1">
        <v>988250</v>
      </c>
    </row>
    <row r="717" spans="1:6" x14ac:dyDescent="0.25">
      <c r="A717">
        <v>900193192</v>
      </c>
      <c r="B717" t="s">
        <v>305</v>
      </c>
      <c r="D717">
        <v>2016</v>
      </c>
      <c r="E717" t="s">
        <v>5</v>
      </c>
      <c r="F717" s="1">
        <v>75390</v>
      </c>
    </row>
    <row r="718" spans="1:6" x14ac:dyDescent="0.25">
      <c r="A718">
        <v>900205547</v>
      </c>
      <c r="B718" t="s">
        <v>233</v>
      </c>
      <c r="D718">
        <v>2015</v>
      </c>
      <c r="E718" t="s">
        <v>5</v>
      </c>
      <c r="F718" s="1">
        <v>117</v>
      </c>
    </row>
    <row r="719" spans="1:6" x14ac:dyDescent="0.25">
      <c r="A719">
        <v>900315057</v>
      </c>
      <c r="B719" t="s">
        <v>385</v>
      </c>
      <c r="D719">
        <v>2016</v>
      </c>
      <c r="E719" t="s">
        <v>5</v>
      </c>
      <c r="F719" s="1">
        <v>431362</v>
      </c>
    </row>
    <row r="720" spans="1:6" x14ac:dyDescent="0.25">
      <c r="A720">
        <v>900378893</v>
      </c>
      <c r="B720" t="s">
        <v>386</v>
      </c>
      <c r="D720">
        <v>2015</v>
      </c>
      <c r="E720" t="s">
        <v>5</v>
      </c>
      <c r="F720" s="1">
        <v>8606094</v>
      </c>
    </row>
    <row r="721" spans="1:6" x14ac:dyDescent="0.25">
      <c r="A721">
        <v>900378893</v>
      </c>
      <c r="B721" t="s">
        <v>386</v>
      </c>
      <c r="D721">
        <v>2016</v>
      </c>
      <c r="E721" t="s">
        <v>5</v>
      </c>
      <c r="F721" s="1">
        <v>8658834</v>
      </c>
    </row>
    <row r="722" spans="1:6" x14ac:dyDescent="0.25">
      <c r="A722">
        <v>900413588</v>
      </c>
      <c r="B722" t="s">
        <v>37</v>
      </c>
      <c r="D722">
        <v>2016</v>
      </c>
      <c r="E722" t="s">
        <v>5</v>
      </c>
      <c r="F722" s="1">
        <v>68064</v>
      </c>
    </row>
    <row r="723" spans="1:6" x14ac:dyDescent="0.25">
      <c r="A723">
        <v>900668954</v>
      </c>
      <c r="B723" t="s">
        <v>387</v>
      </c>
      <c r="D723">
        <v>2016</v>
      </c>
      <c r="E723" t="s">
        <v>5</v>
      </c>
      <c r="F723" s="1">
        <v>852</v>
      </c>
    </row>
    <row r="724" spans="1:6" x14ac:dyDescent="0.25">
      <c r="A724">
        <v>800014246</v>
      </c>
      <c r="B724" t="s">
        <v>332</v>
      </c>
      <c r="D724">
        <v>2016</v>
      </c>
      <c r="E724" t="s">
        <v>395</v>
      </c>
      <c r="F724" s="1">
        <v>7372779</v>
      </c>
    </row>
    <row r="725" spans="1:6" x14ac:dyDescent="0.25">
      <c r="A725">
        <v>800014246</v>
      </c>
      <c r="B725" t="s">
        <v>332</v>
      </c>
      <c r="D725">
        <v>2017</v>
      </c>
      <c r="E725" t="s">
        <v>395</v>
      </c>
      <c r="F725" s="1">
        <v>4691681</v>
      </c>
    </row>
    <row r="726" spans="1:6" x14ac:dyDescent="0.25">
      <c r="A726">
        <v>800093117</v>
      </c>
      <c r="B726" t="s">
        <v>334</v>
      </c>
      <c r="D726">
        <v>2016</v>
      </c>
      <c r="E726" t="s">
        <v>395</v>
      </c>
      <c r="F726" s="1">
        <v>5416378</v>
      </c>
    </row>
    <row r="727" spans="1:6" x14ac:dyDescent="0.25">
      <c r="A727">
        <v>800093117</v>
      </c>
      <c r="B727" t="s">
        <v>334</v>
      </c>
      <c r="D727">
        <v>2017</v>
      </c>
      <c r="E727" t="s">
        <v>395</v>
      </c>
      <c r="F727" s="1">
        <v>4787456</v>
      </c>
    </row>
    <row r="728" spans="1:6" x14ac:dyDescent="0.25">
      <c r="A728">
        <v>800094968</v>
      </c>
      <c r="B728" t="s">
        <v>336</v>
      </c>
      <c r="D728">
        <v>2016</v>
      </c>
      <c r="E728" t="s">
        <v>395</v>
      </c>
      <c r="F728" s="1">
        <v>5491872</v>
      </c>
    </row>
    <row r="729" spans="1:6" x14ac:dyDescent="0.25">
      <c r="A729">
        <v>800094968</v>
      </c>
      <c r="B729" t="s">
        <v>336</v>
      </c>
      <c r="D729">
        <v>2017</v>
      </c>
      <c r="E729" t="s">
        <v>395</v>
      </c>
      <c r="F729" s="1">
        <v>5129866</v>
      </c>
    </row>
    <row r="730" spans="1:6" x14ac:dyDescent="0.25">
      <c r="A730">
        <v>800140959</v>
      </c>
      <c r="B730" t="s">
        <v>340</v>
      </c>
      <c r="D730">
        <v>2016</v>
      </c>
      <c r="E730" t="s">
        <v>395</v>
      </c>
      <c r="F730" s="1">
        <v>935822</v>
      </c>
    </row>
    <row r="731" spans="1:6" x14ac:dyDescent="0.25">
      <c r="A731">
        <v>800140959</v>
      </c>
      <c r="B731" t="s">
        <v>340</v>
      </c>
      <c r="D731">
        <v>2017</v>
      </c>
      <c r="E731" t="s">
        <v>395</v>
      </c>
      <c r="F731" s="1">
        <v>710360</v>
      </c>
    </row>
    <row r="732" spans="1:6" x14ac:dyDescent="0.25">
      <c r="A732">
        <v>800173155</v>
      </c>
      <c r="B732" t="s">
        <v>341</v>
      </c>
      <c r="D732">
        <v>2016</v>
      </c>
      <c r="E732" t="s">
        <v>395</v>
      </c>
      <c r="F732" s="1">
        <v>8720032</v>
      </c>
    </row>
    <row r="733" spans="1:6" x14ac:dyDescent="0.25">
      <c r="A733">
        <v>800173155</v>
      </c>
      <c r="B733" t="s">
        <v>341</v>
      </c>
      <c r="D733">
        <v>2017</v>
      </c>
      <c r="E733" t="s">
        <v>395</v>
      </c>
      <c r="F733" s="1">
        <v>3354712</v>
      </c>
    </row>
    <row r="734" spans="1:6" x14ac:dyDescent="0.25">
      <c r="A734">
        <v>800182330</v>
      </c>
      <c r="B734" t="s">
        <v>342</v>
      </c>
      <c r="D734">
        <v>2016</v>
      </c>
      <c r="E734" t="s">
        <v>395</v>
      </c>
      <c r="F734" s="1">
        <v>12456737</v>
      </c>
    </row>
    <row r="735" spans="1:6" x14ac:dyDescent="0.25">
      <c r="A735">
        <v>800182330</v>
      </c>
      <c r="B735" t="s">
        <v>342</v>
      </c>
      <c r="D735">
        <v>2017</v>
      </c>
      <c r="E735" t="s">
        <v>395</v>
      </c>
      <c r="F735" s="1">
        <v>1457856</v>
      </c>
    </row>
    <row r="736" spans="1:6" x14ac:dyDescent="0.25">
      <c r="A736">
        <v>800185295</v>
      </c>
      <c r="B736" t="s">
        <v>344</v>
      </c>
      <c r="D736">
        <v>2016</v>
      </c>
      <c r="E736" t="s">
        <v>395</v>
      </c>
      <c r="F736" s="1">
        <v>1544534</v>
      </c>
    </row>
    <row r="737" spans="1:6" x14ac:dyDescent="0.25">
      <c r="A737">
        <v>800185295</v>
      </c>
      <c r="B737" t="s">
        <v>344</v>
      </c>
      <c r="D737">
        <v>2017</v>
      </c>
      <c r="E737" t="s">
        <v>395</v>
      </c>
      <c r="F737" s="1">
        <v>2779984</v>
      </c>
    </row>
    <row r="738" spans="1:6" x14ac:dyDescent="0.25">
      <c r="A738">
        <v>800200598</v>
      </c>
      <c r="B738" t="s">
        <v>345</v>
      </c>
      <c r="D738">
        <v>2016</v>
      </c>
      <c r="E738" t="s">
        <v>395</v>
      </c>
      <c r="F738" s="1">
        <v>542564</v>
      </c>
    </row>
    <row r="739" spans="1:6" x14ac:dyDescent="0.25">
      <c r="A739">
        <v>800200598</v>
      </c>
      <c r="B739" t="s">
        <v>345</v>
      </c>
      <c r="D739">
        <v>2017</v>
      </c>
      <c r="E739" t="s">
        <v>395</v>
      </c>
      <c r="F739" s="1">
        <v>502973</v>
      </c>
    </row>
    <row r="740" spans="1:6" x14ac:dyDescent="0.25">
      <c r="A740">
        <v>800208146</v>
      </c>
      <c r="B740" t="s">
        <v>346</v>
      </c>
      <c r="D740">
        <v>2017</v>
      </c>
      <c r="E740" t="s">
        <v>395</v>
      </c>
      <c r="F740" s="1">
        <v>574451</v>
      </c>
    </row>
    <row r="741" spans="1:6" x14ac:dyDescent="0.25">
      <c r="A741">
        <v>800233881</v>
      </c>
      <c r="B741" t="s">
        <v>161</v>
      </c>
      <c r="D741">
        <v>2016</v>
      </c>
      <c r="E741" t="s">
        <v>395</v>
      </c>
      <c r="F741" s="1">
        <v>5927367</v>
      </c>
    </row>
    <row r="742" spans="1:6" x14ac:dyDescent="0.25">
      <c r="A742">
        <v>800233881</v>
      </c>
      <c r="B742" t="s">
        <v>161</v>
      </c>
      <c r="D742">
        <v>2017</v>
      </c>
      <c r="E742" t="s">
        <v>395</v>
      </c>
      <c r="F742" s="1">
        <v>10109552</v>
      </c>
    </row>
    <row r="743" spans="1:6" x14ac:dyDescent="0.25">
      <c r="A743">
        <v>800240724</v>
      </c>
      <c r="B743" t="s">
        <v>348</v>
      </c>
      <c r="D743">
        <v>2016</v>
      </c>
      <c r="E743" t="s">
        <v>395</v>
      </c>
      <c r="F743" s="1">
        <v>521379</v>
      </c>
    </row>
    <row r="744" spans="1:6" x14ac:dyDescent="0.25">
      <c r="A744">
        <v>800240724</v>
      </c>
      <c r="B744" t="s">
        <v>348</v>
      </c>
      <c r="D744">
        <v>2017</v>
      </c>
      <c r="E744" t="s">
        <v>395</v>
      </c>
      <c r="F744" s="1">
        <v>809839</v>
      </c>
    </row>
    <row r="745" spans="1:6" x14ac:dyDescent="0.25">
      <c r="A745">
        <v>811032292</v>
      </c>
      <c r="B745" t="s">
        <v>349</v>
      </c>
      <c r="D745">
        <v>2016</v>
      </c>
      <c r="E745" t="s">
        <v>395</v>
      </c>
      <c r="F745" s="1">
        <v>370656</v>
      </c>
    </row>
    <row r="746" spans="1:6" x14ac:dyDescent="0.25">
      <c r="A746">
        <v>811032292</v>
      </c>
      <c r="B746" t="s">
        <v>349</v>
      </c>
      <c r="D746">
        <v>2017</v>
      </c>
      <c r="E746" t="s">
        <v>395</v>
      </c>
      <c r="F746" s="1">
        <v>3427141</v>
      </c>
    </row>
    <row r="747" spans="1:6" x14ac:dyDescent="0.25">
      <c r="A747">
        <v>830023542</v>
      </c>
      <c r="B747" t="s">
        <v>146</v>
      </c>
      <c r="D747">
        <v>2016</v>
      </c>
      <c r="E747" t="s">
        <v>395</v>
      </c>
      <c r="F747" s="1">
        <v>748085</v>
      </c>
    </row>
    <row r="748" spans="1:6" x14ac:dyDescent="0.25">
      <c r="A748">
        <v>830023542</v>
      </c>
      <c r="B748" t="s">
        <v>146</v>
      </c>
      <c r="D748">
        <v>2017</v>
      </c>
      <c r="E748" t="s">
        <v>395</v>
      </c>
      <c r="F748" s="1">
        <v>1435809</v>
      </c>
    </row>
    <row r="749" spans="1:6" x14ac:dyDescent="0.25">
      <c r="A749">
        <v>830058272</v>
      </c>
      <c r="B749" t="s">
        <v>352</v>
      </c>
      <c r="D749">
        <v>2016</v>
      </c>
      <c r="E749" t="s">
        <v>395</v>
      </c>
      <c r="F749" s="1">
        <v>16345</v>
      </c>
    </row>
    <row r="750" spans="1:6" x14ac:dyDescent="0.25">
      <c r="A750">
        <v>830094920</v>
      </c>
      <c r="B750" t="s">
        <v>350</v>
      </c>
      <c r="D750">
        <v>2016</v>
      </c>
      <c r="E750" t="s">
        <v>395</v>
      </c>
      <c r="F750" s="1">
        <v>16226847</v>
      </c>
    </row>
    <row r="751" spans="1:6" x14ac:dyDescent="0.25">
      <c r="A751">
        <v>830094920</v>
      </c>
      <c r="B751" t="s">
        <v>350</v>
      </c>
      <c r="D751">
        <v>2017</v>
      </c>
      <c r="E751" t="s">
        <v>395</v>
      </c>
      <c r="F751" s="1">
        <v>6005765</v>
      </c>
    </row>
    <row r="752" spans="1:6" x14ac:dyDescent="0.25">
      <c r="A752">
        <v>830097620</v>
      </c>
      <c r="B752" t="s">
        <v>290</v>
      </c>
      <c r="D752">
        <v>2016</v>
      </c>
      <c r="E752" t="s">
        <v>395</v>
      </c>
      <c r="F752" s="1">
        <v>7656043</v>
      </c>
    </row>
    <row r="753" spans="1:6" x14ac:dyDescent="0.25">
      <c r="A753">
        <v>830097620</v>
      </c>
      <c r="B753" t="s">
        <v>290</v>
      </c>
      <c r="D753">
        <v>2017</v>
      </c>
      <c r="E753" t="s">
        <v>395</v>
      </c>
      <c r="F753" s="1">
        <v>666882</v>
      </c>
    </row>
    <row r="754" spans="1:6" x14ac:dyDescent="0.25">
      <c r="A754">
        <v>830116629</v>
      </c>
      <c r="B754" t="s">
        <v>354</v>
      </c>
      <c r="D754">
        <v>2016</v>
      </c>
      <c r="E754" t="s">
        <v>395</v>
      </c>
      <c r="F754" s="1">
        <v>81316</v>
      </c>
    </row>
    <row r="755" spans="1:6" x14ac:dyDescent="0.25">
      <c r="A755">
        <v>830116629</v>
      </c>
      <c r="B755" t="s">
        <v>354</v>
      </c>
      <c r="D755">
        <v>2017</v>
      </c>
      <c r="E755" t="s">
        <v>395</v>
      </c>
      <c r="F755" s="1">
        <v>71991</v>
      </c>
    </row>
    <row r="756" spans="1:6" x14ac:dyDescent="0.25">
      <c r="A756">
        <v>830124992</v>
      </c>
      <c r="B756" t="s">
        <v>357</v>
      </c>
      <c r="D756">
        <v>2016</v>
      </c>
      <c r="E756" t="s">
        <v>395</v>
      </c>
      <c r="F756" s="1">
        <v>164806</v>
      </c>
    </row>
    <row r="757" spans="1:6" x14ac:dyDescent="0.25">
      <c r="A757">
        <v>830124992</v>
      </c>
      <c r="B757" t="s">
        <v>357</v>
      </c>
      <c r="D757">
        <v>2017</v>
      </c>
      <c r="E757" t="s">
        <v>395</v>
      </c>
      <c r="F757" s="1">
        <v>129721</v>
      </c>
    </row>
    <row r="758" spans="1:6" x14ac:dyDescent="0.25">
      <c r="A758">
        <v>860000656</v>
      </c>
      <c r="B758" t="s">
        <v>221</v>
      </c>
      <c r="D758">
        <v>2016</v>
      </c>
      <c r="E758" t="s">
        <v>395</v>
      </c>
      <c r="F758" s="1">
        <v>200778</v>
      </c>
    </row>
    <row r="759" spans="1:6" x14ac:dyDescent="0.25">
      <c r="A759">
        <v>860000656</v>
      </c>
      <c r="B759" t="s">
        <v>221</v>
      </c>
      <c r="D759">
        <v>2017</v>
      </c>
      <c r="E759" t="s">
        <v>395</v>
      </c>
      <c r="F759" s="1">
        <v>846872</v>
      </c>
    </row>
    <row r="760" spans="1:6" x14ac:dyDescent="0.25">
      <c r="A760">
        <v>860001986</v>
      </c>
      <c r="B760" t="s">
        <v>293</v>
      </c>
      <c r="D760">
        <v>2016</v>
      </c>
      <c r="E760" t="s">
        <v>395</v>
      </c>
      <c r="F760" s="1">
        <v>1140845</v>
      </c>
    </row>
    <row r="761" spans="1:6" x14ac:dyDescent="0.25">
      <c r="A761">
        <v>860001986</v>
      </c>
      <c r="B761" t="s">
        <v>293</v>
      </c>
      <c r="D761">
        <v>2017</v>
      </c>
      <c r="E761" t="s">
        <v>395</v>
      </c>
      <c r="F761" s="1">
        <v>552653</v>
      </c>
    </row>
    <row r="762" spans="1:6" x14ac:dyDescent="0.25">
      <c r="A762">
        <v>860002837</v>
      </c>
      <c r="B762" t="s">
        <v>227</v>
      </c>
      <c r="D762">
        <v>2016</v>
      </c>
      <c r="E762" t="s">
        <v>395</v>
      </c>
      <c r="F762" s="1">
        <v>1088441</v>
      </c>
    </row>
    <row r="763" spans="1:6" x14ac:dyDescent="0.25">
      <c r="A763">
        <v>860002837</v>
      </c>
      <c r="B763" t="s">
        <v>227</v>
      </c>
      <c r="D763">
        <v>2017</v>
      </c>
      <c r="E763" t="s">
        <v>395</v>
      </c>
      <c r="F763" s="1">
        <v>812382</v>
      </c>
    </row>
    <row r="764" spans="1:6" x14ac:dyDescent="0.25">
      <c r="A764">
        <v>860009250</v>
      </c>
      <c r="B764" t="s">
        <v>362</v>
      </c>
      <c r="D764">
        <v>2016</v>
      </c>
      <c r="E764" t="s">
        <v>395</v>
      </c>
      <c r="F764" s="1">
        <v>69696</v>
      </c>
    </row>
    <row r="765" spans="1:6" x14ac:dyDescent="0.25">
      <c r="A765">
        <v>860009250</v>
      </c>
      <c r="B765" t="s">
        <v>362</v>
      </c>
      <c r="D765">
        <v>2017</v>
      </c>
      <c r="E765" t="s">
        <v>395</v>
      </c>
      <c r="F765" s="1">
        <v>68732</v>
      </c>
    </row>
    <row r="766" spans="1:6" x14ac:dyDescent="0.25">
      <c r="A766">
        <v>860014285</v>
      </c>
      <c r="B766" t="s">
        <v>356</v>
      </c>
      <c r="D766">
        <v>2016</v>
      </c>
      <c r="E766" t="s">
        <v>395</v>
      </c>
      <c r="F766" s="1">
        <v>72492</v>
      </c>
    </row>
    <row r="767" spans="1:6" x14ac:dyDescent="0.25">
      <c r="A767">
        <v>860014285</v>
      </c>
      <c r="B767" t="s">
        <v>356</v>
      </c>
      <c r="D767">
        <v>2017</v>
      </c>
      <c r="E767" t="s">
        <v>395</v>
      </c>
      <c r="F767" s="1">
        <v>32916</v>
      </c>
    </row>
    <row r="768" spans="1:6" x14ac:dyDescent="0.25">
      <c r="A768">
        <v>860031361</v>
      </c>
      <c r="B768" t="s">
        <v>297</v>
      </c>
      <c r="D768">
        <v>2016</v>
      </c>
      <c r="E768" t="s">
        <v>395</v>
      </c>
      <c r="F768" s="1">
        <v>161832</v>
      </c>
    </row>
    <row r="769" spans="1:6" x14ac:dyDescent="0.25">
      <c r="A769">
        <v>860031361</v>
      </c>
      <c r="B769" t="s">
        <v>297</v>
      </c>
      <c r="D769">
        <v>2017</v>
      </c>
      <c r="E769" t="s">
        <v>395</v>
      </c>
      <c r="F769" s="1">
        <v>1777278</v>
      </c>
    </row>
    <row r="770" spans="1:6" x14ac:dyDescent="0.25">
      <c r="A770">
        <v>860059851</v>
      </c>
      <c r="B770" t="s">
        <v>365</v>
      </c>
      <c r="D770">
        <v>2016</v>
      </c>
      <c r="E770" t="s">
        <v>395</v>
      </c>
      <c r="F770" s="1">
        <v>808834</v>
      </c>
    </row>
    <row r="771" spans="1:6" x14ac:dyDescent="0.25">
      <c r="A771">
        <v>860059851</v>
      </c>
      <c r="B771" t="s">
        <v>365</v>
      </c>
      <c r="D771">
        <v>2017</v>
      </c>
      <c r="E771" t="s">
        <v>395</v>
      </c>
      <c r="F771" s="1">
        <v>398014</v>
      </c>
    </row>
    <row r="772" spans="1:6" x14ac:dyDescent="0.25">
      <c r="A772">
        <v>860077099</v>
      </c>
      <c r="B772" t="s">
        <v>371</v>
      </c>
      <c r="D772">
        <v>2016</v>
      </c>
      <c r="E772" t="s">
        <v>395</v>
      </c>
      <c r="F772" s="1">
        <v>648940</v>
      </c>
    </row>
    <row r="773" spans="1:6" x14ac:dyDescent="0.25">
      <c r="A773">
        <v>860077099</v>
      </c>
      <c r="B773" t="s">
        <v>371</v>
      </c>
      <c r="D773">
        <v>2017</v>
      </c>
      <c r="E773" t="s">
        <v>395</v>
      </c>
      <c r="F773" s="1">
        <v>444366</v>
      </c>
    </row>
    <row r="774" spans="1:6" x14ac:dyDescent="0.25">
      <c r="A774">
        <v>860354402</v>
      </c>
      <c r="B774" t="s">
        <v>295</v>
      </c>
      <c r="D774">
        <v>2016</v>
      </c>
      <c r="E774" t="s">
        <v>395</v>
      </c>
      <c r="F774" s="1">
        <v>5789</v>
      </c>
    </row>
    <row r="775" spans="1:6" x14ac:dyDescent="0.25">
      <c r="A775">
        <v>860354402</v>
      </c>
      <c r="B775" t="s">
        <v>295</v>
      </c>
      <c r="D775">
        <v>2017</v>
      </c>
      <c r="E775" t="s">
        <v>395</v>
      </c>
      <c r="F775" s="1">
        <v>34800</v>
      </c>
    </row>
    <row r="776" spans="1:6" x14ac:dyDescent="0.25">
      <c r="A776">
        <v>860505064</v>
      </c>
      <c r="B776" t="s">
        <v>361</v>
      </c>
      <c r="D776">
        <v>2016</v>
      </c>
      <c r="E776" t="s">
        <v>395</v>
      </c>
      <c r="F776" s="1">
        <v>121260</v>
      </c>
    </row>
    <row r="777" spans="1:6" x14ac:dyDescent="0.25">
      <c r="A777">
        <v>860505064</v>
      </c>
      <c r="B777" t="s">
        <v>361</v>
      </c>
      <c r="D777">
        <v>2017</v>
      </c>
      <c r="E777" t="s">
        <v>395</v>
      </c>
      <c r="F777" s="1">
        <v>247287</v>
      </c>
    </row>
    <row r="778" spans="1:6" x14ac:dyDescent="0.25">
      <c r="A778">
        <v>860510628</v>
      </c>
      <c r="B778" t="s">
        <v>373</v>
      </c>
      <c r="D778">
        <v>2016</v>
      </c>
      <c r="E778" t="s">
        <v>395</v>
      </c>
      <c r="F778" s="1">
        <v>726718</v>
      </c>
    </row>
    <row r="779" spans="1:6" x14ac:dyDescent="0.25">
      <c r="A779">
        <v>860510628</v>
      </c>
      <c r="B779" t="s">
        <v>373</v>
      </c>
      <c r="D779">
        <v>2017</v>
      </c>
      <c r="E779" t="s">
        <v>395</v>
      </c>
      <c r="F779" s="1">
        <v>359251</v>
      </c>
    </row>
    <row r="780" spans="1:6" x14ac:dyDescent="0.25">
      <c r="A780">
        <v>860515523</v>
      </c>
      <c r="B780" t="s">
        <v>231</v>
      </c>
      <c r="D780">
        <v>2016</v>
      </c>
      <c r="E780" t="s">
        <v>395</v>
      </c>
      <c r="F780" s="1">
        <v>208211</v>
      </c>
    </row>
    <row r="781" spans="1:6" x14ac:dyDescent="0.25">
      <c r="A781">
        <v>860515523</v>
      </c>
      <c r="B781" t="s">
        <v>231</v>
      </c>
      <c r="D781">
        <v>2017</v>
      </c>
      <c r="E781" t="s">
        <v>395</v>
      </c>
      <c r="F781" s="1">
        <v>90929</v>
      </c>
    </row>
    <row r="782" spans="1:6" x14ac:dyDescent="0.25">
      <c r="A782">
        <v>860527800</v>
      </c>
      <c r="B782" t="s">
        <v>296</v>
      </c>
      <c r="D782">
        <v>2016</v>
      </c>
      <c r="E782" t="s">
        <v>395</v>
      </c>
      <c r="F782" s="1">
        <v>1729874</v>
      </c>
    </row>
    <row r="783" spans="1:6" x14ac:dyDescent="0.25">
      <c r="A783">
        <v>860527800</v>
      </c>
      <c r="B783" t="s">
        <v>296</v>
      </c>
      <c r="D783">
        <v>2017</v>
      </c>
      <c r="E783" t="s">
        <v>395</v>
      </c>
      <c r="F783" s="1">
        <v>2896825</v>
      </c>
    </row>
    <row r="784" spans="1:6" x14ac:dyDescent="0.25">
      <c r="A784">
        <v>860532790</v>
      </c>
      <c r="B784" t="s">
        <v>374</v>
      </c>
      <c r="D784">
        <v>2016</v>
      </c>
      <c r="E784" t="s">
        <v>395</v>
      </c>
      <c r="F784" s="1">
        <v>77065</v>
      </c>
    </row>
    <row r="785" spans="1:6" x14ac:dyDescent="0.25">
      <c r="A785">
        <v>860532790</v>
      </c>
      <c r="B785" t="s">
        <v>374</v>
      </c>
      <c r="D785">
        <v>2017</v>
      </c>
      <c r="E785" t="s">
        <v>395</v>
      </c>
      <c r="F785" s="1">
        <v>63670</v>
      </c>
    </row>
    <row r="786" spans="1:6" x14ac:dyDescent="0.25">
      <c r="A786">
        <v>890205645</v>
      </c>
      <c r="B786" t="s">
        <v>166</v>
      </c>
      <c r="D786">
        <v>2016</v>
      </c>
      <c r="E786" t="s">
        <v>395</v>
      </c>
      <c r="F786" s="1">
        <v>26289416</v>
      </c>
    </row>
    <row r="787" spans="1:6" x14ac:dyDescent="0.25">
      <c r="A787">
        <v>890205645</v>
      </c>
      <c r="B787" t="s">
        <v>166</v>
      </c>
      <c r="D787">
        <v>2017</v>
      </c>
      <c r="E787" t="s">
        <v>395</v>
      </c>
      <c r="F787" s="1">
        <v>35095004</v>
      </c>
    </row>
    <row r="788" spans="1:6" x14ac:dyDescent="0.25">
      <c r="A788">
        <v>890312765</v>
      </c>
      <c r="B788" t="s">
        <v>363</v>
      </c>
      <c r="D788">
        <v>2016</v>
      </c>
      <c r="E788" t="s">
        <v>395</v>
      </c>
      <c r="F788" s="1">
        <v>486366</v>
      </c>
    </row>
    <row r="789" spans="1:6" x14ac:dyDescent="0.25">
      <c r="A789">
        <v>890312765</v>
      </c>
      <c r="B789" t="s">
        <v>363</v>
      </c>
      <c r="D789">
        <v>2017</v>
      </c>
      <c r="E789" t="s">
        <v>395</v>
      </c>
      <c r="F789" s="1">
        <v>230393</v>
      </c>
    </row>
    <row r="790" spans="1:6" x14ac:dyDescent="0.25">
      <c r="A790">
        <v>890806999</v>
      </c>
      <c r="B790" t="s">
        <v>366</v>
      </c>
      <c r="D790">
        <v>2016</v>
      </c>
      <c r="E790" t="s">
        <v>395</v>
      </c>
      <c r="F790" s="1">
        <v>99284</v>
      </c>
    </row>
    <row r="791" spans="1:6" x14ac:dyDescent="0.25">
      <c r="A791">
        <v>890806999</v>
      </c>
      <c r="B791" t="s">
        <v>366</v>
      </c>
      <c r="D791">
        <v>2017</v>
      </c>
      <c r="E791" t="s">
        <v>395</v>
      </c>
      <c r="F791" s="1">
        <v>500530</v>
      </c>
    </row>
    <row r="792" spans="1:6" x14ac:dyDescent="0.25">
      <c r="A792">
        <v>890903035</v>
      </c>
      <c r="B792" t="s">
        <v>369</v>
      </c>
      <c r="D792">
        <v>2016</v>
      </c>
      <c r="E792" t="s">
        <v>395</v>
      </c>
      <c r="F792" s="1">
        <v>28074302</v>
      </c>
    </row>
    <row r="793" spans="1:6" x14ac:dyDescent="0.25">
      <c r="A793">
        <v>890903035</v>
      </c>
      <c r="B793" t="s">
        <v>369</v>
      </c>
      <c r="D793">
        <v>2017</v>
      </c>
      <c r="E793" t="s">
        <v>395</v>
      </c>
      <c r="F793" s="1">
        <v>34503349</v>
      </c>
    </row>
    <row r="794" spans="1:6" x14ac:dyDescent="0.25">
      <c r="A794">
        <v>890903055</v>
      </c>
      <c r="B794" t="s">
        <v>232</v>
      </c>
      <c r="D794">
        <v>2016</v>
      </c>
      <c r="E794" t="s">
        <v>395</v>
      </c>
      <c r="F794" s="1">
        <v>4529688</v>
      </c>
    </row>
    <row r="795" spans="1:6" x14ac:dyDescent="0.25">
      <c r="A795">
        <v>890903055</v>
      </c>
      <c r="B795" t="s">
        <v>232</v>
      </c>
      <c r="D795">
        <v>2017</v>
      </c>
      <c r="E795" t="s">
        <v>395</v>
      </c>
      <c r="F795" s="1">
        <v>2522800</v>
      </c>
    </row>
    <row r="796" spans="1:6" x14ac:dyDescent="0.25">
      <c r="A796">
        <v>890905022</v>
      </c>
      <c r="B796" t="s">
        <v>370</v>
      </c>
      <c r="D796">
        <v>2016</v>
      </c>
      <c r="E796" t="s">
        <v>395</v>
      </c>
      <c r="F796" s="1">
        <v>1202953</v>
      </c>
    </row>
    <row r="797" spans="1:6" x14ac:dyDescent="0.25">
      <c r="A797">
        <v>890905022</v>
      </c>
      <c r="B797" t="s">
        <v>370</v>
      </c>
      <c r="D797">
        <v>2017</v>
      </c>
      <c r="E797" t="s">
        <v>395</v>
      </c>
      <c r="F797" s="1">
        <v>816482</v>
      </c>
    </row>
    <row r="798" spans="1:6" x14ac:dyDescent="0.25">
      <c r="A798">
        <v>890908097</v>
      </c>
      <c r="B798" t="s">
        <v>377</v>
      </c>
      <c r="D798">
        <v>2016</v>
      </c>
      <c r="E798" t="s">
        <v>395</v>
      </c>
      <c r="F798" s="1">
        <v>48648</v>
      </c>
    </row>
    <row r="799" spans="1:6" x14ac:dyDescent="0.25">
      <c r="A799">
        <v>890908097</v>
      </c>
      <c r="B799" t="s">
        <v>377</v>
      </c>
      <c r="D799">
        <v>2017</v>
      </c>
      <c r="E799" t="s">
        <v>395</v>
      </c>
      <c r="F799" s="1">
        <v>94303</v>
      </c>
    </row>
    <row r="800" spans="1:6" x14ac:dyDescent="0.25">
      <c r="A800">
        <v>890908901</v>
      </c>
      <c r="B800" t="s">
        <v>372</v>
      </c>
      <c r="D800">
        <v>2016</v>
      </c>
      <c r="E800" t="s">
        <v>395</v>
      </c>
      <c r="F800" s="1">
        <v>463480</v>
      </c>
    </row>
    <row r="801" spans="1:6" x14ac:dyDescent="0.25">
      <c r="A801">
        <v>890908901</v>
      </c>
      <c r="B801" t="s">
        <v>372</v>
      </c>
      <c r="D801">
        <v>2017</v>
      </c>
      <c r="E801" t="s">
        <v>395</v>
      </c>
      <c r="F801" s="1">
        <v>1351705</v>
      </c>
    </row>
    <row r="802" spans="1:6" x14ac:dyDescent="0.25">
      <c r="A802">
        <v>890910447</v>
      </c>
      <c r="B802" t="s">
        <v>300</v>
      </c>
      <c r="D802">
        <v>2016</v>
      </c>
      <c r="E802" t="s">
        <v>395</v>
      </c>
      <c r="F802" s="1">
        <v>663140</v>
      </c>
    </row>
    <row r="803" spans="1:6" x14ac:dyDescent="0.25">
      <c r="A803">
        <v>890910447</v>
      </c>
      <c r="B803" t="s">
        <v>300</v>
      </c>
      <c r="D803">
        <v>2017</v>
      </c>
      <c r="E803" t="s">
        <v>395</v>
      </c>
      <c r="F803" s="1">
        <v>1000050</v>
      </c>
    </row>
    <row r="804" spans="1:6" x14ac:dyDescent="0.25">
      <c r="A804">
        <v>890911431</v>
      </c>
      <c r="B804" t="s">
        <v>378</v>
      </c>
      <c r="D804">
        <v>2016</v>
      </c>
      <c r="E804" t="s">
        <v>395</v>
      </c>
      <c r="F804" s="1">
        <v>7589161</v>
      </c>
    </row>
    <row r="805" spans="1:6" x14ac:dyDescent="0.25">
      <c r="A805">
        <v>890911431</v>
      </c>
      <c r="B805" t="s">
        <v>378</v>
      </c>
      <c r="D805">
        <v>2017</v>
      </c>
      <c r="E805" t="s">
        <v>395</v>
      </c>
      <c r="F805" s="1">
        <v>5471288</v>
      </c>
    </row>
    <row r="806" spans="1:6" x14ac:dyDescent="0.25">
      <c r="A806">
        <v>890920656</v>
      </c>
      <c r="B806" t="s">
        <v>302</v>
      </c>
      <c r="D806">
        <v>2016</v>
      </c>
      <c r="E806" t="s">
        <v>395</v>
      </c>
      <c r="F806" s="1">
        <v>68758</v>
      </c>
    </row>
    <row r="807" spans="1:6" x14ac:dyDescent="0.25">
      <c r="A807">
        <v>890920656</v>
      </c>
      <c r="B807" t="s">
        <v>302</v>
      </c>
      <c r="D807">
        <v>2017</v>
      </c>
      <c r="E807" t="s">
        <v>395</v>
      </c>
      <c r="F807" s="1">
        <v>90446</v>
      </c>
    </row>
    <row r="808" spans="1:6" x14ac:dyDescent="0.25">
      <c r="A808">
        <v>890928186</v>
      </c>
      <c r="B808" t="s">
        <v>303</v>
      </c>
      <c r="D808">
        <v>2016</v>
      </c>
      <c r="E808" t="s">
        <v>395</v>
      </c>
      <c r="F808" s="1">
        <v>748838</v>
      </c>
    </row>
    <row r="809" spans="1:6" x14ac:dyDescent="0.25">
      <c r="A809">
        <v>890928186</v>
      </c>
      <c r="B809" t="s">
        <v>303</v>
      </c>
      <c r="D809">
        <v>2017</v>
      </c>
      <c r="E809" t="s">
        <v>395</v>
      </c>
      <c r="F809" s="1">
        <v>605644</v>
      </c>
    </row>
    <row r="810" spans="1:6" x14ac:dyDescent="0.25">
      <c r="A810">
        <v>890932424</v>
      </c>
      <c r="B810" t="s">
        <v>379</v>
      </c>
      <c r="D810">
        <v>2016</v>
      </c>
      <c r="E810" t="s">
        <v>395</v>
      </c>
      <c r="F810" s="1">
        <v>3295839</v>
      </c>
    </row>
    <row r="811" spans="1:6" x14ac:dyDescent="0.25">
      <c r="A811">
        <v>890932424</v>
      </c>
      <c r="B811" t="s">
        <v>379</v>
      </c>
      <c r="D811">
        <v>2017</v>
      </c>
      <c r="E811" t="s">
        <v>395</v>
      </c>
      <c r="F811" s="1">
        <v>619011</v>
      </c>
    </row>
    <row r="812" spans="1:6" x14ac:dyDescent="0.25">
      <c r="A812">
        <v>890939355</v>
      </c>
      <c r="B812" t="s">
        <v>35</v>
      </c>
      <c r="D812">
        <v>2016</v>
      </c>
      <c r="E812" t="s">
        <v>395</v>
      </c>
      <c r="F812" s="1">
        <v>1122794</v>
      </c>
    </row>
    <row r="813" spans="1:6" x14ac:dyDescent="0.25">
      <c r="A813">
        <v>890939355</v>
      </c>
      <c r="B813" t="s">
        <v>35</v>
      </c>
      <c r="D813">
        <v>2017</v>
      </c>
      <c r="E813" t="s">
        <v>395</v>
      </c>
      <c r="F813" s="1">
        <v>1128176</v>
      </c>
    </row>
    <row r="814" spans="1:6" x14ac:dyDescent="0.25">
      <c r="A814">
        <v>890940026</v>
      </c>
      <c r="B814" t="s">
        <v>304</v>
      </c>
      <c r="D814">
        <v>2016</v>
      </c>
      <c r="E814" t="s">
        <v>395</v>
      </c>
      <c r="F814" s="1">
        <v>831766</v>
      </c>
    </row>
    <row r="815" spans="1:6" x14ac:dyDescent="0.25">
      <c r="A815">
        <v>890940026</v>
      </c>
      <c r="B815" t="s">
        <v>304</v>
      </c>
      <c r="D815">
        <v>2017</v>
      </c>
      <c r="E815" t="s">
        <v>395</v>
      </c>
      <c r="F815" s="1">
        <v>421471</v>
      </c>
    </row>
    <row r="816" spans="1:6" x14ac:dyDescent="0.25">
      <c r="A816">
        <v>900018975</v>
      </c>
      <c r="B816" t="s">
        <v>376</v>
      </c>
      <c r="D816">
        <v>2016</v>
      </c>
      <c r="E816" t="s">
        <v>395</v>
      </c>
      <c r="F816" s="1">
        <v>824628</v>
      </c>
    </row>
    <row r="817" spans="1:6" x14ac:dyDescent="0.25">
      <c r="A817">
        <v>900018975</v>
      </c>
      <c r="B817" t="s">
        <v>376</v>
      </c>
      <c r="D817">
        <v>2017</v>
      </c>
      <c r="E817" t="s">
        <v>395</v>
      </c>
      <c r="F817" s="1">
        <v>5242781</v>
      </c>
    </row>
    <row r="818" spans="1:6" x14ac:dyDescent="0.25">
      <c r="A818">
        <v>900035722</v>
      </c>
      <c r="B818" t="s">
        <v>298</v>
      </c>
      <c r="D818">
        <v>2016</v>
      </c>
      <c r="E818" t="s">
        <v>395</v>
      </c>
      <c r="F818" s="1">
        <v>2236</v>
      </c>
    </row>
    <row r="819" spans="1:6" x14ac:dyDescent="0.25">
      <c r="A819">
        <v>900035722</v>
      </c>
      <c r="B819" t="s">
        <v>298</v>
      </c>
      <c r="D819">
        <v>2017</v>
      </c>
      <c r="E819" t="s">
        <v>395</v>
      </c>
      <c r="F819" s="1">
        <v>98866</v>
      </c>
    </row>
    <row r="820" spans="1:6" x14ac:dyDescent="0.25">
      <c r="A820">
        <v>900087151</v>
      </c>
      <c r="B820" t="s">
        <v>383</v>
      </c>
      <c r="D820">
        <v>2016</v>
      </c>
      <c r="E820" t="s">
        <v>395</v>
      </c>
      <c r="F820" s="1">
        <v>5986402</v>
      </c>
    </row>
    <row r="821" spans="1:6" x14ac:dyDescent="0.25">
      <c r="A821">
        <v>900087151</v>
      </c>
      <c r="B821" t="s">
        <v>383</v>
      </c>
      <c r="D821">
        <v>2017</v>
      </c>
      <c r="E821" t="s">
        <v>395</v>
      </c>
      <c r="F821" s="1">
        <v>23648</v>
      </c>
    </row>
    <row r="822" spans="1:6" x14ac:dyDescent="0.25">
      <c r="A822">
        <v>900139110</v>
      </c>
      <c r="B822" t="s">
        <v>301</v>
      </c>
      <c r="D822">
        <v>2016</v>
      </c>
      <c r="E822" t="s">
        <v>395</v>
      </c>
      <c r="F822" s="1">
        <v>339905</v>
      </c>
    </row>
    <row r="823" spans="1:6" x14ac:dyDescent="0.25">
      <c r="A823">
        <v>900139110</v>
      </c>
      <c r="B823" t="s">
        <v>301</v>
      </c>
      <c r="D823">
        <v>2017</v>
      </c>
      <c r="E823" t="s">
        <v>395</v>
      </c>
      <c r="F823" s="1">
        <v>456522</v>
      </c>
    </row>
    <row r="824" spans="1:6" x14ac:dyDescent="0.25">
      <c r="A824">
        <v>900190385</v>
      </c>
      <c r="B824" t="s">
        <v>380</v>
      </c>
      <c r="D824">
        <v>2016</v>
      </c>
      <c r="E824" t="s">
        <v>395</v>
      </c>
      <c r="F824" s="1">
        <v>5603823</v>
      </c>
    </row>
    <row r="825" spans="1:6" x14ac:dyDescent="0.25">
      <c r="A825">
        <v>900190385</v>
      </c>
      <c r="B825" t="s">
        <v>380</v>
      </c>
      <c r="D825">
        <v>2017</v>
      </c>
      <c r="E825" t="s">
        <v>395</v>
      </c>
      <c r="F825" s="1">
        <v>6485750</v>
      </c>
    </row>
    <row r="826" spans="1:6" x14ac:dyDescent="0.25">
      <c r="A826">
        <v>900192726</v>
      </c>
      <c r="B826" t="s">
        <v>382</v>
      </c>
      <c r="D826">
        <v>2016</v>
      </c>
      <c r="E826" t="s">
        <v>395</v>
      </c>
      <c r="F826" s="1">
        <v>453472</v>
      </c>
    </row>
    <row r="827" spans="1:6" x14ac:dyDescent="0.25">
      <c r="A827">
        <v>900192726</v>
      </c>
      <c r="B827" t="s">
        <v>382</v>
      </c>
      <c r="D827">
        <v>2017</v>
      </c>
      <c r="E827" t="s">
        <v>395</v>
      </c>
      <c r="F827" s="1">
        <v>273698</v>
      </c>
    </row>
    <row r="828" spans="1:6" x14ac:dyDescent="0.25">
      <c r="A828">
        <v>900193192</v>
      </c>
      <c r="B828" t="s">
        <v>305</v>
      </c>
      <c r="D828">
        <v>2016</v>
      </c>
      <c r="E828" t="s">
        <v>395</v>
      </c>
      <c r="F828" s="1">
        <v>2007196</v>
      </c>
    </row>
    <row r="829" spans="1:6" x14ac:dyDescent="0.25">
      <c r="A829">
        <v>900193192</v>
      </c>
      <c r="B829" t="s">
        <v>305</v>
      </c>
      <c r="D829">
        <v>2017</v>
      </c>
      <c r="E829" t="s">
        <v>395</v>
      </c>
      <c r="F829" s="1">
        <v>2592373</v>
      </c>
    </row>
    <row r="830" spans="1:6" x14ac:dyDescent="0.25">
      <c r="A830">
        <v>900206480</v>
      </c>
      <c r="B830" t="s">
        <v>306</v>
      </c>
      <c r="D830">
        <v>2016</v>
      </c>
      <c r="E830" t="s">
        <v>395</v>
      </c>
      <c r="F830" s="1">
        <v>257913</v>
      </c>
    </row>
    <row r="831" spans="1:6" x14ac:dyDescent="0.25">
      <c r="A831">
        <v>900206480</v>
      </c>
      <c r="B831" t="s">
        <v>306</v>
      </c>
      <c r="D831">
        <v>2017</v>
      </c>
      <c r="E831" t="s">
        <v>395</v>
      </c>
      <c r="F831" s="1">
        <v>346760</v>
      </c>
    </row>
    <row r="832" spans="1:6" x14ac:dyDescent="0.25">
      <c r="A832">
        <v>900206483</v>
      </c>
      <c r="B832" t="s">
        <v>307</v>
      </c>
      <c r="D832">
        <v>2016</v>
      </c>
      <c r="E832" t="s">
        <v>395</v>
      </c>
      <c r="F832" s="1">
        <v>364761</v>
      </c>
    </row>
    <row r="833" spans="1:6" x14ac:dyDescent="0.25">
      <c r="A833">
        <v>900206483</v>
      </c>
      <c r="B833" t="s">
        <v>307</v>
      </c>
      <c r="D833">
        <v>2017</v>
      </c>
      <c r="E833" t="s">
        <v>395</v>
      </c>
      <c r="F833" s="1">
        <v>179202</v>
      </c>
    </row>
    <row r="834" spans="1:6" x14ac:dyDescent="0.25">
      <c r="A834">
        <v>900315057</v>
      </c>
      <c r="B834" t="s">
        <v>385</v>
      </c>
      <c r="D834">
        <v>2016</v>
      </c>
      <c r="E834" t="s">
        <v>395</v>
      </c>
      <c r="F834" s="1">
        <v>35751</v>
      </c>
    </row>
    <row r="835" spans="1:6" x14ac:dyDescent="0.25">
      <c r="A835">
        <v>900315057</v>
      </c>
      <c r="B835" t="s">
        <v>385</v>
      </c>
      <c r="D835">
        <v>2017</v>
      </c>
      <c r="E835" t="s">
        <v>395</v>
      </c>
      <c r="F835" s="1">
        <v>34248</v>
      </c>
    </row>
    <row r="836" spans="1:6" x14ac:dyDescent="0.25">
      <c r="A836">
        <v>900378893</v>
      </c>
      <c r="B836" t="s">
        <v>386</v>
      </c>
      <c r="D836">
        <v>2016</v>
      </c>
      <c r="E836" t="s">
        <v>395</v>
      </c>
      <c r="F836" s="1">
        <v>578620</v>
      </c>
    </row>
    <row r="837" spans="1:6" x14ac:dyDescent="0.25">
      <c r="A837">
        <v>900378893</v>
      </c>
      <c r="B837" t="s">
        <v>386</v>
      </c>
      <c r="D837">
        <v>2017</v>
      </c>
      <c r="E837" t="s">
        <v>395</v>
      </c>
      <c r="F837" s="1">
        <v>359019</v>
      </c>
    </row>
    <row r="838" spans="1:6" x14ac:dyDescent="0.25">
      <c r="A838">
        <v>900390238</v>
      </c>
      <c r="B838" t="s">
        <v>177</v>
      </c>
      <c r="D838">
        <v>2017</v>
      </c>
      <c r="E838" t="s">
        <v>395</v>
      </c>
      <c r="F838" s="1">
        <v>192755</v>
      </c>
    </row>
    <row r="839" spans="1:6" x14ac:dyDescent="0.25">
      <c r="A839">
        <v>900413588</v>
      </c>
      <c r="B839" t="s">
        <v>37</v>
      </c>
      <c r="D839">
        <v>2016</v>
      </c>
      <c r="E839" t="s">
        <v>395</v>
      </c>
      <c r="F839" s="1">
        <v>119610</v>
      </c>
    </row>
    <row r="840" spans="1:6" x14ac:dyDescent="0.25">
      <c r="A840">
        <v>900413588</v>
      </c>
      <c r="B840" t="s">
        <v>37</v>
      </c>
      <c r="D840">
        <v>2017</v>
      </c>
      <c r="E840" t="s">
        <v>395</v>
      </c>
      <c r="F840" s="1">
        <v>54550</v>
      </c>
    </row>
    <row r="841" spans="1:6" x14ac:dyDescent="0.25">
      <c r="A841">
        <v>900521357</v>
      </c>
      <c r="B841" t="s">
        <v>175</v>
      </c>
      <c r="D841">
        <v>2016</v>
      </c>
      <c r="E841" t="s">
        <v>395</v>
      </c>
      <c r="F841" s="1">
        <v>1343479</v>
      </c>
    </row>
    <row r="842" spans="1:6" x14ac:dyDescent="0.25">
      <c r="A842">
        <v>900521357</v>
      </c>
      <c r="B842" t="s">
        <v>175</v>
      </c>
      <c r="D842">
        <v>2017</v>
      </c>
      <c r="E842" t="s">
        <v>395</v>
      </c>
      <c r="F842" s="1">
        <v>2143169</v>
      </c>
    </row>
    <row r="843" spans="1:6" x14ac:dyDescent="0.25">
      <c r="A843">
        <v>900535441</v>
      </c>
      <c r="B843" t="s">
        <v>308</v>
      </c>
      <c r="D843">
        <v>2016</v>
      </c>
      <c r="E843" t="s">
        <v>395</v>
      </c>
      <c r="F843" s="1">
        <v>690742</v>
      </c>
    </row>
    <row r="844" spans="1:6" x14ac:dyDescent="0.25">
      <c r="A844">
        <v>900535441</v>
      </c>
      <c r="B844" t="s">
        <v>308</v>
      </c>
      <c r="D844">
        <v>2017</v>
      </c>
      <c r="E844" t="s">
        <v>395</v>
      </c>
      <c r="F844" s="1">
        <v>101817</v>
      </c>
    </row>
    <row r="845" spans="1:6" x14ac:dyDescent="0.25">
      <c r="A845">
        <v>900668954</v>
      </c>
      <c r="B845" t="s">
        <v>387</v>
      </c>
      <c r="D845">
        <v>2016</v>
      </c>
      <c r="E845" t="s">
        <v>395</v>
      </c>
      <c r="F845" s="1">
        <v>139349</v>
      </c>
    </row>
    <row r="846" spans="1:6" x14ac:dyDescent="0.25">
      <c r="A846">
        <v>900668954</v>
      </c>
      <c r="B846" t="s">
        <v>387</v>
      </c>
      <c r="D846">
        <v>2017</v>
      </c>
      <c r="E846" t="s">
        <v>395</v>
      </c>
      <c r="F846" s="1">
        <v>40926</v>
      </c>
    </row>
    <row r="847" spans="1:6" x14ac:dyDescent="0.25">
      <c r="A847">
        <v>900749166</v>
      </c>
      <c r="B847" t="s">
        <v>182</v>
      </c>
      <c r="D847">
        <v>2016</v>
      </c>
      <c r="E847" t="s">
        <v>395</v>
      </c>
      <c r="F847" s="1">
        <v>521581</v>
      </c>
    </row>
    <row r="848" spans="1:6" x14ac:dyDescent="0.25">
      <c r="A848">
        <v>900749166</v>
      </c>
      <c r="B848" t="s">
        <v>182</v>
      </c>
      <c r="D848">
        <v>2017</v>
      </c>
      <c r="E848" t="s">
        <v>395</v>
      </c>
      <c r="F848" s="1">
        <v>1186554</v>
      </c>
    </row>
    <row r="849" spans="1:6" x14ac:dyDescent="0.25">
      <c r="A849">
        <v>900818642</v>
      </c>
      <c r="B849" t="s">
        <v>169</v>
      </c>
      <c r="D849">
        <v>2017</v>
      </c>
      <c r="E849" t="s">
        <v>395</v>
      </c>
      <c r="F849" s="1">
        <v>2671</v>
      </c>
    </row>
    <row r="850" spans="1:6" x14ac:dyDescent="0.25">
      <c r="A850">
        <v>800014246</v>
      </c>
      <c r="B850" t="s">
        <v>332</v>
      </c>
      <c r="D850">
        <v>2016</v>
      </c>
      <c r="E850" t="s">
        <v>394</v>
      </c>
      <c r="F850" s="1">
        <v>230818</v>
      </c>
    </row>
    <row r="851" spans="1:6" x14ac:dyDescent="0.25">
      <c r="A851">
        <v>800014246</v>
      </c>
      <c r="B851" t="s">
        <v>332</v>
      </c>
      <c r="D851">
        <v>2017</v>
      </c>
      <c r="E851" t="s">
        <v>394</v>
      </c>
      <c r="F851" s="1">
        <v>11449</v>
      </c>
    </row>
    <row r="852" spans="1:6" x14ac:dyDescent="0.25">
      <c r="A852">
        <v>800094968</v>
      </c>
      <c r="B852" t="s">
        <v>336</v>
      </c>
      <c r="D852">
        <v>2016</v>
      </c>
      <c r="E852" t="s">
        <v>394</v>
      </c>
      <c r="F852" s="1">
        <v>24734846</v>
      </c>
    </row>
    <row r="853" spans="1:6" x14ac:dyDescent="0.25">
      <c r="A853">
        <v>800094968</v>
      </c>
      <c r="B853" t="s">
        <v>336</v>
      </c>
      <c r="D853">
        <v>2017</v>
      </c>
      <c r="E853" t="s">
        <v>394</v>
      </c>
      <c r="F853" s="1">
        <v>25780953</v>
      </c>
    </row>
    <row r="854" spans="1:6" x14ac:dyDescent="0.25">
      <c r="A854">
        <v>800095951</v>
      </c>
      <c r="B854" t="s">
        <v>338</v>
      </c>
      <c r="D854">
        <v>2016</v>
      </c>
      <c r="E854" t="s">
        <v>394</v>
      </c>
      <c r="F854" s="1">
        <v>3160146</v>
      </c>
    </row>
    <row r="855" spans="1:6" x14ac:dyDescent="0.25">
      <c r="A855">
        <v>800095951</v>
      </c>
      <c r="B855" t="s">
        <v>338</v>
      </c>
      <c r="D855">
        <v>2017</v>
      </c>
      <c r="E855" t="s">
        <v>394</v>
      </c>
      <c r="F855" s="1">
        <v>5321636</v>
      </c>
    </row>
    <row r="856" spans="1:6" x14ac:dyDescent="0.25">
      <c r="A856">
        <v>800173155</v>
      </c>
      <c r="B856" t="s">
        <v>341</v>
      </c>
      <c r="D856">
        <v>2016</v>
      </c>
      <c r="E856" t="s">
        <v>394</v>
      </c>
      <c r="F856" s="1">
        <v>4666475</v>
      </c>
    </row>
    <row r="857" spans="1:6" x14ac:dyDescent="0.25">
      <c r="A857">
        <v>800173155</v>
      </c>
      <c r="B857" t="s">
        <v>341</v>
      </c>
      <c r="D857">
        <v>2017</v>
      </c>
      <c r="E857" t="s">
        <v>394</v>
      </c>
      <c r="F857" s="1">
        <v>4323064</v>
      </c>
    </row>
    <row r="858" spans="1:6" x14ac:dyDescent="0.25">
      <c r="A858">
        <v>800182330</v>
      </c>
      <c r="B858" t="s">
        <v>342</v>
      </c>
      <c r="D858">
        <v>2016</v>
      </c>
      <c r="E858" t="s">
        <v>394</v>
      </c>
      <c r="F858" s="1">
        <v>883416</v>
      </c>
    </row>
    <row r="859" spans="1:6" x14ac:dyDescent="0.25">
      <c r="A859">
        <v>800182330</v>
      </c>
      <c r="B859" t="s">
        <v>342</v>
      </c>
      <c r="D859">
        <v>2017</v>
      </c>
      <c r="E859" t="s">
        <v>394</v>
      </c>
      <c r="F859" s="1">
        <v>800098</v>
      </c>
    </row>
    <row r="860" spans="1:6" x14ac:dyDescent="0.25">
      <c r="A860">
        <v>800185295</v>
      </c>
      <c r="B860" t="s">
        <v>344</v>
      </c>
      <c r="D860">
        <v>2016</v>
      </c>
      <c r="E860" t="s">
        <v>394</v>
      </c>
      <c r="F860" s="1">
        <v>520231</v>
      </c>
    </row>
    <row r="861" spans="1:6" x14ac:dyDescent="0.25">
      <c r="A861">
        <v>800185295</v>
      </c>
      <c r="B861" t="s">
        <v>344</v>
      </c>
      <c r="D861">
        <v>2017</v>
      </c>
      <c r="E861" t="s">
        <v>394</v>
      </c>
      <c r="F861" s="1">
        <v>263890</v>
      </c>
    </row>
    <row r="862" spans="1:6" x14ac:dyDescent="0.25">
      <c r="A862">
        <v>800208146</v>
      </c>
      <c r="B862" t="s">
        <v>346</v>
      </c>
      <c r="D862">
        <v>2016</v>
      </c>
      <c r="E862" t="s">
        <v>394</v>
      </c>
      <c r="F862" s="1">
        <v>595860</v>
      </c>
    </row>
    <row r="863" spans="1:6" x14ac:dyDescent="0.25">
      <c r="A863">
        <v>800208146</v>
      </c>
      <c r="B863" t="s">
        <v>346</v>
      </c>
      <c r="D863">
        <v>2017</v>
      </c>
      <c r="E863" t="s">
        <v>394</v>
      </c>
      <c r="F863" s="1">
        <v>632965</v>
      </c>
    </row>
    <row r="864" spans="1:6" x14ac:dyDescent="0.25">
      <c r="A864">
        <v>811032292</v>
      </c>
      <c r="B864" t="s">
        <v>349</v>
      </c>
      <c r="D864">
        <v>2016</v>
      </c>
      <c r="E864" t="s">
        <v>394</v>
      </c>
      <c r="F864" s="1">
        <v>6442690</v>
      </c>
    </row>
    <row r="865" spans="1:6" x14ac:dyDescent="0.25">
      <c r="A865">
        <v>811032292</v>
      </c>
      <c r="B865" t="s">
        <v>349</v>
      </c>
      <c r="D865">
        <v>2017</v>
      </c>
      <c r="E865" t="s">
        <v>394</v>
      </c>
      <c r="F865" s="1">
        <v>6200732</v>
      </c>
    </row>
    <row r="866" spans="1:6" x14ac:dyDescent="0.25">
      <c r="A866">
        <v>830094920</v>
      </c>
      <c r="B866" t="s">
        <v>350</v>
      </c>
      <c r="D866">
        <v>2016</v>
      </c>
      <c r="E866" t="s">
        <v>394</v>
      </c>
      <c r="F866" s="1">
        <v>2076660</v>
      </c>
    </row>
    <row r="867" spans="1:6" x14ac:dyDescent="0.25">
      <c r="A867">
        <v>830094920</v>
      </c>
      <c r="B867" t="s">
        <v>350</v>
      </c>
      <c r="D867">
        <v>2017</v>
      </c>
      <c r="E867" t="s">
        <v>394</v>
      </c>
      <c r="F867" s="1">
        <v>1661536</v>
      </c>
    </row>
    <row r="868" spans="1:6" x14ac:dyDescent="0.25">
      <c r="A868">
        <v>860000656</v>
      </c>
      <c r="B868" t="s">
        <v>221</v>
      </c>
      <c r="D868">
        <v>2016</v>
      </c>
      <c r="E868" t="s">
        <v>394</v>
      </c>
      <c r="F868" s="1">
        <v>22696</v>
      </c>
    </row>
    <row r="869" spans="1:6" x14ac:dyDescent="0.25">
      <c r="A869">
        <v>860002837</v>
      </c>
      <c r="B869" t="s">
        <v>227</v>
      </c>
      <c r="D869">
        <v>2016</v>
      </c>
      <c r="E869" t="s">
        <v>394</v>
      </c>
      <c r="F869" s="1">
        <v>2455311</v>
      </c>
    </row>
    <row r="870" spans="1:6" x14ac:dyDescent="0.25">
      <c r="A870">
        <v>860002837</v>
      </c>
      <c r="B870" t="s">
        <v>227</v>
      </c>
      <c r="D870">
        <v>2017</v>
      </c>
      <c r="E870" t="s">
        <v>394</v>
      </c>
      <c r="F870" s="1">
        <v>3969527</v>
      </c>
    </row>
    <row r="871" spans="1:6" x14ac:dyDescent="0.25">
      <c r="A871">
        <v>860014285</v>
      </c>
      <c r="B871" t="s">
        <v>356</v>
      </c>
      <c r="D871">
        <v>2016</v>
      </c>
      <c r="E871" t="s">
        <v>394</v>
      </c>
      <c r="F871" s="1">
        <v>88589</v>
      </c>
    </row>
    <row r="872" spans="1:6" x14ac:dyDescent="0.25">
      <c r="A872">
        <v>860014285</v>
      </c>
      <c r="B872" t="s">
        <v>356</v>
      </c>
      <c r="D872">
        <v>2017</v>
      </c>
      <c r="E872" t="s">
        <v>394</v>
      </c>
      <c r="F872" s="1">
        <v>91353</v>
      </c>
    </row>
    <row r="873" spans="1:6" x14ac:dyDescent="0.25">
      <c r="A873">
        <v>860031361</v>
      </c>
      <c r="B873" t="s">
        <v>297</v>
      </c>
      <c r="D873">
        <v>2016</v>
      </c>
      <c r="E873" t="s">
        <v>394</v>
      </c>
      <c r="F873" s="1">
        <v>1854490</v>
      </c>
    </row>
    <row r="874" spans="1:6" x14ac:dyDescent="0.25">
      <c r="A874">
        <v>860031361</v>
      </c>
      <c r="B874" t="s">
        <v>297</v>
      </c>
      <c r="D874">
        <v>2017</v>
      </c>
      <c r="E874" t="s">
        <v>394</v>
      </c>
      <c r="F874" s="1">
        <v>2880683</v>
      </c>
    </row>
    <row r="875" spans="1:6" x14ac:dyDescent="0.25">
      <c r="A875">
        <v>860058070</v>
      </c>
      <c r="B875" t="s">
        <v>364</v>
      </c>
      <c r="D875">
        <v>2016</v>
      </c>
      <c r="E875" t="s">
        <v>394</v>
      </c>
      <c r="F875" s="1">
        <v>19683749</v>
      </c>
    </row>
    <row r="876" spans="1:6" x14ac:dyDescent="0.25">
      <c r="A876">
        <v>860058070</v>
      </c>
      <c r="B876" t="s">
        <v>364</v>
      </c>
      <c r="D876">
        <v>2017</v>
      </c>
      <c r="E876" t="s">
        <v>394</v>
      </c>
      <c r="F876" s="1">
        <v>20005226</v>
      </c>
    </row>
    <row r="877" spans="1:6" x14ac:dyDescent="0.25">
      <c r="A877">
        <v>860059851</v>
      </c>
      <c r="B877" t="s">
        <v>365</v>
      </c>
      <c r="D877">
        <v>2016</v>
      </c>
      <c r="E877" t="s">
        <v>394</v>
      </c>
      <c r="F877" s="1">
        <v>1301570</v>
      </c>
    </row>
    <row r="878" spans="1:6" x14ac:dyDescent="0.25">
      <c r="A878">
        <v>860059851</v>
      </c>
      <c r="B878" t="s">
        <v>365</v>
      </c>
      <c r="D878">
        <v>2017</v>
      </c>
      <c r="E878" t="s">
        <v>394</v>
      </c>
      <c r="F878" s="1">
        <v>1313819</v>
      </c>
    </row>
    <row r="879" spans="1:6" x14ac:dyDescent="0.25">
      <c r="A879">
        <v>860067697</v>
      </c>
      <c r="B879" t="s">
        <v>359</v>
      </c>
      <c r="D879">
        <v>2016</v>
      </c>
      <c r="E879" t="s">
        <v>394</v>
      </c>
      <c r="F879" s="1">
        <v>337105</v>
      </c>
    </row>
    <row r="880" spans="1:6" x14ac:dyDescent="0.25">
      <c r="A880">
        <v>860067697</v>
      </c>
      <c r="B880" t="s">
        <v>359</v>
      </c>
      <c r="D880">
        <v>2017</v>
      </c>
      <c r="E880" t="s">
        <v>394</v>
      </c>
      <c r="F880" s="1">
        <v>490695</v>
      </c>
    </row>
    <row r="881" spans="1:6" x14ac:dyDescent="0.25">
      <c r="A881">
        <v>860354402</v>
      </c>
      <c r="B881" t="s">
        <v>295</v>
      </c>
      <c r="D881">
        <v>2017</v>
      </c>
      <c r="E881" t="s">
        <v>394</v>
      </c>
      <c r="F881" s="1">
        <v>120</v>
      </c>
    </row>
    <row r="882" spans="1:6" x14ac:dyDescent="0.25">
      <c r="A882">
        <v>860515523</v>
      </c>
      <c r="B882" t="s">
        <v>231</v>
      </c>
      <c r="D882">
        <v>2017</v>
      </c>
      <c r="E882" t="s">
        <v>394</v>
      </c>
      <c r="F882" s="1">
        <v>58041</v>
      </c>
    </row>
    <row r="883" spans="1:6" x14ac:dyDescent="0.25">
      <c r="A883">
        <v>890205645</v>
      </c>
      <c r="B883" t="s">
        <v>166</v>
      </c>
      <c r="D883">
        <v>2016</v>
      </c>
      <c r="E883" t="s">
        <v>394</v>
      </c>
      <c r="F883" s="1">
        <v>11593044</v>
      </c>
    </row>
    <row r="884" spans="1:6" x14ac:dyDescent="0.25">
      <c r="A884">
        <v>890205645</v>
      </c>
      <c r="B884" t="s">
        <v>166</v>
      </c>
      <c r="D884">
        <v>2017</v>
      </c>
      <c r="E884" t="s">
        <v>394</v>
      </c>
      <c r="F884" s="1">
        <v>10235166</v>
      </c>
    </row>
    <row r="885" spans="1:6" x14ac:dyDescent="0.25">
      <c r="A885">
        <v>890806999</v>
      </c>
      <c r="B885" t="s">
        <v>366</v>
      </c>
      <c r="D885">
        <v>2016</v>
      </c>
      <c r="E885" t="s">
        <v>394</v>
      </c>
      <c r="F885" s="1">
        <v>12525798</v>
      </c>
    </row>
    <row r="886" spans="1:6" x14ac:dyDescent="0.25">
      <c r="A886">
        <v>890806999</v>
      </c>
      <c r="B886" t="s">
        <v>366</v>
      </c>
      <c r="D886">
        <v>2017</v>
      </c>
      <c r="E886" t="s">
        <v>394</v>
      </c>
      <c r="F886" s="1">
        <v>14262531</v>
      </c>
    </row>
    <row r="887" spans="1:6" x14ac:dyDescent="0.25">
      <c r="A887">
        <v>890903055</v>
      </c>
      <c r="B887" t="s">
        <v>232</v>
      </c>
      <c r="D887">
        <v>2016</v>
      </c>
      <c r="E887" t="s">
        <v>394</v>
      </c>
      <c r="F887" s="1">
        <v>3447682</v>
      </c>
    </row>
    <row r="888" spans="1:6" x14ac:dyDescent="0.25">
      <c r="A888">
        <v>890903055</v>
      </c>
      <c r="B888" t="s">
        <v>232</v>
      </c>
      <c r="D888">
        <v>2017</v>
      </c>
      <c r="E888" t="s">
        <v>394</v>
      </c>
      <c r="F888" s="1">
        <v>4334128</v>
      </c>
    </row>
    <row r="889" spans="1:6" x14ac:dyDescent="0.25">
      <c r="A889">
        <v>890908901</v>
      </c>
      <c r="B889" t="s">
        <v>372</v>
      </c>
      <c r="D889">
        <v>2016</v>
      </c>
      <c r="E889" t="s">
        <v>394</v>
      </c>
      <c r="F889" s="1">
        <v>2530558</v>
      </c>
    </row>
    <row r="890" spans="1:6" x14ac:dyDescent="0.25">
      <c r="A890">
        <v>890908901</v>
      </c>
      <c r="B890" t="s">
        <v>372</v>
      </c>
      <c r="D890">
        <v>2017</v>
      </c>
      <c r="E890" t="s">
        <v>394</v>
      </c>
      <c r="F890" s="1">
        <v>2488757</v>
      </c>
    </row>
    <row r="891" spans="1:6" x14ac:dyDescent="0.25">
      <c r="A891">
        <v>890910447</v>
      </c>
      <c r="B891" t="s">
        <v>300</v>
      </c>
      <c r="D891">
        <v>2016</v>
      </c>
      <c r="E891" t="s">
        <v>394</v>
      </c>
      <c r="F891" s="1">
        <v>779307</v>
      </c>
    </row>
    <row r="892" spans="1:6" x14ac:dyDescent="0.25">
      <c r="A892">
        <v>890910447</v>
      </c>
      <c r="B892" t="s">
        <v>300</v>
      </c>
      <c r="D892">
        <v>2017</v>
      </c>
      <c r="E892" t="s">
        <v>394</v>
      </c>
      <c r="F892" s="1">
        <v>850898</v>
      </c>
    </row>
    <row r="893" spans="1:6" x14ac:dyDescent="0.25">
      <c r="A893">
        <v>890911431</v>
      </c>
      <c r="B893" t="s">
        <v>378</v>
      </c>
      <c r="D893">
        <v>2016</v>
      </c>
      <c r="E893" t="s">
        <v>394</v>
      </c>
      <c r="F893" s="1">
        <v>45792588</v>
      </c>
    </row>
    <row r="894" spans="1:6" x14ac:dyDescent="0.25">
      <c r="A894">
        <v>890911431</v>
      </c>
      <c r="B894" t="s">
        <v>378</v>
      </c>
      <c r="D894">
        <v>2017</v>
      </c>
      <c r="E894" t="s">
        <v>394</v>
      </c>
      <c r="F894" s="1">
        <v>52792279</v>
      </c>
    </row>
    <row r="895" spans="1:6" x14ac:dyDescent="0.25">
      <c r="A895">
        <v>900035722</v>
      </c>
      <c r="B895" t="s">
        <v>298</v>
      </c>
      <c r="D895">
        <v>2016</v>
      </c>
      <c r="E895" t="s">
        <v>394</v>
      </c>
      <c r="F895" s="1">
        <v>465265</v>
      </c>
    </row>
    <row r="896" spans="1:6" x14ac:dyDescent="0.25">
      <c r="A896">
        <v>900035722</v>
      </c>
      <c r="B896" t="s">
        <v>298</v>
      </c>
      <c r="D896">
        <v>2017</v>
      </c>
      <c r="E896" t="s">
        <v>394</v>
      </c>
      <c r="F896" s="1">
        <v>507604</v>
      </c>
    </row>
    <row r="897" spans="1:6" x14ac:dyDescent="0.25">
      <c r="A897">
        <v>900192726</v>
      </c>
      <c r="B897" t="s">
        <v>382</v>
      </c>
      <c r="D897">
        <v>2016</v>
      </c>
      <c r="E897" t="s">
        <v>394</v>
      </c>
      <c r="F897" s="1">
        <v>1600596</v>
      </c>
    </row>
    <row r="898" spans="1:6" x14ac:dyDescent="0.25">
      <c r="A898">
        <v>900192726</v>
      </c>
      <c r="B898" t="s">
        <v>382</v>
      </c>
      <c r="D898">
        <v>2017</v>
      </c>
      <c r="E898" t="s">
        <v>394</v>
      </c>
      <c r="F898" s="1">
        <v>1371146</v>
      </c>
    </row>
    <row r="899" spans="1:6" x14ac:dyDescent="0.25">
      <c r="A899">
        <v>900193192</v>
      </c>
      <c r="B899" t="s">
        <v>305</v>
      </c>
      <c r="D899">
        <v>2016</v>
      </c>
      <c r="E899" t="s">
        <v>394</v>
      </c>
      <c r="F899" s="1">
        <v>75390</v>
      </c>
    </row>
    <row r="900" spans="1:6" x14ac:dyDescent="0.25">
      <c r="A900">
        <v>900193192</v>
      </c>
      <c r="B900" t="s">
        <v>305</v>
      </c>
      <c r="D900">
        <v>2017</v>
      </c>
      <c r="E900" t="s">
        <v>394</v>
      </c>
      <c r="F900" s="1">
        <v>485060</v>
      </c>
    </row>
    <row r="901" spans="1:6" x14ac:dyDescent="0.25">
      <c r="A901">
        <v>900205547</v>
      </c>
      <c r="B901" t="s">
        <v>233</v>
      </c>
      <c r="D901">
        <v>2017</v>
      </c>
      <c r="E901" t="s">
        <v>394</v>
      </c>
      <c r="F901" s="1">
        <v>381128</v>
      </c>
    </row>
    <row r="902" spans="1:6" x14ac:dyDescent="0.25">
      <c r="A902">
        <v>900315057</v>
      </c>
      <c r="B902" t="s">
        <v>385</v>
      </c>
      <c r="D902">
        <v>2016</v>
      </c>
      <c r="E902" t="s">
        <v>394</v>
      </c>
      <c r="F902" s="1">
        <v>431362</v>
      </c>
    </row>
    <row r="903" spans="1:6" x14ac:dyDescent="0.25">
      <c r="A903">
        <v>900315057</v>
      </c>
      <c r="B903" t="s">
        <v>385</v>
      </c>
      <c r="D903">
        <v>2017</v>
      </c>
      <c r="E903" t="s">
        <v>394</v>
      </c>
      <c r="F903" s="1">
        <v>59477</v>
      </c>
    </row>
    <row r="904" spans="1:6" x14ac:dyDescent="0.25">
      <c r="A904">
        <v>900378893</v>
      </c>
      <c r="B904" t="s">
        <v>386</v>
      </c>
      <c r="D904">
        <v>2016</v>
      </c>
      <c r="E904" t="s">
        <v>394</v>
      </c>
      <c r="F904" s="1">
        <v>8658834</v>
      </c>
    </row>
    <row r="905" spans="1:6" x14ac:dyDescent="0.25">
      <c r="A905">
        <v>900378893</v>
      </c>
      <c r="B905" t="s">
        <v>386</v>
      </c>
      <c r="D905">
        <v>2017</v>
      </c>
      <c r="E905" t="s">
        <v>394</v>
      </c>
      <c r="F905" s="1">
        <v>6260025</v>
      </c>
    </row>
    <row r="906" spans="1:6" x14ac:dyDescent="0.25">
      <c r="A906">
        <v>900413588</v>
      </c>
      <c r="B906" t="s">
        <v>37</v>
      </c>
      <c r="D906">
        <v>2016</v>
      </c>
      <c r="E906" t="s">
        <v>394</v>
      </c>
      <c r="F906" s="1">
        <v>68064</v>
      </c>
    </row>
    <row r="907" spans="1:6" x14ac:dyDescent="0.25">
      <c r="A907">
        <v>900413588</v>
      </c>
      <c r="B907" t="s">
        <v>37</v>
      </c>
      <c r="D907">
        <v>2017</v>
      </c>
      <c r="E907" t="s">
        <v>394</v>
      </c>
      <c r="F907" s="1">
        <v>88369</v>
      </c>
    </row>
    <row r="908" spans="1:6" x14ac:dyDescent="0.25">
      <c r="A908">
        <v>900668954</v>
      </c>
      <c r="B908" t="s">
        <v>387</v>
      </c>
      <c r="D908">
        <v>2016</v>
      </c>
      <c r="E908" t="s">
        <v>394</v>
      </c>
      <c r="F908" s="1">
        <v>852</v>
      </c>
    </row>
    <row r="909" spans="1:6" x14ac:dyDescent="0.25">
      <c r="A909">
        <v>900668954</v>
      </c>
      <c r="B909" t="s">
        <v>387</v>
      </c>
      <c r="D909">
        <v>2017</v>
      </c>
      <c r="E909" t="s">
        <v>394</v>
      </c>
      <c r="F909" s="1">
        <v>3692</v>
      </c>
    </row>
    <row r="910" spans="1:6" x14ac:dyDescent="0.25">
      <c r="A910">
        <v>800200598</v>
      </c>
      <c r="B910" t="s">
        <v>345</v>
      </c>
      <c r="D910">
        <v>2016</v>
      </c>
      <c r="E910" t="s">
        <v>15</v>
      </c>
      <c r="F910" s="1">
        <v>-611004</v>
      </c>
    </row>
    <row r="911" spans="1:6" x14ac:dyDescent="0.25">
      <c r="A911">
        <v>800200598</v>
      </c>
      <c r="B911" t="s">
        <v>345</v>
      </c>
      <c r="D911">
        <v>2017</v>
      </c>
      <c r="E911" t="s">
        <v>15</v>
      </c>
      <c r="F911" s="1">
        <v>69345</v>
      </c>
    </row>
    <row r="912" spans="1:6" x14ac:dyDescent="0.25">
      <c r="A912">
        <v>860058070</v>
      </c>
      <c r="B912" t="s">
        <v>364</v>
      </c>
      <c r="D912">
        <v>2016</v>
      </c>
      <c r="E912" t="s">
        <v>15</v>
      </c>
      <c r="F912" s="1">
        <v>43007341</v>
      </c>
    </row>
    <row r="913" spans="1:6" x14ac:dyDescent="0.25">
      <c r="A913">
        <v>860059851</v>
      </c>
      <c r="B913" t="s">
        <v>365</v>
      </c>
      <c r="D913">
        <v>2016</v>
      </c>
      <c r="E913" t="s">
        <v>15</v>
      </c>
      <c r="F913" s="1">
        <v>3207048</v>
      </c>
    </row>
    <row r="914" spans="1:6" x14ac:dyDescent="0.25">
      <c r="A914">
        <v>860059851</v>
      </c>
      <c r="B914" t="s">
        <v>365</v>
      </c>
      <c r="D914">
        <v>2017</v>
      </c>
      <c r="E914" t="s">
        <v>15</v>
      </c>
      <c r="F914" s="1">
        <v>739960</v>
      </c>
    </row>
    <row r="915" spans="1:6" x14ac:dyDescent="0.25">
      <c r="A915">
        <v>860510628</v>
      </c>
      <c r="B915" t="s">
        <v>373</v>
      </c>
      <c r="D915">
        <v>2016</v>
      </c>
      <c r="E915" t="s">
        <v>15</v>
      </c>
      <c r="F915" s="1">
        <v>36691</v>
      </c>
    </row>
    <row r="916" spans="1:6" x14ac:dyDescent="0.25">
      <c r="A916">
        <v>860532790</v>
      </c>
      <c r="B916" t="s">
        <v>374</v>
      </c>
      <c r="D916">
        <v>2016</v>
      </c>
      <c r="E916" t="s">
        <v>15</v>
      </c>
      <c r="F916" s="1">
        <v>357060</v>
      </c>
    </row>
    <row r="917" spans="1:6" x14ac:dyDescent="0.25">
      <c r="A917">
        <v>860532790</v>
      </c>
      <c r="B917" t="s">
        <v>374</v>
      </c>
      <c r="D917">
        <v>2017</v>
      </c>
      <c r="E917" t="s">
        <v>15</v>
      </c>
      <c r="F917" s="1">
        <v>42921</v>
      </c>
    </row>
    <row r="918" spans="1:6" x14ac:dyDescent="0.25">
      <c r="A918">
        <v>890312765</v>
      </c>
      <c r="B918" t="s">
        <v>363</v>
      </c>
      <c r="D918">
        <v>2016</v>
      </c>
      <c r="E918" t="s">
        <v>15</v>
      </c>
      <c r="F918" s="1">
        <v>-3677787</v>
      </c>
    </row>
    <row r="919" spans="1:6" x14ac:dyDescent="0.25">
      <c r="A919">
        <v>890312765</v>
      </c>
      <c r="B919" t="s">
        <v>363</v>
      </c>
      <c r="D919">
        <v>2017</v>
      </c>
      <c r="E919" t="s">
        <v>15</v>
      </c>
      <c r="F919" s="1">
        <v>-86025</v>
      </c>
    </row>
    <row r="920" spans="1:6" x14ac:dyDescent="0.25">
      <c r="A920">
        <v>890908097</v>
      </c>
      <c r="B920" t="s">
        <v>377</v>
      </c>
      <c r="D920">
        <v>2016</v>
      </c>
      <c r="E920" t="s">
        <v>15</v>
      </c>
      <c r="F920" s="1">
        <v>-690917</v>
      </c>
    </row>
    <row r="921" spans="1:6" x14ac:dyDescent="0.25">
      <c r="A921">
        <v>890908097</v>
      </c>
      <c r="B921" t="s">
        <v>377</v>
      </c>
      <c r="D921">
        <v>2017</v>
      </c>
      <c r="E921" t="s">
        <v>15</v>
      </c>
      <c r="F921" s="1">
        <v>1193237</v>
      </c>
    </row>
    <row r="922" spans="1:6" x14ac:dyDescent="0.25">
      <c r="A922">
        <v>890908901</v>
      </c>
      <c r="B922" t="s">
        <v>372</v>
      </c>
      <c r="D922">
        <v>2015</v>
      </c>
      <c r="E922" t="s">
        <v>15</v>
      </c>
      <c r="F922" s="1">
        <v>3922011</v>
      </c>
    </row>
    <row r="923" spans="1:6" x14ac:dyDescent="0.25">
      <c r="A923">
        <v>890908901</v>
      </c>
      <c r="B923" t="s">
        <v>372</v>
      </c>
      <c r="D923">
        <v>2016</v>
      </c>
      <c r="E923" t="s">
        <v>15</v>
      </c>
      <c r="F923" s="1">
        <v>-463480</v>
      </c>
    </row>
    <row r="924" spans="1:6" x14ac:dyDescent="0.25">
      <c r="A924">
        <v>890911431</v>
      </c>
      <c r="B924" t="s">
        <v>378</v>
      </c>
      <c r="D924">
        <v>2016</v>
      </c>
      <c r="E924" t="s">
        <v>15</v>
      </c>
      <c r="F924" s="1">
        <v>7613297</v>
      </c>
    </row>
    <row r="925" spans="1:6" x14ac:dyDescent="0.25">
      <c r="A925">
        <v>890932424</v>
      </c>
      <c r="B925" t="s">
        <v>379</v>
      </c>
      <c r="D925">
        <v>2016</v>
      </c>
      <c r="E925" t="s">
        <v>15</v>
      </c>
      <c r="F925" s="1">
        <v>9787405</v>
      </c>
    </row>
    <row r="926" spans="1:6" x14ac:dyDescent="0.25">
      <c r="A926">
        <v>890932424</v>
      </c>
      <c r="B926" t="s">
        <v>379</v>
      </c>
      <c r="D926">
        <v>2017</v>
      </c>
      <c r="E926" t="s">
        <v>15</v>
      </c>
      <c r="F926" s="1">
        <v>758830</v>
      </c>
    </row>
    <row r="927" spans="1:6" x14ac:dyDescent="0.25">
      <c r="A927">
        <v>890939355</v>
      </c>
      <c r="B927" t="s">
        <v>35</v>
      </c>
      <c r="D927">
        <v>2017</v>
      </c>
      <c r="E927" t="s">
        <v>15</v>
      </c>
      <c r="F927" s="1">
        <v>1026305</v>
      </c>
    </row>
    <row r="928" spans="1:6" x14ac:dyDescent="0.25">
      <c r="A928">
        <v>890940026</v>
      </c>
      <c r="B928" t="s">
        <v>304</v>
      </c>
      <c r="D928">
        <v>2016</v>
      </c>
      <c r="E928" t="s">
        <v>15</v>
      </c>
      <c r="F928" s="1">
        <v>10308672</v>
      </c>
    </row>
    <row r="929" spans="1:6" x14ac:dyDescent="0.25">
      <c r="A929">
        <v>900190385</v>
      </c>
      <c r="B929" t="s">
        <v>380</v>
      </c>
      <c r="D929">
        <v>2015</v>
      </c>
      <c r="E929" t="s">
        <v>15</v>
      </c>
      <c r="F929" s="1">
        <v>9048560</v>
      </c>
    </row>
    <row r="930" spans="1:6" x14ac:dyDescent="0.25">
      <c r="A930">
        <v>900192242</v>
      </c>
      <c r="B930" t="s">
        <v>381</v>
      </c>
      <c r="D930">
        <v>2016</v>
      </c>
      <c r="E930" t="s">
        <v>15</v>
      </c>
      <c r="F930" s="1">
        <v>11819462</v>
      </c>
    </row>
    <row r="931" spans="1:6" x14ac:dyDescent="0.25">
      <c r="A931">
        <v>900192242</v>
      </c>
      <c r="B931" t="s">
        <v>381</v>
      </c>
      <c r="D931">
        <v>2017</v>
      </c>
      <c r="E931" t="s">
        <v>15</v>
      </c>
      <c r="F931" s="1">
        <v>3748859</v>
      </c>
    </row>
    <row r="932" spans="1:6" x14ac:dyDescent="0.25">
      <c r="A932">
        <v>900205547</v>
      </c>
      <c r="B932" t="s">
        <v>233</v>
      </c>
      <c r="D932">
        <v>2016</v>
      </c>
      <c r="E932" t="s">
        <v>15</v>
      </c>
      <c r="F932" s="1">
        <v>45616</v>
      </c>
    </row>
    <row r="933" spans="1:6" x14ac:dyDescent="0.25">
      <c r="A933">
        <v>900205547</v>
      </c>
      <c r="B933" t="s">
        <v>233</v>
      </c>
      <c r="D933">
        <v>2017</v>
      </c>
      <c r="E933" t="s">
        <v>15</v>
      </c>
      <c r="F933" s="1">
        <v>-24003</v>
      </c>
    </row>
    <row r="934" spans="1:6" x14ac:dyDescent="0.25">
      <c r="A934">
        <v>900315057</v>
      </c>
      <c r="B934" t="s">
        <v>385</v>
      </c>
      <c r="D934">
        <v>2016</v>
      </c>
      <c r="E934" t="s">
        <v>15</v>
      </c>
      <c r="F934" s="1">
        <v>59910</v>
      </c>
    </row>
    <row r="935" spans="1:6" x14ac:dyDescent="0.25">
      <c r="A935">
        <v>800014246</v>
      </c>
      <c r="B935" t="s">
        <v>332</v>
      </c>
      <c r="D935">
        <v>2016</v>
      </c>
      <c r="E935" t="s">
        <v>4</v>
      </c>
      <c r="F935" s="1">
        <v>9647158</v>
      </c>
    </row>
    <row r="936" spans="1:6" x14ac:dyDescent="0.25">
      <c r="A936">
        <v>800014246</v>
      </c>
      <c r="B936" t="s">
        <v>332</v>
      </c>
      <c r="D936">
        <v>2017</v>
      </c>
      <c r="E936" t="s">
        <v>4</v>
      </c>
      <c r="F936" s="1">
        <v>17133516</v>
      </c>
    </row>
    <row r="937" spans="1:6" x14ac:dyDescent="0.25">
      <c r="A937">
        <v>800028455</v>
      </c>
      <c r="B937" t="s">
        <v>0</v>
      </c>
      <c r="D937">
        <v>2016</v>
      </c>
      <c r="E937" t="s">
        <v>4</v>
      </c>
      <c r="F937" s="1">
        <v>267779</v>
      </c>
    </row>
    <row r="938" spans="1:6" x14ac:dyDescent="0.25">
      <c r="A938">
        <v>800094968</v>
      </c>
      <c r="B938" t="s">
        <v>336</v>
      </c>
      <c r="D938">
        <v>2016</v>
      </c>
      <c r="E938" t="s">
        <v>4</v>
      </c>
      <c r="F938" s="1">
        <v>3857323</v>
      </c>
    </row>
    <row r="939" spans="1:6" x14ac:dyDescent="0.25">
      <c r="A939">
        <v>800094968</v>
      </c>
      <c r="B939" t="s">
        <v>336</v>
      </c>
      <c r="D939">
        <v>2017</v>
      </c>
      <c r="E939" t="s">
        <v>4</v>
      </c>
      <c r="F939" s="1">
        <v>1298772</v>
      </c>
    </row>
    <row r="940" spans="1:6" x14ac:dyDescent="0.25">
      <c r="A940">
        <v>800095951</v>
      </c>
      <c r="B940" t="s">
        <v>338</v>
      </c>
      <c r="D940">
        <v>2016</v>
      </c>
      <c r="E940" t="s">
        <v>4</v>
      </c>
      <c r="F940" s="1">
        <v>440646</v>
      </c>
    </row>
    <row r="941" spans="1:6" x14ac:dyDescent="0.25">
      <c r="A941">
        <v>800095951</v>
      </c>
      <c r="B941" t="s">
        <v>338</v>
      </c>
      <c r="D941">
        <v>2017</v>
      </c>
      <c r="E941" t="s">
        <v>4</v>
      </c>
      <c r="F941" s="1">
        <v>78936</v>
      </c>
    </row>
    <row r="942" spans="1:6" x14ac:dyDescent="0.25">
      <c r="A942">
        <v>800140959</v>
      </c>
      <c r="B942" t="s">
        <v>340</v>
      </c>
      <c r="D942">
        <v>2016</v>
      </c>
      <c r="E942" t="s">
        <v>4</v>
      </c>
      <c r="F942" s="1">
        <v>924144</v>
      </c>
    </row>
    <row r="943" spans="1:6" x14ac:dyDescent="0.25">
      <c r="A943">
        <v>800140959</v>
      </c>
      <c r="B943" t="s">
        <v>340</v>
      </c>
      <c r="D943">
        <v>2017</v>
      </c>
      <c r="E943" t="s">
        <v>4</v>
      </c>
      <c r="F943" s="1">
        <v>488160</v>
      </c>
    </row>
    <row r="944" spans="1:6" x14ac:dyDescent="0.25">
      <c r="A944">
        <v>800173155</v>
      </c>
      <c r="B944" t="s">
        <v>341</v>
      </c>
      <c r="D944">
        <v>2015</v>
      </c>
      <c r="E944" t="s">
        <v>4</v>
      </c>
      <c r="F944" s="1">
        <v>29588448</v>
      </c>
    </row>
    <row r="945" spans="1:6" x14ac:dyDescent="0.25">
      <c r="A945">
        <v>800173155</v>
      </c>
      <c r="B945" t="s">
        <v>341</v>
      </c>
      <c r="D945">
        <v>2016</v>
      </c>
      <c r="E945" t="s">
        <v>4</v>
      </c>
      <c r="F945" s="1">
        <v>8696298</v>
      </c>
    </row>
    <row r="946" spans="1:6" x14ac:dyDescent="0.25">
      <c r="A946">
        <v>800173155</v>
      </c>
      <c r="B946" t="s">
        <v>341</v>
      </c>
      <c r="D946">
        <v>2017</v>
      </c>
      <c r="E946" t="s">
        <v>4</v>
      </c>
      <c r="F946" s="1">
        <v>5937752</v>
      </c>
    </row>
    <row r="947" spans="1:6" x14ac:dyDescent="0.25">
      <c r="A947">
        <v>800182330</v>
      </c>
      <c r="B947" t="s">
        <v>342</v>
      </c>
      <c r="D947">
        <v>2016</v>
      </c>
      <c r="E947" t="s">
        <v>4</v>
      </c>
      <c r="F947" s="1">
        <v>12133458</v>
      </c>
    </row>
    <row r="948" spans="1:6" x14ac:dyDescent="0.25">
      <c r="A948">
        <v>800182330</v>
      </c>
      <c r="B948" t="s">
        <v>342</v>
      </c>
      <c r="D948">
        <v>2017</v>
      </c>
      <c r="E948" t="s">
        <v>4</v>
      </c>
      <c r="F948" s="1">
        <v>5872958</v>
      </c>
    </row>
    <row r="949" spans="1:6" x14ac:dyDescent="0.25">
      <c r="A949">
        <v>800185295</v>
      </c>
      <c r="B949" t="s">
        <v>344</v>
      </c>
      <c r="D949">
        <v>2015</v>
      </c>
      <c r="E949" t="s">
        <v>4</v>
      </c>
      <c r="F949" s="1">
        <v>249167</v>
      </c>
    </row>
    <row r="950" spans="1:6" x14ac:dyDescent="0.25">
      <c r="A950">
        <v>800185295</v>
      </c>
      <c r="B950" t="s">
        <v>344</v>
      </c>
      <c r="D950">
        <v>2016</v>
      </c>
      <c r="E950" t="s">
        <v>4</v>
      </c>
      <c r="F950" s="1">
        <v>7620436</v>
      </c>
    </row>
    <row r="951" spans="1:6" x14ac:dyDescent="0.25">
      <c r="A951">
        <v>800185295</v>
      </c>
      <c r="B951" t="s">
        <v>344</v>
      </c>
      <c r="D951">
        <v>2017</v>
      </c>
      <c r="E951" t="s">
        <v>4</v>
      </c>
      <c r="F951" s="1">
        <v>12821042</v>
      </c>
    </row>
    <row r="952" spans="1:6" x14ac:dyDescent="0.25">
      <c r="A952">
        <v>800200598</v>
      </c>
      <c r="B952" t="s">
        <v>345</v>
      </c>
      <c r="D952">
        <v>2016</v>
      </c>
      <c r="E952" t="s">
        <v>4</v>
      </c>
      <c r="F952" s="1">
        <v>598652</v>
      </c>
    </row>
    <row r="953" spans="1:6" x14ac:dyDescent="0.25">
      <c r="A953">
        <v>800200598</v>
      </c>
      <c r="B953" t="s">
        <v>345</v>
      </c>
      <c r="D953">
        <v>2017</v>
      </c>
      <c r="E953" t="s">
        <v>4</v>
      </c>
      <c r="F953" s="1">
        <v>975814</v>
      </c>
    </row>
    <row r="954" spans="1:6" x14ac:dyDescent="0.25">
      <c r="A954">
        <v>800208146</v>
      </c>
      <c r="B954" t="s">
        <v>346</v>
      </c>
      <c r="D954">
        <v>2016</v>
      </c>
      <c r="E954" t="s">
        <v>4</v>
      </c>
      <c r="F954" s="1">
        <v>10089112</v>
      </c>
    </row>
    <row r="955" spans="1:6" x14ac:dyDescent="0.25">
      <c r="A955">
        <v>800208146</v>
      </c>
      <c r="B955" t="s">
        <v>346</v>
      </c>
      <c r="D955">
        <v>2017</v>
      </c>
      <c r="E955" t="s">
        <v>4</v>
      </c>
      <c r="F955" s="1">
        <v>1993215</v>
      </c>
    </row>
    <row r="956" spans="1:6" x14ac:dyDescent="0.25">
      <c r="A956">
        <v>800233881</v>
      </c>
      <c r="B956" t="s">
        <v>161</v>
      </c>
      <c r="D956">
        <v>2016</v>
      </c>
      <c r="E956" t="s">
        <v>4</v>
      </c>
      <c r="F956" s="1">
        <v>29886846</v>
      </c>
    </row>
    <row r="957" spans="1:6" x14ac:dyDescent="0.25">
      <c r="A957">
        <v>800233881</v>
      </c>
      <c r="B957" t="s">
        <v>161</v>
      </c>
      <c r="D957">
        <v>2017</v>
      </c>
      <c r="E957" t="s">
        <v>4</v>
      </c>
      <c r="F957" s="1">
        <v>8220217</v>
      </c>
    </row>
    <row r="958" spans="1:6" x14ac:dyDescent="0.25">
      <c r="A958">
        <v>800240724</v>
      </c>
      <c r="B958" t="s">
        <v>348</v>
      </c>
      <c r="D958">
        <v>2016</v>
      </c>
      <c r="E958" t="s">
        <v>4</v>
      </c>
      <c r="F958" s="1">
        <v>3713735</v>
      </c>
    </row>
    <row r="959" spans="1:6" x14ac:dyDescent="0.25">
      <c r="A959">
        <v>800240724</v>
      </c>
      <c r="B959" t="s">
        <v>348</v>
      </c>
      <c r="D959">
        <v>2017</v>
      </c>
      <c r="E959" t="s">
        <v>4</v>
      </c>
      <c r="F959" s="1">
        <v>1725434</v>
      </c>
    </row>
    <row r="960" spans="1:6" x14ac:dyDescent="0.25">
      <c r="A960">
        <v>811032292</v>
      </c>
      <c r="B960" t="s">
        <v>349</v>
      </c>
      <c r="D960">
        <v>2016</v>
      </c>
      <c r="E960" t="s">
        <v>4</v>
      </c>
      <c r="F960" s="1">
        <v>2559856</v>
      </c>
    </row>
    <row r="961" spans="1:6" x14ac:dyDescent="0.25">
      <c r="A961">
        <v>811032292</v>
      </c>
      <c r="B961" t="s">
        <v>349</v>
      </c>
      <c r="D961">
        <v>2017</v>
      </c>
      <c r="E961" t="s">
        <v>4</v>
      </c>
      <c r="F961" s="1">
        <v>4460602</v>
      </c>
    </row>
    <row r="962" spans="1:6" x14ac:dyDescent="0.25">
      <c r="A962">
        <v>830023542</v>
      </c>
      <c r="B962" t="s">
        <v>146</v>
      </c>
      <c r="D962">
        <v>2015</v>
      </c>
      <c r="E962" t="s">
        <v>4</v>
      </c>
      <c r="F962" s="1">
        <v>3074206</v>
      </c>
    </row>
    <row r="963" spans="1:6" x14ac:dyDescent="0.25">
      <c r="A963">
        <v>830023542</v>
      </c>
      <c r="B963" t="s">
        <v>146</v>
      </c>
      <c r="D963">
        <v>2016</v>
      </c>
      <c r="E963" t="s">
        <v>4</v>
      </c>
      <c r="F963" s="1">
        <v>2863452</v>
      </c>
    </row>
    <row r="964" spans="1:6" x14ac:dyDescent="0.25">
      <c r="A964">
        <v>830023542</v>
      </c>
      <c r="B964" t="s">
        <v>146</v>
      </c>
      <c r="D964">
        <v>2017</v>
      </c>
      <c r="E964" t="s">
        <v>4</v>
      </c>
      <c r="F964" s="1">
        <v>2252954</v>
      </c>
    </row>
    <row r="965" spans="1:6" x14ac:dyDescent="0.25">
      <c r="A965">
        <v>830058272</v>
      </c>
      <c r="B965" t="s">
        <v>352</v>
      </c>
      <c r="D965">
        <v>2015</v>
      </c>
      <c r="E965" t="s">
        <v>4</v>
      </c>
      <c r="F965" s="1">
        <v>84483</v>
      </c>
    </row>
    <row r="966" spans="1:6" x14ac:dyDescent="0.25">
      <c r="A966">
        <v>830058272</v>
      </c>
      <c r="B966" t="s">
        <v>352</v>
      </c>
      <c r="D966">
        <v>2016</v>
      </c>
      <c r="E966" t="s">
        <v>4</v>
      </c>
      <c r="F966" s="1">
        <v>35188</v>
      </c>
    </row>
    <row r="967" spans="1:6" x14ac:dyDescent="0.25">
      <c r="A967">
        <v>830094920</v>
      </c>
      <c r="B967" t="s">
        <v>350</v>
      </c>
      <c r="D967">
        <v>2016</v>
      </c>
      <c r="E967" t="s">
        <v>4</v>
      </c>
      <c r="F967" s="1">
        <v>30444592</v>
      </c>
    </row>
    <row r="968" spans="1:6" x14ac:dyDescent="0.25">
      <c r="A968">
        <v>830094920</v>
      </c>
      <c r="B968" t="s">
        <v>350</v>
      </c>
      <c r="D968">
        <v>2017</v>
      </c>
      <c r="E968" t="s">
        <v>4</v>
      </c>
      <c r="F968" s="1">
        <v>6468199</v>
      </c>
    </row>
    <row r="969" spans="1:6" x14ac:dyDescent="0.25">
      <c r="A969">
        <v>830097620</v>
      </c>
      <c r="B969" t="s">
        <v>290</v>
      </c>
      <c r="D969">
        <v>2016</v>
      </c>
      <c r="E969" t="s">
        <v>4</v>
      </c>
      <c r="F969" s="1">
        <v>14968960</v>
      </c>
    </row>
    <row r="970" spans="1:6" x14ac:dyDescent="0.25">
      <c r="A970">
        <v>830097620</v>
      </c>
      <c r="B970" t="s">
        <v>290</v>
      </c>
      <c r="D970">
        <v>2017</v>
      </c>
      <c r="E970" t="s">
        <v>4</v>
      </c>
      <c r="F970" s="1">
        <v>851392</v>
      </c>
    </row>
    <row r="971" spans="1:6" x14ac:dyDescent="0.25">
      <c r="A971">
        <v>830116629</v>
      </c>
      <c r="B971" t="s">
        <v>354</v>
      </c>
      <c r="D971">
        <v>2016</v>
      </c>
      <c r="E971" t="s">
        <v>4</v>
      </c>
      <c r="F971" s="1">
        <v>242924</v>
      </c>
    </row>
    <row r="972" spans="1:6" x14ac:dyDescent="0.25">
      <c r="A972">
        <v>830116629</v>
      </c>
      <c r="B972" t="s">
        <v>354</v>
      </c>
      <c r="D972">
        <v>2017</v>
      </c>
      <c r="E972" t="s">
        <v>4</v>
      </c>
      <c r="F972" s="1">
        <v>44577</v>
      </c>
    </row>
    <row r="973" spans="1:6" x14ac:dyDescent="0.25">
      <c r="A973">
        <v>830124992</v>
      </c>
      <c r="B973" t="s">
        <v>357</v>
      </c>
      <c r="D973">
        <v>2015</v>
      </c>
      <c r="E973" t="s">
        <v>4</v>
      </c>
      <c r="F973" s="1">
        <v>2786</v>
      </c>
    </row>
    <row r="974" spans="1:6" x14ac:dyDescent="0.25">
      <c r="A974">
        <v>830124992</v>
      </c>
      <c r="B974" t="s">
        <v>357</v>
      </c>
      <c r="D974">
        <v>2016</v>
      </c>
      <c r="E974" t="s">
        <v>4</v>
      </c>
      <c r="F974" s="1">
        <v>253744</v>
      </c>
    </row>
    <row r="975" spans="1:6" x14ac:dyDescent="0.25">
      <c r="A975">
        <v>830124992</v>
      </c>
      <c r="B975" t="s">
        <v>357</v>
      </c>
      <c r="D975">
        <v>2017</v>
      </c>
      <c r="E975" t="s">
        <v>4</v>
      </c>
      <c r="F975" s="1">
        <v>145860</v>
      </c>
    </row>
    <row r="976" spans="1:6" x14ac:dyDescent="0.25">
      <c r="A976">
        <v>860000656</v>
      </c>
      <c r="B976" t="s">
        <v>221</v>
      </c>
      <c r="D976">
        <v>2015</v>
      </c>
      <c r="E976" t="s">
        <v>4</v>
      </c>
      <c r="F976" s="1">
        <v>8598591</v>
      </c>
    </row>
    <row r="977" spans="1:6" x14ac:dyDescent="0.25">
      <c r="A977">
        <v>860000656</v>
      </c>
      <c r="B977" t="s">
        <v>221</v>
      </c>
      <c r="D977">
        <v>2016</v>
      </c>
      <c r="E977" t="s">
        <v>4</v>
      </c>
      <c r="F977" s="1">
        <v>17217771</v>
      </c>
    </row>
    <row r="978" spans="1:6" x14ac:dyDescent="0.25">
      <c r="A978">
        <v>860000656</v>
      </c>
      <c r="B978" t="s">
        <v>221</v>
      </c>
      <c r="D978">
        <v>2017</v>
      </c>
      <c r="E978" t="s">
        <v>4</v>
      </c>
      <c r="F978" s="1">
        <v>7122950</v>
      </c>
    </row>
    <row r="979" spans="1:6" x14ac:dyDescent="0.25">
      <c r="A979">
        <v>860001986</v>
      </c>
      <c r="B979" t="s">
        <v>293</v>
      </c>
      <c r="D979">
        <v>2016</v>
      </c>
      <c r="E979" t="s">
        <v>4</v>
      </c>
      <c r="F979" s="1">
        <v>977324</v>
      </c>
    </row>
    <row r="980" spans="1:6" x14ac:dyDescent="0.25">
      <c r="A980">
        <v>860001986</v>
      </c>
      <c r="B980" t="s">
        <v>293</v>
      </c>
      <c r="D980">
        <v>2017</v>
      </c>
      <c r="E980" t="s">
        <v>4</v>
      </c>
      <c r="F980" s="1">
        <v>286484</v>
      </c>
    </row>
    <row r="981" spans="1:6" x14ac:dyDescent="0.25">
      <c r="A981">
        <v>860002837</v>
      </c>
      <c r="B981" t="s">
        <v>227</v>
      </c>
      <c r="D981">
        <v>2015</v>
      </c>
      <c r="E981" t="s">
        <v>4</v>
      </c>
      <c r="F981" s="1">
        <v>37440</v>
      </c>
    </row>
    <row r="982" spans="1:6" x14ac:dyDescent="0.25">
      <c r="A982">
        <v>860002837</v>
      </c>
      <c r="B982" t="s">
        <v>227</v>
      </c>
      <c r="D982">
        <v>2016</v>
      </c>
      <c r="E982" t="s">
        <v>4</v>
      </c>
      <c r="F982" s="1">
        <v>33156</v>
      </c>
    </row>
    <row r="983" spans="1:6" x14ac:dyDescent="0.25">
      <c r="A983">
        <v>860002837</v>
      </c>
      <c r="B983" t="s">
        <v>227</v>
      </c>
      <c r="D983">
        <v>2017</v>
      </c>
      <c r="E983" t="s">
        <v>4</v>
      </c>
      <c r="F983" s="1">
        <v>579875</v>
      </c>
    </row>
    <row r="984" spans="1:6" x14ac:dyDescent="0.25">
      <c r="A984">
        <v>860009250</v>
      </c>
      <c r="B984" t="s">
        <v>362</v>
      </c>
      <c r="D984">
        <v>2016</v>
      </c>
      <c r="E984" t="s">
        <v>4</v>
      </c>
      <c r="F984" s="1">
        <v>158082</v>
      </c>
    </row>
    <row r="985" spans="1:6" x14ac:dyDescent="0.25">
      <c r="A985">
        <v>860009250</v>
      </c>
      <c r="B985" t="s">
        <v>362</v>
      </c>
      <c r="D985">
        <v>2017</v>
      </c>
      <c r="E985" t="s">
        <v>4</v>
      </c>
      <c r="F985" s="1">
        <v>13871</v>
      </c>
    </row>
    <row r="986" spans="1:6" x14ac:dyDescent="0.25">
      <c r="A986">
        <v>860014285</v>
      </c>
      <c r="B986" t="s">
        <v>356</v>
      </c>
      <c r="D986">
        <v>2016</v>
      </c>
      <c r="E986" t="s">
        <v>4</v>
      </c>
      <c r="F986" s="1">
        <v>82380</v>
      </c>
    </row>
    <row r="987" spans="1:6" x14ac:dyDescent="0.25">
      <c r="A987">
        <v>860014285</v>
      </c>
      <c r="B987" t="s">
        <v>356</v>
      </c>
      <c r="D987">
        <v>2017</v>
      </c>
      <c r="E987" t="s">
        <v>4</v>
      </c>
      <c r="F987" s="1">
        <v>29807</v>
      </c>
    </row>
    <row r="988" spans="1:6" x14ac:dyDescent="0.25">
      <c r="A988">
        <v>860031361</v>
      </c>
      <c r="B988" t="s">
        <v>297</v>
      </c>
      <c r="D988">
        <v>2016</v>
      </c>
      <c r="E988" t="s">
        <v>4</v>
      </c>
      <c r="F988" s="1">
        <v>4164712</v>
      </c>
    </row>
    <row r="989" spans="1:6" x14ac:dyDescent="0.25">
      <c r="A989">
        <v>860058070</v>
      </c>
      <c r="B989" t="s">
        <v>364</v>
      </c>
      <c r="D989">
        <v>2015</v>
      </c>
      <c r="E989" t="s">
        <v>4</v>
      </c>
      <c r="F989" s="1">
        <v>50514509</v>
      </c>
    </row>
    <row r="990" spans="1:6" x14ac:dyDescent="0.25">
      <c r="A990">
        <v>860058070</v>
      </c>
      <c r="B990" t="s">
        <v>364</v>
      </c>
      <c r="D990">
        <v>2016</v>
      </c>
      <c r="E990" t="s">
        <v>4</v>
      </c>
      <c r="F990" s="1">
        <v>870108</v>
      </c>
    </row>
    <row r="991" spans="1:6" x14ac:dyDescent="0.25">
      <c r="A991">
        <v>860059851</v>
      </c>
      <c r="B991" t="s">
        <v>365</v>
      </c>
      <c r="D991">
        <v>2015</v>
      </c>
      <c r="E991" t="s">
        <v>4</v>
      </c>
      <c r="F991" s="1">
        <v>2354847</v>
      </c>
    </row>
    <row r="992" spans="1:6" x14ac:dyDescent="0.25">
      <c r="A992">
        <v>860059851</v>
      </c>
      <c r="B992" t="s">
        <v>365</v>
      </c>
      <c r="D992">
        <v>2016</v>
      </c>
      <c r="E992" t="s">
        <v>4</v>
      </c>
      <c r="F992" s="1">
        <v>2040358</v>
      </c>
    </row>
    <row r="993" spans="1:6" x14ac:dyDescent="0.25">
      <c r="A993">
        <v>860059851</v>
      </c>
      <c r="B993" t="s">
        <v>365</v>
      </c>
      <c r="D993">
        <v>2017</v>
      </c>
      <c r="E993" t="s">
        <v>4</v>
      </c>
      <c r="F993" s="1">
        <v>1100002</v>
      </c>
    </row>
    <row r="994" spans="1:6" x14ac:dyDescent="0.25">
      <c r="A994">
        <v>860067697</v>
      </c>
      <c r="B994" t="s">
        <v>359</v>
      </c>
      <c r="D994">
        <v>2016</v>
      </c>
      <c r="E994" t="s">
        <v>4</v>
      </c>
      <c r="F994" s="1">
        <v>238852</v>
      </c>
    </row>
    <row r="995" spans="1:6" x14ac:dyDescent="0.25">
      <c r="A995">
        <v>860067697</v>
      </c>
      <c r="B995" t="s">
        <v>359</v>
      </c>
      <c r="D995">
        <v>2017</v>
      </c>
      <c r="E995" t="s">
        <v>4</v>
      </c>
      <c r="F995" s="1">
        <v>266383</v>
      </c>
    </row>
    <row r="996" spans="1:6" x14ac:dyDescent="0.25">
      <c r="A996">
        <v>860077099</v>
      </c>
      <c r="B996" t="s">
        <v>371</v>
      </c>
      <c r="D996">
        <v>2016</v>
      </c>
      <c r="E996" t="s">
        <v>4</v>
      </c>
      <c r="F996" s="1">
        <v>929552</v>
      </c>
    </row>
    <row r="997" spans="1:6" x14ac:dyDescent="0.25">
      <c r="A997">
        <v>860077099</v>
      </c>
      <c r="B997" t="s">
        <v>371</v>
      </c>
      <c r="D997">
        <v>2017</v>
      </c>
      <c r="E997" t="s">
        <v>4</v>
      </c>
      <c r="F997" s="1">
        <v>312721</v>
      </c>
    </row>
    <row r="998" spans="1:6" x14ac:dyDescent="0.25">
      <c r="A998">
        <v>860078977</v>
      </c>
      <c r="B998" t="s">
        <v>144</v>
      </c>
      <c r="D998">
        <v>2016</v>
      </c>
      <c r="E998" t="s">
        <v>4</v>
      </c>
      <c r="F998" s="1">
        <v>526</v>
      </c>
    </row>
    <row r="999" spans="1:6" x14ac:dyDescent="0.25">
      <c r="A999">
        <v>860354402</v>
      </c>
      <c r="B999" t="s">
        <v>295</v>
      </c>
      <c r="D999">
        <v>2016</v>
      </c>
      <c r="E999" t="s">
        <v>4</v>
      </c>
      <c r="F999" s="1">
        <v>1116408</v>
      </c>
    </row>
    <row r="1000" spans="1:6" x14ac:dyDescent="0.25">
      <c r="A1000">
        <v>860354402</v>
      </c>
      <c r="B1000" t="s">
        <v>295</v>
      </c>
      <c r="D1000">
        <v>2017</v>
      </c>
      <c r="E1000" t="s">
        <v>4</v>
      </c>
      <c r="F1000" s="1">
        <v>17731</v>
      </c>
    </row>
    <row r="1001" spans="1:6" x14ac:dyDescent="0.25">
      <c r="A1001">
        <v>860505064</v>
      </c>
      <c r="B1001" t="s">
        <v>361</v>
      </c>
      <c r="D1001">
        <v>2016</v>
      </c>
      <c r="E1001" t="s">
        <v>4</v>
      </c>
      <c r="F1001" s="1">
        <v>178600</v>
      </c>
    </row>
    <row r="1002" spans="1:6" x14ac:dyDescent="0.25">
      <c r="A1002">
        <v>860505064</v>
      </c>
      <c r="B1002" t="s">
        <v>361</v>
      </c>
      <c r="D1002">
        <v>2017</v>
      </c>
      <c r="E1002" t="s">
        <v>4</v>
      </c>
      <c r="F1002" s="1">
        <v>306175</v>
      </c>
    </row>
    <row r="1003" spans="1:6" x14ac:dyDescent="0.25">
      <c r="A1003">
        <v>860510628</v>
      </c>
      <c r="B1003" t="s">
        <v>373</v>
      </c>
      <c r="D1003">
        <v>2016</v>
      </c>
      <c r="E1003" t="s">
        <v>4</v>
      </c>
      <c r="F1003" s="1">
        <v>1390730</v>
      </c>
    </row>
    <row r="1004" spans="1:6" x14ac:dyDescent="0.25">
      <c r="A1004">
        <v>860510628</v>
      </c>
      <c r="B1004" t="s">
        <v>373</v>
      </c>
      <c r="D1004">
        <v>2017</v>
      </c>
      <c r="E1004" t="s">
        <v>4</v>
      </c>
      <c r="F1004" s="1">
        <v>552014</v>
      </c>
    </row>
    <row r="1005" spans="1:6" x14ac:dyDescent="0.25">
      <c r="A1005">
        <v>860515523</v>
      </c>
      <c r="B1005" t="s">
        <v>231</v>
      </c>
      <c r="D1005">
        <v>2015</v>
      </c>
      <c r="E1005" t="s">
        <v>4</v>
      </c>
      <c r="F1005" s="1">
        <v>12912</v>
      </c>
    </row>
    <row r="1006" spans="1:6" x14ac:dyDescent="0.25">
      <c r="A1006">
        <v>860515523</v>
      </c>
      <c r="B1006" t="s">
        <v>231</v>
      </c>
      <c r="D1006">
        <v>2016</v>
      </c>
      <c r="E1006" t="s">
        <v>4</v>
      </c>
      <c r="F1006" s="1">
        <v>737858</v>
      </c>
    </row>
    <row r="1007" spans="1:6" x14ac:dyDescent="0.25">
      <c r="A1007">
        <v>860515523</v>
      </c>
      <c r="B1007" t="s">
        <v>231</v>
      </c>
      <c r="D1007">
        <v>2017</v>
      </c>
      <c r="E1007" t="s">
        <v>4</v>
      </c>
      <c r="F1007" s="1">
        <v>570090</v>
      </c>
    </row>
    <row r="1008" spans="1:6" x14ac:dyDescent="0.25">
      <c r="A1008">
        <v>860527800</v>
      </c>
      <c r="B1008" t="s">
        <v>296</v>
      </c>
      <c r="D1008">
        <v>2016</v>
      </c>
      <c r="E1008" t="s">
        <v>4</v>
      </c>
      <c r="F1008" s="1">
        <v>1864486</v>
      </c>
    </row>
    <row r="1009" spans="1:6" x14ac:dyDescent="0.25">
      <c r="A1009">
        <v>860527800</v>
      </c>
      <c r="B1009" t="s">
        <v>296</v>
      </c>
      <c r="D1009">
        <v>2017</v>
      </c>
      <c r="E1009" t="s">
        <v>4</v>
      </c>
      <c r="F1009" s="1">
        <v>5331548</v>
      </c>
    </row>
    <row r="1010" spans="1:6" x14ac:dyDescent="0.25">
      <c r="A1010">
        <v>860532790</v>
      </c>
      <c r="B1010" t="s">
        <v>374</v>
      </c>
      <c r="D1010">
        <v>2016</v>
      </c>
      <c r="E1010" t="s">
        <v>4</v>
      </c>
      <c r="F1010" s="1">
        <v>638374</v>
      </c>
    </row>
    <row r="1011" spans="1:6" x14ac:dyDescent="0.25">
      <c r="A1011">
        <v>860532790</v>
      </c>
      <c r="B1011" t="s">
        <v>374</v>
      </c>
      <c r="D1011">
        <v>2017</v>
      </c>
      <c r="E1011" t="s">
        <v>4</v>
      </c>
      <c r="F1011" s="1">
        <v>335538</v>
      </c>
    </row>
    <row r="1012" spans="1:6" x14ac:dyDescent="0.25">
      <c r="A1012">
        <v>890312765</v>
      </c>
      <c r="B1012" t="s">
        <v>363</v>
      </c>
      <c r="D1012">
        <v>2016</v>
      </c>
      <c r="E1012" t="s">
        <v>4</v>
      </c>
      <c r="F1012" s="1">
        <v>3796498</v>
      </c>
    </row>
    <row r="1013" spans="1:6" x14ac:dyDescent="0.25">
      <c r="A1013">
        <v>890312765</v>
      </c>
      <c r="B1013" t="s">
        <v>363</v>
      </c>
      <c r="D1013">
        <v>2017</v>
      </c>
      <c r="E1013" t="s">
        <v>4</v>
      </c>
      <c r="F1013" s="1">
        <v>888119</v>
      </c>
    </row>
    <row r="1014" spans="1:6" x14ac:dyDescent="0.25">
      <c r="A1014">
        <v>890806999</v>
      </c>
      <c r="B1014" t="s">
        <v>366</v>
      </c>
      <c r="D1014">
        <v>2016</v>
      </c>
      <c r="E1014" t="s">
        <v>4</v>
      </c>
      <c r="F1014" s="1">
        <v>3494456</v>
      </c>
    </row>
    <row r="1015" spans="1:6" x14ac:dyDescent="0.25">
      <c r="A1015">
        <v>890806999</v>
      </c>
      <c r="B1015" t="s">
        <v>366</v>
      </c>
      <c r="D1015">
        <v>2017</v>
      </c>
      <c r="E1015" t="s">
        <v>4</v>
      </c>
      <c r="F1015" s="1">
        <v>2016279</v>
      </c>
    </row>
    <row r="1016" spans="1:6" x14ac:dyDescent="0.25">
      <c r="A1016">
        <v>890903035</v>
      </c>
      <c r="B1016" t="s">
        <v>369</v>
      </c>
      <c r="D1016">
        <v>2015</v>
      </c>
      <c r="E1016" t="s">
        <v>4</v>
      </c>
      <c r="F1016" s="1">
        <v>43170495</v>
      </c>
    </row>
    <row r="1017" spans="1:6" x14ac:dyDescent="0.25">
      <c r="A1017">
        <v>890903035</v>
      </c>
      <c r="B1017" t="s">
        <v>369</v>
      </c>
      <c r="D1017">
        <v>2016</v>
      </c>
      <c r="E1017" t="s">
        <v>4</v>
      </c>
      <c r="F1017" s="1">
        <v>80160854</v>
      </c>
    </row>
    <row r="1018" spans="1:6" x14ac:dyDescent="0.25">
      <c r="A1018">
        <v>890903035</v>
      </c>
      <c r="B1018" t="s">
        <v>369</v>
      </c>
      <c r="D1018">
        <v>2017</v>
      </c>
      <c r="E1018" t="s">
        <v>4</v>
      </c>
      <c r="F1018" s="1">
        <v>82854406</v>
      </c>
    </row>
    <row r="1019" spans="1:6" x14ac:dyDescent="0.25">
      <c r="A1019">
        <v>890903055</v>
      </c>
      <c r="B1019" t="s">
        <v>232</v>
      </c>
      <c r="D1019">
        <v>2015</v>
      </c>
      <c r="E1019" t="s">
        <v>4</v>
      </c>
      <c r="F1019" s="1">
        <v>725820</v>
      </c>
    </row>
    <row r="1020" spans="1:6" x14ac:dyDescent="0.25">
      <c r="A1020">
        <v>890903055</v>
      </c>
      <c r="B1020" t="s">
        <v>232</v>
      </c>
      <c r="D1020">
        <v>2016</v>
      </c>
      <c r="E1020" t="s">
        <v>4</v>
      </c>
      <c r="F1020" s="1">
        <v>2248278</v>
      </c>
    </row>
    <row r="1021" spans="1:6" x14ac:dyDescent="0.25">
      <c r="A1021">
        <v>890903055</v>
      </c>
      <c r="B1021" t="s">
        <v>232</v>
      </c>
      <c r="D1021">
        <v>2017</v>
      </c>
      <c r="E1021" t="s">
        <v>4</v>
      </c>
      <c r="F1021" s="1">
        <v>4010226</v>
      </c>
    </row>
    <row r="1022" spans="1:6" x14ac:dyDescent="0.25">
      <c r="A1022">
        <v>890905022</v>
      </c>
      <c r="B1022" t="s">
        <v>370</v>
      </c>
      <c r="D1022">
        <v>2015</v>
      </c>
      <c r="E1022" t="s">
        <v>4</v>
      </c>
      <c r="F1022" s="1">
        <v>1178006</v>
      </c>
    </row>
    <row r="1023" spans="1:6" x14ac:dyDescent="0.25">
      <c r="A1023">
        <v>890905022</v>
      </c>
      <c r="B1023" t="s">
        <v>370</v>
      </c>
      <c r="D1023">
        <v>2016</v>
      </c>
      <c r="E1023" t="s">
        <v>4</v>
      </c>
      <c r="F1023" s="1">
        <v>12670395</v>
      </c>
    </row>
    <row r="1024" spans="1:6" x14ac:dyDescent="0.25">
      <c r="A1024">
        <v>890905022</v>
      </c>
      <c r="B1024" t="s">
        <v>370</v>
      </c>
      <c r="D1024">
        <v>2017</v>
      </c>
      <c r="E1024" t="s">
        <v>4</v>
      </c>
      <c r="F1024" s="1">
        <v>1341930</v>
      </c>
    </row>
    <row r="1025" spans="1:6" x14ac:dyDescent="0.25">
      <c r="A1025">
        <v>890908097</v>
      </c>
      <c r="B1025" t="s">
        <v>377</v>
      </c>
      <c r="D1025">
        <v>2016</v>
      </c>
      <c r="E1025" t="s">
        <v>4</v>
      </c>
      <c r="F1025" s="1">
        <v>1294758</v>
      </c>
    </row>
    <row r="1026" spans="1:6" x14ac:dyDescent="0.25">
      <c r="A1026">
        <v>890908097</v>
      </c>
      <c r="B1026" t="s">
        <v>377</v>
      </c>
      <c r="D1026">
        <v>2017</v>
      </c>
      <c r="E1026" t="s">
        <v>4</v>
      </c>
      <c r="F1026" s="1">
        <v>576990</v>
      </c>
    </row>
    <row r="1027" spans="1:6" x14ac:dyDescent="0.25">
      <c r="A1027">
        <v>890908901</v>
      </c>
      <c r="B1027" t="s">
        <v>372</v>
      </c>
      <c r="D1027">
        <v>2015</v>
      </c>
      <c r="E1027" t="s">
        <v>4</v>
      </c>
      <c r="F1027" s="1">
        <v>1652533</v>
      </c>
    </row>
    <row r="1028" spans="1:6" x14ac:dyDescent="0.25">
      <c r="A1028">
        <v>890908901</v>
      </c>
      <c r="B1028" t="s">
        <v>372</v>
      </c>
      <c r="D1028">
        <v>2016</v>
      </c>
      <c r="E1028" t="s">
        <v>4</v>
      </c>
      <c r="F1028" s="1">
        <v>2844088</v>
      </c>
    </row>
    <row r="1029" spans="1:6" x14ac:dyDescent="0.25">
      <c r="A1029">
        <v>890908901</v>
      </c>
      <c r="B1029" t="s">
        <v>372</v>
      </c>
      <c r="D1029">
        <v>2017</v>
      </c>
      <c r="E1029" t="s">
        <v>4</v>
      </c>
      <c r="F1029" s="1">
        <v>2451541</v>
      </c>
    </row>
    <row r="1030" spans="1:6" x14ac:dyDescent="0.25">
      <c r="A1030">
        <v>890910447</v>
      </c>
      <c r="B1030" t="s">
        <v>300</v>
      </c>
      <c r="D1030">
        <v>2016</v>
      </c>
      <c r="E1030" t="s">
        <v>4</v>
      </c>
      <c r="F1030" s="1">
        <v>16852</v>
      </c>
    </row>
    <row r="1031" spans="1:6" x14ac:dyDescent="0.25">
      <c r="A1031">
        <v>890910447</v>
      </c>
      <c r="B1031" t="s">
        <v>300</v>
      </c>
      <c r="D1031">
        <v>2017</v>
      </c>
      <c r="E1031" t="s">
        <v>4</v>
      </c>
      <c r="F1031" s="1">
        <v>5037</v>
      </c>
    </row>
    <row r="1032" spans="1:6" x14ac:dyDescent="0.25">
      <c r="A1032">
        <v>890911431</v>
      </c>
      <c r="B1032" t="s">
        <v>378</v>
      </c>
      <c r="D1032">
        <v>2016</v>
      </c>
      <c r="E1032" t="s">
        <v>4</v>
      </c>
      <c r="F1032" s="1">
        <v>14551951</v>
      </c>
    </row>
    <row r="1033" spans="1:6" x14ac:dyDescent="0.25">
      <c r="A1033">
        <v>890911431</v>
      </c>
      <c r="B1033" t="s">
        <v>378</v>
      </c>
      <c r="D1033">
        <v>2017</v>
      </c>
      <c r="E1033" t="s">
        <v>4</v>
      </c>
      <c r="F1033" s="1">
        <v>17304522</v>
      </c>
    </row>
    <row r="1034" spans="1:6" x14ac:dyDescent="0.25">
      <c r="A1034">
        <v>890920656</v>
      </c>
      <c r="B1034" t="s">
        <v>302</v>
      </c>
      <c r="D1034">
        <v>2016</v>
      </c>
      <c r="E1034" t="s">
        <v>4</v>
      </c>
      <c r="F1034" s="1">
        <v>274738</v>
      </c>
    </row>
    <row r="1035" spans="1:6" x14ac:dyDescent="0.25">
      <c r="A1035">
        <v>890920656</v>
      </c>
      <c r="B1035" t="s">
        <v>302</v>
      </c>
      <c r="D1035">
        <v>2017</v>
      </c>
      <c r="E1035" t="s">
        <v>4</v>
      </c>
      <c r="F1035" s="1">
        <v>221579</v>
      </c>
    </row>
    <row r="1036" spans="1:6" x14ac:dyDescent="0.25">
      <c r="A1036">
        <v>890928186</v>
      </c>
      <c r="B1036" t="s">
        <v>303</v>
      </c>
      <c r="D1036">
        <v>2016</v>
      </c>
      <c r="E1036" t="s">
        <v>4</v>
      </c>
      <c r="F1036" s="1">
        <v>780084</v>
      </c>
    </row>
    <row r="1037" spans="1:6" x14ac:dyDescent="0.25">
      <c r="A1037">
        <v>890928186</v>
      </c>
      <c r="B1037" t="s">
        <v>303</v>
      </c>
      <c r="D1037">
        <v>2017</v>
      </c>
      <c r="E1037" t="s">
        <v>4</v>
      </c>
      <c r="F1037" s="1">
        <v>85279</v>
      </c>
    </row>
    <row r="1038" spans="1:6" x14ac:dyDescent="0.25">
      <c r="A1038">
        <v>890932424</v>
      </c>
      <c r="B1038" t="s">
        <v>379</v>
      </c>
      <c r="D1038">
        <v>2016</v>
      </c>
      <c r="E1038" t="s">
        <v>4</v>
      </c>
      <c r="F1038" s="1">
        <v>25913952</v>
      </c>
    </row>
    <row r="1039" spans="1:6" x14ac:dyDescent="0.25">
      <c r="A1039">
        <v>890932424</v>
      </c>
      <c r="B1039" t="s">
        <v>379</v>
      </c>
      <c r="D1039">
        <v>2017</v>
      </c>
      <c r="E1039" t="s">
        <v>4</v>
      </c>
      <c r="F1039" s="1">
        <v>2184744</v>
      </c>
    </row>
    <row r="1040" spans="1:6" x14ac:dyDescent="0.25">
      <c r="A1040">
        <v>890939355</v>
      </c>
      <c r="B1040" t="s">
        <v>35</v>
      </c>
      <c r="D1040">
        <v>2015</v>
      </c>
      <c r="E1040" t="s">
        <v>4</v>
      </c>
      <c r="F1040" s="1">
        <v>1273491</v>
      </c>
    </row>
    <row r="1041" spans="1:6" x14ac:dyDescent="0.25">
      <c r="A1041">
        <v>890939355</v>
      </c>
      <c r="B1041" t="s">
        <v>35</v>
      </c>
      <c r="D1041">
        <v>2016</v>
      </c>
      <c r="E1041" t="s">
        <v>4</v>
      </c>
      <c r="F1041" s="1">
        <v>6719506</v>
      </c>
    </row>
    <row r="1042" spans="1:6" x14ac:dyDescent="0.25">
      <c r="A1042">
        <v>890939355</v>
      </c>
      <c r="B1042" t="s">
        <v>35</v>
      </c>
      <c r="D1042">
        <v>2017</v>
      </c>
      <c r="E1042" t="s">
        <v>4</v>
      </c>
      <c r="F1042" s="1">
        <v>119977</v>
      </c>
    </row>
    <row r="1043" spans="1:6" x14ac:dyDescent="0.25">
      <c r="A1043">
        <v>890940026</v>
      </c>
      <c r="B1043" t="s">
        <v>304</v>
      </c>
      <c r="D1043">
        <v>2017</v>
      </c>
      <c r="E1043" t="s">
        <v>4</v>
      </c>
      <c r="F1043" s="1">
        <v>16713</v>
      </c>
    </row>
    <row r="1044" spans="1:6" x14ac:dyDescent="0.25">
      <c r="A1044">
        <v>900018975</v>
      </c>
      <c r="B1044" t="s">
        <v>376</v>
      </c>
      <c r="D1044">
        <v>2015</v>
      </c>
      <c r="E1044" t="s">
        <v>4</v>
      </c>
      <c r="F1044" s="1">
        <v>8016915</v>
      </c>
    </row>
    <row r="1045" spans="1:6" x14ac:dyDescent="0.25">
      <c r="A1045">
        <v>900018975</v>
      </c>
      <c r="B1045" t="s">
        <v>376</v>
      </c>
      <c r="D1045">
        <v>2016</v>
      </c>
      <c r="E1045" t="s">
        <v>4</v>
      </c>
      <c r="F1045" s="1">
        <v>8747472</v>
      </c>
    </row>
    <row r="1046" spans="1:6" x14ac:dyDescent="0.25">
      <c r="A1046">
        <v>900018975</v>
      </c>
      <c r="B1046" t="s">
        <v>376</v>
      </c>
      <c r="D1046">
        <v>2017</v>
      </c>
      <c r="E1046" t="s">
        <v>4</v>
      </c>
      <c r="F1046" s="1">
        <v>1612511</v>
      </c>
    </row>
    <row r="1047" spans="1:6" x14ac:dyDescent="0.25">
      <c r="A1047">
        <v>900035722</v>
      </c>
      <c r="B1047" t="s">
        <v>298</v>
      </c>
      <c r="D1047">
        <v>2016</v>
      </c>
      <c r="E1047" t="s">
        <v>4</v>
      </c>
      <c r="F1047" s="1">
        <v>470824</v>
      </c>
    </row>
    <row r="1048" spans="1:6" x14ac:dyDescent="0.25">
      <c r="A1048">
        <v>900035722</v>
      </c>
      <c r="B1048" t="s">
        <v>298</v>
      </c>
      <c r="D1048">
        <v>2017</v>
      </c>
      <c r="E1048" t="s">
        <v>4</v>
      </c>
      <c r="F1048" s="1">
        <v>1015559</v>
      </c>
    </row>
    <row r="1049" spans="1:6" x14ac:dyDescent="0.25">
      <c r="A1049">
        <v>900087151</v>
      </c>
      <c r="B1049" t="s">
        <v>383</v>
      </c>
      <c r="D1049">
        <v>2016</v>
      </c>
      <c r="E1049" t="s">
        <v>4</v>
      </c>
      <c r="F1049" s="1">
        <v>80001</v>
      </c>
    </row>
    <row r="1050" spans="1:6" x14ac:dyDescent="0.25">
      <c r="A1050">
        <v>900087151</v>
      </c>
      <c r="B1050" t="s">
        <v>383</v>
      </c>
      <c r="D1050">
        <v>2017</v>
      </c>
      <c r="E1050" t="s">
        <v>4</v>
      </c>
      <c r="F1050" s="1">
        <v>33333</v>
      </c>
    </row>
    <row r="1051" spans="1:6" x14ac:dyDescent="0.25">
      <c r="A1051">
        <v>900139110</v>
      </c>
      <c r="B1051" t="s">
        <v>301</v>
      </c>
      <c r="D1051">
        <v>2016</v>
      </c>
      <c r="E1051" t="s">
        <v>4</v>
      </c>
      <c r="F1051" s="1">
        <v>976040</v>
      </c>
    </row>
    <row r="1052" spans="1:6" x14ac:dyDescent="0.25">
      <c r="A1052">
        <v>900139110</v>
      </c>
      <c r="B1052" t="s">
        <v>301</v>
      </c>
      <c r="D1052">
        <v>2017</v>
      </c>
      <c r="E1052" t="s">
        <v>4</v>
      </c>
      <c r="F1052" s="1">
        <v>1737381</v>
      </c>
    </row>
    <row r="1053" spans="1:6" x14ac:dyDescent="0.25">
      <c r="A1053">
        <v>900190385</v>
      </c>
      <c r="B1053" t="s">
        <v>380</v>
      </c>
      <c r="D1053">
        <v>2015</v>
      </c>
      <c r="E1053" t="s">
        <v>4</v>
      </c>
      <c r="F1053" s="1">
        <v>19329376</v>
      </c>
    </row>
    <row r="1054" spans="1:6" x14ac:dyDescent="0.25">
      <c r="A1054">
        <v>900190385</v>
      </c>
      <c r="B1054" t="s">
        <v>380</v>
      </c>
      <c r="D1054">
        <v>2016</v>
      </c>
      <c r="E1054" t="s">
        <v>4</v>
      </c>
      <c r="F1054" s="1">
        <v>14451773</v>
      </c>
    </row>
    <row r="1055" spans="1:6" x14ac:dyDescent="0.25">
      <c r="A1055">
        <v>900190385</v>
      </c>
      <c r="B1055" t="s">
        <v>380</v>
      </c>
      <c r="D1055">
        <v>2017</v>
      </c>
      <c r="E1055" t="s">
        <v>4</v>
      </c>
      <c r="F1055" s="1">
        <v>31598</v>
      </c>
    </row>
    <row r="1056" spans="1:6" x14ac:dyDescent="0.25">
      <c r="A1056">
        <v>900192242</v>
      </c>
      <c r="B1056" t="s">
        <v>381</v>
      </c>
      <c r="D1056" t="s">
        <v>398</v>
      </c>
      <c r="E1056" t="s">
        <v>4</v>
      </c>
      <c r="F1056" s="1">
        <v>1554237</v>
      </c>
    </row>
    <row r="1057" spans="1:6" x14ac:dyDescent="0.25">
      <c r="A1057">
        <v>900192242</v>
      </c>
      <c r="B1057" t="s">
        <v>381</v>
      </c>
      <c r="D1057" t="s">
        <v>399</v>
      </c>
      <c r="E1057" t="s">
        <v>4</v>
      </c>
      <c r="F1057" s="1">
        <v>9820831</v>
      </c>
    </row>
    <row r="1058" spans="1:6" x14ac:dyDescent="0.25">
      <c r="A1058">
        <v>900192242</v>
      </c>
      <c r="B1058" t="s">
        <v>381</v>
      </c>
      <c r="D1058" t="s">
        <v>402</v>
      </c>
      <c r="E1058" t="s">
        <v>4</v>
      </c>
      <c r="F1058" s="1">
        <v>11413565</v>
      </c>
    </row>
    <row r="1059" spans="1:6" x14ac:dyDescent="0.25">
      <c r="A1059">
        <v>900192726</v>
      </c>
      <c r="B1059" t="s">
        <v>382</v>
      </c>
      <c r="D1059">
        <v>2016</v>
      </c>
      <c r="E1059" t="s">
        <v>4</v>
      </c>
      <c r="F1059" s="1">
        <v>96442</v>
      </c>
    </row>
    <row r="1060" spans="1:6" x14ac:dyDescent="0.25">
      <c r="A1060">
        <v>900192726</v>
      </c>
      <c r="B1060" t="s">
        <v>382</v>
      </c>
      <c r="D1060">
        <v>2017</v>
      </c>
      <c r="E1060" t="s">
        <v>4</v>
      </c>
      <c r="F1060" s="1">
        <v>34743</v>
      </c>
    </row>
    <row r="1061" spans="1:6" x14ac:dyDescent="0.25">
      <c r="A1061">
        <v>900193192</v>
      </c>
      <c r="B1061" t="s">
        <v>305</v>
      </c>
      <c r="D1061">
        <v>2016</v>
      </c>
      <c r="E1061" t="s">
        <v>4</v>
      </c>
      <c r="F1061" s="1">
        <v>1867200</v>
      </c>
    </row>
    <row r="1062" spans="1:6" x14ac:dyDescent="0.25">
      <c r="A1062">
        <v>900193192</v>
      </c>
      <c r="B1062" t="s">
        <v>305</v>
      </c>
      <c r="D1062">
        <v>2017</v>
      </c>
      <c r="E1062" t="s">
        <v>4</v>
      </c>
      <c r="F1062" s="1">
        <v>2126041</v>
      </c>
    </row>
    <row r="1063" spans="1:6" x14ac:dyDescent="0.25">
      <c r="A1063">
        <v>900205547</v>
      </c>
      <c r="B1063" t="s">
        <v>233</v>
      </c>
      <c r="D1063">
        <v>2015</v>
      </c>
      <c r="E1063" t="s">
        <v>4</v>
      </c>
      <c r="F1063" s="1">
        <v>70701</v>
      </c>
    </row>
    <row r="1064" spans="1:6" x14ac:dyDescent="0.25">
      <c r="A1064">
        <v>900205547</v>
      </c>
      <c r="B1064" t="s">
        <v>233</v>
      </c>
      <c r="D1064">
        <v>2016</v>
      </c>
      <c r="E1064" t="s">
        <v>4</v>
      </c>
      <c r="F1064" s="1">
        <v>142776</v>
      </c>
    </row>
    <row r="1065" spans="1:6" x14ac:dyDescent="0.25">
      <c r="A1065">
        <v>900205547</v>
      </c>
      <c r="B1065" t="s">
        <v>233</v>
      </c>
      <c r="D1065">
        <v>2017</v>
      </c>
      <c r="E1065" t="s">
        <v>4</v>
      </c>
      <c r="F1065" s="1">
        <v>64299</v>
      </c>
    </row>
    <row r="1066" spans="1:6" x14ac:dyDescent="0.25">
      <c r="A1066">
        <v>900206480</v>
      </c>
      <c r="B1066" t="s">
        <v>306</v>
      </c>
      <c r="D1066">
        <v>2016</v>
      </c>
      <c r="E1066" t="s">
        <v>4</v>
      </c>
      <c r="F1066" s="1">
        <v>279968</v>
      </c>
    </row>
    <row r="1067" spans="1:6" x14ac:dyDescent="0.25">
      <c r="A1067">
        <v>900206480</v>
      </c>
      <c r="B1067" t="s">
        <v>306</v>
      </c>
      <c r="D1067">
        <v>2017</v>
      </c>
      <c r="E1067" t="s">
        <v>4</v>
      </c>
      <c r="F1067" s="1">
        <v>639983</v>
      </c>
    </row>
    <row r="1068" spans="1:6" x14ac:dyDescent="0.25">
      <c r="A1068">
        <v>900206483</v>
      </c>
      <c r="B1068" t="s">
        <v>307</v>
      </c>
      <c r="D1068">
        <v>2016</v>
      </c>
      <c r="E1068" t="s">
        <v>4</v>
      </c>
      <c r="F1068" s="1">
        <v>323536</v>
      </c>
    </row>
    <row r="1069" spans="1:6" x14ac:dyDescent="0.25">
      <c r="A1069">
        <v>900206483</v>
      </c>
      <c r="B1069" t="s">
        <v>307</v>
      </c>
      <c r="D1069">
        <v>2017</v>
      </c>
      <c r="E1069" t="s">
        <v>4</v>
      </c>
      <c r="F1069" s="1">
        <v>8220</v>
      </c>
    </row>
    <row r="1070" spans="1:6" x14ac:dyDescent="0.25">
      <c r="A1070">
        <v>900315057</v>
      </c>
      <c r="B1070" t="s">
        <v>385</v>
      </c>
      <c r="D1070">
        <v>2016</v>
      </c>
      <c r="E1070" t="s">
        <v>4</v>
      </c>
      <c r="F1070" s="1">
        <v>1334743</v>
      </c>
    </row>
    <row r="1071" spans="1:6" x14ac:dyDescent="0.25">
      <c r="A1071">
        <v>900315057</v>
      </c>
      <c r="B1071" t="s">
        <v>385</v>
      </c>
      <c r="D1071">
        <v>2017</v>
      </c>
      <c r="E1071" t="s">
        <v>4</v>
      </c>
      <c r="F1071" s="1">
        <v>2286225</v>
      </c>
    </row>
    <row r="1072" spans="1:6" x14ac:dyDescent="0.25">
      <c r="A1072">
        <v>900378893</v>
      </c>
      <c r="B1072" t="s">
        <v>386</v>
      </c>
      <c r="D1072">
        <v>2016</v>
      </c>
      <c r="E1072" t="s">
        <v>4</v>
      </c>
      <c r="F1072" s="1">
        <v>8494255</v>
      </c>
    </row>
    <row r="1073" spans="1:6" x14ac:dyDescent="0.25">
      <c r="A1073">
        <v>900378893</v>
      </c>
      <c r="B1073" t="s">
        <v>386</v>
      </c>
      <c r="D1073">
        <v>2017</v>
      </c>
      <c r="E1073" t="s">
        <v>4</v>
      </c>
      <c r="F1073" s="1">
        <v>3560879</v>
      </c>
    </row>
    <row r="1074" spans="1:6" x14ac:dyDescent="0.25">
      <c r="A1074">
        <v>900390238</v>
      </c>
      <c r="B1074" t="s">
        <v>177</v>
      </c>
      <c r="D1074">
        <v>2016</v>
      </c>
      <c r="E1074" t="s">
        <v>4</v>
      </c>
      <c r="F1074" s="1">
        <v>294170</v>
      </c>
    </row>
    <row r="1075" spans="1:6" x14ac:dyDescent="0.25">
      <c r="A1075">
        <v>900390238</v>
      </c>
      <c r="B1075" t="s">
        <v>177</v>
      </c>
      <c r="D1075">
        <v>2017</v>
      </c>
      <c r="E1075" t="s">
        <v>4</v>
      </c>
      <c r="F1075" s="1">
        <v>6227008</v>
      </c>
    </row>
    <row r="1076" spans="1:6" x14ac:dyDescent="0.25">
      <c r="A1076">
        <v>900390238</v>
      </c>
      <c r="B1076" t="s">
        <v>177</v>
      </c>
      <c r="D1076" t="s">
        <v>398</v>
      </c>
      <c r="E1076" t="s">
        <v>4</v>
      </c>
      <c r="F1076" s="1">
        <v>868559</v>
      </c>
    </row>
    <row r="1077" spans="1:6" x14ac:dyDescent="0.25">
      <c r="A1077">
        <v>900390238</v>
      </c>
      <c r="B1077" t="s">
        <v>177</v>
      </c>
      <c r="D1077" t="s">
        <v>399</v>
      </c>
      <c r="E1077" t="s">
        <v>4</v>
      </c>
      <c r="F1077" s="1">
        <v>153676</v>
      </c>
    </row>
    <row r="1078" spans="1:6" x14ac:dyDescent="0.25">
      <c r="A1078">
        <v>900390238</v>
      </c>
      <c r="B1078" t="s">
        <v>177</v>
      </c>
      <c r="D1078" t="s">
        <v>402</v>
      </c>
      <c r="E1078" t="s">
        <v>4</v>
      </c>
      <c r="F1078" s="1">
        <v>220288</v>
      </c>
    </row>
    <row r="1079" spans="1:6" x14ac:dyDescent="0.25">
      <c r="A1079">
        <v>900413588</v>
      </c>
      <c r="B1079" t="s">
        <v>37</v>
      </c>
      <c r="D1079">
        <v>2016</v>
      </c>
      <c r="E1079" t="s">
        <v>4</v>
      </c>
      <c r="F1079" s="1">
        <v>160858</v>
      </c>
    </row>
    <row r="1080" spans="1:6" x14ac:dyDescent="0.25">
      <c r="A1080">
        <v>900413588</v>
      </c>
      <c r="B1080" t="s">
        <v>37</v>
      </c>
      <c r="D1080">
        <v>2017</v>
      </c>
      <c r="E1080" t="s">
        <v>4</v>
      </c>
      <c r="F1080" s="1">
        <v>45227</v>
      </c>
    </row>
    <row r="1081" spans="1:6" x14ac:dyDescent="0.25">
      <c r="A1081">
        <v>900521357</v>
      </c>
      <c r="B1081" t="s">
        <v>175</v>
      </c>
      <c r="D1081">
        <v>2016</v>
      </c>
      <c r="E1081" t="s">
        <v>4</v>
      </c>
      <c r="F1081" s="1">
        <v>1010540</v>
      </c>
    </row>
    <row r="1082" spans="1:6" x14ac:dyDescent="0.25">
      <c r="A1082">
        <v>900521357</v>
      </c>
      <c r="B1082" t="s">
        <v>175</v>
      </c>
      <c r="D1082">
        <v>2017</v>
      </c>
      <c r="E1082" t="s">
        <v>4</v>
      </c>
      <c r="F1082" s="1">
        <v>1623605</v>
      </c>
    </row>
    <row r="1083" spans="1:6" x14ac:dyDescent="0.25">
      <c r="A1083">
        <v>900535441</v>
      </c>
      <c r="B1083" t="s">
        <v>308</v>
      </c>
      <c r="D1083">
        <v>2016</v>
      </c>
      <c r="E1083" t="s">
        <v>4</v>
      </c>
      <c r="F1083" s="1">
        <v>692880</v>
      </c>
    </row>
    <row r="1084" spans="1:6" x14ac:dyDescent="0.25">
      <c r="A1084">
        <v>900535441</v>
      </c>
      <c r="B1084" t="s">
        <v>308</v>
      </c>
      <c r="D1084">
        <v>2017</v>
      </c>
      <c r="E1084" t="s">
        <v>4</v>
      </c>
      <c r="F1084" s="1">
        <v>388160</v>
      </c>
    </row>
    <row r="1085" spans="1:6" x14ac:dyDescent="0.25">
      <c r="A1085">
        <v>900668954</v>
      </c>
      <c r="B1085" t="s">
        <v>387</v>
      </c>
      <c r="D1085">
        <v>2016</v>
      </c>
      <c r="E1085" t="s">
        <v>4</v>
      </c>
      <c r="F1085" s="1">
        <v>2396</v>
      </c>
    </row>
    <row r="1086" spans="1:6" x14ac:dyDescent="0.25">
      <c r="A1086">
        <v>900668954</v>
      </c>
      <c r="B1086" t="s">
        <v>387</v>
      </c>
      <c r="D1086">
        <v>2017</v>
      </c>
      <c r="E1086" t="s">
        <v>4</v>
      </c>
      <c r="F1086" s="1">
        <v>2710</v>
      </c>
    </row>
    <row r="1087" spans="1:6" x14ac:dyDescent="0.25">
      <c r="A1087">
        <v>900749166</v>
      </c>
      <c r="B1087" t="s">
        <v>182</v>
      </c>
      <c r="D1087">
        <v>2016</v>
      </c>
      <c r="E1087" t="s">
        <v>4</v>
      </c>
      <c r="F1087" s="1">
        <v>1530370</v>
      </c>
    </row>
    <row r="1088" spans="1:6" x14ac:dyDescent="0.25">
      <c r="A1088">
        <v>900749166</v>
      </c>
      <c r="B1088" t="s">
        <v>182</v>
      </c>
      <c r="D1088">
        <v>2017</v>
      </c>
      <c r="E1088" t="s">
        <v>4</v>
      </c>
      <c r="F1088" s="1">
        <v>3681887</v>
      </c>
    </row>
    <row r="1089" spans="1:6" x14ac:dyDescent="0.25">
      <c r="A1089">
        <v>900797732</v>
      </c>
      <c r="B1089" t="s">
        <v>181</v>
      </c>
      <c r="D1089">
        <v>2015</v>
      </c>
      <c r="E1089" t="s">
        <v>4</v>
      </c>
      <c r="F1089" s="1">
        <v>4159</v>
      </c>
    </row>
    <row r="1090" spans="1:6" x14ac:dyDescent="0.25">
      <c r="A1090">
        <v>900797732</v>
      </c>
      <c r="B1090" t="s">
        <v>181</v>
      </c>
      <c r="D1090">
        <v>2016</v>
      </c>
      <c r="E1090" t="s">
        <v>4</v>
      </c>
      <c r="F1090" s="1">
        <v>246230</v>
      </c>
    </row>
    <row r="1091" spans="1:6" x14ac:dyDescent="0.25">
      <c r="A1091">
        <v>900797732</v>
      </c>
      <c r="B1091" t="s">
        <v>181</v>
      </c>
      <c r="D1091">
        <v>2017</v>
      </c>
      <c r="E1091" t="s">
        <v>4</v>
      </c>
      <c r="F1091" s="1">
        <v>47936</v>
      </c>
    </row>
    <row r="1092" spans="1:6" x14ac:dyDescent="0.25">
      <c r="A1092">
        <v>900818642</v>
      </c>
      <c r="B1092" t="s">
        <v>169</v>
      </c>
      <c r="D1092">
        <v>2016</v>
      </c>
      <c r="E1092" t="s">
        <v>4</v>
      </c>
      <c r="F1092" s="1">
        <v>444502</v>
      </c>
    </row>
    <row r="1093" spans="1:6" x14ac:dyDescent="0.25">
      <c r="A1093">
        <v>900818642</v>
      </c>
      <c r="B1093" t="s">
        <v>169</v>
      </c>
      <c r="D1093">
        <v>2017</v>
      </c>
      <c r="E1093" t="s">
        <v>4</v>
      </c>
      <c r="F1093" s="1">
        <v>924651</v>
      </c>
    </row>
    <row r="1094" spans="1:6" x14ac:dyDescent="0.25">
      <c r="A1094">
        <v>800014246</v>
      </c>
      <c r="B1094" t="s">
        <v>332</v>
      </c>
      <c r="D1094">
        <v>2016</v>
      </c>
      <c r="E1094" t="s">
        <v>7</v>
      </c>
      <c r="F1094" s="1">
        <v>3991880</v>
      </c>
    </row>
    <row r="1095" spans="1:6" x14ac:dyDescent="0.25">
      <c r="A1095">
        <v>800028455</v>
      </c>
      <c r="B1095" t="s">
        <v>0</v>
      </c>
      <c r="D1095">
        <v>2016</v>
      </c>
      <c r="E1095" t="s">
        <v>7</v>
      </c>
      <c r="F1095" s="1">
        <v>683186</v>
      </c>
    </row>
    <row r="1096" spans="1:6" x14ac:dyDescent="0.25">
      <c r="A1096">
        <v>800093117</v>
      </c>
      <c r="B1096" t="s">
        <v>334</v>
      </c>
      <c r="D1096">
        <v>2016</v>
      </c>
      <c r="E1096" t="s">
        <v>7</v>
      </c>
      <c r="F1096" s="1">
        <v>5416378</v>
      </c>
    </row>
    <row r="1097" spans="1:6" x14ac:dyDescent="0.25">
      <c r="A1097">
        <v>800094968</v>
      </c>
      <c r="B1097" t="s">
        <v>336</v>
      </c>
      <c r="D1097">
        <v>2016</v>
      </c>
      <c r="E1097" t="s">
        <v>7</v>
      </c>
      <c r="F1097" s="1">
        <v>5491872</v>
      </c>
    </row>
    <row r="1098" spans="1:6" x14ac:dyDescent="0.25">
      <c r="A1098">
        <v>800140959</v>
      </c>
      <c r="B1098" t="s">
        <v>340</v>
      </c>
      <c r="D1098">
        <v>2016</v>
      </c>
      <c r="E1098" t="s">
        <v>7</v>
      </c>
      <c r="F1098" s="1">
        <v>935822</v>
      </c>
    </row>
    <row r="1099" spans="1:6" x14ac:dyDescent="0.25">
      <c r="A1099">
        <v>800173155</v>
      </c>
      <c r="B1099" t="s">
        <v>341</v>
      </c>
      <c r="D1099">
        <v>2015</v>
      </c>
      <c r="E1099" t="s">
        <v>7</v>
      </c>
      <c r="F1099" s="1">
        <v>6029999</v>
      </c>
    </row>
    <row r="1100" spans="1:6" x14ac:dyDescent="0.25">
      <c r="A1100">
        <v>800173155</v>
      </c>
      <c r="B1100" t="s">
        <v>341</v>
      </c>
      <c r="D1100">
        <v>2016</v>
      </c>
      <c r="E1100" t="s">
        <v>7</v>
      </c>
      <c r="F1100" s="1">
        <v>8720032</v>
      </c>
    </row>
    <row r="1101" spans="1:6" x14ac:dyDescent="0.25">
      <c r="A1101">
        <v>800182330</v>
      </c>
      <c r="B1101" t="s">
        <v>342</v>
      </c>
      <c r="D1101">
        <v>2016</v>
      </c>
      <c r="E1101" t="s">
        <v>7</v>
      </c>
      <c r="F1101" s="1">
        <v>12456737</v>
      </c>
    </row>
    <row r="1102" spans="1:6" x14ac:dyDescent="0.25">
      <c r="A1102">
        <v>800185295</v>
      </c>
      <c r="B1102" t="s">
        <v>344</v>
      </c>
      <c r="D1102">
        <v>2016</v>
      </c>
      <c r="E1102" t="s">
        <v>7</v>
      </c>
      <c r="F1102" s="1">
        <v>1544534</v>
      </c>
    </row>
    <row r="1103" spans="1:6" x14ac:dyDescent="0.25">
      <c r="A1103">
        <v>800200598</v>
      </c>
      <c r="B1103" t="s">
        <v>345</v>
      </c>
      <c r="D1103">
        <v>2016</v>
      </c>
      <c r="E1103" t="s">
        <v>7</v>
      </c>
      <c r="F1103" s="1">
        <v>542564</v>
      </c>
    </row>
    <row r="1104" spans="1:6" x14ac:dyDescent="0.25">
      <c r="A1104">
        <v>800233881</v>
      </c>
      <c r="B1104" t="s">
        <v>161</v>
      </c>
      <c r="D1104">
        <v>2016</v>
      </c>
      <c r="E1104" t="s">
        <v>7</v>
      </c>
      <c r="F1104" s="1">
        <v>5927367</v>
      </c>
    </row>
    <row r="1105" spans="1:6" x14ac:dyDescent="0.25">
      <c r="A1105">
        <v>800240724</v>
      </c>
      <c r="B1105" t="s">
        <v>348</v>
      </c>
      <c r="D1105">
        <v>2016</v>
      </c>
      <c r="E1105" t="s">
        <v>7</v>
      </c>
      <c r="F1105" s="1">
        <v>861049</v>
      </c>
    </row>
    <row r="1106" spans="1:6" x14ac:dyDescent="0.25">
      <c r="A1106">
        <v>811032292</v>
      </c>
      <c r="B1106" t="s">
        <v>349</v>
      </c>
      <c r="D1106">
        <v>2016</v>
      </c>
      <c r="E1106" t="s">
        <v>7</v>
      </c>
      <c r="F1106" s="1">
        <v>370656</v>
      </c>
    </row>
    <row r="1107" spans="1:6" x14ac:dyDescent="0.25">
      <c r="A1107">
        <v>830023542</v>
      </c>
      <c r="B1107" t="s">
        <v>146</v>
      </c>
      <c r="D1107">
        <v>2015</v>
      </c>
      <c r="E1107" t="s">
        <v>7</v>
      </c>
      <c r="F1107" s="1">
        <v>2296181</v>
      </c>
    </row>
    <row r="1108" spans="1:6" x14ac:dyDescent="0.25">
      <c r="A1108">
        <v>830023542</v>
      </c>
      <c r="B1108" t="s">
        <v>146</v>
      </c>
      <c r="D1108">
        <v>2016</v>
      </c>
      <c r="E1108" t="s">
        <v>7</v>
      </c>
      <c r="F1108" s="1">
        <v>748085</v>
      </c>
    </row>
    <row r="1109" spans="1:6" x14ac:dyDescent="0.25">
      <c r="A1109">
        <v>830058272</v>
      </c>
      <c r="B1109" t="s">
        <v>352</v>
      </c>
      <c r="D1109">
        <v>2015</v>
      </c>
      <c r="E1109" t="s">
        <v>7</v>
      </c>
      <c r="F1109" s="1">
        <v>9675</v>
      </c>
    </row>
    <row r="1110" spans="1:6" x14ac:dyDescent="0.25">
      <c r="A1110">
        <v>830058272</v>
      </c>
      <c r="B1110" t="s">
        <v>352</v>
      </c>
      <c r="D1110">
        <v>2016</v>
      </c>
      <c r="E1110" t="s">
        <v>7</v>
      </c>
      <c r="F1110" s="1">
        <v>16345</v>
      </c>
    </row>
    <row r="1111" spans="1:6" x14ac:dyDescent="0.25">
      <c r="A1111">
        <v>830094920</v>
      </c>
      <c r="B1111" t="s">
        <v>350</v>
      </c>
      <c r="D1111">
        <v>2016</v>
      </c>
      <c r="E1111" t="s">
        <v>7</v>
      </c>
      <c r="F1111" s="1">
        <v>12902240</v>
      </c>
    </row>
    <row r="1112" spans="1:6" x14ac:dyDescent="0.25">
      <c r="A1112">
        <v>830097620</v>
      </c>
      <c r="B1112" t="s">
        <v>290</v>
      </c>
      <c r="D1112">
        <v>2016</v>
      </c>
      <c r="E1112" t="s">
        <v>7</v>
      </c>
      <c r="F1112" s="1">
        <v>7656043</v>
      </c>
    </row>
    <row r="1113" spans="1:6" x14ac:dyDescent="0.25">
      <c r="A1113">
        <v>830116629</v>
      </c>
      <c r="B1113" t="s">
        <v>354</v>
      </c>
      <c r="D1113">
        <v>2016</v>
      </c>
      <c r="E1113" t="s">
        <v>7</v>
      </c>
      <c r="F1113" s="1">
        <v>81316</v>
      </c>
    </row>
    <row r="1114" spans="1:6" x14ac:dyDescent="0.25">
      <c r="A1114">
        <v>830124992</v>
      </c>
      <c r="B1114" t="s">
        <v>357</v>
      </c>
      <c r="D1114">
        <v>2015</v>
      </c>
      <c r="E1114" t="s">
        <v>7</v>
      </c>
      <c r="F1114" s="1">
        <v>3186</v>
      </c>
    </row>
    <row r="1115" spans="1:6" x14ac:dyDescent="0.25">
      <c r="A1115">
        <v>830124992</v>
      </c>
      <c r="B1115" t="s">
        <v>357</v>
      </c>
      <c r="D1115">
        <v>2016</v>
      </c>
      <c r="E1115" t="s">
        <v>7</v>
      </c>
      <c r="F1115" s="1">
        <v>164806</v>
      </c>
    </row>
    <row r="1116" spans="1:6" x14ac:dyDescent="0.25">
      <c r="A1116">
        <v>860000656</v>
      </c>
      <c r="B1116" t="s">
        <v>221</v>
      </c>
      <c r="D1116">
        <v>2015</v>
      </c>
      <c r="E1116" t="s">
        <v>7</v>
      </c>
      <c r="F1116" s="1">
        <v>2747043</v>
      </c>
    </row>
    <row r="1117" spans="1:6" x14ac:dyDescent="0.25">
      <c r="A1117">
        <v>860000656</v>
      </c>
      <c r="B1117" t="s">
        <v>221</v>
      </c>
      <c r="D1117">
        <v>2016</v>
      </c>
      <c r="E1117" t="s">
        <v>7</v>
      </c>
      <c r="F1117" s="1">
        <v>3088711</v>
      </c>
    </row>
    <row r="1118" spans="1:6" x14ac:dyDescent="0.25">
      <c r="A1118">
        <v>860001986</v>
      </c>
      <c r="B1118" t="s">
        <v>293</v>
      </c>
      <c r="D1118">
        <v>2016</v>
      </c>
      <c r="E1118" t="s">
        <v>7</v>
      </c>
      <c r="F1118" s="1">
        <v>1140845</v>
      </c>
    </row>
    <row r="1119" spans="1:6" x14ac:dyDescent="0.25">
      <c r="A1119">
        <v>860002837</v>
      </c>
      <c r="B1119" t="s">
        <v>227</v>
      </c>
      <c r="D1119">
        <v>2015</v>
      </c>
      <c r="E1119" t="s">
        <v>7</v>
      </c>
      <c r="F1119" s="1">
        <v>1691300</v>
      </c>
    </row>
    <row r="1120" spans="1:6" x14ac:dyDescent="0.25">
      <c r="A1120">
        <v>860002837</v>
      </c>
      <c r="B1120" t="s">
        <v>227</v>
      </c>
      <c r="D1120">
        <v>2016</v>
      </c>
      <c r="E1120" t="s">
        <v>7</v>
      </c>
      <c r="F1120" s="1">
        <v>1088441</v>
      </c>
    </row>
    <row r="1121" spans="1:6" x14ac:dyDescent="0.25">
      <c r="A1121">
        <v>860009250</v>
      </c>
      <c r="B1121" t="s">
        <v>362</v>
      </c>
      <c r="D1121">
        <v>2016</v>
      </c>
      <c r="E1121" t="s">
        <v>7</v>
      </c>
      <c r="F1121" s="1">
        <v>69696</v>
      </c>
    </row>
    <row r="1122" spans="1:6" x14ac:dyDescent="0.25">
      <c r="A1122">
        <v>860014285</v>
      </c>
      <c r="B1122" t="s">
        <v>356</v>
      </c>
      <c r="D1122">
        <v>2016</v>
      </c>
      <c r="E1122" t="s">
        <v>7</v>
      </c>
      <c r="F1122" s="1">
        <v>72492</v>
      </c>
    </row>
    <row r="1123" spans="1:6" x14ac:dyDescent="0.25">
      <c r="A1123">
        <v>860031361</v>
      </c>
      <c r="B1123" t="s">
        <v>297</v>
      </c>
      <c r="D1123">
        <v>2016</v>
      </c>
      <c r="E1123" t="s">
        <v>7</v>
      </c>
      <c r="F1123" s="1">
        <v>161832</v>
      </c>
    </row>
    <row r="1124" spans="1:6" x14ac:dyDescent="0.25">
      <c r="A1124">
        <v>860058070</v>
      </c>
      <c r="B1124" t="s">
        <v>364</v>
      </c>
      <c r="D1124">
        <v>2015</v>
      </c>
      <c r="E1124" t="s">
        <v>7</v>
      </c>
      <c r="F1124" s="1">
        <v>10847662</v>
      </c>
    </row>
    <row r="1125" spans="1:6" x14ac:dyDescent="0.25">
      <c r="A1125">
        <v>860058070</v>
      </c>
      <c r="B1125" t="s">
        <v>364</v>
      </c>
      <c r="D1125">
        <v>2016</v>
      </c>
      <c r="E1125" t="s">
        <v>7</v>
      </c>
      <c r="F1125" s="1">
        <v>14670722</v>
      </c>
    </row>
    <row r="1126" spans="1:6" x14ac:dyDescent="0.25">
      <c r="A1126">
        <v>860059851</v>
      </c>
      <c r="B1126" t="s">
        <v>365</v>
      </c>
      <c r="D1126">
        <v>2015</v>
      </c>
      <c r="E1126" t="s">
        <v>7</v>
      </c>
      <c r="F1126" s="1">
        <v>2598120</v>
      </c>
    </row>
    <row r="1127" spans="1:6" x14ac:dyDescent="0.25">
      <c r="A1127">
        <v>860059851</v>
      </c>
      <c r="B1127" t="s">
        <v>365</v>
      </c>
      <c r="D1127">
        <v>2016</v>
      </c>
      <c r="E1127" t="s">
        <v>7</v>
      </c>
      <c r="F1127" s="1">
        <v>808834</v>
      </c>
    </row>
    <row r="1128" spans="1:6" x14ac:dyDescent="0.25">
      <c r="A1128">
        <v>860077099</v>
      </c>
      <c r="B1128" t="s">
        <v>371</v>
      </c>
      <c r="D1128">
        <v>2016</v>
      </c>
      <c r="E1128" t="s">
        <v>7</v>
      </c>
      <c r="F1128" s="1">
        <v>648940</v>
      </c>
    </row>
    <row r="1129" spans="1:6" x14ac:dyDescent="0.25">
      <c r="A1129">
        <v>860078977</v>
      </c>
      <c r="B1129" t="s">
        <v>144</v>
      </c>
      <c r="D1129">
        <v>2016</v>
      </c>
      <c r="E1129" t="s">
        <v>7</v>
      </c>
      <c r="F1129" s="1">
        <v>68271</v>
      </c>
    </row>
    <row r="1130" spans="1:6" x14ac:dyDescent="0.25">
      <c r="A1130">
        <v>860354402</v>
      </c>
      <c r="B1130" t="s">
        <v>295</v>
      </c>
      <c r="D1130">
        <v>2016</v>
      </c>
      <c r="E1130" t="s">
        <v>7</v>
      </c>
      <c r="F1130" s="1">
        <v>497776</v>
      </c>
    </row>
    <row r="1131" spans="1:6" x14ac:dyDescent="0.25">
      <c r="A1131">
        <v>860505064</v>
      </c>
      <c r="B1131" t="s">
        <v>361</v>
      </c>
      <c r="D1131">
        <v>2016</v>
      </c>
      <c r="E1131" t="s">
        <v>7</v>
      </c>
      <c r="F1131" s="1">
        <v>29168</v>
      </c>
    </row>
    <row r="1132" spans="1:6" x14ac:dyDescent="0.25">
      <c r="A1132">
        <v>860510628</v>
      </c>
      <c r="B1132" t="s">
        <v>373</v>
      </c>
      <c r="D1132">
        <v>2015</v>
      </c>
      <c r="E1132" t="s">
        <v>7</v>
      </c>
      <c r="F1132" s="1">
        <v>398086</v>
      </c>
    </row>
    <row r="1133" spans="1:6" x14ac:dyDescent="0.25">
      <c r="A1133">
        <v>860510628</v>
      </c>
      <c r="B1133" t="s">
        <v>373</v>
      </c>
      <c r="D1133">
        <v>2016</v>
      </c>
      <c r="E1133" t="s">
        <v>7</v>
      </c>
      <c r="F1133" s="1">
        <v>726718</v>
      </c>
    </row>
    <row r="1134" spans="1:6" x14ac:dyDescent="0.25">
      <c r="A1134">
        <v>860515523</v>
      </c>
      <c r="B1134" t="s">
        <v>231</v>
      </c>
      <c r="D1134">
        <v>2015</v>
      </c>
      <c r="E1134" t="s">
        <v>7</v>
      </c>
      <c r="F1134" s="1">
        <v>126004</v>
      </c>
    </row>
    <row r="1135" spans="1:6" x14ac:dyDescent="0.25">
      <c r="A1135">
        <v>860515523</v>
      </c>
      <c r="B1135" t="s">
        <v>231</v>
      </c>
      <c r="D1135">
        <v>2016</v>
      </c>
      <c r="E1135" t="s">
        <v>7</v>
      </c>
      <c r="F1135" s="1">
        <v>208211</v>
      </c>
    </row>
    <row r="1136" spans="1:6" x14ac:dyDescent="0.25">
      <c r="A1136">
        <v>860527800</v>
      </c>
      <c r="B1136" t="s">
        <v>296</v>
      </c>
      <c r="D1136">
        <v>2016</v>
      </c>
      <c r="E1136" t="s">
        <v>7</v>
      </c>
      <c r="F1136" s="1">
        <v>1729874</v>
      </c>
    </row>
    <row r="1137" spans="1:6" x14ac:dyDescent="0.25">
      <c r="A1137">
        <v>860532790</v>
      </c>
      <c r="B1137" t="s">
        <v>374</v>
      </c>
      <c r="D1137">
        <v>2016</v>
      </c>
      <c r="E1137" t="s">
        <v>7</v>
      </c>
      <c r="F1137" s="1">
        <v>77065</v>
      </c>
    </row>
    <row r="1138" spans="1:6" x14ac:dyDescent="0.25">
      <c r="A1138">
        <v>890205645</v>
      </c>
      <c r="B1138" t="s">
        <v>166</v>
      </c>
      <c r="D1138">
        <v>2016</v>
      </c>
      <c r="E1138" t="s">
        <v>7</v>
      </c>
      <c r="F1138" s="1">
        <v>26289415</v>
      </c>
    </row>
    <row r="1139" spans="1:6" x14ac:dyDescent="0.25">
      <c r="A1139">
        <v>890312765</v>
      </c>
      <c r="B1139" t="s">
        <v>363</v>
      </c>
      <c r="D1139">
        <v>2016</v>
      </c>
      <c r="E1139" t="s">
        <v>7</v>
      </c>
      <c r="F1139" s="1">
        <v>486366</v>
      </c>
    </row>
    <row r="1140" spans="1:6" x14ac:dyDescent="0.25">
      <c r="A1140">
        <v>890806999</v>
      </c>
      <c r="B1140" t="s">
        <v>366</v>
      </c>
      <c r="D1140">
        <v>2016</v>
      </c>
      <c r="E1140" t="s">
        <v>7</v>
      </c>
      <c r="F1140" s="1">
        <v>99284</v>
      </c>
    </row>
    <row r="1141" spans="1:6" x14ac:dyDescent="0.25">
      <c r="A1141">
        <v>890903035</v>
      </c>
      <c r="B1141" t="s">
        <v>369</v>
      </c>
      <c r="D1141">
        <v>2015</v>
      </c>
      <c r="E1141" t="s">
        <v>7</v>
      </c>
      <c r="F1141" s="1">
        <v>15752636</v>
      </c>
    </row>
    <row r="1142" spans="1:6" x14ac:dyDescent="0.25">
      <c r="A1142">
        <v>890903035</v>
      </c>
      <c r="B1142" t="s">
        <v>369</v>
      </c>
      <c r="D1142">
        <v>2016</v>
      </c>
      <c r="E1142" t="s">
        <v>7</v>
      </c>
      <c r="F1142" s="1">
        <v>27909487</v>
      </c>
    </row>
    <row r="1143" spans="1:6" x14ac:dyDescent="0.25">
      <c r="A1143">
        <v>890903055</v>
      </c>
      <c r="B1143" t="s">
        <v>232</v>
      </c>
      <c r="D1143">
        <v>2015</v>
      </c>
      <c r="E1143" t="s">
        <v>7</v>
      </c>
      <c r="F1143" s="1">
        <v>2497774</v>
      </c>
    </row>
    <row r="1144" spans="1:6" x14ac:dyDescent="0.25">
      <c r="A1144">
        <v>890903055</v>
      </c>
      <c r="B1144" t="s">
        <v>232</v>
      </c>
      <c r="D1144">
        <v>2016</v>
      </c>
      <c r="E1144" t="s">
        <v>7</v>
      </c>
      <c r="F1144" s="1">
        <v>3575415</v>
      </c>
    </row>
    <row r="1145" spans="1:6" x14ac:dyDescent="0.25">
      <c r="A1145">
        <v>890905022</v>
      </c>
      <c r="B1145" t="s">
        <v>370</v>
      </c>
      <c r="D1145">
        <v>2015</v>
      </c>
      <c r="E1145" t="s">
        <v>7</v>
      </c>
      <c r="F1145" s="1">
        <v>1822838</v>
      </c>
    </row>
    <row r="1146" spans="1:6" x14ac:dyDescent="0.25">
      <c r="A1146">
        <v>890905022</v>
      </c>
      <c r="B1146" t="s">
        <v>370</v>
      </c>
      <c r="D1146">
        <v>2016</v>
      </c>
      <c r="E1146" t="s">
        <v>7</v>
      </c>
      <c r="F1146" s="1">
        <v>1202953</v>
      </c>
    </row>
    <row r="1147" spans="1:6" x14ac:dyDescent="0.25">
      <c r="A1147">
        <v>890908097</v>
      </c>
      <c r="B1147" t="s">
        <v>377</v>
      </c>
      <c r="D1147">
        <v>2016</v>
      </c>
      <c r="E1147" t="s">
        <v>7</v>
      </c>
      <c r="F1147" s="1">
        <v>88017</v>
      </c>
    </row>
    <row r="1148" spans="1:6" x14ac:dyDescent="0.25">
      <c r="A1148">
        <v>890908901</v>
      </c>
      <c r="B1148" t="s">
        <v>372</v>
      </c>
      <c r="D1148">
        <v>2015</v>
      </c>
      <c r="E1148" t="s">
        <v>7</v>
      </c>
      <c r="F1148" s="1">
        <v>4201078</v>
      </c>
    </row>
    <row r="1149" spans="1:6" x14ac:dyDescent="0.25">
      <c r="A1149">
        <v>890908901</v>
      </c>
      <c r="B1149" t="s">
        <v>372</v>
      </c>
      <c r="D1149">
        <v>2016</v>
      </c>
      <c r="E1149" t="s">
        <v>7</v>
      </c>
      <c r="F1149" s="1">
        <v>4524947</v>
      </c>
    </row>
    <row r="1150" spans="1:6" x14ac:dyDescent="0.25">
      <c r="A1150">
        <v>890910447</v>
      </c>
      <c r="B1150" t="s">
        <v>300</v>
      </c>
      <c r="D1150">
        <v>2016</v>
      </c>
      <c r="E1150" t="s">
        <v>7</v>
      </c>
      <c r="F1150" s="1">
        <v>663140</v>
      </c>
    </row>
    <row r="1151" spans="1:6" x14ac:dyDescent="0.25">
      <c r="A1151">
        <v>890911431</v>
      </c>
      <c r="B1151" t="s">
        <v>378</v>
      </c>
      <c r="D1151">
        <v>2016</v>
      </c>
      <c r="E1151" t="s">
        <v>7</v>
      </c>
      <c r="F1151" s="1">
        <v>7589161</v>
      </c>
    </row>
    <row r="1152" spans="1:6" x14ac:dyDescent="0.25">
      <c r="A1152">
        <v>890920656</v>
      </c>
      <c r="B1152" t="s">
        <v>302</v>
      </c>
      <c r="D1152">
        <v>2016</v>
      </c>
      <c r="E1152" t="s">
        <v>7</v>
      </c>
      <c r="F1152" s="1">
        <v>68758</v>
      </c>
    </row>
    <row r="1153" spans="1:6" x14ac:dyDescent="0.25">
      <c r="A1153">
        <v>890928186</v>
      </c>
      <c r="B1153" t="s">
        <v>303</v>
      </c>
      <c r="D1153">
        <v>2016</v>
      </c>
      <c r="E1153" t="s">
        <v>7</v>
      </c>
      <c r="F1153" s="1">
        <v>748838</v>
      </c>
    </row>
    <row r="1154" spans="1:6" x14ac:dyDescent="0.25">
      <c r="A1154">
        <v>890932424</v>
      </c>
      <c r="B1154" t="s">
        <v>379</v>
      </c>
      <c r="D1154">
        <v>2016</v>
      </c>
      <c r="E1154" t="s">
        <v>7</v>
      </c>
      <c r="F1154" s="1">
        <v>6751155</v>
      </c>
    </row>
    <row r="1155" spans="1:6" x14ac:dyDescent="0.25">
      <c r="A1155">
        <v>890939355</v>
      </c>
      <c r="B1155" t="s">
        <v>35</v>
      </c>
      <c r="D1155">
        <v>2015</v>
      </c>
      <c r="E1155" t="s">
        <v>7</v>
      </c>
      <c r="F1155" s="1">
        <v>1801860</v>
      </c>
    </row>
    <row r="1156" spans="1:6" x14ac:dyDescent="0.25">
      <c r="A1156">
        <v>890939355</v>
      </c>
      <c r="B1156" t="s">
        <v>35</v>
      </c>
      <c r="D1156">
        <v>2016</v>
      </c>
      <c r="E1156" t="s">
        <v>7</v>
      </c>
      <c r="F1156" s="1">
        <v>1122794</v>
      </c>
    </row>
    <row r="1157" spans="1:6" x14ac:dyDescent="0.25">
      <c r="A1157">
        <v>890940026</v>
      </c>
      <c r="B1157" t="s">
        <v>304</v>
      </c>
      <c r="D1157">
        <v>2016</v>
      </c>
      <c r="E1157" t="s">
        <v>7</v>
      </c>
      <c r="F1157" s="1">
        <v>831766</v>
      </c>
    </row>
    <row r="1158" spans="1:6" x14ac:dyDescent="0.25">
      <c r="A1158">
        <v>900018975</v>
      </c>
      <c r="B1158" t="s">
        <v>376</v>
      </c>
      <c r="D1158">
        <v>2015</v>
      </c>
      <c r="E1158" t="s">
        <v>7</v>
      </c>
      <c r="F1158" s="1">
        <v>413482</v>
      </c>
    </row>
    <row r="1159" spans="1:6" x14ac:dyDescent="0.25">
      <c r="A1159">
        <v>900018975</v>
      </c>
      <c r="B1159" t="s">
        <v>376</v>
      </c>
      <c r="D1159">
        <v>2016</v>
      </c>
      <c r="E1159" t="s">
        <v>7</v>
      </c>
      <c r="F1159" s="1">
        <v>824628</v>
      </c>
    </row>
    <row r="1160" spans="1:6" x14ac:dyDescent="0.25">
      <c r="A1160">
        <v>900035722</v>
      </c>
      <c r="B1160" t="s">
        <v>298</v>
      </c>
      <c r="D1160">
        <v>2016</v>
      </c>
      <c r="E1160" t="s">
        <v>7</v>
      </c>
      <c r="F1160" s="1">
        <v>2236</v>
      </c>
    </row>
    <row r="1161" spans="1:6" x14ac:dyDescent="0.25">
      <c r="A1161">
        <v>900087151</v>
      </c>
      <c r="B1161" t="s">
        <v>383</v>
      </c>
      <c r="D1161">
        <v>2016</v>
      </c>
      <c r="E1161" t="s">
        <v>7</v>
      </c>
      <c r="F1161" s="1">
        <v>5986403</v>
      </c>
    </row>
    <row r="1162" spans="1:6" x14ac:dyDescent="0.25">
      <c r="A1162">
        <v>900139110</v>
      </c>
      <c r="B1162" t="s">
        <v>301</v>
      </c>
      <c r="D1162">
        <v>2016</v>
      </c>
      <c r="E1162" t="s">
        <v>7</v>
      </c>
      <c r="F1162" s="1">
        <v>339905</v>
      </c>
    </row>
    <row r="1163" spans="1:6" x14ac:dyDescent="0.25">
      <c r="A1163">
        <v>900190385</v>
      </c>
      <c r="B1163" t="s">
        <v>380</v>
      </c>
      <c r="D1163">
        <v>2015</v>
      </c>
      <c r="E1163" t="s">
        <v>7</v>
      </c>
      <c r="F1163" s="1">
        <v>16603335</v>
      </c>
    </row>
    <row r="1164" spans="1:6" x14ac:dyDescent="0.25">
      <c r="A1164">
        <v>900190385</v>
      </c>
      <c r="B1164" t="s">
        <v>380</v>
      </c>
      <c r="D1164">
        <v>2016</v>
      </c>
      <c r="E1164" t="s">
        <v>7</v>
      </c>
      <c r="F1164" s="1">
        <v>5603823</v>
      </c>
    </row>
    <row r="1165" spans="1:6" x14ac:dyDescent="0.25">
      <c r="A1165">
        <v>900192242</v>
      </c>
      <c r="B1165" t="s">
        <v>381</v>
      </c>
      <c r="D1165" t="s">
        <v>398</v>
      </c>
      <c r="E1165" t="s">
        <v>7</v>
      </c>
      <c r="F1165" s="1">
        <v>175779</v>
      </c>
    </row>
    <row r="1166" spans="1:6" x14ac:dyDescent="0.25">
      <c r="A1166">
        <v>900192242</v>
      </c>
      <c r="B1166" t="s">
        <v>381</v>
      </c>
      <c r="D1166" t="s">
        <v>399</v>
      </c>
      <c r="E1166" t="s">
        <v>7</v>
      </c>
      <c r="F1166" s="1">
        <v>879148</v>
      </c>
    </row>
    <row r="1167" spans="1:6" x14ac:dyDescent="0.25">
      <c r="A1167">
        <v>900192242</v>
      </c>
      <c r="B1167" t="s">
        <v>381</v>
      </c>
      <c r="D1167" t="s">
        <v>402</v>
      </c>
      <c r="E1167" t="s">
        <v>7</v>
      </c>
      <c r="F1167" s="1">
        <v>1698486</v>
      </c>
    </row>
    <row r="1168" spans="1:6" x14ac:dyDescent="0.25">
      <c r="A1168">
        <v>900193192</v>
      </c>
      <c r="B1168" t="s">
        <v>305</v>
      </c>
      <c r="D1168">
        <v>2016</v>
      </c>
      <c r="E1168" t="s">
        <v>7</v>
      </c>
      <c r="F1168" s="1">
        <v>2007196</v>
      </c>
    </row>
    <row r="1169" spans="1:6" x14ac:dyDescent="0.25">
      <c r="A1169">
        <v>900206480</v>
      </c>
      <c r="B1169" t="s">
        <v>306</v>
      </c>
      <c r="D1169">
        <v>2016</v>
      </c>
      <c r="E1169" t="s">
        <v>7</v>
      </c>
      <c r="F1169" s="1">
        <v>257913</v>
      </c>
    </row>
    <row r="1170" spans="1:6" x14ac:dyDescent="0.25">
      <c r="A1170">
        <v>900206483</v>
      </c>
      <c r="B1170" t="s">
        <v>307</v>
      </c>
      <c r="D1170">
        <v>2016</v>
      </c>
      <c r="E1170" t="s">
        <v>7</v>
      </c>
      <c r="F1170" s="1">
        <v>364761</v>
      </c>
    </row>
    <row r="1171" spans="1:6" x14ac:dyDescent="0.25">
      <c r="A1171">
        <v>900315057</v>
      </c>
      <c r="B1171" t="s">
        <v>385</v>
      </c>
      <c r="D1171">
        <v>2016</v>
      </c>
      <c r="E1171" t="s">
        <v>7</v>
      </c>
      <c r="F1171" s="1">
        <v>35750</v>
      </c>
    </row>
    <row r="1172" spans="1:6" x14ac:dyDescent="0.25">
      <c r="A1172">
        <v>900378893</v>
      </c>
      <c r="B1172" t="s">
        <v>386</v>
      </c>
      <c r="D1172">
        <v>2016</v>
      </c>
      <c r="E1172" t="s">
        <v>7</v>
      </c>
      <c r="F1172" s="1">
        <v>3025708</v>
      </c>
    </row>
    <row r="1173" spans="1:6" x14ac:dyDescent="0.25">
      <c r="A1173">
        <v>900390238</v>
      </c>
      <c r="B1173" t="s">
        <v>177</v>
      </c>
      <c r="D1173" t="s">
        <v>398</v>
      </c>
      <c r="E1173" t="s">
        <v>7</v>
      </c>
      <c r="F1173" s="1">
        <v>1311</v>
      </c>
    </row>
    <row r="1174" spans="1:6" x14ac:dyDescent="0.25">
      <c r="A1174">
        <v>900390238</v>
      </c>
      <c r="B1174" t="s">
        <v>177</v>
      </c>
      <c r="D1174" t="s">
        <v>399</v>
      </c>
      <c r="E1174" t="s">
        <v>7</v>
      </c>
      <c r="F1174" s="1">
        <v>45892</v>
      </c>
    </row>
    <row r="1175" spans="1:6" x14ac:dyDescent="0.25">
      <c r="A1175">
        <v>900413588</v>
      </c>
      <c r="B1175" t="s">
        <v>37</v>
      </c>
      <c r="D1175">
        <v>2016</v>
      </c>
      <c r="E1175" t="s">
        <v>7</v>
      </c>
      <c r="F1175" s="1">
        <v>119610</v>
      </c>
    </row>
    <row r="1176" spans="1:6" x14ac:dyDescent="0.25">
      <c r="A1176">
        <v>900521357</v>
      </c>
      <c r="B1176" t="s">
        <v>175</v>
      </c>
      <c r="D1176">
        <v>2016</v>
      </c>
      <c r="E1176" t="s">
        <v>7</v>
      </c>
      <c r="F1176" s="1">
        <v>1343479</v>
      </c>
    </row>
    <row r="1177" spans="1:6" x14ac:dyDescent="0.25">
      <c r="A1177">
        <v>900749166</v>
      </c>
      <c r="B1177" t="s">
        <v>182</v>
      </c>
      <c r="D1177">
        <v>2016</v>
      </c>
      <c r="E1177" t="s">
        <v>7</v>
      </c>
      <c r="F1177" s="1">
        <v>521581</v>
      </c>
    </row>
    <row r="1178" spans="1:6" x14ac:dyDescent="0.25">
      <c r="A1178">
        <v>900797732</v>
      </c>
      <c r="B1178" t="s">
        <v>181</v>
      </c>
      <c r="D1178">
        <v>2015</v>
      </c>
      <c r="E1178" t="s">
        <v>7</v>
      </c>
      <c r="F1178" s="1">
        <v>2619720</v>
      </c>
    </row>
    <row r="1179" spans="1:6" x14ac:dyDescent="0.25">
      <c r="A1179">
        <v>800014246</v>
      </c>
      <c r="B1179" t="s">
        <v>332</v>
      </c>
      <c r="D1179">
        <v>2016</v>
      </c>
      <c r="E1179" t="s">
        <v>8</v>
      </c>
      <c r="F1179" s="1">
        <v>12145502</v>
      </c>
    </row>
    <row r="1180" spans="1:6" x14ac:dyDescent="0.25">
      <c r="A1180">
        <v>800014246</v>
      </c>
      <c r="B1180" t="s">
        <v>332</v>
      </c>
      <c r="D1180">
        <v>2017</v>
      </c>
      <c r="E1180" t="s">
        <v>8</v>
      </c>
      <c r="F1180" s="1">
        <v>16294925</v>
      </c>
    </row>
    <row r="1181" spans="1:6" x14ac:dyDescent="0.25">
      <c r="A1181">
        <v>800028455</v>
      </c>
      <c r="B1181" t="s">
        <v>0</v>
      </c>
      <c r="D1181">
        <v>2016</v>
      </c>
      <c r="E1181" t="s">
        <v>8</v>
      </c>
      <c r="F1181" s="1">
        <v>439044</v>
      </c>
    </row>
    <row r="1182" spans="1:6" x14ac:dyDescent="0.25">
      <c r="A1182">
        <v>800093117</v>
      </c>
      <c r="B1182" t="s">
        <v>334</v>
      </c>
      <c r="D1182">
        <v>2016</v>
      </c>
      <c r="E1182" t="s">
        <v>8</v>
      </c>
      <c r="F1182" s="1">
        <v>106244220</v>
      </c>
    </row>
    <row r="1183" spans="1:6" x14ac:dyDescent="0.25">
      <c r="A1183">
        <v>800093117</v>
      </c>
      <c r="B1183" t="s">
        <v>334</v>
      </c>
      <c r="D1183">
        <v>2017</v>
      </c>
      <c r="E1183" t="s">
        <v>8</v>
      </c>
      <c r="F1183" s="1">
        <v>68099153</v>
      </c>
    </row>
    <row r="1184" spans="1:6" x14ac:dyDescent="0.25">
      <c r="A1184">
        <v>800094968</v>
      </c>
      <c r="B1184" t="s">
        <v>336</v>
      </c>
      <c r="D1184">
        <v>2016</v>
      </c>
      <c r="E1184" t="s">
        <v>8</v>
      </c>
      <c r="F1184" s="1">
        <v>110183250</v>
      </c>
    </row>
    <row r="1185" spans="1:6" x14ac:dyDescent="0.25">
      <c r="A1185">
        <v>800094968</v>
      </c>
      <c r="B1185" t="s">
        <v>336</v>
      </c>
      <c r="D1185">
        <v>2017</v>
      </c>
      <c r="E1185" t="s">
        <v>8</v>
      </c>
      <c r="F1185" s="1">
        <v>37043532</v>
      </c>
    </row>
    <row r="1186" spans="1:6" x14ac:dyDescent="0.25">
      <c r="A1186">
        <v>800095951</v>
      </c>
      <c r="B1186" t="s">
        <v>338</v>
      </c>
      <c r="D1186">
        <v>2016</v>
      </c>
      <c r="E1186" t="s">
        <v>8</v>
      </c>
      <c r="F1186" s="1">
        <v>5532216</v>
      </c>
    </row>
    <row r="1187" spans="1:6" x14ac:dyDescent="0.25">
      <c r="A1187">
        <v>800095951</v>
      </c>
      <c r="B1187" t="s">
        <v>338</v>
      </c>
      <c r="D1187">
        <v>2017</v>
      </c>
      <c r="E1187" t="s">
        <v>8</v>
      </c>
      <c r="F1187" s="1">
        <v>4153037</v>
      </c>
    </row>
    <row r="1188" spans="1:6" x14ac:dyDescent="0.25">
      <c r="A1188">
        <v>800140959</v>
      </c>
      <c r="B1188" t="s">
        <v>340</v>
      </c>
      <c r="D1188">
        <v>2016</v>
      </c>
      <c r="E1188" t="s">
        <v>8</v>
      </c>
      <c r="F1188" s="1">
        <v>8787784</v>
      </c>
    </row>
    <row r="1189" spans="1:6" x14ac:dyDescent="0.25">
      <c r="A1189">
        <v>800140959</v>
      </c>
      <c r="B1189" t="s">
        <v>340</v>
      </c>
      <c r="D1189">
        <v>2017</v>
      </c>
      <c r="E1189" t="s">
        <v>8</v>
      </c>
      <c r="F1189" s="1">
        <v>6706962</v>
      </c>
    </row>
    <row r="1190" spans="1:6" x14ac:dyDescent="0.25">
      <c r="A1190">
        <v>800173155</v>
      </c>
      <c r="B1190" t="s">
        <v>341</v>
      </c>
      <c r="D1190">
        <v>2015</v>
      </c>
      <c r="E1190" t="s">
        <v>8</v>
      </c>
      <c r="F1190" s="1">
        <v>97823884</v>
      </c>
    </row>
    <row r="1191" spans="1:6" x14ac:dyDescent="0.25">
      <c r="A1191">
        <v>800173155</v>
      </c>
      <c r="B1191" t="s">
        <v>341</v>
      </c>
      <c r="D1191">
        <v>2016</v>
      </c>
      <c r="E1191" t="s">
        <v>8</v>
      </c>
      <c r="F1191" s="1">
        <v>83599060</v>
      </c>
    </row>
    <row r="1192" spans="1:6" x14ac:dyDescent="0.25">
      <c r="A1192">
        <v>800173155</v>
      </c>
      <c r="B1192" t="s">
        <v>341</v>
      </c>
      <c r="D1192">
        <v>2017</v>
      </c>
      <c r="E1192" t="s">
        <v>8</v>
      </c>
      <c r="F1192" s="1">
        <v>54153961</v>
      </c>
    </row>
    <row r="1193" spans="1:6" x14ac:dyDescent="0.25">
      <c r="A1193">
        <v>800182330</v>
      </c>
      <c r="B1193" t="s">
        <v>342</v>
      </c>
      <c r="D1193">
        <v>2016</v>
      </c>
      <c r="E1193" t="s">
        <v>8</v>
      </c>
      <c r="F1193" s="1">
        <v>64915192</v>
      </c>
    </row>
    <row r="1194" spans="1:6" x14ac:dyDescent="0.25">
      <c r="A1194">
        <v>800182330</v>
      </c>
      <c r="B1194" t="s">
        <v>342</v>
      </c>
      <c r="D1194">
        <v>2017</v>
      </c>
      <c r="E1194" t="s">
        <v>8</v>
      </c>
      <c r="F1194" s="1">
        <v>42633816</v>
      </c>
    </row>
    <row r="1195" spans="1:6" x14ac:dyDescent="0.25">
      <c r="A1195">
        <v>800185295</v>
      </c>
      <c r="B1195" t="s">
        <v>344</v>
      </c>
      <c r="D1195">
        <v>2015</v>
      </c>
      <c r="E1195" t="s">
        <v>8</v>
      </c>
      <c r="F1195" s="1">
        <v>75683699</v>
      </c>
    </row>
    <row r="1196" spans="1:6" x14ac:dyDescent="0.25">
      <c r="A1196">
        <v>800185295</v>
      </c>
      <c r="B1196" t="s">
        <v>344</v>
      </c>
      <c r="D1196">
        <v>2016</v>
      </c>
      <c r="E1196" t="s">
        <v>8</v>
      </c>
      <c r="F1196" s="1">
        <v>156761068</v>
      </c>
    </row>
    <row r="1197" spans="1:6" x14ac:dyDescent="0.25">
      <c r="A1197">
        <v>800185295</v>
      </c>
      <c r="B1197" t="s">
        <v>344</v>
      </c>
      <c r="D1197">
        <v>2017</v>
      </c>
      <c r="E1197" t="s">
        <v>8</v>
      </c>
      <c r="F1197" s="1">
        <v>80447613</v>
      </c>
    </row>
    <row r="1198" spans="1:6" x14ac:dyDescent="0.25">
      <c r="A1198">
        <v>800200598</v>
      </c>
      <c r="B1198" t="s">
        <v>345</v>
      </c>
      <c r="D1198">
        <v>2016</v>
      </c>
      <c r="E1198" t="s">
        <v>8</v>
      </c>
      <c r="F1198" s="1">
        <v>34142836</v>
      </c>
    </row>
    <row r="1199" spans="1:6" x14ac:dyDescent="0.25">
      <c r="A1199">
        <v>800200598</v>
      </c>
      <c r="B1199" t="s">
        <v>345</v>
      </c>
      <c r="D1199">
        <v>2017</v>
      </c>
      <c r="E1199" t="s">
        <v>8</v>
      </c>
      <c r="F1199" s="1">
        <v>21866550</v>
      </c>
    </row>
    <row r="1200" spans="1:6" x14ac:dyDescent="0.25">
      <c r="A1200">
        <v>800208146</v>
      </c>
      <c r="B1200" t="s">
        <v>346</v>
      </c>
      <c r="D1200">
        <v>2016</v>
      </c>
      <c r="E1200" t="s">
        <v>8</v>
      </c>
      <c r="F1200" s="1">
        <v>49072574</v>
      </c>
    </row>
    <row r="1201" spans="1:6" x14ac:dyDescent="0.25">
      <c r="A1201">
        <v>800208146</v>
      </c>
      <c r="B1201" t="s">
        <v>346</v>
      </c>
      <c r="D1201">
        <v>2017</v>
      </c>
      <c r="E1201" t="s">
        <v>8</v>
      </c>
      <c r="F1201" s="1">
        <v>41245490</v>
      </c>
    </row>
    <row r="1202" spans="1:6" x14ac:dyDescent="0.25">
      <c r="A1202">
        <v>800233881</v>
      </c>
      <c r="B1202" t="s">
        <v>161</v>
      </c>
      <c r="D1202">
        <v>2016</v>
      </c>
      <c r="E1202" t="s">
        <v>8</v>
      </c>
      <c r="F1202" s="1">
        <v>65062090</v>
      </c>
    </row>
    <row r="1203" spans="1:6" x14ac:dyDescent="0.25">
      <c r="A1203">
        <v>800233881</v>
      </c>
      <c r="B1203" t="s">
        <v>161</v>
      </c>
      <c r="D1203">
        <v>2017</v>
      </c>
      <c r="E1203" t="s">
        <v>8</v>
      </c>
      <c r="F1203" s="1">
        <v>-10943639</v>
      </c>
    </row>
    <row r="1204" spans="1:6" x14ac:dyDescent="0.25">
      <c r="A1204">
        <v>800240724</v>
      </c>
      <c r="B1204" t="s">
        <v>348</v>
      </c>
      <c r="D1204">
        <v>2016</v>
      </c>
      <c r="E1204" t="s">
        <v>8</v>
      </c>
      <c r="F1204" s="1">
        <v>29733390</v>
      </c>
    </row>
    <row r="1205" spans="1:6" x14ac:dyDescent="0.25">
      <c r="A1205">
        <v>800240724</v>
      </c>
      <c r="B1205" t="s">
        <v>348</v>
      </c>
      <c r="D1205">
        <v>2017</v>
      </c>
      <c r="E1205" t="s">
        <v>8</v>
      </c>
      <c r="F1205" s="1">
        <v>10493040</v>
      </c>
    </row>
    <row r="1206" spans="1:6" x14ac:dyDescent="0.25">
      <c r="A1206">
        <v>811032292</v>
      </c>
      <c r="B1206" t="s">
        <v>349</v>
      </c>
      <c r="D1206">
        <v>2016</v>
      </c>
      <c r="E1206" t="s">
        <v>8</v>
      </c>
      <c r="F1206" s="1">
        <v>65574794</v>
      </c>
    </row>
    <row r="1207" spans="1:6" x14ac:dyDescent="0.25">
      <c r="A1207">
        <v>811032292</v>
      </c>
      <c r="B1207" t="s">
        <v>349</v>
      </c>
      <c r="D1207">
        <v>2017</v>
      </c>
      <c r="E1207" t="s">
        <v>8</v>
      </c>
      <c r="F1207" s="1">
        <v>24430752</v>
      </c>
    </row>
    <row r="1208" spans="1:6" x14ac:dyDescent="0.25">
      <c r="A1208">
        <v>830023542</v>
      </c>
      <c r="B1208" t="s">
        <v>146</v>
      </c>
      <c r="D1208">
        <v>2015</v>
      </c>
      <c r="E1208" t="s">
        <v>8</v>
      </c>
      <c r="F1208" s="1">
        <v>35034708</v>
      </c>
    </row>
    <row r="1209" spans="1:6" x14ac:dyDescent="0.25">
      <c r="A1209">
        <v>830023542</v>
      </c>
      <c r="B1209" t="s">
        <v>146</v>
      </c>
      <c r="D1209">
        <v>2016</v>
      </c>
      <c r="E1209" t="s">
        <v>8</v>
      </c>
      <c r="F1209" s="1">
        <v>84235920</v>
      </c>
    </row>
    <row r="1210" spans="1:6" x14ac:dyDescent="0.25">
      <c r="A1210">
        <v>830023542</v>
      </c>
      <c r="B1210" t="s">
        <v>146</v>
      </c>
      <c r="D1210">
        <v>2017</v>
      </c>
      <c r="E1210" t="s">
        <v>8</v>
      </c>
      <c r="F1210" s="1">
        <v>44981092</v>
      </c>
    </row>
    <row r="1211" spans="1:6" x14ac:dyDescent="0.25">
      <c r="A1211">
        <v>830058272</v>
      </c>
      <c r="B1211" t="s">
        <v>352</v>
      </c>
      <c r="D1211">
        <v>2015</v>
      </c>
      <c r="E1211" t="s">
        <v>8</v>
      </c>
      <c r="F1211" s="1">
        <v>2752337</v>
      </c>
    </row>
    <row r="1212" spans="1:6" x14ac:dyDescent="0.25">
      <c r="A1212">
        <v>830058272</v>
      </c>
      <c r="B1212" t="s">
        <v>352</v>
      </c>
      <c r="D1212">
        <v>2016</v>
      </c>
      <c r="E1212" t="s">
        <v>8</v>
      </c>
      <c r="F1212" s="1">
        <v>5797008</v>
      </c>
    </row>
    <row r="1213" spans="1:6" x14ac:dyDescent="0.25">
      <c r="A1213">
        <v>830058272</v>
      </c>
      <c r="B1213" t="s">
        <v>352</v>
      </c>
      <c r="D1213">
        <v>2017</v>
      </c>
      <c r="E1213" t="s">
        <v>8</v>
      </c>
      <c r="F1213" s="1">
        <v>-6415939</v>
      </c>
    </row>
    <row r="1214" spans="1:6" x14ac:dyDescent="0.25">
      <c r="A1214">
        <v>830094920</v>
      </c>
      <c r="B1214" t="s">
        <v>350</v>
      </c>
      <c r="D1214">
        <v>2016</v>
      </c>
      <c r="E1214" t="s">
        <v>8</v>
      </c>
      <c r="F1214" s="1">
        <v>148013902</v>
      </c>
    </row>
    <row r="1215" spans="1:6" x14ac:dyDescent="0.25">
      <c r="A1215">
        <v>830094920</v>
      </c>
      <c r="B1215" t="s">
        <v>350</v>
      </c>
      <c r="D1215">
        <v>2017</v>
      </c>
      <c r="E1215" t="s">
        <v>8</v>
      </c>
      <c r="F1215" s="1">
        <v>21146843</v>
      </c>
    </row>
    <row r="1216" spans="1:6" x14ac:dyDescent="0.25">
      <c r="A1216">
        <v>830097620</v>
      </c>
      <c r="B1216" t="s">
        <v>290</v>
      </c>
      <c r="D1216">
        <v>2016</v>
      </c>
      <c r="E1216" t="s">
        <v>8</v>
      </c>
      <c r="F1216" s="1">
        <v>1799162</v>
      </c>
    </row>
    <row r="1217" spans="1:6" x14ac:dyDescent="0.25">
      <c r="A1217">
        <v>830097620</v>
      </c>
      <c r="B1217" t="s">
        <v>290</v>
      </c>
      <c r="D1217">
        <v>2017</v>
      </c>
      <c r="E1217" t="s">
        <v>8</v>
      </c>
      <c r="F1217" s="1">
        <v>3398370</v>
      </c>
    </row>
    <row r="1218" spans="1:6" x14ac:dyDescent="0.25">
      <c r="A1218">
        <v>830116629</v>
      </c>
      <c r="B1218" t="s">
        <v>354</v>
      </c>
      <c r="D1218">
        <v>2016</v>
      </c>
      <c r="E1218" t="s">
        <v>8</v>
      </c>
      <c r="F1218" s="1">
        <v>1075296</v>
      </c>
    </row>
    <row r="1219" spans="1:6" x14ac:dyDescent="0.25">
      <c r="A1219">
        <v>830116629</v>
      </c>
      <c r="B1219" t="s">
        <v>354</v>
      </c>
      <c r="D1219">
        <v>2017</v>
      </c>
      <c r="E1219" t="s">
        <v>8</v>
      </c>
      <c r="F1219" s="1">
        <v>285388</v>
      </c>
    </row>
    <row r="1220" spans="1:6" x14ac:dyDescent="0.25">
      <c r="A1220">
        <v>830124992</v>
      </c>
      <c r="B1220" t="s">
        <v>357</v>
      </c>
      <c r="D1220">
        <v>2015</v>
      </c>
      <c r="E1220" t="s">
        <v>8</v>
      </c>
      <c r="F1220" s="1">
        <v>308535</v>
      </c>
    </row>
    <row r="1221" spans="1:6" x14ac:dyDescent="0.25">
      <c r="A1221">
        <v>830124992</v>
      </c>
      <c r="B1221" t="s">
        <v>357</v>
      </c>
      <c r="D1221">
        <v>2016</v>
      </c>
      <c r="E1221" t="s">
        <v>8</v>
      </c>
      <c r="F1221" s="1">
        <v>66632</v>
      </c>
    </row>
    <row r="1222" spans="1:6" x14ac:dyDescent="0.25">
      <c r="A1222">
        <v>830124992</v>
      </c>
      <c r="B1222" t="s">
        <v>357</v>
      </c>
      <c r="D1222">
        <v>2017</v>
      </c>
      <c r="E1222" t="s">
        <v>8</v>
      </c>
      <c r="F1222" s="1">
        <v>80328</v>
      </c>
    </row>
    <row r="1223" spans="1:6" x14ac:dyDescent="0.25">
      <c r="A1223">
        <v>860000656</v>
      </c>
      <c r="B1223" t="s">
        <v>221</v>
      </c>
      <c r="D1223">
        <v>2015</v>
      </c>
      <c r="E1223" t="s">
        <v>8</v>
      </c>
      <c r="F1223" s="1">
        <v>20040023</v>
      </c>
    </row>
    <row r="1224" spans="1:6" x14ac:dyDescent="0.25">
      <c r="A1224">
        <v>860000656</v>
      </c>
      <c r="B1224" t="s">
        <v>221</v>
      </c>
      <c r="D1224">
        <v>2016</v>
      </c>
      <c r="E1224" t="s">
        <v>8</v>
      </c>
      <c r="F1224" s="1">
        <v>22891734</v>
      </c>
    </row>
    <row r="1225" spans="1:6" x14ac:dyDescent="0.25">
      <c r="A1225">
        <v>860000656</v>
      </c>
      <c r="B1225" t="s">
        <v>221</v>
      </c>
      <c r="D1225">
        <v>2017</v>
      </c>
      <c r="E1225" t="s">
        <v>8</v>
      </c>
      <c r="F1225" s="1">
        <v>9661332</v>
      </c>
    </row>
    <row r="1226" spans="1:6" x14ac:dyDescent="0.25">
      <c r="A1226">
        <v>860001986</v>
      </c>
      <c r="B1226" t="s">
        <v>293</v>
      </c>
      <c r="D1226">
        <v>2016</v>
      </c>
      <c r="E1226" t="s">
        <v>8</v>
      </c>
      <c r="F1226" s="1">
        <v>12378288</v>
      </c>
    </row>
    <row r="1227" spans="1:6" x14ac:dyDescent="0.25">
      <c r="A1227">
        <v>860001986</v>
      </c>
      <c r="B1227" t="s">
        <v>293</v>
      </c>
      <c r="D1227">
        <v>2017</v>
      </c>
      <c r="E1227" t="s">
        <v>8</v>
      </c>
      <c r="F1227" s="1">
        <v>9386091</v>
      </c>
    </row>
    <row r="1228" spans="1:6" x14ac:dyDescent="0.25">
      <c r="A1228">
        <v>860002837</v>
      </c>
      <c r="B1228" t="s">
        <v>227</v>
      </c>
      <c r="D1228">
        <v>2015</v>
      </c>
      <c r="E1228" t="s">
        <v>8</v>
      </c>
      <c r="F1228" s="1">
        <v>-6843034</v>
      </c>
    </row>
    <row r="1229" spans="1:6" x14ac:dyDescent="0.25">
      <c r="A1229">
        <v>860002837</v>
      </c>
      <c r="B1229" t="s">
        <v>227</v>
      </c>
      <c r="D1229">
        <v>2016</v>
      </c>
      <c r="E1229" t="s">
        <v>8</v>
      </c>
      <c r="F1229" s="1">
        <v>-2198056</v>
      </c>
    </row>
    <row r="1230" spans="1:6" x14ac:dyDescent="0.25">
      <c r="A1230">
        <v>860002837</v>
      </c>
      <c r="B1230" t="s">
        <v>227</v>
      </c>
      <c r="D1230">
        <v>2017</v>
      </c>
      <c r="E1230" t="s">
        <v>8</v>
      </c>
      <c r="F1230" s="1">
        <v>-698877</v>
      </c>
    </row>
    <row r="1231" spans="1:6" x14ac:dyDescent="0.25">
      <c r="A1231">
        <v>860009250</v>
      </c>
      <c r="B1231" t="s">
        <v>362</v>
      </c>
      <c r="D1231">
        <v>2016</v>
      </c>
      <c r="E1231" t="s">
        <v>8</v>
      </c>
      <c r="F1231" s="1">
        <v>2316362</v>
      </c>
    </row>
    <row r="1232" spans="1:6" x14ac:dyDescent="0.25">
      <c r="A1232">
        <v>860009250</v>
      </c>
      <c r="B1232" t="s">
        <v>362</v>
      </c>
      <c r="D1232">
        <v>2017</v>
      </c>
      <c r="E1232" t="s">
        <v>8</v>
      </c>
      <c r="F1232" s="1">
        <v>5175626</v>
      </c>
    </row>
    <row r="1233" spans="1:6" x14ac:dyDescent="0.25">
      <c r="A1233">
        <v>860014285</v>
      </c>
      <c r="B1233" t="s">
        <v>356</v>
      </c>
      <c r="D1233">
        <v>2016</v>
      </c>
      <c r="E1233" t="s">
        <v>8</v>
      </c>
      <c r="F1233" s="1">
        <v>4009996</v>
      </c>
    </row>
    <row r="1234" spans="1:6" x14ac:dyDescent="0.25">
      <c r="A1234">
        <v>860014285</v>
      </c>
      <c r="B1234" t="s">
        <v>356</v>
      </c>
      <c r="D1234">
        <v>2017</v>
      </c>
      <c r="E1234" t="s">
        <v>8</v>
      </c>
      <c r="F1234" s="1">
        <v>1799783</v>
      </c>
    </row>
    <row r="1235" spans="1:6" x14ac:dyDescent="0.25">
      <c r="A1235">
        <v>860031361</v>
      </c>
      <c r="B1235" t="s">
        <v>297</v>
      </c>
      <c r="D1235">
        <v>2016</v>
      </c>
      <c r="E1235" t="s">
        <v>8</v>
      </c>
      <c r="F1235" s="1">
        <v>13881466</v>
      </c>
    </row>
    <row r="1236" spans="1:6" x14ac:dyDescent="0.25">
      <c r="A1236">
        <v>860031361</v>
      </c>
      <c r="B1236" t="s">
        <v>297</v>
      </c>
      <c r="D1236">
        <v>2017</v>
      </c>
      <c r="E1236" t="s">
        <v>8</v>
      </c>
      <c r="F1236" s="1">
        <v>3585926</v>
      </c>
    </row>
    <row r="1237" spans="1:6" x14ac:dyDescent="0.25">
      <c r="A1237">
        <v>860035996</v>
      </c>
      <c r="B1237" t="s">
        <v>229</v>
      </c>
      <c r="D1237">
        <v>2015</v>
      </c>
      <c r="E1237" t="s">
        <v>8</v>
      </c>
      <c r="F1237" s="1">
        <v>10268907</v>
      </c>
    </row>
    <row r="1238" spans="1:6" x14ac:dyDescent="0.25">
      <c r="A1238">
        <v>860035996</v>
      </c>
      <c r="B1238" t="s">
        <v>229</v>
      </c>
      <c r="D1238">
        <v>2016</v>
      </c>
      <c r="E1238" t="s">
        <v>8</v>
      </c>
      <c r="F1238" s="1">
        <v>-1728475</v>
      </c>
    </row>
    <row r="1239" spans="1:6" x14ac:dyDescent="0.25">
      <c r="A1239">
        <v>860035996</v>
      </c>
      <c r="B1239" t="s">
        <v>229</v>
      </c>
      <c r="D1239">
        <v>2017</v>
      </c>
      <c r="E1239" t="s">
        <v>8</v>
      </c>
      <c r="F1239" s="1">
        <v>3349110</v>
      </c>
    </row>
    <row r="1240" spans="1:6" x14ac:dyDescent="0.25">
      <c r="A1240">
        <v>860058070</v>
      </c>
      <c r="B1240" t="s">
        <v>364</v>
      </c>
      <c r="D1240">
        <v>2015</v>
      </c>
      <c r="E1240" t="s">
        <v>8</v>
      </c>
      <c r="F1240" s="1">
        <v>144632234</v>
      </c>
    </row>
    <row r="1241" spans="1:6" x14ac:dyDescent="0.25">
      <c r="A1241">
        <v>860058070</v>
      </c>
      <c r="B1241" t="s">
        <v>364</v>
      </c>
      <c r="D1241">
        <v>2016</v>
      </c>
      <c r="E1241" t="s">
        <v>8</v>
      </c>
      <c r="F1241" s="1">
        <v>236137850</v>
      </c>
    </row>
    <row r="1242" spans="1:6" x14ac:dyDescent="0.25">
      <c r="A1242">
        <v>860058070</v>
      </c>
      <c r="B1242" t="s">
        <v>364</v>
      </c>
      <c r="D1242">
        <v>2017</v>
      </c>
      <c r="E1242" t="s">
        <v>8</v>
      </c>
      <c r="F1242" s="1">
        <v>101909443</v>
      </c>
    </row>
    <row r="1243" spans="1:6" x14ac:dyDescent="0.25">
      <c r="A1243">
        <v>860059851</v>
      </c>
      <c r="B1243" t="s">
        <v>365</v>
      </c>
      <c r="D1243">
        <v>2015</v>
      </c>
      <c r="E1243" t="s">
        <v>8</v>
      </c>
      <c r="F1243" s="1">
        <v>10076920</v>
      </c>
    </row>
    <row r="1244" spans="1:6" x14ac:dyDescent="0.25">
      <c r="A1244">
        <v>860059851</v>
      </c>
      <c r="B1244" t="s">
        <v>365</v>
      </c>
      <c r="D1244">
        <v>2016</v>
      </c>
      <c r="E1244" t="s">
        <v>8</v>
      </c>
      <c r="F1244" s="1">
        <v>10039688</v>
      </c>
    </row>
    <row r="1245" spans="1:6" x14ac:dyDescent="0.25">
      <c r="A1245">
        <v>860059851</v>
      </c>
      <c r="B1245" t="s">
        <v>365</v>
      </c>
      <c r="D1245">
        <v>2017</v>
      </c>
      <c r="E1245" t="s">
        <v>8</v>
      </c>
      <c r="F1245" s="1">
        <v>2779454</v>
      </c>
    </row>
    <row r="1246" spans="1:6" x14ac:dyDescent="0.25">
      <c r="A1246">
        <v>860067697</v>
      </c>
      <c r="B1246" t="s">
        <v>359</v>
      </c>
      <c r="D1246">
        <v>2016</v>
      </c>
      <c r="E1246" t="s">
        <v>8</v>
      </c>
      <c r="F1246" s="1">
        <v>4147945</v>
      </c>
    </row>
    <row r="1247" spans="1:6" x14ac:dyDescent="0.25">
      <c r="A1247">
        <v>860067697</v>
      </c>
      <c r="B1247" t="s">
        <v>359</v>
      </c>
      <c r="D1247">
        <v>2017</v>
      </c>
      <c r="E1247" t="s">
        <v>8</v>
      </c>
      <c r="F1247" s="1">
        <v>6762239</v>
      </c>
    </row>
    <row r="1248" spans="1:6" x14ac:dyDescent="0.25">
      <c r="A1248">
        <v>860077099</v>
      </c>
      <c r="B1248" t="s">
        <v>371</v>
      </c>
      <c r="D1248">
        <v>2016</v>
      </c>
      <c r="E1248" t="s">
        <v>8</v>
      </c>
      <c r="F1248" s="1">
        <v>11932800</v>
      </c>
    </row>
    <row r="1249" spans="1:6" x14ac:dyDescent="0.25">
      <c r="A1249">
        <v>860077099</v>
      </c>
      <c r="B1249" t="s">
        <v>371</v>
      </c>
      <c r="D1249">
        <v>2017</v>
      </c>
      <c r="E1249" t="s">
        <v>8</v>
      </c>
      <c r="F1249" s="1">
        <v>5904029</v>
      </c>
    </row>
    <row r="1250" spans="1:6" x14ac:dyDescent="0.25">
      <c r="A1250">
        <v>860078977</v>
      </c>
      <c r="B1250" t="s">
        <v>144</v>
      </c>
      <c r="D1250">
        <v>2016</v>
      </c>
      <c r="E1250" t="s">
        <v>8</v>
      </c>
      <c r="F1250" s="1">
        <v>-132366</v>
      </c>
    </row>
    <row r="1251" spans="1:6" x14ac:dyDescent="0.25">
      <c r="A1251">
        <v>860354402</v>
      </c>
      <c r="B1251" t="s">
        <v>295</v>
      </c>
      <c r="D1251">
        <v>2016</v>
      </c>
      <c r="E1251" t="s">
        <v>8</v>
      </c>
      <c r="F1251" s="1">
        <v>2199158</v>
      </c>
    </row>
    <row r="1252" spans="1:6" x14ac:dyDescent="0.25">
      <c r="A1252">
        <v>860354402</v>
      </c>
      <c r="B1252" t="s">
        <v>295</v>
      </c>
      <c r="D1252">
        <v>2017</v>
      </c>
      <c r="E1252" t="s">
        <v>8</v>
      </c>
      <c r="F1252" s="1">
        <v>1197668</v>
      </c>
    </row>
    <row r="1253" spans="1:6" x14ac:dyDescent="0.25">
      <c r="A1253">
        <v>860505064</v>
      </c>
      <c r="B1253" t="s">
        <v>361</v>
      </c>
      <c r="D1253">
        <v>2016</v>
      </c>
      <c r="E1253" t="s">
        <v>8</v>
      </c>
      <c r="F1253" s="1">
        <v>1550598</v>
      </c>
    </row>
    <row r="1254" spans="1:6" x14ac:dyDescent="0.25">
      <c r="A1254">
        <v>860505064</v>
      </c>
      <c r="B1254" t="s">
        <v>361</v>
      </c>
      <c r="D1254">
        <v>2017</v>
      </c>
      <c r="E1254" t="s">
        <v>8</v>
      </c>
      <c r="F1254" s="1">
        <v>822161</v>
      </c>
    </row>
    <row r="1255" spans="1:6" x14ac:dyDescent="0.25">
      <c r="A1255">
        <v>860510628</v>
      </c>
      <c r="B1255" t="s">
        <v>373</v>
      </c>
      <c r="D1255">
        <v>2015</v>
      </c>
      <c r="E1255" t="s">
        <v>8</v>
      </c>
      <c r="F1255" s="1">
        <v>12610969</v>
      </c>
    </row>
    <row r="1256" spans="1:6" x14ac:dyDescent="0.25">
      <c r="A1256">
        <v>860510628</v>
      </c>
      <c r="B1256" t="s">
        <v>373</v>
      </c>
      <c r="D1256">
        <v>2016</v>
      </c>
      <c r="E1256" t="s">
        <v>8</v>
      </c>
      <c r="F1256" s="1">
        <v>27840586</v>
      </c>
    </row>
    <row r="1257" spans="1:6" x14ac:dyDescent="0.25">
      <c r="A1257">
        <v>860510628</v>
      </c>
      <c r="B1257" t="s">
        <v>373</v>
      </c>
      <c r="D1257">
        <v>2017</v>
      </c>
      <c r="E1257" t="s">
        <v>8</v>
      </c>
      <c r="F1257" s="1">
        <v>5477649</v>
      </c>
    </row>
    <row r="1258" spans="1:6" x14ac:dyDescent="0.25">
      <c r="A1258">
        <v>860515523</v>
      </c>
      <c r="B1258" t="s">
        <v>231</v>
      </c>
      <c r="D1258">
        <v>2015</v>
      </c>
      <c r="E1258" t="s">
        <v>8</v>
      </c>
      <c r="F1258" s="1">
        <v>1273998</v>
      </c>
    </row>
    <row r="1259" spans="1:6" x14ac:dyDescent="0.25">
      <c r="A1259">
        <v>860515523</v>
      </c>
      <c r="B1259" t="s">
        <v>231</v>
      </c>
      <c r="D1259">
        <v>2016</v>
      </c>
      <c r="E1259" t="s">
        <v>8</v>
      </c>
      <c r="F1259" s="1">
        <v>2228936</v>
      </c>
    </row>
    <row r="1260" spans="1:6" x14ac:dyDescent="0.25">
      <c r="A1260">
        <v>860515523</v>
      </c>
      <c r="B1260" t="s">
        <v>231</v>
      </c>
      <c r="D1260">
        <v>2017</v>
      </c>
      <c r="E1260" t="s">
        <v>8</v>
      </c>
      <c r="F1260" s="1">
        <v>1837187</v>
      </c>
    </row>
    <row r="1261" spans="1:6" x14ac:dyDescent="0.25">
      <c r="A1261">
        <v>860527800</v>
      </c>
      <c r="B1261" t="s">
        <v>296</v>
      </c>
      <c r="D1261">
        <v>2016</v>
      </c>
      <c r="E1261" t="s">
        <v>8</v>
      </c>
      <c r="F1261" s="1">
        <v>15289814</v>
      </c>
    </row>
    <row r="1262" spans="1:6" x14ac:dyDescent="0.25">
      <c r="A1262">
        <v>860527800</v>
      </c>
      <c r="B1262" t="s">
        <v>296</v>
      </c>
      <c r="D1262">
        <v>2017</v>
      </c>
      <c r="E1262" t="s">
        <v>8</v>
      </c>
      <c r="F1262" s="1">
        <v>6913776</v>
      </c>
    </row>
    <row r="1263" spans="1:6" x14ac:dyDescent="0.25">
      <c r="A1263">
        <v>860532790</v>
      </c>
      <c r="B1263" t="s">
        <v>374</v>
      </c>
      <c r="D1263">
        <v>2016</v>
      </c>
      <c r="E1263" t="s">
        <v>8</v>
      </c>
      <c r="F1263" s="1">
        <v>1941488</v>
      </c>
    </row>
    <row r="1264" spans="1:6" x14ac:dyDescent="0.25">
      <c r="A1264">
        <v>860532790</v>
      </c>
      <c r="B1264" t="s">
        <v>374</v>
      </c>
      <c r="D1264">
        <v>2017</v>
      </c>
      <c r="E1264" t="s">
        <v>8</v>
      </c>
      <c r="F1264" s="1">
        <v>873405</v>
      </c>
    </row>
    <row r="1265" spans="1:6" x14ac:dyDescent="0.25">
      <c r="A1265">
        <v>890205645</v>
      </c>
      <c r="B1265" t="s">
        <v>166</v>
      </c>
      <c r="D1265">
        <v>2016</v>
      </c>
      <c r="E1265" t="s">
        <v>8</v>
      </c>
      <c r="F1265" s="1">
        <v>69222543</v>
      </c>
    </row>
    <row r="1266" spans="1:6" x14ac:dyDescent="0.25">
      <c r="A1266">
        <v>890205645</v>
      </c>
      <c r="B1266" t="s">
        <v>166</v>
      </c>
      <c r="D1266">
        <v>2017</v>
      </c>
      <c r="E1266" t="s">
        <v>8</v>
      </c>
      <c r="F1266" s="1">
        <v>184717658</v>
      </c>
    </row>
    <row r="1267" spans="1:6" x14ac:dyDescent="0.25">
      <c r="A1267">
        <v>890312765</v>
      </c>
      <c r="B1267" t="s">
        <v>363</v>
      </c>
      <c r="D1267">
        <v>2016</v>
      </c>
      <c r="E1267" t="s">
        <v>8</v>
      </c>
      <c r="F1267" s="1">
        <v>-49262335</v>
      </c>
    </row>
    <row r="1268" spans="1:6" x14ac:dyDescent="0.25">
      <c r="A1268">
        <v>890312765</v>
      </c>
      <c r="B1268" t="s">
        <v>363</v>
      </c>
      <c r="D1268">
        <v>2017</v>
      </c>
      <c r="E1268" t="s">
        <v>8</v>
      </c>
      <c r="F1268" s="1">
        <v>6376116</v>
      </c>
    </row>
    <row r="1269" spans="1:6" x14ac:dyDescent="0.25">
      <c r="A1269">
        <v>890806999</v>
      </c>
      <c r="B1269" t="s">
        <v>366</v>
      </c>
      <c r="D1269">
        <v>2016</v>
      </c>
      <c r="E1269" t="s">
        <v>8</v>
      </c>
      <c r="F1269" s="1">
        <v>9635144</v>
      </c>
    </row>
    <row r="1270" spans="1:6" x14ac:dyDescent="0.25">
      <c r="A1270">
        <v>890806999</v>
      </c>
      <c r="B1270" t="s">
        <v>366</v>
      </c>
      <c r="D1270">
        <v>2017</v>
      </c>
      <c r="E1270" t="s">
        <v>8</v>
      </c>
      <c r="F1270" s="1">
        <v>4682802</v>
      </c>
    </row>
    <row r="1271" spans="1:6" x14ac:dyDescent="0.25">
      <c r="A1271">
        <v>890903035</v>
      </c>
      <c r="B1271" t="s">
        <v>369</v>
      </c>
      <c r="D1271">
        <v>2015</v>
      </c>
      <c r="E1271" t="s">
        <v>8</v>
      </c>
      <c r="F1271" s="1">
        <v>64958755</v>
      </c>
    </row>
    <row r="1272" spans="1:6" x14ac:dyDescent="0.25">
      <c r="A1272">
        <v>890903035</v>
      </c>
      <c r="B1272" t="s">
        <v>369</v>
      </c>
      <c r="D1272">
        <v>2016</v>
      </c>
      <c r="E1272" t="s">
        <v>8</v>
      </c>
      <c r="F1272" s="1">
        <v>118062287</v>
      </c>
    </row>
    <row r="1273" spans="1:6" x14ac:dyDescent="0.25">
      <c r="A1273">
        <v>890903035</v>
      </c>
      <c r="B1273" t="s">
        <v>369</v>
      </c>
      <c r="D1273">
        <v>2017</v>
      </c>
      <c r="E1273" t="s">
        <v>8</v>
      </c>
      <c r="F1273" s="1">
        <v>64298511</v>
      </c>
    </row>
    <row r="1274" spans="1:6" x14ac:dyDescent="0.25">
      <c r="A1274">
        <v>890903055</v>
      </c>
      <c r="B1274" t="s">
        <v>232</v>
      </c>
      <c r="D1274">
        <v>2015</v>
      </c>
      <c r="E1274" t="s">
        <v>8</v>
      </c>
      <c r="F1274" s="1">
        <v>-111308</v>
      </c>
    </row>
    <row r="1275" spans="1:6" x14ac:dyDescent="0.25">
      <c r="A1275">
        <v>890903055</v>
      </c>
      <c r="B1275" t="s">
        <v>232</v>
      </c>
      <c r="D1275">
        <v>2016</v>
      </c>
      <c r="E1275" t="s">
        <v>8</v>
      </c>
      <c r="F1275" s="1">
        <v>-3852867</v>
      </c>
    </row>
    <row r="1276" spans="1:6" x14ac:dyDescent="0.25">
      <c r="A1276">
        <v>890903055</v>
      </c>
      <c r="B1276" t="s">
        <v>232</v>
      </c>
      <c r="D1276">
        <v>2017</v>
      </c>
      <c r="E1276" t="s">
        <v>8</v>
      </c>
      <c r="F1276" s="1">
        <v>1918431</v>
      </c>
    </row>
    <row r="1277" spans="1:6" x14ac:dyDescent="0.25">
      <c r="A1277">
        <v>890905022</v>
      </c>
      <c r="B1277" t="s">
        <v>370</v>
      </c>
      <c r="D1277">
        <v>2015</v>
      </c>
      <c r="E1277" t="s">
        <v>8</v>
      </c>
      <c r="F1277" s="1">
        <v>4562742</v>
      </c>
    </row>
    <row r="1278" spans="1:6" x14ac:dyDescent="0.25">
      <c r="A1278">
        <v>890905022</v>
      </c>
      <c r="B1278" t="s">
        <v>370</v>
      </c>
      <c r="D1278">
        <v>2016</v>
      </c>
      <c r="E1278" t="s">
        <v>8</v>
      </c>
      <c r="F1278" s="1">
        <v>25547453</v>
      </c>
    </row>
    <row r="1279" spans="1:6" x14ac:dyDescent="0.25">
      <c r="A1279">
        <v>890905022</v>
      </c>
      <c r="B1279" t="s">
        <v>370</v>
      </c>
      <c r="D1279">
        <v>2017</v>
      </c>
      <c r="E1279" t="s">
        <v>8</v>
      </c>
      <c r="F1279" s="1">
        <v>6881941</v>
      </c>
    </row>
    <row r="1280" spans="1:6" x14ac:dyDescent="0.25">
      <c r="A1280">
        <v>890908097</v>
      </c>
      <c r="B1280" t="s">
        <v>377</v>
      </c>
      <c r="D1280">
        <v>2016</v>
      </c>
      <c r="E1280" t="s">
        <v>8</v>
      </c>
      <c r="F1280" s="1">
        <v>3163346</v>
      </c>
    </row>
    <row r="1281" spans="1:6" x14ac:dyDescent="0.25">
      <c r="A1281">
        <v>890908097</v>
      </c>
      <c r="B1281" t="s">
        <v>377</v>
      </c>
      <c r="D1281">
        <v>2017</v>
      </c>
      <c r="E1281" t="s">
        <v>8</v>
      </c>
      <c r="F1281" s="1">
        <v>3526385</v>
      </c>
    </row>
    <row r="1282" spans="1:6" x14ac:dyDescent="0.25">
      <c r="A1282">
        <v>890908901</v>
      </c>
      <c r="B1282" t="s">
        <v>372</v>
      </c>
      <c r="D1282">
        <v>2015</v>
      </c>
      <c r="E1282" t="s">
        <v>8</v>
      </c>
      <c r="F1282" s="1">
        <v>8509732</v>
      </c>
    </row>
    <row r="1283" spans="1:6" x14ac:dyDescent="0.25">
      <c r="A1283">
        <v>890908901</v>
      </c>
      <c r="B1283" t="s">
        <v>372</v>
      </c>
      <c r="D1283">
        <v>2016</v>
      </c>
      <c r="E1283" t="s">
        <v>8</v>
      </c>
      <c r="F1283" s="1">
        <v>12032556</v>
      </c>
    </row>
    <row r="1284" spans="1:6" x14ac:dyDescent="0.25">
      <c r="A1284">
        <v>890908901</v>
      </c>
      <c r="B1284" t="s">
        <v>372</v>
      </c>
      <c r="D1284">
        <v>2017</v>
      </c>
      <c r="E1284" t="s">
        <v>8</v>
      </c>
      <c r="F1284" s="1">
        <v>7038168</v>
      </c>
    </row>
    <row r="1285" spans="1:6" x14ac:dyDescent="0.25">
      <c r="A1285">
        <v>890910447</v>
      </c>
      <c r="B1285" t="s">
        <v>300</v>
      </c>
      <c r="D1285">
        <v>2016</v>
      </c>
      <c r="E1285" t="s">
        <v>8</v>
      </c>
      <c r="F1285" s="1">
        <v>1278926</v>
      </c>
    </row>
    <row r="1286" spans="1:6" x14ac:dyDescent="0.25">
      <c r="A1286">
        <v>890910447</v>
      </c>
      <c r="B1286" t="s">
        <v>300</v>
      </c>
      <c r="D1286">
        <v>2017</v>
      </c>
      <c r="E1286" t="s">
        <v>8</v>
      </c>
      <c r="F1286" s="1">
        <v>257700</v>
      </c>
    </row>
    <row r="1287" spans="1:6" x14ac:dyDescent="0.25">
      <c r="A1287">
        <v>890911431</v>
      </c>
      <c r="B1287" t="s">
        <v>378</v>
      </c>
      <c r="D1287">
        <v>2016</v>
      </c>
      <c r="E1287" t="s">
        <v>8</v>
      </c>
      <c r="F1287" s="1">
        <v>92452036</v>
      </c>
    </row>
    <row r="1288" spans="1:6" x14ac:dyDescent="0.25">
      <c r="A1288">
        <v>890911431</v>
      </c>
      <c r="B1288" t="s">
        <v>378</v>
      </c>
      <c r="D1288">
        <v>2017</v>
      </c>
      <c r="E1288" t="s">
        <v>8</v>
      </c>
      <c r="F1288" s="1">
        <v>23118884</v>
      </c>
    </row>
    <row r="1289" spans="1:6" x14ac:dyDescent="0.25">
      <c r="A1289">
        <v>890920656</v>
      </c>
      <c r="B1289" t="s">
        <v>302</v>
      </c>
      <c r="D1289">
        <v>2016</v>
      </c>
      <c r="E1289" t="s">
        <v>8</v>
      </c>
      <c r="F1289" s="1">
        <v>5515198</v>
      </c>
    </row>
    <row r="1290" spans="1:6" x14ac:dyDescent="0.25">
      <c r="A1290">
        <v>890920656</v>
      </c>
      <c r="B1290" t="s">
        <v>302</v>
      </c>
      <c r="D1290">
        <v>2017</v>
      </c>
      <c r="E1290" t="s">
        <v>8</v>
      </c>
      <c r="F1290" s="1">
        <v>1910055</v>
      </c>
    </row>
    <row r="1291" spans="1:6" x14ac:dyDescent="0.25">
      <c r="A1291">
        <v>890928186</v>
      </c>
      <c r="B1291" t="s">
        <v>303</v>
      </c>
      <c r="D1291">
        <v>2016</v>
      </c>
      <c r="E1291" t="s">
        <v>8</v>
      </c>
      <c r="F1291" s="1">
        <v>9258156</v>
      </c>
    </row>
    <row r="1292" spans="1:6" x14ac:dyDescent="0.25">
      <c r="A1292">
        <v>890928186</v>
      </c>
      <c r="B1292" t="s">
        <v>303</v>
      </c>
      <c r="D1292">
        <v>2017</v>
      </c>
      <c r="E1292" t="s">
        <v>8</v>
      </c>
      <c r="F1292" s="1">
        <v>3387535</v>
      </c>
    </row>
    <row r="1293" spans="1:6" x14ac:dyDescent="0.25">
      <c r="A1293">
        <v>890932424</v>
      </c>
      <c r="B1293" t="s">
        <v>379</v>
      </c>
      <c r="D1293">
        <v>2016</v>
      </c>
      <c r="E1293" t="s">
        <v>8</v>
      </c>
      <c r="F1293" s="1">
        <v>61571143</v>
      </c>
    </row>
    <row r="1294" spans="1:6" x14ac:dyDescent="0.25">
      <c r="A1294">
        <v>890932424</v>
      </c>
      <c r="B1294" t="s">
        <v>379</v>
      </c>
      <c r="D1294">
        <v>2017</v>
      </c>
      <c r="E1294" t="s">
        <v>8</v>
      </c>
      <c r="F1294" s="1">
        <v>17427730</v>
      </c>
    </row>
    <row r="1295" spans="1:6" x14ac:dyDescent="0.25">
      <c r="A1295">
        <v>890939355</v>
      </c>
      <c r="B1295" t="s">
        <v>35</v>
      </c>
      <c r="D1295">
        <v>2015</v>
      </c>
      <c r="E1295" t="s">
        <v>8</v>
      </c>
      <c r="F1295" s="1">
        <v>1962428</v>
      </c>
    </row>
    <row r="1296" spans="1:6" x14ac:dyDescent="0.25">
      <c r="A1296">
        <v>890939355</v>
      </c>
      <c r="B1296" t="s">
        <v>35</v>
      </c>
      <c r="D1296">
        <v>2016</v>
      </c>
      <c r="E1296" t="s">
        <v>8</v>
      </c>
      <c r="F1296" s="1">
        <v>10154580</v>
      </c>
    </row>
    <row r="1297" spans="1:6" x14ac:dyDescent="0.25">
      <c r="A1297">
        <v>890939355</v>
      </c>
      <c r="B1297" t="s">
        <v>35</v>
      </c>
      <c r="D1297">
        <v>2017</v>
      </c>
      <c r="E1297" t="s">
        <v>8</v>
      </c>
      <c r="F1297" s="1">
        <v>323396</v>
      </c>
    </row>
    <row r="1298" spans="1:6" x14ac:dyDescent="0.25">
      <c r="A1298">
        <v>890940026</v>
      </c>
      <c r="B1298" t="s">
        <v>304</v>
      </c>
      <c r="D1298">
        <v>2016</v>
      </c>
      <c r="E1298" t="s">
        <v>8</v>
      </c>
      <c r="F1298" s="1">
        <v>3174376</v>
      </c>
    </row>
    <row r="1299" spans="1:6" x14ac:dyDescent="0.25">
      <c r="A1299">
        <v>890940026</v>
      </c>
      <c r="B1299" t="s">
        <v>304</v>
      </c>
      <c r="D1299">
        <v>2017</v>
      </c>
      <c r="E1299" t="s">
        <v>8</v>
      </c>
      <c r="F1299" s="1">
        <v>-1135682</v>
      </c>
    </row>
    <row r="1300" spans="1:6" x14ac:dyDescent="0.25">
      <c r="A1300">
        <v>900018975</v>
      </c>
      <c r="B1300" t="s">
        <v>376</v>
      </c>
      <c r="D1300">
        <v>2015</v>
      </c>
      <c r="E1300" t="s">
        <v>8</v>
      </c>
      <c r="F1300" s="1">
        <v>23716199</v>
      </c>
    </row>
    <row r="1301" spans="1:6" x14ac:dyDescent="0.25">
      <c r="A1301">
        <v>900018975</v>
      </c>
      <c r="B1301" t="s">
        <v>376</v>
      </c>
      <c r="D1301">
        <v>2016</v>
      </c>
      <c r="E1301" t="s">
        <v>8</v>
      </c>
      <c r="F1301" s="1">
        <v>34229510</v>
      </c>
    </row>
    <row r="1302" spans="1:6" x14ac:dyDescent="0.25">
      <c r="A1302">
        <v>900018975</v>
      </c>
      <c r="B1302" t="s">
        <v>376</v>
      </c>
      <c r="D1302">
        <v>2017</v>
      </c>
      <c r="E1302" t="s">
        <v>8</v>
      </c>
      <c r="F1302" s="1">
        <v>4332076</v>
      </c>
    </row>
    <row r="1303" spans="1:6" x14ac:dyDescent="0.25">
      <c r="A1303">
        <v>900035722</v>
      </c>
      <c r="B1303" t="s">
        <v>298</v>
      </c>
      <c r="D1303">
        <v>2016</v>
      </c>
      <c r="E1303" t="s">
        <v>8</v>
      </c>
      <c r="F1303" s="1">
        <v>4424550</v>
      </c>
    </row>
    <row r="1304" spans="1:6" x14ac:dyDescent="0.25">
      <c r="A1304">
        <v>900035722</v>
      </c>
      <c r="B1304" t="s">
        <v>298</v>
      </c>
      <c r="D1304">
        <v>2017</v>
      </c>
      <c r="E1304" t="s">
        <v>8</v>
      </c>
      <c r="F1304" s="1">
        <v>1754802</v>
      </c>
    </row>
    <row r="1305" spans="1:6" x14ac:dyDescent="0.25">
      <c r="A1305">
        <v>900087151</v>
      </c>
      <c r="B1305" t="s">
        <v>383</v>
      </c>
      <c r="D1305">
        <v>2016</v>
      </c>
      <c r="E1305" t="s">
        <v>8</v>
      </c>
      <c r="F1305" s="1">
        <v>-11117874</v>
      </c>
    </row>
    <row r="1306" spans="1:6" x14ac:dyDescent="0.25">
      <c r="A1306">
        <v>900087151</v>
      </c>
      <c r="B1306" t="s">
        <v>383</v>
      </c>
      <c r="D1306">
        <v>2017</v>
      </c>
      <c r="E1306" t="s">
        <v>8</v>
      </c>
      <c r="F1306" s="1">
        <v>621504</v>
      </c>
    </row>
    <row r="1307" spans="1:6" x14ac:dyDescent="0.25">
      <c r="A1307">
        <v>900139110</v>
      </c>
      <c r="B1307" t="s">
        <v>301</v>
      </c>
      <c r="D1307">
        <v>2016</v>
      </c>
      <c r="E1307" t="s">
        <v>8</v>
      </c>
      <c r="F1307" s="1">
        <v>10200062</v>
      </c>
    </row>
    <row r="1308" spans="1:6" x14ac:dyDescent="0.25">
      <c r="A1308">
        <v>900139110</v>
      </c>
      <c r="B1308" t="s">
        <v>301</v>
      </c>
      <c r="D1308">
        <v>2017</v>
      </c>
      <c r="E1308" t="s">
        <v>8</v>
      </c>
      <c r="F1308" s="1">
        <v>5992339</v>
      </c>
    </row>
    <row r="1309" spans="1:6" x14ac:dyDescent="0.25">
      <c r="A1309">
        <v>900190385</v>
      </c>
      <c r="B1309" t="s">
        <v>380</v>
      </c>
      <c r="D1309">
        <v>2015</v>
      </c>
      <c r="E1309" t="s">
        <v>8</v>
      </c>
      <c r="F1309" s="1">
        <v>-13768891</v>
      </c>
    </row>
    <row r="1310" spans="1:6" x14ac:dyDescent="0.25">
      <c r="A1310">
        <v>900190385</v>
      </c>
      <c r="B1310" t="s">
        <v>380</v>
      </c>
      <c r="D1310">
        <v>2016</v>
      </c>
      <c r="E1310" t="s">
        <v>8</v>
      </c>
      <c r="F1310" s="1">
        <v>-41073189</v>
      </c>
    </row>
    <row r="1311" spans="1:6" x14ac:dyDescent="0.25">
      <c r="A1311">
        <v>900190385</v>
      </c>
      <c r="B1311" t="s">
        <v>380</v>
      </c>
      <c r="D1311">
        <v>2017</v>
      </c>
      <c r="E1311" t="s">
        <v>8</v>
      </c>
      <c r="F1311" s="1">
        <v>-20864260</v>
      </c>
    </row>
    <row r="1312" spans="1:6" x14ac:dyDescent="0.25">
      <c r="A1312">
        <v>900192242</v>
      </c>
      <c r="B1312" t="s">
        <v>381</v>
      </c>
      <c r="D1312">
        <v>2016</v>
      </c>
      <c r="E1312" t="s">
        <v>8</v>
      </c>
      <c r="F1312" s="1">
        <v>37745468</v>
      </c>
    </row>
    <row r="1313" spans="1:6" x14ac:dyDescent="0.25">
      <c r="A1313">
        <v>900192242</v>
      </c>
      <c r="B1313" t="s">
        <v>381</v>
      </c>
      <c r="D1313">
        <v>2017</v>
      </c>
      <c r="E1313" t="s">
        <v>8</v>
      </c>
      <c r="F1313" s="1">
        <v>12409243</v>
      </c>
    </row>
    <row r="1314" spans="1:6" x14ac:dyDescent="0.25">
      <c r="A1314">
        <v>900192242</v>
      </c>
      <c r="B1314" t="s">
        <v>381</v>
      </c>
      <c r="D1314" t="s">
        <v>398</v>
      </c>
      <c r="E1314" t="s">
        <v>8</v>
      </c>
      <c r="F1314" s="1">
        <v>14015933</v>
      </c>
    </row>
    <row r="1315" spans="1:6" x14ac:dyDescent="0.25">
      <c r="A1315">
        <v>900192242</v>
      </c>
      <c r="B1315" t="s">
        <v>381</v>
      </c>
      <c r="D1315" t="s">
        <v>399</v>
      </c>
      <c r="E1315" t="s">
        <v>8</v>
      </c>
      <c r="F1315" s="1">
        <v>6392979</v>
      </c>
    </row>
    <row r="1316" spans="1:6" x14ac:dyDescent="0.25">
      <c r="A1316">
        <v>900192242</v>
      </c>
      <c r="B1316" t="s">
        <v>381</v>
      </c>
      <c r="D1316" t="s">
        <v>402</v>
      </c>
      <c r="E1316" t="s">
        <v>8</v>
      </c>
      <c r="F1316" s="1">
        <v>16203859</v>
      </c>
    </row>
    <row r="1317" spans="1:6" x14ac:dyDescent="0.25">
      <c r="A1317">
        <v>900192726</v>
      </c>
      <c r="B1317" t="s">
        <v>382</v>
      </c>
      <c r="D1317">
        <v>2016</v>
      </c>
      <c r="E1317" t="s">
        <v>8</v>
      </c>
      <c r="F1317" s="1">
        <v>904668</v>
      </c>
    </row>
    <row r="1318" spans="1:6" x14ac:dyDescent="0.25">
      <c r="A1318">
        <v>900192726</v>
      </c>
      <c r="B1318" t="s">
        <v>382</v>
      </c>
      <c r="D1318">
        <v>2017</v>
      </c>
      <c r="E1318" t="s">
        <v>8</v>
      </c>
      <c r="F1318" s="1">
        <v>827270</v>
      </c>
    </row>
    <row r="1319" spans="1:6" x14ac:dyDescent="0.25">
      <c r="A1319">
        <v>900193192</v>
      </c>
      <c r="B1319" t="s">
        <v>305</v>
      </c>
      <c r="D1319">
        <v>2016</v>
      </c>
      <c r="E1319" t="s">
        <v>8</v>
      </c>
      <c r="F1319" s="1">
        <v>936942</v>
      </c>
    </row>
    <row r="1320" spans="1:6" x14ac:dyDescent="0.25">
      <c r="A1320">
        <v>900193192</v>
      </c>
      <c r="B1320" t="s">
        <v>305</v>
      </c>
      <c r="D1320">
        <v>2017</v>
      </c>
      <c r="E1320" t="s">
        <v>8</v>
      </c>
      <c r="F1320" s="1">
        <v>-1107462</v>
      </c>
    </row>
    <row r="1321" spans="1:6" x14ac:dyDescent="0.25">
      <c r="A1321">
        <v>900205547</v>
      </c>
      <c r="B1321" t="s">
        <v>233</v>
      </c>
      <c r="D1321">
        <v>2015</v>
      </c>
      <c r="E1321" t="s">
        <v>8</v>
      </c>
      <c r="F1321" s="1">
        <v>-907193</v>
      </c>
    </row>
    <row r="1322" spans="1:6" x14ac:dyDescent="0.25">
      <c r="A1322">
        <v>900205547</v>
      </c>
      <c r="B1322" t="s">
        <v>233</v>
      </c>
      <c r="D1322">
        <v>2016</v>
      </c>
      <c r="E1322" t="s">
        <v>8</v>
      </c>
      <c r="F1322" s="1">
        <v>1427438</v>
      </c>
    </row>
    <row r="1323" spans="1:6" x14ac:dyDescent="0.25">
      <c r="A1323">
        <v>900205547</v>
      </c>
      <c r="B1323" t="s">
        <v>233</v>
      </c>
      <c r="D1323">
        <v>2017</v>
      </c>
      <c r="E1323" t="s">
        <v>8</v>
      </c>
      <c r="F1323" s="1">
        <v>-662085</v>
      </c>
    </row>
    <row r="1324" spans="1:6" x14ac:dyDescent="0.25">
      <c r="A1324">
        <v>900206480</v>
      </c>
      <c r="B1324" t="s">
        <v>306</v>
      </c>
      <c r="D1324">
        <v>2016</v>
      </c>
      <c r="E1324" t="s">
        <v>8</v>
      </c>
      <c r="F1324" s="1">
        <v>6858158</v>
      </c>
    </row>
    <row r="1325" spans="1:6" x14ac:dyDescent="0.25">
      <c r="A1325">
        <v>900206480</v>
      </c>
      <c r="B1325" t="s">
        <v>306</v>
      </c>
      <c r="D1325">
        <v>2017</v>
      </c>
      <c r="E1325" t="s">
        <v>8</v>
      </c>
      <c r="F1325" s="1">
        <v>3546351</v>
      </c>
    </row>
    <row r="1326" spans="1:6" x14ac:dyDescent="0.25">
      <c r="A1326">
        <v>900206483</v>
      </c>
      <c r="B1326" t="s">
        <v>307</v>
      </c>
      <c r="D1326">
        <v>2016</v>
      </c>
      <c r="E1326" t="s">
        <v>8</v>
      </c>
      <c r="F1326" s="1">
        <v>1271060</v>
      </c>
    </row>
    <row r="1327" spans="1:6" x14ac:dyDescent="0.25">
      <c r="A1327">
        <v>900206483</v>
      </c>
      <c r="B1327" t="s">
        <v>307</v>
      </c>
      <c r="D1327">
        <v>2017</v>
      </c>
      <c r="E1327" t="s">
        <v>8</v>
      </c>
      <c r="F1327" s="1">
        <v>746733</v>
      </c>
    </row>
    <row r="1328" spans="1:6" x14ac:dyDescent="0.25">
      <c r="A1328">
        <v>900315057</v>
      </c>
      <c r="B1328" t="s">
        <v>385</v>
      </c>
      <c r="D1328">
        <v>2016</v>
      </c>
      <c r="E1328" t="s">
        <v>8</v>
      </c>
      <c r="F1328" s="1">
        <v>7118188</v>
      </c>
    </row>
    <row r="1329" spans="1:6" x14ac:dyDescent="0.25">
      <c r="A1329">
        <v>900315057</v>
      </c>
      <c r="B1329" t="s">
        <v>385</v>
      </c>
      <c r="D1329">
        <v>2017</v>
      </c>
      <c r="E1329" t="s">
        <v>8</v>
      </c>
      <c r="F1329" s="1">
        <v>1815185</v>
      </c>
    </row>
    <row r="1330" spans="1:6" x14ac:dyDescent="0.25">
      <c r="A1330">
        <v>900378893</v>
      </c>
      <c r="B1330" t="s">
        <v>386</v>
      </c>
      <c r="D1330">
        <v>2015</v>
      </c>
      <c r="E1330" t="s">
        <v>8</v>
      </c>
      <c r="F1330" s="1">
        <v>11554423</v>
      </c>
    </row>
    <row r="1331" spans="1:6" x14ac:dyDescent="0.25">
      <c r="A1331">
        <v>900378893</v>
      </c>
      <c r="B1331" t="s">
        <v>386</v>
      </c>
      <c r="D1331">
        <v>2016</v>
      </c>
      <c r="E1331" t="s">
        <v>8</v>
      </c>
      <c r="F1331" s="1">
        <v>28839463</v>
      </c>
    </row>
    <row r="1332" spans="1:6" x14ac:dyDescent="0.25">
      <c r="A1332">
        <v>900378893</v>
      </c>
      <c r="B1332" t="s">
        <v>386</v>
      </c>
      <c r="D1332">
        <v>2017</v>
      </c>
      <c r="E1332" t="s">
        <v>8</v>
      </c>
      <c r="F1332" s="1">
        <v>4997666</v>
      </c>
    </row>
    <row r="1333" spans="1:6" x14ac:dyDescent="0.25">
      <c r="A1333">
        <v>900390238</v>
      </c>
      <c r="B1333" t="s">
        <v>177</v>
      </c>
      <c r="D1333">
        <v>2016</v>
      </c>
      <c r="E1333" t="s">
        <v>8</v>
      </c>
      <c r="F1333" s="1">
        <v>77409490</v>
      </c>
    </row>
    <row r="1334" spans="1:6" x14ac:dyDescent="0.25">
      <c r="A1334">
        <v>900390238</v>
      </c>
      <c r="B1334" t="s">
        <v>177</v>
      </c>
      <c r="D1334">
        <v>2017</v>
      </c>
      <c r="E1334" t="s">
        <v>8</v>
      </c>
      <c r="F1334" s="1">
        <v>7838052</v>
      </c>
    </row>
    <row r="1335" spans="1:6" x14ac:dyDescent="0.25">
      <c r="A1335">
        <v>900390238</v>
      </c>
      <c r="B1335" t="s">
        <v>177</v>
      </c>
      <c r="D1335" t="s">
        <v>398</v>
      </c>
      <c r="E1335" t="s">
        <v>8</v>
      </c>
      <c r="F1335" s="1">
        <v>34584881</v>
      </c>
    </row>
    <row r="1336" spans="1:6" x14ac:dyDescent="0.25">
      <c r="A1336">
        <v>900390238</v>
      </c>
      <c r="B1336" t="s">
        <v>177</v>
      </c>
      <c r="D1336" t="s">
        <v>399</v>
      </c>
      <c r="E1336" t="s">
        <v>8</v>
      </c>
      <c r="F1336" s="1">
        <v>37768271</v>
      </c>
    </row>
    <row r="1337" spans="1:6" x14ac:dyDescent="0.25">
      <c r="A1337">
        <v>900390238</v>
      </c>
      <c r="B1337" t="s">
        <v>177</v>
      </c>
      <c r="D1337" t="s">
        <v>402</v>
      </c>
      <c r="E1337" t="s">
        <v>8</v>
      </c>
      <c r="F1337" s="1">
        <v>55865784</v>
      </c>
    </row>
    <row r="1338" spans="1:6" x14ac:dyDescent="0.25">
      <c r="A1338">
        <v>900413588</v>
      </c>
      <c r="B1338" t="s">
        <v>37</v>
      </c>
      <c r="D1338">
        <v>2016</v>
      </c>
      <c r="E1338" t="s">
        <v>8</v>
      </c>
      <c r="F1338" s="1">
        <v>3573130</v>
      </c>
    </row>
    <row r="1339" spans="1:6" x14ac:dyDescent="0.25">
      <c r="A1339">
        <v>900413588</v>
      </c>
      <c r="B1339" t="s">
        <v>37</v>
      </c>
      <c r="D1339">
        <v>2017</v>
      </c>
      <c r="E1339" t="s">
        <v>8</v>
      </c>
      <c r="F1339" s="1">
        <v>3939441</v>
      </c>
    </row>
    <row r="1340" spans="1:6" x14ac:dyDescent="0.25">
      <c r="A1340">
        <v>900521357</v>
      </c>
      <c r="B1340" t="s">
        <v>175</v>
      </c>
      <c r="D1340">
        <v>2016</v>
      </c>
      <c r="E1340" t="s">
        <v>8</v>
      </c>
      <c r="F1340" s="1">
        <v>19394564</v>
      </c>
    </row>
    <row r="1341" spans="1:6" x14ac:dyDescent="0.25">
      <c r="A1341">
        <v>900521357</v>
      </c>
      <c r="B1341" t="s">
        <v>175</v>
      </c>
      <c r="D1341">
        <v>2017</v>
      </c>
      <c r="E1341" t="s">
        <v>8</v>
      </c>
      <c r="F1341" s="1">
        <v>20315837</v>
      </c>
    </row>
    <row r="1342" spans="1:6" x14ac:dyDescent="0.25">
      <c r="A1342">
        <v>900535441</v>
      </c>
      <c r="B1342" t="s">
        <v>308</v>
      </c>
      <c r="D1342">
        <v>2016</v>
      </c>
      <c r="E1342" t="s">
        <v>8</v>
      </c>
      <c r="F1342" s="1">
        <v>14830</v>
      </c>
    </row>
    <row r="1343" spans="1:6" x14ac:dyDescent="0.25">
      <c r="A1343">
        <v>900535441</v>
      </c>
      <c r="B1343" t="s">
        <v>308</v>
      </c>
      <c r="D1343">
        <v>2017</v>
      </c>
      <c r="E1343" t="s">
        <v>8</v>
      </c>
      <c r="F1343" s="1">
        <v>8214</v>
      </c>
    </row>
    <row r="1344" spans="1:6" x14ac:dyDescent="0.25">
      <c r="A1344">
        <v>900668954</v>
      </c>
      <c r="B1344" t="s">
        <v>387</v>
      </c>
      <c r="D1344">
        <v>2016</v>
      </c>
      <c r="E1344" t="s">
        <v>8</v>
      </c>
      <c r="F1344" s="1">
        <v>3088111</v>
      </c>
    </row>
    <row r="1345" spans="1:6" x14ac:dyDescent="0.25">
      <c r="A1345">
        <v>900668954</v>
      </c>
      <c r="B1345" t="s">
        <v>387</v>
      </c>
      <c r="D1345">
        <v>2017</v>
      </c>
      <c r="E1345" t="s">
        <v>8</v>
      </c>
      <c r="F1345" s="1">
        <v>901600</v>
      </c>
    </row>
    <row r="1346" spans="1:6" x14ac:dyDescent="0.25">
      <c r="A1346">
        <v>900749166</v>
      </c>
      <c r="B1346" t="s">
        <v>182</v>
      </c>
      <c r="D1346">
        <v>2016</v>
      </c>
      <c r="E1346" t="s">
        <v>8</v>
      </c>
      <c r="F1346" s="1">
        <v>47354174</v>
      </c>
    </row>
    <row r="1347" spans="1:6" x14ac:dyDescent="0.25">
      <c r="A1347">
        <v>900749166</v>
      </c>
      <c r="B1347" t="s">
        <v>182</v>
      </c>
      <c r="D1347">
        <v>2017</v>
      </c>
      <c r="E1347" t="s">
        <v>8</v>
      </c>
      <c r="F1347" s="1">
        <v>8746822</v>
      </c>
    </row>
    <row r="1348" spans="1:6" x14ac:dyDescent="0.25">
      <c r="A1348">
        <v>900797732</v>
      </c>
      <c r="B1348" t="s">
        <v>181</v>
      </c>
      <c r="D1348">
        <v>2015</v>
      </c>
      <c r="E1348" t="s">
        <v>8</v>
      </c>
      <c r="F1348" s="1">
        <v>-3102365</v>
      </c>
    </row>
    <row r="1349" spans="1:6" x14ac:dyDescent="0.25">
      <c r="A1349">
        <v>900797732</v>
      </c>
      <c r="B1349" t="s">
        <v>181</v>
      </c>
      <c r="D1349">
        <v>2016</v>
      </c>
      <c r="E1349" t="s">
        <v>8</v>
      </c>
      <c r="F1349" s="1">
        <v>14361250</v>
      </c>
    </row>
    <row r="1350" spans="1:6" x14ac:dyDescent="0.25">
      <c r="A1350">
        <v>900797732</v>
      </c>
      <c r="B1350" t="s">
        <v>181</v>
      </c>
      <c r="D1350">
        <v>2017</v>
      </c>
      <c r="E1350" t="s">
        <v>8</v>
      </c>
      <c r="F1350" s="1">
        <v>-14352799</v>
      </c>
    </row>
    <row r="1351" spans="1:6" x14ac:dyDescent="0.25">
      <c r="A1351">
        <v>900818642</v>
      </c>
      <c r="B1351" t="s">
        <v>169</v>
      </c>
      <c r="D1351">
        <v>2016</v>
      </c>
      <c r="E1351" t="s">
        <v>8</v>
      </c>
      <c r="F1351" s="1">
        <v>13150542</v>
      </c>
    </row>
    <row r="1352" spans="1:6" x14ac:dyDescent="0.25">
      <c r="A1352">
        <v>900818642</v>
      </c>
      <c r="B1352" t="s">
        <v>169</v>
      </c>
      <c r="D1352">
        <v>2017</v>
      </c>
      <c r="E1352" t="s">
        <v>8</v>
      </c>
      <c r="F1352" s="1">
        <v>21594565</v>
      </c>
    </row>
    <row r="1353" spans="1:6" x14ac:dyDescent="0.25">
      <c r="A1353">
        <v>800233881</v>
      </c>
      <c r="B1353" t="s">
        <v>161</v>
      </c>
      <c r="D1353">
        <v>2016</v>
      </c>
      <c r="E1353" t="s">
        <v>409</v>
      </c>
      <c r="F1353" s="1">
        <v>-742322</v>
      </c>
    </row>
    <row r="1354" spans="1:6" x14ac:dyDescent="0.25">
      <c r="A1354">
        <v>800233881</v>
      </c>
      <c r="B1354" t="s">
        <v>161</v>
      </c>
      <c r="D1354">
        <v>2017</v>
      </c>
      <c r="E1354" t="s">
        <v>409</v>
      </c>
      <c r="F1354" s="1">
        <v>-167219</v>
      </c>
    </row>
    <row r="1355" spans="1:6" x14ac:dyDescent="0.25">
      <c r="A1355">
        <v>860002837</v>
      </c>
      <c r="B1355" t="s">
        <v>227</v>
      </c>
      <c r="D1355">
        <v>2016</v>
      </c>
      <c r="E1355" t="s">
        <v>409</v>
      </c>
      <c r="F1355" s="1">
        <v>296517</v>
      </c>
    </row>
    <row r="1356" spans="1:6" x14ac:dyDescent="0.25">
      <c r="A1356">
        <v>860002837</v>
      </c>
      <c r="B1356" t="s">
        <v>227</v>
      </c>
      <c r="D1356">
        <v>2017</v>
      </c>
      <c r="E1356" t="s">
        <v>409</v>
      </c>
      <c r="F1356" s="1">
        <v>561345</v>
      </c>
    </row>
    <row r="1357" spans="1:6" x14ac:dyDescent="0.25">
      <c r="A1357">
        <v>800014246</v>
      </c>
      <c r="B1357" t="s">
        <v>332</v>
      </c>
      <c r="D1357">
        <v>2016</v>
      </c>
      <c r="E1357" t="s">
        <v>9</v>
      </c>
      <c r="F1357" s="1">
        <v>1001536</v>
      </c>
    </row>
    <row r="1358" spans="1:6" x14ac:dyDescent="0.25">
      <c r="A1358">
        <v>800014246</v>
      </c>
      <c r="B1358" t="s">
        <v>332</v>
      </c>
      <c r="D1358">
        <v>2017</v>
      </c>
      <c r="E1358" t="s">
        <v>9</v>
      </c>
      <c r="F1358" s="1">
        <v>721409</v>
      </c>
    </row>
    <row r="1359" spans="1:6" x14ac:dyDescent="0.25">
      <c r="A1359">
        <v>800094968</v>
      </c>
      <c r="B1359" t="s">
        <v>336</v>
      </c>
      <c r="D1359">
        <v>2016</v>
      </c>
      <c r="E1359" t="s">
        <v>9</v>
      </c>
      <c r="F1359" s="1">
        <v>2703016</v>
      </c>
    </row>
    <row r="1360" spans="1:6" x14ac:dyDescent="0.25">
      <c r="A1360">
        <v>800094968</v>
      </c>
      <c r="B1360" t="s">
        <v>336</v>
      </c>
      <c r="D1360">
        <v>2017</v>
      </c>
      <c r="E1360" t="s">
        <v>9</v>
      </c>
      <c r="F1360" s="1">
        <v>4010632</v>
      </c>
    </row>
    <row r="1361" spans="1:6" x14ac:dyDescent="0.25">
      <c r="A1361">
        <v>800140959</v>
      </c>
      <c r="B1361" t="s">
        <v>340</v>
      </c>
      <c r="D1361">
        <v>2016</v>
      </c>
      <c r="E1361" t="s">
        <v>9</v>
      </c>
      <c r="F1361" s="1">
        <v>96128</v>
      </c>
    </row>
    <row r="1362" spans="1:6" x14ac:dyDescent="0.25">
      <c r="A1362">
        <v>800140959</v>
      </c>
      <c r="B1362" t="s">
        <v>340</v>
      </c>
      <c r="D1362">
        <v>2017</v>
      </c>
      <c r="E1362" t="s">
        <v>9</v>
      </c>
      <c r="F1362" s="1">
        <v>128237</v>
      </c>
    </row>
    <row r="1363" spans="1:6" x14ac:dyDescent="0.25">
      <c r="A1363">
        <v>800182330</v>
      </c>
      <c r="B1363" t="s">
        <v>342</v>
      </c>
      <c r="D1363">
        <v>2016</v>
      </c>
      <c r="E1363" t="s">
        <v>9</v>
      </c>
      <c r="F1363" s="1">
        <v>12906884</v>
      </c>
    </row>
    <row r="1364" spans="1:6" x14ac:dyDescent="0.25">
      <c r="A1364">
        <v>800182330</v>
      </c>
      <c r="B1364" t="s">
        <v>342</v>
      </c>
      <c r="D1364">
        <v>2017</v>
      </c>
      <c r="E1364" t="s">
        <v>9</v>
      </c>
      <c r="F1364" s="1">
        <v>2398221</v>
      </c>
    </row>
    <row r="1365" spans="1:6" x14ac:dyDescent="0.25">
      <c r="A1365">
        <v>800185295</v>
      </c>
      <c r="B1365" t="s">
        <v>344</v>
      </c>
      <c r="D1365">
        <v>2015</v>
      </c>
      <c r="E1365" t="s">
        <v>9</v>
      </c>
      <c r="F1365" s="1">
        <v>6964180</v>
      </c>
    </row>
    <row r="1366" spans="1:6" x14ac:dyDescent="0.25">
      <c r="A1366">
        <v>800185295</v>
      </c>
      <c r="B1366" t="s">
        <v>344</v>
      </c>
      <c r="D1366">
        <v>2016</v>
      </c>
      <c r="E1366" t="s">
        <v>9</v>
      </c>
      <c r="F1366" s="1">
        <v>47726344</v>
      </c>
    </row>
    <row r="1367" spans="1:6" x14ac:dyDescent="0.25">
      <c r="A1367">
        <v>800185295</v>
      </c>
      <c r="B1367" t="s">
        <v>344</v>
      </c>
      <c r="D1367">
        <v>2017</v>
      </c>
      <c r="E1367" t="s">
        <v>9</v>
      </c>
      <c r="F1367" s="1">
        <v>11589259</v>
      </c>
    </row>
    <row r="1368" spans="1:6" x14ac:dyDescent="0.25">
      <c r="A1368">
        <v>800208146</v>
      </c>
      <c r="B1368" t="s">
        <v>346</v>
      </c>
      <c r="D1368">
        <v>2016</v>
      </c>
      <c r="E1368" t="s">
        <v>9</v>
      </c>
      <c r="F1368" s="1">
        <v>2252196</v>
      </c>
    </row>
    <row r="1369" spans="1:6" x14ac:dyDescent="0.25">
      <c r="A1369">
        <v>800208146</v>
      </c>
      <c r="B1369" t="s">
        <v>346</v>
      </c>
      <c r="D1369">
        <v>2017</v>
      </c>
      <c r="E1369" t="s">
        <v>9</v>
      </c>
      <c r="F1369" s="1">
        <v>1338235</v>
      </c>
    </row>
    <row r="1370" spans="1:6" x14ac:dyDescent="0.25">
      <c r="A1370">
        <v>800233881</v>
      </c>
      <c r="B1370" t="s">
        <v>161</v>
      </c>
      <c r="D1370">
        <v>2016</v>
      </c>
      <c r="E1370" t="s">
        <v>9</v>
      </c>
      <c r="F1370" s="1">
        <v>2462382</v>
      </c>
    </row>
    <row r="1371" spans="1:6" x14ac:dyDescent="0.25">
      <c r="A1371">
        <v>800233881</v>
      </c>
      <c r="B1371" t="s">
        <v>161</v>
      </c>
      <c r="D1371">
        <v>2017</v>
      </c>
      <c r="E1371" t="s">
        <v>9</v>
      </c>
      <c r="F1371" s="1">
        <v>1710765</v>
      </c>
    </row>
    <row r="1372" spans="1:6" x14ac:dyDescent="0.25">
      <c r="A1372">
        <v>811032292</v>
      </c>
      <c r="B1372" t="s">
        <v>349</v>
      </c>
      <c r="D1372">
        <v>2016</v>
      </c>
      <c r="E1372" t="s">
        <v>9</v>
      </c>
      <c r="F1372" s="1">
        <v>53348226</v>
      </c>
    </row>
    <row r="1373" spans="1:6" x14ac:dyDescent="0.25">
      <c r="A1373">
        <v>811032292</v>
      </c>
      <c r="B1373" t="s">
        <v>349</v>
      </c>
      <c r="D1373">
        <v>2017</v>
      </c>
      <c r="E1373" t="s">
        <v>9</v>
      </c>
      <c r="F1373" s="1">
        <v>13040796</v>
      </c>
    </row>
    <row r="1374" spans="1:6" x14ac:dyDescent="0.25">
      <c r="A1374">
        <v>830023542</v>
      </c>
      <c r="B1374" t="s">
        <v>146</v>
      </c>
      <c r="D1374">
        <v>2015</v>
      </c>
      <c r="E1374" t="s">
        <v>9</v>
      </c>
      <c r="F1374" s="1">
        <v>709922</v>
      </c>
    </row>
    <row r="1375" spans="1:6" x14ac:dyDescent="0.25">
      <c r="A1375">
        <v>830023542</v>
      </c>
      <c r="B1375" t="s">
        <v>146</v>
      </c>
      <c r="D1375">
        <v>2016</v>
      </c>
      <c r="E1375" t="s">
        <v>9</v>
      </c>
      <c r="F1375" s="1">
        <v>3375870</v>
      </c>
    </row>
    <row r="1376" spans="1:6" x14ac:dyDescent="0.25">
      <c r="A1376">
        <v>830023542</v>
      </c>
      <c r="B1376" t="s">
        <v>146</v>
      </c>
      <c r="D1376">
        <v>2017</v>
      </c>
      <c r="E1376" t="s">
        <v>9</v>
      </c>
      <c r="F1376" s="1">
        <v>1952190</v>
      </c>
    </row>
    <row r="1377" spans="1:6" x14ac:dyDescent="0.25">
      <c r="A1377">
        <v>830058272</v>
      </c>
      <c r="B1377" t="s">
        <v>352</v>
      </c>
      <c r="D1377">
        <v>2015</v>
      </c>
      <c r="E1377" t="s">
        <v>9</v>
      </c>
      <c r="F1377" s="1">
        <v>192906</v>
      </c>
    </row>
    <row r="1378" spans="1:6" x14ac:dyDescent="0.25">
      <c r="A1378">
        <v>830058272</v>
      </c>
      <c r="B1378" t="s">
        <v>352</v>
      </c>
      <c r="D1378">
        <v>2016</v>
      </c>
      <c r="E1378" t="s">
        <v>9</v>
      </c>
      <c r="F1378" s="1">
        <v>490908</v>
      </c>
    </row>
    <row r="1379" spans="1:6" x14ac:dyDescent="0.25">
      <c r="A1379">
        <v>830058272</v>
      </c>
      <c r="B1379" t="s">
        <v>352</v>
      </c>
      <c r="D1379">
        <v>2017</v>
      </c>
      <c r="E1379" t="s">
        <v>9</v>
      </c>
      <c r="F1379" s="1">
        <v>210162</v>
      </c>
    </row>
    <row r="1380" spans="1:6" x14ac:dyDescent="0.25">
      <c r="A1380">
        <v>830094920</v>
      </c>
      <c r="B1380" t="s">
        <v>350</v>
      </c>
      <c r="D1380">
        <v>2016</v>
      </c>
      <c r="E1380" t="s">
        <v>9</v>
      </c>
      <c r="F1380" s="1">
        <v>12457025</v>
      </c>
    </row>
    <row r="1381" spans="1:6" x14ac:dyDescent="0.25">
      <c r="A1381">
        <v>830094920</v>
      </c>
      <c r="B1381" t="s">
        <v>350</v>
      </c>
      <c r="D1381">
        <v>2017</v>
      </c>
      <c r="E1381" t="s">
        <v>9</v>
      </c>
      <c r="F1381" s="1">
        <v>11097081</v>
      </c>
    </row>
    <row r="1382" spans="1:6" x14ac:dyDescent="0.25">
      <c r="A1382">
        <v>830097620</v>
      </c>
      <c r="B1382" t="s">
        <v>290</v>
      </c>
      <c r="D1382">
        <v>2016</v>
      </c>
      <c r="E1382" t="s">
        <v>9</v>
      </c>
      <c r="F1382" s="1">
        <v>3789895</v>
      </c>
    </row>
    <row r="1383" spans="1:6" x14ac:dyDescent="0.25">
      <c r="A1383">
        <v>830097620</v>
      </c>
      <c r="B1383" t="s">
        <v>290</v>
      </c>
      <c r="D1383">
        <v>2017</v>
      </c>
      <c r="E1383" t="s">
        <v>9</v>
      </c>
      <c r="F1383" s="1">
        <v>502579</v>
      </c>
    </row>
    <row r="1384" spans="1:6" x14ac:dyDescent="0.25">
      <c r="A1384">
        <v>830116629</v>
      </c>
      <c r="B1384" t="s">
        <v>354</v>
      </c>
      <c r="D1384">
        <v>2016</v>
      </c>
      <c r="E1384" t="s">
        <v>9</v>
      </c>
      <c r="F1384" s="1">
        <v>15632</v>
      </c>
    </row>
    <row r="1385" spans="1:6" x14ac:dyDescent="0.25">
      <c r="A1385">
        <v>830116629</v>
      </c>
      <c r="B1385" t="s">
        <v>354</v>
      </c>
      <c r="D1385">
        <v>2017</v>
      </c>
      <c r="E1385" t="s">
        <v>9</v>
      </c>
      <c r="F1385" s="1">
        <v>7122</v>
      </c>
    </row>
    <row r="1386" spans="1:6" x14ac:dyDescent="0.25">
      <c r="A1386">
        <v>830124992</v>
      </c>
      <c r="B1386" t="s">
        <v>357</v>
      </c>
      <c r="D1386">
        <v>2015</v>
      </c>
      <c r="E1386" t="s">
        <v>9</v>
      </c>
      <c r="F1386" s="1">
        <v>78357</v>
      </c>
    </row>
    <row r="1387" spans="1:6" x14ac:dyDescent="0.25">
      <c r="A1387">
        <v>830124992</v>
      </c>
      <c r="B1387" t="s">
        <v>357</v>
      </c>
      <c r="D1387">
        <v>2016</v>
      </c>
      <c r="E1387" t="s">
        <v>9</v>
      </c>
      <c r="F1387" s="1">
        <v>240864</v>
      </c>
    </row>
    <row r="1388" spans="1:6" x14ac:dyDescent="0.25">
      <c r="A1388">
        <v>830124992</v>
      </c>
      <c r="B1388" t="s">
        <v>357</v>
      </c>
      <c r="D1388">
        <v>2017</v>
      </c>
      <c r="E1388" t="s">
        <v>9</v>
      </c>
      <c r="F1388" s="1">
        <v>18875</v>
      </c>
    </row>
    <row r="1389" spans="1:6" x14ac:dyDescent="0.25">
      <c r="A1389">
        <v>860000656</v>
      </c>
      <c r="B1389" t="s">
        <v>221</v>
      </c>
      <c r="D1389">
        <v>2015</v>
      </c>
      <c r="E1389" t="s">
        <v>9</v>
      </c>
      <c r="F1389" s="1">
        <v>10070399</v>
      </c>
    </row>
    <row r="1390" spans="1:6" x14ac:dyDescent="0.25">
      <c r="A1390">
        <v>860000656</v>
      </c>
      <c r="B1390" t="s">
        <v>221</v>
      </c>
      <c r="D1390">
        <v>2016</v>
      </c>
      <c r="E1390" t="s">
        <v>9</v>
      </c>
      <c r="F1390" s="1">
        <v>8880088</v>
      </c>
    </row>
    <row r="1391" spans="1:6" x14ac:dyDescent="0.25">
      <c r="A1391">
        <v>860000656</v>
      </c>
      <c r="B1391" t="s">
        <v>221</v>
      </c>
      <c r="D1391">
        <v>2017</v>
      </c>
      <c r="E1391" t="s">
        <v>9</v>
      </c>
      <c r="F1391" s="1">
        <v>2257115</v>
      </c>
    </row>
    <row r="1392" spans="1:6" x14ac:dyDescent="0.25">
      <c r="A1392">
        <v>860001986</v>
      </c>
      <c r="B1392" t="s">
        <v>293</v>
      </c>
      <c r="D1392">
        <v>2016</v>
      </c>
      <c r="E1392" t="s">
        <v>9</v>
      </c>
      <c r="F1392" s="1">
        <v>141022</v>
      </c>
    </row>
    <row r="1393" spans="1:6" x14ac:dyDescent="0.25">
      <c r="A1393">
        <v>860001986</v>
      </c>
      <c r="B1393" t="s">
        <v>293</v>
      </c>
      <c r="D1393">
        <v>2017</v>
      </c>
      <c r="E1393" t="s">
        <v>9</v>
      </c>
      <c r="F1393" s="1">
        <v>100520</v>
      </c>
    </row>
    <row r="1394" spans="1:6" x14ac:dyDescent="0.25">
      <c r="A1394">
        <v>860002837</v>
      </c>
      <c r="B1394" t="s">
        <v>227</v>
      </c>
      <c r="D1394">
        <v>2015</v>
      </c>
      <c r="E1394" t="s">
        <v>9</v>
      </c>
      <c r="F1394" s="1">
        <v>977746</v>
      </c>
    </row>
    <row r="1395" spans="1:6" x14ac:dyDescent="0.25">
      <c r="A1395">
        <v>860002837</v>
      </c>
      <c r="B1395" t="s">
        <v>227</v>
      </c>
      <c r="D1395">
        <v>2016</v>
      </c>
      <c r="E1395" t="s">
        <v>9</v>
      </c>
      <c r="F1395" s="1">
        <v>2300836</v>
      </c>
    </row>
    <row r="1396" spans="1:6" x14ac:dyDescent="0.25">
      <c r="A1396">
        <v>860002837</v>
      </c>
      <c r="B1396" t="s">
        <v>227</v>
      </c>
      <c r="D1396">
        <v>2017</v>
      </c>
      <c r="E1396" t="s">
        <v>9</v>
      </c>
      <c r="F1396" s="1">
        <v>1061136</v>
      </c>
    </row>
    <row r="1397" spans="1:6" x14ac:dyDescent="0.25">
      <c r="A1397">
        <v>860009250</v>
      </c>
      <c r="B1397" t="s">
        <v>362</v>
      </c>
      <c r="D1397">
        <v>2016</v>
      </c>
      <c r="E1397" t="s">
        <v>9</v>
      </c>
      <c r="F1397" s="1">
        <v>374092</v>
      </c>
    </row>
    <row r="1398" spans="1:6" x14ac:dyDescent="0.25">
      <c r="A1398">
        <v>860009250</v>
      </c>
      <c r="B1398" t="s">
        <v>362</v>
      </c>
      <c r="D1398">
        <v>2017</v>
      </c>
      <c r="E1398" t="s">
        <v>9</v>
      </c>
      <c r="F1398" s="1">
        <v>175231</v>
      </c>
    </row>
    <row r="1399" spans="1:6" x14ac:dyDescent="0.25">
      <c r="A1399">
        <v>860014285</v>
      </c>
      <c r="B1399" t="s">
        <v>356</v>
      </c>
      <c r="D1399">
        <v>2016</v>
      </c>
      <c r="E1399" t="s">
        <v>9</v>
      </c>
      <c r="F1399" s="1">
        <v>26678</v>
      </c>
    </row>
    <row r="1400" spans="1:6" x14ac:dyDescent="0.25">
      <c r="A1400">
        <v>860014285</v>
      </c>
      <c r="B1400" t="s">
        <v>356</v>
      </c>
      <c r="D1400">
        <v>2017</v>
      </c>
      <c r="E1400" t="s">
        <v>9</v>
      </c>
      <c r="F1400" s="1">
        <v>18695</v>
      </c>
    </row>
    <row r="1401" spans="1:6" x14ac:dyDescent="0.25">
      <c r="A1401">
        <v>860031361</v>
      </c>
      <c r="B1401" t="s">
        <v>297</v>
      </c>
      <c r="D1401">
        <v>2016</v>
      </c>
      <c r="E1401" t="s">
        <v>9</v>
      </c>
      <c r="F1401" s="1">
        <v>4931308</v>
      </c>
    </row>
    <row r="1402" spans="1:6" x14ac:dyDescent="0.25">
      <c r="A1402">
        <v>860031361</v>
      </c>
      <c r="B1402" t="s">
        <v>297</v>
      </c>
      <c r="D1402">
        <v>2017</v>
      </c>
      <c r="E1402" t="s">
        <v>9</v>
      </c>
      <c r="F1402" s="1">
        <v>4187238</v>
      </c>
    </row>
    <row r="1403" spans="1:6" x14ac:dyDescent="0.25">
      <c r="A1403">
        <v>860035996</v>
      </c>
      <c r="B1403" t="s">
        <v>229</v>
      </c>
      <c r="D1403">
        <v>2015</v>
      </c>
      <c r="E1403" t="s">
        <v>9</v>
      </c>
      <c r="F1403" s="1">
        <v>2305027</v>
      </c>
    </row>
    <row r="1404" spans="1:6" x14ac:dyDescent="0.25">
      <c r="A1404">
        <v>860035996</v>
      </c>
      <c r="B1404" t="s">
        <v>229</v>
      </c>
      <c r="D1404">
        <v>2016</v>
      </c>
      <c r="E1404" t="s">
        <v>9</v>
      </c>
      <c r="F1404" s="1">
        <v>2079420</v>
      </c>
    </row>
    <row r="1405" spans="1:6" x14ac:dyDescent="0.25">
      <c r="A1405">
        <v>860035996</v>
      </c>
      <c r="B1405" t="s">
        <v>229</v>
      </c>
      <c r="D1405">
        <v>2017</v>
      </c>
      <c r="E1405" t="s">
        <v>9</v>
      </c>
      <c r="F1405" s="1">
        <v>2503664</v>
      </c>
    </row>
    <row r="1406" spans="1:6" x14ac:dyDescent="0.25">
      <c r="A1406">
        <v>860058070</v>
      </c>
      <c r="B1406" t="s">
        <v>364</v>
      </c>
      <c r="D1406">
        <v>2015</v>
      </c>
      <c r="E1406" t="s">
        <v>9</v>
      </c>
      <c r="F1406" s="1">
        <v>3240347</v>
      </c>
    </row>
    <row r="1407" spans="1:6" x14ac:dyDescent="0.25">
      <c r="A1407">
        <v>860058070</v>
      </c>
      <c r="B1407" t="s">
        <v>364</v>
      </c>
      <c r="D1407">
        <v>2016</v>
      </c>
      <c r="E1407" t="s">
        <v>9</v>
      </c>
      <c r="F1407" s="1">
        <v>83202973</v>
      </c>
    </row>
    <row r="1408" spans="1:6" x14ac:dyDescent="0.25">
      <c r="A1408">
        <v>860058070</v>
      </c>
      <c r="B1408" t="s">
        <v>364</v>
      </c>
      <c r="D1408">
        <v>2017</v>
      </c>
      <c r="E1408" t="s">
        <v>9</v>
      </c>
      <c r="F1408" s="1">
        <v>13188485</v>
      </c>
    </row>
    <row r="1409" spans="1:6" x14ac:dyDescent="0.25">
      <c r="A1409">
        <v>860059851</v>
      </c>
      <c r="B1409" t="s">
        <v>365</v>
      </c>
      <c r="D1409">
        <v>2015</v>
      </c>
      <c r="E1409" t="s">
        <v>9</v>
      </c>
      <c r="F1409" s="1">
        <v>259977</v>
      </c>
    </row>
    <row r="1410" spans="1:6" x14ac:dyDescent="0.25">
      <c r="A1410">
        <v>860059851</v>
      </c>
      <c r="B1410" t="s">
        <v>365</v>
      </c>
      <c r="D1410">
        <v>2016</v>
      </c>
      <c r="E1410" t="s">
        <v>9</v>
      </c>
      <c r="F1410" s="1">
        <v>1111126</v>
      </c>
    </row>
    <row r="1411" spans="1:6" x14ac:dyDescent="0.25">
      <c r="A1411">
        <v>860059851</v>
      </c>
      <c r="B1411" t="s">
        <v>365</v>
      </c>
      <c r="D1411">
        <v>2017</v>
      </c>
      <c r="E1411" t="s">
        <v>9</v>
      </c>
      <c r="F1411" s="1">
        <v>231984</v>
      </c>
    </row>
    <row r="1412" spans="1:6" x14ac:dyDescent="0.25">
      <c r="A1412">
        <v>860077099</v>
      </c>
      <c r="B1412" t="s">
        <v>371</v>
      </c>
      <c r="D1412">
        <v>2016</v>
      </c>
      <c r="E1412" t="s">
        <v>9</v>
      </c>
      <c r="F1412" s="1">
        <v>2322444</v>
      </c>
    </row>
    <row r="1413" spans="1:6" x14ac:dyDescent="0.25">
      <c r="A1413">
        <v>860077099</v>
      </c>
      <c r="B1413" t="s">
        <v>371</v>
      </c>
      <c r="D1413">
        <v>2017</v>
      </c>
      <c r="E1413" t="s">
        <v>9</v>
      </c>
      <c r="F1413" s="1">
        <v>715227</v>
      </c>
    </row>
    <row r="1414" spans="1:6" x14ac:dyDescent="0.25">
      <c r="A1414">
        <v>860078977</v>
      </c>
      <c r="B1414" t="s">
        <v>144</v>
      </c>
      <c r="D1414">
        <v>2016</v>
      </c>
      <c r="E1414" t="s">
        <v>9</v>
      </c>
      <c r="F1414" s="1">
        <v>110402</v>
      </c>
    </row>
    <row r="1415" spans="1:6" x14ac:dyDescent="0.25">
      <c r="A1415">
        <v>860354402</v>
      </c>
      <c r="B1415" t="s">
        <v>295</v>
      </c>
      <c r="D1415">
        <v>2016</v>
      </c>
      <c r="E1415" t="s">
        <v>9</v>
      </c>
      <c r="F1415" s="1">
        <v>874</v>
      </c>
    </row>
    <row r="1416" spans="1:6" x14ac:dyDescent="0.25">
      <c r="A1416">
        <v>860354402</v>
      </c>
      <c r="B1416" t="s">
        <v>295</v>
      </c>
      <c r="D1416">
        <v>2017</v>
      </c>
      <c r="E1416" t="s">
        <v>9</v>
      </c>
      <c r="F1416" s="1">
        <v>440</v>
      </c>
    </row>
    <row r="1417" spans="1:6" x14ac:dyDescent="0.25">
      <c r="A1417">
        <v>860505064</v>
      </c>
      <c r="B1417" t="s">
        <v>361</v>
      </c>
      <c r="D1417">
        <v>2016</v>
      </c>
      <c r="E1417" t="s">
        <v>9</v>
      </c>
      <c r="F1417" s="1">
        <v>95383</v>
      </c>
    </row>
    <row r="1418" spans="1:6" x14ac:dyDescent="0.25">
      <c r="A1418">
        <v>860510628</v>
      </c>
      <c r="B1418" t="s">
        <v>373</v>
      </c>
      <c r="D1418">
        <v>2015</v>
      </c>
      <c r="E1418" t="s">
        <v>9</v>
      </c>
      <c r="F1418" s="1">
        <v>3816982</v>
      </c>
    </row>
    <row r="1419" spans="1:6" x14ac:dyDescent="0.25">
      <c r="A1419">
        <v>860510628</v>
      </c>
      <c r="B1419" t="s">
        <v>373</v>
      </c>
      <c r="D1419">
        <v>2016</v>
      </c>
      <c r="E1419" t="s">
        <v>9</v>
      </c>
      <c r="F1419" s="1">
        <v>8609078</v>
      </c>
    </row>
    <row r="1420" spans="1:6" x14ac:dyDescent="0.25">
      <c r="A1420">
        <v>860510628</v>
      </c>
      <c r="B1420" t="s">
        <v>373</v>
      </c>
      <c r="D1420">
        <v>2017</v>
      </c>
      <c r="E1420" t="s">
        <v>9</v>
      </c>
      <c r="F1420" s="1">
        <v>7163830</v>
      </c>
    </row>
    <row r="1421" spans="1:6" x14ac:dyDescent="0.25">
      <c r="A1421">
        <v>860515523</v>
      </c>
      <c r="B1421" t="s">
        <v>231</v>
      </c>
      <c r="D1421">
        <v>2015</v>
      </c>
      <c r="E1421" t="s">
        <v>9</v>
      </c>
      <c r="F1421" s="1">
        <v>58030</v>
      </c>
    </row>
    <row r="1422" spans="1:6" x14ac:dyDescent="0.25">
      <c r="A1422">
        <v>860515523</v>
      </c>
      <c r="B1422" t="s">
        <v>231</v>
      </c>
      <c r="D1422">
        <v>2016</v>
      </c>
      <c r="E1422" t="s">
        <v>9</v>
      </c>
      <c r="F1422" s="1">
        <v>47034</v>
      </c>
    </row>
    <row r="1423" spans="1:6" x14ac:dyDescent="0.25">
      <c r="A1423">
        <v>860515523</v>
      </c>
      <c r="B1423" t="s">
        <v>231</v>
      </c>
      <c r="D1423">
        <v>2017</v>
      </c>
      <c r="E1423" t="s">
        <v>9</v>
      </c>
      <c r="F1423" s="1">
        <v>62766</v>
      </c>
    </row>
    <row r="1424" spans="1:6" x14ac:dyDescent="0.25">
      <c r="A1424">
        <v>860527800</v>
      </c>
      <c r="B1424" t="s">
        <v>296</v>
      </c>
      <c r="D1424">
        <v>2016</v>
      </c>
      <c r="E1424" t="s">
        <v>9</v>
      </c>
      <c r="F1424" s="1">
        <v>894134</v>
      </c>
    </row>
    <row r="1425" spans="1:6" x14ac:dyDescent="0.25">
      <c r="A1425">
        <v>860527800</v>
      </c>
      <c r="B1425" t="s">
        <v>296</v>
      </c>
      <c r="D1425">
        <v>2017</v>
      </c>
      <c r="E1425" t="s">
        <v>9</v>
      </c>
      <c r="F1425" s="1">
        <v>599764</v>
      </c>
    </row>
    <row r="1426" spans="1:6" x14ac:dyDescent="0.25">
      <c r="A1426">
        <v>860532790</v>
      </c>
      <c r="B1426" t="s">
        <v>374</v>
      </c>
      <c r="D1426">
        <v>2016</v>
      </c>
      <c r="E1426" t="s">
        <v>9</v>
      </c>
      <c r="F1426" s="1">
        <v>122580</v>
      </c>
    </row>
    <row r="1427" spans="1:6" x14ac:dyDescent="0.25">
      <c r="A1427">
        <v>860532790</v>
      </c>
      <c r="B1427" t="s">
        <v>374</v>
      </c>
      <c r="D1427">
        <v>2017</v>
      </c>
      <c r="E1427" t="s">
        <v>9</v>
      </c>
      <c r="F1427" s="1">
        <v>45717</v>
      </c>
    </row>
    <row r="1428" spans="1:6" x14ac:dyDescent="0.25">
      <c r="A1428">
        <v>890312765</v>
      </c>
      <c r="B1428" t="s">
        <v>363</v>
      </c>
      <c r="D1428">
        <v>2016</v>
      </c>
      <c r="E1428" t="s">
        <v>9</v>
      </c>
      <c r="F1428" s="1">
        <v>665399</v>
      </c>
    </row>
    <row r="1429" spans="1:6" x14ac:dyDescent="0.25">
      <c r="A1429">
        <v>890312765</v>
      </c>
      <c r="B1429" t="s">
        <v>363</v>
      </c>
      <c r="D1429">
        <v>2017</v>
      </c>
      <c r="E1429" t="s">
        <v>9</v>
      </c>
      <c r="F1429" s="1">
        <v>962623</v>
      </c>
    </row>
    <row r="1430" spans="1:6" x14ac:dyDescent="0.25">
      <c r="A1430">
        <v>890806999</v>
      </c>
      <c r="B1430" t="s">
        <v>366</v>
      </c>
      <c r="D1430">
        <v>2016</v>
      </c>
      <c r="E1430" t="s">
        <v>9</v>
      </c>
      <c r="F1430" s="1">
        <v>146116</v>
      </c>
    </row>
    <row r="1431" spans="1:6" x14ac:dyDescent="0.25">
      <c r="A1431">
        <v>890903055</v>
      </c>
      <c r="B1431" t="s">
        <v>232</v>
      </c>
      <c r="D1431">
        <v>2015</v>
      </c>
      <c r="E1431" t="s">
        <v>9</v>
      </c>
      <c r="F1431" s="1">
        <v>2359633</v>
      </c>
    </row>
    <row r="1432" spans="1:6" x14ac:dyDescent="0.25">
      <c r="A1432">
        <v>890903055</v>
      </c>
      <c r="B1432" t="s">
        <v>232</v>
      </c>
      <c r="D1432">
        <v>2016</v>
      </c>
      <c r="E1432" t="s">
        <v>9</v>
      </c>
      <c r="F1432" s="1">
        <v>22535718</v>
      </c>
    </row>
    <row r="1433" spans="1:6" x14ac:dyDescent="0.25">
      <c r="A1433">
        <v>890903055</v>
      </c>
      <c r="B1433" t="s">
        <v>232</v>
      </c>
      <c r="D1433">
        <v>2017</v>
      </c>
      <c r="E1433" t="s">
        <v>9</v>
      </c>
      <c r="F1433" s="1">
        <v>5910417</v>
      </c>
    </row>
    <row r="1434" spans="1:6" x14ac:dyDescent="0.25">
      <c r="A1434">
        <v>890905022</v>
      </c>
      <c r="B1434" t="s">
        <v>370</v>
      </c>
      <c r="D1434">
        <v>2015</v>
      </c>
      <c r="E1434" t="s">
        <v>9</v>
      </c>
      <c r="F1434" s="1">
        <v>672091</v>
      </c>
    </row>
    <row r="1435" spans="1:6" x14ac:dyDescent="0.25">
      <c r="A1435">
        <v>890905022</v>
      </c>
      <c r="B1435" t="s">
        <v>370</v>
      </c>
      <c r="D1435">
        <v>2016</v>
      </c>
      <c r="E1435" t="s">
        <v>9</v>
      </c>
      <c r="F1435" s="1">
        <v>1425245</v>
      </c>
    </row>
    <row r="1436" spans="1:6" x14ac:dyDescent="0.25">
      <c r="A1436">
        <v>890905022</v>
      </c>
      <c r="B1436" t="s">
        <v>370</v>
      </c>
      <c r="D1436">
        <v>2017</v>
      </c>
      <c r="E1436" t="s">
        <v>9</v>
      </c>
      <c r="F1436" s="1">
        <v>1490941</v>
      </c>
    </row>
    <row r="1437" spans="1:6" x14ac:dyDescent="0.25">
      <c r="A1437">
        <v>890908097</v>
      </c>
      <c r="B1437" t="s">
        <v>377</v>
      </c>
      <c r="D1437">
        <v>2016</v>
      </c>
      <c r="E1437" t="s">
        <v>9</v>
      </c>
      <c r="F1437" s="1">
        <v>54514</v>
      </c>
    </row>
    <row r="1438" spans="1:6" x14ac:dyDescent="0.25">
      <c r="A1438">
        <v>890908901</v>
      </c>
      <c r="B1438" t="s">
        <v>372</v>
      </c>
      <c r="D1438">
        <v>2015</v>
      </c>
      <c r="E1438" t="s">
        <v>9</v>
      </c>
      <c r="F1438" s="1">
        <v>115681</v>
      </c>
    </row>
    <row r="1439" spans="1:6" x14ac:dyDescent="0.25">
      <c r="A1439">
        <v>890908901</v>
      </c>
      <c r="B1439" t="s">
        <v>372</v>
      </c>
      <c r="D1439">
        <v>2016</v>
      </c>
      <c r="E1439" t="s">
        <v>9</v>
      </c>
      <c r="F1439" s="1">
        <v>490152</v>
      </c>
    </row>
    <row r="1440" spans="1:6" x14ac:dyDescent="0.25">
      <c r="A1440">
        <v>890908901</v>
      </c>
      <c r="B1440" t="s">
        <v>372</v>
      </c>
      <c r="D1440">
        <v>2017</v>
      </c>
      <c r="E1440" t="s">
        <v>9</v>
      </c>
      <c r="F1440" s="1">
        <v>1162874</v>
      </c>
    </row>
    <row r="1441" spans="1:6" x14ac:dyDescent="0.25">
      <c r="A1441">
        <v>890911431</v>
      </c>
      <c r="B1441" t="s">
        <v>378</v>
      </c>
      <c r="D1441">
        <v>2016</v>
      </c>
      <c r="E1441" t="s">
        <v>9</v>
      </c>
      <c r="F1441" s="1">
        <v>6938654</v>
      </c>
    </row>
    <row r="1442" spans="1:6" x14ac:dyDescent="0.25">
      <c r="A1442">
        <v>890920656</v>
      </c>
      <c r="B1442" t="s">
        <v>302</v>
      </c>
      <c r="D1442">
        <v>2016</v>
      </c>
      <c r="E1442" t="s">
        <v>9</v>
      </c>
      <c r="F1442" s="1">
        <v>107174</v>
      </c>
    </row>
    <row r="1443" spans="1:6" x14ac:dyDescent="0.25">
      <c r="A1443">
        <v>890932424</v>
      </c>
      <c r="B1443" t="s">
        <v>379</v>
      </c>
      <c r="D1443">
        <v>2016</v>
      </c>
      <c r="E1443" t="s">
        <v>9</v>
      </c>
      <c r="F1443" s="1">
        <v>4614760</v>
      </c>
    </row>
    <row r="1444" spans="1:6" x14ac:dyDescent="0.25">
      <c r="A1444">
        <v>890932424</v>
      </c>
      <c r="B1444" t="s">
        <v>379</v>
      </c>
      <c r="D1444">
        <v>2017</v>
      </c>
      <c r="E1444" t="s">
        <v>9</v>
      </c>
      <c r="F1444" s="1">
        <v>10326194</v>
      </c>
    </row>
    <row r="1445" spans="1:6" x14ac:dyDescent="0.25">
      <c r="A1445">
        <v>890939355</v>
      </c>
      <c r="B1445" t="s">
        <v>35</v>
      </c>
      <c r="D1445">
        <v>2015</v>
      </c>
      <c r="E1445" t="s">
        <v>9</v>
      </c>
      <c r="F1445" s="1">
        <v>137187</v>
      </c>
    </row>
    <row r="1446" spans="1:6" x14ac:dyDescent="0.25">
      <c r="A1446">
        <v>890939355</v>
      </c>
      <c r="B1446" t="s">
        <v>35</v>
      </c>
      <c r="D1446">
        <v>2016</v>
      </c>
      <c r="E1446" t="s">
        <v>9</v>
      </c>
      <c r="F1446" s="1">
        <v>318068</v>
      </c>
    </row>
    <row r="1447" spans="1:6" x14ac:dyDescent="0.25">
      <c r="A1447">
        <v>890939355</v>
      </c>
      <c r="B1447" t="s">
        <v>35</v>
      </c>
      <c r="D1447">
        <v>2017</v>
      </c>
      <c r="E1447" t="s">
        <v>9</v>
      </c>
      <c r="F1447" s="1">
        <v>53491</v>
      </c>
    </row>
    <row r="1448" spans="1:6" x14ac:dyDescent="0.25">
      <c r="A1448">
        <v>900018975</v>
      </c>
      <c r="B1448" t="s">
        <v>376</v>
      </c>
      <c r="D1448">
        <v>2015</v>
      </c>
      <c r="E1448" t="s">
        <v>9</v>
      </c>
      <c r="F1448" s="1">
        <v>1547391</v>
      </c>
    </row>
    <row r="1449" spans="1:6" x14ac:dyDescent="0.25">
      <c r="A1449">
        <v>900018975</v>
      </c>
      <c r="B1449" t="s">
        <v>376</v>
      </c>
      <c r="D1449">
        <v>2016</v>
      </c>
      <c r="E1449" t="s">
        <v>9</v>
      </c>
      <c r="F1449" s="1">
        <v>24656796</v>
      </c>
    </row>
    <row r="1450" spans="1:6" x14ac:dyDescent="0.25">
      <c r="A1450">
        <v>900018975</v>
      </c>
      <c r="B1450" t="s">
        <v>376</v>
      </c>
      <c r="D1450">
        <v>2017</v>
      </c>
      <c r="E1450" t="s">
        <v>9</v>
      </c>
      <c r="F1450" s="1">
        <v>27623186</v>
      </c>
    </row>
    <row r="1451" spans="1:6" x14ac:dyDescent="0.25">
      <c r="A1451">
        <v>900035722</v>
      </c>
      <c r="B1451" t="s">
        <v>298</v>
      </c>
      <c r="D1451">
        <v>2016</v>
      </c>
      <c r="E1451" t="s">
        <v>9</v>
      </c>
      <c r="F1451" s="1">
        <v>3010102</v>
      </c>
    </row>
    <row r="1452" spans="1:6" x14ac:dyDescent="0.25">
      <c r="A1452">
        <v>900035722</v>
      </c>
      <c r="B1452" t="s">
        <v>298</v>
      </c>
      <c r="D1452">
        <v>2017</v>
      </c>
      <c r="E1452" t="s">
        <v>9</v>
      </c>
      <c r="F1452" s="1">
        <v>182771</v>
      </c>
    </row>
    <row r="1453" spans="1:6" x14ac:dyDescent="0.25">
      <c r="A1453">
        <v>900087151</v>
      </c>
      <c r="B1453" t="s">
        <v>383</v>
      </c>
      <c r="D1453">
        <v>2016</v>
      </c>
      <c r="E1453" t="s">
        <v>9</v>
      </c>
      <c r="F1453" s="1">
        <v>201596</v>
      </c>
    </row>
    <row r="1454" spans="1:6" x14ac:dyDescent="0.25">
      <c r="A1454">
        <v>900087151</v>
      </c>
      <c r="B1454" t="s">
        <v>383</v>
      </c>
      <c r="D1454">
        <v>2017</v>
      </c>
      <c r="E1454" t="s">
        <v>9</v>
      </c>
      <c r="F1454" s="1">
        <v>73294</v>
      </c>
    </row>
    <row r="1455" spans="1:6" x14ac:dyDescent="0.25">
      <c r="A1455">
        <v>900139110</v>
      </c>
      <c r="B1455" t="s">
        <v>301</v>
      </c>
      <c r="D1455">
        <v>2016</v>
      </c>
      <c r="E1455" t="s">
        <v>9</v>
      </c>
      <c r="F1455" s="1">
        <v>879894</v>
      </c>
    </row>
    <row r="1456" spans="1:6" x14ac:dyDescent="0.25">
      <c r="A1456">
        <v>900139110</v>
      </c>
      <c r="B1456" t="s">
        <v>301</v>
      </c>
      <c r="D1456">
        <v>2017</v>
      </c>
      <c r="E1456" t="s">
        <v>9</v>
      </c>
      <c r="F1456" s="1">
        <v>619794</v>
      </c>
    </row>
    <row r="1457" spans="1:6" x14ac:dyDescent="0.25">
      <c r="A1457">
        <v>900190385</v>
      </c>
      <c r="B1457" t="s">
        <v>380</v>
      </c>
      <c r="D1457">
        <v>2015</v>
      </c>
      <c r="E1457" t="s">
        <v>9</v>
      </c>
      <c r="F1457" s="1">
        <v>117655227</v>
      </c>
    </row>
    <row r="1458" spans="1:6" x14ac:dyDescent="0.25">
      <c r="A1458">
        <v>900190385</v>
      </c>
      <c r="B1458" t="s">
        <v>380</v>
      </c>
      <c r="D1458">
        <v>2016</v>
      </c>
      <c r="E1458" t="s">
        <v>9</v>
      </c>
      <c r="F1458" s="1">
        <v>263587916</v>
      </c>
    </row>
    <row r="1459" spans="1:6" x14ac:dyDescent="0.25">
      <c r="A1459">
        <v>900190385</v>
      </c>
      <c r="B1459" t="s">
        <v>380</v>
      </c>
      <c r="D1459">
        <v>2017</v>
      </c>
      <c r="E1459" t="s">
        <v>9</v>
      </c>
      <c r="F1459" s="1">
        <v>54159964</v>
      </c>
    </row>
    <row r="1460" spans="1:6" x14ac:dyDescent="0.25">
      <c r="A1460">
        <v>900192242</v>
      </c>
      <c r="B1460" t="s">
        <v>381</v>
      </c>
      <c r="D1460">
        <v>2016</v>
      </c>
      <c r="E1460" t="s">
        <v>9</v>
      </c>
      <c r="F1460" s="1">
        <v>5820329</v>
      </c>
    </row>
    <row r="1461" spans="1:6" x14ac:dyDescent="0.25">
      <c r="A1461">
        <v>900192242</v>
      </c>
      <c r="B1461" t="s">
        <v>381</v>
      </c>
      <c r="D1461">
        <v>2017</v>
      </c>
      <c r="E1461" t="s">
        <v>9</v>
      </c>
      <c r="F1461" s="1">
        <v>24008126</v>
      </c>
    </row>
    <row r="1462" spans="1:6" x14ac:dyDescent="0.25">
      <c r="A1462">
        <v>900192242</v>
      </c>
      <c r="B1462" t="s">
        <v>381</v>
      </c>
      <c r="D1462" t="s">
        <v>398</v>
      </c>
      <c r="E1462" t="s">
        <v>9</v>
      </c>
      <c r="F1462" s="1">
        <v>6336978</v>
      </c>
    </row>
    <row r="1463" spans="1:6" x14ac:dyDescent="0.25">
      <c r="A1463">
        <v>900192242</v>
      </c>
      <c r="B1463" t="s">
        <v>381</v>
      </c>
      <c r="D1463" t="s">
        <v>399</v>
      </c>
      <c r="E1463" t="s">
        <v>9</v>
      </c>
      <c r="F1463" s="1">
        <v>3453652</v>
      </c>
    </row>
    <row r="1464" spans="1:6" x14ac:dyDescent="0.25">
      <c r="A1464">
        <v>900192242</v>
      </c>
      <c r="B1464" t="s">
        <v>381</v>
      </c>
      <c r="D1464" t="s">
        <v>402</v>
      </c>
      <c r="E1464" t="s">
        <v>9</v>
      </c>
      <c r="F1464" s="1">
        <v>16204492</v>
      </c>
    </row>
    <row r="1465" spans="1:6" x14ac:dyDescent="0.25">
      <c r="A1465">
        <v>900192726</v>
      </c>
      <c r="B1465" t="s">
        <v>382</v>
      </c>
      <c r="D1465">
        <v>2016</v>
      </c>
      <c r="E1465" t="s">
        <v>9</v>
      </c>
      <c r="F1465" s="1">
        <v>96442</v>
      </c>
    </row>
    <row r="1466" spans="1:6" x14ac:dyDescent="0.25">
      <c r="A1466">
        <v>900206480</v>
      </c>
      <c r="B1466" t="s">
        <v>306</v>
      </c>
      <c r="D1466">
        <v>2016</v>
      </c>
      <c r="E1466" t="s">
        <v>9</v>
      </c>
      <c r="F1466" s="1">
        <v>121412</v>
      </c>
    </row>
    <row r="1467" spans="1:6" x14ac:dyDescent="0.25">
      <c r="A1467">
        <v>900206480</v>
      </c>
      <c r="B1467" t="s">
        <v>306</v>
      </c>
      <c r="D1467">
        <v>2017</v>
      </c>
      <c r="E1467" t="s">
        <v>9</v>
      </c>
      <c r="F1467" s="1">
        <v>12235</v>
      </c>
    </row>
    <row r="1468" spans="1:6" x14ac:dyDescent="0.25">
      <c r="A1468">
        <v>900315057</v>
      </c>
      <c r="B1468" t="s">
        <v>385</v>
      </c>
      <c r="D1468">
        <v>2016</v>
      </c>
      <c r="E1468" t="s">
        <v>9</v>
      </c>
      <c r="F1468" s="1">
        <v>8998</v>
      </c>
    </row>
    <row r="1469" spans="1:6" x14ac:dyDescent="0.25">
      <c r="A1469">
        <v>900315057</v>
      </c>
      <c r="B1469" t="s">
        <v>385</v>
      </c>
      <c r="D1469">
        <v>2017</v>
      </c>
      <c r="E1469" t="s">
        <v>9</v>
      </c>
      <c r="F1469" s="1">
        <v>471404</v>
      </c>
    </row>
    <row r="1470" spans="1:6" x14ac:dyDescent="0.25">
      <c r="A1470">
        <v>900378893</v>
      </c>
      <c r="B1470" t="s">
        <v>386</v>
      </c>
      <c r="D1470">
        <v>2015</v>
      </c>
      <c r="E1470" t="s">
        <v>9</v>
      </c>
      <c r="F1470" s="1">
        <v>963238</v>
      </c>
    </row>
    <row r="1471" spans="1:6" x14ac:dyDescent="0.25">
      <c r="A1471">
        <v>900378893</v>
      </c>
      <c r="B1471" t="s">
        <v>386</v>
      </c>
      <c r="D1471">
        <v>2016</v>
      </c>
      <c r="E1471" t="s">
        <v>9</v>
      </c>
      <c r="F1471" s="1">
        <v>5035776</v>
      </c>
    </row>
    <row r="1472" spans="1:6" x14ac:dyDescent="0.25">
      <c r="A1472">
        <v>900378893</v>
      </c>
      <c r="B1472" t="s">
        <v>386</v>
      </c>
      <c r="D1472">
        <v>2017</v>
      </c>
      <c r="E1472" t="s">
        <v>9</v>
      </c>
      <c r="F1472" s="1">
        <v>5605015</v>
      </c>
    </row>
    <row r="1473" spans="1:6" x14ac:dyDescent="0.25">
      <c r="A1473">
        <v>900390238</v>
      </c>
      <c r="B1473" t="s">
        <v>177</v>
      </c>
      <c r="D1473">
        <v>2016</v>
      </c>
      <c r="E1473" t="s">
        <v>9</v>
      </c>
      <c r="F1473" s="1">
        <v>1351458</v>
      </c>
    </row>
    <row r="1474" spans="1:6" x14ac:dyDescent="0.25">
      <c r="A1474">
        <v>900390238</v>
      </c>
      <c r="B1474" t="s">
        <v>177</v>
      </c>
      <c r="D1474" t="s">
        <v>399</v>
      </c>
      <c r="E1474" t="s">
        <v>9</v>
      </c>
      <c r="F1474" s="1">
        <v>18585</v>
      </c>
    </row>
    <row r="1475" spans="1:6" x14ac:dyDescent="0.25">
      <c r="A1475">
        <v>900390238</v>
      </c>
      <c r="B1475" t="s">
        <v>177</v>
      </c>
      <c r="D1475" t="s">
        <v>402</v>
      </c>
      <c r="E1475" t="s">
        <v>9</v>
      </c>
      <c r="F1475" s="1">
        <v>123856</v>
      </c>
    </row>
    <row r="1476" spans="1:6" x14ac:dyDescent="0.25">
      <c r="A1476">
        <v>900413588</v>
      </c>
      <c r="B1476" t="s">
        <v>37</v>
      </c>
      <c r="D1476">
        <v>2016</v>
      </c>
      <c r="E1476" t="s">
        <v>9</v>
      </c>
      <c r="F1476" s="1">
        <v>528090</v>
      </c>
    </row>
    <row r="1477" spans="1:6" x14ac:dyDescent="0.25">
      <c r="A1477">
        <v>900413588</v>
      </c>
      <c r="B1477" t="s">
        <v>37</v>
      </c>
      <c r="D1477">
        <v>2017</v>
      </c>
      <c r="E1477" t="s">
        <v>9</v>
      </c>
      <c r="F1477" s="1">
        <v>205758</v>
      </c>
    </row>
    <row r="1478" spans="1:6" x14ac:dyDescent="0.25">
      <c r="A1478">
        <v>900535441</v>
      </c>
      <c r="B1478" t="s">
        <v>308</v>
      </c>
      <c r="D1478">
        <v>2016</v>
      </c>
      <c r="E1478" t="s">
        <v>9</v>
      </c>
      <c r="F1478" s="1">
        <v>678077</v>
      </c>
    </row>
    <row r="1479" spans="1:6" x14ac:dyDescent="0.25">
      <c r="A1479">
        <v>900749166</v>
      </c>
      <c r="B1479" t="s">
        <v>182</v>
      </c>
      <c r="D1479">
        <v>2016</v>
      </c>
      <c r="E1479" t="s">
        <v>9</v>
      </c>
      <c r="F1479" s="1">
        <v>18065986</v>
      </c>
    </row>
    <row r="1480" spans="1:6" x14ac:dyDescent="0.25">
      <c r="A1480">
        <v>900749166</v>
      </c>
      <c r="B1480" t="s">
        <v>182</v>
      </c>
      <c r="D1480">
        <v>2017</v>
      </c>
      <c r="E1480" t="s">
        <v>9</v>
      </c>
      <c r="F1480" s="1">
        <v>4304940</v>
      </c>
    </row>
    <row r="1481" spans="1:6" x14ac:dyDescent="0.25">
      <c r="A1481">
        <v>900797732</v>
      </c>
      <c r="B1481" t="s">
        <v>181</v>
      </c>
      <c r="D1481">
        <v>2016</v>
      </c>
      <c r="E1481" t="s">
        <v>9</v>
      </c>
      <c r="F1481" s="1">
        <v>20160136</v>
      </c>
    </row>
    <row r="1482" spans="1:6" x14ac:dyDescent="0.25">
      <c r="A1482">
        <v>900797732</v>
      </c>
      <c r="B1482" t="s">
        <v>181</v>
      </c>
      <c r="D1482">
        <v>2017</v>
      </c>
      <c r="E1482" t="s">
        <v>9</v>
      </c>
      <c r="F1482" s="1">
        <v>6691749</v>
      </c>
    </row>
    <row r="1483" spans="1:6" x14ac:dyDescent="0.25">
      <c r="A1483">
        <v>800014246</v>
      </c>
      <c r="B1483" t="s">
        <v>332</v>
      </c>
      <c r="D1483">
        <v>2016</v>
      </c>
      <c r="E1483" t="s">
        <v>10</v>
      </c>
      <c r="F1483" s="1">
        <v>19542760</v>
      </c>
    </row>
    <row r="1484" spans="1:6" x14ac:dyDescent="0.25">
      <c r="A1484">
        <v>800014246</v>
      </c>
      <c r="B1484" t="s">
        <v>332</v>
      </c>
      <c r="D1484">
        <v>2017</v>
      </c>
      <c r="E1484" t="s">
        <v>10</v>
      </c>
      <c r="F1484" s="1">
        <v>8386332</v>
      </c>
    </row>
    <row r="1485" spans="1:6" x14ac:dyDescent="0.25">
      <c r="A1485">
        <v>800028455</v>
      </c>
      <c r="B1485" t="s">
        <v>0</v>
      </c>
      <c r="D1485">
        <v>2016</v>
      </c>
      <c r="E1485" t="s">
        <v>10</v>
      </c>
      <c r="F1485" s="1">
        <v>259455</v>
      </c>
    </row>
    <row r="1486" spans="1:6" x14ac:dyDescent="0.25">
      <c r="A1486">
        <v>800094968</v>
      </c>
      <c r="B1486" t="s">
        <v>336</v>
      </c>
      <c r="D1486">
        <v>2016</v>
      </c>
      <c r="E1486" t="s">
        <v>10</v>
      </c>
      <c r="F1486" s="1">
        <v>15691038</v>
      </c>
    </row>
    <row r="1487" spans="1:6" x14ac:dyDescent="0.25">
      <c r="A1487">
        <v>800094968</v>
      </c>
      <c r="B1487" t="s">
        <v>336</v>
      </c>
      <c r="D1487">
        <v>2017</v>
      </c>
      <c r="E1487" t="s">
        <v>10</v>
      </c>
      <c r="F1487" s="1">
        <v>7569389</v>
      </c>
    </row>
    <row r="1488" spans="1:6" x14ac:dyDescent="0.25">
      <c r="A1488">
        <v>800095951</v>
      </c>
      <c r="B1488" t="s">
        <v>338</v>
      </c>
      <c r="D1488">
        <v>2016</v>
      </c>
      <c r="E1488" t="s">
        <v>10</v>
      </c>
      <c r="F1488" s="1">
        <v>410434</v>
      </c>
    </row>
    <row r="1489" spans="1:6" x14ac:dyDescent="0.25">
      <c r="A1489">
        <v>800095951</v>
      </c>
      <c r="B1489" t="s">
        <v>338</v>
      </c>
      <c r="D1489">
        <v>2017</v>
      </c>
      <c r="E1489" t="s">
        <v>10</v>
      </c>
      <c r="F1489" s="1">
        <v>663793</v>
      </c>
    </row>
    <row r="1490" spans="1:6" x14ac:dyDescent="0.25">
      <c r="A1490">
        <v>800140959</v>
      </c>
      <c r="B1490" t="s">
        <v>340</v>
      </c>
      <c r="D1490">
        <v>2016</v>
      </c>
      <c r="E1490" t="s">
        <v>10</v>
      </c>
      <c r="F1490" s="1">
        <v>2374154</v>
      </c>
    </row>
    <row r="1491" spans="1:6" x14ac:dyDescent="0.25">
      <c r="A1491">
        <v>800140959</v>
      </c>
      <c r="B1491" t="s">
        <v>340</v>
      </c>
      <c r="D1491">
        <v>2017</v>
      </c>
      <c r="E1491" t="s">
        <v>10</v>
      </c>
      <c r="F1491" s="1">
        <v>1674577</v>
      </c>
    </row>
    <row r="1492" spans="1:6" x14ac:dyDescent="0.25">
      <c r="A1492">
        <v>800173155</v>
      </c>
      <c r="B1492" t="s">
        <v>341</v>
      </c>
      <c r="D1492">
        <v>2015</v>
      </c>
      <c r="E1492" t="s">
        <v>10</v>
      </c>
      <c r="F1492" s="1">
        <v>3129285</v>
      </c>
    </row>
    <row r="1493" spans="1:6" x14ac:dyDescent="0.25">
      <c r="A1493">
        <v>800173155</v>
      </c>
      <c r="B1493" t="s">
        <v>341</v>
      </c>
      <c r="D1493">
        <v>2016</v>
      </c>
      <c r="E1493" t="s">
        <v>10</v>
      </c>
      <c r="F1493" s="1">
        <v>10295850</v>
      </c>
    </row>
    <row r="1494" spans="1:6" x14ac:dyDescent="0.25">
      <c r="A1494">
        <v>800173155</v>
      </c>
      <c r="B1494" t="s">
        <v>341</v>
      </c>
      <c r="D1494">
        <v>2017</v>
      </c>
      <c r="E1494" t="s">
        <v>10</v>
      </c>
      <c r="F1494" s="1">
        <v>5829693</v>
      </c>
    </row>
    <row r="1495" spans="1:6" x14ac:dyDescent="0.25">
      <c r="A1495">
        <v>800182330</v>
      </c>
      <c r="B1495" t="s">
        <v>342</v>
      </c>
      <c r="D1495">
        <v>2016</v>
      </c>
      <c r="E1495" t="s">
        <v>10</v>
      </c>
      <c r="F1495" s="1">
        <v>53476788</v>
      </c>
    </row>
    <row r="1496" spans="1:6" x14ac:dyDescent="0.25">
      <c r="A1496">
        <v>800182330</v>
      </c>
      <c r="B1496" t="s">
        <v>342</v>
      </c>
      <c r="D1496">
        <v>2017</v>
      </c>
      <c r="E1496" t="s">
        <v>10</v>
      </c>
      <c r="F1496" s="1">
        <v>33032751</v>
      </c>
    </row>
    <row r="1497" spans="1:6" x14ac:dyDescent="0.25">
      <c r="A1497">
        <v>800185295</v>
      </c>
      <c r="B1497" t="s">
        <v>344</v>
      </c>
      <c r="D1497">
        <v>2015</v>
      </c>
      <c r="E1497" t="s">
        <v>10</v>
      </c>
      <c r="F1497" s="1">
        <v>21996339</v>
      </c>
    </row>
    <row r="1498" spans="1:6" x14ac:dyDescent="0.25">
      <c r="A1498">
        <v>800185295</v>
      </c>
      <c r="B1498" t="s">
        <v>344</v>
      </c>
      <c r="D1498">
        <v>2016</v>
      </c>
      <c r="E1498" t="s">
        <v>10</v>
      </c>
      <c r="F1498" s="1">
        <v>75245816</v>
      </c>
    </row>
    <row r="1499" spans="1:6" x14ac:dyDescent="0.25">
      <c r="A1499">
        <v>800185295</v>
      </c>
      <c r="B1499" t="s">
        <v>344</v>
      </c>
      <c r="D1499">
        <v>2017</v>
      </c>
      <c r="E1499" t="s">
        <v>10</v>
      </c>
      <c r="F1499" s="1">
        <v>44272866</v>
      </c>
    </row>
    <row r="1500" spans="1:6" x14ac:dyDescent="0.25">
      <c r="A1500">
        <v>800200598</v>
      </c>
      <c r="B1500" t="s">
        <v>345</v>
      </c>
      <c r="D1500">
        <v>2016</v>
      </c>
      <c r="E1500" t="s">
        <v>10</v>
      </c>
      <c r="F1500" s="1">
        <v>5697381</v>
      </c>
    </row>
    <row r="1501" spans="1:6" x14ac:dyDescent="0.25">
      <c r="A1501">
        <v>800200598</v>
      </c>
      <c r="B1501" t="s">
        <v>345</v>
      </c>
      <c r="D1501">
        <v>2017</v>
      </c>
      <c r="E1501" t="s">
        <v>10</v>
      </c>
      <c r="F1501" s="1">
        <v>3265894</v>
      </c>
    </row>
    <row r="1502" spans="1:6" x14ac:dyDescent="0.25">
      <c r="A1502">
        <v>800208146</v>
      </c>
      <c r="B1502" t="s">
        <v>346</v>
      </c>
      <c r="D1502">
        <v>2016</v>
      </c>
      <c r="E1502" t="s">
        <v>10</v>
      </c>
      <c r="F1502" s="1">
        <v>1118990</v>
      </c>
    </row>
    <row r="1503" spans="1:6" x14ac:dyDescent="0.25">
      <c r="A1503">
        <v>800208146</v>
      </c>
      <c r="B1503" t="s">
        <v>346</v>
      </c>
      <c r="D1503">
        <v>2017</v>
      </c>
      <c r="E1503" t="s">
        <v>10</v>
      </c>
      <c r="F1503" s="1">
        <v>4170146</v>
      </c>
    </row>
    <row r="1504" spans="1:6" x14ac:dyDescent="0.25">
      <c r="A1504">
        <v>800233881</v>
      </c>
      <c r="B1504" t="s">
        <v>161</v>
      </c>
      <c r="D1504">
        <v>2016</v>
      </c>
      <c r="E1504" t="s">
        <v>10</v>
      </c>
      <c r="F1504" s="1">
        <v>24106748</v>
      </c>
    </row>
    <row r="1505" spans="1:6" x14ac:dyDescent="0.25">
      <c r="A1505">
        <v>800233881</v>
      </c>
      <c r="B1505" t="s">
        <v>161</v>
      </c>
      <c r="D1505">
        <v>2017</v>
      </c>
      <c r="E1505" t="s">
        <v>10</v>
      </c>
      <c r="F1505" s="1">
        <v>18887090</v>
      </c>
    </row>
    <row r="1506" spans="1:6" x14ac:dyDescent="0.25">
      <c r="A1506">
        <v>800240724</v>
      </c>
      <c r="B1506" t="s">
        <v>348</v>
      </c>
      <c r="D1506">
        <v>2016</v>
      </c>
      <c r="E1506" t="s">
        <v>10</v>
      </c>
      <c r="F1506" s="1">
        <v>2778886</v>
      </c>
    </row>
    <row r="1507" spans="1:6" x14ac:dyDescent="0.25">
      <c r="A1507">
        <v>800240724</v>
      </c>
      <c r="B1507" t="s">
        <v>348</v>
      </c>
      <c r="D1507">
        <v>2017</v>
      </c>
      <c r="E1507" t="s">
        <v>10</v>
      </c>
      <c r="F1507" s="1">
        <v>1667856</v>
      </c>
    </row>
    <row r="1508" spans="1:6" x14ac:dyDescent="0.25">
      <c r="A1508">
        <v>811032292</v>
      </c>
      <c r="B1508" t="s">
        <v>349</v>
      </c>
      <c r="D1508">
        <v>2016</v>
      </c>
      <c r="E1508" t="s">
        <v>10</v>
      </c>
      <c r="F1508" s="1">
        <v>56778014</v>
      </c>
    </row>
    <row r="1509" spans="1:6" x14ac:dyDescent="0.25">
      <c r="A1509">
        <v>811032292</v>
      </c>
      <c r="B1509" t="s">
        <v>349</v>
      </c>
      <c r="D1509">
        <v>2017</v>
      </c>
      <c r="E1509" t="s">
        <v>10</v>
      </c>
      <c r="F1509" s="1">
        <v>9758390</v>
      </c>
    </row>
    <row r="1510" spans="1:6" x14ac:dyDescent="0.25">
      <c r="A1510">
        <v>830023542</v>
      </c>
      <c r="B1510" t="s">
        <v>146</v>
      </c>
      <c r="D1510">
        <v>2015</v>
      </c>
      <c r="E1510" t="s">
        <v>10</v>
      </c>
      <c r="F1510" s="1">
        <v>13182513</v>
      </c>
    </row>
    <row r="1511" spans="1:6" x14ac:dyDescent="0.25">
      <c r="A1511">
        <v>830023542</v>
      </c>
      <c r="B1511" t="s">
        <v>146</v>
      </c>
      <c r="D1511">
        <v>2016</v>
      </c>
      <c r="E1511" t="s">
        <v>10</v>
      </c>
      <c r="F1511" s="1">
        <v>30076850</v>
      </c>
    </row>
    <row r="1512" spans="1:6" x14ac:dyDescent="0.25">
      <c r="A1512">
        <v>830023542</v>
      </c>
      <c r="B1512" t="s">
        <v>146</v>
      </c>
      <c r="D1512">
        <v>2017</v>
      </c>
      <c r="E1512" t="s">
        <v>10</v>
      </c>
      <c r="F1512" s="1">
        <v>10922921</v>
      </c>
    </row>
    <row r="1513" spans="1:6" x14ac:dyDescent="0.25">
      <c r="A1513">
        <v>830058272</v>
      </c>
      <c r="B1513" t="s">
        <v>352</v>
      </c>
      <c r="D1513">
        <v>2015</v>
      </c>
      <c r="E1513" t="s">
        <v>10</v>
      </c>
      <c r="F1513" s="1">
        <v>2272603</v>
      </c>
    </row>
    <row r="1514" spans="1:6" x14ac:dyDescent="0.25">
      <c r="A1514">
        <v>830058272</v>
      </c>
      <c r="B1514" t="s">
        <v>352</v>
      </c>
      <c r="D1514">
        <v>2016</v>
      </c>
      <c r="E1514" t="s">
        <v>10</v>
      </c>
      <c r="F1514" s="1">
        <v>10104838</v>
      </c>
    </row>
    <row r="1515" spans="1:6" x14ac:dyDescent="0.25">
      <c r="A1515">
        <v>830058272</v>
      </c>
      <c r="B1515" t="s">
        <v>352</v>
      </c>
      <c r="D1515">
        <v>2017</v>
      </c>
      <c r="E1515" t="s">
        <v>10</v>
      </c>
      <c r="F1515" s="1">
        <v>8017066</v>
      </c>
    </row>
    <row r="1516" spans="1:6" x14ac:dyDescent="0.25">
      <c r="A1516">
        <v>830094920</v>
      </c>
      <c r="B1516" t="s">
        <v>350</v>
      </c>
      <c r="D1516">
        <v>2016</v>
      </c>
      <c r="E1516" t="s">
        <v>10</v>
      </c>
      <c r="F1516" s="1">
        <v>13298022</v>
      </c>
    </row>
    <row r="1517" spans="1:6" x14ac:dyDescent="0.25">
      <c r="A1517">
        <v>830094920</v>
      </c>
      <c r="B1517" t="s">
        <v>350</v>
      </c>
      <c r="D1517">
        <v>2017</v>
      </c>
      <c r="E1517" t="s">
        <v>10</v>
      </c>
      <c r="F1517" s="1">
        <v>6992681</v>
      </c>
    </row>
    <row r="1518" spans="1:6" x14ac:dyDescent="0.25">
      <c r="A1518">
        <v>830097620</v>
      </c>
      <c r="B1518" t="s">
        <v>290</v>
      </c>
      <c r="D1518">
        <v>2016</v>
      </c>
      <c r="E1518" t="s">
        <v>10</v>
      </c>
      <c r="F1518" s="1">
        <v>3206290</v>
      </c>
    </row>
    <row r="1519" spans="1:6" x14ac:dyDescent="0.25">
      <c r="A1519">
        <v>830097620</v>
      </c>
      <c r="B1519" t="s">
        <v>290</v>
      </c>
      <c r="D1519">
        <v>2017</v>
      </c>
      <c r="E1519" t="s">
        <v>10</v>
      </c>
      <c r="F1519" s="1">
        <v>1652381</v>
      </c>
    </row>
    <row r="1520" spans="1:6" x14ac:dyDescent="0.25">
      <c r="A1520">
        <v>830116629</v>
      </c>
      <c r="B1520" t="s">
        <v>354</v>
      </c>
      <c r="D1520">
        <v>2016</v>
      </c>
      <c r="E1520" t="s">
        <v>10</v>
      </c>
      <c r="F1520" s="1">
        <v>448694</v>
      </c>
    </row>
    <row r="1521" spans="1:6" x14ac:dyDescent="0.25">
      <c r="A1521">
        <v>830116629</v>
      </c>
      <c r="B1521" t="s">
        <v>354</v>
      </c>
      <c r="D1521">
        <v>2017</v>
      </c>
      <c r="E1521" t="s">
        <v>10</v>
      </c>
      <c r="F1521" s="1">
        <v>238093</v>
      </c>
    </row>
    <row r="1522" spans="1:6" x14ac:dyDescent="0.25">
      <c r="A1522">
        <v>830124992</v>
      </c>
      <c r="B1522" t="s">
        <v>357</v>
      </c>
      <c r="D1522">
        <v>2015</v>
      </c>
      <c r="E1522" t="s">
        <v>10</v>
      </c>
      <c r="F1522" s="1">
        <v>12255</v>
      </c>
    </row>
    <row r="1523" spans="1:6" x14ac:dyDescent="0.25">
      <c r="A1523">
        <v>830124992</v>
      </c>
      <c r="B1523" t="s">
        <v>357</v>
      </c>
      <c r="D1523">
        <v>2016</v>
      </c>
      <c r="E1523" t="s">
        <v>10</v>
      </c>
      <c r="F1523" s="1">
        <v>3978</v>
      </c>
    </row>
    <row r="1524" spans="1:6" x14ac:dyDescent="0.25">
      <c r="A1524">
        <v>830124992</v>
      </c>
      <c r="B1524" t="s">
        <v>357</v>
      </c>
      <c r="D1524">
        <v>2017</v>
      </c>
      <c r="E1524" t="s">
        <v>10</v>
      </c>
      <c r="F1524" s="1">
        <v>394</v>
      </c>
    </row>
    <row r="1525" spans="1:6" x14ac:dyDescent="0.25">
      <c r="A1525">
        <v>860000656</v>
      </c>
      <c r="B1525" t="s">
        <v>221</v>
      </c>
      <c r="D1525">
        <v>2015</v>
      </c>
      <c r="E1525" t="s">
        <v>10</v>
      </c>
      <c r="F1525" s="1">
        <v>6945118</v>
      </c>
    </row>
    <row r="1526" spans="1:6" x14ac:dyDescent="0.25">
      <c r="A1526">
        <v>860000656</v>
      </c>
      <c r="B1526" t="s">
        <v>221</v>
      </c>
      <c r="D1526">
        <v>2016</v>
      </c>
      <c r="E1526" t="s">
        <v>10</v>
      </c>
      <c r="F1526" s="1">
        <v>12830788</v>
      </c>
    </row>
    <row r="1527" spans="1:6" x14ac:dyDescent="0.25">
      <c r="A1527">
        <v>860000656</v>
      </c>
      <c r="B1527" t="s">
        <v>221</v>
      </c>
      <c r="D1527">
        <v>2017</v>
      </c>
      <c r="E1527" t="s">
        <v>10</v>
      </c>
      <c r="F1527" s="1">
        <v>5264387</v>
      </c>
    </row>
    <row r="1528" spans="1:6" x14ac:dyDescent="0.25">
      <c r="A1528">
        <v>860001986</v>
      </c>
      <c r="B1528" t="s">
        <v>293</v>
      </c>
      <c r="D1528">
        <v>2016</v>
      </c>
      <c r="E1528" t="s">
        <v>10</v>
      </c>
      <c r="F1528" s="1">
        <v>548696</v>
      </c>
    </row>
    <row r="1529" spans="1:6" x14ac:dyDescent="0.25">
      <c r="A1529">
        <v>860001986</v>
      </c>
      <c r="B1529" t="s">
        <v>293</v>
      </c>
      <c r="D1529">
        <v>2017</v>
      </c>
      <c r="E1529" t="s">
        <v>10</v>
      </c>
      <c r="F1529" s="1">
        <v>591951</v>
      </c>
    </row>
    <row r="1530" spans="1:6" x14ac:dyDescent="0.25">
      <c r="A1530">
        <v>860002837</v>
      </c>
      <c r="B1530" t="s">
        <v>227</v>
      </c>
      <c r="D1530">
        <v>2015</v>
      </c>
      <c r="E1530" t="s">
        <v>10</v>
      </c>
      <c r="F1530" s="1">
        <v>6357873</v>
      </c>
    </row>
    <row r="1531" spans="1:6" x14ac:dyDescent="0.25">
      <c r="A1531">
        <v>860002837</v>
      </c>
      <c r="B1531" t="s">
        <v>227</v>
      </c>
      <c r="D1531">
        <v>2016</v>
      </c>
      <c r="E1531" t="s">
        <v>10</v>
      </c>
      <c r="F1531" s="1">
        <v>16620770</v>
      </c>
    </row>
    <row r="1532" spans="1:6" x14ac:dyDescent="0.25">
      <c r="A1532">
        <v>860002837</v>
      </c>
      <c r="B1532" t="s">
        <v>227</v>
      </c>
      <c r="D1532">
        <v>2017</v>
      </c>
      <c r="E1532" t="s">
        <v>10</v>
      </c>
      <c r="F1532" s="1">
        <v>1417859</v>
      </c>
    </row>
    <row r="1533" spans="1:6" x14ac:dyDescent="0.25">
      <c r="A1533">
        <v>860009250</v>
      </c>
      <c r="B1533" t="s">
        <v>362</v>
      </c>
      <c r="D1533">
        <v>2016</v>
      </c>
      <c r="E1533" t="s">
        <v>10</v>
      </c>
      <c r="F1533" s="1">
        <v>90934</v>
      </c>
    </row>
    <row r="1534" spans="1:6" x14ac:dyDescent="0.25">
      <c r="A1534">
        <v>860009250</v>
      </c>
      <c r="B1534" t="s">
        <v>362</v>
      </c>
      <c r="D1534">
        <v>2017</v>
      </c>
      <c r="E1534" t="s">
        <v>10</v>
      </c>
      <c r="F1534" s="1">
        <v>41106</v>
      </c>
    </row>
    <row r="1535" spans="1:6" x14ac:dyDescent="0.25">
      <c r="A1535">
        <v>860014285</v>
      </c>
      <c r="B1535" t="s">
        <v>356</v>
      </c>
      <c r="D1535">
        <v>2016</v>
      </c>
      <c r="E1535" t="s">
        <v>10</v>
      </c>
      <c r="F1535" s="1">
        <v>103854</v>
      </c>
    </row>
    <row r="1536" spans="1:6" x14ac:dyDescent="0.25">
      <c r="A1536">
        <v>860014285</v>
      </c>
      <c r="B1536" t="s">
        <v>356</v>
      </c>
      <c r="D1536">
        <v>2017</v>
      </c>
      <c r="E1536" t="s">
        <v>10</v>
      </c>
      <c r="F1536" s="1">
        <v>82063</v>
      </c>
    </row>
    <row r="1537" spans="1:6" x14ac:dyDescent="0.25">
      <c r="A1537">
        <v>860031361</v>
      </c>
      <c r="B1537" t="s">
        <v>297</v>
      </c>
      <c r="D1537">
        <v>2016</v>
      </c>
      <c r="E1537" t="s">
        <v>10</v>
      </c>
      <c r="F1537" s="1">
        <v>11238776</v>
      </c>
    </row>
    <row r="1538" spans="1:6" x14ac:dyDescent="0.25">
      <c r="A1538">
        <v>860031361</v>
      </c>
      <c r="B1538" t="s">
        <v>297</v>
      </c>
      <c r="D1538">
        <v>2017</v>
      </c>
      <c r="E1538" t="s">
        <v>10</v>
      </c>
      <c r="F1538" s="1">
        <v>6977046</v>
      </c>
    </row>
    <row r="1539" spans="1:6" x14ac:dyDescent="0.25">
      <c r="A1539">
        <v>860035996</v>
      </c>
      <c r="B1539" t="s">
        <v>229</v>
      </c>
      <c r="D1539">
        <v>2015</v>
      </c>
      <c r="E1539" t="s">
        <v>10</v>
      </c>
      <c r="F1539" s="1">
        <v>1945836</v>
      </c>
    </row>
    <row r="1540" spans="1:6" x14ac:dyDescent="0.25">
      <c r="A1540">
        <v>860035996</v>
      </c>
      <c r="B1540" t="s">
        <v>229</v>
      </c>
      <c r="D1540">
        <v>2016</v>
      </c>
      <c r="E1540" t="s">
        <v>10</v>
      </c>
      <c r="F1540" s="1">
        <v>4919335</v>
      </c>
    </row>
    <row r="1541" spans="1:6" x14ac:dyDescent="0.25">
      <c r="A1541">
        <v>860035996</v>
      </c>
      <c r="B1541" t="s">
        <v>229</v>
      </c>
      <c r="D1541">
        <v>2017</v>
      </c>
      <c r="E1541" t="s">
        <v>10</v>
      </c>
      <c r="F1541" s="1">
        <v>1418261</v>
      </c>
    </row>
    <row r="1542" spans="1:6" x14ac:dyDescent="0.25">
      <c r="A1542">
        <v>860058070</v>
      </c>
      <c r="B1542" t="s">
        <v>364</v>
      </c>
      <c r="D1542">
        <v>2015</v>
      </c>
      <c r="E1542" t="s">
        <v>10</v>
      </c>
      <c r="F1542" s="1">
        <v>8721023</v>
      </c>
    </row>
    <row r="1543" spans="1:6" x14ac:dyDescent="0.25">
      <c r="A1543">
        <v>860058070</v>
      </c>
      <c r="B1543" t="s">
        <v>364</v>
      </c>
      <c r="D1543">
        <v>2016</v>
      </c>
      <c r="E1543" t="s">
        <v>10</v>
      </c>
      <c r="F1543" s="1">
        <v>87590831</v>
      </c>
    </row>
    <row r="1544" spans="1:6" x14ac:dyDescent="0.25">
      <c r="A1544">
        <v>860058070</v>
      </c>
      <c r="B1544" t="s">
        <v>364</v>
      </c>
      <c r="D1544">
        <v>2017</v>
      </c>
      <c r="E1544" t="s">
        <v>10</v>
      </c>
      <c r="F1544" s="1">
        <v>29402053</v>
      </c>
    </row>
    <row r="1545" spans="1:6" x14ac:dyDescent="0.25">
      <c r="A1545">
        <v>860059851</v>
      </c>
      <c r="B1545" t="s">
        <v>365</v>
      </c>
      <c r="D1545">
        <v>2015</v>
      </c>
      <c r="E1545" t="s">
        <v>10</v>
      </c>
      <c r="F1545" s="1">
        <v>2312817</v>
      </c>
    </row>
    <row r="1546" spans="1:6" x14ac:dyDescent="0.25">
      <c r="A1546">
        <v>860059851</v>
      </c>
      <c r="B1546" t="s">
        <v>365</v>
      </c>
      <c r="D1546">
        <v>2016</v>
      </c>
      <c r="E1546" t="s">
        <v>10</v>
      </c>
      <c r="F1546" s="1">
        <v>3479678</v>
      </c>
    </row>
    <row r="1547" spans="1:6" x14ac:dyDescent="0.25">
      <c r="A1547">
        <v>860059851</v>
      </c>
      <c r="B1547" t="s">
        <v>365</v>
      </c>
      <c r="D1547">
        <v>2017</v>
      </c>
      <c r="E1547" t="s">
        <v>10</v>
      </c>
      <c r="F1547" s="1">
        <v>926746</v>
      </c>
    </row>
    <row r="1548" spans="1:6" x14ac:dyDescent="0.25">
      <c r="A1548">
        <v>860067697</v>
      </c>
      <c r="B1548" t="s">
        <v>359</v>
      </c>
      <c r="D1548">
        <v>2016</v>
      </c>
      <c r="E1548" t="s">
        <v>10</v>
      </c>
      <c r="F1548" s="1">
        <v>3472714</v>
      </c>
    </row>
    <row r="1549" spans="1:6" x14ac:dyDescent="0.25">
      <c r="A1549">
        <v>860067697</v>
      </c>
      <c r="B1549" t="s">
        <v>359</v>
      </c>
      <c r="D1549">
        <v>2017</v>
      </c>
      <c r="E1549" t="s">
        <v>10</v>
      </c>
      <c r="F1549" s="1">
        <v>2392139</v>
      </c>
    </row>
    <row r="1550" spans="1:6" x14ac:dyDescent="0.25">
      <c r="A1550">
        <v>860077099</v>
      </c>
      <c r="B1550" t="s">
        <v>371</v>
      </c>
      <c r="D1550">
        <v>2016</v>
      </c>
      <c r="E1550" t="s">
        <v>10</v>
      </c>
      <c r="F1550" s="1">
        <v>329300</v>
      </c>
    </row>
    <row r="1551" spans="1:6" x14ac:dyDescent="0.25">
      <c r="A1551">
        <v>860077099</v>
      </c>
      <c r="B1551" t="s">
        <v>371</v>
      </c>
      <c r="D1551">
        <v>2017</v>
      </c>
      <c r="E1551" t="s">
        <v>10</v>
      </c>
      <c r="F1551" s="1">
        <v>209110</v>
      </c>
    </row>
    <row r="1552" spans="1:6" x14ac:dyDescent="0.25">
      <c r="A1552">
        <v>860354402</v>
      </c>
      <c r="B1552" t="s">
        <v>295</v>
      </c>
      <c r="D1552">
        <v>2016</v>
      </c>
      <c r="E1552" t="s">
        <v>10</v>
      </c>
      <c r="F1552" s="1">
        <v>217720</v>
      </c>
    </row>
    <row r="1553" spans="1:6" x14ac:dyDescent="0.25">
      <c r="A1553">
        <v>860354402</v>
      </c>
      <c r="B1553" t="s">
        <v>295</v>
      </c>
      <c r="D1553">
        <v>2017</v>
      </c>
      <c r="E1553" t="s">
        <v>10</v>
      </c>
      <c r="F1553" s="1">
        <v>322557</v>
      </c>
    </row>
    <row r="1554" spans="1:6" x14ac:dyDescent="0.25">
      <c r="A1554">
        <v>860505064</v>
      </c>
      <c r="B1554" t="s">
        <v>361</v>
      </c>
      <c r="D1554">
        <v>2016</v>
      </c>
      <c r="E1554" t="s">
        <v>10</v>
      </c>
      <c r="F1554" s="1">
        <v>92091</v>
      </c>
    </row>
    <row r="1555" spans="1:6" x14ac:dyDescent="0.25">
      <c r="A1555">
        <v>860510628</v>
      </c>
      <c r="B1555" t="s">
        <v>373</v>
      </c>
      <c r="D1555">
        <v>2015</v>
      </c>
      <c r="E1555" t="s">
        <v>10</v>
      </c>
      <c r="F1555" s="1">
        <v>250218</v>
      </c>
    </row>
    <row r="1556" spans="1:6" x14ac:dyDescent="0.25">
      <c r="A1556">
        <v>860510628</v>
      </c>
      <c r="B1556" t="s">
        <v>373</v>
      </c>
      <c r="D1556">
        <v>2016</v>
      </c>
      <c r="E1556" t="s">
        <v>10</v>
      </c>
      <c r="F1556" s="1">
        <v>186708</v>
      </c>
    </row>
    <row r="1557" spans="1:6" x14ac:dyDescent="0.25">
      <c r="A1557">
        <v>860510628</v>
      </c>
      <c r="B1557" t="s">
        <v>373</v>
      </c>
      <c r="D1557">
        <v>2017</v>
      </c>
      <c r="E1557" t="s">
        <v>10</v>
      </c>
      <c r="F1557" s="1">
        <v>36058</v>
      </c>
    </row>
    <row r="1558" spans="1:6" x14ac:dyDescent="0.25">
      <c r="A1558">
        <v>860515523</v>
      </c>
      <c r="B1558" t="s">
        <v>231</v>
      </c>
      <c r="D1558">
        <v>2015</v>
      </c>
      <c r="E1558" t="s">
        <v>10</v>
      </c>
      <c r="F1558" s="1">
        <v>948138</v>
      </c>
    </row>
    <row r="1559" spans="1:6" x14ac:dyDescent="0.25">
      <c r="A1559">
        <v>860515523</v>
      </c>
      <c r="B1559" t="s">
        <v>231</v>
      </c>
      <c r="D1559">
        <v>2016</v>
      </c>
      <c r="E1559" t="s">
        <v>10</v>
      </c>
      <c r="F1559" s="1">
        <v>724412</v>
      </c>
    </row>
    <row r="1560" spans="1:6" x14ac:dyDescent="0.25">
      <c r="A1560">
        <v>860515523</v>
      </c>
      <c r="B1560" t="s">
        <v>231</v>
      </c>
      <c r="D1560">
        <v>2017</v>
      </c>
      <c r="E1560" t="s">
        <v>10</v>
      </c>
      <c r="F1560" s="1">
        <v>569855</v>
      </c>
    </row>
    <row r="1561" spans="1:6" x14ac:dyDescent="0.25">
      <c r="A1561">
        <v>860527800</v>
      </c>
      <c r="B1561" t="s">
        <v>296</v>
      </c>
      <c r="D1561">
        <v>2016</v>
      </c>
      <c r="E1561" t="s">
        <v>10</v>
      </c>
      <c r="F1561" s="1">
        <v>374484</v>
      </c>
    </row>
    <row r="1562" spans="1:6" x14ac:dyDescent="0.25">
      <c r="A1562">
        <v>860527800</v>
      </c>
      <c r="B1562" t="s">
        <v>296</v>
      </c>
      <c r="D1562">
        <v>2017</v>
      </c>
      <c r="E1562" t="s">
        <v>10</v>
      </c>
      <c r="F1562" s="1">
        <v>1185248</v>
      </c>
    </row>
    <row r="1563" spans="1:6" x14ac:dyDescent="0.25">
      <c r="A1563">
        <v>860532790</v>
      </c>
      <c r="B1563" t="s">
        <v>374</v>
      </c>
      <c r="D1563">
        <v>2016</v>
      </c>
      <c r="E1563" t="s">
        <v>10</v>
      </c>
      <c r="F1563" s="1">
        <v>136302</v>
      </c>
    </row>
    <row r="1564" spans="1:6" x14ac:dyDescent="0.25">
      <c r="A1564">
        <v>860532790</v>
      </c>
      <c r="B1564" t="s">
        <v>374</v>
      </c>
      <c r="D1564">
        <v>2017</v>
      </c>
      <c r="E1564" t="s">
        <v>10</v>
      </c>
      <c r="F1564" s="1">
        <v>50444</v>
      </c>
    </row>
    <row r="1565" spans="1:6" x14ac:dyDescent="0.25">
      <c r="A1565">
        <v>890312765</v>
      </c>
      <c r="B1565" t="s">
        <v>363</v>
      </c>
      <c r="D1565">
        <v>2016</v>
      </c>
      <c r="E1565" t="s">
        <v>10</v>
      </c>
      <c r="F1565" s="1">
        <v>17672010</v>
      </c>
    </row>
    <row r="1566" spans="1:6" x14ac:dyDescent="0.25">
      <c r="A1566">
        <v>890312765</v>
      </c>
      <c r="B1566" t="s">
        <v>363</v>
      </c>
      <c r="D1566">
        <v>2017</v>
      </c>
      <c r="E1566" t="s">
        <v>10</v>
      </c>
      <c r="F1566" s="1">
        <v>3335459</v>
      </c>
    </row>
    <row r="1567" spans="1:6" x14ac:dyDescent="0.25">
      <c r="A1567">
        <v>890806999</v>
      </c>
      <c r="B1567" t="s">
        <v>366</v>
      </c>
      <c r="D1567">
        <v>2016</v>
      </c>
      <c r="E1567" t="s">
        <v>10</v>
      </c>
      <c r="F1567" s="1">
        <v>6500944</v>
      </c>
    </row>
    <row r="1568" spans="1:6" x14ac:dyDescent="0.25">
      <c r="A1568">
        <v>890806999</v>
      </c>
      <c r="B1568" t="s">
        <v>366</v>
      </c>
      <c r="D1568">
        <v>2017</v>
      </c>
      <c r="E1568" t="s">
        <v>10</v>
      </c>
      <c r="F1568" s="1">
        <v>3548596</v>
      </c>
    </row>
    <row r="1569" spans="1:6" x14ac:dyDescent="0.25">
      <c r="A1569">
        <v>890903055</v>
      </c>
      <c r="B1569" t="s">
        <v>232</v>
      </c>
      <c r="D1569">
        <v>2015</v>
      </c>
      <c r="E1569" t="s">
        <v>10</v>
      </c>
      <c r="F1569" s="1">
        <v>54450956</v>
      </c>
    </row>
    <row r="1570" spans="1:6" x14ac:dyDescent="0.25">
      <c r="A1570">
        <v>890903055</v>
      </c>
      <c r="B1570" t="s">
        <v>232</v>
      </c>
      <c r="D1570">
        <v>2016</v>
      </c>
      <c r="E1570" t="s">
        <v>10</v>
      </c>
      <c r="F1570" s="1">
        <v>3046062</v>
      </c>
    </row>
    <row r="1571" spans="1:6" x14ac:dyDescent="0.25">
      <c r="A1571">
        <v>890903055</v>
      </c>
      <c r="B1571" t="s">
        <v>232</v>
      </c>
      <c r="D1571">
        <v>2017</v>
      </c>
      <c r="E1571" t="s">
        <v>10</v>
      </c>
      <c r="F1571" s="1">
        <v>1550981</v>
      </c>
    </row>
    <row r="1572" spans="1:6" x14ac:dyDescent="0.25">
      <c r="A1572">
        <v>890908097</v>
      </c>
      <c r="B1572" t="s">
        <v>377</v>
      </c>
      <c r="D1572">
        <v>2016</v>
      </c>
      <c r="E1572" t="s">
        <v>10</v>
      </c>
      <c r="F1572" s="1">
        <v>102859</v>
      </c>
    </row>
    <row r="1573" spans="1:6" x14ac:dyDescent="0.25">
      <c r="A1573">
        <v>890908097</v>
      </c>
      <c r="B1573" t="s">
        <v>377</v>
      </c>
      <c r="D1573">
        <v>2017</v>
      </c>
      <c r="E1573" t="s">
        <v>10</v>
      </c>
      <c r="F1573" s="1">
        <v>59769</v>
      </c>
    </row>
    <row r="1574" spans="1:6" x14ac:dyDescent="0.25">
      <c r="A1574">
        <v>890908901</v>
      </c>
      <c r="B1574" t="s">
        <v>372</v>
      </c>
      <c r="D1574">
        <v>2015</v>
      </c>
      <c r="E1574" t="s">
        <v>10</v>
      </c>
      <c r="F1574" s="1">
        <v>1264817</v>
      </c>
    </row>
    <row r="1575" spans="1:6" x14ac:dyDescent="0.25">
      <c r="A1575">
        <v>890908901</v>
      </c>
      <c r="B1575" t="s">
        <v>372</v>
      </c>
      <c r="D1575">
        <v>2016</v>
      </c>
      <c r="E1575" t="s">
        <v>10</v>
      </c>
      <c r="F1575" s="1">
        <v>2934347</v>
      </c>
    </row>
    <row r="1576" spans="1:6" x14ac:dyDescent="0.25">
      <c r="A1576">
        <v>890908901</v>
      </c>
      <c r="B1576" t="s">
        <v>372</v>
      </c>
      <c r="D1576">
        <v>2017</v>
      </c>
      <c r="E1576" t="s">
        <v>10</v>
      </c>
      <c r="F1576" s="1">
        <v>1962305</v>
      </c>
    </row>
    <row r="1577" spans="1:6" x14ac:dyDescent="0.25">
      <c r="A1577">
        <v>890911431</v>
      </c>
      <c r="B1577" t="s">
        <v>378</v>
      </c>
      <c r="D1577">
        <v>2016</v>
      </c>
      <c r="E1577" t="s">
        <v>10</v>
      </c>
      <c r="F1577" s="1">
        <v>20447306</v>
      </c>
    </row>
    <row r="1578" spans="1:6" x14ac:dyDescent="0.25">
      <c r="A1578">
        <v>890911431</v>
      </c>
      <c r="B1578" t="s">
        <v>378</v>
      </c>
      <c r="D1578">
        <v>2017</v>
      </c>
      <c r="E1578" t="s">
        <v>10</v>
      </c>
      <c r="F1578" s="1">
        <v>9343174</v>
      </c>
    </row>
    <row r="1579" spans="1:6" x14ac:dyDescent="0.25">
      <c r="A1579">
        <v>890920656</v>
      </c>
      <c r="B1579" t="s">
        <v>302</v>
      </c>
      <c r="D1579">
        <v>2016</v>
      </c>
      <c r="E1579" t="s">
        <v>10</v>
      </c>
      <c r="F1579" s="1">
        <v>255956</v>
      </c>
    </row>
    <row r="1580" spans="1:6" x14ac:dyDescent="0.25">
      <c r="A1580">
        <v>890920656</v>
      </c>
      <c r="B1580" t="s">
        <v>302</v>
      </c>
      <c r="D1580">
        <v>2017</v>
      </c>
      <c r="E1580" t="s">
        <v>10</v>
      </c>
      <c r="F1580" s="1">
        <v>187388</v>
      </c>
    </row>
    <row r="1581" spans="1:6" x14ac:dyDescent="0.25">
      <c r="A1581">
        <v>890932424</v>
      </c>
      <c r="B1581" t="s">
        <v>379</v>
      </c>
      <c r="D1581">
        <v>2016</v>
      </c>
      <c r="E1581" t="s">
        <v>10</v>
      </c>
      <c r="F1581" s="1">
        <v>3898042</v>
      </c>
    </row>
    <row r="1582" spans="1:6" x14ac:dyDescent="0.25">
      <c r="A1582">
        <v>890932424</v>
      </c>
      <c r="B1582" t="s">
        <v>379</v>
      </c>
      <c r="D1582">
        <v>2017</v>
      </c>
      <c r="E1582" t="s">
        <v>10</v>
      </c>
      <c r="F1582" s="1">
        <v>6630550</v>
      </c>
    </row>
    <row r="1583" spans="1:6" x14ac:dyDescent="0.25">
      <c r="A1583">
        <v>890939355</v>
      </c>
      <c r="B1583" t="s">
        <v>35</v>
      </c>
      <c r="D1583">
        <v>2015</v>
      </c>
      <c r="E1583" t="s">
        <v>10</v>
      </c>
      <c r="F1583" s="1">
        <v>57320</v>
      </c>
    </row>
    <row r="1584" spans="1:6" x14ac:dyDescent="0.25">
      <c r="A1584">
        <v>890939355</v>
      </c>
      <c r="B1584" t="s">
        <v>35</v>
      </c>
      <c r="D1584">
        <v>2016</v>
      </c>
      <c r="E1584" t="s">
        <v>10</v>
      </c>
      <c r="F1584" s="1">
        <v>54578</v>
      </c>
    </row>
    <row r="1585" spans="1:6" x14ac:dyDescent="0.25">
      <c r="A1585">
        <v>890939355</v>
      </c>
      <c r="B1585" t="s">
        <v>35</v>
      </c>
      <c r="D1585">
        <v>2017</v>
      </c>
      <c r="E1585" t="s">
        <v>10</v>
      </c>
      <c r="F1585" s="1">
        <v>171753</v>
      </c>
    </row>
    <row r="1586" spans="1:6" x14ac:dyDescent="0.25">
      <c r="A1586">
        <v>900018975</v>
      </c>
      <c r="B1586" t="s">
        <v>376</v>
      </c>
      <c r="D1586">
        <v>2015</v>
      </c>
      <c r="E1586" t="s">
        <v>10</v>
      </c>
      <c r="F1586" s="1">
        <v>4148007</v>
      </c>
    </row>
    <row r="1587" spans="1:6" x14ac:dyDescent="0.25">
      <c r="A1587">
        <v>900018975</v>
      </c>
      <c r="B1587" t="s">
        <v>376</v>
      </c>
      <c r="D1587">
        <v>2016</v>
      </c>
      <c r="E1587" t="s">
        <v>10</v>
      </c>
      <c r="F1587" s="1">
        <v>28973246</v>
      </c>
    </row>
    <row r="1588" spans="1:6" x14ac:dyDescent="0.25">
      <c r="A1588">
        <v>900018975</v>
      </c>
      <c r="B1588" t="s">
        <v>376</v>
      </c>
      <c r="D1588">
        <v>2017</v>
      </c>
      <c r="E1588" t="s">
        <v>10</v>
      </c>
      <c r="F1588" s="1">
        <v>26914131</v>
      </c>
    </row>
    <row r="1589" spans="1:6" x14ac:dyDescent="0.25">
      <c r="A1589">
        <v>900035722</v>
      </c>
      <c r="B1589" t="s">
        <v>298</v>
      </c>
      <c r="D1589">
        <v>2016</v>
      </c>
      <c r="E1589" t="s">
        <v>10</v>
      </c>
      <c r="F1589" s="1">
        <v>5712604</v>
      </c>
    </row>
    <row r="1590" spans="1:6" x14ac:dyDescent="0.25">
      <c r="A1590">
        <v>900035722</v>
      </c>
      <c r="B1590" t="s">
        <v>298</v>
      </c>
      <c r="D1590">
        <v>2017</v>
      </c>
      <c r="E1590" t="s">
        <v>10</v>
      </c>
      <c r="F1590" s="1">
        <v>1287545</v>
      </c>
    </row>
    <row r="1591" spans="1:6" x14ac:dyDescent="0.25">
      <c r="A1591">
        <v>900087151</v>
      </c>
      <c r="B1591" t="s">
        <v>383</v>
      </c>
      <c r="D1591">
        <v>2016</v>
      </c>
      <c r="E1591" t="s">
        <v>10</v>
      </c>
      <c r="F1591" s="1">
        <v>36878978</v>
      </c>
    </row>
    <row r="1592" spans="1:6" x14ac:dyDescent="0.25">
      <c r="A1592">
        <v>900087151</v>
      </c>
      <c r="B1592" t="s">
        <v>383</v>
      </c>
      <c r="D1592">
        <v>2017</v>
      </c>
      <c r="E1592" t="s">
        <v>10</v>
      </c>
      <c r="F1592" s="1">
        <v>26443185</v>
      </c>
    </row>
    <row r="1593" spans="1:6" x14ac:dyDescent="0.25">
      <c r="A1593">
        <v>900139110</v>
      </c>
      <c r="B1593" t="s">
        <v>301</v>
      </c>
      <c r="D1593">
        <v>2016</v>
      </c>
      <c r="E1593" t="s">
        <v>10</v>
      </c>
      <c r="F1593" s="1">
        <v>56974</v>
      </c>
    </row>
    <row r="1594" spans="1:6" x14ac:dyDescent="0.25">
      <c r="A1594">
        <v>900139110</v>
      </c>
      <c r="B1594" t="s">
        <v>301</v>
      </c>
      <c r="D1594">
        <v>2017</v>
      </c>
      <c r="E1594" t="s">
        <v>10</v>
      </c>
      <c r="F1594" s="1">
        <v>66308</v>
      </c>
    </row>
    <row r="1595" spans="1:6" x14ac:dyDescent="0.25">
      <c r="A1595">
        <v>900190385</v>
      </c>
      <c r="B1595" t="s">
        <v>380</v>
      </c>
      <c r="D1595">
        <v>2015</v>
      </c>
      <c r="E1595" t="s">
        <v>10</v>
      </c>
      <c r="F1595" s="1">
        <v>133035743</v>
      </c>
    </row>
    <row r="1596" spans="1:6" x14ac:dyDescent="0.25">
      <c r="A1596">
        <v>900190385</v>
      </c>
      <c r="B1596" t="s">
        <v>380</v>
      </c>
      <c r="D1596">
        <v>2016</v>
      </c>
      <c r="E1596" t="s">
        <v>10</v>
      </c>
      <c r="F1596" s="1">
        <v>320455721</v>
      </c>
    </row>
    <row r="1597" spans="1:6" x14ac:dyDescent="0.25">
      <c r="A1597">
        <v>900190385</v>
      </c>
      <c r="B1597" t="s">
        <v>380</v>
      </c>
      <c r="D1597">
        <v>2017</v>
      </c>
      <c r="E1597" t="s">
        <v>10</v>
      </c>
      <c r="F1597" s="1">
        <v>88689772</v>
      </c>
    </row>
    <row r="1598" spans="1:6" x14ac:dyDescent="0.25">
      <c r="A1598">
        <v>900192242</v>
      </c>
      <c r="B1598" t="s">
        <v>381</v>
      </c>
      <c r="D1598" t="s">
        <v>398</v>
      </c>
      <c r="E1598" t="s">
        <v>10</v>
      </c>
      <c r="F1598" s="1">
        <v>9004402</v>
      </c>
    </row>
    <row r="1599" spans="1:6" x14ac:dyDescent="0.25">
      <c r="A1599">
        <v>900192242</v>
      </c>
      <c r="B1599" t="s">
        <v>381</v>
      </c>
      <c r="D1599" t="s">
        <v>399</v>
      </c>
      <c r="E1599" t="s">
        <v>10</v>
      </c>
      <c r="F1599" s="1">
        <v>6783171</v>
      </c>
    </row>
    <row r="1600" spans="1:6" x14ac:dyDescent="0.25">
      <c r="A1600">
        <v>900192242</v>
      </c>
      <c r="B1600" t="s">
        <v>381</v>
      </c>
      <c r="D1600" t="s">
        <v>402</v>
      </c>
      <c r="E1600" t="s">
        <v>10</v>
      </c>
      <c r="F1600" s="1">
        <v>8075211</v>
      </c>
    </row>
    <row r="1601" spans="1:6" x14ac:dyDescent="0.25">
      <c r="A1601">
        <v>900192726</v>
      </c>
      <c r="B1601" t="s">
        <v>382</v>
      </c>
      <c r="D1601">
        <v>2016</v>
      </c>
      <c r="E1601" t="s">
        <v>10</v>
      </c>
      <c r="F1601" s="1">
        <v>453472</v>
      </c>
    </row>
    <row r="1602" spans="1:6" x14ac:dyDescent="0.25">
      <c r="A1602">
        <v>900205547</v>
      </c>
      <c r="B1602" t="s">
        <v>233</v>
      </c>
      <c r="D1602">
        <v>2015</v>
      </c>
      <c r="E1602" t="s">
        <v>10</v>
      </c>
      <c r="F1602" s="1">
        <v>93458</v>
      </c>
    </row>
    <row r="1603" spans="1:6" x14ac:dyDescent="0.25">
      <c r="A1603">
        <v>900205547</v>
      </c>
      <c r="B1603" t="s">
        <v>233</v>
      </c>
      <c r="D1603">
        <v>2016</v>
      </c>
      <c r="E1603" t="s">
        <v>10</v>
      </c>
      <c r="F1603" s="1">
        <v>293052</v>
      </c>
    </row>
    <row r="1604" spans="1:6" x14ac:dyDescent="0.25">
      <c r="A1604">
        <v>900205547</v>
      </c>
      <c r="B1604" t="s">
        <v>233</v>
      </c>
      <c r="D1604">
        <v>2017</v>
      </c>
      <c r="E1604" t="s">
        <v>10</v>
      </c>
      <c r="F1604" s="1">
        <v>254655</v>
      </c>
    </row>
    <row r="1605" spans="1:6" x14ac:dyDescent="0.25">
      <c r="A1605">
        <v>900206480</v>
      </c>
      <c r="B1605" t="s">
        <v>306</v>
      </c>
      <c r="D1605">
        <v>2016</v>
      </c>
      <c r="E1605" t="s">
        <v>10</v>
      </c>
      <c r="F1605" s="1">
        <v>87534</v>
      </c>
    </row>
    <row r="1606" spans="1:6" x14ac:dyDescent="0.25">
      <c r="A1606">
        <v>900206480</v>
      </c>
      <c r="B1606" t="s">
        <v>306</v>
      </c>
      <c r="D1606">
        <v>2017</v>
      </c>
      <c r="E1606" t="s">
        <v>10</v>
      </c>
      <c r="F1606" s="1">
        <v>50774</v>
      </c>
    </row>
    <row r="1607" spans="1:6" x14ac:dyDescent="0.25">
      <c r="A1607">
        <v>900315057</v>
      </c>
      <c r="B1607" t="s">
        <v>385</v>
      </c>
      <c r="D1607">
        <v>2016</v>
      </c>
      <c r="E1607" t="s">
        <v>10</v>
      </c>
      <c r="F1607" s="1">
        <v>6453734</v>
      </c>
    </row>
    <row r="1608" spans="1:6" x14ac:dyDescent="0.25">
      <c r="A1608">
        <v>900315057</v>
      </c>
      <c r="B1608" t="s">
        <v>385</v>
      </c>
      <c r="D1608">
        <v>2017</v>
      </c>
      <c r="E1608" t="s">
        <v>10</v>
      </c>
      <c r="F1608" s="1">
        <v>1564141</v>
      </c>
    </row>
    <row r="1609" spans="1:6" x14ac:dyDescent="0.25">
      <c r="A1609">
        <v>900378893</v>
      </c>
      <c r="B1609" t="s">
        <v>386</v>
      </c>
      <c r="D1609">
        <v>2015</v>
      </c>
      <c r="E1609" t="s">
        <v>10</v>
      </c>
      <c r="F1609" s="1">
        <v>2285725</v>
      </c>
    </row>
    <row r="1610" spans="1:6" x14ac:dyDescent="0.25">
      <c r="A1610">
        <v>900378893</v>
      </c>
      <c r="B1610" t="s">
        <v>386</v>
      </c>
      <c r="D1610">
        <v>2016</v>
      </c>
      <c r="E1610" t="s">
        <v>10</v>
      </c>
      <c r="F1610" s="1">
        <v>2654891</v>
      </c>
    </row>
    <row r="1611" spans="1:6" x14ac:dyDescent="0.25">
      <c r="A1611">
        <v>900378893</v>
      </c>
      <c r="B1611" t="s">
        <v>386</v>
      </c>
      <c r="D1611">
        <v>2017</v>
      </c>
      <c r="E1611" t="s">
        <v>10</v>
      </c>
      <c r="F1611" s="1">
        <v>897020</v>
      </c>
    </row>
    <row r="1612" spans="1:6" x14ac:dyDescent="0.25">
      <c r="A1612">
        <v>900390238</v>
      </c>
      <c r="B1612" t="s">
        <v>177</v>
      </c>
      <c r="D1612">
        <v>2016</v>
      </c>
      <c r="E1612" t="s">
        <v>10</v>
      </c>
      <c r="F1612" s="1">
        <v>50954</v>
      </c>
    </row>
    <row r="1613" spans="1:6" x14ac:dyDescent="0.25">
      <c r="A1613">
        <v>900390238</v>
      </c>
      <c r="B1613" t="s">
        <v>177</v>
      </c>
      <c r="D1613">
        <v>2017</v>
      </c>
      <c r="E1613" t="s">
        <v>10</v>
      </c>
      <c r="F1613" s="1">
        <v>7828</v>
      </c>
    </row>
    <row r="1614" spans="1:6" x14ac:dyDescent="0.25">
      <c r="A1614">
        <v>900390238</v>
      </c>
      <c r="B1614" t="s">
        <v>177</v>
      </c>
      <c r="D1614" t="s">
        <v>398</v>
      </c>
      <c r="E1614" t="s">
        <v>10</v>
      </c>
      <c r="F1614" s="1">
        <v>258274</v>
      </c>
    </row>
    <row r="1615" spans="1:6" x14ac:dyDescent="0.25">
      <c r="A1615">
        <v>900390238</v>
      </c>
      <c r="B1615" t="s">
        <v>177</v>
      </c>
      <c r="D1615" t="s">
        <v>402</v>
      </c>
      <c r="E1615" t="s">
        <v>10</v>
      </c>
      <c r="F1615" s="1">
        <v>22391</v>
      </c>
    </row>
    <row r="1616" spans="1:6" x14ac:dyDescent="0.25">
      <c r="A1616">
        <v>900413588</v>
      </c>
      <c r="B1616" t="s">
        <v>37</v>
      </c>
      <c r="D1616">
        <v>2016</v>
      </c>
      <c r="E1616" t="s">
        <v>10</v>
      </c>
      <c r="F1616" s="1">
        <v>570206</v>
      </c>
    </row>
    <row r="1617" spans="1:6" x14ac:dyDescent="0.25">
      <c r="A1617">
        <v>900413588</v>
      </c>
      <c r="B1617" t="s">
        <v>37</v>
      </c>
      <c r="D1617">
        <v>2017</v>
      </c>
      <c r="E1617" t="s">
        <v>10</v>
      </c>
      <c r="F1617" s="1">
        <v>328843</v>
      </c>
    </row>
    <row r="1618" spans="1:6" x14ac:dyDescent="0.25">
      <c r="A1618">
        <v>900521357</v>
      </c>
      <c r="B1618" t="s">
        <v>175</v>
      </c>
      <c r="D1618">
        <v>2016</v>
      </c>
      <c r="E1618" t="s">
        <v>10</v>
      </c>
      <c r="F1618" s="1">
        <v>3582422</v>
      </c>
    </row>
    <row r="1619" spans="1:6" x14ac:dyDescent="0.25">
      <c r="A1619">
        <v>900521357</v>
      </c>
      <c r="B1619" t="s">
        <v>175</v>
      </c>
      <c r="D1619">
        <v>2017</v>
      </c>
      <c r="E1619" t="s">
        <v>10</v>
      </c>
      <c r="F1619" s="1">
        <v>2307733</v>
      </c>
    </row>
    <row r="1620" spans="1:6" x14ac:dyDescent="0.25">
      <c r="A1620">
        <v>900535441</v>
      </c>
      <c r="B1620" t="s">
        <v>308</v>
      </c>
      <c r="D1620">
        <v>2016</v>
      </c>
      <c r="E1620" t="s">
        <v>10</v>
      </c>
      <c r="F1620" s="1">
        <v>690742</v>
      </c>
    </row>
    <row r="1621" spans="1:6" x14ac:dyDescent="0.25">
      <c r="A1621">
        <v>900668954</v>
      </c>
      <c r="B1621" t="s">
        <v>387</v>
      </c>
      <c r="D1621">
        <v>2016</v>
      </c>
      <c r="E1621" t="s">
        <v>10</v>
      </c>
      <c r="F1621" s="1">
        <v>152317</v>
      </c>
    </row>
    <row r="1622" spans="1:6" x14ac:dyDescent="0.25">
      <c r="A1622">
        <v>900668954</v>
      </c>
      <c r="B1622" t="s">
        <v>387</v>
      </c>
      <c r="D1622">
        <v>2017</v>
      </c>
      <c r="E1622" t="s">
        <v>10</v>
      </c>
      <c r="F1622" s="1">
        <v>11864</v>
      </c>
    </row>
    <row r="1623" spans="1:6" x14ac:dyDescent="0.25">
      <c r="A1623">
        <v>900749166</v>
      </c>
      <c r="B1623" t="s">
        <v>182</v>
      </c>
      <c r="D1623">
        <v>2016</v>
      </c>
      <c r="E1623" t="s">
        <v>10</v>
      </c>
      <c r="F1623" s="1">
        <v>10241306</v>
      </c>
    </row>
    <row r="1624" spans="1:6" x14ac:dyDescent="0.25">
      <c r="A1624">
        <v>900749166</v>
      </c>
      <c r="B1624" t="s">
        <v>182</v>
      </c>
      <c r="D1624">
        <v>2017</v>
      </c>
      <c r="E1624" t="s">
        <v>10</v>
      </c>
      <c r="F1624" s="1">
        <v>10130677</v>
      </c>
    </row>
    <row r="1625" spans="1:6" x14ac:dyDescent="0.25">
      <c r="A1625">
        <v>900797732</v>
      </c>
      <c r="B1625" t="s">
        <v>181</v>
      </c>
      <c r="D1625">
        <v>2016</v>
      </c>
      <c r="E1625" t="s">
        <v>10</v>
      </c>
      <c r="F1625" s="1">
        <v>17463932</v>
      </c>
    </row>
    <row r="1626" spans="1:6" x14ac:dyDescent="0.25">
      <c r="A1626">
        <v>900797732</v>
      </c>
      <c r="B1626" t="s">
        <v>181</v>
      </c>
      <c r="D1626">
        <v>2017</v>
      </c>
      <c r="E1626" t="s">
        <v>10</v>
      </c>
      <c r="F1626" s="1">
        <v>8449561</v>
      </c>
    </row>
    <row r="1627" spans="1:6" x14ac:dyDescent="0.25">
      <c r="A1627">
        <v>900818642</v>
      </c>
      <c r="B1627" t="s">
        <v>169</v>
      </c>
      <c r="D1627">
        <v>2016</v>
      </c>
      <c r="E1627" t="s">
        <v>10</v>
      </c>
      <c r="F1627" s="1">
        <v>31480</v>
      </c>
    </row>
    <row r="1628" spans="1:6" x14ac:dyDescent="0.25">
      <c r="A1628">
        <v>900818642</v>
      </c>
      <c r="B1628" t="s">
        <v>169</v>
      </c>
      <c r="D1628">
        <v>2017</v>
      </c>
      <c r="E1628" t="s">
        <v>10</v>
      </c>
      <c r="F1628" s="1">
        <v>138768</v>
      </c>
    </row>
    <row r="1629" spans="1:6" x14ac:dyDescent="0.25">
      <c r="A1629">
        <v>890908901</v>
      </c>
      <c r="B1629" t="s">
        <v>372</v>
      </c>
      <c r="D1629">
        <v>2016</v>
      </c>
      <c r="E1629" t="s">
        <v>411</v>
      </c>
      <c r="F1629" s="1">
        <v>-154532</v>
      </c>
    </row>
    <row r="1630" spans="1:6" x14ac:dyDescent="0.25">
      <c r="A1630">
        <v>890908901</v>
      </c>
      <c r="B1630" t="s">
        <v>372</v>
      </c>
      <c r="D1630">
        <v>2017</v>
      </c>
      <c r="E1630" t="s">
        <v>411</v>
      </c>
      <c r="F1630" s="1">
        <v>-6575</v>
      </c>
    </row>
    <row r="1631" spans="1:6" x14ac:dyDescent="0.25">
      <c r="A1631">
        <v>860002837</v>
      </c>
      <c r="B1631" t="s">
        <v>227</v>
      </c>
      <c r="D1631">
        <v>2015</v>
      </c>
      <c r="E1631" t="s">
        <v>412</v>
      </c>
      <c r="F1631" s="1">
        <v>106905</v>
      </c>
    </row>
    <row r="1632" spans="1:6" x14ac:dyDescent="0.25">
      <c r="A1632">
        <v>860002837</v>
      </c>
      <c r="B1632" t="s">
        <v>227</v>
      </c>
      <c r="D1632">
        <v>2016</v>
      </c>
      <c r="E1632" t="s">
        <v>412</v>
      </c>
      <c r="F1632" s="1">
        <v>5919042</v>
      </c>
    </row>
    <row r="1633" spans="1:6" x14ac:dyDescent="0.25">
      <c r="A1633">
        <v>860002837</v>
      </c>
      <c r="B1633" t="s">
        <v>227</v>
      </c>
      <c r="D1633">
        <v>2017</v>
      </c>
      <c r="E1633" t="s">
        <v>412</v>
      </c>
      <c r="F1633" s="1">
        <v>450662</v>
      </c>
    </row>
    <row r="1634" spans="1:6" x14ac:dyDescent="0.25">
      <c r="A1634">
        <v>860031361</v>
      </c>
      <c r="B1634" t="s">
        <v>297</v>
      </c>
      <c r="D1634">
        <v>2016</v>
      </c>
      <c r="E1634" t="s">
        <v>412</v>
      </c>
      <c r="F1634" s="1">
        <v>3892740</v>
      </c>
    </row>
    <row r="1635" spans="1:6" x14ac:dyDescent="0.25">
      <c r="A1635">
        <v>860031361</v>
      </c>
      <c r="B1635" t="s">
        <v>297</v>
      </c>
      <c r="D1635">
        <v>2017</v>
      </c>
      <c r="E1635" t="s">
        <v>412</v>
      </c>
      <c r="F1635" s="1">
        <v>930601</v>
      </c>
    </row>
    <row r="1636" spans="1:6" x14ac:dyDescent="0.25">
      <c r="A1636">
        <v>860059851</v>
      </c>
      <c r="B1636" t="s">
        <v>365</v>
      </c>
      <c r="D1636">
        <v>2016</v>
      </c>
      <c r="E1636" t="s">
        <v>412</v>
      </c>
      <c r="F1636" s="1">
        <v>3374220</v>
      </c>
    </row>
    <row r="1637" spans="1:6" x14ac:dyDescent="0.25">
      <c r="A1637">
        <v>860059851</v>
      </c>
      <c r="B1637" t="s">
        <v>365</v>
      </c>
      <c r="D1637">
        <v>2017</v>
      </c>
      <c r="E1637" t="s">
        <v>412</v>
      </c>
      <c r="F1637" s="1">
        <v>510401</v>
      </c>
    </row>
    <row r="1638" spans="1:6" x14ac:dyDescent="0.25">
      <c r="A1638">
        <v>860510628</v>
      </c>
      <c r="B1638" t="s">
        <v>373</v>
      </c>
      <c r="D1638">
        <v>2015</v>
      </c>
      <c r="E1638" t="s">
        <v>412</v>
      </c>
      <c r="F1638" s="1">
        <v>153755</v>
      </c>
    </row>
    <row r="1639" spans="1:6" x14ac:dyDescent="0.25">
      <c r="A1639">
        <v>890903055</v>
      </c>
      <c r="B1639" t="s">
        <v>232</v>
      </c>
      <c r="D1639">
        <v>2015</v>
      </c>
      <c r="E1639" t="s">
        <v>412</v>
      </c>
      <c r="F1639" s="1">
        <v>167400647</v>
      </c>
    </row>
    <row r="1640" spans="1:6" x14ac:dyDescent="0.25">
      <c r="A1640">
        <v>900378893</v>
      </c>
      <c r="B1640" t="s">
        <v>386</v>
      </c>
      <c r="D1640">
        <v>2015</v>
      </c>
      <c r="E1640" t="s">
        <v>412</v>
      </c>
      <c r="F1640" s="1">
        <v>2686007</v>
      </c>
    </row>
    <row r="1641" spans="1:6" x14ac:dyDescent="0.25">
      <c r="A1641">
        <v>800233881</v>
      </c>
      <c r="B1641" t="s">
        <v>161</v>
      </c>
      <c r="D1641">
        <v>2016</v>
      </c>
      <c r="E1641" t="s">
        <v>413</v>
      </c>
      <c r="F1641" s="1">
        <v>-853280</v>
      </c>
    </row>
    <row r="1642" spans="1:6" x14ac:dyDescent="0.25">
      <c r="A1642">
        <v>800233881</v>
      </c>
      <c r="B1642" t="s">
        <v>161</v>
      </c>
      <c r="D1642">
        <v>2017</v>
      </c>
      <c r="E1642" t="s">
        <v>413</v>
      </c>
      <c r="F1642" s="1">
        <v>-539693</v>
      </c>
    </row>
    <row r="1643" spans="1:6" x14ac:dyDescent="0.25">
      <c r="A1643">
        <v>830094920</v>
      </c>
      <c r="B1643" t="s">
        <v>350</v>
      </c>
      <c r="D1643">
        <v>2016</v>
      </c>
      <c r="E1643" t="s">
        <v>413</v>
      </c>
      <c r="F1643" s="1">
        <v>57033874</v>
      </c>
    </row>
    <row r="1644" spans="1:6" x14ac:dyDescent="0.25">
      <c r="A1644">
        <v>830094920</v>
      </c>
      <c r="B1644" t="s">
        <v>350</v>
      </c>
      <c r="D1644">
        <v>2017</v>
      </c>
      <c r="E1644" t="s">
        <v>413</v>
      </c>
      <c r="F1644" s="1">
        <v>30555644</v>
      </c>
    </row>
    <row r="1645" spans="1:6" x14ac:dyDescent="0.25">
      <c r="A1645">
        <v>830124992</v>
      </c>
      <c r="B1645" t="s">
        <v>357</v>
      </c>
      <c r="D1645">
        <v>2015</v>
      </c>
      <c r="E1645" t="s">
        <v>413</v>
      </c>
      <c r="F1645" s="1">
        <v>1115950</v>
      </c>
    </row>
    <row r="1646" spans="1:6" x14ac:dyDescent="0.25">
      <c r="A1646">
        <v>830124992</v>
      </c>
      <c r="B1646" t="s">
        <v>357</v>
      </c>
      <c r="D1646">
        <v>2016</v>
      </c>
      <c r="E1646" t="s">
        <v>413</v>
      </c>
      <c r="F1646" s="1">
        <v>266146</v>
      </c>
    </row>
    <row r="1647" spans="1:6" x14ac:dyDescent="0.25">
      <c r="A1647">
        <v>830124992</v>
      </c>
      <c r="B1647" t="s">
        <v>357</v>
      </c>
      <c r="D1647">
        <v>2017</v>
      </c>
      <c r="E1647" t="s">
        <v>413</v>
      </c>
      <c r="F1647" s="1">
        <v>963489</v>
      </c>
    </row>
    <row r="1648" spans="1:6" x14ac:dyDescent="0.25">
      <c r="A1648">
        <v>860000656</v>
      </c>
      <c r="B1648" t="s">
        <v>221</v>
      </c>
      <c r="D1648">
        <v>2016</v>
      </c>
      <c r="E1648" t="s">
        <v>413</v>
      </c>
      <c r="F1648" s="1">
        <v>3483988</v>
      </c>
    </row>
    <row r="1649" spans="1:6" x14ac:dyDescent="0.25">
      <c r="A1649">
        <v>860000656</v>
      </c>
      <c r="B1649" t="s">
        <v>221</v>
      </c>
      <c r="D1649">
        <v>2017</v>
      </c>
      <c r="E1649" t="s">
        <v>413</v>
      </c>
      <c r="F1649" s="1">
        <v>5714425</v>
      </c>
    </row>
    <row r="1650" spans="1:6" x14ac:dyDescent="0.25">
      <c r="A1650">
        <v>860001986</v>
      </c>
      <c r="B1650" t="s">
        <v>293</v>
      </c>
      <c r="D1650">
        <v>2016</v>
      </c>
      <c r="E1650" t="s">
        <v>413</v>
      </c>
      <c r="F1650" s="1">
        <v>121962</v>
      </c>
    </row>
    <row r="1651" spans="1:6" x14ac:dyDescent="0.25">
      <c r="A1651">
        <v>860001986</v>
      </c>
      <c r="B1651" t="s">
        <v>293</v>
      </c>
      <c r="D1651">
        <v>2017</v>
      </c>
      <c r="E1651" t="s">
        <v>413</v>
      </c>
      <c r="F1651" s="1">
        <v>137808</v>
      </c>
    </row>
    <row r="1652" spans="1:6" x14ac:dyDescent="0.25">
      <c r="A1652">
        <v>860002837</v>
      </c>
      <c r="B1652" t="s">
        <v>227</v>
      </c>
      <c r="D1652">
        <v>2015</v>
      </c>
      <c r="E1652" t="s">
        <v>413</v>
      </c>
      <c r="F1652" s="1">
        <v>-20111</v>
      </c>
    </row>
    <row r="1653" spans="1:6" x14ac:dyDescent="0.25">
      <c r="A1653">
        <v>860002837</v>
      </c>
      <c r="B1653" t="s">
        <v>227</v>
      </c>
      <c r="D1653">
        <v>2016</v>
      </c>
      <c r="E1653" t="s">
        <v>413</v>
      </c>
      <c r="F1653" s="1">
        <v>-1234</v>
      </c>
    </row>
    <row r="1654" spans="1:6" x14ac:dyDescent="0.25">
      <c r="A1654">
        <v>860002837</v>
      </c>
      <c r="B1654" t="s">
        <v>227</v>
      </c>
      <c r="D1654">
        <v>2017</v>
      </c>
      <c r="E1654" t="s">
        <v>413</v>
      </c>
      <c r="F1654" s="1">
        <v>149451</v>
      </c>
    </row>
    <row r="1655" spans="1:6" x14ac:dyDescent="0.25">
      <c r="A1655">
        <v>860009250</v>
      </c>
      <c r="B1655" t="s">
        <v>362</v>
      </c>
      <c r="D1655">
        <v>2016</v>
      </c>
      <c r="E1655" t="s">
        <v>413</v>
      </c>
      <c r="F1655" s="1">
        <v>1528843</v>
      </c>
    </row>
    <row r="1656" spans="1:6" x14ac:dyDescent="0.25">
      <c r="A1656">
        <v>860009250</v>
      </c>
      <c r="B1656" t="s">
        <v>362</v>
      </c>
      <c r="D1656">
        <v>2017</v>
      </c>
      <c r="E1656" t="s">
        <v>413</v>
      </c>
      <c r="F1656" s="1">
        <v>1176381</v>
      </c>
    </row>
    <row r="1657" spans="1:6" x14ac:dyDescent="0.25">
      <c r="A1657">
        <v>860031361</v>
      </c>
      <c r="B1657" t="s">
        <v>297</v>
      </c>
      <c r="D1657">
        <v>2016</v>
      </c>
      <c r="E1657" t="s">
        <v>413</v>
      </c>
      <c r="F1657" s="1">
        <v>-14388</v>
      </c>
    </row>
    <row r="1658" spans="1:6" x14ac:dyDescent="0.25">
      <c r="A1658">
        <v>860031361</v>
      </c>
      <c r="B1658" t="s">
        <v>297</v>
      </c>
      <c r="D1658">
        <v>2017</v>
      </c>
      <c r="E1658" t="s">
        <v>413</v>
      </c>
      <c r="F1658" s="1">
        <v>-211159</v>
      </c>
    </row>
    <row r="1659" spans="1:6" x14ac:dyDescent="0.25">
      <c r="A1659">
        <v>860510628</v>
      </c>
      <c r="B1659" t="s">
        <v>373</v>
      </c>
      <c r="D1659">
        <v>2015</v>
      </c>
      <c r="E1659" t="s">
        <v>413</v>
      </c>
      <c r="F1659" s="1">
        <v>2576702</v>
      </c>
    </row>
    <row r="1660" spans="1:6" x14ac:dyDescent="0.25">
      <c r="A1660">
        <v>890903055</v>
      </c>
      <c r="B1660" t="s">
        <v>232</v>
      </c>
      <c r="D1660">
        <v>2015</v>
      </c>
      <c r="E1660" t="s">
        <v>413</v>
      </c>
      <c r="F1660" s="1">
        <v>1839583</v>
      </c>
    </row>
    <row r="1661" spans="1:6" x14ac:dyDescent="0.25">
      <c r="A1661">
        <v>890903055</v>
      </c>
      <c r="B1661" t="s">
        <v>232</v>
      </c>
      <c r="D1661">
        <v>2016</v>
      </c>
      <c r="E1661" t="s">
        <v>413</v>
      </c>
      <c r="F1661" s="1">
        <v>-954273</v>
      </c>
    </row>
    <row r="1662" spans="1:6" x14ac:dyDescent="0.25">
      <c r="A1662">
        <v>890908901</v>
      </c>
      <c r="B1662" t="s">
        <v>372</v>
      </c>
      <c r="D1662">
        <v>2015</v>
      </c>
      <c r="E1662" t="s">
        <v>413</v>
      </c>
      <c r="F1662" s="1">
        <v>-2682496</v>
      </c>
    </row>
    <row r="1663" spans="1:6" x14ac:dyDescent="0.25">
      <c r="A1663">
        <v>890908901</v>
      </c>
      <c r="B1663" t="s">
        <v>372</v>
      </c>
      <c r="D1663">
        <v>2016</v>
      </c>
      <c r="E1663" t="s">
        <v>413</v>
      </c>
      <c r="F1663" s="1">
        <v>2885737</v>
      </c>
    </row>
    <row r="1664" spans="1:6" x14ac:dyDescent="0.25">
      <c r="A1664">
        <v>890908901</v>
      </c>
      <c r="B1664" t="s">
        <v>372</v>
      </c>
      <c r="D1664">
        <v>2017</v>
      </c>
      <c r="E1664" t="s">
        <v>413</v>
      </c>
      <c r="F1664" s="1">
        <v>779720</v>
      </c>
    </row>
    <row r="1665" spans="1:6" x14ac:dyDescent="0.25">
      <c r="A1665">
        <v>890939355</v>
      </c>
      <c r="B1665" t="s">
        <v>35</v>
      </c>
      <c r="D1665">
        <v>2015</v>
      </c>
      <c r="E1665" t="s">
        <v>413</v>
      </c>
      <c r="F1665" s="1">
        <v>68956</v>
      </c>
    </row>
    <row r="1666" spans="1:6" x14ac:dyDescent="0.25">
      <c r="A1666">
        <v>890939355</v>
      </c>
      <c r="B1666" t="s">
        <v>35</v>
      </c>
      <c r="D1666">
        <v>2016</v>
      </c>
      <c r="E1666" t="s">
        <v>413</v>
      </c>
      <c r="F1666" s="1">
        <v>1123966</v>
      </c>
    </row>
    <row r="1667" spans="1:6" x14ac:dyDescent="0.25">
      <c r="A1667">
        <v>900087151</v>
      </c>
      <c r="B1667" t="s">
        <v>383</v>
      </c>
      <c r="D1667">
        <v>2016</v>
      </c>
      <c r="E1667" t="s">
        <v>413</v>
      </c>
      <c r="F1667" s="1">
        <v>464317254</v>
      </c>
    </row>
    <row r="1668" spans="1:6" x14ac:dyDescent="0.25">
      <c r="A1668">
        <v>900087151</v>
      </c>
      <c r="B1668" t="s">
        <v>383</v>
      </c>
      <c r="D1668">
        <v>2017</v>
      </c>
      <c r="E1668" t="s">
        <v>413</v>
      </c>
      <c r="F1668" s="1">
        <v>210916764</v>
      </c>
    </row>
    <row r="1669" spans="1:6" x14ac:dyDescent="0.25">
      <c r="A1669">
        <v>900192242</v>
      </c>
      <c r="B1669" t="s">
        <v>381</v>
      </c>
      <c r="D1669">
        <v>2016</v>
      </c>
      <c r="E1669" t="s">
        <v>413</v>
      </c>
      <c r="F1669" s="1">
        <v>89978560</v>
      </c>
    </row>
    <row r="1670" spans="1:6" x14ac:dyDescent="0.25">
      <c r="A1670">
        <v>900192242</v>
      </c>
      <c r="B1670" t="s">
        <v>381</v>
      </c>
      <c r="D1670">
        <v>2017</v>
      </c>
      <c r="E1670" t="s">
        <v>413</v>
      </c>
      <c r="F1670" s="1">
        <v>48075263</v>
      </c>
    </row>
    <row r="1671" spans="1:6" x14ac:dyDescent="0.25">
      <c r="A1671">
        <v>900192242</v>
      </c>
      <c r="B1671" t="s">
        <v>381</v>
      </c>
      <c r="D1671" t="s">
        <v>398</v>
      </c>
      <c r="E1671" t="s">
        <v>413</v>
      </c>
      <c r="F1671" s="1">
        <v>11507601</v>
      </c>
    </row>
    <row r="1672" spans="1:6" x14ac:dyDescent="0.25">
      <c r="A1672">
        <v>900192242</v>
      </c>
      <c r="B1672" t="s">
        <v>381</v>
      </c>
      <c r="D1672" t="s">
        <v>399</v>
      </c>
      <c r="E1672" t="s">
        <v>413</v>
      </c>
      <c r="F1672" s="1">
        <v>16564299</v>
      </c>
    </row>
    <row r="1673" spans="1:6" x14ac:dyDescent="0.25">
      <c r="A1673">
        <v>900192242</v>
      </c>
      <c r="B1673" t="s">
        <v>381</v>
      </c>
      <c r="D1673" t="s">
        <v>402</v>
      </c>
      <c r="E1673" t="s">
        <v>413</v>
      </c>
      <c r="F1673" s="1">
        <v>-41569113</v>
      </c>
    </row>
    <row r="1674" spans="1:6" x14ac:dyDescent="0.25">
      <c r="A1674">
        <v>900413588</v>
      </c>
      <c r="B1674" t="s">
        <v>37</v>
      </c>
      <c r="D1674">
        <v>2016</v>
      </c>
      <c r="E1674" t="s">
        <v>413</v>
      </c>
      <c r="F1674" s="1">
        <v>3222444</v>
      </c>
    </row>
    <row r="1675" spans="1:6" x14ac:dyDescent="0.25">
      <c r="A1675">
        <v>900413588</v>
      </c>
      <c r="B1675" t="s">
        <v>37</v>
      </c>
      <c r="D1675">
        <v>2017</v>
      </c>
      <c r="E1675" t="s">
        <v>413</v>
      </c>
      <c r="F1675" s="1">
        <v>400669</v>
      </c>
    </row>
    <row r="1676" spans="1:6" x14ac:dyDescent="0.25">
      <c r="A1676">
        <v>860031361</v>
      </c>
      <c r="B1676" t="s">
        <v>297</v>
      </c>
      <c r="D1676">
        <v>2016</v>
      </c>
      <c r="E1676" t="s">
        <v>410</v>
      </c>
      <c r="F1676" s="1">
        <v>145438</v>
      </c>
    </row>
    <row r="1677" spans="1:6" x14ac:dyDescent="0.25">
      <c r="A1677">
        <v>890205645</v>
      </c>
      <c r="B1677" t="s">
        <v>166</v>
      </c>
      <c r="D1677">
        <v>2016</v>
      </c>
      <c r="E1677" t="s">
        <v>410</v>
      </c>
      <c r="F1677" s="1">
        <v>-66531</v>
      </c>
    </row>
    <row r="1678" spans="1:6" x14ac:dyDescent="0.25">
      <c r="A1678">
        <v>890205645</v>
      </c>
      <c r="B1678" t="s">
        <v>166</v>
      </c>
      <c r="D1678">
        <v>2017</v>
      </c>
      <c r="E1678" t="s">
        <v>410</v>
      </c>
      <c r="F1678" s="1">
        <v>120474</v>
      </c>
    </row>
    <row r="1679" spans="1:6" x14ac:dyDescent="0.25">
      <c r="A1679">
        <v>900192242</v>
      </c>
      <c r="B1679" t="s">
        <v>381</v>
      </c>
      <c r="D1679">
        <v>2016</v>
      </c>
      <c r="E1679" t="s">
        <v>410</v>
      </c>
      <c r="F1679" s="1">
        <v>64409280</v>
      </c>
    </row>
    <row r="1680" spans="1:6" x14ac:dyDescent="0.25">
      <c r="A1680">
        <v>900192242</v>
      </c>
      <c r="B1680" t="s">
        <v>381</v>
      </c>
      <c r="D1680">
        <v>2017</v>
      </c>
      <c r="E1680" t="s">
        <v>410</v>
      </c>
      <c r="F1680" s="1">
        <v>142588577</v>
      </c>
    </row>
    <row r="1681" spans="1:6" x14ac:dyDescent="0.25">
      <c r="A1681">
        <v>800240724</v>
      </c>
      <c r="B1681" t="s">
        <v>348</v>
      </c>
      <c r="D1681">
        <v>2016</v>
      </c>
      <c r="E1681" t="s">
        <v>435</v>
      </c>
      <c r="F1681" s="1">
        <v>-40669</v>
      </c>
    </row>
    <row r="1682" spans="1:6" x14ac:dyDescent="0.25">
      <c r="A1682">
        <v>860515523</v>
      </c>
      <c r="B1682" t="s">
        <v>231</v>
      </c>
      <c r="D1682">
        <v>2016</v>
      </c>
      <c r="E1682" t="s">
        <v>435</v>
      </c>
      <c r="F1682" s="1">
        <v>585080</v>
      </c>
    </row>
    <row r="1683" spans="1:6" x14ac:dyDescent="0.25">
      <c r="A1683">
        <v>860002837</v>
      </c>
      <c r="B1683" t="s">
        <v>227</v>
      </c>
      <c r="D1683">
        <v>2015</v>
      </c>
      <c r="E1683" t="s">
        <v>450</v>
      </c>
      <c r="F1683" s="1">
        <v>1624324</v>
      </c>
    </row>
    <row r="1684" spans="1:6" x14ac:dyDescent="0.25">
      <c r="A1684">
        <v>860002837</v>
      </c>
      <c r="B1684" t="s">
        <v>227</v>
      </c>
      <c r="D1684">
        <v>2016</v>
      </c>
      <c r="E1684" t="s">
        <v>450</v>
      </c>
      <c r="F1684" s="1">
        <v>296517</v>
      </c>
    </row>
    <row r="1685" spans="1:6" x14ac:dyDescent="0.25">
      <c r="A1685">
        <v>860515523</v>
      </c>
      <c r="B1685" t="s">
        <v>231</v>
      </c>
      <c r="D1685">
        <v>2015</v>
      </c>
      <c r="E1685" t="s">
        <v>450</v>
      </c>
      <c r="F1685" s="1">
        <v>170113</v>
      </c>
    </row>
    <row r="1686" spans="1:6" x14ac:dyDescent="0.25">
      <c r="A1686">
        <v>890908901</v>
      </c>
      <c r="B1686" t="s">
        <v>372</v>
      </c>
      <c r="D1686">
        <v>2015</v>
      </c>
      <c r="E1686" t="s">
        <v>450</v>
      </c>
      <c r="F1686" s="1">
        <v>604766</v>
      </c>
    </row>
    <row r="1687" spans="1:6" x14ac:dyDescent="0.25">
      <c r="A1687">
        <v>890908901</v>
      </c>
      <c r="B1687" t="s">
        <v>372</v>
      </c>
      <c r="D1687">
        <v>2016</v>
      </c>
      <c r="E1687" t="s">
        <v>450</v>
      </c>
      <c r="F1687" s="1">
        <v>-154532</v>
      </c>
    </row>
    <row r="1688" spans="1:6" x14ac:dyDescent="0.25">
      <c r="A1688">
        <v>890939355</v>
      </c>
      <c r="B1688" t="s">
        <v>35</v>
      </c>
      <c r="D1688">
        <v>2015</v>
      </c>
      <c r="E1688" t="s">
        <v>450</v>
      </c>
      <c r="F1688" s="1">
        <v>690</v>
      </c>
    </row>
    <row r="1689" spans="1:6" x14ac:dyDescent="0.25">
      <c r="A1689">
        <v>900378893</v>
      </c>
      <c r="B1689" t="s">
        <v>386</v>
      </c>
      <c r="D1689">
        <v>2015</v>
      </c>
      <c r="E1689" t="s">
        <v>450</v>
      </c>
      <c r="F1689" s="1">
        <v>-2420903</v>
      </c>
    </row>
    <row r="1690" spans="1:6" x14ac:dyDescent="0.25">
      <c r="A1690">
        <v>860031361</v>
      </c>
      <c r="B1690" t="s">
        <v>297</v>
      </c>
      <c r="D1690">
        <v>2016</v>
      </c>
      <c r="E1690" t="s">
        <v>443</v>
      </c>
      <c r="F1690" s="1">
        <v>145438</v>
      </c>
    </row>
    <row r="1691" spans="1:6" x14ac:dyDescent="0.25">
      <c r="A1691">
        <v>890205645</v>
      </c>
      <c r="B1691" t="s">
        <v>166</v>
      </c>
      <c r="D1691">
        <v>2016</v>
      </c>
      <c r="E1691" t="s">
        <v>443</v>
      </c>
      <c r="F1691" s="1">
        <v>-66531</v>
      </c>
    </row>
    <row r="1692" spans="1:6" x14ac:dyDescent="0.25">
      <c r="A1692">
        <v>860001986</v>
      </c>
      <c r="B1692" t="s">
        <v>293</v>
      </c>
      <c r="D1692">
        <v>2016</v>
      </c>
      <c r="E1692" t="s">
        <v>442</v>
      </c>
      <c r="F1692" s="1">
        <v>121962</v>
      </c>
    </row>
    <row r="1693" spans="1:6" x14ac:dyDescent="0.25">
      <c r="A1693">
        <v>860009250</v>
      </c>
      <c r="B1693" t="s">
        <v>362</v>
      </c>
      <c r="D1693">
        <v>2016</v>
      </c>
      <c r="E1693" t="s">
        <v>442</v>
      </c>
      <c r="F1693" s="1">
        <v>1528843</v>
      </c>
    </row>
    <row r="1694" spans="1:6" x14ac:dyDescent="0.25">
      <c r="A1694">
        <v>860067697</v>
      </c>
      <c r="B1694" t="s">
        <v>359</v>
      </c>
      <c r="D1694">
        <v>2016</v>
      </c>
      <c r="E1694" t="s">
        <v>442</v>
      </c>
      <c r="F1694" s="1">
        <v>2307411</v>
      </c>
    </row>
    <row r="1695" spans="1:6" x14ac:dyDescent="0.25">
      <c r="A1695">
        <v>900413588</v>
      </c>
      <c r="B1695" t="s">
        <v>37</v>
      </c>
      <c r="D1695">
        <v>2016</v>
      </c>
      <c r="E1695" t="s">
        <v>442</v>
      </c>
      <c r="F1695" s="1">
        <v>3222444</v>
      </c>
    </row>
    <row r="1696" spans="1:6" x14ac:dyDescent="0.25">
      <c r="A1696">
        <v>800014246</v>
      </c>
      <c r="B1696" t="s">
        <v>332</v>
      </c>
      <c r="D1696">
        <v>2016</v>
      </c>
      <c r="E1696" t="s">
        <v>11</v>
      </c>
      <c r="F1696" s="1">
        <v>-6395722</v>
      </c>
    </row>
    <row r="1697" spans="1:6" x14ac:dyDescent="0.25">
      <c r="A1697">
        <v>800014246</v>
      </c>
      <c r="B1697" t="s">
        <v>332</v>
      </c>
      <c r="D1697">
        <v>2017</v>
      </c>
      <c r="E1697" t="s">
        <v>11</v>
      </c>
      <c r="F1697" s="1">
        <v>8630002</v>
      </c>
    </row>
    <row r="1698" spans="1:6" x14ac:dyDescent="0.25">
      <c r="A1698">
        <v>800028455</v>
      </c>
      <c r="B1698" t="s">
        <v>0</v>
      </c>
      <c r="D1698">
        <v>2016</v>
      </c>
      <c r="E1698" t="s">
        <v>11</v>
      </c>
      <c r="F1698" s="1">
        <v>179589</v>
      </c>
    </row>
    <row r="1699" spans="1:6" x14ac:dyDescent="0.25">
      <c r="A1699">
        <v>800093117</v>
      </c>
      <c r="B1699" t="s">
        <v>334</v>
      </c>
      <c r="D1699">
        <v>2016</v>
      </c>
      <c r="E1699" t="s">
        <v>11</v>
      </c>
      <c r="F1699" s="1">
        <v>106244220</v>
      </c>
    </row>
    <row r="1700" spans="1:6" x14ac:dyDescent="0.25">
      <c r="A1700">
        <v>800093117</v>
      </c>
      <c r="B1700" t="s">
        <v>334</v>
      </c>
      <c r="D1700">
        <v>2017</v>
      </c>
      <c r="E1700" t="s">
        <v>11</v>
      </c>
      <c r="F1700" s="1">
        <v>68099153</v>
      </c>
    </row>
    <row r="1701" spans="1:6" x14ac:dyDescent="0.25">
      <c r="A1701">
        <v>800094968</v>
      </c>
      <c r="B1701" t="s">
        <v>336</v>
      </c>
      <c r="D1701">
        <v>2016</v>
      </c>
      <c r="E1701" t="s">
        <v>11</v>
      </c>
      <c r="F1701" s="1">
        <v>97195228</v>
      </c>
    </row>
    <row r="1702" spans="1:6" x14ac:dyDescent="0.25">
      <c r="A1702">
        <v>800094968</v>
      </c>
      <c r="B1702" t="s">
        <v>336</v>
      </c>
      <c r="D1702">
        <v>2017</v>
      </c>
      <c r="E1702" t="s">
        <v>11</v>
      </c>
      <c r="F1702" s="1">
        <v>33484775</v>
      </c>
    </row>
    <row r="1703" spans="1:6" x14ac:dyDescent="0.25">
      <c r="A1703">
        <v>800095951</v>
      </c>
      <c r="B1703" t="s">
        <v>338</v>
      </c>
      <c r="D1703">
        <v>2016</v>
      </c>
      <c r="E1703" t="s">
        <v>11</v>
      </c>
      <c r="F1703" s="1">
        <v>5121782</v>
      </c>
    </row>
    <row r="1704" spans="1:6" x14ac:dyDescent="0.25">
      <c r="A1704">
        <v>800095951</v>
      </c>
      <c r="B1704" t="s">
        <v>338</v>
      </c>
      <c r="D1704">
        <v>2017</v>
      </c>
      <c r="E1704" t="s">
        <v>11</v>
      </c>
      <c r="F1704" s="1">
        <v>3489244</v>
      </c>
    </row>
    <row r="1705" spans="1:6" x14ac:dyDescent="0.25">
      <c r="A1705">
        <v>800140959</v>
      </c>
      <c r="B1705" t="s">
        <v>340</v>
      </c>
      <c r="D1705">
        <v>2016</v>
      </c>
      <c r="E1705" t="s">
        <v>11</v>
      </c>
      <c r="F1705" s="1">
        <v>6509758</v>
      </c>
    </row>
    <row r="1706" spans="1:6" x14ac:dyDescent="0.25">
      <c r="A1706">
        <v>800140959</v>
      </c>
      <c r="B1706" t="s">
        <v>340</v>
      </c>
      <c r="D1706">
        <v>2017</v>
      </c>
      <c r="E1706" t="s">
        <v>11</v>
      </c>
      <c r="F1706" s="1">
        <v>5160622</v>
      </c>
    </row>
    <row r="1707" spans="1:6" x14ac:dyDescent="0.25">
      <c r="A1707">
        <v>800173155</v>
      </c>
      <c r="B1707" t="s">
        <v>341</v>
      </c>
      <c r="D1707">
        <v>2015</v>
      </c>
      <c r="E1707" t="s">
        <v>11</v>
      </c>
      <c r="F1707" s="1">
        <v>94694599</v>
      </c>
    </row>
    <row r="1708" spans="1:6" x14ac:dyDescent="0.25">
      <c r="A1708">
        <v>800173155</v>
      </c>
      <c r="B1708" t="s">
        <v>341</v>
      </c>
      <c r="D1708">
        <v>2016</v>
      </c>
      <c r="E1708" t="s">
        <v>11</v>
      </c>
      <c r="F1708" s="1">
        <v>73303210</v>
      </c>
    </row>
    <row r="1709" spans="1:6" x14ac:dyDescent="0.25">
      <c r="A1709">
        <v>800173155</v>
      </c>
      <c r="B1709" t="s">
        <v>341</v>
      </c>
      <c r="D1709">
        <v>2017</v>
      </c>
      <c r="E1709" t="s">
        <v>11</v>
      </c>
      <c r="F1709" s="1">
        <v>48324268</v>
      </c>
    </row>
    <row r="1710" spans="1:6" x14ac:dyDescent="0.25">
      <c r="A1710">
        <v>800182330</v>
      </c>
      <c r="B1710" t="s">
        <v>342</v>
      </c>
      <c r="D1710">
        <v>2016</v>
      </c>
      <c r="E1710" t="s">
        <v>11</v>
      </c>
      <c r="F1710" s="1">
        <v>24345288</v>
      </c>
    </row>
    <row r="1711" spans="1:6" x14ac:dyDescent="0.25">
      <c r="A1711">
        <v>800182330</v>
      </c>
      <c r="B1711" t="s">
        <v>342</v>
      </c>
      <c r="D1711">
        <v>2017</v>
      </c>
      <c r="E1711" t="s">
        <v>11</v>
      </c>
      <c r="F1711" s="1">
        <v>11999286</v>
      </c>
    </row>
    <row r="1712" spans="1:6" x14ac:dyDescent="0.25">
      <c r="A1712">
        <v>800185295</v>
      </c>
      <c r="B1712" t="s">
        <v>344</v>
      </c>
      <c r="D1712">
        <v>2015</v>
      </c>
      <c r="E1712" t="s">
        <v>11</v>
      </c>
      <c r="F1712" s="1">
        <v>60651540</v>
      </c>
    </row>
    <row r="1713" spans="1:6" x14ac:dyDescent="0.25">
      <c r="A1713">
        <v>800185295</v>
      </c>
      <c r="B1713" t="s">
        <v>344</v>
      </c>
      <c r="D1713">
        <v>2016</v>
      </c>
      <c r="E1713" t="s">
        <v>11</v>
      </c>
      <c r="F1713" s="1">
        <v>129241596</v>
      </c>
    </row>
    <row r="1714" spans="1:6" x14ac:dyDescent="0.25">
      <c r="A1714">
        <v>800185295</v>
      </c>
      <c r="B1714" t="s">
        <v>344</v>
      </c>
      <c r="D1714">
        <v>2017</v>
      </c>
      <c r="E1714" t="s">
        <v>11</v>
      </c>
      <c r="F1714" s="1">
        <v>47764006</v>
      </c>
    </row>
    <row r="1715" spans="1:6" x14ac:dyDescent="0.25">
      <c r="A1715">
        <v>800200598</v>
      </c>
      <c r="B1715" t="s">
        <v>345</v>
      </c>
      <c r="D1715">
        <v>2016</v>
      </c>
      <c r="E1715" t="s">
        <v>11</v>
      </c>
      <c r="F1715" s="1">
        <v>28445455</v>
      </c>
    </row>
    <row r="1716" spans="1:6" x14ac:dyDescent="0.25">
      <c r="A1716">
        <v>800200598</v>
      </c>
      <c r="B1716" t="s">
        <v>345</v>
      </c>
      <c r="D1716">
        <v>2017</v>
      </c>
      <c r="E1716" t="s">
        <v>11</v>
      </c>
      <c r="F1716" s="1">
        <v>18600656</v>
      </c>
    </row>
    <row r="1717" spans="1:6" x14ac:dyDescent="0.25">
      <c r="A1717">
        <v>800208146</v>
      </c>
      <c r="B1717" t="s">
        <v>346</v>
      </c>
      <c r="D1717">
        <v>2016</v>
      </c>
      <c r="E1717" t="s">
        <v>11</v>
      </c>
      <c r="F1717" s="1">
        <v>50205780</v>
      </c>
    </row>
    <row r="1718" spans="1:6" x14ac:dyDescent="0.25">
      <c r="A1718">
        <v>800208146</v>
      </c>
      <c r="B1718" t="s">
        <v>346</v>
      </c>
      <c r="D1718">
        <v>2017</v>
      </c>
      <c r="E1718" t="s">
        <v>11</v>
      </c>
      <c r="F1718" s="1">
        <v>38413579</v>
      </c>
    </row>
    <row r="1719" spans="1:6" x14ac:dyDescent="0.25">
      <c r="A1719">
        <v>800233881</v>
      </c>
      <c r="B1719" t="s">
        <v>161</v>
      </c>
      <c r="D1719">
        <v>2016</v>
      </c>
      <c r="E1719" t="s">
        <v>11</v>
      </c>
      <c r="F1719" s="1">
        <v>41822122</v>
      </c>
    </row>
    <row r="1720" spans="1:6" x14ac:dyDescent="0.25">
      <c r="A1720">
        <v>800233881</v>
      </c>
      <c r="B1720" t="s">
        <v>161</v>
      </c>
      <c r="D1720">
        <v>2017</v>
      </c>
      <c r="E1720" t="s">
        <v>11</v>
      </c>
      <c r="F1720" s="1">
        <v>-28826876</v>
      </c>
    </row>
    <row r="1721" spans="1:6" x14ac:dyDescent="0.25">
      <c r="A1721">
        <v>800240724</v>
      </c>
      <c r="B1721" t="s">
        <v>348</v>
      </c>
      <c r="D1721">
        <v>2016</v>
      </c>
      <c r="E1721" t="s">
        <v>11</v>
      </c>
      <c r="F1721" s="1">
        <v>26913835</v>
      </c>
    </row>
    <row r="1722" spans="1:6" x14ac:dyDescent="0.25">
      <c r="A1722">
        <v>800240724</v>
      </c>
      <c r="B1722" t="s">
        <v>348</v>
      </c>
      <c r="D1722">
        <v>2017</v>
      </c>
      <c r="E1722" t="s">
        <v>11</v>
      </c>
      <c r="F1722" s="1">
        <v>8825184</v>
      </c>
    </row>
    <row r="1723" spans="1:6" x14ac:dyDescent="0.25">
      <c r="A1723">
        <v>811032292</v>
      </c>
      <c r="B1723" t="s">
        <v>349</v>
      </c>
      <c r="D1723">
        <v>2016</v>
      </c>
      <c r="E1723" t="s">
        <v>11</v>
      </c>
      <c r="F1723" s="1">
        <v>62145006</v>
      </c>
    </row>
    <row r="1724" spans="1:6" x14ac:dyDescent="0.25">
      <c r="A1724">
        <v>811032292</v>
      </c>
      <c r="B1724" t="s">
        <v>349</v>
      </c>
      <c r="D1724">
        <v>2017</v>
      </c>
      <c r="E1724" t="s">
        <v>11</v>
      </c>
      <c r="F1724" s="1">
        <v>27713158</v>
      </c>
    </row>
    <row r="1725" spans="1:6" x14ac:dyDescent="0.25">
      <c r="A1725">
        <v>830023542</v>
      </c>
      <c r="B1725" t="s">
        <v>146</v>
      </c>
      <c r="D1725">
        <v>2015</v>
      </c>
      <c r="E1725" t="s">
        <v>11</v>
      </c>
      <c r="F1725" s="1">
        <v>22562117</v>
      </c>
    </row>
    <row r="1726" spans="1:6" x14ac:dyDescent="0.25">
      <c r="A1726">
        <v>830023542</v>
      </c>
      <c r="B1726" t="s">
        <v>146</v>
      </c>
      <c r="D1726">
        <v>2016</v>
      </c>
      <c r="E1726" t="s">
        <v>11</v>
      </c>
      <c r="F1726" s="1">
        <v>57534940</v>
      </c>
    </row>
    <row r="1727" spans="1:6" x14ac:dyDescent="0.25">
      <c r="A1727">
        <v>830023542</v>
      </c>
      <c r="B1727" t="s">
        <v>146</v>
      </c>
      <c r="D1727">
        <v>2017</v>
      </c>
      <c r="E1727" t="s">
        <v>11</v>
      </c>
      <c r="F1727" s="1">
        <v>36010361</v>
      </c>
    </row>
    <row r="1728" spans="1:6" x14ac:dyDescent="0.25">
      <c r="A1728">
        <v>830058272</v>
      </c>
      <c r="B1728" t="s">
        <v>352</v>
      </c>
      <c r="D1728">
        <v>2015</v>
      </c>
      <c r="E1728" t="s">
        <v>11</v>
      </c>
      <c r="F1728" s="1">
        <v>672640</v>
      </c>
    </row>
    <row r="1729" spans="1:6" x14ac:dyDescent="0.25">
      <c r="A1729">
        <v>830058272</v>
      </c>
      <c r="B1729" t="s">
        <v>352</v>
      </c>
      <c r="D1729">
        <v>2016</v>
      </c>
      <c r="E1729" t="s">
        <v>11</v>
      </c>
      <c r="F1729" s="1">
        <v>-3816922</v>
      </c>
    </row>
    <row r="1730" spans="1:6" x14ac:dyDescent="0.25">
      <c r="A1730">
        <v>830058272</v>
      </c>
      <c r="B1730" t="s">
        <v>352</v>
      </c>
      <c r="D1730">
        <v>2017</v>
      </c>
      <c r="E1730" t="s">
        <v>11</v>
      </c>
      <c r="F1730" s="1">
        <v>-14222843</v>
      </c>
    </row>
    <row r="1731" spans="1:6" x14ac:dyDescent="0.25">
      <c r="A1731">
        <v>830094920</v>
      </c>
      <c r="B1731" t="s">
        <v>350</v>
      </c>
      <c r="D1731">
        <v>2016</v>
      </c>
      <c r="E1731" t="s">
        <v>11</v>
      </c>
      <c r="F1731" s="1">
        <v>204206779</v>
      </c>
    </row>
    <row r="1732" spans="1:6" x14ac:dyDescent="0.25">
      <c r="A1732">
        <v>830094920</v>
      </c>
      <c r="B1732" t="s">
        <v>350</v>
      </c>
      <c r="D1732">
        <v>2017</v>
      </c>
      <c r="E1732" t="s">
        <v>11</v>
      </c>
      <c r="F1732" s="1">
        <v>55806887</v>
      </c>
    </row>
    <row r="1733" spans="1:6" x14ac:dyDescent="0.25">
      <c r="A1733">
        <v>830097620</v>
      </c>
      <c r="B1733" t="s">
        <v>290</v>
      </c>
      <c r="D1733">
        <v>2016</v>
      </c>
      <c r="E1733" t="s">
        <v>11</v>
      </c>
      <c r="F1733" s="1">
        <v>2382767</v>
      </c>
    </row>
    <row r="1734" spans="1:6" x14ac:dyDescent="0.25">
      <c r="A1734">
        <v>830097620</v>
      </c>
      <c r="B1734" t="s">
        <v>290</v>
      </c>
      <c r="D1734">
        <v>2017</v>
      </c>
      <c r="E1734" t="s">
        <v>11</v>
      </c>
      <c r="F1734" s="1">
        <v>2248568</v>
      </c>
    </row>
    <row r="1735" spans="1:6" x14ac:dyDescent="0.25">
      <c r="A1735">
        <v>830116629</v>
      </c>
      <c r="B1735" t="s">
        <v>354</v>
      </c>
      <c r="D1735">
        <v>2016</v>
      </c>
      <c r="E1735" t="s">
        <v>11</v>
      </c>
      <c r="F1735" s="1">
        <v>642234</v>
      </c>
    </row>
    <row r="1736" spans="1:6" x14ac:dyDescent="0.25">
      <c r="A1736">
        <v>830116629</v>
      </c>
      <c r="B1736" t="s">
        <v>354</v>
      </c>
      <c r="D1736">
        <v>2017</v>
      </c>
      <c r="E1736" t="s">
        <v>11</v>
      </c>
      <c r="F1736" s="1">
        <v>54417</v>
      </c>
    </row>
    <row r="1737" spans="1:6" x14ac:dyDescent="0.25">
      <c r="A1737">
        <v>830124992</v>
      </c>
      <c r="B1737" t="s">
        <v>357</v>
      </c>
      <c r="D1737">
        <v>2015</v>
      </c>
      <c r="E1737" t="s">
        <v>11</v>
      </c>
      <c r="F1737" s="1">
        <v>1490587</v>
      </c>
    </row>
    <row r="1738" spans="1:6" x14ac:dyDescent="0.25">
      <c r="A1738">
        <v>830124992</v>
      </c>
      <c r="B1738" t="s">
        <v>357</v>
      </c>
      <c r="D1738">
        <v>2016</v>
      </c>
      <c r="E1738" t="s">
        <v>11</v>
      </c>
      <c r="F1738" s="1">
        <v>569664</v>
      </c>
    </row>
    <row r="1739" spans="1:6" x14ac:dyDescent="0.25">
      <c r="A1739">
        <v>830124992</v>
      </c>
      <c r="B1739" t="s">
        <v>357</v>
      </c>
      <c r="D1739">
        <v>2017</v>
      </c>
      <c r="E1739" t="s">
        <v>11</v>
      </c>
      <c r="F1739" s="1">
        <v>1062298</v>
      </c>
    </row>
    <row r="1740" spans="1:6" x14ac:dyDescent="0.25">
      <c r="A1740">
        <v>860000656</v>
      </c>
      <c r="B1740" t="s">
        <v>221</v>
      </c>
      <c r="D1740">
        <v>2015</v>
      </c>
      <c r="E1740" t="s">
        <v>11</v>
      </c>
      <c r="F1740" s="1">
        <v>23165304</v>
      </c>
    </row>
    <row r="1741" spans="1:6" x14ac:dyDescent="0.25">
      <c r="A1741">
        <v>860000656</v>
      </c>
      <c r="B1741" t="s">
        <v>221</v>
      </c>
      <c r="D1741">
        <v>2016</v>
      </c>
      <c r="E1741" t="s">
        <v>11</v>
      </c>
      <c r="F1741" s="1">
        <v>22425022</v>
      </c>
    </row>
    <row r="1742" spans="1:6" x14ac:dyDescent="0.25">
      <c r="A1742">
        <v>860000656</v>
      </c>
      <c r="B1742" t="s">
        <v>221</v>
      </c>
      <c r="D1742">
        <v>2017</v>
      </c>
      <c r="E1742" t="s">
        <v>11</v>
      </c>
      <c r="F1742" s="1">
        <v>12368485</v>
      </c>
    </row>
    <row r="1743" spans="1:6" x14ac:dyDescent="0.25">
      <c r="A1743">
        <v>860001986</v>
      </c>
      <c r="B1743" t="s">
        <v>293</v>
      </c>
      <c r="D1743">
        <v>2016</v>
      </c>
      <c r="E1743" t="s">
        <v>11</v>
      </c>
      <c r="F1743" s="1">
        <v>12214538</v>
      </c>
    </row>
    <row r="1744" spans="1:6" x14ac:dyDescent="0.25">
      <c r="A1744">
        <v>860001986</v>
      </c>
      <c r="B1744" t="s">
        <v>293</v>
      </c>
      <c r="D1744">
        <v>2017</v>
      </c>
      <c r="E1744" t="s">
        <v>11</v>
      </c>
      <c r="F1744" s="1">
        <v>9032468</v>
      </c>
    </row>
    <row r="1745" spans="1:6" x14ac:dyDescent="0.25">
      <c r="A1745">
        <v>860002837</v>
      </c>
      <c r="B1745" t="s">
        <v>227</v>
      </c>
      <c r="D1745">
        <v>2015</v>
      </c>
      <c r="E1745" t="s">
        <v>11</v>
      </c>
      <c r="F1745" s="1">
        <v>-10512043</v>
      </c>
    </row>
    <row r="1746" spans="1:6" x14ac:dyDescent="0.25">
      <c r="A1746">
        <v>860002837</v>
      </c>
      <c r="B1746" t="s">
        <v>227</v>
      </c>
      <c r="D1746">
        <v>2016</v>
      </c>
      <c r="E1746" t="s">
        <v>11</v>
      </c>
      <c r="F1746" s="1">
        <v>-10007148</v>
      </c>
    </row>
    <row r="1747" spans="1:6" x14ac:dyDescent="0.25">
      <c r="A1747">
        <v>860002837</v>
      </c>
      <c r="B1747" t="s">
        <v>227</v>
      </c>
      <c r="D1747">
        <v>2017</v>
      </c>
      <c r="E1747" t="s">
        <v>11</v>
      </c>
      <c r="F1747" s="1">
        <v>105858</v>
      </c>
    </row>
    <row r="1748" spans="1:6" x14ac:dyDescent="0.25">
      <c r="A1748">
        <v>860009250</v>
      </c>
      <c r="B1748" t="s">
        <v>362</v>
      </c>
      <c r="D1748">
        <v>2016</v>
      </c>
      <c r="E1748" t="s">
        <v>11</v>
      </c>
      <c r="F1748" s="1">
        <v>5657206</v>
      </c>
    </row>
    <row r="1749" spans="1:6" x14ac:dyDescent="0.25">
      <c r="A1749">
        <v>860009250</v>
      </c>
      <c r="B1749" t="s">
        <v>362</v>
      </c>
      <c r="D1749">
        <v>2017</v>
      </c>
      <c r="E1749" t="s">
        <v>11</v>
      </c>
      <c r="F1749" s="1">
        <v>6486132</v>
      </c>
    </row>
    <row r="1750" spans="1:6" x14ac:dyDescent="0.25">
      <c r="A1750">
        <v>860014285</v>
      </c>
      <c r="B1750" t="s">
        <v>356</v>
      </c>
      <c r="D1750">
        <v>2016</v>
      </c>
      <c r="E1750" t="s">
        <v>11</v>
      </c>
      <c r="F1750" s="1">
        <v>3932820</v>
      </c>
    </row>
    <row r="1751" spans="1:6" x14ac:dyDescent="0.25">
      <c r="A1751">
        <v>860014285</v>
      </c>
      <c r="B1751" t="s">
        <v>356</v>
      </c>
      <c r="D1751">
        <v>2017</v>
      </c>
      <c r="E1751" t="s">
        <v>11</v>
      </c>
      <c r="F1751" s="1">
        <v>1736415</v>
      </c>
    </row>
    <row r="1752" spans="1:6" x14ac:dyDescent="0.25">
      <c r="A1752">
        <v>860031361</v>
      </c>
      <c r="B1752" t="s">
        <v>297</v>
      </c>
      <c r="D1752">
        <v>2016</v>
      </c>
      <c r="E1752" t="s">
        <v>11</v>
      </c>
      <c r="F1752" s="1">
        <v>11161474</v>
      </c>
    </row>
    <row r="1753" spans="1:6" x14ac:dyDescent="0.25">
      <c r="A1753">
        <v>860031361</v>
      </c>
      <c r="B1753" t="s">
        <v>297</v>
      </c>
      <c r="D1753">
        <v>2017</v>
      </c>
      <c r="E1753" t="s">
        <v>11</v>
      </c>
      <c r="F1753" s="1">
        <v>1515560</v>
      </c>
    </row>
    <row r="1754" spans="1:6" x14ac:dyDescent="0.25">
      <c r="A1754">
        <v>860035996</v>
      </c>
      <c r="B1754" t="s">
        <v>229</v>
      </c>
      <c r="D1754">
        <v>2015</v>
      </c>
      <c r="E1754" t="s">
        <v>11</v>
      </c>
      <c r="F1754" s="1">
        <v>10628098</v>
      </c>
    </row>
    <row r="1755" spans="1:6" x14ac:dyDescent="0.25">
      <c r="A1755">
        <v>860035996</v>
      </c>
      <c r="B1755" t="s">
        <v>229</v>
      </c>
      <c r="D1755">
        <v>2016</v>
      </c>
      <c r="E1755" t="s">
        <v>11</v>
      </c>
      <c r="F1755" s="1">
        <v>-4568390</v>
      </c>
    </row>
    <row r="1756" spans="1:6" x14ac:dyDescent="0.25">
      <c r="A1756">
        <v>860035996</v>
      </c>
      <c r="B1756" t="s">
        <v>229</v>
      </c>
      <c r="D1756">
        <v>2017</v>
      </c>
      <c r="E1756" t="s">
        <v>11</v>
      </c>
      <c r="F1756" s="1">
        <v>4434513</v>
      </c>
    </row>
    <row r="1757" spans="1:6" x14ac:dyDescent="0.25">
      <c r="A1757">
        <v>860058070</v>
      </c>
      <c r="B1757" t="s">
        <v>364</v>
      </c>
      <c r="D1757">
        <v>2015</v>
      </c>
      <c r="E1757" t="s">
        <v>11</v>
      </c>
      <c r="F1757" s="1">
        <v>139151558</v>
      </c>
    </row>
    <row r="1758" spans="1:6" x14ac:dyDescent="0.25">
      <c r="A1758">
        <v>860058070</v>
      </c>
      <c r="B1758" t="s">
        <v>364</v>
      </c>
      <c r="D1758">
        <v>2016</v>
      </c>
      <c r="E1758" t="s">
        <v>11</v>
      </c>
      <c r="F1758" s="1">
        <v>231749992</v>
      </c>
    </row>
    <row r="1759" spans="1:6" x14ac:dyDescent="0.25">
      <c r="A1759">
        <v>860058070</v>
      </c>
      <c r="B1759" t="s">
        <v>364</v>
      </c>
      <c r="D1759">
        <v>2017</v>
      </c>
      <c r="E1759" t="s">
        <v>11</v>
      </c>
      <c r="F1759" s="1">
        <v>85695875</v>
      </c>
    </row>
    <row r="1760" spans="1:6" x14ac:dyDescent="0.25">
      <c r="A1760">
        <v>860059851</v>
      </c>
      <c r="B1760" t="s">
        <v>365</v>
      </c>
      <c r="D1760">
        <v>2015</v>
      </c>
      <c r="E1760" t="s">
        <v>11</v>
      </c>
      <c r="F1760" s="1">
        <v>8024080</v>
      </c>
    </row>
    <row r="1761" spans="1:6" x14ac:dyDescent="0.25">
      <c r="A1761">
        <v>860059851</v>
      </c>
      <c r="B1761" t="s">
        <v>365</v>
      </c>
      <c r="D1761">
        <v>2016</v>
      </c>
      <c r="E1761" t="s">
        <v>11</v>
      </c>
      <c r="F1761" s="1">
        <v>11045356</v>
      </c>
    </row>
    <row r="1762" spans="1:6" x14ac:dyDescent="0.25">
      <c r="A1762">
        <v>860059851</v>
      </c>
      <c r="B1762" t="s">
        <v>365</v>
      </c>
      <c r="D1762">
        <v>2017</v>
      </c>
      <c r="E1762" t="s">
        <v>11</v>
      </c>
      <c r="F1762" s="1">
        <v>2595093</v>
      </c>
    </row>
    <row r="1763" spans="1:6" x14ac:dyDescent="0.25">
      <c r="A1763">
        <v>860067697</v>
      </c>
      <c r="B1763" t="s">
        <v>359</v>
      </c>
      <c r="D1763">
        <v>2016</v>
      </c>
      <c r="E1763" t="s">
        <v>11</v>
      </c>
      <c r="F1763" s="1">
        <v>2982642</v>
      </c>
    </row>
    <row r="1764" spans="1:6" x14ac:dyDescent="0.25">
      <c r="A1764">
        <v>860067697</v>
      </c>
      <c r="B1764" t="s">
        <v>359</v>
      </c>
      <c r="D1764">
        <v>2017</v>
      </c>
      <c r="E1764" t="s">
        <v>11</v>
      </c>
      <c r="F1764" s="1">
        <v>4370100</v>
      </c>
    </row>
    <row r="1765" spans="1:6" x14ac:dyDescent="0.25">
      <c r="A1765">
        <v>860077099</v>
      </c>
      <c r="B1765" t="s">
        <v>371</v>
      </c>
      <c r="D1765">
        <v>2016</v>
      </c>
      <c r="E1765" t="s">
        <v>11</v>
      </c>
      <c r="F1765" s="1">
        <v>13925944</v>
      </c>
    </row>
    <row r="1766" spans="1:6" x14ac:dyDescent="0.25">
      <c r="A1766">
        <v>860077099</v>
      </c>
      <c r="B1766" t="s">
        <v>371</v>
      </c>
      <c r="D1766">
        <v>2017</v>
      </c>
      <c r="E1766" t="s">
        <v>11</v>
      </c>
      <c r="F1766" s="1">
        <v>6410146</v>
      </c>
    </row>
    <row r="1767" spans="1:6" x14ac:dyDescent="0.25">
      <c r="A1767">
        <v>860078977</v>
      </c>
      <c r="B1767" t="s">
        <v>144</v>
      </c>
      <c r="D1767">
        <v>2016</v>
      </c>
      <c r="E1767" t="s">
        <v>11</v>
      </c>
      <c r="F1767" s="1">
        <v>-21964</v>
      </c>
    </row>
    <row r="1768" spans="1:6" x14ac:dyDescent="0.25">
      <c r="A1768">
        <v>860354402</v>
      </c>
      <c r="B1768" t="s">
        <v>295</v>
      </c>
      <c r="D1768">
        <v>2016</v>
      </c>
      <c r="E1768" t="s">
        <v>11</v>
      </c>
      <c r="F1768" s="1">
        <v>1982312</v>
      </c>
    </row>
    <row r="1769" spans="1:6" x14ac:dyDescent="0.25">
      <c r="A1769">
        <v>860354402</v>
      </c>
      <c r="B1769" t="s">
        <v>295</v>
      </c>
      <c r="D1769">
        <v>2017</v>
      </c>
      <c r="E1769" t="s">
        <v>11</v>
      </c>
      <c r="F1769" s="1">
        <v>875551</v>
      </c>
    </row>
    <row r="1770" spans="1:6" x14ac:dyDescent="0.25">
      <c r="A1770">
        <v>860505064</v>
      </c>
      <c r="B1770" t="s">
        <v>361</v>
      </c>
      <c r="D1770">
        <v>2016</v>
      </c>
      <c r="E1770" t="s">
        <v>11</v>
      </c>
      <c r="F1770" s="1">
        <v>1553890</v>
      </c>
    </row>
    <row r="1771" spans="1:6" x14ac:dyDescent="0.25">
      <c r="A1771">
        <v>860505064</v>
      </c>
      <c r="B1771" t="s">
        <v>361</v>
      </c>
      <c r="D1771">
        <v>2017</v>
      </c>
      <c r="E1771" t="s">
        <v>11</v>
      </c>
      <c r="F1771" s="1">
        <v>822161</v>
      </c>
    </row>
    <row r="1772" spans="1:6" x14ac:dyDescent="0.25">
      <c r="A1772">
        <v>860510628</v>
      </c>
      <c r="B1772" t="s">
        <v>373</v>
      </c>
      <c r="D1772">
        <v>2015</v>
      </c>
      <c r="E1772" t="s">
        <v>11</v>
      </c>
      <c r="F1772" s="1">
        <v>18908190</v>
      </c>
    </row>
    <row r="1773" spans="1:6" x14ac:dyDescent="0.25">
      <c r="A1773">
        <v>860510628</v>
      </c>
      <c r="B1773" t="s">
        <v>373</v>
      </c>
      <c r="D1773">
        <v>2016</v>
      </c>
      <c r="E1773" t="s">
        <v>11</v>
      </c>
      <c r="F1773" s="1">
        <v>36262956</v>
      </c>
    </row>
    <row r="1774" spans="1:6" x14ac:dyDescent="0.25">
      <c r="A1774">
        <v>860510628</v>
      </c>
      <c r="B1774" t="s">
        <v>373</v>
      </c>
      <c r="D1774">
        <v>2017</v>
      </c>
      <c r="E1774" t="s">
        <v>11</v>
      </c>
      <c r="F1774" s="1">
        <v>12605421</v>
      </c>
    </row>
    <row r="1775" spans="1:6" x14ac:dyDescent="0.25">
      <c r="A1775">
        <v>860515523</v>
      </c>
      <c r="B1775" t="s">
        <v>231</v>
      </c>
      <c r="D1775">
        <v>2015</v>
      </c>
      <c r="E1775" t="s">
        <v>11</v>
      </c>
      <c r="F1775" s="1">
        <v>554003</v>
      </c>
    </row>
    <row r="1776" spans="1:6" x14ac:dyDescent="0.25">
      <c r="A1776">
        <v>860515523</v>
      </c>
      <c r="B1776" t="s">
        <v>231</v>
      </c>
      <c r="D1776">
        <v>2016</v>
      </c>
      <c r="E1776" t="s">
        <v>11</v>
      </c>
      <c r="F1776" s="1">
        <v>2136638</v>
      </c>
    </row>
    <row r="1777" spans="1:6" x14ac:dyDescent="0.25">
      <c r="A1777">
        <v>860515523</v>
      </c>
      <c r="B1777" t="s">
        <v>231</v>
      </c>
      <c r="D1777">
        <v>2017</v>
      </c>
      <c r="E1777" t="s">
        <v>11</v>
      </c>
      <c r="F1777" s="1">
        <v>1330098</v>
      </c>
    </row>
    <row r="1778" spans="1:6" x14ac:dyDescent="0.25">
      <c r="A1778">
        <v>860527800</v>
      </c>
      <c r="B1778" t="s">
        <v>296</v>
      </c>
      <c r="D1778">
        <v>2016</v>
      </c>
      <c r="E1778" t="s">
        <v>11</v>
      </c>
      <c r="F1778" s="1">
        <v>15809464</v>
      </c>
    </row>
    <row r="1779" spans="1:6" x14ac:dyDescent="0.25">
      <c r="A1779">
        <v>860527800</v>
      </c>
      <c r="B1779" t="s">
        <v>296</v>
      </c>
      <c r="D1779">
        <v>2017</v>
      </c>
      <c r="E1779" t="s">
        <v>11</v>
      </c>
      <c r="F1779" s="1">
        <v>6328292</v>
      </c>
    </row>
    <row r="1780" spans="1:6" x14ac:dyDescent="0.25">
      <c r="A1780">
        <v>860532790</v>
      </c>
      <c r="B1780" t="s">
        <v>374</v>
      </c>
      <c r="D1780">
        <v>2016</v>
      </c>
      <c r="E1780" t="s">
        <v>11</v>
      </c>
      <c r="F1780" s="1">
        <v>1927766</v>
      </c>
    </row>
    <row r="1781" spans="1:6" x14ac:dyDescent="0.25">
      <c r="A1781">
        <v>860532790</v>
      </c>
      <c r="B1781" t="s">
        <v>374</v>
      </c>
      <c r="D1781">
        <v>2017</v>
      </c>
      <c r="E1781" t="s">
        <v>11</v>
      </c>
      <c r="F1781" s="1">
        <v>868678</v>
      </c>
    </row>
    <row r="1782" spans="1:6" x14ac:dyDescent="0.25">
      <c r="A1782">
        <v>890205645</v>
      </c>
      <c r="B1782" t="s">
        <v>166</v>
      </c>
      <c r="D1782">
        <v>2016</v>
      </c>
      <c r="E1782" t="s">
        <v>11</v>
      </c>
      <c r="F1782" s="1">
        <v>69355605</v>
      </c>
    </row>
    <row r="1783" spans="1:6" x14ac:dyDescent="0.25">
      <c r="A1783">
        <v>890205645</v>
      </c>
      <c r="B1783" t="s">
        <v>166</v>
      </c>
      <c r="D1783">
        <v>2017</v>
      </c>
      <c r="E1783" t="s">
        <v>11</v>
      </c>
      <c r="F1783" s="1">
        <v>184597184</v>
      </c>
    </row>
    <row r="1784" spans="1:6" x14ac:dyDescent="0.25">
      <c r="A1784">
        <v>890312765</v>
      </c>
      <c r="B1784" t="s">
        <v>363</v>
      </c>
      <c r="D1784">
        <v>2016</v>
      </c>
      <c r="E1784" t="s">
        <v>11</v>
      </c>
      <c r="F1784" s="1">
        <v>-66268946</v>
      </c>
    </row>
    <row r="1785" spans="1:6" x14ac:dyDescent="0.25">
      <c r="A1785">
        <v>890312765</v>
      </c>
      <c r="B1785" t="s">
        <v>363</v>
      </c>
      <c r="D1785">
        <v>2017</v>
      </c>
      <c r="E1785" t="s">
        <v>11</v>
      </c>
      <c r="F1785" s="1">
        <v>4003280</v>
      </c>
    </row>
    <row r="1786" spans="1:6" x14ac:dyDescent="0.25">
      <c r="A1786">
        <v>890806999</v>
      </c>
      <c r="B1786" t="s">
        <v>366</v>
      </c>
      <c r="D1786">
        <v>2016</v>
      </c>
      <c r="E1786" t="s">
        <v>11</v>
      </c>
      <c r="F1786" s="1">
        <v>3280316</v>
      </c>
    </row>
    <row r="1787" spans="1:6" x14ac:dyDescent="0.25">
      <c r="A1787">
        <v>890806999</v>
      </c>
      <c r="B1787" t="s">
        <v>366</v>
      </c>
      <c r="D1787">
        <v>2017</v>
      </c>
      <c r="E1787" t="s">
        <v>11</v>
      </c>
      <c r="F1787" s="1">
        <v>1134206</v>
      </c>
    </row>
    <row r="1788" spans="1:6" x14ac:dyDescent="0.25">
      <c r="A1788">
        <v>890903035</v>
      </c>
      <c r="B1788" t="s">
        <v>369</v>
      </c>
      <c r="D1788">
        <v>2015</v>
      </c>
      <c r="E1788" t="s">
        <v>11</v>
      </c>
      <c r="F1788" s="1">
        <v>64958755</v>
      </c>
    </row>
    <row r="1789" spans="1:6" x14ac:dyDescent="0.25">
      <c r="A1789">
        <v>890903035</v>
      </c>
      <c r="B1789" t="s">
        <v>369</v>
      </c>
      <c r="D1789">
        <v>2016</v>
      </c>
      <c r="E1789" t="s">
        <v>11</v>
      </c>
      <c r="F1789" s="1">
        <v>118062287</v>
      </c>
    </row>
    <row r="1790" spans="1:6" x14ac:dyDescent="0.25">
      <c r="A1790">
        <v>890903035</v>
      </c>
      <c r="B1790" t="s">
        <v>369</v>
      </c>
      <c r="D1790">
        <v>2017</v>
      </c>
      <c r="E1790" t="s">
        <v>11</v>
      </c>
      <c r="F1790" s="1">
        <v>64298511</v>
      </c>
    </row>
    <row r="1791" spans="1:6" x14ac:dyDescent="0.25">
      <c r="A1791">
        <v>890903055</v>
      </c>
      <c r="B1791" t="s">
        <v>232</v>
      </c>
      <c r="D1791">
        <v>2015</v>
      </c>
      <c r="E1791" t="s">
        <v>11</v>
      </c>
      <c r="F1791" s="1">
        <v>117037599</v>
      </c>
    </row>
    <row r="1792" spans="1:6" x14ac:dyDescent="0.25">
      <c r="A1792">
        <v>890903055</v>
      </c>
      <c r="B1792" t="s">
        <v>232</v>
      </c>
      <c r="D1792">
        <v>2016</v>
      </c>
      <c r="E1792" t="s">
        <v>11</v>
      </c>
      <c r="F1792" s="1">
        <v>14682516</v>
      </c>
    </row>
    <row r="1793" spans="1:6" x14ac:dyDescent="0.25">
      <c r="A1793">
        <v>890903055</v>
      </c>
      <c r="B1793" t="s">
        <v>232</v>
      </c>
      <c r="D1793">
        <v>2017</v>
      </c>
      <c r="E1793" t="s">
        <v>11</v>
      </c>
      <c r="F1793" s="1">
        <v>6277867</v>
      </c>
    </row>
    <row r="1794" spans="1:6" x14ac:dyDescent="0.25">
      <c r="A1794">
        <v>890905022</v>
      </c>
      <c r="B1794" t="s">
        <v>370</v>
      </c>
      <c r="D1794">
        <v>2015</v>
      </c>
      <c r="E1794" t="s">
        <v>11</v>
      </c>
      <c r="F1794" s="1">
        <v>5234833</v>
      </c>
    </row>
    <row r="1795" spans="1:6" x14ac:dyDescent="0.25">
      <c r="A1795">
        <v>890905022</v>
      </c>
      <c r="B1795" t="s">
        <v>370</v>
      </c>
      <c r="D1795">
        <v>2016</v>
      </c>
      <c r="E1795" t="s">
        <v>11</v>
      </c>
      <c r="F1795" s="1">
        <v>26972698</v>
      </c>
    </row>
    <row r="1796" spans="1:6" x14ac:dyDescent="0.25">
      <c r="A1796">
        <v>890905022</v>
      </c>
      <c r="B1796" t="s">
        <v>370</v>
      </c>
      <c r="D1796">
        <v>2017</v>
      </c>
      <c r="E1796" t="s">
        <v>11</v>
      </c>
      <c r="F1796" s="1">
        <v>8372882</v>
      </c>
    </row>
    <row r="1797" spans="1:6" x14ac:dyDescent="0.25">
      <c r="A1797">
        <v>890908097</v>
      </c>
      <c r="B1797" t="s">
        <v>377</v>
      </c>
      <c r="D1797">
        <v>2016</v>
      </c>
      <c r="E1797" t="s">
        <v>11</v>
      </c>
      <c r="F1797" s="1">
        <v>3115001</v>
      </c>
    </row>
    <row r="1798" spans="1:6" x14ac:dyDescent="0.25">
      <c r="A1798">
        <v>890908097</v>
      </c>
      <c r="B1798" t="s">
        <v>377</v>
      </c>
      <c r="D1798">
        <v>2017</v>
      </c>
      <c r="E1798" t="s">
        <v>11</v>
      </c>
      <c r="F1798" s="1">
        <v>3466616</v>
      </c>
    </row>
    <row r="1799" spans="1:6" x14ac:dyDescent="0.25">
      <c r="A1799">
        <v>890908901</v>
      </c>
      <c r="B1799" t="s">
        <v>372</v>
      </c>
      <c r="D1799">
        <v>2015</v>
      </c>
      <c r="E1799" t="s">
        <v>11</v>
      </c>
      <c r="F1799" s="1">
        <v>5282866</v>
      </c>
    </row>
    <row r="1800" spans="1:6" x14ac:dyDescent="0.25">
      <c r="A1800">
        <v>890908901</v>
      </c>
      <c r="B1800" t="s">
        <v>372</v>
      </c>
      <c r="D1800">
        <v>2016</v>
      </c>
      <c r="E1800" t="s">
        <v>11</v>
      </c>
      <c r="F1800" s="1">
        <v>12165034</v>
      </c>
    </row>
    <row r="1801" spans="1:6" x14ac:dyDescent="0.25">
      <c r="A1801">
        <v>890908901</v>
      </c>
      <c r="B1801" t="s">
        <v>372</v>
      </c>
      <c r="D1801">
        <v>2017</v>
      </c>
      <c r="E1801" t="s">
        <v>11</v>
      </c>
      <c r="F1801" s="1">
        <v>7011882</v>
      </c>
    </row>
    <row r="1802" spans="1:6" x14ac:dyDescent="0.25">
      <c r="A1802">
        <v>890910447</v>
      </c>
      <c r="B1802" t="s">
        <v>300</v>
      </c>
      <c r="D1802">
        <v>2016</v>
      </c>
      <c r="E1802" t="s">
        <v>11</v>
      </c>
      <c r="F1802" s="1">
        <v>1278926</v>
      </c>
    </row>
    <row r="1803" spans="1:6" x14ac:dyDescent="0.25">
      <c r="A1803">
        <v>890910447</v>
      </c>
      <c r="B1803" t="s">
        <v>300</v>
      </c>
      <c r="D1803">
        <v>2017</v>
      </c>
      <c r="E1803" t="s">
        <v>11</v>
      </c>
      <c r="F1803" s="1">
        <v>257700</v>
      </c>
    </row>
    <row r="1804" spans="1:6" x14ac:dyDescent="0.25">
      <c r="A1804">
        <v>890911431</v>
      </c>
      <c r="B1804" t="s">
        <v>378</v>
      </c>
      <c r="D1804">
        <v>2016</v>
      </c>
      <c r="E1804" t="s">
        <v>11</v>
      </c>
      <c r="F1804" s="1">
        <v>78943384</v>
      </c>
    </row>
    <row r="1805" spans="1:6" x14ac:dyDescent="0.25">
      <c r="A1805">
        <v>890911431</v>
      </c>
      <c r="B1805" t="s">
        <v>378</v>
      </c>
      <c r="D1805">
        <v>2017</v>
      </c>
      <c r="E1805" t="s">
        <v>11</v>
      </c>
      <c r="F1805" s="1">
        <v>13775710</v>
      </c>
    </row>
    <row r="1806" spans="1:6" x14ac:dyDescent="0.25">
      <c r="A1806">
        <v>890920656</v>
      </c>
      <c r="B1806" t="s">
        <v>302</v>
      </c>
      <c r="D1806">
        <v>2016</v>
      </c>
      <c r="E1806" t="s">
        <v>11</v>
      </c>
      <c r="F1806" s="1">
        <v>5366416</v>
      </c>
    </row>
    <row r="1807" spans="1:6" x14ac:dyDescent="0.25">
      <c r="A1807">
        <v>890920656</v>
      </c>
      <c r="B1807" t="s">
        <v>302</v>
      </c>
      <c r="D1807">
        <v>2017</v>
      </c>
      <c r="E1807" t="s">
        <v>11</v>
      </c>
      <c r="F1807" s="1">
        <v>1722667</v>
      </c>
    </row>
    <row r="1808" spans="1:6" x14ac:dyDescent="0.25">
      <c r="A1808">
        <v>890928186</v>
      </c>
      <c r="B1808" t="s">
        <v>303</v>
      </c>
      <c r="D1808">
        <v>2016</v>
      </c>
      <c r="E1808" t="s">
        <v>11</v>
      </c>
      <c r="F1808" s="1">
        <v>9258156</v>
      </c>
    </row>
    <row r="1809" spans="1:6" x14ac:dyDescent="0.25">
      <c r="A1809">
        <v>890928186</v>
      </c>
      <c r="B1809" t="s">
        <v>303</v>
      </c>
      <c r="D1809">
        <v>2017</v>
      </c>
      <c r="E1809" t="s">
        <v>11</v>
      </c>
      <c r="F1809" s="1">
        <v>3387535</v>
      </c>
    </row>
    <row r="1810" spans="1:6" x14ac:dyDescent="0.25">
      <c r="A1810">
        <v>890932424</v>
      </c>
      <c r="B1810" t="s">
        <v>379</v>
      </c>
      <c r="D1810">
        <v>2016</v>
      </c>
      <c r="E1810" t="s">
        <v>11</v>
      </c>
      <c r="F1810" s="1">
        <v>62287861</v>
      </c>
    </row>
    <row r="1811" spans="1:6" x14ac:dyDescent="0.25">
      <c r="A1811">
        <v>890932424</v>
      </c>
      <c r="B1811" t="s">
        <v>379</v>
      </c>
      <c r="D1811">
        <v>2017</v>
      </c>
      <c r="E1811" t="s">
        <v>11</v>
      </c>
      <c r="F1811" s="1">
        <v>21123374</v>
      </c>
    </row>
    <row r="1812" spans="1:6" x14ac:dyDescent="0.25">
      <c r="A1812">
        <v>890939355</v>
      </c>
      <c r="B1812" t="s">
        <v>35</v>
      </c>
      <c r="D1812">
        <v>2015</v>
      </c>
      <c r="E1812" t="s">
        <v>11</v>
      </c>
      <c r="F1812" s="1">
        <v>2111941</v>
      </c>
    </row>
    <row r="1813" spans="1:6" x14ac:dyDescent="0.25">
      <c r="A1813">
        <v>890939355</v>
      </c>
      <c r="B1813" t="s">
        <v>35</v>
      </c>
      <c r="D1813">
        <v>2016</v>
      </c>
      <c r="E1813" t="s">
        <v>11</v>
      </c>
      <c r="F1813" s="1">
        <v>11542036</v>
      </c>
    </row>
    <row r="1814" spans="1:6" x14ac:dyDescent="0.25">
      <c r="A1814">
        <v>890939355</v>
      </c>
      <c r="B1814" t="s">
        <v>35</v>
      </c>
      <c r="D1814">
        <v>2017</v>
      </c>
      <c r="E1814" t="s">
        <v>11</v>
      </c>
      <c r="F1814" s="1">
        <v>205134</v>
      </c>
    </row>
    <row r="1815" spans="1:6" x14ac:dyDescent="0.25">
      <c r="A1815">
        <v>890940026</v>
      </c>
      <c r="B1815" t="s">
        <v>304</v>
      </c>
      <c r="D1815">
        <v>2016</v>
      </c>
      <c r="E1815" t="s">
        <v>11</v>
      </c>
      <c r="F1815" s="1">
        <v>3174376</v>
      </c>
    </row>
    <row r="1816" spans="1:6" x14ac:dyDescent="0.25">
      <c r="A1816">
        <v>890940026</v>
      </c>
      <c r="B1816" t="s">
        <v>304</v>
      </c>
      <c r="D1816">
        <v>2017</v>
      </c>
      <c r="E1816" t="s">
        <v>11</v>
      </c>
      <c r="F1816" s="1">
        <v>-1135682</v>
      </c>
    </row>
    <row r="1817" spans="1:6" x14ac:dyDescent="0.25">
      <c r="A1817">
        <v>900018975</v>
      </c>
      <c r="B1817" t="s">
        <v>376</v>
      </c>
      <c r="D1817">
        <v>2015</v>
      </c>
      <c r="E1817" t="s">
        <v>11</v>
      </c>
      <c r="F1817" s="1">
        <v>21115583</v>
      </c>
    </row>
    <row r="1818" spans="1:6" x14ac:dyDescent="0.25">
      <c r="A1818">
        <v>900018975</v>
      </c>
      <c r="B1818" t="s">
        <v>376</v>
      </c>
      <c r="D1818">
        <v>2016</v>
      </c>
      <c r="E1818" t="s">
        <v>11</v>
      </c>
      <c r="F1818" s="1">
        <v>29913060</v>
      </c>
    </row>
    <row r="1819" spans="1:6" x14ac:dyDescent="0.25">
      <c r="A1819">
        <v>900018975</v>
      </c>
      <c r="B1819" t="s">
        <v>376</v>
      </c>
      <c r="D1819">
        <v>2017</v>
      </c>
      <c r="E1819" t="s">
        <v>11</v>
      </c>
      <c r="F1819" s="1">
        <v>5041131</v>
      </c>
    </row>
    <row r="1820" spans="1:6" x14ac:dyDescent="0.25">
      <c r="A1820">
        <v>900035722</v>
      </c>
      <c r="B1820" t="s">
        <v>298</v>
      </c>
      <c r="D1820">
        <v>2016</v>
      </c>
      <c r="E1820" t="s">
        <v>11</v>
      </c>
      <c r="F1820" s="1">
        <v>1722048</v>
      </c>
    </row>
    <row r="1821" spans="1:6" x14ac:dyDescent="0.25">
      <c r="A1821">
        <v>900035722</v>
      </c>
      <c r="B1821" t="s">
        <v>298</v>
      </c>
      <c r="D1821">
        <v>2017</v>
      </c>
      <c r="E1821" t="s">
        <v>11</v>
      </c>
      <c r="F1821" s="1">
        <v>650028</v>
      </c>
    </row>
    <row r="1822" spans="1:6" x14ac:dyDescent="0.25">
      <c r="A1822">
        <v>900087151</v>
      </c>
      <c r="B1822" t="s">
        <v>383</v>
      </c>
      <c r="D1822">
        <v>2016</v>
      </c>
      <c r="E1822" t="s">
        <v>11</v>
      </c>
      <c r="F1822" s="1">
        <v>416521998</v>
      </c>
    </row>
    <row r="1823" spans="1:6" x14ac:dyDescent="0.25">
      <c r="A1823">
        <v>900087151</v>
      </c>
      <c r="B1823" t="s">
        <v>383</v>
      </c>
      <c r="D1823">
        <v>2017</v>
      </c>
      <c r="E1823" t="s">
        <v>11</v>
      </c>
      <c r="F1823" s="1">
        <v>185168377</v>
      </c>
    </row>
    <row r="1824" spans="1:6" x14ac:dyDescent="0.25">
      <c r="A1824">
        <v>900139110</v>
      </c>
      <c r="B1824" t="s">
        <v>301</v>
      </c>
      <c r="D1824">
        <v>2016</v>
      </c>
      <c r="E1824" t="s">
        <v>11</v>
      </c>
      <c r="F1824" s="1">
        <v>11022982</v>
      </c>
    </row>
    <row r="1825" spans="1:6" x14ac:dyDescent="0.25">
      <c r="A1825">
        <v>900139110</v>
      </c>
      <c r="B1825" t="s">
        <v>301</v>
      </c>
      <c r="D1825">
        <v>2017</v>
      </c>
      <c r="E1825" t="s">
        <v>11</v>
      </c>
      <c r="F1825" s="1">
        <v>6545825</v>
      </c>
    </row>
    <row r="1826" spans="1:6" x14ac:dyDescent="0.25">
      <c r="A1826">
        <v>900190385</v>
      </c>
      <c r="B1826" t="s">
        <v>380</v>
      </c>
      <c r="D1826">
        <v>2015</v>
      </c>
      <c r="E1826" t="s">
        <v>11</v>
      </c>
      <c r="F1826" s="1">
        <v>-29149407</v>
      </c>
    </row>
    <row r="1827" spans="1:6" x14ac:dyDescent="0.25">
      <c r="A1827">
        <v>900190385</v>
      </c>
      <c r="B1827" t="s">
        <v>380</v>
      </c>
      <c r="D1827">
        <v>2016</v>
      </c>
      <c r="E1827" t="s">
        <v>11</v>
      </c>
      <c r="F1827" s="1">
        <v>-97940994</v>
      </c>
    </row>
    <row r="1828" spans="1:6" x14ac:dyDescent="0.25">
      <c r="A1828">
        <v>900190385</v>
      </c>
      <c r="B1828" t="s">
        <v>380</v>
      </c>
      <c r="D1828">
        <v>2017</v>
      </c>
      <c r="E1828" t="s">
        <v>11</v>
      </c>
      <c r="F1828" s="1">
        <v>-55394068</v>
      </c>
    </row>
    <row r="1829" spans="1:6" x14ac:dyDescent="0.25">
      <c r="A1829">
        <v>900192242</v>
      </c>
      <c r="B1829" t="s">
        <v>381</v>
      </c>
      <c r="D1829">
        <v>2016</v>
      </c>
      <c r="E1829" t="s">
        <v>11</v>
      </c>
      <c r="F1829" s="1">
        <v>69135077</v>
      </c>
    </row>
    <row r="1830" spans="1:6" x14ac:dyDescent="0.25">
      <c r="A1830">
        <v>900192242</v>
      </c>
      <c r="B1830" t="s">
        <v>381</v>
      </c>
      <c r="D1830">
        <v>2017</v>
      </c>
      <c r="E1830" t="s">
        <v>11</v>
      </c>
      <c r="F1830" s="1">
        <v>-58095945</v>
      </c>
    </row>
    <row r="1831" spans="1:6" x14ac:dyDescent="0.25">
      <c r="A1831">
        <v>900192242</v>
      </c>
      <c r="B1831" t="s">
        <v>381</v>
      </c>
      <c r="D1831" t="s">
        <v>398</v>
      </c>
      <c r="E1831" t="s">
        <v>11</v>
      </c>
      <c r="F1831" s="1">
        <v>22856110</v>
      </c>
    </row>
    <row r="1832" spans="1:6" x14ac:dyDescent="0.25">
      <c r="A1832">
        <v>900192242</v>
      </c>
      <c r="B1832" t="s">
        <v>381</v>
      </c>
      <c r="D1832" t="s">
        <v>399</v>
      </c>
      <c r="E1832" t="s">
        <v>11</v>
      </c>
      <c r="F1832" s="1">
        <v>19627759</v>
      </c>
    </row>
    <row r="1833" spans="1:6" x14ac:dyDescent="0.25">
      <c r="A1833">
        <v>900192242</v>
      </c>
      <c r="B1833" t="s">
        <v>381</v>
      </c>
      <c r="D1833" t="s">
        <v>402</v>
      </c>
      <c r="E1833" t="s">
        <v>11</v>
      </c>
      <c r="F1833" s="1">
        <v>-17235973</v>
      </c>
    </row>
    <row r="1834" spans="1:6" x14ac:dyDescent="0.25">
      <c r="A1834">
        <v>900192726</v>
      </c>
      <c r="B1834" t="s">
        <v>382</v>
      </c>
      <c r="D1834">
        <v>2016</v>
      </c>
      <c r="E1834" t="s">
        <v>11</v>
      </c>
      <c r="F1834" s="1">
        <v>547638</v>
      </c>
    </row>
    <row r="1835" spans="1:6" x14ac:dyDescent="0.25">
      <c r="A1835">
        <v>900192726</v>
      </c>
      <c r="B1835" t="s">
        <v>382</v>
      </c>
      <c r="D1835">
        <v>2017</v>
      </c>
      <c r="E1835" t="s">
        <v>11</v>
      </c>
      <c r="F1835" s="1">
        <v>827270</v>
      </c>
    </row>
    <row r="1836" spans="1:6" x14ac:dyDescent="0.25">
      <c r="A1836">
        <v>900193192</v>
      </c>
      <c r="B1836" t="s">
        <v>305</v>
      </c>
      <c r="D1836">
        <v>2016</v>
      </c>
      <c r="E1836" t="s">
        <v>11</v>
      </c>
      <c r="F1836" s="1">
        <v>936942</v>
      </c>
    </row>
    <row r="1837" spans="1:6" x14ac:dyDescent="0.25">
      <c r="A1837">
        <v>900193192</v>
      </c>
      <c r="B1837" t="s">
        <v>305</v>
      </c>
      <c r="D1837">
        <v>2017</v>
      </c>
      <c r="E1837" t="s">
        <v>11</v>
      </c>
      <c r="F1837" s="1">
        <v>-1107462</v>
      </c>
    </row>
    <row r="1838" spans="1:6" x14ac:dyDescent="0.25">
      <c r="A1838">
        <v>900205547</v>
      </c>
      <c r="B1838" t="s">
        <v>233</v>
      </c>
      <c r="D1838">
        <v>2015</v>
      </c>
      <c r="E1838" t="s">
        <v>11</v>
      </c>
      <c r="F1838" s="1">
        <v>-1000651</v>
      </c>
    </row>
    <row r="1839" spans="1:6" x14ac:dyDescent="0.25">
      <c r="A1839">
        <v>900205547</v>
      </c>
      <c r="B1839" t="s">
        <v>233</v>
      </c>
      <c r="D1839">
        <v>2016</v>
      </c>
      <c r="E1839" t="s">
        <v>11</v>
      </c>
      <c r="F1839" s="1">
        <v>1134386</v>
      </c>
    </row>
    <row r="1840" spans="1:6" x14ac:dyDescent="0.25">
      <c r="A1840">
        <v>900205547</v>
      </c>
      <c r="B1840" t="s">
        <v>233</v>
      </c>
      <c r="D1840">
        <v>2017</v>
      </c>
      <c r="E1840" t="s">
        <v>11</v>
      </c>
      <c r="F1840" s="1">
        <v>-916740</v>
      </c>
    </row>
    <row r="1841" spans="1:6" x14ac:dyDescent="0.25">
      <c r="A1841">
        <v>900206480</v>
      </c>
      <c r="B1841" t="s">
        <v>306</v>
      </c>
      <c r="D1841">
        <v>2016</v>
      </c>
      <c r="E1841" t="s">
        <v>11</v>
      </c>
      <c r="F1841" s="1">
        <v>6892036</v>
      </c>
    </row>
    <row r="1842" spans="1:6" x14ac:dyDescent="0.25">
      <c r="A1842">
        <v>900206480</v>
      </c>
      <c r="B1842" t="s">
        <v>306</v>
      </c>
      <c r="D1842">
        <v>2017</v>
      </c>
      <c r="E1842" t="s">
        <v>11</v>
      </c>
      <c r="F1842" s="1">
        <v>3507812</v>
      </c>
    </row>
    <row r="1843" spans="1:6" x14ac:dyDescent="0.25">
      <c r="A1843">
        <v>900206483</v>
      </c>
      <c r="B1843" t="s">
        <v>307</v>
      </c>
      <c r="D1843">
        <v>2016</v>
      </c>
      <c r="E1843" t="s">
        <v>11</v>
      </c>
      <c r="F1843" s="1">
        <v>1271060</v>
      </c>
    </row>
    <row r="1844" spans="1:6" x14ac:dyDescent="0.25">
      <c r="A1844">
        <v>900206483</v>
      </c>
      <c r="B1844" t="s">
        <v>307</v>
      </c>
      <c r="D1844">
        <v>2017</v>
      </c>
      <c r="E1844" t="s">
        <v>11</v>
      </c>
      <c r="F1844" s="1">
        <v>746733</v>
      </c>
    </row>
    <row r="1845" spans="1:6" x14ac:dyDescent="0.25">
      <c r="A1845">
        <v>900315057</v>
      </c>
      <c r="B1845" t="s">
        <v>385</v>
      </c>
      <c r="D1845">
        <v>2016</v>
      </c>
      <c r="E1845" t="s">
        <v>11</v>
      </c>
      <c r="F1845" s="1">
        <v>673452</v>
      </c>
    </row>
    <row r="1846" spans="1:6" x14ac:dyDescent="0.25">
      <c r="A1846">
        <v>900315057</v>
      </c>
      <c r="B1846" t="s">
        <v>385</v>
      </c>
      <c r="D1846">
        <v>2017</v>
      </c>
      <c r="E1846" t="s">
        <v>11</v>
      </c>
      <c r="F1846" s="1">
        <v>722448</v>
      </c>
    </row>
    <row r="1847" spans="1:6" x14ac:dyDescent="0.25">
      <c r="A1847">
        <v>900378893</v>
      </c>
      <c r="B1847" t="s">
        <v>386</v>
      </c>
      <c r="D1847">
        <v>2015</v>
      </c>
      <c r="E1847" t="s">
        <v>11</v>
      </c>
      <c r="F1847" s="1">
        <v>10497040</v>
      </c>
    </row>
    <row r="1848" spans="1:6" x14ac:dyDescent="0.25">
      <c r="A1848">
        <v>900378893</v>
      </c>
      <c r="B1848" t="s">
        <v>386</v>
      </c>
      <c r="D1848">
        <v>2016</v>
      </c>
      <c r="E1848" t="s">
        <v>11</v>
      </c>
      <c r="F1848" s="1">
        <v>31220348</v>
      </c>
    </row>
    <row r="1849" spans="1:6" x14ac:dyDescent="0.25">
      <c r="A1849">
        <v>900378893</v>
      </c>
      <c r="B1849" t="s">
        <v>386</v>
      </c>
      <c r="D1849">
        <v>2017</v>
      </c>
      <c r="E1849" t="s">
        <v>11</v>
      </c>
      <c r="F1849" s="1">
        <v>9705661</v>
      </c>
    </row>
    <row r="1850" spans="1:6" x14ac:dyDescent="0.25">
      <c r="A1850">
        <v>900390238</v>
      </c>
      <c r="B1850" t="s">
        <v>177</v>
      </c>
      <c r="D1850">
        <v>2016</v>
      </c>
      <c r="E1850" t="s">
        <v>11</v>
      </c>
      <c r="F1850" s="1">
        <v>78709994</v>
      </c>
    </row>
    <row r="1851" spans="1:6" x14ac:dyDescent="0.25">
      <c r="A1851">
        <v>900390238</v>
      </c>
      <c r="B1851" t="s">
        <v>177</v>
      </c>
      <c r="D1851">
        <v>2017</v>
      </c>
      <c r="E1851" t="s">
        <v>11</v>
      </c>
      <c r="F1851" s="1">
        <v>7830224</v>
      </c>
    </row>
    <row r="1852" spans="1:6" x14ac:dyDescent="0.25">
      <c r="A1852">
        <v>900390238</v>
      </c>
      <c r="B1852" t="s">
        <v>177</v>
      </c>
      <c r="D1852" t="s">
        <v>398</v>
      </c>
      <c r="E1852" t="s">
        <v>11</v>
      </c>
      <c r="F1852" s="1">
        <v>34326607</v>
      </c>
    </row>
    <row r="1853" spans="1:6" x14ac:dyDescent="0.25">
      <c r="A1853">
        <v>900390238</v>
      </c>
      <c r="B1853" t="s">
        <v>177</v>
      </c>
      <c r="D1853" t="s">
        <v>399</v>
      </c>
      <c r="E1853" t="s">
        <v>11</v>
      </c>
      <c r="F1853" s="1">
        <v>37786856</v>
      </c>
    </row>
    <row r="1854" spans="1:6" x14ac:dyDescent="0.25">
      <c r="A1854">
        <v>900390238</v>
      </c>
      <c r="B1854" t="s">
        <v>177</v>
      </c>
      <c r="D1854" t="s">
        <v>402</v>
      </c>
      <c r="E1854" t="s">
        <v>11</v>
      </c>
      <c r="F1854" s="1">
        <v>55967249</v>
      </c>
    </row>
    <row r="1855" spans="1:6" x14ac:dyDescent="0.25">
      <c r="A1855">
        <v>900413588</v>
      </c>
      <c r="B1855" t="s">
        <v>37</v>
      </c>
      <c r="D1855">
        <v>2016</v>
      </c>
      <c r="E1855" t="s">
        <v>11</v>
      </c>
      <c r="F1855" s="1">
        <v>9975902</v>
      </c>
    </row>
    <row r="1856" spans="1:6" x14ac:dyDescent="0.25">
      <c r="A1856">
        <v>900413588</v>
      </c>
      <c r="B1856" t="s">
        <v>37</v>
      </c>
      <c r="D1856">
        <v>2017</v>
      </c>
      <c r="E1856" t="s">
        <v>11</v>
      </c>
      <c r="F1856" s="1">
        <v>4217025</v>
      </c>
    </row>
    <row r="1857" spans="1:6" x14ac:dyDescent="0.25">
      <c r="A1857">
        <v>900521357</v>
      </c>
      <c r="B1857" t="s">
        <v>175</v>
      </c>
      <c r="D1857">
        <v>2016</v>
      </c>
      <c r="E1857" t="s">
        <v>11</v>
      </c>
      <c r="F1857" s="1">
        <v>15812142</v>
      </c>
    </row>
    <row r="1858" spans="1:6" x14ac:dyDescent="0.25">
      <c r="A1858">
        <v>900521357</v>
      </c>
      <c r="B1858" t="s">
        <v>175</v>
      </c>
      <c r="D1858">
        <v>2017</v>
      </c>
      <c r="E1858" t="s">
        <v>11</v>
      </c>
      <c r="F1858" s="1">
        <v>18008104</v>
      </c>
    </row>
    <row r="1859" spans="1:6" x14ac:dyDescent="0.25">
      <c r="A1859">
        <v>900535441</v>
      </c>
      <c r="B1859" t="s">
        <v>308</v>
      </c>
      <c r="D1859">
        <v>2016</v>
      </c>
      <c r="E1859" t="s">
        <v>11</v>
      </c>
      <c r="F1859" s="1">
        <v>2165</v>
      </c>
    </row>
    <row r="1860" spans="1:6" x14ac:dyDescent="0.25">
      <c r="A1860">
        <v>900535441</v>
      </c>
      <c r="B1860" t="s">
        <v>308</v>
      </c>
      <c r="D1860">
        <v>2017</v>
      </c>
      <c r="E1860" t="s">
        <v>11</v>
      </c>
      <c r="F1860" s="1">
        <v>8214</v>
      </c>
    </row>
    <row r="1861" spans="1:6" x14ac:dyDescent="0.25">
      <c r="A1861">
        <v>900668954</v>
      </c>
      <c r="B1861" t="s">
        <v>387</v>
      </c>
      <c r="D1861">
        <v>2016</v>
      </c>
      <c r="E1861" t="s">
        <v>11</v>
      </c>
      <c r="F1861" s="1">
        <v>2935794</v>
      </c>
    </row>
    <row r="1862" spans="1:6" x14ac:dyDescent="0.25">
      <c r="A1862">
        <v>900668954</v>
      </c>
      <c r="B1862" t="s">
        <v>387</v>
      </c>
      <c r="D1862">
        <v>2017</v>
      </c>
      <c r="E1862" t="s">
        <v>11</v>
      </c>
      <c r="F1862" s="1">
        <v>889736</v>
      </c>
    </row>
    <row r="1863" spans="1:6" x14ac:dyDescent="0.25">
      <c r="A1863">
        <v>900749166</v>
      </c>
      <c r="B1863" t="s">
        <v>182</v>
      </c>
      <c r="D1863">
        <v>2016</v>
      </c>
      <c r="E1863" t="s">
        <v>11</v>
      </c>
      <c r="F1863" s="1">
        <v>55178854</v>
      </c>
    </row>
    <row r="1864" spans="1:6" x14ac:dyDescent="0.25">
      <c r="A1864">
        <v>900749166</v>
      </c>
      <c r="B1864" t="s">
        <v>182</v>
      </c>
      <c r="D1864">
        <v>2017</v>
      </c>
      <c r="E1864" t="s">
        <v>11</v>
      </c>
      <c r="F1864" s="1">
        <v>2921085</v>
      </c>
    </row>
    <row r="1865" spans="1:6" x14ac:dyDescent="0.25">
      <c r="A1865">
        <v>900797732</v>
      </c>
      <c r="B1865" t="s">
        <v>181</v>
      </c>
      <c r="D1865">
        <v>2015</v>
      </c>
      <c r="E1865" t="s">
        <v>11</v>
      </c>
      <c r="F1865" s="1">
        <v>-3102365</v>
      </c>
    </row>
    <row r="1866" spans="1:6" x14ac:dyDescent="0.25">
      <c r="A1866">
        <v>900797732</v>
      </c>
      <c r="B1866" t="s">
        <v>181</v>
      </c>
      <c r="D1866">
        <v>2016</v>
      </c>
      <c r="E1866" t="s">
        <v>11</v>
      </c>
      <c r="F1866" s="1">
        <v>17057454</v>
      </c>
    </row>
    <row r="1867" spans="1:6" x14ac:dyDescent="0.25">
      <c r="A1867">
        <v>900797732</v>
      </c>
      <c r="B1867" t="s">
        <v>181</v>
      </c>
      <c r="D1867">
        <v>2017</v>
      </c>
      <c r="E1867" t="s">
        <v>11</v>
      </c>
      <c r="F1867" s="1">
        <v>-16110611</v>
      </c>
    </row>
    <row r="1868" spans="1:6" x14ac:dyDescent="0.25">
      <c r="A1868">
        <v>900818642</v>
      </c>
      <c r="B1868" t="s">
        <v>169</v>
      </c>
      <c r="D1868">
        <v>2016</v>
      </c>
      <c r="E1868" t="s">
        <v>11</v>
      </c>
      <c r="F1868" s="1">
        <v>13119062</v>
      </c>
    </row>
    <row r="1869" spans="1:6" x14ac:dyDescent="0.25">
      <c r="A1869">
        <v>900818642</v>
      </c>
      <c r="B1869" t="s">
        <v>169</v>
      </c>
      <c r="D1869">
        <v>2017</v>
      </c>
      <c r="E1869" t="s">
        <v>11</v>
      </c>
      <c r="F1869" s="1">
        <v>21455797</v>
      </c>
    </row>
    <row r="1870" spans="1:6" x14ac:dyDescent="0.25">
      <c r="A1870">
        <v>800014246</v>
      </c>
      <c r="B1870" t="s">
        <v>332</v>
      </c>
      <c r="D1870">
        <v>2016</v>
      </c>
      <c r="E1870" t="s">
        <v>397</v>
      </c>
      <c r="F1870" s="1">
        <v>3235629</v>
      </c>
    </row>
    <row r="1871" spans="1:6" x14ac:dyDescent="0.25">
      <c r="A1871">
        <v>800014246</v>
      </c>
      <c r="B1871" t="s">
        <v>332</v>
      </c>
      <c r="D1871">
        <v>2017</v>
      </c>
      <c r="E1871" t="s">
        <v>397</v>
      </c>
      <c r="F1871" s="1">
        <v>898671</v>
      </c>
    </row>
    <row r="1872" spans="1:6" x14ac:dyDescent="0.25">
      <c r="A1872">
        <v>800093117</v>
      </c>
      <c r="B1872" t="s">
        <v>334</v>
      </c>
      <c r="D1872">
        <v>2016</v>
      </c>
      <c r="E1872" t="s">
        <v>397</v>
      </c>
      <c r="F1872" s="1">
        <v>20094526</v>
      </c>
    </row>
    <row r="1873" spans="1:6" x14ac:dyDescent="0.25">
      <c r="A1873">
        <v>800093117</v>
      </c>
      <c r="B1873" t="s">
        <v>334</v>
      </c>
      <c r="D1873">
        <v>2017</v>
      </c>
      <c r="E1873" t="s">
        <v>397</v>
      </c>
      <c r="F1873" s="1">
        <v>31427380</v>
      </c>
    </row>
    <row r="1874" spans="1:6" x14ac:dyDescent="0.25">
      <c r="A1874">
        <v>800094968</v>
      </c>
      <c r="B1874" t="s">
        <v>336</v>
      </c>
      <c r="D1874">
        <v>2016</v>
      </c>
      <c r="E1874" t="s">
        <v>397</v>
      </c>
      <c r="F1874" s="1">
        <v>11139529</v>
      </c>
    </row>
    <row r="1875" spans="1:6" x14ac:dyDescent="0.25">
      <c r="A1875">
        <v>800094968</v>
      </c>
      <c r="B1875" t="s">
        <v>336</v>
      </c>
      <c r="D1875">
        <v>2017</v>
      </c>
      <c r="E1875" t="s">
        <v>397</v>
      </c>
      <c r="F1875" s="1">
        <v>8870793</v>
      </c>
    </row>
    <row r="1876" spans="1:6" x14ac:dyDescent="0.25">
      <c r="A1876">
        <v>800095951</v>
      </c>
      <c r="B1876" t="s">
        <v>338</v>
      </c>
      <c r="D1876">
        <v>2016</v>
      </c>
      <c r="E1876" t="s">
        <v>397</v>
      </c>
      <c r="F1876" s="1">
        <v>914275</v>
      </c>
    </row>
    <row r="1877" spans="1:6" x14ac:dyDescent="0.25">
      <c r="A1877">
        <v>800095951</v>
      </c>
      <c r="B1877" t="s">
        <v>338</v>
      </c>
      <c r="D1877">
        <v>2017</v>
      </c>
      <c r="E1877" t="s">
        <v>397</v>
      </c>
      <c r="F1877" s="1">
        <v>731079</v>
      </c>
    </row>
    <row r="1878" spans="1:6" x14ac:dyDescent="0.25">
      <c r="A1878">
        <v>800140959</v>
      </c>
      <c r="B1878" t="s">
        <v>340</v>
      </c>
      <c r="D1878">
        <v>2016</v>
      </c>
      <c r="E1878" t="s">
        <v>397</v>
      </c>
      <c r="F1878" s="1">
        <v>1237403</v>
      </c>
    </row>
    <row r="1879" spans="1:6" x14ac:dyDescent="0.25">
      <c r="A1879">
        <v>800140959</v>
      </c>
      <c r="B1879" t="s">
        <v>340</v>
      </c>
      <c r="D1879">
        <v>2017</v>
      </c>
      <c r="E1879" t="s">
        <v>397</v>
      </c>
      <c r="F1879" s="1">
        <v>2187866</v>
      </c>
    </row>
    <row r="1880" spans="1:6" x14ac:dyDescent="0.25">
      <c r="A1880">
        <v>800173155</v>
      </c>
      <c r="B1880" t="s">
        <v>341</v>
      </c>
      <c r="D1880">
        <v>2016</v>
      </c>
      <c r="E1880" t="s">
        <v>397</v>
      </c>
      <c r="F1880" s="1">
        <v>13751994</v>
      </c>
    </row>
    <row r="1881" spans="1:6" x14ac:dyDescent="0.25">
      <c r="A1881">
        <v>800173155</v>
      </c>
      <c r="B1881" t="s">
        <v>341</v>
      </c>
      <c r="D1881">
        <v>2017</v>
      </c>
      <c r="E1881" t="s">
        <v>397</v>
      </c>
      <c r="F1881" s="1">
        <v>19172500</v>
      </c>
    </row>
    <row r="1882" spans="1:6" x14ac:dyDescent="0.25">
      <c r="A1882">
        <v>800182330</v>
      </c>
      <c r="B1882" t="s">
        <v>342</v>
      </c>
      <c r="D1882">
        <v>2016</v>
      </c>
      <c r="E1882" t="s">
        <v>397</v>
      </c>
      <c r="F1882" s="1">
        <v>4950026</v>
      </c>
    </row>
    <row r="1883" spans="1:6" x14ac:dyDescent="0.25">
      <c r="A1883">
        <v>800182330</v>
      </c>
      <c r="B1883" t="s">
        <v>342</v>
      </c>
      <c r="D1883">
        <v>2017</v>
      </c>
      <c r="E1883" t="s">
        <v>397</v>
      </c>
      <c r="F1883" s="1">
        <v>5781614</v>
      </c>
    </row>
    <row r="1884" spans="1:6" x14ac:dyDescent="0.25">
      <c r="A1884">
        <v>800185295</v>
      </c>
      <c r="B1884" t="s">
        <v>344</v>
      </c>
      <c r="D1884">
        <v>2016</v>
      </c>
      <c r="E1884" t="s">
        <v>397</v>
      </c>
      <c r="F1884" s="1">
        <v>11531957</v>
      </c>
    </row>
    <row r="1885" spans="1:6" x14ac:dyDescent="0.25">
      <c r="A1885">
        <v>800185295</v>
      </c>
      <c r="B1885" t="s">
        <v>344</v>
      </c>
      <c r="D1885">
        <v>2017</v>
      </c>
      <c r="E1885" t="s">
        <v>397</v>
      </c>
      <c r="F1885" s="1">
        <v>11739483</v>
      </c>
    </row>
    <row r="1886" spans="1:6" x14ac:dyDescent="0.25">
      <c r="A1886">
        <v>800200598</v>
      </c>
      <c r="B1886" t="s">
        <v>345</v>
      </c>
      <c r="D1886">
        <v>2016</v>
      </c>
      <c r="E1886" t="s">
        <v>397</v>
      </c>
      <c r="F1886" s="1">
        <v>1664782</v>
      </c>
    </row>
    <row r="1887" spans="1:6" x14ac:dyDescent="0.25">
      <c r="A1887">
        <v>800200598</v>
      </c>
      <c r="B1887" t="s">
        <v>345</v>
      </c>
      <c r="D1887">
        <v>2017</v>
      </c>
      <c r="E1887" t="s">
        <v>397</v>
      </c>
      <c r="F1887" s="1">
        <v>-3778</v>
      </c>
    </row>
    <row r="1888" spans="1:6" x14ac:dyDescent="0.25">
      <c r="A1888">
        <v>800208146</v>
      </c>
      <c r="B1888" t="s">
        <v>346</v>
      </c>
      <c r="D1888">
        <v>2016</v>
      </c>
      <c r="E1888" t="s">
        <v>397</v>
      </c>
      <c r="F1888" s="1">
        <v>3315591</v>
      </c>
    </row>
    <row r="1889" spans="1:6" x14ac:dyDescent="0.25">
      <c r="A1889">
        <v>800208146</v>
      </c>
      <c r="B1889" t="s">
        <v>346</v>
      </c>
      <c r="D1889">
        <v>2017</v>
      </c>
      <c r="E1889" t="s">
        <v>397</v>
      </c>
      <c r="F1889" s="1">
        <v>7152408</v>
      </c>
    </row>
    <row r="1890" spans="1:6" x14ac:dyDescent="0.25">
      <c r="A1890">
        <v>800233881</v>
      </c>
      <c r="B1890" t="s">
        <v>161</v>
      </c>
      <c r="D1890">
        <v>2016</v>
      </c>
      <c r="E1890" t="s">
        <v>397</v>
      </c>
      <c r="F1890" s="1">
        <v>5336365</v>
      </c>
    </row>
    <row r="1891" spans="1:6" x14ac:dyDescent="0.25">
      <c r="A1891">
        <v>800233881</v>
      </c>
      <c r="B1891" t="s">
        <v>161</v>
      </c>
      <c r="D1891">
        <v>2017</v>
      </c>
      <c r="E1891" t="s">
        <v>397</v>
      </c>
      <c r="F1891" s="1">
        <v>-1009437</v>
      </c>
    </row>
    <row r="1892" spans="1:6" x14ac:dyDescent="0.25">
      <c r="A1892">
        <v>800240724</v>
      </c>
      <c r="B1892" t="s">
        <v>348</v>
      </c>
      <c r="D1892">
        <v>2016</v>
      </c>
      <c r="E1892" t="s">
        <v>397</v>
      </c>
      <c r="F1892" s="1">
        <v>688238</v>
      </c>
    </row>
    <row r="1893" spans="1:6" x14ac:dyDescent="0.25">
      <c r="A1893">
        <v>800240724</v>
      </c>
      <c r="B1893" t="s">
        <v>348</v>
      </c>
      <c r="D1893">
        <v>2017</v>
      </c>
      <c r="E1893" t="s">
        <v>397</v>
      </c>
      <c r="F1893" s="1">
        <v>101779</v>
      </c>
    </row>
    <row r="1894" spans="1:6" x14ac:dyDescent="0.25">
      <c r="A1894">
        <v>811032292</v>
      </c>
      <c r="B1894" t="s">
        <v>349</v>
      </c>
      <c r="D1894">
        <v>2016</v>
      </c>
      <c r="E1894" t="s">
        <v>397</v>
      </c>
      <c r="F1894" s="1">
        <v>13068621</v>
      </c>
    </row>
    <row r="1895" spans="1:6" x14ac:dyDescent="0.25">
      <c r="A1895">
        <v>811032292</v>
      </c>
      <c r="B1895" t="s">
        <v>349</v>
      </c>
      <c r="D1895">
        <v>2017</v>
      </c>
      <c r="E1895" t="s">
        <v>397</v>
      </c>
      <c r="F1895" s="1">
        <v>8148146</v>
      </c>
    </row>
    <row r="1896" spans="1:6" x14ac:dyDescent="0.25">
      <c r="A1896">
        <v>830023542</v>
      </c>
      <c r="B1896" t="s">
        <v>146</v>
      </c>
      <c r="D1896">
        <v>2016</v>
      </c>
      <c r="E1896" t="s">
        <v>397</v>
      </c>
      <c r="F1896" s="1">
        <v>13682312</v>
      </c>
    </row>
    <row r="1897" spans="1:6" x14ac:dyDescent="0.25">
      <c r="A1897">
        <v>830023542</v>
      </c>
      <c r="B1897" t="s">
        <v>146</v>
      </c>
      <c r="D1897">
        <v>2017</v>
      </c>
      <c r="E1897" t="s">
        <v>397</v>
      </c>
      <c r="F1897" s="1">
        <v>14858870</v>
      </c>
    </row>
    <row r="1898" spans="1:6" x14ac:dyDescent="0.25">
      <c r="A1898">
        <v>830058272</v>
      </c>
      <c r="B1898" t="s">
        <v>352</v>
      </c>
      <c r="D1898">
        <v>2016</v>
      </c>
      <c r="E1898" t="s">
        <v>397</v>
      </c>
      <c r="F1898" s="1">
        <v>87186</v>
      </c>
    </row>
    <row r="1899" spans="1:6" x14ac:dyDescent="0.25">
      <c r="A1899">
        <v>830058272</v>
      </c>
      <c r="B1899" t="s">
        <v>352</v>
      </c>
      <c r="D1899">
        <v>2017</v>
      </c>
      <c r="E1899" t="s">
        <v>397</v>
      </c>
      <c r="F1899" s="1">
        <v>-2833851</v>
      </c>
    </row>
    <row r="1900" spans="1:6" x14ac:dyDescent="0.25">
      <c r="A1900">
        <v>830094920</v>
      </c>
      <c r="B1900" t="s">
        <v>350</v>
      </c>
      <c r="D1900">
        <v>2016</v>
      </c>
      <c r="E1900" t="s">
        <v>397</v>
      </c>
      <c r="F1900" s="1">
        <v>22816548</v>
      </c>
    </row>
    <row r="1901" spans="1:6" x14ac:dyDescent="0.25">
      <c r="A1901">
        <v>830094920</v>
      </c>
      <c r="B1901" t="s">
        <v>350</v>
      </c>
      <c r="D1901">
        <v>2017</v>
      </c>
      <c r="E1901" t="s">
        <v>397</v>
      </c>
      <c r="F1901" s="1">
        <v>9548962</v>
      </c>
    </row>
    <row r="1902" spans="1:6" x14ac:dyDescent="0.25">
      <c r="A1902">
        <v>830097620</v>
      </c>
      <c r="B1902" t="s">
        <v>290</v>
      </c>
      <c r="D1902">
        <v>2016</v>
      </c>
      <c r="E1902" t="s">
        <v>397</v>
      </c>
      <c r="F1902" s="1">
        <v>1125577</v>
      </c>
    </row>
    <row r="1903" spans="1:6" x14ac:dyDescent="0.25">
      <c r="A1903">
        <v>830097620</v>
      </c>
      <c r="B1903" t="s">
        <v>290</v>
      </c>
      <c r="D1903">
        <v>2017</v>
      </c>
      <c r="E1903" t="s">
        <v>397</v>
      </c>
      <c r="F1903" s="1">
        <v>1602675</v>
      </c>
    </row>
    <row r="1904" spans="1:6" x14ac:dyDescent="0.25">
      <c r="A1904">
        <v>830116629</v>
      </c>
      <c r="B1904" t="s">
        <v>354</v>
      </c>
      <c r="D1904">
        <v>2016</v>
      </c>
      <c r="E1904" t="s">
        <v>397</v>
      </c>
      <c r="F1904" s="1">
        <v>106165</v>
      </c>
    </row>
    <row r="1905" spans="1:6" x14ac:dyDescent="0.25">
      <c r="A1905">
        <v>830116629</v>
      </c>
      <c r="B1905" t="s">
        <v>354</v>
      </c>
      <c r="D1905">
        <v>2017</v>
      </c>
      <c r="E1905" t="s">
        <v>397</v>
      </c>
      <c r="F1905" s="1">
        <v>54801</v>
      </c>
    </row>
    <row r="1906" spans="1:6" x14ac:dyDescent="0.25">
      <c r="A1906">
        <v>830124992</v>
      </c>
      <c r="B1906" t="s">
        <v>357</v>
      </c>
      <c r="D1906">
        <v>2016</v>
      </c>
      <c r="E1906" t="s">
        <v>397</v>
      </c>
      <c r="F1906" s="1">
        <v>161787</v>
      </c>
    </row>
    <row r="1907" spans="1:6" x14ac:dyDescent="0.25">
      <c r="A1907">
        <v>830124992</v>
      </c>
      <c r="B1907" t="s">
        <v>357</v>
      </c>
      <c r="D1907">
        <v>2017</v>
      </c>
      <c r="E1907" t="s">
        <v>397</v>
      </c>
      <c r="F1907" s="1">
        <v>-95845</v>
      </c>
    </row>
    <row r="1908" spans="1:6" x14ac:dyDescent="0.25">
      <c r="A1908">
        <v>860000656</v>
      </c>
      <c r="B1908" t="s">
        <v>221</v>
      </c>
      <c r="D1908">
        <v>2016</v>
      </c>
      <c r="E1908" t="s">
        <v>397</v>
      </c>
      <c r="F1908" s="1">
        <v>1280667</v>
      </c>
    </row>
    <row r="1909" spans="1:6" x14ac:dyDescent="0.25">
      <c r="A1909">
        <v>860000656</v>
      </c>
      <c r="B1909" t="s">
        <v>221</v>
      </c>
      <c r="D1909">
        <v>2017</v>
      </c>
      <c r="E1909" t="s">
        <v>397</v>
      </c>
      <c r="F1909" s="1">
        <v>2117096</v>
      </c>
    </row>
    <row r="1910" spans="1:6" x14ac:dyDescent="0.25">
      <c r="A1910">
        <v>860001986</v>
      </c>
      <c r="B1910" t="s">
        <v>293</v>
      </c>
      <c r="D1910">
        <v>2016</v>
      </c>
      <c r="E1910" t="s">
        <v>397</v>
      </c>
      <c r="F1910" s="1">
        <v>2710250</v>
      </c>
    </row>
    <row r="1911" spans="1:6" x14ac:dyDescent="0.25">
      <c r="A1911">
        <v>860001986</v>
      </c>
      <c r="B1911" t="s">
        <v>293</v>
      </c>
      <c r="D1911">
        <v>2017</v>
      </c>
      <c r="E1911" t="s">
        <v>397</v>
      </c>
      <c r="F1911" s="1">
        <v>2804309</v>
      </c>
    </row>
    <row r="1912" spans="1:6" x14ac:dyDescent="0.25">
      <c r="A1912">
        <v>860002837</v>
      </c>
      <c r="B1912" t="s">
        <v>227</v>
      </c>
      <c r="D1912">
        <v>2016</v>
      </c>
      <c r="E1912" t="s">
        <v>397</v>
      </c>
      <c r="F1912" s="1">
        <v>-901676</v>
      </c>
    </row>
    <row r="1913" spans="1:6" x14ac:dyDescent="0.25">
      <c r="A1913">
        <v>860002837</v>
      </c>
      <c r="B1913" t="s">
        <v>227</v>
      </c>
      <c r="D1913">
        <v>2017</v>
      </c>
      <c r="E1913" t="s">
        <v>397</v>
      </c>
      <c r="F1913" s="1">
        <v>-505056</v>
      </c>
    </row>
    <row r="1914" spans="1:6" x14ac:dyDescent="0.25">
      <c r="A1914">
        <v>860009250</v>
      </c>
      <c r="B1914" t="s">
        <v>362</v>
      </c>
      <c r="D1914">
        <v>2016</v>
      </c>
      <c r="E1914" t="s">
        <v>397</v>
      </c>
      <c r="F1914" s="1">
        <v>622687</v>
      </c>
    </row>
    <row r="1915" spans="1:6" x14ac:dyDescent="0.25">
      <c r="A1915">
        <v>860009250</v>
      </c>
      <c r="B1915" t="s">
        <v>362</v>
      </c>
      <c r="D1915">
        <v>2017</v>
      </c>
      <c r="E1915" t="s">
        <v>397</v>
      </c>
      <c r="F1915" s="1">
        <v>2520677</v>
      </c>
    </row>
    <row r="1916" spans="1:6" x14ac:dyDescent="0.25">
      <c r="A1916">
        <v>860014285</v>
      </c>
      <c r="B1916" t="s">
        <v>356</v>
      </c>
      <c r="D1916">
        <v>2016</v>
      </c>
      <c r="E1916" t="s">
        <v>397</v>
      </c>
      <c r="F1916" s="1">
        <v>758891</v>
      </c>
    </row>
    <row r="1917" spans="1:6" x14ac:dyDescent="0.25">
      <c r="A1917">
        <v>860014285</v>
      </c>
      <c r="B1917" t="s">
        <v>356</v>
      </c>
      <c r="D1917">
        <v>2017</v>
      </c>
      <c r="E1917" t="s">
        <v>397</v>
      </c>
      <c r="F1917" s="1">
        <v>685314</v>
      </c>
    </row>
    <row r="1918" spans="1:6" x14ac:dyDescent="0.25">
      <c r="A1918">
        <v>860031361</v>
      </c>
      <c r="B1918" t="s">
        <v>297</v>
      </c>
      <c r="D1918">
        <v>2016</v>
      </c>
      <c r="E1918" t="s">
        <v>397</v>
      </c>
      <c r="F1918" s="1">
        <v>531042</v>
      </c>
    </row>
    <row r="1919" spans="1:6" x14ac:dyDescent="0.25">
      <c r="A1919">
        <v>860031361</v>
      </c>
      <c r="B1919" t="s">
        <v>297</v>
      </c>
      <c r="D1919">
        <v>2017</v>
      </c>
      <c r="E1919" t="s">
        <v>397</v>
      </c>
      <c r="F1919" s="1">
        <v>876836</v>
      </c>
    </row>
    <row r="1920" spans="1:6" x14ac:dyDescent="0.25">
      <c r="A1920">
        <v>860035996</v>
      </c>
      <c r="B1920" t="s">
        <v>229</v>
      </c>
      <c r="D1920">
        <v>2016</v>
      </c>
      <c r="E1920" t="s">
        <v>397</v>
      </c>
      <c r="F1920" s="1">
        <v>2638820</v>
      </c>
    </row>
    <row r="1921" spans="1:6" x14ac:dyDescent="0.25">
      <c r="A1921">
        <v>860035996</v>
      </c>
      <c r="B1921" t="s">
        <v>229</v>
      </c>
      <c r="D1921">
        <v>2017</v>
      </c>
      <c r="E1921" t="s">
        <v>397</v>
      </c>
      <c r="F1921" s="1">
        <v>780185</v>
      </c>
    </row>
    <row r="1922" spans="1:6" x14ac:dyDescent="0.25">
      <c r="A1922">
        <v>860058070</v>
      </c>
      <c r="B1922" t="s">
        <v>364</v>
      </c>
      <c r="D1922">
        <v>2016</v>
      </c>
      <c r="E1922" t="s">
        <v>397</v>
      </c>
      <c r="F1922" s="1">
        <v>48941675</v>
      </c>
    </row>
    <row r="1923" spans="1:6" x14ac:dyDescent="0.25">
      <c r="A1923">
        <v>860058070</v>
      </c>
      <c r="B1923" t="s">
        <v>364</v>
      </c>
      <c r="D1923">
        <v>2017</v>
      </c>
      <c r="E1923" t="s">
        <v>397</v>
      </c>
      <c r="F1923" s="1">
        <v>19656984</v>
      </c>
    </row>
    <row r="1924" spans="1:6" x14ac:dyDescent="0.25">
      <c r="A1924">
        <v>860059851</v>
      </c>
      <c r="B1924" t="s">
        <v>365</v>
      </c>
      <c r="D1924">
        <v>2016</v>
      </c>
      <c r="E1924" t="s">
        <v>397</v>
      </c>
      <c r="F1924" s="1">
        <v>1265080</v>
      </c>
    </row>
    <row r="1925" spans="1:6" x14ac:dyDescent="0.25">
      <c r="A1925">
        <v>860059851</v>
      </c>
      <c r="B1925" t="s">
        <v>365</v>
      </c>
      <c r="D1925">
        <v>2017</v>
      </c>
      <c r="E1925" t="s">
        <v>397</v>
      </c>
      <c r="F1925" s="1">
        <v>527775</v>
      </c>
    </row>
    <row r="1926" spans="1:6" x14ac:dyDescent="0.25">
      <c r="A1926">
        <v>860067697</v>
      </c>
      <c r="B1926" t="s">
        <v>359</v>
      </c>
      <c r="D1926">
        <v>2016</v>
      </c>
      <c r="E1926" t="s">
        <v>397</v>
      </c>
      <c r="F1926" s="1">
        <v>139636</v>
      </c>
    </row>
    <row r="1927" spans="1:6" x14ac:dyDescent="0.25">
      <c r="A1927">
        <v>860067697</v>
      </c>
      <c r="B1927" t="s">
        <v>359</v>
      </c>
      <c r="D1927">
        <v>2017</v>
      </c>
      <c r="E1927" t="s">
        <v>397</v>
      </c>
      <c r="F1927" s="1">
        <v>1475451</v>
      </c>
    </row>
    <row r="1928" spans="1:6" x14ac:dyDescent="0.25">
      <c r="A1928">
        <v>860077099</v>
      </c>
      <c r="B1928" t="s">
        <v>371</v>
      </c>
      <c r="D1928">
        <v>2016</v>
      </c>
      <c r="E1928" t="s">
        <v>397</v>
      </c>
      <c r="F1928" s="1">
        <v>3039631</v>
      </c>
    </row>
    <row r="1929" spans="1:6" x14ac:dyDescent="0.25">
      <c r="A1929">
        <v>860077099</v>
      </c>
      <c r="B1929" t="s">
        <v>371</v>
      </c>
      <c r="D1929">
        <v>2017</v>
      </c>
      <c r="E1929" t="s">
        <v>397</v>
      </c>
      <c r="F1929" s="1">
        <v>1365494</v>
      </c>
    </row>
    <row r="1930" spans="1:6" x14ac:dyDescent="0.25">
      <c r="A1930">
        <v>860354402</v>
      </c>
      <c r="B1930" t="s">
        <v>295</v>
      </c>
      <c r="D1930">
        <v>2016</v>
      </c>
      <c r="E1930" t="s">
        <v>397</v>
      </c>
      <c r="F1930" s="1">
        <v>459345</v>
      </c>
    </row>
    <row r="1931" spans="1:6" x14ac:dyDescent="0.25">
      <c r="A1931">
        <v>860354402</v>
      </c>
      <c r="B1931" t="s">
        <v>295</v>
      </c>
      <c r="D1931">
        <v>2017</v>
      </c>
      <c r="E1931" t="s">
        <v>397</v>
      </c>
      <c r="F1931" s="1">
        <v>420702</v>
      </c>
    </row>
    <row r="1932" spans="1:6" x14ac:dyDescent="0.25">
      <c r="A1932">
        <v>860505064</v>
      </c>
      <c r="B1932" t="s">
        <v>361</v>
      </c>
      <c r="D1932">
        <v>2016</v>
      </c>
      <c r="E1932" t="s">
        <v>397</v>
      </c>
      <c r="F1932" s="1">
        <v>293288</v>
      </c>
    </row>
    <row r="1933" spans="1:6" x14ac:dyDescent="0.25">
      <c r="A1933">
        <v>860505064</v>
      </c>
      <c r="B1933" t="s">
        <v>361</v>
      </c>
      <c r="D1933">
        <v>2017</v>
      </c>
      <c r="E1933" t="s">
        <v>397</v>
      </c>
      <c r="F1933" s="1">
        <v>332272</v>
      </c>
    </row>
    <row r="1934" spans="1:6" x14ac:dyDescent="0.25">
      <c r="A1934">
        <v>860510628</v>
      </c>
      <c r="B1934" t="s">
        <v>373</v>
      </c>
      <c r="D1934">
        <v>2016</v>
      </c>
      <c r="E1934" t="s">
        <v>397</v>
      </c>
      <c r="F1934" s="1">
        <v>6110350</v>
      </c>
    </row>
    <row r="1935" spans="1:6" x14ac:dyDescent="0.25">
      <c r="A1935">
        <v>860510628</v>
      </c>
      <c r="B1935" t="s">
        <v>373</v>
      </c>
      <c r="D1935">
        <v>2017</v>
      </c>
      <c r="E1935" t="s">
        <v>397</v>
      </c>
      <c r="F1935" s="1">
        <v>3017564</v>
      </c>
    </row>
    <row r="1936" spans="1:6" x14ac:dyDescent="0.25">
      <c r="A1936">
        <v>860515523</v>
      </c>
      <c r="B1936" t="s">
        <v>231</v>
      </c>
      <c r="D1936">
        <v>2016</v>
      </c>
      <c r="E1936" t="s">
        <v>397</v>
      </c>
      <c r="F1936" s="1">
        <v>452422</v>
      </c>
    </row>
    <row r="1937" spans="1:6" x14ac:dyDescent="0.25">
      <c r="A1937">
        <v>860515523</v>
      </c>
      <c r="B1937" t="s">
        <v>231</v>
      </c>
      <c r="D1937">
        <v>2017</v>
      </c>
      <c r="E1937" t="s">
        <v>397</v>
      </c>
      <c r="F1937" s="1">
        <v>496808</v>
      </c>
    </row>
    <row r="1938" spans="1:6" x14ac:dyDescent="0.25">
      <c r="A1938">
        <v>860527800</v>
      </c>
      <c r="B1938" t="s">
        <v>296</v>
      </c>
      <c r="D1938">
        <v>2016</v>
      </c>
      <c r="E1938" t="s">
        <v>397</v>
      </c>
      <c r="F1938" s="1">
        <v>127536</v>
      </c>
    </row>
    <row r="1939" spans="1:6" x14ac:dyDescent="0.25">
      <c r="A1939">
        <v>860527800</v>
      </c>
      <c r="B1939" t="s">
        <v>296</v>
      </c>
      <c r="D1939">
        <v>2017</v>
      </c>
      <c r="E1939" t="s">
        <v>397</v>
      </c>
      <c r="F1939" s="1">
        <v>168936</v>
      </c>
    </row>
    <row r="1940" spans="1:6" x14ac:dyDescent="0.25">
      <c r="A1940">
        <v>860532790</v>
      </c>
      <c r="B1940" t="s">
        <v>374</v>
      </c>
      <c r="D1940">
        <v>2016</v>
      </c>
      <c r="E1940" t="s">
        <v>397</v>
      </c>
      <c r="F1940" s="1">
        <v>314837</v>
      </c>
    </row>
    <row r="1941" spans="1:6" x14ac:dyDescent="0.25">
      <c r="A1941">
        <v>860532790</v>
      </c>
      <c r="B1941" t="s">
        <v>374</v>
      </c>
      <c r="D1941">
        <v>2017</v>
      </c>
      <c r="E1941" t="s">
        <v>397</v>
      </c>
      <c r="F1941" s="1">
        <v>367094</v>
      </c>
    </row>
    <row r="1942" spans="1:6" x14ac:dyDescent="0.25">
      <c r="A1942">
        <v>890205645</v>
      </c>
      <c r="B1942" t="s">
        <v>166</v>
      </c>
      <c r="D1942">
        <v>2016</v>
      </c>
      <c r="E1942" t="s">
        <v>397</v>
      </c>
      <c r="F1942" s="1">
        <v>21564360</v>
      </c>
    </row>
    <row r="1943" spans="1:6" x14ac:dyDescent="0.25">
      <c r="A1943">
        <v>890205645</v>
      </c>
      <c r="B1943" t="s">
        <v>166</v>
      </c>
      <c r="D1943">
        <v>2017</v>
      </c>
      <c r="E1943" t="s">
        <v>397</v>
      </c>
      <c r="F1943" s="1">
        <v>-19897437</v>
      </c>
    </row>
    <row r="1944" spans="1:6" x14ac:dyDescent="0.25">
      <c r="A1944">
        <v>890312765</v>
      </c>
      <c r="B1944" t="s">
        <v>363</v>
      </c>
      <c r="D1944">
        <v>2016</v>
      </c>
      <c r="E1944" t="s">
        <v>397</v>
      </c>
      <c r="F1944" s="1">
        <v>-5832378</v>
      </c>
    </row>
    <row r="1945" spans="1:6" x14ac:dyDescent="0.25">
      <c r="A1945">
        <v>890312765</v>
      </c>
      <c r="B1945" t="s">
        <v>363</v>
      </c>
      <c r="D1945">
        <v>2017</v>
      </c>
      <c r="E1945" t="s">
        <v>397</v>
      </c>
      <c r="F1945" s="1">
        <v>11295722</v>
      </c>
    </row>
    <row r="1946" spans="1:6" x14ac:dyDescent="0.25">
      <c r="A1946">
        <v>890806999</v>
      </c>
      <c r="B1946" t="s">
        <v>366</v>
      </c>
      <c r="D1946">
        <v>2016</v>
      </c>
      <c r="E1946" t="s">
        <v>397</v>
      </c>
      <c r="F1946" s="1">
        <v>687197</v>
      </c>
    </row>
    <row r="1947" spans="1:6" x14ac:dyDescent="0.25">
      <c r="A1947">
        <v>890806999</v>
      </c>
      <c r="B1947" t="s">
        <v>366</v>
      </c>
      <c r="D1947">
        <v>2017</v>
      </c>
      <c r="E1947" t="s">
        <v>397</v>
      </c>
      <c r="F1947" s="1">
        <v>654802</v>
      </c>
    </row>
    <row r="1948" spans="1:6" x14ac:dyDescent="0.25">
      <c r="A1948">
        <v>890903035</v>
      </c>
      <c r="B1948" t="s">
        <v>369</v>
      </c>
      <c r="D1948">
        <v>2016</v>
      </c>
      <c r="E1948" t="s">
        <v>397</v>
      </c>
      <c r="F1948" s="1">
        <v>13481249</v>
      </c>
    </row>
    <row r="1949" spans="1:6" x14ac:dyDescent="0.25">
      <c r="A1949">
        <v>890903035</v>
      </c>
      <c r="B1949" t="s">
        <v>369</v>
      </c>
      <c r="D1949">
        <v>2017</v>
      </c>
      <c r="E1949" t="s">
        <v>397</v>
      </c>
      <c r="F1949" s="1">
        <v>11487408</v>
      </c>
    </row>
    <row r="1950" spans="1:6" x14ac:dyDescent="0.25">
      <c r="A1950">
        <v>890903055</v>
      </c>
      <c r="B1950" t="s">
        <v>232</v>
      </c>
      <c r="D1950">
        <v>2016</v>
      </c>
      <c r="E1950" t="s">
        <v>397</v>
      </c>
      <c r="F1950" s="1">
        <v>3135374</v>
      </c>
    </row>
    <row r="1951" spans="1:6" x14ac:dyDescent="0.25">
      <c r="A1951">
        <v>890903055</v>
      </c>
      <c r="B1951" t="s">
        <v>232</v>
      </c>
      <c r="D1951">
        <v>2017</v>
      </c>
      <c r="E1951" t="s">
        <v>397</v>
      </c>
      <c r="F1951" s="1">
        <v>1164138</v>
      </c>
    </row>
    <row r="1952" spans="1:6" x14ac:dyDescent="0.25">
      <c r="A1952">
        <v>890905022</v>
      </c>
      <c r="B1952" t="s">
        <v>370</v>
      </c>
      <c r="D1952">
        <v>2016</v>
      </c>
      <c r="E1952" t="s">
        <v>397</v>
      </c>
      <c r="F1952" s="1">
        <v>3754410</v>
      </c>
    </row>
    <row r="1953" spans="1:6" x14ac:dyDescent="0.25">
      <c r="A1953">
        <v>890905022</v>
      </c>
      <c r="B1953" t="s">
        <v>370</v>
      </c>
      <c r="D1953">
        <v>2017</v>
      </c>
      <c r="E1953" t="s">
        <v>397</v>
      </c>
      <c r="F1953" s="1">
        <v>3285873</v>
      </c>
    </row>
    <row r="1954" spans="1:6" x14ac:dyDescent="0.25">
      <c r="A1954">
        <v>890908097</v>
      </c>
      <c r="B1954" t="s">
        <v>377</v>
      </c>
      <c r="D1954">
        <v>2016</v>
      </c>
      <c r="E1954" t="s">
        <v>397</v>
      </c>
      <c r="F1954" s="1">
        <v>552087</v>
      </c>
    </row>
    <row r="1955" spans="1:6" x14ac:dyDescent="0.25">
      <c r="A1955">
        <v>890908097</v>
      </c>
      <c r="B1955" t="s">
        <v>377</v>
      </c>
      <c r="D1955">
        <v>2017</v>
      </c>
      <c r="E1955" t="s">
        <v>397</v>
      </c>
      <c r="F1955" s="1">
        <v>1227827</v>
      </c>
    </row>
    <row r="1956" spans="1:6" x14ac:dyDescent="0.25">
      <c r="A1956">
        <v>890908901</v>
      </c>
      <c r="B1956" t="s">
        <v>372</v>
      </c>
      <c r="D1956">
        <v>2016</v>
      </c>
      <c r="E1956" t="s">
        <v>397</v>
      </c>
      <c r="F1956" s="1">
        <v>2201332</v>
      </c>
    </row>
    <row r="1957" spans="1:6" x14ac:dyDescent="0.25">
      <c r="A1957">
        <v>890908901</v>
      </c>
      <c r="B1957" t="s">
        <v>372</v>
      </c>
      <c r="D1957">
        <v>2017</v>
      </c>
      <c r="E1957" t="s">
        <v>397</v>
      </c>
      <c r="F1957" s="1">
        <v>2599119</v>
      </c>
    </row>
    <row r="1958" spans="1:6" x14ac:dyDescent="0.25">
      <c r="A1958">
        <v>890910447</v>
      </c>
      <c r="B1958" t="s">
        <v>300</v>
      </c>
      <c r="D1958">
        <v>2017</v>
      </c>
      <c r="E1958" t="s">
        <v>397</v>
      </c>
      <c r="F1958" s="1">
        <v>-158314</v>
      </c>
    </row>
    <row r="1959" spans="1:6" x14ac:dyDescent="0.25">
      <c r="A1959">
        <v>890911431</v>
      </c>
      <c r="B1959" t="s">
        <v>378</v>
      </c>
      <c r="D1959">
        <v>2016</v>
      </c>
      <c r="E1959" t="s">
        <v>397</v>
      </c>
      <c r="F1959" s="1">
        <v>7775111</v>
      </c>
    </row>
    <row r="1960" spans="1:6" x14ac:dyDescent="0.25">
      <c r="A1960">
        <v>890911431</v>
      </c>
      <c r="B1960" t="s">
        <v>378</v>
      </c>
      <c r="D1960">
        <v>2017</v>
      </c>
      <c r="E1960" t="s">
        <v>397</v>
      </c>
      <c r="F1960" s="1">
        <v>2629521</v>
      </c>
    </row>
    <row r="1961" spans="1:6" x14ac:dyDescent="0.25">
      <c r="A1961">
        <v>890920656</v>
      </c>
      <c r="B1961" t="s">
        <v>302</v>
      </c>
      <c r="D1961">
        <v>2016</v>
      </c>
      <c r="E1961" t="s">
        <v>397</v>
      </c>
      <c r="F1961" s="1">
        <v>1118209</v>
      </c>
    </row>
    <row r="1962" spans="1:6" x14ac:dyDescent="0.25">
      <c r="A1962">
        <v>890920656</v>
      </c>
      <c r="B1962" t="s">
        <v>302</v>
      </c>
      <c r="D1962">
        <v>2017</v>
      </c>
      <c r="E1962" t="s">
        <v>397</v>
      </c>
      <c r="F1962" s="1">
        <v>678363</v>
      </c>
    </row>
    <row r="1963" spans="1:6" x14ac:dyDescent="0.25">
      <c r="A1963">
        <v>890928186</v>
      </c>
      <c r="B1963" t="s">
        <v>303</v>
      </c>
      <c r="D1963">
        <v>2016</v>
      </c>
      <c r="E1963" t="s">
        <v>397</v>
      </c>
      <c r="F1963" s="1">
        <v>527420</v>
      </c>
    </row>
    <row r="1964" spans="1:6" x14ac:dyDescent="0.25">
      <c r="A1964">
        <v>890928186</v>
      </c>
      <c r="B1964" t="s">
        <v>303</v>
      </c>
      <c r="D1964">
        <v>2017</v>
      </c>
      <c r="E1964" t="s">
        <v>397</v>
      </c>
      <c r="F1964" s="1">
        <v>223690</v>
      </c>
    </row>
    <row r="1965" spans="1:6" x14ac:dyDescent="0.25">
      <c r="A1965">
        <v>890932424</v>
      </c>
      <c r="B1965" t="s">
        <v>379</v>
      </c>
      <c r="D1965">
        <v>2016</v>
      </c>
      <c r="E1965" t="s">
        <v>397</v>
      </c>
      <c r="F1965" s="1">
        <v>9606652</v>
      </c>
    </row>
    <row r="1966" spans="1:6" x14ac:dyDescent="0.25">
      <c r="A1966">
        <v>890932424</v>
      </c>
      <c r="B1966" t="s">
        <v>379</v>
      </c>
      <c r="D1966">
        <v>2017</v>
      </c>
      <c r="E1966" t="s">
        <v>397</v>
      </c>
      <c r="F1966" s="1">
        <v>12427254</v>
      </c>
    </row>
    <row r="1967" spans="1:6" x14ac:dyDescent="0.25">
      <c r="A1967">
        <v>890939355</v>
      </c>
      <c r="B1967" t="s">
        <v>35</v>
      </c>
      <c r="D1967">
        <v>2016</v>
      </c>
      <c r="E1967" t="s">
        <v>397</v>
      </c>
      <c r="F1967" s="1">
        <v>2192266</v>
      </c>
    </row>
    <row r="1968" spans="1:6" x14ac:dyDescent="0.25">
      <c r="A1968">
        <v>890939355</v>
      </c>
      <c r="B1968" t="s">
        <v>35</v>
      </c>
      <c r="D1968">
        <v>2017</v>
      </c>
      <c r="E1968" t="s">
        <v>397</v>
      </c>
      <c r="F1968" s="1">
        <v>-671786</v>
      </c>
    </row>
    <row r="1969" spans="1:6" x14ac:dyDescent="0.25">
      <c r="A1969">
        <v>890940026</v>
      </c>
      <c r="B1969" t="s">
        <v>304</v>
      </c>
      <c r="D1969">
        <v>2016</v>
      </c>
      <c r="E1969" t="s">
        <v>397</v>
      </c>
      <c r="F1969" s="1">
        <v>63689</v>
      </c>
    </row>
    <row r="1970" spans="1:6" x14ac:dyDescent="0.25">
      <c r="A1970">
        <v>890940026</v>
      </c>
      <c r="B1970" t="s">
        <v>304</v>
      </c>
      <c r="D1970">
        <v>2017</v>
      </c>
      <c r="E1970" t="s">
        <v>397</v>
      </c>
      <c r="F1970" s="1">
        <v>-169489</v>
      </c>
    </row>
    <row r="1971" spans="1:6" x14ac:dyDescent="0.25">
      <c r="A1971">
        <v>900018975</v>
      </c>
      <c r="B1971" t="s">
        <v>376</v>
      </c>
      <c r="D1971">
        <v>2016</v>
      </c>
      <c r="E1971" t="s">
        <v>397</v>
      </c>
      <c r="F1971" s="1">
        <v>5359188</v>
      </c>
    </row>
    <row r="1972" spans="1:6" x14ac:dyDescent="0.25">
      <c r="A1972">
        <v>900018975</v>
      </c>
      <c r="B1972" t="s">
        <v>376</v>
      </c>
      <c r="D1972">
        <v>2017</v>
      </c>
      <c r="E1972" t="s">
        <v>397</v>
      </c>
      <c r="F1972" s="1">
        <v>974380</v>
      </c>
    </row>
    <row r="1973" spans="1:6" x14ac:dyDescent="0.25">
      <c r="A1973">
        <v>900035722</v>
      </c>
      <c r="B1973" t="s">
        <v>298</v>
      </c>
      <c r="D1973">
        <v>2016</v>
      </c>
      <c r="E1973" t="s">
        <v>397</v>
      </c>
      <c r="F1973" s="1">
        <v>258799</v>
      </c>
    </row>
    <row r="1974" spans="1:6" x14ac:dyDescent="0.25">
      <c r="A1974">
        <v>900035722</v>
      </c>
      <c r="B1974" t="s">
        <v>298</v>
      </c>
      <c r="D1974">
        <v>2017</v>
      </c>
      <c r="E1974" t="s">
        <v>397</v>
      </c>
      <c r="F1974" s="1">
        <v>188138</v>
      </c>
    </row>
    <row r="1975" spans="1:6" x14ac:dyDescent="0.25">
      <c r="A1975">
        <v>900087151</v>
      </c>
      <c r="B1975" t="s">
        <v>383</v>
      </c>
      <c r="D1975">
        <v>2016</v>
      </c>
      <c r="E1975" t="s">
        <v>397</v>
      </c>
      <c r="F1975" s="1">
        <v>-382154</v>
      </c>
    </row>
    <row r="1976" spans="1:6" x14ac:dyDescent="0.25">
      <c r="A1976">
        <v>900087151</v>
      </c>
      <c r="B1976" t="s">
        <v>383</v>
      </c>
      <c r="D1976">
        <v>2017</v>
      </c>
      <c r="E1976" t="s">
        <v>397</v>
      </c>
      <c r="F1976" s="1">
        <v>469807</v>
      </c>
    </row>
    <row r="1977" spans="1:6" x14ac:dyDescent="0.25">
      <c r="A1977">
        <v>900139110</v>
      </c>
      <c r="B1977" t="s">
        <v>301</v>
      </c>
      <c r="D1977">
        <v>2016</v>
      </c>
      <c r="E1977" t="s">
        <v>397</v>
      </c>
      <c r="F1977" s="1">
        <v>3410127</v>
      </c>
    </row>
    <row r="1978" spans="1:6" x14ac:dyDescent="0.25">
      <c r="A1978">
        <v>900139110</v>
      </c>
      <c r="B1978" t="s">
        <v>301</v>
      </c>
      <c r="D1978">
        <v>2017</v>
      </c>
      <c r="E1978" t="s">
        <v>397</v>
      </c>
      <c r="F1978" s="1">
        <v>2655355</v>
      </c>
    </row>
    <row r="1979" spans="1:6" x14ac:dyDescent="0.25">
      <c r="A1979">
        <v>900190385</v>
      </c>
      <c r="B1979" t="s">
        <v>380</v>
      </c>
      <c r="D1979">
        <v>2017</v>
      </c>
      <c r="E1979" t="s">
        <v>397</v>
      </c>
      <c r="F1979" s="1">
        <v>93431</v>
      </c>
    </row>
    <row r="1980" spans="1:6" x14ac:dyDescent="0.25">
      <c r="A1980">
        <v>900192242</v>
      </c>
      <c r="B1980" t="s">
        <v>381</v>
      </c>
      <c r="D1980">
        <v>2016</v>
      </c>
      <c r="E1980" t="s">
        <v>397</v>
      </c>
      <c r="F1980" s="1">
        <v>14551495</v>
      </c>
    </row>
    <row r="1981" spans="1:6" x14ac:dyDescent="0.25">
      <c r="A1981">
        <v>900192242</v>
      </c>
      <c r="B1981" t="s">
        <v>381</v>
      </c>
      <c r="D1981">
        <v>2017</v>
      </c>
      <c r="E1981" t="s">
        <v>397</v>
      </c>
      <c r="F1981" s="1">
        <v>19207698</v>
      </c>
    </row>
    <row r="1982" spans="1:6" x14ac:dyDescent="0.25">
      <c r="A1982">
        <v>900192726</v>
      </c>
      <c r="B1982" t="s">
        <v>382</v>
      </c>
      <c r="D1982">
        <v>2016</v>
      </c>
      <c r="E1982" t="s">
        <v>397</v>
      </c>
      <c r="F1982" s="1">
        <v>56218</v>
      </c>
    </row>
    <row r="1983" spans="1:6" x14ac:dyDescent="0.25">
      <c r="A1983">
        <v>900192726</v>
      </c>
      <c r="B1983" t="s">
        <v>382</v>
      </c>
      <c r="D1983">
        <v>2017</v>
      </c>
      <c r="E1983" t="s">
        <v>397</v>
      </c>
      <c r="F1983" s="1">
        <v>554125</v>
      </c>
    </row>
    <row r="1984" spans="1:6" x14ac:dyDescent="0.25">
      <c r="A1984">
        <v>900193192</v>
      </c>
      <c r="B1984" t="s">
        <v>305</v>
      </c>
      <c r="D1984">
        <v>2016</v>
      </c>
      <c r="E1984" t="s">
        <v>397</v>
      </c>
      <c r="F1984" s="1">
        <v>366052</v>
      </c>
    </row>
    <row r="1985" spans="1:6" x14ac:dyDescent="0.25">
      <c r="A1985">
        <v>900205547</v>
      </c>
      <c r="B1985" t="s">
        <v>233</v>
      </c>
      <c r="D1985">
        <v>2016</v>
      </c>
      <c r="E1985" t="s">
        <v>397</v>
      </c>
      <c r="F1985" s="1">
        <v>244074</v>
      </c>
    </row>
    <row r="1986" spans="1:6" x14ac:dyDescent="0.25">
      <c r="A1986">
        <v>900205547</v>
      </c>
      <c r="B1986" t="s">
        <v>233</v>
      </c>
      <c r="D1986">
        <v>2017</v>
      </c>
      <c r="E1986" t="s">
        <v>397</v>
      </c>
      <c r="F1986" s="1">
        <v>-548009</v>
      </c>
    </row>
    <row r="1987" spans="1:6" x14ac:dyDescent="0.25">
      <c r="A1987">
        <v>900206480</v>
      </c>
      <c r="B1987" t="s">
        <v>306</v>
      </c>
      <c r="D1987">
        <v>2016</v>
      </c>
      <c r="E1987" t="s">
        <v>397</v>
      </c>
      <c r="F1987" s="1">
        <v>1451191</v>
      </c>
    </row>
    <row r="1988" spans="1:6" x14ac:dyDescent="0.25">
      <c r="A1988">
        <v>900206480</v>
      </c>
      <c r="B1988" t="s">
        <v>306</v>
      </c>
      <c r="D1988">
        <v>2017</v>
      </c>
      <c r="E1988" t="s">
        <v>397</v>
      </c>
      <c r="F1988" s="1">
        <v>1459340</v>
      </c>
    </row>
    <row r="1989" spans="1:6" x14ac:dyDescent="0.25">
      <c r="A1989">
        <v>900206483</v>
      </c>
      <c r="B1989" t="s">
        <v>307</v>
      </c>
      <c r="D1989">
        <v>2016</v>
      </c>
      <c r="E1989" t="s">
        <v>397</v>
      </c>
      <c r="F1989" s="1">
        <v>241441</v>
      </c>
    </row>
    <row r="1990" spans="1:6" x14ac:dyDescent="0.25">
      <c r="A1990">
        <v>900206483</v>
      </c>
      <c r="B1990" t="s">
        <v>307</v>
      </c>
      <c r="D1990">
        <v>2017</v>
      </c>
      <c r="E1990" t="s">
        <v>397</v>
      </c>
      <c r="F1990" s="1">
        <v>301443</v>
      </c>
    </row>
    <row r="1991" spans="1:6" x14ac:dyDescent="0.25">
      <c r="A1991">
        <v>900315057</v>
      </c>
      <c r="B1991" t="s">
        <v>385</v>
      </c>
      <c r="D1991">
        <v>2016</v>
      </c>
      <c r="E1991" t="s">
        <v>397</v>
      </c>
      <c r="F1991" s="1">
        <v>35472</v>
      </c>
    </row>
    <row r="1992" spans="1:6" x14ac:dyDescent="0.25">
      <c r="A1992">
        <v>900315057</v>
      </c>
      <c r="B1992" t="s">
        <v>385</v>
      </c>
      <c r="D1992">
        <v>2017</v>
      </c>
      <c r="E1992" t="s">
        <v>397</v>
      </c>
      <c r="F1992" s="1">
        <v>263513</v>
      </c>
    </row>
    <row r="1993" spans="1:6" x14ac:dyDescent="0.25">
      <c r="A1993">
        <v>900378893</v>
      </c>
      <c r="B1993" t="s">
        <v>386</v>
      </c>
      <c r="D1993">
        <v>2017</v>
      </c>
      <c r="E1993" t="s">
        <v>397</v>
      </c>
      <c r="F1993" s="1">
        <v>2314069</v>
      </c>
    </row>
    <row r="1994" spans="1:6" x14ac:dyDescent="0.25">
      <c r="A1994">
        <v>900390238</v>
      </c>
      <c r="B1994" t="s">
        <v>177</v>
      </c>
      <c r="D1994">
        <v>2016</v>
      </c>
      <c r="E1994" t="s">
        <v>397</v>
      </c>
      <c r="F1994" s="1">
        <v>31799515</v>
      </c>
    </row>
    <row r="1995" spans="1:6" x14ac:dyDescent="0.25">
      <c r="A1995">
        <v>900390238</v>
      </c>
      <c r="B1995" t="s">
        <v>177</v>
      </c>
      <c r="D1995">
        <v>2017</v>
      </c>
      <c r="E1995" t="s">
        <v>397</v>
      </c>
      <c r="F1995" s="1">
        <v>2814253</v>
      </c>
    </row>
    <row r="1996" spans="1:6" x14ac:dyDescent="0.25">
      <c r="A1996">
        <v>900413588</v>
      </c>
      <c r="B1996" t="s">
        <v>37</v>
      </c>
      <c r="D1996">
        <v>2016</v>
      </c>
      <c r="E1996" t="s">
        <v>397</v>
      </c>
      <c r="F1996" s="1">
        <v>1925042</v>
      </c>
    </row>
    <row r="1997" spans="1:6" x14ac:dyDescent="0.25">
      <c r="A1997">
        <v>900413588</v>
      </c>
      <c r="B1997" t="s">
        <v>37</v>
      </c>
      <c r="D1997">
        <v>2017</v>
      </c>
      <c r="E1997" t="s">
        <v>397</v>
      </c>
      <c r="F1997" s="1">
        <v>2061408</v>
      </c>
    </row>
    <row r="1998" spans="1:6" x14ac:dyDescent="0.25">
      <c r="A1998">
        <v>900521357</v>
      </c>
      <c r="B1998" t="s">
        <v>175</v>
      </c>
      <c r="D1998">
        <v>2016</v>
      </c>
      <c r="E1998" t="s">
        <v>397</v>
      </c>
      <c r="F1998" s="1">
        <v>3582619</v>
      </c>
    </row>
    <row r="1999" spans="1:6" x14ac:dyDescent="0.25">
      <c r="A1999">
        <v>900521357</v>
      </c>
      <c r="B1999" t="s">
        <v>175</v>
      </c>
      <c r="D1999">
        <v>2017</v>
      </c>
      <c r="E1999" t="s">
        <v>397</v>
      </c>
      <c r="F1999" s="1">
        <v>7240896</v>
      </c>
    </row>
    <row r="2000" spans="1:6" x14ac:dyDescent="0.25">
      <c r="A2000">
        <v>900535441</v>
      </c>
      <c r="B2000" t="s">
        <v>308</v>
      </c>
      <c r="D2000">
        <v>2016</v>
      </c>
      <c r="E2000" t="s">
        <v>397</v>
      </c>
      <c r="F2000" s="1">
        <v>1388</v>
      </c>
    </row>
    <row r="2001" spans="1:6" x14ac:dyDescent="0.25">
      <c r="A2001">
        <v>900535441</v>
      </c>
      <c r="B2001" t="s">
        <v>308</v>
      </c>
      <c r="D2001">
        <v>2017</v>
      </c>
      <c r="E2001" t="s">
        <v>397</v>
      </c>
      <c r="F2001" s="1">
        <v>16877</v>
      </c>
    </row>
    <row r="2002" spans="1:6" x14ac:dyDescent="0.25">
      <c r="A2002">
        <v>900668954</v>
      </c>
      <c r="B2002" t="s">
        <v>387</v>
      </c>
      <c r="D2002">
        <v>2016</v>
      </c>
      <c r="E2002" t="s">
        <v>397</v>
      </c>
      <c r="F2002" s="1">
        <v>611220</v>
      </c>
    </row>
    <row r="2003" spans="1:6" x14ac:dyDescent="0.25">
      <c r="A2003">
        <v>900668954</v>
      </c>
      <c r="B2003" t="s">
        <v>387</v>
      </c>
      <c r="D2003">
        <v>2017</v>
      </c>
      <c r="E2003" t="s">
        <v>397</v>
      </c>
      <c r="F2003" s="1">
        <v>480922</v>
      </c>
    </row>
    <row r="2004" spans="1:6" x14ac:dyDescent="0.25">
      <c r="A2004">
        <v>900749166</v>
      </c>
      <c r="B2004" t="s">
        <v>182</v>
      </c>
      <c r="D2004">
        <v>2016</v>
      </c>
      <c r="E2004" t="s">
        <v>397</v>
      </c>
      <c r="F2004" s="1">
        <v>10722856</v>
      </c>
    </row>
    <row r="2005" spans="1:6" x14ac:dyDescent="0.25">
      <c r="A2005">
        <v>900749166</v>
      </c>
      <c r="B2005" t="s">
        <v>182</v>
      </c>
      <c r="D2005">
        <v>2017</v>
      </c>
      <c r="E2005" t="s">
        <v>397</v>
      </c>
      <c r="F2005" s="1">
        <v>3720878</v>
      </c>
    </row>
    <row r="2006" spans="1:6" x14ac:dyDescent="0.25">
      <c r="A2006">
        <v>900797732</v>
      </c>
      <c r="B2006" t="s">
        <v>181</v>
      </c>
      <c r="D2006">
        <v>2016</v>
      </c>
      <c r="E2006" t="s">
        <v>397</v>
      </c>
      <c r="F2006" s="1">
        <v>1538335</v>
      </c>
    </row>
    <row r="2007" spans="1:6" x14ac:dyDescent="0.25">
      <c r="A2007">
        <v>900797732</v>
      </c>
      <c r="B2007" t="s">
        <v>181</v>
      </c>
      <c r="D2007">
        <v>2017</v>
      </c>
      <c r="E2007" t="s">
        <v>397</v>
      </c>
      <c r="F2007" s="1">
        <v>-4805612</v>
      </c>
    </row>
    <row r="2008" spans="1:6" x14ac:dyDescent="0.25">
      <c r="A2008">
        <v>900818642</v>
      </c>
      <c r="B2008" t="s">
        <v>169</v>
      </c>
      <c r="D2008">
        <v>2016</v>
      </c>
      <c r="E2008" t="s">
        <v>397</v>
      </c>
      <c r="F2008" s="1">
        <v>754524</v>
      </c>
    </row>
    <row r="2009" spans="1:6" x14ac:dyDescent="0.25">
      <c r="A2009">
        <v>900818642</v>
      </c>
      <c r="B2009" t="s">
        <v>169</v>
      </c>
      <c r="D2009">
        <v>2017</v>
      </c>
      <c r="E2009" t="s">
        <v>397</v>
      </c>
      <c r="F2009" s="1">
        <v>7280852</v>
      </c>
    </row>
    <row r="2010" spans="1:6" x14ac:dyDescent="0.25">
      <c r="A2010">
        <v>800014246</v>
      </c>
      <c r="B2010" t="s">
        <v>332</v>
      </c>
      <c r="D2010">
        <v>2016</v>
      </c>
      <c r="E2010" t="s">
        <v>16</v>
      </c>
      <c r="F2010" s="1">
        <v>554166</v>
      </c>
    </row>
    <row r="2011" spans="1:6" x14ac:dyDescent="0.25">
      <c r="A2011">
        <v>800093117</v>
      </c>
      <c r="B2011" t="s">
        <v>334</v>
      </c>
      <c r="D2011">
        <v>2016</v>
      </c>
      <c r="E2011" t="s">
        <v>16</v>
      </c>
      <c r="F2011" s="1">
        <v>20094526</v>
      </c>
    </row>
    <row r="2012" spans="1:6" x14ac:dyDescent="0.25">
      <c r="A2012">
        <v>800094968</v>
      </c>
      <c r="B2012" t="s">
        <v>336</v>
      </c>
      <c r="D2012">
        <v>2016</v>
      </c>
      <c r="E2012" t="s">
        <v>16</v>
      </c>
      <c r="F2012" s="1">
        <v>11139529</v>
      </c>
    </row>
    <row r="2013" spans="1:6" x14ac:dyDescent="0.25">
      <c r="A2013">
        <v>800095951</v>
      </c>
      <c r="B2013" t="s">
        <v>338</v>
      </c>
      <c r="D2013">
        <v>2016</v>
      </c>
      <c r="E2013" t="s">
        <v>16</v>
      </c>
      <c r="F2013" s="1">
        <v>914275</v>
      </c>
    </row>
    <row r="2014" spans="1:6" x14ac:dyDescent="0.25">
      <c r="A2014">
        <v>800140959</v>
      </c>
      <c r="B2014" t="s">
        <v>340</v>
      </c>
      <c r="D2014">
        <v>2016</v>
      </c>
      <c r="E2014" t="s">
        <v>16</v>
      </c>
      <c r="F2014" s="1">
        <v>1237403</v>
      </c>
    </row>
    <row r="2015" spans="1:6" x14ac:dyDescent="0.25">
      <c r="A2015">
        <v>800173155</v>
      </c>
      <c r="B2015" t="s">
        <v>341</v>
      </c>
      <c r="D2015">
        <v>2015</v>
      </c>
      <c r="E2015" t="s">
        <v>16</v>
      </c>
      <c r="F2015" s="1">
        <v>16536273</v>
      </c>
    </row>
    <row r="2016" spans="1:6" x14ac:dyDescent="0.25">
      <c r="A2016">
        <v>800173155</v>
      </c>
      <c r="B2016" t="s">
        <v>341</v>
      </c>
      <c r="D2016">
        <v>2016</v>
      </c>
      <c r="E2016" t="s">
        <v>16</v>
      </c>
      <c r="F2016" s="1">
        <v>13751994</v>
      </c>
    </row>
    <row r="2017" spans="1:6" x14ac:dyDescent="0.25">
      <c r="A2017">
        <v>800182330</v>
      </c>
      <c r="B2017" t="s">
        <v>342</v>
      </c>
      <c r="D2017">
        <v>2016</v>
      </c>
      <c r="E2017" t="s">
        <v>16</v>
      </c>
      <c r="F2017" s="1">
        <v>4950026</v>
      </c>
    </row>
    <row r="2018" spans="1:6" x14ac:dyDescent="0.25">
      <c r="A2018">
        <v>800185295</v>
      </c>
      <c r="B2018" t="s">
        <v>344</v>
      </c>
      <c r="D2018">
        <v>2015</v>
      </c>
      <c r="E2018" t="s">
        <v>16</v>
      </c>
      <c r="F2018" s="1">
        <v>13185762</v>
      </c>
    </row>
    <row r="2019" spans="1:6" x14ac:dyDescent="0.25">
      <c r="A2019">
        <v>800185295</v>
      </c>
      <c r="B2019" t="s">
        <v>344</v>
      </c>
      <c r="D2019">
        <v>2016</v>
      </c>
      <c r="E2019" t="s">
        <v>16</v>
      </c>
      <c r="F2019" s="1">
        <v>11531957</v>
      </c>
    </row>
    <row r="2020" spans="1:6" x14ac:dyDescent="0.25">
      <c r="A2020">
        <v>800200598</v>
      </c>
      <c r="B2020" t="s">
        <v>345</v>
      </c>
      <c r="D2020">
        <v>2016</v>
      </c>
      <c r="E2020" t="s">
        <v>16</v>
      </c>
      <c r="F2020" s="1">
        <v>1664782</v>
      </c>
    </row>
    <row r="2021" spans="1:6" x14ac:dyDescent="0.25">
      <c r="A2021">
        <v>800208146</v>
      </c>
      <c r="B2021" t="s">
        <v>346</v>
      </c>
      <c r="D2021">
        <v>2016</v>
      </c>
      <c r="E2021" t="s">
        <v>16</v>
      </c>
      <c r="F2021" s="1">
        <v>3315591</v>
      </c>
    </row>
    <row r="2022" spans="1:6" x14ac:dyDescent="0.25">
      <c r="A2022">
        <v>800233881</v>
      </c>
      <c r="B2022" t="s">
        <v>161</v>
      </c>
      <c r="D2022">
        <v>2016</v>
      </c>
      <c r="E2022" t="s">
        <v>16</v>
      </c>
      <c r="F2022" s="1">
        <v>5336365</v>
      </c>
    </row>
    <row r="2023" spans="1:6" x14ac:dyDescent="0.25">
      <c r="A2023">
        <v>800240724</v>
      </c>
      <c r="B2023" t="s">
        <v>348</v>
      </c>
      <c r="D2023">
        <v>2016</v>
      </c>
      <c r="E2023" t="s">
        <v>16</v>
      </c>
      <c r="F2023" s="1">
        <v>688238</v>
      </c>
    </row>
    <row r="2024" spans="1:6" x14ac:dyDescent="0.25">
      <c r="A2024">
        <v>811032292</v>
      </c>
      <c r="B2024" t="s">
        <v>349</v>
      </c>
      <c r="D2024">
        <v>2016</v>
      </c>
      <c r="E2024" t="s">
        <v>16</v>
      </c>
      <c r="F2024" s="1">
        <v>13068621</v>
      </c>
    </row>
    <row r="2025" spans="1:6" x14ac:dyDescent="0.25">
      <c r="A2025">
        <v>830023542</v>
      </c>
      <c r="B2025" t="s">
        <v>146</v>
      </c>
      <c r="D2025">
        <v>2015</v>
      </c>
      <c r="E2025" t="s">
        <v>16</v>
      </c>
      <c r="F2025" s="1">
        <v>10621500</v>
      </c>
    </row>
    <row r="2026" spans="1:6" x14ac:dyDescent="0.25">
      <c r="A2026">
        <v>830023542</v>
      </c>
      <c r="B2026" t="s">
        <v>146</v>
      </c>
      <c r="D2026">
        <v>2016</v>
      </c>
      <c r="E2026" t="s">
        <v>16</v>
      </c>
      <c r="F2026" s="1">
        <v>13682312</v>
      </c>
    </row>
    <row r="2027" spans="1:6" x14ac:dyDescent="0.25">
      <c r="A2027">
        <v>830058272</v>
      </c>
      <c r="B2027" t="s">
        <v>352</v>
      </c>
      <c r="D2027">
        <v>2015</v>
      </c>
      <c r="E2027" t="s">
        <v>16</v>
      </c>
      <c r="F2027" s="1">
        <v>347191</v>
      </c>
    </row>
    <row r="2028" spans="1:6" x14ac:dyDescent="0.25">
      <c r="A2028">
        <v>830058272</v>
      </c>
      <c r="B2028" t="s">
        <v>352</v>
      </c>
      <c r="D2028">
        <v>2016</v>
      </c>
      <c r="E2028" t="s">
        <v>16</v>
      </c>
      <c r="F2028" s="1">
        <v>87186</v>
      </c>
    </row>
    <row r="2029" spans="1:6" x14ac:dyDescent="0.25">
      <c r="A2029">
        <v>830094920</v>
      </c>
      <c r="B2029" t="s">
        <v>350</v>
      </c>
      <c r="D2029">
        <v>2016</v>
      </c>
      <c r="E2029" t="s">
        <v>16</v>
      </c>
      <c r="F2029" s="1">
        <v>33552279</v>
      </c>
    </row>
    <row r="2030" spans="1:6" x14ac:dyDescent="0.25">
      <c r="A2030">
        <v>830097620</v>
      </c>
      <c r="B2030" t="s">
        <v>290</v>
      </c>
      <c r="D2030">
        <v>2016</v>
      </c>
      <c r="E2030" t="s">
        <v>16</v>
      </c>
      <c r="F2030" s="1">
        <v>1025883</v>
      </c>
    </row>
    <row r="2031" spans="1:6" x14ac:dyDescent="0.25">
      <c r="A2031">
        <v>830124992</v>
      </c>
      <c r="B2031" t="s">
        <v>357</v>
      </c>
      <c r="D2031">
        <v>2015</v>
      </c>
      <c r="E2031" t="s">
        <v>16</v>
      </c>
      <c r="F2031" s="1">
        <v>200727</v>
      </c>
    </row>
    <row r="2032" spans="1:6" x14ac:dyDescent="0.25">
      <c r="A2032">
        <v>830124992</v>
      </c>
      <c r="B2032" t="s">
        <v>357</v>
      </c>
      <c r="D2032">
        <v>2016</v>
      </c>
      <c r="E2032" t="s">
        <v>16</v>
      </c>
      <c r="F2032" s="1">
        <v>161787</v>
      </c>
    </row>
    <row r="2033" spans="1:6" x14ac:dyDescent="0.25">
      <c r="A2033">
        <v>860000656</v>
      </c>
      <c r="B2033" t="s">
        <v>221</v>
      </c>
      <c r="D2033">
        <v>2015</v>
      </c>
      <c r="E2033" t="s">
        <v>16</v>
      </c>
      <c r="F2033" s="1">
        <v>9398706</v>
      </c>
    </row>
    <row r="2034" spans="1:6" x14ac:dyDescent="0.25">
      <c r="A2034">
        <v>860000656</v>
      </c>
      <c r="B2034" t="s">
        <v>221</v>
      </c>
      <c r="D2034">
        <v>2016</v>
      </c>
      <c r="E2034" t="s">
        <v>16</v>
      </c>
      <c r="F2034" s="1">
        <v>1280667</v>
      </c>
    </row>
    <row r="2035" spans="1:6" x14ac:dyDescent="0.25">
      <c r="A2035">
        <v>860001986</v>
      </c>
      <c r="B2035" t="s">
        <v>293</v>
      </c>
      <c r="D2035">
        <v>2016</v>
      </c>
      <c r="E2035" t="s">
        <v>16</v>
      </c>
      <c r="F2035" s="1">
        <v>2710250</v>
      </c>
    </row>
    <row r="2036" spans="1:6" x14ac:dyDescent="0.25">
      <c r="A2036">
        <v>860002837</v>
      </c>
      <c r="B2036" t="s">
        <v>227</v>
      </c>
      <c r="D2036">
        <v>2015</v>
      </c>
      <c r="E2036" t="s">
        <v>16</v>
      </c>
      <c r="F2036" s="1">
        <v>-1873113</v>
      </c>
    </row>
    <row r="2037" spans="1:6" x14ac:dyDescent="0.25">
      <c r="A2037">
        <v>860002837</v>
      </c>
      <c r="B2037" t="s">
        <v>227</v>
      </c>
      <c r="D2037">
        <v>2016</v>
      </c>
      <c r="E2037" t="s">
        <v>16</v>
      </c>
      <c r="F2037" s="1">
        <v>-901676</v>
      </c>
    </row>
    <row r="2038" spans="1:6" x14ac:dyDescent="0.25">
      <c r="A2038">
        <v>860009250</v>
      </c>
      <c r="B2038" t="s">
        <v>362</v>
      </c>
      <c r="D2038">
        <v>2016</v>
      </c>
      <c r="E2038" t="s">
        <v>16</v>
      </c>
      <c r="F2038" s="1">
        <v>622687</v>
      </c>
    </row>
    <row r="2039" spans="1:6" x14ac:dyDescent="0.25">
      <c r="A2039">
        <v>860014285</v>
      </c>
      <c r="B2039" t="s">
        <v>356</v>
      </c>
      <c r="D2039">
        <v>2016</v>
      </c>
      <c r="E2039" t="s">
        <v>16</v>
      </c>
      <c r="F2039" s="1">
        <v>758891</v>
      </c>
    </row>
    <row r="2040" spans="1:6" x14ac:dyDescent="0.25">
      <c r="A2040">
        <v>860031361</v>
      </c>
      <c r="B2040" t="s">
        <v>297</v>
      </c>
      <c r="D2040">
        <v>2016</v>
      </c>
      <c r="E2040" t="s">
        <v>16</v>
      </c>
      <c r="F2040" s="1">
        <v>531042</v>
      </c>
    </row>
    <row r="2041" spans="1:6" x14ac:dyDescent="0.25">
      <c r="A2041">
        <v>860035996</v>
      </c>
      <c r="B2041" t="s">
        <v>229</v>
      </c>
      <c r="D2041">
        <v>2015</v>
      </c>
      <c r="E2041" t="s">
        <v>16</v>
      </c>
      <c r="F2041" s="1">
        <v>11503497</v>
      </c>
    </row>
    <row r="2042" spans="1:6" x14ac:dyDescent="0.25">
      <c r="A2042">
        <v>860035996</v>
      </c>
      <c r="B2042" t="s">
        <v>229</v>
      </c>
      <c r="D2042">
        <v>2016</v>
      </c>
      <c r="E2042" t="s">
        <v>16</v>
      </c>
      <c r="F2042" s="1">
        <v>2638820</v>
      </c>
    </row>
    <row r="2043" spans="1:6" x14ac:dyDescent="0.25">
      <c r="A2043">
        <v>860058070</v>
      </c>
      <c r="B2043" t="s">
        <v>364</v>
      </c>
      <c r="D2043">
        <v>2015</v>
      </c>
      <c r="E2043" t="s">
        <v>16</v>
      </c>
      <c r="F2043" s="1">
        <v>29307579</v>
      </c>
    </row>
    <row r="2044" spans="1:6" x14ac:dyDescent="0.25">
      <c r="A2044">
        <v>860058070</v>
      </c>
      <c r="B2044" t="s">
        <v>364</v>
      </c>
      <c r="D2044">
        <v>2016</v>
      </c>
      <c r="E2044" t="s">
        <v>16</v>
      </c>
      <c r="F2044" s="1">
        <v>35895689</v>
      </c>
    </row>
    <row r="2045" spans="1:6" x14ac:dyDescent="0.25">
      <c r="A2045">
        <v>860059851</v>
      </c>
      <c r="B2045" t="s">
        <v>365</v>
      </c>
      <c r="D2045">
        <v>2015</v>
      </c>
      <c r="E2045" t="s">
        <v>16</v>
      </c>
      <c r="F2045" s="1">
        <v>3725201</v>
      </c>
    </row>
    <row r="2046" spans="1:6" x14ac:dyDescent="0.25">
      <c r="A2046">
        <v>860059851</v>
      </c>
      <c r="B2046" t="s">
        <v>365</v>
      </c>
      <c r="D2046">
        <v>2016</v>
      </c>
      <c r="E2046" t="s">
        <v>16</v>
      </c>
      <c r="F2046" s="1">
        <v>1265080</v>
      </c>
    </row>
    <row r="2047" spans="1:6" x14ac:dyDescent="0.25">
      <c r="A2047">
        <v>860067697</v>
      </c>
      <c r="B2047" t="s">
        <v>359</v>
      </c>
      <c r="D2047">
        <v>2016</v>
      </c>
      <c r="E2047" t="s">
        <v>16</v>
      </c>
      <c r="F2047" s="1">
        <v>139636</v>
      </c>
    </row>
    <row r="2048" spans="1:6" x14ac:dyDescent="0.25">
      <c r="A2048">
        <v>860077099</v>
      </c>
      <c r="B2048" t="s">
        <v>371</v>
      </c>
      <c r="D2048">
        <v>2016</v>
      </c>
      <c r="E2048" t="s">
        <v>16</v>
      </c>
      <c r="F2048" s="1">
        <v>3039631</v>
      </c>
    </row>
    <row r="2049" spans="1:6" x14ac:dyDescent="0.25">
      <c r="A2049">
        <v>860505064</v>
      </c>
      <c r="B2049" t="s">
        <v>361</v>
      </c>
      <c r="D2049">
        <v>2016</v>
      </c>
      <c r="E2049" t="s">
        <v>16</v>
      </c>
      <c r="F2049" s="1">
        <v>293289</v>
      </c>
    </row>
    <row r="2050" spans="1:6" x14ac:dyDescent="0.25">
      <c r="A2050">
        <v>860510628</v>
      </c>
      <c r="B2050" t="s">
        <v>373</v>
      </c>
      <c r="D2050">
        <v>2015</v>
      </c>
      <c r="E2050" t="s">
        <v>16</v>
      </c>
      <c r="F2050" s="1">
        <v>7765329</v>
      </c>
    </row>
    <row r="2051" spans="1:6" x14ac:dyDescent="0.25">
      <c r="A2051">
        <v>860510628</v>
      </c>
      <c r="B2051" t="s">
        <v>373</v>
      </c>
      <c r="D2051">
        <v>2016</v>
      </c>
      <c r="E2051" t="s">
        <v>16</v>
      </c>
      <c r="F2051" s="1">
        <v>6110350</v>
      </c>
    </row>
    <row r="2052" spans="1:6" x14ac:dyDescent="0.25">
      <c r="A2052">
        <v>860515523</v>
      </c>
      <c r="B2052" t="s">
        <v>231</v>
      </c>
      <c r="D2052">
        <v>2015</v>
      </c>
      <c r="E2052" t="s">
        <v>16</v>
      </c>
      <c r="F2052" s="1">
        <v>217570</v>
      </c>
    </row>
    <row r="2053" spans="1:6" x14ac:dyDescent="0.25">
      <c r="A2053">
        <v>860515523</v>
      </c>
      <c r="B2053" t="s">
        <v>231</v>
      </c>
      <c r="D2053">
        <v>2016</v>
      </c>
      <c r="E2053" t="s">
        <v>16</v>
      </c>
      <c r="F2053" s="1">
        <v>452422</v>
      </c>
    </row>
    <row r="2054" spans="1:6" x14ac:dyDescent="0.25">
      <c r="A2054">
        <v>860527800</v>
      </c>
      <c r="B2054" t="s">
        <v>296</v>
      </c>
      <c r="D2054">
        <v>2016</v>
      </c>
      <c r="E2054" t="s">
        <v>16</v>
      </c>
      <c r="F2054" s="1">
        <v>127536</v>
      </c>
    </row>
    <row r="2055" spans="1:6" x14ac:dyDescent="0.25">
      <c r="A2055">
        <v>860532790</v>
      </c>
      <c r="B2055" t="s">
        <v>374</v>
      </c>
      <c r="D2055">
        <v>2016</v>
      </c>
      <c r="E2055" t="s">
        <v>16</v>
      </c>
      <c r="F2055" s="1">
        <v>314837</v>
      </c>
    </row>
    <row r="2056" spans="1:6" x14ac:dyDescent="0.25">
      <c r="A2056">
        <v>890205645</v>
      </c>
      <c r="B2056" t="s">
        <v>166</v>
      </c>
      <c r="D2056">
        <v>2016</v>
      </c>
      <c r="E2056" t="s">
        <v>16</v>
      </c>
      <c r="F2056" s="1">
        <v>21564360</v>
      </c>
    </row>
    <row r="2057" spans="1:6" x14ac:dyDescent="0.25">
      <c r="A2057">
        <v>890312765</v>
      </c>
      <c r="B2057" t="s">
        <v>363</v>
      </c>
      <c r="D2057">
        <v>2016</v>
      </c>
      <c r="E2057" t="s">
        <v>16</v>
      </c>
      <c r="F2057" s="1">
        <v>-5832378</v>
      </c>
    </row>
    <row r="2058" spans="1:6" x14ac:dyDescent="0.25">
      <c r="A2058">
        <v>890806999</v>
      </c>
      <c r="B2058" t="s">
        <v>366</v>
      </c>
      <c r="D2058">
        <v>2016</v>
      </c>
      <c r="E2058" t="s">
        <v>16</v>
      </c>
      <c r="F2058" s="1">
        <v>687197</v>
      </c>
    </row>
    <row r="2059" spans="1:6" x14ac:dyDescent="0.25">
      <c r="A2059">
        <v>890903035</v>
      </c>
      <c r="B2059" t="s">
        <v>369</v>
      </c>
      <c r="D2059">
        <v>2015</v>
      </c>
      <c r="E2059" t="s">
        <v>16</v>
      </c>
      <c r="F2059" s="1">
        <v>20669813</v>
      </c>
    </row>
    <row r="2060" spans="1:6" x14ac:dyDescent="0.25">
      <c r="A2060">
        <v>890903035</v>
      </c>
      <c r="B2060" t="s">
        <v>369</v>
      </c>
      <c r="D2060">
        <v>2016</v>
      </c>
      <c r="E2060" t="s">
        <v>16</v>
      </c>
      <c r="F2060" s="1">
        <v>21492405</v>
      </c>
    </row>
    <row r="2061" spans="1:6" x14ac:dyDescent="0.25">
      <c r="A2061">
        <v>890903055</v>
      </c>
      <c r="B2061" t="s">
        <v>232</v>
      </c>
      <c r="D2061">
        <v>2015</v>
      </c>
      <c r="E2061" t="s">
        <v>16</v>
      </c>
      <c r="F2061" s="1">
        <v>3430796</v>
      </c>
    </row>
    <row r="2062" spans="1:6" x14ac:dyDescent="0.25">
      <c r="A2062">
        <v>890903055</v>
      </c>
      <c r="B2062" t="s">
        <v>232</v>
      </c>
      <c r="D2062">
        <v>2016</v>
      </c>
      <c r="E2062" t="s">
        <v>16</v>
      </c>
      <c r="F2062" s="1">
        <v>3135374</v>
      </c>
    </row>
    <row r="2063" spans="1:6" x14ac:dyDescent="0.25">
      <c r="A2063">
        <v>890905022</v>
      </c>
      <c r="B2063" t="s">
        <v>370</v>
      </c>
      <c r="D2063">
        <v>2015</v>
      </c>
      <c r="E2063" t="s">
        <v>16</v>
      </c>
      <c r="F2063" s="1">
        <v>2505686</v>
      </c>
    </row>
    <row r="2064" spans="1:6" x14ac:dyDescent="0.25">
      <c r="A2064">
        <v>890905022</v>
      </c>
      <c r="B2064" t="s">
        <v>370</v>
      </c>
      <c r="D2064">
        <v>2016</v>
      </c>
      <c r="E2064" t="s">
        <v>16</v>
      </c>
      <c r="F2064" s="1">
        <v>3754410</v>
      </c>
    </row>
    <row r="2065" spans="1:6" x14ac:dyDescent="0.25">
      <c r="A2065">
        <v>890908097</v>
      </c>
      <c r="B2065" t="s">
        <v>377</v>
      </c>
      <c r="D2065">
        <v>2016</v>
      </c>
      <c r="E2065" t="s">
        <v>16</v>
      </c>
      <c r="F2065" s="1">
        <v>1243004</v>
      </c>
    </row>
    <row r="2066" spans="1:6" x14ac:dyDescent="0.25">
      <c r="A2066">
        <v>890908901</v>
      </c>
      <c r="B2066" t="s">
        <v>372</v>
      </c>
      <c r="D2066">
        <v>2015</v>
      </c>
      <c r="E2066" t="s">
        <v>16</v>
      </c>
      <c r="F2066" s="1">
        <v>746030</v>
      </c>
    </row>
    <row r="2067" spans="1:6" x14ac:dyDescent="0.25">
      <c r="A2067">
        <v>890908901</v>
      </c>
      <c r="B2067" t="s">
        <v>372</v>
      </c>
      <c r="D2067">
        <v>2016</v>
      </c>
      <c r="E2067" t="s">
        <v>16</v>
      </c>
      <c r="F2067" s="1">
        <v>2201332</v>
      </c>
    </row>
    <row r="2068" spans="1:6" x14ac:dyDescent="0.25">
      <c r="A2068">
        <v>890911431</v>
      </c>
      <c r="B2068" t="s">
        <v>378</v>
      </c>
      <c r="D2068">
        <v>2016</v>
      </c>
      <c r="E2068" t="s">
        <v>16</v>
      </c>
      <c r="F2068" s="1">
        <v>7775111</v>
      </c>
    </row>
    <row r="2069" spans="1:6" x14ac:dyDescent="0.25">
      <c r="A2069">
        <v>890920656</v>
      </c>
      <c r="B2069" t="s">
        <v>302</v>
      </c>
      <c r="D2069">
        <v>2016</v>
      </c>
      <c r="E2069" t="s">
        <v>16</v>
      </c>
      <c r="F2069" s="1">
        <v>1118209</v>
      </c>
    </row>
    <row r="2070" spans="1:6" x14ac:dyDescent="0.25">
      <c r="A2070">
        <v>890928186</v>
      </c>
      <c r="B2070" t="s">
        <v>303</v>
      </c>
      <c r="D2070">
        <v>2016</v>
      </c>
      <c r="E2070" t="s">
        <v>16</v>
      </c>
      <c r="F2070" s="1">
        <v>527420</v>
      </c>
    </row>
    <row r="2071" spans="1:6" x14ac:dyDescent="0.25">
      <c r="A2071">
        <v>890932424</v>
      </c>
      <c r="B2071" t="s">
        <v>379</v>
      </c>
      <c r="D2071">
        <v>2016</v>
      </c>
      <c r="E2071" t="s">
        <v>16</v>
      </c>
      <c r="F2071" s="1">
        <v>9606651</v>
      </c>
    </row>
    <row r="2072" spans="1:6" x14ac:dyDescent="0.25">
      <c r="A2072">
        <v>890939355</v>
      </c>
      <c r="B2072" t="s">
        <v>35</v>
      </c>
      <c r="D2072">
        <v>2016</v>
      </c>
      <c r="E2072" t="s">
        <v>16</v>
      </c>
      <c r="F2072" s="1">
        <v>2192266</v>
      </c>
    </row>
    <row r="2073" spans="1:6" x14ac:dyDescent="0.25">
      <c r="A2073">
        <v>890940026</v>
      </c>
      <c r="B2073" t="s">
        <v>304</v>
      </c>
      <c r="D2073">
        <v>2016</v>
      </c>
      <c r="E2073" t="s">
        <v>16</v>
      </c>
      <c r="F2073" s="1">
        <v>63689</v>
      </c>
    </row>
    <row r="2074" spans="1:6" x14ac:dyDescent="0.25">
      <c r="A2074">
        <v>900018975</v>
      </c>
      <c r="B2074" t="s">
        <v>376</v>
      </c>
      <c r="D2074">
        <v>2015</v>
      </c>
      <c r="E2074" t="s">
        <v>16</v>
      </c>
      <c r="F2074" s="1">
        <v>9126768</v>
      </c>
    </row>
    <row r="2075" spans="1:6" x14ac:dyDescent="0.25">
      <c r="A2075">
        <v>900018975</v>
      </c>
      <c r="B2075" t="s">
        <v>376</v>
      </c>
      <c r="D2075">
        <v>2016</v>
      </c>
      <c r="E2075" t="s">
        <v>16</v>
      </c>
      <c r="F2075" s="1">
        <v>5359188</v>
      </c>
    </row>
    <row r="2076" spans="1:6" x14ac:dyDescent="0.25">
      <c r="A2076">
        <v>900035722</v>
      </c>
      <c r="B2076" t="s">
        <v>298</v>
      </c>
      <c r="D2076">
        <v>2016</v>
      </c>
      <c r="E2076" t="s">
        <v>16</v>
      </c>
      <c r="F2076" s="1">
        <v>258799</v>
      </c>
    </row>
    <row r="2077" spans="1:6" x14ac:dyDescent="0.25">
      <c r="A2077">
        <v>900087151</v>
      </c>
      <c r="B2077" t="s">
        <v>383</v>
      </c>
      <c r="D2077">
        <v>2016</v>
      </c>
      <c r="E2077" t="s">
        <v>16</v>
      </c>
      <c r="F2077" s="1">
        <v>-382154</v>
      </c>
    </row>
    <row r="2078" spans="1:6" x14ac:dyDescent="0.25">
      <c r="A2078">
        <v>900139110</v>
      </c>
      <c r="B2078" t="s">
        <v>301</v>
      </c>
      <c r="D2078">
        <v>2016</v>
      </c>
      <c r="E2078" t="s">
        <v>16</v>
      </c>
      <c r="F2078" s="1">
        <v>3410127</v>
      </c>
    </row>
    <row r="2079" spans="1:6" x14ac:dyDescent="0.25">
      <c r="A2079">
        <v>900190385</v>
      </c>
      <c r="B2079" t="s">
        <v>380</v>
      </c>
      <c r="D2079">
        <v>2015</v>
      </c>
      <c r="E2079" t="s">
        <v>16</v>
      </c>
      <c r="F2079" s="1">
        <v>3929615</v>
      </c>
    </row>
    <row r="2080" spans="1:6" x14ac:dyDescent="0.25">
      <c r="A2080">
        <v>900192242</v>
      </c>
      <c r="B2080" t="s">
        <v>381</v>
      </c>
      <c r="D2080" t="s">
        <v>398</v>
      </c>
      <c r="E2080" t="s">
        <v>16</v>
      </c>
      <c r="F2080" s="1">
        <v>5770795</v>
      </c>
    </row>
    <row r="2081" spans="1:6" x14ac:dyDescent="0.25">
      <c r="A2081">
        <v>900192242</v>
      </c>
      <c r="B2081" t="s">
        <v>381</v>
      </c>
      <c r="D2081" t="s">
        <v>399</v>
      </c>
      <c r="E2081" t="s">
        <v>16</v>
      </c>
      <c r="F2081" s="1">
        <v>-4346608</v>
      </c>
    </row>
    <row r="2082" spans="1:6" x14ac:dyDescent="0.25">
      <c r="A2082">
        <v>900192242</v>
      </c>
      <c r="B2082" t="s">
        <v>381</v>
      </c>
      <c r="D2082" t="s">
        <v>402</v>
      </c>
      <c r="E2082" t="s">
        <v>16</v>
      </c>
      <c r="F2082" s="1">
        <v>11530107</v>
      </c>
    </row>
    <row r="2083" spans="1:6" x14ac:dyDescent="0.25">
      <c r="A2083">
        <v>900192726</v>
      </c>
      <c r="B2083" t="s">
        <v>382</v>
      </c>
      <c r="D2083">
        <v>2016</v>
      </c>
      <c r="E2083" t="s">
        <v>16</v>
      </c>
      <c r="F2083" s="1">
        <v>56218</v>
      </c>
    </row>
    <row r="2084" spans="1:6" x14ac:dyDescent="0.25">
      <c r="A2084">
        <v>900193192</v>
      </c>
      <c r="B2084" t="s">
        <v>305</v>
      </c>
      <c r="D2084">
        <v>2016</v>
      </c>
      <c r="E2084" t="s">
        <v>16</v>
      </c>
      <c r="F2084" s="1">
        <v>366052</v>
      </c>
    </row>
    <row r="2085" spans="1:6" x14ac:dyDescent="0.25">
      <c r="A2085">
        <v>900205547</v>
      </c>
      <c r="B2085" t="s">
        <v>233</v>
      </c>
      <c r="D2085">
        <v>2015</v>
      </c>
      <c r="E2085" t="s">
        <v>16</v>
      </c>
      <c r="F2085" s="1">
        <v>14900</v>
      </c>
    </row>
    <row r="2086" spans="1:6" x14ac:dyDescent="0.25">
      <c r="A2086">
        <v>900205547</v>
      </c>
      <c r="B2086" t="s">
        <v>233</v>
      </c>
      <c r="D2086">
        <v>2016</v>
      </c>
      <c r="E2086" t="s">
        <v>16</v>
      </c>
      <c r="F2086" s="1">
        <v>244074</v>
      </c>
    </row>
    <row r="2087" spans="1:6" x14ac:dyDescent="0.25">
      <c r="A2087">
        <v>900206480</v>
      </c>
      <c r="B2087" t="s">
        <v>306</v>
      </c>
      <c r="D2087">
        <v>2016</v>
      </c>
      <c r="E2087" t="s">
        <v>16</v>
      </c>
      <c r="F2087" s="1">
        <v>1451191</v>
      </c>
    </row>
    <row r="2088" spans="1:6" x14ac:dyDescent="0.25">
      <c r="A2088">
        <v>900206483</v>
      </c>
      <c r="B2088" t="s">
        <v>307</v>
      </c>
      <c r="D2088">
        <v>2016</v>
      </c>
      <c r="E2088" t="s">
        <v>16</v>
      </c>
      <c r="F2088" s="1">
        <v>241441</v>
      </c>
    </row>
    <row r="2089" spans="1:6" x14ac:dyDescent="0.25">
      <c r="A2089">
        <v>900315057</v>
      </c>
      <c r="B2089" t="s">
        <v>385</v>
      </c>
      <c r="D2089">
        <v>2016</v>
      </c>
      <c r="E2089" t="s">
        <v>16</v>
      </c>
      <c r="F2089" s="1">
        <v>35472</v>
      </c>
    </row>
    <row r="2090" spans="1:6" x14ac:dyDescent="0.25">
      <c r="A2090">
        <v>900378893</v>
      </c>
      <c r="B2090" t="s">
        <v>386</v>
      </c>
      <c r="D2090">
        <v>2015</v>
      </c>
      <c r="E2090" t="s">
        <v>16</v>
      </c>
      <c r="F2090" s="1">
        <v>4120626</v>
      </c>
    </row>
    <row r="2091" spans="1:6" x14ac:dyDescent="0.25">
      <c r="A2091">
        <v>900378893</v>
      </c>
      <c r="B2091" t="s">
        <v>386</v>
      </c>
      <c r="D2091">
        <v>2016</v>
      </c>
      <c r="E2091" t="s">
        <v>16</v>
      </c>
      <c r="F2091" s="1">
        <v>5859032</v>
      </c>
    </row>
    <row r="2092" spans="1:6" x14ac:dyDescent="0.25">
      <c r="A2092">
        <v>900390238</v>
      </c>
      <c r="B2092" t="s">
        <v>177</v>
      </c>
      <c r="D2092" t="s">
        <v>398</v>
      </c>
      <c r="E2092" t="s">
        <v>16</v>
      </c>
      <c r="F2092" s="1">
        <v>13787385</v>
      </c>
    </row>
    <row r="2093" spans="1:6" x14ac:dyDescent="0.25">
      <c r="A2093">
        <v>900390238</v>
      </c>
      <c r="B2093" t="s">
        <v>177</v>
      </c>
      <c r="D2093" t="s">
        <v>399</v>
      </c>
      <c r="E2093" t="s">
        <v>16</v>
      </c>
      <c r="F2093" s="1">
        <v>14573195</v>
      </c>
    </row>
    <row r="2094" spans="1:6" x14ac:dyDescent="0.25">
      <c r="A2094">
        <v>900390238</v>
      </c>
      <c r="B2094" t="s">
        <v>177</v>
      </c>
      <c r="D2094" t="s">
        <v>402</v>
      </c>
      <c r="E2094" t="s">
        <v>16</v>
      </c>
      <c r="F2094" s="1">
        <v>22496842</v>
      </c>
    </row>
    <row r="2095" spans="1:6" x14ac:dyDescent="0.25">
      <c r="A2095">
        <v>900413588</v>
      </c>
      <c r="B2095" t="s">
        <v>37</v>
      </c>
      <c r="D2095">
        <v>2016</v>
      </c>
      <c r="E2095" t="s">
        <v>16</v>
      </c>
      <c r="F2095" s="1">
        <v>1925042</v>
      </c>
    </row>
    <row r="2096" spans="1:6" x14ac:dyDescent="0.25">
      <c r="A2096">
        <v>900521357</v>
      </c>
      <c r="B2096" t="s">
        <v>175</v>
      </c>
      <c r="D2096">
        <v>2016</v>
      </c>
      <c r="E2096" t="s">
        <v>16</v>
      </c>
      <c r="F2096" s="1">
        <v>3582619</v>
      </c>
    </row>
    <row r="2097" spans="1:6" x14ac:dyDescent="0.25">
      <c r="A2097">
        <v>900535441</v>
      </c>
      <c r="B2097" t="s">
        <v>308</v>
      </c>
      <c r="D2097">
        <v>2016</v>
      </c>
      <c r="E2097" t="s">
        <v>16</v>
      </c>
      <c r="F2097" s="1">
        <v>1388</v>
      </c>
    </row>
    <row r="2098" spans="1:6" x14ac:dyDescent="0.25">
      <c r="A2098">
        <v>900668954</v>
      </c>
      <c r="B2098" t="s">
        <v>387</v>
      </c>
      <c r="D2098">
        <v>2016</v>
      </c>
      <c r="E2098" t="s">
        <v>16</v>
      </c>
      <c r="F2098" s="1">
        <v>611220</v>
      </c>
    </row>
    <row r="2099" spans="1:6" x14ac:dyDescent="0.25">
      <c r="A2099">
        <v>900749166</v>
      </c>
      <c r="B2099" t="s">
        <v>182</v>
      </c>
      <c r="D2099">
        <v>2016</v>
      </c>
      <c r="E2099" t="s">
        <v>16</v>
      </c>
      <c r="F2099" s="1">
        <v>10722856</v>
      </c>
    </row>
    <row r="2100" spans="1:6" x14ac:dyDescent="0.25">
      <c r="A2100">
        <v>900797732</v>
      </c>
      <c r="B2100" t="s">
        <v>181</v>
      </c>
      <c r="D2100">
        <v>2016</v>
      </c>
      <c r="E2100" t="s">
        <v>16</v>
      </c>
      <c r="F2100" s="1">
        <v>1538335</v>
      </c>
    </row>
    <row r="2101" spans="1:6" x14ac:dyDescent="0.25">
      <c r="A2101">
        <v>900818642</v>
      </c>
      <c r="B2101" t="s">
        <v>169</v>
      </c>
      <c r="D2101">
        <v>2016</v>
      </c>
      <c r="E2101" t="s">
        <v>16</v>
      </c>
      <c r="F2101" s="1">
        <v>754524</v>
      </c>
    </row>
    <row r="2102" spans="1:6" x14ac:dyDescent="0.25">
      <c r="A2102">
        <v>800014246</v>
      </c>
      <c r="B2102" t="s">
        <v>332</v>
      </c>
      <c r="D2102">
        <v>2016</v>
      </c>
      <c r="E2102" t="s">
        <v>444</v>
      </c>
      <c r="F2102" s="1">
        <v>-10185517</v>
      </c>
    </row>
    <row r="2103" spans="1:6" x14ac:dyDescent="0.25">
      <c r="A2103">
        <v>800014246</v>
      </c>
      <c r="B2103" t="s">
        <v>332</v>
      </c>
      <c r="D2103">
        <v>2017</v>
      </c>
      <c r="E2103" t="s">
        <v>444</v>
      </c>
      <c r="F2103" s="1">
        <v>7731331</v>
      </c>
    </row>
    <row r="2104" spans="1:6" x14ac:dyDescent="0.25">
      <c r="A2104">
        <v>800028455</v>
      </c>
      <c r="B2104" t="s">
        <v>0</v>
      </c>
      <c r="D2104">
        <v>2016</v>
      </c>
      <c r="E2104" t="s">
        <v>444</v>
      </c>
      <c r="F2104" s="1">
        <v>179589</v>
      </c>
    </row>
    <row r="2105" spans="1:6" x14ac:dyDescent="0.25">
      <c r="A2105">
        <v>800093117</v>
      </c>
      <c r="B2105" t="s">
        <v>334</v>
      </c>
      <c r="D2105">
        <v>2016</v>
      </c>
      <c r="E2105" t="s">
        <v>444</v>
      </c>
      <c r="F2105" s="1">
        <v>66055168</v>
      </c>
    </row>
    <row r="2106" spans="1:6" x14ac:dyDescent="0.25">
      <c r="A2106">
        <v>800093117</v>
      </c>
      <c r="B2106" t="s">
        <v>334</v>
      </c>
      <c r="D2106">
        <v>2017</v>
      </c>
      <c r="E2106" t="s">
        <v>444</v>
      </c>
      <c r="F2106" s="1">
        <v>36671773</v>
      </c>
    </row>
    <row r="2107" spans="1:6" x14ac:dyDescent="0.25">
      <c r="A2107">
        <v>800094968</v>
      </c>
      <c r="B2107" t="s">
        <v>336</v>
      </c>
      <c r="D2107">
        <v>2016</v>
      </c>
      <c r="E2107" t="s">
        <v>444</v>
      </c>
      <c r="F2107" s="1">
        <v>74916170</v>
      </c>
    </row>
    <row r="2108" spans="1:6" x14ac:dyDescent="0.25">
      <c r="A2108">
        <v>800094968</v>
      </c>
      <c r="B2108" t="s">
        <v>336</v>
      </c>
      <c r="D2108">
        <v>2017</v>
      </c>
      <c r="E2108" t="s">
        <v>444</v>
      </c>
      <c r="F2108" s="1">
        <v>24613982</v>
      </c>
    </row>
    <row r="2109" spans="1:6" x14ac:dyDescent="0.25">
      <c r="A2109">
        <v>800095951</v>
      </c>
      <c r="B2109" t="s">
        <v>338</v>
      </c>
      <c r="D2109">
        <v>2016</v>
      </c>
      <c r="E2109" t="s">
        <v>444</v>
      </c>
      <c r="F2109" s="1">
        <v>3293232</v>
      </c>
    </row>
    <row r="2110" spans="1:6" x14ac:dyDescent="0.25">
      <c r="A2110">
        <v>800095951</v>
      </c>
      <c r="B2110" t="s">
        <v>338</v>
      </c>
      <c r="D2110">
        <v>2017</v>
      </c>
      <c r="E2110" t="s">
        <v>444</v>
      </c>
      <c r="F2110" s="1">
        <v>2758165</v>
      </c>
    </row>
    <row r="2111" spans="1:6" x14ac:dyDescent="0.25">
      <c r="A2111">
        <v>800140959</v>
      </c>
      <c r="B2111" t="s">
        <v>340</v>
      </c>
      <c r="D2111">
        <v>2016</v>
      </c>
      <c r="E2111" t="s">
        <v>444</v>
      </c>
      <c r="F2111" s="1">
        <v>4034952</v>
      </c>
    </row>
    <row r="2112" spans="1:6" x14ac:dyDescent="0.25">
      <c r="A2112">
        <v>800140959</v>
      </c>
      <c r="B2112" t="s">
        <v>340</v>
      </c>
      <c r="D2112">
        <v>2017</v>
      </c>
      <c r="E2112" t="s">
        <v>444</v>
      </c>
      <c r="F2112" s="1">
        <v>2972756</v>
      </c>
    </row>
    <row r="2113" spans="1:6" x14ac:dyDescent="0.25">
      <c r="A2113">
        <v>800173155</v>
      </c>
      <c r="B2113" t="s">
        <v>341</v>
      </c>
      <c r="D2113">
        <v>2015</v>
      </c>
      <c r="E2113" t="s">
        <v>444</v>
      </c>
      <c r="F2113" s="1">
        <v>78158326</v>
      </c>
    </row>
    <row r="2114" spans="1:6" x14ac:dyDescent="0.25">
      <c r="A2114">
        <v>800173155</v>
      </c>
      <c r="B2114" t="s">
        <v>341</v>
      </c>
      <c r="D2114">
        <v>2016</v>
      </c>
      <c r="E2114" t="s">
        <v>444</v>
      </c>
      <c r="F2114" s="1">
        <v>45799222</v>
      </c>
    </row>
    <row r="2115" spans="1:6" x14ac:dyDescent="0.25">
      <c r="A2115">
        <v>800173155</v>
      </c>
      <c r="B2115" t="s">
        <v>341</v>
      </c>
      <c r="D2115">
        <v>2017</v>
      </c>
      <c r="E2115" t="s">
        <v>444</v>
      </c>
      <c r="F2115" s="1">
        <v>29151768</v>
      </c>
    </row>
    <row r="2116" spans="1:6" x14ac:dyDescent="0.25">
      <c r="A2116">
        <v>800182330</v>
      </c>
      <c r="B2116" t="s">
        <v>342</v>
      </c>
      <c r="D2116">
        <v>2016</v>
      </c>
      <c r="E2116" t="s">
        <v>444</v>
      </c>
      <c r="F2116" s="1">
        <v>14445236</v>
      </c>
    </row>
    <row r="2117" spans="1:6" x14ac:dyDescent="0.25">
      <c r="A2117">
        <v>800182330</v>
      </c>
      <c r="B2117" t="s">
        <v>342</v>
      </c>
      <c r="D2117">
        <v>2017</v>
      </c>
      <c r="E2117" t="s">
        <v>444</v>
      </c>
      <c r="F2117" s="1">
        <v>6217672</v>
      </c>
    </row>
    <row r="2118" spans="1:6" x14ac:dyDescent="0.25">
      <c r="A2118">
        <v>800185295</v>
      </c>
      <c r="B2118" t="s">
        <v>344</v>
      </c>
      <c r="D2118">
        <v>2015</v>
      </c>
      <c r="E2118" t="s">
        <v>444</v>
      </c>
      <c r="F2118" s="1">
        <v>47465778</v>
      </c>
    </row>
    <row r="2119" spans="1:6" x14ac:dyDescent="0.25">
      <c r="A2119">
        <v>800185295</v>
      </c>
      <c r="B2119" t="s">
        <v>344</v>
      </c>
      <c r="D2119">
        <v>2016</v>
      </c>
      <c r="E2119" t="s">
        <v>444</v>
      </c>
      <c r="F2119" s="1">
        <v>106177682</v>
      </c>
    </row>
    <row r="2120" spans="1:6" x14ac:dyDescent="0.25">
      <c r="A2120">
        <v>800185295</v>
      </c>
      <c r="B2120" t="s">
        <v>344</v>
      </c>
      <c r="D2120">
        <v>2017</v>
      </c>
      <c r="E2120" t="s">
        <v>444</v>
      </c>
      <c r="F2120" s="1">
        <v>36024523</v>
      </c>
    </row>
    <row r="2121" spans="1:6" x14ac:dyDescent="0.25">
      <c r="A2121">
        <v>800200598</v>
      </c>
      <c r="B2121" t="s">
        <v>345</v>
      </c>
      <c r="D2121">
        <v>2016</v>
      </c>
      <c r="E2121" t="s">
        <v>444</v>
      </c>
      <c r="F2121" s="1">
        <v>25115891</v>
      </c>
    </row>
    <row r="2122" spans="1:6" x14ac:dyDescent="0.25">
      <c r="A2122">
        <v>800200598</v>
      </c>
      <c r="B2122" t="s">
        <v>345</v>
      </c>
      <c r="D2122">
        <v>2017</v>
      </c>
      <c r="E2122" t="s">
        <v>444</v>
      </c>
      <c r="F2122" s="1">
        <v>18604434</v>
      </c>
    </row>
    <row r="2123" spans="1:6" x14ac:dyDescent="0.25">
      <c r="A2123">
        <v>800208146</v>
      </c>
      <c r="B2123" t="s">
        <v>346</v>
      </c>
      <c r="D2123">
        <v>2016</v>
      </c>
      <c r="E2123" t="s">
        <v>444</v>
      </c>
      <c r="F2123" s="1">
        <v>43574598</v>
      </c>
    </row>
    <row r="2124" spans="1:6" x14ac:dyDescent="0.25">
      <c r="A2124">
        <v>800208146</v>
      </c>
      <c r="B2124" t="s">
        <v>346</v>
      </c>
      <c r="D2124">
        <v>2017</v>
      </c>
      <c r="E2124" t="s">
        <v>444</v>
      </c>
      <c r="F2124" s="1">
        <v>31261171</v>
      </c>
    </row>
    <row r="2125" spans="1:6" x14ac:dyDescent="0.25">
      <c r="A2125">
        <v>800233881</v>
      </c>
      <c r="B2125" t="s">
        <v>161</v>
      </c>
      <c r="D2125">
        <v>2016</v>
      </c>
      <c r="E2125" t="s">
        <v>444</v>
      </c>
      <c r="F2125" s="1">
        <v>31149392</v>
      </c>
    </row>
    <row r="2126" spans="1:6" x14ac:dyDescent="0.25">
      <c r="A2126">
        <v>800233881</v>
      </c>
      <c r="B2126" t="s">
        <v>161</v>
      </c>
      <c r="D2126">
        <v>2017</v>
      </c>
      <c r="E2126" t="s">
        <v>444</v>
      </c>
      <c r="F2126" s="1">
        <v>-27817439</v>
      </c>
    </row>
    <row r="2127" spans="1:6" x14ac:dyDescent="0.25">
      <c r="A2127">
        <v>800240724</v>
      </c>
      <c r="B2127" t="s">
        <v>348</v>
      </c>
      <c r="D2127">
        <v>2016</v>
      </c>
      <c r="E2127" t="s">
        <v>444</v>
      </c>
      <c r="F2127" s="1">
        <v>25537359</v>
      </c>
    </row>
    <row r="2128" spans="1:6" x14ac:dyDescent="0.25">
      <c r="A2128">
        <v>800240724</v>
      </c>
      <c r="B2128" t="s">
        <v>348</v>
      </c>
      <c r="D2128">
        <v>2017</v>
      </c>
      <c r="E2128" t="s">
        <v>444</v>
      </c>
      <c r="F2128" s="1">
        <v>8723405</v>
      </c>
    </row>
    <row r="2129" spans="1:6" x14ac:dyDescent="0.25">
      <c r="A2129">
        <v>811032292</v>
      </c>
      <c r="B2129" t="s">
        <v>349</v>
      </c>
      <c r="D2129">
        <v>2016</v>
      </c>
      <c r="E2129" t="s">
        <v>444</v>
      </c>
      <c r="F2129" s="1">
        <v>36007764</v>
      </c>
    </row>
    <row r="2130" spans="1:6" x14ac:dyDescent="0.25">
      <c r="A2130">
        <v>811032292</v>
      </c>
      <c r="B2130" t="s">
        <v>349</v>
      </c>
      <c r="D2130">
        <v>2017</v>
      </c>
      <c r="E2130" t="s">
        <v>444</v>
      </c>
      <c r="F2130" s="1">
        <v>19565012</v>
      </c>
    </row>
    <row r="2131" spans="1:6" x14ac:dyDescent="0.25">
      <c r="A2131">
        <v>830023542</v>
      </c>
      <c r="B2131" t="s">
        <v>146</v>
      </c>
      <c r="D2131">
        <v>2015</v>
      </c>
      <c r="E2131" t="s">
        <v>444</v>
      </c>
      <c r="F2131" s="1">
        <v>11940617</v>
      </c>
    </row>
    <row r="2132" spans="1:6" x14ac:dyDescent="0.25">
      <c r="A2132">
        <v>830023542</v>
      </c>
      <c r="B2132" t="s">
        <v>146</v>
      </c>
      <c r="D2132">
        <v>2016</v>
      </c>
      <c r="E2132" t="s">
        <v>444</v>
      </c>
      <c r="F2132" s="1">
        <v>30170316</v>
      </c>
    </row>
    <row r="2133" spans="1:6" x14ac:dyDescent="0.25">
      <c r="A2133">
        <v>830023542</v>
      </c>
      <c r="B2133" t="s">
        <v>146</v>
      </c>
      <c r="D2133">
        <v>2017</v>
      </c>
      <c r="E2133" t="s">
        <v>444</v>
      </c>
      <c r="F2133" s="1">
        <v>21151491</v>
      </c>
    </row>
    <row r="2134" spans="1:6" x14ac:dyDescent="0.25">
      <c r="A2134">
        <v>830058272</v>
      </c>
      <c r="B2134" t="s">
        <v>352</v>
      </c>
      <c r="D2134">
        <v>2015</v>
      </c>
      <c r="E2134" t="s">
        <v>444</v>
      </c>
      <c r="F2134" s="1">
        <v>325449</v>
      </c>
    </row>
    <row r="2135" spans="1:6" x14ac:dyDescent="0.25">
      <c r="A2135">
        <v>830058272</v>
      </c>
      <c r="B2135" t="s">
        <v>352</v>
      </c>
      <c r="D2135">
        <v>2016</v>
      </c>
      <c r="E2135" t="s">
        <v>444</v>
      </c>
      <c r="F2135" s="1">
        <v>-3991294</v>
      </c>
    </row>
    <row r="2136" spans="1:6" x14ac:dyDescent="0.25">
      <c r="A2136">
        <v>830058272</v>
      </c>
      <c r="B2136" t="s">
        <v>352</v>
      </c>
      <c r="D2136">
        <v>2017</v>
      </c>
      <c r="E2136" t="s">
        <v>444</v>
      </c>
      <c r="F2136" s="1">
        <v>-11388992</v>
      </c>
    </row>
    <row r="2137" spans="1:6" x14ac:dyDescent="0.25">
      <c r="A2137">
        <v>830094920</v>
      </c>
      <c r="B2137" t="s">
        <v>350</v>
      </c>
      <c r="D2137">
        <v>2016</v>
      </c>
      <c r="E2137" t="s">
        <v>444</v>
      </c>
      <c r="F2137" s="1">
        <v>147837952</v>
      </c>
    </row>
    <row r="2138" spans="1:6" x14ac:dyDescent="0.25">
      <c r="A2138">
        <v>830094920</v>
      </c>
      <c r="B2138" t="s">
        <v>350</v>
      </c>
      <c r="D2138">
        <v>2017</v>
      </c>
      <c r="E2138" t="s">
        <v>444</v>
      </c>
      <c r="F2138" s="1">
        <v>46257925</v>
      </c>
    </row>
    <row r="2139" spans="1:6" x14ac:dyDescent="0.25">
      <c r="A2139">
        <v>830097620</v>
      </c>
      <c r="B2139" t="s">
        <v>290</v>
      </c>
      <c r="D2139">
        <v>2016</v>
      </c>
      <c r="E2139" t="s">
        <v>444</v>
      </c>
      <c r="F2139" s="1">
        <v>231307</v>
      </c>
    </row>
    <row r="2140" spans="1:6" x14ac:dyDescent="0.25">
      <c r="A2140">
        <v>830097620</v>
      </c>
      <c r="B2140" t="s">
        <v>290</v>
      </c>
      <c r="D2140">
        <v>2017</v>
      </c>
      <c r="E2140" t="s">
        <v>444</v>
      </c>
      <c r="F2140" s="1">
        <v>645893</v>
      </c>
    </row>
    <row r="2141" spans="1:6" x14ac:dyDescent="0.25">
      <c r="A2141">
        <v>830116629</v>
      </c>
      <c r="B2141" t="s">
        <v>354</v>
      </c>
      <c r="D2141">
        <v>2016</v>
      </c>
      <c r="E2141" t="s">
        <v>444</v>
      </c>
      <c r="F2141" s="1">
        <v>536069</v>
      </c>
    </row>
    <row r="2142" spans="1:6" x14ac:dyDescent="0.25">
      <c r="A2142">
        <v>830116629</v>
      </c>
      <c r="B2142" t="s">
        <v>354</v>
      </c>
      <c r="D2142">
        <v>2017</v>
      </c>
      <c r="E2142" t="s">
        <v>444</v>
      </c>
      <c r="F2142" s="1">
        <v>-384</v>
      </c>
    </row>
    <row r="2143" spans="1:6" x14ac:dyDescent="0.25">
      <c r="A2143">
        <v>830124992</v>
      </c>
      <c r="B2143" t="s">
        <v>357</v>
      </c>
      <c r="D2143">
        <v>2015</v>
      </c>
      <c r="E2143" t="s">
        <v>444</v>
      </c>
      <c r="F2143" s="1">
        <v>1289860</v>
      </c>
    </row>
    <row r="2144" spans="1:6" x14ac:dyDescent="0.25">
      <c r="A2144">
        <v>830124992</v>
      </c>
      <c r="B2144" t="s">
        <v>357</v>
      </c>
      <c r="D2144">
        <v>2016</v>
      </c>
      <c r="E2144" t="s">
        <v>444</v>
      </c>
      <c r="F2144" s="1">
        <v>246090</v>
      </c>
    </row>
    <row r="2145" spans="1:6" x14ac:dyDescent="0.25">
      <c r="A2145">
        <v>830124992</v>
      </c>
      <c r="B2145" t="s">
        <v>357</v>
      </c>
      <c r="D2145">
        <v>2017</v>
      </c>
      <c r="E2145" t="s">
        <v>444</v>
      </c>
      <c r="F2145" s="1">
        <v>1158143</v>
      </c>
    </row>
    <row r="2146" spans="1:6" x14ac:dyDescent="0.25">
      <c r="A2146">
        <v>860000656</v>
      </c>
      <c r="B2146" t="s">
        <v>221</v>
      </c>
      <c r="D2146">
        <v>2015</v>
      </c>
      <c r="E2146" t="s">
        <v>444</v>
      </c>
      <c r="F2146" s="1">
        <v>13766598</v>
      </c>
    </row>
    <row r="2147" spans="1:6" x14ac:dyDescent="0.25">
      <c r="A2147">
        <v>860000656</v>
      </c>
      <c r="B2147" t="s">
        <v>221</v>
      </c>
      <c r="D2147">
        <v>2016</v>
      </c>
      <c r="E2147" t="s">
        <v>444</v>
      </c>
      <c r="F2147" s="1">
        <v>19863688</v>
      </c>
    </row>
    <row r="2148" spans="1:6" x14ac:dyDescent="0.25">
      <c r="A2148">
        <v>860000656</v>
      </c>
      <c r="B2148" t="s">
        <v>221</v>
      </c>
      <c r="D2148">
        <v>2017</v>
      </c>
      <c r="E2148" t="s">
        <v>444</v>
      </c>
      <c r="F2148" s="1">
        <v>10251389</v>
      </c>
    </row>
    <row r="2149" spans="1:6" x14ac:dyDescent="0.25">
      <c r="A2149">
        <v>860001986</v>
      </c>
      <c r="B2149" t="s">
        <v>293</v>
      </c>
      <c r="D2149">
        <v>2016</v>
      </c>
      <c r="E2149" t="s">
        <v>444</v>
      </c>
      <c r="F2149" s="1">
        <v>6794038</v>
      </c>
    </row>
    <row r="2150" spans="1:6" x14ac:dyDescent="0.25">
      <c r="A2150">
        <v>860001986</v>
      </c>
      <c r="B2150" t="s">
        <v>293</v>
      </c>
      <c r="D2150">
        <v>2017</v>
      </c>
      <c r="E2150" t="s">
        <v>444</v>
      </c>
      <c r="F2150" s="1">
        <v>6228159</v>
      </c>
    </row>
    <row r="2151" spans="1:6" x14ac:dyDescent="0.25">
      <c r="A2151">
        <v>860002837</v>
      </c>
      <c r="B2151" t="s">
        <v>227</v>
      </c>
      <c r="D2151">
        <v>2015</v>
      </c>
      <c r="E2151" t="s">
        <v>444</v>
      </c>
      <c r="F2151" s="1">
        <v>-8638930</v>
      </c>
    </row>
    <row r="2152" spans="1:6" x14ac:dyDescent="0.25">
      <c r="A2152">
        <v>860002837</v>
      </c>
      <c r="B2152" t="s">
        <v>227</v>
      </c>
      <c r="D2152">
        <v>2016</v>
      </c>
      <c r="E2152" t="s">
        <v>444</v>
      </c>
      <c r="F2152" s="1">
        <v>-8203796</v>
      </c>
    </row>
    <row r="2153" spans="1:6" x14ac:dyDescent="0.25">
      <c r="A2153">
        <v>860002837</v>
      </c>
      <c r="B2153" t="s">
        <v>227</v>
      </c>
      <c r="D2153">
        <v>2017</v>
      </c>
      <c r="E2153" t="s">
        <v>444</v>
      </c>
      <c r="F2153" s="1">
        <v>610914</v>
      </c>
    </row>
    <row r="2154" spans="1:6" x14ac:dyDescent="0.25">
      <c r="A2154">
        <v>860009250</v>
      </c>
      <c r="B2154" t="s">
        <v>362</v>
      </c>
      <c r="D2154">
        <v>2016</v>
      </c>
      <c r="E2154" t="s">
        <v>444</v>
      </c>
      <c r="F2154" s="1">
        <v>4411832</v>
      </c>
    </row>
    <row r="2155" spans="1:6" x14ac:dyDescent="0.25">
      <c r="A2155">
        <v>860009250</v>
      </c>
      <c r="B2155" t="s">
        <v>362</v>
      </c>
      <c r="D2155">
        <v>2017</v>
      </c>
      <c r="E2155" t="s">
        <v>444</v>
      </c>
      <c r="F2155" s="1">
        <v>3965455</v>
      </c>
    </row>
    <row r="2156" spans="1:6" x14ac:dyDescent="0.25">
      <c r="A2156">
        <v>860014285</v>
      </c>
      <c r="B2156" t="s">
        <v>356</v>
      </c>
      <c r="D2156">
        <v>2016</v>
      </c>
      <c r="E2156" t="s">
        <v>444</v>
      </c>
      <c r="F2156" s="1">
        <v>2415038</v>
      </c>
    </row>
    <row r="2157" spans="1:6" x14ac:dyDescent="0.25">
      <c r="A2157">
        <v>860014285</v>
      </c>
      <c r="B2157" t="s">
        <v>356</v>
      </c>
      <c r="D2157">
        <v>2017</v>
      </c>
      <c r="E2157" t="s">
        <v>444</v>
      </c>
      <c r="F2157" s="1">
        <v>1051101</v>
      </c>
    </row>
    <row r="2158" spans="1:6" x14ac:dyDescent="0.25">
      <c r="A2158">
        <v>860031361</v>
      </c>
      <c r="B2158" t="s">
        <v>297</v>
      </c>
      <c r="D2158">
        <v>2016</v>
      </c>
      <c r="E2158" t="s">
        <v>444</v>
      </c>
      <c r="F2158" s="1">
        <v>10099390</v>
      </c>
    </row>
    <row r="2159" spans="1:6" x14ac:dyDescent="0.25">
      <c r="A2159">
        <v>860031361</v>
      </c>
      <c r="B2159" t="s">
        <v>297</v>
      </c>
      <c r="D2159">
        <v>2017</v>
      </c>
      <c r="E2159" t="s">
        <v>444</v>
      </c>
      <c r="F2159" s="1">
        <v>638724</v>
      </c>
    </row>
    <row r="2160" spans="1:6" x14ac:dyDescent="0.25">
      <c r="A2160">
        <v>860035996</v>
      </c>
      <c r="B2160" t="s">
        <v>229</v>
      </c>
      <c r="D2160">
        <v>2015</v>
      </c>
      <c r="E2160" t="s">
        <v>444</v>
      </c>
      <c r="F2160" s="1">
        <v>-875399</v>
      </c>
    </row>
    <row r="2161" spans="1:6" x14ac:dyDescent="0.25">
      <c r="A2161">
        <v>860035996</v>
      </c>
      <c r="B2161" t="s">
        <v>229</v>
      </c>
      <c r="D2161">
        <v>2016</v>
      </c>
      <c r="E2161" t="s">
        <v>444</v>
      </c>
      <c r="F2161" s="1">
        <v>-9846030</v>
      </c>
    </row>
    <row r="2162" spans="1:6" x14ac:dyDescent="0.25">
      <c r="A2162">
        <v>860035996</v>
      </c>
      <c r="B2162" t="s">
        <v>229</v>
      </c>
      <c r="D2162">
        <v>2017</v>
      </c>
      <c r="E2162" t="s">
        <v>444</v>
      </c>
      <c r="F2162" s="1">
        <v>3654328</v>
      </c>
    </row>
    <row r="2163" spans="1:6" x14ac:dyDescent="0.25">
      <c r="A2163">
        <v>860058070</v>
      </c>
      <c r="B2163" t="s">
        <v>364</v>
      </c>
      <c r="D2163">
        <v>2015</v>
      </c>
      <c r="E2163" t="s">
        <v>444</v>
      </c>
      <c r="F2163" s="1">
        <v>109843979</v>
      </c>
    </row>
    <row r="2164" spans="1:6" x14ac:dyDescent="0.25">
      <c r="A2164">
        <v>860058070</v>
      </c>
      <c r="B2164" t="s">
        <v>364</v>
      </c>
      <c r="D2164">
        <v>2016</v>
      </c>
      <c r="E2164" t="s">
        <v>444</v>
      </c>
      <c r="F2164" s="1">
        <v>146912628</v>
      </c>
    </row>
    <row r="2165" spans="1:6" x14ac:dyDescent="0.25">
      <c r="A2165">
        <v>860058070</v>
      </c>
      <c r="B2165" t="s">
        <v>364</v>
      </c>
      <c r="D2165">
        <v>2017</v>
      </c>
      <c r="E2165" t="s">
        <v>444</v>
      </c>
      <c r="F2165" s="1">
        <v>66038891</v>
      </c>
    </row>
    <row r="2166" spans="1:6" x14ac:dyDescent="0.25">
      <c r="A2166">
        <v>860059851</v>
      </c>
      <c r="B2166" t="s">
        <v>365</v>
      </c>
      <c r="D2166">
        <v>2015</v>
      </c>
      <c r="E2166" t="s">
        <v>444</v>
      </c>
      <c r="F2166" s="1">
        <v>4298879</v>
      </c>
    </row>
    <row r="2167" spans="1:6" x14ac:dyDescent="0.25">
      <c r="A2167">
        <v>860059851</v>
      </c>
      <c r="B2167" t="s">
        <v>365</v>
      </c>
      <c r="D2167">
        <v>2016</v>
      </c>
      <c r="E2167" t="s">
        <v>444</v>
      </c>
      <c r="F2167" s="1">
        <v>8515196</v>
      </c>
    </row>
    <row r="2168" spans="1:6" x14ac:dyDescent="0.25">
      <c r="A2168">
        <v>860059851</v>
      </c>
      <c r="B2168" t="s">
        <v>365</v>
      </c>
      <c r="D2168">
        <v>2017</v>
      </c>
      <c r="E2168" t="s">
        <v>444</v>
      </c>
      <c r="F2168" s="1">
        <v>2067318</v>
      </c>
    </row>
    <row r="2169" spans="1:6" x14ac:dyDescent="0.25">
      <c r="A2169">
        <v>860067697</v>
      </c>
      <c r="B2169" t="s">
        <v>359</v>
      </c>
      <c r="D2169">
        <v>2016</v>
      </c>
      <c r="E2169" t="s">
        <v>444</v>
      </c>
      <c r="F2169" s="1">
        <v>2703370</v>
      </c>
    </row>
    <row r="2170" spans="1:6" x14ac:dyDescent="0.25">
      <c r="A2170">
        <v>860067697</v>
      </c>
      <c r="B2170" t="s">
        <v>359</v>
      </c>
      <c r="D2170">
        <v>2017</v>
      </c>
      <c r="E2170" t="s">
        <v>444</v>
      </c>
      <c r="F2170" s="1">
        <v>2894649</v>
      </c>
    </row>
    <row r="2171" spans="1:6" x14ac:dyDescent="0.25">
      <c r="A2171">
        <v>860077099</v>
      </c>
      <c r="B2171" t="s">
        <v>371</v>
      </c>
      <c r="D2171">
        <v>2016</v>
      </c>
      <c r="E2171" t="s">
        <v>444</v>
      </c>
      <c r="F2171" s="1">
        <v>7846682</v>
      </c>
    </row>
    <row r="2172" spans="1:6" x14ac:dyDescent="0.25">
      <c r="A2172">
        <v>860077099</v>
      </c>
      <c r="B2172" t="s">
        <v>371</v>
      </c>
      <c r="D2172">
        <v>2017</v>
      </c>
      <c r="E2172" t="s">
        <v>444</v>
      </c>
      <c r="F2172" s="1">
        <v>5044652</v>
      </c>
    </row>
    <row r="2173" spans="1:6" x14ac:dyDescent="0.25">
      <c r="A2173">
        <v>860078977</v>
      </c>
      <c r="B2173" t="s">
        <v>144</v>
      </c>
      <c r="D2173">
        <v>2016</v>
      </c>
      <c r="E2173" t="s">
        <v>444</v>
      </c>
      <c r="F2173" s="1">
        <v>-21964</v>
      </c>
    </row>
    <row r="2174" spans="1:6" x14ac:dyDescent="0.25">
      <c r="A2174">
        <v>860354402</v>
      </c>
      <c r="B2174" t="s">
        <v>295</v>
      </c>
      <c r="D2174">
        <v>2016</v>
      </c>
      <c r="E2174" t="s">
        <v>444</v>
      </c>
      <c r="F2174" s="1">
        <v>1522967</v>
      </c>
    </row>
    <row r="2175" spans="1:6" x14ac:dyDescent="0.25">
      <c r="A2175">
        <v>860354402</v>
      </c>
      <c r="B2175" t="s">
        <v>295</v>
      </c>
      <c r="D2175">
        <v>2017</v>
      </c>
      <c r="E2175" t="s">
        <v>444</v>
      </c>
      <c r="F2175" s="1">
        <v>454849</v>
      </c>
    </row>
    <row r="2176" spans="1:6" x14ac:dyDescent="0.25">
      <c r="A2176">
        <v>860505064</v>
      </c>
      <c r="B2176" t="s">
        <v>361</v>
      </c>
      <c r="D2176">
        <v>2016</v>
      </c>
      <c r="E2176" t="s">
        <v>444</v>
      </c>
      <c r="F2176" s="1">
        <v>967313</v>
      </c>
    </row>
    <row r="2177" spans="1:6" x14ac:dyDescent="0.25">
      <c r="A2177">
        <v>860505064</v>
      </c>
      <c r="B2177" t="s">
        <v>361</v>
      </c>
      <c r="D2177">
        <v>2017</v>
      </c>
      <c r="E2177" t="s">
        <v>444</v>
      </c>
      <c r="F2177" s="1">
        <v>489889</v>
      </c>
    </row>
    <row r="2178" spans="1:6" x14ac:dyDescent="0.25">
      <c r="A2178">
        <v>860510628</v>
      </c>
      <c r="B2178" t="s">
        <v>373</v>
      </c>
      <c r="D2178">
        <v>2015</v>
      </c>
      <c r="E2178" t="s">
        <v>444</v>
      </c>
      <c r="F2178" s="1">
        <v>11142861</v>
      </c>
    </row>
    <row r="2179" spans="1:6" x14ac:dyDescent="0.25">
      <c r="A2179">
        <v>860510628</v>
      </c>
      <c r="B2179" t="s">
        <v>373</v>
      </c>
      <c r="D2179">
        <v>2016</v>
      </c>
      <c r="E2179" t="s">
        <v>444</v>
      </c>
      <c r="F2179" s="1">
        <v>24042256</v>
      </c>
    </row>
    <row r="2180" spans="1:6" x14ac:dyDescent="0.25">
      <c r="A2180">
        <v>860510628</v>
      </c>
      <c r="B2180" t="s">
        <v>373</v>
      </c>
      <c r="D2180">
        <v>2017</v>
      </c>
      <c r="E2180" t="s">
        <v>444</v>
      </c>
      <c r="F2180" s="1">
        <v>9587857</v>
      </c>
    </row>
    <row r="2181" spans="1:6" x14ac:dyDescent="0.25">
      <c r="A2181">
        <v>860515523</v>
      </c>
      <c r="B2181" t="s">
        <v>231</v>
      </c>
      <c r="D2181">
        <v>2015</v>
      </c>
      <c r="E2181" t="s">
        <v>444</v>
      </c>
      <c r="F2181" s="1">
        <v>336433</v>
      </c>
    </row>
    <row r="2182" spans="1:6" x14ac:dyDescent="0.25">
      <c r="A2182">
        <v>860515523</v>
      </c>
      <c r="B2182" t="s">
        <v>231</v>
      </c>
      <c r="D2182">
        <v>2016</v>
      </c>
      <c r="E2182" t="s">
        <v>444</v>
      </c>
      <c r="F2182" s="1">
        <v>1231794</v>
      </c>
    </row>
    <row r="2183" spans="1:6" x14ac:dyDescent="0.25">
      <c r="A2183">
        <v>860515523</v>
      </c>
      <c r="B2183" t="s">
        <v>231</v>
      </c>
      <c r="D2183">
        <v>2017</v>
      </c>
      <c r="E2183" t="s">
        <v>444</v>
      </c>
      <c r="F2183" s="1">
        <v>833290</v>
      </c>
    </row>
    <row r="2184" spans="1:6" x14ac:dyDescent="0.25">
      <c r="A2184">
        <v>860527800</v>
      </c>
      <c r="B2184" t="s">
        <v>296</v>
      </c>
      <c r="D2184">
        <v>2016</v>
      </c>
      <c r="E2184" t="s">
        <v>444</v>
      </c>
      <c r="F2184" s="1">
        <v>15554392</v>
      </c>
    </row>
    <row r="2185" spans="1:6" x14ac:dyDescent="0.25">
      <c r="A2185">
        <v>860527800</v>
      </c>
      <c r="B2185" t="s">
        <v>296</v>
      </c>
      <c r="D2185">
        <v>2017</v>
      </c>
      <c r="E2185" t="s">
        <v>444</v>
      </c>
      <c r="F2185" s="1">
        <v>6159356</v>
      </c>
    </row>
    <row r="2186" spans="1:6" x14ac:dyDescent="0.25">
      <c r="A2186">
        <v>860532790</v>
      </c>
      <c r="B2186" t="s">
        <v>374</v>
      </c>
      <c r="D2186">
        <v>2016</v>
      </c>
      <c r="E2186" t="s">
        <v>444</v>
      </c>
      <c r="F2186" s="1">
        <v>1298092</v>
      </c>
    </row>
    <row r="2187" spans="1:6" x14ac:dyDescent="0.25">
      <c r="A2187">
        <v>860532790</v>
      </c>
      <c r="B2187" t="s">
        <v>374</v>
      </c>
      <c r="D2187">
        <v>2017</v>
      </c>
      <c r="E2187" t="s">
        <v>444</v>
      </c>
      <c r="F2187" s="1">
        <v>501584</v>
      </c>
    </row>
    <row r="2188" spans="1:6" x14ac:dyDescent="0.25">
      <c r="A2188">
        <v>890205645</v>
      </c>
      <c r="B2188" t="s">
        <v>166</v>
      </c>
      <c r="D2188">
        <v>2016</v>
      </c>
      <c r="E2188" t="s">
        <v>444</v>
      </c>
      <c r="F2188" s="1">
        <v>26226885</v>
      </c>
    </row>
    <row r="2189" spans="1:6" x14ac:dyDescent="0.25">
      <c r="A2189">
        <v>890205645</v>
      </c>
      <c r="B2189" t="s">
        <v>166</v>
      </c>
      <c r="D2189">
        <v>2017</v>
      </c>
      <c r="E2189" t="s">
        <v>444</v>
      </c>
      <c r="F2189" s="1">
        <v>204494621</v>
      </c>
    </row>
    <row r="2190" spans="1:6" x14ac:dyDescent="0.25">
      <c r="A2190">
        <v>890312765</v>
      </c>
      <c r="B2190" t="s">
        <v>363</v>
      </c>
      <c r="D2190">
        <v>2016</v>
      </c>
      <c r="E2190" t="s">
        <v>444</v>
      </c>
      <c r="F2190" s="1">
        <v>-54604190</v>
      </c>
    </row>
    <row r="2191" spans="1:6" x14ac:dyDescent="0.25">
      <c r="A2191">
        <v>890312765</v>
      </c>
      <c r="B2191" t="s">
        <v>363</v>
      </c>
      <c r="D2191">
        <v>2017</v>
      </c>
      <c r="E2191" t="s">
        <v>444</v>
      </c>
      <c r="F2191" s="1">
        <v>-7292442</v>
      </c>
    </row>
    <row r="2192" spans="1:6" x14ac:dyDescent="0.25">
      <c r="A2192">
        <v>890806999</v>
      </c>
      <c r="B2192" t="s">
        <v>366</v>
      </c>
      <c r="D2192">
        <v>2016</v>
      </c>
      <c r="E2192" t="s">
        <v>444</v>
      </c>
      <c r="F2192" s="1">
        <v>1905922</v>
      </c>
    </row>
    <row r="2193" spans="1:6" x14ac:dyDescent="0.25">
      <c r="A2193">
        <v>890806999</v>
      </c>
      <c r="B2193" t="s">
        <v>366</v>
      </c>
      <c r="D2193">
        <v>2017</v>
      </c>
      <c r="E2193" t="s">
        <v>444</v>
      </c>
      <c r="F2193" s="1">
        <v>479404</v>
      </c>
    </row>
    <row r="2194" spans="1:6" x14ac:dyDescent="0.25">
      <c r="A2194">
        <v>890903035</v>
      </c>
      <c r="B2194" t="s">
        <v>369</v>
      </c>
      <c r="D2194">
        <v>2015</v>
      </c>
      <c r="E2194" t="s">
        <v>444</v>
      </c>
      <c r="F2194" s="1">
        <v>44288942</v>
      </c>
    </row>
    <row r="2195" spans="1:6" x14ac:dyDescent="0.25">
      <c r="A2195">
        <v>890903035</v>
      </c>
      <c r="B2195" t="s">
        <v>369</v>
      </c>
      <c r="D2195">
        <v>2016</v>
      </c>
      <c r="E2195" t="s">
        <v>444</v>
      </c>
      <c r="F2195" s="1">
        <v>83088633</v>
      </c>
    </row>
    <row r="2196" spans="1:6" x14ac:dyDescent="0.25">
      <c r="A2196">
        <v>890903035</v>
      </c>
      <c r="B2196" t="s">
        <v>369</v>
      </c>
      <c r="D2196">
        <v>2017</v>
      </c>
      <c r="E2196" t="s">
        <v>444</v>
      </c>
      <c r="F2196" s="1">
        <v>52811103</v>
      </c>
    </row>
    <row r="2197" spans="1:6" x14ac:dyDescent="0.25">
      <c r="A2197">
        <v>890903055</v>
      </c>
      <c r="B2197" t="s">
        <v>232</v>
      </c>
      <c r="D2197">
        <v>2015</v>
      </c>
      <c r="E2197" t="s">
        <v>444</v>
      </c>
      <c r="F2197" s="1">
        <v>113606803</v>
      </c>
    </row>
    <row r="2198" spans="1:6" x14ac:dyDescent="0.25">
      <c r="A2198">
        <v>890903055</v>
      </c>
      <c r="B2198" t="s">
        <v>232</v>
      </c>
      <c r="D2198">
        <v>2016</v>
      </c>
      <c r="E2198" t="s">
        <v>444</v>
      </c>
      <c r="F2198" s="1">
        <v>8411768</v>
      </c>
    </row>
    <row r="2199" spans="1:6" x14ac:dyDescent="0.25">
      <c r="A2199">
        <v>890903055</v>
      </c>
      <c r="B2199" t="s">
        <v>232</v>
      </c>
      <c r="D2199">
        <v>2017</v>
      </c>
      <c r="E2199" t="s">
        <v>444</v>
      </c>
      <c r="F2199" s="1">
        <v>5113729</v>
      </c>
    </row>
    <row r="2200" spans="1:6" x14ac:dyDescent="0.25">
      <c r="A2200">
        <v>890905022</v>
      </c>
      <c r="B2200" t="s">
        <v>370</v>
      </c>
      <c r="D2200">
        <v>2015</v>
      </c>
      <c r="E2200" t="s">
        <v>444</v>
      </c>
      <c r="F2200" s="1">
        <v>2729147</v>
      </c>
    </row>
    <row r="2201" spans="1:6" x14ac:dyDescent="0.25">
      <c r="A2201">
        <v>890905022</v>
      </c>
      <c r="B2201" t="s">
        <v>370</v>
      </c>
      <c r="D2201">
        <v>2016</v>
      </c>
      <c r="E2201" t="s">
        <v>444</v>
      </c>
      <c r="F2201" s="1">
        <v>19463878</v>
      </c>
    </row>
    <row r="2202" spans="1:6" x14ac:dyDescent="0.25">
      <c r="A2202">
        <v>890905022</v>
      </c>
      <c r="B2202" t="s">
        <v>370</v>
      </c>
      <c r="D2202">
        <v>2017</v>
      </c>
      <c r="E2202" t="s">
        <v>444</v>
      </c>
      <c r="F2202" s="1">
        <v>5087009</v>
      </c>
    </row>
    <row r="2203" spans="1:6" x14ac:dyDescent="0.25">
      <c r="A2203">
        <v>890908097</v>
      </c>
      <c r="B2203" t="s">
        <v>377</v>
      </c>
      <c r="D2203">
        <v>2016</v>
      </c>
      <c r="E2203" t="s">
        <v>444</v>
      </c>
      <c r="F2203" s="1">
        <v>1319910</v>
      </c>
    </row>
    <row r="2204" spans="1:6" x14ac:dyDescent="0.25">
      <c r="A2204">
        <v>890908097</v>
      </c>
      <c r="B2204" t="s">
        <v>377</v>
      </c>
      <c r="D2204">
        <v>2017</v>
      </c>
      <c r="E2204" t="s">
        <v>444</v>
      </c>
      <c r="F2204" s="1">
        <v>2238789</v>
      </c>
    </row>
    <row r="2205" spans="1:6" x14ac:dyDescent="0.25">
      <c r="A2205">
        <v>890908901</v>
      </c>
      <c r="B2205" t="s">
        <v>372</v>
      </c>
      <c r="D2205">
        <v>2015</v>
      </c>
      <c r="E2205" t="s">
        <v>444</v>
      </c>
      <c r="F2205" s="1">
        <v>4536836</v>
      </c>
    </row>
    <row r="2206" spans="1:6" x14ac:dyDescent="0.25">
      <c r="A2206">
        <v>890908901</v>
      </c>
      <c r="B2206" t="s">
        <v>372</v>
      </c>
      <c r="D2206">
        <v>2016</v>
      </c>
      <c r="E2206" t="s">
        <v>444</v>
      </c>
      <c r="F2206" s="1">
        <v>7762370</v>
      </c>
    </row>
    <row r="2207" spans="1:6" x14ac:dyDescent="0.25">
      <c r="A2207">
        <v>890908901</v>
      </c>
      <c r="B2207" t="s">
        <v>372</v>
      </c>
      <c r="D2207">
        <v>2017</v>
      </c>
      <c r="E2207" t="s">
        <v>444</v>
      </c>
      <c r="F2207" s="1">
        <v>4412763</v>
      </c>
    </row>
    <row r="2208" spans="1:6" x14ac:dyDescent="0.25">
      <c r="A2208">
        <v>890910447</v>
      </c>
      <c r="B2208" t="s">
        <v>300</v>
      </c>
      <c r="D2208">
        <v>2016</v>
      </c>
      <c r="E2208" t="s">
        <v>444</v>
      </c>
      <c r="F2208" s="1">
        <v>1278926</v>
      </c>
    </row>
    <row r="2209" spans="1:6" x14ac:dyDescent="0.25">
      <c r="A2209">
        <v>890910447</v>
      </c>
      <c r="B2209" t="s">
        <v>300</v>
      </c>
      <c r="D2209">
        <v>2017</v>
      </c>
      <c r="E2209" t="s">
        <v>444</v>
      </c>
      <c r="F2209" s="1">
        <v>416014</v>
      </c>
    </row>
    <row r="2210" spans="1:6" x14ac:dyDescent="0.25">
      <c r="A2210">
        <v>890911431</v>
      </c>
      <c r="B2210" t="s">
        <v>378</v>
      </c>
      <c r="D2210">
        <v>2016</v>
      </c>
      <c r="E2210" t="s">
        <v>444</v>
      </c>
      <c r="F2210" s="1">
        <v>63393162</v>
      </c>
    </row>
    <row r="2211" spans="1:6" x14ac:dyDescent="0.25">
      <c r="A2211">
        <v>890911431</v>
      </c>
      <c r="B2211" t="s">
        <v>378</v>
      </c>
      <c r="D2211">
        <v>2017</v>
      </c>
      <c r="E2211" t="s">
        <v>444</v>
      </c>
      <c r="F2211" s="1">
        <v>11146189</v>
      </c>
    </row>
    <row r="2212" spans="1:6" x14ac:dyDescent="0.25">
      <c r="A2212">
        <v>890920656</v>
      </c>
      <c r="B2212" t="s">
        <v>302</v>
      </c>
      <c r="D2212">
        <v>2016</v>
      </c>
      <c r="E2212" t="s">
        <v>444</v>
      </c>
      <c r="F2212" s="1">
        <v>3129998</v>
      </c>
    </row>
    <row r="2213" spans="1:6" x14ac:dyDescent="0.25">
      <c r="A2213">
        <v>890920656</v>
      </c>
      <c r="B2213" t="s">
        <v>302</v>
      </c>
      <c r="D2213">
        <v>2017</v>
      </c>
      <c r="E2213" t="s">
        <v>444</v>
      </c>
      <c r="F2213" s="1">
        <v>1044304</v>
      </c>
    </row>
    <row r="2214" spans="1:6" x14ac:dyDescent="0.25">
      <c r="A2214">
        <v>890928186</v>
      </c>
      <c r="B2214" t="s">
        <v>303</v>
      </c>
      <c r="D2214">
        <v>2016</v>
      </c>
      <c r="E2214" t="s">
        <v>444</v>
      </c>
      <c r="F2214" s="1">
        <v>8203316</v>
      </c>
    </row>
    <row r="2215" spans="1:6" x14ac:dyDescent="0.25">
      <c r="A2215">
        <v>890928186</v>
      </c>
      <c r="B2215" t="s">
        <v>303</v>
      </c>
      <c r="D2215">
        <v>2017</v>
      </c>
      <c r="E2215" t="s">
        <v>444</v>
      </c>
      <c r="F2215" s="1">
        <v>3163845</v>
      </c>
    </row>
    <row r="2216" spans="1:6" x14ac:dyDescent="0.25">
      <c r="A2216">
        <v>890932424</v>
      </c>
      <c r="B2216" t="s">
        <v>379</v>
      </c>
      <c r="D2216">
        <v>2016</v>
      </c>
      <c r="E2216" t="s">
        <v>444</v>
      </c>
      <c r="F2216" s="1">
        <v>43074558</v>
      </c>
    </row>
    <row r="2217" spans="1:6" x14ac:dyDescent="0.25">
      <c r="A2217">
        <v>890932424</v>
      </c>
      <c r="B2217" t="s">
        <v>379</v>
      </c>
      <c r="D2217">
        <v>2017</v>
      </c>
      <c r="E2217" t="s">
        <v>444</v>
      </c>
      <c r="F2217" s="1">
        <v>8696120</v>
      </c>
    </row>
    <row r="2218" spans="1:6" x14ac:dyDescent="0.25">
      <c r="A2218">
        <v>890939355</v>
      </c>
      <c r="B2218" t="s">
        <v>35</v>
      </c>
      <c r="D2218">
        <v>2015</v>
      </c>
      <c r="E2218" t="s">
        <v>444</v>
      </c>
      <c r="F2218" s="1">
        <v>2111941</v>
      </c>
    </row>
    <row r="2219" spans="1:6" x14ac:dyDescent="0.25">
      <c r="A2219">
        <v>890939355</v>
      </c>
      <c r="B2219" t="s">
        <v>35</v>
      </c>
      <c r="D2219">
        <v>2016</v>
      </c>
      <c r="E2219" t="s">
        <v>444</v>
      </c>
      <c r="F2219" s="1">
        <v>7157504</v>
      </c>
    </row>
    <row r="2220" spans="1:6" x14ac:dyDescent="0.25">
      <c r="A2220">
        <v>890939355</v>
      </c>
      <c r="B2220" t="s">
        <v>35</v>
      </c>
      <c r="D2220">
        <v>2017</v>
      </c>
      <c r="E2220" t="s">
        <v>444</v>
      </c>
      <c r="F2220" s="1">
        <v>876920</v>
      </c>
    </row>
    <row r="2221" spans="1:6" x14ac:dyDescent="0.25">
      <c r="A2221">
        <v>890940026</v>
      </c>
      <c r="B2221" t="s">
        <v>304</v>
      </c>
      <c r="D2221">
        <v>2016</v>
      </c>
      <c r="E2221" t="s">
        <v>444</v>
      </c>
      <c r="F2221" s="1">
        <v>3046998</v>
      </c>
    </row>
    <row r="2222" spans="1:6" x14ac:dyDescent="0.25">
      <c r="A2222">
        <v>890940026</v>
      </c>
      <c r="B2222" t="s">
        <v>304</v>
      </c>
      <c r="D2222">
        <v>2017</v>
      </c>
      <c r="E2222" t="s">
        <v>444</v>
      </c>
      <c r="F2222" s="1">
        <v>-966193</v>
      </c>
    </row>
    <row r="2223" spans="1:6" x14ac:dyDescent="0.25">
      <c r="A2223">
        <v>900018975</v>
      </c>
      <c r="B2223" t="s">
        <v>376</v>
      </c>
      <c r="D2223">
        <v>2015</v>
      </c>
      <c r="E2223" t="s">
        <v>444</v>
      </c>
      <c r="F2223" s="1">
        <v>11988815</v>
      </c>
    </row>
    <row r="2224" spans="1:6" x14ac:dyDescent="0.25">
      <c r="A2224">
        <v>900018975</v>
      </c>
      <c r="B2224" t="s">
        <v>376</v>
      </c>
      <c r="D2224">
        <v>2016</v>
      </c>
      <c r="E2224" t="s">
        <v>444</v>
      </c>
      <c r="F2224" s="1">
        <v>19194684</v>
      </c>
    </row>
    <row r="2225" spans="1:6" x14ac:dyDescent="0.25">
      <c r="A2225">
        <v>900018975</v>
      </c>
      <c r="B2225" t="s">
        <v>376</v>
      </c>
      <c r="D2225">
        <v>2017</v>
      </c>
      <c r="E2225" t="s">
        <v>444</v>
      </c>
      <c r="F2225" s="1">
        <v>4066751</v>
      </c>
    </row>
    <row r="2226" spans="1:6" x14ac:dyDescent="0.25">
      <c r="A2226">
        <v>900035722</v>
      </c>
      <c r="B2226" t="s">
        <v>298</v>
      </c>
      <c r="D2226">
        <v>2016</v>
      </c>
      <c r="E2226" t="s">
        <v>444</v>
      </c>
      <c r="F2226" s="1">
        <v>1204450</v>
      </c>
    </row>
    <row r="2227" spans="1:6" x14ac:dyDescent="0.25">
      <c r="A2227">
        <v>900035722</v>
      </c>
      <c r="B2227" t="s">
        <v>298</v>
      </c>
      <c r="D2227">
        <v>2017</v>
      </c>
      <c r="E2227" t="s">
        <v>444</v>
      </c>
      <c r="F2227" s="1">
        <v>461890</v>
      </c>
    </row>
    <row r="2228" spans="1:6" x14ac:dyDescent="0.25">
      <c r="A2228">
        <v>900087151</v>
      </c>
      <c r="B2228" t="s">
        <v>383</v>
      </c>
      <c r="D2228">
        <v>2016</v>
      </c>
      <c r="E2228" t="s">
        <v>444</v>
      </c>
      <c r="F2228" s="1">
        <v>417286306</v>
      </c>
    </row>
    <row r="2229" spans="1:6" x14ac:dyDescent="0.25">
      <c r="A2229">
        <v>900087151</v>
      </c>
      <c r="B2229" t="s">
        <v>383</v>
      </c>
      <c r="D2229">
        <v>2017</v>
      </c>
      <c r="E2229" t="s">
        <v>444</v>
      </c>
      <c r="F2229" s="1">
        <v>184698570</v>
      </c>
    </row>
    <row r="2230" spans="1:6" x14ac:dyDescent="0.25">
      <c r="A2230">
        <v>900139110</v>
      </c>
      <c r="B2230" t="s">
        <v>301</v>
      </c>
      <c r="D2230">
        <v>2016</v>
      </c>
      <c r="E2230" t="s">
        <v>444</v>
      </c>
      <c r="F2230" s="1">
        <v>4202728</v>
      </c>
    </row>
    <row r="2231" spans="1:6" x14ac:dyDescent="0.25">
      <c r="A2231">
        <v>900139110</v>
      </c>
      <c r="B2231" t="s">
        <v>301</v>
      </c>
      <c r="D2231">
        <v>2017</v>
      </c>
      <c r="E2231" t="s">
        <v>444</v>
      </c>
      <c r="F2231" s="1">
        <v>3890470</v>
      </c>
    </row>
    <row r="2232" spans="1:6" x14ac:dyDescent="0.25">
      <c r="A2232">
        <v>900190385</v>
      </c>
      <c r="B2232" t="s">
        <v>380</v>
      </c>
      <c r="D2232">
        <v>2015</v>
      </c>
      <c r="E2232" t="s">
        <v>444</v>
      </c>
      <c r="F2232" s="1">
        <v>-33079022</v>
      </c>
    </row>
    <row r="2233" spans="1:6" x14ac:dyDescent="0.25">
      <c r="A2233">
        <v>900190385</v>
      </c>
      <c r="B2233" t="s">
        <v>380</v>
      </c>
      <c r="D2233">
        <v>2016</v>
      </c>
      <c r="E2233" t="s">
        <v>444</v>
      </c>
      <c r="F2233" s="1">
        <v>-97940994</v>
      </c>
    </row>
    <row r="2234" spans="1:6" x14ac:dyDescent="0.25">
      <c r="A2234">
        <v>900190385</v>
      </c>
      <c r="B2234" t="s">
        <v>380</v>
      </c>
      <c r="D2234">
        <v>2017</v>
      </c>
      <c r="E2234" t="s">
        <v>444</v>
      </c>
      <c r="F2234" s="1">
        <v>-55487499</v>
      </c>
    </row>
    <row r="2235" spans="1:6" x14ac:dyDescent="0.25">
      <c r="A2235">
        <v>900192242</v>
      </c>
      <c r="B2235" t="s">
        <v>381</v>
      </c>
      <c r="D2235">
        <v>2016</v>
      </c>
      <c r="E2235" t="s">
        <v>444</v>
      </c>
      <c r="F2235" s="1">
        <v>54583582</v>
      </c>
    </row>
    <row r="2236" spans="1:6" x14ac:dyDescent="0.25">
      <c r="A2236">
        <v>900192242</v>
      </c>
      <c r="B2236" t="s">
        <v>381</v>
      </c>
      <c r="D2236">
        <v>2017</v>
      </c>
      <c r="E2236" t="s">
        <v>444</v>
      </c>
      <c r="F2236" s="1">
        <v>-77303643</v>
      </c>
    </row>
    <row r="2237" spans="1:6" x14ac:dyDescent="0.25">
      <c r="A2237">
        <v>900192242</v>
      </c>
      <c r="B2237" t="s">
        <v>381</v>
      </c>
      <c r="D2237" t="s">
        <v>398</v>
      </c>
      <c r="E2237" t="s">
        <v>444</v>
      </c>
      <c r="F2237" s="1">
        <v>17085315</v>
      </c>
    </row>
    <row r="2238" spans="1:6" x14ac:dyDescent="0.25">
      <c r="A2238">
        <v>900192242</v>
      </c>
      <c r="B2238" t="s">
        <v>381</v>
      </c>
      <c r="D2238" t="s">
        <v>399</v>
      </c>
      <c r="E2238" t="s">
        <v>444</v>
      </c>
      <c r="F2238" s="1">
        <v>23974367</v>
      </c>
    </row>
    <row r="2239" spans="1:6" x14ac:dyDescent="0.25">
      <c r="A2239">
        <v>900192242</v>
      </c>
      <c r="B2239" t="s">
        <v>381</v>
      </c>
      <c r="D2239" t="s">
        <v>402</v>
      </c>
      <c r="E2239" t="s">
        <v>444</v>
      </c>
      <c r="F2239" s="1">
        <v>-28766080</v>
      </c>
    </row>
    <row r="2240" spans="1:6" x14ac:dyDescent="0.25">
      <c r="A2240">
        <v>900192726</v>
      </c>
      <c r="B2240" t="s">
        <v>382</v>
      </c>
      <c r="D2240">
        <v>2016</v>
      </c>
      <c r="E2240" t="s">
        <v>444</v>
      </c>
      <c r="F2240" s="1">
        <v>435202</v>
      </c>
    </row>
    <row r="2241" spans="1:6" x14ac:dyDescent="0.25">
      <c r="A2241">
        <v>900192726</v>
      </c>
      <c r="B2241" t="s">
        <v>382</v>
      </c>
      <c r="D2241">
        <v>2017</v>
      </c>
      <c r="E2241" t="s">
        <v>444</v>
      </c>
      <c r="F2241" s="1">
        <v>273145</v>
      </c>
    </row>
    <row r="2242" spans="1:6" x14ac:dyDescent="0.25">
      <c r="A2242">
        <v>900193192</v>
      </c>
      <c r="B2242" t="s">
        <v>305</v>
      </c>
      <c r="D2242">
        <v>2016</v>
      </c>
      <c r="E2242" t="s">
        <v>444</v>
      </c>
      <c r="F2242" s="1">
        <v>204838</v>
      </c>
    </row>
    <row r="2243" spans="1:6" x14ac:dyDescent="0.25">
      <c r="A2243">
        <v>900193192</v>
      </c>
      <c r="B2243" t="s">
        <v>305</v>
      </c>
      <c r="D2243">
        <v>2017</v>
      </c>
      <c r="E2243" t="s">
        <v>444</v>
      </c>
      <c r="F2243" s="1">
        <v>-1107462</v>
      </c>
    </row>
    <row r="2244" spans="1:6" x14ac:dyDescent="0.25">
      <c r="A2244">
        <v>900205547</v>
      </c>
      <c r="B2244" t="s">
        <v>233</v>
      </c>
      <c r="D2244">
        <v>2015</v>
      </c>
      <c r="E2244" t="s">
        <v>444</v>
      </c>
      <c r="F2244" s="1">
        <v>-1015551</v>
      </c>
    </row>
    <row r="2245" spans="1:6" x14ac:dyDescent="0.25">
      <c r="A2245">
        <v>900205547</v>
      </c>
      <c r="B2245" t="s">
        <v>233</v>
      </c>
      <c r="D2245">
        <v>2016</v>
      </c>
      <c r="E2245" t="s">
        <v>444</v>
      </c>
      <c r="F2245" s="1">
        <v>646238</v>
      </c>
    </row>
    <row r="2246" spans="1:6" x14ac:dyDescent="0.25">
      <c r="A2246">
        <v>900205547</v>
      </c>
      <c r="B2246" t="s">
        <v>233</v>
      </c>
      <c r="D2246">
        <v>2017</v>
      </c>
      <c r="E2246" t="s">
        <v>444</v>
      </c>
      <c r="F2246" s="1">
        <v>-368731</v>
      </c>
    </row>
    <row r="2247" spans="1:6" x14ac:dyDescent="0.25">
      <c r="A2247">
        <v>900206480</v>
      </c>
      <c r="B2247" t="s">
        <v>306</v>
      </c>
      <c r="D2247">
        <v>2016</v>
      </c>
      <c r="E2247" t="s">
        <v>444</v>
      </c>
      <c r="F2247" s="1">
        <v>3989654</v>
      </c>
    </row>
    <row r="2248" spans="1:6" x14ac:dyDescent="0.25">
      <c r="A2248">
        <v>900206480</v>
      </c>
      <c r="B2248" t="s">
        <v>306</v>
      </c>
      <c r="D2248">
        <v>2017</v>
      </c>
      <c r="E2248" t="s">
        <v>444</v>
      </c>
      <c r="F2248" s="1">
        <v>2048472</v>
      </c>
    </row>
    <row r="2249" spans="1:6" x14ac:dyDescent="0.25">
      <c r="A2249">
        <v>900206483</v>
      </c>
      <c r="B2249" t="s">
        <v>307</v>
      </c>
      <c r="D2249">
        <v>2016</v>
      </c>
      <c r="E2249" t="s">
        <v>444</v>
      </c>
      <c r="F2249" s="1">
        <v>788178</v>
      </c>
    </row>
    <row r="2250" spans="1:6" x14ac:dyDescent="0.25">
      <c r="A2250">
        <v>900206483</v>
      </c>
      <c r="B2250" t="s">
        <v>307</v>
      </c>
      <c r="D2250">
        <v>2017</v>
      </c>
      <c r="E2250" t="s">
        <v>444</v>
      </c>
      <c r="F2250" s="1">
        <v>445290</v>
      </c>
    </row>
    <row r="2251" spans="1:6" x14ac:dyDescent="0.25">
      <c r="A2251">
        <v>900315057</v>
      </c>
      <c r="B2251" t="s">
        <v>385</v>
      </c>
      <c r="D2251">
        <v>2016</v>
      </c>
      <c r="E2251" t="s">
        <v>444</v>
      </c>
      <c r="F2251" s="1">
        <v>602508</v>
      </c>
    </row>
    <row r="2252" spans="1:6" x14ac:dyDescent="0.25">
      <c r="A2252">
        <v>900315057</v>
      </c>
      <c r="B2252" t="s">
        <v>385</v>
      </c>
      <c r="D2252">
        <v>2017</v>
      </c>
      <c r="E2252" t="s">
        <v>444</v>
      </c>
      <c r="F2252" s="1">
        <v>458935</v>
      </c>
    </row>
    <row r="2253" spans="1:6" x14ac:dyDescent="0.25">
      <c r="A2253">
        <v>900378893</v>
      </c>
      <c r="B2253" t="s">
        <v>386</v>
      </c>
      <c r="D2253">
        <v>2015</v>
      </c>
      <c r="E2253" t="s">
        <v>444</v>
      </c>
      <c r="F2253" s="1">
        <v>6376414</v>
      </c>
    </row>
    <row r="2254" spans="1:6" x14ac:dyDescent="0.25">
      <c r="A2254">
        <v>900378893</v>
      </c>
      <c r="B2254" t="s">
        <v>386</v>
      </c>
      <c r="D2254">
        <v>2016</v>
      </c>
      <c r="E2254" t="s">
        <v>444</v>
      </c>
      <c r="F2254" s="1">
        <v>25361316</v>
      </c>
    </row>
    <row r="2255" spans="1:6" x14ac:dyDescent="0.25">
      <c r="A2255">
        <v>900378893</v>
      </c>
      <c r="B2255" t="s">
        <v>386</v>
      </c>
      <c r="D2255">
        <v>2017</v>
      </c>
      <c r="E2255" t="s">
        <v>444</v>
      </c>
      <c r="F2255" s="1">
        <v>7391592</v>
      </c>
    </row>
    <row r="2256" spans="1:6" x14ac:dyDescent="0.25">
      <c r="A2256">
        <v>900390238</v>
      </c>
      <c r="B2256" t="s">
        <v>177</v>
      </c>
      <c r="D2256">
        <v>2016</v>
      </c>
      <c r="E2256" t="s">
        <v>444</v>
      </c>
      <c r="F2256" s="1">
        <v>46910479</v>
      </c>
    </row>
    <row r="2257" spans="1:6" x14ac:dyDescent="0.25">
      <c r="A2257">
        <v>900390238</v>
      </c>
      <c r="B2257" t="s">
        <v>177</v>
      </c>
      <c r="D2257">
        <v>2017</v>
      </c>
      <c r="E2257" t="s">
        <v>444</v>
      </c>
      <c r="F2257" s="1">
        <v>5015971</v>
      </c>
    </row>
    <row r="2258" spans="1:6" x14ac:dyDescent="0.25">
      <c r="A2258">
        <v>900390238</v>
      </c>
      <c r="B2258" t="s">
        <v>177</v>
      </c>
      <c r="D2258" t="s">
        <v>398</v>
      </c>
      <c r="E2258" t="s">
        <v>444</v>
      </c>
      <c r="F2258" s="1">
        <v>20539222</v>
      </c>
    </row>
    <row r="2259" spans="1:6" x14ac:dyDescent="0.25">
      <c r="A2259">
        <v>900390238</v>
      </c>
      <c r="B2259" t="s">
        <v>177</v>
      </c>
      <c r="D2259" t="s">
        <v>399</v>
      </c>
      <c r="E2259" t="s">
        <v>444</v>
      </c>
      <c r="F2259" s="1">
        <v>23213661</v>
      </c>
    </row>
    <row r="2260" spans="1:6" x14ac:dyDescent="0.25">
      <c r="A2260">
        <v>900390238</v>
      </c>
      <c r="B2260" t="s">
        <v>177</v>
      </c>
      <c r="D2260" t="s">
        <v>402</v>
      </c>
      <c r="E2260" t="s">
        <v>444</v>
      </c>
      <c r="F2260" s="1">
        <v>33470407</v>
      </c>
    </row>
    <row r="2261" spans="1:6" x14ac:dyDescent="0.25">
      <c r="A2261">
        <v>900413588</v>
      </c>
      <c r="B2261" t="s">
        <v>37</v>
      </c>
      <c r="D2261">
        <v>2016</v>
      </c>
      <c r="E2261" t="s">
        <v>444</v>
      </c>
      <c r="F2261" s="1">
        <v>6125818</v>
      </c>
    </row>
    <row r="2262" spans="1:6" x14ac:dyDescent="0.25">
      <c r="A2262">
        <v>900413588</v>
      </c>
      <c r="B2262" t="s">
        <v>37</v>
      </c>
      <c r="D2262">
        <v>2017</v>
      </c>
      <c r="E2262" t="s">
        <v>444</v>
      </c>
      <c r="F2262" s="1">
        <v>2155617</v>
      </c>
    </row>
    <row r="2263" spans="1:6" x14ac:dyDescent="0.25">
      <c r="A2263">
        <v>900521357</v>
      </c>
      <c r="B2263" t="s">
        <v>175</v>
      </c>
      <c r="D2263">
        <v>2016</v>
      </c>
      <c r="E2263" t="s">
        <v>444</v>
      </c>
      <c r="F2263" s="1">
        <v>8646904</v>
      </c>
    </row>
    <row r="2264" spans="1:6" x14ac:dyDescent="0.25">
      <c r="A2264">
        <v>900521357</v>
      </c>
      <c r="B2264" t="s">
        <v>175</v>
      </c>
      <c r="D2264">
        <v>2017</v>
      </c>
      <c r="E2264" t="s">
        <v>444</v>
      </c>
      <c r="F2264" s="1">
        <v>10767208</v>
      </c>
    </row>
    <row r="2265" spans="1:6" x14ac:dyDescent="0.25">
      <c r="A2265">
        <v>900535441</v>
      </c>
      <c r="B2265" t="s">
        <v>308</v>
      </c>
      <c r="D2265">
        <v>2016</v>
      </c>
      <c r="E2265" t="s">
        <v>444</v>
      </c>
      <c r="F2265" s="1">
        <v>-611</v>
      </c>
    </row>
    <row r="2266" spans="1:6" x14ac:dyDescent="0.25">
      <c r="A2266">
        <v>900535441</v>
      </c>
      <c r="B2266" t="s">
        <v>308</v>
      </c>
      <c r="D2266">
        <v>2017</v>
      </c>
      <c r="E2266" t="s">
        <v>444</v>
      </c>
      <c r="F2266" s="1">
        <v>-8663</v>
      </c>
    </row>
    <row r="2267" spans="1:6" x14ac:dyDescent="0.25">
      <c r="A2267">
        <v>900668954</v>
      </c>
      <c r="B2267" t="s">
        <v>387</v>
      </c>
      <c r="D2267">
        <v>2016</v>
      </c>
      <c r="E2267" t="s">
        <v>444</v>
      </c>
      <c r="F2267" s="1">
        <v>1713354</v>
      </c>
    </row>
    <row r="2268" spans="1:6" x14ac:dyDescent="0.25">
      <c r="A2268">
        <v>900668954</v>
      </c>
      <c r="B2268" t="s">
        <v>387</v>
      </c>
      <c r="D2268">
        <v>2017</v>
      </c>
      <c r="E2268" t="s">
        <v>444</v>
      </c>
      <c r="F2268" s="1">
        <v>408814</v>
      </c>
    </row>
    <row r="2269" spans="1:6" x14ac:dyDescent="0.25">
      <c r="A2269">
        <v>900749166</v>
      </c>
      <c r="B2269" t="s">
        <v>182</v>
      </c>
      <c r="D2269">
        <v>2016</v>
      </c>
      <c r="E2269" t="s">
        <v>444</v>
      </c>
      <c r="F2269" s="1">
        <v>33733142</v>
      </c>
    </row>
    <row r="2270" spans="1:6" x14ac:dyDescent="0.25">
      <c r="A2270">
        <v>900749166</v>
      </c>
      <c r="B2270" t="s">
        <v>182</v>
      </c>
      <c r="D2270">
        <v>2017</v>
      </c>
      <c r="E2270" t="s">
        <v>444</v>
      </c>
      <c r="F2270" s="1">
        <v>-799793</v>
      </c>
    </row>
    <row r="2271" spans="1:6" x14ac:dyDescent="0.25">
      <c r="A2271">
        <v>900797732</v>
      </c>
      <c r="B2271" t="s">
        <v>181</v>
      </c>
      <c r="D2271">
        <v>2015</v>
      </c>
      <c r="E2271" t="s">
        <v>444</v>
      </c>
      <c r="F2271" s="1">
        <v>-3102365</v>
      </c>
    </row>
    <row r="2272" spans="1:6" x14ac:dyDescent="0.25">
      <c r="A2272">
        <v>900797732</v>
      </c>
      <c r="B2272" t="s">
        <v>181</v>
      </c>
      <c r="D2272">
        <v>2016</v>
      </c>
      <c r="E2272" t="s">
        <v>444</v>
      </c>
      <c r="F2272" s="1">
        <v>13980784</v>
      </c>
    </row>
    <row r="2273" spans="1:6" x14ac:dyDescent="0.25">
      <c r="A2273">
        <v>900797732</v>
      </c>
      <c r="B2273" t="s">
        <v>181</v>
      </c>
      <c r="D2273">
        <v>2017</v>
      </c>
      <c r="E2273" t="s">
        <v>444</v>
      </c>
      <c r="F2273" s="1">
        <v>-11304999</v>
      </c>
    </row>
    <row r="2274" spans="1:6" x14ac:dyDescent="0.25">
      <c r="A2274">
        <v>900818642</v>
      </c>
      <c r="B2274" t="s">
        <v>169</v>
      </c>
      <c r="D2274">
        <v>2016</v>
      </c>
      <c r="E2274" t="s">
        <v>444</v>
      </c>
      <c r="F2274" s="1">
        <v>11610014</v>
      </c>
    </row>
    <row r="2275" spans="1:6" x14ac:dyDescent="0.25">
      <c r="A2275">
        <v>900818642</v>
      </c>
      <c r="B2275" t="s">
        <v>169</v>
      </c>
      <c r="D2275">
        <v>2017</v>
      </c>
      <c r="E2275" t="s">
        <v>444</v>
      </c>
      <c r="F2275" s="1">
        <v>14174945</v>
      </c>
    </row>
    <row r="2276" spans="1:6" x14ac:dyDescent="0.25">
      <c r="A2276">
        <v>830023542</v>
      </c>
      <c r="B2276" t="s">
        <v>146</v>
      </c>
      <c r="D2276">
        <v>2015</v>
      </c>
      <c r="E2276" t="s">
        <v>445</v>
      </c>
      <c r="F2276" s="1">
        <v>-78698</v>
      </c>
    </row>
    <row r="2277" spans="1:6" x14ac:dyDescent="0.25">
      <c r="A2277">
        <v>830023542</v>
      </c>
      <c r="B2277" t="s">
        <v>146</v>
      </c>
      <c r="D2277">
        <v>2016</v>
      </c>
      <c r="E2277" t="s">
        <v>445</v>
      </c>
      <c r="F2277" s="1">
        <v>12070</v>
      </c>
    </row>
    <row r="2278" spans="1:6" x14ac:dyDescent="0.25">
      <c r="A2278">
        <v>830023542</v>
      </c>
      <c r="B2278" t="s">
        <v>146</v>
      </c>
      <c r="D2278">
        <v>2017</v>
      </c>
      <c r="E2278" t="s">
        <v>445</v>
      </c>
      <c r="F2278" s="1">
        <v>626</v>
      </c>
    </row>
    <row r="2279" spans="1:6" x14ac:dyDescent="0.25">
      <c r="A2279">
        <v>860510628</v>
      </c>
      <c r="B2279" t="s">
        <v>373</v>
      </c>
      <c r="D2279">
        <v>2016</v>
      </c>
      <c r="E2279" t="s">
        <v>445</v>
      </c>
      <c r="F2279" s="1">
        <v>-21384770</v>
      </c>
    </row>
    <row r="2280" spans="1:6" x14ac:dyDescent="0.25">
      <c r="A2280">
        <v>860510628</v>
      </c>
      <c r="B2280" t="s">
        <v>373</v>
      </c>
      <c r="D2280">
        <v>2017</v>
      </c>
      <c r="E2280" t="s">
        <v>445</v>
      </c>
      <c r="F2280" s="1">
        <v>32669</v>
      </c>
    </row>
    <row r="2281" spans="1:6" x14ac:dyDescent="0.25">
      <c r="A2281">
        <v>890939355</v>
      </c>
      <c r="B2281" t="s">
        <v>35</v>
      </c>
      <c r="D2281">
        <v>2015</v>
      </c>
      <c r="E2281" t="s">
        <v>445</v>
      </c>
      <c r="F2281" s="1">
        <v>-1409538</v>
      </c>
    </row>
    <row r="2282" spans="1:6" x14ac:dyDescent="0.25">
      <c r="A2282">
        <v>800014246</v>
      </c>
      <c r="B2282" t="s">
        <v>332</v>
      </c>
      <c r="D2282">
        <v>2016</v>
      </c>
      <c r="E2282" t="s">
        <v>13</v>
      </c>
      <c r="F2282" s="1">
        <v>-10185517</v>
      </c>
    </row>
    <row r="2283" spans="1:6" x14ac:dyDescent="0.25">
      <c r="A2283">
        <v>800014246</v>
      </c>
      <c r="B2283" t="s">
        <v>332</v>
      </c>
      <c r="D2283">
        <v>2017</v>
      </c>
      <c r="E2283" t="s">
        <v>13</v>
      </c>
      <c r="F2283" s="1">
        <v>7731331</v>
      </c>
    </row>
    <row r="2284" spans="1:6" x14ac:dyDescent="0.25">
      <c r="A2284">
        <v>800028455</v>
      </c>
      <c r="B2284" t="s">
        <v>0</v>
      </c>
      <c r="D2284">
        <v>2016</v>
      </c>
      <c r="E2284" t="s">
        <v>13</v>
      </c>
      <c r="F2284" s="1">
        <v>179589</v>
      </c>
    </row>
    <row r="2285" spans="1:6" x14ac:dyDescent="0.25">
      <c r="A2285">
        <v>800093117</v>
      </c>
      <c r="B2285" t="s">
        <v>334</v>
      </c>
      <c r="D2285">
        <v>2016</v>
      </c>
      <c r="E2285" t="s">
        <v>13</v>
      </c>
      <c r="F2285" s="1">
        <v>66055168</v>
      </c>
    </row>
    <row r="2286" spans="1:6" x14ac:dyDescent="0.25">
      <c r="A2286">
        <v>800093117</v>
      </c>
      <c r="B2286" t="s">
        <v>334</v>
      </c>
      <c r="D2286">
        <v>2017</v>
      </c>
      <c r="E2286" t="s">
        <v>13</v>
      </c>
      <c r="F2286" s="1">
        <v>36671773</v>
      </c>
    </row>
    <row r="2287" spans="1:6" x14ac:dyDescent="0.25">
      <c r="A2287">
        <v>800094968</v>
      </c>
      <c r="B2287" t="s">
        <v>336</v>
      </c>
      <c r="D2287">
        <v>2016</v>
      </c>
      <c r="E2287" t="s">
        <v>13</v>
      </c>
      <c r="F2287" s="1">
        <v>74916170</v>
      </c>
    </row>
    <row r="2288" spans="1:6" x14ac:dyDescent="0.25">
      <c r="A2288">
        <v>800094968</v>
      </c>
      <c r="B2288" t="s">
        <v>336</v>
      </c>
      <c r="D2288">
        <v>2017</v>
      </c>
      <c r="E2288" t="s">
        <v>13</v>
      </c>
      <c r="F2288" s="1">
        <v>24613982</v>
      </c>
    </row>
    <row r="2289" spans="1:6" x14ac:dyDescent="0.25">
      <c r="A2289">
        <v>800095951</v>
      </c>
      <c r="B2289" t="s">
        <v>338</v>
      </c>
      <c r="D2289">
        <v>2016</v>
      </c>
      <c r="E2289" t="s">
        <v>13</v>
      </c>
      <c r="F2289" s="1">
        <v>3293232</v>
      </c>
    </row>
    <row r="2290" spans="1:6" x14ac:dyDescent="0.25">
      <c r="A2290">
        <v>800095951</v>
      </c>
      <c r="B2290" t="s">
        <v>338</v>
      </c>
      <c r="D2290">
        <v>2017</v>
      </c>
      <c r="E2290" t="s">
        <v>13</v>
      </c>
      <c r="F2290" s="1">
        <v>2758165</v>
      </c>
    </row>
    <row r="2291" spans="1:6" x14ac:dyDescent="0.25">
      <c r="A2291">
        <v>800140959</v>
      </c>
      <c r="B2291" t="s">
        <v>340</v>
      </c>
      <c r="D2291">
        <v>2016</v>
      </c>
      <c r="E2291" t="s">
        <v>13</v>
      </c>
      <c r="F2291" s="1">
        <v>4034952</v>
      </c>
    </row>
    <row r="2292" spans="1:6" x14ac:dyDescent="0.25">
      <c r="A2292">
        <v>800140959</v>
      </c>
      <c r="B2292" t="s">
        <v>340</v>
      </c>
      <c r="D2292">
        <v>2017</v>
      </c>
      <c r="E2292" t="s">
        <v>13</v>
      </c>
      <c r="F2292" s="1">
        <v>2972756</v>
      </c>
    </row>
    <row r="2293" spans="1:6" x14ac:dyDescent="0.25">
      <c r="A2293">
        <v>800173155</v>
      </c>
      <c r="B2293" t="s">
        <v>341</v>
      </c>
      <c r="D2293">
        <v>2015</v>
      </c>
      <c r="E2293" t="s">
        <v>13</v>
      </c>
      <c r="F2293" s="1">
        <v>78158326</v>
      </c>
    </row>
    <row r="2294" spans="1:6" x14ac:dyDescent="0.25">
      <c r="A2294">
        <v>800173155</v>
      </c>
      <c r="B2294" t="s">
        <v>341</v>
      </c>
      <c r="D2294">
        <v>2016</v>
      </c>
      <c r="E2294" t="s">
        <v>13</v>
      </c>
      <c r="F2294" s="1">
        <v>45799222</v>
      </c>
    </row>
    <row r="2295" spans="1:6" x14ac:dyDescent="0.25">
      <c r="A2295">
        <v>800173155</v>
      </c>
      <c r="B2295" t="s">
        <v>341</v>
      </c>
      <c r="D2295">
        <v>2017</v>
      </c>
      <c r="E2295" t="s">
        <v>13</v>
      </c>
      <c r="F2295" s="1">
        <v>29151768</v>
      </c>
    </row>
    <row r="2296" spans="1:6" x14ac:dyDescent="0.25">
      <c r="A2296">
        <v>800182330</v>
      </c>
      <c r="B2296" t="s">
        <v>342</v>
      </c>
      <c r="D2296">
        <v>2016</v>
      </c>
      <c r="E2296" t="s">
        <v>13</v>
      </c>
      <c r="F2296" s="1">
        <v>14445236</v>
      </c>
    </row>
    <row r="2297" spans="1:6" x14ac:dyDescent="0.25">
      <c r="A2297">
        <v>800182330</v>
      </c>
      <c r="B2297" t="s">
        <v>342</v>
      </c>
      <c r="D2297">
        <v>2017</v>
      </c>
      <c r="E2297" t="s">
        <v>13</v>
      </c>
      <c r="F2297" s="1">
        <v>6217672</v>
      </c>
    </row>
    <row r="2298" spans="1:6" x14ac:dyDescent="0.25">
      <c r="A2298">
        <v>800185295</v>
      </c>
      <c r="B2298" t="s">
        <v>344</v>
      </c>
      <c r="D2298">
        <v>2015</v>
      </c>
      <c r="E2298" t="s">
        <v>13</v>
      </c>
      <c r="F2298" s="1">
        <v>47465778</v>
      </c>
    </row>
    <row r="2299" spans="1:6" x14ac:dyDescent="0.25">
      <c r="A2299">
        <v>800185295</v>
      </c>
      <c r="B2299" t="s">
        <v>344</v>
      </c>
      <c r="D2299">
        <v>2016</v>
      </c>
      <c r="E2299" t="s">
        <v>13</v>
      </c>
      <c r="F2299" s="1">
        <v>106177682</v>
      </c>
    </row>
    <row r="2300" spans="1:6" x14ac:dyDescent="0.25">
      <c r="A2300">
        <v>800185295</v>
      </c>
      <c r="B2300" t="s">
        <v>344</v>
      </c>
      <c r="D2300">
        <v>2017</v>
      </c>
      <c r="E2300" t="s">
        <v>13</v>
      </c>
      <c r="F2300" s="1">
        <v>36024523</v>
      </c>
    </row>
    <row r="2301" spans="1:6" x14ac:dyDescent="0.25">
      <c r="A2301">
        <v>800200598</v>
      </c>
      <c r="B2301" t="s">
        <v>345</v>
      </c>
      <c r="D2301">
        <v>2016</v>
      </c>
      <c r="E2301" t="s">
        <v>13</v>
      </c>
      <c r="F2301" s="1">
        <v>25115891</v>
      </c>
    </row>
    <row r="2302" spans="1:6" x14ac:dyDescent="0.25">
      <c r="A2302">
        <v>800200598</v>
      </c>
      <c r="B2302" t="s">
        <v>345</v>
      </c>
      <c r="D2302">
        <v>2017</v>
      </c>
      <c r="E2302" t="s">
        <v>13</v>
      </c>
      <c r="F2302" s="1">
        <v>18604434</v>
      </c>
    </row>
    <row r="2303" spans="1:6" x14ac:dyDescent="0.25">
      <c r="A2303">
        <v>800208146</v>
      </c>
      <c r="B2303" t="s">
        <v>346</v>
      </c>
      <c r="D2303">
        <v>2016</v>
      </c>
      <c r="E2303" t="s">
        <v>13</v>
      </c>
      <c r="F2303" s="1">
        <v>43574598</v>
      </c>
    </row>
    <row r="2304" spans="1:6" x14ac:dyDescent="0.25">
      <c r="A2304">
        <v>800208146</v>
      </c>
      <c r="B2304" t="s">
        <v>346</v>
      </c>
      <c r="D2304">
        <v>2017</v>
      </c>
      <c r="E2304" t="s">
        <v>13</v>
      </c>
      <c r="F2304" s="1">
        <v>31261171</v>
      </c>
    </row>
    <row r="2305" spans="1:6" x14ac:dyDescent="0.25">
      <c r="A2305">
        <v>800233881</v>
      </c>
      <c r="B2305" t="s">
        <v>161</v>
      </c>
      <c r="D2305">
        <v>2016</v>
      </c>
      <c r="E2305" t="s">
        <v>13</v>
      </c>
      <c r="F2305" s="1">
        <v>31149392</v>
      </c>
    </row>
    <row r="2306" spans="1:6" x14ac:dyDescent="0.25">
      <c r="A2306">
        <v>800233881</v>
      </c>
      <c r="B2306" t="s">
        <v>161</v>
      </c>
      <c r="D2306">
        <v>2017</v>
      </c>
      <c r="E2306" t="s">
        <v>13</v>
      </c>
      <c r="F2306" s="1">
        <v>-27817439</v>
      </c>
    </row>
    <row r="2307" spans="1:6" x14ac:dyDescent="0.25">
      <c r="A2307">
        <v>800240724</v>
      </c>
      <c r="B2307" t="s">
        <v>348</v>
      </c>
      <c r="D2307">
        <v>2016</v>
      </c>
      <c r="E2307" t="s">
        <v>13</v>
      </c>
      <c r="F2307" s="1">
        <v>25537359</v>
      </c>
    </row>
    <row r="2308" spans="1:6" x14ac:dyDescent="0.25">
      <c r="A2308">
        <v>800240724</v>
      </c>
      <c r="B2308" t="s">
        <v>348</v>
      </c>
      <c r="D2308">
        <v>2017</v>
      </c>
      <c r="E2308" t="s">
        <v>13</v>
      </c>
      <c r="F2308" s="1">
        <v>8723405</v>
      </c>
    </row>
    <row r="2309" spans="1:6" x14ac:dyDescent="0.25">
      <c r="A2309">
        <v>811032292</v>
      </c>
      <c r="B2309" t="s">
        <v>349</v>
      </c>
      <c r="D2309">
        <v>2016</v>
      </c>
      <c r="E2309" t="s">
        <v>13</v>
      </c>
      <c r="F2309" s="1">
        <v>36007764</v>
      </c>
    </row>
    <row r="2310" spans="1:6" x14ac:dyDescent="0.25">
      <c r="A2310">
        <v>811032292</v>
      </c>
      <c r="B2310" t="s">
        <v>349</v>
      </c>
      <c r="D2310">
        <v>2017</v>
      </c>
      <c r="E2310" t="s">
        <v>13</v>
      </c>
      <c r="F2310" s="1">
        <v>19565012</v>
      </c>
    </row>
    <row r="2311" spans="1:6" x14ac:dyDescent="0.25">
      <c r="A2311">
        <v>830023542</v>
      </c>
      <c r="B2311" t="s">
        <v>146</v>
      </c>
      <c r="D2311">
        <v>2015</v>
      </c>
      <c r="E2311" t="s">
        <v>13</v>
      </c>
      <c r="F2311" s="1">
        <v>11861919</v>
      </c>
    </row>
    <row r="2312" spans="1:6" x14ac:dyDescent="0.25">
      <c r="A2312">
        <v>830023542</v>
      </c>
      <c r="B2312" t="s">
        <v>146</v>
      </c>
      <c r="D2312">
        <v>2016</v>
      </c>
      <c r="E2312" t="s">
        <v>13</v>
      </c>
      <c r="F2312" s="1">
        <v>30182386</v>
      </c>
    </row>
    <row r="2313" spans="1:6" x14ac:dyDescent="0.25">
      <c r="A2313">
        <v>830023542</v>
      </c>
      <c r="B2313" t="s">
        <v>146</v>
      </c>
      <c r="D2313">
        <v>2017</v>
      </c>
      <c r="E2313" t="s">
        <v>13</v>
      </c>
      <c r="F2313" s="1">
        <v>21152117</v>
      </c>
    </row>
    <row r="2314" spans="1:6" x14ac:dyDescent="0.25">
      <c r="A2314">
        <v>830058272</v>
      </c>
      <c r="B2314" t="s">
        <v>352</v>
      </c>
      <c r="D2314">
        <v>2015</v>
      </c>
      <c r="E2314" t="s">
        <v>13</v>
      </c>
      <c r="F2314" s="1">
        <v>325449</v>
      </c>
    </row>
    <row r="2315" spans="1:6" x14ac:dyDescent="0.25">
      <c r="A2315">
        <v>830058272</v>
      </c>
      <c r="B2315" t="s">
        <v>352</v>
      </c>
      <c r="D2315">
        <v>2016</v>
      </c>
      <c r="E2315" t="s">
        <v>13</v>
      </c>
      <c r="F2315" s="1">
        <v>-3991294</v>
      </c>
    </row>
    <row r="2316" spans="1:6" x14ac:dyDescent="0.25">
      <c r="A2316">
        <v>830058272</v>
      </c>
      <c r="B2316" t="s">
        <v>352</v>
      </c>
      <c r="D2316">
        <v>2017</v>
      </c>
      <c r="E2316" t="s">
        <v>13</v>
      </c>
      <c r="F2316" s="1">
        <v>-11388992</v>
      </c>
    </row>
    <row r="2317" spans="1:6" x14ac:dyDescent="0.25">
      <c r="A2317">
        <v>830094920</v>
      </c>
      <c r="B2317" t="s">
        <v>350</v>
      </c>
      <c r="D2317">
        <v>2016</v>
      </c>
      <c r="E2317" t="s">
        <v>13</v>
      </c>
      <c r="F2317" s="1">
        <v>147837952</v>
      </c>
    </row>
    <row r="2318" spans="1:6" x14ac:dyDescent="0.25">
      <c r="A2318">
        <v>830094920</v>
      </c>
      <c r="B2318" t="s">
        <v>350</v>
      </c>
      <c r="D2318">
        <v>2017</v>
      </c>
      <c r="E2318" t="s">
        <v>13</v>
      </c>
      <c r="F2318" s="1">
        <v>46257925</v>
      </c>
    </row>
    <row r="2319" spans="1:6" x14ac:dyDescent="0.25">
      <c r="A2319">
        <v>830097620</v>
      </c>
      <c r="B2319" t="s">
        <v>290</v>
      </c>
      <c r="D2319">
        <v>2016</v>
      </c>
      <c r="E2319" t="s">
        <v>13</v>
      </c>
      <c r="F2319" s="1">
        <v>231307</v>
      </c>
    </row>
    <row r="2320" spans="1:6" x14ac:dyDescent="0.25">
      <c r="A2320">
        <v>830097620</v>
      </c>
      <c r="B2320" t="s">
        <v>290</v>
      </c>
      <c r="D2320">
        <v>2017</v>
      </c>
      <c r="E2320" t="s">
        <v>13</v>
      </c>
      <c r="F2320" s="1">
        <v>645893</v>
      </c>
    </row>
    <row r="2321" spans="1:6" x14ac:dyDescent="0.25">
      <c r="A2321">
        <v>830116629</v>
      </c>
      <c r="B2321" t="s">
        <v>354</v>
      </c>
      <c r="D2321">
        <v>2016</v>
      </c>
      <c r="E2321" t="s">
        <v>13</v>
      </c>
      <c r="F2321" s="1">
        <v>536069</v>
      </c>
    </row>
    <row r="2322" spans="1:6" x14ac:dyDescent="0.25">
      <c r="A2322">
        <v>830116629</v>
      </c>
      <c r="B2322" t="s">
        <v>354</v>
      </c>
      <c r="D2322">
        <v>2017</v>
      </c>
      <c r="E2322" t="s">
        <v>13</v>
      </c>
      <c r="F2322" s="1">
        <v>-384</v>
      </c>
    </row>
    <row r="2323" spans="1:6" x14ac:dyDescent="0.25">
      <c r="A2323">
        <v>830124992</v>
      </c>
      <c r="B2323" t="s">
        <v>357</v>
      </c>
      <c r="D2323">
        <v>2015</v>
      </c>
      <c r="E2323" t="s">
        <v>13</v>
      </c>
      <c r="F2323" s="1">
        <v>1289860</v>
      </c>
    </row>
    <row r="2324" spans="1:6" x14ac:dyDescent="0.25">
      <c r="A2324">
        <v>830124992</v>
      </c>
      <c r="B2324" t="s">
        <v>357</v>
      </c>
      <c r="D2324">
        <v>2016</v>
      </c>
      <c r="E2324" t="s">
        <v>13</v>
      </c>
      <c r="F2324" s="1">
        <v>246090</v>
      </c>
    </row>
    <row r="2325" spans="1:6" x14ac:dyDescent="0.25">
      <c r="A2325">
        <v>830124992</v>
      </c>
      <c r="B2325" t="s">
        <v>357</v>
      </c>
      <c r="D2325">
        <v>2017</v>
      </c>
      <c r="E2325" t="s">
        <v>13</v>
      </c>
      <c r="F2325" s="1">
        <v>1158143</v>
      </c>
    </row>
    <row r="2326" spans="1:6" x14ac:dyDescent="0.25">
      <c r="A2326">
        <v>860000656</v>
      </c>
      <c r="B2326" t="s">
        <v>221</v>
      </c>
      <c r="D2326">
        <v>2015</v>
      </c>
      <c r="E2326" t="s">
        <v>13</v>
      </c>
      <c r="F2326" s="1">
        <v>13766598</v>
      </c>
    </row>
    <row r="2327" spans="1:6" x14ac:dyDescent="0.25">
      <c r="A2327">
        <v>860000656</v>
      </c>
      <c r="B2327" t="s">
        <v>221</v>
      </c>
      <c r="D2327">
        <v>2016</v>
      </c>
      <c r="E2327" t="s">
        <v>13</v>
      </c>
      <c r="F2327" s="1">
        <v>19863688</v>
      </c>
    </row>
    <row r="2328" spans="1:6" x14ac:dyDescent="0.25">
      <c r="A2328">
        <v>860000656</v>
      </c>
      <c r="B2328" t="s">
        <v>221</v>
      </c>
      <c r="D2328">
        <v>2017</v>
      </c>
      <c r="E2328" t="s">
        <v>13</v>
      </c>
      <c r="F2328" s="1">
        <v>10251389</v>
      </c>
    </row>
    <row r="2329" spans="1:6" x14ac:dyDescent="0.25">
      <c r="A2329">
        <v>860001986</v>
      </c>
      <c r="B2329" t="s">
        <v>293</v>
      </c>
      <c r="D2329">
        <v>2016</v>
      </c>
      <c r="E2329" t="s">
        <v>13</v>
      </c>
      <c r="F2329" s="1">
        <v>6794038</v>
      </c>
    </row>
    <row r="2330" spans="1:6" x14ac:dyDescent="0.25">
      <c r="A2330">
        <v>860001986</v>
      </c>
      <c r="B2330" t="s">
        <v>293</v>
      </c>
      <c r="D2330">
        <v>2017</v>
      </c>
      <c r="E2330" t="s">
        <v>13</v>
      </c>
      <c r="F2330" s="1">
        <v>6228159</v>
      </c>
    </row>
    <row r="2331" spans="1:6" x14ac:dyDescent="0.25">
      <c r="A2331">
        <v>860002837</v>
      </c>
      <c r="B2331" t="s">
        <v>227</v>
      </c>
      <c r="D2331">
        <v>2015</v>
      </c>
      <c r="E2331" t="s">
        <v>13</v>
      </c>
      <c r="F2331" s="1">
        <v>-8638930</v>
      </c>
    </row>
    <row r="2332" spans="1:6" x14ac:dyDescent="0.25">
      <c r="A2332">
        <v>860002837</v>
      </c>
      <c r="B2332" t="s">
        <v>227</v>
      </c>
      <c r="D2332">
        <v>2016</v>
      </c>
      <c r="E2332" t="s">
        <v>13</v>
      </c>
      <c r="F2332" s="1">
        <v>-8203796</v>
      </c>
    </row>
    <row r="2333" spans="1:6" x14ac:dyDescent="0.25">
      <c r="A2333">
        <v>860002837</v>
      </c>
      <c r="B2333" t="s">
        <v>227</v>
      </c>
      <c r="D2333">
        <v>2017</v>
      </c>
      <c r="E2333" t="s">
        <v>13</v>
      </c>
      <c r="F2333" s="1">
        <v>610914</v>
      </c>
    </row>
    <row r="2334" spans="1:6" x14ac:dyDescent="0.25">
      <c r="A2334">
        <v>860009250</v>
      </c>
      <c r="B2334" t="s">
        <v>362</v>
      </c>
      <c r="D2334">
        <v>2016</v>
      </c>
      <c r="E2334" t="s">
        <v>13</v>
      </c>
      <c r="F2334" s="1">
        <v>4411832</v>
      </c>
    </row>
    <row r="2335" spans="1:6" x14ac:dyDescent="0.25">
      <c r="A2335">
        <v>860009250</v>
      </c>
      <c r="B2335" t="s">
        <v>362</v>
      </c>
      <c r="D2335">
        <v>2017</v>
      </c>
      <c r="E2335" t="s">
        <v>13</v>
      </c>
      <c r="F2335" s="1">
        <v>3965455</v>
      </c>
    </row>
    <row r="2336" spans="1:6" x14ac:dyDescent="0.25">
      <c r="A2336">
        <v>860014285</v>
      </c>
      <c r="B2336" t="s">
        <v>356</v>
      </c>
      <c r="D2336">
        <v>2016</v>
      </c>
      <c r="E2336" t="s">
        <v>13</v>
      </c>
      <c r="F2336" s="1">
        <v>2415038</v>
      </c>
    </row>
    <row r="2337" spans="1:6" x14ac:dyDescent="0.25">
      <c r="A2337">
        <v>860014285</v>
      </c>
      <c r="B2337" t="s">
        <v>356</v>
      </c>
      <c r="D2337">
        <v>2017</v>
      </c>
      <c r="E2337" t="s">
        <v>13</v>
      </c>
      <c r="F2337" s="1">
        <v>1051101</v>
      </c>
    </row>
    <row r="2338" spans="1:6" x14ac:dyDescent="0.25">
      <c r="A2338">
        <v>860031361</v>
      </c>
      <c r="B2338" t="s">
        <v>297</v>
      </c>
      <c r="D2338">
        <v>2016</v>
      </c>
      <c r="E2338" t="s">
        <v>13</v>
      </c>
      <c r="F2338" s="1">
        <v>10099390</v>
      </c>
    </row>
    <row r="2339" spans="1:6" x14ac:dyDescent="0.25">
      <c r="A2339">
        <v>860031361</v>
      </c>
      <c r="B2339" t="s">
        <v>297</v>
      </c>
      <c r="D2339">
        <v>2017</v>
      </c>
      <c r="E2339" t="s">
        <v>13</v>
      </c>
      <c r="F2339" s="1">
        <v>638724</v>
      </c>
    </row>
    <row r="2340" spans="1:6" x14ac:dyDescent="0.25">
      <c r="A2340">
        <v>860035996</v>
      </c>
      <c r="B2340" t="s">
        <v>229</v>
      </c>
      <c r="D2340">
        <v>2015</v>
      </c>
      <c r="E2340" t="s">
        <v>13</v>
      </c>
      <c r="F2340" s="1">
        <v>-875399</v>
      </c>
    </row>
    <row r="2341" spans="1:6" x14ac:dyDescent="0.25">
      <c r="A2341">
        <v>860035996</v>
      </c>
      <c r="B2341" t="s">
        <v>229</v>
      </c>
      <c r="D2341">
        <v>2016</v>
      </c>
      <c r="E2341" t="s">
        <v>13</v>
      </c>
      <c r="F2341" s="1">
        <v>-9846030</v>
      </c>
    </row>
    <row r="2342" spans="1:6" x14ac:dyDescent="0.25">
      <c r="A2342">
        <v>860035996</v>
      </c>
      <c r="B2342" t="s">
        <v>229</v>
      </c>
      <c r="D2342">
        <v>2017</v>
      </c>
      <c r="E2342" t="s">
        <v>13</v>
      </c>
      <c r="F2342" s="1">
        <v>3654328</v>
      </c>
    </row>
    <row r="2343" spans="1:6" x14ac:dyDescent="0.25">
      <c r="A2343">
        <v>860058070</v>
      </c>
      <c r="B2343" t="s">
        <v>364</v>
      </c>
      <c r="D2343">
        <v>2015</v>
      </c>
      <c r="E2343" t="s">
        <v>13</v>
      </c>
      <c r="F2343" s="1">
        <v>109843979</v>
      </c>
    </row>
    <row r="2344" spans="1:6" x14ac:dyDescent="0.25">
      <c r="A2344">
        <v>860058070</v>
      </c>
      <c r="B2344" t="s">
        <v>364</v>
      </c>
      <c r="D2344">
        <v>2016</v>
      </c>
      <c r="E2344" t="s">
        <v>13</v>
      </c>
      <c r="F2344" s="1">
        <v>146912628</v>
      </c>
    </row>
    <row r="2345" spans="1:6" x14ac:dyDescent="0.25">
      <c r="A2345">
        <v>860058070</v>
      </c>
      <c r="B2345" t="s">
        <v>364</v>
      </c>
      <c r="D2345">
        <v>2017</v>
      </c>
      <c r="E2345" t="s">
        <v>13</v>
      </c>
      <c r="F2345" s="1">
        <v>66038891</v>
      </c>
    </row>
    <row r="2346" spans="1:6" x14ac:dyDescent="0.25">
      <c r="A2346">
        <v>860059851</v>
      </c>
      <c r="B2346" t="s">
        <v>365</v>
      </c>
      <c r="D2346">
        <v>2015</v>
      </c>
      <c r="E2346" t="s">
        <v>13</v>
      </c>
      <c r="F2346" s="1">
        <v>4298879</v>
      </c>
    </row>
    <row r="2347" spans="1:6" x14ac:dyDescent="0.25">
      <c r="A2347">
        <v>860059851</v>
      </c>
      <c r="B2347" t="s">
        <v>365</v>
      </c>
      <c r="D2347">
        <v>2016</v>
      </c>
      <c r="E2347" t="s">
        <v>13</v>
      </c>
      <c r="F2347" s="1">
        <v>8515196</v>
      </c>
    </row>
    <row r="2348" spans="1:6" x14ac:dyDescent="0.25">
      <c r="A2348">
        <v>860059851</v>
      </c>
      <c r="B2348" t="s">
        <v>365</v>
      </c>
      <c r="D2348">
        <v>2017</v>
      </c>
      <c r="E2348" t="s">
        <v>13</v>
      </c>
      <c r="F2348" s="1">
        <v>2067318</v>
      </c>
    </row>
    <row r="2349" spans="1:6" x14ac:dyDescent="0.25">
      <c r="A2349">
        <v>860067697</v>
      </c>
      <c r="B2349" t="s">
        <v>359</v>
      </c>
      <c r="D2349">
        <v>2016</v>
      </c>
      <c r="E2349" t="s">
        <v>13</v>
      </c>
      <c r="F2349" s="1">
        <v>2703370</v>
      </c>
    </row>
    <row r="2350" spans="1:6" x14ac:dyDescent="0.25">
      <c r="A2350">
        <v>860067697</v>
      </c>
      <c r="B2350" t="s">
        <v>359</v>
      </c>
      <c r="D2350">
        <v>2017</v>
      </c>
      <c r="E2350" t="s">
        <v>13</v>
      </c>
      <c r="F2350" s="1">
        <v>2894649</v>
      </c>
    </row>
    <row r="2351" spans="1:6" x14ac:dyDescent="0.25">
      <c r="A2351">
        <v>860077099</v>
      </c>
      <c r="B2351" t="s">
        <v>371</v>
      </c>
      <c r="D2351">
        <v>2016</v>
      </c>
      <c r="E2351" t="s">
        <v>13</v>
      </c>
      <c r="F2351" s="1">
        <v>7846682</v>
      </c>
    </row>
    <row r="2352" spans="1:6" x14ac:dyDescent="0.25">
      <c r="A2352">
        <v>860077099</v>
      </c>
      <c r="B2352" t="s">
        <v>371</v>
      </c>
      <c r="D2352">
        <v>2017</v>
      </c>
      <c r="E2352" t="s">
        <v>13</v>
      </c>
      <c r="F2352" s="1">
        <v>5044652</v>
      </c>
    </row>
    <row r="2353" spans="1:6" x14ac:dyDescent="0.25">
      <c r="A2353">
        <v>860078977</v>
      </c>
      <c r="B2353" t="s">
        <v>144</v>
      </c>
      <c r="D2353">
        <v>2016</v>
      </c>
      <c r="E2353" t="s">
        <v>13</v>
      </c>
      <c r="F2353" s="1">
        <v>-21964</v>
      </c>
    </row>
    <row r="2354" spans="1:6" x14ac:dyDescent="0.25">
      <c r="A2354">
        <v>860354402</v>
      </c>
      <c r="B2354" t="s">
        <v>295</v>
      </c>
      <c r="D2354">
        <v>2016</v>
      </c>
      <c r="E2354" t="s">
        <v>13</v>
      </c>
      <c r="F2354" s="1">
        <v>1522967</v>
      </c>
    </row>
    <row r="2355" spans="1:6" x14ac:dyDescent="0.25">
      <c r="A2355">
        <v>860354402</v>
      </c>
      <c r="B2355" t="s">
        <v>295</v>
      </c>
      <c r="D2355">
        <v>2017</v>
      </c>
      <c r="E2355" t="s">
        <v>13</v>
      </c>
      <c r="F2355" s="1">
        <v>454849</v>
      </c>
    </row>
    <row r="2356" spans="1:6" x14ac:dyDescent="0.25">
      <c r="A2356">
        <v>860505064</v>
      </c>
      <c r="B2356" t="s">
        <v>361</v>
      </c>
      <c r="D2356">
        <v>2016</v>
      </c>
      <c r="E2356" t="s">
        <v>13</v>
      </c>
      <c r="F2356" s="1">
        <v>967313</v>
      </c>
    </row>
    <row r="2357" spans="1:6" x14ac:dyDescent="0.25">
      <c r="A2357">
        <v>860505064</v>
      </c>
      <c r="B2357" t="s">
        <v>361</v>
      </c>
      <c r="D2357">
        <v>2017</v>
      </c>
      <c r="E2357" t="s">
        <v>13</v>
      </c>
      <c r="F2357" s="1">
        <v>489889</v>
      </c>
    </row>
    <row r="2358" spans="1:6" x14ac:dyDescent="0.25">
      <c r="A2358">
        <v>860510628</v>
      </c>
      <c r="B2358" t="s">
        <v>373</v>
      </c>
      <c r="D2358">
        <v>2015</v>
      </c>
      <c r="E2358" t="s">
        <v>13</v>
      </c>
      <c r="F2358" s="1">
        <v>11142861</v>
      </c>
    </row>
    <row r="2359" spans="1:6" x14ac:dyDescent="0.25">
      <c r="A2359">
        <v>860510628</v>
      </c>
      <c r="B2359" t="s">
        <v>373</v>
      </c>
      <c r="D2359">
        <v>2016</v>
      </c>
      <c r="E2359" t="s">
        <v>13</v>
      </c>
      <c r="F2359" s="1">
        <v>2657486</v>
      </c>
    </row>
    <row r="2360" spans="1:6" x14ac:dyDescent="0.25">
      <c r="A2360">
        <v>860510628</v>
      </c>
      <c r="B2360" t="s">
        <v>373</v>
      </c>
      <c r="D2360">
        <v>2017</v>
      </c>
      <c r="E2360" t="s">
        <v>13</v>
      </c>
      <c r="F2360" s="1">
        <v>9620526</v>
      </c>
    </row>
    <row r="2361" spans="1:6" x14ac:dyDescent="0.25">
      <c r="A2361">
        <v>860515523</v>
      </c>
      <c r="B2361" t="s">
        <v>231</v>
      </c>
      <c r="D2361">
        <v>2015</v>
      </c>
      <c r="E2361" t="s">
        <v>13</v>
      </c>
      <c r="F2361" s="1">
        <v>336433</v>
      </c>
    </row>
    <row r="2362" spans="1:6" x14ac:dyDescent="0.25">
      <c r="A2362">
        <v>860515523</v>
      </c>
      <c r="B2362" t="s">
        <v>231</v>
      </c>
      <c r="D2362">
        <v>2016</v>
      </c>
      <c r="E2362" t="s">
        <v>13</v>
      </c>
      <c r="F2362" s="1">
        <v>1231794</v>
      </c>
    </row>
    <row r="2363" spans="1:6" x14ac:dyDescent="0.25">
      <c r="A2363">
        <v>860515523</v>
      </c>
      <c r="B2363" t="s">
        <v>231</v>
      </c>
      <c r="D2363">
        <v>2017</v>
      </c>
      <c r="E2363" t="s">
        <v>13</v>
      </c>
      <c r="F2363" s="1">
        <v>833290</v>
      </c>
    </row>
    <row r="2364" spans="1:6" x14ac:dyDescent="0.25">
      <c r="A2364">
        <v>860527800</v>
      </c>
      <c r="B2364" t="s">
        <v>296</v>
      </c>
      <c r="D2364">
        <v>2016</v>
      </c>
      <c r="E2364" t="s">
        <v>13</v>
      </c>
      <c r="F2364" s="1">
        <v>15554392</v>
      </c>
    </row>
    <row r="2365" spans="1:6" x14ac:dyDescent="0.25">
      <c r="A2365">
        <v>860527800</v>
      </c>
      <c r="B2365" t="s">
        <v>296</v>
      </c>
      <c r="D2365">
        <v>2017</v>
      </c>
      <c r="E2365" t="s">
        <v>13</v>
      </c>
      <c r="F2365" s="1">
        <v>6159356</v>
      </c>
    </row>
    <row r="2366" spans="1:6" x14ac:dyDescent="0.25">
      <c r="A2366">
        <v>860532790</v>
      </c>
      <c r="B2366" t="s">
        <v>374</v>
      </c>
      <c r="D2366">
        <v>2016</v>
      </c>
      <c r="E2366" t="s">
        <v>13</v>
      </c>
      <c r="F2366" s="1">
        <v>1298092</v>
      </c>
    </row>
    <row r="2367" spans="1:6" x14ac:dyDescent="0.25">
      <c r="A2367">
        <v>860532790</v>
      </c>
      <c r="B2367" t="s">
        <v>374</v>
      </c>
      <c r="D2367">
        <v>2017</v>
      </c>
      <c r="E2367" t="s">
        <v>13</v>
      </c>
      <c r="F2367" s="1">
        <v>501584</v>
      </c>
    </row>
    <row r="2368" spans="1:6" x14ac:dyDescent="0.25">
      <c r="A2368">
        <v>890205645</v>
      </c>
      <c r="B2368" t="s">
        <v>166</v>
      </c>
      <c r="D2368">
        <v>2016</v>
      </c>
      <c r="E2368" t="s">
        <v>13</v>
      </c>
      <c r="F2368" s="1">
        <v>26226885</v>
      </c>
    </row>
    <row r="2369" spans="1:6" x14ac:dyDescent="0.25">
      <c r="A2369">
        <v>890205645</v>
      </c>
      <c r="B2369" t="s">
        <v>166</v>
      </c>
      <c r="D2369">
        <v>2017</v>
      </c>
      <c r="E2369" t="s">
        <v>13</v>
      </c>
      <c r="F2369" s="1">
        <v>204494621</v>
      </c>
    </row>
    <row r="2370" spans="1:6" x14ac:dyDescent="0.25">
      <c r="A2370">
        <v>890312765</v>
      </c>
      <c r="B2370" t="s">
        <v>363</v>
      </c>
      <c r="D2370">
        <v>2016</v>
      </c>
      <c r="E2370" t="s">
        <v>13</v>
      </c>
      <c r="F2370" s="1">
        <v>-54604190</v>
      </c>
    </row>
    <row r="2371" spans="1:6" x14ac:dyDescent="0.25">
      <c r="A2371">
        <v>890312765</v>
      </c>
      <c r="B2371" t="s">
        <v>363</v>
      </c>
      <c r="D2371">
        <v>2017</v>
      </c>
      <c r="E2371" t="s">
        <v>13</v>
      </c>
      <c r="F2371" s="1">
        <v>-7292442</v>
      </c>
    </row>
    <row r="2372" spans="1:6" x14ac:dyDescent="0.25">
      <c r="A2372">
        <v>890806999</v>
      </c>
      <c r="B2372" t="s">
        <v>366</v>
      </c>
      <c r="D2372">
        <v>2016</v>
      </c>
      <c r="E2372" t="s">
        <v>13</v>
      </c>
      <c r="F2372" s="1">
        <v>1905922</v>
      </c>
    </row>
    <row r="2373" spans="1:6" x14ac:dyDescent="0.25">
      <c r="A2373">
        <v>890806999</v>
      </c>
      <c r="B2373" t="s">
        <v>366</v>
      </c>
      <c r="D2373">
        <v>2017</v>
      </c>
      <c r="E2373" t="s">
        <v>13</v>
      </c>
      <c r="F2373" s="1">
        <v>479404</v>
      </c>
    </row>
    <row r="2374" spans="1:6" x14ac:dyDescent="0.25">
      <c r="A2374">
        <v>890903035</v>
      </c>
      <c r="B2374" t="s">
        <v>369</v>
      </c>
      <c r="D2374">
        <v>2015</v>
      </c>
      <c r="E2374" t="s">
        <v>13</v>
      </c>
      <c r="F2374" s="1">
        <v>44288942</v>
      </c>
    </row>
    <row r="2375" spans="1:6" x14ac:dyDescent="0.25">
      <c r="A2375">
        <v>890903035</v>
      </c>
      <c r="B2375" t="s">
        <v>369</v>
      </c>
      <c r="D2375">
        <v>2016</v>
      </c>
      <c r="E2375" t="s">
        <v>13</v>
      </c>
      <c r="F2375" s="1">
        <v>83088633</v>
      </c>
    </row>
    <row r="2376" spans="1:6" x14ac:dyDescent="0.25">
      <c r="A2376">
        <v>890903035</v>
      </c>
      <c r="B2376" t="s">
        <v>369</v>
      </c>
      <c r="D2376">
        <v>2017</v>
      </c>
      <c r="E2376" t="s">
        <v>13</v>
      </c>
      <c r="F2376" s="1">
        <v>52811103</v>
      </c>
    </row>
    <row r="2377" spans="1:6" x14ac:dyDescent="0.25">
      <c r="A2377">
        <v>890903055</v>
      </c>
      <c r="B2377" t="s">
        <v>232</v>
      </c>
      <c r="D2377">
        <v>2015</v>
      </c>
      <c r="E2377" t="s">
        <v>13</v>
      </c>
      <c r="F2377" s="1">
        <v>113606803</v>
      </c>
    </row>
    <row r="2378" spans="1:6" x14ac:dyDescent="0.25">
      <c r="A2378">
        <v>890903055</v>
      </c>
      <c r="B2378" t="s">
        <v>232</v>
      </c>
      <c r="D2378">
        <v>2016</v>
      </c>
      <c r="E2378" t="s">
        <v>13</v>
      </c>
      <c r="F2378" s="1">
        <v>8411768</v>
      </c>
    </row>
    <row r="2379" spans="1:6" x14ac:dyDescent="0.25">
      <c r="A2379">
        <v>890903055</v>
      </c>
      <c r="B2379" t="s">
        <v>232</v>
      </c>
      <c r="D2379">
        <v>2017</v>
      </c>
      <c r="E2379" t="s">
        <v>13</v>
      </c>
      <c r="F2379" s="1">
        <v>5113729</v>
      </c>
    </row>
    <row r="2380" spans="1:6" x14ac:dyDescent="0.25">
      <c r="A2380">
        <v>890905022</v>
      </c>
      <c r="B2380" t="s">
        <v>370</v>
      </c>
      <c r="D2380">
        <v>2015</v>
      </c>
      <c r="E2380" t="s">
        <v>13</v>
      </c>
      <c r="F2380" s="1">
        <v>2729147</v>
      </c>
    </row>
    <row r="2381" spans="1:6" x14ac:dyDescent="0.25">
      <c r="A2381">
        <v>890905022</v>
      </c>
      <c r="B2381" t="s">
        <v>370</v>
      </c>
      <c r="D2381">
        <v>2016</v>
      </c>
      <c r="E2381" t="s">
        <v>13</v>
      </c>
      <c r="F2381" s="1">
        <v>19463878</v>
      </c>
    </row>
    <row r="2382" spans="1:6" x14ac:dyDescent="0.25">
      <c r="A2382">
        <v>890905022</v>
      </c>
      <c r="B2382" t="s">
        <v>370</v>
      </c>
      <c r="D2382">
        <v>2017</v>
      </c>
      <c r="E2382" t="s">
        <v>13</v>
      </c>
      <c r="F2382" s="1">
        <v>5087009</v>
      </c>
    </row>
    <row r="2383" spans="1:6" x14ac:dyDescent="0.25">
      <c r="A2383">
        <v>890908097</v>
      </c>
      <c r="B2383" t="s">
        <v>377</v>
      </c>
      <c r="D2383">
        <v>2016</v>
      </c>
      <c r="E2383" t="s">
        <v>13</v>
      </c>
      <c r="F2383" s="1">
        <v>1319910</v>
      </c>
    </row>
    <row r="2384" spans="1:6" x14ac:dyDescent="0.25">
      <c r="A2384">
        <v>890908097</v>
      </c>
      <c r="B2384" t="s">
        <v>377</v>
      </c>
      <c r="D2384">
        <v>2017</v>
      </c>
      <c r="E2384" t="s">
        <v>13</v>
      </c>
      <c r="F2384" s="1">
        <v>2238789</v>
      </c>
    </row>
    <row r="2385" spans="1:6" x14ac:dyDescent="0.25">
      <c r="A2385">
        <v>890908901</v>
      </c>
      <c r="B2385" t="s">
        <v>372</v>
      </c>
      <c r="D2385">
        <v>2015</v>
      </c>
      <c r="E2385" t="s">
        <v>13</v>
      </c>
      <c r="F2385" s="1">
        <v>4536836</v>
      </c>
    </row>
    <row r="2386" spans="1:6" x14ac:dyDescent="0.25">
      <c r="A2386">
        <v>890908901</v>
      </c>
      <c r="B2386" t="s">
        <v>372</v>
      </c>
      <c r="D2386">
        <v>2016</v>
      </c>
      <c r="E2386" t="s">
        <v>13</v>
      </c>
      <c r="F2386" s="1">
        <v>7762370</v>
      </c>
    </row>
    <row r="2387" spans="1:6" x14ac:dyDescent="0.25">
      <c r="A2387">
        <v>890908901</v>
      </c>
      <c r="B2387" t="s">
        <v>372</v>
      </c>
      <c r="D2387">
        <v>2017</v>
      </c>
      <c r="E2387" t="s">
        <v>13</v>
      </c>
      <c r="F2387" s="1">
        <v>4412763</v>
      </c>
    </row>
    <row r="2388" spans="1:6" x14ac:dyDescent="0.25">
      <c r="A2388">
        <v>890910447</v>
      </c>
      <c r="B2388" t="s">
        <v>300</v>
      </c>
      <c r="D2388">
        <v>2016</v>
      </c>
      <c r="E2388" t="s">
        <v>13</v>
      </c>
      <c r="F2388" s="1">
        <v>1278926</v>
      </c>
    </row>
    <row r="2389" spans="1:6" x14ac:dyDescent="0.25">
      <c r="A2389">
        <v>890910447</v>
      </c>
      <c r="B2389" t="s">
        <v>300</v>
      </c>
      <c r="D2389">
        <v>2017</v>
      </c>
      <c r="E2389" t="s">
        <v>13</v>
      </c>
      <c r="F2389" s="1">
        <v>416014</v>
      </c>
    </row>
    <row r="2390" spans="1:6" x14ac:dyDescent="0.25">
      <c r="A2390">
        <v>890911431</v>
      </c>
      <c r="B2390" t="s">
        <v>378</v>
      </c>
      <c r="D2390">
        <v>2016</v>
      </c>
      <c r="E2390" t="s">
        <v>13</v>
      </c>
      <c r="F2390" s="1">
        <v>63393162</v>
      </c>
    </row>
    <row r="2391" spans="1:6" x14ac:dyDescent="0.25">
      <c r="A2391">
        <v>890911431</v>
      </c>
      <c r="B2391" t="s">
        <v>378</v>
      </c>
      <c r="D2391">
        <v>2017</v>
      </c>
      <c r="E2391" t="s">
        <v>13</v>
      </c>
      <c r="F2391" s="1">
        <v>11146189</v>
      </c>
    </row>
    <row r="2392" spans="1:6" x14ac:dyDescent="0.25">
      <c r="A2392">
        <v>890920656</v>
      </c>
      <c r="B2392" t="s">
        <v>302</v>
      </c>
      <c r="D2392">
        <v>2016</v>
      </c>
      <c r="E2392" t="s">
        <v>13</v>
      </c>
      <c r="F2392" s="1">
        <v>3129998</v>
      </c>
    </row>
    <row r="2393" spans="1:6" x14ac:dyDescent="0.25">
      <c r="A2393">
        <v>890920656</v>
      </c>
      <c r="B2393" t="s">
        <v>302</v>
      </c>
      <c r="D2393">
        <v>2017</v>
      </c>
      <c r="E2393" t="s">
        <v>13</v>
      </c>
      <c r="F2393" s="1">
        <v>1044304</v>
      </c>
    </row>
    <row r="2394" spans="1:6" x14ac:dyDescent="0.25">
      <c r="A2394">
        <v>890928186</v>
      </c>
      <c r="B2394" t="s">
        <v>303</v>
      </c>
      <c r="D2394">
        <v>2016</v>
      </c>
      <c r="E2394" t="s">
        <v>13</v>
      </c>
      <c r="F2394" s="1">
        <v>8203316</v>
      </c>
    </row>
    <row r="2395" spans="1:6" x14ac:dyDescent="0.25">
      <c r="A2395">
        <v>890928186</v>
      </c>
      <c r="B2395" t="s">
        <v>303</v>
      </c>
      <c r="D2395">
        <v>2017</v>
      </c>
      <c r="E2395" t="s">
        <v>13</v>
      </c>
      <c r="F2395" s="1">
        <v>3163845</v>
      </c>
    </row>
    <row r="2396" spans="1:6" x14ac:dyDescent="0.25">
      <c r="A2396">
        <v>890932424</v>
      </c>
      <c r="B2396" t="s">
        <v>379</v>
      </c>
      <c r="D2396">
        <v>2016</v>
      </c>
      <c r="E2396" t="s">
        <v>13</v>
      </c>
      <c r="F2396" s="1">
        <v>43074558</v>
      </c>
    </row>
    <row r="2397" spans="1:6" x14ac:dyDescent="0.25">
      <c r="A2397">
        <v>890932424</v>
      </c>
      <c r="B2397" t="s">
        <v>379</v>
      </c>
      <c r="D2397">
        <v>2017</v>
      </c>
      <c r="E2397" t="s">
        <v>13</v>
      </c>
      <c r="F2397" s="1">
        <v>8696120</v>
      </c>
    </row>
    <row r="2398" spans="1:6" x14ac:dyDescent="0.25">
      <c r="A2398">
        <v>890939355</v>
      </c>
      <c r="B2398" t="s">
        <v>35</v>
      </c>
      <c r="D2398">
        <v>2015</v>
      </c>
      <c r="E2398" t="s">
        <v>13</v>
      </c>
      <c r="F2398" s="1">
        <v>702403</v>
      </c>
    </row>
    <row r="2399" spans="1:6" x14ac:dyDescent="0.25">
      <c r="A2399">
        <v>890939355</v>
      </c>
      <c r="B2399" t="s">
        <v>35</v>
      </c>
      <c r="D2399">
        <v>2016</v>
      </c>
      <c r="E2399" t="s">
        <v>13</v>
      </c>
      <c r="F2399" s="1">
        <v>7157504</v>
      </c>
    </row>
    <row r="2400" spans="1:6" x14ac:dyDescent="0.25">
      <c r="A2400">
        <v>890939355</v>
      </c>
      <c r="B2400" t="s">
        <v>35</v>
      </c>
      <c r="D2400">
        <v>2017</v>
      </c>
      <c r="E2400" t="s">
        <v>13</v>
      </c>
      <c r="F2400" s="1">
        <v>876920</v>
      </c>
    </row>
    <row r="2401" spans="1:6" x14ac:dyDescent="0.25">
      <c r="A2401">
        <v>890940026</v>
      </c>
      <c r="B2401" t="s">
        <v>304</v>
      </c>
      <c r="D2401">
        <v>2016</v>
      </c>
      <c r="E2401" t="s">
        <v>13</v>
      </c>
      <c r="F2401" s="1">
        <v>3046998</v>
      </c>
    </row>
    <row r="2402" spans="1:6" x14ac:dyDescent="0.25">
      <c r="A2402">
        <v>890940026</v>
      </c>
      <c r="B2402" t="s">
        <v>304</v>
      </c>
      <c r="D2402">
        <v>2017</v>
      </c>
      <c r="E2402" t="s">
        <v>13</v>
      </c>
      <c r="F2402" s="1">
        <v>-966193</v>
      </c>
    </row>
    <row r="2403" spans="1:6" x14ac:dyDescent="0.25">
      <c r="A2403">
        <v>900018975</v>
      </c>
      <c r="B2403" t="s">
        <v>376</v>
      </c>
      <c r="D2403">
        <v>2015</v>
      </c>
      <c r="E2403" t="s">
        <v>13</v>
      </c>
      <c r="F2403" s="1">
        <v>11988815</v>
      </c>
    </row>
    <row r="2404" spans="1:6" x14ac:dyDescent="0.25">
      <c r="A2404">
        <v>900018975</v>
      </c>
      <c r="B2404" t="s">
        <v>376</v>
      </c>
      <c r="D2404">
        <v>2016</v>
      </c>
      <c r="E2404" t="s">
        <v>13</v>
      </c>
      <c r="F2404" s="1">
        <v>19194684</v>
      </c>
    </row>
    <row r="2405" spans="1:6" x14ac:dyDescent="0.25">
      <c r="A2405">
        <v>900018975</v>
      </c>
      <c r="B2405" t="s">
        <v>376</v>
      </c>
      <c r="D2405">
        <v>2017</v>
      </c>
      <c r="E2405" t="s">
        <v>13</v>
      </c>
      <c r="F2405" s="1">
        <v>4066751</v>
      </c>
    </row>
    <row r="2406" spans="1:6" x14ac:dyDescent="0.25">
      <c r="A2406">
        <v>900035722</v>
      </c>
      <c r="B2406" t="s">
        <v>298</v>
      </c>
      <c r="D2406">
        <v>2016</v>
      </c>
      <c r="E2406" t="s">
        <v>13</v>
      </c>
      <c r="F2406" s="1">
        <v>1204450</v>
      </c>
    </row>
    <row r="2407" spans="1:6" x14ac:dyDescent="0.25">
      <c r="A2407">
        <v>900035722</v>
      </c>
      <c r="B2407" t="s">
        <v>298</v>
      </c>
      <c r="D2407">
        <v>2017</v>
      </c>
      <c r="E2407" t="s">
        <v>13</v>
      </c>
      <c r="F2407" s="1">
        <v>461890</v>
      </c>
    </row>
    <row r="2408" spans="1:6" x14ac:dyDescent="0.25">
      <c r="A2408">
        <v>900087151</v>
      </c>
      <c r="B2408" t="s">
        <v>383</v>
      </c>
      <c r="D2408">
        <v>2016</v>
      </c>
      <c r="E2408" t="s">
        <v>13</v>
      </c>
      <c r="F2408" s="1">
        <v>417286306</v>
      </c>
    </row>
    <row r="2409" spans="1:6" x14ac:dyDescent="0.25">
      <c r="A2409">
        <v>900087151</v>
      </c>
      <c r="B2409" t="s">
        <v>383</v>
      </c>
      <c r="D2409">
        <v>2017</v>
      </c>
      <c r="E2409" t="s">
        <v>13</v>
      </c>
      <c r="F2409" s="1">
        <v>184698570</v>
      </c>
    </row>
    <row r="2410" spans="1:6" x14ac:dyDescent="0.25">
      <c r="A2410">
        <v>900139110</v>
      </c>
      <c r="B2410" t="s">
        <v>301</v>
      </c>
      <c r="D2410">
        <v>2016</v>
      </c>
      <c r="E2410" t="s">
        <v>13</v>
      </c>
      <c r="F2410" s="1">
        <v>4202728</v>
      </c>
    </row>
    <row r="2411" spans="1:6" x14ac:dyDescent="0.25">
      <c r="A2411">
        <v>900139110</v>
      </c>
      <c r="B2411" t="s">
        <v>301</v>
      </c>
      <c r="D2411">
        <v>2017</v>
      </c>
      <c r="E2411" t="s">
        <v>13</v>
      </c>
      <c r="F2411" s="1">
        <v>3890470</v>
      </c>
    </row>
    <row r="2412" spans="1:6" x14ac:dyDescent="0.25">
      <c r="A2412">
        <v>900190385</v>
      </c>
      <c r="B2412" t="s">
        <v>380</v>
      </c>
      <c r="D2412">
        <v>2015</v>
      </c>
      <c r="E2412" t="s">
        <v>13</v>
      </c>
      <c r="F2412" s="1">
        <v>-33079022</v>
      </c>
    </row>
    <row r="2413" spans="1:6" x14ac:dyDescent="0.25">
      <c r="A2413">
        <v>900190385</v>
      </c>
      <c r="B2413" t="s">
        <v>380</v>
      </c>
      <c r="D2413">
        <v>2016</v>
      </c>
      <c r="E2413" t="s">
        <v>13</v>
      </c>
      <c r="F2413" s="1">
        <v>-97940994</v>
      </c>
    </row>
    <row r="2414" spans="1:6" x14ac:dyDescent="0.25">
      <c r="A2414">
        <v>900190385</v>
      </c>
      <c r="B2414" t="s">
        <v>380</v>
      </c>
      <c r="D2414">
        <v>2017</v>
      </c>
      <c r="E2414" t="s">
        <v>13</v>
      </c>
      <c r="F2414" s="1">
        <v>-55487499</v>
      </c>
    </row>
    <row r="2415" spans="1:6" x14ac:dyDescent="0.25">
      <c r="A2415">
        <v>900192242</v>
      </c>
      <c r="B2415" t="s">
        <v>381</v>
      </c>
      <c r="D2415">
        <v>2016</v>
      </c>
      <c r="E2415" t="s">
        <v>13</v>
      </c>
      <c r="F2415" s="1">
        <v>54583582</v>
      </c>
    </row>
    <row r="2416" spans="1:6" x14ac:dyDescent="0.25">
      <c r="A2416">
        <v>900192242</v>
      </c>
      <c r="B2416" t="s">
        <v>381</v>
      </c>
      <c r="D2416">
        <v>2017</v>
      </c>
      <c r="E2416" t="s">
        <v>13</v>
      </c>
      <c r="F2416" s="1">
        <v>-77303643</v>
      </c>
    </row>
    <row r="2417" spans="1:6" x14ac:dyDescent="0.25">
      <c r="A2417">
        <v>900192242</v>
      </c>
      <c r="B2417" t="s">
        <v>381</v>
      </c>
      <c r="D2417" t="s">
        <v>398</v>
      </c>
      <c r="E2417" t="s">
        <v>13</v>
      </c>
      <c r="F2417" s="1">
        <v>17085315</v>
      </c>
    </row>
    <row r="2418" spans="1:6" x14ac:dyDescent="0.25">
      <c r="A2418">
        <v>900192242</v>
      </c>
      <c r="B2418" t="s">
        <v>381</v>
      </c>
      <c r="D2418" t="s">
        <v>399</v>
      </c>
      <c r="E2418" t="s">
        <v>13</v>
      </c>
      <c r="F2418" s="1">
        <v>23974367</v>
      </c>
    </row>
    <row r="2419" spans="1:6" x14ac:dyDescent="0.25">
      <c r="A2419">
        <v>900192242</v>
      </c>
      <c r="B2419" t="s">
        <v>381</v>
      </c>
      <c r="D2419" t="s">
        <v>402</v>
      </c>
      <c r="E2419" t="s">
        <v>13</v>
      </c>
      <c r="F2419" s="1">
        <v>-28766080</v>
      </c>
    </row>
    <row r="2420" spans="1:6" x14ac:dyDescent="0.25">
      <c r="A2420">
        <v>900192726</v>
      </c>
      <c r="B2420" t="s">
        <v>382</v>
      </c>
      <c r="D2420">
        <v>2016</v>
      </c>
      <c r="E2420" t="s">
        <v>13</v>
      </c>
      <c r="F2420" s="1">
        <v>435202</v>
      </c>
    </row>
    <row r="2421" spans="1:6" x14ac:dyDescent="0.25">
      <c r="A2421">
        <v>900192726</v>
      </c>
      <c r="B2421" t="s">
        <v>382</v>
      </c>
      <c r="D2421">
        <v>2017</v>
      </c>
      <c r="E2421" t="s">
        <v>13</v>
      </c>
      <c r="F2421" s="1">
        <v>273145</v>
      </c>
    </row>
    <row r="2422" spans="1:6" x14ac:dyDescent="0.25">
      <c r="A2422">
        <v>900193192</v>
      </c>
      <c r="B2422" t="s">
        <v>305</v>
      </c>
      <c r="D2422">
        <v>2016</v>
      </c>
      <c r="E2422" t="s">
        <v>13</v>
      </c>
      <c r="F2422" s="1">
        <v>204838</v>
      </c>
    </row>
    <row r="2423" spans="1:6" x14ac:dyDescent="0.25">
      <c r="A2423">
        <v>900193192</v>
      </c>
      <c r="B2423" t="s">
        <v>305</v>
      </c>
      <c r="D2423">
        <v>2017</v>
      </c>
      <c r="E2423" t="s">
        <v>13</v>
      </c>
      <c r="F2423" s="1">
        <v>-1107462</v>
      </c>
    </row>
    <row r="2424" spans="1:6" x14ac:dyDescent="0.25">
      <c r="A2424">
        <v>900205547</v>
      </c>
      <c r="B2424" t="s">
        <v>233</v>
      </c>
      <c r="D2424">
        <v>2015</v>
      </c>
      <c r="E2424" t="s">
        <v>13</v>
      </c>
      <c r="F2424" s="1">
        <v>-1015551</v>
      </c>
    </row>
    <row r="2425" spans="1:6" x14ac:dyDescent="0.25">
      <c r="A2425">
        <v>900205547</v>
      </c>
      <c r="B2425" t="s">
        <v>233</v>
      </c>
      <c r="D2425">
        <v>2016</v>
      </c>
      <c r="E2425" t="s">
        <v>13</v>
      </c>
      <c r="F2425" s="1">
        <v>646238</v>
      </c>
    </row>
    <row r="2426" spans="1:6" x14ac:dyDescent="0.25">
      <c r="A2426">
        <v>900205547</v>
      </c>
      <c r="B2426" t="s">
        <v>233</v>
      </c>
      <c r="D2426">
        <v>2017</v>
      </c>
      <c r="E2426" t="s">
        <v>13</v>
      </c>
      <c r="F2426" s="1">
        <v>-368731</v>
      </c>
    </row>
    <row r="2427" spans="1:6" x14ac:dyDescent="0.25">
      <c r="A2427">
        <v>900206480</v>
      </c>
      <c r="B2427" t="s">
        <v>306</v>
      </c>
      <c r="D2427">
        <v>2016</v>
      </c>
      <c r="E2427" t="s">
        <v>13</v>
      </c>
      <c r="F2427" s="1">
        <v>3989654</v>
      </c>
    </row>
    <row r="2428" spans="1:6" x14ac:dyDescent="0.25">
      <c r="A2428">
        <v>900206480</v>
      </c>
      <c r="B2428" t="s">
        <v>306</v>
      </c>
      <c r="D2428">
        <v>2017</v>
      </c>
      <c r="E2428" t="s">
        <v>13</v>
      </c>
      <c r="F2428" s="1">
        <v>2048472</v>
      </c>
    </row>
    <row r="2429" spans="1:6" x14ac:dyDescent="0.25">
      <c r="A2429">
        <v>900206483</v>
      </c>
      <c r="B2429" t="s">
        <v>307</v>
      </c>
      <c r="D2429">
        <v>2016</v>
      </c>
      <c r="E2429" t="s">
        <v>13</v>
      </c>
      <c r="F2429" s="1">
        <v>788178</v>
      </c>
    </row>
    <row r="2430" spans="1:6" x14ac:dyDescent="0.25">
      <c r="A2430">
        <v>900206483</v>
      </c>
      <c r="B2430" t="s">
        <v>307</v>
      </c>
      <c r="D2430">
        <v>2017</v>
      </c>
      <c r="E2430" t="s">
        <v>13</v>
      </c>
      <c r="F2430" s="1">
        <v>445290</v>
      </c>
    </row>
    <row r="2431" spans="1:6" x14ac:dyDescent="0.25">
      <c r="A2431">
        <v>900315057</v>
      </c>
      <c r="B2431" t="s">
        <v>385</v>
      </c>
      <c r="D2431">
        <v>2016</v>
      </c>
      <c r="E2431" t="s">
        <v>13</v>
      </c>
      <c r="F2431" s="1">
        <v>602508</v>
      </c>
    </row>
    <row r="2432" spans="1:6" x14ac:dyDescent="0.25">
      <c r="A2432">
        <v>900315057</v>
      </c>
      <c r="B2432" t="s">
        <v>385</v>
      </c>
      <c r="D2432">
        <v>2017</v>
      </c>
      <c r="E2432" t="s">
        <v>13</v>
      </c>
      <c r="F2432" s="1">
        <v>458935</v>
      </c>
    </row>
    <row r="2433" spans="1:6" x14ac:dyDescent="0.25">
      <c r="A2433">
        <v>900378893</v>
      </c>
      <c r="B2433" t="s">
        <v>386</v>
      </c>
      <c r="D2433">
        <v>2015</v>
      </c>
      <c r="E2433" t="s">
        <v>13</v>
      </c>
      <c r="F2433" s="1">
        <v>6376414</v>
      </c>
    </row>
    <row r="2434" spans="1:6" x14ac:dyDescent="0.25">
      <c r="A2434">
        <v>900378893</v>
      </c>
      <c r="B2434" t="s">
        <v>386</v>
      </c>
      <c r="D2434">
        <v>2016</v>
      </c>
      <c r="E2434" t="s">
        <v>13</v>
      </c>
      <c r="F2434" s="1">
        <v>25361316</v>
      </c>
    </row>
    <row r="2435" spans="1:6" x14ac:dyDescent="0.25">
      <c r="A2435">
        <v>900378893</v>
      </c>
      <c r="B2435" t="s">
        <v>386</v>
      </c>
      <c r="D2435">
        <v>2017</v>
      </c>
      <c r="E2435" t="s">
        <v>13</v>
      </c>
      <c r="F2435" s="1">
        <v>7391592</v>
      </c>
    </row>
    <row r="2436" spans="1:6" x14ac:dyDescent="0.25">
      <c r="A2436">
        <v>900390238</v>
      </c>
      <c r="B2436" t="s">
        <v>177</v>
      </c>
      <c r="D2436">
        <v>2016</v>
      </c>
      <c r="E2436" t="s">
        <v>13</v>
      </c>
      <c r="F2436" s="1">
        <v>46910479</v>
      </c>
    </row>
    <row r="2437" spans="1:6" x14ac:dyDescent="0.25">
      <c r="A2437">
        <v>900390238</v>
      </c>
      <c r="B2437" t="s">
        <v>177</v>
      </c>
      <c r="D2437">
        <v>2017</v>
      </c>
      <c r="E2437" t="s">
        <v>13</v>
      </c>
      <c r="F2437" s="1">
        <v>5015971</v>
      </c>
    </row>
    <row r="2438" spans="1:6" x14ac:dyDescent="0.25">
      <c r="A2438">
        <v>900390238</v>
      </c>
      <c r="B2438" t="s">
        <v>177</v>
      </c>
      <c r="D2438" t="s">
        <v>398</v>
      </c>
      <c r="E2438" t="s">
        <v>13</v>
      </c>
      <c r="F2438" s="1">
        <v>20539222</v>
      </c>
    </row>
    <row r="2439" spans="1:6" x14ac:dyDescent="0.25">
      <c r="A2439">
        <v>900390238</v>
      </c>
      <c r="B2439" t="s">
        <v>177</v>
      </c>
      <c r="D2439" t="s">
        <v>399</v>
      </c>
      <c r="E2439" t="s">
        <v>13</v>
      </c>
      <c r="F2439" s="1">
        <v>23213661</v>
      </c>
    </row>
    <row r="2440" spans="1:6" x14ac:dyDescent="0.25">
      <c r="A2440">
        <v>900390238</v>
      </c>
      <c r="B2440" t="s">
        <v>177</v>
      </c>
      <c r="D2440" t="s">
        <v>402</v>
      </c>
      <c r="E2440" t="s">
        <v>13</v>
      </c>
      <c r="F2440" s="1">
        <v>33470407</v>
      </c>
    </row>
    <row r="2441" spans="1:6" x14ac:dyDescent="0.25">
      <c r="A2441">
        <v>900413588</v>
      </c>
      <c r="B2441" t="s">
        <v>37</v>
      </c>
      <c r="D2441">
        <v>2016</v>
      </c>
      <c r="E2441" t="s">
        <v>13</v>
      </c>
      <c r="F2441" s="1">
        <v>6125818</v>
      </c>
    </row>
    <row r="2442" spans="1:6" x14ac:dyDescent="0.25">
      <c r="A2442">
        <v>900413588</v>
      </c>
      <c r="B2442" t="s">
        <v>37</v>
      </c>
      <c r="D2442">
        <v>2017</v>
      </c>
      <c r="E2442" t="s">
        <v>13</v>
      </c>
      <c r="F2442" s="1">
        <v>2155617</v>
      </c>
    </row>
    <row r="2443" spans="1:6" x14ac:dyDescent="0.25">
      <c r="A2443">
        <v>900521357</v>
      </c>
      <c r="B2443" t="s">
        <v>175</v>
      </c>
      <c r="D2443">
        <v>2016</v>
      </c>
      <c r="E2443" t="s">
        <v>13</v>
      </c>
      <c r="F2443" s="1">
        <v>8646904</v>
      </c>
    </row>
    <row r="2444" spans="1:6" x14ac:dyDescent="0.25">
      <c r="A2444">
        <v>900521357</v>
      </c>
      <c r="B2444" t="s">
        <v>175</v>
      </c>
      <c r="D2444">
        <v>2017</v>
      </c>
      <c r="E2444" t="s">
        <v>13</v>
      </c>
      <c r="F2444" s="1">
        <v>10767208</v>
      </c>
    </row>
    <row r="2445" spans="1:6" x14ac:dyDescent="0.25">
      <c r="A2445">
        <v>900535441</v>
      </c>
      <c r="B2445" t="s">
        <v>308</v>
      </c>
      <c r="D2445">
        <v>2016</v>
      </c>
      <c r="E2445" t="s">
        <v>13</v>
      </c>
      <c r="F2445" s="1">
        <v>-611</v>
      </c>
    </row>
    <row r="2446" spans="1:6" x14ac:dyDescent="0.25">
      <c r="A2446">
        <v>900535441</v>
      </c>
      <c r="B2446" t="s">
        <v>308</v>
      </c>
      <c r="D2446">
        <v>2017</v>
      </c>
      <c r="E2446" t="s">
        <v>13</v>
      </c>
      <c r="F2446" s="1">
        <v>-8663</v>
      </c>
    </row>
    <row r="2447" spans="1:6" x14ac:dyDescent="0.25">
      <c r="A2447">
        <v>900668954</v>
      </c>
      <c r="B2447" t="s">
        <v>387</v>
      </c>
      <c r="D2447">
        <v>2016</v>
      </c>
      <c r="E2447" t="s">
        <v>13</v>
      </c>
      <c r="F2447" s="1">
        <v>1713354</v>
      </c>
    </row>
    <row r="2448" spans="1:6" x14ac:dyDescent="0.25">
      <c r="A2448">
        <v>900668954</v>
      </c>
      <c r="B2448" t="s">
        <v>387</v>
      </c>
      <c r="D2448">
        <v>2017</v>
      </c>
      <c r="E2448" t="s">
        <v>13</v>
      </c>
      <c r="F2448" s="1">
        <v>408814</v>
      </c>
    </row>
    <row r="2449" spans="1:6" x14ac:dyDescent="0.25">
      <c r="A2449">
        <v>900749166</v>
      </c>
      <c r="B2449" t="s">
        <v>182</v>
      </c>
      <c r="D2449">
        <v>2016</v>
      </c>
      <c r="E2449" t="s">
        <v>13</v>
      </c>
      <c r="F2449" s="1">
        <v>33733142</v>
      </c>
    </row>
    <row r="2450" spans="1:6" x14ac:dyDescent="0.25">
      <c r="A2450">
        <v>900749166</v>
      </c>
      <c r="B2450" t="s">
        <v>182</v>
      </c>
      <c r="D2450">
        <v>2017</v>
      </c>
      <c r="E2450" t="s">
        <v>13</v>
      </c>
      <c r="F2450" s="1">
        <v>-799793</v>
      </c>
    </row>
    <row r="2451" spans="1:6" x14ac:dyDescent="0.25">
      <c r="A2451">
        <v>900797732</v>
      </c>
      <c r="B2451" t="s">
        <v>181</v>
      </c>
      <c r="D2451">
        <v>2015</v>
      </c>
      <c r="E2451" t="s">
        <v>13</v>
      </c>
      <c r="F2451" s="1">
        <v>-3102365</v>
      </c>
    </row>
    <row r="2452" spans="1:6" x14ac:dyDescent="0.25">
      <c r="A2452">
        <v>900797732</v>
      </c>
      <c r="B2452" t="s">
        <v>181</v>
      </c>
      <c r="D2452">
        <v>2016</v>
      </c>
      <c r="E2452" t="s">
        <v>13</v>
      </c>
      <c r="F2452" s="1">
        <v>13980784</v>
      </c>
    </row>
    <row r="2453" spans="1:6" x14ac:dyDescent="0.25">
      <c r="A2453">
        <v>900797732</v>
      </c>
      <c r="B2453" t="s">
        <v>181</v>
      </c>
      <c r="D2453">
        <v>2017</v>
      </c>
      <c r="E2453" t="s">
        <v>13</v>
      </c>
      <c r="F2453" s="1">
        <v>-11304999</v>
      </c>
    </row>
    <row r="2454" spans="1:6" x14ac:dyDescent="0.25">
      <c r="A2454">
        <v>900818642</v>
      </c>
      <c r="B2454" t="s">
        <v>169</v>
      </c>
      <c r="D2454">
        <v>2016</v>
      </c>
      <c r="E2454" t="s">
        <v>13</v>
      </c>
      <c r="F2454" s="1">
        <v>11610014</v>
      </c>
    </row>
    <row r="2455" spans="1:6" x14ac:dyDescent="0.25">
      <c r="A2455">
        <v>900818642</v>
      </c>
      <c r="B2455" t="s">
        <v>169</v>
      </c>
      <c r="D2455">
        <v>2017</v>
      </c>
      <c r="E2455" t="s">
        <v>13</v>
      </c>
      <c r="F2455" s="1">
        <v>14174945</v>
      </c>
    </row>
    <row r="2456" spans="1:6" x14ac:dyDescent="0.25">
      <c r="A2456">
        <v>800014246</v>
      </c>
      <c r="B2456" t="s">
        <v>332</v>
      </c>
      <c r="D2456">
        <v>2016</v>
      </c>
      <c r="E2456" t="s">
        <v>437</v>
      </c>
      <c r="F2456" s="1">
        <v>25944379</v>
      </c>
    </row>
    <row r="2457" spans="1:6" x14ac:dyDescent="0.25">
      <c r="A2457">
        <v>800014246</v>
      </c>
      <c r="B2457" t="s">
        <v>332</v>
      </c>
      <c r="D2457">
        <v>2017</v>
      </c>
      <c r="E2457" t="s">
        <v>437</v>
      </c>
      <c r="F2457" s="1">
        <v>11349515</v>
      </c>
    </row>
    <row r="2458" spans="1:6" x14ac:dyDescent="0.25">
      <c r="A2458">
        <v>800028455</v>
      </c>
      <c r="B2458" t="s">
        <v>0</v>
      </c>
      <c r="D2458">
        <v>2016</v>
      </c>
      <c r="E2458" t="s">
        <v>437</v>
      </c>
      <c r="F2458" s="1">
        <v>10797939</v>
      </c>
    </row>
    <row r="2459" spans="1:6" x14ac:dyDescent="0.25">
      <c r="A2459">
        <v>800093117</v>
      </c>
      <c r="B2459" t="s">
        <v>334</v>
      </c>
      <c r="D2459">
        <v>2016</v>
      </c>
      <c r="E2459" t="s">
        <v>437</v>
      </c>
      <c r="F2459" s="1">
        <v>193085520</v>
      </c>
    </row>
    <row r="2460" spans="1:6" x14ac:dyDescent="0.25">
      <c r="A2460">
        <v>800093117</v>
      </c>
      <c r="B2460" t="s">
        <v>334</v>
      </c>
      <c r="D2460">
        <v>2017</v>
      </c>
      <c r="E2460" t="s">
        <v>437</v>
      </c>
      <c r="F2460" s="1">
        <v>109239418</v>
      </c>
    </row>
    <row r="2461" spans="1:6" x14ac:dyDescent="0.25">
      <c r="A2461">
        <v>800094968</v>
      </c>
      <c r="B2461" t="s">
        <v>336</v>
      </c>
      <c r="D2461">
        <v>2016</v>
      </c>
      <c r="E2461" t="s">
        <v>437</v>
      </c>
      <c r="F2461" s="1">
        <v>185556830</v>
      </c>
    </row>
    <row r="2462" spans="1:6" x14ac:dyDescent="0.25">
      <c r="A2462">
        <v>800094968</v>
      </c>
      <c r="B2462" t="s">
        <v>336</v>
      </c>
      <c r="D2462">
        <v>2017</v>
      </c>
      <c r="E2462" t="s">
        <v>437</v>
      </c>
      <c r="F2462" s="1">
        <v>76235515</v>
      </c>
    </row>
    <row r="2463" spans="1:6" x14ac:dyDescent="0.25">
      <c r="A2463">
        <v>800095951</v>
      </c>
      <c r="B2463" t="s">
        <v>338</v>
      </c>
      <c r="D2463">
        <v>2016</v>
      </c>
      <c r="E2463" t="s">
        <v>437</v>
      </c>
      <c r="F2463" s="1">
        <v>11411862</v>
      </c>
    </row>
    <row r="2464" spans="1:6" x14ac:dyDescent="0.25">
      <c r="A2464">
        <v>800095951</v>
      </c>
      <c r="B2464" t="s">
        <v>338</v>
      </c>
      <c r="D2464">
        <v>2017</v>
      </c>
      <c r="E2464" t="s">
        <v>437</v>
      </c>
      <c r="F2464" s="1">
        <v>9395737</v>
      </c>
    </row>
    <row r="2465" spans="1:6" x14ac:dyDescent="0.25">
      <c r="A2465">
        <v>800140959</v>
      </c>
      <c r="B2465" t="s">
        <v>340</v>
      </c>
      <c r="D2465">
        <v>2016</v>
      </c>
      <c r="E2465" t="s">
        <v>437</v>
      </c>
      <c r="F2465" s="1">
        <v>16812178</v>
      </c>
    </row>
    <row r="2466" spans="1:6" x14ac:dyDescent="0.25">
      <c r="A2466">
        <v>800140959</v>
      </c>
      <c r="B2466" t="s">
        <v>340</v>
      </c>
      <c r="D2466">
        <v>2017</v>
      </c>
      <c r="E2466" t="s">
        <v>437</v>
      </c>
      <c r="F2466" s="1">
        <v>9397786</v>
      </c>
    </row>
    <row r="2467" spans="1:6" x14ac:dyDescent="0.25">
      <c r="A2467">
        <v>800173155</v>
      </c>
      <c r="B2467" t="s">
        <v>341</v>
      </c>
      <c r="D2467">
        <v>2015</v>
      </c>
      <c r="E2467" t="s">
        <v>437</v>
      </c>
      <c r="F2467" s="1">
        <v>90393168</v>
      </c>
    </row>
    <row r="2468" spans="1:6" x14ac:dyDescent="0.25">
      <c r="A2468">
        <v>800173155</v>
      </c>
      <c r="B2468" t="s">
        <v>341</v>
      </c>
      <c r="D2468">
        <v>2016</v>
      </c>
      <c r="E2468" t="s">
        <v>437</v>
      </c>
      <c r="F2468" s="1">
        <v>139557256</v>
      </c>
    </row>
    <row r="2469" spans="1:6" x14ac:dyDescent="0.25">
      <c r="A2469">
        <v>800173155</v>
      </c>
      <c r="B2469" t="s">
        <v>341</v>
      </c>
      <c r="D2469">
        <v>2017</v>
      </c>
      <c r="E2469" t="s">
        <v>437</v>
      </c>
      <c r="F2469" s="1">
        <v>69994414</v>
      </c>
    </row>
    <row r="2470" spans="1:6" x14ac:dyDescent="0.25">
      <c r="A2470">
        <v>800182330</v>
      </c>
      <c r="B2470" t="s">
        <v>342</v>
      </c>
      <c r="D2470">
        <v>2016</v>
      </c>
      <c r="E2470" t="s">
        <v>437</v>
      </c>
      <c r="F2470" s="1">
        <v>110304984</v>
      </c>
    </row>
    <row r="2471" spans="1:6" x14ac:dyDescent="0.25">
      <c r="A2471">
        <v>800182330</v>
      </c>
      <c r="B2471" t="s">
        <v>342</v>
      </c>
      <c r="D2471">
        <v>2017</v>
      </c>
      <c r="E2471" t="s">
        <v>437</v>
      </c>
      <c r="F2471" s="1">
        <v>51974504</v>
      </c>
    </row>
    <row r="2472" spans="1:6" x14ac:dyDescent="0.25">
      <c r="A2472">
        <v>800185295</v>
      </c>
      <c r="B2472" t="s">
        <v>344</v>
      </c>
      <c r="D2472">
        <v>2015</v>
      </c>
      <c r="E2472" t="s">
        <v>437</v>
      </c>
      <c r="F2472" s="1">
        <v>110906644</v>
      </c>
    </row>
    <row r="2473" spans="1:6" x14ac:dyDescent="0.25">
      <c r="A2473">
        <v>800185295</v>
      </c>
      <c r="B2473" t="s">
        <v>344</v>
      </c>
      <c r="D2473">
        <v>2016</v>
      </c>
      <c r="E2473" t="s">
        <v>437</v>
      </c>
      <c r="F2473" s="1">
        <v>233762038</v>
      </c>
    </row>
    <row r="2474" spans="1:6" x14ac:dyDescent="0.25">
      <c r="A2474">
        <v>800185295</v>
      </c>
      <c r="B2474" t="s">
        <v>344</v>
      </c>
      <c r="D2474">
        <v>2017</v>
      </c>
      <c r="E2474" t="s">
        <v>437</v>
      </c>
      <c r="F2474" s="1">
        <v>115613940</v>
      </c>
    </row>
    <row r="2475" spans="1:6" x14ac:dyDescent="0.25">
      <c r="A2475">
        <v>800200598</v>
      </c>
      <c r="B2475" t="s">
        <v>345</v>
      </c>
      <c r="D2475">
        <v>2016</v>
      </c>
      <c r="E2475" t="s">
        <v>437</v>
      </c>
      <c r="F2475" s="1">
        <v>73984920</v>
      </c>
    </row>
    <row r="2476" spans="1:6" x14ac:dyDescent="0.25">
      <c r="A2476">
        <v>800200598</v>
      </c>
      <c r="B2476" t="s">
        <v>345</v>
      </c>
      <c r="D2476">
        <v>2017</v>
      </c>
      <c r="E2476" t="s">
        <v>437</v>
      </c>
      <c r="F2476" s="1">
        <v>39862841</v>
      </c>
    </row>
    <row r="2477" spans="1:6" x14ac:dyDescent="0.25">
      <c r="A2477">
        <v>800208146</v>
      </c>
      <c r="B2477" t="s">
        <v>346</v>
      </c>
      <c r="D2477">
        <v>2016</v>
      </c>
      <c r="E2477" t="s">
        <v>437</v>
      </c>
      <c r="F2477" s="1">
        <v>59235492</v>
      </c>
    </row>
    <row r="2478" spans="1:6" x14ac:dyDescent="0.25">
      <c r="A2478">
        <v>800208146</v>
      </c>
      <c r="B2478" t="s">
        <v>346</v>
      </c>
      <c r="D2478">
        <v>2017</v>
      </c>
      <c r="E2478" t="s">
        <v>437</v>
      </c>
      <c r="F2478" s="1">
        <v>53156756</v>
      </c>
    </row>
    <row r="2479" spans="1:6" x14ac:dyDescent="0.25">
      <c r="A2479">
        <v>800233881</v>
      </c>
      <c r="B2479" t="s">
        <v>161</v>
      </c>
      <c r="D2479">
        <v>2016</v>
      </c>
      <c r="E2479" t="s">
        <v>437</v>
      </c>
      <c r="F2479" s="1">
        <v>77420986</v>
      </c>
    </row>
    <row r="2480" spans="1:6" x14ac:dyDescent="0.25">
      <c r="A2480">
        <v>800233881</v>
      </c>
      <c r="B2480" t="s">
        <v>161</v>
      </c>
      <c r="D2480">
        <v>2017</v>
      </c>
      <c r="E2480" t="s">
        <v>437</v>
      </c>
      <c r="F2480" s="1">
        <v>8002754</v>
      </c>
    </row>
    <row r="2481" spans="1:6" x14ac:dyDescent="0.25">
      <c r="A2481">
        <v>800240724</v>
      </c>
      <c r="B2481" t="s">
        <v>348</v>
      </c>
      <c r="D2481">
        <v>2016</v>
      </c>
      <c r="E2481" t="s">
        <v>437</v>
      </c>
      <c r="F2481" s="1">
        <v>40666807</v>
      </c>
    </row>
    <row r="2482" spans="1:6" x14ac:dyDescent="0.25">
      <c r="A2482">
        <v>800240724</v>
      </c>
      <c r="B2482" t="s">
        <v>348</v>
      </c>
      <c r="D2482">
        <v>2017</v>
      </c>
      <c r="E2482" t="s">
        <v>437</v>
      </c>
      <c r="F2482" s="1">
        <v>19122475</v>
      </c>
    </row>
    <row r="2483" spans="1:6" x14ac:dyDescent="0.25">
      <c r="A2483">
        <v>811032292</v>
      </c>
      <c r="B2483" t="s">
        <v>349</v>
      </c>
      <c r="D2483">
        <v>2016</v>
      </c>
      <c r="E2483" t="s">
        <v>437</v>
      </c>
      <c r="F2483" s="1">
        <v>96475092</v>
      </c>
    </row>
    <row r="2484" spans="1:6" x14ac:dyDescent="0.25">
      <c r="A2484">
        <v>811032292</v>
      </c>
      <c r="B2484" t="s">
        <v>349</v>
      </c>
      <c r="D2484">
        <v>2017</v>
      </c>
      <c r="E2484" t="s">
        <v>437</v>
      </c>
      <c r="F2484" s="1">
        <v>43685899</v>
      </c>
    </row>
    <row r="2485" spans="1:6" x14ac:dyDescent="0.25">
      <c r="A2485">
        <v>830023542</v>
      </c>
      <c r="B2485" t="s">
        <v>146</v>
      </c>
      <c r="D2485">
        <v>2015</v>
      </c>
      <c r="E2485" t="s">
        <v>437</v>
      </c>
      <c r="F2485" s="1">
        <v>39057562</v>
      </c>
    </row>
    <row r="2486" spans="1:6" x14ac:dyDescent="0.25">
      <c r="A2486">
        <v>830023542</v>
      </c>
      <c r="B2486" t="s">
        <v>146</v>
      </c>
      <c r="D2486">
        <v>2016</v>
      </c>
      <c r="E2486" t="s">
        <v>437</v>
      </c>
      <c r="F2486" s="1">
        <v>90864194</v>
      </c>
    </row>
    <row r="2487" spans="1:6" x14ac:dyDescent="0.25">
      <c r="A2487">
        <v>830023542</v>
      </c>
      <c r="B2487" t="s">
        <v>146</v>
      </c>
      <c r="D2487">
        <v>2017</v>
      </c>
      <c r="E2487" t="s">
        <v>437</v>
      </c>
      <c r="F2487" s="1">
        <v>48195637</v>
      </c>
    </row>
    <row r="2488" spans="1:6" x14ac:dyDescent="0.25">
      <c r="A2488">
        <v>830058272</v>
      </c>
      <c r="B2488" t="s">
        <v>352</v>
      </c>
      <c r="D2488">
        <v>2015</v>
      </c>
      <c r="E2488" t="s">
        <v>437</v>
      </c>
      <c r="F2488" s="1">
        <v>10201697</v>
      </c>
    </row>
    <row r="2489" spans="1:6" x14ac:dyDescent="0.25">
      <c r="A2489">
        <v>830058272</v>
      </c>
      <c r="B2489" t="s">
        <v>352</v>
      </c>
      <c r="D2489">
        <v>2016</v>
      </c>
      <c r="E2489" t="s">
        <v>437</v>
      </c>
      <c r="F2489" s="1">
        <v>27273436</v>
      </c>
    </row>
    <row r="2490" spans="1:6" x14ac:dyDescent="0.25">
      <c r="A2490">
        <v>830058272</v>
      </c>
      <c r="B2490" t="s">
        <v>352</v>
      </c>
      <c r="D2490">
        <v>2017</v>
      </c>
      <c r="E2490" t="s">
        <v>437</v>
      </c>
      <c r="F2490" s="1">
        <v>5714917</v>
      </c>
    </row>
    <row r="2491" spans="1:6" x14ac:dyDescent="0.25">
      <c r="A2491">
        <v>830094920</v>
      </c>
      <c r="B2491" t="s">
        <v>350</v>
      </c>
      <c r="D2491">
        <v>2016</v>
      </c>
      <c r="E2491" t="s">
        <v>437</v>
      </c>
      <c r="F2491" s="1">
        <v>229730145</v>
      </c>
    </row>
    <row r="2492" spans="1:6" x14ac:dyDescent="0.25">
      <c r="A2492">
        <v>830094920</v>
      </c>
      <c r="B2492" t="s">
        <v>350</v>
      </c>
      <c r="D2492">
        <v>2017</v>
      </c>
      <c r="E2492" t="s">
        <v>437</v>
      </c>
      <c r="F2492" s="1">
        <v>51539778</v>
      </c>
    </row>
    <row r="2493" spans="1:6" x14ac:dyDescent="0.25">
      <c r="A2493">
        <v>830097620</v>
      </c>
      <c r="B2493" t="s">
        <v>290</v>
      </c>
      <c r="D2493">
        <v>2016</v>
      </c>
      <c r="E2493" t="s">
        <v>437</v>
      </c>
      <c r="F2493" s="1">
        <v>13335166</v>
      </c>
    </row>
    <row r="2494" spans="1:6" x14ac:dyDescent="0.25">
      <c r="A2494">
        <v>830097620</v>
      </c>
      <c r="B2494" t="s">
        <v>290</v>
      </c>
      <c r="D2494">
        <v>2017</v>
      </c>
      <c r="E2494" t="s">
        <v>437</v>
      </c>
      <c r="F2494" s="1">
        <v>7149941</v>
      </c>
    </row>
    <row r="2495" spans="1:6" x14ac:dyDescent="0.25">
      <c r="A2495">
        <v>830116629</v>
      </c>
      <c r="B2495" t="s">
        <v>354</v>
      </c>
      <c r="D2495">
        <v>2016</v>
      </c>
      <c r="E2495" t="s">
        <v>437</v>
      </c>
      <c r="F2495" s="1">
        <v>2227764</v>
      </c>
    </row>
    <row r="2496" spans="1:6" x14ac:dyDescent="0.25">
      <c r="A2496">
        <v>830116629</v>
      </c>
      <c r="B2496" t="s">
        <v>354</v>
      </c>
      <c r="D2496">
        <v>2017</v>
      </c>
      <c r="E2496" t="s">
        <v>437</v>
      </c>
      <c r="F2496" s="1">
        <v>1017846</v>
      </c>
    </row>
    <row r="2497" spans="1:6" x14ac:dyDescent="0.25">
      <c r="A2497">
        <v>830124992</v>
      </c>
      <c r="B2497" t="s">
        <v>357</v>
      </c>
      <c r="D2497">
        <v>2015</v>
      </c>
      <c r="E2497" t="s">
        <v>437</v>
      </c>
      <c r="F2497" s="1">
        <v>956883</v>
      </c>
    </row>
    <row r="2498" spans="1:6" x14ac:dyDescent="0.25">
      <c r="A2498">
        <v>830124992</v>
      </c>
      <c r="B2498" t="s">
        <v>357</v>
      </c>
      <c r="D2498">
        <v>2016</v>
      </c>
      <c r="E2498" t="s">
        <v>437</v>
      </c>
      <c r="F2498" s="1">
        <v>1587190</v>
      </c>
    </row>
    <row r="2499" spans="1:6" x14ac:dyDescent="0.25">
      <c r="A2499">
        <v>830124992</v>
      </c>
      <c r="B2499" t="s">
        <v>357</v>
      </c>
      <c r="D2499">
        <v>2017</v>
      </c>
      <c r="E2499" t="s">
        <v>437</v>
      </c>
      <c r="F2499" s="1">
        <v>99909</v>
      </c>
    </row>
    <row r="2500" spans="1:6" x14ac:dyDescent="0.25">
      <c r="A2500">
        <v>860000656</v>
      </c>
      <c r="B2500" t="s">
        <v>221</v>
      </c>
      <c r="D2500">
        <v>2015</v>
      </c>
      <c r="E2500" t="s">
        <v>437</v>
      </c>
      <c r="F2500" s="1">
        <v>40261214</v>
      </c>
    </row>
    <row r="2501" spans="1:6" x14ac:dyDescent="0.25">
      <c r="A2501">
        <v>860000656</v>
      </c>
      <c r="B2501" t="s">
        <v>221</v>
      </c>
      <c r="D2501">
        <v>2016</v>
      </c>
      <c r="E2501" t="s">
        <v>437</v>
      </c>
      <c r="F2501" s="1">
        <v>71388824</v>
      </c>
    </row>
    <row r="2502" spans="1:6" x14ac:dyDescent="0.25">
      <c r="A2502">
        <v>860000656</v>
      </c>
      <c r="B2502" t="s">
        <v>221</v>
      </c>
      <c r="D2502">
        <v>2017</v>
      </c>
      <c r="E2502" t="s">
        <v>437</v>
      </c>
      <c r="F2502" s="1">
        <v>35185628</v>
      </c>
    </row>
    <row r="2503" spans="1:6" x14ac:dyDescent="0.25">
      <c r="A2503">
        <v>860001986</v>
      </c>
      <c r="B2503" t="s">
        <v>293</v>
      </c>
      <c r="D2503">
        <v>2016</v>
      </c>
      <c r="E2503" t="s">
        <v>437</v>
      </c>
      <c r="F2503" s="1">
        <v>76518770</v>
      </c>
    </row>
    <row r="2504" spans="1:6" x14ac:dyDescent="0.25">
      <c r="A2504">
        <v>860001986</v>
      </c>
      <c r="B2504" t="s">
        <v>293</v>
      </c>
      <c r="D2504">
        <v>2017</v>
      </c>
      <c r="E2504" t="s">
        <v>437</v>
      </c>
      <c r="F2504" s="1">
        <v>36596291</v>
      </c>
    </row>
    <row r="2505" spans="1:6" x14ac:dyDescent="0.25">
      <c r="A2505">
        <v>860002837</v>
      </c>
      <c r="B2505" t="s">
        <v>227</v>
      </c>
      <c r="D2505">
        <v>2015</v>
      </c>
      <c r="E2505" t="s">
        <v>437</v>
      </c>
      <c r="F2505" s="1">
        <v>10887486</v>
      </c>
    </row>
    <row r="2506" spans="1:6" x14ac:dyDescent="0.25">
      <c r="A2506">
        <v>860002837</v>
      </c>
      <c r="B2506" t="s">
        <v>227</v>
      </c>
      <c r="D2506">
        <v>2016</v>
      </c>
      <c r="E2506" t="s">
        <v>437</v>
      </c>
      <c r="F2506" s="1">
        <v>39279312</v>
      </c>
    </row>
    <row r="2507" spans="1:6" x14ac:dyDescent="0.25">
      <c r="A2507">
        <v>860002837</v>
      </c>
      <c r="B2507" t="s">
        <v>227</v>
      </c>
      <c r="D2507">
        <v>2017</v>
      </c>
      <c r="E2507" t="s">
        <v>437</v>
      </c>
      <c r="F2507" s="1">
        <v>14404133</v>
      </c>
    </row>
    <row r="2508" spans="1:6" x14ac:dyDescent="0.25">
      <c r="A2508">
        <v>860009250</v>
      </c>
      <c r="B2508" t="s">
        <v>362</v>
      </c>
      <c r="D2508">
        <v>2016</v>
      </c>
      <c r="E2508" t="s">
        <v>437</v>
      </c>
      <c r="F2508" s="1">
        <v>9459774</v>
      </c>
    </row>
    <row r="2509" spans="1:6" x14ac:dyDescent="0.25">
      <c r="A2509">
        <v>860009250</v>
      </c>
      <c r="B2509" t="s">
        <v>362</v>
      </c>
      <c r="D2509">
        <v>2017</v>
      </c>
      <c r="E2509" t="s">
        <v>437</v>
      </c>
      <c r="F2509" s="1">
        <v>8787312</v>
      </c>
    </row>
    <row r="2510" spans="1:6" x14ac:dyDescent="0.25">
      <c r="A2510">
        <v>860014285</v>
      </c>
      <c r="B2510" t="s">
        <v>356</v>
      </c>
      <c r="D2510">
        <v>2016</v>
      </c>
      <c r="E2510" t="s">
        <v>437</v>
      </c>
      <c r="F2510" s="1">
        <v>4862950</v>
      </c>
    </row>
    <row r="2511" spans="1:6" x14ac:dyDescent="0.25">
      <c r="A2511">
        <v>860014285</v>
      </c>
      <c r="B2511" t="s">
        <v>356</v>
      </c>
      <c r="D2511">
        <v>2017</v>
      </c>
      <c r="E2511" t="s">
        <v>437</v>
      </c>
      <c r="F2511" s="1">
        <v>2118298</v>
      </c>
    </row>
    <row r="2512" spans="1:6" x14ac:dyDescent="0.25">
      <c r="A2512">
        <v>860031361</v>
      </c>
      <c r="B2512" t="s">
        <v>297</v>
      </c>
      <c r="D2512">
        <v>2016</v>
      </c>
      <c r="E2512" t="s">
        <v>437</v>
      </c>
      <c r="F2512" s="1">
        <v>36699862</v>
      </c>
    </row>
    <row r="2513" spans="1:6" x14ac:dyDescent="0.25">
      <c r="A2513">
        <v>860031361</v>
      </c>
      <c r="B2513" t="s">
        <v>297</v>
      </c>
      <c r="D2513">
        <v>2017</v>
      </c>
      <c r="E2513" t="s">
        <v>437</v>
      </c>
      <c r="F2513" s="1">
        <v>17934261</v>
      </c>
    </row>
    <row r="2514" spans="1:6" x14ac:dyDescent="0.25">
      <c r="A2514">
        <v>860035996</v>
      </c>
      <c r="B2514" t="s">
        <v>229</v>
      </c>
      <c r="D2514">
        <v>2015</v>
      </c>
      <c r="E2514" t="s">
        <v>437</v>
      </c>
      <c r="F2514" s="1">
        <v>17783517</v>
      </c>
    </row>
    <row r="2515" spans="1:6" x14ac:dyDescent="0.25">
      <c r="A2515">
        <v>860035996</v>
      </c>
      <c r="B2515" t="s">
        <v>229</v>
      </c>
      <c r="D2515">
        <v>2016</v>
      </c>
      <c r="E2515" t="s">
        <v>437</v>
      </c>
      <c r="F2515" s="1">
        <v>18979444</v>
      </c>
    </row>
    <row r="2516" spans="1:6" x14ac:dyDescent="0.25">
      <c r="A2516">
        <v>860035996</v>
      </c>
      <c r="B2516" t="s">
        <v>229</v>
      </c>
      <c r="D2516">
        <v>2017</v>
      </c>
      <c r="E2516" t="s">
        <v>437</v>
      </c>
      <c r="F2516" s="1">
        <v>13868365</v>
      </c>
    </row>
    <row r="2517" spans="1:6" x14ac:dyDescent="0.25">
      <c r="A2517">
        <v>860058070</v>
      </c>
      <c r="B2517" t="s">
        <v>364</v>
      </c>
      <c r="D2517">
        <v>2015</v>
      </c>
      <c r="E2517" t="s">
        <v>437</v>
      </c>
      <c r="F2517" s="1">
        <v>159326922</v>
      </c>
    </row>
    <row r="2518" spans="1:6" x14ac:dyDescent="0.25">
      <c r="A2518">
        <v>860058070</v>
      </c>
      <c r="B2518" t="s">
        <v>364</v>
      </c>
      <c r="D2518">
        <v>2016</v>
      </c>
      <c r="E2518" t="s">
        <v>437</v>
      </c>
      <c r="F2518" s="1">
        <v>328748845</v>
      </c>
    </row>
    <row r="2519" spans="1:6" x14ac:dyDescent="0.25">
      <c r="A2519">
        <v>860058070</v>
      </c>
      <c r="B2519" t="s">
        <v>364</v>
      </c>
      <c r="D2519">
        <v>2017</v>
      </c>
      <c r="E2519" t="s">
        <v>437</v>
      </c>
      <c r="F2519" s="1">
        <v>171735621</v>
      </c>
    </row>
    <row r="2520" spans="1:6" x14ac:dyDescent="0.25">
      <c r="A2520">
        <v>860059851</v>
      </c>
      <c r="B2520" t="s">
        <v>365</v>
      </c>
      <c r="D2520">
        <v>2015</v>
      </c>
      <c r="E2520" t="s">
        <v>437</v>
      </c>
      <c r="F2520" s="1">
        <v>20972544</v>
      </c>
    </row>
    <row r="2521" spans="1:6" x14ac:dyDescent="0.25">
      <c r="A2521">
        <v>860059851</v>
      </c>
      <c r="B2521" t="s">
        <v>365</v>
      </c>
      <c r="D2521">
        <v>2016</v>
      </c>
      <c r="E2521" t="s">
        <v>437</v>
      </c>
      <c r="F2521" s="1">
        <v>29779630</v>
      </c>
    </row>
    <row r="2522" spans="1:6" x14ac:dyDescent="0.25">
      <c r="A2522">
        <v>860059851</v>
      </c>
      <c r="B2522" t="s">
        <v>365</v>
      </c>
      <c r="D2522">
        <v>2017</v>
      </c>
      <c r="E2522" t="s">
        <v>437</v>
      </c>
      <c r="F2522" s="1">
        <v>10486681</v>
      </c>
    </row>
    <row r="2523" spans="1:6" x14ac:dyDescent="0.25">
      <c r="A2523">
        <v>860067697</v>
      </c>
      <c r="B2523" t="s">
        <v>359</v>
      </c>
      <c r="D2523">
        <v>2016</v>
      </c>
      <c r="E2523" t="s">
        <v>437</v>
      </c>
      <c r="F2523" s="1">
        <v>18215819</v>
      </c>
    </row>
    <row r="2524" spans="1:6" x14ac:dyDescent="0.25">
      <c r="A2524">
        <v>860067697</v>
      </c>
      <c r="B2524" t="s">
        <v>359</v>
      </c>
      <c r="D2524">
        <v>2017</v>
      </c>
      <c r="E2524" t="s">
        <v>437</v>
      </c>
      <c r="F2524" s="1">
        <v>14618080</v>
      </c>
    </row>
    <row r="2525" spans="1:6" x14ac:dyDescent="0.25">
      <c r="A2525">
        <v>860077099</v>
      </c>
      <c r="B2525" t="s">
        <v>371</v>
      </c>
      <c r="D2525">
        <v>2016</v>
      </c>
      <c r="E2525" t="s">
        <v>437</v>
      </c>
      <c r="F2525" s="1">
        <v>20226968</v>
      </c>
    </row>
    <row r="2526" spans="1:6" x14ac:dyDescent="0.25">
      <c r="A2526">
        <v>860077099</v>
      </c>
      <c r="B2526" t="s">
        <v>371</v>
      </c>
      <c r="D2526">
        <v>2017</v>
      </c>
      <c r="E2526" t="s">
        <v>437</v>
      </c>
      <c r="F2526" s="1">
        <v>10172005</v>
      </c>
    </row>
    <row r="2527" spans="1:6" x14ac:dyDescent="0.25">
      <c r="A2527">
        <v>860354402</v>
      </c>
      <c r="B2527" t="s">
        <v>295</v>
      </c>
      <c r="D2527">
        <v>2016</v>
      </c>
      <c r="E2527" t="s">
        <v>437</v>
      </c>
      <c r="F2527" s="1">
        <v>8819727</v>
      </c>
    </row>
    <row r="2528" spans="1:6" x14ac:dyDescent="0.25">
      <c r="A2528">
        <v>860354402</v>
      </c>
      <c r="B2528" t="s">
        <v>295</v>
      </c>
      <c r="D2528">
        <v>2017</v>
      </c>
      <c r="E2528" t="s">
        <v>437</v>
      </c>
      <c r="F2528" s="1">
        <v>5025938</v>
      </c>
    </row>
    <row r="2529" spans="1:6" x14ac:dyDescent="0.25">
      <c r="A2529">
        <v>860505064</v>
      </c>
      <c r="B2529" t="s">
        <v>361</v>
      </c>
      <c r="D2529">
        <v>2016</v>
      </c>
      <c r="E2529" t="s">
        <v>437</v>
      </c>
      <c r="F2529" s="1">
        <v>7471240</v>
      </c>
    </row>
    <row r="2530" spans="1:6" x14ac:dyDescent="0.25">
      <c r="A2530">
        <v>860505064</v>
      </c>
      <c r="B2530" t="s">
        <v>361</v>
      </c>
      <c r="D2530">
        <v>2017</v>
      </c>
      <c r="E2530" t="s">
        <v>437</v>
      </c>
      <c r="F2530" s="1">
        <v>3710105</v>
      </c>
    </row>
    <row r="2531" spans="1:6" x14ac:dyDescent="0.25">
      <c r="A2531">
        <v>860510628</v>
      </c>
      <c r="B2531" t="s">
        <v>373</v>
      </c>
      <c r="D2531">
        <v>2015</v>
      </c>
      <c r="E2531" t="s">
        <v>437</v>
      </c>
      <c r="F2531" s="1">
        <v>23950353</v>
      </c>
    </row>
    <row r="2532" spans="1:6" x14ac:dyDescent="0.25">
      <c r="A2532">
        <v>860510628</v>
      </c>
      <c r="B2532" t="s">
        <v>373</v>
      </c>
      <c r="D2532">
        <v>2016</v>
      </c>
      <c r="E2532" t="s">
        <v>437</v>
      </c>
      <c r="F2532" s="1">
        <v>38947455</v>
      </c>
    </row>
    <row r="2533" spans="1:6" x14ac:dyDescent="0.25">
      <c r="A2533">
        <v>860510628</v>
      </c>
      <c r="B2533" t="s">
        <v>373</v>
      </c>
      <c r="D2533">
        <v>2017</v>
      </c>
      <c r="E2533" t="s">
        <v>437</v>
      </c>
      <c r="F2533" s="1">
        <v>6190771</v>
      </c>
    </row>
    <row r="2534" spans="1:6" x14ac:dyDescent="0.25">
      <c r="A2534">
        <v>860515523</v>
      </c>
      <c r="B2534" t="s">
        <v>231</v>
      </c>
      <c r="D2534">
        <v>2015</v>
      </c>
      <c r="E2534" t="s">
        <v>437</v>
      </c>
      <c r="F2534" s="1">
        <v>8025508</v>
      </c>
    </row>
    <row r="2535" spans="1:6" x14ac:dyDescent="0.25">
      <c r="A2535">
        <v>860515523</v>
      </c>
      <c r="B2535" t="s">
        <v>231</v>
      </c>
      <c r="D2535">
        <v>2016</v>
      </c>
      <c r="E2535" t="s">
        <v>437</v>
      </c>
      <c r="F2535" s="1">
        <v>34022652</v>
      </c>
    </row>
    <row r="2536" spans="1:6" x14ac:dyDescent="0.25">
      <c r="A2536">
        <v>860515523</v>
      </c>
      <c r="B2536" t="s">
        <v>231</v>
      </c>
      <c r="D2536">
        <v>2017</v>
      </c>
      <c r="E2536" t="s">
        <v>437</v>
      </c>
      <c r="F2536" s="1">
        <v>7678785</v>
      </c>
    </row>
    <row r="2537" spans="1:6" x14ac:dyDescent="0.25">
      <c r="A2537">
        <v>860527800</v>
      </c>
      <c r="B2537" t="s">
        <v>296</v>
      </c>
      <c r="D2537">
        <v>2016</v>
      </c>
      <c r="E2537" t="s">
        <v>437</v>
      </c>
      <c r="F2537" s="1">
        <v>21897556</v>
      </c>
    </row>
    <row r="2538" spans="1:6" x14ac:dyDescent="0.25">
      <c r="A2538">
        <v>860527800</v>
      </c>
      <c r="B2538" t="s">
        <v>296</v>
      </c>
      <c r="D2538">
        <v>2017</v>
      </c>
      <c r="E2538" t="s">
        <v>437</v>
      </c>
      <c r="F2538" s="1">
        <v>7982350</v>
      </c>
    </row>
    <row r="2539" spans="1:6" x14ac:dyDescent="0.25">
      <c r="A2539">
        <v>860532790</v>
      </c>
      <c r="B2539" t="s">
        <v>374</v>
      </c>
      <c r="D2539">
        <v>2016</v>
      </c>
      <c r="E2539" t="s">
        <v>437</v>
      </c>
      <c r="F2539" s="1">
        <v>2485596</v>
      </c>
    </row>
    <row r="2540" spans="1:6" x14ac:dyDescent="0.25">
      <c r="A2540">
        <v>860532790</v>
      </c>
      <c r="B2540" t="s">
        <v>374</v>
      </c>
      <c r="D2540">
        <v>2017</v>
      </c>
      <c r="E2540" t="s">
        <v>437</v>
      </c>
      <c r="F2540" s="1">
        <v>1328831</v>
      </c>
    </row>
    <row r="2541" spans="1:6" x14ac:dyDescent="0.25">
      <c r="A2541">
        <v>890205645</v>
      </c>
      <c r="B2541" t="s">
        <v>166</v>
      </c>
      <c r="D2541">
        <v>2016</v>
      </c>
      <c r="E2541" t="s">
        <v>437</v>
      </c>
      <c r="F2541" s="1">
        <v>162434670</v>
      </c>
    </row>
    <row r="2542" spans="1:6" x14ac:dyDescent="0.25">
      <c r="A2542">
        <v>890205645</v>
      </c>
      <c r="B2542" t="s">
        <v>166</v>
      </c>
      <c r="D2542">
        <v>2017</v>
      </c>
      <c r="E2542" t="s">
        <v>437</v>
      </c>
      <c r="F2542" s="1">
        <v>246837612</v>
      </c>
    </row>
    <row r="2543" spans="1:6" x14ac:dyDescent="0.25">
      <c r="A2543">
        <v>890312765</v>
      </c>
      <c r="B2543" t="s">
        <v>363</v>
      </c>
      <c r="D2543">
        <v>2016</v>
      </c>
      <c r="E2543" t="s">
        <v>437</v>
      </c>
      <c r="F2543" s="1">
        <v>4817786</v>
      </c>
    </row>
    <row r="2544" spans="1:6" x14ac:dyDescent="0.25">
      <c r="A2544">
        <v>890312765</v>
      </c>
      <c r="B2544" t="s">
        <v>363</v>
      </c>
      <c r="D2544">
        <v>2017</v>
      </c>
      <c r="E2544" t="s">
        <v>437</v>
      </c>
      <c r="F2544" s="1">
        <v>25939427</v>
      </c>
    </row>
    <row r="2545" spans="1:6" x14ac:dyDescent="0.25">
      <c r="A2545">
        <v>890806999</v>
      </c>
      <c r="B2545" t="s">
        <v>366</v>
      </c>
      <c r="D2545">
        <v>2016</v>
      </c>
      <c r="E2545" t="s">
        <v>437</v>
      </c>
      <c r="F2545" s="1">
        <v>35009826</v>
      </c>
    </row>
    <row r="2546" spans="1:6" x14ac:dyDescent="0.25">
      <c r="A2546">
        <v>890806999</v>
      </c>
      <c r="B2546" t="s">
        <v>366</v>
      </c>
      <c r="D2546">
        <v>2017</v>
      </c>
      <c r="E2546" t="s">
        <v>437</v>
      </c>
      <c r="F2546" s="1">
        <v>19593569</v>
      </c>
    </row>
    <row r="2547" spans="1:6" x14ac:dyDescent="0.25">
      <c r="A2547">
        <v>890903035</v>
      </c>
      <c r="B2547" t="s">
        <v>369</v>
      </c>
      <c r="D2547">
        <v>2015</v>
      </c>
      <c r="E2547" t="s">
        <v>437</v>
      </c>
      <c r="F2547" s="1">
        <v>47780626</v>
      </c>
    </row>
    <row r="2548" spans="1:6" x14ac:dyDescent="0.25">
      <c r="A2548">
        <v>890903035</v>
      </c>
      <c r="B2548" t="s">
        <v>369</v>
      </c>
      <c r="D2548">
        <v>2016</v>
      </c>
      <c r="E2548" t="s">
        <v>437</v>
      </c>
      <c r="F2548" s="1">
        <v>118246650</v>
      </c>
    </row>
    <row r="2549" spans="1:6" x14ac:dyDescent="0.25">
      <c r="A2549">
        <v>890903035</v>
      </c>
      <c r="B2549" t="s">
        <v>369</v>
      </c>
      <c r="D2549">
        <v>2017</v>
      </c>
      <c r="E2549" t="s">
        <v>437</v>
      </c>
      <c r="F2549" s="1">
        <v>28001942</v>
      </c>
    </row>
    <row r="2550" spans="1:6" x14ac:dyDescent="0.25">
      <c r="A2550">
        <v>890903055</v>
      </c>
      <c r="B2550" t="s">
        <v>232</v>
      </c>
      <c r="D2550">
        <v>2015</v>
      </c>
      <c r="E2550" t="s">
        <v>437</v>
      </c>
      <c r="F2550" s="1">
        <v>17158499</v>
      </c>
    </row>
    <row r="2551" spans="1:6" x14ac:dyDescent="0.25">
      <c r="A2551">
        <v>890903055</v>
      </c>
      <c r="B2551" t="s">
        <v>232</v>
      </c>
      <c r="D2551">
        <v>2016</v>
      </c>
      <c r="E2551" t="s">
        <v>437</v>
      </c>
      <c r="F2551" s="1">
        <v>31991210</v>
      </c>
    </row>
    <row r="2552" spans="1:6" x14ac:dyDescent="0.25">
      <c r="A2552">
        <v>890903055</v>
      </c>
      <c r="B2552" t="s">
        <v>232</v>
      </c>
      <c r="D2552">
        <v>2017</v>
      </c>
      <c r="E2552" t="s">
        <v>437</v>
      </c>
      <c r="F2552" s="1">
        <v>16493850</v>
      </c>
    </row>
    <row r="2553" spans="1:6" x14ac:dyDescent="0.25">
      <c r="A2553">
        <v>890905022</v>
      </c>
      <c r="B2553" t="s">
        <v>370</v>
      </c>
      <c r="D2553">
        <v>2015</v>
      </c>
      <c r="E2553" t="s">
        <v>437</v>
      </c>
      <c r="F2553" s="1">
        <v>10291381</v>
      </c>
    </row>
    <row r="2554" spans="1:6" x14ac:dyDescent="0.25">
      <c r="A2554">
        <v>890905022</v>
      </c>
      <c r="B2554" t="s">
        <v>370</v>
      </c>
      <c r="D2554">
        <v>2016</v>
      </c>
      <c r="E2554" t="s">
        <v>437</v>
      </c>
      <c r="F2554" s="1">
        <v>27716928</v>
      </c>
    </row>
    <row r="2555" spans="1:6" x14ac:dyDescent="0.25">
      <c r="A2555">
        <v>890905022</v>
      </c>
      <c r="B2555" t="s">
        <v>370</v>
      </c>
      <c r="D2555">
        <v>2017</v>
      </c>
      <c r="E2555" t="s">
        <v>437</v>
      </c>
      <c r="F2555" s="1">
        <v>13331959</v>
      </c>
    </row>
    <row r="2556" spans="1:6" x14ac:dyDescent="0.25">
      <c r="A2556">
        <v>890908097</v>
      </c>
      <c r="B2556" t="s">
        <v>377</v>
      </c>
      <c r="D2556">
        <v>2016</v>
      </c>
      <c r="E2556" t="s">
        <v>437</v>
      </c>
      <c r="F2556" s="1">
        <v>9356418</v>
      </c>
    </row>
    <row r="2557" spans="1:6" x14ac:dyDescent="0.25">
      <c r="A2557">
        <v>890908097</v>
      </c>
      <c r="B2557" t="s">
        <v>377</v>
      </c>
      <c r="D2557">
        <v>2017</v>
      </c>
      <c r="E2557" t="s">
        <v>437</v>
      </c>
      <c r="F2557" s="1">
        <v>4855264</v>
      </c>
    </row>
    <row r="2558" spans="1:6" x14ac:dyDescent="0.25">
      <c r="A2558">
        <v>890908901</v>
      </c>
      <c r="B2558" t="s">
        <v>372</v>
      </c>
      <c r="D2558">
        <v>2015</v>
      </c>
      <c r="E2558" t="s">
        <v>437</v>
      </c>
      <c r="F2558" s="1">
        <v>10219849</v>
      </c>
    </row>
    <row r="2559" spans="1:6" x14ac:dyDescent="0.25">
      <c r="A2559">
        <v>890908901</v>
      </c>
      <c r="B2559" t="s">
        <v>372</v>
      </c>
      <c r="D2559">
        <v>2016</v>
      </c>
      <c r="E2559" t="s">
        <v>437</v>
      </c>
      <c r="F2559" s="1">
        <v>25116634</v>
      </c>
    </row>
    <row r="2560" spans="1:6" x14ac:dyDescent="0.25">
      <c r="A2560">
        <v>890908901</v>
      </c>
      <c r="B2560" t="s">
        <v>372</v>
      </c>
      <c r="D2560">
        <v>2017</v>
      </c>
      <c r="E2560" t="s">
        <v>437</v>
      </c>
      <c r="F2560" s="1">
        <v>12765284</v>
      </c>
    </row>
    <row r="2561" spans="1:6" x14ac:dyDescent="0.25">
      <c r="A2561">
        <v>890910447</v>
      </c>
      <c r="B2561" t="s">
        <v>300</v>
      </c>
      <c r="D2561">
        <v>2016</v>
      </c>
      <c r="E2561" t="s">
        <v>437</v>
      </c>
      <c r="F2561" s="1">
        <v>7859450</v>
      </c>
    </row>
    <row r="2562" spans="1:6" x14ac:dyDescent="0.25">
      <c r="A2562">
        <v>890910447</v>
      </c>
      <c r="B2562" t="s">
        <v>300</v>
      </c>
      <c r="D2562">
        <v>2017</v>
      </c>
      <c r="E2562" t="s">
        <v>437</v>
      </c>
      <c r="F2562" s="1">
        <v>4080470</v>
      </c>
    </row>
    <row r="2563" spans="1:6" x14ac:dyDescent="0.25">
      <c r="A2563">
        <v>890911431</v>
      </c>
      <c r="B2563" t="s">
        <v>378</v>
      </c>
      <c r="D2563">
        <v>2016</v>
      </c>
      <c r="E2563" t="s">
        <v>437</v>
      </c>
      <c r="F2563" s="1">
        <v>200498994</v>
      </c>
    </row>
    <row r="2564" spans="1:6" x14ac:dyDescent="0.25">
      <c r="A2564">
        <v>890911431</v>
      </c>
      <c r="B2564" t="s">
        <v>378</v>
      </c>
      <c r="D2564">
        <v>2017</v>
      </c>
      <c r="E2564" t="s">
        <v>437</v>
      </c>
      <c r="F2564" s="1">
        <v>75656895</v>
      </c>
    </row>
    <row r="2565" spans="1:6" x14ac:dyDescent="0.25">
      <c r="A2565">
        <v>890920656</v>
      </c>
      <c r="B2565" t="s">
        <v>302</v>
      </c>
      <c r="D2565">
        <v>2016</v>
      </c>
      <c r="E2565" t="s">
        <v>437</v>
      </c>
      <c r="F2565" s="1">
        <v>23175556</v>
      </c>
    </row>
    <row r="2566" spans="1:6" x14ac:dyDescent="0.25">
      <c r="A2566">
        <v>890920656</v>
      </c>
      <c r="B2566" t="s">
        <v>302</v>
      </c>
      <c r="D2566">
        <v>2017</v>
      </c>
      <c r="E2566" t="s">
        <v>437</v>
      </c>
      <c r="F2566" s="1">
        <v>11109524</v>
      </c>
    </row>
    <row r="2567" spans="1:6" x14ac:dyDescent="0.25">
      <c r="A2567">
        <v>890928186</v>
      </c>
      <c r="B2567" t="s">
        <v>303</v>
      </c>
      <c r="D2567">
        <v>2016</v>
      </c>
      <c r="E2567" t="s">
        <v>437</v>
      </c>
      <c r="F2567" s="1">
        <v>23051632</v>
      </c>
    </row>
    <row r="2568" spans="1:6" x14ac:dyDescent="0.25">
      <c r="A2568">
        <v>890928186</v>
      </c>
      <c r="B2568" t="s">
        <v>303</v>
      </c>
      <c r="D2568">
        <v>2017</v>
      </c>
      <c r="E2568" t="s">
        <v>437</v>
      </c>
      <c r="F2568" s="1">
        <v>9502968</v>
      </c>
    </row>
    <row r="2569" spans="1:6" x14ac:dyDescent="0.25">
      <c r="A2569">
        <v>890932424</v>
      </c>
      <c r="B2569" t="s">
        <v>379</v>
      </c>
      <c r="D2569">
        <v>2016</v>
      </c>
      <c r="E2569" t="s">
        <v>437</v>
      </c>
      <c r="F2569" s="1">
        <v>53036636</v>
      </c>
    </row>
    <row r="2570" spans="1:6" x14ac:dyDescent="0.25">
      <c r="A2570">
        <v>890932424</v>
      </c>
      <c r="B2570" t="s">
        <v>379</v>
      </c>
      <c r="D2570">
        <v>2017</v>
      </c>
      <c r="E2570" t="s">
        <v>437</v>
      </c>
      <c r="F2570" s="1">
        <v>24159795</v>
      </c>
    </row>
    <row r="2571" spans="1:6" x14ac:dyDescent="0.25">
      <c r="A2571">
        <v>890939355</v>
      </c>
      <c r="B2571" t="s">
        <v>35</v>
      </c>
      <c r="D2571">
        <v>2015</v>
      </c>
      <c r="E2571" t="s">
        <v>437</v>
      </c>
      <c r="F2571" s="1">
        <v>3989025</v>
      </c>
    </row>
    <row r="2572" spans="1:6" x14ac:dyDescent="0.25">
      <c r="A2572">
        <v>890939355</v>
      </c>
      <c r="B2572" t="s">
        <v>35</v>
      </c>
      <c r="D2572">
        <v>2016</v>
      </c>
      <c r="E2572" t="s">
        <v>437</v>
      </c>
      <c r="F2572" s="1">
        <v>8816844</v>
      </c>
    </row>
    <row r="2573" spans="1:6" x14ac:dyDescent="0.25">
      <c r="A2573">
        <v>890939355</v>
      </c>
      <c r="B2573" t="s">
        <v>35</v>
      </c>
      <c r="D2573">
        <v>2017</v>
      </c>
      <c r="E2573" t="s">
        <v>437</v>
      </c>
      <c r="F2573" s="1">
        <v>1313785</v>
      </c>
    </row>
    <row r="2574" spans="1:6" x14ac:dyDescent="0.25">
      <c r="A2574">
        <v>890940026</v>
      </c>
      <c r="B2574" t="s">
        <v>304</v>
      </c>
      <c r="D2574">
        <v>2016</v>
      </c>
      <c r="E2574" t="s">
        <v>437</v>
      </c>
      <c r="F2574" s="1">
        <v>310068</v>
      </c>
    </row>
    <row r="2575" spans="1:6" x14ac:dyDescent="0.25">
      <c r="A2575">
        <v>890940026</v>
      </c>
      <c r="B2575" t="s">
        <v>304</v>
      </c>
      <c r="D2575">
        <v>2017</v>
      </c>
      <c r="E2575" t="s">
        <v>437</v>
      </c>
      <c r="F2575" s="1">
        <v>402389</v>
      </c>
    </row>
    <row r="2576" spans="1:6" x14ac:dyDescent="0.25">
      <c r="A2576">
        <v>900018975</v>
      </c>
      <c r="B2576" t="s">
        <v>376</v>
      </c>
      <c r="D2576">
        <v>2015</v>
      </c>
      <c r="E2576" t="s">
        <v>437</v>
      </c>
      <c r="F2576" s="1">
        <v>34451009</v>
      </c>
    </row>
    <row r="2577" spans="1:6" x14ac:dyDescent="0.25">
      <c r="A2577">
        <v>900018975</v>
      </c>
      <c r="B2577" t="s">
        <v>376</v>
      </c>
      <c r="D2577">
        <v>2016</v>
      </c>
      <c r="E2577" t="s">
        <v>437</v>
      </c>
      <c r="F2577" s="1">
        <v>71437584</v>
      </c>
    </row>
    <row r="2578" spans="1:6" x14ac:dyDescent="0.25">
      <c r="A2578">
        <v>900018975</v>
      </c>
      <c r="B2578" t="s">
        <v>376</v>
      </c>
      <c r="D2578">
        <v>2017</v>
      </c>
      <c r="E2578" t="s">
        <v>437</v>
      </c>
      <c r="F2578" s="1">
        <v>28332871</v>
      </c>
    </row>
    <row r="2579" spans="1:6" x14ac:dyDescent="0.25">
      <c r="A2579">
        <v>900035722</v>
      </c>
      <c r="B2579" t="s">
        <v>298</v>
      </c>
      <c r="D2579">
        <v>2016</v>
      </c>
      <c r="E2579" t="s">
        <v>437</v>
      </c>
      <c r="F2579" s="1">
        <v>13619149</v>
      </c>
    </row>
    <row r="2580" spans="1:6" x14ac:dyDescent="0.25">
      <c r="A2580">
        <v>900035722</v>
      </c>
      <c r="B2580" t="s">
        <v>298</v>
      </c>
      <c r="D2580">
        <v>2017</v>
      </c>
      <c r="E2580" t="s">
        <v>437</v>
      </c>
      <c r="F2580" s="1">
        <v>4986113</v>
      </c>
    </row>
    <row r="2581" spans="1:6" x14ac:dyDescent="0.25">
      <c r="A2581">
        <v>900087151</v>
      </c>
      <c r="B2581" t="s">
        <v>383</v>
      </c>
      <c r="D2581">
        <v>2016</v>
      </c>
      <c r="E2581" t="s">
        <v>437</v>
      </c>
      <c r="F2581" s="1">
        <v>3354104</v>
      </c>
    </row>
    <row r="2582" spans="1:6" x14ac:dyDescent="0.25">
      <c r="A2582">
        <v>900087151</v>
      </c>
      <c r="B2582" t="s">
        <v>383</v>
      </c>
      <c r="D2582">
        <v>2017</v>
      </c>
      <c r="E2582" t="s">
        <v>437</v>
      </c>
      <c r="F2582" s="1">
        <v>1731182</v>
      </c>
    </row>
    <row r="2583" spans="1:6" x14ac:dyDescent="0.25">
      <c r="A2583">
        <v>900139110</v>
      </c>
      <c r="B2583" t="s">
        <v>301</v>
      </c>
      <c r="D2583">
        <v>2016</v>
      </c>
      <c r="E2583" t="s">
        <v>437</v>
      </c>
      <c r="F2583" s="1">
        <v>17629326</v>
      </c>
    </row>
    <row r="2584" spans="1:6" x14ac:dyDescent="0.25">
      <c r="A2584">
        <v>900139110</v>
      </c>
      <c r="B2584" t="s">
        <v>301</v>
      </c>
      <c r="D2584">
        <v>2017</v>
      </c>
      <c r="E2584" t="s">
        <v>437</v>
      </c>
      <c r="F2584" s="1">
        <v>10178045</v>
      </c>
    </row>
    <row r="2585" spans="1:6" x14ac:dyDescent="0.25">
      <c r="A2585">
        <v>900190385</v>
      </c>
      <c r="B2585" t="s">
        <v>380</v>
      </c>
      <c r="D2585">
        <v>2015</v>
      </c>
      <c r="E2585" t="s">
        <v>437</v>
      </c>
      <c r="F2585" s="1">
        <v>15336064</v>
      </c>
    </row>
    <row r="2586" spans="1:6" x14ac:dyDescent="0.25">
      <c r="A2586">
        <v>900190385</v>
      </c>
      <c r="B2586" t="s">
        <v>380</v>
      </c>
      <c r="D2586">
        <v>2016</v>
      </c>
      <c r="E2586" t="s">
        <v>437</v>
      </c>
      <c r="F2586" s="1">
        <v>-40370250</v>
      </c>
    </row>
    <row r="2587" spans="1:6" x14ac:dyDescent="0.25">
      <c r="A2587">
        <v>900190385</v>
      </c>
      <c r="B2587" t="s">
        <v>380</v>
      </c>
      <c r="D2587">
        <v>2017</v>
      </c>
      <c r="E2587" t="s">
        <v>437</v>
      </c>
      <c r="F2587" s="1">
        <v>-13771195</v>
      </c>
    </row>
    <row r="2588" spans="1:6" x14ac:dyDescent="0.25">
      <c r="A2588">
        <v>900192242</v>
      </c>
      <c r="B2588" t="s">
        <v>381</v>
      </c>
      <c r="D2588">
        <v>2016</v>
      </c>
      <c r="E2588" t="s">
        <v>437</v>
      </c>
      <c r="F2588" s="1">
        <v>46097275</v>
      </c>
    </row>
    <row r="2589" spans="1:6" x14ac:dyDescent="0.25">
      <c r="A2589">
        <v>900192242</v>
      </c>
      <c r="B2589" t="s">
        <v>381</v>
      </c>
      <c r="D2589">
        <v>2017</v>
      </c>
      <c r="E2589" t="s">
        <v>437</v>
      </c>
      <c r="F2589" s="1">
        <v>30587594</v>
      </c>
    </row>
    <row r="2590" spans="1:6" x14ac:dyDescent="0.25">
      <c r="A2590">
        <v>900192242</v>
      </c>
      <c r="B2590" t="s">
        <v>381</v>
      </c>
      <c r="D2590" t="s">
        <v>398</v>
      </c>
      <c r="E2590" t="s">
        <v>437</v>
      </c>
      <c r="F2590" s="1">
        <v>21413118</v>
      </c>
    </row>
    <row r="2591" spans="1:6" x14ac:dyDescent="0.25">
      <c r="A2591">
        <v>900192242</v>
      </c>
      <c r="B2591" t="s">
        <v>381</v>
      </c>
      <c r="D2591" t="s">
        <v>399</v>
      </c>
      <c r="E2591" t="s">
        <v>437</v>
      </c>
      <c r="F2591" s="1">
        <v>6391700</v>
      </c>
    </row>
    <row r="2592" spans="1:6" x14ac:dyDescent="0.25">
      <c r="A2592">
        <v>900192242</v>
      </c>
      <c r="B2592" t="s">
        <v>381</v>
      </c>
      <c r="D2592" t="s">
        <v>402</v>
      </c>
      <c r="E2592" t="s">
        <v>437</v>
      </c>
      <c r="F2592" s="1">
        <v>20216641</v>
      </c>
    </row>
    <row r="2593" spans="1:6" x14ac:dyDescent="0.25">
      <c r="A2593">
        <v>900192726</v>
      </c>
      <c r="B2593" t="s">
        <v>382</v>
      </c>
      <c r="D2593">
        <v>2016</v>
      </c>
      <c r="E2593" t="s">
        <v>437</v>
      </c>
      <c r="F2593" s="1">
        <v>2936089</v>
      </c>
    </row>
    <row r="2594" spans="1:6" x14ac:dyDescent="0.25">
      <c r="A2594">
        <v>900192726</v>
      </c>
      <c r="B2594" t="s">
        <v>382</v>
      </c>
      <c r="D2594">
        <v>2017</v>
      </c>
      <c r="E2594" t="s">
        <v>437</v>
      </c>
      <c r="F2594" s="1">
        <v>2493373</v>
      </c>
    </row>
    <row r="2595" spans="1:6" x14ac:dyDescent="0.25">
      <c r="A2595">
        <v>900193192</v>
      </c>
      <c r="B2595" t="s">
        <v>305</v>
      </c>
      <c r="D2595">
        <v>2016</v>
      </c>
      <c r="E2595" t="s">
        <v>437</v>
      </c>
      <c r="F2595" s="1">
        <v>16988254</v>
      </c>
    </row>
    <row r="2596" spans="1:6" x14ac:dyDescent="0.25">
      <c r="A2596">
        <v>900193192</v>
      </c>
      <c r="B2596" t="s">
        <v>305</v>
      </c>
      <c r="D2596">
        <v>2017</v>
      </c>
      <c r="E2596" t="s">
        <v>437</v>
      </c>
      <c r="F2596" s="1">
        <v>4303482</v>
      </c>
    </row>
    <row r="2597" spans="1:6" x14ac:dyDescent="0.25">
      <c r="A2597">
        <v>900205547</v>
      </c>
      <c r="B2597" t="s">
        <v>233</v>
      </c>
      <c r="D2597">
        <v>2015</v>
      </c>
      <c r="E2597" t="s">
        <v>437</v>
      </c>
      <c r="F2597" s="1">
        <v>1533977</v>
      </c>
    </row>
    <row r="2598" spans="1:6" x14ac:dyDescent="0.25">
      <c r="A2598">
        <v>900205547</v>
      </c>
      <c r="B2598" t="s">
        <v>233</v>
      </c>
      <c r="D2598">
        <v>2016</v>
      </c>
      <c r="E2598" t="s">
        <v>437</v>
      </c>
      <c r="F2598" s="1">
        <v>6101642</v>
      </c>
    </row>
    <row r="2599" spans="1:6" x14ac:dyDescent="0.25">
      <c r="A2599">
        <v>900205547</v>
      </c>
      <c r="B2599" t="s">
        <v>233</v>
      </c>
      <c r="D2599">
        <v>2017</v>
      </c>
      <c r="E2599" t="s">
        <v>437</v>
      </c>
      <c r="F2599" s="1">
        <v>2405859</v>
      </c>
    </row>
    <row r="2600" spans="1:6" x14ac:dyDescent="0.25">
      <c r="A2600">
        <v>900206480</v>
      </c>
      <c r="B2600" t="s">
        <v>306</v>
      </c>
      <c r="D2600">
        <v>2016</v>
      </c>
      <c r="E2600" t="s">
        <v>437</v>
      </c>
      <c r="F2600" s="1">
        <v>25538482</v>
      </c>
    </row>
    <row r="2601" spans="1:6" x14ac:dyDescent="0.25">
      <c r="A2601">
        <v>900206480</v>
      </c>
      <c r="B2601" t="s">
        <v>306</v>
      </c>
      <c r="D2601">
        <v>2017</v>
      </c>
      <c r="E2601" t="s">
        <v>437</v>
      </c>
      <c r="F2601" s="1">
        <v>5741954</v>
      </c>
    </row>
    <row r="2602" spans="1:6" x14ac:dyDescent="0.25">
      <c r="A2602">
        <v>900206483</v>
      </c>
      <c r="B2602" t="s">
        <v>307</v>
      </c>
      <c r="D2602">
        <v>2016</v>
      </c>
      <c r="E2602" t="s">
        <v>437</v>
      </c>
      <c r="F2602" s="1">
        <v>4589670</v>
      </c>
    </row>
    <row r="2603" spans="1:6" x14ac:dyDescent="0.25">
      <c r="A2603">
        <v>900206483</v>
      </c>
      <c r="B2603" t="s">
        <v>307</v>
      </c>
      <c r="D2603">
        <v>2017</v>
      </c>
      <c r="E2603" t="s">
        <v>437</v>
      </c>
      <c r="F2603" s="1">
        <v>5055867</v>
      </c>
    </row>
    <row r="2604" spans="1:6" x14ac:dyDescent="0.25">
      <c r="A2604">
        <v>900315057</v>
      </c>
      <c r="B2604" t="s">
        <v>385</v>
      </c>
      <c r="D2604">
        <v>2016</v>
      </c>
      <c r="E2604" t="s">
        <v>437</v>
      </c>
      <c r="F2604" s="1">
        <v>8162314</v>
      </c>
    </row>
    <row r="2605" spans="1:6" x14ac:dyDescent="0.25">
      <c r="A2605">
        <v>900315057</v>
      </c>
      <c r="B2605" t="s">
        <v>385</v>
      </c>
      <c r="D2605">
        <v>2017</v>
      </c>
      <c r="E2605" t="s">
        <v>437</v>
      </c>
      <c r="F2605" s="1">
        <v>614971</v>
      </c>
    </row>
    <row r="2606" spans="1:6" x14ac:dyDescent="0.25">
      <c r="A2606">
        <v>900378893</v>
      </c>
      <c r="B2606" t="s">
        <v>386</v>
      </c>
      <c r="D2606">
        <v>2015</v>
      </c>
      <c r="E2606" t="s">
        <v>437</v>
      </c>
      <c r="F2606" s="1">
        <v>36011458</v>
      </c>
    </row>
    <row r="2607" spans="1:6" x14ac:dyDescent="0.25">
      <c r="A2607">
        <v>900378893</v>
      </c>
      <c r="B2607" t="s">
        <v>386</v>
      </c>
      <c r="D2607">
        <v>2016</v>
      </c>
      <c r="E2607" t="s">
        <v>437</v>
      </c>
      <c r="F2607" s="1">
        <v>75131616</v>
      </c>
    </row>
    <row r="2608" spans="1:6" x14ac:dyDescent="0.25">
      <c r="A2608">
        <v>900378893</v>
      </c>
      <c r="B2608" t="s">
        <v>386</v>
      </c>
      <c r="D2608">
        <v>2017</v>
      </c>
      <c r="E2608" t="s">
        <v>437</v>
      </c>
      <c r="F2608" s="1">
        <v>29054790</v>
      </c>
    </row>
    <row r="2609" spans="1:6" x14ac:dyDescent="0.25">
      <c r="A2609">
        <v>900390238</v>
      </c>
      <c r="B2609" t="s">
        <v>177</v>
      </c>
      <c r="D2609">
        <v>2016</v>
      </c>
      <c r="E2609" t="s">
        <v>437</v>
      </c>
      <c r="F2609" s="1">
        <v>85803025</v>
      </c>
    </row>
    <row r="2610" spans="1:6" x14ac:dyDescent="0.25">
      <c r="A2610">
        <v>900390238</v>
      </c>
      <c r="B2610" t="s">
        <v>177</v>
      </c>
      <c r="D2610">
        <v>2017</v>
      </c>
      <c r="E2610" t="s">
        <v>437</v>
      </c>
      <c r="F2610" s="1">
        <v>6730046</v>
      </c>
    </row>
    <row r="2611" spans="1:6" x14ac:dyDescent="0.25">
      <c r="A2611">
        <v>900390238</v>
      </c>
      <c r="B2611" t="s">
        <v>177</v>
      </c>
      <c r="D2611" t="s">
        <v>398</v>
      </c>
      <c r="E2611" t="s">
        <v>437</v>
      </c>
      <c r="F2611" s="1">
        <v>38180177</v>
      </c>
    </row>
    <row r="2612" spans="1:6" x14ac:dyDescent="0.25">
      <c r="A2612">
        <v>900390238</v>
      </c>
      <c r="B2612" t="s">
        <v>177</v>
      </c>
      <c r="D2612" t="s">
        <v>399</v>
      </c>
      <c r="E2612" t="s">
        <v>437</v>
      </c>
      <c r="F2612" s="1">
        <v>41962994</v>
      </c>
    </row>
    <row r="2613" spans="1:6" x14ac:dyDescent="0.25">
      <c r="A2613">
        <v>900390238</v>
      </c>
      <c r="B2613" t="s">
        <v>177</v>
      </c>
      <c r="D2613" t="s">
        <v>402</v>
      </c>
      <c r="E2613" t="s">
        <v>437</v>
      </c>
      <c r="F2613" s="1">
        <v>59845108</v>
      </c>
    </row>
    <row r="2614" spans="1:6" x14ac:dyDescent="0.25">
      <c r="A2614">
        <v>900413588</v>
      </c>
      <c r="B2614" t="s">
        <v>37</v>
      </c>
      <c r="D2614">
        <v>2016</v>
      </c>
      <c r="E2614" t="s">
        <v>437</v>
      </c>
      <c r="F2614" s="1">
        <v>5777804</v>
      </c>
    </row>
    <row r="2615" spans="1:6" x14ac:dyDescent="0.25">
      <c r="A2615">
        <v>900413588</v>
      </c>
      <c r="B2615" t="s">
        <v>37</v>
      </c>
      <c r="D2615">
        <v>2017</v>
      </c>
      <c r="E2615" t="s">
        <v>437</v>
      </c>
      <c r="F2615" s="1">
        <v>9416015</v>
      </c>
    </row>
    <row r="2616" spans="1:6" x14ac:dyDescent="0.25">
      <c r="A2616">
        <v>900521357</v>
      </c>
      <c r="B2616" t="s">
        <v>175</v>
      </c>
      <c r="D2616">
        <v>2016</v>
      </c>
      <c r="E2616" t="s">
        <v>437</v>
      </c>
      <c r="F2616" s="1">
        <v>22439770</v>
      </c>
    </row>
    <row r="2617" spans="1:6" x14ac:dyDescent="0.25">
      <c r="A2617">
        <v>900521357</v>
      </c>
      <c r="B2617" t="s">
        <v>175</v>
      </c>
      <c r="D2617">
        <v>2017</v>
      </c>
      <c r="E2617" t="s">
        <v>437</v>
      </c>
      <c r="F2617" s="1">
        <v>24280486</v>
      </c>
    </row>
    <row r="2618" spans="1:6" x14ac:dyDescent="0.25">
      <c r="A2618">
        <v>900535441</v>
      </c>
      <c r="B2618" t="s">
        <v>308</v>
      </c>
      <c r="D2618">
        <v>2016</v>
      </c>
      <c r="E2618" t="s">
        <v>437</v>
      </c>
      <c r="F2618" s="1">
        <v>42518</v>
      </c>
    </row>
    <row r="2619" spans="1:6" x14ac:dyDescent="0.25">
      <c r="A2619">
        <v>900535441</v>
      </c>
      <c r="B2619" t="s">
        <v>308</v>
      </c>
      <c r="D2619">
        <v>2017</v>
      </c>
      <c r="E2619" t="s">
        <v>437</v>
      </c>
      <c r="F2619" s="1">
        <v>5197</v>
      </c>
    </row>
    <row r="2620" spans="1:6" x14ac:dyDescent="0.25">
      <c r="A2620">
        <v>900668954</v>
      </c>
      <c r="B2620" t="s">
        <v>387</v>
      </c>
      <c r="D2620">
        <v>2016</v>
      </c>
      <c r="E2620" t="s">
        <v>437</v>
      </c>
      <c r="F2620" s="1">
        <v>3434398</v>
      </c>
    </row>
    <row r="2621" spans="1:6" x14ac:dyDescent="0.25">
      <c r="A2621">
        <v>900668954</v>
      </c>
      <c r="B2621" t="s">
        <v>387</v>
      </c>
      <c r="D2621">
        <v>2017</v>
      </c>
      <c r="E2621" t="s">
        <v>437</v>
      </c>
      <c r="F2621" s="1">
        <v>1025974</v>
      </c>
    </row>
    <row r="2622" spans="1:6" x14ac:dyDescent="0.25">
      <c r="A2622">
        <v>900749166</v>
      </c>
      <c r="B2622" t="s">
        <v>182</v>
      </c>
      <c r="D2622">
        <v>2016</v>
      </c>
      <c r="E2622" t="s">
        <v>437</v>
      </c>
      <c r="F2622" s="1">
        <v>63212464</v>
      </c>
    </row>
    <row r="2623" spans="1:6" x14ac:dyDescent="0.25">
      <c r="A2623">
        <v>900749166</v>
      </c>
      <c r="B2623" t="s">
        <v>182</v>
      </c>
      <c r="D2623">
        <v>2017</v>
      </c>
      <c r="E2623" t="s">
        <v>437</v>
      </c>
      <c r="F2623" s="1">
        <v>15660343</v>
      </c>
    </row>
    <row r="2624" spans="1:6" x14ac:dyDescent="0.25">
      <c r="A2624">
        <v>900797732</v>
      </c>
      <c r="B2624" t="s">
        <v>181</v>
      </c>
      <c r="D2624">
        <v>2016</v>
      </c>
      <c r="E2624" t="s">
        <v>437</v>
      </c>
      <c r="F2624" s="1">
        <v>15931828</v>
      </c>
    </row>
    <row r="2625" spans="1:6" x14ac:dyDescent="0.25">
      <c r="A2625">
        <v>900797732</v>
      </c>
      <c r="B2625" t="s">
        <v>181</v>
      </c>
      <c r="D2625">
        <v>2017</v>
      </c>
      <c r="E2625" t="s">
        <v>437</v>
      </c>
      <c r="F2625" s="1">
        <v>-13041461</v>
      </c>
    </row>
    <row r="2626" spans="1:6" x14ac:dyDescent="0.25">
      <c r="A2626">
        <v>900818642</v>
      </c>
      <c r="B2626" t="s">
        <v>169</v>
      </c>
      <c r="D2626">
        <v>2016</v>
      </c>
      <c r="E2626" t="s">
        <v>437</v>
      </c>
      <c r="F2626" s="1">
        <v>14994892</v>
      </c>
    </row>
    <row r="2627" spans="1:6" x14ac:dyDescent="0.25">
      <c r="A2627">
        <v>900818642</v>
      </c>
      <c r="B2627" t="s">
        <v>169</v>
      </c>
      <c r="D2627">
        <v>2017</v>
      </c>
      <c r="E2627" t="s">
        <v>437</v>
      </c>
      <c r="F2627" s="1">
        <v>27821999</v>
      </c>
    </row>
    <row r="2628" spans="1:6" x14ac:dyDescent="0.25">
      <c r="A2628">
        <v>800014246</v>
      </c>
      <c r="B2628" t="s">
        <v>332</v>
      </c>
      <c r="D2628">
        <v>2016</v>
      </c>
      <c r="E2628" t="s">
        <v>438</v>
      </c>
      <c r="F2628" s="1">
        <v>12145502</v>
      </c>
    </row>
    <row r="2629" spans="1:6" x14ac:dyDescent="0.25">
      <c r="A2629">
        <v>800014246</v>
      </c>
      <c r="B2629" t="s">
        <v>332</v>
      </c>
      <c r="D2629">
        <v>2017</v>
      </c>
      <c r="E2629" t="s">
        <v>438</v>
      </c>
      <c r="F2629" s="1">
        <v>16294925</v>
      </c>
    </row>
    <row r="2630" spans="1:6" x14ac:dyDescent="0.25">
      <c r="A2630">
        <v>800028455</v>
      </c>
      <c r="B2630" t="s">
        <v>0</v>
      </c>
      <c r="D2630">
        <v>2016</v>
      </c>
      <c r="E2630" t="s">
        <v>438</v>
      </c>
      <c r="F2630" s="1">
        <v>439044</v>
      </c>
    </row>
    <row r="2631" spans="1:6" x14ac:dyDescent="0.25">
      <c r="A2631">
        <v>800093117</v>
      </c>
      <c r="B2631" t="s">
        <v>334</v>
      </c>
      <c r="D2631">
        <v>2016</v>
      </c>
      <c r="E2631" t="s">
        <v>438</v>
      </c>
      <c r="F2631" s="1">
        <v>106244220</v>
      </c>
    </row>
    <row r="2632" spans="1:6" x14ac:dyDescent="0.25">
      <c r="A2632">
        <v>800093117</v>
      </c>
      <c r="B2632" t="s">
        <v>334</v>
      </c>
      <c r="D2632">
        <v>2017</v>
      </c>
      <c r="E2632" t="s">
        <v>438</v>
      </c>
      <c r="F2632" s="1">
        <v>68099153</v>
      </c>
    </row>
    <row r="2633" spans="1:6" x14ac:dyDescent="0.25">
      <c r="A2633">
        <v>800094968</v>
      </c>
      <c r="B2633" t="s">
        <v>336</v>
      </c>
      <c r="D2633">
        <v>2016</v>
      </c>
      <c r="E2633" t="s">
        <v>438</v>
      </c>
      <c r="F2633" s="1">
        <v>110183250</v>
      </c>
    </row>
    <row r="2634" spans="1:6" x14ac:dyDescent="0.25">
      <c r="A2634">
        <v>800094968</v>
      </c>
      <c r="B2634" t="s">
        <v>336</v>
      </c>
      <c r="D2634">
        <v>2017</v>
      </c>
      <c r="E2634" t="s">
        <v>438</v>
      </c>
      <c r="F2634" s="1">
        <v>37043532</v>
      </c>
    </row>
    <row r="2635" spans="1:6" x14ac:dyDescent="0.25">
      <c r="A2635">
        <v>800095951</v>
      </c>
      <c r="B2635" t="s">
        <v>338</v>
      </c>
      <c r="D2635">
        <v>2016</v>
      </c>
      <c r="E2635" t="s">
        <v>438</v>
      </c>
      <c r="F2635" s="1">
        <v>5532216</v>
      </c>
    </row>
    <row r="2636" spans="1:6" x14ac:dyDescent="0.25">
      <c r="A2636">
        <v>800095951</v>
      </c>
      <c r="B2636" t="s">
        <v>338</v>
      </c>
      <c r="D2636">
        <v>2017</v>
      </c>
      <c r="E2636" t="s">
        <v>438</v>
      </c>
      <c r="F2636" s="1">
        <v>4153037</v>
      </c>
    </row>
    <row r="2637" spans="1:6" x14ac:dyDescent="0.25">
      <c r="A2637">
        <v>800140959</v>
      </c>
      <c r="B2637" t="s">
        <v>340</v>
      </c>
      <c r="D2637">
        <v>2016</v>
      </c>
      <c r="E2637" t="s">
        <v>438</v>
      </c>
      <c r="F2637" s="1">
        <v>8787784</v>
      </c>
    </row>
    <row r="2638" spans="1:6" x14ac:dyDescent="0.25">
      <c r="A2638">
        <v>800140959</v>
      </c>
      <c r="B2638" t="s">
        <v>340</v>
      </c>
      <c r="D2638">
        <v>2017</v>
      </c>
      <c r="E2638" t="s">
        <v>438</v>
      </c>
      <c r="F2638" s="1">
        <v>6706962</v>
      </c>
    </row>
    <row r="2639" spans="1:6" x14ac:dyDescent="0.25">
      <c r="A2639">
        <v>800173155</v>
      </c>
      <c r="B2639" t="s">
        <v>341</v>
      </c>
      <c r="D2639">
        <v>2015</v>
      </c>
      <c r="E2639" t="s">
        <v>438</v>
      </c>
      <c r="F2639" s="1">
        <v>97823884</v>
      </c>
    </row>
    <row r="2640" spans="1:6" x14ac:dyDescent="0.25">
      <c r="A2640">
        <v>800173155</v>
      </c>
      <c r="B2640" t="s">
        <v>341</v>
      </c>
      <c r="D2640">
        <v>2016</v>
      </c>
      <c r="E2640" t="s">
        <v>438</v>
      </c>
      <c r="F2640" s="1">
        <v>83599060</v>
      </c>
    </row>
    <row r="2641" spans="1:6" x14ac:dyDescent="0.25">
      <c r="A2641">
        <v>800173155</v>
      </c>
      <c r="B2641" t="s">
        <v>341</v>
      </c>
      <c r="D2641">
        <v>2017</v>
      </c>
      <c r="E2641" t="s">
        <v>438</v>
      </c>
      <c r="F2641" s="1">
        <v>54153961</v>
      </c>
    </row>
    <row r="2642" spans="1:6" x14ac:dyDescent="0.25">
      <c r="A2642">
        <v>800182330</v>
      </c>
      <c r="B2642" t="s">
        <v>342</v>
      </c>
      <c r="D2642">
        <v>2016</v>
      </c>
      <c r="E2642" t="s">
        <v>438</v>
      </c>
      <c r="F2642" s="1">
        <v>64915192</v>
      </c>
    </row>
    <row r="2643" spans="1:6" x14ac:dyDescent="0.25">
      <c r="A2643">
        <v>800182330</v>
      </c>
      <c r="B2643" t="s">
        <v>342</v>
      </c>
      <c r="D2643">
        <v>2017</v>
      </c>
      <c r="E2643" t="s">
        <v>438</v>
      </c>
      <c r="F2643" s="1">
        <v>42633816</v>
      </c>
    </row>
    <row r="2644" spans="1:6" x14ac:dyDescent="0.25">
      <c r="A2644">
        <v>800185295</v>
      </c>
      <c r="B2644" t="s">
        <v>344</v>
      </c>
      <c r="D2644">
        <v>2015</v>
      </c>
      <c r="E2644" t="s">
        <v>438</v>
      </c>
      <c r="F2644" s="1">
        <v>75683699</v>
      </c>
    </row>
    <row r="2645" spans="1:6" x14ac:dyDescent="0.25">
      <c r="A2645">
        <v>800185295</v>
      </c>
      <c r="B2645" t="s">
        <v>344</v>
      </c>
      <c r="D2645">
        <v>2016</v>
      </c>
      <c r="E2645" t="s">
        <v>438</v>
      </c>
      <c r="F2645" s="1">
        <v>156761068</v>
      </c>
    </row>
    <row r="2646" spans="1:6" x14ac:dyDescent="0.25">
      <c r="A2646">
        <v>800185295</v>
      </c>
      <c r="B2646" t="s">
        <v>344</v>
      </c>
      <c r="D2646">
        <v>2017</v>
      </c>
      <c r="E2646" t="s">
        <v>438</v>
      </c>
      <c r="F2646" s="1">
        <v>80447613</v>
      </c>
    </row>
    <row r="2647" spans="1:6" x14ac:dyDescent="0.25">
      <c r="A2647">
        <v>800200598</v>
      </c>
      <c r="B2647" t="s">
        <v>345</v>
      </c>
      <c r="D2647">
        <v>2016</v>
      </c>
      <c r="E2647" t="s">
        <v>438</v>
      </c>
      <c r="F2647" s="1">
        <v>34142836</v>
      </c>
    </row>
    <row r="2648" spans="1:6" x14ac:dyDescent="0.25">
      <c r="A2648">
        <v>800200598</v>
      </c>
      <c r="B2648" t="s">
        <v>345</v>
      </c>
      <c r="D2648">
        <v>2017</v>
      </c>
      <c r="E2648" t="s">
        <v>438</v>
      </c>
      <c r="F2648" s="1">
        <v>21866550</v>
      </c>
    </row>
    <row r="2649" spans="1:6" x14ac:dyDescent="0.25">
      <c r="A2649">
        <v>800208146</v>
      </c>
      <c r="B2649" t="s">
        <v>346</v>
      </c>
      <c r="D2649">
        <v>2016</v>
      </c>
      <c r="E2649" t="s">
        <v>438</v>
      </c>
      <c r="F2649" s="1">
        <v>49072574</v>
      </c>
    </row>
    <row r="2650" spans="1:6" x14ac:dyDescent="0.25">
      <c r="A2650">
        <v>800208146</v>
      </c>
      <c r="B2650" t="s">
        <v>346</v>
      </c>
      <c r="D2650">
        <v>2017</v>
      </c>
      <c r="E2650" t="s">
        <v>438</v>
      </c>
      <c r="F2650" s="1">
        <v>41245490</v>
      </c>
    </row>
    <row r="2651" spans="1:6" x14ac:dyDescent="0.25">
      <c r="A2651">
        <v>800233881</v>
      </c>
      <c r="B2651" t="s">
        <v>161</v>
      </c>
      <c r="D2651">
        <v>2016</v>
      </c>
      <c r="E2651" t="s">
        <v>438</v>
      </c>
      <c r="F2651" s="1">
        <v>65062090</v>
      </c>
    </row>
    <row r="2652" spans="1:6" x14ac:dyDescent="0.25">
      <c r="A2652">
        <v>800233881</v>
      </c>
      <c r="B2652" t="s">
        <v>161</v>
      </c>
      <c r="D2652">
        <v>2017</v>
      </c>
      <c r="E2652" t="s">
        <v>438</v>
      </c>
      <c r="F2652" s="1">
        <v>-10943639</v>
      </c>
    </row>
    <row r="2653" spans="1:6" x14ac:dyDescent="0.25">
      <c r="A2653">
        <v>800240724</v>
      </c>
      <c r="B2653" t="s">
        <v>348</v>
      </c>
      <c r="D2653">
        <v>2016</v>
      </c>
      <c r="E2653" t="s">
        <v>438</v>
      </c>
      <c r="F2653" s="1">
        <v>29733390</v>
      </c>
    </row>
    <row r="2654" spans="1:6" x14ac:dyDescent="0.25">
      <c r="A2654">
        <v>800240724</v>
      </c>
      <c r="B2654" t="s">
        <v>348</v>
      </c>
      <c r="D2654">
        <v>2017</v>
      </c>
      <c r="E2654" t="s">
        <v>438</v>
      </c>
      <c r="F2654" s="1">
        <v>10493040</v>
      </c>
    </row>
    <row r="2655" spans="1:6" x14ac:dyDescent="0.25">
      <c r="A2655">
        <v>811032292</v>
      </c>
      <c r="B2655" t="s">
        <v>349</v>
      </c>
      <c r="D2655">
        <v>2016</v>
      </c>
      <c r="E2655" t="s">
        <v>438</v>
      </c>
      <c r="F2655" s="1">
        <v>65574794</v>
      </c>
    </row>
    <row r="2656" spans="1:6" x14ac:dyDescent="0.25">
      <c r="A2656">
        <v>811032292</v>
      </c>
      <c r="B2656" t="s">
        <v>349</v>
      </c>
      <c r="D2656">
        <v>2017</v>
      </c>
      <c r="E2656" t="s">
        <v>438</v>
      </c>
      <c r="F2656" s="1">
        <v>24430752</v>
      </c>
    </row>
    <row r="2657" spans="1:6" x14ac:dyDescent="0.25">
      <c r="A2657">
        <v>830023542</v>
      </c>
      <c r="B2657" t="s">
        <v>146</v>
      </c>
      <c r="D2657">
        <v>2015</v>
      </c>
      <c r="E2657" t="s">
        <v>438</v>
      </c>
      <c r="F2657" s="1">
        <v>35034708</v>
      </c>
    </row>
    <row r="2658" spans="1:6" x14ac:dyDescent="0.25">
      <c r="A2658">
        <v>830023542</v>
      </c>
      <c r="B2658" t="s">
        <v>146</v>
      </c>
      <c r="D2658">
        <v>2016</v>
      </c>
      <c r="E2658" t="s">
        <v>438</v>
      </c>
      <c r="F2658" s="1">
        <v>84235920</v>
      </c>
    </row>
    <row r="2659" spans="1:6" x14ac:dyDescent="0.25">
      <c r="A2659">
        <v>830023542</v>
      </c>
      <c r="B2659" t="s">
        <v>146</v>
      </c>
      <c r="D2659">
        <v>2017</v>
      </c>
      <c r="E2659" t="s">
        <v>438</v>
      </c>
      <c r="F2659" s="1">
        <v>44981092</v>
      </c>
    </row>
    <row r="2660" spans="1:6" x14ac:dyDescent="0.25">
      <c r="A2660">
        <v>830058272</v>
      </c>
      <c r="B2660" t="s">
        <v>352</v>
      </c>
      <c r="D2660">
        <v>2015</v>
      </c>
      <c r="E2660" t="s">
        <v>438</v>
      </c>
      <c r="F2660" s="1">
        <v>2752337</v>
      </c>
    </row>
    <row r="2661" spans="1:6" x14ac:dyDescent="0.25">
      <c r="A2661">
        <v>830058272</v>
      </c>
      <c r="B2661" t="s">
        <v>352</v>
      </c>
      <c r="D2661">
        <v>2016</v>
      </c>
      <c r="E2661" t="s">
        <v>438</v>
      </c>
      <c r="F2661" s="1">
        <v>5797008</v>
      </c>
    </row>
    <row r="2662" spans="1:6" x14ac:dyDescent="0.25">
      <c r="A2662">
        <v>830058272</v>
      </c>
      <c r="B2662" t="s">
        <v>352</v>
      </c>
      <c r="D2662">
        <v>2017</v>
      </c>
      <c r="E2662" t="s">
        <v>438</v>
      </c>
      <c r="F2662" s="1">
        <v>-6415939</v>
      </c>
    </row>
    <row r="2663" spans="1:6" x14ac:dyDescent="0.25">
      <c r="A2663">
        <v>830094920</v>
      </c>
      <c r="B2663" t="s">
        <v>350</v>
      </c>
      <c r="D2663">
        <v>2016</v>
      </c>
      <c r="E2663" t="s">
        <v>438</v>
      </c>
      <c r="F2663" s="1">
        <v>148013902</v>
      </c>
    </row>
    <row r="2664" spans="1:6" x14ac:dyDescent="0.25">
      <c r="A2664">
        <v>830094920</v>
      </c>
      <c r="B2664" t="s">
        <v>350</v>
      </c>
      <c r="D2664">
        <v>2017</v>
      </c>
      <c r="E2664" t="s">
        <v>438</v>
      </c>
      <c r="F2664" s="1">
        <v>21146843</v>
      </c>
    </row>
    <row r="2665" spans="1:6" x14ac:dyDescent="0.25">
      <c r="A2665">
        <v>830097620</v>
      </c>
      <c r="B2665" t="s">
        <v>290</v>
      </c>
      <c r="D2665">
        <v>2016</v>
      </c>
      <c r="E2665" t="s">
        <v>438</v>
      </c>
      <c r="F2665" s="1">
        <v>1799162</v>
      </c>
    </row>
    <row r="2666" spans="1:6" x14ac:dyDescent="0.25">
      <c r="A2666">
        <v>830097620</v>
      </c>
      <c r="B2666" t="s">
        <v>290</v>
      </c>
      <c r="D2666">
        <v>2017</v>
      </c>
      <c r="E2666" t="s">
        <v>438</v>
      </c>
      <c r="F2666" s="1">
        <v>3398370</v>
      </c>
    </row>
    <row r="2667" spans="1:6" x14ac:dyDescent="0.25">
      <c r="A2667">
        <v>830116629</v>
      </c>
      <c r="B2667" t="s">
        <v>354</v>
      </c>
      <c r="D2667">
        <v>2016</v>
      </c>
      <c r="E2667" t="s">
        <v>438</v>
      </c>
      <c r="F2667" s="1">
        <v>1075296</v>
      </c>
    </row>
    <row r="2668" spans="1:6" x14ac:dyDescent="0.25">
      <c r="A2668">
        <v>830116629</v>
      </c>
      <c r="B2668" t="s">
        <v>354</v>
      </c>
      <c r="D2668">
        <v>2017</v>
      </c>
      <c r="E2668" t="s">
        <v>438</v>
      </c>
      <c r="F2668" s="1">
        <v>285388</v>
      </c>
    </row>
    <row r="2669" spans="1:6" x14ac:dyDescent="0.25">
      <c r="A2669">
        <v>830124992</v>
      </c>
      <c r="B2669" t="s">
        <v>357</v>
      </c>
      <c r="D2669">
        <v>2015</v>
      </c>
      <c r="E2669" t="s">
        <v>438</v>
      </c>
      <c r="F2669" s="1">
        <v>308535</v>
      </c>
    </row>
    <row r="2670" spans="1:6" x14ac:dyDescent="0.25">
      <c r="A2670">
        <v>830124992</v>
      </c>
      <c r="B2670" t="s">
        <v>357</v>
      </c>
      <c r="D2670">
        <v>2016</v>
      </c>
      <c r="E2670" t="s">
        <v>438</v>
      </c>
      <c r="F2670" s="1">
        <v>66632</v>
      </c>
    </row>
    <row r="2671" spans="1:6" x14ac:dyDescent="0.25">
      <c r="A2671">
        <v>830124992</v>
      </c>
      <c r="B2671" t="s">
        <v>357</v>
      </c>
      <c r="D2671">
        <v>2017</v>
      </c>
      <c r="E2671" t="s">
        <v>438</v>
      </c>
      <c r="F2671" s="1">
        <v>80328</v>
      </c>
    </row>
    <row r="2672" spans="1:6" x14ac:dyDescent="0.25">
      <c r="A2672">
        <v>860000656</v>
      </c>
      <c r="B2672" t="s">
        <v>221</v>
      </c>
      <c r="D2672">
        <v>2015</v>
      </c>
      <c r="E2672" t="s">
        <v>438</v>
      </c>
      <c r="F2672" s="1">
        <v>20040023</v>
      </c>
    </row>
    <row r="2673" spans="1:6" x14ac:dyDescent="0.25">
      <c r="A2673">
        <v>860000656</v>
      </c>
      <c r="B2673" t="s">
        <v>221</v>
      </c>
      <c r="D2673">
        <v>2016</v>
      </c>
      <c r="E2673" t="s">
        <v>438</v>
      </c>
      <c r="F2673" s="1">
        <v>22891734</v>
      </c>
    </row>
    <row r="2674" spans="1:6" x14ac:dyDescent="0.25">
      <c r="A2674">
        <v>860000656</v>
      </c>
      <c r="B2674" t="s">
        <v>221</v>
      </c>
      <c r="D2674">
        <v>2017</v>
      </c>
      <c r="E2674" t="s">
        <v>438</v>
      </c>
      <c r="F2674" s="1">
        <v>9661332</v>
      </c>
    </row>
    <row r="2675" spans="1:6" x14ac:dyDescent="0.25">
      <c r="A2675">
        <v>860001986</v>
      </c>
      <c r="B2675" t="s">
        <v>293</v>
      </c>
      <c r="D2675">
        <v>2016</v>
      </c>
      <c r="E2675" t="s">
        <v>438</v>
      </c>
      <c r="F2675" s="1">
        <v>12378288</v>
      </c>
    </row>
    <row r="2676" spans="1:6" x14ac:dyDescent="0.25">
      <c r="A2676">
        <v>860001986</v>
      </c>
      <c r="B2676" t="s">
        <v>293</v>
      </c>
      <c r="D2676">
        <v>2017</v>
      </c>
      <c r="E2676" t="s">
        <v>438</v>
      </c>
      <c r="F2676" s="1">
        <v>9386091</v>
      </c>
    </row>
    <row r="2677" spans="1:6" x14ac:dyDescent="0.25">
      <c r="A2677">
        <v>860002837</v>
      </c>
      <c r="B2677" t="s">
        <v>227</v>
      </c>
      <c r="D2677">
        <v>2015</v>
      </c>
      <c r="E2677" t="s">
        <v>438</v>
      </c>
      <c r="F2677" s="1">
        <v>-6843034</v>
      </c>
    </row>
    <row r="2678" spans="1:6" x14ac:dyDescent="0.25">
      <c r="A2678">
        <v>860002837</v>
      </c>
      <c r="B2678" t="s">
        <v>227</v>
      </c>
      <c r="D2678">
        <v>2016</v>
      </c>
      <c r="E2678" t="s">
        <v>438</v>
      </c>
      <c r="F2678" s="1">
        <v>-2198056</v>
      </c>
    </row>
    <row r="2679" spans="1:6" x14ac:dyDescent="0.25">
      <c r="A2679">
        <v>860002837</v>
      </c>
      <c r="B2679" t="s">
        <v>227</v>
      </c>
      <c r="D2679">
        <v>2017</v>
      </c>
      <c r="E2679" t="s">
        <v>438</v>
      </c>
      <c r="F2679" s="1">
        <v>-698877</v>
      </c>
    </row>
    <row r="2680" spans="1:6" x14ac:dyDescent="0.25">
      <c r="A2680">
        <v>860009250</v>
      </c>
      <c r="B2680" t="s">
        <v>362</v>
      </c>
      <c r="D2680">
        <v>2016</v>
      </c>
      <c r="E2680" t="s">
        <v>438</v>
      </c>
      <c r="F2680" s="1">
        <v>2316362</v>
      </c>
    </row>
    <row r="2681" spans="1:6" x14ac:dyDescent="0.25">
      <c r="A2681">
        <v>860009250</v>
      </c>
      <c r="B2681" t="s">
        <v>362</v>
      </c>
      <c r="D2681">
        <v>2017</v>
      </c>
      <c r="E2681" t="s">
        <v>438</v>
      </c>
      <c r="F2681" s="1">
        <v>5175626</v>
      </c>
    </row>
    <row r="2682" spans="1:6" x14ac:dyDescent="0.25">
      <c r="A2682">
        <v>860014285</v>
      </c>
      <c r="B2682" t="s">
        <v>356</v>
      </c>
      <c r="D2682">
        <v>2016</v>
      </c>
      <c r="E2682" t="s">
        <v>438</v>
      </c>
      <c r="F2682" s="1">
        <v>4009996</v>
      </c>
    </row>
    <row r="2683" spans="1:6" x14ac:dyDescent="0.25">
      <c r="A2683">
        <v>860014285</v>
      </c>
      <c r="B2683" t="s">
        <v>356</v>
      </c>
      <c r="D2683">
        <v>2017</v>
      </c>
      <c r="E2683" t="s">
        <v>438</v>
      </c>
      <c r="F2683" s="1">
        <v>1799783</v>
      </c>
    </row>
    <row r="2684" spans="1:6" x14ac:dyDescent="0.25">
      <c r="A2684">
        <v>860031361</v>
      </c>
      <c r="B2684" t="s">
        <v>297</v>
      </c>
      <c r="D2684">
        <v>2016</v>
      </c>
      <c r="E2684" t="s">
        <v>438</v>
      </c>
      <c r="F2684" s="1">
        <v>13881466</v>
      </c>
    </row>
    <row r="2685" spans="1:6" x14ac:dyDescent="0.25">
      <c r="A2685">
        <v>860031361</v>
      </c>
      <c r="B2685" t="s">
        <v>297</v>
      </c>
      <c r="D2685">
        <v>2017</v>
      </c>
      <c r="E2685" t="s">
        <v>438</v>
      </c>
      <c r="F2685" s="1">
        <v>3585926</v>
      </c>
    </row>
    <row r="2686" spans="1:6" x14ac:dyDescent="0.25">
      <c r="A2686">
        <v>860035996</v>
      </c>
      <c r="B2686" t="s">
        <v>229</v>
      </c>
      <c r="D2686">
        <v>2015</v>
      </c>
      <c r="E2686" t="s">
        <v>438</v>
      </c>
      <c r="F2686" s="1">
        <v>10268907</v>
      </c>
    </row>
    <row r="2687" spans="1:6" x14ac:dyDescent="0.25">
      <c r="A2687">
        <v>860035996</v>
      </c>
      <c r="B2687" t="s">
        <v>229</v>
      </c>
      <c r="D2687">
        <v>2016</v>
      </c>
      <c r="E2687" t="s">
        <v>438</v>
      </c>
      <c r="F2687" s="1">
        <v>-1728475</v>
      </c>
    </row>
    <row r="2688" spans="1:6" x14ac:dyDescent="0.25">
      <c r="A2688">
        <v>860035996</v>
      </c>
      <c r="B2688" t="s">
        <v>229</v>
      </c>
      <c r="D2688">
        <v>2017</v>
      </c>
      <c r="E2688" t="s">
        <v>438</v>
      </c>
      <c r="F2688" s="1">
        <v>3349110</v>
      </c>
    </row>
    <row r="2689" spans="1:6" x14ac:dyDescent="0.25">
      <c r="A2689">
        <v>860058070</v>
      </c>
      <c r="B2689" t="s">
        <v>364</v>
      </c>
      <c r="D2689">
        <v>2015</v>
      </c>
      <c r="E2689" t="s">
        <v>438</v>
      </c>
      <c r="F2689" s="1">
        <v>144632234</v>
      </c>
    </row>
    <row r="2690" spans="1:6" x14ac:dyDescent="0.25">
      <c r="A2690">
        <v>860058070</v>
      </c>
      <c r="B2690" t="s">
        <v>364</v>
      </c>
      <c r="D2690">
        <v>2016</v>
      </c>
      <c r="E2690" t="s">
        <v>438</v>
      </c>
      <c r="F2690" s="1">
        <v>236137850</v>
      </c>
    </row>
    <row r="2691" spans="1:6" x14ac:dyDescent="0.25">
      <c r="A2691">
        <v>860058070</v>
      </c>
      <c r="B2691" t="s">
        <v>364</v>
      </c>
      <c r="D2691">
        <v>2017</v>
      </c>
      <c r="E2691" t="s">
        <v>438</v>
      </c>
      <c r="F2691" s="1">
        <v>101909443</v>
      </c>
    </row>
    <row r="2692" spans="1:6" x14ac:dyDescent="0.25">
      <c r="A2692">
        <v>860059851</v>
      </c>
      <c r="B2692" t="s">
        <v>365</v>
      </c>
      <c r="D2692">
        <v>2015</v>
      </c>
      <c r="E2692" t="s">
        <v>438</v>
      </c>
      <c r="F2692" s="1">
        <v>10076920</v>
      </c>
    </row>
    <row r="2693" spans="1:6" x14ac:dyDescent="0.25">
      <c r="A2693">
        <v>860059851</v>
      </c>
      <c r="B2693" t="s">
        <v>365</v>
      </c>
      <c r="D2693">
        <v>2016</v>
      </c>
      <c r="E2693" t="s">
        <v>438</v>
      </c>
      <c r="F2693" s="1">
        <v>10039688</v>
      </c>
    </row>
    <row r="2694" spans="1:6" x14ac:dyDescent="0.25">
      <c r="A2694">
        <v>860059851</v>
      </c>
      <c r="B2694" t="s">
        <v>365</v>
      </c>
      <c r="D2694">
        <v>2017</v>
      </c>
      <c r="E2694" t="s">
        <v>438</v>
      </c>
      <c r="F2694" s="1">
        <v>2779454</v>
      </c>
    </row>
    <row r="2695" spans="1:6" x14ac:dyDescent="0.25">
      <c r="A2695">
        <v>860067697</v>
      </c>
      <c r="B2695" t="s">
        <v>359</v>
      </c>
      <c r="D2695">
        <v>2016</v>
      </c>
      <c r="E2695" t="s">
        <v>438</v>
      </c>
      <c r="F2695" s="1">
        <v>4147945</v>
      </c>
    </row>
    <row r="2696" spans="1:6" x14ac:dyDescent="0.25">
      <c r="A2696">
        <v>860067697</v>
      </c>
      <c r="B2696" t="s">
        <v>359</v>
      </c>
      <c r="D2696">
        <v>2017</v>
      </c>
      <c r="E2696" t="s">
        <v>438</v>
      </c>
      <c r="F2696" s="1">
        <v>6762239</v>
      </c>
    </row>
    <row r="2697" spans="1:6" x14ac:dyDescent="0.25">
      <c r="A2697">
        <v>860077099</v>
      </c>
      <c r="B2697" t="s">
        <v>371</v>
      </c>
      <c r="D2697">
        <v>2016</v>
      </c>
      <c r="E2697" t="s">
        <v>438</v>
      </c>
      <c r="F2697" s="1">
        <v>11932800</v>
      </c>
    </row>
    <row r="2698" spans="1:6" x14ac:dyDescent="0.25">
      <c r="A2698">
        <v>860077099</v>
      </c>
      <c r="B2698" t="s">
        <v>371</v>
      </c>
      <c r="D2698">
        <v>2017</v>
      </c>
      <c r="E2698" t="s">
        <v>438</v>
      </c>
      <c r="F2698" s="1">
        <v>5904029</v>
      </c>
    </row>
    <row r="2699" spans="1:6" x14ac:dyDescent="0.25">
      <c r="A2699">
        <v>860078977</v>
      </c>
      <c r="B2699" t="s">
        <v>144</v>
      </c>
      <c r="D2699">
        <v>2016</v>
      </c>
      <c r="E2699" t="s">
        <v>438</v>
      </c>
      <c r="F2699" s="1">
        <v>-132366</v>
      </c>
    </row>
    <row r="2700" spans="1:6" x14ac:dyDescent="0.25">
      <c r="A2700">
        <v>860354402</v>
      </c>
      <c r="B2700" t="s">
        <v>295</v>
      </c>
      <c r="D2700">
        <v>2016</v>
      </c>
      <c r="E2700" t="s">
        <v>438</v>
      </c>
      <c r="F2700" s="1">
        <v>2199158</v>
      </c>
    </row>
    <row r="2701" spans="1:6" x14ac:dyDescent="0.25">
      <c r="A2701">
        <v>860354402</v>
      </c>
      <c r="B2701" t="s">
        <v>295</v>
      </c>
      <c r="D2701">
        <v>2017</v>
      </c>
      <c r="E2701" t="s">
        <v>438</v>
      </c>
      <c r="F2701" s="1">
        <v>1197668</v>
      </c>
    </row>
    <row r="2702" spans="1:6" x14ac:dyDescent="0.25">
      <c r="A2702">
        <v>860505064</v>
      </c>
      <c r="B2702" t="s">
        <v>361</v>
      </c>
      <c r="D2702">
        <v>2016</v>
      </c>
      <c r="E2702" t="s">
        <v>438</v>
      </c>
      <c r="F2702" s="1">
        <v>1550598</v>
      </c>
    </row>
    <row r="2703" spans="1:6" x14ac:dyDescent="0.25">
      <c r="A2703">
        <v>860505064</v>
      </c>
      <c r="B2703" t="s">
        <v>361</v>
      </c>
      <c r="D2703">
        <v>2017</v>
      </c>
      <c r="E2703" t="s">
        <v>438</v>
      </c>
      <c r="F2703" s="1">
        <v>822161</v>
      </c>
    </row>
    <row r="2704" spans="1:6" x14ac:dyDescent="0.25">
      <c r="A2704">
        <v>860510628</v>
      </c>
      <c r="B2704" t="s">
        <v>373</v>
      </c>
      <c r="D2704">
        <v>2015</v>
      </c>
      <c r="E2704" t="s">
        <v>438</v>
      </c>
      <c r="F2704" s="1">
        <v>12610969</v>
      </c>
    </row>
    <row r="2705" spans="1:6" x14ac:dyDescent="0.25">
      <c r="A2705">
        <v>860510628</v>
      </c>
      <c r="B2705" t="s">
        <v>373</v>
      </c>
      <c r="D2705">
        <v>2016</v>
      </c>
      <c r="E2705" t="s">
        <v>438</v>
      </c>
      <c r="F2705" s="1">
        <v>27840586</v>
      </c>
    </row>
    <row r="2706" spans="1:6" x14ac:dyDescent="0.25">
      <c r="A2706">
        <v>860510628</v>
      </c>
      <c r="B2706" t="s">
        <v>373</v>
      </c>
      <c r="D2706">
        <v>2017</v>
      </c>
      <c r="E2706" t="s">
        <v>438</v>
      </c>
      <c r="F2706" s="1">
        <v>5477649</v>
      </c>
    </row>
    <row r="2707" spans="1:6" x14ac:dyDescent="0.25">
      <c r="A2707">
        <v>860515523</v>
      </c>
      <c r="B2707" t="s">
        <v>231</v>
      </c>
      <c r="D2707">
        <v>2015</v>
      </c>
      <c r="E2707" t="s">
        <v>438</v>
      </c>
      <c r="F2707" s="1">
        <v>1273998</v>
      </c>
    </row>
    <row r="2708" spans="1:6" x14ac:dyDescent="0.25">
      <c r="A2708">
        <v>860515523</v>
      </c>
      <c r="B2708" t="s">
        <v>231</v>
      </c>
      <c r="D2708">
        <v>2016</v>
      </c>
      <c r="E2708" t="s">
        <v>438</v>
      </c>
      <c r="F2708" s="1">
        <v>2228936</v>
      </c>
    </row>
    <row r="2709" spans="1:6" x14ac:dyDescent="0.25">
      <c r="A2709">
        <v>860515523</v>
      </c>
      <c r="B2709" t="s">
        <v>231</v>
      </c>
      <c r="D2709">
        <v>2017</v>
      </c>
      <c r="E2709" t="s">
        <v>438</v>
      </c>
      <c r="F2709" s="1">
        <v>1837187</v>
      </c>
    </row>
    <row r="2710" spans="1:6" x14ac:dyDescent="0.25">
      <c r="A2710">
        <v>860527800</v>
      </c>
      <c r="B2710" t="s">
        <v>296</v>
      </c>
      <c r="D2710">
        <v>2016</v>
      </c>
      <c r="E2710" t="s">
        <v>438</v>
      </c>
      <c r="F2710" s="1">
        <v>15289814</v>
      </c>
    </row>
    <row r="2711" spans="1:6" x14ac:dyDescent="0.25">
      <c r="A2711">
        <v>860527800</v>
      </c>
      <c r="B2711" t="s">
        <v>296</v>
      </c>
      <c r="D2711">
        <v>2017</v>
      </c>
      <c r="E2711" t="s">
        <v>438</v>
      </c>
      <c r="F2711" s="1">
        <v>6913776</v>
      </c>
    </row>
    <row r="2712" spans="1:6" x14ac:dyDescent="0.25">
      <c r="A2712">
        <v>860532790</v>
      </c>
      <c r="B2712" t="s">
        <v>374</v>
      </c>
      <c r="D2712">
        <v>2016</v>
      </c>
      <c r="E2712" t="s">
        <v>438</v>
      </c>
      <c r="F2712" s="1">
        <v>1941488</v>
      </c>
    </row>
    <row r="2713" spans="1:6" x14ac:dyDescent="0.25">
      <c r="A2713">
        <v>860532790</v>
      </c>
      <c r="B2713" t="s">
        <v>374</v>
      </c>
      <c r="D2713">
        <v>2017</v>
      </c>
      <c r="E2713" t="s">
        <v>438</v>
      </c>
      <c r="F2713" s="1">
        <v>873405</v>
      </c>
    </row>
    <row r="2714" spans="1:6" x14ac:dyDescent="0.25">
      <c r="A2714">
        <v>890205645</v>
      </c>
      <c r="B2714" t="s">
        <v>166</v>
      </c>
      <c r="D2714">
        <v>2016</v>
      </c>
      <c r="E2714" t="s">
        <v>438</v>
      </c>
      <c r="F2714" s="1">
        <v>69222543</v>
      </c>
    </row>
    <row r="2715" spans="1:6" x14ac:dyDescent="0.25">
      <c r="A2715">
        <v>890205645</v>
      </c>
      <c r="B2715" t="s">
        <v>166</v>
      </c>
      <c r="D2715">
        <v>2017</v>
      </c>
      <c r="E2715" t="s">
        <v>438</v>
      </c>
      <c r="F2715" s="1">
        <v>184717658</v>
      </c>
    </row>
    <row r="2716" spans="1:6" x14ac:dyDescent="0.25">
      <c r="A2716">
        <v>890312765</v>
      </c>
      <c r="B2716" t="s">
        <v>363</v>
      </c>
      <c r="D2716">
        <v>2016</v>
      </c>
      <c r="E2716" t="s">
        <v>438</v>
      </c>
      <c r="F2716" s="1">
        <v>-49262335</v>
      </c>
    </row>
    <row r="2717" spans="1:6" x14ac:dyDescent="0.25">
      <c r="A2717">
        <v>890312765</v>
      </c>
      <c r="B2717" t="s">
        <v>363</v>
      </c>
      <c r="D2717">
        <v>2017</v>
      </c>
      <c r="E2717" t="s">
        <v>438</v>
      </c>
      <c r="F2717" s="1">
        <v>6376116</v>
      </c>
    </row>
    <row r="2718" spans="1:6" x14ac:dyDescent="0.25">
      <c r="A2718">
        <v>890806999</v>
      </c>
      <c r="B2718" t="s">
        <v>366</v>
      </c>
      <c r="D2718">
        <v>2016</v>
      </c>
      <c r="E2718" t="s">
        <v>438</v>
      </c>
      <c r="F2718" s="1">
        <v>9635144</v>
      </c>
    </row>
    <row r="2719" spans="1:6" x14ac:dyDescent="0.25">
      <c r="A2719">
        <v>890806999</v>
      </c>
      <c r="B2719" t="s">
        <v>366</v>
      </c>
      <c r="D2719">
        <v>2017</v>
      </c>
      <c r="E2719" t="s">
        <v>438</v>
      </c>
      <c r="F2719" s="1">
        <v>4682802</v>
      </c>
    </row>
    <row r="2720" spans="1:6" x14ac:dyDescent="0.25">
      <c r="A2720">
        <v>890903035</v>
      </c>
      <c r="B2720" t="s">
        <v>369</v>
      </c>
      <c r="D2720">
        <v>2015</v>
      </c>
      <c r="E2720" t="s">
        <v>438</v>
      </c>
      <c r="F2720" s="1">
        <v>64958755</v>
      </c>
    </row>
    <row r="2721" spans="1:6" x14ac:dyDescent="0.25">
      <c r="A2721">
        <v>890903035</v>
      </c>
      <c r="B2721" t="s">
        <v>369</v>
      </c>
      <c r="D2721">
        <v>2016</v>
      </c>
      <c r="E2721" t="s">
        <v>438</v>
      </c>
      <c r="F2721" s="1">
        <v>118062287</v>
      </c>
    </row>
    <row r="2722" spans="1:6" x14ac:dyDescent="0.25">
      <c r="A2722">
        <v>890903035</v>
      </c>
      <c r="B2722" t="s">
        <v>369</v>
      </c>
      <c r="D2722">
        <v>2017</v>
      </c>
      <c r="E2722" t="s">
        <v>438</v>
      </c>
      <c r="F2722" s="1">
        <v>64298511</v>
      </c>
    </row>
    <row r="2723" spans="1:6" x14ac:dyDescent="0.25">
      <c r="A2723">
        <v>890903055</v>
      </c>
      <c r="B2723" t="s">
        <v>232</v>
      </c>
      <c r="D2723">
        <v>2015</v>
      </c>
      <c r="E2723" t="s">
        <v>438</v>
      </c>
      <c r="F2723" s="1">
        <v>-111308</v>
      </c>
    </row>
    <row r="2724" spans="1:6" x14ac:dyDescent="0.25">
      <c r="A2724">
        <v>890903055</v>
      </c>
      <c r="B2724" t="s">
        <v>232</v>
      </c>
      <c r="D2724">
        <v>2016</v>
      </c>
      <c r="E2724" t="s">
        <v>438</v>
      </c>
      <c r="F2724" s="1">
        <v>-3852867</v>
      </c>
    </row>
    <row r="2725" spans="1:6" x14ac:dyDescent="0.25">
      <c r="A2725">
        <v>890903055</v>
      </c>
      <c r="B2725" t="s">
        <v>232</v>
      </c>
      <c r="D2725">
        <v>2017</v>
      </c>
      <c r="E2725" t="s">
        <v>438</v>
      </c>
      <c r="F2725" s="1">
        <v>1918431</v>
      </c>
    </row>
    <row r="2726" spans="1:6" x14ac:dyDescent="0.25">
      <c r="A2726">
        <v>890905022</v>
      </c>
      <c r="B2726" t="s">
        <v>370</v>
      </c>
      <c r="D2726">
        <v>2015</v>
      </c>
      <c r="E2726" t="s">
        <v>438</v>
      </c>
      <c r="F2726" s="1">
        <v>4562742</v>
      </c>
    </row>
    <row r="2727" spans="1:6" x14ac:dyDescent="0.25">
      <c r="A2727">
        <v>890905022</v>
      </c>
      <c r="B2727" t="s">
        <v>370</v>
      </c>
      <c r="D2727">
        <v>2016</v>
      </c>
      <c r="E2727" t="s">
        <v>438</v>
      </c>
      <c r="F2727" s="1">
        <v>25547453</v>
      </c>
    </row>
    <row r="2728" spans="1:6" x14ac:dyDescent="0.25">
      <c r="A2728">
        <v>890905022</v>
      </c>
      <c r="B2728" t="s">
        <v>370</v>
      </c>
      <c r="D2728">
        <v>2017</v>
      </c>
      <c r="E2728" t="s">
        <v>438</v>
      </c>
      <c r="F2728" s="1">
        <v>6881941</v>
      </c>
    </row>
    <row r="2729" spans="1:6" x14ac:dyDescent="0.25">
      <c r="A2729">
        <v>890908097</v>
      </c>
      <c r="B2729" t="s">
        <v>377</v>
      </c>
      <c r="D2729">
        <v>2016</v>
      </c>
      <c r="E2729" t="s">
        <v>438</v>
      </c>
      <c r="F2729" s="1">
        <v>3163346</v>
      </c>
    </row>
    <row r="2730" spans="1:6" x14ac:dyDescent="0.25">
      <c r="A2730">
        <v>890908097</v>
      </c>
      <c r="B2730" t="s">
        <v>377</v>
      </c>
      <c r="D2730">
        <v>2017</v>
      </c>
      <c r="E2730" t="s">
        <v>438</v>
      </c>
      <c r="F2730" s="1">
        <v>3526385</v>
      </c>
    </row>
    <row r="2731" spans="1:6" x14ac:dyDescent="0.25">
      <c r="A2731">
        <v>890908901</v>
      </c>
      <c r="B2731" t="s">
        <v>372</v>
      </c>
      <c r="D2731">
        <v>2015</v>
      </c>
      <c r="E2731" t="s">
        <v>438</v>
      </c>
      <c r="F2731" s="1">
        <v>8509732</v>
      </c>
    </row>
    <row r="2732" spans="1:6" x14ac:dyDescent="0.25">
      <c r="A2732">
        <v>890908901</v>
      </c>
      <c r="B2732" t="s">
        <v>372</v>
      </c>
      <c r="D2732">
        <v>2016</v>
      </c>
      <c r="E2732" t="s">
        <v>438</v>
      </c>
      <c r="F2732" s="1">
        <v>12032556</v>
      </c>
    </row>
    <row r="2733" spans="1:6" x14ac:dyDescent="0.25">
      <c r="A2733">
        <v>890908901</v>
      </c>
      <c r="B2733" t="s">
        <v>372</v>
      </c>
      <c r="D2733">
        <v>2017</v>
      </c>
      <c r="E2733" t="s">
        <v>438</v>
      </c>
      <c r="F2733" s="1">
        <v>7038168</v>
      </c>
    </row>
    <row r="2734" spans="1:6" x14ac:dyDescent="0.25">
      <c r="A2734">
        <v>890910447</v>
      </c>
      <c r="B2734" t="s">
        <v>300</v>
      </c>
      <c r="D2734">
        <v>2016</v>
      </c>
      <c r="E2734" t="s">
        <v>438</v>
      </c>
      <c r="F2734" s="1">
        <v>1278926</v>
      </c>
    </row>
    <row r="2735" spans="1:6" x14ac:dyDescent="0.25">
      <c r="A2735">
        <v>890910447</v>
      </c>
      <c r="B2735" t="s">
        <v>300</v>
      </c>
      <c r="D2735">
        <v>2017</v>
      </c>
      <c r="E2735" t="s">
        <v>438</v>
      </c>
      <c r="F2735" s="1">
        <v>257700</v>
      </c>
    </row>
    <row r="2736" spans="1:6" x14ac:dyDescent="0.25">
      <c r="A2736">
        <v>890911431</v>
      </c>
      <c r="B2736" t="s">
        <v>378</v>
      </c>
      <c r="D2736">
        <v>2016</v>
      </c>
      <c r="E2736" t="s">
        <v>438</v>
      </c>
      <c r="F2736" s="1">
        <v>92452036</v>
      </c>
    </row>
    <row r="2737" spans="1:6" x14ac:dyDescent="0.25">
      <c r="A2737">
        <v>890911431</v>
      </c>
      <c r="B2737" t="s">
        <v>378</v>
      </c>
      <c r="D2737">
        <v>2017</v>
      </c>
      <c r="E2737" t="s">
        <v>438</v>
      </c>
      <c r="F2737" s="1">
        <v>23118884</v>
      </c>
    </row>
    <row r="2738" spans="1:6" x14ac:dyDescent="0.25">
      <c r="A2738">
        <v>890920656</v>
      </c>
      <c r="B2738" t="s">
        <v>302</v>
      </c>
      <c r="D2738">
        <v>2016</v>
      </c>
      <c r="E2738" t="s">
        <v>438</v>
      </c>
      <c r="F2738" s="1">
        <v>5515198</v>
      </c>
    </row>
    <row r="2739" spans="1:6" x14ac:dyDescent="0.25">
      <c r="A2739">
        <v>890920656</v>
      </c>
      <c r="B2739" t="s">
        <v>302</v>
      </c>
      <c r="D2739">
        <v>2017</v>
      </c>
      <c r="E2739" t="s">
        <v>438</v>
      </c>
      <c r="F2739" s="1">
        <v>1910055</v>
      </c>
    </row>
    <row r="2740" spans="1:6" x14ac:dyDescent="0.25">
      <c r="A2740">
        <v>890928186</v>
      </c>
      <c r="B2740" t="s">
        <v>303</v>
      </c>
      <c r="D2740">
        <v>2016</v>
      </c>
      <c r="E2740" t="s">
        <v>438</v>
      </c>
      <c r="F2740" s="1">
        <v>9258156</v>
      </c>
    </row>
    <row r="2741" spans="1:6" x14ac:dyDescent="0.25">
      <c r="A2741">
        <v>890928186</v>
      </c>
      <c r="B2741" t="s">
        <v>303</v>
      </c>
      <c r="D2741">
        <v>2017</v>
      </c>
      <c r="E2741" t="s">
        <v>438</v>
      </c>
      <c r="F2741" s="1">
        <v>3387535</v>
      </c>
    </row>
    <row r="2742" spans="1:6" x14ac:dyDescent="0.25">
      <c r="A2742">
        <v>890932424</v>
      </c>
      <c r="B2742" t="s">
        <v>379</v>
      </c>
      <c r="D2742">
        <v>2016</v>
      </c>
      <c r="E2742" t="s">
        <v>438</v>
      </c>
      <c r="F2742" s="1">
        <v>61571143</v>
      </c>
    </row>
    <row r="2743" spans="1:6" x14ac:dyDescent="0.25">
      <c r="A2743">
        <v>890932424</v>
      </c>
      <c r="B2743" t="s">
        <v>379</v>
      </c>
      <c r="D2743">
        <v>2017</v>
      </c>
      <c r="E2743" t="s">
        <v>438</v>
      </c>
      <c r="F2743" s="1">
        <v>17427730</v>
      </c>
    </row>
    <row r="2744" spans="1:6" x14ac:dyDescent="0.25">
      <c r="A2744">
        <v>890939355</v>
      </c>
      <c r="B2744" t="s">
        <v>35</v>
      </c>
      <c r="D2744">
        <v>2015</v>
      </c>
      <c r="E2744" t="s">
        <v>438</v>
      </c>
      <c r="F2744" s="1">
        <v>1962428</v>
      </c>
    </row>
    <row r="2745" spans="1:6" x14ac:dyDescent="0.25">
      <c r="A2745">
        <v>890939355</v>
      </c>
      <c r="B2745" t="s">
        <v>35</v>
      </c>
      <c r="D2745">
        <v>2016</v>
      </c>
      <c r="E2745" t="s">
        <v>438</v>
      </c>
      <c r="F2745" s="1">
        <v>10154580</v>
      </c>
    </row>
    <row r="2746" spans="1:6" x14ac:dyDescent="0.25">
      <c r="A2746">
        <v>890939355</v>
      </c>
      <c r="B2746" t="s">
        <v>35</v>
      </c>
      <c r="D2746">
        <v>2017</v>
      </c>
      <c r="E2746" t="s">
        <v>438</v>
      </c>
      <c r="F2746" s="1">
        <v>323396</v>
      </c>
    </row>
    <row r="2747" spans="1:6" x14ac:dyDescent="0.25">
      <c r="A2747">
        <v>890940026</v>
      </c>
      <c r="B2747" t="s">
        <v>304</v>
      </c>
      <c r="D2747">
        <v>2016</v>
      </c>
      <c r="E2747" t="s">
        <v>438</v>
      </c>
      <c r="F2747" s="1">
        <v>3174376</v>
      </c>
    </row>
    <row r="2748" spans="1:6" x14ac:dyDescent="0.25">
      <c r="A2748">
        <v>890940026</v>
      </c>
      <c r="B2748" t="s">
        <v>304</v>
      </c>
      <c r="D2748">
        <v>2017</v>
      </c>
      <c r="E2748" t="s">
        <v>438</v>
      </c>
      <c r="F2748" s="1">
        <v>-1135682</v>
      </c>
    </row>
    <row r="2749" spans="1:6" x14ac:dyDescent="0.25">
      <c r="A2749">
        <v>900018975</v>
      </c>
      <c r="B2749" t="s">
        <v>376</v>
      </c>
      <c r="D2749">
        <v>2015</v>
      </c>
      <c r="E2749" t="s">
        <v>438</v>
      </c>
      <c r="F2749" s="1">
        <v>23716199</v>
      </c>
    </row>
    <row r="2750" spans="1:6" x14ac:dyDescent="0.25">
      <c r="A2750">
        <v>900018975</v>
      </c>
      <c r="B2750" t="s">
        <v>376</v>
      </c>
      <c r="D2750">
        <v>2016</v>
      </c>
      <c r="E2750" t="s">
        <v>438</v>
      </c>
      <c r="F2750" s="1">
        <v>34229510</v>
      </c>
    </row>
    <row r="2751" spans="1:6" x14ac:dyDescent="0.25">
      <c r="A2751">
        <v>900018975</v>
      </c>
      <c r="B2751" t="s">
        <v>376</v>
      </c>
      <c r="D2751">
        <v>2017</v>
      </c>
      <c r="E2751" t="s">
        <v>438</v>
      </c>
      <c r="F2751" s="1">
        <v>4332076</v>
      </c>
    </row>
    <row r="2752" spans="1:6" x14ac:dyDescent="0.25">
      <c r="A2752">
        <v>900035722</v>
      </c>
      <c r="B2752" t="s">
        <v>298</v>
      </c>
      <c r="D2752">
        <v>2016</v>
      </c>
      <c r="E2752" t="s">
        <v>438</v>
      </c>
      <c r="F2752" s="1">
        <v>4424550</v>
      </c>
    </row>
    <row r="2753" spans="1:6" x14ac:dyDescent="0.25">
      <c r="A2753">
        <v>900035722</v>
      </c>
      <c r="B2753" t="s">
        <v>298</v>
      </c>
      <c r="D2753">
        <v>2017</v>
      </c>
      <c r="E2753" t="s">
        <v>438</v>
      </c>
      <c r="F2753" s="1">
        <v>1754802</v>
      </c>
    </row>
    <row r="2754" spans="1:6" x14ac:dyDescent="0.25">
      <c r="A2754">
        <v>900087151</v>
      </c>
      <c r="B2754" t="s">
        <v>383</v>
      </c>
      <c r="D2754">
        <v>2016</v>
      </c>
      <c r="E2754" t="s">
        <v>438</v>
      </c>
      <c r="F2754" s="1">
        <v>-11117874</v>
      </c>
    </row>
    <row r="2755" spans="1:6" x14ac:dyDescent="0.25">
      <c r="A2755">
        <v>900087151</v>
      </c>
      <c r="B2755" t="s">
        <v>383</v>
      </c>
      <c r="D2755">
        <v>2017</v>
      </c>
      <c r="E2755" t="s">
        <v>438</v>
      </c>
      <c r="F2755" s="1">
        <v>621504</v>
      </c>
    </row>
    <row r="2756" spans="1:6" x14ac:dyDescent="0.25">
      <c r="A2756">
        <v>900139110</v>
      </c>
      <c r="B2756" t="s">
        <v>301</v>
      </c>
      <c r="D2756">
        <v>2016</v>
      </c>
      <c r="E2756" t="s">
        <v>438</v>
      </c>
      <c r="F2756" s="1">
        <v>10200062</v>
      </c>
    </row>
    <row r="2757" spans="1:6" x14ac:dyDescent="0.25">
      <c r="A2757">
        <v>900139110</v>
      </c>
      <c r="B2757" t="s">
        <v>301</v>
      </c>
      <c r="D2757">
        <v>2017</v>
      </c>
      <c r="E2757" t="s">
        <v>438</v>
      </c>
      <c r="F2757" s="1">
        <v>5992339</v>
      </c>
    </row>
    <row r="2758" spans="1:6" x14ac:dyDescent="0.25">
      <c r="A2758">
        <v>900190385</v>
      </c>
      <c r="B2758" t="s">
        <v>380</v>
      </c>
      <c r="D2758">
        <v>2015</v>
      </c>
      <c r="E2758" t="s">
        <v>438</v>
      </c>
      <c r="F2758" s="1">
        <v>-13768891</v>
      </c>
    </row>
    <row r="2759" spans="1:6" x14ac:dyDescent="0.25">
      <c r="A2759">
        <v>900190385</v>
      </c>
      <c r="B2759" t="s">
        <v>380</v>
      </c>
      <c r="D2759">
        <v>2016</v>
      </c>
      <c r="E2759" t="s">
        <v>438</v>
      </c>
      <c r="F2759" s="1">
        <v>-41073189</v>
      </c>
    </row>
    <row r="2760" spans="1:6" x14ac:dyDescent="0.25">
      <c r="A2760">
        <v>900190385</v>
      </c>
      <c r="B2760" t="s">
        <v>380</v>
      </c>
      <c r="D2760">
        <v>2017</v>
      </c>
      <c r="E2760" t="s">
        <v>438</v>
      </c>
      <c r="F2760" s="1">
        <v>-20864260</v>
      </c>
    </row>
    <row r="2761" spans="1:6" x14ac:dyDescent="0.25">
      <c r="A2761">
        <v>900192242</v>
      </c>
      <c r="B2761" t="s">
        <v>381</v>
      </c>
      <c r="D2761">
        <v>2016</v>
      </c>
      <c r="E2761" t="s">
        <v>438</v>
      </c>
      <c r="F2761" s="1">
        <v>37745468</v>
      </c>
    </row>
    <row r="2762" spans="1:6" x14ac:dyDescent="0.25">
      <c r="A2762">
        <v>900192242</v>
      </c>
      <c r="B2762" t="s">
        <v>381</v>
      </c>
      <c r="D2762">
        <v>2017</v>
      </c>
      <c r="E2762" t="s">
        <v>438</v>
      </c>
      <c r="F2762" s="1">
        <v>12409243</v>
      </c>
    </row>
    <row r="2763" spans="1:6" x14ac:dyDescent="0.25">
      <c r="A2763">
        <v>900192242</v>
      </c>
      <c r="B2763" t="s">
        <v>381</v>
      </c>
      <c r="D2763" t="s">
        <v>398</v>
      </c>
      <c r="E2763" t="s">
        <v>438</v>
      </c>
      <c r="F2763" s="1">
        <v>14015933</v>
      </c>
    </row>
    <row r="2764" spans="1:6" x14ac:dyDescent="0.25">
      <c r="A2764">
        <v>900192242</v>
      </c>
      <c r="B2764" t="s">
        <v>381</v>
      </c>
      <c r="D2764" t="s">
        <v>399</v>
      </c>
      <c r="E2764" t="s">
        <v>438</v>
      </c>
      <c r="F2764" s="1">
        <v>6392979</v>
      </c>
    </row>
    <row r="2765" spans="1:6" x14ac:dyDescent="0.25">
      <c r="A2765">
        <v>900192242</v>
      </c>
      <c r="B2765" t="s">
        <v>381</v>
      </c>
      <c r="D2765" t="s">
        <v>402</v>
      </c>
      <c r="E2765" t="s">
        <v>438</v>
      </c>
      <c r="F2765" s="1">
        <v>16203859</v>
      </c>
    </row>
    <row r="2766" spans="1:6" x14ac:dyDescent="0.25">
      <c r="A2766">
        <v>900192726</v>
      </c>
      <c r="B2766" t="s">
        <v>382</v>
      </c>
      <c r="D2766">
        <v>2016</v>
      </c>
      <c r="E2766" t="s">
        <v>438</v>
      </c>
      <c r="F2766" s="1">
        <v>904668</v>
      </c>
    </row>
    <row r="2767" spans="1:6" x14ac:dyDescent="0.25">
      <c r="A2767">
        <v>900192726</v>
      </c>
      <c r="B2767" t="s">
        <v>382</v>
      </c>
      <c r="D2767">
        <v>2017</v>
      </c>
      <c r="E2767" t="s">
        <v>438</v>
      </c>
      <c r="F2767" s="1">
        <v>827270</v>
      </c>
    </row>
    <row r="2768" spans="1:6" x14ac:dyDescent="0.25">
      <c r="A2768">
        <v>900193192</v>
      </c>
      <c r="B2768" t="s">
        <v>305</v>
      </c>
      <c r="D2768">
        <v>2016</v>
      </c>
      <c r="E2768" t="s">
        <v>438</v>
      </c>
      <c r="F2768" s="1">
        <v>936942</v>
      </c>
    </row>
    <row r="2769" spans="1:6" x14ac:dyDescent="0.25">
      <c r="A2769">
        <v>900193192</v>
      </c>
      <c r="B2769" t="s">
        <v>305</v>
      </c>
      <c r="D2769">
        <v>2017</v>
      </c>
      <c r="E2769" t="s">
        <v>438</v>
      </c>
      <c r="F2769" s="1">
        <v>-1107462</v>
      </c>
    </row>
    <row r="2770" spans="1:6" x14ac:dyDescent="0.25">
      <c r="A2770">
        <v>900205547</v>
      </c>
      <c r="B2770" t="s">
        <v>233</v>
      </c>
      <c r="D2770">
        <v>2015</v>
      </c>
      <c r="E2770" t="s">
        <v>438</v>
      </c>
      <c r="F2770" s="1">
        <v>-907193</v>
      </c>
    </row>
    <row r="2771" spans="1:6" x14ac:dyDescent="0.25">
      <c r="A2771">
        <v>900205547</v>
      </c>
      <c r="B2771" t="s">
        <v>233</v>
      </c>
      <c r="D2771">
        <v>2016</v>
      </c>
      <c r="E2771" t="s">
        <v>438</v>
      </c>
      <c r="F2771" s="1">
        <v>1427438</v>
      </c>
    </row>
    <row r="2772" spans="1:6" x14ac:dyDescent="0.25">
      <c r="A2772">
        <v>900205547</v>
      </c>
      <c r="B2772" t="s">
        <v>233</v>
      </c>
      <c r="D2772">
        <v>2017</v>
      </c>
      <c r="E2772" t="s">
        <v>438</v>
      </c>
      <c r="F2772" s="1">
        <v>-662085</v>
      </c>
    </row>
    <row r="2773" spans="1:6" x14ac:dyDescent="0.25">
      <c r="A2773">
        <v>900206480</v>
      </c>
      <c r="B2773" t="s">
        <v>306</v>
      </c>
      <c r="D2773">
        <v>2016</v>
      </c>
      <c r="E2773" t="s">
        <v>438</v>
      </c>
      <c r="F2773" s="1">
        <v>6858158</v>
      </c>
    </row>
    <row r="2774" spans="1:6" x14ac:dyDescent="0.25">
      <c r="A2774">
        <v>900206480</v>
      </c>
      <c r="B2774" t="s">
        <v>306</v>
      </c>
      <c r="D2774">
        <v>2017</v>
      </c>
      <c r="E2774" t="s">
        <v>438</v>
      </c>
      <c r="F2774" s="1">
        <v>3546351</v>
      </c>
    </row>
    <row r="2775" spans="1:6" x14ac:dyDescent="0.25">
      <c r="A2775">
        <v>900206483</v>
      </c>
      <c r="B2775" t="s">
        <v>307</v>
      </c>
      <c r="D2775">
        <v>2016</v>
      </c>
      <c r="E2775" t="s">
        <v>438</v>
      </c>
      <c r="F2775" s="1">
        <v>1271060</v>
      </c>
    </row>
    <row r="2776" spans="1:6" x14ac:dyDescent="0.25">
      <c r="A2776">
        <v>900206483</v>
      </c>
      <c r="B2776" t="s">
        <v>307</v>
      </c>
      <c r="D2776">
        <v>2017</v>
      </c>
      <c r="E2776" t="s">
        <v>438</v>
      </c>
      <c r="F2776" s="1">
        <v>746733</v>
      </c>
    </row>
    <row r="2777" spans="1:6" x14ac:dyDescent="0.25">
      <c r="A2777">
        <v>900315057</v>
      </c>
      <c r="B2777" t="s">
        <v>385</v>
      </c>
      <c r="D2777">
        <v>2016</v>
      </c>
      <c r="E2777" t="s">
        <v>438</v>
      </c>
      <c r="F2777" s="1">
        <v>7118188</v>
      </c>
    </row>
    <row r="2778" spans="1:6" x14ac:dyDescent="0.25">
      <c r="A2778">
        <v>900315057</v>
      </c>
      <c r="B2778" t="s">
        <v>385</v>
      </c>
      <c r="D2778">
        <v>2017</v>
      </c>
      <c r="E2778" t="s">
        <v>438</v>
      </c>
      <c r="F2778" s="1">
        <v>1815185</v>
      </c>
    </row>
    <row r="2779" spans="1:6" x14ac:dyDescent="0.25">
      <c r="A2779">
        <v>900378893</v>
      </c>
      <c r="B2779" t="s">
        <v>386</v>
      </c>
      <c r="D2779">
        <v>2015</v>
      </c>
      <c r="E2779" t="s">
        <v>438</v>
      </c>
      <c r="F2779" s="1">
        <v>11554423</v>
      </c>
    </row>
    <row r="2780" spans="1:6" x14ac:dyDescent="0.25">
      <c r="A2780">
        <v>900378893</v>
      </c>
      <c r="B2780" t="s">
        <v>386</v>
      </c>
      <c r="D2780">
        <v>2016</v>
      </c>
      <c r="E2780" t="s">
        <v>438</v>
      </c>
      <c r="F2780" s="1">
        <v>28839463</v>
      </c>
    </row>
    <row r="2781" spans="1:6" x14ac:dyDescent="0.25">
      <c r="A2781">
        <v>900378893</v>
      </c>
      <c r="B2781" t="s">
        <v>386</v>
      </c>
      <c r="D2781">
        <v>2017</v>
      </c>
      <c r="E2781" t="s">
        <v>438</v>
      </c>
      <c r="F2781" s="1">
        <v>4997666</v>
      </c>
    </row>
    <row r="2782" spans="1:6" x14ac:dyDescent="0.25">
      <c r="A2782">
        <v>900390238</v>
      </c>
      <c r="B2782" t="s">
        <v>177</v>
      </c>
      <c r="D2782">
        <v>2016</v>
      </c>
      <c r="E2782" t="s">
        <v>438</v>
      </c>
      <c r="F2782" s="1">
        <v>77409490</v>
      </c>
    </row>
    <row r="2783" spans="1:6" x14ac:dyDescent="0.25">
      <c r="A2783">
        <v>900390238</v>
      </c>
      <c r="B2783" t="s">
        <v>177</v>
      </c>
      <c r="D2783">
        <v>2017</v>
      </c>
      <c r="E2783" t="s">
        <v>438</v>
      </c>
      <c r="F2783" s="1">
        <v>7838052</v>
      </c>
    </row>
    <row r="2784" spans="1:6" x14ac:dyDescent="0.25">
      <c r="A2784">
        <v>900390238</v>
      </c>
      <c r="B2784" t="s">
        <v>177</v>
      </c>
      <c r="D2784" t="s">
        <v>398</v>
      </c>
      <c r="E2784" t="s">
        <v>438</v>
      </c>
      <c r="F2784" s="1">
        <v>34584881</v>
      </c>
    </row>
    <row r="2785" spans="1:6" x14ac:dyDescent="0.25">
      <c r="A2785">
        <v>900390238</v>
      </c>
      <c r="B2785" t="s">
        <v>177</v>
      </c>
      <c r="D2785" t="s">
        <v>399</v>
      </c>
      <c r="E2785" t="s">
        <v>438</v>
      </c>
      <c r="F2785" s="1">
        <v>37768271</v>
      </c>
    </row>
    <row r="2786" spans="1:6" x14ac:dyDescent="0.25">
      <c r="A2786">
        <v>900390238</v>
      </c>
      <c r="B2786" t="s">
        <v>177</v>
      </c>
      <c r="D2786" t="s">
        <v>402</v>
      </c>
      <c r="E2786" t="s">
        <v>438</v>
      </c>
      <c r="F2786" s="1">
        <v>55865784</v>
      </c>
    </row>
    <row r="2787" spans="1:6" x14ac:dyDescent="0.25">
      <c r="A2787">
        <v>900413588</v>
      </c>
      <c r="B2787" t="s">
        <v>37</v>
      </c>
      <c r="D2787">
        <v>2016</v>
      </c>
      <c r="E2787" t="s">
        <v>438</v>
      </c>
      <c r="F2787" s="1">
        <v>3573130</v>
      </c>
    </row>
    <row r="2788" spans="1:6" x14ac:dyDescent="0.25">
      <c r="A2788">
        <v>900413588</v>
      </c>
      <c r="B2788" t="s">
        <v>37</v>
      </c>
      <c r="D2788">
        <v>2017</v>
      </c>
      <c r="E2788" t="s">
        <v>438</v>
      </c>
      <c r="F2788" s="1">
        <v>3939441</v>
      </c>
    </row>
    <row r="2789" spans="1:6" x14ac:dyDescent="0.25">
      <c r="A2789">
        <v>900521357</v>
      </c>
      <c r="B2789" t="s">
        <v>175</v>
      </c>
      <c r="D2789">
        <v>2016</v>
      </c>
      <c r="E2789" t="s">
        <v>438</v>
      </c>
      <c r="F2789" s="1">
        <v>19394564</v>
      </c>
    </row>
    <row r="2790" spans="1:6" x14ac:dyDescent="0.25">
      <c r="A2790">
        <v>900521357</v>
      </c>
      <c r="B2790" t="s">
        <v>175</v>
      </c>
      <c r="D2790">
        <v>2017</v>
      </c>
      <c r="E2790" t="s">
        <v>438</v>
      </c>
      <c r="F2790" s="1">
        <v>20315837</v>
      </c>
    </row>
    <row r="2791" spans="1:6" x14ac:dyDescent="0.25">
      <c r="A2791">
        <v>900535441</v>
      </c>
      <c r="B2791" t="s">
        <v>308</v>
      </c>
      <c r="D2791">
        <v>2016</v>
      </c>
      <c r="E2791" t="s">
        <v>438</v>
      </c>
      <c r="F2791" s="1">
        <v>14830</v>
      </c>
    </row>
    <row r="2792" spans="1:6" x14ac:dyDescent="0.25">
      <c r="A2792">
        <v>900535441</v>
      </c>
      <c r="B2792" t="s">
        <v>308</v>
      </c>
      <c r="D2792">
        <v>2017</v>
      </c>
      <c r="E2792" t="s">
        <v>438</v>
      </c>
      <c r="F2792" s="1">
        <v>8214</v>
      </c>
    </row>
    <row r="2793" spans="1:6" x14ac:dyDescent="0.25">
      <c r="A2793">
        <v>900668954</v>
      </c>
      <c r="B2793" t="s">
        <v>387</v>
      </c>
      <c r="D2793">
        <v>2016</v>
      </c>
      <c r="E2793" t="s">
        <v>438</v>
      </c>
      <c r="F2793" s="1">
        <v>3088111</v>
      </c>
    </row>
    <row r="2794" spans="1:6" x14ac:dyDescent="0.25">
      <c r="A2794">
        <v>900668954</v>
      </c>
      <c r="B2794" t="s">
        <v>387</v>
      </c>
      <c r="D2794">
        <v>2017</v>
      </c>
      <c r="E2794" t="s">
        <v>438</v>
      </c>
      <c r="F2794" s="1">
        <v>901600</v>
      </c>
    </row>
    <row r="2795" spans="1:6" x14ac:dyDescent="0.25">
      <c r="A2795">
        <v>900749166</v>
      </c>
      <c r="B2795" t="s">
        <v>182</v>
      </c>
      <c r="D2795">
        <v>2016</v>
      </c>
      <c r="E2795" t="s">
        <v>438</v>
      </c>
      <c r="F2795" s="1">
        <v>47354174</v>
      </c>
    </row>
    <row r="2796" spans="1:6" x14ac:dyDescent="0.25">
      <c r="A2796">
        <v>900749166</v>
      </c>
      <c r="B2796" t="s">
        <v>182</v>
      </c>
      <c r="D2796">
        <v>2017</v>
      </c>
      <c r="E2796" t="s">
        <v>438</v>
      </c>
      <c r="F2796" s="1">
        <v>8746822</v>
      </c>
    </row>
    <row r="2797" spans="1:6" x14ac:dyDescent="0.25">
      <c r="A2797">
        <v>900797732</v>
      </c>
      <c r="B2797" t="s">
        <v>181</v>
      </c>
      <c r="D2797">
        <v>2015</v>
      </c>
      <c r="E2797" t="s">
        <v>438</v>
      </c>
      <c r="F2797" s="1">
        <v>-3102365</v>
      </c>
    </row>
    <row r="2798" spans="1:6" x14ac:dyDescent="0.25">
      <c r="A2798">
        <v>900797732</v>
      </c>
      <c r="B2798" t="s">
        <v>181</v>
      </c>
      <c r="D2798">
        <v>2016</v>
      </c>
      <c r="E2798" t="s">
        <v>438</v>
      </c>
      <c r="F2798" s="1">
        <v>14361250</v>
      </c>
    </row>
    <row r="2799" spans="1:6" x14ac:dyDescent="0.25">
      <c r="A2799">
        <v>900797732</v>
      </c>
      <c r="B2799" t="s">
        <v>181</v>
      </c>
      <c r="D2799">
        <v>2017</v>
      </c>
      <c r="E2799" t="s">
        <v>438</v>
      </c>
      <c r="F2799" s="1">
        <v>-14352799</v>
      </c>
    </row>
    <row r="2800" spans="1:6" x14ac:dyDescent="0.25">
      <c r="A2800">
        <v>900818642</v>
      </c>
      <c r="B2800" t="s">
        <v>169</v>
      </c>
      <c r="D2800">
        <v>2016</v>
      </c>
      <c r="E2800" t="s">
        <v>438</v>
      </c>
      <c r="F2800" s="1">
        <v>13150542</v>
      </c>
    </row>
    <row r="2801" spans="1:6" x14ac:dyDescent="0.25">
      <c r="A2801">
        <v>900818642</v>
      </c>
      <c r="B2801" t="s">
        <v>169</v>
      </c>
      <c r="D2801">
        <v>2017</v>
      </c>
      <c r="E2801" t="s">
        <v>438</v>
      </c>
      <c r="F2801" s="1">
        <v>21594565</v>
      </c>
    </row>
    <row r="2802" spans="1:6" x14ac:dyDescent="0.25">
      <c r="A2802">
        <v>800014246</v>
      </c>
      <c r="B2802" t="s">
        <v>332</v>
      </c>
      <c r="D2802">
        <v>2016</v>
      </c>
      <c r="E2802" t="s">
        <v>440</v>
      </c>
      <c r="F2802" s="1">
        <v>-6395722</v>
      </c>
    </row>
    <row r="2803" spans="1:6" x14ac:dyDescent="0.25">
      <c r="A2803">
        <v>800014246</v>
      </c>
      <c r="B2803" t="s">
        <v>332</v>
      </c>
      <c r="D2803">
        <v>2017</v>
      </c>
      <c r="E2803" t="s">
        <v>440</v>
      </c>
      <c r="F2803" s="1">
        <v>8630002</v>
      </c>
    </row>
    <row r="2804" spans="1:6" x14ac:dyDescent="0.25">
      <c r="A2804">
        <v>800028455</v>
      </c>
      <c r="B2804" t="s">
        <v>0</v>
      </c>
      <c r="D2804">
        <v>2016</v>
      </c>
      <c r="E2804" t="s">
        <v>440</v>
      </c>
      <c r="F2804" s="1">
        <v>179589</v>
      </c>
    </row>
    <row r="2805" spans="1:6" x14ac:dyDescent="0.25">
      <c r="A2805">
        <v>800093117</v>
      </c>
      <c r="B2805" t="s">
        <v>334</v>
      </c>
      <c r="D2805">
        <v>2016</v>
      </c>
      <c r="E2805" t="s">
        <v>440</v>
      </c>
      <c r="F2805" s="1">
        <v>106244220</v>
      </c>
    </row>
    <row r="2806" spans="1:6" x14ac:dyDescent="0.25">
      <c r="A2806">
        <v>800093117</v>
      </c>
      <c r="B2806" t="s">
        <v>334</v>
      </c>
      <c r="D2806">
        <v>2017</v>
      </c>
      <c r="E2806" t="s">
        <v>440</v>
      </c>
      <c r="F2806" s="1">
        <v>68099153</v>
      </c>
    </row>
    <row r="2807" spans="1:6" x14ac:dyDescent="0.25">
      <c r="A2807">
        <v>800094968</v>
      </c>
      <c r="B2807" t="s">
        <v>336</v>
      </c>
      <c r="D2807">
        <v>2016</v>
      </c>
      <c r="E2807" t="s">
        <v>440</v>
      </c>
      <c r="F2807" s="1">
        <v>97195228</v>
      </c>
    </row>
    <row r="2808" spans="1:6" x14ac:dyDescent="0.25">
      <c r="A2808">
        <v>800094968</v>
      </c>
      <c r="B2808" t="s">
        <v>336</v>
      </c>
      <c r="D2808">
        <v>2017</v>
      </c>
      <c r="E2808" t="s">
        <v>440</v>
      </c>
      <c r="F2808" s="1">
        <v>33484775</v>
      </c>
    </row>
    <row r="2809" spans="1:6" x14ac:dyDescent="0.25">
      <c r="A2809">
        <v>800095951</v>
      </c>
      <c r="B2809" t="s">
        <v>338</v>
      </c>
      <c r="D2809">
        <v>2016</v>
      </c>
      <c r="E2809" t="s">
        <v>440</v>
      </c>
      <c r="F2809" s="1">
        <v>5121782</v>
      </c>
    </row>
    <row r="2810" spans="1:6" x14ac:dyDescent="0.25">
      <c r="A2810">
        <v>800095951</v>
      </c>
      <c r="B2810" t="s">
        <v>338</v>
      </c>
      <c r="D2810">
        <v>2017</v>
      </c>
      <c r="E2810" t="s">
        <v>440</v>
      </c>
      <c r="F2810" s="1">
        <v>3489244</v>
      </c>
    </row>
    <row r="2811" spans="1:6" x14ac:dyDescent="0.25">
      <c r="A2811">
        <v>800140959</v>
      </c>
      <c r="B2811" t="s">
        <v>340</v>
      </c>
      <c r="D2811">
        <v>2016</v>
      </c>
      <c r="E2811" t="s">
        <v>440</v>
      </c>
      <c r="F2811" s="1">
        <v>6509758</v>
      </c>
    </row>
    <row r="2812" spans="1:6" x14ac:dyDescent="0.25">
      <c r="A2812">
        <v>800140959</v>
      </c>
      <c r="B2812" t="s">
        <v>340</v>
      </c>
      <c r="D2812">
        <v>2017</v>
      </c>
      <c r="E2812" t="s">
        <v>440</v>
      </c>
      <c r="F2812" s="1">
        <v>5160622</v>
      </c>
    </row>
    <row r="2813" spans="1:6" x14ac:dyDescent="0.25">
      <c r="A2813">
        <v>800173155</v>
      </c>
      <c r="B2813" t="s">
        <v>341</v>
      </c>
      <c r="D2813">
        <v>2015</v>
      </c>
      <c r="E2813" t="s">
        <v>440</v>
      </c>
      <c r="F2813" s="1">
        <v>94694599</v>
      </c>
    </row>
    <row r="2814" spans="1:6" x14ac:dyDescent="0.25">
      <c r="A2814">
        <v>800173155</v>
      </c>
      <c r="B2814" t="s">
        <v>341</v>
      </c>
      <c r="D2814">
        <v>2016</v>
      </c>
      <c r="E2814" t="s">
        <v>440</v>
      </c>
      <c r="F2814" s="1">
        <v>73303210</v>
      </c>
    </row>
    <row r="2815" spans="1:6" x14ac:dyDescent="0.25">
      <c r="A2815">
        <v>800173155</v>
      </c>
      <c r="B2815" t="s">
        <v>341</v>
      </c>
      <c r="D2815">
        <v>2017</v>
      </c>
      <c r="E2815" t="s">
        <v>440</v>
      </c>
      <c r="F2815" s="1">
        <v>48324268</v>
      </c>
    </row>
    <row r="2816" spans="1:6" x14ac:dyDescent="0.25">
      <c r="A2816">
        <v>800182330</v>
      </c>
      <c r="B2816" t="s">
        <v>342</v>
      </c>
      <c r="D2816">
        <v>2016</v>
      </c>
      <c r="E2816" t="s">
        <v>440</v>
      </c>
      <c r="F2816" s="1">
        <v>24345288</v>
      </c>
    </row>
    <row r="2817" spans="1:6" x14ac:dyDescent="0.25">
      <c r="A2817">
        <v>800182330</v>
      </c>
      <c r="B2817" t="s">
        <v>342</v>
      </c>
      <c r="D2817">
        <v>2017</v>
      </c>
      <c r="E2817" t="s">
        <v>440</v>
      </c>
      <c r="F2817" s="1">
        <v>11999286</v>
      </c>
    </row>
    <row r="2818" spans="1:6" x14ac:dyDescent="0.25">
      <c r="A2818">
        <v>800185295</v>
      </c>
      <c r="B2818" t="s">
        <v>344</v>
      </c>
      <c r="D2818">
        <v>2015</v>
      </c>
      <c r="E2818" t="s">
        <v>440</v>
      </c>
      <c r="F2818" s="1">
        <v>60651540</v>
      </c>
    </row>
    <row r="2819" spans="1:6" x14ac:dyDescent="0.25">
      <c r="A2819">
        <v>800185295</v>
      </c>
      <c r="B2819" t="s">
        <v>344</v>
      </c>
      <c r="D2819">
        <v>2016</v>
      </c>
      <c r="E2819" t="s">
        <v>440</v>
      </c>
      <c r="F2819" s="1">
        <v>129241596</v>
      </c>
    </row>
    <row r="2820" spans="1:6" x14ac:dyDescent="0.25">
      <c r="A2820">
        <v>800185295</v>
      </c>
      <c r="B2820" t="s">
        <v>344</v>
      </c>
      <c r="D2820">
        <v>2017</v>
      </c>
      <c r="E2820" t="s">
        <v>440</v>
      </c>
      <c r="F2820" s="1">
        <v>47764006</v>
      </c>
    </row>
    <row r="2821" spans="1:6" x14ac:dyDescent="0.25">
      <c r="A2821">
        <v>800200598</v>
      </c>
      <c r="B2821" t="s">
        <v>345</v>
      </c>
      <c r="D2821">
        <v>2016</v>
      </c>
      <c r="E2821" t="s">
        <v>440</v>
      </c>
      <c r="F2821" s="1">
        <v>28445455</v>
      </c>
    </row>
    <row r="2822" spans="1:6" x14ac:dyDescent="0.25">
      <c r="A2822">
        <v>800200598</v>
      </c>
      <c r="B2822" t="s">
        <v>345</v>
      </c>
      <c r="D2822">
        <v>2017</v>
      </c>
      <c r="E2822" t="s">
        <v>440</v>
      </c>
      <c r="F2822" s="1">
        <v>18600656</v>
      </c>
    </row>
    <row r="2823" spans="1:6" x14ac:dyDescent="0.25">
      <c r="A2823">
        <v>800208146</v>
      </c>
      <c r="B2823" t="s">
        <v>346</v>
      </c>
      <c r="D2823">
        <v>2016</v>
      </c>
      <c r="E2823" t="s">
        <v>440</v>
      </c>
      <c r="F2823" s="1">
        <v>50205780</v>
      </c>
    </row>
    <row r="2824" spans="1:6" x14ac:dyDescent="0.25">
      <c r="A2824">
        <v>800208146</v>
      </c>
      <c r="B2824" t="s">
        <v>346</v>
      </c>
      <c r="D2824">
        <v>2017</v>
      </c>
      <c r="E2824" t="s">
        <v>440</v>
      </c>
      <c r="F2824" s="1">
        <v>38413579</v>
      </c>
    </row>
    <row r="2825" spans="1:6" x14ac:dyDescent="0.25">
      <c r="A2825">
        <v>800233881</v>
      </c>
      <c r="B2825" t="s">
        <v>161</v>
      </c>
      <c r="D2825">
        <v>2016</v>
      </c>
      <c r="E2825" t="s">
        <v>440</v>
      </c>
      <c r="F2825" s="1">
        <v>41822122</v>
      </c>
    </row>
    <row r="2826" spans="1:6" x14ac:dyDescent="0.25">
      <c r="A2826">
        <v>800233881</v>
      </c>
      <c r="B2826" t="s">
        <v>161</v>
      </c>
      <c r="D2826">
        <v>2017</v>
      </c>
      <c r="E2826" t="s">
        <v>440</v>
      </c>
      <c r="F2826" s="1">
        <v>-28826876</v>
      </c>
    </row>
    <row r="2827" spans="1:6" x14ac:dyDescent="0.25">
      <c r="A2827">
        <v>800240724</v>
      </c>
      <c r="B2827" t="s">
        <v>348</v>
      </c>
      <c r="D2827">
        <v>2016</v>
      </c>
      <c r="E2827" t="s">
        <v>440</v>
      </c>
      <c r="F2827" s="1">
        <v>26913835</v>
      </c>
    </row>
    <row r="2828" spans="1:6" x14ac:dyDescent="0.25">
      <c r="A2828">
        <v>800240724</v>
      </c>
      <c r="B2828" t="s">
        <v>348</v>
      </c>
      <c r="D2828">
        <v>2017</v>
      </c>
      <c r="E2828" t="s">
        <v>440</v>
      </c>
      <c r="F2828" s="1">
        <v>8825184</v>
      </c>
    </row>
    <row r="2829" spans="1:6" x14ac:dyDescent="0.25">
      <c r="A2829">
        <v>811032292</v>
      </c>
      <c r="B2829" t="s">
        <v>349</v>
      </c>
      <c r="D2829">
        <v>2016</v>
      </c>
      <c r="E2829" t="s">
        <v>440</v>
      </c>
      <c r="F2829" s="1">
        <v>62145006</v>
      </c>
    </row>
    <row r="2830" spans="1:6" x14ac:dyDescent="0.25">
      <c r="A2830">
        <v>811032292</v>
      </c>
      <c r="B2830" t="s">
        <v>349</v>
      </c>
      <c r="D2830">
        <v>2017</v>
      </c>
      <c r="E2830" t="s">
        <v>440</v>
      </c>
      <c r="F2830" s="1">
        <v>27713158</v>
      </c>
    </row>
    <row r="2831" spans="1:6" x14ac:dyDescent="0.25">
      <c r="A2831">
        <v>830023542</v>
      </c>
      <c r="B2831" t="s">
        <v>146</v>
      </c>
      <c r="D2831">
        <v>2015</v>
      </c>
      <c r="E2831" t="s">
        <v>440</v>
      </c>
      <c r="F2831" s="1">
        <v>22562117</v>
      </c>
    </row>
    <row r="2832" spans="1:6" x14ac:dyDescent="0.25">
      <c r="A2832">
        <v>830023542</v>
      </c>
      <c r="B2832" t="s">
        <v>146</v>
      </c>
      <c r="D2832">
        <v>2016</v>
      </c>
      <c r="E2832" t="s">
        <v>440</v>
      </c>
      <c r="F2832" s="1">
        <v>57534940</v>
      </c>
    </row>
    <row r="2833" spans="1:6" x14ac:dyDescent="0.25">
      <c r="A2833">
        <v>830023542</v>
      </c>
      <c r="B2833" t="s">
        <v>146</v>
      </c>
      <c r="D2833">
        <v>2017</v>
      </c>
      <c r="E2833" t="s">
        <v>440</v>
      </c>
      <c r="F2833" s="1">
        <v>36010361</v>
      </c>
    </row>
    <row r="2834" spans="1:6" x14ac:dyDescent="0.25">
      <c r="A2834">
        <v>830058272</v>
      </c>
      <c r="B2834" t="s">
        <v>352</v>
      </c>
      <c r="D2834">
        <v>2015</v>
      </c>
      <c r="E2834" t="s">
        <v>440</v>
      </c>
      <c r="F2834" s="1">
        <v>672640</v>
      </c>
    </row>
    <row r="2835" spans="1:6" x14ac:dyDescent="0.25">
      <c r="A2835">
        <v>830058272</v>
      </c>
      <c r="B2835" t="s">
        <v>352</v>
      </c>
      <c r="D2835">
        <v>2016</v>
      </c>
      <c r="E2835" t="s">
        <v>440</v>
      </c>
      <c r="F2835" s="1">
        <v>-3816922</v>
      </c>
    </row>
    <row r="2836" spans="1:6" x14ac:dyDescent="0.25">
      <c r="A2836">
        <v>830058272</v>
      </c>
      <c r="B2836" t="s">
        <v>352</v>
      </c>
      <c r="D2836">
        <v>2017</v>
      </c>
      <c r="E2836" t="s">
        <v>440</v>
      </c>
      <c r="F2836" s="1">
        <v>-14222843</v>
      </c>
    </row>
    <row r="2837" spans="1:6" x14ac:dyDescent="0.25">
      <c r="A2837">
        <v>830094920</v>
      </c>
      <c r="B2837" t="s">
        <v>350</v>
      </c>
      <c r="D2837">
        <v>2016</v>
      </c>
      <c r="E2837" t="s">
        <v>440</v>
      </c>
      <c r="F2837" s="1">
        <v>204206779</v>
      </c>
    </row>
    <row r="2838" spans="1:6" x14ac:dyDescent="0.25">
      <c r="A2838">
        <v>830094920</v>
      </c>
      <c r="B2838" t="s">
        <v>350</v>
      </c>
      <c r="D2838">
        <v>2017</v>
      </c>
      <c r="E2838" t="s">
        <v>440</v>
      </c>
      <c r="F2838" s="1">
        <v>55806887</v>
      </c>
    </row>
    <row r="2839" spans="1:6" x14ac:dyDescent="0.25">
      <c r="A2839">
        <v>830097620</v>
      </c>
      <c r="B2839" t="s">
        <v>290</v>
      </c>
      <c r="D2839">
        <v>2016</v>
      </c>
      <c r="E2839" t="s">
        <v>440</v>
      </c>
      <c r="F2839" s="1">
        <v>2382767</v>
      </c>
    </row>
    <row r="2840" spans="1:6" x14ac:dyDescent="0.25">
      <c r="A2840">
        <v>830097620</v>
      </c>
      <c r="B2840" t="s">
        <v>290</v>
      </c>
      <c r="D2840">
        <v>2017</v>
      </c>
      <c r="E2840" t="s">
        <v>440</v>
      </c>
      <c r="F2840" s="1">
        <v>2248568</v>
      </c>
    </row>
    <row r="2841" spans="1:6" x14ac:dyDescent="0.25">
      <c r="A2841">
        <v>830116629</v>
      </c>
      <c r="B2841" t="s">
        <v>354</v>
      </c>
      <c r="D2841">
        <v>2016</v>
      </c>
      <c r="E2841" t="s">
        <v>440</v>
      </c>
      <c r="F2841" s="1">
        <v>642234</v>
      </c>
    </row>
    <row r="2842" spans="1:6" x14ac:dyDescent="0.25">
      <c r="A2842">
        <v>830116629</v>
      </c>
      <c r="B2842" t="s">
        <v>354</v>
      </c>
      <c r="D2842">
        <v>2017</v>
      </c>
      <c r="E2842" t="s">
        <v>440</v>
      </c>
      <c r="F2842" s="1">
        <v>54417</v>
      </c>
    </row>
    <row r="2843" spans="1:6" x14ac:dyDescent="0.25">
      <c r="A2843">
        <v>830124992</v>
      </c>
      <c r="B2843" t="s">
        <v>357</v>
      </c>
      <c r="D2843">
        <v>2015</v>
      </c>
      <c r="E2843" t="s">
        <v>440</v>
      </c>
      <c r="F2843" s="1">
        <v>1490587</v>
      </c>
    </row>
    <row r="2844" spans="1:6" x14ac:dyDescent="0.25">
      <c r="A2844">
        <v>830124992</v>
      </c>
      <c r="B2844" t="s">
        <v>357</v>
      </c>
      <c r="D2844">
        <v>2016</v>
      </c>
      <c r="E2844" t="s">
        <v>440</v>
      </c>
      <c r="F2844" s="1">
        <v>569664</v>
      </c>
    </row>
    <row r="2845" spans="1:6" x14ac:dyDescent="0.25">
      <c r="A2845">
        <v>830124992</v>
      </c>
      <c r="B2845" t="s">
        <v>357</v>
      </c>
      <c r="D2845">
        <v>2017</v>
      </c>
      <c r="E2845" t="s">
        <v>440</v>
      </c>
      <c r="F2845" s="1">
        <v>1062298</v>
      </c>
    </row>
    <row r="2846" spans="1:6" x14ac:dyDescent="0.25">
      <c r="A2846">
        <v>860000656</v>
      </c>
      <c r="B2846" t="s">
        <v>221</v>
      </c>
      <c r="D2846">
        <v>2015</v>
      </c>
      <c r="E2846" t="s">
        <v>440</v>
      </c>
      <c r="F2846" s="1">
        <v>23165304</v>
      </c>
    </row>
    <row r="2847" spans="1:6" x14ac:dyDescent="0.25">
      <c r="A2847">
        <v>860000656</v>
      </c>
      <c r="B2847" t="s">
        <v>221</v>
      </c>
      <c r="D2847">
        <v>2016</v>
      </c>
      <c r="E2847" t="s">
        <v>440</v>
      </c>
      <c r="F2847" s="1">
        <v>22425022</v>
      </c>
    </row>
    <row r="2848" spans="1:6" x14ac:dyDescent="0.25">
      <c r="A2848">
        <v>860000656</v>
      </c>
      <c r="B2848" t="s">
        <v>221</v>
      </c>
      <c r="D2848">
        <v>2017</v>
      </c>
      <c r="E2848" t="s">
        <v>440</v>
      </c>
      <c r="F2848" s="1">
        <v>12368485</v>
      </c>
    </row>
    <row r="2849" spans="1:6" x14ac:dyDescent="0.25">
      <c r="A2849">
        <v>860001986</v>
      </c>
      <c r="B2849" t="s">
        <v>293</v>
      </c>
      <c r="D2849">
        <v>2016</v>
      </c>
      <c r="E2849" t="s">
        <v>440</v>
      </c>
      <c r="F2849" s="1">
        <v>12214538</v>
      </c>
    </row>
    <row r="2850" spans="1:6" x14ac:dyDescent="0.25">
      <c r="A2850">
        <v>860001986</v>
      </c>
      <c r="B2850" t="s">
        <v>293</v>
      </c>
      <c r="D2850">
        <v>2017</v>
      </c>
      <c r="E2850" t="s">
        <v>440</v>
      </c>
      <c r="F2850" s="1">
        <v>9032468</v>
      </c>
    </row>
    <row r="2851" spans="1:6" x14ac:dyDescent="0.25">
      <c r="A2851">
        <v>860002837</v>
      </c>
      <c r="B2851" t="s">
        <v>227</v>
      </c>
      <c r="D2851">
        <v>2015</v>
      </c>
      <c r="E2851" t="s">
        <v>440</v>
      </c>
      <c r="F2851" s="1">
        <v>-10512043</v>
      </c>
    </row>
    <row r="2852" spans="1:6" x14ac:dyDescent="0.25">
      <c r="A2852">
        <v>860002837</v>
      </c>
      <c r="B2852" t="s">
        <v>227</v>
      </c>
      <c r="D2852">
        <v>2016</v>
      </c>
      <c r="E2852" t="s">
        <v>440</v>
      </c>
      <c r="F2852" s="1">
        <v>-10007148</v>
      </c>
    </row>
    <row r="2853" spans="1:6" x14ac:dyDescent="0.25">
      <c r="A2853">
        <v>860002837</v>
      </c>
      <c r="B2853" t="s">
        <v>227</v>
      </c>
      <c r="D2853">
        <v>2017</v>
      </c>
      <c r="E2853" t="s">
        <v>440</v>
      </c>
      <c r="F2853" s="1">
        <v>105858</v>
      </c>
    </row>
    <row r="2854" spans="1:6" x14ac:dyDescent="0.25">
      <c r="A2854">
        <v>860009250</v>
      </c>
      <c r="B2854" t="s">
        <v>362</v>
      </c>
      <c r="D2854">
        <v>2016</v>
      </c>
      <c r="E2854" t="s">
        <v>440</v>
      </c>
      <c r="F2854" s="1">
        <v>5657206</v>
      </c>
    </row>
    <row r="2855" spans="1:6" x14ac:dyDescent="0.25">
      <c r="A2855">
        <v>860009250</v>
      </c>
      <c r="B2855" t="s">
        <v>362</v>
      </c>
      <c r="D2855">
        <v>2017</v>
      </c>
      <c r="E2855" t="s">
        <v>440</v>
      </c>
      <c r="F2855" s="1">
        <v>6486132</v>
      </c>
    </row>
    <row r="2856" spans="1:6" x14ac:dyDescent="0.25">
      <c r="A2856">
        <v>860014285</v>
      </c>
      <c r="B2856" t="s">
        <v>356</v>
      </c>
      <c r="D2856">
        <v>2016</v>
      </c>
      <c r="E2856" t="s">
        <v>440</v>
      </c>
      <c r="F2856" s="1">
        <v>3932820</v>
      </c>
    </row>
    <row r="2857" spans="1:6" x14ac:dyDescent="0.25">
      <c r="A2857">
        <v>860014285</v>
      </c>
      <c r="B2857" t="s">
        <v>356</v>
      </c>
      <c r="D2857">
        <v>2017</v>
      </c>
      <c r="E2857" t="s">
        <v>440</v>
      </c>
      <c r="F2857" s="1">
        <v>1736415</v>
      </c>
    </row>
    <row r="2858" spans="1:6" x14ac:dyDescent="0.25">
      <c r="A2858">
        <v>860031361</v>
      </c>
      <c r="B2858" t="s">
        <v>297</v>
      </c>
      <c r="D2858">
        <v>2016</v>
      </c>
      <c r="E2858" t="s">
        <v>440</v>
      </c>
      <c r="F2858" s="1">
        <v>11161474</v>
      </c>
    </row>
    <row r="2859" spans="1:6" x14ac:dyDescent="0.25">
      <c r="A2859">
        <v>860031361</v>
      </c>
      <c r="B2859" t="s">
        <v>297</v>
      </c>
      <c r="D2859">
        <v>2017</v>
      </c>
      <c r="E2859" t="s">
        <v>440</v>
      </c>
      <c r="F2859" s="1">
        <v>1515560</v>
      </c>
    </row>
    <row r="2860" spans="1:6" x14ac:dyDescent="0.25">
      <c r="A2860">
        <v>860035996</v>
      </c>
      <c r="B2860" t="s">
        <v>229</v>
      </c>
      <c r="D2860">
        <v>2015</v>
      </c>
      <c r="E2860" t="s">
        <v>440</v>
      </c>
      <c r="F2860" s="1">
        <v>10628098</v>
      </c>
    </row>
    <row r="2861" spans="1:6" x14ac:dyDescent="0.25">
      <c r="A2861">
        <v>860035996</v>
      </c>
      <c r="B2861" t="s">
        <v>229</v>
      </c>
      <c r="D2861">
        <v>2016</v>
      </c>
      <c r="E2861" t="s">
        <v>440</v>
      </c>
      <c r="F2861" s="1">
        <v>-4568390</v>
      </c>
    </row>
    <row r="2862" spans="1:6" x14ac:dyDescent="0.25">
      <c r="A2862">
        <v>860035996</v>
      </c>
      <c r="B2862" t="s">
        <v>229</v>
      </c>
      <c r="D2862">
        <v>2017</v>
      </c>
      <c r="E2862" t="s">
        <v>440</v>
      </c>
      <c r="F2862" s="1">
        <v>4434513</v>
      </c>
    </row>
    <row r="2863" spans="1:6" x14ac:dyDescent="0.25">
      <c r="A2863">
        <v>860058070</v>
      </c>
      <c r="B2863" t="s">
        <v>364</v>
      </c>
      <c r="D2863">
        <v>2015</v>
      </c>
      <c r="E2863" t="s">
        <v>440</v>
      </c>
      <c r="F2863" s="1">
        <v>139151558</v>
      </c>
    </row>
    <row r="2864" spans="1:6" x14ac:dyDescent="0.25">
      <c r="A2864">
        <v>860058070</v>
      </c>
      <c r="B2864" t="s">
        <v>364</v>
      </c>
      <c r="D2864">
        <v>2016</v>
      </c>
      <c r="E2864" t="s">
        <v>440</v>
      </c>
      <c r="F2864" s="1">
        <v>231749992</v>
      </c>
    </row>
    <row r="2865" spans="1:6" x14ac:dyDescent="0.25">
      <c r="A2865">
        <v>860058070</v>
      </c>
      <c r="B2865" t="s">
        <v>364</v>
      </c>
      <c r="D2865">
        <v>2017</v>
      </c>
      <c r="E2865" t="s">
        <v>440</v>
      </c>
      <c r="F2865" s="1">
        <v>85695875</v>
      </c>
    </row>
    <row r="2866" spans="1:6" x14ac:dyDescent="0.25">
      <c r="A2866">
        <v>860059851</v>
      </c>
      <c r="B2866" t="s">
        <v>365</v>
      </c>
      <c r="D2866">
        <v>2015</v>
      </c>
      <c r="E2866" t="s">
        <v>440</v>
      </c>
      <c r="F2866" s="1">
        <v>8024080</v>
      </c>
    </row>
    <row r="2867" spans="1:6" x14ac:dyDescent="0.25">
      <c r="A2867">
        <v>860059851</v>
      </c>
      <c r="B2867" t="s">
        <v>365</v>
      </c>
      <c r="D2867">
        <v>2016</v>
      </c>
      <c r="E2867" t="s">
        <v>440</v>
      </c>
      <c r="F2867" s="1">
        <v>11045356</v>
      </c>
    </row>
    <row r="2868" spans="1:6" x14ac:dyDescent="0.25">
      <c r="A2868">
        <v>860059851</v>
      </c>
      <c r="B2868" t="s">
        <v>365</v>
      </c>
      <c r="D2868">
        <v>2017</v>
      </c>
      <c r="E2868" t="s">
        <v>440</v>
      </c>
      <c r="F2868" s="1">
        <v>2595093</v>
      </c>
    </row>
    <row r="2869" spans="1:6" x14ac:dyDescent="0.25">
      <c r="A2869">
        <v>860067697</v>
      </c>
      <c r="B2869" t="s">
        <v>359</v>
      </c>
      <c r="D2869">
        <v>2016</v>
      </c>
      <c r="E2869" t="s">
        <v>440</v>
      </c>
      <c r="F2869" s="1">
        <v>2982642</v>
      </c>
    </row>
    <row r="2870" spans="1:6" x14ac:dyDescent="0.25">
      <c r="A2870">
        <v>860067697</v>
      </c>
      <c r="B2870" t="s">
        <v>359</v>
      </c>
      <c r="D2870">
        <v>2017</v>
      </c>
      <c r="E2870" t="s">
        <v>440</v>
      </c>
      <c r="F2870" s="1">
        <v>4370100</v>
      </c>
    </row>
    <row r="2871" spans="1:6" x14ac:dyDescent="0.25">
      <c r="A2871">
        <v>860077099</v>
      </c>
      <c r="B2871" t="s">
        <v>371</v>
      </c>
      <c r="D2871">
        <v>2016</v>
      </c>
      <c r="E2871" t="s">
        <v>440</v>
      </c>
      <c r="F2871" s="1">
        <v>13925944</v>
      </c>
    </row>
    <row r="2872" spans="1:6" x14ac:dyDescent="0.25">
      <c r="A2872">
        <v>860077099</v>
      </c>
      <c r="B2872" t="s">
        <v>371</v>
      </c>
      <c r="D2872">
        <v>2017</v>
      </c>
      <c r="E2872" t="s">
        <v>440</v>
      </c>
      <c r="F2872" s="1">
        <v>6410146</v>
      </c>
    </row>
    <row r="2873" spans="1:6" x14ac:dyDescent="0.25">
      <c r="A2873">
        <v>860078977</v>
      </c>
      <c r="B2873" t="s">
        <v>144</v>
      </c>
      <c r="D2873">
        <v>2016</v>
      </c>
      <c r="E2873" t="s">
        <v>440</v>
      </c>
      <c r="F2873" s="1">
        <v>-21964</v>
      </c>
    </row>
    <row r="2874" spans="1:6" x14ac:dyDescent="0.25">
      <c r="A2874">
        <v>860354402</v>
      </c>
      <c r="B2874" t="s">
        <v>295</v>
      </c>
      <c r="D2874">
        <v>2016</v>
      </c>
      <c r="E2874" t="s">
        <v>440</v>
      </c>
      <c r="F2874" s="1">
        <v>1982312</v>
      </c>
    </row>
    <row r="2875" spans="1:6" x14ac:dyDescent="0.25">
      <c r="A2875">
        <v>860354402</v>
      </c>
      <c r="B2875" t="s">
        <v>295</v>
      </c>
      <c r="D2875">
        <v>2017</v>
      </c>
      <c r="E2875" t="s">
        <v>440</v>
      </c>
      <c r="F2875" s="1">
        <v>875551</v>
      </c>
    </row>
    <row r="2876" spans="1:6" x14ac:dyDescent="0.25">
      <c r="A2876">
        <v>860505064</v>
      </c>
      <c r="B2876" t="s">
        <v>361</v>
      </c>
      <c r="D2876">
        <v>2016</v>
      </c>
      <c r="E2876" t="s">
        <v>440</v>
      </c>
      <c r="F2876" s="1">
        <v>1553890</v>
      </c>
    </row>
    <row r="2877" spans="1:6" x14ac:dyDescent="0.25">
      <c r="A2877">
        <v>860505064</v>
      </c>
      <c r="B2877" t="s">
        <v>361</v>
      </c>
      <c r="D2877">
        <v>2017</v>
      </c>
      <c r="E2877" t="s">
        <v>440</v>
      </c>
      <c r="F2877" s="1">
        <v>822161</v>
      </c>
    </row>
    <row r="2878" spans="1:6" x14ac:dyDescent="0.25">
      <c r="A2878">
        <v>860510628</v>
      </c>
      <c r="B2878" t="s">
        <v>373</v>
      </c>
      <c r="D2878">
        <v>2015</v>
      </c>
      <c r="E2878" t="s">
        <v>440</v>
      </c>
      <c r="F2878" s="1">
        <v>18908190</v>
      </c>
    </row>
    <row r="2879" spans="1:6" x14ac:dyDescent="0.25">
      <c r="A2879">
        <v>860510628</v>
      </c>
      <c r="B2879" t="s">
        <v>373</v>
      </c>
      <c r="D2879">
        <v>2016</v>
      </c>
      <c r="E2879" t="s">
        <v>440</v>
      </c>
      <c r="F2879" s="1">
        <v>36262956</v>
      </c>
    </row>
    <row r="2880" spans="1:6" x14ac:dyDescent="0.25">
      <c r="A2880">
        <v>860510628</v>
      </c>
      <c r="B2880" t="s">
        <v>373</v>
      </c>
      <c r="D2880">
        <v>2017</v>
      </c>
      <c r="E2880" t="s">
        <v>440</v>
      </c>
      <c r="F2880" s="1">
        <v>12605421</v>
      </c>
    </row>
    <row r="2881" spans="1:6" x14ac:dyDescent="0.25">
      <c r="A2881">
        <v>860515523</v>
      </c>
      <c r="B2881" t="s">
        <v>231</v>
      </c>
      <c r="D2881">
        <v>2015</v>
      </c>
      <c r="E2881" t="s">
        <v>440</v>
      </c>
      <c r="F2881" s="1">
        <v>554003</v>
      </c>
    </row>
    <row r="2882" spans="1:6" x14ac:dyDescent="0.25">
      <c r="A2882">
        <v>860515523</v>
      </c>
      <c r="B2882" t="s">
        <v>231</v>
      </c>
      <c r="D2882">
        <v>2016</v>
      </c>
      <c r="E2882" t="s">
        <v>440</v>
      </c>
      <c r="F2882" s="1">
        <v>2136638</v>
      </c>
    </row>
    <row r="2883" spans="1:6" x14ac:dyDescent="0.25">
      <c r="A2883">
        <v>860515523</v>
      </c>
      <c r="B2883" t="s">
        <v>231</v>
      </c>
      <c r="D2883">
        <v>2017</v>
      </c>
      <c r="E2883" t="s">
        <v>440</v>
      </c>
      <c r="F2883" s="1">
        <v>1330098</v>
      </c>
    </row>
    <row r="2884" spans="1:6" x14ac:dyDescent="0.25">
      <c r="A2884">
        <v>860527800</v>
      </c>
      <c r="B2884" t="s">
        <v>296</v>
      </c>
      <c r="D2884">
        <v>2016</v>
      </c>
      <c r="E2884" t="s">
        <v>440</v>
      </c>
      <c r="F2884" s="1">
        <v>15809464</v>
      </c>
    </row>
    <row r="2885" spans="1:6" x14ac:dyDescent="0.25">
      <c r="A2885">
        <v>860527800</v>
      </c>
      <c r="B2885" t="s">
        <v>296</v>
      </c>
      <c r="D2885">
        <v>2017</v>
      </c>
      <c r="E2885" t="s">
        <v>440</v>
      </c>
      <c r="F2885" s="1">
        <v>6328292</v>
      </c>
    </row>
    <row r="2886" spans="1:6" x14ac:dyDescent="0.25">
      <c r="A2886">
        <v>860532790</v>
      </c>
      <c r="B2886" t="s">
        <v>374</v>
      </c>
      <c r="D2886">
        <v>2016</v>
      </c>
      <c r="E2886" t="s">
        <v>440</v>
      </c>
      <c r="F2886" s="1">
        <v>1927766</v>
      </c>
    </row>
    <row r="2887" spans="1:6" x14ac:dyDescent="0.25">
      <c r="A2887">
        <v>860532790</v>
      </c>
      <c r="B2887" t="s">
        <v>374</v>
      </c>
      <c r="D2887">
        <v>2017</v>
      </c>
      <c r="E2887" t="s">
        <v>440</v>
      </c>
      <c r="F2887" s="1">
        <v>868678</v>
      </c>
    </row>
    <row r="2888" spans="1:6" x14ac:dyDescent="0.25">
      <c r="A2888">
        <v>890205645</v>
      </c>
      <c r="B2888" t="s">
        <v>166</v>
      </c>
      <c r="D2888">
        <v>2016</v>
      </c>
      <c r="E2888" t="s">
        <v>440</v>
      </c>
      <c r="F2888" s="1">
        <v>69355605</v>
      </c>
    </row>
    <row r="2889" spans="1:6" x14ac:dyDescent="0.25">
      <c r="A2889">
        <v>890205645</v>
      </c>
      <c r="B2889" t="s">
        <v>166</v>
      </c>
      <c r="D2889">
        <v>2017</v>
      </c>
      <c r="E2889" t="s">
        <v>440</v>
      </c>
      <c r="F2889" s="1">
        <v>184597184</v>
      </c>
    </row>
    <row r="2890" spans="1:6" x14ac:dyDescent="0.25">
      <c r="A2890">
        <v>890312765</v>
      </c>
      <c r="B2890" t="s">
        <v>363</v>
      </c>
      <c r="D2890">
        <v>2016</v>
      </c>
      <c r="E2890" t="s">
        <v>440</v>
      </c>
      <c r="F2890" s="1">
        <v>-66268946</v>
      </c>
    </row>
    <row r="2891" spans="1:6" x14ac:dyDescent="0.25">
      <c r="A2891">
        <v>890312765</v>
      </c>
      <c r="B2891" t="s">
        <v>363</v>
      </c>
      <c r="D2891">
        <v>2017</v>
      </c>
      <c r="E2891" t="s">
        <v>440</v>
      </c>
      <c r="F2891" s="1">
        <v>4003280</v>
      </c>
    </row>
    <row r="2892" spans="1:6" x14ac:dyDescent="0.25">
      <c r="A2892">
        <v>890806999</v>
      </c>
      <c r="B2892" t="s">
        <v>366</v>
      </c>
      <c r="D2892">
        <v>2016</v>
      </c>
      <c r="E2892" t="s">
        <v>440</v>
      </c>
      <c r="F2892" s="1">
        <v>3280316</v>
      </c>
    </row>
    <row r="2893" spans="1:6" x14ac:dyDescent="0.25">
      <c r="A2893">
        <v>890806999</v>
      </c>
      <c r="B2893" t="s">
        <v>366</v>
      </c>
      <c r="D2893">
        <v>2017</v>
      </c>
      <c r="E2893" t="s">
        <v>440</v>
      </c>
      <c r="F2893" s="1">
        <v>1134206</v>
      </c>
    </row>
    <row r="2894" spans="1:6" x14ac:dyDescent="0.25">
      <c r="A2894">
        <v>890903035</v>
      </c>
      <c r="B2894" t="s">
        <v>369</v>
      </c>
      <c r="D2894">
        <v>2015</v>
      </c>
      <c r="E2894" t="s">
        <v>440</v>
      </c>
      <c r="F2894" s="1">
        <v>64958755</v>
      </c>
    </row>
    <row r="2895" spans="1:6" x14ac:dyDescent="0.25">
      <c r="A2895">
        <v>890903035</v>
      </c>
      <c r="B2895" t="s">
        <v>369</v>
      </c>
      <c r="D2895">
        <v>2016</v>
      </c>
      <c r="E2895" t="s">
        <v>440</v>
      </c>
      <c r="F2895" s="1">
        <v>118062287</v>
      </c>
    </row>
    <row r="2896" spans="1:6" x14ac:dyDescent="0.25">
      <c r="A2896">
        <v>890903035</v>
      </c>
      <c r="B2896" t="s">
        <v>369</v>
      </c>
      <c r="D2896">
        <v>2017</v>
      </c>
      <c r="E2896" t="s">
        <v>440</v>
      </c>
      <c r="F2896" s="1">
        <v>64298511</v>
      </c>
    </row>
    <row r="2897" spans="1:6" x14ac:dyDescent="0.25">
      <c r="A2897">
        <v>890903055</v>
      </c>
      <c r="B2897" t="s">
        <v>232</v>
      </c>
      <c r="D2897">
        <v>2015</v>
      </c>
      <c r="E2897" t="s">
        <v>440</v>
      </c>
      <c r="F2897" s="1">
        <v>117037599</v>
      </c>
    </row>
    <row r="2898" spans="1:6" x14ac:dyDescent="0.25">
      <c r="A2898">
        <v>890903055</v>
      </c>
      <c r="B2898" t="s">
        <v>232</v>
      </c>
      <c r="D2898">
        <v>2016</v>
      </c>
      <c r="E2898" t="s">
        <v>440</v>
      </c>
      <c r="F2898" s="1">
        <v>14682516</v>
      </c>
    </row>
    <row r="2899" spans="1:6" x14ac:dyDescent="0.25">
      <c r="A2899">
        <v>890903055</v>
      </c>
      <c r="B2899" t="s">
        <v>232</v>
      </c>
      <c r="D2899">
        <v>2017</v>
      </c>
      <c r="E2899" t="s">
        <v>440</v>
      </c>
      <c r="F2899" s="1">
        <v>6277867</v>
      </c>
    </row>
    <row r="2900" spans="1:6" x14ac:dyDescent="0.25">
      <c r="A2900">
        <v>890905022</v>
      </c>
      <c r="B2900" t="s">
        <v>370</v>
      </c>
      <c r="D2900">
        <v>2015</v>
      </c>
      <c r="E2900" t="s">
        <v>440</v>
      </c>
      <c r="F2900" s="1">
        <v>5234833</v>
      </c>
    </row>
    <row r="2901" spans="1:6" x14ac:dyDescent="0.25">
      <c r="A2901">
        <v>890905022</v>
      </c>
      <c r="B2901" t="s">
        <v>370</v>
      </c>
      <c r="D2901">
        <v>2016</v>
      </c>
      <c r="E2901" t="s">
        <v>440</v>
      </c>
      <c r="F2901" s="1">
        <v>26972698</v>
      </c>
    </row>
    <row r="2902" spans="1:6" x14ac:dyDescent="0.25">
      <c r="A2902">
        <v>890905022</v>
      </c>
      <c r="B2902" t="s">
        <v>370</v>
      </c>
      <c r="D2902">
        <v>2017</v>
      </c>
      <c r="E2902" t="s">
        <v>440</v>
      </c>
      <c r="F2902" s="1">
        <v>8372882</v>
      </c>
    </row>
    <row r="2903" spans="1:6" x14ac:dyDescent="0.25">
      <c r="A2903">
        <v>890908097</v>
      </c>
      <c r="B2903" t="s">
        <v>377</v>
      </c>
      <c r="D2903">
        <v>2016</v>
      </c>
      <c r="E2903" t="s">
        <v>440</v>
      </c>
      <c r="F2903" s="1">
        <v>3115001</v>
      </c>
    </row>
    <row r="2904" spans="1:6" x14ac:dyDescent="0.25">
      <c r="A2904">
        <v>890908097</v>
      </c>
      <c r="B2904" t="s">
        <v>377</v>
      </c>
      <c r="D2904">
        <v>2017</v>
      </c>
      <c r="E2904" t="s">
        <v>440</v>
      </c>
      <c r="F2904" s="1">
        <v>3466616</v>
      </c>
    </row>
    <row r="2905" spans="1:6" x14ac:dyDescent="0.25">
      <c r="A2905">
        <v>890908901</v>
      </c>
      <c r="B2905" t="s">
        <v>372</v>
      </c>
      <c r="D2905">
        <v>2015</v>
      </c>
      <c r="E2905" t="s">
        <v>440</v>
      </c>
      <c r="F2905" s="1">
        <v>5282866</v>
      </c>
    </row>
    <row r="2906" spans="1:6" x14ac:dyDescent="0.25">
      <c r="A2906">
        <v>890908901</v>
      </c>
      <c r="B2906" t="s">
        <v>372</v>
      </c>
      <c r="D2906">
        <v>2016</v>
      </c>
      <c r="E2906" t="s">
        <v>440</v>
      </c>
      <c r="F2906" s="1">
        <v>12165034</v>
      </c>
    </row>
    <row r="2907" spans="1:6" x14ac:dyDescent="0.25">
      <c r="A2907">
        <v>890908901</v>
      </c>
      <c r="B2907" t="s">
        <v>372</v>
      </c>
      <c r="D2907">
        <v>2017</v>
      </c>
      <c r="E2907" t="s">
        <v>440</v>
      </c>
      <c r="F2907" s="1">
        <v>7011882</v>
      </c>
    </row>
    <row r="2908" spans="1:6" x14ac:dyDescent="0.25">
      <c r="A2908">
        <v>890910447</v>
      </c>
      <c r="B2908" t="s">
        <v>300</v>
      </c>
      <c r="D2908">
        <v>2016</v>
      </c>
      <c r="E2908" t="s">
        <v>440</v>
      </c>
      <c r="F2908" s="1">
        <v>1278926</v>
      </c>
    </row>
    <row r="2909" spans="1:6" x14ac:dyDescent="0.25">
      <c r="A2909">
        <v>890910447</v>
      </c>
      <c r="B2909" t="s">
        <v>300</v>
      </c>
      <c r="D2909">
        <v>2017</v>
      </c>
      <c r="E2909" t="s">
        <v>440</v>
      </c>
      <c r="F2909" s="1">
        <v>257700</v>
      </c>
    </row>
    <row r="2910" spans="1:6" x14ac:dyDescent="0.25">
      <c r="A2910">
        <v>890911431</v>
      </c>
      <c r="B2910" t="s">
        <v>378</v>
      </c>
      <c r="D2910">
        <v>2016</v>
      </c>
      <c r="E2910" t="s">
        <v>440</v>
      </c>
      <c r="F2910" s="1">
        <v>78943384</v>
      </c>
    </row>
    <row r="2911" spans="1:6" x14ac:dyDescent="0.25">
      <c r="A2911">
        <v>890911431</v>
      </c>
      <c r="B2911" t="s">
        <v>378</v>
      </c>
      <c r="D2911">
        <v>2017</v>
      </c>
      <c r="E2911" t="s">
        <v>440</v>
      </c>
      <c r="F2911" s="1">
        <v>13775710</v>
      </c>
    </row>
    <row r="2912" spans="1:6" x14ac:dyDescent="0.25">
      <c r="A2912">
        <v>890920656</v>
      </c>
      <c r="B2912" t="s">
        <v>302</v>
      </c>
      <c r="D2912">
        <v>2016</v>
      </c>
      <c r="E2912" t="s">
        <v>440</v>
      </c>
      <c r="F2912" s="1">
        <v>5366416</v>
      </c>
    </row>
    <row r="2913" spans="1:6" x14ac:dyDescent="0.25">
      <c r="A2913">
        <v>890920656</v>
      </c>
      <c r="B2913" t="s">
        <v>302</v>
      </c>
      <c r="D2913">
        <v>2017</v>
      </c>
      <c r="E2913" t="s">
        <v>440</v>
      </c>
      <c r="F2913" s="1">
        <v>1722667</v>
      </c>
    </row>
    <row r="2914" spans="1:6" x14ac:dyDescent="0.25">
      <c r="A2914">
        <v>890928186</v>
      </c>
      <c r="B2914" t="s">
        <v>303</v>
      </c>
      <c r="D2914">
        <v>2016</v>
      </c>
      <c r="E2914" t="s">
        <v>440</v>
      </c>
      <c r="F2914" s="1">
        <v>9258156</v>
      </c>
    </row>
    <row r="2915" spans="1:6" x14ac:dyDescent="0.25">
      <c r="A2915">
        <v>890928186</v>
      </c>
      <c r="B2915" t="s">
        <v>303</v>
      </c>
      <c r="D2915">
        <v>2017</v>
      </c>
      <c r="E2915" t="s">
        <v>440</v>
      </c>
      <c r="F2915" s="1">
        <v>3387535</v>
      </c>
    </row>
    <row r="2916" spans="1:6" x14ac:dyDescent="0.25">
      <c r="A2916">
        <v>890932424</v>
      </c>
      <c r="B2916" t="s">
        <v>379</v>
      </c>
      <c r="D2916">
        <v>2016</v>
      </c>
      <c r="E2916" t="s">
        <v>440</v>
      </c>
      <c r="F2916" s="1">
        <v>62287861</v>
      </c>
    </row>
    <row r="2917" spans="1:6" x14ac:dyDescent="0.25">
      <c r="A2917">
        <v>890932424</v>
      </c>
      <c r="B2917" t="s">
        <v>379</v>
      </c>
      <c r="D2917">
        <v>2017</v>
      </c>
      <c r="E2917" t="s">
        <v>440</v>
      </c>
      <c r="F2917" s="1">
        <v>21123374</v>
      </c>
    </row>
    <row r="2918" spans="1:6" x14ac:dyDescent="0.25">
      <c r="A2918">
        <v>890939355</v>
      </c>
      <c r="B2918" t="s">
        <v>35</v>
      </c>
      <c r="D2918">
        <v>2015</v>
      </c>
      <c r="E2918" t="s">
        <v>440</v>
      </c>
      <c r="F2918" s="1">
        <v>2111941</v>
      </c>
    </row>
    <row r="2919" spans="1:6" x14ac:dyDescent="0.25">
      <c r="A2919">
        <v>890939355</v>
      </c>
      <c r="B2919" t="s">
        <v>35</v>
      </c>
      <c r="D2919">
        <v>2016</v>
      </c>
      <c r="E2919" t="s">
        <v>440</v>
      </c>
      <c r="F2919" s="1">
        <v>11542036</v>
      </c>
    </row>
    <row r="2920" spans="1:6" x14ac:dyDescent="0.25">
      <c r="A2920">
        <v>890939355</v>
      </c>
      <c r="B2920" t="s">
        <v>35</v>
      </c>
      <c r="D2920">
        <v>2017</v>
      </c>
      <c r="E2920" t="s">
        <v>440</v>
      </c>
      <c r="F2920" s="1">
        <v>205134</v>
      </c>
    </row>
    <row r="2921" spans="1:6" x14ac:dyDescent="0.25">
      <c r="A2921">
        <v>890940026</v>
      </c>
      <c r="B2921" t="s">
        <v>304</v>
      </c>
      <c r="D2921">
        <v>2016</v>
      </c>
      <c r="E2921" t="s">
        <v>440</v>
      </c>
      <c r="F2921" s="1">
        <v>3174376</v>
      </c>
    </row>
    <row r="2922" spans="1:6" x14ac:dyDescent="0.25">
      <c r="A2922">
        <v>890940026</v>
      </c>
      <c r="B2922" t="s">
        <v>304</v>
      </c>
      <c r="D2922">
        <v>2017</v>
      </c>
      <c r="E2922" t="s">
        <v>440</v>
      </c>
      <c r="F2922" s="1">
        <v>-1135682</v>
      </c>
    </row>
    <row r="2923" spans="1:6" x14ac:dyDescent="0.25">
      <c r="A2923">
        <v>900018975</v>
      </c>
      <c r="B2923" t="s">
        <v>376</v>
      </c>
      <c r="D2923">
        <v>2015</v>
      </c>
      <c r="E2923" t="s">
        <v>440</v>
      </c>
      <c r="F2923" s="1">
        <v>21115583</v>
      </c>
    </row>
    <row r="2924" spans="1:6" x14ac:dyDescent="0.25">
      <c r="A2924">
        <v>900018975</v>
      </c>
      <c r="B2924" t="s">
        <v>376</v>
      </c>
      <c r="D2924">
        <v>2016</v>
      </c>
      <c r="E2924" t="s">
        <v>440</v>
      </c>
      <c r="F2924" s="1">
        <v>29913060</v>
      </c>
    </row>
    <row r="2925" spans="1:6" x14ac:dyDescent="0.25">
      <c r="A2925">
        <v>900018975</v>
      </c>
      <c r="B2925" t="s">
        <v>376</v>
      </c>
      <c r="D2925">
        <v>2017</v>
      </c>
      <c r="E2925" t="s">
        <v>440</v>
      </c>
      <c r="F2925" s="1">
        <v>5041131</v>
      </c>
    </row>
    <row r="2926" spans="1:6" x14ac:dyDescent="0.25">
      <c r="A2926">
        <v>900035722</v>
      </c>
      <c r="B2926" t="s">
        <v>298</v>
      </c>
      <c r="D2926">
        <v>2016</v>
      </c>
      <c r="E2926" t="s">
        <v>440</v>
      </c>
      <c r="F2926" s="1">
        <v>1722048</v>
      </c>
    </row>
    <row r="2927" spans="1:6" x14ac:dyDescent="0.25">
      <c r="A2927">
        <v>900035722</v>
      </c>
      <c r="B2927" t="s">
        <v>298</v>
      </c>
      <c r="D2927">
        <v>2017</v>
      </c>
      <c r="E2927" t="s">
        <v>440</v>
      </c>
      <c r="F2927" s="1">
        <v>650028</v>
      </c>
    </row>
    <row r="2928" spans="1:6" x14ac:dyDescent="0.25">
      <c r="A2928">
        <v>900087151</v>
      </c>
      <c r="B2928" t="s">
        <v>383</v>
      </c>
      <c r="D2928">
        <v>2016</v>
      </c>
      <c r="E2928" t="s">
        <v>440</v>
      </c>
      <c r="F2928" s="1">
        <v>416521998</v>
      </c>
    </row>
    <row r="2929" spans="1:6" x14ac:dyDescent="0.25">
      <c r="A2929">
        <v>900087151</v>
      </c>
      <c r="B2929" t="s">
        <v>383</v>
      </c>
      <c r="D2929">
        <v>2017</v>
      </c>
      <c r="E2929" t="s">
        <v>440</v>
      </c>
      <c r="F2929" s="1">
        <v>185168377</v>
      </c>
    </row>
    <row r="2930" spans="1:6" x14ac:dyDescent="0.25">
      <c r="A2930">
        <v>900139110</v>
      </c>
      <c r="B2930" t="s">
        <v>301</v>
      </c>
      <c r="D2930">
        <v>2016</v>
      </c>
      <c r="E2930" t="s">
        <v>440</v>
      </c>
      <c r="F2930" s="1">
        <v>11022982</v>
      </c>
    </row>
    <row r="2931" spans="1:6" x14ac:dyDescent="0.25">
      <c r="A2931">
        <v>900139110</v>
      </c>
      <c r="B2931" t="s">
        <v>301</v>
      </c>
      <c r="D2931">
        <v>2017</v>
      </c>
      <c r="E2931" t="s">
        <v>440</v>
      </c>
      <c r="F2931" s="1">
        <v>6545825</v>
      </c>
    </row>
    <row r="2932" spans="1:6" x14ac:dyDescent="0.25">
      <c r="A2932">
        <v>900190385</v>
      </c>
      <c r="B2932" t="s">
        <v>380</v>
      </c>
      <c r="D2932">
        <v>2015</v>
      </c>
      <c r="E2932" t="s">
        <v>440</v>
      </c>
      <c r="F2932" s="1">
        <v>-29149407</v>
      </c>
    </row>
    <row r="2933" spans="1:6" x14ac:dyDescent="0.25">
      <c r="A2933">
        <v>900190385</v>
      </c>
      <c r="B2933" t="s">
        <v>380</v>
      </c>
      <c r="D2933">
        <v>2016</v>
      </c>
      <c r="E2933" t="s">
        <v>440</v>
      </c>
      <c r="F2933" s="1">
        <v>-97940994</v>
      </c>
    </row>
    <row r="2934" spans="1:6" x14ac:dyDescent="0.25">
      <c r="A2934">
        <v>900190385</v>
      </c>
      <c r="B2934" t="s">
        <v>380</v>
      </c>
      <c r="D2934">
        <v>2017</v>
      </c>
      <c r="E2934" t="s">
        <v>440</v>
      </c>
      <c r="F2934" s="1">
        <v>-55394068</v>
      </c>
    </row>
    <row r="2935" spans="1:6" x14ac:dyDescent="0.25">
      <c r="A2935">
        <v>900192242</v>
      </c>
      <c r="B2935" t="s">
        <v>381</v>
      </c>
      <c r="D2935">
        <v>2016</v>
      </c>
      <c r="E2935" t="s">
        <v>440</v>
      </c>
      <c r="F2935" s="1">
        <v>69135077</v>
      </c>
    </row>
    <row r="2936" spans="1:6" x14ac:dyDescent="0.25">
      <c r="A2936">
        <v>900192242</v>
      </c>
      <c r="B2936" t="s">
        <v>381</v>
      </c>
      <c r="D2936">
        <v>2017</v>
      </c>
      <c r="E2936" t="s">
        <v>440</v>
      </c>
      <c r="F2936" s="1">
        <v>-58095945</v>
      </c>
    </row>
    <row r="2937" spans="1:6" x14ac:dyDescent="0.25">
      <c r="A2937">
        <v>900192242</v>
      </c>
      <c r="B2937" t="s">
        <v>381</v>
      </c>
      <c r="D2937" t="s">
        <v>398</v>
      </c>
      <c r="E2937" t="s">
        <v>440</v>
      </c>
      <c r="F2937" s="1">
        <v>22856110</v>
      </c>
    </row>
    <row r="2938" spans="1:6" x14ac:dyDescent="0.25">
      <c r="A2938">
        <v>900192242</v>
      </c>
      <c r="B2938" t="s">
        <v>381</v>
      </c>
      <c r="D2938" t="s">
        <v>399</v>
      </c>
      <c r="E2938" t="s">
        <v>440</v>
      </c>
      <c r="F2938" s="1">
        <v>19627759</v>
      </c>
    </row>
    <row r="2939" spans="1:6" x14ac:dyDescent="0.25">
      <c r="A2939">
        <v>900192242</v>
      </c>
      <c r="B2939" t="s">
        <v>381</v>
      </c>
      <c r="D2939" t="s">
        <v>402</v>
      </c>
      <c r="E2939" t="s">
        <v>440</v>
      </c>
      <c r="F2939" s="1">
        <v>-17235973</v>
      </c>
    </row>
    <row r="2940" spans="1:6" x14ac:dyDescent="0.25">
      <c r="A2940">
        <v>900192726</v>
      </c>
      <c r="B2940" t="s">
        <v>382</v>
      </c>
      <c r="D2940">
        <v>2016</v>
      </c>
      <c r="E2940" t="s">
        <v>440</v>
      </c>
      <c r="F2940" s="1">
        <v>547638</v>
      </c>
    </row>
    <row r="2941" spans="1:6" x14ac:dyDescent="0.25">
      <c r="A2941">
        <v>900192726</v>
      </c>
      <c r="B2941" t="s">
        <v>382</v>
      </c>
      <c r="D2941">
        <v>2017</v>
      </c>
      <c r="E2941" t="s">
        <v>440</v>
      </c>
      <c r="F2941" s="1">
        <v>827270</v>
      </c>
    </row>
    <row r="2942" spans="1:6" x14ac:dyDescent="0.25">
      <c r="A2942">
        <v>900193192</v>
      </c>
      <c r="B2942" t="s">
        <v>305</v>
      </c>
      <c r="D2942">
        <v>2016</v>
      </c>
      <c r="E2942" t="s">
        <v>440</v>
      </c>
      <c r="F2942" s="1">
        <v>936942</v>
      </c>
    </row>
    <row r="2943" spans="1:6" x14ac:dyDescent="0.25">
      <c r="A2943">
        <v>900193192</v>
      </c>
      <c r="B2943" t="s">
        <v>305</v>
      </c>
      <c r="D2943">
        <v>2017</v>
      </c>
      <c r="E2943" t="s">
        <v>440</v>
      </c>
      <c r="F2943" s="1">
        <v>-1107462</v>
      </c>
    </row>
    <row r="2944" spans="1:6" x14ac:dyDescent="0.25">
      <c r="A2944">
        <v>900205547</v>
      </c>
      <c r="B2944" t="s">
        <v>233</v>
      </c>
      <c r="D2944">
        <v>2015</v>
      </c>
      <c r="E2944" t="s">
        <v>440</v>
      </c>
      <c r="F2944" s="1">
        <v>-1000651</v>
      </c>
    </row>
    <row r="2945" spans="1:6" x14ac:dyDescent="0.25">
      <c r="A2945">
        <v>900205547</v>
      </c>
      <c r="B2945" t="s">
        <v>233</v>
      </c>
      <c r="D2945">
        <v>2016</v>
      </c>
      <c r="E2945" t="s">
        <v>440</v>
      </c>
      <c r="F2945" s="1">
        <v>1134386</v>
      </c>
    </row>
    <row r="2946" spans="1:6" x14ac:dyDescent="0.25">
      <c r="A2946">
        <v>900205547</v>
      </c>
      <c r="B2946" t="s">
        <v>233</v>
      </c>
      <c r="D2946">
        <v>2017</v>
      </c>
      <c r="E2946" t="s">
        <v>440</v>
      </c>
      <c r="F2946" s="1">
        <v>-916740</v>
      </c>
    </row>
    <row r="2947" spans="1:6" x14ac:dyDescent="0.25">
      <c r="A2947">
        <v>900206480</v>
      </c>
      <c r="B2947" t="s">
        <v>306</v>
      </c>
      <c r="D2947">
        <v>2016</v>
      </c>
      <c r="E2947" t="s">
        <v>440</v>
      </c>
      <c r="F2947" s="1">
        <v>6892036</v>
      </c>
    </row>
    <row r="2948" spans="1:6" x14ac:dyDescent="0.25">
      <c r="A2948">
        <v>900206480</v>
      </c>
      <c r="B2948" t="s">
        <v>306</v>
      </c>
      <c r="D2948">
        <v>2017</v>
      </c>
      <c r="E2948" t="s">
        <v>440</v>
      </c>
      <c r="F2948" s="1">
        <v>3507812</v>
      </c>
    </row>
    <row r="2949" spans="1:6" x14ac:dyDescent="0.25">
      <c r="A2949">
        <v>900206483</v>
      </c>
      <c r="B2949" t="s">
        <v>307</v>
      </c>
      <c r="D2949">
        <v>2016</v>
      </c>
      <c r="E2949" t="s">
        <v>440</v>
      </c>
      <c r="F2949" s="1">
        <v>1271060</v>
      </c>
    </row>
    <row r="2950" spans="1:6" x14ac:dyDescent="0.25">
      <c r="A2950">
        <v>900206483</v>
      </c>
      <c r="B2950" t="s">
        <v>307</v>
      </c>
      <c r="D2950">
        <v>2017</v>
      </c>
      <c r="E2950" t="s">
        <v>440</v>
      </c>
      <c r="F2950" s="1">
        <v>746733</v>
      </c>
    </row>
    <row r="2951" spans="1:6" x14ac:dyDescent="0.25">
      <c r="A2951">
        <v>900315057</v>
      </c>
      <c r="B2951" t="s">
        <v>385</v>
      </c>
      <c r="D2951">
        <v>2016</v>
      </c>
      <c r="E2951" t="s">
        <v>440</v>
      </c>
      <c r="F2951" s="1">
        <v>673452</v>
      </c>
    </row>
    <row r="2952" spans="1:6" x14ac:dyDescent="0.25">
      <c r="A2952">
        <v>900315057</v>
      </c>
      <c r="B2952" t="s">
        <v>385</v>
      </c>
      <c r="D2952">
        <v>2017</v>
      </c>
      <c r="E2952" t="s">
        <v>440</v>
      </c>
      <c r="F2952" s="1">
        <v>722448</v>
      </c>
    </row>
    <row r="2953" spans="1:6" x14ac:dyDescent="0.25">
      <c r="A2953">
        <v>900378893</v>
      </c>
      <c r="B2953" t="s">
        <v>386</v>
      </c>
      <c r="D2953">
        <v>2015</v>
      </c>
      <c r="E2953" t="s">
        <v>440</v>
      </c>
      <c r="F2953" s="1">
        <v>10497040</v>
      </c>
    </row>
    <row r="2954" spans="1:6" x14ac:dyDescent="0.25">
      <c r="A2954">
        <v>900378893</v>
      </c>
      <c r="B2954" t="s">
        <v>386</v>
      </c>
      <c r="D2954">
        <v>2016</v>
      </c>
      <c r="E2954" t="s">
        <v>440</v>
      </c>
      <c r="F2954" s="1">
        <v>31220348</v>
      </c>
    </row>
    <row r="2955" spans="1:6" x14ac:dyDescent="0.25">
      <c r="A2955">
        <v>900378893</v>
      </c>
      <c r="B2955" t="s">
        <v>386</v>
      </c>
      <c r="D2955">
        <v>2017</v>
      </c>
      <c r="E2955" t="s">
        <v>440</v>
      </c>
      <c r="F2955" s="1">
        <v>9705661</v>
      </c>
    </row>
    <row r="2956" spans="1:6" x14ac:dyDescent="0.25">
      <c r="A2956">
        <v>900390238</v>
      </c>
      <c r="B2956" t="s">
        <v>177</v>
      </c>
      <c r="D2956">
        <v>2016</v>
      </c>
      <c r="E2956" t="s">
        <v>440</v>
      </c>
      <c r="F2956" s="1">
        <v>78709994</v>
      </c>
    </row>
    <row r="2957" spans="1:6" x14ac:dyDescent="0.25">
      <c r="A2957">
        <v>900390238</v>
      </c>
      <c r="B2957" t="s">
        <v>177</v>
      </c>
      <c r="D2957">
        <v>2017</v>
      </c>
      <c r="E2957" t="s">
        <v>440</v>
      </c>
      <c r="F2957" s="1">
        <v>7830224</v>
      </c>
    </row>
    <row r="2958" spans="1:6" x14ac:dyDescent="0.25">
      <c r="A2958">
        <v>900390238</v>
      </c>
      <c r="B2958" t="s">
        <v>177</v>
      </c>
      <c r="D2958" t="s">
        <v>398</v>
      </c>
      <c r="E2958" t="s">
        <v>440</v>
      </c>
      <c r="F2958" s="1">
        <v>34326607</v>
      </c>
    </row>
    <row r="2959" spans="1:6" x14ac:dyDescent="0.25">
      <c r="A2959">
        <v>900390238</v>
      </c>
      <c r="B2959" t="s">
        <v>177</v>
      </c>
      <c r="D2959" t="s">
        <v>399</v>
      </c>
      <c r="E2959" t="s">
        <v>440</v>
      </c>
      <c r="F2959" s="1">
        <v>37786856</v>
      </c>
    </row>
    <row r="2960" spans="1:6" x14ac:dyDescent="0.25">
      <c r="A2960">
        <v>900390238</v>
      </c>
      <c r="B2960" t="s">
        <v>177</v>
      </c>
      <c r="D2960" t="s">
        <v>402</v>
      </c>
      <c r="E2960" t="s">
        <v>440</v>
      </c>
      <c r="F2960" s="1">
        <v>55967249</v>
      </c>
    </row>
    <row r="2961" spans="1:6" x14ac:dyDescent="0.25">
      <c r="A2961">
        <v>900413588</v>
      </c>
      <c r="B2961" t="s">
        <v>37</v>
      </c>
      <c r="D2961">
        <v>2016</v>
      </c>
      <c r="E2961" t="s">
        <v>440</v>
      </c>
      <c r="F2961" s="1">
        <v>9975902</v>
      </c>
    </row>
    <row r="2962" spans="1:6" x14ac:dyDescent="0.25">
      <c r="A2962">
        <v>900413588</v>
      </c>
      <c r="B2962" t="s">
        <v>37</v>
      </c>
      <c r="D2962">
        <v>2017</v>
      </c>
      <c r="E2962" t="s">
        <v>440</v>
      </c>
      <c r="F2962" s="1">
        <v>4217025</v>
      </c>
    </row>
    <row r="2963" spans="1:6" x14ac:dyDescent="0.25">
      <c r="A2963">
        <v>900521357</v>
      </c>
      <c r="B2963" t="s">
        <v>175</v>
      </c>
      <c r="D2963">
        <v>2016</v>
      </c>
      <c r="E2963" t="s">
        <v>440</v>
      </c>
      <c r="F2963" s="1">
        <v>15812142</v>
      </c>
    </row>
    <row r="2964" spans="1:6" x14ac:dyDescent="0.25">
      <c r="A2964">
        <v>900521357</v>
      </c>
      <c r="B2964" t="s">
        <v>175</v>
      </c>
      <c r="D2964">
        <v>2017</v>
      </c>
      <c r="E2964" t="s">
        <v>440</v>
      </c>
      <c r="F2964" s="1">
        <v>18008104</v>
      </c>
    </row>
    <row r="2965" spans="1:6" x14ac:dyDescent="0.25">
      <c r="A2965">
        <v>900535441</v>
      </c>
      <c r="B2965" t="s">
        <v>308</v>
      </c>
      <c r="D2965">
        <v>2016</v>
      </c>
      <c r="E2965" t="s">
        <v>440</v>
      </c>
      <c r="F2965" s="1">
        <v>2165</v>
      </c>
    </row>
    <row r="2966" spans="1:6" x14ac:dyDescent="0.25">
      <c r="A2966">
        <v>900535441</v>
      </c>
      <c r="B2966" t="s">
        <v>308</v>
      </c>
      <c r="D2966">
        <v>2017</v>
      </c>
      <c r="E2966" t="s">
        <v>440</v>
      </c>
      <c r="F2966" s="1">
        <v>8214</v>
      </c>
    </row>
    <row r="2967" spans="1:6" x14ac:dyDescent="0.25">
      <c r="A2967">
        <v>900668954</v>
      </c>
      <c r="B2967" t="s">
        <v>387</v>
      </c>
      <c r="D2967">
        <v>2016</v>
      </c>
      <c r="E2967" t="s">
        <v>440</v>
      </c>
      <c r="F2967" s="1">
        <v>2935794</v>
      </c>
    </row>
    <row r="2968" spans="1:6" x14ac:dyDescent="0.25">
      <c r="A2968">
        <v>900668954</v>
      </c>
      <c r="B2968" t="s">
        <v>387</v>
      </c>
      <c r="D2968">
        <v>2017</v>
      </c>
      <c r="E2968" t="s">
        <v>440</v>
      </c>
      <c r="F2968" s="1">
        <v>889736</v>
      </c>
    </row>
    <row r="2969" spans="1:6" x14ac:dyDescent="0.25">
      <c r="A2969">
        <v>900749166</v>
      </c>
      <c r="B2969" t="s">
        <v>182</v>
      </c>
      <c r="D2969">
        <v>2016</v>
      </c>
      <c r="E2969" t="s">
        <v>440</v>
      </c>
      <c r="F2969" s="1">
        <v>55178854</v>
      </c>
    </row>
    <row r="2970" spans="1:6" x14ac:dyDescent="0.25">
      <c r="A2970">
        <v>900749166</v>
      </c>
      <c r="B2970" t="s">
        <v>182</v>
      </c>
      <c r="D2970">
        <v>2017</v>
      </c>
      <c r="E2970" t="s">
        <v>440</v>
      </c>
      <c r="F2970" s="1">
        <v>2921085</v>
      </c>
    </row>
    <row r="2971" spans="1:6" x14ac:dyDescent="0.25">
      <c r="A2971">
        <v>900797732</v>
      </c>
      <c r="B2971" t="s">
        <v>181</v>
      </c>
      <c r="D2971">
        <v>2015</v>
      </c>
      <c r="E2971" t="s">
        <v>440</v>
      </c>
      <c r="F2971" s="1">
        <v>-3102365</v>
      </c>
    </row>
    <row r="2972" spans="1:6" x14ac:dyDescent="0.25">
      <c r="A2972">
        <v>900797732</v>
      </c>
      <c r="B2972" t="s">
        <v>181</v>
      </c>
      <c r="D2972">
        <v>2016</v>
      </c>
      <c r="E2972" t="s">
        <v>440</v>
      </c>
      <c r="F2972" s="1">
        <v>17057454</v>
      </c>
    </row>
    <row r="2973" spans="1:6" x14ac:dyDescent="0.25">
      <c r="A2973">
        <v>900797732</v>
      </c>
      <c r="B2973" t="s">
        <v>181</v>
      </c>
      <c r="D2973">
        <v>2017</v>
      </c>
      <c r="E2973" t="s">
        <v>440</v>
      </c>
      <c r="F2973" s="1">
        <v>-16110611</v>
      </c>
    </row>
    <row r="2974" spans="1:6" x14ac:dyDescent="0.25">
      <c r="A2974">
        <v>900818642</v>
      </c>
      <c r="B2974" t="s">
        <v>169</v>
      </c>
      <c r="D2974">
        <v>2016</v>
      </c>
      <c r="E2974" t="s">
        <v>440</v>
      </c>
      <c r="F2974" s="1">
        <v>13119062</v>
      </c>
    </row>
    <row r="2975" spans="1:6" x14ac:dyDescent="0.25">
      <c r="A2975">
        <v>900818642</v>
      </c>
      <c r="B2975" t="s">
        <v>169</v>
      </c>
      <c r="D2975">
        <v>2017</v>
      </c>
      <c r="E2975" t="s">
        <v>440</v>
      </c>
      <c r="F2975" s="1">
        <v>21455797</v>
      </c>
    </row>
    <row r="2976" spans="1:6" x14ac:dyDescent="0.25">
      <c r="A2976">
        <v>800014246</v>
      </c>
      <c r="B2976" t="s">
        <v>332</v>
      </c>
      <c r="D2976">
        <v>2016</v>
      </c>
      <c r="E2976" t="s">
        <v>441</v>
      </c>
      <c r="F2976" s="1">
        <v>-10185517</v>
      </c>
    </row>
    <row r="2977" spans="1:6" x14ac:dyDescent="0.25">
      <c r="A2977">
        <v>800014246</v>
      </c>
      <c r="B2977" t="s">
        <v>332</v>
      </c>
      <c r="D2977">
        <v>2017</v>
      </c>
      <c r="E2977" t="s">
        <v>441</v>
      </c>
      <c r="F2977" s="1">
        <v>7731331</v>
      </c>
    </row>
    <row r="2978" spans="1:6" x14ac:dyDescent="0.25">
      <c r="A2978">
        <v>800028455</v>
      </c>
      <c r="B2978" t="s">
        <v>0</v>
      </c>
      <c r="D2978">
        <v>2016</v>
      </c>
      <c r="E2978" t="s">
        <v>441</v>
      </c>
      <c r="F2978" s="1">
        <v>179589</v>
      </c>
    </row>
    <row r="2979" spans="1:6" x14ac:dyDescent="0.25">
      <c r="A2979">
        <v>800093117</v>
      </c>
      <c r="B2979" t="s">
        <v>334</v>
      </c>
      <c r="D2979">
        <v>2016</v>
      </c>
      <c r="E2979" t="s">
        <v>441</v>
      </c>
      <c r="F2979" s="1">
        <v>66055168</v>
      </c>
    </row>
    <row r="2980" spans="1:6" x14ac:dyDescent="0.25">
      <c r="A2980">
        <v>800093117</v>
      </c>
      <c r="B2980" t="s">
        <v>334</v>
      </c>
      <c r="D2980">
        <v>2017</v>
      </c>
      <c r="E2980" t="s">
        <v>441</v>
      </c>
      <c r="F2980" s="1">
        <v>36671773</v>
      </c>
    </row>
    <row r="2981" spans="1:6" x14ac:dyDescent="0.25">
      <c r="A2981">
        <v>800094968</v>
      </c>
      <c r="B2981" t="s">
        <v>336</v>
      </c>
      <c r="D2981">
        <v>2016</v>
      </c>
      <c r="E2981" t="s">
        <v>441</v>
      </c>
      <c r="F2981" s="1">
        <v>74916170</v>
      </c>
    </row>
    <row r="2982" spans="1:6" x14ac:dyDescent="0.25">
      <c r="A2982">
        <v>800094968</v>
      </c>
      <c r="B2982" t="s">
        <v>336</v>
      </c>
      <c r="D2982">
        <v>2017</v>
      </c>
      <c r="E2982" t="s">
        <v>441</v>
      </c>
      <c r="F2982" s="1">
        <v>24613982</v>
      </c>
    </row>
    <row r="2983" spans="1:6" x14ac:dyDescent="0.25">
      <c r="A2983">
        <v>800095951</v>
      </c>
      <c r="B2983" t="s">
        <v>338</v>
      </c>
      <c r="D2983">
        <v>2016</v>
      </c>
      <c r="E2983" t="s">
        <v>441</v>
      </c>
      <c r="F2983" s="1">
        <v>3293232</v>
      </c>
    </row>
    <row r="2984" spans="1:6" x14ac:dyDescent="0.25">
      <c r="A2984">
        <v>800095951</v>
      </c>
      <c r="B2984" t="s">
        <v>338</v>
      </c>
      <c r="D2984">
        <v>2017</v>
      </c>
      <c r="E2984" t="s">
        <v>441</v>
      </c>
      <c r="F2984" s="1">
        <v>2758165</v>
      </c>
    </row>
    <row r="2985" spans="1:6" x14ac:dyDescent="0.25">
      <c r="A2985">
        <v>800140959</v>
      </c>
      <c r="B2985" t="s">
        <v>340</v>
      </c>
      <c r="D2985">
        <v>2016</v>
      </c>
      <c r="E2985" t="s">
        <v>441</v>
      </c>
      <c r="F2985" s="1">
        <v>4034952</v>
      </c>
    </row>
    <row r="2986" spans="1:6" x14ac:dyDescent="0.25">
      <c r="A2986">
        <v>800140959</v>
      </c>
      <c r="B2986" t="s">
        <v>340</v>
      </c>
      <c r="D2986">
        <v>2017</v>
      </c>
      <c r="E2986" t="s">
        <v>441</v>
      </c>
      <c r="F2986" s="1">
        <v>2972756</v>
      </c>
    </row>
    <row r="2987" spans="1:6" x14ac:dyDescent="0.25">
      <c r="A2987">
        <v>800173155</v>
      </c>
      <c r="B2987" t="s">
        <v>341</v>
      </c>
      <c r="D2987">
        <v>2015</v>
      </c>
      <c r="E2987" t="s">
        <v>441</v>
      </c>
      <c r="F2987" s="1">
        <v>78158326</v>
      </c>
    </row>
    <row r="2988" spans="1:6" x14ac:dyDescent="0.25">
      <c r="A2988">
        <v>800173155</v>
      </c>
      <c r="B2988" t="s">
        <v>341</v>
      </c>
      <c r="D2988">
        <v>2016</v>
      </c>
      <c r="E2988" t="s">
        <v>441</v>
      </c>
      <c r="F2988" s="1">
        <v>45799222</v>
      </c>
    </row>
    <row r="2989" spans="1:6" x14ac:dyDescent="0.25">
      <c r="A2989">
        <v>800173155</v>
      </c>
      <c r="B2989" t="s">
        <v>341</v>
      </c>
      <c r="D2989">
        <v>2017</v>
      </c>
      <c r="E2989" t="s">
        <v>441</v>
      </c>
      <c r="F2989" s="1">
        <v>29151768</v>
      </c>
    </row>
    <row r="2990" spans="1:6" x14ac:dyDescent="0.25">
      <c r="A2990">
        <v>800182330</v>
      </c>
      <c r="B2990" t="s">
        <v>342</v>
      </c>
      <c r="D2990">
        <v>2016</v>
      </c>
      <c r="E2990" t="s">
        <v>441</v>
      </c>
      <c r="F2990" s="1">
        <v>14445236</v>
      </c>
    </row>
    <row r="2991" spans="1:6" x14ac:dyDescent="0.25">
      <c r="A2991">
        <v>800182330</v>
      </c>
      <c r="B2991" t="s">
        <v>342</v>
      </c>
      <c r="D2991">
        <v>2017</v>
      </c>
      <c r="E2991" t="s">
        <v>441</v>
      </c>
      <c r="F2991" s="1">
        <v>6217672</v>
      </c>
    </row>
    <row r="2992" spans="1:6" x14ac:dyDescent="0.25">
      <c r="A2992">
        <v>800185295</v>
      </c>
      <c r="B2992" t="s">
        <v>344</v>
      </c>
      <c r="D2992">
        <v>2015</v>
      </c>
      <c r="E2992" t="s">
        <v>441</v>
      </c>
      <c r="F2992" s="1">
        <v>47465778</v>
      </c>
    </row>
    <row r="2993" spans="1:6" x14ac:dyDescent="0.25">
      <c r="A2993">
        <v>800185295</v>
      </c>
      <c r="B2993" t="s">
        <v>344</v>
      </c>
      <c r="D2993">
        <v>2016</v>
      </c>
      <c r="E2993" t="s">
        <v>441</v>
      </c>
      <c r="F2993" s="1">
        <v>106177682</v>
      </c>
    </row>
    <row r="2994" spans="1:6" x14ac:dyDescent="0.25">
      <c r="A2994">
        <v>800185295</v>
      </c>
      <c r="B2994" t="s">
        <v>344</v>
      </c>
      <c r="D2994">
        <v>2017</v>
      </c>
      <c r="E2994" t="s">
        <v>441</v>
      </c>
      <c r="F2994" s="1">
        <v>36024523</v>
      </c>
    </row>
    <row r="2995" spans="1:6" x14ac:dyDescent="0.25">
      <c r="A2995">
        <v>800200598</v>
      </c>
      <c r="B2995" t="s">
        <v>345</v>
      </c>
      <c r="D2995">
        <v>2016</v>
      </c>
      <c r="E2995" t="s">
        <v>441</v>
      </c>
      <c r="F2995" s="1">
        <v>25115891</v>
      </c>
    </row>
    <row r="2996" spans="1:6" x14ac:dyDescent="0.25">
      <c r="A2996">
        <v>800200598</v>
      </c>
      <c r="B2996" t="s">
        <v>345</v>
      </c>
      <c r="D2996">
        <v>2017</v>
      </c>
      <c r="E2996" t="s">
        <v>441</v>
      </c>
      <c r="F2996" s="1">
        <v>18604434</v>
      </c>
    </row>
    <row r="2997" spans="1:6" x14ac:dyDescent="0.25">
      <c r="A2997">
        <v>800208146</v>
      </c>
      <c r="B2997" t="s">
        <v>346</v>
      </c>
      <c r="D2997">
        <v>2016</v>
      </c>
      <c r="E2997" t="s">
        <v>441</v>
      </c>
      <c r="F2997" s="1">
        <v>43574598</v>
      </c>
    </row>
    <row r="2998" spans="1:6" x14ac:dyDescent="0.25">
      <c r="A2998">
        <v>800208146</v>
      </c>
      <c r="B2998" t="s">
        <v>346</v>
      </c>
      <c r="D2998">
        <v>2017</v>
      </c>
      <c r="E2998" t="s">
        <v>441</v>
      </c>
      <c r="F2998" s="1">
        <v>31261171</v>
      </c>
    </row>
    <row r="2999" spans="1:6" x14ac:dyDescent="0.25">
      <c r="A2999">
        <v>800233881</v>
      </c>
      <c r="B2999" t="s">
        <v>161</v>
      </c>
      <c r="D2999">
        <v>2016</v>
      </c>
      <c r="E2999" t="s">
        <v>441</v>
      </c>
      <c r="F2999" s="1">
        <v>31149392</v>
      </c>
    </row>
    <row r="3000" spans="1:6" x14ac:dyDescent="0.25">
      <c r="A3000">
        <v>800233881</v>
      </c>
      <c r="B3000" t="s">
        <v>161</v>
      </c>
      <c r="D3000">
        <v>2017</v>
      </c>
      <c r="E3000" t="s">
        <v>441</v>
      </c>
      <c r="F3000" s="1">
        <v>-27817439</v>
      </c>
    </row>
    <row r="3001" spans="1:6" x14ac:dyDescent="0.25">
      <c r="A3001">
        <v>800240724</v>
      </c>
      <c r="B3001" t="s">
        <v>348</v>
      </c>
      <c r="D3001">
        <v>2016</v>
      </c>
      <c r="E3001" t="s">
        <v>441</v>
      </c>
      <c r="F3001" s="1">
        <v>25537359</v>
      </c>
    </row>
    <row r="3002" spans="1:6" x14ac:dyDescent="0.25">
      <c r="A3002">
        <v>800240724</v>
      </c>
      <c r="B3002" t="s">
        <v>348</v>
      </c>
      <c r="D3002">
        <v>2017</v>
      </c>
      <c r="E3002" t="s">
        <v>441</v>
      </c>
      <c r="F3002" s="1">
        <v>8723405</v>
      </c>
    </row>
    <row r="3003" spans="1:6" x14ac:dyDescent="0.25">
      <c r="A3003">
        <v>811032292</v>
      </c>
      <c r="B3003" t="s">
        <v>349</v>
      </c>
      <c r="D3003">
        <v>2016</v>
      </c>
      <c r="E3003" t="s">
        <v>441</v>
      </c>
      <c r="F3003" s="1">
        <v>36007764</v>
      </c>
    </row>
    <row r="3004" spans="1:6" x14ac:dyDescent="0.25">
      <c r="A3004">
        <v>811032292</v>
      </c>
      <c r="B3004" t="s">
        <v>349</v>
      </c>
      <c r="D3004">
        <v>2017</v>
      </c>
      <c r="E3004" t="s">
        <v>441</v>
      </c>
      <c r="F3004" s="1">
        <v>19565012</v>
      </c>
    </row>
    <row r="3005" spans="1:6" x14ac:dyDescent="0.25">
      <c r="A3005">
        <v>830023542</v>
      </c>
      <c r="B3005" t="s">
        <v>146</v>
      </c>
      <c r="D3005">
        <v>2015</v>
      </c>
      <c r="E3005" t="s">
        <v>441</v>
      </c>
      <c r="F3005" s="1">
        <v>11940617</v>
      </c>
    </row>
    <row r="3006" spans="1:6" x14ac:dyDescent="0.25">
      <c r="A3006">
        <v>830023542</v>
      </c>
      <c r="B3006" t="s">
        <v>146</v>
      </c>
      <c r="D3006">
        <v>2016</v>
      </c>
      <c r="E3006" t="s">
        <v>441</v>
      </c>
      <c r="F3006" s="1">
        <v>30170316</v>
      </c>
    </row>
    <row r="3007" spans="1:6" x14ac:dyDescent="0.25">
      <c r="A3007">
        <v>830023542</v>
      </c>
      <c r="B3007" t="s">
        <v>146</v>
      </c>
      <c r="D3007">
        <v>2017</v>
      </c>
      <c r="E3007" t="s">
        <v>441</v>
      </c>
      <c r="F3007" s="1">
        <v>21151491</v>
      </c>
    </row>
    <row r="3008" spans="1:6" x14ac:dyDescent="0.25">
      <c r="A3008">
        <v>830058272</v>
      </c>
      <c r="B3008" t="s">
        <v>352</v>
      </c>
      <c r="D3008">
        <v>2015</v>
      </c>
      <c r="E3008" t="s">
        <v>441</v>
      </c>
      <c r="F3008" s="1">
        <v>325449</v>
      </c>
    </row>
    <row r="3009" spans="1:6" x14ac:dyDescent="0.25">
      <c r="A3009">
        <v>830058272</v>
      </c>
      <c r="B3009" t="s">
        <v>352</v>
      </c>
      <c r="D3009">
        <v>2016</v>
      </c>
      <c r="E3009" t="s">
        <v>441</v>
      </c>
      <c r="F3009" s="1">
        <v>-3991294</v>
      </c>
    </row>
    <row r="3010" spans="1:6" x14ac:dyDescent="0.25">
      <c r="A3010">
        <v>830058272</v>
      </c>
      <c r="B3010" t="s">
        <v>352</v>
      </c>
      <c r="D3010">
        <v>2017</v>
      </c>
      <c r="E3010" t="s">
        <v>441</v>
      </c>
      <c r="F3010" s="1">
        <v>-11388992</v>
      </c>
    </row>
    <row r="3011" spans="1:6" x14ac:dyDescent="0.25">
      <c r="A3011">
        <v>830094920</v>
      </c>
      <c r="B3011" t="s">
        <v>350</v>
      </c>
      <c r="D3011">
        <v>2016</v>
      </c>
      <c r="E3011" t="s">
        <v>441</v>
      </c>
      <c r="F3011" s="1">
        <v>147837952</v>
      </c>
    </row>
    <row r="3012" spans="1:6" x14ac:dyDescent="0.25">
      <c r="A3012">
        <v>830094920</v>
      </c>
      <c r="B3012" t="s">
        <v>350</v>
      </c>
      <c r="D3012">
        <v>2017</v>
      </c>
      <c r="E3012" t="s">
        <v>441</v>
      </c>
      <c r="F3012" s="1">
        <v>46257925</v>
      </c>
    </row>
    <row r="3013" spans="1:6" x14ac:dyDescent="0.25">
      <c r="A3013">
        <v>830097620</v>
      </c>
      <c r="B3013" t="s">
        <v>290</v>
      </c>
      <c r="D3013">
        <v>2016</v>
      </c>
      <c r="E3013" t="s">
        <v>441</v>
      </c>
      <c r="F3013" s="1">
        <v>231307</v>
      </c>
    </row>
    <row r="3014" spans="1:6" x14ac:dyDescent="0.25">
      <c r="A3014">
        <v>830097620</v>
      </c>
      <c r="B3014" t="s">
        <v>290</v>
      </c>
      <c r="D3014">
        <v>2017</v>
      </c>
      <c r="E3014" t="s">
        <v>441</v>
      </c>
      <c r="F3014" s="1">
        <v>645893</v>
      </c>
    </row>
    <row r="3015" spans="1:6" x14ac:dyDescent="0.25">
      <c r="A3015">
        <v>830116629</v>
      </c>
      <c r="B3015" t="s">
        <v>354</v>
      </c>
      <c r="D3015">
        <v>2016</v>
      </c>
      <c r="E3015" t="s">
        <v>441</v>
      </c>
      <c r="F3015" s="1">
        <v>536069</v>
      </c>
    </row>
    <row r="3016" spans="1:6" x14ac:dyDescent="0.25">
      <c r="A3016">
        <v>830116629</v>
      </c>
      <c r="B3016" t="s">
        <v>354</v>
      </c>
      <c r="D3016">
        <v>2017</v>
      </c>
      <c r="E3016" t="s">
        <v>441</v>
      </c>
      <c r="F3016" s="1">
        <v>-384</v>
      </c>
    </row>
    <row r="3017" spans="1:6" x14ac:dyDescent="0.25">
      <c r="A3017">
        <v>830124992</v>
      </c>
      <c r="B3017" t="s">
        <v>357</v>
      </c>
      <c r="D3017">
        <v>2015</v>
      </c>
      <c r="E3017" t="s">
        <v>441</v>
      </c>
      <c r="F3017" s="1">
        <v>1289860</v>
      </c>
    </row>
    <row r="3018" spans="1:6" x14ac:dyDescent="0.25">
      <c r="A3018">
        <v>830124992</v>
      </c>
      <c r="B3018" t="s">
        <v>357</v>
      </c>
      <c r="D3018">
        <v>2016</v>
      </c>
      <c r="E3018" t="s">
        <v>441</v>
      </c>
      <c r="F3018" s="1">
        <v>246090</v>
      </c>
    </row>
    <row r="3019" spans="1:6" x14ac:dyDescent="0.25">
      <c r="A3019">
        <v>830124992</v>
      </c>
      <c r="B3019" t="s">
        <v>357</v>
      </c>
      <c r="D3019">
        <v>2017</v>
      </c>
      <c r="E3019" t="s">
        <v>441</v>
      </c>
      <c r="F3019" s="1">
        <v>1158143</v>
      </c>
    </row>
    <row r="3020" spans="1:6" x14ac:dyDescent="0.25">
      <c r="A3020">
        <v>860000656</v>
      </c>
      <c r="B3020" t="s">
        <v>221</v>
      </c>
      <c r="D3020">
        <v>2015</v>
      </c>
      <c r="E3020" t="s">
        <v>441</v>
      </c>
      <c r="F3020" s="1">
        <v>13766598</v>
      </c>
    </row>
    <row r="3021" spans="1:6" x14ac:dyDescent="0.25">
      <c r="A3021">
        <v>860000656</v>
      </c>
      <c r="B3021" t="s">
        <v>221</v>
      </c>
      <c r="D3021">
        <v>2016</v>
      </c>
      <c r="E3021" t="s">
        <v>441</v>
      </c>
      <c r="F3021" s="1">
        <v>19863688</v>
      </c>
    </row>
    <row r="3022" spans="1:6" x14ac:dyDescent="0.25">
      <c r="A3022">
        <v>860000656</v>
      </c>
      <c r="B3022" t="s">
        <v>221</v>
      </c>
      <c r="D3022">
        <v>2017</v>
      </c>
      <c r="E3022" t="s">
        <v>441</v>
      </c>
      <c r="F3022" s="1">
        <v>10251389</v>
      </c>
    </row>
    <row r="3023" spans="1:6" x14ac:dyDescent="0.25">
      <c r="A3023">
        <v>860001986</v>
      </c>
      <c r="B3023" t="s">
        <v>293</v>
      </c>
      <c r="D3023">
        <v>2016</v>
      </c>
      <c r="E3023" t="s">
        <v>441</v>
      </c>
      <c r="F3023" s="1">
        <v>6794038</v>
      </c>
    </row>
    <row r="3024" spans="1:6" x14ac:dyDescent="0.25">
      <c r="A3024">
        <v>860001986</v>
      </c>
      <c r="B3024" t="s">
        <v>293</v>
      </c>
      <c r="D3024">
        <v>2017</v>
      </c>
      <c r="E3024" t="s">
        <v>441</v>
      </c>
      <c r="F3024" s="1">
        <v>6228159</v>
      </c>
    </row>
    <row r="3025" spans="1:6" x14ac:dyDescent="0.25">
      <c r="A3025">
        <v>860002837</v>
      </c>
      <c r="B3025" t="s">
        <v>227</v>
      </c>
      <c r="D3025">
        <v>2015</v>
      </c>
      <c r="E3025" t="s">
        <v>441</v>
      </c>
      <c r="F3025" s="1">
        <v>-8638930</v>
      </c>
    </row>
    <row r="3026" spans="1:6" x14ac:dyDescent="0.25">
      <c r="A3026">
        <v>860002837</v>
      </c>
      <c r="B3026" t="s">
        <v>227</v>
      </c>
      <c r="D3026">
        <v>2016</v>
      </c>
      <c r="E3026" t="s">
        <v>441</v>
      </c>
      <c r="F3026" s="1">
        <v>-8203796</v>
      </c>
    </row>
    <row r="3027" spans="1:6" x14ac:dyDescent="0.25">
      <c r="A3027">
        <v>860002837</v>
      </c>
      <c r="B3027" t="s">
        <v>227</v>
      </c>
      <c r="D3027">
        <v>2017</v>
      </c>
      <c r="E3027" t="s">
        <v>441</v>
      </c>
      <c r="F3027" s="1">
        <v>610914</v>
      </c>
    </row>
    <row r="3028" spans="1:6" x14ac:dyDescent="0.25">
      <c r="A3028">
        <v>860009250</v>
      </c>
      <c r="B3028" t="s">
        <v>362</v>
      </c>
      <c r="D3028">
        <v>2016</v>
      </c>
      <c r="E3028" t="s">
        <v>441</v>
      </c>
      <c r="F3028" s="1">
        <v>4411832</v>
      </c>
    </row>
    <row r="3029" spans="1:6" x14ac:dyDescent="0.25">
      <c r="A3029">
        <v>860009250</v>
      </c>
      <c r="B3029" t="s">
        <v>362</v>
      </c>
      <c r="D3029">
        <v>2017</v>
      </c>
      <c r="E3029" t="s">
        <v>441</v>
      </c>
      <c r="F3029" s="1">
        <v>3965455</v>
      </c>
    </row>
    <row r="3030" spans="1:6" x14ac:dyDescent="0.25">
      <c r="A3030">
        <v>860014285</v>
      </c>
      <c r="B3030" t="s">
        <v>356</v>
      </c>
      <c r="D3030">
        <v>2016</v>
      </c>
      <c r="E3030" t="s">
        <v>441</v>
      </c>
      <c r="F3030" s="1">
        <v>2415038</v>
      </c>
    </row>
    <row r="3031" spans="1:6" x14ac:dyDescent="0.25">
      <c r="A3031">
        <v>860014285</v>
      </c>
      <c r="B3031" t="s">
        <v>356</v>
      </c>
      <c r="D3031">
        <v>2017</v>
      </c>
      <c r="E3031" t="s">
        <v>441</v>
      </c>
      <c r="F3031" s="1">
        <v>1051101</v>
      </c>
    </row>
    <row r="3032" spans="1:6" x14ac:dyDescent="0.25">
      <c r="A3032">
        <v>860031361</v>
      </c>
      <c r="B3032" t="s">
        <v>297</v>
      </c>
      <c r="D3032">
        <v>2016</v>
      </c>
      <c r="E3032" t="s">
        <v>441</v>
      </c>
      <c r="F3032" s="1">
        <v>10099390</v>
      </c>
    </row>
    <row r="3033" spans="1:6" x14ac:dyDescent="0.25">
      <c r="A3033">
        <v>860031361</v>
      </c>
      <c r="B3033" t="s">
        <v>297</v>
      </c>
      <c r="D3033">
        <v>2017</v>
      </c>
      <c r="E3033" t="s">
        <v>441</v>
      </c>
      <c r="F3033" s="1">
        <v>638724</v>
      </c>
    </row>
    <row r="3034" spans="1:6" x14ac:dyDescent="0.25">
      <c r="A3034">
        <v>860035996</v>
      </c>
      <c r="B3034" t="s">
        <v>229</v>
      </c>
      <c r="D3034">
        <v>2015</v>
      </c>
      <c r="E3034" t="s">
        <v>441</v>
      </c>
      <c r="F3034" s="1">
        <v>-875399</v>
      </c>
    </row>
    <row r="3035" spans="1:6" x14ac:dyDescent="0.25">
      <c r="A3035">
        <v>860035996</v>
      </c>
      <c r="B3035" t="s">
        <v>229</v>
      </c>
      <c r="D3035">
        <v>2016</v>
      </c>
      <c r="E3035" t="s">
        <v>441</v>
      </c>
      <c r="F3035" s="1">
        <v>-9846030</v>
      </c>
    </row>
    <row r="3036" spans="1:6" x14ac:dyDescent="0.25">
      <c r="A3036">
        <v>860035996</v>
      </c>
      <c r="B3036" t="s">
        <v>229</v>
      </c>
      <c r="D3036">
        <v>2017</v>
      </c>
      <c r="E3036" t="s">
        <v>441</v>
      </c>
      <c r="F3036" s="1">
        <v>3654328</v>
      </c>
    </row>
    <row r="3037" spans="1:6" x14ac:dyDescent="0.25">
      <c r="A3037">
        <v>860058070</v>
      </c>
      <c r="B3037" t="s">
        <v>364</v>
      </c>
      <c r="D3037">
        <v>2015</v>
      </c>
      <c r="E3037" t="s">
        <v>441</v>
      </c>
      <c r="F3037" s="1">
        <v>109843979</v>
      </c>
    </row>
    <row r="3038" spans="1:6" x14ac:dyDescent="0.25">
      <c r="A3038">
        <v>860058070</v>
      </c>
      <c r="B3038" t="s">
        <v>364</v>
      </c>
      <c r="D3038">
        <v>2016</v>
      </c>
      <c r="E3038" t="s">
        <v>441</v>
      </c>
      <c r="F3038" s="1">
        <v>146912628</v>
      </c>
    </row>
    <row r="3039" spans="1:6" x14ac:dyDescent="0.25">
      <c r="A3039">
        <v>860058070</v>
      </c>
      <c r="B3039" t="s">
        <v>364</v>
      </c>
      <c r="D3039">
        <v>2017</v>
      </c>
      <c r="E3039" t="s">
        <v>441</v>
      </c>
      <c r="F3039" s="1">
        <v>66038891</v>
      </c>
    </row>
    <row r="3040" spans="1:6" x14ac:dyDescent="0.25">
      <c r="A3040">
        <v>860059851</v>
      </c>
      <c r="B3040" t="s">
        <v>365</v>
      </c>
      <c r="D3040">
        <v>2015</v>
      </c>
      <c r="E3040" t="s">
        <v>441</v>
      </c>
      <c r="F3040" s="1">
        <v>4298879</v>
      </c>
    </row>
    <row r="3041" spans="1:6" x14ac:dyDescent="0.25">
      <c r="A3041">
        <v>860059851</v>
      </c>
      <c r="B3041" t="s">
        <v>365</v>
      </c>
      <c r="D3041">
        <v>2016</v>
      </c>
      <c r="E3041" t="s">
        <v>441</v>
      </c>
      <c r="F3041" s="1">
        <v>8515196</v>
      </c>
    </row>
    <row r="3042" spans="1:6" x14ac:dyDescent="0.25">
      <c r="A3042">
        <v>860059851</v>
      </c>
      <c r="B3042" t="s">
        <v>365</v>
      </c>
      <c r="D3042">
        <v>2017</v>
      </c>
      <c r="E3042" t="s">
        <v>441</v>
      </c>
      <c r="F3042" s="1">
        <v>2067318</v>
      </c>
    </row>
    <row r="3043" spans="1:6" x14ac:dyDescent="0.25">
      <c r="A3043">
        <v>860067697</v>
      </c>
      <c r="B3043" t="s">
        <v>359</v>
      </c>
      <c r="D3043">
        <v>2016</v>
      </c>
      <c r="E3043" t="s">
        <v>441</v>
      </c>
      <c r="F3043" s="1">
        <v>2703370</v>
      </c>
    </row>
    <row r="3044" spans="1:6" x14ac:dyDescent="0.25">
      <c r="A3044">
        <v>860067697</v>
      </c>
      <c r="B3044" t="s">
        <v>359</v>
      </c>
      <c r="D3044">
        <v>2017</v>
      </c>
      <c r="E3044" t="s">
        <v>441</v>
      </c>
      <c r="F3044" s="1">
        <v>2894649</v>
      </c>
    </row>
    <row r="3045" spans="1:6" x14ac:dyDescent="0.25">
      <c r="A3045">
        <v>860077099</v>
      </c>
      <c r="B3045" t="s">
        <v>371</v>
      </c>
      <c r="D3045">
        <v>2016</v>
      </c>
      <c r="E3045" t="s">
        <v>441</v>
      </c>
      <c r="F3045" s="1">
        <v>7846682</v>
      </c>
    </row>
    <row r="3046" spans="1:6" x14ac:dyDescent="0.25">
      <c r="A3046">
        <v>860077099</v>
      </c>
      <c r="B3046" t="s">
        <v>371</v>
      </c>
      <c r="D3046">
        <v>2017</v>
      </c>
      <c r="E3046" t="s">
        <v>441</v>
      </c>
      <c r="F3046" s="1">
        <v>5044652</v>
      </c>
    </row>
    <row r="3047" spans="1:6" x14ac:dyDescent="0.25">
      <c r="A3047">
        <v>860078977</v>
      </c>
      <c r="B3047" t="s">
        <v>144</v>
      </c>
      <c r="D3047">
        <v>2016</v>
      </c>
      <c r="E3047" t="s">
        <v>441</v>
      </c>
      <c r="F3047" s="1">
        <v>-21964</v>
      </c>
    </row>
    <row r="3048" spans="1:6" x14ac:dyDescent="0.25">
      <c r="A3048">
        <v>860354402</v>
      </c>
      <c r="B3048" t="s">
        <v>295</v>
      </c>
      <c r="D3048">
        <v>2016</v>
      </c>
      <c r="E3048" t="s">
        <v>441</v>
      </c>
      <c r="F3048" s="1">
        <v>1522967</v>
      </c>
    </row>
    <row r="3049" spans="1:6" x14ac:dyDescent="0.25">
      <c r="A3049">
        <v>860354402</v>
      </c>
      <c r="B3049" t="s">
        <v>295</v>
      </c>
      <c r="D3049">
        <v>2017</v>
      </c>
      <c r="E3049" t="s">
        <v>441</v>
      </c>
      <c r="F3049" s="1">
        <v>454849</v>
      </c>
    </row>
    <row r="3050" spans="1:6" x14ac:dyDescent="0.25">
      <c r="A3050">
        <v>860505064</v>
      </c>
      <c r="B3050" t="s">
        <v>361</v>
      </c>
      <c r="D3050">
        <v>2016</v>
      </c>
      <c r="E3050" t="s">
        <v>441</v>
      </c>
      <c r="F3050" s="1">
        <v>967313</v>
      </c>
    </row>
    <row r="3051" spans="1:6" x14ac:dyDescent="0.25">
      <c r="A3051">
        <v>860505064</v>
      </c>
      <c r="B3051" t="s">
        <v>361</v>
      </c>
      <c r="D3051">
        <v>2017</v>
      </c>
      <c r="E3051" t="s">
        <v>441</v>
      </c>
      <c r="F3051" s="1">
        <v>489889</v>
      </c>
    </row>
    <row r="3052" spans="1:6" x14ac:dyDescent="0.25">
      <c r="A3052">
        <v>860510628</v>
      </c>
      <c r="B3052" t="s">
        <v>373</v>
      </c>
      <c r="D3052">
        <v>2015</v>
      </c>
      <c r="E3052" t="s">
        <v>441</v>
      </c>
      <c r="F3052" s="1">
        <v>11142861</v>
      </c>
    </row>
    <row r="3053" spans="1:6" x14ac:dyDescent="0.25">
      <c r="A3053">
        <v>860510628</v>
      </c>
      <c r="B3053" t="s">
        <v>373</v>
      </c>
      <c r="D3053">
        <v>2016</v>
      </c>
      <c r="E3053" t="s">
        <v>441</v>
      </c>
      <c r="F3053" s="1">
        <v>24042256</v>
      </c>
    </row>
    <row r="3054" spans="1:6" x14ac:dyDescent="0.25">
      <c r="A3054">
        <v>860510628</v>
      </c>
      <c r="B3054" t="s">
        <v>373</v>
      </c>
      <c r="D3054">
        <v>2017</v>
      </c>
      <c r="E3054" t="s">
        <v>441</v>
      </c>
      <c r="F3054" s="1">
        <v>9587857</v>
      </c>
    </row>
    <row r="3055" spans="1:6" x14ac:dyDescent="0.25">
      <c r="A3055">
        <v>860515523</v>
      </c>
      <c r="B3055" t="s">
        <v>231</v>
      </c>
      <c r="D3055">
        <v>2015</v>
      </c>
      <c r="E3055" t="s">
        <v>441</v>
      </c>
      <c r="F3055" s="1">
        <v>336433</v>
      </c>
    </row>
    <row r="3056" spans="1:6" x14ac:dyDescent="0.25">
      <c r="A3056">
        <v>860515523</v>
      </c>
      <c r="B3056" t="s">
        <v>231</v>
      </c>
      <c r="D3056">
        <v>2016</v>
      </c>
      <c r="E3056" t="s">
        <v>441</v>
      </c>
      <c r="F3056" s="1">
        <v>1231794</v>
      </c>
    </row>
    <row r="3057" spans="1:6" x14ac:dyDescent="0.25">
      <c r="A3057">
        <v>860515523</v>
      </c>
      <c r="B3057" t="s">
        <v>231</v>
      </c>
      <c r="D3057">
        <v>2017</v>
      </c>
      <c r="E3057" t="s">
        <v>441</v>
      </c>
      <c r="F3057" s="1">
        <v>833290</v>
      </c>
    </row>
    <row r="3058" spans="1:6" x14ac:dyDescent="0.25">
      <c r="A3058">
        <v>860527800</v>
      </c>
      <c r="B3058" t="s">
        <v>296</v>
      </c>
      <c r="D3058">
        <v>2016</v>
      </c>
      <c r="E3058" t="s">
        <v>441</v>
      </c>
      <c r="F3058" s="1">
        <v>15554392</v>
      </c>
    </row>
    <row r="3059" spans="1:6" x14ac:dyDescent="0.25">
      <c r="A3059">
        <v>860527800</v>
      </c>
      <c r="B3059" t="s">
        <v>296</v>
      </c>
      <c r="D3059">
        <v>2017</v>
      </c>
      <c r="E3059" t="s">
        <v>441</v>
      </c>
      <c r="F3059" s="1">
        <v>6159356</v>
      </c>
    </row>
    <row r="3060" spans="1:6" x14ac:dyDescent="0.25">
      <c r="A3060">
        <v>860532790</v>
      </c>
      <c r="B3060" t="s">
        <v>374</v>
      </c>
      <c r="D3060">
        <v>2016</v>
      </c>
      <c r="E3060" t="s">
        <v>441</v>
      </c>
      <c r="F3060" s="1">
        <v>1298092</v>
      </c>
    </row>
    <row r="3061" spans="1:6" x14ac:dyDescent="0.25">
      <c r="A3061">
        <v>860532790</v>
      </c>
      <c r="B3061" t="s">
        <v>374</v>
      </c>
      <c r="D3061">
        <v>2017</v>
      </c>
      <c r="E3061" t="s">
        <v>441</v>
      </c>
      <c r="F3061" s="1">
        <v>501584</v>
      </c>
    </row>
    <row r="3062" spans="1:6" x14ac:dyDescent="0.25">
      <c r="A3062">
        <v>890205645</v>
      </c>
      <c r="B3062" t="s">
        <v>166</v>
      </c>
      <c r="D3062">
        <v>2016</v>
      </c>
      <c r="E3062" t="s">
        <v>441</v>
      </c>
      <c r="F3062" s="1">
        <v>26226885</v>
      </c>
    </row>
    <row r="3063" spans="1:6" x14ac:dyDescent="0.25">
      <c r="A3063">
        <v>890205645</v>
      </c>
      <c r="B3063" t="s">
        <v>166</v>
      </c>
      <c r="D3063">
        <v>2017</v>
      </c>
      <c r="E3063" t="s">
        <v>441</v>
      </c>
      <c r="F3063" s="1">
        <v>204494621</v>
      </c>
    </row>
    <row r="3064" spans="1:6" x14ac:dyDescent="0.25">
      <c r="A3064">
        <v>890312765</v>
      </c>
      <c r="B3064" t="s">
        <v>363</v>
      </c>
      <c r="D3064">
        <v>2016</v>
      </c>
      <c r="E3064" t="s">
        <v>441</v>
      </c>
      <c r="F3064" s="1">
        <v>-54604190</v>
      </c>
    </row>
    <row r="3065" spans="1:6" x14ac:dyDescent="0.25">
      <c r="A3065">
        <v>890312765</v>
      </c>
      <c r="B3065" t="s">
        <v>363</v>
      </c>
      <c r="D3065">
        <v>2017</v>
      </c>
      <c r="E3065" t="s">
        <v>441</v>
      </c>
      <c r="F3065" s="1">
        <v>-7292442</v>
      </c>
    </row>
    <row r="3066" spans="1:6" x14ac:dyDescent="0.25">
      <c r="A3066">
        <v>890806999</v>
      </c>
      <c r="B3066" t="s">
        <v>366</v>
      </c>
      <c r="D3066">
        <v>2016</v>
      </c>
      <c r="E3066" t="s">
        <v>441</v>
      </c>
      <c r="F3066" s="1">
        <v>1905922</v>
      </c>
    </row>
    <row r="3067" spans="1:6" x14ac:dyDescent="0.25">
      <c r="A3067">
        <v>890806999</v>
      </c>
      <c r="B3067" t="s">
        <v>366</v>
      </c>
      <c r="D3067">
        <v>2017</v>
      </c>
      <c r="E3067" t="s">
        <v>441</v>
      </c>
      <c r="F3067" s="1">
        <v>479404</v>
      </c>
    </row>
    <row r="3068" spans="1:6" x14ac:dyDescent="0.25">
      <c r="A3068">
        <v>890903035</v>
      </c>
      <c r="B3068" t="s">
        <v>369</v>
      </c>
      <c r="D3068">
        <v>2015</v>
      </c>
      <c r="E3068" t="s">
        <v>441</v>
      </c>
      <c r="F3068" s="1">
        <v>44288942</v>
      </c>
    </row>
    <row r="3069" spans="1:6" x14ac:dyDescent="0.25">
      <c r="A3069">
        <v>890903035</v>
      </c>
      <c r="B3069" t="s">
        <v>369</v>
      </c>
      <c r="D3069">
        <v>2016</v>
      </c>
      <c r="E3069" t="s">
        <v>441</v>
      </c>
      <c r="F3069" s="1">
        <v>83088633</v>
      </c>
    </row>
    <row r="3070" spans="1:6" x14ac:dyDescent="0.25">
      <c r="A3070">
        <v>890903035</v>
      </c>
      <c r="B3070" t="s">
        <v>369</v>
      </c>
      <c r="D3070">
        <v>2017</v>
      </c>
      <c r="E3070" t="s">
        <v>441</v>
      </c>
      <c r="F3070" s="1">
        <v>52811103</v>
      </c>
    </row>
    <row r="3071" spans="1:6" x14ac:dyDescent="0.25">
      <c r="A3071">
        <v>890903055</v>
      </c>
      <c r="B3071" t="s">
        <v>232</v>
      </c>
      <c r="D3071">
        <v>2015</v>
      </c>
      <c r="E3071" t="s">
        <v>441</v>
      </c>
      <c r="F3071" s="1">
        <v>113606803</v>
      </c>
    </row>
    <row r="3072" spans="1:6" x14ac:dyDescent="0.25">
      <c r="A3072">
        <v>890903055</v>
      </c>
      <c r="B3072" t="s">
        <v>232</v>
      </c>
      <c r="D3072">
        <v>2016</v>
      </c>
      <c r="E3072" t="s">
        <v>441</v>
      </c>
      <c r="F3072" s="1">
        <v>8411768</v>
      </c>
    </row>
    <row r="3073" spans="1:6" x14ac:dyDescent="0.25">
      <c r="A3073">
        <v>890903055</v>
      </c>
      <c r="B3073" t="s">
        <v>232</v>
      </c>
      <c r="D3073">
        <v>2017</v>
      </c>
      <c r="E3073" t="s">
        <v>441</v>
      </c>
      <c r="F3073" s="1">
        <v>5113729</v>
      </c>
    </row>
    <row r="3074" spans="1:6" x14ac:dyDescent="0.25">
      <c r="A3074">
        <v>890905022</v>
      </c>
      <c r="B3074" t="s">
        <v>370</v>
      </c>
      <c r="D3074">
        <v>2015</v>
      </c>
      <c r="E3074" t="s">
        <v>441</v>
      </c>
      <c r="F3074" s="1">
        <v>2729147</v>
      </c>
    </row>
    <row r="3075" spans="1:6" x14ac:dyDescent="0.25">
      <c r="A3075">
        <v>890905022</v>
      </c>
      <c r="B3075" t="s">
        <v>370</v>
      </c>
      <c r="D3075">
        <v>2016</v>
      </c>
      <c r="E3075" t="s">
        <v>441</v>
      </c>
      <c r="F3075" s="1">
        <v>19463878</v>
      </c>
    </row>
    <row r="3076" spans="1:6" x14ac:dyDescent="0.25">
      <c r="A3076">
        <v>890905022</v>
      </c>
      <c r="B3076" t="s">
        <v>370</v>
      </c>
      <c r="D3076">
        <v>2017</v>
      </c>
      <c r="E3076" t="s">
        <v>441</v>
      </c>
      <c r="F3076" s="1">
        <v>5087009</v>
      </c>
    </row>
    <row r="3077" spans="1:6" x14ac:dyDescent="0.25">
      <c r="A3077">
        <v>890908097</v>
      </c>
      <c r="B3077" t="s">
        <v>377</v>
      </c>
      <c r="D3077">
        <v>2016</v>
      </c>
      <c r="E3077" t="s">
        <v>441</v>
      </c>
      <c r="F3077" s="1">
        <v>1319910</v>
      </c>
    </row>
    <row r="3078" spans="1:6" x14ac:dyDescent="0.25">
      <c r="A3078">
        <v>890908097</v>
      </c>
      <c r="B3078" t="s">
        <v>377</v>
      </c>
      <c r="D3078">
        <v>2017</v>
      </c>
      <c r="E3078" t="s">
        <v>441</v>
      </c>
      <c r="F3078" s="1">
        <v>2238789</v>
      </c>
    </row>
    <row r="3079" spans="1:6" x14ac:dyDescent="0.25">
      <c r="A3079">
        <v>890908901</v>
      </c>
      <c r="B3079" t="s">
        <v>372</v>
      </c>
      <c r="D3079">
        <v>2015</v>
      </c>
      <c r="E3079" t="s">
        <v>441</v>
      </c>
      <c r="F3079" s="1">
        <v>4536836</v>
      </c>
    </row>
    <row r="3080" spans="1:6" x14ac:dyDescent="0.25">
      <c r="A3080">
        <v>890908901</v>
      </c>
      <c r="B3080" t="s">
        <v>372</v>
      </c>
      <c r="D3080">
        <v>2016</v>
      </c>
      <c r="E3080" t="s">
        <v>441</v>
      </c>
      <c r="F3080" s="1">
        <v>7762370</v>
      </c>
    </row>
    <row r="3081" spans="1:6" x14ac:dyDescent="0.25">
      <c r="A3081">
        <v>890908901</v>
      </c>
      <c r="B3081" t="s">
        <v>372</v>
      </c>
      <c r="D3081">
        <v>2017</v>
      </c>
      <c r="E3081" t="s">
        <v>441</v>
      </c>
      <c r="F3081" s="1">
        <v>4412763</v>
      </c>
    </row>
    <row r="3082" spans="1:6" x14ac:dyDescent="0.25">
      <c r="A3082">
        <v>890910447</v>
      </c>
      <c r="B3082" t="s">
        <v>300</v>
      </c>
      <c r="D3082">
        <v>2016</v>
      </c>
      <c r="E3082" t="s">
        <v>441</v>
      </c>
      <c r="F3082" s="1">
        <v>1278926</v>
      </c>
    </row>
    <row r="3083" spans="1:6" x14ac:dyDescent="0.25">
      <c r="A3083">
        <v>890910447</v>
      </c>
      <c r="B3083" t="s">
        <v>300</v>
      </c>
      <c r="D3083">
        <v>2017</v>
      </c>
      <c r="E3083" t="s">
        <v>441</v>
      </c>
      <c r="F3083" s="1">
        <v>416014</v>
      </c>
    </row>
    <row r="3084" spans="1:6" x14ac:dyDescent="0.25">
      <c r="A3084">
        <v>890911431</v>
      </c>
      <c r="B3084" t="s">
        <v>378</v>
      </c>
      <c r="D3084">
        <v>2016</v>
      </c>
      <c r="E3084" t="s">
        <v>441</v>
      </c>
      <c r="F3084" s="1">
        <v>63393162</v>
      </c>
    </row>
    <row r="3085" spans="1:6" x14ac:dyDescent="0.25">
      <c r="A3085">
        <v>890911431</v>
      </c>
      <c r="B3085" t="s">
        <v>378</v>
      </c>
      <c r="D3085">
        <v>2017</v>
      </c>
      <c r="E3085" t="s">
        <v>441</v>
      </c>
      <c r="F3085" s="1">
        <v>11146189</v>
      </c>
    </row>
    <row r="3086" spans="1:6" x14ac:dyDescent="0.25">
      <c r="A3086">
        <v>890920656</v>
      </c>
      <c r="B3086" t="s">
        <v>302</v>
      </c>
      <c r="D3086">
        <v>2016</v>
      </c>
      <c r="E3086" t="s">
        <v>441</v>
      </c>
      <c r="F3086" s="1">
        <v>3129998</v>
      </c>
    </row>
    <row r="3087" spans="1:6" x14ac:dyDescent="0.25">
      <c r="A3087">
        <v>890920656</v>
      </c>
      <c r="B3087" t="s">
        <v>302</v>
      </c>
      <c r="D3087">
        <v>2017</v>
      </c>
      <c r="E3087" t="s">
        <v>441</v>
      </c>
      <c r="F3087" s="1">
        <v>1044304</v>
      </c>
    </row>
    <row r="3088" spans="1:6" x14ac:dyDescent="0.25">
      <c r="A3088">
        <v>890928186</v>
      </c>
      <c r="B3088" t="s">
        <v>303</v>
      </c>
      <c r="D3088">
        <v>2016</v>
      </c>
      <c r="E3088" t="s">
        <v>441</v>
      </c>
      <c r="F3088" s="1">
        <v>8203316</v>
      </c>
    </row>
    <row r="3089" spans="1:6" x14ac:dyDescent="0.25">
      <c r="A3089">
        <v>890928186</v>
      </c>
      <c r="B3089" t="s">
        <v>303</v>
      </c>
      <c r="D3089">
        <v>2017</v>
      </c>
      <c r="E3089" t="s">
        <v>441</v>
      </c>
      <c r="F3089" s="1">
        <v>3163845</v>
      </c>
    </row>
    <row r="3090" spans="1:6" x14ac:dyDescent="0.25">
      <c r="A3090">
        <v>890932424</v>
      </c>
      <c r="B3090" t="s">
        <v>379</v>
      </c>
      <c r="D3090">
        <v>2016</v>
      </c>
      <c r="E3090" t="s">
        <v>441</v>
      </c>
      <c r="F3090" s="1">
        <v>43074558</v>
      </c>
    </row>
    <row r="3091" spans="1:6" x14ac:dyDescent="0.25">
      <c r="A3091">
        <v>890932424</v>
      </c>
      <c r="B3091" t="s">
        <v>379</v>
      </c>
      <c r="D3091">
        <v>2017</v>
      </c>
      <c r="E3091" t="s">
        <v>441</v>
      </c>
      <c r="F3091" s="1">
        <v>8696120</v>
      </c>
    </row>
    <row r="3092" spans="1:6" x14ac:dyDescent="0.25">
      <c r="A3092">
        <v>890939355</v>
      </c>
      <c r="B3092" t="s">
        <v>35</v>
      </c>
      <c r="D3092">
        <v>2015</v>
      </c>
      <c r="E3092" t="s">
        <v>441</v>
      </c>
      <c r="F3092" s="1">
        <v>2111941</v>
      </c>
    </row>
    <row r="3093" spans="1:6" x14ac:dyDescent="0.25">
      <c r="A3093">
        <v>890939355</v>
      </c>
      <c r="B3093" t="s">
        <v>35</v>
      </c>
      <c r="D3093">
        <v>2016</v>
      </c>
      <c r="E3093" t="s">
        <v>441</v>
      </c>
      <c r="F3093" s="1">
        <v>7157504</v>
      </c>
    </row>
    <row r="3094" spans="1:6" x14ac:dyDescent="0.25">
      <c r="A3094">
        <v>890939355</v>
      </c>
      <c r="B3094" t="s">
        <v>35</v>
      </c>
      <c r="D3094">
        <v>2017</v>
      </c>
      <c r="E3094" t="s">
        <v>441</v>
      </c>
      <c r="F3094" s="1">
        <v>876920</v>
      </c>
    </row>
    <row r="3095" spans="1:6" x14ac:dyDescent="0.25">
      <c r="A3095">
        <v>890940026</v>
      </c>
      <c r="B3095" t="s">
        <v>304</v>
      </c>
      <c r="D3095">
        <v>2016</v>
      </c>
      <c r="E3095" t="s">
        <v>441</v>
      </c>
      <c r="F3095" s="1">
        <v>3046998</v>
      </c>
    </row>
    <row r="3096" spans="1:6" x14ac:dyDescent="0.25">
      <c r="A3096">
        <v>890940026</v>
      </c>
      <c r="B3096" t="s">
        <v>304</v>
      </c>
      <c r="D3096">
        <v>2017</v>
      </c>
      <c r="E3096" t="s">
        <v>441</v>
      </c>
      <c r="F3096" s="1">
        <v>-966193</v>
      </c>
    </row>
    <row r="3097" spans="1:6" x14ac:dyDescent="0.25">
      <c r="A3097">
        <v>900018975</v>
      </c>
      <c r="B3097" t="s">
        <v>376</v>
      </c>
      <c r="D3097">
        <v>2015</v>
      </c>
      <c r="E3097" t="s">
        <v>441</v>
      </c>
      <c r="F3097" s="1">
        <v>11988815</v>
      </c>
    </row>
    <row r="3098" spans="1:6" x14ac:dyDescent="0.25">
      <c r="A3098">
        <v>900018975</v>
      </c>
      <c r="B3098" t="s">
        <v>376</v>
      </c>
      <c r="D3098">
        <v>2016</v>
      </c>
      <c r="E3098" t="s">
        <v>441</v>
      </c>
      <c r="F3098" s="1">
        <v>19194684</v>
      </c>
    </row>
    <row r="3099" spans="1:6" x14ac:dyDescent="0.25">
      <c r="A3099">
        <v>900018975</v>
      </c>
      <c r="B3099" t="s">
        <v>376</v>
      </c>
      <c r="D3099">
        <v>2017</v>
      </c>
      <c r="E3099" t="s">
        <v>441</v>
      </c>
      <c r="F3099" s="1">
        <v>4066751</v>
      </c>
    </row>
    <row r="3100" spans="1:6" x14ac:dyDescent="0.25">
      <c r="A3100">
        <v>900035722</v>
      </c>
      <c r="B3100" t="s">
        <v>298</v>
      </c>
      <c r="D3100">
        <v>2016</v>
      </c>
      <c r="E3100" t="s">
        <v>441</v>
      </c>
      <c r="F3100" s="1">
        <v>1204450</v>
      </c>
    </row>
    <row r="3101" spans="1:6" x14ac:dyDescent="0.25">
      <c r="A3101">
        <v>900035722</v>
      </c>
      <c r="B3101" t="s">
        <v>298</v>
      </c>
      <c r="D3101">
        <v>2017</v>
      </c>
      <c r="E3101" t="s">
        <v>441</v>
      </c>
      <c r="F3101" s="1">
        <v>461890</v>
      </c>
    </row>
    <row r="3102" spans="1:6" x14ac:dyDescent="0.25">
      <c r="A3102">
        <v>900087151</v>
      </c>
      <c r="B3102" t="s">
        <v>383</v>
      </c>
      <c r="D3102">
        <v>2016</v>
      </c>
      <c r="E3102" t="s">
        <v>441</v>
      </c>
      <c r="F3102" s="1">
        <v>417286306</v>
      </c>
    </row>
    <row r="3103" spans="1:6" x14ac:dyDescent="0.25">
      <c r="A3103">
        <v>900087151</v>
      </c>
      <c r="B3103" t="s">
        <v>383</v>
      </c>
      <c r="D3103">
        <v>2017</v>
      </c>
      <c r="E3103" t="s">
        <v>441</v>
      </c>
      <c r="F3103" s="1">
        <v>184698570</v>
      </c>
    </row>
    <row r="3104" spans="1:6" x14ac:dyDescent="0.25">
      <c r="A3104">
        <v>900139110</v>
      </c>
      <c r="B3104" t="s">
        <v>301</v>
      </c>
      <c r="D3104">
        <v>2016</v>
      </c>
      <c r="E3104" t="s">
        <v>441</v>
      </c>
      <c r="F3104" s="1">
        <v>4202728</v>
      </c>
    </row>
    <row r="3105" spans="1:6" x14ac:dyDescent="0.25">
      <c r="A3105">
        <v>900139110</v>
      </c>
      <c r="B3105" t="s">
        <v>301</v>
      </c>
      <c r="D3105">
        <v>2017</v>
      </c>
      <c r="E3105" t="s">
        <v>441</v>
      </c>
      <c r="F3105" s="1">
        <v>3890470</v>
      </c>
    </row>
    <row r="3106" spans="1:6" x14ac:dyDescent="0.25">
      <c r="A3106">
        <v>900190385</v>
      </c>
      <c r="B3106" t="s">
        <v>380</v>
      </c>
      <c r="D3106">
        <v>2015</v>
      </c>
      <c r="E3106" t="s">
        <v>441</v>
      </c>
      <c r="F3106" s="1">
        <v>-33079022</v>
      </c>
    </row>
    <row r="3107" spans="1:6" x14ac:dyDescent="0.25">
      <c r="A3107">
        <v>900190385</v>
      </c>
      <c r="B3107" t="s">
        <v>380</v>
      </c>
      <c r="D3107">
        <v>2016</v>
      </c>
      <c r="E3107" t="s">
        <v>441</v>
      </c>
      <c r="F3107" s="1">
        <v>-97940994</v>
      </c>
    </row>
    <row r="3108" spans="1:6" x14ac:dyDescent="0.25">
      <c r="A3108">
        <v>900190385</v>
      </c>
      <c r="B3108" t="s">
        <v>380</v>
      </c>
      <c r="D3108">
        <v>2017</v>
      </c>
      <c r="E3108" t="s">
        <v>441</v>
      </c>
      <c r="F3108" s="1">
        <v>-55487499</v>
      </c>
    </row>
    <row r="3109" spans="1:6" x14ac:dyDescent="0.25">
      <c r="A3109">
        <v>900192242</v>
      </c>
      <c r="B3109" t="s">
        <v>381</v>
      </c>
      <c r="D3109">
        <v>2016</v>
      </c>
      <c r="E3109" t="s">
        <v>441</v>
      </c>
      <c r="F3109" s="1">
        <v>54583582</v>
      </c>
    </row>
    <row r="3110" spans="1:6" x14ac:dyDescent="0.25">
      <c r="A3110">
        <v>900192242</v>
      </c>
      <c r="B3110" t="s">
        <v>381</v>
      </c>
      <c r="D3110">
        <v>2017</v>
      </c>
      <c r="E3110" t="s">
        <v>441</v>
      </c>
      <c r="F3110" s="1">
        <v>-77303643</v>
      </c>
    </row>
    <row r="3111" spans="1:6" x14ac:dyDescent="0.25">
      <c r="A3111">
        <v>900192242</v>
      </c>
      <c r="B3111" t="s">
        <v>381</v>
      </c>
      <c r="D3111" t="s">
        <v>398</v>
      </c>
      <c r="E3111" t="s">
        <v>441</v>
      </c>
      <c r="F3111" s="1">
        <v>17085315</v>
      </c>
    </row>
    <row r="3112" spans="1:6" x14ac:dyDescent="0.25">
      <c r="A3112">
        <v>900192242</v>
      </c>
      <c r="B3112" t="s">
        <v>381</v>
      </c>
      <c r="D3112" t="s">
        <v>399</v>
      </c>
      <c r="E3112" t="s">
        <v>441</v>
      </c>
      <c r="F3112" s="1">
        <v>23974367</v>
      </c>
    </row>
    <row r="3113" spans="1:6" x14ac:dyDescent="0.25">
      <c r="A3113">
        <v>900192242</v>
      </c>
      <c r="B3113" t="s">
        <v>381</v>
      </c>
      <c r="D3113" t="s">
        <v>402</v>
      </c>
      <c r="E3113" t="s">
        <v>441</v>
      </c>
      <c r="F3113" s="1">
        <v>-28766080</v>
      </c>
    </row>
    <row r="3114" spans="1:6" x14ac:dyDescent="0.25">
      <c r="A3114">
        <v>900192726</v>
      </c>
      <c r="B3114" t="s">
        <v>382</v>
      </c>
      <c r="D3114">
        <v>2016</v>
      </c>
      <c r="E3114" t="s">
        <v>441</v>
      </c>
      <c r="F3114" s="1">
        <v>435202</v>
      </c>
    </row>
    <row r="3115" spans="1:6" x14ac:dyDescent="0.25">
      <c r="A3115">
        <v>900192726</v>
      </c>
      <c r="B3115" t="s">
        <v>382</v>
      </c>
      <c r="D3115">
        <v>2017</v>
      </c>
      <c r="E3115" t="s">
        <v>441</v>
      </c>
      <c r="F3115" s="1">
        <v>273145</v>
      </c>
    </row>
    <row r="3116" spans="1:6" x14ac:dyDescent="0.25">
      <c r="A3116">
        <v>900193192</v>
      </c>
      <c r="B3116" t="s">
        <v>305</v>
      </c>
      <c r="D3116">
        <v>2016</v>
      </c>
      <c r="E3116" t="s">
        <v>441</v>
      </c>
      <c r="F3116" s="1">
        <v>204838</v>
      </c>
    </row>
    <row r="3117" spans="1:6" x14ac:dyDescent="0.25">
      <c r="A3117">
        <v>900193192</v>
      </c>
      <c r="B3117" t="s">
        <v>305</v>
      </c>
      <c r="D3117">
        <v>2017</v>
      </c>
      <c r="E3117" t="s">
        <v>441</v>
      </c>
      <c r="F3117" s="1">
        <v>-1107462</v>
      </c>
    </row>
    <row r="3118" spans="1:6" x14ac:dyDescent="0.25">
      <c r="A3118">
        <v>900205547</v>
      </c>
      <c r="B3118" t="s">
        <v>233</v>
      </c>
      <c r="D3118">
        <v>2015</v>
      </c>
      <c r="E3118" t="s">
        <v>441</v>
      </c>
      <c r="F3118" s="1">
        <v>-1015551</v>
      </c>
    </row>
    <row r="3119" spans="1:6" x14ac:dyDescent="0.25">
      <c r="A3119">
        <v>900205547</v>
      </c>
      <c r="B3119" t="s">
        <v>233</v>
      </c>
      <c r="D3119">
        <v>2016</v>
      </c>
      <c r="E3119" t="s">
        <v>441</v>
      </c>
      <c r="F3119" s="1">
        <v>646238</v>
      </c>
    </row>
    <row r="3120" spans="1:6" x14ac:dyDescent="0.25">
      <c r="A3120">
        <v>900205547</v>
      </c>
      <c r="B3120" t="s">
        <v>233</v>
      </c>
      <c r="D3120">
        <v>2017</v>
      </c>
      <c r="E3120" t="s">
        <v>441</v>
      </c>
      <c r="F3120" s="1">
        <v>-368731</v>
      </c>
    </row>
    <row r="3121" spans="1:6" x14ac:dyDescent="0.25">
      <c r="A3121">
        <v>900206480</v>
      </c>
      <c r="B3121" t="s">
        <v>306</v>
      </c>
      <c r="D3121">
        <v>2016</v>
      </c>
      <c r="E3121" t="s">
        <v>441</v>
      </c>
      <c r="F3121" s="1">
        <v>3989654</v>
      </c>
    </row>
    <row r="3122" spans="1:6" x14ac:dyDescent="0.25">
      <c r="A3122">
        <v>900206480</v>
      </c>
      <c r="B3122" t="s">
        <v>306</v>
      </c>
      <c r="D3122">
        <v>2017</v>
      </c>
      <c r="E3122" t="s">
        <v>441</v>
      </c>
      <c r="F3122" s="1">
        <v>2048472</v>
      </c>
    </row>
    <row r="3123" spans="1:6" x14ac:dyDescent="0.25">
      <c r="A3123">
        <v>900206483</v>
      </c>
      <c r="B3123" t="s">
        <v>307</v>
      </c>
      <c r="D3123">
        <v>2016</v>
      </c>
      <c r="E3123" t="s">
        <v>441</v>
      </c>
      <c r="F3123" s="1">
        <v>788178</v>
      </c>
    </row>
    <row r="3124" spans="1:6" x14ac:dyDescent="0.25">
      <c r="A3124">
        <v>900206483</v>
      </c>
      <c r="B3124" t="s">
        <v>307</v>
      </c>
      <c r="D3124">
        <v>2017</v>
      </c>
      <c r="E3124" t="s">
        <v>441</v>
      </c>
      <c r="F3124" s="1">
        <v>445290</v>
      </c>
    </row>
    <row r="3125" spans="1:6" x14ac:dyDescent="0.25">
      <c r="A3125">
        <v>900315057</v>
      </c>
      <c r="B3125" t="s">
        <v>385</v>
      </c>
      <c r="D3125">
        <v>2016</v>
      </c>
      <c r="E3125" t="s">
        <v>441</v>
      </c>
      <c r="F3125" s="1">
        <v>602508</v>
      </c>
    </row>
    <row r="3126" spans="1:6" x14ac:dyDescent="0.25">
      <c r="A3126">
        <v>900315057</v>
      </c>
      <c r="B3126" t="s">
        <v>385</v>
      </c>
      <c r="D3126">
        <v>2017</v>
      </c>
      <c r="E3126" t="s">
        <v>441</v>
      </c>
      <c r="F3126" s="1">
        <v>458935</v>
      </c>
    </row>
    <row r="3127" spans="1:6" x14ac:dyDescent="0.25">
      <c r="A3127">
        <v>900378893</v>
      </c>
      <c r="B3127" t="s">
        <v>386</v>
      </c>
      <c r="D3127">
        <v>2015</v>
      </c>
      <c r="E3127" t="s">
        <v>441</v>
      </c>
      <c r="F3127" s="1">
        <v>6376414</v>
      </c>
    </row>
    <row r="3128" spans="1:6" x14ac:dyDescent="0.25">
      <c r="A3128">
        <v>900378893</v>
      </c>
      <c r="B3128" t="s">
        <v>386</v>
      </c>
      <c r="D3128">
        <v>2016</v>
      </c>
      <c r="E3128" t="s">
        <v>441</v>
      </c>
      <c r="F3128" s="1">
        <v>25361316</v>
      </c>
    </row>
    <row r="3129" spans="1:6" x14ac:dyDescent="0.25">
      <c r="A3129">
        <v>900378893</v>
      </c>
      <c r="B3129" t="s">
        <v>386</v>
      </c>
      <c r="D3129">
        <v>2017</v>
      </c>
      <c r="E3129" t="s">
        <v>441</v>
      </c>
      <c r="F3129" s="1">
        <v>7391592</v>
      </c>
    </row>
    <row r="3130" spans="1:6" x14ac:dyDescent="0.25">
      <c r="A3130">
        <v>900390238</v>
      </c>
      <c r="B3130" t="s">
        <v>177</v>
      </c>
      <c r="D3130">
        <v>2016</v>
      </c>
      <c r="E3130" t="s">
        <v>441</v>
      </c>
      <c r="F3130" s="1">
        <v>46910479</v>
      </c>
    </row>
    <row r="3131" spans="1:6" x14ac:dyDescent="0.25">
      <c r="A3131">
        <v>900390238</v>
      </c>
      <c r="B3131" t="s">
        <v>177</v>
      </c>
      <c r="D3131">
        <v>2017</v>
      </c>
      <c r="E3131" t="s">
        <v>441</v>
      </c>
      <c r="F3131" s="1">
        <v>5015971</v>
      </c>
    </row>
    <row r="3132" spans="1:6" x14ac:dyDescent="0.25">
      <c r="A3132">
        <v>900390238</v>
      </c>
      <c r="B3132" t="s">
        <v>177</v>
      </c>
      <c r="D3132" t="s">
        <v>398</v>
      </c>
      <c r="E3132" t="s">
        <v>441</v>
      </c>
      <c r="F3132" s="1">
        <v>20539222</v>
      </c>
    </row>
    <row r="3133" spans="1:6" x14ac:dyDescent="0.25">
      <c r="A3133">
        <v>900390238</v>
      </c>
      <c r="B3133" t="s">
        <v>177</v>
      </c>
      <c r="D3133" t="s">
        <v>399</v>
      </c>
      <c r="E3133" t="s">
        <v>441</v>
      </c>
      <c r="F3133" s="1">
        <v>23213661</v>
      </c>
    </row>
    <row r="3134" spans="1:6" x14ac:dyDescent="0.25">
      <c r="A3134">
        <v>900390238</v>
      </c>
      <c r="B3134" t="s">
        <v>177</v>
      </c>
      <c r="D3134" t="s">
        <v>402</v>
      </c>
      <c r="E3134" t="s">
        <v>441</v>
      </c>
      <c r="F3134" s="1">
        <v>33470407</v>
      </c>
    </row>
    <row r="3135" spans="1:6" x14ac:dyDescent="0.25">
      <c r="A3135">
        <v>900413588</v>
      </c>
      <c r="B3135" t="s">
        <v>37</v>
      </c>
      <c r="D3135">
        <v>2016</v>
      </c>
      <c r="E3135" t="s">
        <v>441</v>
      </c>
      <c r="F3135" s="1">
        <v>6125818</v>
      </c>
    </row>
    <row r="3136" spans="1:6" x14ac:dyDescent="0.25">
      <c r="A3136">
        <v>900413588</v>
      </c>
      <c r="B3136" t="s">
        <v>37</v>
      </c>
      <c r="D3136">
        <v>2017</v>
      </c>
      <c r="E3136" t="s">
        <v>441</v>
      </c>
      <c r="F3136" s="1">
        <v>2155617</v>
      </c>
    </row>
    <row r="3137" spans="1:6" x14ac:dyDescent="0.25">
      <c r="A3137">
        <v>900521357</v>
      </c>
      <c r="B3137" t="s">
        <v>175</v>
      </c>
      <c r="D3137">
        <v>2016</v>
      </c>
      <c r="E3137" t="s">
        <v>441</v>
      </c>
      <c r="F3137" s="1">
        <v>8646904</v>
      </c>
    </row>
    <row r="3138" spans="1:6" x14ac:dyDescent="0.25">
      <c r="A3138">
        <v>900521357</v>
      </c>
      <c r="B3138" t="s">
        <v>175</v>
      </c>
      <c r="D3138">
        <v>2017</v>
      </c>
      <c r="E3138" t="s">
        <v>441</v>
      </c>
      <c r="F3138" s="1">
        <v>10767208</v>
      </c>
    </row>
    <row r="3139" spans="1:6" x14ac:dyDescent="0.25">
      <c r="A3139">
        <v>900535441</v>
      </c>
      <c r="B3139" t="s">
        <v>308</v>
      </c>
      <c r="D3139">
        <v>2016</v>
      </c>
      <c r="E3139" t="s">
        <v>441</v>
      </c>
      <c r="F3139" s="1">
        <v>-611</v>
      </c>
    </row>
    <row r="3140" spans="1:6" x14ac:dyDescent="0.25">
      <c r="A3140">
        <v>900535441</v>
      </c>
      <c r="B3140" t="s">
        <v>308</v>
      </c>
      <c r="D3140">
        <v>2017</v>
      </c>
      <c r="E3140" t="s">
        <v>441</v>
      </c>
      <c r="F3140" s="1">
        <v>-8663</v>
      </c>
    </row>
    <row r="3141" spans="1:6" x14ac:dyDescent="0.25">
      <c r="A3141">
        <v>900668954</v>
      </c>
      <c r="B3141" t="s">
        <v>387</v>
      </c>
      <c r="D3141">
        <v>2016</v>
      </c>
      <c r="E3141" t="s">
        <v>441</v>
      </c>
      <c r="F3141" s="1">
        <v>1713354</v>
      </c>
    </row>
    <row r="3142" spans="1:6" x14ac:dyDescent="0.25">
      <c r="A3142">
        <v>900668954</v>
      </c>
      <c r="B3142" t="s">
        <v>387</v>
      </c>
      <c r="D3142">
        <v>2017</v>
      </c>
      <c r="E3142" t="s">
        <v>441</v>
      </c>
      <c r="F3142" s="1">
        <v>408814</v>
      </c>
    </row>
    <row r="3143" spans="1:6" x14ac:dyDescent="0.25">
      <c r="A3143">
        <v>900749166</v>
      </c>
      <c r="B3143" t="s">
        <v>182</v>
      </c>
      <c r="D3143">
        <v>2016</v>
      </c>
      <c r="E3143" t="s">
        <v>441</v>
      </c>
      <c r="F3143" s="1">
        <v>33733142</v>
      </c>
    </row>
    <row r="3144" spans="1:6" x14ac:dyDescent="0.25">
      <c r="A3144">
        <v>900749166</v>
      </c>
      <c r="B3144" t="s">
        <v>182</v>
      </c>
      <c r="D3144">
        <v>2017</v>
      </c>
      <c r="E3144" t="s">
        <v>441</v>
      </c>
      <c r="F3144" s="1">
        <v>-799793</v>
      </c>
    </row>
    <row r="3145" spans="1:6" x14ac:dyDescent="0.25">
      <c r="A3145">
        <v>900797732</v>
      </c>
      <c r="B3145" t="s">
        <v>181</v>
      </c>
      <c r="D3145">
        <v>2015</v>
      </c>
      <c r="E3145" t="s">
        <v>441</v>
      </c>
      <c r="F3145" s="1">
        <v>-3102365</v>
      </c>
    </row>
    <row r="3146" spans="1:6" x14ac:dyDescent="0.25">
      <c r="A3146">
        <v>900797732</v>
      </c>
      <c r="B3146" t="s">
        <v>181</v>
      </c>
      <c r="D3146">
        <v>2016</v>
      </c>
      <c r="E3146" t="s">
        <v>441</v>
      </c>
      <c r="F3146" s="1">
        <v>13980784</v>
      </c>
    </row>
    <row r="3147" spans="1:6" x14ac:dyDescent="0.25">
      <c r="A3147">
        <v>900797732</v>
      </c>
      <c r="B3147" t="s">
        <v>181</v>
      </c>
      <c r="D3147">
        <v>2017</v>
      </c>
      <c r="E3147" t="s">
        <v>441</v>
      </c>
      <c r="F3147" s="1">
        <v>-11304999</v>
      </c>
    </row>
    <row r="3148" spans="1:6" x14ac:dyDescent="0.25">
      <c r="A3148">
        <v>900818642</v>
      </c>
      <c r="B3148" t="s">
        <v>169</v>
      </c>
      <c r="D3148">
        <v>2016</v>
      </c>
      <c r="E3148" t="s">
        <v>441</v>
      </c>
      <c r="F3148" s="1">
        <v>11610014</v>
      </c>
    </row>
    <row r="3149" spans="1:6" x14ac:dyDescent="0.25">
      <c r="A3149">
        <v>900818642</v>
      </c>
      <c r="B3149" t="s">
        <v>169</v>
      </c>
      <c r="D3149">
        <v>2017</v>
      </c>
      <c r="E3149" t="s">
        <v>441</v>
      </c>
      <c r="F3149" s="1">
        <v>14174945</v>
      </c>
    </row>
    <row r="3150" spans="1:6" x14ac:dyDescent="0.25">
      <c r="A3150">
        <v>800014246</v>
      </c>
      <c r="B3150" t="s">
        <v>332</v>
      </c>
      <c r="D3150">
        <v>2016</v>
      </c>
      <c r="E3150" t="s">
        <v>439</v>
      </c>
      <c r="F3150" s="1">
        <v>-10185517</v>
      </c>
    </row>
    <row r="3151" spans="1:6" x14ac:dyDescent="0.25">
      <c r="A3151">
        <v>800014246</v>
      </c>
      <c r="B3151" t="s">
        <v>332</v>
      </c>
      <c r="D3151">
        <v>2017</v>
      </c>
      <c r="E3151" t="s">
        <v>439</v>
      </c>
      <c r="F3151" s="1">
        <v>7731331</v>
      </c>
    </row>
    <row r="3152" spans="1:6" x14ac:dyDescent="0.25">
      <c r="A3152">
        <v>800028455</v>
      </c>
      <c r="B3152" t="s">
        <v>0</v>
      </c>
      <c r="D3152">
        <v>2016</v>
      </c>
      <c r="E3152" t="s">
        <v>439</v>
      </c>
      <c r="F3152" s="1">
        <v>179589</v>
      </c>
    </row>
    <row r="3153" spans="1:6" x14ac:dyDescent="0.25">
      <c r="A3153">
        <v>800093117</v>
      </c>
      <c r="B3153" t="s">
        <v>334</v>
      </c>
      <c r="D3153">
        <v>2016</v>
      </c>
      <c r="E3153" t="s">
        <v>439</v>
      </c>
      <c r="F3153" s="1">
        <v>66055168</v>
      </c>
    </row>
    <row r="3154" spans="1:6" x14ac:dyDescent="0.25">
      <c r="A3154">
        <v>800093117</v>
      </c>
      <c r="B3154" t="s">
        <v>334</v>
      </c>
      <c r="D3154">
        <v>2017</v>
      </c>
      <c r="E3154" t="s">
        <v>439</v>
      </c>
      <c r="F3154" s="1">
        <v>36671773</v>
      </c>
    </row>
    <row r="3155" spans="1:6" x14ac:dyDescent="0.25">
      <c r="A3155">
        <v>800094968</v>
      </c>
      <c r="B3155" t="s">
        <v>336</v>
      </c>
      <c r="D3155">
        <v>2016</v>
      </c>
      <c r="E3155" t="s">
        <v>439</v>
      </c>
      <c r="F3155" s="1">
        <v>74916170</v>
      </c>
    </row>
    <row r="3156" spans="1:6" x14ac:dyDescent="0.25">
      <c r="A3156">
        <v>800094968</v>
      </c>
      <c r="B3156" t="s">
        <v>336</v>
      </c>
      <c r="D3156">
        <v>2017</v>
      </c>
      <c r="E3156" t="s">
        <v>439</v>
      </c>
      <c r="F3156" s="1">
        <v>24613982</v>
      </c>
    </row>
    <row r="3157" spans="1:6" x14ac:dyDescent="0.25">
      <c r="A3157">
        <v>800095951</v>
      </c>
      <c r="B3157" t="s">
        <v>338</v>
      </c>
      <c r="D3157">
        <v>2016</v>
      </c>
      <c r="E3157" t="s">
        <v>439</v>
      </c>
      <c r="F3157" s="1">
        <v>3293232</v>
      </c>
    </row>
    <row r="3158" spans="1:6" x14ac:dyDescent="0.25">
      <c r="A3158">
        <v>800095951</v>
      </c>
      <c r="B3158" t="s">
        <v>338</v>
      </c>
      <c r="D3158">
        <v>2017</v>
      </c>
      <c r="E3158" t="s">
        <v>439</v>
      </c>
      <c r="F3158" s="1">
        <v>2758165</v>
      </c>
    </row>
    <row r="3159" spans="1:6" x14ac:dyDescent="0.25">
      <c r="A3159">
        <v>800140959</v>
      </c>
      <c r="B3159" t="s">
        <v>340</v>
      </c>
      <c r="D3159">
        <v>2016</v>
      </c>
      <c r="E3159" t="s">
        <v>439</v>
      </c>
      <c r="F3159" s="1">
        <v>4034952</v>
      </c>
    </row>
    <row r="3160" spans="1:6" x14ac:dyDescent="0.25">
      <c r="A3160">
        <v>800140959</v>
      </c>
      <c r="B3160" t="s">
        <v>340</v>
      </c>
      <c r="D3160">
        <v>2017</v>
      </c>
      <c r="E3160" t="s">
        <v>439</v>
      </c>
      <c r="F3160" s="1">
        <v>2972756</v>
      </c>
    </row>
    <row r="3161" spans="1:6" x14ac:dyDescent="0.25">
      <c r="A3161">
        <v>800173155</v>
      </c>
      <c r="B3161" t="s">
        <v>341</v>
      </c>
      <c r="D3161">
        <v>2015</v>
      </c>
      <c r="E3161" t="s">
        <v>439</v>
      </c>
      <c r="F3161" s="1">
        <v>78158326</v>
      </c>
    </row>
    <row r="3162" spans="1:6" x14ac:dyDescent="0.25">
      <c r="A3162">
        <v>800173155</v>
      </c>
      <c r="B3162" t="s">
        <v>341</v>
      </c>
      <c r="D3162">
        <v>2016</v>
      </c>
      <c r="E3162" t="s">
        <v>439</v>
      </c>
      <c r="F3162" s="1">
        <v>45799222</v>
      </c>
    </row>
    <row r="3163" spans="1:6" x14ac:dyDescent="0.25">
      <c r="A3163">
        <v>800173155</v>
      </c>
      <c r="B3163" t="s">
        <v>341</v>
      </c>
      <c r="D3163">
        <v>2017</v>
      </c>
      <c r="E3163" t="s">
        <v>439</v>
      </c>
      <c r="F3163" s="1">
        <v>29151768</v>
      </c>
    </row>
    <row r="3164" spans="1:6" x14ac:dyDescent="0.25">
      <c r="A3164">
        <v>800182330</v>
      </c>
      <c r="B3164" t="s">
        <v>342</v>
      </c>
      <c r="D3164">
        <v>2016</v>
      </c>
      <c r="E3164" t="s">
        <v>439</v>
      </c>
      <c r="F3164" s="1">
        <v>14445236</v>
      </c>
    </row>
    <row r="3165" spans="1:6" x14ac:dyDescent="0.25">
      <c r="A3165">
        <v>800182330</v>
      </c>
      <c r="B3165" t="s">
        <v>342</v>
      </c>
      <c r="D3165">
        <v>2017</v>
      </c>
      <c r="E3165" t="s">
        <v>439</v>
      </c>
      <c r="F3165" s="1">
        <v>6217672</v>
      </c>
    </row>
    <row r="3166" spans="1:6" x14ac:dyDescent="0.25">
      <c r="A3166">
        <v>800185295</v>
      </c>
      <c r="B3166" t="s">
        <v>344</v>
      </c>
      <c r="D3166">
        <v>2015</v>
      </c>
      <c r="E3166" t="s">
        <v>439</v>
      </c>
      <c r="F3166" s="1">
        <v>47465778</v>
      </c>
    </row>
    <row r="3167" spans="1:6" x14ac:dyDescent="0.25">
      <c r="A3167">
        <v>800185295</v>
      </c>
      <c r="B3167" t="s">
        <v>344</v>
      </c>
      <c r="D3167">
        <v>2016</v>
      </c>
      <c r="E3167" t="s">
        <v>439</v>
      </c>
      <c r="F3167" s="1">
        <v>106177682</v>
      </c>
    </row>
    <row r="3168" spans="1:6" x14ac:dyDescent="0.25">
      <c r="A3168">
        <v>800185295</v>
      </c>
      <c r="B3168" t="s">
        <v>344</v>
      </c>
      <c r="D3168">
        <v>2017</v>
      </c>
      <c r="E3168" t="s">
        <v>439</v>
      </c>
      <c r="F3168" s="1">
        <v>36024523</v>
      </c>
    </row>
    <row r="3169" spans="1:6" x14ac:dyDescent="0.25">
      <c r="A3169">
        <v>800200598</v>
      </c>
      <c r="B3169" t="s">
        <v>345</v>
      </c>
      <c r="D3169">
        <v>2016</v>
      </c>
      <c r="E3169" t="s">
        <v>439</v>
      </c>
      <c r="F3169" s="1">
        <v>25115891</v>
      </c>
    </row>
    <row r="3170" spans="1:6" x14ac:dyDescent="0.25">
      <c r="A3170">
        <v>800200598</v>
      </c>
      <c r="B3170" t="s">
        <v>345</v>
      </c>
      <c r="D3170">
        <v>2017</v>
      </c>
      <c r="E3170" t="s">
        <v>439</v>
      </c>
      <c r="F3170" s="1">
        <v>18604434</v>
      </c>
    </row>
    <row r="3171" spans="1:6" x14ac:dyDescent="0.25">
      <c r="A3171">
        <v>800208146</v>
      </c>
      <c r="B3171" t="s">
        <v>346</v>
      </c>
      <c r="D3171">
        <v>2016</v>
      </c>
      <c r="E3171" t="s">
        <v>439</v>
      </c>
      <c r="F3171" s="1">
        <v>43574598</v>
      </c>
    </row>
    <row r="3172" spans="1:6" x14ac:dyDescent="0.25">
      <c r="A3172">
        <v>800208146</v>
      </c>
      <c r="B3172" t="s">
        <v>346</v>
      </c>
      <c r="D3172">
        <v>2017</v>
      </c>
      <c r="E3172" t="s">
        <v>439</v>
      </c>
      <c r="F3172" s="1">
        <v>31261171</v>
      </c>
    </row>
    <row r="3173" spans="1:6" x14ac:dyDescent="0.25">
      <c r="A3173">
        <v>800233881</v>
      </c>
      <c r="B3173" t="s">
        <v>161</v>
      </c>
      <c r="D3173">
        <v>2016</v>
      </c>
      <c r="E3173" t="s">
        <v>439</v>
      </c>
      <c r="F3173" s="1">
        <v>31149392</v>
      </c>
    </row>
    <row r="3174" spans="1:6" x14ac:dyDescent="0.25">
      <c r="A3174">
        <v>800233881</v>
      </c>
      <c r="B3174" t="s">
        <v>161</v>
      </c>
      <c r="D3174">
        <v>2017</v>
      </c>
      <c r="E3174" t="s">
        <v>439</v>
      </c>
      <c r="F3174" s="1">
        <v>-27817439</v>
      </c>
    </row>
    <row r="3175" spans="1:6" x14ac:dyDescent="0.25">
      <c r="A3175">
        <v>800240724</v>
      </c>
      <c r="B3175" t="s">
        <v>348</v>
      </c>
      <c r="D3175">
        <v>2016</v>
      </c>
      <c r="E3175" t="s">
        <v>439</v>
      </c>
      <c r="F3175" s="1">
        <v>25537359</v>
      </c>
    </row>
    <row r="3176" spans="1:6" x14ac:dyDescent="0.25">
      <c r="A3176">
        <v>800240724</v>
      </c>
      <c r="B3176" t="s">
        <v>348</v>
      </c>
      <c r="D3176">
        <v>2017</v>
      </c>
      <c r="E3176" t="s">
        <v>439</v>
      </c>
      <c r="F3176" s="1">
        <v>8723405</v>
      </c>
    </row>
    <row r="3177" spans="1:6" x14ac:dyDescent="0.25">
      <c r="A3177">
        <v>811032292</v>
      </c>
      <c r="B3177" t="s">
        <v>349</v>
      </c>
      <c r="D3177">
        <v>2016</v>
      </c>
      <c r="E3177" t="s">
        <v>439</v>
      </c>
      <c r="F3177" s="1">
        <v>36007764</v>
      </c>
    </row>
    <row r="3178" spans="1:6" x14ac:dyDescent="0.25">
      <c r="A3178">
        <v>811032292</v>
      </c>
      <c r="B3178" t="s">
        <v>349</v>
      </c>
      <c r="D3178">
        <v>2017</v>
      </c>
      <c r="E3178" t="s">
        <v>439</v>
      </c>
      <c r="F3178" s="1">
        <v>19565012</v>
      </c>
    </row>
    <row r="3179" spans="1:6" x14ac:dyDescent="0.25">
      <c r="A3179">
        <v>830023542</v>
      </c>
      <c r="B3179" t="s">
        <v>146</v>
      </c>
      <c r="D3179">
        <v>2015</v>
      </c>
      <c r="E3179" t="s">
        <v>439</v>
      </c>
      <c r="F3179" s="1">
        <v>11861919</v>
      </c>
    </row>
    <row r="3180" spans="1:6" x14ac:dyDescent="0.25">
      <c r="A3180">
        <v>830023542</v>
      </c>
      <c r="B3180" t="s">
        <v>146</v>
      </c>
      <c r="D3180">
        <v>2016</v>
      </c>
      <c r="E3180" t="s">
        <v>439</v>
      </c>
      <c r="F3180" s="1">
        <v>30182386</v>
      </c>
    </row>
    <row r="3181" spans="1:6" x14ac:dyDescent="0.25">
      <c r="A3181">
        <v>830023542</v>
      </c>
      <c r="B3181" t="s">
        <v>146</v>
      </c>
      <c r="D3181">
        <v>2017</v>
      </c>
      <c r="E3181" t="s">
        <v>439</v>
      </c>
      <c r="F3181" s="1">
        <v>21152117</v>
      </c>
    </row>
    <row r="3182" spans="1:6" x14ac:dyDescent="0.25">
      <c r="A3182">
        <v>830058272</v>
      </c>
      <c r="B3182" t="s">
        <v>352</v>
      </c>
      <c r="D3182">
        <v>2015</v>
      </c>
      <c r="E3182" t="s">
        <v>439</v>
      </c>
      <c r="F3182" s="1">
        <v>325449</v>
      </c>
    </row>
    <row r="3183" spans="1:6" x14ac:dyDescent="0.25">
      <c r="A3183">
        <v>830058272</v>
      </c>
      <c r="B3183" t="s">
        <v>352</v>
      </c>
      <c r="D3183">
        <v>2016</v>
      </c>
      <c r="E3183" t="s">
        <v>439</v>
      </c>
      <c r="F3183" s="1">
        <v>-3991294</v>
      </c>
    </row>
    <row r="3184" spans="1:6" x14ac:dyDescent="0.25">
      <c r="A3184">
        <v>830058272</v>
      </c>
      <c r="B3184" t="s">
        <v>352</v>
      </c>
      <c r="D3184">
        <v>2017</v>
      </c>
      <c r="E3184" t="s">
        <v>439</v>
      </c>
      <c r="F3184" s="1">
        <v>-11388992</v>
      </c>
    </row>
    <row r="3185" spans="1:6" x14ac:dyDescent="0.25">
      <c r="A3185">
        <v>830094920</v>
      </c>
      <c r="B3185" t="s">
        <v>350</v>
      </c>
      <c r="D3185">
        <v>2016</v>
      </c>
      <c r="E3185" t="s">
        <v>439</v>
      </c>
      <c r="F3185" s="1">
        <v>147837952</v>
      </c>
    </row>
    <row r="3186" spans="1:6" x14ac:dyDescent="0.25">
      <c r="A3186">
        <v>830094920</v>
      </c>
      <c r="B3186" t="s">
        <v>350</v>
      </c>
      <c r="D3186">
        <v>2017</v>
      </c>
      <c r="E3186" t="s">
        <v>439</v>
      </c>
      <c r="F3186" s="1">
        <v>46257925</v>
      </c>
    </row>
    <row r="3187" spans="1:6" x14ac:dyDescent="0.25">
      <c r="A3187">
        <v>830097620</v>
      </c>
      <c r="B3187" t="s">
        <v>290</v>
      </c>
      <c r="D3187">
        <v>2016</v>
      </c>
      <c r="E3187" t="s">
        <v>439</v>
      </c>
      <c r="F3187" s="1">
        <v>231307</v>
      </c>
    </row>
    <row r="3188" spans="1:6" x14ac:dyDescent="0.25">
      <c r="A3188">
        <v>830097620</v>
      </c>
      <c r="B3188" t="s">
        <v>290</v>
      </c>
      <c r="D3188">
        <v>2017</v>
      </c>
      <c r="E3188" t="s">
        <v>439</v>
      </c>
      <c r="F3188" s="1">
        <v>645893</v>
      </c>
    </row>
    <row r="3189" spans="1:6" x14ac:dyDescent="0.25">
      <c r="A3189">
        <v>830116629</v>
      </c>
      <c r="B3189" t="s">
        <v>354</v>
      </c>
      <c r="D3189">
        <v>2016</v>
      </c>
      <c r="E3189" t="s">
        <v>439</v>
      </c>
      <c r="F3189" s="1">
        <v>536069</v>
      </c>
    </row>
    <row r="3190" spans="1:6" x14ac:dyDescent="0.25">
      <c r="A3190">
        <v>830116629</v>
      </c>
      <c r="B3190" t="s">
        <v>354</v>
      </c>
      <c r="D3190">
        <v>2017</v>
      </c>
      <c r="E3190" t="s">
        <v>439</v>
      </c>
      <c r="F3190" s="1">
        <v>-384</v>
      </c>
    </row>
    <row r="3191" spans="1:6" x14ac:dyDescent="0.25">
      <c r="A3191">
        <v>830124992</v>
      </c>
      <c r="B3191" t="s">
        <v>357</v>
      </c>
      <c r="D3191">
        <v>2015</v>
      </c>
      <c r="E3191" t="s">
        <v>439</v>
      </c>
      <c r="F3191" s="1">
        <v>1289860</v>
      </c>
    </row>
    <row r="3192" spans="1:6" x14ac:dyDescent="0.25">
      <c r="A3192">
        <v>830124992</v>
      </c>
      <c r="B3192" t="s">
        <v>357</v>
      </c>
      <c r="D3192">
        <v>2016</v>
      </c>
      <c r="E3192" t="s">
        <v>439</v>
      </c>
      <c r="F3192" s="1">
        <v>246090</v>
      </c>
    </row>
    <row r="3193" spans="1:6" x14ac:dyDescent="0.25">
      <c r="A3193">
        <v>830124992</v>
      </c>
      <c r="B3193" t="s">
        <v>357</v>
      </c>
      <c r="D3193">
        <v>2017</v>
      </c>
      <c r="E3193" t="s">
        <v>439</v>
      </c>
      <c r="F3193" s="1">
        <v>1158143</v>
      </c>
    </row>
    <row r="3194" spans="1:6" x14ac:dyDescent="0.25">
      <c r="A3194">
        <v>860000656</v>
      </c>
      <c r="B3194" t="s">
        <v>221</v>
      </c>
      <c r="D3194">
        <v>2015</v>
      </c>
      <c r="E3194" t="s">
        <v>439</v>
      </c>
      <c r="F3194" s="1">
        <v>13766598</v>
      </c>
    </row>
    <row r="3195" spans="1:6" x14ac:dyDescent="0.25">
      <c r="A3195">
        <v>860000656</v>
      </c>
      <c r="B3195" t="s">
        <v>221</v>
      </c>
      <c r="D3195">
        <v>2016</v>
      </c>
      <c r="E3195" t="s">
        <v>439</v>
      </c>
      <c r="F3195" s="1">
        <v>19863688</v>
      </c>
    </row>
    <row r="3196" spans="1:6" x14ac:dyDescent="0.25">
      <c r="A3196">
        <v>860000656</v>
      </c>
      <c r="B3196" t="s">
        <v>221</v>
      </c>
      <c r="D3196">
        <v>2017</v>
      </c>
      <c r="E3196" t="s">
        <v>439</v>
      </c>
      <c r="F3196" s="1">
        <v>10251389</v>
      </c>
    </row>
    <row r="3197" spans="1:6" x14ac:dyDescent="0.25">
      <c r="A3197">
        <v>860001986</v>
      </c>
      <c r="B3197" t="s">
        <v>293</v>
      </c>
      <c r="D3197">
        <v>2016</v>
      </c>
      <c r="E3197" t="s">
        <v>439</v>
      </c>
      <c r="F3197" s="1">
        <v>6794038</v>
      </c>
    </row>
    <row r="3198" spans="1:6" x14ac:dyDescent="0.25">
      <c r="A3198">
        <v>860001986</v>
      </c>
      <c r="B3198" t="s">
        <v>293</v>
      </c>
      <c r="D3198">
        <v>2017</v>
      </c>
      <c r="E3198" t="s">
        <v>439</v>
      </c>
      <c r="F3198" s="1">
        <v>6228159</v>
      </c>
    </row>
    <row r="3199" spans="1:6" x14ac:dyDescent="0.25">
      <c r="A3199">
        <v>860002837</v>
      </c>
      <c r="B3199" t="s">
        <v>227</v>
      </c>
      <c r="D3199">
        <v>2015</v>
      </c>
      <c r="E3199" t="s">
        <v>439</v>
      </c>
      <c r="F3199" s="1">
        <v>-8638930</v>
      </c>
    </row>
    <row r="3200" spans="1:6" x14ac:dyDescent="0.25">
      <c r="A3200">
        <v>860002837</v>
      </c>
      <c r="B3200" t="s">
        <v>227</v>
      </c>
      <c r="D3200">
        <v>2016</v>
      </c>
      <c r="E3200" t="s">
        <v>439</v>
      </c>
      <c r="F3200" s="1">
        <v>-8203796</v>
      </c>
    </row>
    <row r="3201" spans="1:6" x14ac:dyDescent="0.25">
      <c r="A3201">
        <v>860002837</v>
      </c>
      <c r="B3201" t="s">
        <v>227</v>
      </c>
      <c r="D3201">
        <v>2017</v>
      </c>
      <c r="E3201" t="s">
        <v>439</v>
      </c>
      <c r="F3201" s="1">
        <v>610914</v>
      </c>
    </row>
    <row r="3202" spans="1:6" x14ac:dyDescent="0.25">
      <c r="A3202">
        <v>860009250</v>
      </c>
      <c r="B3202" t="s">
        <v>362</v>
      </c>
      <c r="D3202">
        <v>2016</v>
      </c>
      <c r="E3202" t="s">
        <v>439</v>
      </c>
      <c r="F3202" s="1">
        <v>4411832</v>
      </c>
    </row>
    <row r="3203" spans="1:6" x14ac:dyDescent="0.25">
      <c r="A3203">
        <v>860009250</v>
      </c>
      <c r="B3203" t="s">
        <v>362</v>
      </c>
      <c r="D3203">
        <v>2017</v>
      </c>
      <c r="E3203" t="s">
        <v>439</v>
      </c>
      <c r="F3203" s="1">
        <v>3965455</v>
      </c>
    </row>
    <row r="3204" spans="1:6" x14ac:dyDescent="0.25">
      <c r="A3204">
        <v>860014285</v>
      </c>
      <c r="B3204" t="s">
        <v>356</v>
      </c>
      <c r="D3204">
        <v>2016</v>
      </c>
      <c r="E3204" t="s">
        <v>439</v>
      </c>
      <c r="F3204" s="1">
        <v>2415038</v>
      </c>
    </row>
    <row r="3205" spans="1:6" x14ac:dyDescent="0.25">
      <c r="A3205">
        <v>860014285</v>
      </c>
      <c r="B3205" t="s">
        <v>356</v>
      </c>
      <c r="D3205">
        <v>2017</v>
      </c>
      <c r="E3205" t="s">
        <v>439</v>
      </c>
      <c r="F3205" s="1">
        <v>1051101</v>
      </c>
    </row>
    <row r="3206" spans="1:6" x14ac:dyDescent="0.25">
      <c r="A3206">
        <v>860031361</v>
      </c>
      <c r="B3206" t="s">
        <v>297</v>
      </c>
      <c r="D3206">
        <v>2016</v>
      </c>
      <c r="E3206" t="s">
        <v>439</v>
      </c>
      <c r="F3206" s="1">
        <v>10099390</v>
      </c>
    </row>
    <row r="3207" spans="1:6" x14ac:dyDescent="0.25">
      <c r="A3207">
        <v>860031361</v>
      </c>
      <c r="B3207" t="s">
        <v>297</v>
      </c>
      <c r="D3207">
        <v>2017</v>
      </c>
      <c r="E3207" t="s">
        <v>439</v>
      </c>
      <c r="F3207" s="1">
        <v>638724</v>
      </c>
    </row>
    <row r="3208" spans="1:6" x14ac:dyDescent="0.25">
      <c r="A3208">
        <v>860035996</v>
      </c>
      <c r="B3208" t="s">
        <v>229</v>
      </c>
      <c r="D3208">
        <v>2015</v>
      </c>
      <c r="E3208" t="s">
        <v>439</v>
      </c>
      <c r="F3208" s="1">
        <v>-875399</v>
      </c>
    </row>
    <row r="3209" spans="1:6" x14ac:dyDescent="0.25">
      <c r="A3209">
        <v>860035996</v>
      </c>
      <c r="B3209" t="s">
        <v>229</v>
      </c>
      <c r="D3209">
        <v>2016</v>
      </c>
      <c r="E3209" t="s">
        <v>439</v>
      </c>
      <c r="F3209" s="1">
        <v>-9846030</v>
      </c>
    </row>
    <row r="3210" spans="1:6" x14ac:dyDescent="0.25">
      <c r="A3210">
        <v>860035996</v>
      </c>
      <c r="B3210" t="s">
        <v>229</v>
      </c>
      <c r="D3210">
        <v>2017</v>
      </c>
      <c r="E3210" t="s">
        <v>439</v>
      </c>
      <c r="F3210" s="1">
        <v>3654328</v>
      </c>
    </row>
    <row r="3211" spans="1:6" x14ac:dyDescent="0.25">
      <c r="A3211">
        <v>860058070</v>
      </c>
      <c r="B3211" t="s">
        <v>364</v>
      </c>
      <c r="D3211">
        <v>2015</v>
      </c>
      <c r="E3211" t="s">
        <v>439</v>
      </c>
      <c r="F3211" s="1">
        <v>109843979</v>
      </c>
    </row>
    <row r="3212" spans="1:6" x14ac:dyDescent="0.25">
      <c r="A3212">
        <v>860058070</v>
      </c>
      <c r="B3212" t="s">
        <v>364</v>
      </c>
      <c r="D3212">
        <v>2016</v>
      </c>
      <c r="E3212" t="s">
        <v>439</v>
      </c>
      <c r="F3212" s="1">
        <v>146912628</v>
      </c>
    </row>
    <row r="3213" spans="1:6" x14ac:dyDescent="0.25">
      <c r="A3213">
        <v>860058070</v>
      </c>
      <c r="B3213" t="s">
        <v>364</v>
      </c>
      <c r="D3213">
        <v>2017</v>
      </c>
      <c r="E3213" t="s">
        <v>439</v>
      </c>
      <c r="F3213" s="1">
        <v>66038891</v>
      </c>
    </row>
    <row r="3214" spans="1:6" x14ac:dyDescent="0.25">
      <c r="A3214">
        <v>860059851</v>
      </c>
      <c r="B3214" t="s">
        <v>365</v>
      </c>
      <c r="D3214">
        <v>2015</v>
      </c>
      <c r="E3214" t="s">
        <v>439</v>
      </c>
      <c r="F3214" s="1">
        <v>4298879</v>
      </c>
    </row>
    <row r="3215" spans="1:6" x14ac:dyDescent="0.25">
      <c r="A3215">
        <v>860059851</v>
      </c>
      <c r="B3215" t="s">
        <v>365</v>
      </c>
      <c r="D3215">
        <v>2016</v>
      </c>
      <c r="E3215" t="s">
        <v>439</v>
      </c>
      <c r="F3215" s="1">
        <v>8515196</v>
      </c>
    </row>
    <row r="3216" spans="1:6" x14ac:dyDescent="0.25">
      <c r="A3216">
        <v>860059851</v>
      </c>
      <c r="B3216" t="s">
        <v>365</v>
      </c>
      <c r="D3216">
        <v>2017</v>
      </c>
      <c r="E3216" t="s">
        <v>439</v>
      </c>
      <c r="F3216" s="1">
        <v>2067318</v>
      </c>
    </row>
    <row r="3217" spans="1:6" x14ac:dyDescent="0.25">
      <c r="A3217">
        <v>860067697</v>
      </c>
      <c r="B3217" t="s">
        <v>359</v>
      </c>
      <c r="D3217">
        <v>2016</v>
      </c>
      <c r="E3217" t="s">
        <v>439</v>
      </c>
      <c r="F3217" s="1">
        <v>2703370</v>
      </c>
    </row>
    <row r="3218" spans="1:6" x14ac:dyDescent="0.25">
      <c r="A3218">
        <v>860067697</v>
      </c>
      <c r="B3218" t="s">
        <v>359</v>
      </c>
      <c r="D3218">
        <v>2017</v>
      </c>
      <c r="E3218" t="s">
        <v>439</v>
      </c>
      <c r="F3218" s="1">
        <v>2894649</v>
      </c>
    </row>
    <row r="3219" spans="1:6" x14ac:dyDescent="0.25">
      <c r="A3219">
        <v>860077099</v>
      </c>
      <c r="B3219" t="s">
        <v>371</v>
      </c>
      <c r="D3219">
        <v>2016</v>
      </c>
      <c r="E3219" t="s">
        <v>439</v>
      </c>
      <c r="F3219" s="1">
        <v>7846682</v>
      </c>
    </row>
    <row r="3220" spans="1:6" x14ac:dyDescent="0.25">
      <c r="A3220">
        <v>860077099</v>
      </c>
      <c r="B3220" t="s">
        <v>371</v>
      </c>
      <c r="D3220">
        <v>2017</v>
      </c>
      <c r="E3220" t="s">
        <v>439</v>
      </c>
      <c r="F3220" s="1">
        <v>5044652</v>
      </c>
    </row>
    <row r="3221" spans="1:6" x14ac:dyDescent="0.25">
      <c r="A3221">
        <v>860078977</v>
      </c>
      <c r="B3221" t="s">
        <v>144</v>
      </c>
      <c r="D3221">
        <v>2016</v>
      </c>
      <c r="E3221" t="s">
        <v>439</v>
      </c>
      <c r="F3221" s="1">
        <v>-21964</v>
      </c>
    </row>
    <row r="3222" spans="1:6" x14ac:dyDescent="0.25">
      <c r="A3222">
        <v>860354402</v>
      </c>
      <c r="B3222" t="s">
        <v>295</v>
      </c>
      <c r="D3222">
        <v>2016</v>
      </c>
      <c r="E3222" t="s">
        <v>439</v>
      </c>
      <c r="F3222" s="1">
        <v>1522967</v>
      </c>
    </row>
    <row r="3223" spans="1:6" x14ac:dyDescent="0.25">
      <c r="A3223">
        <v>860354402</v>
      </c>
      <c r="B3223" t="s">
        <v>295</v>
      </c>
      <c r="D3223">
        <v>2017</v>
      </c>
      <c r="E3223" t="s">
        <v>439</v>
      </c>
      <c r="F3223" s="1">
        <v>454849</v>
      </c>
    </row>
    <row r="3224" spans="1:6" x14ac:dyDescent="0.25">
      <c r="A3224">
        <v>860505064</v>
      </c>
      <c r="B3224" t="s">
        <v>361</v>
      </c>
      <c r="D3224">
        <v>2016</v>
      </c>
      <c r="E3224" t="s">
        <v>439</v>
      </c>
      <c r="F3224" s="1">
        <v>967313</v>
      </c>
    </row>
    <row r="3225" spans="1:6" x14ac:dyDescent="0.25">
      <c r="A3225">
        <v>860505064</v>
      </c>
      <c r="B3225" t="s">
        <v>361</v>
      </c>
      <c r="D3225">
        <v>2017</v>
      </c>
      <c r="E3225" t="s">
        <v>439</v>
      </c>
      <c r="F3225" s="1">
        <v>489889</v>
      </c>
    </row>
    <row r="3226" spans="1:6" x14ac:dyDescent="0.25">
      <c r="A3226">
        <v>860510628</v>
      </c>
      <c r="B3226" t="s">
        <v>373</v>
      </c>
      <c r="D3226">
        <v>2015</v>
      </c>
      <c r="E3226" t="s">
        <v>439</v>
      </c>
      <c r="F3226" s="1">
        <v>11142861</v>
      </c>
    </row>
    <row r="3227" spans="1:6" x14ac:dyDescent="0.25">
      <c r="A3227">
        <v>860510628</v>
      </c>
      <c r="B3227" t="s">
        <v>373</v>
      </c>
      <c r="D3227">
        <v>2016</v>
      </c>
      <c r="E3227" t="s">
        <v>439</v>
      </c>
      <c r="F3227" s="1">
        <v>2657486</v>
      </c>
    </row>
    <row r="3228" spans="1:6" x14ac:dyDescent="0.25">
      <c r="A3228">
        <v>860510628</v>
      </c>
      <c r="B3228" t="s">
        <v>373</v>
      </c>
      <c r="D3228">
        <v>2017</v>
      </c>
      <c r="E3228" t="s">
        <v>439</v>
      </c>
      <c r="F3228" s="1">
        <v>9620526</v>
      </c>
    </row>
    <row r="3229" spans="1:6" x14ac:dyDescent="0.25">
      <c r="A3229">
        <v>860515523</v>
      </c>
      <c r="B3229" t="s">
        <v>231</v>
      </c>
      <c r="D3229">
        <v>2015</v>
      </c>
      <c r="E3229" t="s">
        <v>439</v>
      </c>
      <c r="F3229" s="1">
        <v>336433</v>
      </c>
    </row>
    <row r="3230" spans="1:6" x14ac:dyDescent="0.25">
      <c r="A3230">
        <v>860515523</v>
      </c>
      <c r="B3230" t="s">
        <v>231</v>
      </c>
      <c r="D3230">
        <v>2016</v>
      </c>
      <c r="E3230" t="s">
        <v>439</v>
      </c>
      <c r="F3230" s="1">
        <v>1231794</v>
      </c>
    </row>
    <row r="3231" spans="1:6" x14ac:dyDescent="0.25">
      <c r="A3231">
        <v>860515523</v>
      </c>
      <c r="B3231" t="s">
        <v>231</v>
      </c>
      <c r="D3231">
        <v>2017</v>
      </c>
      <c r="E3231" t="s">
        <v>439</v>
      </c>
      <c r="F3231" s="1">
        <v>833290</v>
      </c>
    </row>
    <row r="3232" spans="1:6" x14ac:dyDescent="0.25">
      <c r="A3232">
        <v>860527800</v>
      </c>
      <c r="B3232" t="s">
        <v>296</v>
      </c>
      <c r="D3232">
        <v>2016</v>
      </c>
      <c r="E3232" t="s">
        <v>439</v>
      </c>
      <c r="F3232" s="1">
        <v>15554392</v>
      </c>
    </row>
    <row r="3233" spans="1:6" x14ac:dyDescent="0.25">
      <c r="A3233">
        <v>860527800</v>
      </c>
      <c r="B3233" t="s">
        <v>296</v>
      </c>
      <c r="D3233">
        <v>2017</v>
      </c>
      <c r="E3233" t="s">
        <v>439</v>
      </c>
      <c r="F3233" s="1">
        <v>6159356</v>
      </c>
    </row>
    <row r="3234" spans="1:6" x14ac:dyDescent="0.25">
      <c r="A3234">
        <v>860532790</v>
      </c>
      <c r="B3234" t="s">
        <v>374</v>
      </c>
      <c r="D3234">
        <v>2016</v>
      </c>
      <c r="E3234" t="s">
        <v>439</v>
      </c>
      <c r="F3234" s="1">
        <v>1298092</v>
      </c>
    </row>
    <row r="3235" spans="1:6" x14ac:dyDescent="0.25">
      <c r="A3235">
        <v>860532790</v>
      </c>
      <c r="B3235" t="s">
        <v>374</v>
      </c>
      <c r="D3235">
        <v>2017</v>
      </c>
      <c r="E3235" t="s">
        <v>439</v>
      </c>
      <c r="F3235" s="1">
        <v>501584</v>
      </c>
    </row>
    <row r="3236" spans="1:6" x14ac:dyDescent="0.25">
      <c r="A3236">
        <v>890205645</v>
      </c>
      <c r="B3236" t="s">
        <v>166</v>
      </c>
      <c r="D3236">
        <v>2016</v>
      </c>
      <c r="E3236" t="s">
        <v>439</v>
      </c>
      <c r="F3236" s="1">
        <v>26226885</v>
      </c>
    </row>
    <row r="3237" spans="1:6" x14ac:dyDescent="0.25">
      <c r="A3237">
        <v>890205645</v>
      </c>
      <c r="B3237" t="s">
        <v>166</v>
      </c>
      <c r="D3237">
        <v>2017</v>
      </c>
      <c r="E3237" t="s">
        <v>439</v>
      </c>
      <c r="F3237" s="1">
        <v>204494621</v>
      </c>
    </row>
    <row r="3238" spans="1:6" x14ac:dyDescent="0.25">
      <c r="A3238">
        <v>890312765</v>
      </c>
      <c r="B3238" t="s">
        <v>363</v>
      </c>
      <c r="D3238">
        <v>2016</v>
      </c>
      <c r="E3238" t="s">
        <v>439</v>
      </c>
      <c r="F3238" s="1">
        <v>-54604190</v>
      </c>
    </row>
    <row r="3239" spans="1:6" x14ac:dyDescent="0.25">
      <c r="A3239">
        <v>890312765</v>
      </c>
      <c r="B3239" t="s">
        <v>363</v>
      </c>
      <c r="D3239">
        <v>2017</v>
      </c>
      <c r="E3239" t="s">
        <v>439</v>
      </c>
      <c r="F3239" s="1">
        <v>-7292442</v>
      </c>
    </row>
    <row r="3240" spans="1:6" x14ac:dyDescent="0.25">
      <c r="A3240">
        <v>890806999</v>
      </c>
      <c r="B3240" t="s">
        <v>366</v>
      </c>
      <c r="D3240">
        <v>2016</v>
      </c>
      <c r="E3240" t="s">
        <v>439</v>
      </c>
      <c r="F3240" s="1">
        <v>1905922</v>
      </c>
    </row>
    <row r="3241" spans="1:6" x14ac:dyDescent="0.25">
      <c r="A3241">
        <v>890806999</v>
      </c>
      <c r="B3241" t="s">
        <v>366</v>
      </c>
      <c r="D3241">
        <v>2017</v>
      </c>
      <c r="E3241" t="s">
        <v>439</v>
      </c>
      <c r="F3241" s="1">
        <v>479404</v>
      </c>
    </row>
    <row r="3242" spans="1:6" x14ac:dyDescent="0.25">
      <c r="A3242">
        <v>890903035</v>
      </c>
      <c r="B3242" t="s">
        <v>369</v>
      </c>
      <c r="D3242">
        <v>2015</v>
      </c>
      <c r="E3242" t="s">
        <v>439</v>
      </c>
      <c r="F3242" s="1">
        <v>44288942</v>
      </c>
    </row>
    <row r="3243" spans="1:6" x14ac:dyDescent="0.25">
      <c r="A3243">
        <v>890903035</v>
      </c>
      <c r="B3243" t="s">
        <v>369</v>
      </c>
      <c r="D3243">
        <v>2016</v>
      </c>
      <c r="E3243" t="s">
        <v>439</v>
      </c>
      <c r="F3243" s="1">
        <v>83088633</v>
      </c>
    </row>
    <row r="3244" spans="1:6" x14ac:dyDescent="0.25">
      <c r="A3244">
        <v>890903035</v>
      </c>
      <c r="B3244" t="s">
        <v>369</v>
      </c>
      <c r="D3244">
        <v>2017</v>
      </c>
      <c r="E3244" t="s">
        <v>439</v>
      </c>
      <c r="F3244" s="1">
        <v>52811103</v>
      </c>
    </row>
    <row r="3245" spans="1:6" x14ac:dyDescent="0.25">
      <c r="A3245">
        <v>890903055</v>
      </c>
      <c r="B3245" t="s">
        <v>232</v>
      </c>
      <c r="D3245">
        <v>2015</v>
      </c>
      <c r="E3245" t="s">
        <v>439</v>
      </c>
      <c r="F3245" s="1">
        <v>113606803</v>
      </c>
    </row>
    <row r="3246" spans="1:6" x14ac:dyDescent="0.25">
      <c r="A3246">
        <v>890903055</v>
      </c>
      <c r="B3246" t="s">
        <v>232</v>
      </c>
      <c r="D3246">
        <v>2016</v>
      </c>
      <c r="E3246" t="s">
        <v>439</v>
      </c>
      <c r="F3246" s="1">
        <v>8411768</v>
      </c>
    </row>
    <row r="3247" spans="1:6" x14ac:dyDescent="0.25">
      <c r="A3247">
        <v>890903055</v>
      </c>
      <c r="B3247" t="s">
        <v>232</v>
      </c>
      <c r="D3247">
        <v>2017</v>
      </c>
      <c r="E3247" t="s">
        <v>439</v>
      </c>
      <c r="F3247" s="1">
        <v>5113729</v>
      </c>
    </row>
    <row r="3248" spans="1:6" x14ac:dyDescent="0.25">
      <c r="A3248">
        <v>890905022</v>
      </c>
      <c r="B3248" t="s">
        <v>370</v>
      </c>
      <c r="D3248">
        <v>2015</v>
      </c>
      <c r="E3248" t="s">
        <v>439</v>
      </c>
      <c r="F3248" s="1">
        <v>2729147</v>
      </c>
    </row>
    <row r="3249" spans="1:6" x14ac:dyDescent="0.25">
      <c r="A3249">
        <v>890905022</v>
      </c>
      <c r="B3249" t="s">
        <v>370</v>
      </c>
      <c r="D3249">
        <v>2016</v>
      </c>
      <c r="E3249" t="s">
        <v>439</v>
      </c>
      <c r="F3249" s="1">
        <v>19463878</v>
      </c>
    </row>
    <row r="3250" spans="1:6" x14ac:dyDescent="0.25">
      <c r="A3250">
        <v>890905022</v>
      </c>
      <c r="B3250" t="s">
        <v>370</v>
      </c>
      <c r="D3250">
        <v>2017</v>
      </c>
      <c r="E3250" t="s">
        <v>439</v>
      </c>
      <c r="F3250" s="1">
        <v>5087009</v>
      </c>
    </row>
    <row r="3251" spans="1:6" x14ac:dyDescent="0.25">
      <c r="A3251">
        <v>890908097</v>
      </c>
      <c r="B3251" t="s">
        <v>377</v>
      </c>
      <c r="D3251">
        <v>2016</v>
      </c>
      <c r="E3251" t="s">
        <v>439</v>
      </c>
      <c r="F3251" s="1">
        <v>1319910</v>
      </c>
    </row>
    <row r="3252" spans="1:6" x14ac:dyDescent="0.25">
      <c r="A3252">
        <v>890908097</v>
      </c>
      <c r="B3252" t="s">
        <v>377</v>
      </c>
      <c r="D3252">
        <v>2017</v>
      </c>
      <c r="E3252" t="s">
        <v>439</v>
      </c>
      <c r="F3252" s="1">
        <v>2238789</v>
      </c>
    </row>
    <row r="3253" spans="1:6" x14ac:dyDescent="0.25">
      <c r="A3253">
        <v>890908901</v>
      </c>
      <c r="B3253" t="s">
        <v>372</v>
      </c>
      <c r="D3253">
        <v>2015</v>
      </c>
      <c r="E3253" t="s">
        <v>439</v>
      </c>
      <c r="F3253" s="1">
        <v>4536836</v>
      </c>
    </row>
    <row r="3254" spans="1:6" x14ac:dyDescent="0.25">
      <c r="A3254">
        <v>890908901</v>
      </c>
      <c r="B3254" t="s">
        <v>372</v>
      </c>
      <c r="D3254">
        <v>2016</v>
      </c>
      <c r="E3254" t="s">
        <v>439</v>
      </c>
      <c r="F3254" s="1">
        <v>7762370</v>
      </c>
    </row>
    <row r="3255" spans="1:6" x14ac:dyDescent="0.25">
      <c r="A3255">
        <v>890908901</v>
      </c>
      <c r="B3255" t="s">
        <v>372</v>
      </c>
      <c r="D3255">
        <v>2017</v>
      </c>
      <c r="E3255" t="s">
        <v>439</v>
      </c>
      <c r="F3255" s="1">
        <v>4412763</v>
      </c>
    </row>
    <row r="3256" spans="1:6" x14ac:dyDescent="0.25">
      <c r="A3256">
        <v>890910447</v>
      </c>
      <c r="B3256" t="s">
        <v>300</v>
      </c>
      <c r="D3256">
        <v>2016</v>
      </c>
      <c r="E3256" t="s">
        <v>439</v>
      </c>
      <c r="F3256" s="1">
        <v>1278926</v>
      </c>
    </row>
    <row r="3257" spans="1:6" x14ac:dyDescent="0.25">
      <c r="A3257">
        <v>890910447</v>
      </c>
      <c r="B3257" t="s">
        <v>300</v>
      </c>
      <c r="D3257">
        <v>2017</v>
      </c>
      <c r="E3257" t="s">
        <v>439</v>
      </c>
      <c r="F3257" s="1">
        <v>416014</v>
      </c>
    </row>
    <row r="3258" spans="1:6" x14ac:dyDescent="0.25">
      <c r="A3258">
        <v>890911431</v>
      </c>
      <c r="B3258" t="s">
        <v>378</v>
      </c>
      <c r="D3258">
        <v>2016</v>
      </c>
      <c r="E3258" t="s">
        <v>439</v>
      </c>
      <c r="F3258" s="1">
        <v>63393162</v>
      </c>
    </row>
    <row r="3259" spans="1:6" x14ac:dyDescent="0.25">
      <c r="A3259">
        <v>890911431</v>
      </c>
      <c r="B3259" t="s">
        <v>378</v>
      </c>
      <c r="D3259">
        <v>2017</v>
      </c>
      <c r="E3259" t="s">
        <v>439</v>
      </c>
      <c r="F3259" s="1">
        <v>11146189</v>
      </c>
    </row>
    <row r="3260" spans="1:6" x14ac:dyDescent="0.25">
      <c r="A3260">
        <v>890920656</v>
      </c>
      <c r="B3260" t="s">
        <v>302</v>
      </c>
      <c r="D3260">
        <v>2016</v>
      </c>
      <c r="E3260" t="s">
        <v>439</v>
      </c>
      <c r="F3260" s="1">
        <v>3129998</v>
      </c>
    </row>
    <row r="3261" spans="1:6" x14ac:dyDescent="0.25">
      <c r="A3261">
        <v>890920656</v>
      </c>
      <c r="B3261" t="s">
        <v>302</v>
      </c>
      <c r="D3261">
        <v>2017</v>
      </c>
      <c r="E3261" t="s">
        <v>439</v>
      </c>
      <c r="F3261" s="1">
        <v>1044304</v>
      </c>
    </row>
    <row r="3262" spans="1:6" x14ac:dyDescent="0.25">
      <c r="A3262">
        <v>890928186</v>
      </c>
      <c r="B3262" t="s">
        <v>303</v>
      </c>
      <c r="D3262">
        <v>2016</v>
      </c>
      <c r="E3262" t="s">
        <v>439</v>
      </c>
      <c r="F3262" s="1">
        <v>8203316</v>
      </c>
    </row>
    <row r="3263" spans="1:6" x14ac:dyDescent="0.25">
      <c r="A3263">
        <v>890928186</v>
      </c>
      <c r="B3263" t="s">
        <v>303</v>
      </c>
      <c r="D3263">
        <v>2017</v>
      </c>
      <c r="E3263" t="s">
        <v>439</v>
      </c>
      <c r="F3263" s="1">
        <v>3163845</v>
      </c>
    </row>
    <row r="3264" spans="1:6" x14ac:dyDescent="0.25">
      <c r="A3264">
        <v>890932424</v>
      </c>
      <c r="B3264" t="s">
        <v>379</v>
      </c>
      <c r="D3264">
        <v>2016</v>
      </c>
      <c r="E3264" t="s">
        <v>439</v>
      </c>
      <c r="F3264" s="1">
        <v>43074558</v>
      </c>
    </row>
    <row r="3265" spans="1:6" x14ac:dyDescent="0.25">
      <c r="A3265">
        <v>890932424</v>
      </c>
      <c r="B3265" t="s">
        <v>379</v>
      </c>
      <c r="D3265">
        <v>2017</v>
      </c>
      <c r="E3265" t="s">
        <v>439</v>
      </c>
      <c r="F3265" s="1">
        <v>8696120</v>
      </c>
    </row>
    <row r="3266" spans="1:6" x14ac:dyDescent="0.25">
      <c r="A3266">
        <v>890939355</v>
      </c>
      <c r="B3266" t="s">
        <v>35</v>
      </c>
      <c r="D3266">
        <v>2015</v>
      </c>
      <c r="E3266" t="s">
        <v>439</v>
      </c>
      <c r="F3266" s="1">
        <v>702403</v>
      </c>
    </row>
    <row r="3267" spans="1:6" x14ac:dyDescent="0.25">
      <c r="A3267">
        <v>890939355</v>
      </c>
      <c r="B3267" t="s">
        <v>35</v>
      </c>
      <c r="D3267">
        <v>2016</v>
      </c>
      <c r="E3267" t="s">
        <v>439</v>
      </c>
      <c r="F3267" s="1">
        <v>7157504</v>
      </c>
    </row>
    <row r="3268" spans="1:6" x14ac:dyDescent="0.25">
      <c r="A3268">
        <v>890939355</v>
      </c>
      <c r="B3268" t="s">
        <v>35</v>
      </c>
      <c r="D3268">
        <v>2017</v>
      </c>
      <c r="E3268" t="s">
        <v>439</v>
      </c>
      <c r="F3268" s="1">
        <v>876920</v>
      </c>
    </row>
    <row r="3269" spans="1:6" x14ac:dyDescent="0.25">
      <c r="A3269">
        <v>890940026</v>
      </c>
      <c r="B3269" t="s">
        <v>304</v>
      </c>
      <c r="D3269">
        <v>2016</v>
      </c>
      <c r="E3269" t="s">
        <v>439</v>
      </c>
      <c r="F3269" s="1">
        <v>3046998</v>
      </c>
    </row>
    <row r="3270" spans="1:6" x14ac:dyDescent="0.25">
      <c r="A3270">
        <v>890940026</v>
      </c>
      <c r="B3270" t="s">
        <v>304</v>
      </c>
      <c r="D3270">
        <v>2017</v>
      </c>
      <c r="E3270" t="s">
        <v>439</v>
      </c>
      <c r="F3270" s="1">
        <v>-966193</v>
      </c>
    </row>
    <row r="3271" spans="1:6" x14ac:dyDescent="0.25">
      <c r="A3271">
        <v>900018975</v>
      </c>
      <c r="B3271" t="s">
        <v>376</v>
      </c>
      <c r="D3271">
        <v>2015</v>
      </c>
      <c r="E3271" t="s">
        <v>439</v>
      </c>
      <c r="F3271" s="1">
        <v>11988815</v>
      </c>
    </row>
    <row r="3272" spans="1:6" x14ac:dyDescent="0.25">
      <c r="A3272">
        <v>900018975</v>
      </c>
      <c r="B3272" t="s">
        <v>376</v>
      </c>
      <c r="D3272">
        <v>2016</v>
      </c>
      <c r="E3272" t="s">
        <v>439</v>
      </c>
      <c r="F3272" s="1">
        <v>19194684</v>
      </c>
    </row>
    <row r="3273" spans="1:6" x14ac:dyDescent="0.25">
      <c r="A3273">
        <v>900018975</v>
      </c>
      <c r="B3273" t="s">
        <v>376</v>
      </c>
      <c r="D3273">
        <v>2017</v>
      </c>
      <c r="E3273" t="s">
        <v>439</v>
      </c>
      <c r="F3273" s="1">
        <v>4066751</v>
      </c>
    </row>
    <row r="3274" spans="1:6" x14ac:dyDescent="0.25">
      <c r="A3274">
        <v>900035722</v>
      </c>
      <c r="B3274" t="s">
        <v>298</v>
      </c>
      <c r="D3274">
        <v>2016</v>
      </c>
      <c r="E3274" t="s">
        <v>439</v>
      </c>
      <c r="F3274" s="1">
        <v>1204450</v>
      </c>
    </row>
    <row r="3275" spans="1:6" x14ac:dyDescent="0.25">
      <c r="A3275">
        <v>900035722</v>
      </c>
      <c r="B3275" t="s">
        <v>298</v>
      </c>
      <c r="D3275">
        <v>2017</v>
      </c>
      <c r="E3275" t="s">
        <v>439</v>
      </c>
      <c r="F3275" s="1">
        <v>461890</v>
      </c>
    </row>
    <row r="3276" spans="1:6" x14ac:dyDescent="0.25">
      <c r="A3276">
        <v>900087151</v>
      </c>
      <c r="B3276" t="s">
        <v>383</v>
      </c>
      <c r="D3276">
        <v>2016</v>
      </c>
      <c r="E3276" t="s">
        <v>439</v>
      </c>
      <c r="F3276" s="1">
        <v>417286306</v>
      </c>
    </row>
    <row r="3277" spans="1:6" x14ac:dyDescent="0.25">
      <c r="A3277">
        <v>900087151</v>
      </c>
      <c r="B3277" t="s">
        <v>383</v>
      </c>
      <c r="D3277">
        <v>2017</v>
      </c>
      <c r="E3277" t="s">
        <v>439</v>
      </c>
      <c r="F3277" s="1">
        <v>184698570</v>
      </c>
    </row>
    <row r="3278" spans="1:6" x14ac:dyDescent="0.25">
      <c r="A3278">
        <v>900139110</v>
      </c>
      <c r="B3278" t="s">
        <v>301</v>
      </c>
      <c r="D3278">
        <v>2016</v>
      </c>
      <c r="E3278" t="s">
        <v>439</v>
      </c>
      <c r="F3278" s="1">
        <v>4202728</v>
      </c>
    </row>
    <row r="3279" spans="1:6" x14ac:dyDescent="0.25">
      <c r="A3279">
        <v>900139110</v>
      </c>
      <c r="B3279" t="s">
        <v>301</v>
      </c>
      <c r="D3279">
        <v>2017</v>
      </c>
      <c r="E3279" t="s">
        <v>439</v>
      </c>
      <c r="F3279" s="1">
        <v>3890470</v>
      </c>
    </row>
    <row r="3280" spans="1:6" x14ac:dyDescent="0.25">
      <c r="A3280">
        <v>900190385</v>
      </c>
      <c r="B3280" t="s">
        <v>380</v>
      </c>
      <c r="D3280">
        <v>2015</v>
      </c>
      <c r="E3280" t="s">
        <v>439</v>
      </c>
      <c r="F3280" s="1">
        <v>-33079022</v>
      </c>
    </row>
    <row r="3281" spans="1:6" x14ac:dyDescent="0.25">
      <c r="A3281">
        <v>900190385</v>
      </c>
      <c r="B3281" t="s">
        <v>380</v>
      </c>
      <c r="D3281">
        <v>2016</v>
      </c>
      <c r="E3281" t="s">
        <v>439</v>
      </c>
      <c r="F3281" s="1">
        <v>-97940994</v>
      </c>
    </row>
    <row r="3282" spans="1:6" x14ac:dyDescent="0.25">
      <c r="A3282">
        <v>900190385</v>
      </c>
      <c r="B3282" t="s">
        <v>380</v>
      </c>
      <c r="D3282">
        <v>2017</v>
      </c>
      <c r="E3282" t="s">
        <v>439</v>
      </c>
      <c r="F3282" s="1">
        <v>-55487499</v>
      </c>
    </row>
    <row r="3283" spans="1:6" x14ac:dyDescent="0.25">
      <c r="A3283">
        <v>900192242</v>
      </c>
      <c r="B3283" t="s">
        <v>381</v>
      </c>
      <c r="D3283">
        <v>2016</v>
      </c>
      <c r="E3283" t="s">
        <v>439</v>
      </c>
      <c r="F3283" s="1">
        <v>54583582</v>
      </c>
    </row>
    <row r="3284" spans="1:6" x14ac:dyDescent="0.25">
      <c r="A3284">
        <v>900192242</v>
      </c>
      <c r="B3284" t="s">
        <v>381</v>
      </c>
      <c r="D3284">
        <v>2017</v>
      </c>
      <c r="E3284" t="s">
        <v>439</v>
      </c>
      <c r="F3284" s="1">
        <v>-77303643</v>
      </c>
    </row>
    <row r="3285" spans="1:6" x14ac:dyDescent="0.25">
      <c r="A3285">
        <v>900192242</v>
      </c>
      <c r="B3285" t="s">
        <v>381</v>
      </c>
      <c r="D3285" t="s">
        <v>398</v>
      </c>
      <c r="E3285" t="s">
        <v>439</v>
      </c>
      <c r="F3285" s="1">
        <v>17085315</v>
      </c>
    </row>
    <row r="3286" spans="1:6" x14ac:dyDescent="0.25">
      <c r="A3286">
        <v>900192242</v>
      </c>
      <c r="B3286" t="s">
        <v>381</v>
      </c>
      <c r="D3286" t="s">
        <v>399</v>
      </c>
      <c r="E3286" t="s">
        <v>439</v>
      </c>
      <c r="F3286" s="1">
        <v>23974367</v>
      </c>
    </row>
    <row r="3287" spans="1:6" x14ac:dyDescent="0.25">
      <c r="A3287">
        <v>900192242</v>
      </c>
      <c r="B3287" t="s">
        <v>381</v>
      </c>
      <c r="D3287" t="s">
        <v>402</v>
      </c>
      <c r="E3287" t="s">
        <v>439</v>
      </c>
      <c r="F3287" s="1">
        <v>-28766080</v>
      </c>
    </row>
    <row r="3288" spans="1:6" x14ac:dyDescent="0.25">
      <c r="A3288">
        <v>900192726</v>
      </c>
      <c r="B3288" t="s">
        <v>382</v>
      </c>
      <c r="D3288">
        <v>2016</v>
      </c>
      <c r="E3288" t="s">
        <v>439</v>
      </c>
      <c r="F3288" s="1">
        <v>435202</v>
      </c>
    </row>
    <row r="3289" spans="1:6" x14ac:dyDescent="0.25">
      <c r="A3289">
        <v>900192726</v>
      </c>
      <c r="B3289" t="s">
        <v>382</v>
      </c>
      <c r="D3289">
        <v>2017</v>
      </c>
      <c r="E3289" t="s">
        <v>439</v>
      </c>
      <c r="F3289" s="1">
        <v>273145</v>
      </c>
    </row>
    <row r="3290" spans="1:6" x14ac:dyDescent="0.25">
      <c r="A3290">
        <v>900193192</v>
      </c>
      <c r="B3290" t="s">
        <v>305</v>
      </c>
      <c r="D3290">
        <v>2016</v>
      </c>
      <c r="E3290" t="s">
        <v>439</v>
      </c>
      <c r="F3290" s="1">
        <v>204838</v>
      </c>
    </row>
    <row r="3291" spans="1:6" x14ac:dyDescent="0.25">
      <c r="A3291">
        <v>900193192</v>
      </c>
      <c r="B3291" t="s">
        <v>305</v>
      </c>
      <c r="D3291">
        <v>2017</v>
      </c>
      <c r="E3291" t="s">
        <v>439</v>
      </c>
      <c r="F3291" s="1">
        <v>-1107462</v>
      </c>
    </row>
    <row r="3292" spans="1:6" x14ac:dyDescent="0.25">
      <c r="A3292">
        <v>900205547</v>
      </c>
      <c r="B3292" t="s">
        <v>233</v>
      </c>
      <c r="D3292">
        <v>2015</v>
      </c>
      <c r="E3292" t="s">
        <v>439</v>
      </c>
      <c r="F3292" s="1">
        <v>-1015551</v>
      </c>
    </row>
    <row r="3293" spans="1:6" x14ac:dyDescent="0.25">
      <c r="A3293">
        <v>900205547</v>
      </c>
      <c r="B3293" t="s">
        <v>233</v>
      </c>
      <c r="D3293">
        <v>2016</v>
      </c>
      <c r="E3293" t="s">
        <v>439</v>
      </c>
      <c r="F3293" s="1">
        <v>646238</v>
      </c>
    </row>
    <row r="3294" spans="1:6" x14ac:dyDescent="0.25">
      <c r="A3294">
        <v>900205547</v>
      </c>
      <c r="B3294" t="s">
        <v>233</v>
      </c>
      <c r="D3294">
        <v>2017</v>
      </c>
      <c r="E3294" t="s">
        <v>439</v>
      </c>
      <c r="F3294" s="1">
        <v>-368731</v>
      </c>
    </row>
    <row r="3295" spans="1:6" x14ac:dyDescent="0.25">
      <c r="A3295">
        <v>900206480</v>
      </c>
      <c r="B3295" t="s">
        <v>306</v>
      </c>
      <c r="D3295">
        <v>2016</v>
      </c>
      <c r="E3295" t="s">
        <v>439</v>
      </c>
      <c r="F3295" s="1">
        <v>3989654</v>
      </c>
    </row>
    <row r="3296" spans="1:6" x14ac:dyDescent="0.25">
      <c r="A3296">
        <v>900206480</v>
      </c>
      <c r="B3296" t="s">
        <v>306</v>
      </c>
      <c r="D3296">
        <v>2017</v>
      </c>
      <c r="E3296" t="s">
        <v>439</v>
      </c>
      <c r="F3296" s="1">
        <v>2048472</v>
      </c>
    </row>
    <row r="3297" spans="1:6" x14ac:dyDescent="0.25">
      <c r="A3297">
        <v>900206483</v>
      </c>
      <c r="B3297" t="s">
        <v>307</v>
      </c>
      <c r="D3297">
        <v>2016</v>
      </c>
      <c r="E3297" t="s">
        <v>439</v>
      </c>
      <c r="F3297" s="1">
        <v>788178</v>
      </c>
    </row>
    <row r="3298" spans="1:6" x14ac:dyDescent="0.25">
      <c r="A3298">
        <v>900206483</v>
      </c>
      <c r="B3298" t="s">
        <v>307</v>
      </c>
      <c r="D3298">
        <v>2017</v>
      </c>
      <c r="E3298" t="s">
        <v>439</v>
      </c>
      <c r="F3298" s="1">
        <v>445290</v>
      </c>
    </row>
    <row r="3299" spans="1:6" x14ac:dyDescent="0.25">
      <c r="A3299">
        <v>900315057</v>
      </c>
      <c r="B3299" t="s">
        <v>385</v>
      </c>
      <c r="D3299">
        <v>2016</v>
      </c>
      <c r="E3299" t="s">
        <v>439</v>
      </c>
      <c r="F3299" s="1">
        <v>602508</v>
      </c>
    </row>
    <row r="3300" spans="1:6" x14ac:dyDescent="0.25">
      <c r="A3300">
        <v>900315057</v>
      </c>
      <c r="B3300" t="s">
        <v>385</v>
      </c>
      <c r="D3300">
        <v>2017</v>
      </c>
      <c r="E3300" t="s">
        <v>439</v>
      </c>
      <c r="F3300" s="1">
        <v>458935</v>
      </c>
    </row>
    <row r="3301" spans="1:6" x14ac:dyDescent="0.25">
      <c r="A3301">
        <v>900378893</v>
      </c>
      <c r="B3301" t="s">
        <v>386</v>
      </c>
      <c r="D3301">
        <v>2015</v>
      </c>
      <c r="E3301" t="s">
        <v>439</v>
      </c>
      <c r="F3301" s="1">
        <v>6376414</v>
      </c>
    </row>
    <row r="3302" spans="1:6" x14ac:dyDescent="0.25">
      <c r="A3302">
        <v>900378893</v>
      </c>
      <c r="B3302" t="s">
        <v>386</v>
      </c>
      <c r="D3302">
        <v>2016</v>
      </c>
      <c r="E3302" t="s">
        <v>439</v>
      </c>
      <c r="F3302" s="1">
        <v>25361316</v>
      </c>
    </row>
    <row r="3303" spans="1:6" x14ac:dyDescent="0.25">
      <c r="A3303">
        <v>900378893</v>
      </c>
      <c r="B3303" t="s">
        <v>386</v>
      </c>
      <c r="D3303">
        <v>2017</v>
      </c>
      <c r="E3303" t="s">
        <v>439</v>
      </c>
      <c r="F3303" s="1">
        <v>7391592</v>
      </c>
    </row>
    <row r="3304" spans="1:6" x14ac:dyDescent="0.25">
      <c r="A3304">
        <v>900390238</v>
      </c>
      <c r="B3304" t="s">
        <v>177</v>
      </c>
      <c r="D3304">
        <v>2016</v>
      </c>
      <c r="E3304" t="s">
        <v>439</v>
      </c>
      <c r="F3304" s="1">
        <v>46910479</v>
      </c>
    </row>
    <row r="3305" spans="1:6" x14ac:dyDescent="0.25">
      <c r="A3305">
        <v>900390238</v>
      </c>
      <c r="B3305" t="s">
        <v>177</v>
      </c>
      <c r="D3305">
        <v>2017</v>
      </c>
      <c r="E3305" t="s">
        <v>439</v>
      </c>
      <c r="F3305" s="1">
        <v>5015971</v>
      </c>
    </row>
    <row r="3306" spans="1:6" x14ac:dyDescent="0.25">
      <c r="A3306">
        <v>900390238</v>
      </c>
      <c r="B3306" t="s">
        <v>177</v>
      </c>
      <c r="D3306" t="s">
        <v>398</v>
      </c>
      <c r="E3306" t="s">
        <v>439</v>
      </c>
      <c r="F3306" s="1">
        <v>20539222</v>
      </c>
    </row>
    <row r="3307" spans="1:6" x14ac:dyDescent="0.25">
      <c r="A3307">
        <v>900390238</v>
      </c>
      <c r="B3307" t="s">
        <v>177</v>
      </c>
      <c r="D3307" t="s">
        <v>399</v>
      </c>
      <c r="E3307" t="s">
        <v>439</v>
      </c>
      <c r="F3307" s="1">
        <v>23213661</v>
      </c>
    </row>
    <row r="3308" spans="1:6" x14ac:dyDescent="0.25">
      <c r="A3308">
        <v>900390238</v>
      </c>
      <c r="B3308" t="s">
        <v>177</v>
      </c>
      <c r="D3308" t="s">
        <v>402</v>
      </c>
      <c r="E3308" t="s">
        <v>439</v>
      </c>
      <c r="F3308" s="1">
        <v>33470407</v>
      </c>
    </row>
    <row r="3309" spans="1:6" x14ac:dyDescent="0.25">
      <c r="A3309">
        <v>900413588</v>
      </c>
      <c r="B3309" t="s">
        <v>37</v>
      </c>
      <c r="D3309">
        <v>2016</v>
      </c>
      <c r="E3309" t="s">
        <v>439</v>
      </c>
      <c r="F3309" s="1">
        <v>6125818</v>
      </c>
    </row>
    <row r="3310" spans="1:6" x14ac:dyDescent="0.25">
      <c r="A3310">
        <v>900413588</v>
      </c>
      <c r="B3310" t="s">
        <v>37</v>
      </c>
      <c r="D3310">
        <v>2017</v>
      </c>
      <c r="E3310" t="s">
        <v>439</v>
      </c>
      <c r="F3310" s="1">
        <v>2155617</v>
      </c>
    </row>
    <row r="3311" spans="1:6" x14ac:dyDescent="0.25">
      <c r="A3311">
        <v>900521357</v>
      </c>
      <c r="B3311" t="s">
        <v>175</v>
      </c>
      <c r="D3311">
        <v>2016</v>
      </c>
      <c r="E3311" t="s">
        <v>439</v>
      </c>
      <c r="F3311" s="1">
        <v>8646904</v>
      </c>
    </row>
    <row r="3312" spans="1:6" x14ac:dyDescent="0.25">
      <c r="A3312">
        <v>900521357</v>
      </c>
      <c r="B3312" t="s">
        <v>175</v>
      </c>
      <c r="D3312">
        <v>2017</v>
      </c>
      <c r="E3312" t="s">
        <v>439</v>
      </c>
      <c r="F3312" s="1">
        <v>10767208</v>
      </c>
    </row>
    <row r="3313" spans="1:6" x14ac:dyDescent="0.25">
      <c r="A3313">
        <v>900535441</v>
      </c>
      <c r="B3313" t="s">
        <v>308</v>
      </c>
      <c r="D3313">
        <v>2016</v>
      </c>
      <c r="E3313" t="s">
        <v>439</v>
      </c>
      <c r="F3313" s="1">
        <v>-611</v>
      </c>
    </row>
    <row r="3314" spans="1:6" x14ac:dyDescent="0.25">
      <c r="A3314">
        <v>900535441</v>
      </c>
      <c r="B3314" t="s">
        <v>308</v>
      </c>
      <c r="D3314">
        <v>2017</v>
      </c>
      <c r="E3314" t="s">
        <v>439</v>
      </c>
      <c r="F3314" s="1">
        <v>-8663</v>
      </c>
    </row>
    <row r="3315" spans="1:6" x14ac:dyDescent="0.25">
      <c r="A3315">
        <v>900668954</v>
      </c>
      <c r="B3315" t="s">
        <v>387</v>
      </c>
      <c r="D3315">
        <v>2016</v>
      </c>
      <c r="E3315" t="s">
        <v>439</v>
      </c>
      <c r="F3315" s="1">
        <v>1713354</v>
      </c>
    </row>
    <row r="3316" spans="1:6" x14ac:dyDescent="0.25">
      <c r="A3316">
        <v>900668954</v>
      </c>
      <c r="B3316" t="s">
        <v>387</v>
      </c>
      <c r="D3316">
        <v>2017</v>
      </c>
      <c r="E3316" t="s">
        <v>439</v>
      </c>
      <c r="F3316" s="1">
        <v>408814</v>
      </c>
    </row>
    <row r="3317" spans="1:6" x14ac:dyDescent="0.25">
      <c r="A3317">
        <v>900749166</v>
      </c>
      <c r="B3317" t="s">
        <v>182</v>
      </c>
      <c r="D3317">
        <v>2016</v>
      </c>
      <c r="E3317" t="s">
        <v>439</v>
      </c>
      <c r="F3317" s="1">
        <v>33733142</v>
      </c>
    </row>
    <row r="3318" spans="1:6" x14ac:dyDescent="0.25">
      <c r="A3318">
        <v>900749166</v>
      </c>
      <c r="B3318" t="s">
        <v>182</v>
      </c>
      <c r="D3318">
        <v>2017</v>
      </c>
      <c r="E3318" t="s">
        <v>439</v>
      </c>
      <c r="F3318" s="1">
        <v>-799793</v>
      </c>
    </row>
    <row r="3319" spans="1:6" x14ac:dyDescent="0.25">
      <c r="A3319">
        <v>900797732</v>
      </c>
      <c r="B3319" t="s">
        <v>181</v>
      </c>
      <c r="D3319">
        <v>2015</v>
      </c>
      <c r="E3319" t="s">
        <v>439</v>
      </c>
      <c r="F3319" s="1">
        <v>-3102365</v>
      </c>
    </row>
    <row r="3320" spans="1:6" x14ac:dyDescent="0.25">
      <c r="A3320">
        <v>900797732</v>
      </c>
      <c r="B3320" t="s">
        <v>181</v>
      </c>
      <c r="D3320">
        <v>2016</v>
      </c>
      <c r="E3320" t="s">
        <v>439</v>
      </c>
      <c r="F3320" s="1">
        <v>13980784</v>
      </c>
    </row>
    <row r="3321" spans="1:6" x14ac:dyDescent="0.25">
      <c r="A3321">
        <v>900797732</v>
      </c>
      <c r="B3321" t="s">
        <v>181</v>
      </c>
      <c r="D3321">
        <v>2017</v>
      </c>
      <c r="E3321" t="s">
        <v>439</v>
      </c>
      <c r="F3321" s="1">
        <v>-11304999</v>
      </c>
    </row>
    <row r="3322" spans="1:6" x14ac:dyDescent="0.25">
      <c r="A3322">
        <v>900818642</v>
      </c>
      <c r="B3322" t="s">
        <v>169</v>
      </c>
      <c r="D3322">
        <v>2016</v>
      </c>
      <c r="E3322" t="s">
        <v>439</v>
      </c>
      <c r="F3322" s="1">
        <v>11610014</v>
      </c>
    </row>
    <row r="3323" spans="1:6" x14ac:dyDescent="0.25">
      <c r="A3323">
        <v>900818642</v>
      </c>
      <c r="B3323" t="s">
        <v>169</v>
      </c>
      <c r="D3323">
        <v>2017</v>
      </c>
      <c r="E3323" t="s">
        <v>439</v>
      </c>
      <c r="F3323" s="1">
        <v>14174945</v>
      </c>
    </row>
    <row r="3324" spans="1:6" x14ac:dyDescent="0.25">
      <c r="A3324">
        <v>800014246</v>
      </c>
      <c r="B3324" t="s">
        <v>332</v>
      </c>
      <c r="D3324">
        <v>2016</v>
      </c>
      <c r="E3324" t="s">
        <v>415</v>
      </c>
      <c r="F3324" s="1">
        <v>6.519565056073999E-2</v>
      </c>
    </row>
    <row r="3325" spans="1:6" x14ac:dyDescent="0.25">
      <c r="A3325">
        <v>800014246</v>
      </c>
      <c r="B3325" t="s">
        <v>332</v>
      </c>
      <c r="D3325">
        <v>2017</v>
      </c>
      <c r="E3325" t="s">
        <v>415</v>
      </c>
      <c r="F3325" s="1">
        <v>6.8779075248299432E-2</v>
      </c>
    </row>
    <row r="3326" spans="1:6" x14ac:dyDescent="0.25">
      <c r="A3326">
        <v>800028455</v>
      </c>
      <c r="B3326" t="s">
        <v>0</v>
      </c>
      <c r="D3326">
        <v>2016</v>
      </c>
      <c r="E3326" t="s">
        <v>415</v>
      </c>
      <c r="F3326" s="1">
        <v>0.99999981477950284</v>
      </c>
    </row>
    <row r="3327" spans="1:6" x14ac:dyDescent="0.25">
      <c r="A3327">
        <v>800093117</v>
      </c>
      <c r="B3327" t="s">
        <v>334</v>
      </c>
      <c r="D3327">
        <v>2016</v>
      </c>
      <c r="E3327" t="s">
        <v>415</v>
      </c>
      <c r="F3327" s="1">
        <v>0.31557964724408027</v>
      </c>
    </row>
    <row r="3328" spans="1:6" x14ac:dyDescent="0.25">
      <c r="A3328">
        <v>800093117</v>
      </c>
      <c r="B3328" t="s">
        <v>334</v>
      </c>
      <c r="D3328">
        <v>2017</v>
      </c>
      <c r="E3328" t="s">
        <v>415</v>
      </c>
      <c r="F3328" s="1">
        <v>0.25069312290298124</v>
      </c>
    </row>
    <row r="3329" spans="1:6" x14ac:dyDescent="0.25">
      <c r="A3329">
        <v>800094968</v>
      </c>
      <c r="B3329" t="s">
        <v>336</v>
      </c>
      <c r="D3329">
        <v>2016</v>
      </c>
      <c r="E3329" t="s">
        <v>415</v>
      </c>
      <c r="F3329" s="1">
        <v>0.3167125874765348</v>
      </c>
    </row>
    <row r="3330" spans="1:6" x14ac:dyDescent="0.25">
      <c r="A3330">
        <v>800094968</v>
      </c>
      <c r="B3330" t="s">
        <v>336</v>
      </c>
      <c r="D3330">
        <v>2017</v>
      </c>
      <c r="E3330" t="s">
        <v>415</v>
      </c>
      <c r="F3330" s="1">
        <v>0.27174175557533342</v>
      </c>
    </row>
    <row r="3331" spans="1:6" x14ac:dyDescent="0.25">
      <c r="A3331">
        <v>800095951</v>
      </c>
      <c r="B3331" t="s">
        <v>338</v>
      </c>
      <c r="D3331">
        <v>2016</v>
      </c>
      <c r="E3331" t="s">
        <v>415</v>
      </c>
      <c r="F3331" s="1">
        <v>0.26548221826894286</v>
      </c>
    </row>
    <row r="3332" spans="1:6" x14ac:dyDescent="0.25">
      <c r="A3332">
        <v>800095951</v>
      </c>
      <c r="B3332" t="s">
        <v>338</v>
      </c>
      <c r="D3332">
        <v>2017</v>
      </c>
      <c r="E3332" t="s">
        <v>415</v>
      </c>
      <c r="F3332" s="1">
        <v>0.21817806187439243</v>
      </c>
    </row>
    <row r="3333" spans="1:6" x14ac:dyDescent="0.25">
      <c r="A3333">
        <v>800140959</v>
      </c>
      <c r="B3333" t="s">
        <v>340</v>
      </c>
      <c r="D3333">
        <v>2016</v>
      </c>
      <c r="E3333" t="s">
        <v>415</v>
      </c>
      <c r="F3333" s="1">
        <v>0.20345224256042735</v>
      </c>
    </row>
    <row r="3334" spans="1:6" x14ac:dyDescent="0.25">
      <c r="A3334">
        <v>800140959</v>
      </c>
      <c r="B3334" t="s">
        <v>340</v>
      </c>
      <c r="D3334">
        <v>2017</v>
      </c>
      <c r="E3334" t="s">
        <v>415</v>
      </c>
      <c r="F3334" s="1">
        <v>0.22974949132113634</v>
      </c>
    </row>
    <row r="3335" spans="1:6" x14ac:dyDescent="0.25">
      <c r="A3335">
        <v>800173155</v>
      </c>
      <c r="B3335" t="s">
        <v>341</v>
      </c>
      <c r="D3335">
        <v>2015</v>
      </c>
      <c r="E3335" t="s">
        <v>415</v>
      </c>
      <c r="F3335" s="1">
        <v>0.80096391596611949</v>
      </c>
    </row>
    <row r="3336" spans="1:6" x14ac:dyDescent="0.25">
      <c r="A3336">
        <v>800173155</v>
      </c>
      <c r="B3336" t="s">
        <v>341</v>
      </c>
      <c r="D3336">
        <v>2016</v>
      </c>
      <c r="E3336" t="s">
        <v>415</v>
      </c>
      <c r="F3336" s="1">
        <v>0.28534112093552244</v>
      </c>
    </row>
    <row r="3337" spans="1:6" x14ac:dyDescent="0.25">
      <c r="A3337">
        <v>800173155</v>
      </c>
      <c r="B3337" t="s">
        <v>341</v>
      </c>
      <c r="D3337">
        <v>2017</v>
      </c>
      <c r="E3337" t="s">
        <v>415</v>
      </c>
      <c r="F3337" s="1">
        <v>0.15026434380326598</v>
      </c>
    </row>
    <row r="3338" spans="1:6" x14ac:dyDescent="0.25">
      <c r="A3338">
        <v>800182330</v>
      </c>
      <c r="B3338" t="s">
        <v>342</v>
      </c>
      <c r="D3338">
        <v>2016</v>
      </c>
      <c r="E3338" t="s">
        <v>415</v>
      </c>
      <c r="F3338" s="1">
        <v>0.24838059118628938</v>
      </c>
    </row>
    <row r="3339" spans="1:6" x14ac:dyDescent="0.25">
      <c r="A3339">
        <v>800182330</v>
      </c>
      <c r="B3339" t="s">
        <v>342</v>
      </c>
      <c r="D3339">
        <v>2017</v>
      </c>
      <c r="E3339" t="s">
        <v>415</v>
      </c>
      <c r="F3339" s="1">
        <v>0.2084580585863659</v>
      </c>
    </row>
    <row r="3340" spans="1:6" x14ac:dyDescent="0.25">
      <c r="A3340">
        <v>800185295</v>
      </c>
      <c r="B3340" t="s">
        <v>344</v>
      </c>
      <c r="D3340">
        <v>2015</v>
      </c>
      <c r="E3340" t="s">
        <v>415</v>
      </c>
      <c r="F3340" s="1">
        <v>0.14539290370049246</v>
      </c>
    </row>
    <row r="3341" spans="1:6" x14ac:dyDescent="0.25">
      <c r="A3341">
        <v>800185295</v>
      </c>
      <c r="B3341" t="s">
        <v>344</v>
      </c>
      <c r="D3341">
        <v>2016</v>
      </c>
      <c r="E3341" t="s">
        <v>415</v>
      </c>
      <c r="F3341" s="1">
        <v>0.12438678742370127</v>
      </c>
    </row>
    <row r="3342" spans="1:6" x14ac:dyDescent="0.25">
      <c r="A3342">
        <v>800185295</v>
      </c>
      <c r="B3342" t="s">
        <v>344</v>
      </c>
      <c r="D3342">
        <v>2017</v>
      </c>
      <c r="E3342" t="s">
        <v>415</v>
      </c>
      <c r="F3342" s="1">
        <v>0.11117398297434389</v>
      </c>
    </row>
    <row r="3343" spans="1:6" x14ac:dyDescent="0.25">
      <c r="A3343">
        <v>800200598</v>
      </c>
      <c r="B3343" t="s">
        <v>345</v>
      </c>
      <c r="D3343">
        <v>2016</v>
      </c>
      <c r="E3343" t="s">
        <v>415</v>
      </c>
      <c r="F3343" s="1">
        <v>0.14894735767685599</v>
      </c>
    </row>
    <row r="3344" spans="1:6" x14ac:dyDescent="0.25">
      <c r="A3344">
        <v>800200598</v>
      </c>
      <c r="B3344" t="s">
        <v>345</v>
      </c>
      <c r="D3344">
        <v>2017</v>
      </c>
      <c r="E3344" t="s">
        <v>415</v>
      </c>
      <c r="F3344" s="1">
        <v>0.1471682850892348</v>
      </c>
    </row>
    <row r="3345" spans="1:6" x14ac:dyDescent="0.25">
      <c r="A3345">
        <v>800208146</v>
      </c>
      <c r="B3345" t="s">
        <v>346</v>
      </c>
      <c r="D3345">
        <v>2016</v>
      </c>
      <c r="E3345" t="s">
        <v>415</v>
      </c>
      <c r="F3345" s="1">
        <v>0.30034718903579966</v>
      </c>
    </row>
    <row r="3346" spans="1:6" x14ac:dyDescent="0.25">
      <c r="A3346">
        <v>800208146</v>
      </c>
      <c r="B3346" t="s">
        <v>346</v>
      </c>
      <c r="D3346">
        <v>2017</v>
      </c>
      <c r="E3346" t="s">
        <v>415</v>
      </c>
      <c r="F3346" s="1">
        <v>0.26992785961143828</v>
      </c>
    </row>
    <row r="3347" spans="1:6" x14ac:dyDescent="0.25">
      <c r="A3347">
        <v>800233881</v>
      </c>
      <c r="B3347" t="s">
        <v>161</v>
      </c>
      <c r="D3347">
        <v>2016</v>
      </c>
      <c r="E3347" t="s">
        <v>415</v>
      </c>
      <c r="F3347" s="1">
        <v>0.13456911538873453</v>
      </c>
    </row>
    <row r="3348" spans="1:6" x14ac:dyDescent="0.25">
      <c r="A3348">
        <v>800233881</v>
      </c>
      <c r="B3348" t="s">
        <v>161</v>
      </c>
      <c r="D3348">
        <v>2017</v>
      </c>
      <c r="E3348" t="s">
        <v>415</v>
      </c>
      <c r="F3348" s="1">
        <v>3.4149351546266207E-2</v>
      </c>
    </row>
    <row r="3349" spans="1:6" x14ac:dyDescent="0.25">
      <c r="A3349">
        <v>800240724</v>
      </c>
      <c r="B3349" t="s">
        <v>348</v>
      </c>
      <c r="D3349">
        <v>2016</v>
      </c>
      <c r="E3349" t="s">
        <v>415</v>
      </c>
      <c r="F3349" s="1">
        <v>0.10168039482694442</v>
      </c>
    </row>
    <row r="3350" spans="1:6" x14ac:dyDescent="0.25">
      <c r="A3350">
        <v>800240724</v>
      </c>
      <c r="B3350" t="s">
        <v>348</v>
      </c>
      <c r="D3350">
        <v>2017</v>
      </c>
      <c r="E3350" t="s">
        <v>415</v>
      </c>
      <c r="F3350" s="1">
        <v>6.9029411845502986E-2</v>
      </c>
    </row>
    <row r="3351" spans="1:6" x14ac:dyDescent="0.25">
      <c r="A3351">
        <v>811032292</v>
      </c>
      <c r="B3351" t="s">
        <v>349</v>
      </c>
      <c r="D3351">
        <v>2016</v>
      </c>
      <c r="E3351" t="s">
        <v>415</v>
      </c>
      <c r="F3351" s="1">
        <v>0.19755744892440899</v>
      </c>
    </row>
    <row r="3352" spans="1:6" x14ac:dyDescent="0.25">
      <c r="A3352">
        <v>811032292</v>
      </c>
      <c r="B3352" t="s">
        <v>349</v>
      </c>
      <c r="D3352">
        <v>2017</v>
      </c>
      <c r="E3352" t="s">
        <v>415</v>
      </c>
      <c r="F3352" s="1">
        <v>0.15845393275674119</v>
      </c>
    </row>
    <row r="3353" spans="1:6" x14ac:dyDescent="0.25">
      <c r="A3353">
        <v>830023542</v>
      </c>
      <c r="B3353" t="s">
        <v>146</v>
      </c>
      <c r="D3353">
        <v>2015</v>
      </c>
      <c r="E3353" t="s">
        <v>415</v>
      </c>
      <c r="F3353" s="1">
        <v>0.14738752363941937</v>
      </c>
    </row>
    <row r="3354" spans="1:6" x14ac:dyDescent="0.25">
      <c r="A3354">
        <v>830023542</v>
      </c>
      <c r="B3354" t="s">
        <v>146</v>
      </c>
      <c r="D3354">
        <v>2016</v>
      </c>
      <c r="E3354" t="s">
        <v>415</v>
      </c>
      <c r="F3354" s="1">
        <v>0.11470481075877524</v>
      </c>
    </row>
    <row r="3355" spans="1:6" x14ac:dyDescent="0.25">
      <c r="A3355">
        <v>830023542</v>
      </c>
      <c r="B3355" t="s">
        <v>146</v>
      </c>
      <c r="D3355">
        <v>2017</v>
      </c>
      <c r="E3355" t="s">
        <v>415</v>
      </c>
      <c r="F3355" s="1">
        <v>9.8383465185643462E-2</v>
      </c>
    </row>
    <row r="3356" spans="1:6" x14ac:dyDescent="0.25">
      <c r="A3356">
        <v>830058272</v>
      </c>
      <c r="B3356" t="s">
        <v>352</v>
      </c>
      <c r="D3356">
        <v>2015</v>
      </c>
      <c r="E3356" t="s">
        <v>415</v>
      </c>
      <c r="F3356" s="1">
        <v>8.3971998778624671E-2</v>
      </c>
    </row>
    <row r="3357" spans="1:6" x14ac:dyDescent="0.25">
      <c r="A3357">
        <v>830058272</v>
      </c>
      <c r="B3357" t="s">
        <v>352</v>
      </c>
      <c r="D3357">
        <v>2016</v>
      </c>
      <c r="E3357" t="s">
        <v>415</v>
      </c>
      <c r="F3357" s="1">
        <v>7.3804365925121213E-2</v>
      </c>
    </row>
    <row r="3358" spans="1:6" x14ac:dyDescent="0.25">
      <c r="A3358">
        <v>830058272</v>
      </c>
      <c r="B3358" t="s">
        <v>352</v>
      </c>
      <c r="D3358">
        <v>2017</v>
      </c>
      <c r="E3358" t="s">
        <v>415</v>
      </c>
      <c r="F3358" s="1">
        <v>2.6438270922147438E-2</v>
      </c>
    </row>
    <row r="3359" spans="1:6" x14ac:dyDescent="0.25">
      <c r="A3359">
        <v>830094920</v>
      </c>
      <c r="B3359" t="s">
        <v>350</v>
      </c>
      <c r="D3359">
        <v>2016</v>
      </c>
      <c r="E3359" t="s">
        <v>415</v>
      </c>
      <c r="F3359" s="1">
        <v>0.42567997696374771</v>
      </c>
    </row>
    <row r="3360" spans="1:6" x14ac:dyDescent="0.25">
      <c r="A3360">
        <v>830094920</v>
      </c>
      <c r="B3360" t="s">
        <v>350</v>
      </c>
      <c r="D3360">
        <v>2017</v>
      </c>
      <c r="E3360" t="s">
        <v>415</v>
      </c>
      <c r="F3360" s="1">
        <v>0.29681921423979096</v>
      </c>
    </row>
    <row r="3361" spans="1:6" x14ac:dyDescent="0.25">
      <c r="A3361">
        <v>830097620</v>
      </c>
      <c r="B3361" t="s">
        <v>290</v>
      </c>
      <c r="D3361">
        <v>2016</v>
      </c>
      <c r="E3361" t="s">
        <v>415</v>
      </c>
      <c r="F3361" s="1">
        <v>0.95513493055786347</v>
      </c>
    </row>
    <row r="3362" spans="1:6" x14ac:dyDescent="0.25">
      <c r="A3362">
        <v>830097620</v>
      </c>
      <c r="B3362" t="s">
        <v>290</v>
      </c>
      <c r="D3362">
        <v>2017</v>
      </c>
      <c r="E3362" t="s">
        <v>415</v>
      </c>
      <c r="F3362" s="1">
        <v>0.71425249163793236</v>
      </c>
    </row>
    <row r="3363" spans="1:6" x14ac:dyDescent="0.25">
      <c r="A3363">
        <v>830116629</v>
      </c>
      <c r="B3363" t="s">
        <v>354</v>
      </c>
      <c r="D3363">
        <v>2016</v>
      </c>
      <c r="E3363" t="s">
        <v>415</v>
      </c>
      <c r="F3363" s="1">
        <v>1</v>
      </c>
    </row>
    <row r="3364" spans="1:6" x14ac:dyDescent="0.25">
      <c r="A3364">
        <v>830116629</v>
      </c>
      <c r="B3364" t="s">
        <v>354</v>
      </c>
      <c r="D3364">
        <v>2017</v>
      </c>
      <c r="E3364" t="s">
        <v>415</v>
      </c>
      <c r="F3364" s="1">
        <v>1</v>
      </c>
    </row>
    <row r="3365" spans="1:6" x14ac:dyDescent="0.25">
      <c r="A3365">
        <v>830124992</v>
      </c>
      <c r="B3365" t="s">
        <v>357</v>
      </c>
      <c r="D3365">
        <v>2015</v>
      </c>
      <c r="E3365" t="s">
        <v>415</v>
      </c>
      <c r="F3365" s="1">
        <v>0.29398573580078047</v>
      </c>
    </row>
    <row r="3366" spans="1:6" x14ac:dyDescent="0.25">
      <c r="A3366">
        <v>830124992</v>
      </c>
      <c r="B3366" t="s">
        <v>357</v>
      </c>
      <c r="D3366">
        <v>2016</v>
      </c>
      <c r="E3366" t="s">
        <v>415</v>
      </c>
      <c r="F3366" s="1">
        <v>0.34272922320554039</v>
      </c>
    </row>
    <row r="3367" spans="1:6" x14ac:dyDescent="0.25">
      <c r="A3367">
        <v>830124992</v>
      </c>
      <c r="B3367" t="s">
        <v>357</v>
      </c>
      <c r="D3367">
        <v>2017</v>
      </c>
      <c r="E3367" t="s">
        <v>415</v>
      </c>
      <c r="F3367" s="1">
        <v>0.84698073059283308</v>
      </c>
    </row>
    <row r="3368" spans="1:6" x14ac:dyDescent="0.25">
      <c r="A3368">
        <v>860000656</v>
      </c>
      <c r="B3368" t="s">
        <v>221</v>
      </c>
      <c r="D3368">
        <v>2015</v>
      </c>
      <c r="E3368" t="s">
        <v>415</v>
      </c>
      <c r="F3368" s="1">
        <v>0.21990045800781904</v>
      </c>
    </row>
    <row r="3369" spans="1:6" x14ac:dyDescent="0.25">
      <c r="A3369">
        <v>860000656</v>
      </c>
      <c r="B3369" t="s">
        <v>221</v>
      </c>
      <c r="D3369">
        <v>2016</v>
      </c>
      <c r="E3369" t="s">
        <v>415</v>
      </c>
      <c r="F3369" s="1">
        <v>0.22167227574972545</v>
      </c>
    </row>
    <row r="3370" spans="1:6" x14ac:dyDescent="0.25">
      <c r="A3370">
        <v>860000656</v>
      </c>
      <c r="B3370" t="s">
        <v>221</v>
      </c>
      <c r="D3370">
        <v>2017</v>
      </c>
      <c r="E3370" t="s">
        <v>415</v>
      </c>
      <c r="F3370" s="1">
        <v>0.18270093206447979</v>
      </c>
    </row>
    <row r="3371" spans="1:6" x14ac:dyDescent="0.25">
      <c r="A3371">
        <v>860001986</v>
      </c>
      <c r="B3371" t="s">
        <v>293</v>
      </c>
      <c r="D3371">
        <v>2016</v>
      </c>
      <c r="E3371" t="s">
        <v>415</v>
      </c>
      <c r="F3371" s="1">
        <v>0.41551318995385472</v>
      </c>
    </row>
    <row r="3372" spans="1:6" x14ac:dyDescent="0.25">
      <c r="A3372">
        <v>860001986</v>
      </c>
      <c r="B3372" t="s">
        <v>293</v>
      </c>
      <c r="D3372">
        <v>2017</v>
      </c>
      <c r="E3372" t="s">
        <v>415</v>
      </c>
      <c r="F3372" s="1">
        <v>0.34503073055179079</v>
      </c>
    </row>
    <row r="3373" spans="1:6" x14ac:dyDescent="0.25">
      <c r="A3373">
        <v>860002837</v>
      </c>
      <c r="B3373" t="s">
        <v>227</v>
      </c>
      <c r="D3373">
        <v>2015</v>
      </c>
      <c r="E3373" t="s">
        <v>415</v>
      </c>
      <c r="F3373" s="1">
        <v>0.21874408247523427</v>
      </c>
    </row>
    <row r="3374" spans="1:6" x14ac:dyDescent="0.25">
      <c r="A3374">
        <v>860002837</v>
      </c>
      <c r="B3374" t="s">
        <v>227</v>
      </c>
      <c r="D3374">
        <v>2016</v>
      </c>
      <c r="E3374" t="s">
        <v>415</v>
      </c>
      <c r="F3374" s="1">
        <v>0.25538281370992816</v>
      </c>
    </row>
    <row r="3375" spans="1:6" x14ac:dyDescent="0.25">
      <c r="A3375">
        <v>860002837</v>
      </c>
      <c r="B3375" t="s">
        <v>227</v>
      </c>
      <c r="D3375">
        <v>2017</v>
      </c>
      <c r="E3375" t="s">
        <v>415</v>
      </c>
      <c r="F3375" s="1">
        <v>0.1316469355743449</v>
      </c>
    </row>
    <row r="3376" spans="1:6" x14ac:dyDescent="0.25">
      <c r="A3376">
        <v>860009250</v>
      </c>
      <c r="B3376" t="s">
        <v>362</v>
      </c>
      <c r="D3376">
        <v>2016</v>
      </c>
      <c r="E3376" t="s">
        <v>415</v>
      </c>
      <c r="F3376" s="1">
        <v>0.25520251936766319</v>
      </c>
    </row>
    <row r="3377" spans="1:6" x14ac:dyDescent="0.25">
      <c r="A3377">
        <v>860009250</v>
      </c>
      <c r="B3377" t="s">
        <v>362</v>
      </c>
      <c r="D3377">
        <v>2017</v>
      </c>
      <c r="E3377" t="s">
        <v>415</v>
      </c>
      <c r="F3377" s="1">
        <v>0.35425353202863114</v>
      </c>
    </row>
    <row r="3378" spans="1:6" x14ac:dyDescent="0.25">
      <c r="A3378">
        <v>860014285</v>
      </c>
      <c r="B3378" t="s">
        <v>356</v>
      </c>
      <c r="D3378">
        <v>2016</v>
      </c>
      <c r="E3378" t="s">
        <v>415</v>
      </c>
      <c r="F3378" s="1">
        <v>0.22763586836697694</v>
      </c>
    </row>
    <row r="3379" spans="1:6" x14ac:dyDescent="0.25">
      <c r="A3379">
        <v>860014285</v>
      </c>
      <c r="B3379" t="s">
        <v>356</v>
      </c>
      <c r="D3379">
        <v>2017</v>
      </c>
      <c r="E3379" t="s">
        <v>415</v>
      </c>
      <c r="F3379" s="1">
        <v>0.16547941344472483</v>
      </c>
    </row>
    <row r="3380" spans="1:6" x14ac:dyDescent="0.25">
      <c r="A3380">
        <v>860031361</v>
      </c>
      <c r="B3380" t="s">
        <v>297</v>
      </c>
      <c r="D3380">
        <v>2016</v>
      </c>
      <c r="E3380" t="s">
        <v>415</v>
      </c>
      <c r="F3380" s="1">
        <v>0.20264841379587881</v>
      </c>
    </row>
    <row r="3381" spans="1:6" x14ac:dyDescent="0.25">
      <c r="A3381">
        <v>860031361</v>
      </c>
      <c r="B3381" t="s">
        <v>297</v>
      </c>
      <c r="D3381">
        <v>2017</v>
      </c>
      <c r="E3381" t="s">
        <v>415</v>
      </c>
      <c r="F3381" s="1">
        <v>0.20315799258627984</v>
      </c>
    </row>
    <row r="3382" spans="1:6" x14ac:dyDescent="0.25">
      <c r="A3382">
        <v>860035996</v>
      </c>
      <c r="B3382" t="s">
        <v>229</v>
      </c>
      <c r="D3382">
        <v>2015</v>
      </c>
      <c r="E3382" t="s">
        <v>415</v>
      </c>
      <c r="F3382" s="1">
        <v>0.17736060976366755</v>
      </c>
    </row>
    <row r="3383" spans="1:6" x14ac:dyDescent="0.25">
      <c r="A3383">
        <v>860035996</v>
      </c>
      <c r="B3383" t="s">
        <v>229</v>
      </c>
      <c r="D3383">
        <v>2016</v>
      </c>
      <c r="E3383" t="s">
        <v>415</v>
      </c>
      <c r="F3383" s="1">
        <v>0.18458624316427358</v>
      </c>
    </row>
    <row r="3384" spans="1:6" x14ac:dyDescent="0.25">
      <c r="A3384">
        <v>860035996</v>
      </c>
      <c r="B3384" t="s">
        <v>229</v>
      </c>
      <c r="D3384">
        <v>2017</v>
      </c>
      <c r="E3384" t="s">
        <v>415</v>
      </c>
      <c r="F3384" s="1">
        <v>0.31841915890603534</v>
      </c>
    </row>
    <row r="3385" spans="1:6" x14ac:dyDescent="0.25">
      <c r="A3385">
        <v>860058070</v>
      </c>
      <c r="B3385" t="s">
        <v>364</v>
      </c>
      <c r="D3385">
        <v>2015</v>
      </c>
      <c r="E3385" t="s">
        <v>415</v>
      </c>
      <c r="F3385" s="1">
        <v>0.34707238115525119</v>
      </c>
    </row>
    <row r="3386" spans="1:6" x14ac:dyDescent="0.25">
      <c r="A3386">
        <v>860058070</v>
      </c>
      <c r="B3386" t="s">
        <v>364</v>
      </c>
      <c r="D3386">
        <v>2016</v>
      </c>
      <c r="E3386" t="s">
        <v>415</v>
      </c>
      <c r="F3386" s="1">
        <v>0.29962506159731883</v>
      </c>
    </row>
    <row r="3387" spans="1:6" x14ac:dyDescent="0.25">
      <c r="A3387">
        <v>860058070</v>
      </c>
      <c r="B3387" t="s">
        <v>364</v>
      </c>
      <c r="D3387">
        <v>2017</v>
      </c>
      <c r="E3387" t="s">
        <v>415</v>
      </c>
      <c r="F3387" s="1">
        <v>0.24100084474535718</v>
      </c>
    </row>
    <row r="3388" spans="1:6" x14ac:dyDescent="0.25">
      <c r="A3388">
        <v>860059851</v>
      </c>
      <c r="B3388" t="s">
        <v>365</v>
      </c>
      <c r="D3388">
        <v>2015</v>
      </c>
      <c r="E3388" t="s">
        <v>415</v>
      </c>
      <c r="F3388" s="1">
        <v>0.16095102736922254</v>
      </c>
    </row>
    <row r="3389" spans="1:6" x14ac:dyDescent="0.25">
      <c r="A3389">
        <v>860059851</v>
      </c>
      <c r="B3389" t="s">
        <v>365</v>
      </c>
      <c r="D3389">
        <v>2016</v>
      </c>
      <c r="E3389" t="s">
        <v>415</v>
      </c>
      <c r="F3389" s="1">
        <v>0.24452884544246517</v>
      </c>
    </row>
    <row r="3390" spans="1:6" x14ac:dyDescent="0.25">
      <c r="A3390">
        <v>860059851</v>
      </c>
      <c r="B3390" t="s">
        <v>365</v>
      </c>
      <c r="D3390">
        <v>2017</v>
      </c>
      <c r="E3390" t="s">
        <v>415</v>
      </c>
      <c r="F3390" s="1">
        <v>0.27129006216190221</v>
      </c>
    </row>
    <row r="3391" spans="1:6" x14ac:dyDescent="0.25">
      <c r="A3391">
        <v>860067697</v>
      </c>
      <c r="B3391" t="s">
        <v>359</v>
      </c>
      <c r="D3391">
        <v>2016</v>
      </c>
      <c r="E3391" t="s">
        <v>415</v>
      </c>
      <c r="F3391" s="1">
        <v>0.77335787079250562</v>
      </c>
    </row>
    <row r="3392" spans="1:6" x14ac:dyDescent="0.25">
      <c r="A3392">
        <v>860067697</v>
      </c>
      <c r="B3392" t="s">
        <v>359</v>
      </c>
      <c r="D3392">
        <v>2017</v>
      </c>
      <c r="E3392" t="s">
        <v>415</v>
      </c>
      <c r="F3392" s="1">
        <v>0.64565945461906349</v>
      </c>
    </row>
    <row r="3393" spans="1:6" x14ac:dyDescent="0.25">
      <c r="A3393">
        <v>860077099</v>
      </c>
      <c r="B3393" t="s">
        <v>371</v>
      </c>
      <c r="D3393">
        <v>2016</v>
      </c>
      <c r="E3393" t="s">
        <v>415</v>
      </c>
      <c r="F3393" s="1">
        <v>0.30400079932783358</v>
      </c>
    </row>
    <row r="3394" spans="1:6" x14ac:dyDescent="0.25">
      <c r="A3394">
        <v>860077099</v>
      </c>
      <c r="B3394" t="s">
        <v>371</v>
      </c>
      <c r="D3394">
        <v>2017</v>
      </c>
      <c r="E3394" t="s">
        <v>415</v>
      </c>
      <c r="F3394" s="1">
        <v>0.28287208687361259</v>
      </c>
    </row>
    <row r="3395" spans="1:6" x14ac:dyDescent="0.25">
      <c r="A3395">
        <v>860354402</v>
      </c>
      <c r="B3395" t="s">
        <v>295</v>
      </c>
      <c r="D3395">
        <v>2016</v>
      </c>
      <c r="E3395" t="s">
        <v>415</v>
      </c>
      <c r="F3395" s="1">
        <v>0.67973281511735584</v>
      </c>
    </row>
    <row r="3396" spans="1:6" x14ac:dyDescent="0.25">
      <c r="A3396">
        <v>860354402</v>
      </c>
      <c r="B3396" t="s">
        <v>295</v>
      </c>
      <c r="D3396">
        <v>2017</v>
      </c>
      <c r="E3396" t="s">
        <v>415</v>
      </c>
      <c r="F3396" s="1">
        <v>0.62546502890540279</v>
      </c>
    </row>
    <row r="3397" spans="1:6" x14ac:dyDescent="0.25">
      <c r="A3397">
        <v>860505064</v>
      </c>
      <c r="B3397" t="s">
        <v>361</v>
      </c>
      <c r="D3397">
        <v>2016</v>
      </c>
      <c r="E3397" t="s">
        <v>415</v>
      </c>
      <c r="F3397" s="1">
        <v>0.23772800042968489</v>
      </c>
    </row>
    <row r="3398" spans="1:6" x14ac:dyDescent="0.25">
      <c r="A3398">
        <v>860505064</v>
      </c>
      <c r="B3398" t="s">
        <v>361</v>
      </c>
      <c r="D3398">
        <v>2017</v>
      </c>
      <c r="E3398" t="s">
        <v>415</v>
      </c>
      <c r="F3398" s="1">
        <v>0.25123785314594727</v>
      </c>
    </row>
    <row r="3399" spans="1:6" x14ac:dyDescent="0.25">
      <c r="A3399">
        <v>860510628</v>
      </c>
      <c r="B3399" t="s">
        <v>373</v>
      </c>
      <c r="D3399">
        <v>2015</v>
      </c>
      <c r="E3399" t="s">
        <v>415</v>
      </c>
      <c r="F3399" s="1">
        <v>0.38243103241412107</v>
      </c>
    </row>
    <row r="3400" spans="1:6" x14ac:dyDescent="0.25">
      <c r="A3400">
        <v>860510628</v>
      </c>
      <c r="B3400" t="s">
        <v>373</v>
      </c>
      <c r="D3400">
        <v>2016</v>
      </c>
      <c r="E3400" t="s">
        <v>415</v>
      </c>
      <c r="F3400" s="1">
        <v>0.41545768048612941</v>
      </c>
    </row>
    <row r="3401" spans="1:6" x14ac:dyDescent="0.25">
      <c r="A3401">
        <v>860510628</v>
      </c>
      <c r="B3401" t="s">
        <v>373</v>
      </c>
      <c r="D3401">
        <v>2017</v>
      </c>
      <c r="E3401" t="s">
        <v>415</v>
      </c>
      <c r="F3401" s="1">
        <v>0.835626994490408</v>
      </c>
    </row>
    <row r="3402" spans="1:6" x14ac:dyDescent="0.25">
      <c r="A3402">
        <v>860515523</v>
      </c>
      <c r="B3402" t="s">
        <v>231</v>
      </c>
      <c r="D3402">
        <v>2015</v>
      </c>
      <c r="E3402" t="s">
        <v>415</v>
      </c>
      <c r="F3402" s="1">
        <v>0.87523848057311682</v>
      </c>
    </row>
    <row r="3403" spans="1:6" x14ac:dyDescent="0.25">
      <c r="A3403">
        <v>860515523</v>
      </c>
      <c r="B3403" t="s">
        <v>231</v>
      </c>
      <c r="D3403">
        <v>2016</v>
      </c>
      <c r="E3403" t="s">
        <v>415</v>
      </c>
      <c r="F3403" s="1">
        <v>0.67889722480785231</v>
      </c>
    </row>
    <row r="3404" spans="1:6" x14ac:dyDescent="0.25">
      <c r="A3404">
        <v>860515523</v>
      </c>
      <c r="B3404" t="s">
        <v>231</v>
      </c>
      <c r="D3404">
        <v>2017</v>
      </c>
      <c r="E3404" t="s">
        <v>415</v>
      </c>
      <c r="F3404" s="1">
        <v>0.81155432487918555</v>
      </c>
    </row>
    <row r="3405" spans="1:6" x14ac:dyDescent="0.25">
      <c r="A3405">
        <v>860527800</v>
      </c>
      <c r="B3405" t="s">
        <v>296</v>
      </c>
      <c r="D3405">
        <v>2016</v>
      </c>
      <c r="E3405" t="s">
        <v>415</v>
      </c>
      <c r="F3405" s="1">
        <v>0.15923879027958443</v>
      </c>
    </row>
    <row r="3406" spans="1:6" x14ac:dyDescent="0.25">
      <c r="A3406">
        <v>860527800</v>
      </c>
      <c r="B3406" t="s">
        <v>296</v>
      </c>
      <c r="D3406">
        <v>2017</v>
      </c>
      <c r="E3406" t="s">
        <v>415</v>
      </c>
      <c r="F3406" s="1">
        <v>7.2293767251772501E-2</v>
      </c>
    </row>
    <row r="3407" spans="1:6" x14ac:dyDescent="0.25">
      <c r="A3407">
        <v>860532790</v>
      </c>
      <c r="B3407" t="s">
        <v>374</v>
      </c>
      <c r="D3407">
        <v>2016</v>
      </c>
      <c r="E3407" t="s">
        <v>415</v>
      </c>
      <c r="F3407" s="1">
        <v>0.33138028054846885</v>
      </c>
    </row>
    <row r="3408" spans="1:6" x14ac:dyDescent="0.25">
      <c r="A3408">
        <v>860532790</v>
      </c>
      <c r="B3408" t="s">
        <v>374</v>
      </c>
      <c r="D3408">
        <v>2017</v>
      </c>
      <c r="E3408" t="s">
        <v>415</v>
      </c>
      <c r="F3408" s="1">
        <v>0.24148866803424668</v>
      </c>
    </row>
    <row r="3409" spans="1:6" x14ac:dyDescent="0.25">
      <c r="A3409">
        <v>890205645</v>
      </c>
      <c r="B3409" t="s">
        <v>166</v>
      </c>
      <c r="D3409">
        <v>2016</v>
      </c>
      <c r="E3409" t="s">
        <v>415</v>
      </c>
      <c r="F3409" s="1">
        <v>0.28772375037407616</v>
      </c>
    </row>
    <row r="3410" spans="1:6" x14ac:dyDescent="0.25">
      <c r="A3410">
        <v>890205645</v>
      </c>
      <c r="B3410" t="s">
        <v>166</v>
      </c>
      <c r="D3410">
        <v>2017</v>
      </c>
      <c r="E3410" t="s">
        <v>415</v>
      </c>
      <c r="F3410" s="1">
        <v>0.61471070439246478</v>
      </c>
    </row>
    <row r="3411" spans="1:6" x14ac:dyDescent="0.25">
      <c r="A3411">
        <v>890312765</v>
      </c>
      <c r="B3411" t="s">
        <v>363</v>
      </c>
      <c r="D3411">
        <v>2016</v>
      </c>
      <c r="E3411" t="s">
        <v>415</v>
      </c>
      <c r="F3411" s="1">
        <v>8.2576455988453319E-3</v>
      </c>
    </row>
    <row r="3412" spans="1:6" x14ac:dyDescent="0.25">
      <c r="A3412">
        <v>890312765</v>
      </c>
      <c r="B3412" t="s">
        <v>363</v>
      </c>
      <c r="D3412">
        <v>2017</v>
      </c>
      <c r="E3412" t="s">
        <v>415</v>
      </c>
      <c r="F3412" s="1">
        <v>0.12091868118772682</v>
      </c>
    </row>
    <row r="3413" spans="1:6" x14ac:dyDescent="0.25">
      <c r="A3413">
        <v>890806999</v>
      </c>
      <c r="B3413" t="s">
        <v>366</v>
      </c>
      <c r="D3413">
        <v>2016</v>
      </c>
      <c r="E3413" t="s">
        <v>415</v>
      </c>
      <c r="F3413" s="1">
        <v>0.11316730543640982</v>
      </c>
    </row>
    <row r="3414" spans="1:6" x14ac:dyDescent="0.25">
      <c r="A3414">
        <v>890806999</v>
      </c>
      <c r="B3414" t="s">
        <v>366</v>
      </c>
      <c r="D3414">
        <v>2017</v>
      </c>
      <c r="E3414" t="s">
        <v>415</v>
      </c>
      <c r="F3414" s="1">
        <v>0.12077135328751244</v>
      </c>
    </row>
    <row r="3415" spans="1:6" x14ac:dyDescent="0.25">
      <c r="A3415">
        <v>890903035</v>
      </c>
      <c r="B3415" t="s">
        <v>369</v>
      </c>
      <c r="D3415">
        <v>2015</v>
      </c>
      <c r="E3415" t="s">
        <v>415</v>
      </c>
      <c r="F3415" s="1">
        <v>0.15578894144633601</v>
      </c>
    </row>
    <row r="3416" spans="1:6" x14ac:dyDescent="0.25">
      <c r="A3416">
        <v>890903035</v>
      </c>
      <c r="B3416" t="s">
        <v>369</v>
      </c>
      <c r="D3416">
        <v>2016</v>
      </c>
      <c r="E3416" t="s">
        <v>415</v>
      </c>
      <c r="F3416" s="1">
        <v>0.18607468965450302</v>
      </c>
    </row>
    <row r="3417" spans="1:6" x14ac:dyDescent="0.25">
      <c r="A3417">
        <v>890903035</v>
      </c>
      <c r="B3417" t="s">
        <v>369</v>
      </c>
      <c r="D3417">
        <v>2017</v>
      </c>
      <c r="E3417" t="s">
        <v>415</v>
      </c>
      <c r="F3417" s="1">
        <v>0.13085822569795158</v>
      </c>
    </row>
    <row r="3418" spans="1:6" x14ac:dyDescent="0.25">
      <c r="A3418">
        <v>890903055</v>
      </c>
      <c r="B3418" t="s">
        <v>232</v>
      </c>
      <c r="D3418">
        <v>2015</v>
      </c>
      <c r="E3418" t="s">
        <v>415</v>
      </c>
      <c r="F3418" s="1">
        <v>0.16111871807391828</v>
      </c>
    </row>
    <row r="3419" spans="1:6" x14ac:dyDescent="0.25">
      <c r="A3419">
        <v>890903055</v>
      </c>
      <c r="B3419" t="s">
        <v>232</v>
      </c>
      <c r="D3419">
        <v>2016</v>
      </c>
      <c r="E3419" t="s">
        <v>415</v>
      </c>
      <c r="F3419" s="1">
        <v>0.19826214402972528</v>
      </c>
    </row>
    <row r="3420" spans="1:6" x14ac:dyDescent="0.25">
      <c r="A3420">
        <v>890903055</v>
      </c>
      <c r="B3420" t="s">
        <v>232</v>
      </c>
      <c r="D3420">
        <v>2017</v>
      </c>
      <c r="E3420" t="s">
        <v>415</v>
      </c>
      <c r="F3420" s="1">
        <v>0.20880847060646537</v>
      </c>
    </row>
    <row r="3421" spans="1:6" x14ac:dyDescent="0.25">
      <c r="A3421">
        <v>890905022</v>
      </c>
      <c r="B3421" t="s">
        <v>370</v>
      </c>
      <c r="D3421">
        <v>2015</v>
      </c>
      <c r="E3421" t="s">
        <v>415</v>
      </c>
      <c r="F3421" s="1">
        <v>6.0435680198247528E-2</v>
      </c>
    </row>
    <row r="3422" spans="1:6" x14ac:dyDescent="0.25">
      <c r="A3422">
        <v>890905022</v>
      </c>
      <c r="B3422" t="s">
        <v>370</v>
      </c>
      <c r="D3422">
        <v>2016</v>
      </c>
      <c r="E3422" t="s">
        <v>415</v>
      </c>
      <c r="F3422" s="1">
        <v>7.0841109978107053E-2</v>
      </c>
    </row>
    <row r="3423" spans="1:6" x14ac:dyDescent="0.25">
      <c r="A3423">
        <v>890905022</v>
      </c>
      <c r="B3423" t="s">
        <v>370</v>
      </c>
      <c r="D3423">
        <v>2017</v>
      </c>
      <c r="E3423" t="s">
        <v>415</v>
      </c>
      <c r="F3423" s="1">
        <v>7.4756072378118807E-2</v>
      </c>
    </row>
    <row r="3424" spans="1:6" x14ac:dyDescent="0.25">
      <c r="A3424">
        <v>890908097</v>
      </c>
      <c r="B3424" t="s">
        <v>377</v>
      </c>
      <c r="D3424">
        <v>2016</v>
      </c>
      <c r="E3424" t="s">
        <v>415</v>
      </c>
      <c r="F3424" s="1">
        <v>0.23233791727451092</v>
      </c>
    </row>
    <row r="3425" spans="1:6" x14ac:dyDescent="0.25">
      <c r="A3425">
        <v>890908097</v>
      </c>
      <c r="B3425" t="s">
        <v>377</v>
      </c>
      <c r="D3425">
        <v>2017</v>
      </c>
      <c r="E3425" t="s">
        <v>415</v>
      </c>
      <c r="F3425" s="1">
        <v>0.22133065690512507</v>
      </c>
    </row>
    <row r="3426" spans="1:6" x14ac:dyDescent="0.25">
      <c r="A3426">
        <v>890908901</v>
      </c>
      <c r="B3426" t="s">
        <v>372</v>
      </c>
      <c r="D3426">
        <v>2015</v>
      </c>
      <c r="E3426" t="s">
        <v>415</v>
      </c>
      <c r="F3426" s="1">
        <v>0.15789920440337021</v>
      </c>
    </row>
    <row r="3427" spans="1:6" x14ac:dyDescent="0.25">
      <c r="A3427">
        <v>890908901</v>
      </c>
      <c r="B3427" t="s">
        <v>372</v>
      </c>
      <c r="D3427">
        <v>2016</v>
      </c>
      <c r="E3427" t="s">
        <v>415</v>
      </c>
      <c r="F3427" s="1">
        <v>0.16715585829491539</v>
      </c>
    </row>
    <row r="3428" spans="1:6" x14ac:dyDescent="0.25">
      <c r="A3428">
        <v>890908901</v>
      </c>
      <c r="B3428" t="s">
        <v>372</v>
      </c>
      <c r="D3428">
        <v>2017</v>
      </c>
      <c r="E3428" t="s">
        <v>415</v>
      </c>
      <c r="F3428" s="1">
        <v>0.17980746900932626</v>
      </c>
    </row>
    <row r="3429" spans="1:6" x14ac:dyDescent="0.25">
      <c r="A3429">
        <v>890910447</v>
      </c>
      <c r="B3429" t="s">
        <v>300</v>
      </c>
      <c r="D3429">
        <v>2016</v>
      </c>
      <c r="E3429" t="s">
        <v>415</v>
      </c>
      <c r="F3429" s="1">
        <v>0.12889598992586027</v>
      </c>
    </row>
    <row r="3430" spans="1:6" x14ac:dyDescent="0.25">
      <c r="A3430">
        <v>890910447</v>
      </c>
      <c r="B3430" t="s">
        <v>300</v>
      </c>
      <c r="D3430">
        <v>2017</v>
      </c>
      <c r="E3430" t="s">
        <v>415</v>
      </c>
      <c r="F3430" s="1">
        <v>0.10750544769847205</v>
      </c>
    </row>
    <row r="3431" spans="1:6" x14ac:dyDescent="0.25">
      <c r="A3431">
        <v>890911431</v>
      </c>
      <c r="B3431" t="s">
        <v>378</v>
      </c>
      <c r="D3431">
        <v>2016</v>
      </c>
      <c r="E3431" t="s">
        <v>415</v>
      </c>
      <c r="F3431" s="1">
        <v>0.38428275345643753</v>
      </c>
    </row>
    <row r="3432" spans="1:6" x14ac:dyDescent="0.25">
      <c r="A3432">
        <v>890911431</v>
      </c>
      <c r="B3432" t="s">
        <v>378</v>
      </c>
      <c r="D3432">
        <v>2017</v>
      </c>
      <c r="E3432" t="s">
        <v>415</v>
      </c>
      <c r="F3432" s="1">
        <v>0.40220805762552148</v>
      </c>
    </row>
    <row r="3433" spans="1:6" x14ac:dyDescent="0.25">
      <c r="A3433">
        <v>890920656</v>
      </c>
      <c r="B3433" t="s">
        <v>302</v>
      </c>
      <c r="D3433">
        <v>2016</v>
      </c>
      <c r="E3433" t="s">
        <v>415</v>
      </c>
      <c r="F3433" s="1">
        <v>1</v>
      </c>
    </row>
    <row r="3434" spans="1:6" x14ac:dyDescent="0.25">
      <c r="A3434">
        <v>890920656</v>
      </c>
      <c r="B3434" t="s">
        <v>302</v>
      </c>
      <c r="D3434">
        <v>2017</v>
      </c>
      <c r="E3434" t="s">
        <v>415</v>
      </c>
      <c r="F3434" s="1">
        <v>1</v>
      </c>
    </row>
    <row r="3435" spans="1:6" x14ac:dyDescent="0.25">
      <c r="A3435">
        <v>890928186</v>
      </c>
      <c r="B3435" t="s">
        <v>303</v>
      </c>
      <c r="D3435">
        <v>2016</v>
      </c>
      <c r="E3435" t="s">
        <v>415</v>
      </c>
      <c r="F3435" s="1">
        <v>0.191534625978386</v>
      </c>
    </row>
    <row r="3436" spans="1:6" x14ac:dyDescent="0.25">
      <c r="A3436">
        <v>890928186</v>
      </c>
      <c r="B3436" t="s">
        <v>303</v>
      </c>
      <c r="D3436">
        <v>2017</v>
      </c>
      <c r="E3436" t="s">
        <v>415</v>
      </c>
      <c r="F3436" s="1">
        <v>0.18385323590813793</v>
      </c>
    </row>
    <row r="3437" spans="1:6" x14ac:dyDescent="0.25">
      <c r="A3437">
        <v>890932424</v>
      </c>
      <c r="B3437" t="s">
        <v>379</v>
      </c>
      <c r="D3437">
        <v>2016</v>
      </c>
      <c r="E3437" t="s">
        <v>415</v>
      </c>
      <c r="F3437" s="1">
        <v>0.12978675703732512</v>
      </c>
    </row>
    <row r="3438" spans="1:6" x14ac:dyDescent="0.25">
      <c r="A3438">
        <v>890932424</v>
      </c>
      <c r="B3438" t="s">
        <v>379</v>
      </c>
      <c r="D3438">
        <v>2017</v>
      </c>
      <c r="E3438" t="s">
        <v>415</v>
      </c>
      <c r="F3438" s="1">
        <v>0.11531238794264922</v>
      </c>
    </row>
    <row r="3439" spans="1:6" x14ac:dyDescent="0.25">
      <c r="A3439">
        <v>890939355</v>
      </c>
      <c r="B3439" t="s">
        <v>35</v>
      </c>
      <c r="D3439">
        <v>2015</v>
      </c>
      <c r="E3439" t="s">
        <v>415</v>
      </c>
      <c r="F3439" s="1">
        <v>0.71514753298953637</v>
      </c>
    </row>
    <row r="3440" spans="1:6" x14ac:dyDescent="0.25">
      <c r="A3440">
        <v>890939355</v>
      </c>
      <c r="B3440" t="s">
        <v>35</v>
      </c>
      <c r="D3440">
        <v>2016</v>
      </c>
      <c r="E3440" t="s">
        <v>415</v>
      </c>
      <c r="F3440" s="1">
        <v>0.69363976856551779</v>
      </c>
    </row>
    <row r="3441" spans="1:6" x14ac:dyDescent="0.25">
      <c r="A3441">
        <v>890939355</v>
      </c>
      <c r="B3441" t="s">
        <v>35</v>
      </c>
      <c r="D3441">
        <v>2017</v>
      </c>
      <c r="E3441" t="s">
        <v>415</v>
      </c>
      <c r="F3441" s="1">
        <v>0.29342161245258197</v>
      </c>
    </row>
    <row r="3442" spans="1:6" x14ac:dyDescent="0.25">
      <c r="A3442">
        <v>890940026</v>
      </c>
      <c r="B3442" t="s">
        <v>304</v>
      </c>
      <c r="D3442">
        <v>2016</v>
      </c>
      <c r="E3442" t="s">
        <v>415</v>
      </c>
      <c r="F3442" s="1">
        <v>0.76545257950320678</v>
      </c>
    </row>
    <row r="3443" spans="1:6" x14ac:dyDescent="0.25">
      <c r="A3443">
        <v>890940026</v>
      </c>
      <c r="B3443" t="s">
        <v>304</v>
      </c>
      <c r="D3443">
        <v>2017</v>
      </c>
      <c r="E3443" t="s">
        <v>415</v>
      </c>
      <c r="F3443" s="1">
        <v>1</v>
      </c>
    </row>
    <row r="3444" spans="1:6" x14ac:dyDescent="0.25">
      <c r="A3444">
        <v>900018975</v>
      </c>
      <c r="B3444" t="s">
        <v>376</v>
      </c>
      <c r="D3444">
        <v>2015</v>
      </c>
      <c r="E3444" t="s">
        <v>415</v>
      </c>
      <c r="F3444" s="1">
        <v>0.16936323133614703</v>
      </c>
    </row>
    <row r="3445" spans="1:6" x14ac:dyDescent="0.25">
      <c r="A3445">
        <v>900018975</v>
      </c>
      <c r="B3445" t="s">
        <v>376</v>
      </c>
      <c r="D3445">
        <v>2016</v>
      </c>
      <c r="E3445" t="s">
        <v>415</v>
      </c>
      <c r="F3445" s="1">
        <v>0.18958920791583794</v>
      </c>
    </row>
    <row r="3446" spans="1:6" x14ac:dyDescent="0.25">
      <c r="A3446">
        <v>900018975</v>
      </c>
      <c r="B3446" t="s">
        <v>376</v>
      </c>
      <c r="D3446">
        <v>2017</v>
      </c>
      <c r="E3446" t="s">
        <v>415</v>
      </c>
      <c r="F3446" s="1">
        <v>0.14452229346992837</v>
      </c>
    </row>
    <row r="3447" spans="1:6" x14ac:dyDescent="0.25">
      <c r="A3447">
        <v>900035722</v>
      </c>
      <c r="B3447" t="s">
        <v>298</v>
      </c>
      <c r="D3447">
        <v>2016</v>
      </c>
      <c r="E3447" t="s">
        <v>415</v>
      </c>
      <c r="F3447" s="1">
        <v>8.1000837275065296E-2</v>
      </c>
    </row>
    <row r="3448" spans="1:6" x14ac:dyDescent="0.25">
      <c r="A3448">
        <v>900035722</v>
      </c>
      <c r="B3448" t="s">
        <v>298</v>
      </c>
      <c r="D3448">
        <v>2017</v>
      </c>
      <c r="E3448" t="s">
        <v>415</v>
      </c>
      <c r="F3448" s="1">
        <v>6.6881183267377853E-2</v>
      </c>
    </row>
    <row r="3449" spans="1:6" x14ac:dyDescent="0.25">
      <c r="A3449">
        <v>900087151</v>
      </c>
      <c r="B3449" t="s">
        <v>383</v>
      </c>
      <c r="D3449">
        <v>2016</v>
      </c>
      <c r="E3449" t="s">
        <v>415</v>
      </c>
      <c r="F3449" s="1">
        <v>1</v>
      </c>
    </row>
    <row r="3450" spans="1:6" x14ac:dyDescent="0.25">
      <c r="A3450">
        <v>900087151</v>
      </c>
      <c r="B3450" t="s">
        <v>383</v>
      </c>
      <c r="D3450">
        <v>2017</v>
      </c>
      <c r="E3450" t="s">
        <v>415</v>
      </c>
      <c r="F3450" s="1">
        <v>1</v>
      </c>
    </row>
    <row r="3451" spans="1:6" x14ac:dyDescent="0.25">
      <c r="A3451">
        <v>900139110</v>
      </c>
      <c r="B3451" t="s">
        <v>301</v>
      </c>
      <c r="D3451">
        <v>2016</v>
      </c>
      <c r="E3451" t="s">
        <v>415</v>
      </c>
      <c r="F3451" s="1">
        <v>0.25707506222606352</v>
      </c>
    </row>
    <row r="3452" spans="1:6" x14ac:dyDescent="0.25">
      <c r="A3452">
        <v>900139110</v>
      </c>
      <c r="B3452" t="s">
        <v>301</v>
      </c>
      <c r="D3452">
        <v>2017</v>
      </c>
      <c r="E3452" t="s">
        <v>415</v>
      </c>
      <c r="F3452" s="1">
        <v>0.27966895892714866</v>
      </c>
    </row>
    <row r="3453" spans="1:6" x14ac:dyDescent="0.25">
      <c r="A3453">
        <v>900190385</v>
      </c>
      <c r="B3453" t="s">
        <v>380</v>
      </c>
      <c r="D3453">
        <v>2015</v>
      </c>
      <c r="E3453" t="s">
        <v>415</v>
      </c>
      <c r="F3453" s="1">
        <v>3.4456516804308633E-2</v>
      </c>
    </row>
    <row r="3454" spans="1:6" x14ac:dyDescent="0.25">
      <c r="A3454">
        <v>900190385</v>
      </c>
      <c r="B3454" t="s">
        <v>380</v>
      </c>
      <c r="D3454">
        <v>2016</v>
      </c>
      <c r="E3454" t="s">
        <v>415</v>
      </c>
      <c r="F3454" s="1">
        <v>-4.4049848363400601</v>
      </c>
    </row>
    <row r="3455" spans="1:6" x14ac:dyDescent="0.25">
      <c r="A3455">
        <v>900190385</v>
      </c>
      <c r="B3455" t="s">
        <v>380</v>
      </c>
      <c r="D3455">
        <v>2017</v>
      </c>
      <c r="E3455" t="s">
        <v>415</v>
      </c>
      <c r="F3455" s="1">
        <v>-9.0833145350762283</v>
      </c>
    </row>
    <row r="3456" spans="1:6" x14ac:dyDescent="0.25">
      <c r="A3456">
        <v>900192242</v>
      </c>
      <c r="B3456" t="s">
        <v>381</v>
      </c>
      <c r="D3456">
        <v>2016</v>
      </c>
      <c r="E3456" t="s">
        <v>415</v>
      </c>
      <c r="F3456" s="1">
        <v>0.12778617353922483</v>
      </c>
    </row>
    <row r="3457" spans="1:6" x14ac:dyDescent="0.25">
      <c r="A3457">
        <v>900192242</v>
      </c>
      <c r="B3457" t="s">
        <v>381</v>
      </c>
      <c r="D3457">
        <v>2017</v>
      </c>
      <c r="E3457" t="s">
        <v>415</v>
      </c>
      <c r="F3457" s="1">
        <v>0.12720364113985874</v>
      </c>
    </row>
    <row r="3458" spans="1:6" x14ac:dyDescent="0.25">
      <c r="A3458">
        <v>900192242</v>
      </c>
      <c r="B3458" t="s">
        <v>381</v>
      </c>
      <c r="D3458" t="s">
        <v>398</v>
      </c>
      <c r="E3458" t="s">
        <v>415</v>
      </c>
      <c r="F3458" s="1">
        <v>0.16264059793199287</v>
      </c>
    </row>
    <row r="3459" spans="1:6" x14ac:dyDescent="0.25">
      <c r="A3459">
        <v>900192242</v>
      </c>
      <c r="B3459" t="s">
        <v>381</v>
      </c>
      <c r="D3459" t="s">
        <v>399</v>
      </c>
      <c r="E3459" t="s">
        <v>415</v>
      </c>
      <c r="F3459" s="1">
        <v>4.5793153036301264E-2</v>
      </c>
    </row>
    <row r="3460" spans="1:6" x14ac:dyDescent="0.25">
      <c r="A3460">
        <v>900192242</v>
      </c>
      <c r="B3460" t="s">
        <v>381</v>
      </c>
      <c r="D3460" t="s">
        <v>402</v>
      </c>
      <c r="E3460" t="s">
        <v>415</v>
      </c>
      <c r="F3460" s="1">
        <v>0.10496840312923235</v>
      </c>
    </row>
    <row r="3461" spans="1:6" x14ac:dyDescent="0.25">
      <c r="A3461">
        <v>900192726</v>
      </c>
      <c r="B3461" t="s">
        <v>382</v>
      </c>
      <c r="D3461">
        <v>2016</v>
      </c>
      <c r="E3461" t="s">
        <v>415</v>
      </c>
      <c r="F3461" s="1">
        <v>0.20715385858226673</v>
      </c>
    </row>
    <row r="3462" spans="1:6" x14ac:dyDescent="0.25">
      <c r="A3462">
        <v>900192726</v>
      </c>
      <c r="B3462" t="s">
        <v>382</v>
      </c>
      <c r="D3462">
        <v>2017</v>
      </c>
      <c r="E3462" t="s">
        <v>415</v>
      </c>
      <c r="F3462" s="1">
        <v>0.19316423313302158</v>
      </c>
    </row>
    <row r="3463" spans="1:6" x14ac:dyDescent="0.25">
      <c r="A3463">
        <v>900193192</v>
      </c>
      <c r="B3463" t="s">
        <v>305</v>
      </c>
      <c r="D3463">
        <v>2016</v>
      </c>
      <c r="E3463" t="s">
        <v>415</v>
      </c>
      <c r="F3463" s="1">
        <v>0.41455036355337849</v>
      </c>
    </row>
    <row r="3464" spans="1:6" x14ac:dyDescent="0.25">
      <c r="A3464">
        <v>900193192</v>
      </c>
      <c r="B3464" t="s">
        <v>305</v>
      </c>
      <c r="D3464">
        <v>2017</v>
      </c>
      <c r="E3464" t="s">
        <v>415</v>
      </c>
      <c r="F3464" s="1">
        <v>0.80380080673660181</v>
      </c>
    </row>
    <row r="3465" spans="1:6" x14ac:dyDescent="0.25">
      <c r="A3465">
        <v>900205547</v>
      </c>
      <c r="B3465" t="s">
        <v>233</v>
      </c>
      <c r="D3465">
        <v>2015</v>
      </c>
      <c r="E3465" t="s">
        <v>415</v>
      </c>
      <c r="F3465" s="1">
        <v>0.25714131015294273</v>
      </c>
    </row>
    <row r="3466" spans="1:6" x14ac:dyDescent="0.25">
      <c r="A3466">
        <v>900205547</v>
      </c>
      <c r="B3466" t="s">
        <v>233</v>
      </c>
      <c r="D3466">
        <v>2016</v>
      </c>
      <c r="E3466" t="s">
        <v>415</v>
      </c>
      <c r="F3466" s="1">
        <v>0.36836032607416058</v>
      </c>
    </row>
    <row r="3467" spans="1:6" x14ac:dyDescent="0.25">
      <c r="A3467">
        <v>900205547</v>
      </c>
      <c r="B3467" t="s">
        <v>233</v>
      </c>
      <c r="D3467">
        <v>2017</v>
      </c>
      <c r="E3467" t="s">
        <v>415</v>
      </c>
      <c r="F3467" s="1">
        <v>0.31653977800130123</v>
      </c>
    </row>
    <row r="3468" spans="1:6" x14ac:dyDescent="0.25">
      <c r="A3468">
        <v>900206480</v>
      </c>
      <c r="B3468" t="s">
        <v>306</v>
      </c>
      <c r="D3468">
        <v>2016</v>
      </c>
      <c r="E3468" t="s">
        <v>415</v>
      </c>
      <c r="F3468" s="1">
        <v>0.68207946286761967</v>
      </c>
    </row>
    <row r="3469" spans="1:6" x14ac:dyDescent="0.25">
      <c r="A3469">
        <v>900206480</v>
      </c>
      <c r="B3469" t="s">
        <v>306</v>
      </c>
      <c r="D3469">
        <v>2017</v>
      </c>
      <c r="E3469" t="s">
        <v>415</v>
      </c>
      <c r="F3469" s="1">
        <v>0.41810211719957879</v>
      </c>
    </row>
    <row r="3470" spans="1:6" x14ac:dyDescent="0.25">
      <c r="A3470">
        <v>900206483</v>
      </c>
      <c r="B3470" t="s">
        <v>307</v>
      </c>
      <c r="D3470">
        <v>2016</v>
      </c>
      <c r="E3470" t="s">
        <v>415</v>
      </c>
      <c r="F3470" s="1">
        <v>0.41398407047940639</v>
      </c>
    </row>
    <row r="3471" spans="1:6" x14ac:dyDescent="0.25">
      <c r="A3471">
        <v>900206483</v>
      </c>
      <c r="B3471" t="s">
        <v>307</v>
      </c>
      <c r="D3471">
        <v>2017</v>
      </c>
      <c r="E3471" t="s">
        <v>415</v>
      </c>
      <c r="F3471" s="1">
        <v>0.91752310155647299</v>
      </c>
    </row>
    <row r="3472" spans="1:6" x14ac:dyDescent="0.25">
      <c r="A3472">
        <v>900315057</v>
      </c>
      <c r="B3472" t="s">
        <v>385</v>
      </c>
      <c r="D3472">
        <v>2016</v>
      </c>
      <c r="E3472" t="s">
        <v>415</v>
      </c>
      <c r="F3472" s="1">
        <v>0.17809109919131161</v>
      </c>
    </row>
    <row r="3473" spans="1:6" x14ac:dyDescent="0.25">
      <c r="A3473">
        <v>900315057</v>
      </c>
      <c r="B3473" t="s">
        <v>385</v>
      </c>
      <c r="D3473">
        <v>2017</v>
      </c>
      <c r="E3473" t="s">
        <v>415</v>
      </c>
      <c r="F3473" s="1">
        <v>0.18280195402210017</v>
      </c>
    </row>
    <row r="3474" spans="1:6" x14ac:dyDescent="0.25">
      <c r="A3474">
        <v>900378893</v>
      </c>
      <c r="B3474" t="s">
        <v>386</v>
      </c>
      <c r="D3474">
        <v>2015</v>
      </c>
      <c r="E3474" t="s">
        <v>415</v>
      </c>
      <c r="F3474" s="1">
        <v>0.11720787361957717</v>
      </c>
    </row>
    <row r="3475" spans="1:6" x14ac:dyDescent="0.25">
      <c r="A3475">
        <v>900378893</v>
      </c>
      <c r="B3475" t="s">
        <v>386</v>
      </c>
      <c r="D3475">
        <v>2016</v>
      </c>
      <c r="E3475" t="s">
        <v>415</v>
      </c>
      <c r="F3475" s="1">
        <v>0.16293962101948509</v>
      </c>
    </row>
    <row r="3476" spans="1:6" x14ac:dyDescent="0.25">
      <c r="A3476">
        <v>900378893</v>
      </c>
      <c r="B3476" t="s">
        <v>386</v>
      </c>
      <c r="D3476">
        <v>2017</v>
      </c>
      <c r="E3476" t="s">
        <v>415</v>
      </c>
      <c r="F3476" s="1">
        <v>0.14308358357752024</v>
      </c>
    </row>
    <row r="3477" spans="1:6" x14ac:dyDescent="0.25">
      <c r="A3477">
        <v>900390238</v>
      </c>
      <c r="B3477" t="s">
        <v>177</v>
      </c>
      <c r="D3477">
        <v>2016</v>
      </c>
      <c r="E3477" t="s">
        <v>415</v>
      </c>
      <c r="F3477" s="1">
        <v>0.22557791721577047</v>
      </c>
    </row>
    <row r="3478" spans="1:6" x14ac:dyDescent="0.25">
      <c r="A3478">
        <v>900390238</v>
      </c>
      <c r="B3478" t="s">
        <v>177</v>
      </c>
      <c r="D3478">
        <v>2017</v>
      </c>
      <c r="E3478" t="s">
        <v>415</v>
      </c>
      <c r="F3478" s="1">
        <v>3.8881295597720529E-2</v>
      </c>
    </row>
    <row r="3479" spans="1:6" x14ac:dyDescent="0.25">
      <c r="A3479">
        <v>900390238</v>
      </c>
      <c r="B3479" t="s">
        <v>177</v>
      </c>
      <c r="D3479" t="s">
        <v>398</v>
      </c>
      <c r="E3479" t="s">
        <v>415</v>
      </c>
      <c r="F3479" s="1">
        <v>0.2280544075801732</v>
      </c>
    </row>
    <row r="3480" spans="1:6" x14ac:dyDescent="0.25">
      <c r="A3480">
        <v>900390238</v>
      </c>
      <c r="B3480" t="s">
        <v>177</v>
      </c>
      <c r="D3480" t="s">
        <v>399</v>
      </c>
      <c r="E3480" t="s">
        <v>415</v>
      </c>
      <c r="F3480" s="1">
        <v>0.19628430754377726</v>
      </c>
    </row>
    <row r="3481" spans="1:6" x14ac:dyDescent="0.25">
      <c r="A3481">
        <v>900390238</v>
      </c>
      <c r="B3481" t="s">
        <v>177</v>
      </c>
      <c r="D3481" t="s">
        <v>402</v>
      </c>
      <c r="E3481" t="s">
        <v>415</v>
      </c>
      <c r="F3481" s="1">
        <v>0.32394309810229716</v>
      </c>
    </row>
    <row r="3482" spans="1:6" x14ac:dyDescent="0.25">
      <c r="A3482">
        <v>900413588</v>
      </c>
      <c r="B3482" t="s">
        <v>37</v>
      </c>
      <c r="D3482">
        <v>2016</v>
      </c>
      <c r="E3482" t="s">
        <v>415</v>
      </c>
      <c r="F3482" s="1">
        <v>0.28290287190920088</v>
      </c>
    </row>
    <row r="3483" spans="1:6" x14ac:dyDescent="0.25">
      <c r="A3483">
        <v>900413588</v>
      </c>
      <c r="B3483" t="s">
        <v>37</v>
      </c>
      <c r="D3483">
        <v>2017</v>
      </c>
      <c r="E3483" t="s">
        <v>415</v>
      </c>
      <c r="F3483" s="1">
        <v>0.35020890508118985</v>
      </c>
    </row>
    <row r="3484" spans="1:6" x14ac:dyDescent="0.25">
      <c r="A3484">
        <v>900521357</v>
      </c>
      <c r="B3484" t="s">
        <v>175</v>
      </c>
      <c r="D3484">
        <v>2016</v>
      </c>
      <c r="E3484" t="s">
        <v>415</v>
      </c>
      <c r="F3484" s="1">
        <v>0.11992192382816937</v>
      </c>
    </row>
    <row r="3485" spans="1:6" x14ac:dyDescent="0.25">
      <c r="A3485">
        <v>900521357</v>
      </c>
      <c r="B3485" t="s">
        <v>175</v>
      </c>
      <c r="D3485">
        <v>2017</v>
      </c>
      <c r="E3485" t="s">
        <v>415</v>
      </c>
      <c r="F3485" s="1">
        <v>0.13674864690964242</v>
      </c>
    </row>
    <row r="3486" spans="1:6" x14ac:dyDescent="0.25">
      <c r="A3486">
        <v>900535441</v>
      </c>
      <c r="B3486" t="s">
        <v>308</v>
      </c>
      <c r="D3486">
        <v>2016</v>
      </c>
      <c r="E3486" t="s">
        <v>415</v>
      </c>
      <c r="F3486" s="1">
        <v>1</v>
      </c>
    </row>
    <row r="3487" spans="1:6" x14ac:dyDescent="0.25">
      <c r="A3487">
        <v>900535441</v>
      </c>
      <c r="B3487" t="s">
        <v>308</v>
      </c>
      <c r="D3487">
        <v>2017</v>
      </c>
      <c r="E3487" t="s">
        <v>415</v>
      </c>
      <c r="F3487" s="1">
        <v>3.0064300115878006E-4</v>
      </c>
    </row>
    <row r="3488" spans="1:6" x14ac:dyDescent="0.25">
      <c r="A3488">
        <v>900668954</v>
      </c>
      <c r="B3488" t="s">
        <v>387</v>
      </c>
      <c r="D3488">
        <v>2016</v>
      </c>
      <c r="E3488" t="s">
        <v>415</v>
      </c>
      <c r="F3488" s="1">
        <v>0.65284397126450766</v>
      </c>
    </row>
    <row r="3489" spans="1:6" x14ac:dyDescent="0.25">
      <c r="A3489">
        <v>900668954</v>
      </c>
      <c r="B3489" t="s">
        <v>387</v>
      </c>
      <c r="D3489">
        <v>2017</v>
      </c>
      <c r="E3489" t="s">
        <v>415</v>
      </c>
      <c r="F3489" s="1">
        <v>0.37090444774868669</v>
      </c>
    </row>
    <row r="3490" spans="1:6" x14ac:dyDescent="0.25">
      <c r="A3490">
        <v>900749166</v>
      </c>
      <c r="B3490" t="s">
        <v>182</v>
      </c>
      <c r="D3490">
        <v>2016</v>
      </c>
      <c r="E3490" t="s">
        <v>415</v>
      </c>
      <c r="F3490" s="1">
        <v>0.12149226898389257</v>
      </c>
    </row>
    <row r="3491" spans="1:6" x14ac:dyDescent="0.25">
      <c r="A3491">
        <v>900749166</v>
      </c>
      <c r="B3491" t="s">
        <v>182</v>
      </c>
      <c r="D3491">
        <v>2017</v>
      </c>
      <c r="E3491" t="s">
        <v>415</v>
      </c>
      <c r="F3491" s="1">
        <v>5.1553748883133563E-2</v>
      </c>
    </row>
    <row r="3492" spans="1:6" x14ac:dyDescent="0.25">
      <c r="A3492">
        <v>900797732</v>
      </c>
      <c r="B3492" t="s">
        <v>181</v>
      </c>
      <c r="D3492">
        <v>2016</v>
      </c>
      <c r="E3492" t="s">
        <v>415</v>
      </c>
      <c r="F3492" s="1">
        <v>0.13171627129201796</v>
      </c>
    </row>
    <row r="3493" spans="1:6" x14ac:dyDescent="0.25">
      <c r="A3493">
        <v>900797732</v>
      </c>
      <c r="B3493" t="s">
        <v>181</v>
      </c>
      <c r="D3493">
        <v>2017</v>
      </c>
      <c r="E3493" t="s">
        <v>415</v>
      </c>
      <c r="F3493" s="1">
        <v>-8.463921423526094E-2</v>
      </c>
    </row>
    <row r="3494" spans="1:6" x14ac:dyDescent="0.25">
      <c r="A3494">
        <v>900818642</v>
      </c>
      <c r="B3494" t="s">
        <v>169</v>
      </c>
      <c r="D3494">
        <v>2016</v>
      </c>
      <c r="E3494" t="s">
        <v>415</v>
      </c>
      <c r="F3494" s="1">
        <v>0.10059371178442857</v>
      </c>
    </row>
    <row r="3495" spans="1:6" x14ac:dyDescent="0.25">
      <c r="A3495">
        <v>900818642</v>
      </c>
      <c r="B3495" t="s">
        <v>169</v>
      </c>
      <c r="D3495">
        <v>2017</v>
      </c>
      <c r="E3495" t="s">
        <v>415</v>
      </c>
      <c r="F3495" s="1">
        <v>0.14113952276445085</v>
      </c>
    </row>
    <row r="3496" spans="1:6" x14ac:dyDescent="0.25">
      <c r="A3496">
        <v>800014246</v>
      </c>
      <c r="B3496" t="s">
        <v>332</v>
      </c>
      <c r="D3496">
        <v>2016</v>
      </c>
      <c r="E3496" t="s">
        <v>416</v>
      </c>
      <c r="F3496" s="1">
        <v>3.0520441606128584E-2</v>
      </c>
    </row>
    <row r="3497" spans="1:6" x14ac:dyDescent="0.25">
      <c r="A3497">
        <v>800014246</v>
      </c>
      <c r="B3497" t="s">
        <v>332</v>
      </c>
      <c r="D3497">
        <v>2017</v>
      </c>
      <c r="E3497" t="s">
        <v>416</v>
      </c>
      <c r="F3497" s="1">
        <v>9.8748701837954811E-2</v>
      </c>
    </row>
    <row r="3498" spans="1:6" x14ac:dyDescent="0.25">
      <c r="A3498">
        <v>800028455</v>
      </c>
      <c r="B3498" t="s">
        <v>0</v>
      </c>
      <c r="D3498">
        <v>2016</v>
      </c>
      <c r="E3498" t="s">
        <v>416</v>
      </c>
      <c r="F3498" s="1">
        <v>4.0659973970963541E-2</v>
      </c>
    </row>
    <row r="3499" spans="1:6" x14ac:dyDescent="0.25">
      <c r="A3499">
        <v>800093117</v>
      </c>
      <c r="B3499" t="s">
        <v>334</v>
      </c>
      <c r="D3499">
        <v>2016</v>
      </c>
      <c r="E3499" t="s">
        <v>416</v>
      </c>
      <c r="F3499" s="1">
        <v>0.1736459236783911</v>
      </c>
    </row>
    <row r="3500" spans="1:6" x14ac:dyDescent="0.25">
      <c r="A3500">
        <v>800093117</v>
      </c>
      <c r="B3500" t="s">
        <v>334</v>
      </c>
      <c r="D3500">
        <v>2017</v>
      </c>
      <c r="E3500" t="s">
        <v>416</v>
      </c>
      <c r="F3500" s="1">
        <v>0.1562804859745584</v>
      </c>
    </row>
    <row r="3501" spans="1:6" x14ac:dyDescent="0.25">
      <c r="A3501">
        <v>800094968</v>
      </c>
      <c r="B3501" t="s">
        <v>336</v>
      </c>
      <c r="D3501">
        <v>2016</v>
      </c>
      <c r="E3501" t="s">
        <v>416</v>
      </c>
      <c r="F3501" s="1">
        <v>0.18806325913238495</v>
      </c>
    </row>
    <row r="3502" spans="1:6" x14ac:dyDescent="0.25">
      <c r="A3502">
        <v>800094968</v>
      </c>
      <c r="B3502" t="s">
        <v>336</v>
      </c>
      <c r="D3502">
        <v>2017</v>
      </c>
      <c r="E3502" t="s">
        <v>416</v>
      </c>
      <c r="F3502" s="1">
        <v>0.13204179729606394</v>
      </c>
    </row>
    <row r="3503" spans="1:6" x14ac:dyDescent="0.25">
      <c r="A3503">
        <v>800095951</v>
      </c>
      <c r="B3503" t="s">
        <v>338</v>
      </c>
      <c r="D3503">
        <v>2016</v>
      </c>
      <c r="E3503" t="s">
        <v>416</v>
      </c>
      <c r="F3503" s="1">
        <v>0.12869985420634583</v>
      </c>
    </row>
    <row r="3504" spans="1:6" x14ac:dyDescent="0.25">
      <c r="A3504">
        <v>800095951</v>
      </c>
      <c r="B3504" t="s">
        <v>338</v>
      </c>
      <c r="D3504">
        <v>2017</v>
      </c>
      <c r="E3504" t="s">
        <v>416</v>
      </c>
      <c r="F3504" s="1">
        <v>9.6437518797369601E-2</v>
      </c>
    </row>
    <row r="3505" spans="1:6" x14ac:dyDescent="0.25">
      <c r="A3505">
        <v>800140959</v>
      </c>
      <c r="B3505" t="s">
        <v>340</v>
      </c>
      <c r="D3505">
        <v>2016</v>
      </c>
      <c r="E3505" t="s">
        <v>416</v>
      </c>
      <c r="F3505" s="1">
        <v>0.10634519584176676</v>
      </c>
    </row>
    <row r="3506" spans="1:6" x14ac:dyDescent="0.25">
      <c r="A3506">
        <v>800140959</v>
      </c>
      <c r="B3506" t="s">
        <v>340</v>
      </c>
      <c r="D3506">
        <v>2017</v>
      </c>
      <c r="E3506" t="s">
        <v>416</v>
      </c>
      <c r="F3506" s="1">
        <v>0.1639663967460199</v>
      </c>
    </row>
    <row r="3507" spans="1:6" x14ac:dyDescent="0.25">
      <c r="A3507">
        <v>800173155</v>
      </c>
      <c r="B3507" t="s">
        <v>341</v>
      </c>
      <c r="D3507">
        <v>2015</v>
      </c>
      <c r="E3507" t="s">
        <v>416</v>
      </c>
      <c r="F3507" s="1">
        <v>0.86680667286332336</v>
      </c>
    </row>
    <row r="3508" spans="1:6" x14ac:dyDescent="0.25">
      <c r="A3508">
        <v>800173155</v>
      </c>
      <c r="B3508" t="s">
        <v>341</v>
      </c>
      <c r="D3508">
        <v>2016</v>
      </c>
      <c r="E3508" t="s">
        <v>416</v>
      </c>
      <c r="F3508" s="1">
        <v>0.17092804898339359</v>
      </c>
    </row>
    <row r="3509" spans="1:6" x14ac:dyDescent="0.25">
      <c r="A3509">
        <v>800173155</v>
      </c>
      <c r="B3509" t="s">
        <v>341</v>
      </c>
      <c r="D3509">
        <v>2017</v>
      </c>
      <c r="E3509" t="s">
        <v>416</v>
      </c>
      <c r="F3509" s="1">
        <v>0.116257983301534</v>
      </c>
    </row>
    <row r="3510" spans="1:6" x14ac:dyDescent="0.25">
      <c r="A3510">
        <v>800182330</v>
      </c>
      <c r="B3510" t="s">
        <v>342</v>
      </c>
      <c r="D3510">
        <v>2016</v>
      </c>
      <c r="E3510" t="s">
        <v>416</v>
      </c>
      <c r="F3510" s="1">
        <v>0.14617357422336857</v>
      </c>
    </row>
    <row r="3511" spans="1:6" x14ac:dyDescent="0.25">
      <c r="A3511">
        <v>800182330</v>
      </c>
      <c r="B3511" t="s">
        <v>342</v>
      </c>
      <c r="D3511">
        <v>2017</v>
      </c>
      <c r="E3511" t="s">
        <v>416</v>
      </c>
      <c r="F3511" s="1">
        <v>0.1709946575630302</v>
      </c>
    </row>
    <row r="3512" spans="1:6" x14ac:dyDescent="0.25">
      <c r="A3512">
        <v>800185295</v>
      </c>
      <c r="B3512" t="s">
        <v>344</v>
      </c>
      <c r="D3512">
        <v>2015</v>
      </c>
      <c r="E3512" t="s">
        <v>416</v>
      </c>
      <c r="F3512" s="1">
        <v>9.9217435164696333E-2</v>
      </c>
    </row>
    <row r="3513" spans="1:6" x14ac:dyDescent="0.25">
      <c r="A3513">
        <v>800185295</v>
      </c>
      <c r="B3513" t="s">
        <v>344</v>
      </c>
      <c r="D3513">
        <v>2016</v>
      </c>
      <c r="E3513" t="s">
        <v>416</v>
      </c>
      <c r="F3513" s="1">
        <v>8.3413910181722409E-2</v>
      </c>
    </row>
    <row r="3514" spans="1:6" x14ac:dyDescent="0.25">
      <c r="A3514">
        <v>800185295</v>
      </c>
      <c r="B3514" t="s">
        <v>344</v>
      </c>
      <c r="D3514">
        <v>2017</v>
      </c>
      <c r="E3514" t="s">
        <v>416</v>
      </c>
      <c r="F3514" s="1">
        <v>7.7358159041968522E-2</v>
      </c>
    </row>
    <row r="3515" spans="1:6" x14ac:dyDescent="0.25">
      <c r="A3515">
        <v>800200598</v>
      </c>
      <c r="B3515" t="s">
        <v>345</v>
      </c>
      <c r="D3515">
        <v>2016</v>
      </c>
      <c r="E3515" t="s">
        <v>416</v>
      </c>
      <c r="F3515" s="1">
        <v>6.8736780492487312E-2</v>
      </c>
    </row>
    <row r="3516" spans="1:6" x14ac:dyDescent="0.25">
      <c r="A3516">
        <v>800200598</v>
      </c>
      <c r="B3516" t="s">
        <v>345</v>
      </c>
      <c r="D3516">
        <v>2017</v>
      </c>
      <c r="E3516" t="s">
        <v>416</v>
      </c>
      <c r="F3516" s="1">
        <v>8.0728382212346753E-2</v>
      </c>
    </row>
    <row r="3517" spans="1:6" x14ac:dyDescent="0.25">
      <c r="A3517">
        <v>800208146</v>
      </c>
      <c r="B3517" t="s">
        <v>346</v>
      </c>
      <c r="D3517">
        <v>2016</v>
      </c>
      <c r="E3517" t="s">
        <v>416</v>
      </c>
      <c r="F3517" s="1">
        <v>0.24881720674576768</v>
      </c>
    </row>
    <row r="3518" spans="1:6" x14ac:dyDescent="0.25">
      <c r="A3518">
        <v>800208146</v>
      </c>
      <c r="B3518" t="s">
        <v>346</v>
      </c>
      <c r="D3518">
        <v>2017</v>
      </c>
      <c r="E3518" t="s">
        <v>416</v>
      </c>
      <c r="F3518" s="1">
        <v>0.20944293203906164</v>
      </c>
    </row>
    <row r="3519" spans="1:6" x14ac:dyDescent="0.25">
      <c r="A3519">
        <v>800233881</v>
      </c>
      <c r="B3519" t="s">
        <v>161</v>
      </c>
      <c r="D3519">
        <v>2016</v>
      </c>
      <c r="E3519" t="s">
        <v>416</v>
      </c>
      <c r="F3519" s="1">
        <v>0.11308752767166037</v>
      </c>
    </row>
    <row r="3520" spans="1:6" x14ac:dyDescent="0.25">
      <c r="A3520">
        <v>800233881</v>
      </c>
      <c r="B3520" t="s">
        <v>161</v>
      </c>
      <c r="D3520">
        <v>2017</v>
      </c>
      <c r="E3520" t="s">
        <v>416</v>
      </c>
      <c r="F3520" s="1">
        <v>-4.6698695899740156E-2</v>
      </c>
    </row>
    <row r="3521" spans="1:6" x14ac:dyDescent="0.25">
      <c r="A3521">
        <v>800240724</v>
      </c>
      <c r="B3521" t="s">
        <v>348</v>
      </c>
      <c r="D3521">
        <v>2016</v>
      </c>
      <c r="E3521" t="s">
        <v>416</v>
      </c>
      <c r="F3521" s="1">
        <v>7.4343255784589155E-2</v>
      </c>
    </row>
    <row r="3522" spans="1:6" x14ac:dyDescent="0.25">
      <c r="A3522">
        <v>800240724</v>
      </c>
      <c r="B3522" t="s">
        <v>348</v>
      </c>
      <c r="D3522">
        <v>2017</v>
      </c>
      <c r="E3522" t="s">
        <v>416</v>
      </c>
      <c r="F3522" s="1">
        <v>3.7878380265699743E-2</v>
      </c>
    </row>
    <row r="3523" spans="1:6" x14ac:dyDescent="0.25">
      <c r="A3523">
        <v>811032292</v>
      </c>
      <c r="B3523" t="s">
        <v>349</v>
      </c>
      <c r="D3523">
        <v>2016</v>
      </c>
      <c r="E3523" t="s">
        <v>416</v>
      </c>
      <c r="F3523" s="1">
        <v>0.1342811781551205</v>
      </c>
    </row>
    <row r="3524" spans="1:6" x14ac:dyDescent="0.25">
      <c r="A3524">
        <v>811032292</v>
      </c>
      <c r="B3524" t="s">
        <v>349</v>
      </c>
      <c r="D3524">
        <v>2017</v>
      </c>
      <c r="E3524" t="s">
        <v>416</v>
      </c>
      <c r="F3524" s="1">
        <v>8.8613232718516802E-2</v>
      </c>
    </row>
    <row r="3525" spans="1:6" x14ac:dyDescent="0.25">
      <c r="A3525">
        <v>830023542</v>
      </c>
      <c r="B3525" t="s">
        <v>146</v>
      </c>
      <c r="D3525">
        <v>2015</v>
      </c>
      <c r="E3525" t="s">
        <v>416</v>
      </c>
      <c r="F3525" s="1">
        <v>0.13220689129419178</v>
      </c>
    </row>
    <row r="3526" spans="1:6" x14ac:dyDescent="0.25">
      <c r="A3526">
        <v>830023542</v>
      </c>
      <c r="B3526" t="s">
        <v>146</v>
      </c>
      <c r="D3526">
        <v>2016</v>
      </c>
      <c r="E3526" t="s">
        <v>416</v>
      </c>
      <c r="F3526" s="1">
        <v>0.10633743433294891</v>
      </c>
    </row>
    <row r="3527" spans="1:6" x14ac:dyDescent="0.25">
      <c r="A3527">
        <v>830023542</v>
      </c>
      <c r="B3527" t="s">
        <v>146</v>
      </c>
      <c r="D3527">
        <v>2017</v>
      </c>
      <c r="E3527" t="s">
        <v>416</v>
      </c>
      <c r="F3527" s="1">
        <v>9.1821500331953812E-2</v>
      </c>
    </row>
    <row r="3528" spans="1:6" x14ac:dyDescent="0.25">
      <c r="A3528">
        <v>830058272</v>
      </c>
      <c r="B3528" t="s">
        <v>352</v>
      </c>
      <c r="D3528">
        <v>2015</v>
      </c>
      <c r="E3528" t="s">
        <v>416</v>
      </c>
      <c r="F3528" s="1">
        <v>2.2654979774675083E-2</v>
      </c>
    </row>
    <row r="3529" spans="1:6" x14ac:dyDescent="0.25">
      <c r="A3529">
        <v>830058272</v>
      </c>
      <c r="B3529" t="s">
        <v>352</v>
      </c>
      <c r="D3529">
        <v>2016</v>
      </c>
      <c r="E3529" t="s">
        <v>416</v>
      </c>
      <c r="F3529" s="1">
        <v>1.5687223997110415E-2</v>
      </c>
    </row>
    <row r="3530" spans="1:6" x14ac:dyDescent="0.25">
      <c r="A3530">
        <v>830058272</v>
      </c>
      <c r="B3530" t="s">
        <v>352</v>
      </c>
      <c r="D3530">
        <v>2017</v>
      </c>
      <c r="E3530" t="s">
        <v>416</v>
      </c>
      <c r="F3530" s="1">
        <v>-2.9681329317988642E-2</v>
      </c>
    </row>
    <row r="3531" spans="1:6" x14ac:dyDescent="0.25">
      <c r="A3531">
        <v>830094920</v>
      </c>
      <c r="B3531" t="s">
        <v>350</v>
      </c>
      <c r="D3531">
        <v>2016</v>
      </c>
      <c r="E3531" t="s">
        <v>416</v>
      </c>
      <c r="F3531" s="1">
        <v>0.27426332923645874</v>
      </c>
    </row>
    <row r="3532" spans="1:6" x14ac:dyDescent="0.25">
      <c r="A3532">
        <v>830094920</v>
      </c>
      <c r="B3532" t="s">
        <v>350</v>
      </c>
      <c r="D3532">
        <v>2017</v>
      </c>
      <c r="E3532" t="s">
        <v>416</v>
      </c>
      <c r="F3532" s="1">
        <v>0.12178533875159926</v>
      </c>
    </row>
    <row r="3533" spans="1:6" x14ac:dyDescent="0.25">
      <c r="A3533">
        <v>830097620</v>
      </c>
      <c r="B3533" t="s">
        <v>290</v>
      </c>
      <c r="D3533">
        <v>2016</v>
      </c>
      <c r="E3533" t="s">
        <v>416</v>
      </c>
      <c r="F3533" s="1">
        <v>0.12886547283568475</v>
      </c>
    </row>
    <row r="3534" spans="1:6" x14ac:dyDescent="0.25">
      <c r="A3534">
        <v>830097620</v>
      </c>
      <c r="B3534" t="s">
        <v>290</v>
      </c>
      <c r="D3534">
        <v>2017</v>
      </c>
      <c r="E3534" t="s">
        <v>416</v>
      </c>
      <c r="F3534" s="1">
        <v>0.33948451322991335</v>
      </c>
    </row>
    <row r="3535" spans="1:6" x14ac:dyDescent="0.25">
      <c r="A3535">
        <v>830116629</v>
      </c>
      <c r="B3535" t="s">
        <v>354</v>
      </c>
      <c r="D3535">
        <v>2016</v>
      </c>
      <c r="E3535" t="s">
        <v>416</v>
      </c>
      <c r="F3535" s="1">
        <v>0.48267949387816661</v>
      </c>
    </row>
    <row r="3536" spans="1:6" x14ac:dyDescent="0.25">
      <c r="A3536">
        <v>830116629</v>
      </c>
      <c r="B3536" t="s">
        <v>354</v>
      </c>
      <c r="D3536">
        <v>2017</v>
      </c>
      <c r="E3536" t="s">
        <v>416</v>
      </c>
      <c r="F3536" s="1">
        <v>0.28038426245227666</v>
      </c>
    </row>
    <row r="3537" spans="1:6" x14ac:dyDescent="0.25">
      <c r="A3537">
        <v>830124992</v>
      </c>
      <c r="B3537" t="s">
        <v>357</v>
      </c>
      <c r="D3537">
        <v>2015</v>
      </c>
      <c r="E3537" t="s">
        <v>416</v>
      </c>
      <c r="F3537" s="1">
        <v>9.4792037266096071E-2</v>
      </c>
    </row>
    <row r="3538" spans="1:6" x14ac:dyDescent="0.25">
      <c r="A3538">
        <v>830124992</v>
      </c>
      <c r="B3538" t="s">
        <v>357</v>
      </c>
      <c r="D3538">
        <v>2016</v>
      </c>
      <c r="E3538" t="s">
        <v>416</v>
      </c>
      <c r="F3538" s="1">
        <v>1.4388153655599875E-2</v>
      </c>
    </row>
    <row r="3539" spans="1:6" x14ac:dyDescent="0.25">
      <c r="A3539">
        <v>830124992</v>
      </c>
      <c r="B3539" t="s">
        <v>357</v>
      </c>
      <c r="D3539">
        <v>2017</v>
      </c>
      <c r="E3539" t="s">
        <v>416</v>
      </c>
      <c r="F3539" s="1">
        <v>0.68098237523207217</v>
      </c>
    </row>
    <row r="3540" spans="1:6" x14ac:dyDescent="0.25">
      <c r="A3540">
        <v>860000656</v>
      </c>
      <c r="B3540" t="s">
        <v>221</v>
      </c>
      <c r="D3540">
        <v>2015</v>
      </c>
      <c r="E3540" t="s">
        <v>416</v>
      </c>
      <c r="F3540" s="1">
        <v>0.1094554733542617</v>
      </c>
    </row>
    <row r="3541" spans="1:6" x14ac:dyDescent="0.25">
      <c r="A3541">
        <v>860000656</v>
      </c>
      <c r="B3541" t="s">
        <v>221</v>
      </c>
      <c r="D3541">
        <v>2016</v>
      </c>
      <c r="E3541" t="s">
        <v>416</v>
      </c>
      <c r="F3541" s="1">
        <v>7.1082033395554536E-2</v>
      </c>
    </row>
    <row r="3542" spans="1:6" x14ac:dyDescent="0.25">
      <c r="A3542">
        <v>860000656</v>
      </c>
      <c r="B3542" t="s">
        <v>221</v>
      </c>
      <c r="D3542">
        <v>2017</v>
      </c>
      <c r="E3542" t="s">
        <v>416</v>
      </c>
      <c r="F3542" s="1">
        <v>5.0166345230057703E-2</v>
      </c>
    </row>
    <row r="3543" spans="1:6" x14ac:dyDescent="0.25">
      <c r="A3543">
        <v>860001986</v>
      </c>
      <c r="B3543" t="s">
        <v>293</v>
      </c>
      <c r="D3543">
        <v>2016</v>
      </c>
      <c r="E3543" t="s">
        <v>416</v>
      </c>
      <c r="F3543" s="1">
        <v>6.7216735619868434E-2</v>
      </c>
    </row>
    <row r="3544" spans="1:6" x14ac:dyDescent="0.25">
      <c r="A3544">
        <v>860001986</v>
      </c>
      <c r="B3544" t="s">
        <v>293</v>
      </c>
      <c r="D3544">
        <v>2017</v>
      </c>
      <c r="E3544" t="s">
        <v>416</v>
      </c>
      <c r="F3544" s="1">
        <v>8.8492296521404001E-2</v>
      </c>
    </row>
    <row r="3545" spans="1:6" x14ac:dyDescent="0.25">
      <c r="A3545">
        <v>860002837</v>
      </c>
      <c r="B3545" t="s">
        <v>227</v>
      </c>
      <c r="D3545">
        <v>2015</v>
      </c>
      <c r="E3545" t="s">
        <v>416</v>
      </c>
      <c r="F3545" s="1">
        <v>-0.13748565956152156</v>
      </c>
    </row>
    <row r="3546" spans="1:6" x14ac:dyDescent="0.25">
      <c r="A3546">
        <v>860002837</v>
      </c>
      <c r="B3546" t="s">
        <v>227</v>
      </c>
      <c r="D3546">
        <v>2016</v>
      </c>
      <c r="E3546" t="s">
        <v>416</v>
      </c>
      <c r="F3546" s="1">
        <v>-1.4291129283832412E-2</v>
      </c>
    </row>
    <row r="3547" spans="1:6" x14ac:dyDescent="0.25">
      <c r="A3547">
        <v>860002837</v>
      </c>
      <c r="B3547" t="s">
        <v>227</v>
      </c>
      <c r="D3547">
        <v>2017</v>
      </c>
      <c r="E3547" t="s">
        <v>416</v>
      </c>
      <c r="F3547" s="1">
        <v>-6.3874039064615298E-3</v>
      </c>
    </row>
    <row r="3548" spans="1:6" x14ac:dyDescent="0.25">
      <c r="A3548">
        <v>860009250</v>
      </c>
      <c r="B3548" t="s">
        <v>362</v>
      </c>
      <c r="D3548">
        <v>2016</v>
      </c>
      <c r="E3548" t="s">
        <v>416</v>
      </c>
      <c r="F3548" s="1">
        <v>6.2490014895442432E-2</v>
      </c>
    </row>
    <row r="3549" spans="1:6" x14ac:dyDescent="0.25">
      <c r="A3549">
        <v>860009250</v>
      </c>
      <c r="B3549" t="s">
        <v>362</v>
      </c>
      <c r="D3549">
        <v>2017</v>
      </c>
      <c r="E3549" t="s">
        <v>416</v>
      </c>
      <c r="F3549" s="1">
        <v>0.20865126798265682</v>
      </c>
    </row>
    <row r="3550" spans="1:6" x14ac:dyDescent="0.25">
      <c r="A3550">
        <v>860014285</v>
      </c>
      <c r="B3550" t="s">
        <v>356</v>
      </c>
      <c r="D3550">
        <v>2016</v>
      </c>
      <c r="E3550" t="s">
        <v>416</v>
      </c>
      <c r="F3550" s="1">
        <v>0.18770888485551035</v>
      </c>
    </row>
    <row r="3551" spans="1:6" x14ac:dyDescent="0.25">
      <c r="A3551">
        <v>860014285</v>
      </c>
      <c r="B3551" t="s">
        <v>356</v>
      </c>
      <c r="D3551">
        <v>2017</v>
      </c>
      <c r="E3551" t="s">
        <v>416</v>
      </c>
      <c r="F3551" s="1">
        <v>0.14059732632886743</v>
      </c>
    </row>
    <row r="3552" spans="1:6" x14ac:dyDescent="0.25">
      <c r="A3552">
        <v>860031361</v>
      </c>
      <c r="B3552" t="s">
        <v>297</v>
      </c>
      <c r="D3552">
        <v>2016</v>
      </c>
      <c r="E3552" t="s">
        <v>416</v>
      </c>
      <c r="F3552" s="1">
        <v>7.6650344517955479E-2</v>
      </c>
    </row>
    <row r="3553" spans="1:6" x14ac:dyDescent="0.25">
      <c r="A3553">
        <v>860031361</v>
      </c>
      <c r="B3553" t="s">
        <v>297</v>
      </c>
      <c r="D3553">
        <v>2017</v>
      </c>
      <c r="E3553" t="s">
        <v>416</v>
      </c>
      <c r="F3553" s="1">
        <v>4.0621106591620812E-2</v>
      </c>
    </row>
    <row r="3554" spans="1:6" x14ac:dyDescent="0.25">
      <c r="A3554">
        <v>860035996</v>
      </c>
      <c r="B3554" t="s">
        <v>229</v>
      </c>
      <c r="D3554">
        <v>2015</v>
      </c>
      <c r="E3554" t="s">
        <v>416</v>
      </c>
      <c r="F3554" s="1">
        <v>0.10241504012543717</v>
      </c>
    </row>
    <row r="3555" spans="1:6" x14ac:dyDescent="0.25">
      <c r="A3555">
        <v>860035996</v>
      </c>
      <c r="B3555" t="s">
        <v>229</v>
      </c>
      <c r="D3555">
        <v>2016</v>
      </c>
      <c r="E3555" t="s">
        <v>416</v>
      </c>
      <c r="F3555" s="1">
        <v>-1.6810434839575266E-2</v>
      </c>
    </row>
    <row r="3556" spans="1:6" x14ac:dyDescent="0.25">
      <c r="A3556">
        <v>860035996</v>
      </c>
      <c r="B3556" t="s">
        <v>229</v>
      </c>
      <c r="D3556">
        <v>2017</v>
      </c>
      <c r="E3556" t="s">
        <v>416</v>
      </c>
      <c r="F3556" s="1">
        <v>7.6895927478386389E-2</v>
      </c>
    </row>
    <row r="3557" spans="1:6" x14ac:dyDescent="0.25">
      <c r="A3557">
        <v>860058070</v>
      </c>
      <c r="B3557" t="s">
        <v>364</v>
      </c>
      <c r="D3557">
        <v>2015</v>
      </c>
      <c r="E3557" t="s">
        <v>416</v>
      </c>
      <c r="F3557" s="1">
        <v>0.31506196954073762</v>
      </c>
    </row>
    <row r="3558" spans="1:6" x14ac:dyDescent="0.25">
      <c r="A3558">
        <v>860058070</v>
      </c>
      <c r="B3558" t="s">
        <v>364</v>
      </c>
      <c r="D3558">
        <v>2016</v>
      </c>
      <c r="E3558" t="s">
        <v>416</v>
      </c>
      <c r="F3558" s="1">
        <v>0.21521845301603551</v>
      </c>
    </row>
    <row r="3559" spans="1:6" x14ac:dyDescent="0.25">
      <c r="A3559">
        <v>860058070</v>
      </c>
      <c r="B3559" t="s">
        <v>364</v>
      </c>
      <c r="D3559">
        <v>2017</v>
      </c>
      <c r="E3559" t="s">
        <v>416</v>
      </c>
      <c r="F3559" s="1">
        <v>0.14301204204181278</v>
      </c>
    </row>
    <row r="3560" spans="1:6" x14ac:dyDescent="0.25">
      <c r="A3560">
        <v>860059851</v>
      </c>
      <c r="B3560" t="s">
        <v>365</v>
      </c>
      <c r="D3560">
        <v>2015</v>
      </c>
      <c r="E3560" t="s">
        <v>416</v>
      </c>
      <c r="F3560" s="1">
        <v>7.7333995662017263E-2</v>
      </c>
    </row>
    <row r="3561" spans="1:6" x14ac:dyDescent="0.25">
      <c r="A3561">
        <v>860059851</v>
      </c>
      <c r="B3561" t="s">
        <v>365</v>
      </c>
      <c r="D3561">
        <v>2016</v>
      </c>
      <c r="E3561" t="s">
        <v>416</v>
      </c>
      <c r="F3561" s="1">
        <v>8.2438677553837048E-2</v>
      </c>
    </row>
    <row r="3562" spans="1:6" x14ac:dyDescent="0.25">
      <c r="A3562">
        <v>860059851</v>
      </c>
      <c r="B3562" t="s">
        <v>365</v>
      </c>
      <c r="D3562">
        <v>2017</v>
      </c>
      <c r="E3562" t="s">
        <v>416</v>
      </c>
      <c r="F3562" s="1">
        <v>7.1904375506048834E-2</v>
      </c>
    </row>
    <row r="3563" spans="1:6" x14ac:dyDescent="0.25">
      <c r="A3563">
        <v>860067697</v>
      </c>
      <c r="B3563" t="s">
        <v>359</v>
      </c>
      <c r="D3563">
        <v>2016</v>
      </c>
      <c r="E3563" t="s">
        <v>416</v>
      </c>
      <c r="F3563" s="1">
        <v>0.1761022061848781</v>
      </c>
    </row>
    <row r="3564" spans="1:6" x14ac:dyDescent="0.25">
      <c r="A3564">
        <v>860067697</v>
      </c>
      <c r="B3564" t="s">
        <v>359</v>
      </c>
      <c r="D3564">
        <v>2017</v>
      </c>
      <c r="E3564" t="s">
        <v>416</v>
      </c>
      <c r="F3564" s="1">
        <v>0.29867831786005827</v>
      </c>
    </row>
    <row r="3565" spans="1:6" x14ac:dyDescent="0.25">
      <c r="A3565">
        <v>860077099</v>
      </c>
      <c r="B3565" t="s">
        <v>371</v>
      </c>
      <c r="D3565">
        <v>2016</v>
      </c>
      <c r="E3565" t="s">
        <v>416</v>
      </c>
      <c r="F3565" s="1">
        <v>0.17934377204824631</v>
      </c>
    </row>
    <row r="3566" spans="1:6" x14ac:dyDescent="0.25">
      <c r="A3566">
        <v>860077099</v>
      </c>
      <c r="B3566" t="s">
        <v>371</v>
      </c>
      <c r="D3566">
        <v>2017</v>
      </c>
      <c r="E3566" t="s">
        <v>416</v>
      </c>
      <c r="F3566" s="1">
        <v>0.16418444585824801</v>
      </c>
    </row>
    <row r="3567" spans="1:6" x14ac:dyDescent="0.25">
      <c r="A3567">
        <v>860354402</v>
      </c>
      <c r="B3567" t="s">
        <v>295</v>
      </c>
      <c r="D3567">
        <v>2016</v>
      </c>
      <c r="E3567" t="s">
        <v>416</v>
      </c>
      <c r="F3567" s="1">
        <v>0.16948822318739049</v>
      </c>
    </row>
    <row r="3568" spans="1:6" x14ac:dyDescent="0.25">
      <c r="A3568">
        <v>860354402</v>
      </c>
      <c r="B3568" t="s">
        <v>295</v>
      </c>
      <c r="D3568">
        <v>2017</v>
      </c>
      <c r="E3568" t="s">
        <v>416</v>
      </c>
      <c r="F3568" s="1">
        <v>0.14904669541070262</v>
      </c>
    </row>
    <row r="3569" spans="1:6" x14ac:dyDescent="0.25">
      <c r="A3569">
        <v>860505064</v>
      </c>
      <c r="B3569" t="s">
        <v>361</v>
      </c>
      <c r="D3569">
        <v>2016</v>
      </c>
      <c r="E3569" t="s">
        <v>416</v>
      </c>
      <c r="F3569" s="1">
        <v>4.9338605373441161E-2</v>
      </c>
    </row>
    <row r="3570" spans="1:6" x14ac:dyDescent="0.25">
      <c r="A3570">
        <v>860505064</v>
      </c>
      <c r="B3570" t="s">
        <v>361</v>
      </c>
      <c r="D3570">
        <v>2017</v>
      </c>
      <c r="E3570" t="s">
        <v>416</v>
      </c>
      <c r="F3570" s="1">
        <v>5.5674425543300023E-2</v>
      </c>
    </row>
    <row r="3571" spans="1:6" x14ac:dyDescent="0.25">
      <c r="A3571">
        <v>860510628</v>
      </c>
      <c r="B3571" t="s">
        <v>373</v>
      </c>
      <c r="D3571">
        <v>2015</v>
      </c>
      <c r="E3571" t="s">
        <v>416</v>
      </c>
      <c r="F3571" s="1">
        <v>0.20136763305377903</v>
      </c>
    </row>
    <row r="3572" spans="1:6" x14ac:dyDescent="0.25">
      <c r="A3572">
        <v>860510628</v>
      </c>
      <c r="B3572" t="s">
        <v>373</v>
      </c>
      <c r="D3572">
        <v>2016</v>
      </c>
      <c r="E3572" t="s">
        <v>416</v>
      </c>
      <c r="F3572" s="1">
        <v>0.2969792322228656</v>
      </c>
    </row>
    <row r="3573" spans="1:6" x14ac:dyDescent="0.25">
      <c r="A3573">
        <v>860510628</v>
      </c>
      <c r="B3573" t="s">
        <v>373</v>
      </c>
      <c r="D3573">
        <v>2017</v>
      </c>
      <c r="E3573" t="s">
        <v>416</v>
      </c>
      <c r="F3573" s="1">
        <v>0.73937016419172807</v>
      </c>
    </row>
    <row r="3574" spans="1:6" x14ac:dyDescent="0.25">
      <c r="A3574">
        <v>860515523</v>
      </c>
      <c r="B3574" t="s">
        <v>231</v>
      </c>
      <c r="D3574">
        <v>2015</v>
      </c>
      <c r="E3574" t="s">
        <v>416</v>
      </c>
      <c r="F3574" s="1">
        <v>0.13893850380227515</v>
      </c>
    </row>
    <row r="3575" spans="1:6" x14ac:dyDescent="0.25">
      <c r="A3575">
        <v>860515523</v>
      </c>
      <c r="B3575" t="s">
        <v>231</v>
      </c>
      <c r="D3575">
        <v>2016</v>
      </c>
      <c r="E3575" t="s">
        <v>416</v>
      </c>
      <c r="F3575" s="1">
        <v>4.4476793422050555E-2</v>
      </c>
    </row>
    <row r="3576" spans="1:6" x14ac:dyDescent="0.25">
      <c r="A3576">
        <v>860515523</v>
      </c>
      <c r="B3576" t="s">
        <v>231</v>
      </c>
      <c r="D3576">
        <v>2017</v>
      </c>
      <c r="E3576" t="s">
        <v>416</v>
      </c>
      <c r="F3576" s="1">
        <v>0.19416835547053554</v>
      </c>
    </row>
    <row r="3577" spans="1:6" x14ac:dyDescent="0.25">
      <c r="A3577">
        <v>860527800</v>
      </c>
      <c r="B3577" t="s">
        <v>296</v>
      </c>
      <c r="D3577">
        <v>2016</v>
      </c>
      <c r="E3577" t="s">
        <v>416</v>
      </c>
      <c r="F3577" s="1">
        <v>0.11118736195764742</v>
      </c>
    </row>
    <row r="3578" spans="1:6" x14ac:dyDescent="0.25">
      <c r="A3578">
        <v>860527800</v>
      </c>
      <c r="B3578" t="s">
        <v>296</v>
      </c>
      <c r="D3578">
        <v>2017</v>
      </c>
      <c r="E3578" t="s">
        <v>416</v>
      </c>
      <c r="F3578" s="1">
        <v>6.2616010695458191E-2</v>
      </c>
    </row>
    <row r="3579" spans="1:6" x14ac:dyDescent="0.25">
      <c r="A3579">
        <v>860532790</v>
      </c>
      <c r="B3579" t="s">
        <v>374</v>
      </c>
      <c r="D3579">
        <v>2016</v>
      </c>
      <c r="E3579" t="s">
        <v>416</v>
      </c>
      <c r="F3579" s="1">
        <v>0.25883966586745621</v>
      </c>
    </row>
    <row r="3580" spans="1:6" x14ac:dyDescent="0.25">
      <c r="A3580">
        <v>860532790</v>
      </c>
      <c r="B3580" t="s">
        <v>374</v>
      </c>
      <c r="D3580">
        <v>2017</v>
      </c>
      <c r="E3580" t="s">
        <v>416</v>
      </c>
      <c r="F3580" s="1">
        <v>0.15872402894307194</v>
      </c>
    </row>
    <row r="3581" spans="1:6" x14ac:dyDescent="0.25">
      <c r="A3581">
        <v>890205645</v>
      </c>
      <c r="B3581" t="s">
        <v>166</v>
      </c>
      <c r="D3581">
        <v>2016</v>
      </c>
      <c r="E3581" t="s">
        <v>416</v>
      </c>
      <c r="F3581" s="1">
        <v>0.12261526238450667</v>
      </c>
    </row>
    <row r="3582" spans="1:6" x14ac:dyDescent="0.25">
      <c r="A3582">
        <v>890205645</v>
      </c>
      <c r="B3582" t="s">
        <v>166</v>
      </c>
      <c r="D3582">
        <v>2017</v>
      </c>
      <c r="E3582" t="s">
        <v>416</v>
      </c>
      <c r="F3582" s="1">
        <v>0.46001061484465505</v>
      </c>
    </row>
    <row r="3583" spans="1:6" x14ac:dyDescent="0.25">
      <c r="A3583">
        <v>890312765</v>
      </c>
      <c r="B3583" t="s">
        <v>363</v>
      </c>
      <c r="D3583">
        <v>2016</v>
      </c>
      <c r="E3583" t="s">
        <v>416</v>
      </c>
      <c r="F3583" s="1">
        <v>-8.4435237223403931E-2</v>
      </c>
    </row>
    <row r="3584" spans="1:6" x14ac:dyDescent="0.25">
      <c r="A3584">
        <v>890312765</v>
      </c>
      <c r="B3584" t="s">
        <v>363</v>
      </c>
      <c r="D3584">
        <v>2017</v>
      </c>
      <c r="E3584" t="s">
        <v>416</v>
      </c>
      <c r="F3584" s="1">
        <v>2.9722766729579801E-2</v>
      </c>
    </row>
    <row r="3585" spans="1:6" x14ac:dyDescent="0.25">
      <c r="A3585">
        <v>890806999</v>
      </c>
      <c r="B3585" t="s">
        <v>366</v>
      </c>
      <c r="D3585">
        <v>2016</v>
      </c>
      <c r="E3585" t="s">
        <v>416</v>
      </c>
      <c r="F3585" s="1">
        <v>3.1145064359125677E-2</v>
      </c>
    </row>
    <row r="3586" spans="1:6" x14ac:dyDescent="0.25">
      <c r="A3586">
        <v>890806999</v>
      </c>
      <c r="B3586" t="s">
        <v>366</v>
      </c>
      <c r="D3586">
        <v>2017</v>
      </c>
      <c r="E3586" t="s">
        <v>416</v>
      </c>
      <c r="F3586" s="1">
        <v>2.8863977497793781E-2</v>
      </c>
    </row>
    <row r="3587" spans="1:6" x14ac:dyDescent="0.25">
      <c r="A3587">
        <v>890903035</v>
      </c>
      <c r="B3587" t="s">
        <v>369</v>
      </c>
      <c r="D3587">
        <v>2015</v>
      </c>
      <c r="E3587" t="s">
        <v>416</v>
      </c>
      <c r="F3587" s="1">
        <v>0.21179830668442659</v>
      </c>
    </row>
    <row r="3588" spans="1:6" x14ac:dyDescent="0.25">
      <c r="A3588">
        <v>890903035</v>
      </c>
      <c r="B3588" t="s">
        <v>369</v>
      </c>
      <c r="D3588">
        <v>2016</v>
      </c>
      <c r="E3588" t="s">
        <v>416</v>
      </c>
      <c r="F3588" s="1">
        <v>0.18578457329172426</v>
      </c>
    </row>
    <row r="3589" spans="1:6" x14ac:dyDescent="0.25">
      <c r="A3589">
        <v>890903035</v>
      </c>
      <c r="B3589" t="s">
        <v>369</v>
      </c>
      <c r="D3589">
        <v>2017</v>
      </c>
      <c r="E3589" t="s">
        <v>416</v>
      </c>
      <c r="F3589" s="1">
        <v>0.30047876909680848</v>
      </c>
    </row>
    <row r="3590" spans="1:6" x14ac:dyDescent="0.25">
      <c r="A3590">
        <v>890903055</v>
      </c>
      <c r="B3590" t="s">
        <v>232</v>
      </c>
      <c r="D3590">
        <v>2015</v>
      </c>
      <c r="E3590" t="s">
        <v>416</v>
      </c>
      <c r="F3590" s="1">
        <v>-1.0451847956730769E-3</v>
      </c>
    </row>
    <row r="3591" spans="1:6" x14ac:dyDescent="0.25">
      <c r="A3591">
        <v>890903055</v>
      </c>
      <c r="B3591" t="s">
        <v>232</v>
      </c>
      <c r="D3591">
        <v>2016</v>
      </c>
      <c r="E3591" t="s">
        <v>416</v>
      </c>
      <c r="F3591" s="1">
        <v>-2.3877736168196689E-2</v>
      </c>
    </row>
    <row r="3592" spans="1:6" x14ac:dyDescent="0.25">
      <c r="A3592">
        <v>890903055</v>
      </c>
      <c r="B3592" t="s">
        <v>232</v>
      </c>
      <c r="D3592">
        <v>2017</v>
      </c>
      <c r="E3592" t="s">
        <v>416</v>
      </c>
      <c r="F3592" s="1">
        <v>2.4286909549561319E-2</v>
      </c>
    </row>
    <row r="3593" spans="1:6" x14ac:dyDescent="0.25">
      <c r="A3593">
        <v>890905022</v>
      </c>
      <c r="B3593" t="s">
        <v>370</v>
      </c>
      <c r="D3593">
        <v>2015</v>
      </c>
      <c r="E3593" t="s">
        <v>416</v>
      </c>
      <c r="F3593" s="1">
        <v>2.6794500790429616E-2</v>
      </c>
    </row>
    <row r="3594" spans="1:6" x14ac:dyDescent="0.25">
      <c r="A3594">
        <v>890905022</v>
      </c>
      <c r="B3594" t="s">
        <v>370</v>
      </c>
      <c r="D3594">
        <v>2016</v>
      </c>
      <c r="E3594" t="s">
        <v>416</v>
      </c>
      <c r="F3594" s="1">
        <v>6.529619471658335E-2</v>
      </c>
    </row>
    <row r="3595" spans="1:6" x14ac:dyDescent="0.25">
      <c r="A3595">
        <v>890905022</v>
      </c>
      <c r="B3595" t="s">
        <v>370</v>
      </c>
      <c r="D3595">
        <v>2017</v>
      </c>
      <c r="E3595" t="s">
        <v>416</v>
      </c>
      <c r="F3595" s="1">
        <v>3.8588993522853117E-2</v>
      </c>
    </row>
    <row r="3596" spans="1:6" x14ac:dyDescent="0.25">
      <c r="A3596">
        <v>890908097</v>
      </c>
      <c r="B3596" t="s">
        <v>377</v>
      </c>
      <c r="D3596">
        <v>2016</v>
      </c>
      <c r="E3596" t="s">
        <v>416</v>
      </c>
      <c r="F3596" s="1">
        <v>7.8551986589168524E-2</v>
      </c>
    </row>
    <row r="3597" spans="1:6" x14ac:dyDescent="0.25">
      <c r="A3597">
        <v>890908097</v>
      </c>
      <c r="B3597" t="s">
        <v>377</v>
      </c>
      <c r="D3597">
        <v>2017</v>
      </c>
      <c r="E3597" t="s">
        <v>416</v>
      </c>
      <c r="F3597" s="1">
        <v>0.16075276412371797</v>
      </c>
    </row>
    <row r="3598" spans="1:6" x14ac:dyDescent="0.25">
      <c r="A3598">
        <v>890908901</v>
      </c>
      <c r="B3598" t="s">
        <v>372</v>
      </c>
      <c r="D3598">
        <v>2015</v>
      </c>
      <c r="E3598" t="s">
        <v>416</v>
      </c>
      <c r="F3598" s="1">
        <v>0.13147747217066516</v>
      </c>
    </row>
    <row r="3599" spans="1:6" x14ac:dyDescent="0.25">
      <c r="A3599">
        <v>890908901</v>
      </c>
      <c r="B3599" t="s">
        <v>372</v>
      </c>
      <c r="D3599">
        <v>2016</v>
      </c>
      <c r="E3599" t="s">
        <v>416</v>
      </c>
      <c r="F3599" s="1">
        <v>8.0078892166109278E-2</v>
      </c>
    </row>
    <row r="3600" spans="1:6" x14ac:dyDescent="0.25">
      <c r="A3600">
        <v>890908901</v>
      </c>
      <c r="B3600" t="s">
        <v>372</v>
      </c>
      <c r="D3600">
        <v>2017</v>
      </c>
      <c r="E3600" t="s">
        <v>416</v>
      </c>
      <c r="F3600" s="1">
        <v>9.9137251826315179E-2</v>
      </c>
    </row>
    <row r="3601" spans="1:6" x14ac:dyDescent="0.25">
      <c r="A3601">
        <v>890910447</v>
      </c>
      <c r="B3601" t="s">
        <v>300</v>
      </c>
      <c r="D3601">
        <v>2016</v>
      </c>
      <c r="E3601" t="s">
        <v>416</v>
      </c>
      <c r="F3601" s="1">
        <v>2.0974550739799955E-2</v>
      </c>
    </row>
    <row r="3602" spans="1:6" x14ac:dyDescent="0.25">
      <c r="A3602">
        <v>890910447</v>
      </c>
      <c r="B3602" t="s">
        <v>300</v>
      </c>
      <c r="D3602">
        <v>2017</v>
      </c>
      <c r="E3602" t="s">
        <v>416</v>
      </c>
      <c r="F3602" s="1">
        <v>6.7894516739238978E-3</v>
      </c>
    </row>
    <row r="3603" spans="1:6" x14ac:dyDescent="0.25">
      <c r="A3603">
        <v>890911431</v>
      </c>
      <c r="B3603" t="s">
        <v>378</v>
      </c>
      <c r="D3603">
        <v>2016</v>
      </c>
      <c r="E3603" t="s">
        <v>416</v>
      </c>
      <c r="F3603" s="1">
        <v>0.17719651479515</v>
      </c>
    </row>
    <row r="3604" spans="1:6" x14ac:dyDescent="0.25">
      <c r="A3604">
        <v>890911431</v>
      </c>
      <c r="B3604" t="s">
        <v>378</v>
      </c>
      <c r="D3604">
        <v>2017</v>
      </c>
      <c r="E3604" t="s">
        <v>416</v>
      </c>
      <c r="F3604" s="1">
        <v>0.12290487771286075</v>
      </c>
    </row>
    <row r="3605" spans="1:6" x14ac:dyDescent="0.25">
      <c r="A3605">
        <v>890920656</v>
      </c>
      <c r="B3605" t="s">
        <v>302</v>
      </c>
      <c r="D3605">
        <v>2016</v>
      </c>
      <c r="E3605" t="s">
        <v>416</v>
      </c>
      <c r="F3605" s="1">
        <v>0.23797478688321436</v>
      </c>
    </row>
    <row r="3606" spans="1:6" x14ac:dyDescent="0.25">
      <c r="A3606">
        <v>890920656</v>
      </c>
      <c r="B3606" t="s">
        <v>302</v>
      </c>
      <c r="D3606">
        <v>2017</v>
      </c>
      <c r="E3606" t="s">
        <v>416</v>
      </c>
      <c r="F3606" s="1">
        <v>0.17192950841098142</v>
      </c>
    </row>
    <row r="3607" spans="1:6" x14ac:dyDescent="0.25">
      <c r="A3607">
        <v>890928186</v>
      </c>
      <c r="B3607" t="s">
        <v>303</v>
      </c>
      <c r="D3607">
        <v>2016</v>
      </c>
      <c r="E3607" t="s">
        <v>416</v>
      </c>
      <c r="F3607" s="1">
        <v>7.692546222799107E-2</v>
      </c>
    </row>
    <row r="3608" spans="1:6" x14ac:dyDescent="0.25">
      <c r="A3608">
        <v>890928186</v>
      </c>
      <c r="B3608" t="s">
        <v>303</v>
      </c>
      <c r="D3608">
        <v>2017</v>
      </c>
      <c r="E3608" t="s">
        <v>416</v>
      </c>
      <c r="F3608" s="1">
        <v>6.5538395110040781E-2</v>
      </c>
    </row>
    <row r="3609" spans="1:6" x14ac:dyDescent="0.25">
      <c r="A3609">
        <v>890932424</v>
      </c>
      <c r="B3609" t="s">
        <v>379</v>
      </c>
      <c r="D3609">
        <v>2016</v>
      </c>
      <c r="E3609" t="s">
        <v>416</v>
      </c>
      <c r="F3609" s="1">
        <v>0.15067167866852268</v>
      </c>
    </row>
    <row r="3610" spans="1:6" x14ac:dyDescent="0.25">
      <c r="A3610">
        <v>890932424</v>
      </c>
      <c r="B3610" t="s">
        <v>379</v>
      </c>
      <c r="D3610">
        <v>2017</v>
      </c>
      <c r="E3610" t="s">
        <v>416</v>
      </c>
      <c r="F3610" s="1">
        <v>8.3180886374232321E-2</v>
      </c>
    </row>
    <row r="3611" spans="1:6" x14ac:dyDescent="0.25">
      <c r="A3611">
        <v>890939355</v>
      </c>
      <c r="B3611" t="s">
        <v>35</v>
      </c>
      <c r="D3611">
        <v>2015</v>
      </c>
      <c r="E3611" t="s">
        <v>416</v>
      </c>
      <c r="F3611" s="1">
        <v>0.35182169649716155</v>
      </c>
    </row>
    <row r="3612" spans="1:6" x14ac:dyDescent="0.25">
      <c r="A3612">
        <v>890939355</v>
      </c>
      <c r="B3612" t="s">
        <v>35</v>
      </c>
      <c r="D3612">
        <v>2016</v>
      </c>
      <c r="E3612" t="s">
        <v>416</v>
      </c>
      <c r="F3612" s="1">
        <v>0.79888228952219598</v>
      </c>
    </row>
    <row r="3613" spans="1:6" x14ac:dyDescent="0.25">
      <c r="A3613">
        <v>890939355</v>
      </c>
      <c r="B3613" t="s">
        <v>35</v>
      </c>
      <c r="D3613">
        <v>2017</v>
      </c>
      <c r="E3613" t="s">
        <v>416</v>
      </c>
      <c r="F3613" s="1">
        <v>7.2227476931701312E-2</v>
      </c>
    </row>
    <row r="3614" spans="1:6" x14ac:dyDescent="0.25">
      <c r="A3614">
        <v>890940026</v>
      </c>
      <c r="B3614" t="s">
        <v>304</v>
      </c>
      <c r="D3614">
        <v>2016</v>
      </c>
      <c r="E3614" t="s">
        <v>416</v>
      </c>
      <c r="F3614" s="1">
        <v>7.8364561886846484</v>
      </c>
    </row>
    <row r="3615" spans="1:6" x14ac:dyDescent="0.25">
      <c r="A3615">
        <v>890940026</v>
      </c>
      <c r="B3615" t="s">
        <v>304</v>
      </c>
      <c r="D3615">
        <v>2017</v>
      </c>
      <c r="E3615" t="s">
        <v>416</v>
      </c>
      <c r="F3615" s="1">
        <v>-2.8223485234437322</v>
      </c>
    </row>
    <row r="3616" spans="1:6" x14ac:dyDescent="0.25">
      <c r="A3616">
        <v>900018975</v>
      </c>
      <c r="B3616" t="s">
        <v>376</v>
      </c>
      <c r="D3616">
        <v>2015</v>
      </c>
      <c r="E3616" t="s">
        <v>416</v>
      </c>
      <c r="F3616" s="1">
        <v>0.11659026003131284</v>
      </c>
    </row>
    <row r="3617" spans="1:6" x14ac:dyDescent="0.25">
      <c r="A3617">
        <v>900018975</v>
      </c>
      <c r="B3617" t="s">
        <v>376</v>
      </c>
      <c r="D3617">
        <v>2016</v>
      </c>
      <c r="E3617" t="s">
        <v>416</v>
      </c>
      <c r="F3617" s="1">
        <v>9.0842177532869162E-2</v>
      </c>
    </row>
    <row r="3618" spans="1:6" x14ac:dyDescent="0.25">
      <c r="A3618">
        <v>900018975</v>
      </c>
      <c r="B3618" t="s">
        <v>376</v>
      </c>
      <c r="D3618">
        <v>2017</v>
      </c>
      <c r="E3618" t="s">
        <v>416</v>
      </c>
      <c r="F3618" s="1">
        <v>2.2097356777081766E-2</v>
      </c>
    </row>
    <row r="3619" spans="1:6" x14ac:dyDescent="0.25">
      <c r="A3619">
        <v>900035722</v>
      </c>
      <c r="B3619" t="s">
        <v>298</v>
      </c>
      <c r="D3619">
        <v>2016</v>
      </c>
      <c r="E3619" t="s">
        <v>416</v>
      </c>
      <c r="F3619" s="1">
        <v>2.6315319302651741E-2</v>
      </c>
    </row>
    <row r="3620" spans="1:6" x14ac:dyDescent="0.25">
      <c r="A3620">
        <v>900035722</v>
      </c>
      <c r="B3620" t="s">
        <v>298</v>
      </c>
      <c r="D3620">
        <v>2017</v>
      </c>
      <c r="E3620" t="s">
        <v>416</v>
      </c>
      <c r="F3620" s="1">
        <v>2.3538021332440959E-2</v>
      </c>
    </row>
    <row r="3621" spans="1:6" x14ac:dyDescent="0.25">
      <c r="A3621">
        <v>900087151</v>
      </c>
      <c r="B3621" t="s">
        <v>383</v>
      </c>
      <c r="D3621">
        <v>2016</v>
      </c>
      <c r="E3621" t="s">
        <v>416</v>
      </c>
      <c r="F3621" s="1">
        <v>-3.3147075940400179</v>
      </c>
    </row>
    <row r="3622" spans="1:6" x14ac:dyDescent="0.25">
      <c r="A3622">
        <v>900087151</v>
      </c>
      <c r="B3622" t="s">
        <v>383</v>
      </c>
      <c r="D3622">
        <v>2017</v>
      </c>
      <c r="E3622" t="s">
        <v>416</v>
      </c>
      <c r="F3622" s="1">
        <v>0.35900558115784476</v>
      </c>
    </row>
    <row r="3623" spans="1:6" x14ac:dyDescent="0.25">
      <c r="A3623">
        <v>900139110</v>
      </c>
      <c r="B3623" t="s">
        <v>301</v>
      </c>
      <c r="D3623">
        <v>2016</v>
      </c>
      <c r="E3623" t="s">
        <v>416</v>
      </c>
      <c r="F3623" s="1">
        <v>0.14873975178402771</v>
      </c>
    </row>
    <row r="3624" spans="1:6" x14ac:dyDescent="0.25">
      <c r="A3624">
        <v>900139110</v>
      </c>
      <c r="B3624" t="s">
        <v>301</v>
      </c>
      <c r="D3624">
        <v>2017</v>
      </c>
      <c r="E3624" t="s">
        <v>416</v>
      </c>
      <c r="F3624" s="1">
        <v>0.16465551190514005</v>
      </c>
    </row>
    <row r="3625" spans="1:6" x14ac:dyDescent="0.25">
      <c r="A3625">
        <v>900190385</v>
      </c>
      <c r="B3625" t="s">
        <v>380</v>
      </c>
      <c r="D3625">
        <v>2015</v>
      </c>
      <c r="E3625" t="s">
        <v>416</v>
      </c>
      <c r="F3625" s="1">
        <v>-3.0935448894722526E-2</v>
      </c>
    </row>
    <row r="3626" spans="1:6" x14ac:dyDescent="0.25">
      <c r="A3626">
        <v>900190385</v>
      </c>
      <c r="B3626" t="s">
        <v>380</v>
      </c>
      <c r="D3626">
        <v>2016</v>
      </c>
      <c r="E3626" t="s">
        <v>416</v>
      </c>
      <c r="F3626" s="1">
        <v>-4.4816857642726848</v>
      </c>
    </row>
    <row r="3627" spans="1:6" x14ac:dyDescent="0.25">
      <c r="A3627">
        <v>900190385</v>
      </c>
      <c r="B3627" t="s">
        <v>380</v>
      </c>
      <c r="D3627">
        <v>2017</v>
      </c>
      <c r="E3627" t="s">
        <v>416</v>
      </c>
      <c r="F3627" s="1">
        <v>-13.761814869487329</v>
      </c>
    </row>
    <row r="3628" spans="1:6" x14ac:dyDescent="0.25">
      <c r="A3628">
        <v>900192242</v>
      </c>
      <c r="B3628" t="s">
        <v>381</v>
      </c>
      <c r="D3628">
        <v>2016</v>
      </c>
      <c r="E3628" t="s">
        <v>416</v>
      </c>
      <c r="F3628" s="1">
        <v>0.10463414429957645</v>
      </c>
    </row>
    <row r="3629" spans="1:6" x14ac:dyDescent="0.25">
      <c r="A3629">
        <v>900192242</v>
      </c>
      <c r="B3629" t="s">
        <v>381</v>
      </c>
      <c r="D3629">
        <v>2017</v>
      </c>
      <c r="E3629" t="s">
        <v>416</v>
      </c>
      <c r="F3629" s="1">
        <v>5.1605918837202558E-2</v>
      </c>
    </row>
    <row r="3630" spans="1:6" x14ac:dyDescent="0.25">
      <c r="A3630">
        <v>900192242</v>
      </c>
      <c r="B3630" t="s">
        <v>381</v>
      </c>
      <c r="D3630" t="s">
        <v>398</v>
      </c>
      <c r="E3630" t="s">
        <v>416</v>
      </c>
      <c r="F3630" s="1">
        <v>0.10645622574417936</v>
      </c>
    </row>
    <row r="3631" spans="1:6" x14ac:dyDescent="0.25">
      <c r="A3631">
        <v>900192242</v>
      </c>
      <c r="B3631" t="s">
        <v>381</v>
      </c>
      <c r="D3631" t="s">
        <v>399</v>
      </c>
      <c r="E3631" t="s">
        <v>416</v>
      </c>
      <c r="F3631" s="1">
        <v>4.5802316395459772E-2</v>
      </c>
    </row>
    <row r="3632" spans="1:6" x14ac:dyDescent="0.25">
      <c r="A3632">
        <v>900192242</v>
      </c>
      <c r="B3632" t="s">
        <v>381</v>
      </c>
      <c r="D3632" t="s">
        <v>402</v>
      </c>
      <c r="E3632" t="s">
        <v>416</v>
      </c>
      <c r="F3632" s="1">
        <v>8.4133323817801378E-2</v>
      </c>
    </row>
    <row r="3633" spans="1:6" x14ac:dyDescent="0.25">
      <c r="A3633">
        <v>900192726</v>
      </c>
      <c r="B3633" t="s">
        <v>382</v>
      </c>
      <c r="D3633">
        <v>2016</v>
      </c>
      <c r="E3633" t="s">
        <v>416</v>
      </c>
      <c r="F3633" s="1">
        <v>6.3828265061414036E-2</v>
      </c>
    </row>
    <row r="3634" spans="1:6" x14ac:dyDescent="0.25">
      <c r="A3634">
        <v>900192726</v>
      </c>
      <c r="B3634" t="s">
        <v>382</v>
      </c>
      <c r="D3634">
        <v>2017</v>
      </c>
      <c r="E3634" t="s">
        <v>416</v>
      </c>
      <c r="F3634" s="1">
        <v>6.4089478447049347E-2</v>
      </c>
    </row>
    <row r="3635" spans="1:6" x14ac:dyDescent="0.25">
      <c r="A3635">
        <v>900193192</v>
      </c>
      <c r="B3635" t="s">
        <v>305</v>
      </c>
      <c r="D3635">
        <v>2016</v>
      </c>
      <c r="E3635" t="s">
        <v>416</v>
      </c>
      <c r="F3635" s="1">
        <v>2.2863423558914856E-2</v>
      </c>
    </row>
    <row r="3636" spans="1:6" x14ac:dyDescent="0.25">
      <c r="A3636">
        <v>900193192</v>
      </c>
      <c r="B3636" t="s">
        <v>305</v>
      </c>
      <c r="D3636">
        <v>2017</v>
      </c>
      <c r="E3636" t="s">
        <v>416</v>
      </c>
      <c r="F3636" s="1">
        <v>-0.20685083591150852</v>
      </c>
    </row>
    <row r="3637" spans="1:6" x14ac:dyDescent="0.25">
      <c r="A3637">
        <v>900205547</v>
      </c>
      <c r="B3637" t="s">
        <v>233</v>
      </c>
      <c r="D3637">
        <v>2015</v>
      </c>
      <c r="E3637" t="s">
        <v>416</v>
      </c>
      <c r="F3637" s="1">
        <v>-0.15207320356275131</v>
      </c>
    </row>
    <row r="3638" spans="1:6" x14ac:dyDescent="0.25">
      <c r="A3638">
        <v>900205547</v>
      </c>
      <c r="B3638" t="s">
        <v>233</v>
      </c>
      <c r="D3638">
        <v>2016</v>
      </c>
      <c r="E3638" t="s">
        <v>416</v>
      </c>
      <c r="F3638" s="1">
        <v>8.6175414278754414E-2</v>
      </c>
    </row>
    <row r="3639" spans="1:6" x14ac:dyDescent="0.25">
      <c r="A3639">
        <v>900205547</v>
      </c>
      <c r="B3639" t="s">
        <v>233</v>
      </c>
      <c r="D3639">
        <v>2017</v>
      </c>
      <c r="E3639" t="s">
        <v>416</v>
      </c>
      <c r="F3639" s="1">
        <v>-8.7110773706186237E-2</v>
      </c>
    </row>
    <row r="3640" spans="1:6" x14ac:dyDescent="0.25">
      <c r="A3640">
        <v>900206480</v>
      </c>
      <c r="B3640" t="s">
        <v>306</v>
      </c>
      <c r="D3640">
        <v>2016</v>
      </c>
      <c r="E3640" t="s">
        <v>416</v>
      </c>
      <c r="F3640" s="1">
        <v>0.1831670623532467</v>
      </c>
    </row>
    <row r="3641" spans="1:6" x14ac:dyDescent="0.25">
      <c r="A3641">
        <v>900206480</v>
      </c>
      <c r="B3641" t="s">
        <v>306</v>
      </c>
      <c r="D3641">
        <v>2017</v>
      </c>
      <c r="E3641" t="s">
        <v>416</v>
      </c>
      <c r="F3641" s="1">
        <v>0.25822862068084201</v>
      </c>
    </row>
    <row r="3642" spans="1:6" x14ac:dyDescent="0.25">
      <c r="A3642">
        <v>900206483</v>
      </c>
      <c r="B3642" t="s">
        <v>307</v>
      </c>
      <c r="D3642">
        <v>2016</v>
      </c>
      <c r="E3642" t="s">
        <v>416</v>
      </c>
      <c r="F3642" s="1">
        <v>0.11464845895751857</v>
      </c>
    </row>
    <row r="3643" spans="1:6" x14ac:dyDescent="0.25">
      <c r="A3643">
        <v>900206483</v>
      </c>
      <c r="B3643" t="s">
        <v>307</v>
      </c>
      <c r="D3643">
        <v>2017</v>
      </c>
      <c r="E3643" t="s">
        <v>416</v>
      </c>
      <c r="F3643" s="1">
        <v>0.13551479463256644</v>
      </c>
    </row>
    <row r="3644" spans="1:6" x14ac:dyDescent="0.25">
      <c r="A3644">
        <v>900315057</v>
      </c>
      <c r="B3644" t="s">
        <v>385</v>
      </c>
      <c r="D3644">
        <v>2016</v>
      </c>
      <c r="E3644" t="s">
        <v>416</v>
      </c>
      <c r="F3644" s="1">
        <v>0.15530962484050528</v>
      </c>
    </row>
    <row r="3645" spans="1:6" x14ac:dyDescent="0.25">
      <c r="A3645">
        <v>900315057</v>
      </c>
      <c r="B3645" t="s">
        <v>385</v>
      </c>
      <c r="D3645">
        <v>2017</v>
      </c>
      <c r="E3645" t="s">
        <v>416</v>
      </c>
      <c r="F3645" s="1">
        <v>0.53956912588009176</v>
      </c>
    </row>
    <row r="3646" spans="1:6" x14ac:dyDescent="0.25">
      <c r="A3646">
        <v>900378893</v>
      </c>
      <c r="B3646" t="s">
        <v>386</v>
      </c>
      <c r="D3646">
        <v>2015</v>
      </c>
      <c r="E3646" t="s">
        <v>416</v>
      </c>
      <c r="F3646" s="1">
        <v>3.7606623723236525E-2</v>
      </c>
    </row>
    <row r="3647" spans="1:6" x14ac:dyDescent="0.25">
      <c r="A3647">
        <v>900378893</v>
      </c>
      <c r="B3647" t="s">
        <v>386</v>
      </c>
      <c r="D3647">
        <v>2016</v>
      </c>
      <c r="E3647" t="s">
        <v>416</v>
      </c>
      <c r="F3647" s="1">
        <v>6.2544790353310953E-2</v>
      </c>
    </row>
    <row r="3648" spans="1:6" x14ac:dyDescent="0.25">
      <c r="A3648">
        <v>900378893</v>
      </c>
      <c r="B3648" t="s">
        <v>386</v>
      </c>
      <c r="D3648">
        <v>2017</v>
      </c>
      <c r="E3648" t="s">
        <v>416</v>
      </c>
      <c r="F3648" s="1">
        <v>2.4611568722524971E-2</v>
      </c>
    </row>
    <row r="3649" spans="1:6" x14ac:dyDescent="0.25">
      <c r="A3649">
        <v>900390238</v>
      </c>
      <c r="B3649" t="s">
        <v>177</v>
      </c>
      <c r="D3649">
        <v>2016</v>
      </c>
      <c r="E3649" t="s">
        <v>416</v>
      </c>
      <c r="F3649" s="1">
        <v>0.20351114109246163</v>
      </c>
    </row>
    <row r="3650" spans="1:6" x14ac:dyDescent="0.25">
      <c r="A3650">
        <v>900390238</v>
      </c>
      <c r="B3650" t="s">
        <v>177</v>
      </c>
      <c r="D3650">
        <v>2017</v>
      </c>
      <c r="E3650" t="s">
        <v>416</v>
      </c>
      <c r="F3650" s="1">
        <v>4.5282545872985795E-2</v>
      </c>
    </row>
    <row r="3651" spans="1:6" x14ac:dyDescent="0.25">
      <c r="A3651">
        <v>900390238</v>
      </c>
      <c r="B3651" t="s">
        <v>177</v>
      </c>
      <c r="D3651" t="s">
        <v>398</v>
      </c>
      <c r="E3651" t="s">
        <v>416</v>
      </c>
      <c r="F3651" s="1">
        <v>0.2065793080971256</v>
      </c>
    </row>
    <row r="3652" spans="1:6" x14ac:dyDescent="0.25">
      <c r="A3652">
        <v>900390238</v>
      </c>
      <c r="B3652" t="s">
        <v>177</v>
      </c>
      <c r="D3652" t="s">
        <v>399</v>
      </c>
      <c r="E3652" t="s">
        <v>416</v>
      </c>
      <c r="F3652" s="1">
        <v>0.17666325049067574</v>
      </c>
    </row>
    <row r="3653" spans="1:6" x14ac:dyDescent="0.25">
      <c r="A3653">
        <v>900390238</v>
      </c>
      <c r="B3653" t="s">
        <v>177</v>
      </c>
      <c r="D3653" t="s">
        <v>402</v>
      </c>
      <c r="E3653" t="s">
        <v>416</v>
      </c>
      <c r="F3653" s="1">
        <v>0.30240291565475569</v>
      </c>
    </row>
    <row r="3654" spans="1:6" x14ac:dyDescent="0.25">
      <c r="A3654">
        <v>900413588</v>
      </c>
      <c r="B3654" t="s">
        <v>37</v>
      </c>
      <c r="D3654">
        <v>2016</v>
      </c>
      <c r="E3654" t="s">
        <v>416</v>
      </c>
      <c r="F3654" s="1">
        <v>0.17495379537016537</v>
      </c>
    </row>
    <row r="3655" spans="1:6" x14ac:dyDescent="0.25">
      <c r="A3655">
        <v>900413588</v>
      </c>
      <c r="B3655" t="s">
        <v>37</v>
      </c>
      <c r="D3655">
        <v>2017</v>
      </c>
      <c r="E3655" t="s">
        <v>416</v>
      </c>
      <c r="F3655" s="1">
        <v>0.14651923549845106</v>
      </c>
    </row>
    <row r="3656" spans="1:6" x14ac:dyDescent="0.25">
      <c r="A3656">
        <v>900521357</v>
      </c>
      <c r="B3656" t="s">
        <v>175</v>
      </c>
      <c r="D3656">
        <v>2016</v>
      </c>
      <c r="E3656" t="s">
        <v>416</v>
      </c>
      <c r="F3656" s="1">
        <v>0.10364782823926251</v>
      </c>
    </row>
    <row r="3657" spans="1:6" x14ac:dyDescent="0.25">
      <c r="A3657">
        <v>900521357</v>
      </c>
      <c r="B3657" t="s">
        <v>175</v>
      </c>
      <c r="D3657">
        <v>2017</v>
      </c>
      <c r="E3657" t="s">
        <v>416</v>
      </c>
      <c r="F3657" s="1">
        <v>0.11441958866008073</v>
      </c>
    </row>
    <row r="3658" spans="1:6" x14ac:dyDescent="0.25">
      <c r="A3658">
        <v>900535441</v>
      </c>
      <c r="B3658" t="s">
        <v>308</v>
      </c>
      <c r="D3658">
        <v>2016</v>
      </c>
      <c r="E3658" t="s">
        <v>416</v>
      </c>
      <c r="F3658" s="1">
        <v>0.34879345218495694</v>
      </c>
    </row>
    <row r="3659" spans="1:6" x14ac:dyDescent="0.25">
      <c r="A3659">
        <v>900535441</v>
      </c>
      <c r="B3659" t="s">
        <v>308</v>
      </c>
      <c r="D3659">
        <v>2017</v>
      </c>
      <c r="E3659" t="s">
        <v>416</v>
      </c>
      <c r="F3659" s="1">
        <v>4.7517444901254945E-4</v>
      </c>
    </row>
    <row r="3660" spans="1:6" x14ac:dyDescent="0.25">
      <c r="A3660">
        <v>900668954</v>
      </c>
      <c r="B3660" t="s">
        <v>387</v>
      </c>
      <c r="D3660">
        <v>2016</v>
      </c>
      <c r="E3660" t="s">
        <v>416</v>
      </c>
      <c r="F3660" s="1">
        <v>0.58701835050731166</v>
      </c>
    </row>
    <row r="3661" spans="1:6" x14ac:dyDescent="0.25">
      <c r="A3661">
        <v>900668954</v>
      </c>
      <c r="B3661" t="s">
        <v>387</v>
      </c>
      <c r="D3661">
        <v>2017</v>
      </c>
      <c r="E3661" t="s">
        <v>416</v>
      </c>
      <c r="F3661" s="1">
        <v>0.32594144694720911</v>
      </c>
    </row>
    <row r="3662" spans="1:6" x14ac:dyDescent="0.25">
      <c r="A3662">
        <v>900749166</v>
      </c>
      <c r="B3662" t="s">
        <v>182</v>
      </c>
      <c r="D3662">
        <v>2016</v>
      </c>
      <c r="E3662" t="s">
        <v>416</v>
      </c>
      <c r="F3662" s="1">
        <v>9.1013159131370869E-2</v>
      </c>
    </row>
    <row r="3663" spans="1:6" x14ac:dyDescent="0.25">
      <c r="A3663">
        <v>900749166</v>
      </c>
      <c r="B3663" t="s">
        <v>182</v>
      </c>
      <c r="D3663">
        <v>2017</v>
      </c>
      <c r="E3663" t="s">
        <v>416</v>
      </c>
      <c r="F3663" s="1">
        <v>2.8794482018271762E-2</v>
      </c>
    </row>
    <row r="3664" spans="1:6" x14ac:dyDescent="0.25">
      <c r="A3664">
        <v>900797732</v>
      </c>
      <c r="B3664" t="s">
        <v>181</v>
      </c>
      <c r="D3664">
        <v>2016</v>
      </c>
      <c r="E3664" t="s">
        <v>416</v>
      </c>
      <c r="F3664" s="1">
        <v>0.11873152918123978</v>
      </c>
    </row>
    <row r="3665" spans="1:6" x14ac:dyDescent="0.25">
      <c r="A3665">
        <v>900797732</v>
      </c>
      <c r="B3665" t="s">
        <v>181</v>
      </c>
      <c r="D3665">
        <v>2017</v>
      </c>
      <c r="E3665" t="s">
        <v>416</v>
      </c>
      <c r="F3665" s="1">
        <v>-9.3149811162770726E-2</v>
      </c>
    </row>
    <row r="3666" spans="1:6" x14ac:dyDescent="0.25">
      <c r="A3666">
        <v>900818642</v>
      </c>
      <c r="B3666" t="s">
        <v>169</v>
      </c>
      <c r="D3666">
        <v>2016</v>
      </c>
      <c r="E3666" t="s">
        <v>416</v>
      </c>
      <c r="F3666" s="1">
        <v>8.8220830917423276E-2</v>
      </c>
    </row>
    <row r="3667" spans="1:6" x14ac:dyDescent="0.25">
      <c r="A3667">
        <v>900818642</v>
      </c>
      <c r="B3667" t="s">
        <v>169</v>
      </c>
      <c r="D3667">
        <v>2017</v>
      </c>
      <c r="E3667" t="s">
        <v>416</v>
      </c>
      <c r="F3667" s="1">
        <v>0.10954808094148497</v>
      </c>
    </row>
    <row r="3668" spans="1:6" x14ac:dyDescent="0.25">
      <c r="A3668">
        <v>800014246</v>
      </c>
      <c r="B3668" t="s">
        <v>332</v>
      </c>
      <c r="D3668">
        <v>2016</v>
      </c>
      <c r="E3668" t="s">
        <v>417</v>
      </c>
      <c r="F3668" s="1">
        <v>-2.559519374553065E-2</v>
      </c>
    </row>
    <row r="3669" spans="1:6" x14ac:dyDescent="0.25">
      <c r="A3669">
        <v>800014246</v>
      </c>
      <c r="B3669" t="s">
        <v>332</v>
      </c>
      <c r="D3669">
        <v>2017</v>
      </c>
      <c r="E3669" t="s">
        <v>417</v>
      </c>
      <c r="F3669" s="1">
        <v>4.6852556837760038E-2</v>
      </c>
    </row>
    <row r="3670" spans="1:6" x14ac:dyDescent="0.25">
      <c r="A3670">
        <v>800028455</v>
      </c>
      <c r="B3670" t="s">
        <v>0</v>
      </c>
      <c r="D3670">
        <v>2016</v>
      </c>
      <c r="E3670" t="s">
        <v>417</v>
      </c>
      <c r="F3670" s="1">
        <v>1.663178192953638E-2</v>
      </c>
    </row>
    <row r="3671" spans="1:6" x14ac:dyDescent="0.25">
      <c r="A3671">
        <v>800093117</v>
      </c>
      <c r="B3671" t="s">
        <v>334</v>
      </c>
      <c r="D3671">
        <v>2016</v>
      </c>
      <c r="E3671" t="s">
        <v>417</v>
      </c>
      <c r="F3671" s="1">
        <v>0.10796079693644796</v>
      </c>
    </row>
    <row r="3672" spans="1:6" x14ac:dyDescent="0.25">
      <c r="A3672">
        <v>800093117</v>
      </c>
      <c r="B3672" t="s">
        <v>334</v>
      </c>
      <c r="D3672">
        <v>2017</v>
      </c>
      <c r="E3672" t="s">
        <v>417</v>
      </c>
      <c r="F3672" s="1">
        <v>8.4157911714242459E-2</v>
      </c>
    </row>
    <row r="3673" spans="1:6" x14ac:dyDescent="0.25">
      <c r="A3673">
        <v>800094968</v>
      </c>
      <c r="B3673" t="s">
        <v>336</v>
      </c>
      <c r="D3673">
        <v>2016</v>
      </c>
      <c r="E3673" t="s">
        <v>417</v>
      </c>
      <c r="F3673" s="1">
        <v>0.12786861062743932</v>
      </c>
    </row>
    <row r="3674" spans="1:6" x14ac:dyDescent="0.25">
      <c r="A3674">
        <v>800094968</v>
      </c>
      <c r="B3674" t="s">
        <v>336</v>
      </c>
      <c r="D3674">
        <v>2017</v>
      </c>
      <c r="E3674" t="s">
        <v>417</v>
      </c>
      <c r="F3674" s="1">
        <v>8.7736623545858594E-2</v>
      </c>
    </row>
    <row r="3675" spans="1:6" x14ac:dyDescent="0.25">
      <c r="A3675">
        <v>800095951</v>
      </c>
      <c r="B3675" t="s">
        <v>338</v>
      </c>
      <c r="D3675">
        <v>2016</v>
      </c>
      <c r="E3675" t="s">
        <v>417</v>
      </c>
      <c r="F3675" s="1">
        <v>7.661278559399573E-2</v>
      </c>
    </row>
    <row r="3676" spans="1:6" x14ac:dyDescent="0.25">
      <c r="A3676">
        <v>800095951</v>
      </c>
      <c r="B3676" t="s">
        <v>338</v>
      </c>
      <c r="D3676">
        <v>2017</v>
      </c>
      <c r="E3676" t="s">
        <v>417</v>
      </c>
      <c r="F3676" s="1">
        <v>6.4047247600670765E-2</v>
      </c>
    </row>
    <row r="3677" spans="1:6" x14ac:dyDescent="0.25">
      <c r="A3677">
        <v>800140959</v>
      </c>
      <c r="B3677" t="s">
        <v>340</v>
      </c>
      <c r="D3677">
        <v>2016</v>
      </c>
      <c r="E3677" t="s">
        <v>417</v>
      </c>
      <c r="F3677" s="1">
        <v>4.8828892545848698E-2</v>
      </c>
    </row>
    <row r="3678" spans="1:6" x14ac:dyDescent="0.25">
      <c r="A3678">
        <v>800140959</v>
      </c>
      <c r="B3678" t="s">
        <v>340</v>
      </c>
      <c r="D3678">
        <v>2017</v>
      </c>
      <c r="E3678" t="s">
        <v>417</v>
      </c>
      <c r="F3678" s="1">
        <v>7.2675540688185075E-2</v>
      </c>
    </row>
    <row r="3679" spans="1:6" x14ac:dyDescent="0.25">
      <c r="A3679">
        <v>800173155</v>
      </c>
      <c r="B3679" t="s">
        <v>341</v>
      </c>
      <c r="D3679">
        <v>2015</v>
      </c>
      <c r="E3679" t="s">
        <v>417</v>
      </c>
      <c r="F3679" s="1">
        <v>0.69255232716610371</v>
      </c>
    </row>
    <row r="3680" spans="1:6" x14ac:dyDescent="0.25">
      <c r="A3680">
        <v>800173155</v>
      </c>
      <c r="B3680" t="s">
        <v>341</v>
      </c>
      <c r="D3680">
        <v>2016</v>
      </c>
      <c r="E3680" t="s">
        <v>417</v>
      </c>
      <c r="F3680" s="1">
        <v>9.3641862257988512E-2</v>
      </c>
    </row>
    <row r="3681" spans="1:6" x14ac:dyDescent="0.25">
      <c r="A3681">
        <v>800173155</v>
      </c>
      <c r="B3681" t="s">
        <v>341</v>
      </c>
      <c r="D3681">
        <v>2017</v>
      </c>
      <c r="E3681" t="s">
        <v>417</v>
      </c>
      <c r="F3681" s="1">
        <v>6.258315541044529E-2</v>
      </c>
    </row>
    <row r="3682" spans="1:6" x14ac:dyDescent="0.25">
      <c r="A3682">
        <v>800182330</v>
      </c>
      <c r="B3682" t="s">
        <v>342</v>
      </c>
      <c r="D3682">
        <v>2016</v>
      </c>
      <c r="E3682" t="s">
        <v>417</v>
      </c>
      <c r="F3682" s="1">
        <v>3.2527236099372171E-2</v>
      </c>
    </row>
    <row r="3683" spans="1:6" x14ac:dyDescent="0.25">
      <c r="A3683">
        <v>800182330</v>
      </c>
      <c r="B3683" t="s">
        <v>342</v>
      </c>
      <c r="D3683">
        <v>2017</v>
      </c>
      <c r="E3683" t="s">
        <v>417</v>
      </c>
      <c r="F3683" s="1">
        <v>2.4937685486076149E-2</v>
      </c>
    </row>
    <row r="3684" spans="1:6" x14ac:dyDescent="0.25">
      <c r="A3684">
        <v>800185295</v>
      </c>
      <c r="B3684" t="s">
        <v>344</v>
      </c>
      <c r="D3684">
        <v>2015</v>
      </c>
      <c r="E3684" t="s">
        <v>417</v>
      </c>
      <c r="F3684" s="1">
        <v>6.222519265683446E-2</v>
      </c>
    </row>
    <row r="3685" spans="1:6" x14ac:dyDescent="0.25">
      <c r="A3685">
        <v>800185295</v>
      </c>
      <c r="B3685" t="s">
        <v>344</v>
      </c>
      <c r="D3685">
        <v>2016</v>
      </c>
      <c r="E3685" t="s">
        <v>417</v>
      </c>
      <c r="F3685" s="1">
        <v>5.649805619882281E-2</v>
      </c>
    </row>
    <row r="3686" spans="1:6" x14ac:dyDescent="0.25">
      <c r="A3686">
        <v>800185295</v>
      </c>
      <c r="B3686" t="s">
        <v>344</v>
      </c>
      <c r="D3686">
        <v>2017</v>
      </c>
      <c r="E3686" t="s">
        <v>417</v>
      </c>
      <c r="F3686" s="1">
        <v>3.4641062372416855E-2</v>
      </c>
    </row>
    <row r="3687" spans="1:6" x14ac:dyDescent="0.25">
      <c r="A3687">
        <v>800200598</v>
      </c>
      <c r="B3687" t="s">
        <v>345</v>
      </c>
      <c r="D3687">
        <v>2016</v>
      </c>
      <c r="E3687" t="s">
        <v>417</v>
      </c>
      <c r="F3687" s="1">
        <v>5.0563622967355074E-2</v>
      </c>
    </row>
    <row r="3688" spans="1:6" x14ac:dyDescent="0.25">
      <c r="A3688">
        <v>800200598</v>
      </c>
      <c r="B3688" t="s">
        <v>345</v>
      </c>
      <c r="D3688">
        <v>2017</v>
      </c>
      <c r="E3688" t="s">
        <v>417</v>
      </c>
      <c r="F3688" s="1">
        <v>6.8685085612333871E-2</v>
      </c>
    </row>
    <row r="3689" spans="1:6" x14ac:dyDescent="0.25">
      <c r="A3689">
        <v>800208146</v>
      </c>
      <c r="B3689" t="s">
        <v>346</v>
      </c>
      <c r="D3689">
        <v>2016</v>
      </c>
      <c r="E3689" t="s">
        <v>417</v>
      </c>
      <c r="F3689" s="1">
        <v>0.22094031096534117</v>
      </c>
    </row>
    <row r="3690" spans="1:6" x14ac:dyDescent="0.25">
      <c r="A3690">
        <v>800208146</v>
      </c>
      <c r="B3690" t="s">
        <v>346</v>
      </c>
      <c r="D3690">
        <v>2017</v>
      </c>
      <c r="E3690" t="s">
        <v>417</v>
      </c>
      <c r="F3690" s="1">
        <v>0.15874296349042002</v>
      </c>
    </row>
    <row r="3691" spans="1:6" x14ac:dyDescent="0.25">
      <c r="A3691">
        <v>800233881</v>
      </c>
      <c r="B3691" t="s">
        <v>161</v>
      </c>
      <c r="D3691">
        <v>2016</v>
      </c>
      <c r="E3691" t="s">
        <v>417</v>
      </c>
      <c r="F3691" s="1">
        <v>5.4142246733165145E-2</v>
      </c>
    </row>
    <row r="3692" spans="1:6" x14ac:dyDescent="0.25">
      <c r="A3692">
        <v>800233881</v>
      </c>
      <c r="B3692" t="s">
        <v>161</v>
      </c>
      <c r="D3692">
        <v>2017</v>
      </c>
      <c r="E3692" t="s">
        <v>417</v>
      </c>
      <c r="F3692" s="1">
        <v>-0.11870257457967792</v>
      </c>
    </row>
    <row r="3693" spans="1:6" x14ac:dyDescent="0.25">
      <c r="A3693">
        <v>800240724</v>
      </c>
      <c r="B3693" t="s">
        <v>348</v>
      </c>
      <c r="D3693">
        <v>2016</v>
      </c>
      <c r="E3693" t="s">
        <v>417</v>
      </c>
      <c r="F3693" s="1">
        <v>6.3851798002174665E-2</v>
      </c>
    </row>
    <row r="3694" spans="1:6" x14ac:dyDescent="0.25">
      <c r="A3694">
        <v>800240724</v>
      </c>
      <c r="B3694" t="s">
        <v>348</v>
      </c>
      <c r="D3694">
        <v>2017</v>
      </c>
      <c r="E3694" t="s">
        <v>417</v>
      </c>
      <c r="F3694" s="1">
        <v>3.1490249899143286E-2</v>
      </c>
    </row>
    <row r="3695" spans="1:6" x14ac:dyDescent="0.25">
      <c r="A3695">
        <v>811032292</v>
      </c>
      <c r="B3695" t="s">
        <v>349</v>
      </c>
      <c r="D3695">
        <v>2016</v>
      </c>
      <c r="E3695" t="s">
        <v>417</v>
      </c>
      <c r="F3695" s="1">
        <v>7.373511493839438E-2</v>
      </c>
    </row>
    <row r="3696" spans="1:6" x14ac:dyDescent="0.25">
      <c r="A3696">
        <v>811032292</v>
      </c>
      <c r="B3696" t="s">
        <v>349</v>
      </c>
      <c r="D3696">
        <v>2017</v>
      </c>
      <c r="E3696" t="s">
        <v>417</v>
      </c>
      <c r="F3696" s="1">
        <v>7.0964617114388201E-2</v>
      </c>
    </row>
    <row r="3697" spans="1:6" x14ac:dyDescent="0.25">
      <c r="A3697">
        <v>830023542</v>
      </c>
      <c r="B3697" t="s">
        <v>146</v>
      </c>
      <c r="D3697">
        <v>2015</v>
      </c>
      <c r="E3697" t="s">
        <v>417</v>
      </c>
      <c r="F3697" s="1">
        <v>4.4762109499342992E-2</v>
      </c>
    </row>
    <row r="3698" spans="1:6" x14ac:dyDescent="0.25">
      <c r="A3698">
        <v>830023542</v>
      </c>
      <c r="B3698" t="s">
        <v>146</v>
      </c>
      <c r="D3698">
        <v>2016</v>
      </c>
      <c r="E3698" t="s">
        <v>417</v>
      </c>
      <c r="F3698" s="1">
        <v>3.8101530668706612E-2</v>
      </c>
    </row>
    <row r="3699" spans="1:6" x14ac:dyDescent="0.25">
      <c r="A3699">
        <v>830023542</v>
      </c>
      <c r="B3699" t="s">
        <v>146</v>
      </c>
      <c r="D3699">
        <v>2017</v>
      </c>
      <c r="E3699" t="s">
        <v>417</v>
      </c>
      <c r="F3699" s="1">
        <v>4.3178567522038504E-2</v>
      </c>
    </row>
    <row r="3700" spans="1:6" x14ac:dyDescent="0.25">
      <c r="A3700">
        <v>830058272</v>
      </c>
      <c r="B3700" t="s">
        <v>352</v>
      </c>
      <c r="D3700">
        <v>2015</v>
      </c>
      <c r="E3700" t="s">
        <v>417</v>
      </c>
      <c r="F3700" s="1">
        <v>2.6788291232825892E-3</v>
      </c>
    </row>
    <row r="3701" spans="1:6" x14ac:dyDescent="0.25">
      <c r="A3701">
        <v>830058272</v>
      </c>
      <c r="B3701" t="s">
        <v>352</v>
      </c>
      <c r="D3701">
        <v>2016</v>
      </c>
      <c r="E3701" t="s">
        <v>417</v>
      </c>
      <c r="F3701" s="1">
        <v>-1.0800799829208934E-2</v>
      </c>
    </row>
    <row r="3702" spans="1:6" x14ac:dyDescent="0.25">
      <c r="A3702">
        <v>830058272</v>
      </c>
      <c r="B3702" t="s">
        <v>352</v>
      </c>
      <c r="D3702">
        <v>2017</v>
      </c>
      <c r="E3702" t="s">
        <v>417</v>
      </c>
      <c r="F3702" s="1">
        <v>-5.2687599142064494E-2</v>
      </c>
    </row>
    <row r="3703" spans="1:6" x14ac:dyDescent="0.25">
      <c r="A3703">
        <v>830094920</v>
      </c>
      <c r="B3703" t="s">
        <v>350</v>
      </c>
      <c r="D3703">
        <v>2016</v>
      </c>
      <c r="E3703" t="s">
        <v>417</v>
      </c>
      <c r="F3703" s="1">
        <v>0.27393730153144524</v>
      </c>
    </row>
    <row r="3704" spans="1:6" x14ac:dyDescent="0.25">
      <c r="A3704">
        <v>830094920</v>
      </c>
      <c r="B3704" t="s">
        <v>350</v>
      </c>
      <c r="D3704">
        <v>2017</v>
      </c>
      <c r="E3704" t="s">
        <v>417</v>
      </c>
      <c r="F3704" s="1">
        <v>0.26640085548803066</v>
      </c>
    </row>
    <row r="3705" spans="1:6" x14ac:dyDescent="0.25">
      <c r="A3705">
        <v>830097620</v>
      </c>
      <c r="B3705" t="s">
        <v>290</v>
      </c>
      <c r="D3705">
        <v>2016</v>
      </c>
      <c r="E3705" t="s">
        <v>417</v>
      </c>
      <c r="F3705" s="1">
        <v>1.6567427460786596E-2</v>
      </c>
    </row>
    <row r="3706" spans="1:6" x14ac:dyDescent="0.25">
      <c r="A3706">
        <v>830097620</v>
      </c>
      <c r="B3706" t="s">
        <v>290</v>
      </c>
      <c r="D3706">
        <v>2017</v>
      </c>
      <c r="E3706" t="s">
        <v>417</v>
      </c>
      <c r="F3706" s="1">
        <v>6.4522306489172288E-2</v>
      </c>
    </row>
    <row r="3707" spans="1:6" x14ac:dyDescent="0.25">
      <c r="A3707">
        <v>830116629</v>
      </c>
      <c r="B3707" t="s">
        <v>354</v>
      </c>
      <c r="D3707">
        <v>2016</v>
      </c>
      <c r="E3707" t="s">
        <v>417</v>
      </c>
      <c r="F3707" s="1">
        <v>0.24063096450072807</v>
      </c>
    </row>
    <row r="3708" spans="1:6" x14ac:dyDescent="0.25">
      <c r="A3708">
        <v>830116629</v>
      </c>
      <c r="B3708" t="s">
        <v>354</v>
      </c>
      <c r="D3708">
        <v>2017</v>
      </c>
      <c r="E3708" t="s">
        <v>417</v>
      </c>
      <c r="F3708" s="1">
        <v>-3.7726728797873155E-4</v>
      </c>
    </row>
    <row r="3709" spans="1:6" x14ac:dyDescent="0.25">
      <c r="A3709">
        <v>830124992</v>
      </c>
      <c r="B3709" t="s">
        <v>357</v>
      </c>
      <c r="D3709">
        <v>2015</v>
      </c>
      <c r="E3709" t="s">
        <v>417</v>
      </c>
      <c r="F3709" s="1">
        <v>0.39628715441699219</v>
      </c>
    </row>
    <row r="3710" spans="1:6" x14ac:dyDescent="0.25">
      <c r="A3710">
        <v>830124992</v>
      </c>
      <c r="B3710" t="s">
        <v>357</v>
      </c>
      <c r="D3710">
        <v>2016</v>
      </c>
      <c r="E3710" t="s">
        <v>417</v>
      </c>
      <c r="F3710" s="1">
        <v>5.3139343455195297E-2</v>
      </c>
    </row>
    <row r="3711" spans="1:6" x14ac:dyDescent="0.25">
      <c r="A3711">
        <v>830124992</v>
      </c>
      <c r="B3711" t="s">
        <v>357</v>
      </c>
      <c r="D3711">
        <v>2017</v>
      </c>
      <c r="E3711" t="s">
        <v>417</v>
      </c>
      <c r="F3711" s="1">
        <v>9.8181825888656231</v>
      </c>
    </row>
    <row r="3712" spans="1:6" x14ac:dyDescent="0.25">
      <c r="A3712">
        <v>860000656</v>
      </c>
      <c r="B3712" t="s">
        <v>221</v>
      </c>
      <c r="D3712">
        <v>2015</v>
      </c>
      <c r="E3712" t="s">
        <v>417</v>
      </c>
      <c r="F3712" s="1">
        <v>7.51910065456428E-2</v>
      </c>
    </row>
    <row r="3713" spans="1:6" x14ac:dyDescent="0.25">
      <c r="A3713">
        <v>860000656</v>
      </c>
      <c r="B3713" t="s">
        <v>221</v>
      </c>
      <c r="D3713">
        <v>2016</v>
      </c>
      <c r="E3713" t="s">
        <v>417</v>
      </c>
      <c r="F3713" s="1">
        <v>6.1679527368912988E-2</v>
      </c>
    </row>
    <row r="3714" spans="1:6" x14ac:dyDescent="0.25">
      <c r="A3714">
        <v>860000656</v>
      </c>
      <c r="B3714" t="s">
        <v>221</v>
      </c>
      <c r="D3714">
        <v>2017</v>
      </c>
      <c r="E3714" t="s">
        <v>417</v>
      </c>
      <c r="F3714" s="1">
        <v>5.323020880160375E-2</v>
      </c>
    </row>
    <row r="3715" spans="1:6" x14ac:dyDescent="0.25">
      <c r="A3715">
        <v>860001986</v>
      </c>
      <c r="B3715" t="s">
        <v>293</v>
      </c>
      <c r="D3715">
        <v>2016</v>
      </c>
      <c r="E3715" t="s">
        <v>417</v>
      </c>
      <c r="F3715" s="1">
        <v>3.6893070838014089E-2</v>
      </c>
    </row>
    <row r="3716" spans="1:6" x14ac:dyDescent="0.25">
      <c r="A3716">
        <v>860001986</v>
      </c>
      <c r="B3716" t="s">
        <v>293</v>
      </c>
      <c r="D3716">
        <v>2017</v>
      </c>
      <c r="E3716" t="s">
        <v>417</v>
      </c>
      <c r="F3716" s="1">
        <v>5.8719236049432189E-2</v>
      </c>
    </row>
    <row r="3717" spans="1:6" x14ac:dyDescent="0.25">
      <c r="A3717">
        <v>860002837</v>
      </c>
      <c r="B3717" t="s">
        <v>227</v>
      </c>
      <c r="D3717">
        <v>2015</v>
      </c>
      <c r="E3717" t="s">
        <v>417</v>
      </c>
      <c r="F3717" s="1">
        <v>-0.17356760012529757</v>
      </c>
    </row>
    <row r="3718" spans="1:6" x14ac:dyDescent="0.25">
      <c r="A3718">
        <v>860002837</v>
      </c>
      <c r="B3718" t="s">
        <v>227</v>
      </c>
      <c r="D3718">
        <v>2016</v>
      </c>
      <c r="E3718" t="s">
        <v>417</v>
      </c>
      <c r="F3718" s="1">
        <v>-5.3338727154443384E-2</v>
      </c>
    </row>
    <row r="3719" spans="1:6" x14ac:dyDescent="0.25">
      <c r="A3719">
        <v>860002837</v>
      </c>
      <c r="B3719" t="s">
        <v>227</v>
      </c>
      <c r="D3719">
        <v>2017</v>
      </c>
      <c r="E3719" t="s">
        <v>417</v>
      </c>
      <c r="F3719" s="1">
        <v>5.5834638571766407E-3</v>
      </c>
    </row>
    <row r="3720" spans="1:6" x14ac:dyDescent="0.25">
      <c r="A3720">
        <v>860009250</v>
      </c>
      <c r="B3720" t="s">
        <v>362</v>
      </c>
      <c r="D3720">
        <v>2016</v>
      </c>
      <c r="E3720" t="s">
        <v>417</v>
      </c>
      <c r="F3720" s="1">
        <v>0.11902088162221172</v>
      </c>
    </row>
    <row r="3721" spans="1:6" x14ac:dyDescent="0.25">
      <c r="A3721">
        <v>860009250</v>
      </c>
      <c r="B3721" t="s">
        <v>362</v>
      </c>
      <c r="D3721">
        <v>2017</v>
      </c>
      <c r="E3721" t="s">
        <v>417</v>
      </c>
      <c r="F3721" s="1">
        <v>0.15986418143006592</v>
      </c>
    </row>
    <row r="3722" spans="1:6" x14ac:dyDescent="0.25">
      <c r="A3722">
        <v>860014285</v>
      </c>
      <c r="B3722" t="s">
        <v>356</v>
      </c>
      <c r="D3722">
        <v>2016</v>
      </c>
      <c r="E3722" t="s">
        <v>417</v>
      </c>
      <c r="F3722" s="1">
        <v>0.11304851422886258</v>
      </c>
    </row>
    <row r="3723" spans="1:6" x14ac:dyDescent="0.25">
      <c r="A3723">
        <v>860014285</v>
      </c>
      <c r="B3723" t="s">
        <v>356</v>
      </c>
      <c r="D3723">
        <v>2017</v>
      </c>
      <c r="E3723" t="s">
        <v>417</v>
      </c>
      <c r="F3723" s="1">
        <v>8.2111004660894604E-2</v>
      </c>
    </row>
    <row r="3724" spans="1:6" x14ac:dyDescent="0.25">
      <c r="A3724">
        <v>860031361</v>
      </c>
      <c r="B3724" t="s">
        <v>297</v>
      </c>
      <c r="D3724">
        <v>2016</v>
      </c>
      <c r="E3724" t="s">
        <v>417</v>
      </c>
      <c r="F3724" s="1">
        <v>5.5766568381264224E-2</v>
      </c>
    </row>
    <row r="3725" spans="1:6" x14ac:dyDescent="0.25">
      <c r="A3725">
        <v>860031361</v>
      </c>
      <c r="B3725" t="s">
        <v>297</v>
      </c>
      <c r="D3725">
        <v>2017</v>
      </c>
      <c r="E3725" t="s">
        <v>417</v>
      </c>
      <c r="F3725" s="1">
        <v>7.2354186022317284E-3</v>
      </c>
    </row>
    <row r="3726" spans="1:6" x14ac:dyDescent="0.25">
      <c r="A3726">
        <v>860035996</v>
      </c>
      <c r="B3726" t="s">
        <v>229</v>
      </c>
      <c r="D3726">
        <v>2015</v>
      </c>
      <c r="E3726" t="s">
        <v>417</v>
      </c>
      <c r="F3726" s="1">
        <v>-8.7306296289145057E-3</v>
      </c>
    </row>
    <row r="3727" spans="1:6" x14ac:dyDescent="0.25">
      <c r="A3727">
        <v>860035996</v>
      </c>
      <c r="B3727" t="s">
        <v>229</v>
      </c>
      <c r="D3727">
        <v>2016</v>
      </c>
      <c r="E3727" t="s">
        <v>417</v>
      </c>
      <c r="F3727" s="1">
        <v>-9.5758426210100389E-2</v>
      </c>
    </row>
    <row r="3728" spans="1:6" x14ac:dyDescent="0.25">
      <c r="A3728">
        <v>860035996</v>
      </c>
      <c r="B3728" t="s">
        <v>229</v>
      </c>
      <c r="D3728">
        <v>2017</v>
      </c>
      <c r="E3728" t="s">
        <v>417</v>
      </c>
      <c r="F3728" s="1">
        <v>8.3903765737833869E-2</v>
      </c>
    </row>
    <row r="3729" spans="1:6" x14ac:dyDescent="0.25">
      <c r="A3729">
        <v>860058070</v>
      </c>
      <c r="B3729" t="s">
        <v>364</v>
      </c>
      <c r="D3729">
        <v>2015</v>
      </c>
      <c r="E3729" t="s">
        <v>417</v>
      </c>
      <c r="F3729" s="1">
        <v>0.23928041079647169</v>
      </c>
    </row>
    <row r="3730" spans="1:6" x14ac:dyDescent="0.25">
      <c r="A3730">
        <v>860058070</v>
      </c>
      <c r="B3730" t="s">
        <v>364</v>
      </c>
      <c r="D3730">
        <v>2016</v>
      </c>
      <c r="E3730" t="s">
        <v>417</v>
      </c>
      <c r="F3730" s="1">
        <v>0.13389767259539417</v>
      </c>
    </row>
    <row r="3731" spans="1:6" x14ac:dyDescent="0.25">
      <c r="A3731">
        <v>860058070</v>
      </c>
      <c r="B3731" t="s">
        <v>364</v>
      </c>
      <c r="D3731">
        <v>2017</v>
      </c>
      <c r="E3731" t="s">
        <v>417</v>
      </c>
      <c r="F3731" s="1">
        <v>9.2674009179764552E-2</v>
      </c>
    </row>
    <row r="3732" spans="1:6" x14ac:dyDescent="0.25">
      <c r="A3732">
        <v>860059851</v>
      </c>
      <c r="B3732" t="s">
        <v>365</v>
      </c>
      <c r="D3732">
        <v>2015</v>
      </c>
      <c r="E3732" t="s">
        <v>417</v>
      </c>
      <c r="F3732" s="1">
        <v>3.2991180830803171E-2</v>
      </c>
    </row>
    <row r="3733" spans="1:6" x14ac:dyDescent="0.25">
      <c r="A3733">
        <v>860059851</v>
      </c>
      <c r="B3733" t="s">
        <v>365</v>
      </c>
      <c r="D3733">
        <v>2016</v>
      </c>
      <c r="E3733" t="s">
        <v>417</v>
      </c>
      <c r="F3733" s="1">
        <v>6.9920648664751631E-2</v>
      </c>
    </row>
    <row r="3734" spans="1:6" x14ac:dyDescent="0.25">
      <c r="A3734">
        <v>860059851</v>
      </c>
      <c r="B3734" t="s">
        <v>365</v>
      </c>
      <c r="D3734">
        <v>2017</v>
      </c>
      <c r="E3734" t="s">
        <v>417</v>
      </c>
      <c r="F3734" s="1">
        <v>5.3481442672702578E-2</v>
      </c>
    </row>
    <row r="3735" spans="1:6" x14ac:dyDescent="0.25">
      <c r="A3735">
        <v>860067697</v>
      </c>
      <c r="B3735" t="s">
        <v>359</v>
      </c>
      <c r="D3735">
        <v>2016</v>
      </c>
      <c r="E3735" t="s">
        <v>417</v>
      </c>
      <c r="F3735" s="1">
        <v>0.11477235622314517</v>
      </c>
    </row>
    <row r="3736" spans="1:6" x14ac:dyDescent="0.25">
      <c r="A3736">
        <v>860067697</v>
      </c>
      <c r="B3736" t="s">
        <v>359</v>
      </c>
      <c r="D3736">
        <v>2017</v>
      </c>
      <c r="E3736" t="s">
        <v>417</v>
      </c>
      <c r="F3736" s="1">
        <v>0.12785246042254642</v>
      </c>
    </row>
    <row r="3737" spans="1:6" x14ac:dyDescent="0.25">
      <c r="A3737">
        <v>860077099</v>
      </c>
      <c r="B3737" t="s">
        <v>371</v>
      </c>
      <c r="D3737">
        <v>2016</v>
      </c>
      <c r="E3737" t="s">
        <v>417</v>
      </c>
      <c r="F3737" s="1">
        <v>0.1179315456509015</v>
      </c>
    </row>
    <row r="3738" spans="1:6" x14ac:dyDescent="0.25">
      <c r="A3738">
        <v>860077099</v>
      </c>
      <c r="B3738" t="s">
        <v>371</v>
      </c>
      <c r="D3738">
        <v>2017</v>
      </c>
      <c r="E3738" t="s">
        <v>417</v>
      </c>
      <c r="F3738" s="1">
        <v>0.14028613226115633</v>
      </c>
    </row>
    <row r="3739" spans="1:6" x14ac:dyDescent="0.25">
      <c r="A3739">
        <v>860354402</v>
      </c>
      <c r="B3739" t="s">
        <v>295</v>
      </c>
      <c r="D3739">
        <v>2016</v>
      </c>
      <c r="E3739" t="s">
        <v>417</v>
      </c>
      <c r="F3739" s="1">
        <v>0.11737445458808804</v>
      </c>
    </row>
    <row r="3740" spans="1:6" x14ac:dyDescent="0.25">
      <c r="A3740">
        <v>860354402</v>
      </c>
      <c r="B3740" t="s">
        <v>295</v>
      </c>
      <c r="D3740">
        <v>2017</v>
      </c>
      <c r="E3740" t="s">
        <v>417</v>
      </c>
      <c r="F3740" s="1">
        <v>5.6604785600736333E-2</v>
      </c>
    </row>
    <row r="3741" spans="1:6" x14ac:dyDescent="0.25">
      <c r="A3741">
        <v>860505064</v>
      </c>
      <c r="B3741" t="s">
        <v>361</v>
      </c>
      <c r="D3741">
        <v>2016</v>
      </c>
      <c r="E3741" t="s">
        <v>417</v>
      </c>
      <c r="F3741" s="1">
        <v>3.0779011955129238E-2</v>
      </c>
    </row>
    <row r="3742" spans="1:6" x14ac:dyDescent="0.25">
      <c r="A3742">
        <v>860505064</v>
      </c>
      <c r="B3742" t="s">
        <v>361</v>
      </c>
      <c r="D3742">
        <v>2017</v>
      </c>
      <c r="E3742" t="s">
        <v>417</v>
      </c>
      <c r="F3742" s="1">
        <v>3.3173902258781071E-2</v>
      </c>
    </row>
    <row r="3743" spans="1:6" x14ac:dyDescent="0.25">
      <c r="A3743">
        <v>860510628</v>
      </c>
      <c r="B3743" t="s">
        <v>373</v>
      </c>
      <c r="D3743">
        <v>2015</v>
      </c>
      <c r="E3743" t="s">
        <v>417</v>
      </c>
      <c r="F3743" s="1">
        <v>0.17792538741608716</v>
      </c>
    </row>
    <row r="3744" spans="1:6" x14ac:dyDescent="0.25">
      <c r="A3744">
        <v>860510628</v>
      </c>
      <c r="B3744" t="s">
        <v>373</v>
      </c>
      <c r="D3744">
        <v>2016</v>
      </c>
      <c r="E3744" t="s">
        <v>417</v>
      </c>
      <c r="F3744" s="1">
        <v>2.8347756470464169E-2</v>
      </c>
    </row>
    <row r="3745" spans="1:6" x14ac:dyDescent="0.25">
      <c r="A3745">
        <v>860510628</v>
      </c>
      <c r="B3745" t="s">
        <v>373</v>
      </c>
      <c r="D3745">
        <v>2017</v>
      </c>
      <c r="E3745" t="s">
        <v>417</v>
      </c>
      <c r="F3745" s="1">
        <v>1.298573509954871</v>
      </c>
    </row>
    <row r="3746" spans="1:6" x14ac:dyDescent="0.25">
      <c r="A3746">
        <v>860515523</v>
      </c>
      <c r="B3746" t="s">
        <v>231</v>
      </c>
      <c r="D3746">
        <v>2015</v>
      </c>
      <c r="E3746" t="s">
        <v>417</v>
      </c>
      <c r="F3746" s="1">
        <v>3.6690401122851712E-2</v>
      </c>
    </row>
    <row r="3747" spans="1:6" x14ac:dyDescent="0.25">
      <c r="A3747">
        <v>860515523</v>
      </c>
      <c r="B3747" t="s">
        <v>231</v>
      </c>
      <c r="D3747">
        <v>2016</v>
      </c>
      <c r="E3747" t="s">
        <v>417</v>
      </c>
      <c r="F3747" s="1">
        <v>2.457955153334207E-2</v>
      </c>
    </row>
    <row r="3748" spans="1:6" x14ac:dyDescent="0.25">
      <c r="A3748">
        <v>860515523</v>
      </c>
      <c r="B3748" t="s">
        <v>231</v>
      </c>
      <c r="D3748">
        <v>2017</v>
      </c>
      <c r="E3748" t="s">
        <v>417</v>
      </c>
      <c r="F3748" s="1">
        <v>8.8068633693816997E-2</v>
      </c>
    </row>
    <row r="3749" spans="1:6" x14ac:dyDescent="0.25">
      <c r="A3749">
        <v>860527800</v>
      </c>
      <c r="B3749" t="s">
        <v>296</v>
      </c>
      <c r="D3749">
        <v>2016</v>
      </c>
      <c r="E3749" t="s">
        <v>417</v>
      </c>
      <c r="F3749" s="1">
        <v>0.11311137031066142</v>
      </c>
    </row>
    <row r="3750" spans="1:6" x14ac:dyDescent="0.25">
      <c r="A3750">
        <v>860527800</v>
      </c>
      <c r="B3750" t="s">
        <v>296</v>
      </c>
      <c r="D3750">
        <v>2017</v>
      </c>
      <c r="E3750" t="s">
        <v>417</v>
      </c>
      <c r="F3750" s="1">
        <v>5.5783453379619846E-2</v>
      </c>
    </row>
    <row r="3751" spans="1:6" x14ac:dyDescent="0.25">
      <c r="A3751">
        <v>860532790</v>
      </c>
      <c r="B3751" t="s">
        <v>374</v>
      </c>
      <c r="D3751">
        <v>2016</v>
      </c>
      <c r="E3751" t="s">
        <v>417</v>
      </c>
      <c r="F3751" s="1">
        <v>0.17306195018728829</v>
      </c>
    </row>
    <row r="3752" spans="1:6" x14ac:dyDescent="0.25">
      <c r="A3752">
        <v>860532790</v>
      </c>
      <c r="B3752" t="s">
        <v>374</v>
      </c>
      <c r="D3752">
        <v>2017</v>
      </c>
      <c r="E3752" t="s">
        <v>417</v>
      </c>
      <c r="F3752" s="1">
        <v>9.1152939739733332E-2</v>
      </c>
    </row>
    <row r="3753" spans="1:6" x14ac:dyDescent="0.25">
      <c r="A3753">
        <v>890205645</v>
      </c>
      <c r="B3753" t="s">
        <v>166</v>
      </c>
      <c r="D3753">
        <v>2016</v>
      </c>
      <c r="E3753" t="s">
        <v>417</v>
      </c>
      <c r="F3753" s="1">
        <v>4.6456201208951282E-2</v>
      </c>
    </row>
    <row r="3754" spans="1:6" x14ac:dyDescent="0.25">
      <c r="A3754">
        <v>890205645</v>
      </c>
      <c r="B3754" t="s">
        <v>166</v>
      </c>
      <c r="D3754">
        <v>2017</v>
      </c>
      <c r="E3754" t="s">
        <v>417</v>
      </c>
      <c r="F3754" s="1">
        <v>0.5092620670766338</v>
      </c>
    </row>
    <row r="3755" spans="1:6" x14ac:dyDescent="0.25">
      <c r="A3755">
        <v>890312765</v>
      </c>
      <c r="B3755" t="s">
        <v>363</v>
      </c>
      <c r="D3755">
        <v>2016</v>
      </c>
      <c r="E3755" t="s">
        <v>417</v>
      </c>
      <c r="F3755" s="1">
        <v>-9.3591132780080785E-2</v>
      </c>
    </row>
    <row r="3756" spans="1:6" x14ac:dyDescent="0.25">
      <c r="A3756">
        <v>890312765</v>
      </c>
      <c r="B3756" t="s">
        <v>363</v>
      </c>
      <c r="D3756">
        <v>2017</v>
      </c>
      <c r="E3756" t="s">
        <v>417</v>
      </c>
      <c r="F3756" s="1">
        <v>-3.3994292521495904E-2</v>
      </c>
    </row>
    <row r="3757" spans="1:6" x14ac:dyDescent="0.25">
      <c r="A3757">
        <v>890806999</v>
      </c>
      <c r="B3757" t="s">
        <v>366</v>
      </c>
      <c r="D3757">
        <v>2016</v>
      </c>
      <c r="E3757" t="s">
        <v>417</v>
      </c>
      <c r="F3757" s="1">
        <v>6.1607863207310161E-3</v>
      </c>
    </row>
    <row r="3758" spans="1:6" x14ac:dyDescent="0.25">
      <c r="A3758">
        <v>890806999</v>
      </c>
      <c r="B3758" t="s">
        <v>366</v>
      </c>
      <c r="D3758">
        <v>2017</v>
      </c>
      <c r="E3758" t="s">
        <v>417</v>
      </c>
      <c r="F3758" s="1">
        <v>2.954962919284721E-3</v>
      </c>
    </row>
    <row r="3759" spans="1:6" x14ac:dyDescent="0.25">
      <c r="A3759">
        <v>890903035</v>
      </c>
      <c r="B3759" t="s">
        <v>369</v>
      </c>
      <c r="D3759">
        <v>2015</v>
      </c>
      <c r="E3759" t="s">
        <v>417</v>
      </c>
      <c r="F3759" s="1">
        <v>0.14440429039079924</v>
      </c>
    </row>
    <row r="3760" spans="1:6" x14ac:dyDescent="0.25">
      <c r="A3760">
        <v>890903035</v>
      </c>
      <c r="B3760" t="s">
        <v>369</v>
      </c>
      <c r="D3760">
        <v>2016</v>
      </c>
      <c r="E3760" t="s">
        <v>417</v>
      </c>
      <c r="F3760" s="1">
        <v>0.13074951044525912</v>
      </c>
    </row>
    <row r="3761" spans="1:6" x14ac:dyDescent="0.25">
      <c r="A3761">
        <v>890903035</v>
      </c>
      <c r="B3761" t="s">
        <v>369</v>
      </c>
      <c r="D3761">
        <v>2017</v>
      </c>
      <c r="E3761" t="s">
        <v>417</v>
      </c>
      <c r="F3761" s="1">
        <v>0.24679599849652456</v>
      </c>
    </row>
    <row r="3762" spans="1:6" x14ac:dyDescent="0.25">
      <c r="A3762">
        <v>890903055</v>
      </c>
      <c r="B3762" t="s">
        <v>232</v>
      </c>
      <c r="D3762">
        <v>2015</v>
      </c>
      <c r="E3762" t="s">
        <v>417</v>
      </c>
      <c r="F3762" s="1">
        <v>1.0667706111027644</v>
      </c>
    </row>
    <row r="3763" spans="1:6" x14ac:dyDescent="0.25">
      <c r="A3763">
        <v>890903055</v>
      </c>
      <c r="B3763" t="s">
        <v>232</v>
      </c>
      <c r="D3763">
        <v>2016</v>
      </c>
      <c r="E3763" t="s">
        <v>417</v>
      </c>
      <c r="F3763" s="1">
        <v>5.2131043457269488E-2</v>
      </c>
    </row>
    <row r="3764" spans="1:6" x14ac:dyDescent="0.25">
      <c r="A3764">
        <v>890903055</v>
      </c>
      <c r="B3764" t="s">
        <v>232</v>
      </c>
      <c r="D3764">
        <v>2017</v>
      </c>
      <c r="E3764" t="s">
        <v>417</v>
      </c>
      <c r="F3764" s="1">
        <v>6.4738671176585785E-2</v>
      </c>
    </row>
    <row r="3765" spans="1:6" x14ac:dyDescent="0.25">
      <c r="A3765">
        <v>890905022</v>
      </c>
      <c r="B3765" t="s">
        <v>370</v>
      </c>
      <c r="D3765">
        <v>2015</v>
      </c>
      <c r="E3765" t="s">
        <v>417</v>
      </c>
      <c r="F3765" s="1">
        <v>1.6026795170250394E-2</v>
      </c>
    </row>
    <row r="3766" spans="1:6" x14ac:dyDescent="0.25">
      <c r="A3766">
        <v>890905022</v>
      </c>
      <c r="B3766" t="s">
        <v>370</v>
      </c>
      <c r="D3766">
        <v>2016</v>
      </c>
      <c r="E3766" t="s">
        <v>417</v>
      </c>
      <c r="F3766" s="1">
        <v>4.9747314060146146E-2</v>
      </c>
    </row>
    <row r="3767" spans="1:6" x14ac:dyDescent="0.25">
      <c r="A3767">
        <v>890905022</v>
      </c>
      <c r="B3767" t="s">
        <v>370</v>
      </c>
      <c r="D3767">
        <v>2017</v>
      </c>
      <c r="E3767" t="s">
        <v>417</v>
      </c>
      <c r="F3767" s="1">
        <v>2.8524301116748245E-2</v>
      </c>
    </row>
    <row r="3768" spans="1:6" x14ac:dyDescent="0.25">
      <c r="A3768">
        <v>890908097</v>
      </c>
      <c r="B3768" t="s">
        <v>377</v>
      </c>
      <c r="D3768">
        <v>2016</v>
      </c>
      <c r="E3768" t="s">
        <v>417</v>
      </c>
      <c r="F3768" s="1">
        <v>3.2775912789467052E-2</v>
      </c>
    </row>
    <row r="3769" spans="1:6" x14ac:dyDescent="0.25">
      <c r="A3769">
        <v>890908097</v>
      </c>
      <c r="B3769" t="s">
        <v>377</v>
      </c>
      <c r="D3769">
        <v>2017</v>
      </c>
      <c r="E3769" t="s">
        <v>417</v>
      </c>
      <c r="F3769" s="1">
        <v>0.10205678621017683</v>
      </c>
    </row>
    <row r="3770" spans="1:6" x14ac:dyDescent="0.25">
      <c r="A3770">
        <v>890908901</v>
      </c>
      <c r="B3770" t="s">
        <v>372</v>
      </c>
      <c r="D3770">
        <v>2015</v>
      </c>
      <c r="E3770" t="s">
        <v>417</v>
      </c>
      <c r="F3770" s="1">
        <v>7.0095242591996065E-2</v>
      </c>
    </row>
    <row r="3771" spans="1:6" x14ac:dyDescent="0.25">
      <c r="A3771">
        <v>890908901</v>
      </c>
      <c r="B3771" t="s">
        <v>372</v>
      </c>
      <c r="D3771">
        <v>2016</v>
      </c>
      <c r="E3771" t="s">
        <v>417</v>
      </c>
      <c r="F3771" s="1">
        <v>5.1660012235425427E-2</v>
      </c>
    </row>
    <row r="3772" spans="1:6" x14ac:dyDescent="0.25">
      <c r="A3772">
        <v>890908901</v>
      </c>
      <c r="B3772" t="s">
        <v>372</v>
      </c>
      <c r="D3772">
        <v>2017</v>
      </c>
      <c r="E3772" t="s">
        <v>417</v>
      </c>
      <c r="F3772" s="1">
        <v>6.2156685771190177E-2</v>
      </c>
    </row>
    <row r="3773" spans="1:6" x14ac:dyDescent="0.25">
      <c r="A3773">
        <v>890910447</v>
      </c>
      <c r="B3773" t="s">
        <v>300</v>
      </c>
      <c r="D3773">
        <v>2016</v>
      </c>
      <c r="E3773" t="s">
        <v>417</v>
      </c>
      <c r="F3773" s="1">
        <v>2.0974550739799955E-2</v>
      </c>
    </row>
    <row r="3774" spans="1:6" x14ac:dyDescent="0.25">
      <c r="A3774">
        <v>890910447</v>
      </c>
      <c r="B3774" t="s">
        <v>300</v>
      </c>
      <c r="D3774">
        <v>2017</v>
      </c>
      <c r="E3774" t="s">
        <v>417</v>
      </c>
      <c r="F3774" s="1">
        <v>1.0960446056172978E-2</v>
      </c>
    </row>
    <row r="3775" spans="1:6" x14ac:dyDescent="0.25">
      <c r="A3775">
        <v>890911431</v>
      </c>
      <c r="B3775" t="s">
        <v>378</v>
      </c>
      <c r="D3775">
        <v>2016</v>
      </c>
      <c r="E3775" t="s">
        <v>417</v>
      </c>
      <c r="F3775" s="1">
        <v>0.1215013519901751</v>
      </c>
    </row>
    <row r="3776" spans="1:6" x14ac:dyDescent="0.25">
      <c r="A3776">
        <v>890911431</v>
      </c>
      <c r="B3776" t="s">
        <v>378</v>
      </c>
      <c r="D3776">
        <v>2017</v>
      </c>
      <c r="E3776" t="s">
        <v>417</v>
      </c>
      <c r="F3776" s="1">
        <v>5.9255498492463289E-2</v>
      </c>
    </row>
    <row r="3777" spans="1:6" x14ac:dyDescent="0.25">
      <c r="A3777">
        <v>890920656</v>
      </c>
      <c r="B3777" t="s">
        <v>302</v>
      </c>
      <c r="D3777">
        <v>2016</v>
      </c>
      <c r="E3777" t="s">
        <v>417</v>
      </c>
      <c r="F3777" s="1">
        <v>0.13505600469736304</v>
      </c>
    </row>
    <row r="3778" spans="1:6" x14ac:dyDescent="0.25">
      <c r="A3778">
        <v>890920656</v>
      </c>
      <c r="B3778" t="s">
        <v>302</v>
      </c>
      <c r="D3778">
        <v>2017</v>
      </c>
      <c r="E3778" t="s">
        <v>417</v>
      </c>
      <c r="F3778" s="1">
        <v>9.4000787072425429E-2</v>
      </c>
    </row>
    <row r="3779" spans="1:6" x14ac:dyDescent="0.25">
      <c r="A3779">
        <v>890928186</v>
      </c>
      <c r="B3779" t="s">
        <v>303</v>
      </c>
      <c r="D3779">
        <v>2016</v>
      </c>
      <c r="E3779" t="s">
        <v>417</v>
      </c>
      <c r="F3779" s="1">
        <v>6.8160860013838045E-2</v>
      </c>
    </row>
    <row r="3780" spans="1:6" x14ac:dyDescent="0.25">
      <c r="A3780">
        <v>890928186</v>
      </c>
      <c r="B3780" t="s">
        <v>303</v>
      </c>
      <c r="D3780">
        <v>2017</v>
      </c>
      <c r="E3780" t="s">
        <v>417</v>
      </c>
      <c r="F3780" s="1">
        <v>6.1210680827482808E-2</v>
      </c>
    </row>
    <row r="3781" spans="1:6" x14ac:dyDescent="0.25">
      <c r="A3781">
        <v>890932424</v>
      </c>
      <c r="B3781" t="s">
        <v>379</v>
      </c>
      <c r="D3781">
        <v>2016</v>
      </c>
      <c r="E3781" t="s">
        <v>417</v>
      </c>
      <c r="F3781" s="1">
        <v>0.10540840474188765</v>
      </c>
    </row>
    <row r="3782" spans="1:6" x14ac:dyDescent="0.25">
      <c r="A3782">
        <v>890932424</v>
      </c>
      <c r="B3782" t="s">
        <v>379</v>
      </c>
      <c r="D3782">
        <v>2017</v>
      </c>
      <c r="E3782" t="s">
        <v>417</v>
      </c>
      <c r="F3782" s="1">
        <v>4.1505748001414364E-2</v>
      </c>
    </row>
    <row r="3783" spans="1:6" x14ac:dyDescent="0.25">
      <c r="A3783">
        <v>890939355</v>
      </c>
      <c r="B3783" t="s">
        <v>35</v>
      </c>
      <c r="D3783">
        <v>2015</v>
      </c>
      <c r="E3783" t="s">
        <v>417</v>
      </c>
      <c r="F3783" s="1">
        <v>0.12592595248574509</v>
      </c>
    </row>
    <row r="3784" spans="1:6" x14ac:dyDescent="0.25">
      <c r="A3784">
        <v>890939355</v>
      </c>
      <c r="B3784" t="s">
        <v>35</v>
      </c>
      <c r="D3784">
        <v>2016</v>
      </c>
      <c r="E3784" t="s">
        <v>417</v>
      </c>
      <c r="F3784" s="1">
        <v>0.56309598061015576</v>
      </c>
    </row>
    <row r="3785" spans="1:6" x14ac:dyDescent="0.25">
      <c r="A3785">
        <v>890939355</v>
      </c>
      <c r="B3785" t="s">
        <v>35</v>
      </c>
      <c r="D3785">
        <v>2017</v>
      </c>
      <c r="E3785" t="s">
        <v>417</v>
      </c>
      <c r="F3785" s="1">
        <v>0.19585189387298393</v>
      </c>
    </row>
    <row r="3786" spans="1:6" x14ac:dyDescent="0.25">
      <c r="A3786">
        <v>890940026</v>
      </c>
      <c r="B3786" t="s">
        <v>304</v>
      </c>
      <c r="D3786">
        <v>2016</v>
      </c>
      <c r="E3786" t="s">
        <v>417</v>
      </c>
      <c r="F3786" s="1">
        <v>7.5220031697598984</v>
      </c>
    </row>
    <row r="3787" spans="1:6" x14ac:dyDescent="0.25">
      <c r="A3787">
        <v>890940026</v>
      </c>
      <c r="B3787" t="s">
        <v>304</v>
      </c>
      <c r="D3787">
        <v>2017</v>
      </c>
      <c r="E3787" t="s">
        <v>417</v>
      </c>
      <c r="F3787" s="1">
        <v>-2.4011416813083857</v>
      </c>
    </row>
    <row r="3788" spans="1:6" x14ac:dyDescent="0.25">
      <c r="A3788">
        <v>900018975</v>
      </c>
      <c r="B3788" t="s">
        <v>376</v>
      </c>
      <c r="D3788">
        <v>2015</v>
      </c>
      <c r="E3788" t="s">
        <v>417</v>
      </c>
      <c r="F3788" s="1">
        <v>5.8937735271883319E-2</v>
      </c>
    </row>
    <row r="3789" spans="1:6" x14ac:dyDescent="0.25">
      <c r="A3789">
        <v>900018975</v>
      </c>
      <c r="B3789" t="s">
        <v>376</v>
      </c>
      <c r="D3789">
        <v>2016</v>
      </c>
      <c r="E3789" t="s">
        <v>417</v>
      </c>
      <c r="F3789" s="1">
        <v>5.0941041563706962E-2</v>
      </c>
    </row>
    <row r="3790" spans="1:6" x14ac:dyDescent="0.25">
      <c r="A3790">
        <v>900018975</v>
      </c>
      <c r="B3790" t="s">
        <v>376</v>
      </c>
      <c r="D3790">
        <v>2017</v>
      </c>
      <c r="E3790" t="s">
        <v>417</v>
      </c>
      <c r="F3790" s="1">
        <v>2.0743968427736275E-2</v>
      </c>
    </row>
    <row r="3791" spans="1:6" x14ac:dyDescent="0.25">
      <c r="A3791">
        <v>900035722</v>
      </c>
      <c r="B3791" t="s">
        <v>298</v>
      </c>
      <c r="D3791">
        <v>2016</v>
      </c>
      <c r="E3791" t="s">
        <v>417</v>
      </c>
      <c r="F3791" s="1">
        <v>7.1635502670506354E-3</v>
      </c>
    </row>
    <row r="3792" spans="1:6" x14ac:dyDescent="0.25">
      <c r="A3792">
        <v>900035722</v>
      </c>
      <c r="B3792" t="s">
        <v>298</v>
      </c>
      <c r="D3792">
        <v>2017</v>
      </c>
      <c r="E3792" t="s">
        <v>417</v>
      </c>
      <c r="F3792" s="1">
        <v>6.1955574892444592E-3</v>
      </c>
    </row>
    <row r="3793" spans="1:6" x14ac:dyDescent="0.25">
      <c r="A3793">
        <v>900087151</v>
      </c>
      <c r="B3793" t="s">
        <v>383</v>
      </c>
      <c r="D3793">
        <v>2016</v>
      </c>
      <c r="E3793" t="s">
        <v>417</v>
      </c>
      <c r="F3793" s="1">
        <v>124.41066407004672</v>
      </c>
    </row>
    <row r="3794" spans="1:6" x14ac:dyDescent="0.25">
      <c r="A3794">
        <v>900087151</v>
      </c>
      <c r="B3794" t="s">
        <v>383</v>
      </c>
      <c r="D3794">
        <v>2017</v>
      </c>
      <c r="E3794" t="s">
        <v>417</v>
      </c>
      <c r="F3794" s="1">
        <v>106.6892851242677</v>
      </c>
    </row>
    <row r="3795" spans="1:6" x14ac:dyDescent="0.25">
      <c r="A3795">
        <v>900139110</v>
      </c>
      <c r="B3795" t="s">
        <v>301</v>
      </c>
      <c r="D3795">
        <v>2016</v>
      </c>
      <c r="E3795" t="s">
        <v>417</v>
      </c>
      <c r="F3795" s="1">
        <v>6.1285188220991514E-2</v>
      </c>
    </row>
    <row r="3796" spans="1:6" x14ac:dyDescent="0.25">
      <c r="A3796">
        <v>900139110</v>
      </c>
      <c r="B3796" t="s">
        <v>301</v>
      </c>
      <c r="D3796">
        <v>2017</v>
      </c>
      <c r="E3796" t="s">
        <v>417</v>
      </c>
      <c r="F3796" s="1">
        <v>0.10690104972392087</v>
      </c>
    </row>
    <row r="3797" spans="1:6" x14ac:dyDescent="0.25">
      <c r="A3797">
        <v>900190385</v>
      </c>
      <c r="B3797" t="s">
        <v>380</v>
      </c>
      <c r="D3797">
        <v>2015</v>
      </c>
      <c r="E3797" t="s">
        <v>417</v>
      </c>
      <c r="F3797" s="1">
        <v>-7.4320756447879652E-2</v>
      </c>
    </row>
    <row r="3798" spans="1:6" x14ac:dyDescent="0.25">
      <c r="A3798">
        <v>900190385</v>
      </c>
      <c r="B3798" t="s">
        <v>380</v>
      </c>
      <c r="D3798">
        <v>2016</v>
      </c>
      <c r="E3798" t="s">
        <v>417</v>
      </c>
      <c r="F3798" s="1">
        <v>-10.686795187695711</v>
      </c>
    </row>
    <row r="3799" spans="1:6" x14ac:dyDescent="0.25">
      <c r="A3799">
        <v>900190385</v>
      </c>
      <c r="B3799" t="s">
        <v>380</v>
      </c>
      <c r="D3799">
        <v>2017</v>
      </c>
      <c r="E3799" t="s">
        <v>417</v>
      </c>
      <c r="F3799" s="1">
        <v>-36.598886747426619</v>
      </c>
    </row>
    <row r="3800" spans="1:6" x14ac:dyDescent="0.25">
      <c r="A3800">
        <v>900192242</v>
      </c>
      <c r="B3800" t="s">
        <v>381</v>
      </c>
      <c r="D3800">
        <v>2016</v>
      </c>
      <c r="E3800" t="s">
        <v>417</v>
      </c>
      <c r="F3800" s="1">
        <v>0.15131104998819364</v>
      </c>
    </row>
    <row r="3801" spans="1:6" x14ac:dyDescent="0.25">
      <c r="A3801">
        <v>900192242</v>
      </c>
      <c r="B3801" t="s">
        <v>381</v>
      </c>
      <c r="D3801">
        <v>2017</v>
      </c>
      <c r="E3801" t="s">
        <v>417</v>
      </c>
      <c r="F3801" s="1">
        <v>-0.3214801681680407</v>
      </c>
    </row>
    <row r="3802" spans="1:6" x14ac:dyDescent="0.25">
      <c r="A3802">
        <v>900192242</v>
      </c>
      <c r="B3802" t="s">
        <v>381</v>
      </c>
      <c r="D3802" t="s">
        <v>398</v>
      </c>
      <c r="E3802" t="s">
        <v>417</v>
      </c>
      <c r="F3802" s="1">
        <v>0.12976932399365879</v>
      </c>
    </row>
    <row r="3803" spans="1:6" x14ac:dyDescent="0.25">
      <c r="A3803">
        <v>900192242</v>
      </c>
      <c r="B3803" t="s">
        <v>381</v>
      </c>
      <c r="D3803" t="s">
        <v>399</v>
      </c>
      <c r="E3803" t="s">
        <v>417</v>
      </c>
      <c r="F3803" s="1">
        <v>0.17176367116408012</v>
      </c>
    </row>
    <row r="3804" spans="1:6" x14ac:dyDescent="0.25">
      <c r="A3804">
        <v>900192242</v>
      </c>
      <c r="B3804" t="s">
        <v>381</v>
      </c>
      <c r="D3804" t="s">
        <v>402</v>
      </c>
      <c r="E3804" t="s">
        <v>417</v>
      </c>
      <c r="F3804" s="1">
        <v>-0.14935861411832699</v>
      </c>
    </row>
    <row r="3805" spans="1:6" x14ac:dyDescent="0.25">
      <c r="A3805">
        <v>900192726</v>
      </c>
      <c r="B3805" t="s">
        <v>382</v>
      </c>
      <c r="D3805">
        <v>2016</v>
      </c>
      <c r="E3805" t="s">
        <v>417</v>
      </c>
      <c r="F3805" s="1">
        <v>3.070539536189797E-2</v>
      </c>
    </row>
    <row r="3806" spans="1:6" x14ac:dyDescent="0.25">
      <c r="A3806">
        <v>900192726</v>
      </c>
      <c r="B3806" t="s">
        <v>382</v>
      </c>
      <c r="D3806">
        <v>2017</v>
      </c>
      <c r="E3806" t="s">
        <v>417</v>
      </c>
      <c r="F3806" s="1">
        <v>2.1160830914235127E-2</v>
      </c>
    </row>
    <row r="3807" spans="1:6" x14ac:dyDescent="0.25">
      <c r="A3807">
        <v>900193192</v>
      </c>
      <c r="B3807" t="s">
        <v>305</v>
      </c>
      <c r="D3807">
        <v>2016</v>
      </c>
      <c r="E3807" t="s">
        <v>417</v>
      </c>
      <c r="F3807" s="1">
        <v>4.9984929216120117E-3</v>
      </c>
    </row>
    <row r="3808" spans="1:6" x14ac:dyDescent="0.25">
      <c r="A3808">
        <v>900193192</v>
      </c>
      <c r="B3808" t="s">
        <v>305</v>
      </c>
      <c r="D3808">
        <v>2017</v>
      </c>
      <c r="E3808" t="s">
        <v>417</v>
      </c>
      <c r="F3808" s="1">
        <v>-0.20685083591150852</v>
      </c>
    </row>
    <row r="3809" spans="1:6" x14ac:dyDescent="0.25">
      <c r="A3809">
        <v>900205547</v>
      </c>
      <c r="B3809" t="s">
        <v>233</v>
      </c>
      <c r="D3809">
        <v>2015</v>
      </c>
      <c r="E3809" t="s">
        <v>417</v>
      </c>
      <c r="F3809" s="1">
        <v>-0.17023730777393084</v>
      </c>
    </row>
    <row r="3810" spans="1:6" x14ac:dyDescent="0.25">
      <c r="A3810">
        <v>900205547</v>
      </c>
      <c r="B3810" t="s">
        <v>233</v>
      </c>
      <c r="D3810">
        <v>2016</v>
      </c>
      <c r="E3810" t="s">
        <v>417</v>
      </c>
      <c r="F3810" s="1">
        <v>3.9013832735764142E-2</v>
      </c>
    </row>
    <row r="3811" spans="1:6" x14ac:dyDescent="0.25">
      <c r="A3811">
        <v>900205547</v>
      </c>
      <c r="B3811" t="s">
        <v>233</v>
      </c>
      <c r="D3811">
        <v>2017</v>
      </c>
      <c r="E3811" t="s">
        <v>417</v>
      </c>
      <c r="F3811" s="1">
        <v>-4.8514077043666233E-2</v>
      </c>
    </row>
    <row r="3812" spans="1:6" x14ac:dyDescent="0.25">
      <c r="A3812">
        <v>900206480</v>
      </c>
      <c r="B3812" t="s">
        <v>306</v>
      </c>
      <c r="D3812">
        <v>2016</v>
      </c>
      <c r="E3812" t="s">
        <v>417</v>
      </c>
      <c r="F3812" s="1">
        <v>0.10655531747531628</v>
      </c>
    </row>
    <row r="3813" spans="1:6" x14ac:dyDescent="0.25">
      <c r="A3813">
        <v>900206480</v>
      </c>
      <c r="B3813" t="s">
        <v>306</v>
      </c>
      <c r="D3813">
        <v>2017</v>
      </c>
      <c r="E3813" t="s">
        <v>417</v>
      </c>
      <c r="F3813" s="1">
        <v>0.14916010825305387</v>
      </c>
    </row>
    <row r="3814" spans="1:6" x14ac:dyDescent="0.25">
      <c r="A3814">
        <v>900206483</v>
      </c>
      <c r="B3814" t="s">
        <v>307</v>
      </c>
      <c r="D3814">
        <v>2016</v>
      </c>
      <c r="E3814" t="s">
        <v>417</v>
      </c>
      <c r="F3814" s="1">
        <v>7.1092940604077753E-2</v>
      </c>
    </row>
    <row r="3815" spans="1:6" x14ac:dyDescent="0.25">
      <c r="A3815">
        <v>900206483</v>
      </c>
      <c r="B3815" t="s">
        <v>307</v>
      </c>
      <c r="D3815">
        <v>2017</v>
      </c>
      <c r="E3815" t="s">
        <v>417</v>
      </c>
      <c r="F3815" s="1">
        <v>8.080985158274176E-2</v>
      </c>
    </row>
    <row r="3816" spans="1:6" x14ac:dyDescent="0.25">
      <c r="A3816">
        <v>900315057</v>
      </c>
      <c r="B3816" t="s">
        <v>385</v>
      </c>
      <c r="D3816">
        <v>2016</v>
      </c>
      <c r="E3816" t="s">
        <v>417</v>
      </c>
      <c r="F3816" s="1">
        <v>1.3145942681396327E-2</v>
      </c>
    </row>
    <row r="3817" spans="1:6" x14ac:dyDescent="0.25">
      <c r="A3817">
        <v>900315057</v>
      </c>
      <c r="B3817" t="s">
        <v>385</v>
      </c>
      <c r="D3817">
        <v>2017</v>
      </c>
      <c r="E3817" t="s">
        <v>417</v>
      </c>
      <c r="F3817" s="1">
        <v>0.13641979015129582</v>
      </c>
    </row>
    <row r="3818" spans="1:6" x14ac:dyDescent="0.25">
      <c r="A3818">
        <v>900378893</v>
      </c>
      <c r="B3818" t="s">
        <v>386</v>
      </c>
      <c r="D3818">
        <v>2015</v>
      </c>
      <c r="E3818" t="s">
        <v>417</v>
      </c>
      <c r="F3818" s="1">
        <v>2.0753559221570607E-2</v>
      </c>
    </row>
    <row r="3819" spans="1:6" x14ac:dyDescent="0.25">
      <c r="A3819">
        <v>900378893</v>
      </c>
      <c r="B3819" t="s">
        <v>386</v>
      </c>
      <c r="D3819">
        <v>2016</v>
      </c>
      <c r="E3819" t="s">
        <v>417</v>
      </c>
      <c r="F3819" s="1">
        <v>5.5001654930401121E-2</v>
      </c>
    </row>
    <row r="3820" spans="1:6" x14ac:dyDescent="0.25">
      <c r="A3820">
        <v>900378893</v>
      </c>
      <c r="B3820" t="s">
        <v>386</v>
      </c>
      <c r="D3820">
        <v>2017</v>
      </c>
      <c r="E3820" t="s">
        <v>417</v>
      </c>
      <c r="F3820" s="1">
        <v>3.640072675462222E-2</v>
      </c>
    </row>
    <row r="3821" spans="1:6" x14ac:dyDescent="0.25">
      <c r="A3821">
        <v>900390238</v>
      </c>
      <c r="B3821" t="s">
        <v>177</v>
      </c>
      <c r="D3821">
        <v>2016</v>
      </c>
      <c r="E3821" t="s">
        <v>417</v>
      </c>
      <c r="F3821" s="1">
        <v>0.12332861397851812</v>
      </c>
    </row>
    <row r="3822" spans="1:6" x14ac:dyDescent="0.25">
      <c r="A3822">
        <v>900390238</v>
      </c>
      <c r="B3822" t="s">
        <v>177</v>
      </c>
      <c r="D3822">
        <v>2017</v>
      </c>
      <c r="E3822" t="s">
        <v>417</v>
      </c>
      <c r="F3822" s="1">
        <v>2.8978620823779486E-2</v>
      </c>
    </row>
    <row r="3823" spans="1:6" x14ac:dyDescent="0.25">
      <c r="A3823">
        <v>900390238</v>
      </c>
      <c r="B3823" t="s">
        <v>177</v>
      </c>
      <c r="D3823" t="s">
        <v>398</v>
      </c>
      <c r="E3823" t="s">
        <v>417</v>
      </c>
      <c r="F3823" s="1">
        <v>0.12268303799030739</v>
      </c>
    </row>
    <row r="3824" spans="1:6" x14ac:dyDescent="0.25">
      <c r="A3824">
        <v>900390238</v>
      </c>
      <c r="B3824" t="s">
        <v>177</v>
      </c>
      <c r="D3824" t="s">
        <v>399</v>
      </c>
      <c r="E3824" t="s">
        <v>417</v>
      </c>
      <c r="F3824" s="1">
        <v>0.10858322871196913</v>
      </c>
    </row>
    <row r="3825" spans="1:6" x14ac:dyDescent="0.25">
      <c r="A3825">
        <v>900390238</v>
      </c>
      <c r="B3825" t="s">
        <v>177</v>
      </c>
      <c r="D3825" t="s">
        <v>402</v>
      </c>
      <c r="E3825" t="s">
        <v>417</v>
      </c>
      <c r="F3825" s="1">
        <v>0.18117616795552971</v>
      </c>
    </row>
    <row r="3826" spans="1:6" x14ac:dyDescent="0.25">
      <c r="A3826">
        <v>900413588</v>
      </c>
      <c r="B3826" t="s">
        <v>37</v>
      </c>
      <c r="D3826">
        <v>2016</v>
      </c>
      <c r="E3826" t="s">
        <v>417</v>
      </c>
      <c r="F3826" s="1">
        <v>0.29994293766162317</v>
      </c>
    </row>
    <row r="3827" spans="1:6" x14ac:dyDescent="0.25">
      <c r="A3827">
        <v>900413588</v>
      </c>
      <c r="B3827" t="s">
        <v>37</v>
      </c>
      <c r="D3827">
        <v>2017</v>
      </c>
      <c r="E3827" t="s">
        <v>417</v>
      </c>
      <c r="F3827" s="1">
        <v>8.0173647699626566E-2</v>
      </c>
    </row>
    <row r="3828" spans="1:6" x14ac:dyDescent="0.25">
      <c r="A3828">
        <v>900521357</v>
      </c>
      <c r="B3828" t="s">
        <v>175</v>
      </c>
      <c r="D3828">
        <v>2016</v>
      </c>
      <c r="E3828" t="s">
        <v>417</v>
      </c>
      <c r="F3828" s="1">
        <v>4.6210516544398311E-2</v>
      </c>
    </row>
    <row r="3829" spans="1:6" x14ac:dyDescent="0.25">
      <c r="A3829">
        <v>900521357</v>
      </c>
      <c r="B3829" t="s">
        <v>175</v>
      </c>
      <c r="D3829">
        <v>2017</v>
      </c>
      <c r="E3829" t="s">
        <v>417</v>
      </c>
      <c r="F3829" s="1">
        <v>6.0641336627062448E-2</v>
      </c>
    </row>
    <row r="3830" spans="1:6" x14ac:dyDescent="0.25">
      <c r="A3830">
        <v>900535441</v>
      </c>
      <c r="B3830" t="s">
        <v>308</v>
      </c>
      <c r="D3830">
        <v>2016</v>
      </c>
      <c r="E3830" t="s">
        <v>417</v>
      </c>
      <c r="F3830" s="1">
        <v>-1.4370384307822569E-2</v>
      </c>
    </row>
    <row r="3831" spans="1:6" x14ac:dyDescent="0.25">
      <c r="A3831">
        <v>900535441</v>
      </c>
      <c r="B3831" t="s">
        <v>308</v>
      </c>
      <c r="D3831">
        <v>2017</v>
      </c>
      <c r="E3831" t="s">
        <v>417</v>
      </c>
      <c r="F3831" s="1">
        <v>-5.0114880104647132E-4</v>
      </c>
    </row>
    <row r="3832" spans="1:6" x14ac:dyDescent="0.25">
      <c r="A3832">
        <v>900668954</v>
      </c>
      <c r="B3832" t="s">
        <v>387</v>
      </c>
      <c r="D3832">
        <v>2016</v>
      </c>
      <c r="E3832" t="s">
        <v>417</v>
      </c>
      <c r="F3832" s="1">
        <v>0.32569109041582522</v>
      </c>
    </row>
    <row r="3833" spans="1:6" x14ac:dyDescent="0.25">
      <c r="A3833">
        <v>900668954</v>
      </c>
      <c r="B3833" t="s">
        <v>387</v>
      </c>
      <c r="D3833">
        <v>2017</v>
      </c>
      <c r="E3833" t="s">
        <v>417</v>
      </c>
      <c r="F3833" s="1">
        <v>0.147792176899153</v>
      </c>
    </row>
    <row r="3834" spans="1:6" x14ac:dyDescent="0.25">
      <c r="A3834">
        <v>900749166</v>
      </c>
      <c r="B3834" t="s">
        <v>182</v>
      </c>
      <c r="D3834">
        <v>2016</v>
      </c>
      <c r="E3834" t="s">
        <v>417</v>
      </c>
      <c r="F3834" s="1">
        <v>6.4833985296568156E-2</v>
      </c>
    </row>
    <row r="3835" spans="1:6" x14ac:dyDescent="0.25">
      <c r="A3835">
        <v>900749166</v>
      </c>
      <c r="B3835" t="s">
        <v>182</v>
      </c>
      <c r="D3835">
        <v>2017</v>
      </c>
      <c r="E3835" t="s">
        <v>417</v>
      </c>
      <c r="F3835" s="1">
        <v>-2.6329134349412425E-3</v>
      </c>
    </row>
    <row r="3836" spans="1:6" x14ac:dyDescent="0.25">
      <c r="A3836">
        <v>900797732</v>
      </c>
      <c r="B3836" t="s">
        <v>181</v>
      </c>
      <c r="D3836">
        <v>2016</v>
      </c>
      <c r="E3836" t="s">
        <v>417</v>
      </c>
      <c r="F3836" s="1">
        <v>0.11558602931308976</v>
      </c>
    </row>
    <row r="3837" spans="1:6" x14ac:dyDescent="0.25">
      <c r="A3837">
        <v>900797732</v>
      </c>
      <c r="B3837" t="s">
        <v>181</v>
      </c>
      <c r="D3837">
        <v>2017</v>
      </c>
      <c r="E3837" t="s">
        <v>417</v>
      </c>
      <c r="F3837" s="1">
        <v>-7.3369558233576035E-2</v>
      </c>
    </row>
    <row r="3838" spans="1:6" x14ac:dyDescent="0.25">
      <c r="A3838">
        <v>900818642</v>
      </c>
      <c r="B3838" t="s">
        <v>169</v>
      </c>
      <c r="D3838">
        <v>2016</v>
      </c>
      <c r="E3838" t="s">
        <v>417</v>
      </c>
      <c r="F3838" s="1">
        <v>7.7886149638769039E-2</v>
      </c>
    </row>
    <row r="3839" spans="1:6" x14ac:dyDescent="0.25">
      <c r="A3839">
        <v>900818642</v>
      </c>
      <c r="B3839" t="s">
        <v>169</v>
      </c>
      <c r="D3839">
        <v>2017</v>
      </c>
      <c r="E3839" t="s">
        <v>417</v>
      </c>
      <c r="F3839" s="1">
        <v>7.190874288049319E-2</v>
      </c>
    </row>
    <row r="3840" spans="1:6" x14ac:dyDescent="0.25">
      <c r="A3840">
        <v>800014246</v>
      </c>
      <c r="B3840" t="s">
        <v>332</v>
      </c>
      <c r="D3840">
        <v>2016</v>
      </c>
      <c r="E3840" t="s">
        <v>433</v>
      </c>
      <c r="F3840" s="1">
        <v>4.9109017099711931E-2</v>
      </c>
    </row>
    <row r="3841" spans="1:6" x14ac:dyDescent="0.25">
      <c r="A3841">
        <v>800014246</v>
      </c>
      <c r="B3841" t="s">
        <v>332</v>
      </c>
      <c r="D3841">
        <v>2017</v>
      </c>
      <c r="E3841" t="s">
        <v>433</v>
      </c>
      <c r="F3841" s="1">
        <v>5.0821921437631611E-2</v>
      </c>
    </row>
    <row r="3842" spans="1:6" x14ac:dyDescent="0.25">
      <c r="A3842">
        <v>800028455</v>
      </c>
      <c r="B3842" t="s">
        <v>0</v>
      </c>
      <c r="D3842">
        <v>2016</v>
      </c>
      <c r="E3842" t="s">
        <v>433</v>
      </c>
      <c r="F3842" s="1">
        <v>2.4028192041427157E-2</v>
      </c>
    </row>
    <row r="3843" spans="1:6" x14ac:dyDescent="0.25">
      <c r="A3843">
        <v>800094968</v>
      </c>
      <c r="B3843" t="s">
        <v>336</v>
      </c>
      <c r="D3843">
        <v>2016</v>
      </c>
      <c r="E3843" t="s">
        <v>433</v>
      </c>
      <c r="F3843" s="1">
        <v>2.6781817975509881E-2</v>
      </c>
    </row>
    <row r="3844" spans="1:6" x14ac:dyDescent="0.25">
      <c r="A3844">
        <v>800094968</v>
      </c>
      <c r="B3844" t="s">
        <v>336</v>
      </c>
      <c r="D3844">
        <v>2017</v>
      </c>
      <c r="E3844" t="s">
        <v>433</v>
      </c>
      <c r="F3844" s="1">
        <v>2.6981113139887849E-2</v>
      </c>
    </row>
    <row r="3845" spans="1:6" x14ac:dyDescent="0.25">
      <c r="A3845">
        <v>800095951</v>
      </c>
      <c r="B3845" t="s">
        <v>338</v>
      </c>
      <c r="D3845">
        <v>2016</v>
      </c>
      <c r="E3845" t="s">
        <v>433</v>
      </c>
      <c r="F3845" s="1">
        <v>9.5482164762415896E-3</v>
      </c>
    </row>
    <row r="3846" spans="1:6" x14ac:dyDescent="0.25">
      <c r="A3846">
        <v>800095951</v>
      </c>
      <c r="B3846" t="s">
        <v>338</v>
      </c>
      <c r="D3846">
        <v>2017</v>
      </c>
      <c r="E3846" t="s">
        <v>433</v>
      </c>
      <c r="F3846" s="1">
        <v>1.5413912737850003E-2</v>
      </c>
    </row>
    <row r="3847" spans="1:6" x14ac:dyDescent="0.25">
      <c r="A3847">
        <v>800140959</v>
      </c>
      <c r="B3847" t="s">
        <v>340</v>
      </c>
      <c r="D3847">
        <v>2016</v>
      </c>
      <c r="E3847" t="s">
        <v>433</v>
      </c>
      <c r="F3847" s="1">
        <v>2.8730778099292597E-2</v>
      </c>
    </row>
    <row r="3848" spans="1:6" x14ac:dyDescent="0.25">
      <c r="A3848">
        <v>800140959</v>
      </c>
      <c r="B3848" t="s">
        <v>340</v>
      </c>
      <c r="D3848">
        <v>2017</v>
      </c>
      <c r="E3848" t="s">
        <v>433</v>
      </c>
      <c r="F3848" s="1">
        <v>4.0938707683711308E-2</v>
      </c>
    </row>
    <row r="3849" spans="1:6" x14ac:dyDescent="0.25">
      <c r="A3849">
        <v>800173155</v>
      </c>
      <c r="B3849" t="s">
        <v>341</v>
      </c>
      <c r="D3849">
        <v>2015</v>
      </c>
      <c r="E3849" t="s">
        <v>433</v>
      </c>
      <c r="F3849" s="1">
        <v>2.7728250079409079E-2</v>
      </c>
    </row>
    <row r="3850" spans="1:6" x14ac:dyDescent="0.25">
      <c r="A3850">
        <v>800173155</v>
      </c>
      <c r="B3850" t="s">
        <v>341</v>
      </c>
      <c r="D3850">
        <v>2016</v>
      </c>
      <c r="E3850" t="s">
        <v>433</v>
      </c>
      <c r="F3850" s="1">
        <v>2.1051068673806534E-2</v>
      </c>
    </row>
    <row r="3851" spans="1:6" x14ac:dyDescent="0.25">
      <c r="A3851">
        <v>800173155</v>
      </c>
      <c r="B3851" t="s">
        <v>341</v>
      </c>
      <c r="D3851">
        <v>2017</v>
      </c>
      <c r="E3851" t="s">
        <v>433</v>
      </c>
      <c r="F3851" s="1">
        <v>1.2515212902839547E-2</v>
      </c>
    </row>
    <row r="3852" spans="1:6" x14ac:dyDescent="0.25">
      <c r="A3852">
        <v>800182330</v>
      </c>
      <c r="B3852" t="s">
        <v>342</v>
      </c>
      <c r="D3852">
        <v>2016</v>
      </c>
      <c r="E3852" t="s">
        <v>433</v>
      </c>
      <c r="F3852" s="1">
        <v>0.12041700870183586</v>
      </c>
    </row>
    <row r="3853" spans="1:6" x14ac:dyDescent="0.25">
      <c r="A3853">
        <v>800182330</v>
      </c>
      <c r="B3853" t="s">
        <v>342</v>
      </c>
      <c r="D3853">
        <v>2017</v>
      </c>
      <c r="E3853" t="s">
        <v>433</v>
      </c>
      <c r="F3853" s="1">
        <v>0.13248694289082272</v>
      </c>
    </row>
    <row r="3854" spans="1:6" x14ac:dyDescent="0.25">
      <c r="A3854">
        <v>800185295</v>
      </c>
      <c r="B3854" t="s">
        <v>344</v>
      </c>
      <c r="D3854">
        <v>2015</v>
      </c>
      <c r="E3854" t="s">
        <v>433</v>
      </c>
      <c r="F3854" s="1">
        <v>2.8836068630752065E-2</v>
      </c>
    </row>
    <row r="3855" spans="1:6" x14ac:dyDescent="0.25">
      <c r="A3855">
        <v>800185295</v>
      </c>
      <c r="B3855" t="s">
        <v>344</v>
      </c>
      <c r="D3855">
        <v>2016</v>
      </c>
      <c r="E3855" t="s">
        <v>433</v>
      </c>
      <c r="F3855" s="1">
        <v>4.003894472940444E-2</v>
      </c>
    </row>
    <row r="3856" spans="1:6" x14ac:dyDescent="0.25">
      <c r="A3856">
        <v>800185295</v>
      </c>
      <c r="B3856" t="s">
        <v>344</v>
      </c>
      <c r="D3856">
        <v>2017</v>
      </c>
      <c r="E3856" t="s">
        <v>433</v>
      </c>
      <c r="F3856" s="1">
        <v>4.2572641767155486E-2</v>
      </c>
    </row>
    <row r="3857" spans="1:6" x14ac:dyDescent="0.25">
      <c r="A3857">
        <v>800200598</v>
      </c>
      <c r="B3857" t="s">
        <v>345</v>
      </c>
      <c r="D3857">
        <v>2016</v>
      </c>
      <c r="E3857" t="s">
        <v>433</v>
      </c>
      <c r="F3857" s="1">
        <v>1.147003802434771E-2</v>
      </c>
    </row>
    <row r="3858" spans="1:6" x14ac:dyDescent="0.25">
      <c r="A3858">
        <v>800200598</v>
      </c>
      <c r="B3858" t="s">
        <v>345</v>
      </c>
      <c r="D3858">
        <v>2017</v>
      </c>
      <c r="E3858" t="s">
        <v>433</v>
      </c>
      <c r="F3858" s="1">
        <v>1.2057244471441997E-2</v>
      </c>
    </row>
    <row r="3859" spans="1:6" x14ac:dyDescent="0.25">
      <c r="A3859">
        <v>800208146</v>
      </c>
      <c r="B3859" t="s">
        <v>346</v>
      </c>
      <c r="D3859">
        <v>2016</v>
      </c>
      <c r="E3859" t="s">
        <v>433</v>
      </c>
      <c r="F3859" s="1">
        <v>5.6737184027975908E-3</v>
      </c>
    </row>
    <row r="3860" spans="1:6" x14ac:dyDescent="0.25">
      <c r="A3860">
        <v>800208146</v>
      </c>
      <c r="B3860" t="s">
        <v>346</v>
      </c>
      <c r="D3860">
        <v>2017</v>
      </c>
      <c r="E3860" t="s">
        <v>433</v>
      </c>
      <c r="F3860" s="1">
        <v>2.1175832927938659E-2</v>
      </c>
    </row>
    <row r="3861" spans="1:6" x14ac:dyDescent="0.25">
      <c r="A3861">
        <v>800233881</v>
      </c>
      <c r="B3861" t="s">
        <v>161</v>
      </c>
      <c r="D3861">
        <v>2016</v>
      </c>
      <c r="E3861" t="s">
        <v>433</v>
      </c>
      <c r="F3861" s="1">
        <v>4.1901090658534694E-2</v>
      </c>
    </row>
    <row r="3862" spans="1:6" x14ac:dyDescent="0.25">
      <c r="A3862">
        <v>800233881</v>
      </c>
      <c r="B3862" t="s">
        <v>161</v>
      </c>
      <c r="D3862">
        <v>2017</v>
      </c>
      <c r="E3862" t="s">
        <v>433</v>
      </c>
      <c r="F3862" s="1">
        <v>8.0594989686796445E-2</v>
      </c>
    </row>
    <row r="3863" spans="1:6" x14ac:dyDescent="0.25">
      <c r="A3863">
        <v>800240724</v>
      </c>
      <c r="B3863" t="s">
        <v>348</v>
      </c>
      <c r="D3863">
        <v>2016</v>
      </c>
      <c r="E3863" t="s">
        <v>433</v>
      </c>
      <c r="F3863" s="1">
        <v>6.9481291132364601E-3</v>
      </c>
    </row>
    <row r="3864" spans="1:6" x14ac:dyDescent="0.25">
      <c r="A3864">
        <v>800240724</v>
      </c>
      <c r="B3864" t="s">
        <v>348</v>
      </c>
      <c r="D3864">
        <v>2017</v>
      </c>
      <c r="E3864" t="s">
        <v>433</v>
      </c>
      <c r="F3864" s="1">
        <v>6.0207226691625032E-3</v>
      </c>
    </row>
    <row r="3865" spans="1:6" x14ac:dyDescent="0.25">
      <c r="A3865">
        <v>811032292</v>
      </c>
      <c r="B3865" t="s">
        <v>349</v>
      </c>
      <c r="D3865">
        <v>2016</v>
      </c>
      <c r="E3865" t="s">
        <v>433</v>
      </c>
      <c r="F3865" s="1">
        <v>0.11626751909015416</v>
      </c>
    </row>
    <row r="3866" spans="1:6" x14ac:dyDescent="0.25">
      <c r="A3866">
        <v>811032292</v>
      </c>
      <c r="B3866" t="s">
        <v>349</v>
      </c>
      <c r="D3866">
        <v>2017</v>
      </c>
      <c r="E3866" t="s">
        <v>433</v>
      </c>
      <c r="F3866" s="1">
        <v>3.5394836967279894E-2</v>
      </c>
    </row>
    <row r="3867" spans="1:6" x14ac:dyDescent="0.25">
      <c r="A3867">
        <v>830023542</v>
      </c>
      <c r="B3867" t="s">
        <v>146</v>
      </c>
      <c r="D3867">
        <v>2015</v>
      </c>
      <c r="E3867" t="s">
        <v>433</v>
      </c>
      <c r="F3867" s="1">
        <v>4.9745499896139272E-2</v>
      </c>
    </row>
    <row r="3868" spans="1:6" x14ac:dyDescent="0.25">
      <c r="A3868">
        <v>830023542</v>
      </c>
      <c r="B3868" t="s">
        <v>146</v>
      </c>
      <c r="D3868">
        <v>2016</v>
      </c>
      <c r="E3868" t="s">
        <v>433</v>
      </c>
      <c r="F3868" s="1">
        <v>3.796830451684928E-2</v>
      </c>
    </row>
    <row r="3869" spans="1:6" x14ac:dyDescent="0.25">
      <c r="A3869">
        <v>830023542</v>
      </c>
      <c r="B3869" t="s">
        <v>146</v>
      </c>
      <c r="D3869">
        <v>2017</v>
      </c>
      <c r="E3869" t="s">
        <v>433</v>
      </c>
      <c r="F3869" s="1">
        <v>2.2297346499000188E-2</v>
      </c>
    </row>
    <row r="3870" spans="1:6" x14ac:dyDescent="0.25">
      <c r="A3870">
        <v>830058272</v>
      </c>
      <c r="B3870" t="s">
        <v>352</v>
      </c>
      <c r="D3870">
        <v>2015</v>
      </c>
      <c r="E3870" t="s">
        <v>433</v>
      </c>
      <c r="F3870" s="1">
        <v>1.8706203128783256E-2</v>
      </c>
    </row>
    <row r="3871" spans="1:6" x14ac:dyDescent="0.25">
      <c r="A3871">
        <v>830058272</v>
      </c>
      <c r="B3871" t="s">
        <v>352</v>
      </c>
      <c r="D3871">
        <v>2016</v>
      </c>
      <c r="E3871" t="s">
        <v>433</v>
      </c>
      <c r="F3871" s="1">
        <v>2.7344598655118849E-2</v>
      </c>
    </row>
    <row r="3872" spans="1:6" x14ac:dyDescent="0.25">
      <c r="A3872">
        <v>830058272</v>
      </c>
      <c r="B3872" t="s">
        <v>352</v>
      </c>
      <c r="D3872">
        <v>2017</v>
      </c>
      <c r="E3872" t="s">
        <v>433</v>
      </c>
      <c r="F3872" s="1">
        <v>3.7088441163491415E-2</v>
      </c>
    </row>
    <row r="3873" spans="1:6" x14ac:dyDescent="0.25">
      <c r="A3873">
        <v>830094920</v>
      </c>
      <c r="B3873" t="s">
        <v>350</v>
      </c>
      <c r="D3873">
        <v>2016</v>
      </c>
      <c r="E3873" t="s">
        <v>433</v>
      </c>
      <c r="F3873" s="1">
        <v>2.4640656970043744E-2</v>
      </c>
    </row>
    <row r="3874" spans="1:6" x14ac:dyDescent="0.25">
      <c r="A3874">
        <v>830094920</v>
      </c>
      <c r="B3874" t="s">
        <v>350</v>
      </c>
      <c r="D3874">
        <v>2017</v>
      </c>
      <c r="E3874" t="s">
        <v>433</v>
      </c>
      <c r="F3874" s="1">
        <v>4.0271071401384688E-2</v>
      </c>
    </row>
    <row r="3875" spans="1:6" x14ac:dyDescent="0.25">
      <c r="A3875">
        <v>830097620</v>
      </c>
      <c r="B3875" t="s">
        <v>290</v>
      </c>
      <c r="D3875">
        <v>2016</v>
      </c>
      <c r="E3875" t="s">
        <v>433</v>
      </c>
      <c r="F3875" s="1">
        <v>0.22965140265208339</v>
      </c>
    </row>
    <row r="3876" spans="1:6" x14ac:dyDescent="0.25">
      <c r="A3876">
        <v>830097620</v>
      </c>
      <c r="B3876" t="s">
        <v>290</v>
      </c>
      <c r="D3876">
        <v>2017</v>
      </c>
      <c r="E3876" t="s">
        <v>433</v>
      </c>
      <c r="F3876" s="1">
        <v>0.16506671123372602</v>
      </c>
    </row>
    <row r="3877" spans="1:6" x14ac:dyDescent="0.25">
      <c r="A3877">
        <v>830116629</v>
      </c>
      <c r="B3877" t="s">
        <v>354</v>
      </c>
      <c r="D3877">
        <v>2016</v>
      </c>
      <c r="E3877" t="s">
        <v>433</v>
      </c>
      <c r="F3877" s="1">
        <v>0.20141002368293948</v>
      </c>
    </row>
    <row r="3878" spans="1:6" x14ac:dyDescent="0.25">
      <c r="A3878">
        <v>830116629</v>
      </c>
      <c r="B3878" t="s">
        <v>354</v>
      </c>
      <c r="D3878">
        <v>2017</v>
      </c>
      <c r="E3878" t="s">
        <v>433</v>
      </c>
      <c r="F3878" s="1">
        <v>0.23391849061645867</v>
      </c>
    </row>
    <row r="3879" spans="1:6" x14ac:dyDescent="0.25">
      <c r="A3879">
        <v>830124992</v>
      </c>
      <c r="B3879" t="s">
        <v>357</v>
      </c>
      <c r="D3879">
        <v>2015</v>
      </c>
      <c r="E3879" t="s">
        <v>433</v>
      </c>
      <c r="F3879" s="1">
        <v>3.7651365864359225E-3</v>
      </c>
    </row>
    <row r="3880" spans="1:6" x14ac:dyDescent="0.25">
      <c r="A3880">
        <v>830124992</v>
      </c>
      <c r="B3880" t="s">
        <v>357</v>
      </c>
      <c r="D3880">
        <v>2016</v>
      </c>
      <c r="E3880" t="s">
        <v>433</v>
      </c>
      <c r="F3880" s="1">
        <v>8.5898780228683372E-4</v>
      </c>
    </row>
    <row r="3881" spans="1:6" x14ac:dyDescent="0.25">
      <c r="A3881">
        <v>830124992</v>
      </c>
      <c r="B3881" t="s">
        <v>357</v>
      </c>
      <c r="D3881">
        <v>2017</v>
      </c>
      <c r="E3881" t="s">
        <v>433</v>
      </c>
      <c r="F3881" s="1">
        <v>3.3401436092201529E-3</v>
      </c>
    </row>
    <row r="3882" spans="1:6" x14ac:dyDescent="0.25">
      <c r="A3882">
        <v>860000656</v>
      </c>
      <c r="B3882" t="s">
        <v>221</v>
      </c>
      <c r="D3882">
        <v>2015</v>
      </c>
      <c r="E3882" t="s">
        <v>433</v>
      </c>
      <c r="F3882" s="1">
        <v>3.7933148988461902E-2</v>
      </c>
    </row>
    <row r="3883" spans="1:6" x14ac:dyDescent="0.25">
      <c r="A3883">
        <v>860000656</v>
      </c>
      <c r="B3883" t="s">
        <v>221</v>
      </c>
      <c r="D3883">
        <v>2016</v>
      </c>
      <c r="E3883" t="s">
        <v>433</v>
      </c>
      <c r="F3883" s="1">
        <v>3.9841389957933307E-2</v>
      </c>
    </row>
    <row r="3884" spans="1:6" x14ac:dyDescent="0.25">
      <c r="A3884">
        <v>860000656</v>
      </c>
      <c r="B3884" t="s">
        <v>221</v>
      </c>
      <c r="D3884">
        <v>2017</v>
      </c>
      <c r="E3884" t="s">
        <v>433</v>
      </c>
      <c r="F3884" s="1">
        <v>2.733526346746264E-2</v>
      </c>
    </row>
    <row r="3885" spans="1:6" x14ac:dyDescent="0.25">
      <c r="A3885">
        <v>860001986</v>
      </c>
      <c r="B3885" t="s">
        <v>293</v>
      </c>
      <c r="D3885">
        <v>2016</v>
      </c>
      <c r="E3885" t="s">
        <v>433</v>
      </c>
      <c r="F3885" s="1">
        <v>2.979535939677549E-3</v>
      </c>
    </row>
    <row r="3886" spans="1:6" x14ac:dyDescent="0.25">
      <c r="A3886">
        <v>860001986</v>
      </c>
      <c r="B3886" t="s">
        <v>293</v>
      </c>
      <c r="D3886">
        <v>2017</v>
      </c>
      <c r="E3886" t="s">
        <v>433</v>
      </c>
      <c r="F3886" s="1">
        <v>5.5809285695335381E-3</v>
      </c>
    </row>
    <row r="3887" spans="1:6" x14ac:dyDescent="0.25">
      <c r="A3887">
        <v>860002837</v>
      </c>
      <c r="B3887" t="s">
        <v>227</v>
      </c>
      <c r="D3887">
        <v>2015</v>
      </c>
      <c r="E3887" t="s">
        <v>433</v>
      </c>
      <c r="F3887" s="1">
        <v>0.12773812943401858</v>
      </c>
    </row>
    <row r="3888" spans="1:6" x14ac:dyDescent="0.25">
      <c r="A3888">
        <v>860002837</v>
      </c>
      <c r="B3888" t="s">
        <v>227</v>
      </c>
      <c r="D3888">
        <v>2016</v>
      </c>
      <c r="E3888" t="s">
        <v>433</v>
      </c>
      <c r="F3888" s="1">
        <v>0.10806347648414928</v>
      </c>
    </row>
    <row r="3889" spans="1:6" x14ac:dyDescent="0.25">
      <c r="A3889">
        <v>860002837</v>
      </c>
      <c r="B3889" t="s">
        <v>227</v>
      </c>
      <c r="D3889">
        <v>2017</v>
      </c>
      <c r="E3889" t="s">
        <v>433</v>
      </c>
      <c r="F3889" s="1">
        <v>1.2958557965724496E-2</v>
      </c>
    </row>
    <row r="3890" spans="1:6" x14ac:dyDescent="0.25">
      <c r="A3890">
        <v>860009250</v>
      </c>
      <c r="B3890" t="s">
        <v>362</v>
      </c>
      <c r="D3890">
        <v>2016</v>
      </c>
      <c r="E3890" t="s">
        <v>433</v>
      </c>
      <c r="F3890" s="1">
        <v>2.4531860799400793E-3</v>
      </c>
    </row>
    <row r="3891" spans="1:6" x14ac:dyDescent="0.25">
      <c r="A3891">
        <v>860009250</v>
      </c>
      <c r="B3891" t="s">
        <v>362</v>
      </c>
      <c r="D3891">
        <v>2017</v>
      </c>
      <c r="E3891" t="s">
        <v>433</v>
      </c>
      <c r="F3891" s="1">
        <v>1.6571558728731735E-3</v>
      </c>
    </row>
    <row r="3892" spans="1:6" x14ac:dyDescent="0.25">
      <c r="A3892">
        <v>860014285</v>
      </c>
      <c r="B3892" t="s">
        <v>356</v>
      </c>
      <c r="D3892">
        <v>2016</v>
      </c>
      <c r="E3892" t="s">
        <v>433</v>
      </c>
      <c r="F3892" s="1">
        <v>4.861430916086742E-3</v>
      </c>
    </row>
    <row r="3893" spans="1:6" x14ac:dyDescent="0.25">
      <c r="A3893">
        <v>860014285</v>
      </c>
      <c r="B3893" t="s">
        <v>356</v>
      </c>
      <c r="D3893">
        <v>2017</v>
      </c>
      <c r="E3893" t="s">
        <v>433</v>
      </c>
      <c r="F3893" s="1">
        <v>6.4106830604166434E-3</v>
      </c>
    </row>
    <row r="3894" spans="1:6" x14ac:dyDescent="0.25">
      <c r="A3894">
        <v>860031361</v>
      </c>
      <c r="B3894" t="s">
        <v>297</v>
      </c>
      <c r="D3894">
        <v>2016</v>
      </c>
      <c r="E3894" t="s">
        <v>433</v>
      </c>
      <c r="F3894" s="1">
        <v>6.2058002545273647E-2</v>
      </c>
    </row>
    <row r="3895" spans="1:6" x14ac:dyDescent="0.25">
      <c r="A3895">
        <v>860031361</v>
      </c>
      <c r="B3895" t="s">
        <v>297</v>
      </c>
      <c r="D3895">
        <v>2017</v>
      </c>
      <c r="E3895" t="s">
        <v>433</v>
      </c>
      <c r="F3895" s="1">
        <v>7.9035465110167263E-2</v>
      </c>
    </row>
    <row r="3896" spans="1:6" x14ac:dyDescent="0.25">
      <c r="A3896">
        <v>860035996</v>
      </c>
      <c r="B3896" t="s">
        <v>229</v>
      </c>
      <c r="D3896">
        <v>2015</v>
      </c>
      <c r="E3896" t="s">
        <v>433</v>
      </c>
      <c r="F3896" s="1">
        <v>1.9406434591093303E-2</v>
      </c>
    </row>
    <row r="3897" spans="1:6" x14ac:dyDescent="0.25">
      <c r="A3897">
        <v>860035996</v>
      </c>
      <c r="B3897" t="s">
        <v>229</v>
      </c>
      <c r="D3897">
        <v>2016</v>
      </c>
      <c r="E3897" t="s">
        <v>433</v>
      </c>
      <c r="F3897" s="1">
        <v>4.784342294308104E-2</v>
      </c>
    </row>
    <row r="3898" spans="1:6" x14ac:dyDescent="0.25">
      <c r="A3898">
        <v>860035996</v>
      </c>
      <c r="B3898" t="s">
        <v>229</v>
      </c>
      <c r="D3898">
        <v>2017</v>
      </c>
      <c r="E3898" t="s">
        <v>433</v>
      </c>
      <c r="F3898" s="1">
        <v>3.2563425806086919E-2</v>
      </c>
    </row>
    <row r="3899" spans="1:6" x14ac:dyDescent="0.25">
      <c r="A3899">
        <v>860058070</v>
      </c>
      <c r="B3899" t="s">
        <v>364</v>
      </c>
      <c r="D3899">
        <v>2015</v>
      </c>
      <c r="E3899" t="s">
        <v>433</v>
      </c>
      <c r="F3899" s="1">
        <v>1.8997581706371707E-2</v>
      </c>
    </row>
    <row r="3900" spans="1:6" x14ac:dyDescent="0.25">
      <c r="A3900">
        <v>860058070</v>
      </c>
      <c r="B3900" t="s">
        <v>364</v>
      </c>
      <c r="D3900">
        <v>2016</v>
      </c>
      <c r="E3900" t="s">
        <v>433</v>
      </c>
      <c r="F3900" s="1">
        <v>7.9831179737636329E-2</v>
      </c>
    </row>
    <row r="3901" spans="1:6" x14ac:dyDescent="0.25">
      <c r="A3901">
        <v>860058070</v>
      </c>
      <c r="B3901" t="s">
        <v>364</v>
      </c>
      <c r="D3901">
        <v>2017</v>
      </c>
      <c r="E3901" t="s">
        <v>433</v>
      </c>
      <c r="F3901" s="1">
        <v>4.1260628220209268E-2</v>
      </c>
    </row>
    <row r="3902" spans="1:6" x14ac:dyDescent="0.25">
      <c r="A3902">
        <v>860059851</v>
      </c>
      <c r="B3902" t="s">
        <v>365</v>
      </c>
      <c r="D3902">
        <v>2015</v>
      </c>
      <c r="E3902" t="s">
        <v>433</v>
      </c>
      <c r="F3902" s="1">
        <v>1.7749409526426702E-2</v>
      </c>
    </row>
    <row r="3903" spans="1:6" x14ac:dyDescent="0.25">
      <c r="A3903">
        <v>860059851</v>
      </c>
      <c r="B3903" t="s">
        <v>365</v>
      </c>
      <c r="D3903">
        <v>2016</v>
      </c>
      <c r="E3903" t="s">
        <v>433</v>
      </c>
      <c r="F3903" s="1">
        <v>2.8572606303421042E-2</v>
      </c>
    </row>
    <row r="3904" spans="1:6" x14ac:dyDescent="0.25">
      <c r="A3904">
        <v>860059851</v>
      </c>
      <c r="B3904" t="s">
        <v>365</v>
      </c>
      <c r="D3904">
        <v>2017</v>
      </c>
      <c r="E3904" t="s">
        <v>433</v>
      </c>
      <c r="F3904" s="1">
        <v>2.3974885852663413E-2</v>
      </c>
    </row>
    <row r="3905" spans="1:6" x14ac:dyDescent="0.25">
      <c r="A3905">
        <v>860067697</v>
      </c>
      <c r="B3905" t="s">
        <v>359</v>
      </c>
      <c r="D3905">
        <v>2016</v>
      </c>
      <c r="E3905" t="s">
        <v>433</v>
      </c>
      <c r="F3905" s="1">
        <v>0.14743507853867704</v>
      </c>
    </row>
    <row r="3906" spans="1:6" x14ac:dyDescent="0.25">
      <c r="A3906">
        <v>860067697</v>
      </c>
      <c r="B3906" t="s">
        <v>359</v>
      </c>
      <c r="D3906">
        <v>2017</v>
      </c>
      <c r="E3906" t="s">
        <v>433</v>
      </c>
      <c r="F3906" s="1">
        <v>0.10565732039453826</v>
      </c>
    </row>
    <row r="3907" spans="1:6" x14ac:dyDescent="0.25">
      <c r="A3907">
        <v>860077099</v>
      </c>
      <c r="B3907" t="s">
        <v>371</v>
      </c>
      <c r="D3907">
        <v>2016</v>
      </c>
      <c r="E3907" t="s">
        <v>433</v>
      </c>
      <c r="F3907" s="1">
        <v>4.9492075737033649E-3</v>
      </c>
    </row>
    <row r="3908" spans="1:6" x14ac:dyDescent="0.25">
      <c r="A3908">
        <v>860077099</v>
      </c>
      <c r="B3908" t="s">
        <v>371</v>
      </c>
      <c r="D3908">
        <v>2017</v>
      </c>
      <c r="E3908" t="s">
        <v>433</v>
      </c>
      <c r="F3908" s="1">
        <v>5.8151153175938402E-3</v>
      </c>
    </row>
    <row r="3909" spans="1:6" x14ac:dyDescent="0.25">
      <c r="A3909">
        <v>860354402</v>
      </c>
      <c r="B3909" t="s">
        <v>295</v>
      </c>
      <c r="D3909">
        <v>2016</v>
      </c>
      <c r="E3909" t="s">
        <v>433</v>
      </c>
      <c r="F3909" s="1">
        <v>1.6779592895262031E-2</v>
      </c>
    </row>
    <row r="3910" spans="1:6" x14ac:dyDescent="0.25">
      <c r="A3910">
        <v>860354402</v>
      </c>
      <c r="B3910" t="s">
        <v>295</v>
      </c>
      <c r="D3910">
        <v>2017</v>
      </c>
      <c r="E3910" t="s">
        <v>433</v>
      </c>
      <c r="F3910" s="1">
        <v>4.0141387205460954E-2</v>
      </c>
    </row>
    <row r="3911" spans="1:6" x14ac:dyDescent="0.25">
      <c r="A3911">
        <v>860505064</v>
      </c>
      <c r="B3911" t="s">
        <v>361</v>
      </c>
      <c r="D3911">
        <v>2016</v>
      </c>
      <c r="E3911" t="s">
        <v>433</v>
      </c>
      <c r="F3911" s="1">
        <v>2.9302511079245361E-3</v>
      </c>
    </row>
    <row r="3912" spans="1:6" x14ac:dyDescent="0.25">
      <c r="A3912">
        <v>860510628</v>
      </c>
      <c r="B3912" t="s">
        <v>373</v>
      </c>
      <c r="D3912">
        <v>2015</v>
      </c>
      <c r="E3912" t="s">
        <v>433</v>
      </c>
      <c r="F3912" s="1">
        <v>3.9953953108163602E-3</v>
      </c>
    </row>
    <row r="3913" spans="1:6" x14ac:dyDescent="0.25">
      <c r="A3913">
        <v>860510628</v>
      </c>
      <c r="B3913" t="s">
        <v>373</v>
      </c>
      <c r="D3913">
        <v>2016</v>
      </c>
      <c r="E3913" t="s">
        <v>433</v>
      </c>
      <c r="F3913" s="1">
        <v>1.9916390585265264E-3</v>
      </c>
    </row>
    <row r="3914" spans="1:6" x14ac:dyDescent="0.25">
      <c r="A3914">
        <v>860510628</v>
      </c>
      <c r="B3914" t="s">
        <v>373</v>
      </c>
      <c r="D3914">
        <v>2017</v>
      </c>
      <c r="E3914" t="s">
        <v>433</v>
      </c>
      <c r="F3914" s="1">
        <v>4.8670897643177452E-3</v>
      </c>
    </row>
    <row r="3915" spans="1:6" x14ac:dyDescent="0.25">
      <c r="A3915">
        <v>860515523</v>
      </c>
      <c r="B3915" t="s">
        <v>231</v>
      </c>
      <c r="D3915">
        <v>2015</v>
      </c>
      <c r="E3915" t="s">
        <v>433</v>
      </c>
      <c r="F3915" s="1">
        <v>0.10340116320283199</v>
      </c>
    </row>
    <row r="3916" spans="1:6" x14ac:dyDescent="0.25">
      <c r="A3916">
        <v>860515523</v>
      </c>
      <c r="B3916" t="s">
        <v>231</v>
      </c>
      <c r="D3916">
        <v>2016</v>
      </c>
      <c r="E3916" t="s">
        <v>433</v>
      </c>
      <c r="F3916" s="1">
        <v>1.4455113505481757E-2</v>
      </c>
    </row>
    <row r="3917" spans="1:6" x14ac:dyDescent="0.25">
      <c r="A3917">
        <v>860515523</v>
      </c>
      <c r="B3917" t="s">
        <v>231</v>
      </c>
      <c r="D3917">
        <v>2017</v>
      </c>
      <c r="E3917" t="s">
        <v>433</v>
      </c>
      <c r="F3917" s="1">
        <v>6.0226753295479468E-2</v>
      </c>
    </row>
    <row r="3918" spans="1:6" x14ac:dyDescent="0.25">
      <c r="A3918">
        <v>860527800</v>
      </c>
      <c r="B3918" t="s">
        <v>296</v>
      </c>
      <c r="D3918">
        <v>2016</v>
      </c>
      <c r="E3918" t="s">
        <v>433</v>
      </c>
      <c r="F3918" s="1">
        <v>2.7232435957263859E-3</v>
      </c>
    </row>
    <row r="3919" spans="1:6" x14ac:dyDescent="0.25">
      <c r="A3919">
        <v>860527800</v>
      </c>
      <c r="B3919" t="s">
        <v>296</v>
      </c>
      <c r="D3919">
        <v>2017</v>
      </c>
      <c r="E3919" t="s">
        <v>433</v>
      </c>
      <c r="F3919" s="1">
        <v>1.073443823531026E-2</v>
      </c>
    </row>
    <row r="3920" spans="1:6" x14ac:dyDescent="0.25">
      <c r="A3920">
        <v>860532790</v>
      </c>
      <c r="B3920" t="s">
        <v>374</v>
      </c>
      <c r="D3920">
        <v>2016</v>
      </c>
      <c r="E3920" t="s">
        <v>433</v>
      </c>
      <c r="F3920" s="1">
        <v>1.8171816739050675E-2</v>
      </c>
    </row>
    <row r="3921" spans="1:6" x14ac:dyDescent="0.25">
      <c r="A3921">
        <v>860532790</v>
      </c>
      <c r="B3921" t="s">
        <v>374</v>
      </c>
      <c r="D3921">
        <v>2017</v>
      </c>
      <c r="E3921" t="s">
        <v>433</v>
      </c>
      <c r="F3921" s="1">
        <v>9.1671961071946237E-3</v>
      </c>
    </row>
    <row r="3922" spans="1:6" x14ac:dyDescent="0.25">
      <c r="A3922">
        <v>890312765</v>
      </c>
      <c r="B3922" t="s">
        <v>363</v>
      </c>
      <c r="D3922">
        <v>2016</v>
      </c>
      <c r="E3922" t="s">
        <v>433</v>
      </c>
      <c r="F3922" s="1">
        <v>3.0289679865243224E-2</v>
      </c>
    </row>
    <row r="3923" spans="1:6" x14ac:dyDescent="0.25">
      <c r="A3923">
        <v>890312765</v>
      </c>
      <c r="B3923" t="s">
        <v>363</v>
      </c>
      <c r="D3923">
        <v>2017</v>
      </c>
      <c r="E3923" t="s">
        <v>433</v>
      </c>
      <c r="F3923" s="1">
        <v>1.554850473126234E-2</v>
      </c>
    </row>
    <row r="3924" spans="1:6" x14ac:dyDescent="0.25">
      <c r="A3924">
        <v>890806999</v>
      </c>
      <c r="B3924" t="s">
        <v>366</v>
      </c>
      <c r="D3924">
        <v>2016</v>
      </c>
      <c r="E3924" t="s">
        <v>433</v>
      </c>
      <c r="F3924" s="1">
        <v>2.1013938066215918E-2</v>
      </c>
    </row>
    <row r="3925" spans="1:6" x14ac:dyDescent="0.25">
      <c r="A3925">
        <v>890806999</v>
      </c>
      <c r="B3925" t="s">
        <v>366</v>
      </c>
      <c r="D3925">
        <v>2017</v>
      </c>
      <c r="E3925" t="s">
        <v>433</v>
      </c>
      <c r="F3925" s="1">
        <v>2.1872928877360396E-2</v>
      </c>
    </row>
    <row r="3926" spans="1:6" x14ac:dyDescent="0.25">
      <c r="A3926">
        <v>890903055</v>
      </c>
      <c r="B3926" t="s">
        <v>232</v>
      </c>
      <c r="D3926">
        <v>2015</v>
      </c>
      <c r="E3926" t="s">
        <v>433</v>
      </c>
      <c r="F3926" s="1">
        <v>0.51129578575721157</v>
      </c>
    </row>
    <row r="3927" spans="1:6" x14ac:dyDescent="0.25">
      <c r="A3927">
        <v>890903055</v>
      </c>
      <c r="B3927" t="s">
        <v>232</v>
      </c>
      <c r="D3927">
        <v>2016</v>
      </c>
      <c r="E3927" t="s">
        <v>433</v>
      </c>
      <c r="F3927" s="1">
        <v>1.887764742150963E-2</v>
      </c>
    </row>
    <row r="3928" spans="1:6" x14ac:dyDescent="0.25">
      <c r="A3928">
        <v>890903055</v>
      </c>
      <c r="B3928" t="s">
        <v>232</v>
      </c>
      <c r="D3928">
        <v>2017</v>
      </c>
      <c r="E3928" t="s">
        <v>433</v>
      </c>
      <c r="F3928" s="1">
        <v>1.9635074318590642E-2</v>
      </c>
    </row>
    <row r="3929" spans="1:6" x14ac:dyDescent="0.25">
      <c r="A3929">
        <v>890908097</v>
      </c>
      <c r="B3929" t="s">
        <v>377</v>
      </c>
      <c r="D3929">
        <v>2016</v>
      </c>
      <c r="E3929" t="s">
        <v>433</v>
      </c>
      <c r="F3929" s="1">
        <v>2.5541874927925323E-3</v>
      </c>
    </row>
    <row r="3930" spans="1:6" x14ac:dyDescent="0.25">
      <c r="A3930">
        <v>890908097</v>
      </c>
      <c r="B3930" t="s">
        <v>377</v>
      </c>
      <c r="D3930">
        <v>2017</v>
      </c>
      <c r="E3930" t="s">
        <v>433</v>
      </c>
      <c r="F3930" s="1">
        <v>2.7246123037928359E-3</v>
      </c>
    </row>
    <row r="3931" spans="1:6" x14ac:dyDescent="0.25">
      <c r="A3931">
        <v>890908901</v>
      </c>
      <c r="B3931" t="s">
        <v>372</v>
      </c>
      <c r="D3931">
        <v>2015</v>
      </c>
      <c r="E3931" t="s">
        <v>433</v>
      </c>
      <c r="F3931" s="1">
        <v>1.9541736674960411E-2</v>
      </c>
    </row>
    <row r="3932" spans="1:6" x14ac:dyDescent="0.25">
      <c r="A3932">
        <v>890908901</v>
      </c>
      <c r="B3932" t="s">
        <v>372</v>
      </c>
      <c r="D3932">
        <v>2016</v>
      </c>
      <c r="E3932" t="s">
        <v>433</v>
      </c>
      <c r="F3932" s="1">
        <v>1.9528623593436528E-2</v>
      </c>
    </row>
    <row r="3933" spans="1:6" x14ac:dyDescent="0.25">
      <c r="A3933">
        <v>890908901</v>
      </c>
      <c r="B3933" t="s">
        <v>372</v>
      </c>
      <c r="D3933">
        <v>2017</v>
      </c>
      <c r="E3933" t="s">
        <v>433</v>
      </c>
      <c r="F3933" s="1">
        <v>2.7640363933489141E-2</v>
      </c>
    </row>
    <row r="3934" spans="1:6" x14ac:dyDescent="0.25">
      <c r="A3934">
        <v>890911431</v>
      </c>
      <c r="B3934" t="s">
        <v>378</v>
      </c>
      <c r="D3934">
        <v>2016</v>
      </c>
      <c r="E3934" t="s">
        <v>433</v>
      </c>
      <c r="F3934" s="1">
        <v>3.9189957484007804E-2</v>
      </c>
    </row>
    <row r="3935" spans="1:6" x14ac:dyDescent="0.25">
      <c r="A3935">
        <v>890911431</v>
      </c>
      <c r="B3935" t="s">
        <v>378</v>
      </c>
      <c r="D3935">
        <v>2017</v>
      </c>
      <c r="E3935" t="s">
        <v>433</v>
      </c>
      <c r="F3935" s="1">
        <v>4.967028935825709E-2</v>
      </c>
    </row>
    <row r="3936" spans="1:6" x14ac:dyDescent="0.25">
      <c r="A3936">
        <v>890920656</v>
      </c>
      <c r="B3936" t="s">
        <v>302</v>
      </c>
      <c r="D3936">
        <v>2016</v>
      </c>
      <c r="E3936" t="s">
        <v>433</v>
      </c>
      <c r="F3936" s="1">
        <v>1.1044222628358949E-2</v>
      </c>
    </row>
    <row r="3937" spans="1:6" x14ac:dyDescent="0.25">
      <c r="A3937">
        <v>890920656</v>
      </c>
      <c r="B3937" t="s">
        <v>302</v>
      </c>
      <c r="D3937">
        <v>2017</v>
      </c>
      <c r="E3937" t="s">
        <v>433</v>
      </c>
      <c r="F3937" s="1">
        <v>1.68673293293214E-2</v>
      </c>
    </row>
    <row r="3938" spans="1:6" x14ac:dyDescent="0.25">
      <c r="A3938">
        <v>890932424</v>
      </c>
      <c r="B3938" t="s">
        <v>379</v>
      </c>
      <c r="D3938">
        <v>2016</v>
      </c>
      <c r="E3938" t="s">
        <v>433</v>
      </c>
      <c r="F3938" s="1">
        <v>9.538957749418514E-3</v>
      </c>
    </row>
    <row r="3939" spans="1:6" x14ac:dyDescent="0.25">
      <c r="A3939">
        <v>890932424</v>
      </c>
      <c r="B3939" t="s">
        <v>379</v>
      </c>
      <c r="D3939">
        <v>2017</v>
      </c>
      <c r="E3939" t="s">
        <v>433</v>
      </c>
      <c r="F3939" s="1">
        <v>3.1646980194704993E-2</v>
      </c>
    </row>
    <row r="3940" spans="1:6" x14ac:dyDescent="0.25">
      <c r="A3940">
        <v>890939355</v>
      </c>
      <c r="B3940" t="s">
        <v>35</v>
      </c>
      <c r="D3940">
        <v>2015</v>
      </c>
      <c r="E3940" t="s">
        <v>433</v>
      </c>
      <c r="F3940" s="1">
        <v>1.02762596351139E-2</v>
      </c>
    </row>
    <row r="3941" spans="1:6" x14ac:dyDescent="0.25">
      <c r="A3941">
        <v>890939355</v>
      </c>
      <c r="B3941" t="s">
        <v>35</v>
      </c>
      <c r="D3941">
        <v>2016</v>
      </c>
      <c r="E3941" t="s">
        <v>433</v>
      </c>
      <c r="F3941" s="1">
        <v>4.2937667138909152E-3</v>
      </c>
    </row>
    <row r="3942" spans="1:6" x14ac:dyDescent="0.25">
      <c r="A3942">
        <v>890939355</v>
      </c>
      <c r="B3942" t="s">
        <v>35</v>
      </c>
      <c r="D3942">
        <v>2017</v>
      </c>
      <c r="E3942" t="s">
        <v>433</v>
      </c>
      <c r="F3942" s="1">
        <v>3.8359428828589393E-2</v>
      </c>
    </row>
    <row r="3943" spans="1:6" x14ac:dyDescent="0.25">
      <c r="A3943">
        <v>900018975</v>
      </c>
      <c r="B3943" t="s">
        <v>376</v>
      </c>
      <c r="D3943">
        <v>2015</v>
      </c>
      <c r="E3943" t="s">
        <v>433</v>
      </c>
      <c r="F3943" s="1">
        <v>2.0391851777837835E-2</v>
      </c>
    </row>
    <row r="3944" spans="1:6" x14ac:dyDescent="0.25">
      <c r="A3944">
        <v>900018975</v>
      </c>
      <c r="B3944" t="s">
        <v>376</v>
      </c>
      <c r="D3944">
        <v>2016</v>
      </c>
      <c r="E3944" t="s">
        <v>433</v>
      </c>
      <c r="F3944" s="1">
        <v>7.6892504649803378E-2</v>
      </c>
    </row>
    <row r="3945" spans="1:6" x14ac:dyDescent="0.25">
      <c r="A3945">
        <v>900018975</v>
      </c>
      <c r="B3945" t="s">
        <v>376</v>
      </c>
      <c r="D3945">
        <v>2017</v>
      </c>
      <c r="E3945" t="s">
        <v>433</v>
      </c>
      <c r="F3945" s="1">
        <v>0.13728548507738933</v>
      </c>
    </row>
    <row r="3946" spans="1:6" x14ac:dyDescent="0.25">
      <c r="A3946">
        <v>900035722</v>
      </c>
      <c r="B3946" t="s">
        <v>298</v>
      </c>
      <c r="D3946">
        <v>2016</v>
      </c>
      <c r="E3946" t="s">
        <v>433</v>
      </c>
      <c r="F3946" s="1">
        <v>3.3976110182867308E-2</v>
      </c>
    </row>
    <row r="3947" spans="1:6" x14ac:dyDescent="0.25">
      <c r="A3947">
        <v>900035722</v>
      </c>
      <c r="B3947" t="s">
        <v>298</v>
      </c>
      <c r="D3947">
        <v>2017</v>
      </c>
      <c r="E3947" t="s">
        <v>433</v>
      </c>
      <c r="F3947" s="1">
        <v>1.7270473635474369E-2</v>
      </c>
    </row>
    <row r="3948" spans="1:6" x14ac:dyDescent="0.25">
      <c r="A3948">
        <v>900087151</v>
      </c>
      <c r="B3948" t="s">
        <v>383</v>
      </c>
      <c r="D3948">
        <v>2016</v>
      </c>
      <c r="E3948" t="s">
        <v>433</v>
      </c>
      <c r="F3948" s="1">
        <v>10.995180232932551</v>
      </c>
    </row>
    <row r="3949" spans="1:6" x14ac:dyDescent="0.25">
      <c r="A3949">
        <v>900087151</v>
      </c>
      <c r="B3949" t="s">
        <v>383</v>
      </c>
      <c r="D3949">
        <v>2017</v>
      </c>
      <c r="E3949" t="s">
        <v>433</v>
      </c>
      <c r="F3949" s="1">
        <v>15.274641834307428</v>
      </c>
    </row>
    <row r="3950" spans="1:6" x14ac:dyDescent="0.25">
      <c r="A3950">
        <v>900139110</v>
      </c>
      <c r="B3950" t="s">
        <v>301</v>
      </c>
      <c r="D3950">
        <v>2016</v>
      </c>
      <c r="E3950" t="s">
        <v>433</v>
      </c>
      <c r="F3950" s="1">
        <v>8.3080854000134447E-4</v>
      </c>
    </row>
    <row r="3951" spans="1:6" x14ac:dyDescent="0.25">
      <c r="A3951">
        <v>900139110</v>
      </c>
      <c r="B3951" t="s">
        <v>301</v>
      </c>
      <c r="D3951">
        <v>2017</v>
      </c>
      <c r="E3951" t="s">
        <v>433</v>
      </c>
      <c r="F3951" s="1">
        <v>1.8219893239361168E-3</v>
      </c>
    </row>
    <row r="3952" spans="1:6" x14ac:dyDescent="0.25">
      <c r="A3952">
        <v>900190385</v>
      </c>
      <c r="B3952" t="s">
        <v>380</v>
      </c>
      <c r="D3952">
        <v>2015</v>
      </c>
      <c r="E3952" t="s">
        <v>433</v>
      </c>
      <c r="F3952" s="1">
        <v>0.29889992075236416</v>
      </c>
    </row>
    <row r="3953" spans="1:6" x14ac:dyDescent="0.25">
      <c r="A3953">
        <v>900190385</v>
      </c>
      <c r="B3953" t="s">
        <v>380</v>
      </c>
      <c r="D3953">
        <v>2016</v>
      </c>
      <c r="E3953" t="s">
        <v>433</v>
      </c>
      <c r="F3953" s="1">
        <v>34.96640698839915</v>
      </c>
    </row>
    <row r="3954" spans="1:6" x14ac:dyDescent="0.25">
      <c r="A3954">
        <v>900190385</v>
      </c>
      <c r="B3954" t="s">
        <v>380</v>
      </c>
      <c r="D3954">
        <v>2017</v>
      </c>
      <c r="E3954" t="s">
        <v>433</v>
      </c>
      <c r="F3954" s="1">
        <v>58.498706547993599</v>
      </c>
    </row>
    <row r="3955" spans="1:6" x14ac:dyDescent="0.25">
      <c r="A3955">
        <v>900192242</v>
      </c>
      <c r="B3955" t="s">
        <v>381</v>
      </c>
      <c r="D3955" t="s">
        <v>398</v>
      </c>
      <c r="E3955" t="s">
        <v>433</v>
      </c>
      <c r="F3955" s="1">
        <v>6.8391783265754777E-2</v>
      </c>
    </row>
    <row r="3956" spans="1:6" x14ac:dyDescent="0.25">
      <c r="A3956">
        <v>900192242</v>
      </c>
      <c r="B3956" t="s">
        <v>381</v>
      </c>
      <c r="D3956" t="s">
        <v>399</v>
      </c>
      <c r="E3956" t="s">
        <v>433</v>
      </c>
      <c r="F3956" s="1">
        <v>4.8597835892548256E-2</v>
      </c>
    </row>
    <row r="3957" spans="1:6" x14ac:dyDescent="0.25">
      <c r="A3957">
        <v>900192242</v>
      </c>
      <c r="B3957" t="s">
        <v>381</v>
      </c>
      <c r="D3957" t="s">
        <v>402</v>
      </c>
      <c r="E3957" t="s">
        <v>433</v>
      </c>
      <c r="F3957" s="1">
        <v>4.1927934695066879E-2</v>
      </c>
    </row>
    <row r="3958" spans="1:6" x14ac:dyDescent="0.25">
      <c r="A3958">
        <v>900192726</v>
      </c>
      <c r="B3958" t="s">
        <v>382</v>
      </c>
      <c r="D3958">
        <v>2016</v>
      </c>
      <c r="E3958" t="s">
        <v>433</v>
      </c>
      <c r="F3958" s="1">
        <v>3.199442338397019E-2</v>
      </c>
    </row>
    <row r="3959" spans="1:6" x14ac:dyDescent="0.25">
      <c r="A3959">
        <v>900205547</v>
      </c>
      <c r="B3959" t="s">
        <v>233</v>
      </c>
      <c r="D3959">
        <v>2015</v>
      </c>
      <c r="E3959" t="s">
        <v>433</v>
      </c>
      <c r="F3959" s="1">
        <v>1.5666409968515642E-2</v>
      </c>
    </row>
    <row r="3960" spans="1:6" x14ac:dyDescent="0.25">
      <c r="A3960">
        <v>900205547</v>
      </c>
      <c r="B3960" t="s">
        <v>233</v>
      </c>
      <c r="D3960">
        <v>2016</v>
      </c>
      <c r="E3960" t="s">
        <v>433</v>
      </c>
      <c r="F3960" s="1">
        <v>1.7691750888807454E-2</v>
      </c>
    </row>
    <row r="3961" spans="1:6" x14ac:dyDescent="0.25">
      <c r="A3961">
        <v>900205547</v>
      </c>
      <c r="B3961" t="s">
        <v>233</v>
      </c>
      <c r="D3961">
        <v>2017</v>
      </c>
      <c r="E3961" t="s">
        <v>433</v>
      </c>
      <c r="F3961" s="1">
        <v>3.3505054604996122E-2</v>
      </c>
    </row>
    <row r="3962" spans="1:6" x14ac:dyDescent="0.25">
      <c r="A3962">
        <v>900206480</v>
      </c>
      <c r="B3962" t="s">
        <v>306</v>
      </c>
      <c r="D3962">
        <v>2016</v>
      </c>
      <c r="E3962" t="s">
        <v>433</v>
      </c>
      <c r="F3962" s="1">
        <v>2.3378501393565296E-3</v>
      </c>
    </row>
    <row r="3963" spans="1:6" x14ac:dyDescent="0.25">
      <c r="A3963">
        <v>900206480</v>
      </c>
      <c r="B3963" t="s">
        <v>306</v>
      </c>
      <c r="D3963">
        <v>2017</v>
      </c>
      <c r="E3963" t="s">
        <v>433</v>
      </c>
      <c r="F3963" s="1">
        <v>3.6971241669110227E-3</v>
      </c>
    </row>
    <row r="3964" spans="1:6" x14ac:dyDescent="0.25">
      <c r="A3964">
        <v>900315057</v>
      </c>
      <c r="B3964" t="s">
        <v>385</v>
      </c>
      <c r="D3964">
        <v>2016</v>
      </c>
      <c r="E3964" t="s">
        <v>433</v>
      </c>
      <c r="F3964" s="1">
        <v>0.14081210082684154</v>
      </c>
    </row>
    <row r="3965" spans="1:6" x14ac:dyDescent="0.25">
      <c r="A3965">
        <v>900315057</v>
      </c>
      <c r="B3965" t="s">
        <v>385</v>
      </c>
      <c r="D3965">
        <v>2017</v>
      </c>
      <c r="E3965" t="s">
        <v>433</v>
      </c>
      <c r="F3965" s="1">
        <v>0.46494555217413791</v>
      </c>
    </row>
    <row r="3966" spans="1:6" x14ac:dyDescent="0.25">
      <c r="A3966">
        <v>900378893</v>
      </c>
      <c r="B3966" t="s">
        <v>386</v>
      </c>
      <c r="D3966">
        <v>2015</v>
      </c>
      <c r="E3966" t="s">
        <v>433</v>
      </c>
      <c r="F3966" s="1">
        <v>7.439436829497657E-3</v>
      </c>
    </row>
    <row r="3967" spans="1:6" x14ac:dyDescent="0.25">
      <c r="A3967">
        <v>900378893</v>
      </c>
      <c r="B3967" t="s">
        <v>386</v>
      </c>
      <c r="D3967">
        <v>2016</v>
      </c>
      <c r="E3967" t="s">
        <v>433</v>
      </c>
      <c r="F3967" s="1">
        <v>5.7577216679066479E-3</v>
      </c>
    </row>
    <row r="3968" spans="1:6" x14ac:dyDescent="0.25">
      <c r="A3968">
        <v>900378893</v>
      </c>
      <c r="B3968" t="s">
        <v>386</v>
      </c>
      <c r="D3968">
        <v>2017</v>
      </c>
      <c r="E3968" t="s">
        <v>433</v>
      </c>
      <c r="F3968" s="1">
        <v>4.4174759528706701E-3</v>
      </c>
    </row>
    <row r="3969" spans="1:6" x14ac:dyDescent="0.25">
      <c r="A3969">
        <v>900390238</v>
      </c>
      <c r="B3969" t="s">
        <v>177</v>
      </c>
      <c r="D3969">
        <v>2016</v>
      </c>
      <c r="E3969" t="s">
        <v>433</v>
      </c>
      <c r="F3969" s="1">
        <v>1.3395911384024478E-4</v>
      </c>
    </row>
    <row r="3970" spans="1:6" x14ac:dyDescent="0.25">
      <c r="A3970">
        <v>900390238</v>
      </c>
      <c r="B3970" t="s">
        <v>177</v>
      </c>
      <c r="D3970">
        <v>2017</v>
      </c>
      <c r="E3970" t="s">
        <v>433</v>
      </c>
      <c r="F3970" s="1">
        <v>4.5224472750848403E-5</v>
      </c>
    </row>
    <row r="3971" spans="1:6" x14ac:dyDescent="0.25">
      <c r="A3971">
        <v>900390238</v>
      </c>
      <c r="B3971" t="s">
        <v>177</v>
      </c>
      <c r="D3971" t="s">
        <v>398</v>
      </c>
      <c r="E3971" t="s">
        <v>433</v>
      </c>
      <c r="F3971" s="1">
        <v>1.5426990834369798E-3</v>
      </c>
    </row>
    <row r="3972" spans="1:6" x14ac:dyDescent="0.25">
      <c r="A3972">
        <v>900390238</v>
      </c>
      <c r="B3972" t="s">
        <v>177</v>
      </c>
      <c r="D3972" t="s">
        <v>402</v>
      </c>
      <c r="E3972" t="s">
        <v>433</v>
      </c>
      <c r="F3972" s="1">
        <v>1.2120305488643342E-4</v>
      </c>
    </row>
    <row r="3973" spans="1:6" x14ac:dyDescent="0.25">
      <c r="A3973">
        <v>900413588</v>
      </c>
      <c r="B3973" t="s">
        <v>37</v>
      </c>
      <c r="D3973">
        <v>2016</v>
      </c>
      <c r="E3973" t="s">
        <v>433</v>
      </c>
      <c r="F3973" s="1">
        <v>2.791941626608618E-2</v>
      </c>
    </row>
    <row r="3974" spans="1:6" x14ac:dyDescent="0.25">
      <c r="A3974">
        <v>900413588</v>
      </c>
      <c r="B3974" t="s">
        <v>37</v>
      </c>
      <c r="D3974">
        <v>2017</v>
      </c>
      <c r="E3974" t="s">
        <v>433</v>
      </c>
      <c r="F3974" s="1">
        <v>1.2230624842209121E-2</v>
      </c>
    </row>
    <row r="3975" spans="1:6" x14ac:dyDescent="0.25">
      <c r="A3975">
        <v>900521357</v>
      </c>
      <c r="B3975" t="s">
        <v>175</v>
      </c>
      <c r="D3975">
        <v>2016</v>
      </c>
      <c r="E3975" t="s">
        <v>433</v>
      </c>
      <c r="F3975" s="1">
        <v>1.9145068697422395E-2</v>
      </c>
    </row>
    <row r="3976" spans="1:6" x14ac:dyDescent="0.25">
      <c r="A3976">
        <v>900521357</v>
      </c>
      <c r="B3976" t="s">
        <v>175</v>
      </c>
      <c r="D3976">
        <v>2017</v>
      </c>
      <c r="E3976" t="s">
        <v>433</v>
      </c>
      <c r="F3976" s="1">
        <v>1.2997242525488567E-2</v>
      </c>
    </row>
    <row r="3977" spans="1:6" x14ac:dyDescent="0.25">
      <c r="A3977">
        <v>900535441</v>
      </c>
      <c r="B3977" t="s">
        <v>308</v>
      </c>
      <c r="D3977">
        <v>2016</v>
      </c>
      <c r="E3977" t="s">
        <v>433</v>
      </c>
      <c r="F3977" s="1">
        <v>16.24587233642222</v>
      </c>
    </row>
    <row r="3978" spans="1:6" x14ac:dyDescent="0.25">
      <c r="A3978">
        <v>900668954</v>
      </c>
      <c r="B3978" t="s">
        <v>387</v>
      </c>
      <c r="D3978">
        <v>2016</v>
      </c>
      <c r="E3978" t="s">
        <v>433</v>
      </c>
      <c r="F3978" s="1">
        <v>2.8953905508649846E-2</v>
      </c>
    </row>
    <row r="3979" spans="1:6" x14ac:dyDescent="0.25">
      <c r="A3979">
        <v>900668954</v>
      </c>
      <c r="B3979" t="s">
        <v>387</v>
      </c>
      <c r="D3979">
        <v>2017</v>
      </c>
      <c r="E3979" t="s">
        <v>433</v>
      </c>
      <c r="F3979" s="1">
        <v>4.2890076825440205E-3</v>
      </c>
    </row>
    <row r="3980" spans="1:6" x14ac:dyDescent="0.25">
      <c r="A3980">
        <v>900749166</v>
      </c>
      <c r="B3980" t="s">
        <v>182</v>
      </c>
      <c r="D3980">
        <v>2016</v>
      </c>
      <c r="E3980" t="s">
        <v>433</v>
      </c>
      <c r="F3980" s="1">
        <v>1.9683452037217736E-2</v>
      </c>
    </row>
    <row r="3981" spans="1:6" x14ac:dyDescent="0.25">
      <c r="A3981">
        <v>900749166</v>
      </c>
      <c r="B3981" t="s">
        <v>182</v>
      </c>
      <c r="D3981">
        <v>2017</v>
      </c>
      <c r="E3981" t="s">
        <v>433</v>
      </c>
      <c r="F3981" s="1">
        <v>3.3350123817475576E-2</v>
      </c>
    </row>
    <row r="3982" spans="1:6" x14ac:dyDescent="0.25">
      <c r="A3982">
        <v>900797732</v>
      </c>
      <c r="B3982" t="s">
        <v>181</v>
      </c>
      <c r="D3982">
        <v>2016</v>
      </c>
      <c r="E3982" t="s">
        <v>433</v>
      </c>
      <c r="F3982" s="1">
        <v>0.14438292988961177</v>
      </c>
    </row>
    <row r="3983" spans="1:6" x14ac:dyDescent="0.25">
      <c r="A3983">
        <v>900797732</v>
      </c>
      <c r="B3983" t="s">
        <v>181</v>
      </c>
      <c r="D3983">
        <v>2017</v>
      </c>
      <c r="E3983" t="s">
        <v>433</v>
      </c>
      <c r="F3983" s="1">
        <v>5.4837736636478514E-2</v>
      </c>
    </row>
    <row r="3984" spans="1:6" x14ac:dyDescent="0.25">
      <c r="A3984">
        <v>900818642</v>
      </c>
      <c r="B3984" t="s">
        <v>169</v>
      </c>
      <c r="D3984">
        <v>2016</v>
      </c>
      <c r="E3984" t="s">
        <v>433</v>
      </c>
      <c r="F3984" s="1">
        <v>2.1118458518899712E-4</v>
      </c>
    </row>
    <row r="3985" spans="1:6" x14ac:dyDescent="0.25">
      <c r="A3985">
        <v>900818642</v>
      </c>
      <c r="B3985" t="s">
        <v>169</v>
      </c>
      <c r="D3985">
        <v>2017</v>
      </c>
      <c r="E3985" t="s">
        <v>433</v>
      </c>
      <c r="F3985" s="1">
        <v>7.039626913571996E-4</v>
      </c>
    </row>
    <row r="3986" spans="1:6" x14ac:dyDescent="0.25">
      <c r="A3986">
        <v>800014246</v>
      </c>
      <c r="B3986" t="s">
        <v>332</v>
      </c>
      <c r="C3986">
        <v>42735</v>
      </c>
      <c r="D3986">
        <v>2016</v>
      </c>
      <c r="E3986" t="s">
        <v>316</v>
      </c>
      <c r="F3986" s="35">
        <v>131333975</v>
      </c>
    </row>
    <row r="3987" spans="1:6" x14ac:dyDescent="0.25">
      <c r="A3987">
        <v>800014246</v>
      </c>
      <c r="B3987" t="s">
        <v>332</v>
      </c>
      <c r="C3987">
        <v>43100</v>
      </c>
      <c r="D3987">
        <v>2017</v>
      </c>
      <c r="E3987" t="s">
        <v>316</v>
      </c>
      <c r="F3987" s="35">
        <v>231292850</v>
      </c>
    </row>
    <row r="3988" spans="1:6" x14ac:dyDescent="0.25">
      <c r="A3988">
        <v>800028455</v>
      </c>
      <c r="B3988" t="s">
        <v>0</v>
      </c>
      <c r="C3988">
        <v>42735</v>
      </c>
      <c r="D3988">
        <v>2016</v>
      </c>
      <c r="E3988" t="s">
        <v>316</v>
      </c>
      <c r="F3988" s="35">
        <v>3536404</v>
      </c>
    </row>
    <row r="3989" spans="1:6" x14ac:dyDescent="0.25">
      <c r="A3989">
        <v>800093117</v>
      </c>
      <c r="B3989" t="s">
        <v>334</v>
      </c>
      <c r="C3989">
        <v>42735</v>
      </c>
      <c r="D3989">
        <v>2016</v>
      </c>
      <c r="E3989" t="s">
        <v>316</v>
      </c>
      <c r="F3989" s="35">
        <v>880148575</v>
      </c>
    </row>
    <row r="3990" spans="1:6" x14ac:dyDescent="0.25">
      <c r="A3990">
        <v>800093117</v>
      </c>
      <c r="B3990" t="s">
        <v>334</v>
      </c>
      <c r="C3990">
        <v>43100</v>
      </c>
      <c r="D3990">
        <v>2017</v>
      </c>
      <c r="E3990" t="s">
        <v>316</v>
      </c>
      <c r="F3990" s="35">
        <v>1723269716</v>
      </c>
    </row>
    <row r="3991" spans="1:6" x14ac:dyDescent="0.25">
      <c r="A3991">
        <v>800094968</v>
      </c>
      <c r="B3991" t="s">
        <v>336</v>
      </c>
      <c r="C3991">
        <v>42735</v>
      </c>
      <c r="D3991">
        <v>2016</v>
      </c>
      <c r="E3991" t="s">
        <v>316</v>
      </c>
      <c r="F3991" s="35">
        <v>220057165</v>
      </c>
    </row>
    <row r="3992" spans="1:6" x14ac:dyDescent="0.25">
      <c r="A3992">
        <v>800094968</v>
      </c>
      <c r="B3992" t="s">
        <v>336</v>
      </c>
      <c r="C3992">
        <v>43100</v>
      </c>
      <c r="D3992">
        <v>2017</v>
      </c>
      <c r="E3992" t="s">
        <v>316</v>
      </c>
      <c r="F3992" s="35">
        <v>465563383</v>
      </c>
    </row>
    <row r="3993" spans="1:6" x14ac:dyDescent="0.25">
      <c r="A3993">
        <v>800095951</v>
      </c>
      <c r="B3993" t="s">
        <v>338</v>
      </c>
      <c r="C3993">
        <v>42735</v>
      </c>
      <c r="D3993">
        <v>2016</v>
      </c>
      <c r="E3993" t="s">
        <v>316</v>
      </c>
      <c r="F3993" s="35">
        <v>17687857</v>
      </c>
    </row>
    <row r="3994" spans="1:6" x14ac:dyDescent="0.25">
      <c r="A3994">
        <v>800095951</v>
      </c>
      <c r="B3994" t="s">
        <v>338</v>
      </c>
      <c r="C3994">
        <v>43100</v>
      </c>
      <c r="D3994">
        <v>2017</v>
      </c>
      <c r="E3994" t="s">
        <v>316</v>
      </c>
      <c r="F3994" s="35">
        <v>54256452</v>
      </c>
    </row>
    <row r="3995" spans="1:6" x14ac:dyDescent="0.25">
      <c r="A3995">
        <v>800140959</v>
      </c>
      <c r="B3995" t="s">
        <v>340</v>
      </c>
      <c r="C3995">
        <v>42735</v>
      </c>
      <c r="D3995">
        <v>2016</v>
      </c>
      <c r="E3995" t="s">
        <v>316</v>
      </c>
      <c r="F3995" s="35">
        <v>68663497</v>
      </c>
    </row>
    <row r="3996" spans="1:6" x14ac:dyDescent="0.25">
      <c r="A3996">
        <v>800140959</v>
      </c>
      <c r="B3996" t="s">
        <v>340</v>
      </c>
      <c r="C3996">
        <v>43100</v>
      </c>
      <c r="D3996">
        <v>2017</v>
      </c>
      <c r="E3996" t="s">
        <v>316</v>
      </c>
      <c r="F3996" s="35">
        <v>124341100</v>
      </c>
    </row>
    <row r="3997" spans="1:6" x14ac:dyDescent="0.25">
      <c r="A3997">
        <v>800173155</v>
      </c>
      <c r="B3997" t="s">
        <v>341</v>
      </c>
      <c r="C3997">
        <v>42735</v>
      </c>
      <c r="D3997">
        <v>2016</v>
      </c>
      <c r="E3997" t="s">
        <v>316</v>
      </c>
      <c r="F3997" s="35">
        <v>198284887</v>
      </c>
    </row>
    <row r="3998" spans="1:6" x14ac:dyDescent="0.25">
      <c r="A3998">
        <v>800173155</v>
      </c>
      <c r="B3998" t="s">
        <v>341</v>
      </c>
      <c r="C3998">
        <v>42369</v>
      </c>
      <c r="D3998">
        <v>2015</v>
      </c>
      <c r="E3998" t="s">
        <v>316</v>
      </c>
      <c r="F3998" s="35">
        <v>184636752</v>
      </c>
    </row>
    <row r="3999" spans="1:6" x14ac:dyDescent="0.25">
      <c r="A3999">
        <v>800173155</v>
      </c>
      <c r="B3999" t="s">
        <v>341</v>
      </c>
      <c r="C3999">
        <v>43100</v>
      </c>
      <c r="D3999">
        <v>2017</v>
      </c>
      <c r="E3999" t="s">
        <v>316</v>
      </c>
      <c r="F3999" s="35">
        <v>649217245</v>
      </c>
    </row>
    <row r="4000" spans="1:6" x14ac:dyDescent="0.25">
      <c r="A4000">
        <v>800182330</v>
      </c>
      <c r="B4000" t="s">
        <v>342</v>
      </c>
      <c r="C4000">
        <v>42735</v>
      </c>
      <c r="D4000">
        <v>2016</v>
      </c>
      <c r="E4000" t="s">
        <v>316</v>
      </c>
      <c r="F4000" s="35">
        <v>722481409</v>
      </c>
    </row>
    <row r="4001" spans="1:6" x14ac:dyDescent="0.25">
      <c r="A4001">
        <v>800182330</v>
      </c>
      <c r="B4001" t="s">
        <v>342</v>
      </c>
      <c r="C4001">
        <v>43100</v>
      </c>
      <c r="D4001">
        <v>2017</v>
      </c>
      <c r="E4001" t="s">
        <v>316</v>
      </c>
      <c r="F4001" s="35">
        <v>1422451593</v>
      </c>
    </row>
    <row r="4002" spans="1:6" x14ac:dyDescent="0.25">
      <c r="A4002">
        <v>800185295</v>
      </c>
      <c r="B4002" t="s">
        <v>344</v>
      </c>
      <c r="C4002">
        <v>42735</v>
      </c>
      <c r="D4002">
        <v>2016</v>
      </c>
      <c r="E4002" t="s">
        <v>316</v>
      </c>
      <c r="F4002" s="35">
        <v>1642789644</v>
      </c>
    </row>
    <row r="4003" spans="1:6" x14ac:dyDescent="0.25">
      <c r="A4003">
        <v>800185295</v>
      </c>
      <c r="B4003" t="s">
        <v>344</v>
      </c>
      <c r="C4003">
        <v>42369</v>
      </c>
      <c r="D4003">
        <v>2015</v>
      </c>
      <c r="E4003" t="s">
        <v>316</v>
      </c>
      <c r="F4003" s="35">
        <v>1470064631</v>
      </c>
    </row>
    <row r="4004" spans="1:6" x14ac:dyDescent="0.25">
      <c r="A4004">
        <v>800185295</v>
      </c>
      <c r="B4004" t="s">
        <v>344</v>
      </c>
      <c r="C4004">
        <v>43100</v>
      </c>
      <c r="D4004">
        <v>2017</v>
      </c>
      <c r="E4004" t="s">
        <v>316</v>
      </c>
      <c r="F4004" s="35">
        <v>3499537077</v>
      </c>
    </row>
    <row r="4005" spans="1:6" x14ac:dyDescent="0.25">
      <c r="A4005">
        <v>800200598</v>
      </c>
      <c r="B4005" t="s">
        <v>345</v>
      </c>
      <c r="C4005">
        <v>42735</v>
      </c>
      <c r="D4005">
        <v>2016</v>
      </c>
      <c r="E4005" t="s">
        <v>316</v>
      </c>
      <c r="F4005" s="35">
        <v>306151073</v>
      </c>
    </row>
    <row r="4006" spans="1:6" x14ac:dyDescent="0.25">
      <c r="A4006">
        <v>800200598</v>
      </c>
      <c r="B4006" t="s">
        <v>345</v>
      </c>
      <c r="C4006">
        <v>43100</v>
      </c>
      <c r="D4006">
        <v>2017</v>
      </c>
      <c r="E4006" t="s">
        <v>316</v>
      </c>
      <c r="F4006" s="35">
        <v>591222350</v>
      </c>
    </row>
    <row r="4007" spans="1:6" x14ac:dyDescent="0.25">
      <c r="A4007">
        <v>800208146</v>
      </c>
      <c r="B4007" t="s">
        <v>346</v>
      </c>
      <c r="C4007">
        <v>42735</v>
      </c>
      <c r="D4007">
        <v>2016</v>
      </c>
      <c r="E4007" t="s">
        <v>316</v>
      </c>
      <c r="F4007" s="35">
        <v>179055054</v>
      </c>
    </row>
    <row r="4008" spans="1:6" x14ac:dyDescent="0.25">
      <c r="A4008">
        <v>800208146</v>
      </c>
      <c r="B4008" t="s">
        <v>346</v>
      </c>
      <c r="C4008">
        <v>43100</v>
      </c>
      <c r="D4008">
        <v>2017</v>
      </c>
      <c r="E4008" t="s">
        <v>316</v>
      </c>
      <c r="F4008" s="35">
        <v>405566026</v>
      </c>
    </row>
    <row r="4009" spans="1:6" x14ac:dyDescent="0.25">
      <c r="A4009">
        <v>800233881</v>
      </c>
      <c r="B4009" t="s">
        <v>161</v>
      </c>
      <c r="C4009">
        <v>42735</v>
      </c>
      <c r="D4009">
        <v>2016</v>
      </c>
      <c r="E4009" t="s">
        <v>316</v>
      </c>
      <c r="F4009" s="35">
        <v>251925111</v>
      </c>
    </row>
    <row r="4010" spans="1:6" x14ac:dyDescent="0.25">
      <c r="A4010">
        <v>800233881</v>
      </c>
      <c r="B4010" t="s">
        <v>161</v>
      </c>
      <c r="C4010">
        <v>43100</v>
      </c>
      <c r="D4010">
        <v>2017</v>
      </c>
      <c r="E4010" t="s">
        <v>316</v>
      </c>
      <c r="F4010" s="35">
        <v>388896175</v>
      </c>
    </row>
    <row r="4011" spans="1:6" x14ac:dyDescent="0.25">
      <c r="A4011">
        <v>800240724</v>
      </c>
      <c r="B4011" t="s">
        <v>348</v>
      </c>
      <c r="C4011">
        <v>42735</v>
      </c>
      <c r="D4011">
        <v>2016</v>
      </c>
      <c r="E4011" t="s">
        <v>316</v>
      </c>
      <c r="F4011" s="35">
        <v>398262442</v>
      </c>
    </row>
    <row r="4012" spans="1:6" x14ac:dyDescent="0.25">
      <c r="A4012">
        <v>800240724</v>
      </c>
      <c r="B4012" t="s">
        <v>348</v>
      </c>
      <c r="C4012">
        <v>43100</v>
      </c>
      <c r="D4012">
        <v>2017</v>
      </c>
      <c r="E4012" t="s">
        <v>316</v>
      </c>
      <c r="F4012" s="35">
        <v>769670382</v>
      </c>
    </row>
    <row r="4013" spans="1:6" x14ac:dyDescent="0.25">
      <c r="A4013">
        <v>811032292</v>
      </c>
      <c r="B4013" t="s">
        <v>349</v>
      </c>
      <c r="C4013">
        <v>42735</v>
      </c>
      <c r="D4013">
        <v>2016</v>
      </c>
      <c r="E4013" t="s">
        <v>316</v>
      </c>
      <c r="F4013" s="35">
        <v>507917257</v>
      </c>
    </row>
    <row r="4014" spans="1:6" x14ac:dyDescent="0.25">
      <c r="A4014">
        <v>811032292</v>
      </c>
      <c r="B4014" t="s">
        <v>349</v>
      </c>
      <c r="C4014">
        <v>43100</v>
      </c>
      <c r="D4014">
        <v>2017</v>
      </c>
      <c r="E4014" t="s">
        <v>316</v>
      </c>
      <c r="F4014" s="35">
        <v>1135007324</v>
      </c>
    </row>
    <row r="4015" spans="1:6" x14ac:dyDescent="0.25">
      <c r="A4015">
        <v>830023542</v>
      </c>
      <c r="B4015" t="s">
        <v>146</v>
      </c>
      <c r="C4015">
        <v>42735</v>
      </c>
      <c r="D4015">
        <v>2016</v>
      </c>
      <c r="E4015" t="s">
        <v>316</v>
      </c>
      <c r="F4015" s="35">
        <v>109990873</v>
      </c>
    </row>
    <row r="4016" spans="1:6" x14ac:dyDescent="0.25">
      <c r="A4016">
        <v>830023542</v>
      </c>
      <c r="B4016" t="s">
        <v>146</v>
      </c>
      <c r="C4016">
        <v>42369</v>
      </c>
      <c r="D4016">
        <v>2015</v>
      </c>
      <c r="E4016" t="s">
        <v>316</v>
      </c>
      <c r="F4016" s="35">
        <v>80924697</v>
      </c>
    </row>
    <row r="4017" spans="1:6" x14ac:dyDescent="0.25">
      <c r="A4017">
        <v>830023542</v>
      </c>
      <c r="B4017" t="s">
        <v>146</v>
      </c>
      <c r="C4017">
        <v>43100</v>
      </c>
      <c r="D4017">
        <v>2017</v>
      </c>
      <c r="E4017" t="s">
        <v>316</v>
      </c>
      <c r="F4017" s="35">
        <v>285567822</v>
      </c>
    </row>
    <row r="4018" spans="1:6" x14ac:dyDescent="0.25">
      <c r="A4018">
        <v>830058272</v>
      </c>
      <c r="B4018" t="s">
        <v>352</v>
      </c>
      <c r="C4018">
        <v>42735</v>
      </c>
      <c r="D4018">
        <v>2016</v>
      </c>
      <c r="E4018" t="s">
        <v>316</v>
      </c>
      <c r="F4018" s="35">
        <v>82695666</v>
      </c>
    </row>
    <row r="4019" spans="1:6" x14ac:dyDescent="0.25">
      <c r="A4019">
        <v>830058272</v>
      </c>
      <c r="B4019" t="s">
        <v>352</v>
      </c>
      <c r="C4019">
        <v>42369</v>
      </c>
      <c r="D4019">
        <v>2015</v>
      </c>
      <c r="E4019" t="s">
        <v>316</v>
      </c>
      <c r="F4019" s="35">
        <v>58434048</v>
      </c>
    </row>
    <row r="4020" spans="1:6" x14ac:dyDescent="0.25">
      <c r="A4020">
        <v>830058272</v>
      </c>
      <c r="B4020" t="s">
        <v>352</v>
      </c>
      <c r="C4020">
        <v>43100</v>
      </c>
      <c r="D4020">
        <v>2017</v>
      </c>
      <c r="E4020" t="s">
        <v>316</v>
      </c>
      <c r="F4020" s="35">
        <v>169438262</v>
      </c>
    </row>
    <row r="4021" spans="1:6" x14ac:dyDescent="0.25">
      <c r="A4021">
        <v>830094920</v>
      </c>
      <c r="B4021" t="s">
        <v>350</v>
      </c>
      <c r="C4021">
        <v>42735</v>
      </c>
      <c r="D4021">
        <v>2016</v>
      </c>
      <c r="E4021" t="s">
        <v>316</v>
      </c>
      <c r="F4021" s="35">
        <v>198051624</v>
      </c>
    </row>
    <row r="4022" spans="1:6" x14ac:dyDescent="0.25">
      <c r="A4022">
        <v>830094920</v>
      </c>
      <c r="B4022" t="s">
        <v>350</v>
      </c>
      <c r="C4022">
        <v>43100</v>
      </c>
      <c r="D4022">
        <v>2017</v>
      </c>
      <c r="E4022" t="s">
        <v>316</v>
      </c>
      <c r="F4022" s="35">
        <v>388359673</v>
      </c>
    </row>
    <row r="4023" spans="1:6" x14ac:dyDescent="0.25">
      <c r="A4023">
        <v>830097620</v>
      </c>
      <c r="B4023" t="s">
        <v>290</v>
      </c>
      <c r="C4023">
        <v>42735</v>
      </c>
      <c r="D4023">
        <v>2016</v>
      </c>
      <c r="E4023" t="s">
        <v>316</v>
      </c>
      <c r="F4023" s="35">
        <v>309037238</v>
      </c>
    </row>
    <row r="4024" spans="1:6" x14ac:dyDescent="0.25">
      <c r="A4024">
        <v>830097620</v>
      </c>
      <c r="B4024" t="s">
        <v>290</v>
      </c>
      <c r="C4024">
        <v>43100</v>
      </c>
      <c r="D4024">
        <v>2017</v>
      </c>
      <c r="E4024" t="s">
        <v>316</v>
      </c>
      <c r="F4024" s="35">
        <v>534435654</v>
      </c>
    </row>
    <row r="4025" spans="1:6" x14ac:dyDescent="0.25">
      <c r="A4025">
        <v>830116629</v>
      </c>
      <c r="B4025" t="s">
        <v>354</v>
      </c>
      <c r="C4025">
        <v>42735</v>
      </c>
      <c r="D4025">
        <v>2016</v>
      </c>
      <c r="E4025" t="s">
        <v>316</v>
      </c>
      <c r="F4025" s="35">
        <v>1462030</v>
      </c>
    </row>
    <row r="4026" spans="1:6" x14ac:dyDescent="0.25">
      <c r="A4026">
        <v>830116629</v>
      </c>
      <c r="B4026" t="s">
        <v>354</v>
      </c>
      <c r="C4026">
        <v>43100</v>
      </c>
      <c r="D4026">
        <v>2017</v>
      </c>
      <c r="E4026" t="s">
        <v>316</v>
      </c>
      <c r="F4026" s="35">
        <v>1843651</v>
      </c>
    </row>
    <row r="4027" spans="1:6" x14ac:dyDescent="0.25">
      <c r="A4027">
        <v>830124992</v>
      </c>
      <c r="B4027" t="s">
        <v>357</v>
      </c>
      <c r="C4027">
        <v>42735</v>
      </c>
      <c r="D4027">
        <v>2016</v>
      </c>
      <c r="E4027" t="s">
        <v>316</v>
      </c>
      <c r="F4027" s="35">
        <v>2591453</v>
      </c>
    </row>
    <row r="4028" spans="1:6" x14ac:dyDescent="0.25">
      <c r="A4028">
        <v>830124992</v>
      </c>
      <c r="B4028" t="s">
        <v>357</v>
      </c>
      <c r="C4028">
        <v>42369</v>
      </c>
      <c r="D4028">
        <v>2015</v>
      </c>
      <c r="E4028" t="s">
        <v>316</v>
      </c>
      <c r="F4028" s="35">
        <v>3740155</v>
      </c>
    </row>
    <row r="4029" spans="1:6" x14ac:dyDescent="0.25">
      <c r="A4029">
        <v>830124992</v>
      </c>
      <c r="B4029" t="s">
        <v>357</v>
      </c>
      <c r="C4029">
        <v>43100</v>
      </c>
      <c r="D4029">
        <v>2017</v>
      </c>
      <c r="E4029" t="s">
        <v>316</v>
      </c>
      <c r="F4029" s="35">
        <v>4851617</v>
      </c>
    </row>
    <row r="4030" spans="1:6" x14ac:dyDescent="0.25">
      <c r="A4030">
        <v>860000656</v>
      </c>
      <c r="B4030" t="s">
        <v>221</v>
      </c>
      <c r="C4030">
        <v>42735</v>
      </c>
      <c r="D4030">
        <v>2016</v>
      </c>
      <c r="E4030" t="s">
        <v>316</v>
      </c>
      <c r="F4030" s="35">
        <v>80147707</v>
      </c>
    </row>
    <row r="4031" spans="1:6" x14ac:dyDescent="0.25">
      <c r="A4031">
        <v>860000656</v>
      </c>
      <c r="B4031" t="s">
        <v>221</v>
      </c>
      <c r="C4031">
        <v>42369</v>
      </c>
      <c r="D4031">
        <v>2015</v>
      </c>
      <c r="E4031" t="s">
        <v>316</v>
      </c>
      <c r="F4031" s="35">
        <v>91813271</v>
      </c>
    </row>
    <row r="4032" spans="1:6" x14ac:dyDescent="0.25">
      <c r="A4032">
        <v>860000656</v>
      </c>
      <c r="B4032" t="s">
        <v>221</v>
      </c>
      <c r="C4032">
        <v>43100</v>
      </c>
      <c r="D4032">
        <v>2017</v>
      </c>
      <c r="E4032" t="s">
        <v>316</v>
      </c>
      <c r="F4032" s="35">
        <v>205266903</v>
      </c>
    </row>
    <row r="4033" spans="1:6" x14ac:dyDescent="0.25">
      <c r="A4033">
        <v>860001986</v>
      </c>
      <c r="B4033" t="s">
        <v>293</v>
      </c>
      <c r="C4033">
        <v>42735</v>
      </c>
      <c r="D4033">
        <v>2016</v>
      </c>
      <c r="E4033" t="s">
        <v>316</v>
      </c>
      <c r="F4033" s="35">
        <v>36284009</v>
      </c>
    </row>
    <row r="4034" spans="1:6" x14ac:dyDescent="0.25">
      <c r="A4034">
        <v>860001986</v>
      </c>
      <c r="B4034" t="s">
        <v>293</v>
      </c>
      <c r="C4034">
        <v>43100</v>
      </c>
      <c r="D4034">
        <v>2017</v>
      </c>
      <c r="E4034" t="s">
        <v>316</v>
      </c>
      <c r="F4034" s="35">
        <v>79770693</v>
      </c>
    </row>
    <row r="4035" spans="1:6" x14ac:dyDescent="0.25">
      <c r="A4035">
        <v>860002837</v>
      </c>
      <c r="B4035" t="s">
        <v>227</v>
      </c>
      <c r="C4035">
        <v>42735</v>
      </c>
      <c r="D4035">
        <v>2016</v>
      </c>
      <c r="E4035" t="s">
        <v>316</v>
      </c>
      <c r="F4035" s="35">
        <v>195850075</v>
      </c>
    </row>
    <row r="4036" spans="1:6" x14ac:dyDescent="0.25">
      <c r="A4036">
        <v>860002837</v>
      </c>
      <c r="B4036" t="s">
        <v>227</v>
      </c>
      <c r="C4036">
        <v>42369</v>
      </c>
      <c r="D4036">
        <v>2015</v>
      </c>
      <c r="E4036" t="s">
        <v>316</v>
      </c>
      <c r="F4036" s="35">
        <v>97381552</v>
      </c>
    </row>
    <row r="4037" spans="1:6" x14ac:dyDescent="0.25">
      <c r="A4037">
        <v>860002837</v>
      </c>
      <c r="B4037" t="s">
        <v>227</v>
      </c>
      <c r="C4037">
        <v>43100</v>
      </c>
      <c r="D4037">
        <v>2017</v>
      </c>
      <c r="E4037" t="s">
        <v>316</v>
      </c>
      <c r="F4037" s="35">
        <v>387670134</v>
      </c>
    </row>
    <row r="4038" spans="1:6" x14ac:dyDescent="0.25">
      <c r="A4038">
        <v>860009250</v>
      </c>
      <c r="B4038" t="s">
        <v>362</v>
      </c>
      <c r="C4038">
        <v>42735</v>
      </c>
      <c r="D4038">
        <v>2016</v>
      </c>
      <c r="E4038" t="s">
        <v>316</v>
      </c>
      <c r="F4038" s="35">
        <v>14775137</v>
      </c>
    </row>
    <row r="4039" spans="1:6" x14ac:dyDescent="0.25">
      <c r="A4039">
        <v>860009250</v>
      </c>
      <c r="B4039" t="s">
        <v>362</v>
      </c>
      <c r="C4039">
        <v>43100</v>
      </c>
      <c r="D4039">
        <v>2017</v>
      </c>
      <c r="E4039" t="s">
        <v>316</v>
      </c>
      <c r="F4039" s="35">
        <v>32094936</v>
      </c>
    </row>
    <row r="4040" spans="1:6" x14ac:dyDescent="0.25">
      <c r="A4040">
        <v>860014285</v>
      </c>
      <c r="B4040" t="s">
        <v>356</v>
      </c>
      <c r="C4040">
        <v>42735</v>
      </c>
      <c r="D4040">
        <v>2016</v>
      </c>
      <c r="E4040" t="s">
        <v>316</v>
      </c>
      <c r="F4040" s="35">
        <v>2780874</v>
      </c>
    </row>
    <row r="4041" spans="1:6" x14ac:dyDescent="0.25">
      <c r="A4041">
        <v>860014285</v>
      </c>
      <c r="B4041" t="s">
        <v>356</v>
      </c>
      <c r="C4041">
        <v>43100</v>
      </c>
      <c r="D4041">
        <v>2017</v>
      </c>
      <c r="E4041" t="s">
        <v>316</v>
      </c>
      <c r="F4041" s="35">
        <v>6908337</v>
      </c>
    </row>
    <row r="4042" spans="1:6" x14ac:dyDescent="0.25">
      <c r="A4042">
        <v>860031361</v>
      </c>
      <c r="B4042" t="s">
        <v>297</v>
      </c>
      <c r="C4042">
        <v>42735</v>
      </c>
      <c r="D4042">
        <v>2016</v>
      </c>
      <c r="E4042" t="s">
        <v>316</v>
      </c>
      <c r="F4042" s="35">
        <v>67725707</v>
      </c>
    </row>
    <row r="4043" spans="1:6" x14ac:dyDescent="0.25">
      <c r="A4043">
        <v>860031361</v>
      </c>
      <c r="B4043" t="s">
        <v>297</v>
      </c>
      <c r="C4043">
        <v>43100</v>
      </c>
      <c r="D4043">
        <v>2017</v>
      </c>
      <c r="E4043" t="s">
        <v>316</v>
      </c>
      <c r="F4043" s="35">
        <v>152456194</v>
      </c>
    </row>
    <row r="4044" spans="1:6" x14ac:dyDescent="0.25">
      <c r="A4044">
        <v>860035996</v>
      </c>
      <c r="B4044" t="s">
        <v>229</v>
      </c>
      <c r="C4044">
        <v>42735</v>
      </c>
      <c r="D4044">
        <v>2016</v>
      </c>
      <c r="E4044" t="s">
        <v>316</v>
      </c>
      <c r="F4044" s="35">
        <v>40498596</v>
      </c>
    </row>
    <row r="4045" spans="1:6" x14ac:dyDescent="0.25">
      <c r="A4045">
        <v>860035996</v>
      </c>
      <c r="B4045" t="s">
        <v>229</v>
      </c>
      <c r="C4045">
        <v>42369</v>
      </c>
      <c r="D4045">
        <v>2015</v>
      </c>
      <c r="E4045" t="s">
        <v>316</v>
      </c>
      <c r="F4045" s="35">
        <v>57523782</v>
      </c>
    </row>
    <row r="4046" spans="1:6" x14ac:dyDescent="0.25">
      <c r="A4046">
        <v>860035996</v>
      </c>
      <c r="B4046" t="s">
        <v>229</v>
      </c>
      <c r="C4046">
        <v>43100</v>
      </c>
      <c r="D4046">
        <v>2017</v>
      </c>
      <c r="E4046" t="s">
        <v>316</v>
      </c>
      <c r="F4046" s="35">
        <v>91280290</v>
      </c>
    </row>
    <row r="4047" spans="1:6" x14ac:dyDescent="0.25">
      <c r="A4047">
        <v>860058070</v>
      </c>
      <c r="B4047" t="s">
        <v>364</v>
      </c>
      <c r="C4047">
        <v>42735</v>
      </c>
      <c r="D4047">
        <v>2016</v>
      </c>
      <c r="E4047" t="s">
        <v>316</v>
      </c>
      <c r="F4047" s="35">
        <v>520945088</v>
      </c>
    </row>
    <row r="4048" spans="1:6" x14ac:dyDescent="0.25">
      <c r="A4048">
        <v>860058070</v>
      </c>
      <c r="B4048" t="s">
        <v>364</v>
      </c>
      <c r="C4048">
        <v>42369</v>
      </c>
      <c r="D4048">
        <v>2015</v>
      </c>
      <c r="E4048" t="s">
        <v>316</v>
      </c>
      <c r="F4048" s="35">
        <v>438098828</v>
      </c>
    </row>
    <row r="4049" spans="1:6" x14ac:dyDescent="0.25">
      <c r="A4049">
        <v>860058070</v>
      </c>
      <c r="B4049" t="s">
        <v>364</v>
      </c>
      <c r="C4049">
        <v>43100</v>
      </c>
      <c r="D4049">
        <v>2017</v>
      </c>
      <c r="E4049" t="s">
        <v>316</v>
      </c>
      <c r="F4049" s="35">
        <v>2346101915</v>
      </c>
    </row>
    <row r="4050" spans="1:6" x14ac:dyDescent="0.25">
      <c r="A4050">
        <v>860059851</v>
      </c>
      <c r="B4050" t="s">
        <v>365</v>
      </c>
      <c r="C4050">
        <v>42735</v>
      </c>
      <c r="D4050">
        <v>2016</v>
      </c>
      <c r="E4050" t="s">
        <v>316</v>
      </c>
      <c r="F4050" s="35">
        <v>35357003</v>
      </c>
    </row>
    <row r="4051" spans="1:6" x14ac:dyDescent="0.25">
      <c r="A4051">
        <v>860059851</v>
      </c>
      <c r="B4051" t="s">
        <v>365</v>
      </c>
      <c r="C4051">
        <v>42369</v>
      </c>
      <c r="D4051">
        <v>2015</v>
      </c>
      <c r="E4051" t="s">
        <v>316</v>
      </c>
      <c r="F4051" s="35">
        <v>46829789</v>
      </c>
    </row>
    <row r="4052" spans="1:6" x14ac:dyDescent="0.25">
      <c r="A4052">
        <v>860059851</v>
      </c>
      <c r="B4052" t="s">
        <v>365</v>
      </c>
      <c r="C4052">
        <v>43100</v>
      </c>
      <c r="D4052">
        <v>2017</v>
      </c>
      <c r="E4052" t="s">
        <v>316</v>
      </c>
      <c r="F4052" s="35">
        <v>62881994</v>
      </c>
    </row>
    <row r="4053" spans="1:6" x14ac:dyDescent="0.25">
      <c r="A4053">
        <v>860067697</v>
      </c>
      <c r="B4053" t="s">
        <v>359</v>
      </c>
      <c r="C4053">
        <v>42735</v>
      </c>
      <c r="D4053">
        <v>2016</v>
      </c>
      <c r="E4053" t="s">
        <v>316</v>
      </c>
      <c r="F4053" s="35">
        <v>7743092</v>
      </c>
    </row>
    <row r="4054" spans="1:6" x14ac:dyDescent="0.25">
      <c r="A4054">
        <v>860067697</v>
      </c>
      <c r="B4054" t="s">
        <v>359</v>
      </c>
      <c r="C4054">
        <v>43100</v>
      </c>
      <c r="D4054">
        <v>2017</v>
      </c>
      <c r="E4054" t="s">
        <v>316</v>
      </c>
      <c r="F4054" s="35">
        <v>20245095</v>
      </c>
    </row>
    <row r="4055" spans="1:6" x14ac:dyDescent="0.25">
      <c r="A4055">
        <v>860077099</v>
      </c>
      <c r="B4055" t="s">
        <v>371</v>
      </c>
      <c r="C4055">
        <v>42735</v>
      </c>
      <c r="D4055">
        <v>2016</v>
      </c>
      <c r="E4055" t="s">
        <v>316</v>
      </c>
      <c r="F4055" s="35">
        <v>22475269</v>
      </c>
    </row>
    <row r="4056" spans="1:6" x14ac:dyDescent="0.25">
      <c r="A4056">
        <v>860077099</v>
      </c>
      <c r="B4056" t="s">
        <v>371</v>
      </c>
      <c r="C4056">
        <v>43100</v>
      </c>
      <c r="D4056">
        <v>2017</v>
      </c>
      <c r="E4056" t="s">
        <v>316</v>
      </c>
      <c r="F4056" s="35">
        <v>43398176</v>
      </c>
    </row>
    <row r="4057" spans="1:6" x14ac:dyDescent="0.25">
      <c r="A4057">
        <v>860078977</v>
      </c>
      <c r="B4057" t="s">
        <v>144</v>
      </c>
      <c r="C4057">
        <v>42735</v>
      </c>
      <c r="D4057">
        <v>2016</v>
      </c>
      <c r="E4057" t="s">
        <v>316</v>
      </c>
      <c r="F4057" s="35">
        <v>2187248</v>
      </c>
    </row>
    <row r="4058" spans="1:6" x14ac:dyDescent="0.25">
      <c r="A4058">
        <v>860354402</v>
      </c>
      <c r="B4058" t="s">
        <v>295</v>
      </c>
      <c r="C4058">
        <v>42735</v>
      </c>
      <c r="D4058">
        <v>2016</v>
      </c>
      <c r="E4058" t="s">
        <v>316</v>
      </c>
      <c r="F4058" s="35">
        <v>7093638</v>
      </c>
    </row>
    <row r="4059" spans="1:6" x14ac:dyDescent="0.25">
      <c r="A4059">
        <v>860354402</v>
      </c>
      <c r="B4059" t="s">
        <v>295</v>
      </c>
      <c r="C4059">
        <v>43100</v>
      </c>
      <c r="D4059">
        <v>2017</v>
      </c>
      <c r="E4059" t="s">
        <v>316</v>
      </c>
      <c r="F4059" s="35">
        <v>27562347</v>
      </c>
    </row>
    <row r="4060" spans="1:6" x14ac:dyDescent="0.25">
      <c r="A4060">
        <v>860505064</v>
      </c>
      <c r="B4060" t="s">
        <v>361</v>
      </c>
      <c r="C4060">
        <v>42735</v>
      </c>
      <c r="D4060">
        <v>2016</v>
      </c>
      <c r="E4060" t="s">
        <v>316</v>
      </c>
      <c r="F4060" s="35">
        <v>5866289</v>
      </c>
    </row>
    <row r="4061" spans="1:6" x14ac:dyDescent="0.25">
      <c r="A4061">
        <v>860505064</v>
      </c>
      <c r="B4061" t="s">
        <v>361</v>
      </c>
      <c r="C4061">
        <v>43100</v>
      </c>
      <c r="D4061">
        <v>2017</v>
      </c>
      <c r="E4061" t="s">
        <v>316</v>
      </c>
      <c r="F4061" s="35">
        <v>11752184</v>
      </c>
    </row>
    <row r="4062" spans="1:6" x14ac:dyDescent="0.25">
      <c r="A4062">
        <v>860510628</v>
      </c>
      <c r="B4062" t="s">
        <v>373</v>
      </c>
      <c r="C4062">
        <v>42735</v>
      </c>
      <c r="D4062">
        <v>2016</v>
      </c>
      <c r="E4062" t="s">
        <v>316</v>
      </c>
      <c r="F4062" s="35">
        <v>68258906</v>
      </c>
    </row>
    <row r="4063" spans="1:6" x14ac:dyDescent="0.25">
      <c r="A4063">
        <v>860510628</v>
      </c>
      <c r="B4063" t="s">
        <v>373</v>
      </c>
      <c r="C4063">
        <v>42369</v>
      </c>
      <c r="D4063">
        <v>2015</v>
      </c>
      <c r="E4063" t="s">
        <v>316</v>
      </c>
      <c r="F4063" s="35">
        <v>64032502</v>
      </c>
    </row>
    <row r="4064" spans="1:6" x14ac:dyDescent="0.25">
      <c r="A4064">
        <v>860510628</v>
      </c>
      <c r="B4064" t="s">
        <v>373</v>
      </c>
      <c r="C4064">
        <v>43100</v>
      </c>
      <c r="D4064">
        <v>2017</v>
      </c>
      <c r="E4064" t="s">
        <v>316</v>
      </c>
      <c r="F4064" s="35">
        <v>181429706</v>
      </c>
    </row>
    <row r="4065" spans="1:6" x14ac:dyDescent="0.25">
      <c r="A4065">
        <v>860515523</v>
      </c>
      <c r="B4065" t="s">
        <v>231</v>
      </c>
      <c r="C4065">
        <v>42735</v>
      </c>
      <c r="D4065">
        <v>2016</v>
      </c>
      <c r="E4065" t="s">
        <v>316</v>
      </c>
      <c r="F4065" s="35">
        <v>25169101</v>
      </c>
    </row>
    <row r="4066" spans="1:6" x14ac:dyDescent="0.25">
      <c r="A4066">
        <v>860515523</v>
      </c>
      <c r="B4066" t="s">
        <v>231</v>
      </c>
      <c r="C4066">
        <v>42369</v>
      </c>
      <c r="D4066">
        <v>2015</v>
      </c>
      <c r="E4066" t="s">
        <v>316</v>
      </c>
      <c r="F4066" s="35">
        <v>6702156</v>
      </c>
    </row>
    <row r="4067" spans="1:6" x14ac:dyDescent="0.25">
      <c r="A4067">
        <v>860515523</v>
      </c>
      <c r="B4067" t="s">
        <v>231</v>
      </c>
      <c r="C4067">
        <v>43100</v>
      </c>
      <c r="D4067">
        <v>2017</v>
      </c>
      <c r="E4067" t="s">
        <v>316</v>
      </c>
      <c r="F4067" s="35">
        <v>37032338</v>
      </c>
    </row>
    <row r="4068" spans="1:6" x14ac:dyDescent="0.25">
      <c r="A4068">
        <v>860527800</v>
      </c>
      <c r="B4068" t="s">
        <v>296</v>
      </c>
      <c r="C4068">
        <v>42735</v>
      </c>
      <c r="D4068">
        <v>2016</v>
      </c>
      <c r="E4068" t="s">
        <v>316</v>
      </c>
      <c r="F4068" s="35">
        <v>84923008</v>
      </c>
    </row>
    <row r="4069" spans="1:6" x14ac:dyDescent="0.25">
      <c r="A4069">
        <v>860527800</v>
      </c>
      <c r="B4069" t="s">
        <v>296</v>
      </c>
      <c r="C4069">
        <v>43100</v>
      </c>
      <c r="D4069">
        <v>2017</v>
      </c>
      <c r="E4069" t="s">
        <v>316</v>
      </c>
      <c r="F4069" s="35">
        <v>186365686</v>
      </c>
    </row>
    <row r="4070" spans="1:6" x14ac:dyDescent="0.25">
      <c r="A4070">
        <v>860532790</v>
      </c>
      <c r="B4070" t="s">
        <v>374</v>
      </c>
      <c r="C4070">
        <v>42735</v>
      </c>
      <c r="D4070">
        <v>2016</v>
      </c>
      <c r="E4070" t="s">
        <v>316</v>
      </c>
      <c r="F4070" s="35">
        <v>3913886</v>
      </c>
    </row>
    <row r="4071" spans="1:6" x14ac:dyDescent="0.25">
      <c r="A4071">
        <v>860532790</v>
      </c>
      <c r="B4071" t="s">
        <v>374</v>
      </c>
      <c r="C4071">
        <v>43100</v>
      </c>
      <c r="D4071">
        <v>2017</v>
      </c>
      <c r="E4071" t="s">
        <v>316</v>
      </c>
      <c r="F4071" s="35">
        <v>7508080</v>
      </c>
    </row>
    <row r="4072" spans="1:6" x14ac:dyDescent="0.25">
      <c r="A4072">
        <v>890205645</v>
      </c>
      <c r="B4072" t="s">
        <v>166</v>
      </c>
      <c r="C4072">
        <v>42735</v>
      </c>
      <c r="D4072">
        <v>2016</v>
      </c>
      <c r="E4072" t="s">
        <v>316</v>
      </c>
      <c r="F4072" s="35">
        <v>592671437</v>
      </c>
    </row>
    <row r="4073" spans="1:6" x14ac:dyDescent="0.25">
      <c r="A4073">
        <v>890205645</v>
      </c>
      <c r="B4073" t="s">
        <v>166</v>
      </c>
      <c r="C4073">
        <v>43100</v>
      </c>
      <c r="D4073">
        <v>2017</v>
      </c>
      <c r="E4073" t="s">
        <v>316</v>
      </c>
      <c r="F4073" s="35">
        <v>1103648977</v>
      </c>
    </row>
    <row r="4074" spans="1:6" x14ac:dyDescent="0.25">
      <c r="A4074">
        <v>890312765</v>
      </c>
      <c r="B4074" t="s">
        <v>363</v>
      </c>
      <c r="C4074">
        <v>42735</v>
      </c>
      <c r="D4074">
        <v>2016</v>
      </c>
      <c r="E4074" t="s">
        <v>316</v>
      </c>
      <c r="F4074" s="35">
        <v>216414984</v>
      </c>
    </row>
    <row r="4075" spans="1:6" x14ac:dyDescent="0.25">
      <c r="A4075">
        <v>890312765</v>
      </c>
      <c r="B4075" t="s">
        <v>363</v>
      </c>
      <c r="C4075">
        <v>43100</v>
      </c>
      <c r="D4075">
        <v>2017</v>
      </c>
      <c r="E4075" t="s">
        <v>316</v>
      </c>
      <c r="F4075" s="35">
        <v>377737572</v>
      </c>
    </row>
    <row r="4076" spans="1:6" x14ac:dyDescent="0.25">
      <c r="A4076">
        <v>890806999</v>
      </c>
      <c r="B4076" t="s">
        <v>366</v>
      </c>
      <c r="C4076">
        <v>42735</v>
      </c>
      <c r="D4076">
        <v>2016</v>
      </c>
      <c r="E4076" t="s">
        <v>316</v>
      </c>
      <c r="F4076" s="35">
        <v>43241554</v>
      </c>
    </row>
    <row r="4077" spans="1:6" x14ac:dyDescent="0.25">
      <c r="A4077">
        <v>890806999</v>
      </c>
      <c r="B4077" t="s">
        <v>366</v>
      </c>
      <c r="C4077">
        <v>43100</v>
      </c>
      <c r="D4077">
        <v>2017</v>
      </c>
      <c r="E4077" t="s">
        <v>316</v>
      </c>
      <c r="F4077" s="35">
        <v>87279251</v>
      </c>
    </row>
    <row r="4078" spans="1:6" x14ac:dyDescent="0.25">
      <c r="A4078">
        <v>890903035</v>
      </c>
      <c r="B4078" t="s">
        <v>369</v>
      </c>
      <c r="C4078">
        <v>42735</v>
      </c>
      <c r="D4078">
        <v>2016</v>
      </c>
      <c r="E4078" t="s">
        <v>316</v>
      </c>
      <c r="F4078" s="35">
        <v>514302396</v>
      </c>
    </row>
    <row r="4079" spans="1:6" x14ac:dyDescent="0.25">
      <c r="A4079">
        <v>890903035</v>
      </c>
      <c r="B4079" t="s">
        <v>369</v>
      </c>
      <c r="C4079">
        <v>42369</v>
      </c>
      <c r="D4079">
        <v>2015</v>
      </c>
      <c r="E4079" t="s">
        <v>316</v>
      </c>
      <c r="F4079" s="35">
        <v>413745542</v>
      </c>
    </row>
    <row r="4080" spans="1:6" x14ac:dyDescent="0.25">
      <c r="A4080">
        <v>890903035</v>
      </c>
      <c r="B4080" t="s">
        <v>369</v>
      </c>
      <c r="C4080">
        <v>43100</v>
      </c>
      <c r="D4080">
        <v>2017</v>
      </c>
      <c r="E4080" t="s">
        <v>316</v>
      </c>
      <c r="F4080" s="35">
        <v>912182414</v>
      </c>
    </row>
    <row r="4081" spans="1:6" x14ac:dyDescent="0.25">
      <c r="A4081">
        <v>890903055</v>
      </c>
      <c r="B4081" t="s">
        <v>232</v>
      </c>
      <c r="C4081">
        <v>42735</v>
      </c>
      <c r="D4081">
        <v>2016</v>
      </c>
      <c r="E4081" t="s">
        <v>316</v>
      </c>
      <c r="F4081" s="35">
        <v>62340046</v>
      </c>
    </row>
    <row r="4082" spans="1:6" x14ac:dyDescent="0.25">
      <c r="A4082">
        <v>890903055</v>
      </c>
      <c r="B4082" t="s">
        <v>232</v>
      </c>
      <c r="C4082">
        <v>42369</v>
      </c>
      <c r="D4082">
        <v>2015</v>
      </c>
      <c r="E4082" t="s">
        <v>316</v>
      </c>
      <c r="F4082" s="35">
        <v>89019522</v>
      </c>
    </row>
    <row r="4083" spans="1:6" x14ac:dyDescent="0.25">
      <c r="A4083">
        <v>890903055</v>
      </c>
      <c r="B4083" t="s">
        <v>232</v>
      </c>
      <c r="C4083">
        <v>43100</v>
      </c>
      <c r="D4083">
        <v>2017</v>
      </c>
      <c r="E4083" t="s">
        <v>316</v>
      </c>
      <c r="F4083" s="35">
        <v>119172079</v>
      </c>
    </row>
    <row r="4084" spans="1:6" x14ac:dyDescent="0.25">
      <c r="A4084">
        <v>890905022</v>
      </c>
      <c r="B4084" t="s">
        <v>370</v>
      </c>
      <c r="C4084">
        <v>42735</v>
      </c>
      <c r="D4084">
        <v>2016</v>
      </c>
      <c r="E4084" t="s">
        <v>316</v>
      </c>
      <c r="F4084" s="35">
        <v>55013713</v>
      </c>
    </row>
    <row r="4085" spans="1:6" x14ac:dyDescent="0.25">
      <c r="A4085">
        <v>890905022</v>
      </c>
      <c r="B4085" t="s">
        <v>370</v>
      </c>
      <c r="C4085">
        <v>42369</v>
      </c>
      <c r="D4085">
        <v>2015</v>
      </c>
      <c r="E4085" t="s">
        <v>316</v>
      </c>
      <c r="F4085" s="35">
        <v>57557642</v>
      </c>
    </row>
    <row r="4086" spans="1:6" x14ac:dyDescent="0.25">
      <c r="A4086">
        <v>890905022</v>
      </c>
      <c r="B4086" t="s">
        <v>370</v>
      </c>
      <c r="C4086">
        <v>43100</v>
      </c>
      <c r="D4086">
        <v>2017</v>
      </c>
      <c r="E4086" t="s">
        <v>316</v>
      </c>
      <c r="F4086" s="35">
        <v>114942666</v>
      </c>
    </row>
    <row r="4087" spans="1:6" x14ac:dyDescent="0.25">
      <c r="A4087">
        <v>890908097</v>
      </c>
      <c r="B4087" t="s">
        <v>377</v>
      </c>
      <c r="C4087">
        <v>42735</v>
      </c>
      <c r="D4087">
        <v>2016</v>
      </c>
      <c r="E4087" t="s">
        <v>316</v>
      </c>
      <c r="F4087" s="35">
        <v>16592457</v>
      </c>
    </row>
    <row r="4088" spans="1:6" x14ac:dyDescent="0.25">
      <c r="A4088">
        <v>890908097</v>
      </c>
      <c r="B4088" t="s">
        <v>377</v>
      </c>
      <c r="C4088">
        <v>43100</v>
      </c>
      <c r="D4088">
        <v>2017</v>
      </c>
      <c r="E4088" t="s">
        <v>316</v>
      </c>
      <c r="F4088" s="35">
        <v>33964095</v>
      </c>
    </row>
    <row r="4089" spans="1:6" x14ac:dyDescent="0.25">
      <c r="A4089">
        <v>890908901</v>
      </c>
      <c r="B4089" t="s">
        <v>372</v>
      </c>
      <c r="C4089">
        <v>42735</v>
      </c>
      <c r="D4089">
        <v>2016</v>
      </c>
      <c r="E4089" t="s">
        <v>316</v>
      </c>
      <c r="F4089" s="35">
        <v>35853433</v>
      </c>
    </row>
    <row r="4090" spans="1:6" x14ac:dyDescent="0.25">
      <c r="A4090">
        <v>890908901</v>
      </c>
      <c r="B4090" t="s">
        <v>372</v>
      </c>
      <c r="C4090">
        <v>42369</v>
      </c>
      <c r="D4090">
        <v>2015</v>
      </c>
      <c r="E4090" t="s">
        <v>316</v>
      </c>
      <c r="F4090" s="35">
        <v>33974710</v>
      </c>
    </row>
    <row r="4091" spans="1:6" x14ac:dyDescent="0.25">
      <c r="A4091">
        <v>890908901</v>
      </c>
      <c r="B4091" t="s">
        <v>372</v>
      </c>
      <c r="C4091">
        <v>43100</v>
      </c>
      <c r="D4091">
        <v>2017</v>
      </c>
      <c r="E4091" t="s">
        <v>316</v>
      </c>
      <c r="F4091" s="35">
        <v>73178424</v>
      </c>
    </row>
    <row r="4092" spans="1:6" x14ac:dyDescent="0.25">
      <c r="A4092">
        <v>890910447</v>
      </c>
      <c r="B4092" t="s">
        <v>300</v>
      </c>
      <c r="C4092">
        <v>42735</v>
      </c>
      <c r="D4092">
        <v>2016</v>
      </c>
      <c r="E4092" t="s">
        <v>316</v>
      </c>
      <c r="F4092" s="35">
        <v>10182590</v>
      </c>
    </row>
    <row r="4093" spans="1:6" x14ac:dyDescent="0.25">
      <c r="A4093">
        <v>890910447</v>
      </c>
      <c r="B4093" t="s">
        <v>300</v>
      </c>
      <c r="C4093">
        <v>43100</v>
      </c>
      <c r="D4093">
        <v>2017</v>
      </c>
      <c r="E4093" t="s">
        <v>316</v>
      </c>
      <c r="F4093" s="35">
        <v>23320968</v>
      </c>
    </row>
    <row r="4094" spans="1:6" x14ac:dyDescent="0.25">
      <c r="A4094">
        <v>890911431</v>
      </c>
      <c r="B4094" t="s">
        <v>378</v>
      </c>
      <c r="C4094">
        <v>42735</v>
      </c>
      <c r="D4094">
        <v>2016</v>
      </c>
      <c r="E4094" t="s">
        <v>316</v>
      </c>
      <c r="F4094" s="35">
        <v>383385228</v>
      </c>
    </row>
    <row r="4095" spans="1:6" x14ac:dyDescent="0.25">
      <c r="A4095">
        <v>890911431</v>
      </c>
      <c r="B4095" t="s">
        <v>378</v>
      </c>
      <c r="C4095">
        <v>43100</v>
      </c>
      <c r="D4095">
        <v>2017</v>
      </c>
      <c r="E4095" t="s">
        <v>316</v>
      </c>
      <c r="F4095" s="35">
        <v>677143540</v>
      </c>
    </row>
    <row r="4096" spans="1:6" x14ac:dyDescent="0.25">
      <c r="A4096">
        <v>890920656</v>
      </c>
      <c r="B4096" t="s">
        <v>302</v>
      </c>
      <c r="C4096">
        <v>42735</v>
      </c>
      <c r="D4096">
        <v>2016</v>
      </c>
      <c r="E4096" t="s">
        <v>316</v>
      </c>
      <c r="F4096" s="35">
        <v>4025785</v>
      </c>
    </row>
    <row r="4097" spans="1:6" x14ac:dyDescent="0.25">
      <c r="A4097">
        <v>890920656</v>
      </c>
      <c r="B4097" t="s">
        <v>302</v>
      </c>
      <c r="C4097">
        <v>43100</v>
      </c>
      <c r="D4097">
        <v>2017</v>
      </c>
      <c r="E4097" t="s">
        <v>316</v>
      </c>
      <c r="F4097" s="35">
        <v>7479813</v>
      </c>
    </row>
    <row r="4098" spans="1:6" x14ac:dyDescent="0.25">
      <c r="A4098">
        <v>890928186</v>
      </c>
      <c r="B4098" t="s">
        <v>303</v>
      </c>
      <c r="C4098">
        <v>42735</v>
      </c>
      <c r="D4098">
        <v>2016</v>
      </c>
      <c r="E4098" t="s">
        <v>316</v>
      </c>
      <c r="F4098" s="35">
        <v>16873579</v>
      </c>
    </row>
    <row r="4099" spans="1:6" x14ac:dyDescent="0.25">
      <c r="A4099">
        <v>890928186</v>
      </c>
      <c r="B4099" t="s">
        <v>303</v>
      </c>
      <c r="C4099">
        <v>43100</v>
      </c>
      <c r="D4099">
        <v>2017</v>
      </c>
      <c r="E4099" t="s">
        <v>316</v>
      </c>
      <c r="F4099" s="35">
        <v>30944418</v>
      </c>
    </row>
    <row r="4100" spans="1:6" x14ac:dyDescent="0.25">
      <c r="A4100">
        <v>890932424</v>
      </c>
      <c r="B4100" t="s">
        <v>379</v>
      </c>
      <c r="C4100">
        <v>42735</v>
      </c>
      <c r="D4100">
        <v>2016</v>
      </c>
      <c r="E4100" t="s">
        <v>316</v>
      </c>
      <c r="F4100" s="35">
        <v>81415190</v>
      </c>
    </row>
    <row r="4101" spans="1:6" x14ac:dyDescent="0.25">
      <c r="A4101">
        <v>890932424</v>
      </c>
      <c r="B4101" t="s">
        <v>379</v>
      </c>
      <c r="C4101">
        <v>43100</v>
      </c>
      <c r="D4101">
        <v>2017</v>
      </c>
      <c r="E4101" t="s">
        <v>316</v>
      </c>
      <c r="F4101" s="35">
        <v>176580505</v>
      </c>
    </row>
    <row r="4102" spans="1:6" x14ac:dyDescent="0.25">
      <c r="A4102">
        <v>890939355</v>
      </c>
      <c r="B4102" t="s">
        <v>35</v>
      </c>
      <c r="C4102">
        <v>42735</v>
      </c>
      <c r="D4102">
        <v>2016</v>
      </c>
      <c r="E4102" t="s">
        <v>316</v>
      </c>
      <c r="F4102" s="35">
        <v>10377920</v>
      </c>
    </row>
    <row r="4103" spans="1:6" x14ac:dyDescent="0.25">
      <c r="A4103">
        <v>890939355</v>
      </c>
      <c r="B4103" t="s">
        <v>35</v>
      </c>
      <c r="C4103">
        <v>42369</v>
      </c>
      <c r="D4103">
        <v>2015</v>
      </c>
      <c r="E4103" t="s">
        <v>316</v>
      </c>
      <c r="F4103" s="35">
        <v>30548250</v>
      </c>
    </row>
    <row r="4104" spans="1:6" x14ac:dyDescent="0.25">
      <c r="A4104">
        <v>890939355</v>
      </c>
      <c r="B4104" t="s">
        <v>35</v>
      </c>
      <c r="C4104">
        <v>43100</v>
      </c>
      <c r="D4104">
        <v>2017</v>
      </c>
      <c r="E4104" t="s">
        <v>316</v>
      </c>
      <c r="F4104" s="35">
        <v>18271830</v>
      </c>
    </row>
    <row r="4105" spans="1:6" x14ac:dyDescent="0.25">
      <c r="A4105">
        <v>890940026</v>
      </c>
      <c r="B4105" t="s">
        <v>304</v>
      </c>
      <c r="C4105">
        <v>42735</v>
      </c>
      <c r="D4105">
        <v>2016</v>
      </c>
      <c r="E4105" t="s">
        <v>316</v>
      </c>
      <c r="F4105" s="35">
        <v>38620489</v>
      </c>
    </row>
    <row r="4106" spans="1:6" x14ac:dyDescent="0.25">
      <c r="A4106">
        <v>890940026</v>
      </c>
      <c r="B4106" t="s">
        <v>304</v>
      </c>
      <c r="C4106">
        <v>43100</v>
      </c>
      <c r="D4106">
        <v>2017</v>
      </c>
      <c r="E4106" t="s">
        <v>316</v>
      </c>
      <c r="F4106" s="35">
        <v>71138950</v>
      </c>
    </row>
    <row r="4107" spans="1:6" x14ac:dyDescent="0.25">
      <c r="A4107">
        <v>900018975</v>
      </c>
      <c r="B4107" t="s">
        <v>376</v>
      </c>
      <c r="C4107">
        <v>42735</v>
      </c>
      <c r="D4107">
        <v>2016</v>
      </c>
      <c r="E4107" t="s">
        <v>316</v>
      </c>
      <c r="F4107" s="35">
        <v>411713637</v>
      </c>
    </row>
    <row r="4108" spans="1:6" x14ac:dyDescent="0.25">
      <c r="A4108">
        <v>900018975</v>
      </c>
      <c r="B4108" t="s">
        <v>376</v>
      </c>
      <c r="C4108">
        <v>42369</v>
      </c>
      <c r="D4108">
        <v>2015</v>
      </c>
      <c r="E4108" t="s">
        <v>316</v>
      </c>
      <c r="F4108" s="35">
        <v>214746997</v>
      </c>
    </row>
    <row r="4109" spans="1:6" x14ac:dyDescent="0.25">
      <c r="A4109">
        <v>900018975</v>
      </c>
      <c r="B4109" t="s">
        <v>376</v>
      </c>
      <c r="C4109">
        <v>43100</v>
      </c>
      <c r="D4109">
        <v>2017</v>
      </c>
      <c r="E4109" t="s">
        <v>316</v>
      </c>
      <c r="F4109" s="35">
        <v>846137676</v>
      </c>
    </row>
    <row r="4110" spans="1:6" x14ac:dyDescent="0.25">
      <c r="A4110">
        <v>900035722</v>
      </c>
      <c r="B4110" t="s">
        <v>298</v>
      </c>
      <c r="C4110">
        <v>42735</v>
      </c>
      <c r="D4110">
        <v>2016</v>
      </c>
      <c r="E4110" t="s">
        <v>316</v>
      </c>
      <c r="F4110" s="35">
        <v>88939375</v>
      </c>
    </row>
    <row r="4111" spans="1:6" x14ac:dyDescent="0.25">
      <c r="A4111">
        <v>900035722</v>
      </c>
      <c r="B4111" t="s">
        <v>298</v>
      </c>
      <c r="C4111">
        <v>43100</v>
      </c>
      <c r="D4111">
        <v>2017</v>
      </c>
      <c r="E4111" t="s">
        <v>316</v>
      </c>
      <c r="F4111" s="35">
        <v>153468759</v>
      </c>
    </row>
    <row r="4112" spans="1:6" x14ac:dyDescent="0.25">
      <c r="A4112">
        <v>900087151</v>
      </c>
      <c r="B4112" t="s">
        <v>383</v>
      </c>
      <c r="C4112">
        <v>42735</v>
      </c>
      <c r="D4112">
        <v>2016</v>
      </c>
      <c r="E4112" t="s">
        <v>316</v>
      </c>
      <c r="F4112" s="35">
        <v>1013127</v>
      </c>
    </row>
    <row r="4113" spans="1:6" x14ac:dyDescent="0.25">
      <c r="A4113">
        <v>900087151</v>
      </c>
      <c r="B4113" t="s">
        <v>383</v>
      </c>
      <c r="C4113">
        <v>43100</v>
      </c>
      <c r="D4113">
        <v>2017</v>
      </c>
      <c r="E4113" t="s">
        <v>316</v>
      </c>
      <c r="F4113" s="35">
        <v>2569797</v>
      </c>
    </row>
    <row r="4114" spans="1:6" x14ac:dyDescent="0.25">
      <c r="A4114">
        <v>900139110</v>
      </c>
      <c r="B4114" t="s">
        <v>301</v>
      </c>
      <c r="C4114">
        <v>42735</v>
      </c>
      <c r="D4114">
        <v>2016</v>
      </c>
      <c r="E4114" t="s">
        <v>316</v>
      </c>
      <c r="F4114" s="35">
        <v>18819167</v>
      </c>
    </row>
    <row r="4115" spans="1:6" x14ac:dyDescent="0.25">
      <c r="A4115">
        <v>900139110</v>
      </c>
      <c r="B4115" t="s">
        <v>301</v>
      </c>
      <c r="C4115">
        <v>43100</v>
      </c>
      <c r="D4115">
        <v>2017</v>
      </c>
      <c r="E4115" t="s">
        <v>316</v>
      </c>
      <c r="F4115" s="35">
        <v>38629447</v>
      </c>
    </row>
    <row r="4116" spans="1:6" x14ac:dyDescent="0.25">
      <c r="A4116">
        <v>900190385</v>
      </c>
      <c r="B4116" t="s">
        <v>380</v>
      </c>
      <c r="C4116">
        <v>42735</v>
      </c>
      <c r="D4116">
        <v>2016</v>
      </c>
      <c r="E4116" t="s">
        <v>316</v>
      </c>
      <c r="F4116" s="35">
        <v>359177324</v>
      </c>
    </row>
    <row r="4117" spans="1:6" x14ac:dyDescent="0.25">
      <c r="A4117">
        <v>900190385</v>
      </c>
      <c r="B4117" t="s">
        <v>380</v>
      </c>
      <c r="C4117">
        <v>42369</v>
      </c>
      <c r="D4117">
        <v>2015</v>
      </c>
      <c r="E4117" t="s">
        <v>316</v>
      </c>
      <c r="F4117" s="35">
        <v>367796665</v>
      </c>
    </row>
    <row r="4118" spans="1:6" x14ac:dyDescent="0.25">
      <c r="A4118">
        <v>900190385</v>
      </c>
      <c r="B4118" t="s">
        <v>380</v>
      </c>
      <c r="C4118">
        <v>43100</v>
      </c>
      <c r="D4118">
        <v>2017</v>
      </c>
      <c r="E4118" t="s">
        <v>316</v>
      </c>
      <c r="F4118" s="35">
        <v>624005937</v>
      </c>
    </row>
    <row r="4119" spans="1:6" x14ac:dyDescent="0.25">
      <c r="A4119">
        <v>900192242</v>
      </c>
      <c r="B4119" t="s">
        <v>381</v>
      </c>
      <c r="C4119">
        <v>42735</v>
      </c>
      <c r="D4119">
        <v>2016</v>
      </c>
      <c r="E4119" t="s">
        <v>316</v>
      </c>
      <c r="F4119" s="35">
        <v>260215768</v>
      </c>
    </row>
    <row r="4120" spans="1:6" x14ac:dyDescent="0.25">
      <c r="A4120">
        <v>900192242</v>
      </c>
      <c r="B4120" t="s">
        <v>381</v>
      </c>
      <c r="C4120">
        <v>42369</v>
      </c>
      <c r="D4120">
        <v>2015</v>
      </c>
      <c r="E4120" t="s">
        <v>316</v>
      </c>
      <c r="F4120" s="35">
        <v>129564733</v>
      </c>
    </row>
    <row r="4121" spans="1:6" x14ac:dyDescent="0.25">
      <c r="A4121">
        <v>900192242</v>
      </c>
      <c r="B4121" t="s">
        <v>381</v>
      </c>
      <c r="C4121">
        <v>42185</v>
      </c>
      <c r="D4121">
        <v>2015</v>
      </c>
      <c r="E4121" t="s">
        <v>316</v>
      </c>
      <c r="F4121" s="35">
        <v>63106050</v>
      </c>
    </row>
    <row r="4122" spans="1:6" x14ac:dyDescent="0.25">
      <c r="A4122">
        <v>900192242</v>
      </c>
      <c r="B4122" t="s">
        <v>381</v>
      </c>
      <c r="C4122">
        <v>43100</v>
      </c>
      <c r="D4122">
        <v>2017</v>
      </c>
      <c r="E4122" t="s">
        <v>316</v>
      </c>
      <c r="F4122" s="35">
        <v>389170573</v>
      </c>
    </row>
    <row r="4123" spans="1:6" x14ac:dyDescent="0.25">
      <c r="A4123">
        <v>900192726</v>
      </c>
      <c r="B4123" t="s">
        <v>382</v>
      </c>
      <c r="C4123">
        <v>42735</v>
      </c>
      <c r="D4123">
        <v>2016</v>
      </c>
      <c r="E4123" t="s">
        <v>316</v>
      </c>
      <c r="F4123" s="35">
        <v>3808269</v>
      </c>
    </row>
    <row r="4124" spans="1:6" x14ac:dyDescent="0.25">
      <c r="A4124">
        <v>900192726</v>
      </c>
      <c r="B4124" t="s">
        <v>382</v>
      </c>
      <c r="C4124">
        <v>43100</v>
      </c>
      <c r="D4124">
        <v>2017</v>
      </c>
      <c r="E4124" t="s">
        <v>316</v>
      </c>
      <c r="F4124" s="35">
        <v>9191949</v>
      </c>
    </row>
    <row r="4125" spans="1:6" x14ac:dyDescent="0.25">
      <c r="A4125">
        <v>900193192</v>
      </c>
      <c r="B4125" t="s">
        <v>305</v>
      </c>
      <c r="C4125">
        <v>42735</v>
      </c>
      <c r="D4125">
        <v>2016</v>
      </c>
      <c r="E4125" t="s">
        <v>316</v>
      </c>
      <c r="F4125" s="35">
        <v>11778763</v>
      </c>
    </row>
    <row r="4126" spans="1:6" x14ac:dyDescent="0.25">
      <c r="A4126">
        <v>900193192</v>
      </c>
      <c r="B4126" t="s">
        <v>305</v>
      </c>
      <c r="C4126">
        <v>43100</v>
      </c>
      <c r="D4126">
        <v>2017</v>
      </c>
      <c r="E4126" t="s">
        <v>316</v>
      </c>
      <c r="F4126" s="35">
        <v>29361987</v>
      </c>
    </row>
    <row r="4127" spans="1:6" x14ac:dyDescent="0.25">
      <c r="A4127">
        <v>900205547</v>
      </c>
      <c r="B4127" t="s">
        <v>233</v>
      </c>
      <c r="C4127">
        <v>42735</v>
      </c>
      <c r="D4127">
        <v>2016</v>
      </c>
      <c r="E4127" t="s">
        <v>316</v>
      </c>
      <c r="F4127" s="35">
        <v>3980039</v>
      </c>
    </row>
    <row r="4128" spans="1:6" x14ac:dyDescent="0.25">
      <c r="A4128">
        <v>900205547</v>
      </c>
      <c r="B4128" t="s">
        <v>233</v>
      </c>
      <c r="C4128">
        <v>42369</v>
      </c>
      <c r="D4128">
        <v>2015</v>
      </c>
      <c r="E4128" t="s">
        <v>316</v>
      </c>
      <c r="F4128" s="35">
        <v>3802955</v>
      </c>
    </row>
    <row r="4129" spans="1:6" x14ac:dyDescent="0.25">
      <c r="A4129">
        <v>900205547</v>
      </c>
      <c r="B4129" t="s">
        <v>233</v>
      </c>
      <c r="C4129">
        <v>43100</v>
      </c>
      <c r="D4129">
        <v>2017</v>
      </c>
      <c r="E4129" t="s">
        <v>316</v>
      </c>
      <c r="F4129" s="35">
        <v>8652057</v>
      </c>
    </row>
    <row r="4130" spans="1:6" x14ac:dyDescent="0.25">
      <c r="A4130">
        <v>900206480</v>
      </c>
      <c r="B4130" t="s">
        <v>306</v>
      </c>
      <c r="C4130">
        <v>42735</v>
      </c>
      <c r="D4130">
        <v>2016</v>
      </c>
      <c r="E4130" t="s">
        <v>316</v>
      </c>
      <c r="F4130" s="35">
        <v>11123965</v>
      </c>
    </row>
    <row r="4131" spans="1:6" x14ac:dyDescent="0.25">
      <c r="A4131">
        <v>900206480</v>
      </c>
      <c r="B4131" t="s">
        <v>306</v>
      </c>
      <c r="C4131">
        <v>43100</v>
      </c>
      <c r="D4131">
        <v>2017</v>
      </c>
      <c r="E4131" t="s">
        <v>316</v>
      </c>
      <c r="F4131" s="35">
        <v>22253279</v>
      </c>
    </row>
    <row r="4132" spans="1:6" x14ac:dyDescent="0.25">
      <c r="A4132">
        <v>900206483</v>
      </c>
      <c r="B4132" t="s">
        <v>307</v>
      </c>
      <c r="C4132">
        <v>42735</v>
      </c>
      <c r="D4132">
        <v>2016</v>
      </c>
      <c r="E4132" t="s">
        <v>316</v>
      </c>
      <c r="F4132" s="35">
        <v>4993714</v>
      </c>
    </row>
    <row r="4133" spans="1:6" x14ac:dyDescent="0.25">
      <c r="A4133">
        <v>900206483</v>
      </c>
      <c r="B4133" t="s">
        <v>307</v>
      </c>
      <c r="C4133">
        <v>43100</v>
      </c>
      <c r="D4133">
        <v>2017</v>
      </c>
      <c r="E4133" t="s">
        <v>316</v>
      </c>
      <c r="F4133" s="35">
        <v>6286426</v>
      </c>
    </row>
    <row r="4134" spans="1:6" x14ac:dyDescent="0.25">
      <c r="A4134">
        <v>900315057</v>
      </c>
      <c r="B4134" t="s">
        <v>385</v>
      </c>
      <c r="C4134">
        <v>42735</v>
      </c>
      <c r="D4134">
        <v>2016</v>
      </c>
      <c r="E4134" t="s">
        <v>316</v>
      </c>
      <c r="F4134" s="35">
        <v>48331948</v>
      </c>
    </row>
    <row r="4135" spans="1:6" x14ac:dyDescent="0.25">
      <c r="A4135">
        <v>900315057</v>
      </c>
      <c r="B4135" t="s">
        <v>385</v>
      </c>
      <c r="C4135">
        <v>43100</v>
      </c>
      <c r="D4135">
        <v>2017</v>
      </c>
      <c r="E4135" t="s">
        <v>316</v>
      </c>
      <c r="F4135" s="35">
        <v>110785448</v>
      </c>
    </row>
    <row r="4136" spans="1:6" x14ac:dyDescent="0.25">
      <c r="A4136">
        <v>900378893</v>
      </c>
      <c r="B4136" t="s">
        <v>386</v>
      </c>
      <c r="C4136">
        <v>42735</v>
      </c>
      <c r="D4136">
        <v>2016</v>
      </c>
      <c r="E4136" t="s">
        <v>316</v>
      </c>
      <c r="F4136" s="35">
        <v>185667339</v>
      </c>
    </row>
    <row r="4137" spans="1:6" x14ac:dyDescent="0.25">
      <c r="A4137">
        <v>900378893</v>
      </c>
      <c r="B4137" t="s">
        <v>386</v>
      </c>
      <c r="C4137">
        <v>42369</v>
      </c>
      <c r="D4137">
        <v>2015</v>
      </c>
      <c r="E4137" t="s">
        <v>316</v>
      </c>
      <c r="F4137" s="35">
        <v>264219844</v>
      </c>
    </row>
    <row r="4138" spans="1:6" x14ac:dyDescent="0.25">
      <c r="A4138">
        <v>900378893</v>
      </c>
      <c r="B4138" t="s">
        <v>386</v>
      </c>
      <c r="C4138">
        <v>43100</v>
      </c>
      <c r="D4138">
        <v>2017</v>
      </c>
      <c r="E4138" t="s">
        <v>316</v>
      </c>
      <c r="F4138" s="35">
        <v>357801399</v>
      </c>
    </row>
    <row r="4139" spans="1:6" x14ac:dyDescent="0.25">
      <c r="A4139">
        <v>900390238</v>
      </c>
      <c r="B4139" t="s">
        <v>177</v>
      </c>
      <c r="C4139">
        <v>42735</v>
      </c>
      <c r="D4139">
        <v>2016</v>
      </c>
      <c r="E4139" t="s">
        <v>316</v>
      </c>
      <c r="F4139" s="35">
        <v>131452952</v>
      </c>
    </row>
    <row r="4140" spans="1:6" x14ac:dyDescent="0.25">
      <c r="A4140">
        <v>900390238</v>
      </c>
      <c r="B4140" t="s">
        <v>177</v>
      </c>
      <c r="C4140">
        <v>42369</v>
      </c>
      <c r="D4140">
        <v>2015</v>
      </c>
      <c r="E4140" t="s">
        <v>316</v>
      </c>
      <c r="F4140" s="35">
        <v>101092809</v>
      </c>
    </row>
    <row r="4141" spans="1:6" x14ac:dyDescent="0.25">
      <c r="A4141">
        <v>900390238</v>
      </c>
      <c r="B4141" t="s">
        <v>177</v>
      </c>
      <c r="C4141">
        <v>42185</v>
      </c>
      <c r="D4141">
        <v>2015</v>
      </c>
      <c r="E4141" t="s">
        <v>316</v>
      </c>
      <c r="F4141" s="35">
        <v>107531275</v>
      </c>
    </row>
    <row r="4142" spans="1:6" x14ac:dyDescent="0.25">
      <c r="A4142">
        <v>900390238</v>
      </c>
      <c r="B4142" t="s">
        <v>177</v>
      </c>
      <c r="C4142">
        <v>43100</v>
      </c>
      <c r="D4142">
        <v>2017</v>
      </c>
      <c r="E4142" t="s">
        <v>316</v>
      </c>
      <c r="F4142" s="35">
        <v>256818760</v>
      </c>
    </row>
    <row r="4143" spans="1:6" x14ac:dyDescent="0.25">
      <c r="A4143">
        <v>900413588</v>
      </c>
      <c r="B4143" t="s">
        <v>37</v>
      </c>
      <c r="C4143">
        <v>42735</v>
      </c>
      <c r="D4143">
        <v>2016</v>
      </c>
      <c r="E4143" t="s">
        <v>316</v>
      </c>
      <c r="F4143" s="35">
        <v>5490205</v>
      </c>
    </row>
    <row r="4144" spans="1:6" x14ac:dyDescent="0.25">
      <c r="A4144">
        <v>900413588</v>
      </c>
      <c r="B4144" t="s">
        <v>37</v>
      </c>
      <c r="C4144">
        <v>43100</v>
      </c>
      <c r="D4144">
        <v>2017</v>
      </c>
      <c r="E4144" t="s">
        <v>316</v>
      </c>
      <c r="F4144" s="35">
        <v>15286215</v>
      </c>
    </row>
    <row r="4145" spans="1:6" x14ac:dyDescent="0.25">
      <c r="A4145">
        <v>900521357</v>
      </c>
      <c r="B4145" t="s">
        <v>175</v>
      </c>
      <c r="C4145">
        <v>42735</v>
      </c>
      <c r="D4145">
        <v>2016</v>
      </c>
      <c r="E4145" t="s">
        <v>316</v>
      </c>
      <c r="F4145" s="35">
        <v>22167639</v>
      </c>
    </row>
    <row r="4146" spans="1:6" x14ac:dyDescent="0.25">
      <c r="A4146">
        <v>900521357</v>
      </c>
      <c r="B4146" t="s">
        <v>175</v>
      </c>
      <c r="C4146">
        <v>43100</v>
      </c>
      <c r="D4146">
        <v>2017</v>
      </c>
      <c r="E4146" t="s">
        <v>316</v>
      </c>
      <c r="F4146" s="35">
        <v>89908174</v>
      </c>
    </row>
    <row r="4147" spans="1:6" x14ac:dyDescent="0.25">
      <c r="A4147">
        <v>900535441</v>
      </c>
      <c r="B4147" t="s">
        <v>308</v>
      </c>
      <c r="C4147">
        <v>42735</v>
      </c>
      <c r="D4147">
        <v>2016</v>
      </c>
      <c r="E4147" t="s">
        <v>316</v>
      </c>
      <c r="F4147" s="35">
        <v>60114686</v>
      </c>
    </row>
    <row r="4148" spans="1:6" x14ac:dyDescent="0.25">
      <c r="A4148">
        <v>900535441</v>
      </c>
      <c r="B4148" t="s">
        <v>308</v>
      </c>
      <c r="C4148">
        <v>43100</v>
      </c>
      <c r="D4148">
        <v>2017</v>
      </c>
      <c r="E4148" t="s">
        <v>316</v>
      </c>
      <c r="F4148" s="35">
        <v>44471811</v>
      </c>
    </row>
    <row r="4149" spans="1:6" x14ac:dyDescent="0.25">
      <c r="A4149">
        <v>900668954</v>
      </c>
      <c r="B4149" t="s">
        <v>387</v>
      </c>
      <c r="C4149">
        <v>42735</v>
      </c>
      <c r="D4149">
        <v>2016</v>
      </c>
      <c r="E4149" t="s">
        <v>316</v>
      </c>
      <c r="F4149" s="35">
        <v>7279057</v>
      </c>
    </row>
    <row r="4150" spans="1:6" x14ac:dyDescent="0.25">
      <c r="A4150">
        <v>900668954</v>
      </c>
      <c r="B4150" t="s">
        <v>387</v>
      </c>
      <c r="C4150">
        <v>43100</v>
      </c>
      <c r="D4150">
        <v>2017</v>
      </c>
      <c r="E4150" t="s">
        <v>316</v>
      </c>
      <c r="F4150" s="35">
        <v>15783403</v>
      </c>
    </row>
    <row r="4151" spans="1:6" x14ac:dyDescent="0.25">
      <c r="A4151">
        <v>900749166</v>
      </c>
      <c r="B4151" t="s">
        <v>182</v>
      </c>
      <c r="C4151">
        <v>42735</v>
      </c>
      <c r="D4151">
        <v>2016</v>
      </c>
      <c r="E4151" t="s">
        <v>316</v>
      </c>
      <c r="F4151" s="35">
        <v>197004847</v>
      </c>
    </row>
    <row r="4152" spans="1:6" x14ac:dyDescent="0.25">
      <c r="A4152">
        <v>900749166</v>
      </c>
      <c r="B4152" t="s">
        <v>182</v>
      </c>
      <c r="C4152">
        <v>43100</v>
      </c>
      <c r="D4152">
        <v>2017</v>
      </c>
      <c r="E4152" t="s">
        <v>316</v>
      </c>
      <c r="F4152" s="35">
        <v>440298649</v>
      </c>
    </row>
    <row r="4153" spans="1:6" x14ac:dyDescent="0.25">
      <c r="A4153">
        <v>900797732</v>
      </c>
      <c r="B4153" t="s">
        <v>181</v>
      </c>
      <c r="C4153">
        <v>42735</v>
      </c>
      <c r="D4153">
        <v>2016</v>
      </c>
      <c r="E4153" t="s">
        <v>316</v>
      </c>
      <c r="F4153" s="35">
        <v>65462428</v>
      </c>
    </row>
    <row r="4154" spans="1:6" x14ac:dyDescent="0.25">
      <c r="A4154">
        <v>900797732</v>
      </c>
      <c r="B4154" t="s">
        <v>181</v>
      </c>
      <c r="C4154">
        <v>42369</v>
      </c>
      <c r="D4154">
        <v>2015</v>
      </c>
      <c r="E4154" t="s">
        <v>316</v>
      </c>
      <c r="F4154" s="35">
        <v>4781969</v>
      </c>
    </row>
    <row r="4155" spans="1:6" x14ac:dyDescent="0.25">
      <c r="A4155">
        <v>900797732</v>
      </c>
      <c r="B4155" t="s">
        <v>181</v>
      </c>
      <c r="C4155">
        <v>43100</v>
      </c>
      <c r="D4155">
        <v>2017</v>
      </c>
      <c r="E4155" t="s">
        <v>316</v>
      </c>
      <c r="F4155" s="35">
        <v>162936474</v>
      </c>
    </row>
    <row r="4156" spans="1:6" x14ac:dyDescent="0.25">
      <c r="A4156">
        <v>900818642</v>
      </c>
      <c r="B4156" t="s">
        <v>169</v>
      </c>
      <c r="C4156">
        <v>42735</v>
      </c>
      <c r="D4156">
        <v>2016</v>
      </c>
      <c r="E4156" t="s">
        <v>316</v>
      </c>
      <c r="F4156" s="35">
        <v>59427221</v>
      </c>
    </row>
    <row r="4157" spans="1:6" x14ac:dyDescent="0.25">
      <c r="A4157">
        <v>900818642</v>
      </c>
      <c r="B4157" t="s">
        <v>169</v>
      </c>
      <c r="C4157">
        <v>43100</v>
      </c>
      <c r="D4157">
        <v>2017</v>
      </c>
      <c r="E4157" t="s">
        <v>316</v>
      </c>
      <c r="F4157" s="35">
        <v>183710316</v>
      </c>
    </row>
    <row r="4158" spans="1:6" x14ac:dyDescent="0.25">
      <c r="A4158">
        <v>800014246</v>
      </c>
      <c r="B4158" t="s">
        <v>332</v>
      </c>
      <c r="C4158">
        <v>42735</v>
      </c>
      <c r="D4158">
        <v>2016</v>
      </c>
      <c r="E4158" t="s">
        <v>317</v>
      </c>
      <c r="F4158" s="35">
        <v>163107469</v>
      </c>
    </row>
    <row r="4159" spans="1:6" x14ac:dyDescent="0.25">
      <c r="A4159">
        <v>800014246</v>
      </c>
      <c r="B4159" t="s">
        <v>332</v>
      </c>
      <c r="C4159">
        <v>43100</v>
      </c>
      <c r="D4159">
        <v>2017</v>
      </c>
      <c r="E4159" t="s">
        <v>317</v>
      </c>
      <c r="F4159" s="35">
        <v>278157368</v>
      </c>
    </row>
    <row r="4160" spans="1:6" x14ac:dyDescent="0.25">
      <c r="A4160">
        <v>800028455</v>
      </c>
      <c r="B4160" t="s">
        <v>0</v>
      </c>
      <c r="C4160">
        <v>42735</v>
      </c>
      <c r="D4160">
        <v>2016</v>
      </c>
      <c r="E4160" t="s">
        <v>317</v>
      </c>
      <c r="F4160" s="35">
        <v>4665989</v>
      </c>
    </row>
    <row r="4161" spans="1:6" x14ac:dyDescent="0.25">
      <c r="A4161">
        <v>800093117</v>
      </c>
      <c r="B4161" t="s">
        <v>334</v>
      </c>
      <c r="C4161">
        <v>42735</v>
      </c>
      <c r="D4161">
        <v>2016</v>
      </c>
      <c r="E4161" t="s">
        <v>317</v>
      </c>
      <c r="F4161" s="35">
        <v>496523081</v>
      </c>
    </row>
    <row r="4162" spans="1:6" x14ac:dyDescent="0.25">
      <c r="A4162">
        <v>800093117</v>
      </c>
      <c r="B4162" t="s">
        <v>334</v>
      </c>
      <c r="C4162">
        <v>43100</v>
      </c>
      <c r="D4162">
        <v>2017</v>
      </c>
      <c r="E4162" t="s">
        <v>317</v>
      </c>
      <c r="F4162" s="35">
        <v>1112938601</v>
      </c>
    </row>
    <row r="4163" spans="1:6" x14ac:dyDescent="0.25">
      <c r="A4163">
        <v>800094968</v>
      </c>
      <c r="B4163" t="s">
        <v>336</v>
      </c>
      <c r="C4163">
        <v>42735</v>
      </c>
      <c r="D4163">
        <v>2016</v>
      </c>
      <c r="E4163" t="s">
        <v>317</v>
      </c>
      <c r="F4163" s="35">
        <v>123036784</v>
      </c>
    </row>
    <row r="4164" spans="1:6" x14ac:dyDescent="0.25">
      <c r="A4164">
        <v>800094968</v>
      </c>
      <c r="B4164" t="s">
        <v>336</v>
      </c>
      <c r="C4164">
        <v>43100</v>
      </c>
      <c r="D4164">
        <v>2017</v>
      </c>
      <c r="E4164" t="s">
        <v>317</v>
      </c>
      <c r="F4164" s="35">
        <v>283570709</v>
      </c>
    </row>
    <row r="4165" spans="1:6" x14ac:dyDescent="0.25">
      <c r="A4165">
        <v>800095951</v>
      </c>
      <c r="B4165" t="s">
        <v>338</v>
      </c>
      <c r="C4165">
        <v>42735</v>
      </c>
      <c r="D4165">
        <v>2016</v>
      </c>
      <c r="E4165" t="s">
        <v>317</v>
      </c>
      <c r="F4165" s="35">
        <v>5805263</v>
      </c>
    </row>
    <row r="4166" spans="1:6" x14ac:dyDescent="0.25">
      <c r="A4166">
        <v>800095951</v>
      </c>
      <c r="B4166" t="s">
        <v>338</v>
      </c>
      <c r="C4166">
        <v>43100</v>
      </c>
      <c r="D4166">
        <v>2017</v>
      </c>
      <c r="E4166" t="s">
        <v>317</v>
      </c>
      <c r="F4166" s="35">
        <v>14087432</v>
      </c>
    </row>
    <row r="4167" spans="1:6" x14ac:dyDescent="0.25">
      <c r="A4167">
        <v>800140959</v>
      </c>
      <c r="B4167" t="s">
        <v>340</v>
      </c>
      <c r="C4167">
        <v>42735</v>
      </c>
      <c r="D4167">
        <v>2016</v>
      </c>
      <c r="E4167" t="s">
        <v>317</v>
      </c>
      <c r="F4167" s="35">
        <v>1271310</v>
      </c>
    </row>
    <row r="4168" spans="1:6" x14ac:dyDescent="0.25">
      <c r="A4168">
        <v>800140959</v>
      </c>
      <c r="B4168" t="s">
        <v>340</v>
      </c>
      <c r="C4168">
        <v>43100</v>
      </c>
      <c r="D4168">
        <v>2017</v>
      </c>
      <c r="E4168" t="s">
        <v>317</v>
      </c>
      <c r="F4168" s="35">
        <v>2056325</v>
      </c>
    </row>
    <row r="4169" spans="1:6" x14ac:dyDescent="0.25">
      <c r="A4169">
        <v>800173155</v>
      </c>
      <c r="B4169" t="s">
        <v>341</v>
      </c>
      <c r="C4169">
        <v>42735</v>
      </c>
      <c r="D4169">
        <v>2016</v>
      </c>
      <c r="E4169" t="s">
        <v>317</v>
      </c>
      <c r="F4169" s="35">
        <v>209601843</v>
      </c>
    </row>
    <row r="4170" spans="1:6" x14ac:dyDescent="0.25">
      <c r="A4170">
        <v>800173155</v>
      </c>
      <c r="B4170" t="s">
        <v>341</v>
      </c>
      <c r="C4170">
        <v>42369</v>
      </c>
      <c r="D4170">
        <v>2015</v>
      </c>
      <c r="E4170" t="s">
        <v>317</v>
      </c>
      <c r="F4170" s="35">
        <v>208753782</v>
      </c>
    </row>
    <row r="4171" spans="1:6" x14ac:dyDescent="0.25">
      <c r="A4171">
        <v>800173155</v>
      </c>
      <c r="B4171" t="s">
        <v>341</v>
      </c>
      <c r="C4171">
        <v>43100</v>
      </c>
      <c r="D4171">
        <v>2017</v>
      </c>
      <c r="E4171" t="s">
        <v>317</v>
      </c>
      <c r="F4171" s="35">
        <v>345763287</v>
      </c>
    </row>
    <row r="4172" spans="1:6" x14ac:dyDescent="0.25">
      <c r="A4172">
        <v>800182330</v>
      </c>
      <c r="B4172" t="s">
        <v>342</v>
      </c>
      <c r="C4172">
        <v>42735</v>
      </c>
      <c r="D4172">
        <v>2016</v>
      </c>
      <c r="E4172" t="s">
        <v>317</v>
      </c>
      <c r="F4172" s="35">
        <v>36671844</v>
      </c>
    </row>
    <row r="4173" spans="1:6" x14ac:dyDescent="0.25">
      <c r="A4173">
        <v>800182330</v>
      </c>
      <c r="B4173" t="s">
        <v>342</v>
      </c>
      <c r="C4173">
        <v>43100</v>
      </c>
      <c r="D4173">
        <v>2017</v>
      </c>
      <c r="E4173" t="s">
        <v>317</v>
      </c>
      <c r="F4173" s="35">
        <v>70208810</v>
      </c>
    </row>
    <row r="4174" spans="1:6" x14ac:dyDescent="0.25">
      <c r="A4174">
        <v>800185295</v>
      </c>
      <c r="B4174" t="s">
        <v>344</v>
      </c>
      <c r="C4174">
        <v>42735</v>
      </c>
      <c r="D4174">
        <v>2016</v>
      </c>
      <c r="E4174" t="s">
        <v>317</v>
      </c>
      <c r="F4174" s="35">
        <v>267383008</v>
      </c>
    </row>
    <row r="4175" spans="1:6" x14ac:dyDescent="0.25">
      <c r="A4175">
        <v>800185295</v>
      </c>
      <c r="B4175" t="s">
        <v>344</v>
      </c>
      <c r="C4175">
        <v>42369</v>
      </c>
      <c r="D4175">
        <v>2015</v>
      </c>
      <c r="E4175" t="s">
        <v>317</v>
      </c>
      <c r="F4175" s="35">
        <v>94210848</v>
      </c>
    </row>
    <row r="4176" spans="1:6" x14ac:dyDescent="0.25">
      <c r="A4176">
        <v>800185295</v>
      </c>
      <c r="B4176" t="s">
        <v>344</v>
      </c>
      <c r="C4176">
        <v>43100</v>
      </c>
      <c r="D4176">
        <v>2017</v>
      </c>
      <c r="E4176" t="s">
        <v>317</v>
      </c>
      <c r="F4176" s="35">
        <v>520661707</v>
      </c>
    </row>
    <row r="4177" spans="1:6" x14ac:dyDescent="0.25">
      <c r="A4177">
        <v>800200598</v>
      </c>
      <c r="B4177" t="s">
        <v>345</v>
      </c>
      <c r="C4177">
        <v>42735</v>
      </c>
      <c r="D4177">
        <v>2016</v>
      </c>
      <c r="E4177" t="s">
        <v>317</v>
      </c>
      <c r="F4177" s="35">
        <v>140653428</v>
      </c>
    </row>
    <row r="4178" spans="1:6" x14ac:dyDescent="0.25">
      <c r="A4178">
        <v>800200598</v>
      </c>
      <c r="B4178" t="s">
        <v>345</v>
      </c>
      <c r="C4178">
        <v>43100</v>
      </c>
      <c r="D4178">
        <v>2017</v>
      </c>
      <c r="E4178" t="s">
        <v>317</v>
      </c>
      <c r="F4178" s="35">
        <v>393005974</v>
      </c>
    </row>
    <row r="4179" spans="1:6" x14ac:dyDescent="0.25">
      <c r="A4179">
        <v>800208146</v>
      </c>
      <c r="B4179" t="s">
        <v>346</v>
      </c>
      <c r="C4179">
        <v>42735</v>
      </c>
      <c r="D4179">
        <v>2016</v>
      </c>
      <c r="E4179" t="s">
        <v>317</v>
      </c>
      <c r="F4179" s="35">
        <v>59481949</v>
      </c>
    </row>
    <row r="4180" spans="1:6" x14ac:dyDescent="0.25">
      <c r="A4180">
        <v>800208146</v>
      </c>
      <c r="B4180" t="s">
        <v>346</v>
      </c>
      <c r="C4180">
        <v>43100</v>
      </c>
      <c r="D4180">
        <v>2017</v>
      </c>
      <c r="E4180" t="s">
        <v>317</v>
      </c>
      <c r="F4180" s="35">
        <v>79846241</v>
      </c>
    </row>
    <row r="4181" spans="1:6" x14ac:dyDescent="0.25">
      <c r="A4181">
        <v>800233881</v>
      </c>
      <c r="B4181" t="s">
        <v>161</v>
      </c>
      <c r="C4181">
        <v>42735</v>
      </c>
      <c r="D4181">
        <v>2016</v>
      </c>
      <c r="E4181" t="s">
        <v>317</v>
      </c>
      <c r="F4181" s="35">
        <v>195154815</v>
      </c>
    </row>
    <row r="4182" spans="1:6" x14ac:dyDescent="0.25">
      <c r="A4182">
        <v>800233881</v>
      </c>
      <c r="B4182" t="s">
        <v>161</v>
      </c>
      <c r="C4182">
        <v>43100</v>
      </c>
      <c r="D4182">
        <v>2017</v>
      </c>
      <c r="E4182" t="s">
        <v>317</v>
      </c>
      <c r="F4182" s="35">
        <v>430901553</v>
      </c>
    </row>
    <row r="4183" spans="1:6" x14ac:dyDescent="0.25">
      <c r="A4183">
        <v>800240724</v>
      </c>
      <c r="B4183" t="s">
        <v>348</v>
      </c>
      <c r="C4183">
        <v>42735</v>
      </c>
      <c r="D4183">
        <v>2016</v>
      </c>
      <c r="E4183" t="s">
        <v>317</v>
      </c>
      <c r="F4183" s="35">
        <v>18081579</v>
      </c>
    </row>
    <row r="4184" spans="1:6" x14ac:dyDescent="0.25">
      <c r="A4184">
        <v>800240724</v>
      </c>
      <c r="B4184" t="s">
        <v>348</v>
      </c>
      <c r="C4184">
        <v>43100</v>
      </c>
      <c r="D4184">
        <v>2017</v>
      </c>
      <c r="E4184" t="s">
        <v>317</v>
      </c>
      <c r="F4184" s="35">
        <v>35690398</v>
      </c>
    </row>
    <row r="4185" spans="1:6" x14ac:dyDescent="0.25">
      <c r="A4185">
        <v>811032292</v>
      </c>
      <c r="B4185" t="s">
        <v>349</v>
      </c>
      <c r="C4185">
        <v>42735</v>
      </c>
      <c r="D4185">
        <v>2016</v>
      </c>
      <c r="E4185" t="s">
        <v>317</v>
      </c>
      <c r="F4185" s="35">
        <v>12364437</v>
      </c>
    </row>
    <row r="4186" spans="1:6" x14ac:dyDescent="0.25">
      <c r="A4186">
        <v>811032292</v>
      </c>
      <c r="B4186" t="s">
        <v>349</v>
      </c>
      <c r="C4186">
        <v>43100</v>
      </c>
      <c r="D4186">
        <v>2017</v>
      </c>
      <c r="E4186" t="s">
        <v>317</v>
      </c>
      <c r="F4186" s="35">
        <v>23242809</v>
      </c>
    </row>
    <row r="4187" spans="1:6" x14ac:dyDescent="0.25">
      <c r="A4187">
        <v>830023542</v>
      </c>
      <c r="B4187" t="s">
        <v>146</v>
      </c>
      <c r="C4187">
        <v>42735</v>
      </c>
      <c r="D4187">
        <v>2016</v>
      </c>
      <c r="E4187" t="s">
        <v>317</v>
      </c>
      <c r="F4187" s="35">
        <v>114694241</v>
      </c>
    </row>
    <row r="4188" spans="1:6" x14ac:dyDescent="0.25">
      <c r="A4188">
        <v>830023542</v>
      </c>
      <c r="B4188" t="s">
        <v>146</v>
      </c>
      <c r="C4188">
        <v>42369</v>
      </c>
      <c r="D4188">
        <v>2015</v>
      </c>
      <c r="E4188" t="s">
        <v>317</v>
      </c>
      <c r="F4188" s="35">
        <v>128537344</v>
      </c>
    </row>
    <row r="4189" spans="1:6" x14ac:dyDescent="0.25">
      <c r="A4189">
        <v>830023542</v>
      </c>
      <c r="B4189" t="s">
        <v>146</v>
      </c>
      <c r="C4189">
        <v>43100</v>
      </c>
      <c r="D4189">
        <v>2017</v>
      </c>
      <c r="E4189" t="s">
        <v>317</v>
      </c>
      <c r="F4189" s="35">
        <v>147200567</v>
      </c>
    </row>
    <row r="4190" spans="1:6" x14ac:dyDescent="0.25">
      <c r="A4190">
        <v>830058272</v>
      </c>
      <c r="B4190" t="s">
        <v>352</v>
      </c>
      <c r="C4190">
        <v>42735</v>
      </c>
      <c r="D4190">
        <v>2016</v>
      </c>
      <c r="E4190" t="s">
        <v>317</v>
      </c>
      <c r="F4190" s="35">
        <v>29386612</v>
      </c>
    </row>
    <row r="4191" spans="1:6" x14ac:dyDescent="0.25">
      <c r="A4191">
        <v>830058272</v>
      </c>
      <c r="B4191" t="s">
        <v>352</v>
      </c>
      <c r="C4191">
        <v>42369</v>
      </c>
      <c r="D4191">
        <v>2015</v>
      </c>
      <c r="E4191" t="s">
        <v>317</v>
      </c>
      <c r="F4191" s="35">
        <v>25003935</v>
      </c>
    </row>
    <row r="4192" spans="1:6" x14ac:dyDescent="0.25">
      <c r="A4192">
        <v>830058272</v>
      </c>
      <c r="B4192" t="s">
        <v>352</v>
      </c>
      <c r="C4192">
        <v>43100</v>
      </c>
      <c r="D4192">
        <v>2017</v>
      </c>
      <c r="E4192" t="s">
        <v>317</v>
      </c>
      <c r="F4192" s="35">
        <v>59474463</v>
      </c>
    </row>
    <row r="4193" spans="1:6" x14ac:dyDescent="0.25">
      <c r="A4193">
        <v>830094920</v>
      </c>
      <c r="B4193" t="s">
        <v>350</v>
      </c>
      <c r="C4193">
        <v>42735</v>
      </c>
      <c r="D4193">
        <v>2016</v>
      </c>
      <c r="E4193" t="s">
        <v>317</v>
      </c>
      <c r="F4193" s="35">
        <v>332117247</v>
      </c>
    </row>
    <row r="4194" spans="1:6" x14ac:dyDescent="0.25">
      <c r="A4194">
        <v>830094920</v>
      </c>
      <c r="B4194" t="s">
        <v>350</v>
      </c>
      <c r="C4194">
        <v>43100</v>
      </c>
      <c r="D4194">
        <v>2017</v>
      </c>
      <c r="E4194" t="s">
        <v>317</v>
      </c>
      <c r="F4194" s="35">
        <v>677629928</v>
      </c>
    </row>
    <row r="4195" spans="1:6" x14ac:dyDescent="0.25">
      <c r="A4195">
        <v>830097620</v>
      </c>
      <c r="B4195" t="s">
        <v>290</v>
      </c>
      <c r="C4195">
        <v>42735</v>
      </c>
      <c r="D4195">
        <v>2016</v>
      </c>
      <c r="E4195" t="s">
        <v>317</v>
      </c>
      <c r="F4195" s="35">
        <v>16619154</v>
      </c>
    </row>
    <row r="4196" spans="1:6" x14ac:dyDescent="0.25">
      <c r="A4196">
        <v>830097620</v>
      </c>
      <c r="B4196" t="s">
        <v>290</v>
      </c>
      <c r="C4196">
        <v>43100</v>
      </c>
      <c r="D4196">
        <v>2017</v>
      </c>
      <c r="E4196" t="s">
        <v>317</v>
      </c>
      <c r="F4196" s="35">
        <v>28271472</v>
      </c>
    </row>
    <row r="4197" spans="1:6" x14ac:dyDescent="0.25">
      <c r="A4197">
        <v>830116629</v>
      </c>
      <c r="B4197" t="s">
        <v>354</v>
      </c>
      <c r="C4197">
        <v>42735</v>
      </c>
      <c r="D4197">
        <v>2016</v>
      </c>
      <c r="E4197" t="s">
        <v>317</v>
      </c>
      <c r="F4197" s="35">
        <v>9358851</v>
      </c>
    </row>
    <row r="4198" spans="1:6" x14ac:dyDescent="0.25">
      <c r="A4198">
        <v>830116629</v>
      </c>
      <c r="B4198" t="s">
        <v>354</v>
      </c>
      <c r="C4198">
        <v>43100</v>
      </c>
      <c r="D4198">
        <v>2017</v>
      </c>
      <c r="E4198" t="s">
        <v>317</v>
      </c>
      <c r="F4198" s="35">
        <v>19561077</v>
      </c>
    </row>
    <row r="4199" spans="1:6" x14ac:dyDescent="0.25">
      <c r="A4199">
        <v>830124992</v>
      </c>
      <c r="B4199" t="s">
        <v>357</v>
      </c>
      <c r="C4199">
        <v>42735</v>
      </c>
      <c r="D4199">
        <v>2016</v>
      </c>
      <c r="E4199" t="s">
        <v>317</v>
      </c>
      <c r="F4199" s="35">
        <v>5759803</v>
      </c>
    </row>
    <row r="4200" spans="1:6" x14ac:dyDescent="0.25">
      <c r="A4200">
        <v>830124992</v>
      </c>
      <c r="B4200" t="s">
        <v>357</v>
      </c>
      <c r="C4200">
        <v>42369</v>
      </c>
      <c r="D4200">
        <v>2015</v>
      </c>
      <c r="E4200" t="s">
        <v>317</v>
      </c>
      <c r="F4200" s="35">
        <v>7062758</v>
      </c>
    </row>
    <row r="4201" spans="1:6" x14ac:dyDescent="0.25">
      <c r="A4201">
        <v>830124992</v>
      </c>
      <c r="B4201" t="s">
        <v>357</v>
      </c>
      <c r="C4201">
        <v>43100</v>
      </c>
      <c r="D4201">
        <v>2017</v>
      </c>
      <c r="E4201" t="s">
        <v>317</v>
      </c>
      <c r="F4201" s="35">
        <v>11564296</v>
      </c>
    </row>
    <row r="4202" spans="1:6" x14ac:dyDescent="0.25">
      <c r="A4202">
        <v>860000656</v>
      </c>
      <c r="B4202" t="s">
        <v>221</v>
      </c>
      <c r="C4202">
        <v>42735</v>
      </c>
      <c r="D4202">
        <v>2016</v>
      </c>
      <c r="E4202" t="s">
        <v>317</v>
      </c>
      <c r="F4202" s="35">
        <v>70096177</v>
      </c>
    </row>
    <row r="4203" spans="1:6" x14ac:dyDescent="0.25">
      <c r="A4203">
        <v>860000656</v>
      </c>
      <c r="B4203" t="s">
        <v>221</v>
      </c>
      <c r="C4203">
        <v>42369</v>
      </c>
      <c r="D4203">
        <v>2015</v>
      </c>
      <c r="E4203" t="s">
        <v>317</v>
      </c>
      <c r="F4203" s="35">
        <v>81612273</v>
      </c>
    </row>
    <row r="4204" spans="1:6" x14ac:dyDescent="0.25">
      <c r="A4204">
        <v>860000656</v>
      </c>
      <c r="B4204" t="s">
        <v>221</v>
      </c>
      <c r="C4204">
        <v>43100</v>
      </c>
      <c r="D4204">
        <v>2017</v>
      </c>
      <c r="E4204" t="s">
        <v>317</v>
      </c>
      <c r="F4204" s="35">
        <v>144531105</v>
      </c>
    </row>
    <row r="4205" spans="1:6" x14ac:dyDescent="0.25">
      <c r="A4205">
        <v>860001986</v>
      </c>
      <c r="B4205" t="s">
        <v>293</v>
      </c>
      <c r="C4205">
        <v>42735</v>
      </c>
      <c r="D4205">
        <v>2016</v>
      </c>
      <c r="E4205" t="s">
        <v>317</v>
      </c>
      <c r="F4205" s="35">
        <v>10404961</v>
      </c>
    </row>
    <row r="4206" spans="1:6" x14ac:dyDescent="0.25">
      <c r="A4206">
        <v>860001986</v>
      </c>
      <c r="B4206" t="s">
        <v>293</v>
      </c>
      <c r="C4206">
        <v>43100</v>
      </c>
      <c r="D4206">
        <v>2017</v>
      </c>
      <c r="E4206" t="s">
        <v>317</v>
      </c>
      <c r="F4206" s="35">
        <v>22705001</v>
      </c>
    </row>
    <row r="4207" spans="1:6" x14ac:dyDescent="0.25">
      <c r="A4207">
        <v>860002837</v>
      </c>
      <c r="B4207" t="s">
        <v>227</v>
      </c>
      <c r="C4207">
        <v>42735</v>
      </c>
      <c r="D4207">
        <v>2016</v>
      </c>
      <c r="E4207" t="s">
        <v>317</v>
      </c>
      <c r="F4207" s="35">
        <v>120121122</v>
      </c>
    </row>
    <row r="4208" spans="1:6" x14ac:dyDescent="0.25">
      <c r="A4208">
        <v>860002837</v>
      </c>
      <c r="B4208" t="s">
        <v>227</v>
      </c>
      <c r="C4208">
        <v>42369</v>
      </c>
      <c r="D4208">
        <v>2015</v>
      </c>
      <c r="E4208" t="s">
        <v>317</v>
      </c>
      <c r="F4208" s="35">
        <v>137290672</v>
      </c>
    </row>
    <row r="4209" spans="1:6" x14ac:dyDescent="0.25">
      <c r="A4209">
        <v>860002837</v>
      </c>
      <c r="B4209" t="s">
        <v>227</v>
      </c>
      <c r="C4209">
        <v>43100</v>
      </c>
      <c r="D4209">
        <v>2017</v>
      </c>
      <c r="E4209" t="s">
        <v>317</v>
      </c>
      <c r="F4209" s="35">
        <v>168785522</v>
      </c>
    </row>
    <row r="4210" spans="1:6" x14ac:dyDescent="0.25">
      <c r="A4210">
        <v>860009250</v>
      </c>
      <c r="B4210" t="s">
        <v>362</v>
      </c>
      <c r="C4210">
        <v>42735</v>
      </c>
      <c r="D4210">
        <v>2016</v>
      </c>
      <c r="E4210" t="s">
        <v>317</v>
      </c>
      <c r="F4210" s="35">
        <v>1134720</v>
      </c>
    </row>
    <row r="4211" spans="1:6" x14ac:dyDescent="0.25">
      <c r="A4211">
        <v>860009250</v>
      </c>
      <c r="B4211" t="s">
        <v>362</v>
      </c>
      <c r="C4211">
        <v>43100</v>
      </c>
      <c r="D4211">
        <v>2017</v>
      </c>
      <c r="E4211" t="s">
        <v>317</v>
      </c>
      <c r="F4211" s="35">
        <v>2296951</v>
      </c>
    </row>
    <row r="4212" spans="1:6" x14ac:dyDescent="0.25">
      <c r="A4212">
        <v>860014285</v>
      </c>
      <c r="B4212" t="s">
        <v>356</v>
      </c>
      <c r="C4212">
        <v>42735</v>
      </c>
      <c r="D4212">
        <v>2016</v>
      </c>
      <c r="E4212" t="s">
        <v>317</v>
      </c>
      <c r="F4212" s="35">
        <v>938961</v>
      </c>
    </row>
    <row r="4213" spans="1:6" x14ac:dyDescent="0.25">
      <c r="A4213">
        <v>860014285</v>
      </c>
      <c r="B4213" t="s">
        <v>356</v>
      </c>
      <c r="C4213">
        <v>43100</v>
      </c>
      <c r="D4213">
        <v>2017</v>
      </c>
      <c r="E4213" t="s">
        <v>317</v>
      </c>
      <c r="F4213" s="35">
        <v>2179050</v>
      </c>
    </row>
    <row r="4214" spans="1:6" x14ac:dyDescent="0.25">
      <c r="A4214">
        <v>860031361</v>
      </c>
      <c r="B4214" t="s">
        <v>297</v>
      </c>
      <c r="C4214">
        <v>42735</v>
      </c>
      <c r="D4214">
        <v>2016</v>
      </c>
      <c r="E4214" t="s">
        <v>317</v>
      </c>
      <c r="F4214" s="35">
        <v>25043511</v>
      </c>
    </row>
    <row r="4215" spans="1:6" x14ac:dyDescent="0.25">
      <c r="A4215">
        <v>860031361</v>
      </c>
      <c r="B4215" t="s">
        <v>297</v>
      </c>
      <c r="C4215">
        <v>43100</v>
      </c>
      <c r="D4215">
        <v>2017</v>
      </c>
      <c r="E4215" t="s">
        <v>317</v>
      </c>
      <c r="F4215" s="35">
        <v>58480347</v>
      </c>
    </row>
    <row r="4216" spans="1:6" x14ac:dyDescent="0.25">
      <c r="A4216">
        <v>860035996</v>
      </c>
      <c r="B4216" t="s">
        <v>229</v>
      </c>
      <c r="C4216">
        <v>42735</v>
      </c>
      <c r="D4216">
        <v>2016</v>
      </c>
      <c r="E4216" t="s">
        <v>317</v>
      </c>
      <c r="F4216" s="35">
        <v>8471313</v>
      </c>
    </row>
    <row r="4217" spans="1:6" x14ac:dyDescent="0.25">
      <c r="A4217">
        <v>860035996</v>
      </c>
      <c r="B4217" t="s">
        <v>229</v>
      </c>
      <c r="C4217">
        <v>42369</v>
      </c>
      <c r="D4217">
        <v>2015</v>
      </c>
      <c r="E4217" t="s">
        <v>317</v>
      </c>
      <c r="F4217" s="35">
        <v>8301043</v>
      </c>
    </row>
    <row r="4218" spans="1:6" x14ac:dyDescent="0.25">
      <c r="A4218">
        <v>860035996</v>
      </c>
      <c r="B4218" t="s">
        <v>229</v>
      </c>
      <c r="C4218">
        <v>43100</v>
      </c>
      <c r="D4218">
        <v>2017</v>
      </c>
      <c r="E4218" t="s">
        <v>317</v>
      </c>
      <c r="F4218" s="35">
        <v>14596806</v>
      </c>
    </row>
    <row r="4219" spans="1:6" x14ac:dyDescent="0.25">
      <c r="A4219">
        <v>860058070</v>
      </c>
      <c r="B4219" t="s">
        <v>364</v>
      </c>
      <c r="C4219">
        <v>42735</v>
      </c>
      <c r="D4219">
        <v>2016</v>
      </c>
      <c r="E4219" t="s">
        <v>317</v>
      </c>
      <c r="F4219" s="35">
        <v>1069371422</v>
      </c>
    </row>
    <row r="4220" spans="1:6" x14ac:dyDescent="0.25">
      <c r="A4220">
        <v>860058070</v>
      </c>
      <c r="B4220" t="s">
        <v>364</v>
      </c>
      <c r="C4220">
        <v>42369</v>
      </c>
      <c r="D4220">
        <v>2015</v>
      </c>
      <c r="E4220" t="s">
        <v>317</v>
      </c>
      <c r="F4220" s="35">
        <v>807210611</v>
      </c>
    </row>
    <row r="4221" spans="1:6" x14ac:dyDescent="0.25">
      <c r="A4221">
        <v>860058070</v>
      </c>
      <c r="B4221" t="s">
        <v>364</v>
      </c>
      <c r="C4221">
        <v>43100</v>
      </c>
      <c r="D4221">
        <v>2017</v>
      </c>
      <c r="E4221" t="s">
        <v>317</v>
      </c>
      <c r="F4221" s="35">
        <v>1138575406</v>
      </c>
    </row>
    <row r="4222" spans="1:6" x14ac:dyDescent="0.25">
      <c r="A4222">
        <v>860059851</v>
      </c>
      <c r="B4222" t="s">
        <v>365</v>
      </c>
      <c r="C4222">
        <v>42735</v>
      </c>
      <c r="D4222">
        <v>2016</v>
      </c>
      <c r="E4222" t="s">
        <v>317</v>
      </c>
      <c r="F4222" s="35">
        <v>8749372</v>
      </c>
    </row>
    <row r="4223" spans="1:6" x14ac:dyDescent="0.25">
      <c r="A4223">
        <v>860059851</v>
      </c>
      <c r="B4223" t="s">
        <v>365</v>
      </c>
      <c r="C4223">
        <v>42369</v>
      </c>
      <c r="D4223">
        <v>2015</v>
      </c>
      <c r="E4223" t="s">
        <v>317</v>
      </c>
      <c r="F4223" s="35">
        <v>6566782</v>
      </c>
    </row>
    <row r="4224" spans="1:6" x14ac:dyDescent="0.25">
      <c r="A4224">
        <v>860059851</v>
      </c>
      <c r="B4224" t="s">
        <v>365</v>
      </c>
      <c r="C4224">
        <v>43100</v>
      </c>
      <c r="D4224">
        <v>2017</v>
      </c>
      <c r="E4224" t="s">
        <v>317</v>
      </c>
      <c r="F4224" s="35">
        <v>17841699</v>
      </c>
    </row>
    <row r="4225" spans="1:6" x14ac:dyDescent="0.25">
      <c r="A4225">
        <v>860067697</v>
      </c>
      <c r="B4225" t="s">
        <v>359</v>
      </c>
      <c r="C4225">
        <v>42735</v>
      </c>
      <c r="D4225">
        <v>2016</v>
      </c>
      <c r="E4225" t="s">
        <v>317</v>
      </c>
      <c r="F4225" s="35">
        <v>55817889</v>
      </c>
    </row>
    <row r="4226" spans="1:6" x14ac:dyDescent="0.25">
      <c r="A4226">
        <v>860067697</v>
      </c>
      <c r="B4226" t="s">
        <v>359</v>
      </c>
      <c r="C4226">
        <v>43100</v>
      </c>
      <c r="D4226">
        <v>2017</v>
      </c>
      <c r="E4226" t="s">
        <v>317</v>
      </c>
      <c r="F4226" s="35">
        <v>119394965</v>
      </c>
    </row>
    <row r="4227" spans="1:6" x14ac:dyDescent="0.25">
      <c r="A4227">
        <v>860077099</v>
      </c>
      <c r="B4227" t="s">
        <v>371</v>
      </c>
      <c r="C4227">
        <v>42735</v>
      </c>
      <c r="D4227">
        <v>2016</v>
      </c>
      <c r="E4227" t="s">
        <v>317</v>
      </c>
      <c r="F4227" s="35">
        <v>1972509</v>
      </c>
    </row>
    <row r="4228" spans="1:6" x14ac:dyDescent="0.25">
      <c r="A4228">
        <v>860077099</v>
      </c>
      <c r="B4228" t="s">
        <v>371</v>
      </c>
      <c r="C4228">
        <v>43100</v>
      </c>
      <c r="D4228">
        <v>2017</v>
      </c>
      <c r="E4228" t="s">
        <v>317</v>
      </c>
      <c r="F4228" s="35">
        <v>2487740</v>
      </c>
    </row>
    <row r="4229" spans="1:6" x14ac:dyDescent="0.25">
      <c r="A4229">
        <v>860078977</v>
      </c>
      <c r="B4229" t="s">
        <v>144</v>
      </c>
      <c r="C4229">
        <v>42735</v>
      </c>
      <c r="D4229">
        <v>2016</v>
      </c>
      <c r="E4229" t="s">
        <v>317</v>
      </c>
      <c r="F4229" s="35">
        <v>1027800</v>
      </c>
    </row>
    <row r="4230" spans="1:6" x14ac:dyDescent="0.25">
      <c r="A4230">
        <v>860354402</v>
      </c>
      <c r="B4230" t="s">
        <v>295</v>
      </c>
      <c r="C4230">
        <v>42735</v>
      </c>
      <c r="D4230">
        <v>2016</v>
      </c>
      <c r="E4230" t="s">
        <v>317</v>
      </c>
      <c r="F4230" s="35">
        <v>571414</v>
      </c>
    </row>
    <row r="4231" spans="1:6" x14ac:dyDescent="0.25">
      <c r="A4231">
        <v>860354402</v>
      </c>
      <c r="B4231" t="s">
        <v>295</v>
      </c>
      <c r="C4231">
        <v>43100</v>
      </c>
      <c r="D4231">
        <v>2017</v>
      </c>
      <c r="E4231" t="s">
        <v>317</v>
      </c>
      <c r="F4231" s="35">
        <v>148261</v>
      </c>
    </row>
    <row r="4232" spans="1:6" x14ac:dyDescent="0.25">
      <c r="A4232">
        <v>860505064</v>
      </c>
      <c r="B4232" t="s">
        <v>361</v>
      </c>
      <c r="C4232">
        <v>42735</v>
      </c>
      <c r="D4232">
        <v>2016</v>
      </c>
      <c r="E4232" t="s">
        <v>317</v>
      </c>
      <c r="F4232" s="35">
        <v>3917097</v>
      </c>
    </row>
    <row r="4233" spans="1:6" x14ac:dyDescent="0.25">
      <c r="A4233">
        <v>860505064</v>
      </c>
      <c r="B4233" t="s">
        <v>361</v>
      </c>
      <c r="C4233">
        <v>43100</v>
      </c>
      <c r="D4233">
        <v>2017</v>
      </c>
      <c r="E4233" t="s">
        <v>317</v>
      </c>
      <c r="F4233" s="35">
        <v>8000786</v>
      </c>
    </row>
    <row r="4234" spans="1:6" x14ac:dyDescent="0.25">
      <c r="A4234">
        <v>860510628</v>
      </c>
      <c r="B4234" t="s">
        <v>373</v>
      </c>
      <c r="C4234">
        <v>42735</v>
      </c>
      <c r="D4234">
        <v>2016</v>
      </c>
      <c r="E4234" t="s">
        <v>317</v>
      </c>
      <c r="F4234" s="35">
        <v>6063062</v>
      </c>
    </row>
    <row r="4235" spans="1:6" x14ac:dyDescent="0.25">
      <c r="A4235">
        <v>860510628</v>
      </c>
      <c r="B4235" t="s">
        <v>373</v>
      </c>
      <c r="C4235">
        <v>42369</v>
      </c>
      <c r="D4235">
        <v>2015</v>
      </c>
      <c r="E4235" t="s">
        <v>317</v>
      </c>
      <c r="F4235" s="35">
        <v>16580627</v>
      </c>
    </row>
    <row r="4236" spans="1:6" x14ac:dyDescent="0.25">
      <c r="A4236">
        <v>860510628</v>
      </c>
      <c r="B4236" t="s">
        <v>373</v>
      </c>
      <c r="C4236">
        <v>43100</v>
      </c>
      <c r="D4236">
        <v>2017</v>
      </c>
      <c r="E4236" t="s">
        <v>317</v>
      </c>
      <c r="F4236" s="35">
        <v>7571027</v>
      </c>
    </row>
    <row r="4237" spans="1:6" x14ac:dyDescent="0.25">
      <c r="A4237">
        <v>860515523</v>
      </c>
      <c r="B4237" t="s">
        <v>231</v>
      </c>
      <c r="C4237">
        <v>42735</v>
      </c>
      <c r="D4237">
        <v>2016</v>
      </c>
      <c r="E4237" t="s">
        <v>317</v>
      </c>
      <c r="F4237" s="35">
        <v>43515207</v>
      </c>
    </row>
    <row r="4238" spans="1:6" x14ac:dyDescent="0.25">
      <c r="A4238">
        <v>860515523</v>
      </c>
      <c r="B4238" t="s">
        <v>231</v>
      </c>
      <c r="C4238">
        <v>42369</v>
      </c>
      <c r="D4238">
        <v>2015</v>
      </c>
      <c r="E4238" t="s">
        <v>317</v>
      </c>
      <c r="F4238" s="35">
        <v>52569543</v>
      </c>
    </row>
    <row r="4239" spans="1:6" x14ac:dyDescent="0.25">
      <c r="A4239">
        <v>860515523</v>
      </c>
      <c r="B4239" t="s">
        <v>231</v>
      </c>
      <c r="C4239">
        <v>43100</v>
      </c>
      <c r="D4239">
        <v>2017</v>
      </c>
      <c r="E4239" t="s">
        <v>317</v>
      </c>
      <c r="F4239" s="35">
        <v>124004602</v>
      </c>
    </row>
    <row r="4240" spans="1:6" x14ac:dyDescent="0.25">
      <c r="A4240">
        <v>860527800</v>
      </c>
      <c r="B4240" t="s">
        <v>296</v>
      </c>
      <c r="C4240">
        <v>42735</v>
      </c>
      <c r="D4240">
        <v>2016</v>
      </c>
      <c r="E4240" t="s">
        <v>317</v>
      </c>
      <c r="F4240" s="35">
        <v>54603612</v>
      </c>
    </row>
    <row r="4241" spans="1:6" x14ac:dyDescent="0.25">
      <c r="A4241">
        <v>860527800</v>
      </c>
      <c r="B4241" t="s">
        <v>296</v>
      </c>
      <c r="C4241">
        <v>43100</v>
      </c>
      <c r="D4241">
        <v>2017</v>
      </c>
      <c r="E4241" t="s">
        <v>317</v>
      </c>
      <c r="F4241" s="35">
        <v>94746246</v>
      </c>
    </row>
    <row r="4242" spans="1:6" x14ac:dyDescent="0.25">
      <c r="A4242">
        <v>860532790</v>
      </c>
      <c r="B4242" t="s">
        <v>374</v>
      </c>
      <c r="C4242">
        <v>42735</v>
      </c>
      <c r="D4242">
        <v>2016</v>
      </c>
      <c r="E4242" t="s">
        <v>317</v>
      </c>
      <c r="F4242" s="35">
        <v>5903944</v>
      </c>
    </row>
    <row r="4243" spans="1:6" x14ac:dyDescent="0.25">
      <c r="A4243">
        <v>860532790</v>
      </c>
      <c r="B4243" t="s">
        <v>374</v>
      </c>
      <c r="C4243">
        <v>43100</v>
      </c>
      <c r="D4243">
        <v>2017</v>
      </c>
      <c r="E4243" t="s">
        <v>317</v>
      </c>
      <c r="F4243" s="35">
        <v>12226514</v>
      </c>
    </row>
    <row r="4244" spans="1:6" x14ac:dyDescent="0.25">
      <c r="A4244">
        <v>890205645</v>
      </c>
      <c r="B4244" t="s">
        <v>166</v>
      </c>
      <c r="C4244">
        <v>42735</v>
      </c>
      <c r="D4244">
        <v>2016</v>
      </c>
      <c r="E4244" t="s">
        <v>317</v>
      </c>
      <c r="F4244" s="35">
        <v>651060709</v>
      </c>
    </row>
    <row r="4245" spans="1:6" x14ac:dyDescent="0.25">
      <c r="A4245">
        <v>890205645</v>
      </c>
      <c r="B4245" t="s">
        <v>166</v>
      </c>
      <c r="C4245">
        <v>43100</v>
      </c>
      <c r="D4245">
        <v>2017</v>
      </c>
      <c r="E4245" t="s">
        <v>317</v>
      </c>
      <c r="F4245" s="35">
        <v>1421454452</v>
      </c>
    </row>
    <row r="4246" spans="1:6" x14ac:dyDescent="0.25">
      <c r="A4246">
        <v>890312765</v>
      </c>
      <c r="B4246" t="s">
        <v>363</v>
      </c>
      <c r="C4246">
        <v>42735</v>
      </c>
      <c r="D4246">
        <v>2016</v>
      </c>
      <c r="E4246" t="s">
        <v>317</v>
      </c>
      <c r="F4246" s="35">
        <v>47235444</v>
      </c>
    </row>
    <row r="4247" spans="1:6" x14ac:dyDescent="0.25">
      <c r="A4247">
        <v>890312765</v>
      </c>
      <c r="B4247" t="s">
        <v>363</v>
      </c>
      <c r="C4247">
        <v>43100</v>
      </c>
      <c r="D4247">
        <v>2017</v>
      </c>
      <c r="E4247" t="s">
        <v>317</v>
      </c>
      <c r="F4247" s="35">
        <v>99202341</v>
      </c>
    </row>
    <row r="4248" spans="1:6" x14ac:dyDescent="0.25">
      <c r="A4248">
        <v>890806999</v>
      </c>
      <c r="B4248" t="s">
        <v>366</v>
      </c>
      <c r="C4248">
        <v>42735</v>
      </c>
      <c r="D4248">
        <v>2016</v>
      </c>
      <c r="E4248" t="s">
        <v>317</v>
      </c>
      <c r="F4248" s="35">
        <v>12158042</v>
      </c>
    </row>
    <row r="4249" spans="1:6" x14ac:dyDescent="0.25">
      <c r="A4249">
        <v>890806999</v>
      </c>
      <c r="B4249" t="s">
        <v>366</v>
      </c>
      <c r="C4249">
        <v>43100</v>
      </c>
      <c r="D4249">
        <v>2017</v>
      </c>
      <c r="E4249" t="s">
        <v>317</v>
      </c>
      <c r="F4249" s="35">
        <v>24101764</v>
      </c>
    </row>
    <row r="4250" spans="1:6" x14ac:dyDescent="0.25">
      <c r="A4250">
        <v>890903035</v>
      </c>
      <c r="B4250" t="s">
        <v>369</v>
      </c>
      <c r="C4250">
        <v>42735</v>
      </c>
      <c r="D4250">
        <v>2016</v>
      </c>
      <c r="E4250" t="s">
        <v>317</v>
      </c>
      <c r="F4250" s="35">
        <v>193888309</v>
      </c>
    </row>
    <row r="4251" spans="1:6" x14ac:dyDescent="0.25">
      <c r="A4251">
        <v>890903035</v>
      </c>
      <c r="B4251" t="s">
        <v>369</v>
      </c>
      <c r="C4251">
        <v>42369</v>
      </c>
      <c r="D4251">
        <v>2015</v>
      </c>
      <c r="E4251" t="s">
        <v>317</v>
      </c>
      <c r="F4251" s="35">
        <v>108780189</v>
      </c>
    </row>
    <row r="4252" spans="1:6" x14ac:dyDescent="0.25">
      <c r="A4252">
        <v>890903035</v>
      </c>
      <c r="B4252" t="s">
        <v>369</v>
      </c>
      <c r="C4252">
        <v>43100</v>
      </c>
      <c r="D4252">
        <v>2017</v>
      </c>
      <c r="E4252" t="s">
        <v>317</v>
      </c>
      <c r="F4252" s="35">
        <v>299210635</v>
      </c>
    </row>
    <row r="4253" spans="1:6" x14ac:dyDescent="0.25">
      <c r="A4253">
        <v>890903055</v>
      </c>
      <c r="B4253" t="s">
        <v>232</v>
      </c>
      <c r="C4253">
        <v>42735</v>
      </c>
      <c r="D4253">
        <v>2016</v>
      </c>
      <c r="E4253" t="s">
        <v>317</v>
      </c>
      <c r="F4253" s="35">
        <v>140041503</v>
      </c>
    </row>
    <row r="4254" spans="1:6" x14ac:dyDescent="0.25">
      <c r="A4254">
        <v>890903055</v>
      </c>
      <c r="B4254" t="s">
        <v>232</v>
      </c>
      <c r="C4254">
        <v>42369</v>
      </c>
      <c r="D4254">
        <v>2015</v>
      </c>
      <c r="E4254" t="s">
        <v>317</v>
      </c>
      <c r="F4254" s="35">
        <v>122090378</v>
      </c>
    </row>
    <row r="4255" spans="1:6" x14ac:dyDescent="0.25">
      <c r="A4255">
        <v>890903055</v>
      </c>
      <c r="B4255" t="s">
        <v>232</v>
      </c>
      <c r="C4255">
        <v>43100</v>
      </c>
      <c r="D4255">
        <v>2017</v>
      </c>
      <c r="E4255" t="s">
        <v>317</v>
      </c>
      <c r="F4255" s="35">
        <v>283269320</v>
      </c>
    </row>
    <row r="4256" spans="1:6" x14ac:dyDescent="0.25">
      <c r="A4256">
        <v>890905022</v>
      </c>
      <c r="B4256" t="s">
        <v>370</v>
      </c>
      <c r="C4256">
        <v>42735</v>
      </c>
      <c r="D4256">
        <v>2016</v>
      </c>
      <c r="E4256" t="s">
        <v>317</v>
      </c>
      <c r="F4256" s="35">
        <v>11933802</v>
      </c>
    </row>
    <row r="4257" spans="1:6" x14ac:dyDescent="0.25">
      <c r="A4257">
        <v>890905022</v>
      </c>
      <c r="B4257" t="s">
        <v>370</v>
      </c>
      <c r="C4257">
        <v>42369</v>
      </c>
      <c r="D4257">
        <v>2015</v>
      </c>
      <c r="E4257" t="s">
        <v>317</v>
      </c>
      <c r="F4257" s="35">
        <v>12148503</v>
      </c>
    </row>
    <row r="4258" spans="1:6" x14ac:dyDescent="0.25">
      <c r="A4258">
        <v>890905022</v>
      </c>
      <c r="B4258" t="s">
        <v>370</v>
      </c>
      <c r="C4258">
        <v>43100</v>
      </c>
      <c r="D4258">
        <v>2017</v>
      </c>
      <c r="E4258" t="s">
        <v>317</v>
      </c>
      <c r="F4258" s="35">
        <v>27554419</v>
      </c>
    </row>
    <row r="4259" spans="1:6" x14ac:dyDescent="0.25">
      <c r="A4259">
        <v>890908097</v>
      </c>
      <c r="B4259" t="s">
        <v>377</v>
      </c>
      <c r="C4259">
        <v>42735</v>
      </c>
      <c r="D4259">
        <v>2016</v>
      </c>
      <c r="E4259" t="s">
        <v>317</v>
      </c>
      <c r="F4259" s="35">
        <v>4065345</v>
      </c>
    </row>
    <row r="4260" spans="1:6" x14ac:dyDescent="0.25">
      <c r="A4260">
        <v>890908097</v>
      </c>
      <c r="B4260" t="s">
        <v>377</v>
      </c>
      <c r="C4260">
        <v>43100</v>
      </c>
      <c r="D4260">
        <v>2017</v>
      </c>
      <c r="E4260" t="s">
        <v>317</v>
      </c>
      <c r="F4260" s="35">
        <v>7500480</v>
      </c>
    </row>
    <row r="4261" spans="1:6" x14ac:dyDescent="0.25">
      <c r="A4261">
        <v>890908901</v>
      </c>
      <c r="B4261" t="s">
        <v>372</v>
      </c>
      <c r="C4261">
        <v>42735</v>
      </c>
      <c r="D4261">
        <v>2016</v>
      </c>
      <c r="E4261" t="s">
        <v>317</v>
      </c>
      <c r="F4261" s="35">
        <v>149452254</v>
      </c>
    </row>
    <row r="4262" spans="1:6" x14ac:dyDescent="0.25">
      <c r="A4262">
        <v>890908901</v>
      </c>
      <c r="B4262" t="s">
        <v>372</v>
      </c>
      <c r="C4262">
        <v>42369</v>
      </c>
      <c r="D4262">
        <v>2015</v>
      </c>
      <c r="E4262" t="s">
        <v>317</v>
      </c>
      <c r="F4262" s="35">
        <v>134597207</v>
      </c>
    </row>
    <row r="4263" spans="1:6" x14ac:dyDescent="0.25">
      <c r="A4263">
        <v>890908901</v>
      </c>
      <c r="B4263" t="s">
        <v>372</v>
      </c>
      <c r="C4263">
        <v>43100</v>
      </c>
      <c r="D4263">
        <v>2017</v>
      </c>
      <c r="E4263" t="s">
        <v>317</v>
      </c>
      <c r="F4263" s="35">
        <v>324573628</v>
      </c>
    </row>
    <row r="4264" spans="1:6" x14ac:dyDescent="0.25">
      <c r="A4264">
        <v>890910447</v>
      </c>
      <c r="B4264" t="s">
        <v>300</v>
      </c>
      <c r="C4264">
        <v>42735</v>
      </c>
      <c r="D4264">
        <v>2016</v>
      </c>
      <c r="E4264" t="s">
        <v>317</v>
      </c>
      <c r="F4264" s="35">
        <v>2793550</v>
      </c>
    </row>
    <row r="4265" spans="1:6" x14ac:dyDescent="0.25">
      <c r="A4265">
        <v>890910447</v>
      </c>
      <c r="B4265" t="s">
        <v>300</v>
      </c>
      <c r="C4265">
        <v>43100</v>
      </c>
      <c r="D4265">
        <v>2017</v>
      </c>
      <c r="E4265" t="s">
        <v>317</v>
      </c>
      <c r="F4265" s="35">
        <v>5538544</v>
      </c>
    </row>
    <row r="4266" spans="1:6" x14ac:dyDescent="0.25">
      <c r="A4266">
        <v>890911431</v>
      </c>
      <c r="B4266" t="s">
        <v>378</v>
      </c>
      <c r="C4266">
        <v>42735</v>
      </c>
      <c r="D4266">
        <v>2016</v>
      </c>
      <c r="E4266" t="s">
        <v>317</v>
      </c>
      <c r="F4266" s="35">
        <v>70669785</v>
      </c>
    </row>
    <row r="4267" spans="1:6" x14ac:dyDescent="0.25">
      <c r="A4267">
        <v>890911431</v>
      </c>
      <c r="B4267" t="s">
        <v>378</v>
      </c>
      <c r="C4267">
        <v>43100</v>
      </c>
      <c r="D4267">
        <v>2017</v>
      </c>
      <c r="E4267" t="s">
        <v>317</v>
      </c>
      <c r="F4267" s="35">
        <v>241521748</v>
      </c>
    </row>
    <row r="4268" spans="1:6" x14ac:dyDescent="0.25">
      <c r="A4268">
        <v>890920656</v>
      </c>
      <c r="B4268" t="s">
        <v>302</v>
      </c>
      <c r="C4268">
        <v>42735</v>
      </c>
      <c r="D4268">
        <v>2016</v>
      </c>
      <c r="E4268" t="s">
        <v>317</v>
      </c>
      <c r="F4268" s="35">
        <v>1321968</v>
      </c>
    </row>
    <row r="4269" spans="1:6" x14ac:dyDescent="0.25">
      <c r="A4269">
        <v>890920656</v>
      </c>
      <c r="B4269" t="s">
        <v>302</v>
      </c>
      <c r="C4269">
        <v>43100</v>
      </c>
      <c r="D4269">
        <v>2017</v>
      </c>
      <c r="E4269" t="s">
        <v>317</v>
      </c>
      <c r="F4269" s="35">
        <v>2864172</v>
      </c>
    </row>
    <row r="4270" spans="1:6" x14ac:dyDescent="0.25">
      <c r="A4270">
        <v>890928186</v>
      </c>
      <c r="B4270" t="s">
        <v>303</v>
      </c>
      <c r="C4270">
        <v>42735</v>
      </c>
      <c r="D4270">
        <v>2016</v>
      </c>
      <c r="E4270" t="s">
        <v>317</v>
      </c>
      <c r="F4270" s="35">
        <v>5213159</v>
      </c>
    </row>
    <row r="4271" spans="1:6" x14ac:dyDescent="0.25">
      <c r="A4271">
        <v>890928186</v>
      </c>
      <c r="B4271" t="s">
        <v>303</v>
      </c>
      <c r="C4271">
        <v>43100</v>
      </c>
      <c r="D4271">
        <v>2017</v>
      </c>
      <c r="E4271" t="s">
        <v>317</v>
      </c>
      <c r="F4271" s="35">
        <v>14317558</v>
      </c>
    </row>
    <row r="4272" spans="1:6" x14ac:dyDescent="0.25">
      <c r="A4272">
        <v>890932424</v>
      </c>
      <c r="B4272" t="s">
        <v>379</v>
      </c>
      <c r="C4272">
        <v>42735</v>
      </c>
      <c r="D4272">
        <v>2016</v>
      </c>
      <c r="E4272" t="s">
        <v>317</v>
      </c>
      <c r="F4272" s="35">
        <v>214740166</v>
      </c>
    </row>
    <row r="4273" spans="1:6" x14ac:dyDescent="0.25">
      <c r="A4273">
        <v>890932424</v>
      </c>
      <c r="B4273" t="s">
        <v>379</v>
      </c>
      <c r="C4273">
        <v>43100</v>
      </c>
      <c r="D4273">
        <v>2017</v>
      </c>
      <c r="E4273" t="s">
        <v>317</v>
      </c>
      <c r="F4273" s="35">
        <v>497875171</v>
      </c>
    </row>
    <row r="4274" spans="1:6" x14ac:dyDescent="0.25">
      <c r="A4274">
        <v>890939355</v>
      </c>
      <c r="B4274" t="s">
        <v>35</v>
      </c>
      <c r="C4274">
        <v>42735</v>
      </c>
      <c r="D4274">
        <v>2016</v>
      </c>
      <c r="E4274" t="s">
        <v>317</v>
      </c>
      <c r="F4274" s="35">
        <v>13412759</v>
      </c>
    </row>
    <row r="4275" spans="1:6" x14ac:dyDescent="0.25">
      <c r="A4275">
        <v>890939355</v>
      </c>
      <c r="B4275" t="s">
        <v>35</v>
      </c>
      <c r="C4275">
        <v>42369</v>
      </c>
      <c r="D4275">
        <v>2015</v>
      </c>
      <c r="E4275" t="s">
        <v>317</v>
      </c>
      <c r="F4275" s="35">
        <v>6696267</v>
      </c>
    </row>
    <row r="4276" spans="1:6" x14ac:dyDescent="0.25">
      <c r="A4276">
        <v>890939355</v>
      </c>
      <c r="B4276" t="s">
        <v>35</v>
      </c>
      <c r="C4276">
        <v>43100</v>
      </c>
      <c r="D4276">
        <v>2017</v>
      </c>
      <c r="E4276" t="s">
        <v>317</v>
      </c>
      <c r="F4276" s="35">
        <v>26808677</v>
      </c>
    </row>
    <row r="4277" spans="1:6" x14ac:dyDescent="0.25">
      <c r="A4277">
        <v>890940026</v>
      </c>
      <c r="B4277" t="s">
        <v>304</v>
      </c>
      <c r="C4277">
        <v>42735</v>
      </c>
      <c r="D4277">
        <v>2016</v>
      </c>
      <c r="E4277" t="s">
        <v>317</v>
      </c>
      <c r="F4277" s="35">
        <v>26664110</v>
      </c>
    </row>
    <row r="4278" spans="1:6" x14ac:dyDescent="0.25">
      <c r="A4278">
        <v>890940026</v>
      </c>
      <c r="B4278" t="s">
        <v>304</v>
      </c>
      <c r="C4278">
        <v>43100</v>
      </c>
      <c r="D4278">
        <v>2017</v>
      </c>
      <c r="E4278" t="s">
        <v>317</v>
      </c>
      <c r="F4278" s="35">
        <v>65515805</v>
      </c>
    </row>
    <row r="4279" spans="1:6" x14ac:dyDescent="0.25">
      <c r="A4279">
        <v>900018975</v>
      </c>
      <c r="B4279" t="s">
        <v>376</v>
      </c>
      <c r="C4279">
        <v>42735</v>
      </c>
      <c r="D4279">
        <v>2016</v>
      </c>
      <c r="E4279" t="s">
        <v>317</v>
      </c>
      <c r="F4279" s="35">
        <v>197178449</v>
      </c>
    </row>
    <row r="4280" spans="1:6" x14ac:dyDescent="0.25">
      <c r="A4280">
        <v>900018975</v>
      </c>
      <c r="B4280" t="s">
        <v>376</v>
      </c>
      <c r="C4280">
        <v>42369</v>
      </c>
      <c r="D4280">
        <v>2015</v>
      </c>
      <c r="E4280" t="s">
        <v>317</v>
      </c>
      <c r="F4280" s="35">
        <v>191829452</v>
      </c>
    </row>
    <row r="4281" spans="1:6" x14ac:dyDescent="0.25">
      <c r="A4281">
        <v>900018975</v>
      </c>
      <c r="B4281" t="s">
        <v>376</v>
      </c>
      <c r="C4281">
        <v>43100</v>
      </c>
      <c r="D4281">
        <v>2017</v>
      </c>
      <c r="E4281" t="s">
        <v>317</v>
      </c>
      <c r="F4281" s="35">
        <v>606740513</v>
      </c>
    </row>
    <row r="4282" spans="1:6" x14ac:dyDescent="0.25">
      <c r="A4282">
        <v>900035722</v>
      </c>
      <c r="B4282" t="s">
        <v>298</v>
      </c>
      <c r="C4282">
        <v>42735</v>
      </c>
      <c r="D4282">
        <v>2016</v>
      </c>
      <c r="E4282" t="s">
        <v>317</v>
      </c>
      <c r="F4282" s="35">
        <v>36601362</v>
      </c>
    </row>
    <row r="4283" spans="1:6" x14ac:dyDescent="0.25">
      <c r="A4283">
        <v>900035722</v>
      </c>
      <c r="B4283" t="s">
        <v>298</v>
      </c>
      <c r="C4283">
        <v>43100</v>
      </c>
      <c r="D4283">
        <v>2017</v>
      </c>
      <c r="E4283" t="s">
        <v>317</v>
      </c>
      <c r="F4283" s="35">
        <v>58844685</v>
      </c>
    </row>
    <row r="4284" spans="1:6" x14ac:dyDescent="0.25">
      <c r="A4284">
        <v>900087151</v>
      </c>
      <c r="B4284" t="s">
        <v>383</v>
      </c>
      <c r="C4284">
        <v>42735</v>
      </c>
      <c r="D4284">
        <v>2016</v>
      </c>
      <c r="E4284" t="s">
        <v>317</v>
      </c>
      <c r="F4284" s="35">
        <v>1161353161</v>
      </c>
    </row>
    <row r="4285" spans="1:6" x14ac:dyDescent="0.25">
      <c r="A4285">
        <v>900087151</v>
      </c>
      <c r="B4285" t="s">
        <v>383</v>
      </c>
      <c r="C4285">
        <v>43100</v>
      </c>
      <c r="D4285">
        <v>2017</v>
      </c>
      <c r="E4285" t="s">
        <v>317</v>
      </c>
      <c r="F4285" s="35">
        <v>2308439087</v>
      </c>
    </row>
    <row r="4286" spans="1:6" x14ac:dyDescent="0.25">
      <c r="A4286">
        <v>900139110</v>
      </c>
      <c r="B4286" t="s">
        <v>301</v>
      </c>
      <c r="C4286">
        <v>42735</v>
      </c>
      <c r="D4286">
        <v>2016</v>
      </c>
      <c r="E4286" t="s">
        <v>317</v>
      </c>
      <c r="F4286" s="35">
        <v>1385366</v>
      </c>
    </row>
    <row r="4287" spans="1:6" x14ac:dyDescent="0.25">
      <c r="A4287">
        <v>900139110</v>
      </c>
      <c r="B4287" t="s">
        <v>301</v>
      </c>
      <c r="C4287">
        <v>43100</v>
      </c>
      <c r="D4287">
        <v>2017</v>
      </c>
      <c r="E4287" t="s">
        <v>317</v>
      </c>
      <c r="F4287" s="35">
        <v>2898463</v>
      </c>
    </row>
    <row r="4288" spans="1:6" x14ac:dyDescent="0.25">
      <c r="A4288">
        <v>900190385</v>
      </c>
      <c r="B4288" t="s">
        <v>380</v>
      </c>
      <c r="C4288">
        <v>42735</v>
      </c>
      <c r="D4288">
        <v>2016</v>
      </c>
      <c r="E4288" t="s">
        <v>317</v>
      </c>
      <c r="F4288" s="35">
        <v>1085</v>
      </c>
    </row>
    <row r="4289" spans="1:6" x14ac:dyDescent="0.25">
      <c r="A4289">
        <v>900190385</v>
      </c>
      <c r="B4289" t="s">
        <v>380</v>
      </c>
      <c r="C4289">
        <v>42369</v>
      </c>
      <c r="D4289">
        <v>2015</v>
      </c>
      <c r="E4289" t="s">
        <v>317</v>
      </c>
      <c r="F4289" s="35">
        <v>125176</v>
      </c>
    </row>
    <row r="4290" spans="1:6" x14ac:dyDescent="0.25">
      <c r="A4290">
        <v>900190385</v>
      </c>
      <c r="B4290" t="s">
        <v>380</v>
      </c>
      <c r="C4290">
        <v>43100</v>
      </c>
      <c r="D4290">
        <v>2017</v>
      </c>
      <c r="E4290" t="s">
        <v>317</v>
      </c>
      <c r="F4290" s="35">
        <v>120950611</v>
      </c>
    </row>
    <row r="4291" spans="1:6" x14ac:dyDescent="0.25">
      <c r="A4291">
        <v>900192242</v>
      </c>
      <c r="B4291" t="s">
        <v>381</v>
      </c>
      <c r="C4291">
        <v>42735</v>
      </c>
      <c r="D4291">
        <v>2016</v>
      </c>
      <c r="E4291" t="s">
        <v>317</v>
      </c>
      <c r="F4291" s="35">
        <v>863409013</v>
      </c>
    </row>
    <row r="4292" spans="1:6" x14ac:dyDescent="0.25">
      <c r="A4292">
        <v>900192242</v>
      </c>
      <c r="B4292" t="s">
        <v>381</v>
      </c>
      <c r="C4292">
        <v>42369</v>
      </c>
      <c r="D4292">
        <v>2015</v>
      </c>
      <c r="E4292" t="s">
        <v>317</v>
      </c>
      <c r="F4292" s="35">
        <v>501331807</v>
      </c>
    </row>
    <row r="4293" spans="1:6" x14ac:dyDescent="0.25">
      <c r="A4293">
        <v>900192242</v>
      </c>
      <c r="B4293" t="s">
        <v>381</v>
      </c>
      <c r="C4293">
        <v>42185</v>
      </c>
      <c r="D4293">
        <v>2015</v>
      </c>
      <c r="E4293" t="s">
        <v>317</v>
      </c>
      <c r="F4293" s="35">
        <v>423176018</v>
      </c>
    </row>
    <row r="4294" spans="1:6" x14ac:dyDescent="0.25">
      <c r="A4294">
        <v>900192242</v>
      </c>
      <c r="B4294" t="s">
        <v>381</v>
      </c>
      <c r="C4294">
        <v>43100</v>
      </c>
      <c r="D4294">
        <v>2017</v>
      </c>
      <c r="E4294" t="s">
        <v>317</v>
      </c>
      <c r="F4294" s="35">
        <v>1739468600</v>
      </c>
    </row>
    <row r="4295" spans="1:6" x14ac:dyDescent="0.25">
      <c r="A4295">
        <v>900192726</v>
      </c>
      <c r="B4295" t="s">
        <v>382</v>
      </c>
      <c r="C4295">
        <v>42735</v>
      </c>
      <c r="D4295">
        <v>2016</v>
      </c>
      <c r="E4295" t="s">
        <v>317</v>
      </c>
      <c r="F4295" s="35">
        <v>3207305</v>
      </c>
    </row>
    <row r="4296" spans="1:6" x14ac:dyDescent="0.25">
      <c r="A4296">
        <v>900192726</v>
      </c>
      <c r="B4296" t="s">
        <v>382</v>
      </c>
      <c r="C4296">
        <v>43100</v>
      </c>
      <c r="D4296">
        <v>2017</v>
      </c>
      <c r="E4296" t="s">
        <v>317</v>
      </c>
      <c r="F4296" s="35">
        <v>6470991</v>
      </c>
    </row>
    <row r="4297" spans="1:6" x14ac:dyDescent="0.25">
      <c r="A4297">
        <v>900193192</v>
      </c>
      <c r="B4297" t="s">
        <v>305</v>
      </c>
      <c r="C4297">
        <v>42735</v>
      </c>
      <c r="D4297">
        <v>2016</v>
      </c>
      <c r="E4297" t="s">
        <v>317</v>
      </c>
      <c r="F4297" s="35">
        <v>48557440</v>
      </c>
    </row>
    <row r="4298" spans="1:6" x14ac:dyDescent="0.25">
      <c r="A4298">
        <v>900193192</v>
      </c>
      <c r="B4298" t="s">
        <v>305</v>
      </c>
      <c r="C4298">
        <v>43100</v>
      </c>
      <c r="D4298">
        <v>2017</v>
      </c>
      <c r="E4298" t="s">
        <v>317</v>
      </c>
      <c r="F4298" s="35">
        <v>71330758</v>
      </c>
    </row>
    <row r="4299" spans="1:6" x14ac:dyDescent="0.25">
      <c r="A4299">
        <v>900205547</v>
      </c>
      <c r="B4299" t="s">
        <v>233</v>
      </c>
      <c r="C4299">
        <v>42735</v>
      </c>
      <c r="D4299">
        <v>2016</v>
      </c>
      <c r="E4299" t="s">
        <v>317</v>
      </c>
      <c r="F4299" s="35">
        <v>307495</v>
      </c>
    </row>
    <row r="4300" spans="1:6" x14ac:dyDescent="0.25">
      <c r="A4300">
        <v>900205547</v>
      </c>
      <c r="B4300" t="s">
        <v>233</v>
      </c>
      <c r="C4300">
        <v>42369</v>
      </c>
      <c r="D4300">
        <v>2015</v>
      </c>
      <c r="E4300" t="s">
        <v>317</v>
      </c>
      <c r="F4300" s="35">
        <v>367997</v>
      </c>
    </row>
    <row r="4301" spans="1:6" x14ac:dyDescent="0.25">
      <c r="A4301">
        <v>900205547</v>
      </c>
      <c r="B4301" t="s">
        <v>233</v>
      </c>
      <c r="C4301">
        <v>43100</v>
      </c>
      <c r="D4301">
        <v>2017</v>
      </c>
      <c r="E4301" t="s">
        <v>317</v>
      </c>
      <c r="F4301" s="35">
        <v>1089866</v>
      </c>
    </row>
    <row r="4302" spans="1:6" x14ac:dyDescent="0.25">
      <c r="A4302">
        <v>900206480</v>
      </c>
      <c r="B4302" t="s">
        <v>306</v>
      </c>
      <c r="C4302">
        <v>42735</v>
      </c>
      <c r="D4302">
        <v>2016</v>
      </c>
      <c r="E4302" t="s">
        <v>317</v>
      </c>
      <c r="F4302" s="35">
        <v>10730706</v>
      </c>
    </row>
    <row r="4303" spans="1:6" x14ac:dyDescent="0.25">
      <c r="A4303">
        <v>900206480</v>
      </c>
      <c r="B4303" t="s">
        <v>306</v>
      </c>
      <c r="C4303">
        <v>43100</v>
      </c>
      <c r="D4303">
        <v>2017</v>
      </c>
      <c r="E4303" t="s">
        <v>317</v>
      </c>
      <c r="F4303" s="35">
        <v>20932021</v>
      </c>
    </row>
    <row r="4304" spans="1:6" x14ac:dyDescent="0.25">
      <c r="A4304">
        <v>900206483</v>
      </c>
      <c r="B4304" t="s">
        <v>307</v>
      </c>
      <c r="C4304">
        <v>42735</v>
      </c>
      <c r="D4304">
        <v>2016</v>
      </c>
      <c r="E4304" t="s">
        <v>317</v>
      </c>
      <c r="F4304" s="35">
        <v>2310359</v>
      </c>
    </row>
    <row r="4305" spans="1:6" x14ac:dyDescent="0.25">
      <c r="A4305">
        <v>900206483</v>
      </c>
      <c r="B4305" t="s">
        <v>307</v>
      </c>
      <c r="C4305">
        <v>43100</v>
      </c>
      <c r="D4305">
        <v>2017</v>
      </c>
      <c r="E4305" t="s">
        <v>317</v>
      </c>
      <c r="F4305" s="35">
        <v>4438778</v>
      </c>
    </row>
    <row r="4306" spans="1:6" x14ac:dyDescent="0.25">
      <c r="A4306">
        <v>900315057</v>
      </c>
      <c r="B4306" t="s">
        <v>385</v>
      </c>
      <c r="C4306">
        <v>42735</v>
      </c>
      <c r="D4306">
        <v>2016</v>
      </c>
      <c r="E4306" t="s">
        <v>317</v>
      </c>
      <c r="F4306" s="35">
        <v>19937439</v>
      </c>
    </row>
    <row r="4307" spans="1:6" x14ac:dyDescent="0.25">
      <c r="A4307">
        <v>900315057</v>
      </c>
      <c r="B4307" t="s">
        <v>385</v>
      </c>
      <c r="C4307">
        <v>43100</v>
      </c>
      <c r="D4307">
        <v>2017</v>
      </c>
      <c r="E4307" t="s">
        <v>317</v>
      </c>
      <c r="F4307" s="35">
        <v>48396297</v>
      </c>
    </row>
    <row r="4308" spans="1:6" x14ac:dyDescent="0.25">
      <c r="A4308">
        <v>900378893</v>
      </c>
      <c r="B4308" t="s">
        <v>386</v>
      </c>
      <c r="C4308">
        <v>42735</v>
      </c>
      <c r="D4308">
        <v>2016</v>
      </c>
      <c r="E4308" t="s">
        <v>317</v>
      </c>
      <c r="F4308" s="35">
        <v>62552311</v>
      </c>
    </row>
    <row r="4309" spans="1:6" x14ac:dyDescent="0.25">
      <c r="A4309">
        <v>900378893</v>
      </c>
      <c r="B4309" t="s">
        <v>386</v>
      </c>
      <c r="C4309">
        <v>42369</v>
      </c>
      <c r="D4309">
        <v>2015</v>
      </c>
      <c r="E4309" t="s">
        <v>317</v>
      </c>
      <c r="F4309" s="35">
        <v>192781523</v>
      </c>
    </row>
    <row r="4310" spans="1:6" x14ac:dyDescent="0.25">
      <c r="A4310">
        <v>900378893</v>
      </c>
      <c r="B4310" t="s">
        <v>386</v>
      </c>
      <c r="C4310">
        <v>43100</v>
      </c>
      <c r="D4310">
        <v>2017</v>
      </c>
      <c r="E4310" t="s">
        <v>317</v>
      </c>
      <c r="F4310" s="35">
        <v>143945544</v>
      </c>
    </row>
    <row r="4311" spans="1:6" x14ac:dyDescent="0.25">
      <c r="A4311">
        <v>900390238</v>
      </c>
      <c r="B4311" t="s">
        <v>177</v>
      </c>
      <c r="C4311">
        <v>42735</v>
      </c>
      <c r="D4311">
        <v>2016</v>
      </c>
      <c r="E4311" t="s">
        <v>317</v>
      </c>
      <c r="F4311" s="35">
        <v>6041140</v>
      </c>
    </row>
    <row r="4312" spans="1:6" x14ac:dyDescent="0.25">
      <c r="A4312">
        <v>900390238</v>
      </c>
      <c r="B4312" t="s">
        <v>177</v>
      </c>
      <c r="C4312">
        <v>42369</v>
      </c>
      <c r="D4312">
        <v>2015</v>
      </c>
      <c r="E4312" t="s">
        <v>317</v>
      </c>
      <c r="F4312" s="35">
        <v>6743599</v>
      </c>
    </row>
    <row r="4313" spans="1:6" x14ac:dyDescent="0.25">
      <c r="A4313">
        <v>900390238</v>
      </c>
      <c r="B4313" t="s">
        <v>177</v>
      </c>
      <c r="C4313">
        <v>42185</v>
      </c>
      <c r="D4313">
        <v>2015</v>
      </c>
      <c r="E4313" t="s">
        <v>317</v>
      </c>
      <c r="F4313" s="35">
        <v>5420305</v>
      </c>
    </row>
    <row r="4314" spans="1:6" x14ac:dyDescent="0.25">
      <c r="A4314">
        <v>900390238</v>
      </c>
      <c r="B4314" t="s">
        <v>177</v>
      </c>
      <c r="C4314">
        <v>43100</v>
      </c>
      <c r="D4314">
        <v>2017</v>
      </c>
      <c r="E4314" t="s">
        <v>317</v>
      </c>
      <c r="F4314" s="35">
        <v>7319785</v>
      </c>
    </row>
    <row r="4315" spans="1:6" x14ac:dyDescent="0.25">
      <c r="A4315">
        <v>900413588</v>
      </c>
      <c r="B4315" t="s">
        <v>37</v>
      </c>
      <c r="C4315">
        <v>42735</v>
      </c>
      <c r="D4315">
        <v>2016</v>
      </c>
      <c r="E4315" t="s">
        <v>317</v>
      </c>
      <c r="F4315" s="35">
        <v>4917262</v>
      </c>
    </row>
    <row r="4316" spans="1:6" x14ac:dyDescent="0.25">
      <c r="A4316">
        <v>900413588</v>
      </c>
      <c r="B4316" t="s">
        <v>37</v>
      </c>
      <c r="C4316">
        <v>43100</v>
      </c>
      <c r="D4316">
        <v>2017</v>
      </c>
      <c r="E4316" t="s">
        <v>317</v>
      </c>
      <c r="F4316" s="35">
        <v>10034373</v>
      </c>
    </row>
    <row r="4317" spans="1:6" x14ac:dyDescent="0.25">
      <c r="A4317">
        <v>900521357</v>
      </c>
      <c r="B4317" t="s">
        <v>175</v>
      </c>
      <c r="C4317">
        <v>42735</v>
      </c>
      <c r="D4317">
        <v>2016</v>
      </c>
      <c r="E4317" t="s">
        <v>317</v>
      </c>
      <c r="F4317" s="35">
        <v>1589127</v>
      </c>
    </row>
    <row r="4318" spans="1:6" x14ac:dyDescent="0.25">
      <c r="A4318">
        <v>900521357</v>
      </c>
      <c r="B4318" t="s">
        <v>175</v>
      </c>
      <c r="C4318">
        <v>43100</v>
      </c>
      <c r="D4318">
        <v>2017</v>
      </c>
      <c r="E4318" t="s">
        <v>317</v>
      </c>
      <c r="F4318" s="35">
        <v>11291514</v>
      </c>
    </row>
    <row r="4319" spans="1:6" x14ac:dyDescent="0.25">
      <c r="A4319">
        <v>900535441</v>
      </c>
      <c r="B4319" t="s">
        <v>308</v>
      </c>
      <c r="C4319">
        <v>42735</v>
      </c>
      <c r="D4319">
        <v>2016</v>
      </c>
      <c r="E4319" t="s">
        <v>317</v>
      </c>
      <c r="F4319" s="35">
        <v>1540</v>
      </c>
    </row>
    <row r="4320" spans="1:6" x14ac:dyDescent="0.25">
      <c r="A4320">
        <v>900535441</v>
      </c>
      <c r="B4320" t="s">
        <v>308</v>
      </c>
      <c r="C4320">
        <v>43100</v>
      </c>
      <c r="D4320">
        <v>2017</v>
      </c>
      <c r="E4320" t="s">
        <v>317</v>
      </c>
      <c r="F4320" s="35">
        <v>92259255</v>
      </c>
    </row>
    <row r="4321" spans="1:6" x14ac:dyDescent="0.25">
      <c r="A4321">
        <v>900749166</v>
      </c>
      <c r="B4321" t="s">
        <v>182</v>
      </c>
      <c r="C4321">
        <v>42735</v>
      </c>
      <c r="D4321">
        <v>2016</v>
      </c>
      <c r="E4321" t="s">
        <v>317</v>
      </c>
      <c r="F4321" s="35">
        <v>76348594</v>
      </c>
    </row>
    <row r="4322" spans="1:6" x14ac:dyDescent="0.25">
      <c r="A4322">
        <v>900749166</v>
      </c>
      <c r="B4322" t="s">
        <v>182</v>
      </c>
      <c r="C4322">
        <v>43100</v>
      </c>
      <c r="D4322">
        <v>2017</v>
      </c>
      <c r="E4322" t="s">
        <v>317</v>
      </c>
      <c r="F4322" s="35">
        <v>157891836</v>
      </c>
    </row>
    <row r="4323" spans="1:6" x14ac:dyDescent="0.25">
      <c r="A4323">
        <v>900797732</v>
      </c>
      <c r="B4323" t="s">
        <v>181</v>
      </c>
      <c r="C4323">
        <v>42735</v>
      </c>
      <c r="D4323">
        <v>2016</v>
      </c>
      <c r="E4323" t="s">
        <v>317</v>
      </c>
      <c r="F4323" s="35">
        <v>97802238</v>
      </c>
    </row>
    <row r="4324" spans="1:6" x14ac:dyDescent="0.25">
      <c r="A4324">
        <v>900797732</v>
      </c>
      <c r="B4324" t="s">
        <v>181</v>
      </c>
      <c r="C4324">
        <v>42369</v>
      </c>
      <c r="D4324">
        <v>2015</v>
      </c>
      <c r="E4324" t="s">
        <v>317</v>
      </c>
      <c r="F4324" s="35">
        <v>91977367</v>
      </c>
    </row>
    <row r="4325" spans="1:6" x14ac:dyDescent="0.25">
      <c r="A4325">
        <v>900797732</v>
      </c>
      <c r="B4325" t="s">
        <v>181</v>
      </c>
      <c r="C4325">
        <v>43100</v>
      </c>
      <c r="D4325">
        <v>2017</v>
      </c>
      <c r="E4325" t="s">
        <v>317</v>
      </c>
      <c r="F4325" s="35">
        <v>185688492</v>
      </c>
    </row>
    <row r="4326" spans="1:6" x14ac:dyDescent="0.25">
      <c r="A4326">
        <v>900818642</v>
      </c>
      <c r="B4326" t="s">
        <v>169</v>
      </c>
      <c r="C4326">
        <v>42735</v>
      </c>
      <c r="D4326">
        <v>2016</v>
      </c>
      <c r="E4326" t="s">
        <v>317</v>
      </c>
      <c r="F4326" s="35">
        <v>6921612</v>
      </c>
    </row>
    <row r="4327" spans="1:6" x14ac:dyDescent="0.25">
      <c r="A4327">
        <v>900818642</v>
      </c>
      <c r="B4327" t="s">
        <v>169</v>
      </c>
      <c r="C4327">
        <v>43100</v>
      </c>
      <c r="D4327">
        <v>2017</v>
      </c>
      <c r="E4327" t="s">
        <v>317</v>
      </c>
      <c r="F4327" s="35">
        <v>28204686</v>
      </c>
    </row>
    <row r="4328" spans="1:6" x14ac:dyDescent="0.25">
      <c r="A4328">
        <v>800014246</v>
      </c>
      <c r="B4328" t="s">
        <v>332</v>
      </c>
      <c r="C4328">
        <v>42735</v>
      </c>
      <c r="D4328">
        <v>2016</v>
      </c>
      <c r="E4328" t="s">
        <v>318</v>
      </c>
      <c r="F4328" s="35">
        <v>294441444</v>
      </c>
    </row>
    <row r="4329" spans="1:6" x14ac:dyDescent="0.25">
      <c r="A4329">
        <v>800014246</v>
      </c>
      <c r="B4329" t="s">
        <v>332</v>
      </c>
      <c r="C4329">
        <v>43100</v>
      </c>
      <c r="D4329">
        <v>2017</v>
      </c>
      <c r="E4329" t="s">
        <v>318</v>
      </c>
      <c r="F4329" s="35">
        <v>509450218</v>
      </c>
    </row>
    <row r="4330" spans="1:6" x14ac:dyDescent="0.25">
      <c r="A4330">
        <v>800028455</v>
      </c>
      <c r="B4330" t="s">
        <v>0</v>
      </c>
      <c r="C4330">
        <v>42735</v>
      </c>
      <c r="D4330">
        <v>2016</v>
      </c>
      <c r="E4330" t="s">
        <v>318</v>
      </c>
      <c r="F4330" s="35">
        <v>8202393</v>
      </c>
    </row>
    <row r="4331" spans="1:6" x14ac:dyDescent="0.25">
      <c r="A4331">
        <v>800093117</v>
      </c>
      <c r="B4331" t="s">
        <v>334</v>
      </c>
      <c r="C4331">
        <v>42735</v>
      </c>
      <c r="D4331">
        <v>2016</v>
      </c>
      <c r="E4331" t="s">
        <v>318</v>
      </c>
      <c r="F4331" s="35">
        <v>1376671656</v>
      </c>
    </row>
    <row r="4332" spans="1:6" x14ac:dyDescent="0.25">
      <c r="A4332">
        <v>800093117</v>
      </c>
      <c r="B4332" t="s">
        <v>334</v>
      </c>
      <c r="C4332">
        <v>43100</v>
      </c>
      <c r="D4332">
        <v>2017</v>
      </c>
      <c r="E4332" t="s">
        <v>318</v>
      </c>
      <c r="F4332" s="35">
        <v>2836208317</v>
      </c>
    </row>
    <row r="4333" spans="1:6" x14ac:dyDescent="0.25">
      <c r="A4333">
        <v>800094968</v>
      </c>
      <c r="B4333" t="s">
        <v>336</v>
      </c>
      <c r="C4333">
        <v>42735</v>
      </c>
      <c r="D4333">
        <v>2016</v>
      </c>
      <c r="E4333" t="s">
        <v>318</v>
      </c>
      <c r="F4333" s="35">
        <v>343093949</v>
      </c>
    </row>
    <row r="4334" spans="1:6" x14ac:dyDescent="0.25">
      <c r="A4334">
        <v>800094968</v>
      </c>
      <c r="B4334" t="s">
        <v>336</v>
      </c>
      <c r="C4334">
        <v>43100</v>
      </c>
      <c r="D4334">
        <v>2017</v>
      </c>
      <c r="E4334" t="s">
        <v>318</v>
      </c>
      <c r="F4334" s="35">
        <v>749134092</v>
      </c>
    </row>
    <row r="4335" spans="1:6" x14ac:dyDescent="0.25">
      <c r="A4335">
        <v>800095951</v>
      </c>
      <c r="B4335" t="s">
        <v>338</v>
      </c>
      <c r="C4335">
        <v>42735</v>
      </c>
      <c r="D4335">
        <v>2016</v>
      </c>
      <c r="E4335" t="s">
        <v>318</v>
      </c>
      <c r="F4335" s="35">
        <v>23493120</v>
      </c>
    </row>
    <row r="4336" spans="1:6" x14ac:dyDescent="0.25">
      <c r="A4336">
        <v>800095951</v>
      </c>
      <c r="B4336" t="s">
        <v>338</v>
      </c>
      <c r="C4336">
        <v>43100</v>
      </c>
      <c r="D4336">
        <v>2017</v>
      </c>
      <c r="E4336" t="s">
        <v>318</v>
      </c>
      <c r="F4336" s="35">
        <v>68343884</v>
      </c>
    </row>
    <row r="4337" spans="1:6" x14ac:dyDescent="0.25">
      <c r="A4337">
        <v>800140959</v>
      </c>
      <c r="B4337" t="s">
        <v>340</v>
      </c>
      <c r="C4337">
        <v>42735</v>
      </c>
      <c r="D4337">
        <v>2016</v>
      </c>
      <c r="E4337" t="s">
        <v>318</v>
      </c>
      <c r="F4337" s="35">
        <v>69934807</v>
      </c>
    </row>
    <row r="4338" spans="1:6" x14ac:dyDescent="0.25">
      <c r="A4338">
        <v>800140959</v>
      </c>
      <c r="B4338" t="s">
        <v>340</v>
      </c>
      <c r="C4338">
        <v>43100</v>
      </c>
      <c r="D4338">
        <v>2017</v>
      </c>
      <c r="E4338" t="s">
        <v>318</v>
      </c>
      <c r="F4338" s="35">
        <v>126397425</v>
      </c>
    </row>
    <row r="4339" spans="1:6" x14ac:dyDescent="0.25">
      <c r="A4339">
        <v>800173155</v>
      </c>
      <c r="B4339" t="s">
        <v>341</v>
      </c>
      <c r="C4339">
        <v>42735</v>
      </c>
      <c r="D4339">
        <v>2016</v>
      </c>
      <c r="E4339" t="s">
        <v>318</v>
      </c>
      <c r="F4339" s="35">
        <v>407886730</v>
      </c>
    </row>
    <row r="4340" spans="1:6" x14ac:dyDescent="0.25">
      <c r="A4340">
        <v>800173155</v>
      </c>
      <c r="B4340" t="s">
        <v>341</v>
      </c>
      <c r="C4340">
        <v>42369</v>
      </c>
      <c r="D4340">
        <v>2015</v>
      </c>
      <c r="E4340" t="s">
        <v>318</v>
      </c>
      <c r="F4340" s="35">
        <v>393390534</v>
      </c>
    </row>
    <row r="4341" spans="1:6" x14ac:dyDescent="0.25">
      <c r="A4341">
        <v>800173155</v>
      </c>
      <c r="B4341" t="s">
        <v>341</v>
      </c>
      <c r="C4341">
        <v>43100</v>
      </c>
      <c r="D4341">
        <v>2017</v>
      </c>
      <c r="E4341" t="s">
        <v>318</v>
      </c>
      <c r="F4341" s="35">
        <v>994980532</v>
      </c>
    </row>
    <row r="4342" spans="1:6" x14ac:dyDescent="0.25">
      <c r="A4342">
        <v>800182330</v>
      </c>
      <c r="B4342" t="s">
        <v>342</v>
      </c>
      <c r="C4342">
        <v>42735</v>
      </c>
      <c r="D4342">
        <v>2016</v>
      </c>
      <c r="E4342" t="s">
        <v>318</v>
      </c>
      <c r="F4342" s="35">
        <v>759153253</v>
      </c>
    </row>
    <row r="4343" spans="1:6" x14ac:dyDescent="0.25">
      <c r="A4343">
        <v>800182330</v>
      </c>
      <c r="B4343" t="s">
        <v>342</v>
      </c>
      <c r="C4343">
        <v>43100</v>
      </c>
      <c r="D4343">
        <v>2017</v>
      </c>
      <c r="E4343" t="s">
        <v>318</v>
      </c>
      <c r="F4343" s="35">
        <v>1492660403</v>
      </c>
    </row>
    <row r="4344" spans="1:6" x14ac:dyDescent="0.25">
      <c r="A4344">
        <v>800185295</v>
      </c>
      <c r="B4344" t="s">
        <v>344</v>
      </c>
      <c r="C4344">
        <v>42735</v>
      </c>
      <c r="D4344">
        <v>2016</v>
      </c>
      <c r="E4344" t="s">
        <v>318</v>
      </c>
      <c r="F4344" s="35">
        <v>1910172652</v>
      </c>
    </row>
    <row r="4345" spans="1:6" x14ac:dyDescent="0.25">
      <c r="A4345">
        <v>800185295</v>
      </c>
      <c r="B4345" t="s">
        <v>344</v>
      </c>
      <c r="C4345">
        <v>42369</v>
      </c>
      <c r="D4345">
        <v>2015</v>
      </c>
      <c r="E4345" t="s">
        <v>318</v>
      </c>
      <c r="F4345" s="35">
        <v>1564275479</v>
      </c>
    </row>
    <row r="4346" spans="1:6" x14ac:dyDescent="0.25">
      <c r="A4346">
        <v>800185295</v>
      </c>
      <c r="B4346" t="s">
        <v>344</v>
      </c>
      <c r="C4346">
        <v>43100</v>
      </c>
      <c r="D4346">
        <v>2017</v>
      </c>
      <c r="E4346" t="s">
        <v>318</v>
      </c>
      <c r="F4346" s="35">
        <v>4020198784</v>
      </c>
    </row>
    <row r="4347" spans="1:6" x14ac:dyDescent="0.25">
      <c r="A4347">
        <v>800200598</v>
      </c>
      <c r="B4347" t="s">
        <v>345</v>
      </c>
      <c r="C4347">
        <v>42735</v>
      </c>
      <c r="D4347">
        <v>2016</v>
      </c>
      <c r="E4347" t="s">
        <v>318</v>
      </c>
      <c r="F4347" s="35">
        <v>446804501</v>
      </c>
    </row>
    <row r="4348" spans="1:6" x14ac:dyDescent="0.25">
      <c r="A4348">
        <v>800200598</v>
      </c>
      <c r="B4348" t="s">
        <v>345</v>
      </c>
      <c r="C4348">
        <v>43100</v>
      </c>
      <c r="D4348">
        <v>2017</v>
      </c>
      <c r="E4348" t="s">
        <v>318</v>
      </c>
      <c r="F4348" s="35">
        <v>984228324</v>
      </c>
    </row>
    <row r="4349" spans="1:6" x14ac:dyDescent="0.25">
      <c r="A4349">
        <v>800208146</v>
      </c>
      <c r="B4349" t="s">
        <v>346</v>
      </c>
      <c r="C4349">
        <v>42735</v>
      </c>
      <c r="D4349">
        <v>2016</v>
      </c>
      <c r="E4349" t="s">
        <v>318</v>
      </c>
      <c r="F4349" s="35">
        <v>238537003</v>
      </c>
    </row>
    <row r="4350" spans="1:6" x14ac:dyDescent="0.25">
      <c r="A4350">
        <v>800208146</v>
      </c>
      <c r="B4350" t="s">
        <v>346</v>
      </c>
      <c r="C4350">
        <v>43100</v>
      </c>
      <c r="D4350">
        <v>2017</v>
      </c>
      <c r="E4350" t="s">
        <v>318</v>
      </c>
      <c r="F4350" s="35">
        <v>485412267</v>
      </c>
    </row>
    <row r="4351" spans="1:6" x14ac:dyDescent="0.25">
      <c r="A4351">
        <v>800233881</v>
      </c>
      <c r="B4351" t="s">
        <v>161</v>
      </c>
      <c r="C4351">
        <v>42735</v>
      </c>
      <c r="D4351">
        <v>2016</v>
      </c>
      <c r="E4351" t="s">
        <v>318</v>
      </c>
      <c r="F4351" s="35">
        <v>447079926</v>
      </c>
    </row>
    <row r="4352" spans="1:6" x14ac:dyDescent="0.25">
      <c r="A4352">
        <v>800233881</v>
      </c>
      <c r="B4352" t="s">
        <v>161</v>
      </c>
      <c r="C4352">
        <v>43100</v>
      </c>
      <c r="D4352">
        <v>2017</v>
      </c>
      <c r="E4352" t="s">
        <v>318</v>
      </c>
      <c r="F4352" s="35">
        <v>819797728</v>
      </c>
    </row>
    <row r="4353" spans="1:6" x14ac:dyDescent="0.25">
      <c r="A4353">
        <v>800240724</v>
      </c>
      <c r="B4353" t="s">
        <v>348</v>
      </c>
      <c r="C4353">
        <v>42735</v>
      </c>
      <c r="D4353">
        <v>2016</v>
      </c>
      <c r="E4353" t="s">
        <v>318</v>
      </c>
      <c r="F4353" s="35">
        <v>416344021</v>
      </c>
    </row>
    <row r="4354" spans="1:6" x14ac:dyDescent="0.25">
      <c r="A4354">
        <v>800240724</v>
      </c>
      <c r="B4354" t="s">
        <v>348</v>
      </c>
      <c r="C4354">
        <v>43100</v>
      </c>
      <c r="D4354">
        <v>2017</v>
      </c>
      <c r="E4354" t="s">
        <v>318</v>
      </c>
      <c r="F4354" s="35">
        <v>805360780</v>
      </c>
    </row>
    <row r="4355" spans="1:6" x14ac:dyDescent="0.25">
      <c r="A4355">
        <v>811032292</v>
      </c>
      <c r="B4355" t="s">
        <v>349</v>
      </c>
      <c r="C4355">
        <v>42735</v>
      </c>
      <c r="D4355">
        <v>2016</v>
      </c>
      <c r="E4355" t="s">
        <v>318</v>
      </c>
      <c r="F4355" s="35">
        <v>520281694</v>
      </c>
    </row>
    <row r="4356" spans="1:6" x14ac:dyDescent="0.25">
      <c r="A4356">
        <v>811032292</v>
      </c>
      <c r="B4356" t="s">
        <v>349</v>
      </c>
      <c r="C4356">
        <v>43100</v>
      </c>
      <c r="D4356">
        <v>2017</v>
      </c>
      <c r="E4356" t="s">
        <v>318</v>
      </c>
      <c r="F4356" s="35">
        <v>1158250133</v>
      </c>
    </row>
    <row r="4357" spans="1:6" x14ac:dyDescent="0.25">
      <c r="A4357">
        <v>830023542</v>
      </c>
      <c r="B4357" t="s">
        <v>146</v>
      </c>
      <c r="C4357">
        <v>42735</v>
      </c>
      <c r="D4357">
        <v>2016</v>
      </c>
      <c r="E4357" t="s">
        <v>318</v>
      </c>
      <c r="F4357" s="35">
        <v>224685114</v>
      </c>
    </row>
    <row r="4358" spans="1:6" x14ac:dyDescent="0.25">
      <c r="A4358">
        <v>830023542</v>
      </c>
      <c r="B4358" t="s">
        <v>146</v>
      </c>
      <c r="C4358">
        <v>42369</v>
      </c>
      <c r="D4358">
        <v>2015</v>
      </c>
      <c r="E4358" t="s">
        <v>318</v>
      </c>
      <c r="F4358" s="35">
        <v>209462041</v>
      </c>
    </row>
    <row r="4359" spans="1:6" x14ac:dyDescent="0.25">
      <c r="A4359">
        <v>830023542</v>
      </c>
      <c r="B4359" t="s">
        <v>146</v>
      </c>
      <c r="C4359">
        <v>43100</v>
      </c>
      <c r="D4359">
        <v>2017</v>
      </c>
      <c r="E4359" t="s">
        <v>318</v>
      </c>
      <c r="F4359" s="35">
        <v>432768389</v>
      </c>
    </row>
    <row r="4360" spans="1:6" x14ac:dyDescent="0.25">
      <c r="A4360">
        <v>830058272</v>
      </c>
      <c r="B4360" t="s">
        <v>352</v>
      </c>
      <c r="C4360">
        <v>42735</v>
      </c>
      <c r="D4360">
        <v>2016</v>
      </c>
      <c r="E4360" t="s">
        <v>318</v>
      </c>
      <c r="F4360" s="35">
        <v>112082278</v>
      </c>
    </row>
    <row r="4361" spans="1:6" x14ac:dyDescent="0.25">
      <c r="A4361">
        <v>830058272</v>
      </c>
      <c r="B4361" t="s">
        <v>352</v>
      </c>
      <c r="C4361">
        <v>42369</v>
      </c>
      <c r="D4361">
        <v>2015</v>
      </c>
      <c r="E4361" t="s">
        <v>318</v>
      </c>
      <c r="F4361" s="35">
        <v>83437983</v>
      </c>
    </row>
    <row r="4362" spans="1:6" x14ac:dyDescent="0.25">
      <c r="A4362">
        <v>830058272</v>
      </c>
      <c r="B4362" t="s">
        <v>352</v>
      </c>
      <c r="C4362">
        <v>43100</v>
      </c>
      <c r="D4362">
        <v>2017</v>
      </c>
      <c r="E4362" t="s">
        <v>318</v>
      </c>
      <c r="F4362" s="35">
        <v>228912725</v>
      </c>
    </row>
    <row r="4363" spans="1:6" x14ac:dyDescent="0.25">
      <c r="A4363">
        <v>830094920</v>
      </c>
      <c r="B4363" t="s">
        <v>350</v>
      </c>
      <c r="C4363">
        <v>42735</v>
      </c>
      <c r="D4363">
        <v>2016</v>
      </c>
      <c r="E4363" t="s">
        <v>318</v>
      </c>
      <c r="F4363" s="35">
        <v>530168871</v>
      </c>
    </row>
    <row r="4364" spans="1:6" x14ac:dyDescent="0.25">
      <c r="A4364">
        <v>830094920</v>
      </c>
      <c r="B4364" t="s">
        <v>350</v>
      </c>
      <c r="C4364">
        <v>43100</v>
      </c>
      <c r="D4364">
        <v>2017</v>
      </c>
      <c r="E4364" t="s">
        <v>318</v>
      </c>
      <c r="F4364" s="35">
        <v>1065989601</v>
      </c>
    </row>
    <row r="4365" spans="1:6" x14ac:dyDescent="0.25">
      <c r="A4365">
        <v>830097620</v>
      </c>
      <c r="B4365" t="s">
        <v>290</v>
      </c>
      <c r="C4365">
        <v>42735</v>
      </c>
      <c r="D4365">
        <v>2016</v>
      </c>
      <c r="E4365" t="s">
        <v>318</v>
      </c>
      <c r="F4365" s="35">
        <v>325656392</v>
      </c>
    </row>
    <row r="4366" spans="1:6" x14ac:dyDescent="0.25">
      <c r="A4366">
        <v>830097620</v>
      </c>
      <c r="B4366" t="s">
        <v>290</v>
      </c>
      <c r="C4366">
        <v>43100</v>
      </c>
      <c r="D4366">
        <v>2017</v>
      </c>
      <c r="E4366" t="s">
        <v>318</v>
      </c>
      <c r="F4366" s="35">
        <v>562707126</v>
      </c>
    </row>
    <row r="4367" spans="1:6" x14ac:dyDescent="0.25">
      <c r="A4367">
        <v>830116629</v>
      </c>
      <c r="B4367" t="s">
        <v>354</v>
      </c>
      <c r="C4367">
        <v>42735</v>
      </c>
      <c r="D4367">
        <v>2016</v>
      </c>
      <c r="E4367" t="s">
        <v>318</v>
      </c>
      <c r="F4367" s="35">
        <v>10820881</v>
      </c>
    </row>
    <row r="4368" spans="1:6" x14ac:dyDescent="0.25">
      <c r="A4368">
        <v>830116629</v>
      </c>
      <c r="B4368" t="s">
        <v>354</v>
      </c>
      <c r="C4368">
        <v>43100</v>
      </c>
      <c r="D4368">
        <v>2017</v>
      </c>
      <c r="E4368" t="s">
        <v>318</v>
      </c>
      <c r="F4368" s="35">
        <v>21404728</v>
      </c>
    </row>
    <row r="4369" spans="1:6" x14ac:dyDescent="0.25">
      <c r="A4369">
        <v>830124992</v>
      </c>
      <c r="B4369" t="s">
        <v>357</v>
      </c>
      <c r="C4369">
        <v>42735</v>
      </c>
      <c r="D4369">
        <v>2016</v>
      </c>
      <c r="E4369" t="s">
        <v>318</v>
      </c>
      <c r="F4369" s="35">
        <v>8351256</v>
      </c>
    </row>
    <row r="4370" spans="1:6" x14ac:dyDescent="0.25">
      <c r="A4370">
        <v>830124992</v>
      </c>
      <c r="B4370" t="s">
        <v>357</v>
      </c>
      <c r="C4370">
        <v>42369</v>
      </c>
      <c r="D4370">
        <v>2015</v>
      </c>
      <c r="E4370" t="s">
        <v>318</v>
      </c>
      <c r="F4370" s="35">
        <v>10802913</v>
      </c>
    </row>
    <row r="4371" spans="1:6" x14ac:dyDescent="0.25">
      <c r="A4371">
        <v>830124992</v>
      </c>
      <c r="B4371" t="s">
        <v>357</v>
      </c>
      <c r="C4371">
        <v>43100</v>
      </c>
      <c r="D4371">
        <v>2017</v>
      </c>
      <c r="E4371" t="s">
        <v>318</v>
      </c>
      <c r="F4371" s="35">
        <v>16415913</v>
      </c>
    </row>
    <row r="4372" spans="1:6" x14ac:dyDescent="0.25">
      <c r="A4372">
        <v>860000656</v>
      </c>
      <c r="B4372" t="s">
        <v>221</v>
      </c>
      <c r="C4372">
        <v>42735</v>
      </c>
      <c r="D4372">
        <v>2016</v>
      </c>
      <c r="E4372" t="s">
        <v>318</v>
      </c>
      <c r="F4372" s="35">
        <v>150243884</v>
      </c>
    </row>
    <row r="4373" spans="1:6" x14ac:dyDescent="0.25">
      <c r="A4373">
        <v>860000656</v>
      </c>
      <c r="B4373" t="s">
        <v>221</v>
      </c>
      <c r="C4373">
        <v>42369</v>
      </c>
      <c r="D4373">
        <v>2015</v>
      </c>
      <c r="E4373" t="s">
        <v>318</v>
      </c>
      <c r="F4373" s="35">
        <v>173425544</v>
      </c>
    </row>
    <row r="4374" spans="1:6" x14ac:dyDescent="0.25">
      <c r="A4374">
        <v>860000656</v>
      </c>
      <c r="B4374" t="s">
        <v>221</v>
      </c>
      <c r="C4374">
        <v>43100</v>
      </c>
      <c r="D4374">
        <v>2017</v>
      </c>
      <c r="E4374" t="s">
        <v>318</v>
      </c>
      <c r="F4374" s="35">
        <v>349798008</v>
      </c>
    </row>
    <row r="4375" spans="1:6" x14ac:dyDescent="0.25">
      <c r="A4375">
        <v>860001986</v>
      </c>
      <c r="B4375" t="s">
        <v>293</v>
      </c>
      <c r="C4375">
        <v>42735</v>
      </c>
      <c r="D4375">
        <v>2016</v>
      </c>
      <c r="E4375" t="s">
        <v>318</v>
      </c>
      <c r="F4375" s="35">
        <v>46688970</v>
      </c>
    </row>
    <row r="4376" spans="1:6" x14ac:dyDescent="0.25">
      <c r="A4376">
        <v>860001986</v>
      </c>
      <c r="B4376" t="s">
        <v>293</v>
      </c>
      <c r="C4376">
        <v>43100</v>
      </c>
      <c r="D4376">
        <v>2017</v>
      </c>
      <c r="E4376" t="s">
        <v>318</v>
      </c>
      <c r="F4376" s="35">
        <v>102475694</v>
      </c>
    </row>
    <row r="4377" spans="1:6" x14ac:dyDescent="0.25">
      <c r="A4377">
        <v>860002837</v>
      </c>
      <c r="B4377" t="s">
        <v>227</v>
      </c>
      <c r="C4377">
        <v>42735</v>
      </c>
      <c r="D4377">
        <v>2016</v>
      </c>
      <c r="E4377" t="s">
        <v>318</v>
      </c>
      <c r="F4377" s="35">
        <v>315971197</v>
      </c>
    </row>
    <row r="4378" spans="1:6" x14ac:dyDescent="0.25">
      <c r="A4378">
        <v>860002837</v>
      </c>
      <c r="B4378" t="s">
        <v>227</v>
      </c>
      <c r="C4378">
        <v>42369</v>
      </c>
      <c r="D4378">
        <v>2015</v>
      </c>
      <c r="E4378" t="s">
        <v>318</v>
      </c>
      <c r="F4378" s="35">
        <v>234672224</v>
      </c>
    </row>
    <row r="4379" spans="1:6" x14ac:dyDescent="0.25">
      <c r="A4379">
        <v>860002837</v>
      </c>
      <c r="B4379" t="s">
        <v>227</v>
      </c>
      <c r="C4379">
        <v>43100</v>
      </c>
      <c r="D4379">
        <v>2017</v>
      </c>
      <c r="E4379" t="s">
        <v>318</v>
      </c>
      <c r="F4379" s="35">
        <v>556455656</v>
      </c>
    </row>
    <row r="4380" spans="1:6" x14ac:dyDescent="0.25">
      <c r="A4380">
        <v>860009250</v>
      </c>
      <c r="B4380" t="s">
        <v>362</v>
      </c>
      <c r="C4380">
        <v>42735</v>
      </c>
      <c r="D4380">
        <v>2016</v>
      </c>
      <c r="E4380" t="s">
        <v>318</v>
      </c>
      <c r="F4380" s="35">
        <v>15909857</v>
      </c>
    </row>
    <row r="4381" spans="1:6" x14ac:dyDescent="0.25">
      <c r="A4381">
        <v>860009250</v>
      </c>
      <c r="B4381" t="s">
        <v>362</v>
      </c>
      <c r="C4381">
        <v>43100</v>
      </c>
      <c r="D4381">
        <v>2017</v>
      </c>
      <c r="E4381" t="s">
        <v>318</v>
      </c>
      <c r="F4381" s="35">
        <v>34391887</v>
      </c>
    </row>
    <row r="4382" spans="1:6" x14ac:dyDescent="0.25">
      <c r="A4382">
        <v>860014285</v>
      </c>
      <c r="B4382" t="s">
        <v>356</v>
      </c>
      <c r="C4382">
        <v>42735</v>
      </c>
      <c r="D4382">
        <v>2016</v>
      </c>
      <c r="E4382" t="s">
        <v>318</v>
      </c>
      <c r="F4382" s="35">
        <v>3719835</v>
      </c>
    </row>
    <row r="4383" spans="1:6" x14ac:dyDescent="0.25">
      <c r="A4383">
        <v>860014285</v>
      </c>
      <c r="B4383" t="s">
        <v>356</v>
      </c>
      <c r="C4383">
        <v>43100</v>
      </c>
      <c r="D4383">
        <v>2017</v>
      </c>
      <c r="E4383" t="s">
        <v>318</v>
      </c>
      <c r="F4383" s="35">
        <v>9087387</v>
      </c>
    </row>
    <row r="4384" spans="1:6" x14ac:dyDescent="0.25">
      <c r="A4384">
        <v>860031361</v>
      </c>
      <c r="B4384" t="s">
        <v>297</v>
      </c>
      <c r="C4384">
        <v>42735</v>
      </c>
      <c r="D4384">
        <v>2016</v>
      </c>
      <c r="E4384" t="s">
        <v>318</v>
      </c>
      <c r="F4384" s="35">
        <v>92769218</v>
      </c>
    </row>
    <row r="4385" spans="1:6" x14ac:dyDescent="0.25">
      <c r="A4385">
        <v>860031361</v>
      </c>
      <c r="B4385" t="s">
        <v>297</v>
      </c>
      <c r="C4385">
        <v>43100</v>
      </c>
      <c r="D4385">
        <v>2017</v>
      </c>
      <c r="E4385" t="s">
        <v>318</v>
      </c>
      <c r="F4385" s="35">
        <v>210936541</v>
      </c>
    </row>
    <row r="4386" spans="1:6" x14ac:dyDescent="0.25">
      <c r="A4386">
        <v>860035996</v>
      </c>
      <c r="B4386" t="s">
        <v>229</v>
      </c>
      <c r="C4386">
        <v>42735</v>
      </c>
      <c r="D4386">
        <v>2016</v>
      </c>
      <c r="E4386" t="s">
        <v>318</v>
      </c>
      <c r="F4386" s="35">
        <v>48969909</v>
      </c>
    </row>
    <row r="4387" spans="1:6" x14ac:dyDescent="0.25">
      <c r="A4387">
        <v>860035996</v>
      </c>
      <c r="B4387" t="s">
        <v>229</v>
      </c>
      <c r="C4387">
        <v>42369</v>
      </c>
      <c r="D4387">
        <v>2015</v>
      </c>
      <c r="E4387" t="s">
        <v>318</v>
      </c>
      <c r="F4387" s="35">
        <v>65824825</v>
      </c>
    </row>
    <row r="4388" spans="1:6" x14ac:dyDescent="0.25">
      <c r="A4388">
        <v>860035996</v>
      </c>
      <c r="B4388" t="s">
        <v>229</v>
      </c>
      <c r="C4388">
        <v>43100</v>
      </c>
      <c r="D4388">
        <v>2017</v>
      </c>
      <c r="E4388" t="s">
        <v>318</v>
      </c>
      <c r="F4388" s="35">
        <v>105877096</v>
      </c>
    </row>
    <row r="4389" spans="1:6" x14ac:dyDescent="0.25">
      <c r="A4389">
        <v>860058070</v>
      </c>
      <c r="B4389" t="s">
        <v>364</v>
      </c>
      <c r="C4389">
        <v>42735</v>
      </c>
      <c r="D4389">
        <v>2016</v>
      </c>
      <c r="E4389" t="s">
        <v>318</v>
      </c>
      <c r="F4389" s="35">
        <v>1590316510</v>
      </c>
    </row>
    <row r="4390" spans="1:6" x14ac:dyDescent="0.25">
      <c r="A4390">
        <v>860058070</v>
      </c>
      <c r="B4390" t="s">
        <v>364</v>
      </c>
      <c r="C4390">
        <v>42369</v>
      </c>
      <c r="D4390">
        <v>2015</v>
      </c>
      <c r="E4390" t="s">
        <v>318</v>
      </c>
      <c r="F4390" s="35">
        <v>1245309439</v>
      </c>
    </row>
    <row r="4391" spans="1:6" x14ac:dyDescent="0.25">
      <c r="A4391">
        <v>860058070</v>
      </c>
      <c r="B4391" t="s">
        <v>364</v>
      </c>
      <c r="C4391">
        <v>43100</v>
      </c>
      <c r="D4391">
        <v>2017</v>
      </c>
      <c r="E4391" t="s">
        <v>318</v>
      </c>
      <c r="F4391" s="35">
        <v>3484677321</v>
      </c>
    </row>
    <row r="4392" spans="1:6" x14ac:dyDescent="0.25">
      <c r="A4392">
        <v>860059851</v>
      </c>
      <c r="B4392" t="s">
        <v>365</v>
      </c>
      <c r="C4392">
        <v>42735</v>
      </c>
      <c r="D4392">
        <v>2016</v>
      </c>
      <c r="E4392" t="s">
        <v>318</v>
      </c>
      <c r="F4392" s="35">
        <v>44106375</v>
      </c>
    </row>
    <row r="4393" spans="1:6" x14ac:dyDescent="0.25">
      <c r="A4393">
        <v>860059851</v>
      </c>
      <c r="B4393" t="s">
        <v>365</v>
      </c>
      <c r="C4393">
        <v>42369</v>
      </c>
      <c r="D4393">
        <v>2015</v>
      </c>
      <c r="E4393" t="s">
        <v>318</v>
      </c>
      <c r="F4393" s="35">
        <v>53396571</v>
      </c>
    </row>
    <row r="4394" spans="1:6" x14ac:dyDescent="0.25">
      <c r="A4394">
        <v>860059851</v>
      </c>
      <c r="B4394" t="s">
        <v>365</v>
      </c>
      <c r="C4394">
        <v>43100</v>
      </c>
      <c r="D4394">
        <v>2017</v>
      </c>
      <c r="E4394" t="s">
        <v>318</v>
      </c>
      <c r="F4394" s="35">
        <v>80723693</v>
      </c>
    </row>
    <row r="4395" spans="1:6" x14ac:dyDescent="0.25">
      <c r="A4395">
        <v>860067697</v>
      </c>
      <c r="B4395" t="s">
        <v>359</v>
      </c>
      <c r="C4395">
        <v>42735</v>
      </c>
      <c r="D4395">
        <v>2016</v>
      </c>
      <c r="E4395" t="s">
        <v>318</v>
      </c>
      <c r="F4395" s="35">
        <v>63560981</v>
      </c>
    </row>
    <row r="4396" spans="1:6" x14ac:dyDescent="0.25">
      <c r="A4396">
        <v>860067697</v>
      </c>
      <c r="B4396" t="s">
        <v>359</v>
      </c>
      <c r="C4396">
        <v>43100</v>
      </c>
      <c r="D4396">
        <v>2017</v>
      </c>
      <c r="E4396" t="s">
        <v>318</v>
      </c>
      <c r="F4396" s="35">
        <v>139640060</v>
      </c>
    </row>
    <row r="4397" spans="1:6" x14ac:dyDescent="0.25">
      <c r="A4397">
        <v>860077099</v>
      </c>
      <c r="B4397" t="s">
        <v>371</v>
      </c>
      <c r="C4397">
        <v>42735</v>
      </c>
      <c r="D4397">
        <v>2016</v>
      </c>
      <c r="E4397" t="s">
        <v>318</v>
      </c>
      <c r="F4397" s="35">
        <v>24447778</v>
      </c>
    </row>
    <row r="4398" spans="1:6" x14ac:dyDescent="0.25">
      <c r="A4398">
        <v>860077099</v>
      </c>
      <c r="B4398" t="s">
        <v>371</v>
      </c>
      <c r="C4398">
        <v>43100</v>
      </c>
      <c r="D4398">
        <v>2017</v>
      </c>
      <c r="E4398" t="s">
        <v>318</v>
      </c>
      <c r="F4398" s="35">
        <v>45885916</v>
      </c>
    </row>
    <row r="4399" spans="1:6" x14ac:dyDescent="0.25">
      <c r="A4399">
        <v>860078977</v>
      </c>
      <c r="B4399" t="s">
        <v>144</v>
      </c>
      <c r="C4399">
        <v>42735</v>
      </c>
      <c r="D4399">
        <v>2016</v>
      </c>
      <c r="E4399" t="s">
        <v>318</v>
      </c>
      <c r="F4399" s="35">
        <v>3215048</v>
      </c>
    </row>
    <row r="4400" spans="1:6" x14ac:dyDescent="0.25">
      <c r="A4400">
        <v>860354402</v>
      </c>
      <c r="B4400" t="s">
        <v>295</v>
      </c>
      <c r="C4400">
        <v>42735</v>
      </c>
      <c r="D4400">
        <v>2016</v>
      </c>
      <c r="E4400" t="s">
        <v>318</v>
      </c>
      <c r="F4400" s="35">
        <v>7665052</v>
      </c>
    </row>
    <row r="4401" spans="1:6" x14ac:dyDescent="0.25">
      <c r="A4401">
        <v>860354402</v>
      </c>
      <c r="B4401" t="s">
        <v>295</v>
      </c>
      <c r="C4401">
        <v>43100</v>
      </c>
      <c r="D4401">
        <v>2017</v>
      </c>
      <c r="E4401" t="s">
        <v>318</v>
      </c>
      <c r="F4401" s="35">
        <v>27710608</v>
      </c>
    </row>
    <row r="4402" spans="1:6" x14ac:dyDescent="0.25">
      <c r="A4402">
        <v>860505064</v>
      </c>
      <c r="B4402" t="s">
        <v>361</v>
      </c>
      <c r="C4402">
        <v>42735</v>
      </c>
      <c r="D4402">
        <v>2016</v>
      </c>
      <c r="E4402" t="s">
        <v>318</v>
      </c>
      <c r="F4402" s="35">
        <v>9783386</v>
      </c>
    </row>
    <row r="4403" spans="1:6" x14ac:dyDescent="0.25">
      <c r="A4403">
        <v>860505064</v>
      </c>
      <c r="B4403" t="s">
        <v>361</v>
      </c>
      <c r="C4403">
        <v>43100</v>
      </c>
      <c r="D4403">
        <v>2017</v>
      </c>
      <c r="E4403" t="s">
        <v>318</v>
      </c>
      <c r="F4403" s="35">
        <v>19752970</v>
      </c>
    </row>
    <row r="4404" spans="1:6" x14ac:dyDescent="0.25">
      <c r="A4404">
        <v>860510628</v>
      </c>
      <c r="B4404" t="s">
        <v>373</v>
      </c>
      <c r="C4404">
        <v>42735</v>
      </c>
      <c r="D4404">
        <v>2016</v>
      </c>
      <c r="E4404" t="s">
        <v>318</v>
      </c>
      <c r="F4404" s="35">
        <v>74321968</v>
      </c>
    </row>
    <row r="4405" spans="1:6" x14ac:dyDescent="0.25">
      <c r="A4405">
        <v>860510628</v>
      </c>
      <c r="B4405" t="s">
        <v>373</v>
      </c>
      <c r="C4405">
        <v>42369</v>
      </c>
      <c r="D4405">
        <v>2015</v>
      </c>
      <c r="E4405" t="s">
        <v>318</v>
      </c>
      <c r="F4405" s="35">
        <v>80613129</v>
      </c>
    </row>
    <row r="4406" spans="1:6" x14ac:dyDescent="0.25">
      <c r="A4406">
        <v>860510628</v>
      </c>
      <c r="B4406" t="s">
        <v>373</v>
      </c>
      <c r="C4406">
        <v>43100</v>
      </c>
      <c r="D4406">
        <v>2017</v>
      </c>
      <c r="E4406" t="s">
        <v>318</v>
      </c>
      <c r="F4406" s="35">
        <v>189000733</v>
      </c>
    </row>
    <row r="4407" spans="1:6" x14ac:dyDescent="0.25">
      <c r="A4407">
        <v>860515523</v>
      </c>
      <c r="B4407" t="s">
        <v>231</v>
      </c>
      <c r="C4407">
        <v>42735</v>
      </c>
      <c r="D4407">
        <v>2016</v>
      </c>
      <c r="E4407" t="s">
        <v>318</v>
      </c>
      <c r="F4407" s="35">
        <v>68684308</v>
      </c>
    </row>
    <row r="4408" spans="1:6" x14ac:dyDescent="0.25">
      <c r="A4408">
        <v>860515523</v>
      </c>
      <c r="B4408" t="s">
        <v>231</v>
      </c>
      <c r="C4408">
        <v>42369</v>
      </c>
      <c r="D4408">
        <v>2015</v>
      </c>
      <c r="E4408" t="s">
        <v>318</v>
      </c>
      <c r="F4408" s="35">
        <v>59271699</v>
      </c>
    </row>
    <row r="4409" spans="1:6" x14ac:dyDescent="0.25">
      <c r="A4409">
        <v>860515523</v>
      </c>
      <c r="B4409" t="s">
        <v>231</v>
      </c>
      <c r="C4409">
        <v>43100</v>
      </c>
      <c r="D4409">
        <v>2017</v>
      </c>
      <c r="E4409" t="s">
        <v>318</v>
      </c>
      <c r="F4409" s="35">
        <v>161036940</v>
      </c>
    </row>
    <row r="4410" spans="1:6" x14ac:dyDescent="0.25">
      <c r="A4410">
        <v>860527800</v>
      </c>
      <c r="B4410" t="s">
        <v>296</v>
      </c>
      <c r="C4410">
        <v>42735</v>
      </c>
      <c r="D4410">
        <v>2016</v>
      </c>
      <c r="E4410" t="s">
        <v>318</v>
      </c>
      <c r="F4410" s="35">
        <v>139526620</v>
      </c>
    </row>
    <row r="4411" spans="1:6" x14ac:dyDescent="0.25">
      <c r="A4411">
        <v>860527800</v>
      </c>
      <c r="B4411" t="s">
        <v>296</v>
      </c>
      <c r="C4411">
        <v>43100</v>
      </c>
      <c r="D4411">
        <v>2017</v>
      </c>
      <c r="E4411" t="s">
        <v>318</v>
      </c>
      <c r="F4411" s="35">
        <v>281111932</v>
      </c>
    </row>
    <row r="4412" spans="1:6" x14ac:dyDescent="0.25">
      <c r="A4412">
        <v>860532790</v>
      </c>
      <c r="B4412" t="s">
        <v>374</v>
      </c>
      <c r="C4412">
        <v>42735</v>
      </c>
      <c r="D4412">
        <v>2016</v>
      </c>
      <c r="E4412" t="s">
        <v>318</v>
      </c>
      <c r="F4412" s="35">
        <v>9817830</v>
      </c>
    </row>
    <row r="4413" spans="1:6" x14ac:dyDescent="0.25">
      <c r="A4413">
        <v>860532790</v>
      </c>
      <c r="B4413" t="s">
        <v>374</v>
      </c>
      <c r="C4413">
        <v>43100</v>
      </c>
      <c r="D4413">
        <v>2017</v>
      </c>
      <c r="E4413" t="s">
        <v>318</v>
      </c>
      <c r="F4413" s="35">
        <v>19734594</v>
      </c>
    </row>
    <row r="4414" spans="1:6" x14ac:dyDescent="0.25">
      <c r="A4414">
        <v>890205645</v>
      </c>
      <c r="B4414" t="s">
        <v>166</v>
      </c>
      <c r="C4414">
        <v>42735</v>
      </c>
      <c r="D4414">
        <v>2016</v>
      </c>
      <c r="E4414" t="s">
        <v>318</v>
      </c>
      <c r="F4414" s="35">
        <v>1243732146</v>
      </c>
    </row>
    <row r="4415" spans="1:6" x14ac:dyDescent="0.25">
      <c r="A4415">
        <v>890205645</v>
      </c>
      <c r="B4415" t="s">
        <v>166</v>
      </c>
      <c r="C4415">
        <v>43100</v>
      </c>
      <c r="D4415">
        <v>2017</v>
      </c>
      <c r="E4415" t="s">
        <v>318</v>
      </c>
      <c r="F4415" s="35">
        <v>2525103429</v>
      </c>
    </row>
    <row r="4416" spans="1:6" x14ac:dyDescent="0.25">
      <c r="A4416">
        <v>890312765</v>
      </c>
      <c r="B4416" t="s">
        <v>363</v>
      </c>
      <c r="C4416">
        <v>42735</v>
      </c>
      <c r="D4416">
        <v>2016</v>
      </c>
      <c r="E4416" t="s">
        <v>318</v>
      </c>
      <c r="F4416" s="35">
        <v>263650428</v>
      </c>
    </row>
    <row r="4417" spans="1:6" x14ac:dyDescent="0.25">
      <c r="A4417">
        <v>890312765</v>
      </c>
      <c r="B4417" t="s">
        <v>363</v>
      </c>
      <c r="C4417">
        <v>43100</v>
      </c>
      <c r="D4417">
        <v>2017</v>
      </c>
      <c r="E4417" t="s">
        <v>318</v>
      </c>
      <c r="F4417" s="35">
        <v>476939913</v>
      </c>
    </row>
    <row r="4418" spans="1:6" x14ac:dyDescent="0.25">
      <c r="A4418">
        <v>890806999</v>
      </c>
      <c r="B4418" t="s">
        <v>366</v>
      </c>
      <c r="C4418">
        <v>42735</v>
      </c>
      <c r="D4418">
        <v>2016</v>
      </c>
      <c r="E4418" t="s">
        <v>318</v>
      </c>
      <c r="F4418" s="35">
        <v>55399596</v>
      </c>
    </row>
    <row r="4419" spans="1:6" x14ac:dyDescent="0.25">
      <c r="A4419">
        <v>890806999</v>
      </c>
      <c r="B4419" t="s">
        <v>366</v>
      </c>
      <c r="C4419">
        <v>43100</v>
      </c>
      <c r="D4419">
        <v>2017</v>
      </c>
      <c r="E4419" t="s">
        <v>318</v>
      </c>
      <c r="F4419" s="35">
        <v>111381015</v>
      </c>
    </row>
    <row r="4420" spans="1:6" x14ac:dyDescent="0.25">
      <c r="A4420">
        <v>890903035</v>
      </c>
      <c r="B4420" t="s">
        <v>369</v>
      </c>
      <c r="C4420">
        <v>42735</v>
      </c>
      <c r="D4420">
        <v>2016</v>
      </c>
      <c r="E4420" t="s">
        <v>318</v>
      </c>
      <c r="F4420" s="35">
        <v>708190705</v>
      </c>
    </row>
    <row r="4421" spans="1:6" x14ac:dyDescent="0.25">
      <c r="A4421">
        <v>890903035</v>
      </c>
      <c r="B4421" t="s">
        <v>369</v>
      </c>
      <c r="C4421">
        <v>42369</v>
      </c>
      <c r="D4421">
        <v>2015</v>
      </c>
      <c r="E4421" t="s">
        <v>318</v>
      </c>
      <c r="F4421" s="35">
        <v>522525731</v>
      </c>
    </row>
    <row r="4422" spans="1:6" x14ac:dyDescent="0.25">
      <c r="A4422">
        <v>890903035</v>
      </c>
      <c r="B4422" t="s">
        <v>369</v>
      </c>
      <c r="C4422">
        <v>43100</v>
      </c>
      <c r="D4422">
        <v>2017</v>
      </c>
      <c r="E4422" t="s">
        <v>318</v>
      </c>
      <c r="F4422" s="35">
        <v>1211393049</v>
      </c>
    </row>
    <row r="4423" spans="1:6" x14ac:dyDescent="0.25">
      <c r="A4423">
        <v>890903055</v>
      </c>
      <c r="B4423" t="s">
        <v>232</v>
      </c>
      <c r="C4423">
        <v>42735</v>
      </c>
      <c r="D4423">
        <v>2016</v>
      </c>
      <c r="E4423" t="s">
        <v>318</v>
      </c>
      <c r="F4423" s="35">
        <v>202381549</v>
      </c>
    </row>
    <row r="4424" spans="1:6" x14ac:dyDescent="0.25">
      <c r="A4424">
        <v>890903055</v>
      </c>
      <c r="B4424" t="s">
        <v>232</v>
      </c>
      <c r="C4424">
        <v>42369</v>
      </c>
      <c r="D4424">
        <v>2015</v>
      </c>
      <c r="E4424" t="s">
        <v>318</v>
      </c>
      <c r="F4424" s="35">
        <v>211109900</v>
      </c>
    </row>
    <row r="4425" spans="1:6" x14ac:dyDescent="0.25">
      <c r="A4425">
        <v>890903055</v>
      </c>
      <c r="B4425" t="s">
        <v>232</v>
      </c>
      <c r="C4425">
        <v>43100</v>
      </c>
      <c r="D4425">
        <v>2017</v>
      </c>
      <c r="E4425" t="s">
        <v>318</v>
      </c>
      <c r="F4425" s="35">
        <v>402441399</v>
      </c>
    </row>
    <row r="4426" spans="1:6" x14ac:dyDescent="0.25">
      <c r="A4426">
        <v>890905022</v>
      </c>
      <c r="B4426" t="s">
        <v>370</v>
      </c>
      <c r="C4426">
        <v>42735</v>
      </c>
      <c r="D4426">
        <v>2016</v>
      </c>
      <c r="E4426" t="s">
        <v>318</v>
      </c>
      <c r="F4426" s="35">
        <v>66947515</v>
      </c>
    </row>
    <row r="4427" spans="1:6" x14ac:dyDescent="0.25">
      <c r="A4427">
        <v>890905022</v>
      </c>
      <c r="B4427" t="s">
        <v>370</v>
      </c>
      <c r="C4427">
        <v>42369</v>
      </c>
      <c r="D4427">
        <v>2015</v>
      </c>
      <c r="E4427" t="s">
        <v>318</v>
      </c>
      <c r="F4427" s="35">
        <v>69706145</v>
      </c>
    </row>
    <row r="4428" spans="1:6" x14ac:dyDescent="0.25">
      <c r="A4428">
        <v>890905022</v>
      </c>
      <c r="B4428" t="s">
        <v>370</v>
      </c>
      <c r="C4428">
        <v>43100</v>
      </c>
      <c r="D4428">
        <v>2017</v>
      </c>
      <c r="E4428" t="s">
        <v>318</v>
      </c>
      <c r="F4428" s="35">
        <v>142497085</v>
      </c>
    </row>
    <row r="4429" spans="1:6" x14ac:dyDescent="0.25">
      <c r="A4429">
        <v>890908097</v>
      </c>
      <c r="B4429" t="s">
        <v>377</v>
      </c>
      <c r="C4429">
        <v>42735</v>
      </c>
      <c r="D4429">
        <v>2016</v>
      </c>
      <c r="E4429" t="s">
        <v>318</v>
      </c>
      <c r="F4429" s="35">
        <v>20657802</v>
      </c>
    </row>
    <row r="4430" spans="1:6" x14ac:dyDescent="0.25">
      <c r="A4430">
        <v>890908097</v>
      </c>
      <c r="B4430" t="s">
        <v>377</v>
      </c>
      <c r="C4430">
        <v>43100</v>
      </c>
      <c r="D4430">
        <v>2017</v>
      </c>
      <c r="E4430" t="s">
        <v>318</v>
      </c>
      <c r="F4430" s="35">
        <v>41464575</v>
      </c>
    </row>
    <row r="4431" spans="1:6" x14ac:dyDescent="0.25">
      <c r="A4431">
        <v>890908901</v>
      </c>
      <c r="B4431" t="s">
        <v>372</v>
      </c>
      <c r="C4431">
        <v>42735</v>
      </c>
      <c r="D4431">
        <v>2016</v>
      </c>
      <c r="E4431" t="s">
        <v>318</v>
      </c>
      <c r="F4431" s="35">
        <v>185305687</v>
      </c>
    </row>
    <row r="4432" spans="1:6" x14ac:dyDescent="0.25">
      <c r="A4432">
        <v>890908901</v>
      </c>
      <c r="B4432" t="s">
        <v>372</v>
      </c>
      <c r="C4432">
        <v>42369</v>
      </c>
      <c r="D4432">
        <v>2015</v>
      </c>
      <c r="E4432" t="s">
        <v>318</v>
      </c>
      <c r="F4432" s="35">
        <v>168571917</v>
      </c>
    </row>
    <row r="4433" spans="1:6" x14ac:dyDescent="0.25">
      <c r="A4433">
        <v>890908901</v>
      </c>
      <c r="B4433" t="s">
        <v>372</v>
      </c>
      <c r="C4433">
        <v>43100</v>
      </c>
      <c r="D4433">
        <v>2017</v>
      </c>
      <c r="E4433" t="s">
        <v>318</v>
      </c>
      <c r="F4433" s="35">
        <v>397752052</v>
      </c>
    </row>
    <row r="4434" spans="1:6" x14ac:dyDescent="0.25">
      <c r="A4434">
        <v>890910447</v>
      </c>
      <c r="B4434" t="s">
        <v>300</v>
      </c>
      <c r="C4434">
        <v>42735</v>
      </c>
      <c r="D4434">
        <v>2016</v>
      </c>
      <c r="E4434" t="s">
        <v>318</v>
      </c>
      <c r="F4434" s="35">
        <v>12976140</v>
      </c>
    </row>
    <row r="4435" spans="1:6" x14ac:dyDescent="0.25">
      <c r="A4435">
        <v>890910447</v>
      </c>
      <c r="B4435" t="s">
        <v>300</v>
      </c>
      <c r="C4435">
        <v>43100</v>
      </c>
      <c r="D4435">
        <v>2017</v>
      </c>
      <c r="E4435" t="s">
        <v>318</v>
      </c>
      <c r="F4435" s="35">
        <v>28859512</v>
      </c>
    </row>
    <row r="4436" spans="1:6" x14ac:dyDescent="0.25">
      <c r="A4436">
        <v>890911431</v>
      </c>
      <c r="B4436" t="s">
        <v>378</v>
      </c>
      <c r="C4436">
        <v>42735</v>
      </c>
      <c r="D4436">
        <v>2016</v>
      </c>
      <c r="E4436" t="s">
        <v>318</v>
      </c>
      <c r="F4436" s="35">
        <v>454055013</v>
      </c>
    </row>
    <row r="4437" spans="1:6" x14ac:dyDescent="0.25">
      <c r="A4437">
        <v>890911431</v>
      </c>
      <c r="B4437" t="s">
        <v>378</v>
      </c>
      <c r="C4437">
        <v>43100</v>
      </c>
      <c r="D4437">
        <v>2017</v>
      </c>
      <c r="E4437" t="s">
        <v>318</v>
      </c>
      <c r="F4437" s="35">
        <v>918665288</v>
      </c>
    </row>
    <row r="4438" spans="1:6" x14ac:dyDescent="0.25">
      <c r="A4438">
        <v>890920656</v>
      </c>
      <c r="B4438" t="s">
        <v>302</v>
      </c>
      <c r="C4438">
        <v>42735</v>
      </c>
      <c r="D4438">
        <v>2016</v>
      </c>
      <c r="E4438" t="s">
        <v>318</v>
      </c>
      <c r="F4438" s="35">
        <v>5347753</v>
      </c>
    </row>
    <row r="4439" spans="1:6" x14ac:dyDescent="0.25">
      <c r="A4439">
        <v>890920656</v>
      </c>
      <c r="B4439" t="s">
        <v>302</v>
      </c>
      <c r="C4439">
        <v>43100</v>
      </c>
      <c r="D4439">
        <v>2017</v>
      </c>
      <c r="E4439" t="s">
        <v>318</v>
      </c>
      <c r="F4439" s="35">
        <v>10343985</v>
      </c>
    </row>
    <row r="4440" spans="1:6" x14ac:dyDescent="0.25">
      <c r="A4440">
        <v>890928186</v>
      </c>
      <c r="B4440" t="s">
        <v>303</v>
      </c>
      <c r="C4440">
        <v>42735</v>
      </c>
      <c r="D4440">
        <v>2016</v>
      </c>
      <c r="E4440" t="s">
        <v>318</v>
      </c>
      <c r="F4440" s="35">
        <v>22086738</v>
      </c>
    </row>
    <row r="4441" spans="1:6" x14ac:dyDescent="0.25">
      <c r="A4441">
        <v>890928186</v>
      </c>
      <c r="B4441" t="s">
        <v>303</v>
      </c>
      <c r="C4441">
        <v>43100</v>
      </c>
      <c r="D4441">
        <v>2017</v>
      </c>
      <c r="E4441" t="s">
        <v>318</v>
      </c>
      <c r="F4441" s="35">
        <v>45261976</v>
      </c>
    </row>
    <row r="4442" spans="1:6" x14ac:dyDescent="0.25">
      <c r="A4442">
        <v>890932424</v>
      </c>
      <c r="B4442" t="s">
        <v>379</v>
      </c>
      <c r="C4442">
        <v>42735</v>
      </c>
      <c r="D4442">
        <v>2016</v>
      </c>
      <c r="E4442" t="s">
        <v>318</v>
      </c>
      <c r="F4442" s="35">
        <v>296155356</v>
      </c>
    </row>
    <row r="4443" spans="1:6" x14ac:dyDescent="0.25">
      <c r="A4443">
        <v>890932424</v>
      </c>
      <c r="B4443" t="s">
        <v>379</v>
      </c>
      <c r="C4443">
        <v>43100</v>
      </c>
      <c r="D4443">
        <v>2017</v>
      </c>
      <c r="E4443" t="s">
        <v>318</v>
      </c>
      <c r="F4443" s="35">
        <v>674455676</v>
      </c>
    </row>
    <row r="4444" spans="1:6" x14ac:dyDescent="0.25">
      <c r="A4444">
        <v>890939355</v>
      </c>
      <c r="B4444" t="s">
        <v>35</v>
      </c>
      <c r="C4444">
        <v>42735</v>
      </c>
      <c r="D4444">
        <v>2016</v>
      </c>
      <c r="E4444" t="s">
        <v>318</v>
      </c>
      <c r="F4444" s="35">
        <v>23790679</v>
      </c>
    </row>
    <row r="4445" spans="1:6" x14ac:dyDescent="0.25">
      <c r="A4445">
        <v>890939355</v>
      </c>
      <c r="B4445" t="s">
        <v>35</v>
      </c>
      <c r="C4445">
        <v>42369</v>
      </c>
      <c r="D4445">
        <v>2015</v>
      </c>
      <c r="E4445" t="s">
        <v>318</v>
      </c>
      <c r="F4445" s="35">
        <v>37244517</v>
      </c>
    </row>
    <row r="4446" spans="1:6" x14ac:dyDescent="0.25">
      <c r="A4446">
        <v>890939355</v>
      </c>
      <c r="B4446" t="s">
        <v>35</v>
      </c>
      <c r="C4446">
        <v>43100</v>
      </c>
      <c r="D4446">
        <v>2017</v>
      </c>
      <c r="E4446" t="s">
        <v>318</v>
      </c>
      <c r="F4446" s="35">
        <v>45080507</v>
      </c>
    </row>
    <row r="4447" spans="1:6" x14ac:dyDescent="0.25">
      <c r="A4447">
        <v>890940026</v>
      </c>
      <c r="B4447" t="s">
        <v>304</v>
      </c>
      <c r="C4447">
        <v>42735</v>
      </c>
      <c r="D4447">
        <v>2016</v>
      </c>
      <c r="E4447" t="s">
        <v>318</v>
      </c>
      <c r="F4447" s="35">
        <v>65284599</v>
      </c>
    </row>
    <row r="4448" spans="1:6" x14ac:dyDescent="0.25">
      <c r="A4448">
        <v>890940026</v>
      </c>
      <c r="B4448" t="s">
        <v>304</v>
      </c>
      <c r="C4448">
        <v>43100</v>
      </c>
      <c r="D4448">
        <v>2017</v>
      </c>
      <c r="E4448" t="s">
        <v>318</v>
      </c>
      <c r="F4448" s="35">
        <v>136654755</v>
      </c>
    </row>
    <row r="4449" spans="1:6" x14ac:dyDescent="0.25">
      <c r="A4449">
        <v>900018975</v>
      </c>
      <c r="B4449" t="s">
        <v>376</v>
      </c>
      <c r="C4449">
        <v>42735</v>
      </c>
      <c r="D4449">
        <v>2016</v>
      </c>
      <c r="E4449" t="s">
        <v>318</v>
      </c>
      <c r="F4449" s="35">
        <v>608892086</v>
      </c>
    </row>
    <row r="4450" spans="1:6" x14ac:dyDescent="0.25">
      <c r="A4450">
        <v>900018975</v>
      </c>
      <c r="B4450" t="s">
        <v>376</v>
      </c>
      <c r="C4450">
        <v>42369</v>
      </c>
      <c r="D4450">
        <v>2015</v>
      </c>
      <c r="E4450" t="s">
        <v>318</v>
      </c>
      <c r="F4450" s="35">
        <v>406576449</v>
      </c>
    </row>
    <row r="4451" spans="1:6" x14ac:dyDescent="0.25">
      <c r="A4451">
        <v>900018975</v>
      </c>
      <c r="B4451" t="s">
        <v>376</v>
      </c>
      <c r="C4451">
        <v>43100</v>
      </c>
      <c r="D4451">
        <v>2017</v>
      </c>
      <c r="E4451" t="s">
        <v>318</v>
      </c>
      <c r="F4451" s="35">
        <v>1452878189</v>
      </c>
    </row>
    <row r="4452" spans="1:6" x14ac:dyDescent="0.25">
      <c r="A4452">
        <v>900035722</v>
      </c>
      <c r="B4452" t="s">
        <v>298</v>
      </c>
      <c r="C4452">
        <v>42735</v>
      </c>
      <c r="D4452">
        <v>2016</v>
      </c>
      <c r="E4452" t="s">
        <v>318</v>
      </c>
      <c r="F4452" s="35">
        <v>125540737</v>
      </c>
    </row>
    <row r="4453" spans="1:6" x14ac:dyDescent="0.25">
      <c r="A4453">
        <v>900035722</v>
      </c>
      <c r="B4453" t="s">
        <v>298</v>
      </c>
      <c r="C4453">
        <v>43100</v>
      </c>
      <c r="D4453">
        <v>2017</v>
      </c>
      <c r="E4453" t="s">
        <v>318</v>
      </c>
      <c r="F4453" s="35">
        <v>212313444</v>
      </c>
    </row>
    <row r="4454" spans="1:6" x14ac:dyDescent="0.25">
      <c r="A4454">
        <v>900087151</v>
      </c>
      <c r="B4454" t="s">
        <v>383</v>
      </c>
      <c r="C4454">
        <v>42735</v>
      </c>
      <c r="D4454">
        <v>2016</v>
      </c>
      <c r="E4454" t="s">
        <v>318</v>
      </c>
      <c r="F4454" s="35">
        <v>1162366288</v>
      </c>
    </row>
    <row r="4455" spans="1:6" x14ac:dyDescent="0.25">
      <c r="A4455">
        <v>900087151</v>
      </c>
      <c r="B4455" t="s">
        <v>383</v>
      </c>
      <c r="C4455">
        <v>43100</v>
      </c>
      <c r="D4455">
        <v>2017</v>
      </c>
      <c r="E4455" t="s">
        <v>318</v>
      </c>
      <c r="F4455" s="35">
        <v>2311008884</v>
      </c>
    </row>
    <row r="4456" spans="1:6" x14ac:dyDescent="0.25">
      <c r="A4456">
        <v>900139110</v>
      </c>
      <c r="B4456" t="s">
        <v>301</v>
      </c>
      <c r="C4456">
        <v>42735</v>
      </c>
      <c r="D4456">
        <v>2016</v>
      </c>
      <c r="E4456" t="s">
        <v>318</v>
      </c>
      <c r="F4456" s="35">
        <v>20204533</v>
      </c>
    </row>
    <row r="4457" spans="1:6" x14ac:dyDescent="0.25">
      <c r="A4457">
        <v>900139110</v>
      </c>
      <c r="B4457" t="s">
        <v>301</v>
      </c>
      <c r="C4457">
        <v>43100</v>
      </c>
      <c r="D4457">
        <v>2017</v>
      </c>
      <c r="E4457" t="s">
        <v>318</v>
      </c>
      <c r="F4457" s="35">
        <v>41527910</v>
      </c>
    </row>
    <row r="4458" spans="1:6" x14ac:dyDescent="0.25">
      <c r="A4458">
        <v>900190385</v>
      </c>
      <c r="B4458" t="s">
        <v>380</v>
      </c>
      <c r="C4458">
        <v>42735</v>
      </c>
      <c r="D4458">
        <v>2016</v>
      </c>
      <c r="E4458" t="s">
        <v>318</v>
      </c>
      <c r="F4458" s="35">
        <v>359178409</v>
      </c>
    </row>
    <row r="4459" spans="1:6" x14ac:dyDescent="0.25">
      <c r="A4459">
        <v>900190385</v>
      </c>
      <c r="B4459" t="s">
        <v>380</v>
      </c>
      <c r="C4459">
        <v>42369</v>
      </c>
      <c r="D4459">
        <v>2015</v>
      </c>
      <c r="E4459" t="s">
        <v>318</v>
      </c>
      <c r="F4459" s="35">
        <v>367921841</v>
      </c>
    </row>
    <row r="4460" spans="1:6" x14ac:dyDescent="0.25">
      <c r="A4460">
        <v>900190385</v>
      </c>
      <c r="B4460" t="s">
        <v>380</v>
      </c>
      <c r="C4460">
        <v>43100</v>
      </c>
      <c r="D4460">
        <v>2017</v>
      </c>
      <c r="E4460" t="s">
        <v>318</v>
      </c>
      <c r="F4460" s="35">
        <v>744956548</v>
      </c>
    </row>
    <row r="4461" spans="1:6" x14ac:dyDescent="0.25">
      <c r="A4461">
        <v>900192242</v>
      </c>
      <c r="B4461" t="s">
        <v>381</v>
      </c>
      <c r="C4461">
        <v>42735</v>
      </c>
      <c r="D4461">
        <v>2016</v>
      </c>
      <c r="E4461" t="s">
        <v>318</v>
      </c>
      <c r="F4461" s="35">
        <v>1123624781</v>
      </c>
    </row>
    <row r="4462" spans="1:6" x14ac:dyDescent="0.25">
      <c r="A4462">
        <v>900192242</v>
      </c>
      <c r="B4462" t="s">
        <v>381</v>
      </c>
      <c r="C4462">
        <v>42369</v>
      </c>
      <c r="D4462">
        <v>2015</v>
      </c>
      <c r="E4462" t="s">
        <v>318</v>
      </c>
      <c r="F4462" s="35">
        <v>630896540</v>
      </c>
    </row>
    <row r="4463" spans="1:6" x14ac:dyDescent="0.25">
      <c r="A4463">
        <v>900192242</v>
      </c>
      <c r="B4463" t="s">
        <v>381</v>
      </c>
      <c r="C4463">
        <v>42185</v>
      </c>
      <c r="D4463">
        <v>2015</v>
      </c>
      <c r="E4463" t="s">
        <v>318</v>
      </c>
      <c r="F4463" s="35">
        <v>486282068</v>
      </c>
    </row>
    <row r="4464" spans="1:6" x14ac:dyDescent="0.25">
      <c r="A4464">
        <v>900192242</v>
      </c>
      <c r="B4464" t="s">
        <v>381</v>
      </c>
      <c r="C4464">
        <v>43100</v>
      </c>
      <c r="D4464">
        <v>2017</v>
      </c>
      <c r="E4464" t="s">
        <v>318</v>
      </c>
      <c r="F4464" s="35">
        <v>2128639173</v>
      </c>
    </row>
    <row r="4465" spans="1:6" x14ac:dyDescent="0.25">
      <c r="A4465">
        <v>900192726</v>
      </c>
      <c r="B4465" t="s">
        <v>382</v>
      </c>
      <c r="C4465">
        <v>42735</v>
      </c>
      <c r="D4465">
        <v>2016</v>
      </c>
      <c r="E4465" t="s">
        <v>318</v>
      </c>
      <c r="F4465" s="35">
        <v>7015574</v>
      </c>
    </row>
    <row r="4466" spans="1:6" x14ac:dyDescent="0.25">
      <c r="A4466">
        <v>900192726</v>
      </c>
      <c r="B4466" t="s">
        <v>382</v>
      </c>
      <c r="C4466">
        <v>43100</v>
      </c>
      <c r="D4466">
        <v>2017</v>
      </c>
      <c r="E4466" t="s">
        <v>318</v>
      </c>
      <c r="F4466" s="35">
        <v>15662940</v>
      </c>
    </row>
    <row r="4467" spans="1:6" x14ac:dyDescent="0.25">
      <c r="A4467">
        <v>900193192</v>
      </c>
      <c r="B4467" t="s">
        <v>305</v>
      </c>
      <c r="C4467">
        <v>42735</v>
      </c>
      <c r="D4467">
        <v>2016</v>
      </c>
      <c r="E4467" t="s">
        <v>318</v>
      </c>
      <c r="F4467" s="35">
        <v>60336203</v>
      </c>
    </row>
    <row r="4468" spans="1:6" x14ac:dyDescent="0.25">
      <c r="A4468">
        <v>900193192</v>
      </c>
      <c r="B4468" t="s">
        <v>305</v>
      </c>
      <c r="C4468">
        <v>43100</v>
      </c>
      <c r="D4468">
        <v>2017</v>
      </c>
      <c r="E4468" t="s">
        <v>318</v>
      </c>
      <c r="F4468" s="35">
        <v>100692745</v>
      </c>
    </row>
    <row r="4469" spans="1:6" x14ac:dyDescent="0.25">
      <c r="A4469">
        <v>900205547</v>
      </c>
      <c r="B4469" t="s">
        <v>233</v>
      </c>
      <c r="C4469">
        <v>42735</v>
      </c>
      <c r="D4469">
        <v>2016</v>
      </c>
      <c r="E4469" t="s">
        <v>318</v>
      </c>
      <c r="F4469" s="35">
        <v>4287534</v>
      </c>
    </row>
    <row r="4470" spans="1:6" x14ac:dyDescent="0.25">
      <c r="A4470">
        <v>900205547</v>
      </c>
      <c r="B4470" t="s">
        <v>233</v>
      </c>
      <c r="C4470">
        <v>42369</v>
      </c>
      <c r="D4470">
        <v>2015</v>
      </c>
      <c r="E4470" t="s">
        <v>318</v>
      </c>
      <c r="F4470" s="35">
        <v>4170952</v>
      </c>
    </row>
    <row r="4471" spans="1:6" x14ac:dyDescent="0.25">
      <c r="A4471">
        <v>900205547</v>
      </c>
      <c r="B4471" t="s">
        <v>233</v>
      </c>
      <c r="C4471">
        <v>43100</v>
      </c>
      <c r="D4471">
        <v>2017</v>
      </c>
      <c r="E4471" t="s">
        <v>318</v>
      </c>
      <c r="F4471" s="35">
        <v>9741923</v>
      </c>
    </row>
    <row r="4472" spans="1:6" x14ac:dyDescent="0.25">
      <c r="A4472">
        <v>900206480</v>
      </c>
      <c r="B4472" t="s">
        <v>306</v>
      </c>
      <c r="C4472">
        <v>42735</v>
      </c>
      <c r="D4472">
        <v>2016</v>
      </c>
      <c r="E4472" t="s">
        <v>318</v>
      </c>
      <c r="F4472" s="35">
        <v>21854671</v>
      </c>
    </row>
    <row r="4473" spans="1:6" x14ac:dyDescent="0.25">
      <c r="A4473">
        <v>900206480</v>
      </c>
      <c r="B4473" t="s">
        <v>306</v>
      </c>
      <c r="C4473">
        <v>43100</v>
      </c>
      <c r="D4473">
        <v>2017</v>
      </c>
      <c r="E4473" t="s">
        <v>318</v>
      </c>
      <c r="F4473" s="35">
        <v>43185300</v>
      </c>
    </row>
    <row r="4474" spans="1:6" x14ac:dyDescent="0.25">
      <c r="A4474">
        <v>900206483</v>
      </c>
      <c r="B4474" t="s">
        <v>307</v>
      </c>
      <c r="C4474">
        <v>42735</v>
      </c>
      <c r="D4474">
        <v>2016</v>
      </c>
      <c r="E4474" t="s">
        <v>318</v>
      </c>
      <c r="F4474" s="35">
        <v>7304073</v>
      </c>
    </row>
    <row r="4475" spans="1:6" x14ac:dyDescent="0.25">
      <c r="A4475">
        <v>900206483</v>
      </c>
      <c r="B4475" t="s">
        <v>307</v>
      </c>
      <c r="C4475">
        <v>43100</v>
      </c>
      <c r="D4475">
        <v>2017</v>
      </c>
      <c r="E4475" t="s">
        <v>318</v>
      </c>
      <c r="F4475" s="35">
        <v>10725204</v>
      </c>
    </row>
    <row r="4476" spans="1:6" x14ac:dyDescent="0.25">
      <c r="A4476">
        <v>900315057</v>
      </c>
      <c r="B4476" t="s">
        <v>385</v>
      </c>
      <c r="C4476">
        <v>42735</v>
      </c>
      <c r="D4476">
        <v>2016</v>
      </c>
      <c r="E4476" t="s">
        <v>318</v>
      </c>
      <c r="F4476" s="35">
        <v>68269387</v>
      </c>
    </row>
    <row r="4477" spans="1:6" x14ac:dyDescent="0.25">
      <c r="A4477">
        <v>900315057</v>
      </c>
      <c r="B4477" t="s">
        <v>385</v>
      </c>
      <c r="C4477">
        <v>43100</v>
      </c>
      <c r="D4477">
        <v>2017</v>
      </c>
      <c r="E4477" t="s">
        <v>318</v>
      </c>
      <c r="F4477" s="35">
        <v>159181745</v>
      </c>
    </row>
    <row r="4478" spans="1:6" x14ac:dyDescent="0.25">
      <c r="A4478">
        <v>900378893</v>
      </c>
      <c r="B4478" t="s">
        <v>386</v>
      </c>
      <c r="C4478">
        <v>42735</v>
      </c>
      <c r="D4478">
        <v>2016</v>
      </c>
      <c r="E4478" t="s">
        <v>318</v>
      </c>
      <c r="F4478" s="35">
        <v>248219650</v>
      </c>
    </row>
    <row r="4479" spans="1:6" x14ac:dyDescent="0.25">
      <c r="A4479">
        <v>900378893</v>
      </c>
      <c r="B4479" t="s">
        <v>386</v>
      </c>
      <c r="C4479">
        <v>42369</v>
      </c>
      <c r="D4479">
        <v>2015</v>
      </c>
      <c r="E4479" t="s">
        <v>318</v>
      </c>
      <c r="F4479" s="35">
        <v>457001367</v>
      </c>
    </row>
    <row r="4480" spans="1:6" x14ac:dyDescent="0.25">
      <c r="A4480">
        <v>900378893</v>
      </c>
      <c r="B4480" t="s">
        <v>386</v>
      </c>
      <c r="C4480">
        <v>43100</v>
      </c>
      <c r="D4480">
        <v>2017</v>
      </c>
      <c r="E4480" t="s">
        <v>318</v>
      </c>
      <c r="F4480" s="35">
        <v>501746943</v>
      </c>
    </row>
    <row r="4481" spans="1:6" x14ac:dyDescent="0.25">
      <c r="A4481">
        <v>900390238</v>
      </c>
      <c r="B4481" t="s">
        <v>177</v>
      </c>
      <c r="C4481">
        <v>42735</v>
      </c>
      <c r="D4481">
        <v>2016</v>
      </c>
      <c r="E4481" t="s">
        <v>318</v>
      </c>
      <c r="F4481" s="35">
        <v>137494092</v>
      </c>
    </row>
    <row r="4482" spans="1:6" x14ac:dyDescent="0.25">
      <c r="A4482">
        <v>900390238</v>
      </c>
      <c r="B4482" t="s">
        <v>177</v>
      </c>
      <c r="C4482">
        <v>42369</v>
      </c>
      <c r="D4482">
        <v>2015</v>
      </c>
      <c r="E4482" t="s">
        <v>318</v>
      </c>
      <c r="F4482" s="35">
        <v>107836408</v>
      </c>
    </row>
    <row r="4483" spans="1:6" x14ac:dyDescent="0.25">
      <c r="A4483">
        <v>900390238</v>
      </c>
      <c r="B4483" t="s">
        <v>177</v>
      </c>
      <c r="C4483">
        <v>42185</v>
      </c>
      <c r="D4483">
        <v>2015</v>
      </c>
      <c r="E4483" t="s">
        <v>318</v>
      </c>
      <c r="F4483" s="35">
        <v>112951580</v>
      </c>
    </row>
    <row r="4484" spans="1:6" x14ac:dyDescent="0.25">
      <c r="A4484">
        <v>900390238</v>
      </c>
      <c r="B4484" t="s">
        <v>177</v>
      </c>
      <c r="C4484">
        <v>43100</v>
      </c>
      <c r="D4484">
        <v>2017</v>
      </c>
      <c r="E4484" t="s">
        <v>318</v>
      </c>
      <c r="F4484" s="35">
        <v>264138545</v>
      </c>
    </row>
    <row r="4485" spans="1:6" x14ac:dyDescent="0.25">
      <c r="A4485">
        <v>900413588</v>
      </c>
      <c r="B4485" t="s">
        <v>37</v>
      </c>
      <c r="C4485">
        <v>42735</v>
      </c>
      <c r="D4485">
        <v>2016</v>
      </c>
      <c r="E4485" t="s">
        <v>318</v>
      </c>
      <c r="F4485" s="35">
        <v>10407467</v>
      </c>
    </row>
    <row r="4486" spans="1:6" x14ac:dyDescent="0.25">
      <c r="A4486">
        <v>900413588</v>
      </c>
      <c r="B4486" t="s">
        <v>37</v>
      </c>
      <c r="C4486">
        <v>43100</v>
      </c>
      <c r="D4486">
        <v>2017</v>
      </c>
      <c r="E4486" t="s">
        <v>318</v>
      </c>
      <c r="F4486" s="35">
        <v>25320588</v>
      </c>
    </row>
    <row r="4487" spans="1:6" x14ac:dyDescent="0.25">
      <c r="A4487">
        <v>900521357</v>
      </c>
      <c r="B4487" t="s">
        <v>175</v>
      </c>
      <c r="C4487">
        <v>42735</v>
      </c>
      <c r="D4487">
        <v>2016</v>
      </c>
      <c r="E4487" t="s">
        <v>318</v>
      </c>
      <c r="F4487" s="35">
        <v>23756766</v>
      </c>
    </row>
    <row r="4488" spans="1:6" x14ac:dyDescent="0.25">
      <c r="A4488">
        <v>900521357</v>
      </c>
      <c r="B4488" t="s">
        <v>175</v>
      </c>
      <c r="C4488">
        <v>43100</v>
      </c>
      <c r="D4488">
        <v>2017</v>
      </c>
      <c r="E4488" t="s">
        <v>318</v>
      </c>
      <c r="F4488" s="35">
        <v>101199688</v>
      </c>
    </row>
    <row r="4489" spans="1:6" x14ac:dyDescent="0.25">
      <c r="A4489">
        <v>900535441</v>
      </c>
      <c r="B4489" t="s">
        <v>308</v>
      </c>
      <c r="C4489">
        <v>42735</v>
      </c>
      <c r="D4489">
        <v>2016</v>
      </c>
      <c r="E4489" t="s">
        <v>318</v>
      </c>
      <c r="F4489" s="35">
        <v>60116226</v>
      </c>
    </row>
    <row r="4490" spans="1:6" x14ac:dyDescent="0.25">
      <c r="A4490">
        <v>900535441</v>
      </c>
      <c r="B4490" t="s">
        <v>308</v>
      </c>
      <c r="C4490">
        <v>43100</v>
      </c>
      <c r="D4490">
        <v>2017</v>
      </c>
      <c r="E4490" t="s">
        <v>318</v>
      </c>
      <c r="F4490" s="35">
        <v>136731066</v>
      </c>
    </row>
    <row r="4491" spans="1:6" x14ac:dyDescent="0.25">
      <c r="A4491">
        <v>900668954</v>
      </c>
      <c r="B4491" t="s">
        <v>387</v>
      </c>
      <c r="C4491">
        <v>42735</v>
      </c>
      <c r="D4491">
        <v>2016</v>
      </c>
      <c r="E4491" t="s">
        <v>318</v>
      </c>
      <c r="F4491" s="35">
        <v>7279057</v>
      </c>
    </row>
    <row r="4492" spans="1:6" x14ac:dyDescent="0.25">
      <c r="A4492">
        <v>900668954</v>
      </c>
      <c r="B4492" t="s">
        <v>387</v>
      </c>
      <c r="C4492">
        <v>43100</v>
      </c>
      <c r="D4492">
        <v>2017</v>
      </c>
      <c r="E4492" t="s">
        <v>318</v>
      </c>
      <c r="F4492" s="35">
        <v>15783403</v>
      </c>
    </row>
    <row r="4493" spans="1:6" x14ac:dyDescent="0.25">
      <c r="A4493">
        <v>900749166</v>
      </c>
      <c r="B4493" t="s">
        <v>182</v>
      </c>
      <c r="C4493">
        <v>42735</v>
      </c>
      <c r="D4493">
        <v>2016</v>
      </c>
      <c r="E4493" t="s">
        <v>318</v>
      </c>
      <c r="F4493" s="35">
        <v>273353441</v>
      </c>
    </row>
    <row r="4494" spans="1:6" x14ac:dyDescent="0.25">
      <c r="A4494">
        <v>900749166</v>
      </c>
      <c r="B4494" t="s">
        <v>182</v>
      </c>
      <c r="C4494">
        <v>43100</v>
      </c>
      <c r="D4494">
        <v>2017</v>
      </c>
      <c r="E4494" t="s">
        <v>318</v>
      </c>
      <c r="F4494" s="35">
        <v>598190485</v>
      </c>
    </row>
    <row r="4495" spans="1:6" x14ac:dyDescent="0.25">
      <c r="A4495">
        <v>900797732</v>
      </c>
      <c r="B4495" t="s">
        <v>181</v>
      </c>
      <c r="C4495">
        <v>42735</v>
      </c>
      <c r="D4495">
        <v>2016</v>
      </c>
      <c r="E4495" t="s">
        <v>318</v>
      </c>
      <c r="F4495" s="35">
        <v>163264666</v>
      </c>
    </row>
    <row r="4496" spans="1:6" x14ac:dyDescent="0.25">
      <c r="A4496">
        <v>900797732</v>
      </c>
      <c r="B4496" t="s">
        <v>181</v>
      </c>
      <c r="C4496">
        <v>42369</v>
      </c>
      <c r="D4496">
        <v>2015</v>
      </c>
      <c r="E4496" t="s">
        <v>318</v>
      </c>
      <c r="F4496" s="35">
        <v>96759336</v>
      </c>
    </row>
    <row r="4497" spans="1:6" x14ac:dyDescent="0.25">
      <c r="A4497">
        <v>900797732</v>
      </c>
      <c r="B4497" t="s">
        <v>181</v>
      </c>
      <c r="C4497">
        <v>43100</v>
      </c>
      <c r="D4497">
        <v>2017</v>
      </c>
      <c r="E4497" t="s">
        <v>318</v>
      </c>
      <c r="F4497" s="35">
        <v>348624966</v>
      </c>
    </row>
    <row r="4498" spans="1:6" x14ac:dyDescent="0.25">
      <c r="A4498">
        <v>900818642</v>
      </c>
      <c r="B4498" t="s">
        <v>169</v>
      </c>
      <c r="C4498">
        <v>42735</v>
      </c>
      <c r="D4498">
        <v>2016</v>
      </c>
      <c r="E4498" t="s">
        <v>318</v>
      </c>
      <c r="F4498" s="35">
        <v>66348833</v>
      </c>
    </row>
    <row r="4499" spans="1:6" x14ac:dyDescent="0.25">
      <c r="A4499">
        <v>900818642</v>
      </c>
      <c r="B4499" t="s">
        <v>169</v>
      </c>
      <c r="C4499">
        <v>43100</v>
      </c>
      <c r="D4499">
        <v>2017</v>
      </c>
      <c r="E4499" t="s">
        <v>318</v>
      </c>
      <c r="F4499" s="35">
        <v>211915002</v>
      </c>
    </row>
    <row r="4500" spans="1:6" x14ac:dyDescent="0.25">
      <c r="A4500">
        <v>800014246</v>
      </c>
      <c r="B4500" t="s">
        <v>332</v>
      </c>
      <c r="C4500">
        <v>42735</v>
      </c>
      <c r="D4500">
        <v>2016</v>
      </c>
      <c r="E4500" t="s">
        <v>320</v>
      </c>
      <c r="F4500" s="35">
        <v>82655314</v>
      </c>
    </row>
    <row r="4501" spans="1:6" x14ac:dyDescent="0.25">
      <c r="A4501">
        <v>800014246</v>
      </c>
      <c r="B4501" t="s">
        <v>332</v>
      </c>
      <c r="C4501">
        <v>43100</v>
      </c>
      <c r="D4501">
        <v>2017</v>
      </c>
      <c r="E4501" t="s">
        <v>320</v>
      </c>
      <c r="F4501" s="35">
        <v>144714441</v>
      </c>
    </row>
    <row r="4502" spans="1:6" x14ac:dyDescent="0.25">
      <c r="A4502">
        <v>800028455</v>
      </c>
      <c r="B4502" t="s">
        <v>0</v>
      </c>
      <c r="C4502">
        <v>42735</v>
      </c>
      <c r="D4502">
        <v>2016</v>
      </c>
      <c r="E4502" t="s">
        <v>320</v>
      </c>
      <c r="F4502" s="35">
        <v>2290459</v>
      </c>
    </row>
    <row r="4503" spans="1:6" x14ac:dyDescent="0.25">
      <c r="A4503">
        <v>800093117</v>
      </c>
      <c r="B4503" t="s">
        <v>334</v>
      </c>
      <c r="C4503">
        <v>42735</v>
      </c>
      <c r="D4503">
        <v>2016</v>
      </c>
      <c r="E4503" t="s">
        <v>320</v>
      </c>
      <c r="F4503" s="35">
        <v>540811202</v>
      </c>
    </row>
    <row r="4504" spans="1:6" x14ac:dyDescent="0.25">
      <c r="A4504">
        <v>800093117</v>
      </c>
      <c r="B4504" t="s">
        <v>334</v>
      </c>
      <c r="C4504">
        <v>43100</v>
      </c>
      <c r="D4504">
        <v>2017</v>
      </c>
      <c r="E4504" t="s">
        <v>320</v>
      </c>
      <c r="F4504" s="35">
        <v>987663342</v>
      </c>
    </row>
    <row r="4505" spans="1:6" x14ac:dyDescent="0.25">
      <c r="A4505">
        <v>800094968</v>
      </c>
      <c r="B4505" t="s">
        <v>336</v>
      </c>
      <c r="C4505">
        <v>42735</v>
      </c>
      <c r="D4505">
        <v>2016</v>
      </c>
      <c r="E4505" t="s">
        <v>320</v>
      </c>
      <c r="F4505" s="35">
        <v>186711261</v>
      </c>
    </row>
    <row r="4506" spans="1:6" x14ac:dyDescent="0.25">
      <c r="A4506">
        <v>800094968</v>
      </c>
      <c r="B4506" t="s">
        <v>336</v>
      </c>
      <c r="C4506">
        <v>43100</v>
      </c>
      <c r="D4506">
        <v>2017</v>
      </c>
      <c r="E4506" t="s">
        <v>320</v>
      </c>
      <c r="F4506" s="35">
        <v>377083873</v>
      </c>
    </row>
    <row r="4507" spans="1:6" x14ac:dyDescent="0.25">
      <c r="A4507">
        <v>800095951</v>
      </c>
      <c r="B4507" t="s">
        <v>338</v>
      </c>
      <c r="C4507">
        <v>42735</v>
      </c>
      <c r="D4507">
        <v>2016</v>
      </c>
      <c r="E4507" t="s">
        <v>320</v>
      </c>
      <c r="F4507" s="35">
        <v>2862339</v>
      </c>
    </row>
    <row r="4508" spans="1:6" x14ac:dyDescent="0.25">
      <c r="A4508">
        <v>800095951</v>
      </c>
      <c r="B4508" t="s">
        <v>338</v>
      </c>
      <c r="C4508">
        <v>43100</v>
      </c>
      <c r="D4508">
        <v>2017</v>
      </c>
      <c r="E4508" t="s">
        <v>320</v>
      </c>
      <c r="F4508" s="35">
        <v>29060695</v>
      </c>
    </row>
    <row r="4509" spans="1:6" x14ac:dyDescent="0.25">
      <c r="A4509">
        <v>800140959</v>
      </c>
      <c r="B4509" t="s">
        <v>340</v>
      </c>
      <c r="C4509">
        <v>42735</v>
      </c>
      <c r="D4509">
        <v>2016</v>
      </c>
      <c r="E4509" t="s">
        <v>320</v>
      </c>
      <c r="F4509" s="35">
        <v>47637885</v>
      </c>
    </row>
    <row r="4510" spans="1:6" x14ac:dyDescent="0.25">
      <c r="A4510">
        <v>800140959</v>
      </c>
      <c r="B4510" t="s">
        <v>340</v>
      </c>
      <c r="C4510">
        <v>43100</v>
      </c>
      <c r="D4510">
        <v>2017</v>
      </c>
      <c r="E4510" t="s">
        <v>320</v>
      </c>
      <c r="F4510" s="35">
        <v>75600104</v>
      </c>
    </row>
    <row r="4511" spans="1:6" x14ac:dyDescent="0.25">
      <c r="A4511">
        <v>800173155</v>
      </c>
      <c r="B4511" t="s">
        <v>341</v>
      </c>
      <c r="C4511">
        <v>42735</v>
      </c>
      <c r="D4511">
        <v>2016</v>
      </c>
      <c r="E4511" t="s">
        <v>320</v>
      </c>
      <c r="F4511" s="35">
        <v>181460891</v>
      </c>
    </row>
    <row r="4512" spans="1:6" x14ac:dyDescent="0.25">
      <c r="A4512">
        <v>800173155</v>
      </c>
      <c r="B4512" t="s">
        <v>341</v>
      </c>
      <c r="C4512">
        <v>42369</v>
      </c>
      <c r="D4512">
        <v>2015</v>
      </c>
      <c r="E4512" t="s">
        <v>320</v>
      </c>
      <c r="F4512" s="35">
        <v>158688052</v>
      </c>
    </row>
    <row r="4513" spans="1:6" x14ac:dyDescent="0.25">
      <c r="A4513">
        <v>800173155</v>
      </c>
      <c r="B4513" t="s">
        <v>341</v>
      </c>
      <c r="C4513">
        <v>43100</v>
      </c>
      <c r="D4513">
        <v>2017</v>
      </c>
      <c r="E4513" t="s">
        <v>320</v>
      </c>
      <c r="F4513" s="35">
        <v>401472433</v>
      </c>
    </row>
    <row r="4514" spans="1:6" x14ac:dyDescent="0.25">
      <c r="A4514">
        <v>800182330</v>
      </c>
      <c r="B4514" t="s">
        <v>342</v>
      </c>
      <c r="C4514">
        <v>42735</v>
      </c>
      <c r="D4514">
        <v>2016</v>
      </c>
      <c r="E4514" t="s">
        <v>320</v>
      </c>
      <c r="F4514" s="35">
        <v>260017121</v>
      </c>
    </row>
    <row r="4515" spans="1:6" x14ac:dyDescent="0.25">
      <c r="A4515">
        <v>800182330</v>
      </c>
      <c r="B4515" t="s">
        <v>342</v>
      </c>
      <c r="C4515">
        <v>43100</v>
      </c>
      <c r="D4515">
        <v>2017</v>
      </c>
      <c r="E4515" t="s">
        <v>320</v>
      </c>
      <c r="F4515" s="35">
        <v>516926499</v>
      </c>
    </row>
    <row r="4516" spans="1:6" x14ac:dyDescent="0.25">
      <c r="A4516">
        <v>800185295</v>
      </c>
      <c r="B4516" t="s">
        <v>344</v>
      </c>
      <c r="C4516">
        <v>42735</v>
      </c>
      <c r="D4516">
        <v>2016</v>
      </c>
      <c r="E4516" t="s">
        <v>320</v>
      </c>
      <c r="F4516" s="35">
        <v>1486761911</v>
      </c>
    </row>
    <row r="4517" spans="1:6" x14ac:dyDescent="0.25">
      <c r="A4517">
        <v>800185295</v>
      </c>
      <c r="B4517" t="s">
        <v>344</v>
      </c>
      <c r="C4517">
        <v>42369</v>
      </c>
      <c r="D4517">
        <v>2015</v>
      </c>
      <c r="E4517" t="s">
        <v>320</v>
      </c>
      <c r="F4517" s="35">
        <v>1362322744</v>
      </c>
    </row>
    <row r="4518" spans="1:6" x14ac:dyDescent="0.25">
      <c r="A4518">
        <v>800185295</v>
      </c>
      <c r="B4518" t="s">
        <v>344</v>
      </c>
      <c r="C4518">
        <v>43100</v>
      </c>
      <c r="D4518">
        <v>2017</v>
      </c>
      <c r="E4518" t="s">
        <v>320</v>
      </c>
      <c r="F4518" s="35">
        <v>3053733418</v>
      </c>
    </row>
    <row r="4519" spans="1:6" x14ac:dyDescent="0.25">
      <c r="A4519">
        <v>800200598</v>
      </c>
      <c r="B4519" t="s">
        <v>345</v>
      </c>
      <c r="C4519">
        <v>42735</v>
      </c>
      <c r="D4519">
        <v>2016</v>
      </c>
      <c r="E4519" t="s">
        <v>320</v>
      </c>
      <c r="F4519" s="35">
        <v>86513629</v>
      </c>
    </row>
    <row r="4520" spans="1:6" x14ac:dyDescent="0.25">
      <c r="A4520">
        <v>800200598</v>
      </c>
      <c r="B4520" t="s">
        <v>345</v>
      </c>
      <c r="C4520">
        <v>43100</v>
      </c>
      <c r="D4520">
        <v>2017</v>
      </c>
      <c r="E4520" t="s">
        <v>320</v>
      </c>
      <c r="F4520" s="35">
        <v>254118383</v>
      </c>
    </row>
    <row r="4521" spans="1:6" x14ac:dyDescent="0.25">
      <c r="A4521">
        <v>800208146</v>
      </c>
      <c r="B4521" t="s">
        <v>346</v>
      </c>
      <c r="C4521">
        <v>42735</v>
      </c>
      <c r="D4521">
        <v>2016</v>
      </c>
      <c r="E4521" t="s">
        <v>320</v>
      </c>
      <c r="F4521" s="35">
        <v>197225079</v>
      </c>
    </row>
    <row r="4522" spans="1:6" x14ac:dyDescent="0.25">
      <c r="A4522">
        <v>800208146</v>
      </c>
      <c r="B4522" t="s">
        <v>346</v>
      </c>
      <c r="C4522">
        <v>43100</v>
      </c>
      <c r="D4522">
        <v>2017</v>
      </c>
      <c r="E4522" t="s">
        <v>320</v>
      </c>
      <c r="F4522" s="35">
        <v>373165625</v>
      </c>
    </row>
    <row r="4523" spans="1:6" x14ac:dyDescent="0.25">
      <c r="A4523">
        <v>800233881</v>
      </c>
      <c r="B4523" t="s">
        <v>161</v>
      </c>
      <c r="C4523">
        <v>42735</v>
      </c>
      <c r="D4523">
        <v>2016</v>
      </c>
      <c r="E4523" t="s">
        <v>320</v>
      </c>
      <c r="F4523" s="35">
        <v>169343066</v>
      </c>
    </row>
    <row r="4524" spans="1:6" x14ac:dyDescent="0.25">
      <c r="A4524">
        <v>800233881</v>
      </c>
      <c r="B4524" t="s">
        <v>161</v>
      </c>
      <c r="C4524">
        <v>43100</v>
      </c>
      <c r="D4524">
        <v>2017</v>
      </c>
      <c r="E4524" t="s">
        <v>320</v>
      </c>
      <c r="F4524" s="35">
        <v>238404581</v>
      </c>
    </row>
    <row r="4525" spans="1:6" x14ac:dyDescent="0.25">
      <c r="A4525">
        <v>800240724</v>
      </c>
      <c r="B4525" t="s">
        <v>348</v>
      </c>
      <c r="C4525">
        <v>42735</v>
      </c>
      <c r="D4525">
        <v>2016</v>
      </c>
      <c r="E4525" t="s">
        <v>320</v>
      </c>
      <c r="F4525" s="35">
        <v>297299439</v>
      </c>
    </row>
    <row r="4526" spans="1:6" x14ac:dyDescent="0.25">
      <c r="A4526">
        <v>800240724</v>
      </c>
      <c r="B4526" t="s">
        <v>348</v>
      </c>
      <c r="C4526">
        <v>43100</v>
      </c>
      <c r="D4526">
        <v>2017</v>
      </c>
      <c r="E4526" t="s">
        <v>320</v>
      </c>
      <c r="F4526" s="35">
        <v>479702006</v>
      </c>
    </row>
    <row r="4527" spans="1:6" x14ac:dyDescent="0.25">
      <c r="A4527">
        <v>811032292</v>
      </c>
      <c r="B4527" t="s">
        <v>349</v>
      </c>
      <c r="C4527">
        <v>42735</v>
      </c>
      <c r="D4527">
        <v>2016</v>
      </c>
      <c r="E4527" t="s">
        <v>320</v>
      </c>
      <c r="F4527" s="35">
        <v>336532035</v>
      </c>
    </row>
    <row r="4528" spans="1:6" x14ac:dyDescent="0.25">
      <c r="A4528">
        <v>811032292</v>
      </c>
      <c r="B4528" t="s">
        <v>349</v>
      </c>
      <c r="C4528">
        <v>43100</v>
      </c>
      <c r="D4528">
        <v>2017</v>
      </c>
      <c r="E4528" t="s">
        <v>320</v>
      </c>
      <c r="F4528" s="35">
        <v>706730450</v>
      </c>
    </row>
    <row r="4529" spans="1:6" x14ac:dyDescent="0.25">
      <c r="A4529">
        <v>830023542</v>
      </c>
      <c r="B4529" t="s">
        <v>146</v>
      </c>
      <c r="C4529">
        <v>42735</v>
      </c>
      <c r="D4529">
        <v>2016</v>
      </c>
      <c r="E4529" t="s">
        <v>320</v>
      </c>
      <c r="F4529" s="35">
        <v>108552793</v>
      </c>
    </row>
    <row r="4530" spans="1:6" x14ac:dyDescent="0.25">
      <c r="A4530">
        <v>830023542</v>
      </c>
      <c r="B4530" t="s">
        <v>146</v>
      </c>
      <c r="C4530">
        <v>42369</v>
      </c>
      <c r="D4530">
        <v>2015</v>
      </c>
      <c r="E4530" t="s">
        <v>320</v>
      </c>
      <c r="F4530" s="35">
        <v>71122963</v>
      </c>
    </row>
    <row r="4531" spans="1:6" x14ac:dyDescent="0.25">
      <c r="A4531">
        <v>830023542</v>
      </c>
      <c r="B4531" t="s">
        <v>146</v>
      </c>
      <c r="C4531">
        <v>43100</v>
      </c>
      <c r="D4531">
        <v>2017</v>
      </c>
      <c r="E4531" t="s">
        <v>320</v>
      </c>
      <c r="F4531" s="35">
        <v>188087100</v>
      </c>
    </row>
    <row r="4532" spans="1:6" x14ac:dyDescent="0.25">
      <c r="A4532">
        <v>830058272</v>
      </c>
      <c r="B4532" t="s">
        <v>352</v>
      </c>
      <c r="C4532">
        <v>42735</v>
      </c>
      <c r="D4532">
        <v>2016</v>
      </c>
      <c r="E4532" t="s">
        <v>320</v>
      </c>
      <c r="F4532" s="35">
        <v>70391997</v>
      </c>
    </row>
    <row r="4533" spans="1:6" x14ac:dyDescent="0.25">
      <c r="A4533">
        <v>830058272</v>
      </c>
      <c r="B4533" t="s">
        <v>352</v>
      </c>
      <c r="C4533">
        <v>42369</v>
      </c>
      <c r="D4533">
        <v>2015</v>
      </c>
      <c r="E4533" t="s">
        <v>320</v>
      </c>
      <c r="F4533" s="35">
        <v>45397138</v>
      </c>
    </row>
    <row r="4534" spans="1:6" x14ac:dyDescent="0.25">
      <c r="A4534">
        <v>830058272</v>
      </c>
      <c r="B4534" t="s">
        <v>352</v>
      </c>
      <c r="C4534">
        <v>43100</v>
      </c>
      <c r="D4534">
        <v>2017</v>
      </c>
      <c r="E4534" t="s">
        <v>320</v>
      </c>
      <c r="F4534" s="35">
        <v>165011897</v>
      </c>
    </row>
    <row r="4535" spans="1:6" x14ac:dyDescent="0.25">
      <c r="A4535">
        <v>830094920</v>
      </c>
      <c r="B4535" t="s">
        <v>350</v>
      </c>
      <c r="C4535">
        <v>42735</v>
      </c>
      <c r="D4535">
        <v>2016</v>
      </c>
      <c r="E4535" t="s">
        <v>320</v>
      </c>
      <c r="F4535" s="35">
        <v>87613314</v>
      </c>
    </row>
    <row r="4536" spans="1:6" x14ac:dyDescent="0.25">
      <c r="A4536">
        <v>830094920</v>
      </c>
      <c r="B4536" t="s">
        <v>350</v>
      </c>
      <c r="C4536">
        <v>43100</v>
      </c>
      <c r="D4536">
        <v>2017</v>
      </c>
      <c r="E4536" t="s">
        <v>320</v>
      </c>
      <c r="F4536" s="35">
        <v>196908629</v>
      </c>
    </row>
    <row r="4537" spans="1:6" x14ac:dyDescent="0.25">
      <c r="A4537">
        <v>830097620</v>
      </c>
      <c r="B4537" t="s">
        <v>290</v>
      </c>
      <c r="C4537">
        <v>42735</v>
      </c>
      <c r="D4537">
        <v>2016</v>
      </c>
      <c r="E4537" t="s">
        <v>320</v>
      </c>
      <c r="F4537" s="35">
        <v>265624299</v>
      </c>
    </row>
    <row r="4538" spans="1:6" x14ac:dyDescent="0.25">
      <c r="A4538">
        <v>830097620</v>
      </c>
      <c r="B4538" t="s">
        <v>290</v>
      </c>
      <c r="C4538">
        <v>43100</v>
      </c>
      <c r="D4538">
        <v>2017</v>
      </c>
      <c r="E4538" t="s">
        <v>320</v>
      </c>
      <c r="F4538" s="35">
        <v>286911375</v>
      </c>
    </row>
    <row r="4539" spans="1:6" x14ac:dyDescent="0.25">
      <c r="A4539">
        <v>830116629</v>
      </c>
      <c r="B4539" t="s">
        <v>354</v>
      </c>
      <c r="C4539">
        <v>42735</v>
      </c>
      <c r="D4539">
        <v>2016</v>
      </c>
      <c r="E4539" t="s">
        <v>320</v>
      </c>
      <c r="F4539" s="35">
        <v>3275386</v>
      </c>
    </row>
    <row r="4540" spans="1:6" x14ac:dyDescent="0.25">
      <c r="A4540">
        <v>830116629</v>
      </c>
      <c r="B4540" t="s">
        <v>354</v>
      </c>
      <c r="C4540">
        <v>43100</v>
      </c>
      <c r="D4540">
        <v>2017</v>
      </c>
      <c r="E4540" t="s">
        <v>320</v>
      </c>
      <c r="F4540" s="35">
        <v>5950846</v>
      </c>
    </row>
    <row r="4541" spans="1:6" x14ac:dyDescent="0.25">
      <c r="A4541">
        <v>830124992</v>
      </c>
      <c r="B4541" t="s">
        <v>357</v>
      </c>
      <c r="C4541">
        <v>42735</v>
      </c>
      <c r="D4541">
        <v>2016</v>
      </c>
      <c r="E4541" t="s">
        <v>320</v>
      </c>
      <c r="F4541" s="35">
        <v>394055</v>
      </c>
    </row>
    <row r="4542" spans="1:6" x14ac:dyDescent="0.25">
      <c r="A4542">
        <v>830124992</v>
      </c>
      <c r="B4542" t="s">
        <v>357</v>
      </c>
      <c r="C4542">
        <v>42369</v>
      </c>
      <c r="D4542">
        <v>2015</v>
      </c>
      <c r="E4542" t="s">
        <v>320</v>
      </c>
      <c r="F4542" s="35">
        <v>1524410</v>
      </c>
    </row>
    <row r="4543" spans="1:6" x14ac:dyDescent="0.25">
      <c r="A4543">
        <v>830124992</v>
      </c>
      <c r="B4543" t="s">
        <v>357</v>
      </c>
      <c r="C4543">
        <v>43100</v>
      </c>
      <c r="D4543">
        <v>2017</v>
      </c>
      <c r="E4543" t="s">
        <v>320</v>
      </c>
      <c r="F4543" s="35">
        <v>368983</v>
      </c>
    </row>
    <row r="4544" spans="1:6" x14ac:dyDescent="0.25">
      <c r="A4544">
        <v>860000656</v>
      </c>
      <c r="B4544" t="s">
        <v>221</v>
      </c>
      <c r="C4544">
        <v>42735</v>
      </c>
      <c r="D4544">
        <v>2016</v>
      </c>
      <c r="E4544" t="s">
        <v>320</v>
      </c>
      <c r="F4544" s="35">
        <v>64028862</v>
      </c>
    </row>
    <row r="4545" spans="1:6" x14ac:dyDescent="0.25">
      <c r="A4545">
        <v>860000656</v>
      </c>
      <c r="B4545" t="s">
        <v>221</v>
      </c>
      <c r="C4545">
        <v>42369</v>
      </c>
      <c r="D4545">
        <v>2015</v>
      </c>
      <c r="E4545" t="s">
        <v>320</v>
      </c>
      <c r="F4545" s="35">
        <v>80959637</v>
      </c>
    </row>
    <row r="4546" spans="1:6" x14ac:dyDescent="0.25">
      <c r="A4546">
        <v>860000656</v>
      </c>
      <c r="B4546" t="s">
        <v>221</v>
      </c>
      <c r="C4546">
        <v>43100</v>
      </c>
      <c r="D4546">
        <v>2017</v>
      </c>
      <c r="E4546" t="s">
        <v>320</v>
      </c>
      <c r="F4546" s="35">
        <v>150276452</v>
      </c>
    </row>
    <row r="4547" spans="1:6" x14ac:dyDescent="0.25">
      <c r="A4547">
        <v>860001986</v>
      </c>
      <c r="B4547" t="s">
        <v>293</v>
      </c>
      <c r="C4547">
        <v>42735</v>
      </c>
      <c r="D4547">
        <v>2016</v>
      </c>
      <c r="E4547" t="s">
        <v>320</v>
      </c>
      <c r="F4547" s="35">
        <v>24776557</v>
      </c>
    </row>
    <row r="4548" spans="1:6" x14ac:dyDescent="0.25">
      <c r="A4548">
        <v>860001986</v>
      </c>
      <c r="B4548" t="s">
        <v>293</v>
      </c>
      <c r="C4548">
        <v>43100</v>
      </c>
      <c r="D4548">
        <v>2017</v>
      </c>
      <c r="E4548" t="s">
        <v>320</v>
      </c>
      <c r="F4548" s="35">
        <v>38932578</v>
      </c>
    </row>
    <row r="4549" spans="1:6" x14ac:dyDescent="0.25">
      <c r="A4549">
        <v>860002837</v>
      </c>
      <c r="B4549" t="s">
        <v>227</v>
      </c>
      <c r="C4549">
        <v>42735</v>
      </c>
      <c r="D4549">
        <v>2016</v>
      </c>
      <c r="E4549" t="s">
        <v>320</v>
      </c>
      <c r="F4549" s="35">
        <v>221156371</v>
      </c>
    </row>
    <row r="4550" spans="1:6" x14ac:dyDescent="0.25">
      <c r="A4550">
        <v>860002837</v>
      </c>
      <c r="B4550" t="s">
        <v>227</v>
      </c>
      <c r="C4550">
        <v>42369</v>
      </c>
      <c r="D4550">
        <v>2015</v>
      </c>
      <c r="E4550" t="s">
        <v>320</v>
      </c>
      <c r="F4550" s="35">
        <v>153686794</v>
      </c>
    </row>
    <row r="4551" spans="1:6" x14ac:dyDescent="0.25">
      <c r="A4551">
        <v>860002837</v>
      </c>
      <c r="B4551" t="s">
        <v>227</v>
      </c>
      <c r="C4551">
        <v>43100</v>
      </c>
      <c r="D4551">
        <v>2017</v>
      </c>
      <c r="E4551" t="s">
        <v>320</v>
      </c>
      <c r="F4551" s="35">
        <v>369172616</v>
      </c>
    </row>
    <row r="4552" spans="1:6" x14ac:dyDescent="0.25">
      <c r="A4552">
        <v>860009250</v>
      </c>
      <c r="B4552" t="s">
        <v>362</v>
      </c>
      <c r="C4552">
        <v>42735</v>
      </c>
      <c r="D4552">
        <v>2016</v>
      </c>
      <c r="E4552" t="s">
        <v>320</v>
      </c>
      <c r="F4552" s="35">
        <v>6421402</v>
      </c>
    </row>
    <row r="4553" spans="1:6" x14ac:dyDescent="0.25">
      <c r="A4553">
        <v>860009250</v>
      </c>
      <c r="B4553" t="s">
        <v>362</v>
      </c>
      <c r="C4553">
        <v>43100</v>
      </c>
      <c r="D4553">
        <v>2017</v>
      </c>
      <c r="E4553" t="s">
        <v>320</v>
      </c>
      <c r="F4553" s="35">
        <v>14250427</v>
      </c>
    </row>
    <row r="4554" spans="1:6" x14ac:dyDescent="0.25">
      <c r="A4554">
        <v>860014285</v>
      </c>
      <c r="B4554" t="s">
        <v>356</v>
      </c>
      <c r="C4554">
        <v>42735</v>
      </c>
      <c r="D4554">
        <v>2016</v>
      </c>
      <c r="E4554" t="s">
        <v>320</v>
      </c>
      <c r="F4554" s="35">
        <v>383500</v>
      </c>
    </row>
    <row r="4555" spans="1:6" x14ac:dyDescent="0.25">
      <c r="A4555">
        <v>860014285</v>
      </c>
      <c r="B4555" t="s">
        <v>356</v>
      </c>
      <c r="C4555">
        <v>43100</v>
      </c>
      <c r="D4555">
        <v>2017</v>
      </c>
      <c r="E4555" t="s">
        <v>320</v>
      </c>
      <c r="F4555" s="35">
        <v>923654</v>
      </c>
    </row>
    <row r="4556" spans="1:6" x14ac:dyDescent="0.25">
      <c r="A4556">
        <v>860031361</v>
      </c>
      <c r="B4556" t="s">
        <v>297</v>
      </c>
      <c r="C4556">
        <v>42735</v>
      </c>
      <c r="D4556">
        <v>2016</v>
      </c>
      <c r="E4556" t="s">
        <v>320</v>
      </c>
      <c r="F4556" s="35">
        <v>54132650</v>
      </c>
    </row>
    <row r="4557" spans="1:6" x14ac:dyDescent="0.25">
      <c r="A4557">
        <v>860031361</v>
      </c>
      <c r="B4557" t="s">
        <v>297</v>
      </c>
      <c r="C4557">
        <v>43100</v>
      </c>
      <c r="D4557">
        <v>2017</v>
      </c>
      <c r="E4557" t="s">
        <v>320</v>
      </c>
      <c r="F4557" s="35">
        <v>122024010</v>
      </c>
    </row>
    <row r="4558" spans="1:6" x14ac:dyDescent="0.25">
      <c r="A4558">
        <v>860035996</v>
      </c>
      <c r="B4558" t="s">
        <v>229</v>
      </c>
      <c r="C4558">
        <v>42735</v>
      </c>
      <c r="D4558">
        <v>2016</v>
      </c>
      <c r="E4558" t="s">
        <v>320</v>
      </c>
      <c r="F4558" s="35">
        <v>11818332</v>
      </c>
    </row>
    <row r="4559" spans="1:6" x14ac:dyDescent="0.25">
      <c r="A4559">
        <v>860035996</v>
      </c>
      <c r="B4559" t="s">
        <v>229</v>
      </c>
      <c r="C4559">
        <v>42369</v>
      </c>
      <c r="D4559">
        <v>2015</v>
      </c>
      <c r="E4559" t="s">
        <v>320</v>
      </c>
      <c r="F4559" s="35">
        <v>29192076</v>
      </c>
    </row>
    <row r="4560" spans="1:6" x14ac:dyDescent="0.25">
      <c r="A4560">
        <v>860035996</v>
      </c>
      <c r="B4560" t="s">
        <v>229</v>
      </c>
      <c r="C4560">
        <v>43100</v>
      </c>
      <c r="D4560">
        <v>2017</v>
      </c>
      <c r="E4560" t="s">
        <v>320</v>
      </c>
      <c r="F4560" s="35">
        <v>26610826</v>
      </c>
    </row>
    <row r="4561" spans="1:6" x14ac:dyDescent="0.25">
      <c r="A4561">
        <v>860058070</v>
      </c>
      <c r="B4561" t="s">
        <v>364</v>
      </c>
      <c r="C4561">
        <v>42735</v>
      </c>
      <c r="D4561">
        <v>2016</v>
      </c>
      <c r="E4561" t="s">
        <v>320</v>
      </c>
      <c r="F4561" s="35">
        <v>394724560</v>
      </c>
    </row>
    <row r="4562" spans="1:6" x14ac:dyDescent="0.25">
      <c r="A4562">
        <v>860058070</v>
      </c>
      <c r="B4562" t="s">
        <v>364</v>
      </c>
      <c r="C4562">
        <v>42369</v>
      </c>
      <c r="D4562">
        <v>2015</v>
      </c>
      <c r="E4562" t="s">
        <v>320</v>
      </c>
      <c r="F4562" s="35">
        <v>250061709</v>
      </c>
    </row>
    <row r="4563" spans="1:6" x14ac:dyDescent="0.25">
      <c r="A4563">
        <v>860058070</v>
      </c>
      <c r="B4563" t="s">
        <v>364</v>
      </c>
      <c r="C4563">
        <v>43100</v>
      </c>
      <c r="D4563">
        <v>2017</v>
      </c>
      <c r="E4563" t="s">
        <v>320</v>
      </c>
      <c r="F4563" s="35">
        <v>1343176770</v>
      </c>
    </row>
    <row r="4564" spans="1:6" x14ac:dyDescent="0.25">
      <c r="A4564">
        <v>860059851</v>
      </c>
      <c r="B4564" t="s">
        <v>365</v>
      </c>
      <c r="C4564">
        <v>42735</v>
      </c>
      <c r="D4564">
        <v>2016</v>
      </c>
      <c r="E4564" t="s">
        <v>320</v>
      </c>
      <c r="F4564" s="35">
        <v>16597017</v>
      </c>
    </row>
    <row r="4565" spans="1:6" x14ac:dyDescent="0.25">
      <c r="A4565">
        <v>860059851</v>
      </c>
      <c r="B4565" t="s">
        <v>365</v>
      </c>
      <c r="C4565">
        <v>42369</v>
      </c>
      <c r="D4565">
        <v>2015</v>
      </c>
      <c r="E4565" t="s">
        <v>320</v>
      </c>
      <c r="F4565" s="35">
        <v>32589003</v>
      </c>
    </row>
    <row r="4566" spans="1:6" x14ac:dyDescent="0.25">
      <c r="A4566">
        <v>860059851</v>
      </c>
      <c r="B4566" t="s">
        <v>365</v>
      </c>
      <c r="C4566">
        <v>43100</v>
      </c>
      <c r="D4566">
        <v>2017</v>
      </c>
      <c r="E4566" t="s">
        <v>320</v>
      </c>
      <c r="F4566" s="35">
        <v>32703685</v>
      </c>
    </row>
    <row r="4567" spans="1:6" x14ac:dyDescent="0.25">
      <c r="A4567">
        <v>860067697</v>
      </c>
      <c r="B4567" t="s">
        <v>359</v>
      </c>
      <c r="C4567">
        <v>42735</v>
      </c>
      <c r="D4567">
        <v>2016</v>
      </c>
      <c r="E4567" t="s">
        <v>320</v>
      </c>
      <c r="F4567" s="35">
        <v>11578159</v>
      </c>
    </row>
    <row r="4568" spans="1:6" x14ac:dyDescent="0.25">
      <c r="A4568">
        <v>860067697</v>
      </c>
      <c r="B4568" t="s">
        <v>359</v>
      </c>
      <c r="C4568">
        <v>43100</v>
      </c>
      <c r="D4568">
        <v>2017</v>
      </c>
      <c r="E4568" t="s">
        <v>320</v>
      </c>
      <c r="F4568" s="35">
        <v>21276427</v>
      </c>
    </row>
    <row r="4569" spans="1:6" x14ac:dyDescent="0.25">
      <c r="A4569">
        <v>860077099</v>
      </c>
      <c r="B4569" t="s">
        <v>371</v>
      </c>
      <c r="C4569">
        <v>42735</v>
      </c>
      <c r="D4569">
        <v>2016</v>
      </c>
      <c r="E4569" t="s">
        <v>320</v>
      </c>
      <c r="F4569" s="35">
        <v>12243300</v>
      </c>
    </row>
    <row r="4570" spans="1:6" x14ac:dyDescent="0.25">
      <c r="A4570">
        <v>860077099</v>
      </c>
      <c r="B4570" t="s">
        <v>371</v>
      </c>
      <c r="C4570">
        <v>43100</v>
      </c>
      <c r="D4570">
        <v>2017</v>
      </c>
      <c r="E4570" t="s">
        <v>320</v>
      </c>
      <c r="F4570" s="35">
        <v>18429146</v>
      </c>
    </row>
    <row r="4571" spans="1:6" x14ac:dyDescent="0.25">
      <c r="A4571">
        <v>860078977</v>
      </c>
      <c r="B4571" t="s">
        <v>144</v>
      </c>
      <c r="C4571">
        <v>42735</v>
      </c>
      <c r="D4571">
        <v>2016</v>
      </c>
      <c r="E4571" t="s">
        <v>320</v>
      </c>
      <c r="F4571" s="35">
        <v>2190521</v>
      </c>
    </row>
    <row r="4572" spans="1:6" x14ac:dyDescent="0.25">
      <c r="A4572">
        <v>860354402</v>
      </c>
      <c r="B4572" t="s">
        <v>295</v>
      </c>
      <c r="C4572">
        <v>42735</v>
      </c>
      <c r="D4572">
        <v>2016</v>
      </c>
      <c r="E4572" t="s">
        <v>320</v>
      </c>
      <c r="F4572" s="35">
        <v>1935906</v>
      </c>
    </row>
    <row r="4573" spans="1:6" x14ac:dyDescent="0.25">
      <c r="A4573">
        <v>860354402</v>
      </c>
      <c r="B4573" t="s">
        <v>295</v>
      </c>
      <c r="C4573">
        <v>43100</v>
      </c>
      <c r="D4573">
        <v>2017</v>
      </c>
      <c r="E4573" t="s">
        <v>320</v>
      </c>
      <c r="F4573" s="35">
        <v>19219919</v>
      </c>
    </row>
    <row r="4574" spans="1:6" x14ac:dyDescent="0.25">
      <c r="A4574">
        <v>860505064</v>
      </c>
      <c r="B4574" t="s">
        <v>361</v>
      </c>
      <c r="C4574">
        <v>42735</v>
      </c>
      <c r="D4574">
        <v>2016</v>
      </c>
      <c r="E4574" t="s">
        <v>320</v>
      </c>
      <c r="F4574" s="35">
        <v>2893455</v>
      </c>
    </row>
    <row r="4575" spans="1:6" x14ac:dyDescent="0.25">
      <c r="A4575">
        <v>860505064</v>
      </c>
      <c r="B4575" t="s">
        <v>361</v>
      </c>
      <c r="C4575">
        <v>43100</v>
      </c>
      <c r="D4575">
        <v>2017</v>
      </c>
      <c r="E4575" t="s">
        <v>320</v>
      </c>
      <c r="F4575" s="35">
        <v>4209193</v>
      </c>
    </row>
    <row r="4576" spans="1:6" x14ac:dyDescent="0.25">
      <c r="A4576">
        <v>860510628</v>
      </c>
      <c r="B4576" t="s">
        <v>373</v>
      </c>
      <c r="C4576">
        <v>42735</v>
      </c>
      <c r="D4576">
        <v>2016</v>
      </c>
      <c r="E4576" t="s">
        <v>320</v>
      </c>
      <c r="F4576" s="35">
        <v>14277566</v>
      </c>
    </row>
    <row r="4577" spans="1:6" x14ac:dyDescent="0.25">
      <c r="A4577">
        <v>860510628</v>
      </c>
      <c r="B4577" t="s">
        <v>373</v>
      </c>
      <c r="C4577">
        <v>42369</v>
      </c>
      <c r="D4577">
        <v>2015</v>
      </c>
      <c r="E4577" t="s">
        <v>320</v>
      </c>
      <c r="F4577" s="35">
        <v>13981725</v>
      </c>
    </row>
    <row r="4578" spans="1:6" x14ac:dyDescent="0.25">
      <c r="A4578">
        <v>860510628</v>
      </c>
      <c r="B4578" t="s">
        <v>373</v>
      </c>
      <c r="C4578">
        <v>43100</v>
      </c>
      <c r="D4578">
        <v>2017</v>
      </c>
      <c r="E4578" t="s">
        <v>320</v>
      </c>
      <c r="F4578" s="35">
        <v>70705485</v>
      </c>
    </row>
    <row r="4579" spans="1:6" x14ac:dyDescent="0.25">
      <c r="A4579">
        <v>860515523</v>
      </c>
      <c r="B4579" t="s">
        <v>231</v>
      </c>
      <c r="C4579">
        <v>42735</v>
      </c>
      <c r="D4579">
        <v>2016</v>
      </c>
      <c r="E4579" t="s">
        <v>320</v>
      </c>
      <c r="F4579" s="35">
        <v>856691</v>
      </c>
    </row>
    <row r="4580" spans="1:6" x14ac:dyDescent="0.25">
      <c r="A4580">
        <v>860515523</v>
      </c>
      <c r="B4580" t="s">
        <v>231</v>
      </c>
      <c r="C4580">
        <v>42369</v>
      </c>
      <c r="D4580">
        <v>2015</v>
      </c>
      <c r="E4580" t="s">
        <v>320</v>
      </c>
      <c r="F4580" s="35">
        <v>4455178</v>
      </c>
    </row>
    <row r="4581" spans="1:6" x14ac:dyDescent="0.25">
      <c r="A4581">
        <v>860515523</v>
      </c>
      <c r="B4581" t="s">
        <v>231</v>
      </c>
      <c r="C4581">
        <v>43100</v>
      </c>
      <c r="D4581">
        <v>2017</v>
      </c>
      <c r="E4581" t="s">
        <v>320</v>
      </c>
      <c r="F4581" s="35">
        <v>1763721</v>
      </c>
    </row>
    <row r="4582" spans="1:6" x14ac:dyDescent="0.25">
      <c r="A4582">
        <v>860527800</v>
      </c>
      <c r="B4582" t="s">
        <v>296</v>
      </c>
      <c r="C4582">
        <v>42735</v>
      </c>
      <c r="D4582">
        <v>2016</v>
      </c>
      <c r="E4582" t="s">
        <v>320</v>
      </c>
      <c r="F4582" s="35">
        <v>63616995</v>
      </c>
    </row>
    <row r="4583" spans="1:6" x14ac:dyDescent="0.25">
      <c r="A4583">
        <v>860527800</v>
      </c>
      <c r="B4583" t="s">
        <v>296</v>
      </c>
      <c r="C4583">
        <v>43100</v>
      </c>
      <c r="D4583">
        <v>2017</v>
      </c>
      <c r="E4583" t="s">
        <v>320</v>
      </c>
      <c r="F4583" s="35">
        <v>131406693</v>
      </c>
    </row>
    <row r="4584" spans="1:6" x14ac:dyDescent="0.25">
      <c r="A4584">
        <v>860532790</v>
      </c>
      <c r="B4584" t="s">
        <v>374</v>
      </c>
      <c r="C4584">
        <v>42735</v>
      </c>
      <c r="D4584">
        <v>2016</v>
      </c>
      <c r="E4584" t="s">
        <v>320</v>
      </c>
      <c r="F4584" s="35">
        <v>4627064</v>
      </c>
    </row>
    <row r="4585" spans="1:6" x14ac:dyDescent="0.25">
      <c r="A4585">
        <v>860532790</v>
      </c>
      <c r="B4585" t="s">
        <v>374</v>
      </c>
      <c r="C4585">
        <v>43100</v>
      </c>
      <c r="D4585">
        <v>2017</v>
      </c>
      <c r="E4585" t="s">
        <v>320</v>
      </c>
      <c r="F4585" s="35">
        <v>7741913</v>
      </c>
    </row>
    <row r="4586" spans="1:6" x14ac:dyDescent="0.25">
      <c r="A4586">
        <v>890205645</v>
      </c>
      <c r="B4586" t="s">
        <v>166</v>
      </c>
      <c r="C4586">
        <v>42735</v>
      </c>
      <c r="D4586">
        <v>2016</v>
      </c>
      <c r="E4586" t="s">
        <v>320</v>
      </c>
      <c r="F4586" s="35">
        <v>340857822</v>
      </c>
    </row>
    <row r="4587" spans="1:6" x14ac:dyDescent="0.25">
      <c r="A4587">
        <v>890205645</v>
      </c>
      <c r="B4587" t="s">
        <v>166</v>
      </c>
      <c r="C4587">
        <v>43100</v>
      </c>
      <c r="D4587">
        <v>2017</v>
      </c>
      <c r="E4587" t="s">
        <v>320</v>
      </c>
      <c r="F4587" s="35">
        <v>602240084</v>
      </c>
    </row>
    <row r="4588" spans="1:6" x14ac:dyDescent="0.25">
      <c r="A4588">
        <v>890312765</v>
      </c>
      <c r="B4588" t="s">
        <v>363</v>
      </c>
      <c r="C4588">
        <v>42735</v>
      </c>
      <c r="D4588">
        <v>2016</v>
      </c>
      <c r="E4588" t="s">
        <v>320</v>
      </c>
      <c r="F4588" s="35">
        <v>111329612</v>
      </c>
    </row>
    <row r="4589" spans="1:6" x14ac:dyDescent="0.25">
      <c r="A4589">
        <v>890312765</v>
      </c>
      <c r="B4589" t="s">
        <v>363</v>
      </c>
      <c r="C4589">
        <v>43100</v>
      </c>
      <c r="D4589">
        <v>2017</v>
      </c>
      <c r="E4589" t="s">
        <v>320</v>
      </c>
      <c r="F4589" s="35">
        <v>190625333</v>
      </c>
    </row>
    <row r="4590" spans="1:6" x14ac:dyDescent="0.25">
      <c r="A4590">
        <v>890806999</v>
      </c>
      <c r="B4590" t="s">
        <v>366</v>
      </c>
      <c r="C4590">
        <v>42735</v>
      </c>
      <c r="D4590">
        <v>2016</v>
      </c>
      <c r="E4590" t="s">
        <v>320</v>
      </c>
      <c r="F4590" s="35">
        <v>38493055</v>
      </c>
    </row>
    <row r="4591" spans="1:6" x14ac:dyDescent="0.25">
      <c r="A4591">
        <v>890806999</v>
      </c>
      <c r="B4591" t="s">
        <v>366</v>
      </c>
      <c r="C4591">
        <v>43100</v>
      </c>
      <c r="D4591">
        <v>2017</v>
      </c>
      <c r="E4591" t="s">
        <v>320</v>
      </c>
      <c r="F4591" s="35">
        <v>78147125</v>
      </c>
    </row>
    <row r="4592" spans="1:6" x14ac:dyDescent="0.25">
      <c r="A4592">
        <v>890903035</v>
      </c>
      <c r="B4592" t="s">
        <v>369</v>
      </c>
      <c r="C4592">
        <v>42735</v>
      </c>
      <c r="D4592">
        <v>2016</v>
      </c>
      <c r="E4592" t="s">
        <v>320</v>
      </c>
      <c r="F4592" s="35">
        <v>166707941</v>
      </c>
    </row>
    <row r="4593" spans="1:6" x14ac:dyDescent="0.25">
      <c r="A4593">
        <v>890903035</v>
      </c>
      <c r="B4593" t="s">
        <v>369</v>
      </c>
      <c r="C4593">
        <v>42369</v>
      </c>
      <c r="D4593">
        <v>2015</v>
      </c>
      <c r="E4593" t="s">
        <v>320</v>
      </c>
      <c r="F4593" s="35">
        <v>138036931</v>
      </c>
    </row>
    <row r="4594" spans="1:6" x14ac:dyDescent="0.25">
      <c r="A4594">
        <v>890903035</v>
      </c>
      <c r="B4594" t="s">
        <v>369</v>
      </c>
      <c r="C4594">
        <v>43100</v>
      </c>
      <c r="D4594">
        <v>2017</v>
      </c>
      <c r="E4594" t="s">
        <v>320</v>
      </c>
      <c r="F4594" s="35">
        <v>236230295</v>
      </c>
    </row>
    <row r="4595" spans="1:6" x14ac:dyDescent="0.25">
      <c r="A4595">
        <v>890903055</v>
      </c>
      <c r="B4595" t="s">
        <v>232</v>
      </c>
      <c r="C4595">
        <v>42735</v>
      </c>
      <c r="D4595">
        <v>2016</v>
      </c>
      <c r="E4595" t="s">
        <v>320</v>
      </c>
      <c r="F4595" s="35">
        <v>28360291</v>
      </c>
    </row>
    <row r="4596" spans="1:6" x14ac:dyDescent="0.25">
      <c r="A4596">
        <v>890903055</v>
      </c>
      <c r="B4596" t="s">
        <v>232</v>
      </c>
      <c r="C4596">
        <v>42369</v>
      </c>
      <c r="D4596">
        <v>2015</v>
      </c>
      <c r="E4596" t="s">
        <v>320</v>
      </c>
      <c r="F4596" s="35">
        <v>48259655</v>
      </c>
    </row>
    <row r="4597" spans="1:6" x14ac:dyDescent="0.25">
      <c r="A4597">
        <v>890903055</v>
      </c>
      <c r="B4597" t="s">
        <v>232</v>
      </c>
      <c r="C4597">
        <v>43100</v>
      </c>
      <c r="D4597">
        <v>2017</v>
      </c>
      <c r="E4597" t="s">
        <v>320</v>
      </c>
      <c r="F4597" s="35">
        <v>47016813</v>
      </c>
    </row>
    <row r="4598" spans="1:6" x14ac:dyDescent="0.25">
      <c r="A4598">
        <v>890905022</v>
      </c>
      <c r="B4598" t="s">
        <v>370</v>
      </c>
      <c r="C4598">
        <v>42735</v>
      </c>
      <c r="D4598">
        <v>2016</v>
      </c>
      <c r="E4598" t="s">
        <v>320</v>
      </c>
      <c r="F4598" s="35">
        <v>31504191</v>
      </c>
    </row>
    <row r="4599" spans="1:6" x14ac:dyDescent="0.25">
      <c r="A4599">
        <v>890905022</v>
      </c>
      <c r="B4599" t="s">
        <v>370</v>
      </c>
      <c r="C4599">
        <v>42369</v>
      </c>
      <c r="D4599">
        <v>2015</v>
      </c>
      <c r="E4599" t="s">
        <v>320</v>
      </c>
      <c r="F4599" s="35">
        <v>42955114</v>
      </c>
    </row>
    <row r="4600" spans="1:6" x14ac:dyDescent="0.25">
      <c r="A4600">
        <v>890905022</v>
      </c>
      <c r="B4600" t="s">
        <v>370</v>
      </c>
      <c r="C4600">
        <v>43100</v>
      </c>
      <c r="D4600">
        <v>2017</v>
      </c>
      <c r="E4600" t="s">
        <v>320</v>
      </c>
      <c r="F4600" s="35">
        <v>62598871</v>
      </c>
    </row>
    <row r="4601" spans="1:6" x14ac:dyDescent="0.25">
      <c r="A4601">
        <v>890908097</v>
      </c>
      <c r="B4601" t="s">
        <v>377</v>
      </c>
      <c r="C4601">
        <v>42735</v>
      </c>
      <c r="D4601">
        <v>2016</v>
      </c>
      <c r="E4601" t="s">
        <v>320</v>
      </c>
      <c r="F4601" s="35">
        <v>8100951</v>
      </c>
    </row>
    <row r="4602" spans="1:6" x14ac:dyDescent="0.25">
      <c r="A4602">
        <v>890908097</v>
      </c>
      <c r="B4602" t="s">
        <v>377</v>
      </c>
      <c r="C4602">
        <v>43100</v>
      </c>
      <c r="D4602">
        <v>2017</v>
      </c>
      <c r="E4602" t="s">
        <v>320</v>
      </c>
      <c r="F4602" s="35">
        <v>15319833</v>
      </c>
    </row>
    <row r="4603" spans="1:6" x14ac:dyDescent="0.25">
      <c r="A4603">
        <v>890908901</v>
      </c>
      <c r="B4603" t="s">
        <v>372</v>
      </c>
      <c r="C4603">
        <v>42735</v>
      </c>
      <c r="D4603">
        <v>2016</v>
      </c>
      <c r="E4603" t="s">
        <v>320</v>
      </c>
      <c r="F4603" s="35">
        <v>40897902</v>
      </c>
    </row>
    <row r="4604" spans="1:6" x14ac:dyDescent="0.25">
      <c r="A4604">
        <v>890908901</v>
      </c>
      <c r="B4604" t="s">
        <v>372</v>
      </c>
      <c r="C4604">
        <v>42369</v>
      </c>
      <c r="D4604">
        <v>2015</v>
      </c>
      <c r="E4604" t="s">
        <v>320</v>
      </c>
      <c r="F4604" s="35">
        <v>27752049</v>
      </c>
    </row>
    <row r="4605" spans="1:6" x14ac:dyDescent="0.25">
      <c r="A4605">
        <v>890908901</v>
      </c>
      <c r="B4605" t="s">
        <v>372</v>
      </c>
      <c r="C4605">
        <v>43100</v>
      </c>
      <c r="D4605">
        <v>2017</v>
      </c>
      <c r="E4605" t="s">
        <v>320</v>
      </c>
      <c r="F4605" s="35">
        <v>65179061</v>
      </c>
    </row>
    <row r="4606" spans="1:6" x14ac:dyDescent="0.25">
      <c r="A4606">
        <v>890910447</v>
      </c>
      <c r="B4606" t="s">
        <v>300</v>
      </c>
      <c r="C4606">
        <v>42735</v>
      </c>
      <c r="D4606">
        <v>2016</v>
      </c>
      <c r="E4606" t="s">
        <v>320</v>
      </c>
      <c r="F4606" s="35">
        <v>3668030</v>
      </c>
    </row>
    <row r="4607" spans="1:6" x14ac:dyDescent="0.25">
      <c r="A4607">
        <v>890910447</v>
      </c>
      <c r="B4607" t="s">
        <v>300</v>
      </c>
      <c r="C4607">
        <v>43100</v>
      </c>
      <c r="D4607">
        <v>2017</v>
      </c>
      <c r="E4607" t="s">
        <v>320</v>
      </c>
      <c r="F4607" s="35">
        <v>9626548</v>
      </c>
    </row>
    <row r="4608" spans="1:6" x14ac:dyDescent="0.25">
      <c r="A4608">
        <v>890911431</v>
      </c>
      <c r="B4608" t="s">
        <v>378</v>
      </c>
      <c r="C4608">
        <v>42735</v>
      </c>
      <c r="D4608">
        <v>2016</v>
      </c>
      <c r="E4608" t="s">
        <v>320</v>
      </c>
      <c r="F4608" s="35">
        <v>219093871</v>
      </c>
    </row>
    <row r="4609" spans="1:6" x14ac:dyDescent="0.25">
      <c r="A4609">
        <v>890911431</v>
      </c>
      <c r="B4609" t="s">
        <v>378</v>
      </c>
      <c r="C4609">
        <v>43100</v>
      </c>
      <c r="D4609">
        <v>2017</v>
      </c>
      <c r="E4609" t="s">
        <v>320</v>
      </c>
      <c r="F4609" s="35">
        <v>419491000</v>
      </c>
    </row>
    <row r="4610" spans="1:6" x14ac:dyDescent="0.25">
      <c r="A4610">
        <v>890920656</v>
      </c>
      <c r="B4610" t="s">
        <v>302</v>
      </c>
      <c r="C4610">
        <v>42735</v>
      </c>
      <c r="D4610">
        <v>2016</v>
      </c>
      <c r="E4610" t="s">
        <v>320</v>
      </c>
      <c r="F4610" s="35">
        <v>2394352</v>
      </c>
    </row>
    <row r="4611" spans="1:6" x14ac:dyDescent="0.25">
      <c r="A4611">
        <v>890920656</v>
      </c>
      <c r="B4611" t="s">
        <v>302</v>
      </c>
      <c r="C4611">
        <v>43100</v>
      </c>
      <c r="D4611">
        <v>2017</v>
      </c>
      <c r="E4611" t="s">
        <v>320</v>
      </c>
      <c r="F4611" s="35">
        <v>3486620</v>
      </c>
    </row>
    <row r="4612" spans="1:6" x14ac:dyDescent="0.25">
      <c r="A4612">
        <v>890928186</v>
      </c>
      <c r="B4612" t="s">
        <v>303</v>
      </c>
      <c r="C4612">
        <v>42735</v>
      </c>
      <c r="D4612">
        <v>2016</v>
      </c>
      <c r="E4612" t="s">
        <v>320</v>
      </c>
      <c r="F4612" s="35">
        <v>6646928</v>
      </c>
    </row>
    <row r="4613" spans="1:6" x14ac:dyDescent="0.25">
      <c r="A4613">
        <v>890928186</v>
      </c>
      <c r="B4613" t="s">
        <v>303</v>
      </c>
      <c r="C4613">
        <v>43100</v>
      </c>
      <c r="D4613">
        <v>2017</v>
      </c>
      <c r="E4613" t="s">
        <v>320</v>
      </c>
      <c r="F4613" s="35">
        <v>11781738</v>
      </c>
    </row>
    <row r="4614" spans="1:6" x14ac:dyDescent="0.25">
      <c r="A4614">
        <v>890932424</v>
      </c>
      <c r="B4614" t="s">
        <v>379</v>
      </c>
      <c r="C4614">
        <v>42735</v>
      </c>
      <c r="D4614">
        <v>2016</v>
      </c>
      <c r="E4614" t="s">
        <v>320</v>
      </c>
      <c r="F4614" s="35">
        <v>69317551</v>
      </c>
    </row>
    <row r="4615" spans="1:6" x14ac:dyDescent="0.25">
      <c r="A4615">
        <v>890932424</v>
      </c>
      <c r="B4615" t="s">
        <v>379</v>
      </c>
      <c r="C4615">
        <v>43100</v>
      </c>
      <c r="D4615">
        <v>2017</v>
      </c>
      <c r="E4615" t="s">
        <v>320</v>
      </c>
      <c r="F4615" s="35">
        <v>129002807</v>
      </c>
    </row>
    <row r="4616" spans="1:6" x14ac:dyDescent="0.25">
      <c r="A4616">
        <v>890939355</v>
      </c>
      <c r="B4616" t="s">
        <v>35</v>
      </c>
      <c r="C4616">
        <v>42735</v>
      </c>
      <c r="D4616">
        <v>2016</v>
      </c>
      <c r="E4616" t="s">
        <v>320</v>
      </c>
      <c r="F4616" s="35">
        <v>4518647</v>
      </c>
    </row>
    <row r="4617" spans="1:6" x14ac:dyDescent="0.25">
      <c r="A4617">
        <v>890939355</v>
      </c>
      <c r="B4617" t="s">
        <v>35</v>
      </c>
      <c r="C4617">
        <v>42369</v>
      </c>
      <c r="D4617">
        <v>2015</v>
      </c>
      <c r="E4617" t="s">
        <v>320</v>
      </c>
      <c r="F4617" s="35">
        <v>12754334</v>
      </c>
    </row>
    <row r="4618" spans="1:6" x14ac:dyDescent="0.25">
      <c r="A4618">
        <v>890939355</v>
      </c>
      <c r="B4618" t="s">
        <v>35</v>
      </c>
      <c r="C4618">
        <v>43100</v>
      </c>
      <c r="D4618">
        <v>2017</v>
      </c>
      <c r="E4618" t="s">
        <v>320</v>
      </c>
      <c r="F4618" s="35">
        <v>5935460</v>
      </c>
    </row>
    <row r="4619" spans="1:6" x14ac:dyDescent="0.25">
      <c r="A4619">
        <v>890940026</v>
      </c>
      <c r="B4619" t="s">
        <v>304</v>
      </c>
      <c r="C4619">
        <v>42735</v>
      </c>
      <c r="D4619">
        <v>2016</v>
      </c>
      <c r="E4619" t="s">
        <v>320</v>
      </c>
      <c r="F4619" s="35">
        <v>55551618</v>
      </c>
    </row>
    <row r="4620" spans="1:6" x14ac:dyDescent="0.25">
      <c r="A4620">
        <v>890940026</v>
      </c>
      <c r="B4620" t="s">
        <v>304</v>
      </c>
      <c r="C4620">
        <v>43100</v>
      </c>
      <c r="D4620">
        <v>2017</v>
      </c>
      <c r="E4620" t="s">
        <v>320</v>
      </c>
      <c r="F4620" s="35">
        <v>120199538</v>
      </c>
    </row>
    <row r="4621" spans="1:6" x14ac:dyDescent="0.25">
      <c r="A4621">
        <v>900018975</v>
      </c>
      <c r="B4621" t="s">
        <v>376</v>
      </c>
      <c r="C4621">
        <v>42735</v>
      </c>
      <c r="D4621">
        <v>2016</v>
      </c>
      <c r="E4621" t="s">
        <v>320</v>
      </c>
      <c r="F4621" s="35">
        <v>264372886</v>
      </c>
    </row>
    <row r="4622" spans="1:6" x14ac:dyDescent="0.25">
      <c r="A4622">
        <v>900018975</v>
      </c>
      <c r="B4622" t="s">
        <v>376</v>
      </c>
      <c r="C4622">
        <v>42369</v>
      </c>
      <c r="D4622">
        <v>2015</v>
      </c>
      <c r="E4622" t="s">
        <v>320</v>
      </c>
      <c r="F4622" s="35">
        <v>156418367</v>
      </c>
    </row>
    <row r="4623" spans="1:6" x14ac:dyDescent="0.25">
      <c r="A4623">
        <v>900018975</v>
      </c>
      <c r="B4623" t="s">
        <v>376</v>
      </c>
      <c r="C4623">
        <v>43100</v>
      </c>
      <c r="D4623">
        <v>2017</v>
      </c>
      <c r="E4623" t="s">
        <v>320</v>
      </c>
      <c r="F4623" s="35">
        <v>490060950</v>
      </c>
    </row>
    <row r="4624" spans="1:6" x14ac:dyDescent="0.25">
      <c r="A4624">
        <v>900035722</v>
      </c>
      <c r="B4624" t="s">
        <v>298</v>
      </c>
      <c r="C4624">
        <v>42735</v>
      </c>
      <c r="D4624">
        <v>2016</v>
      </c>
      <c r="E4624" t="s">
        <v>320</v>
      </c>
      <c r="F4624" s="35">
        <v>66101014</v>
      </c>
    </row>
    <row r="4625" spans="1:6" x14ac:dyDescent="0.25">
      <c r="A4625">
        <v>900035722</v>
      </c>
      <c r="B4625" t="s">
        <v>298</v>
      </c>
      <c r="C4625">
        <v>43100</v>
      </c>
      <c r="D4625">
        <v>2017</v>
      </c>
      <c r="E4625" t="s">
        <v>320</v>
      </c>
      <c r="F4625" s="35">
        <v>126909251</v>
      </c>
    </row>
    <row r="4626" spans="1:6" x14ac:dyDescent="0.25">
      <c r="A4626">
        <v>900087151</v>
      </c>
      <c r="B4626" t="s">
        <v>383</v>
      </c>
      <c r="C4626">
        <v>42735</v>
      </c>
      <c r="D4626">
        <v>2016</v>
      </c>
      <c r="E4626" t="s">
        <v>320</v>
      </c>
      <c r="F4626" s="35">
        <v>111297813</v>
      </c>
    </row>
    <row r="4627" spans="1:6" x14ac:dyDescent="0.25">
      <c r="A4627">
        <v>900087151</v>
      </c>
      <c r="B4627" t="s">
        <v>383</v>
      </c>
      <c r="C4627">
        <v>43100</v>
      </c>
      <c r="D4627">
        <v>2017</v>
      </c>
      <c r="E4627" t="s">
        <v>320</v>
      </c>
      <c r="F4627" s="35">
        <v>160107657</v>
      </c>
    </row>
    <row r="4628" spans="1:6" x14ac:dyDescent="0.25">
      <c r="A4628">
        <v>900139110</v>
      </c>
      <c r="B4628" t="s">
        <v>301</v>
      </c>
      <c r="C4628">
        <v>42735</v>
      </c>
      <c r="D4628">
        <v>2016</v>
      </c>
      <c r="E4628" t="s">
        <v>320</v>
      </c>
      <c r="F4628" s="35">
        <v>9365717</v>
      </c>
    </row>
    <row r="4629" spans="1:6" x14ac:dyDescent="0.25">
      <c r="A4629">
        <v>900139110</v>
      </c>
      <c r="B4629" t="s">
        <v>301</v>
      </c>
      <c r="C4629">
        <v>43100</v>
      </c>
      <c r="D4629">
        <v>2017</v>
      </c>
      <c r="E4629" t="s">
        <v>320</v>
      </c>
      <c r="F4629" s="35">
        <v>8539870</v>
      </c>
    </row>
    <row r="4630" spans="1:6" x14ac:dyDescent="0.25">
      <c r="A4630">
        <v>900190385</v>
      </c>
      <c r="B4630" t="s">
        <v>380</v>
      </c>
      <c r="C4630">
        <v>42735</v>
      </c>
      <c r="D4630">
        <v>2016</v>
      </c>
      <c r="E4630" t="s">
        <v>320</v>
      </c>
      <c r="F4630" s="35">
        <v>396833714</v>
      </c>
    </row>
    <row r="4631" spans="1:6" x14ac:dyDescent="0.25">
      <c r="A4631">
        <v>900190385</v>
      </c>
      <c r="B4631" t="s">
        <v>380</v>
      </c>
      <c r="C4631">
        <v>42369</v>
      </c>
      <c r="D4631">
        <v>2015</v>
      </c>
      <c r="E4631" t="s">
        <v>320</v>
      </c>
      <c r="F4631" s="35">
        <v>468710493</v>
      </c>
    </row>
    <row r="4632" spans="1:6" x14ac:dyDescent="0.25">
      <c r="A4632">
        <v>900190385</v>
      </c>
      <c r="B4632" t="s">
        <v>380</v>
      </c>
      <c r="C4632">
        <v>43100</v>
      </c>
      <c r="D4632">
        <v>2017</v>
      </c>
      <c r="E4632" t="s">
        <v>320</v>
      </c>
      <c r="F4632" s="35">
        <v>791579532</v>
      </c>
    </row>
    <row r="4633" spans="1:6" x14ac:dyDescent="0.25">
      <c r="A4633">
        <v>900192242</v>
      </c>
      <c r="B4633" t="s">
        <v>381</v>
      </c>
      <c r="C4633">
        <v>42735</v>
      </c>
      <c r="D4633">
        <v>2016</v>
      </c>
      <c r="E4633" t="s">
        <v>320</v>
      </c>
      <c r="F4633" s="35">
        <v>88396209</v>
      </c>
    </row>
    <row r="4634" spans="1:6" x14ac:dyDescent="0.25">
      <c r="A4634">
        <v>900192242</v>
      </c>
      <c r="B4634" t="s">
        <v>381</v>
      </c>
      <c r="C4634">
        <v>42369</v>
      </c>
      <c r="D4634">
        <v>2015</v>
      </c>
      <c r="E4634" t="s">
        <v>320</v>
      </c>
      <c r="F4634" s="35">
        <v>113507112</v>
      </c>
    </row>
    <row r="4635" spans="1:6" x14ac:dyDescent="0.25">
      <c r="A4635">
        <v>900192242</v>
      </c>
      <c r="B4635" t="s">
        <v>381</v>
      </c>
      <c r="C4635">
        <v>42185</v>
      </c>
      <c r="D4635">
        <v>2015</v>
      </c>
      <c r="E4635" t="s">
        <v>320</v>
      </c>
      <c r="F4635" s="35">
        <v>85945862</v>
      </c>
    </row>
    <row r="4636" spans="1:6" x14ac:dyDescent="0.25">
      <c r="A4636">
        <v>900192242</v>
      </c>
      <c r="B4636" t="s">
        <v>381</v>
      </c>
      <c r="C4636">
        <v>43100</v>
      </c>
      <c r="D4636">
        <v>2017</v>
      </c>
      <c r="E4636" t="s">
        <v>320</v>
      </c>
      <c r="F4636" s="35">
        <v>174849026</v>
      </c>
    </row>
    <row r="4637" spans="1:6" x14ac:dyDescent="0.25">
      <c r="A4637">
        <v>900192726</v>
      </c>
      <c r="B4637" t="s">
        <v>382</v>
      </c>
      <c r="C4637">
        <v>42735</v>
      </c>
      <c r="D4637">
        <v>2016</v>
      </c>
      <c r="E4637" t="s">
        <v>320</v>
      </c>
      <c r="F4637" s="35">
        <v>85149</v>
      </c>
    </row>
    <row r="4638" spans="1:6" x14ac:dyDescent="0.25">
      <c r="A4638">
        <v>900192726</v>
      </c>
      <c r="B4638" t="s">
        <v>382</v>
      </c>
      <c r="C4638">
        <v>43100</v>
      </c>
      <c r="D4638">
        <v>2017</v>
      </c>
      <c r="E4638" t="s">
        <v>320</v>
      </c>
      <c r="F4638" s="35">
        <v>452689</v>
      </c>
    </row>
    <row r="4639" spans="1:6" x14ac:dyDescent="0.25">
      <c r="A4639">
        <v>900193192</v>
      </c>
      <c r="B4639" t="s">
        <v>305</v>
      </c>
      <c r="C4639">
        <v>42735</v>
      </c>
      <c r="D4639">
        <v>2016</v>
      </c>
      <c r="E4639" t="s">
        <v>320</v>
      </c>
      <c r="F4639" s="35">
        <v>26401813</v>
      </c>
    </row>
    <row r="4640" spans="1:6" x14ac:dyDescent="0.25">
      <c r="A4640">
        <v>900193192</v>
      </c>
      <c r="B4640" t="s">
        <v>305</v>
      </c>
      <c r="C4640">
        <v>43100</v>
      </c>
      <c r="D4640">
        <v>2017</v>
      </c>
      <c r="E4640" t="s">
        <v>320</v>
      </c>
      <c r="F4640" s="35">
        <v>47127588</v>
      </c>
    </row>
    <row r="4641" spans="1:6" x14ac:dyDescent="0.25">
      <c r="A4641">
        <v>900205547</v>
      </c>
      <c r="B4641" t="s">
        <v>233</v>
      </c>
      <c r="C4641">
        <v>42735</v>
      </c>
      <c r="D4641">
        <v>2016</v>
      </c>
      <c r="E4641" t="s">
        <v>320</v>
      </c>
      <c r="F4641" s="35">
        <v>3133428</v>
      </c>
    </row>
    <row r="4642" spans="1:6" x14ac:dyDescent="0.25">
      <c r="A4642">
        <v>900205547</v>
      </c>
      <c r="B4642" t="s">
        <v>233</v>
      </c>
      <c r="C4642">
        <v>42369</v>
      </c>
      <c r="D4642">
        <v>2015</v>
      </c>
      <c r="E4642" t="s">
        <v>320</v>
      </c>
      <c r="F4642" s="35">
        <v>3601193</v>
      </c>
    </row>
    <row r="4643" spans="1:6" x14ac:dyDescent="0.25">
      <c r="A4643">
        <v>900205547</v>
      </c>
      <c r="B4643" t="s">
        <v>233</v>
      </c>
      <c r="C4643">
        <v>43100</v>
      </c>
      <c r="D4643">
        <v>2017</v>
      </c>
      <c r="E4643" t="s">
        <v>320</v>
      </c>
      <c r="F4643" s="35">
        <v>8236937</v>
      </c>
    </row>
    <row r="4644" spans="1:6" x14ac:dyDescent="0.25">
      <c r="A4644">
        <v>900206480</v>
      </c>
      <c r="B4644" t="s">
        <v>306</v>
      </c>
      <c r="C4644">
        <v>42735</v>
      </c>
      <c r="D4644">
        <v>2016</v>
      </c>
      <c r="E4644" t="s">
        <v>320</v>
      </c>
      <c r="F4644" s="35">
        <v>5882886</v>
      </c>
    </row>
    <row r="4645" spans="1:6" x14ac:dyDescent="0.25">
      <c r="A4645">
        <v>900206480</v>
      </c>
      <c r="B4645" t="s">
        <v>306</v>
      </c>
      <c r="C4645">
        <v>43100</v>
      </c>
      <c r="D4645">
        <v>2017</v>
      </c>
      <c r="E4645" t="s">
        <v>320</v>
      </c>
      <c r="F4645" s="35">
        <v>9641358</v>
      </c>
    </row>
    <row r="4646" spans="1:6" x14ac:dyDescent="0.25">
      <c r="A4646">
        <v>900206483</v>
      </c>
      <c r="B4646" t="s">
        <v>307</v>
      </c>
      <c r="C4646">
        <v>42735</v>
      </c>
      <c r="D4646">
        <v>2016</v>
      </c>
      <c r="E4646" t="s">
        <v>320</v>
      </c>
      <c r="F4646" s="35">
        <v>2014538</v>
      </c>
    </row>
    <row r="4647" spans="1:6" x14ac:dyDescent="0.25">
      <c r="A4647">
        <v>900206483</v>
      </c>
      <c r="B4647" t="s">
        <v>307</v>
      </c>
      <c r="C4647">
        <v>43100</v>
      </c>
      <c r="D4647">
        <v>2017</v>
      </c>
      <c r="E4647" t="s">
        <v>320</v>
      </c>
      <c r="F4647" s="35">
        <v>2954142</v>
      </c>
    </row>
    <row r="4648" spans="1:6" x14ac:dyDescent="0.25">
      <c r="A4648">
        <v>900315057</v>
      </c>
      <c r="B4648" t="s">
        <v>385</v>
      </c>
      <c r="C4648">
        <v>42735</v>
      </c>
      <c r="D4648">
        <v>2016</v>
      </c>
      <c r="E4648" t="s">
        <v>320</v>
      </c>
      <c r="F4648" s="35">
        <v>9714004</v>
      </c>
    </row>
    <row r="4649" spans="1:6" x14ac:dyDescent="0.25">
      <c r="A4649">
        <v>900315057</v>
      </c>
      <c r="B4649" t="s">
        <v>385</v>
      </c>
      <c r="C4649">
        <v>43100</v>
      </c>
      <c r="D4649">
        <v>2017</v>
      </c>
      <c r="E4649" t="s">
        <v>320</v>
      </c>
      <c r="F4649" s="35">
        <v>25785055</v>
      </c>
    </row>
    <row r="4650" spans="1:6" x14ac:dyDescent="0.25">
      <c r="A4650">
        <v>900378893</v>
      </c>
      <c r="B4650" t="s">
        <v>386</v>
      </c>
      <c r="C4650">
        <v>42735</v>
      </c>
      <c r="D4650">
        <v>2016</v>
      </c>
      <c r="E4650" t="s">
        <v>320</v>
      </c>
      <c r="F4650" s="35">
        <v>33043294</v>
      </c>
    </row>
    <row r="4651" spans="1:6" x14ac:dyDescent="0.25">
      <c r="A4651">
        <v>900378893</v>
      </c>
      <c r="B4651" t="s">
        <v>386</v>
      </c>
      <c r="C4651">
        <v>42369</v>
      </c>
      <c r="D4651">
        <v>2015</v>
      </c>
      <c r="E4651" t="s">
        <v>320</v>
      </c>
      <c r="F4651" s="35">
        <v>48235741</v>
      </c>
    </row>
    <row r="4652" spans="1:6" x14ac:dyDescent="0.25">
      <c r="A4652">
        <v>900378893</v>
      </c>
      <c r="B4652" t="s">
        <v>386</v>
      </c>
      <c r="C4652">
        <v>43100</v>
      </c>
      <c r="D4652">
        <v>2017</v>
      </c>
      <c r="E4652" t="s">
        <v>320</v>
      </c>
      <c r="F4652" s="35">
        <v>52034493</v>
      </c>
    </row>
    <row r="4653" spans="1:6" x14ac:dyDescent="0.25">
      <c r="A4653">
        <v>900390238</v>
      </c>
      <c r="B4653" t="s">
        <v>177</v>
      </c>
      <c r="C4653">
        <v>42735</v>
      </c>
      <c r="D4653">
        <v>2016</v>
      </c>
      <c r="E4653" t="s">
        <v>320</v>
      </c>
      <c r="F4653" s="35">
        <v>46548037</v>
      </c>
    </row>
    <row r="4654" spans="1:6" x14ac:dyDescent="0.25">
      <c r="A4654">
        <v>900390238</v>
      </c>
      <c r="B4654" t="s">
        <v>177</v>
      </c>
      <c r="C4654">
        <v>42369</v>
      </c>
      <c r="D4654">
        <v>2015</v>
      </c>
      <c r="E4654" t="s">
        <v>320</v>
      </c>
      <c r="F4654" s="35">
        <v>29060573</v>
      </c>
    </row>
    <row r="4655" spans="1:6" x14ac:dyDescent="0.25">
      <c r="A4655">
        <v>900390238</v>
      </c>
      <c r="B4655" t="s">
        <v>177</v>
      </c>
      <c r="C4655">
        <v>42185</v>
      </c>
      <c r="D4655">
        <v>2015</v>
      </c>
      <c r="E4655" t="s">
        <v>320</v>
      </c>
      <c r="F4655" s="35">
        <v>57353952</v>
      </c>
    </row>
    <row r="4656" spans="1:6" x14ac:dyDescent="0.25">
      <c r="A4656">
        <v>900390238</v>
      </c>
      <c r="B4656" t="s">
        <v>177</v>
      </c>
      <c r="C4656">
        <v>43100</v>
      </c>
      <c r="D4656">
        <v>2017</v>
      </c>
      <c r="E4656" t="s">
        <v>320</v>
      </c>
      <c r="F4656" s="35">
        <v>77021493</v>
      </c>
    </row>
    <row r="4657" spans="1:6" x14ac:dyDescent="0.25">
      <c r="A4657">
        <v>900413588</v>
      </c>
      <c r="B4657" t="s">
        <v>37</v>
      </c>
      <c r="C4657">
        <v>42735</v>
      </c>
      <c r="D4657">
        <v>2016</v>
      </c>
      <c r="E4657" t="s">
        <v>320</v>
      </c>
      <c r="F4657" s="35">
        <v>2959456</v>
      </c>
    </row>
    <row r="4658" spans="1:6" x14ac:dyDescent="0.25">
      <c r="A4658">
        <v>900413588</v>
      </c>
      <c r="B4658" t="s">
        <v>37</v>
      </c>
      <c r="C4658">
        <v>43100</v>
      </c>
      <c r="D4658">
        <v>2017</v>
      </c>
      <c r="E4658" t="s">
        <v>320</v>
      </c>
      <c r="F4658" s="35">
        <v>8840737</v>
      </c>
    </row>
    <row r="4659" spans="1:6" x14ac:dyDescent="0.25">
      <c r="A4659">
        <v>900521357</v>
      </c>
      <c r="B4659" t="s">
        <v>175</v>
      </c>
      <c r="C4659">
        <v>42735</v>
      </c>
      <c r="D4659">
        <v>2016</v>
      </c>
      <c r="E4659" t="s">
        <v>320</v>
      </c>
      <c r="F4659" s="35">
        <v>18483237</v>
      </c>
    </row>
    <row r="4660" spans="1:6" x14ac:dyDescent="0.25">
      <c r="A4660">
        <v>900521357</v>
      </c>
      <c r="B4660" t="s">
        <v>175</v>
      </c>
      <c r="C4660">
        <v>43100</v>
      </c>
      <c r="D4660">
        <v>2017</v>
      </c>
      <c r="E4660" t="s">
        <v>320</v>
      </c>
      <c r="F4660" s="35">
        <v>79025099</v>
      </c>
    </row>
    <row r="4661" spans="1:6" x14ac:dyDescent="0.25">
      <c r="A4661">
        <v>900535441</v>
      </c>
      <c r="B4661" t="s">
        <v>308</v>
      </c>
      <c r="C4661">
        <v>42735</v>
      </c>
      <c r="D4661">
        <v>2016</v>
      </c>
      <c r="E4661" t="s">
        <v>320</v>
      </c>
      <c r="F4661" s="35">
        <v>60063700</v>
      </c>
    </row>
    <row r="4662" spans="1:6" x14ac:dyDescent="0.25">
      <c r="A4662">
        <v>900535441</v>
      </c>
      <c r="B4662" t="s">
        <v>308</v>
      </c>
      <c r="C4662">
        <v>43100</v>
      </c>
      <c r="D4662">
        <v>2017</v>
      </c>
      <c r="E4662" t="s">
        <v>320</v>
      </c>
      <c r="F4662" s="35">
        <v>136634677</v>
      </c>
    </row>
    <row r="4663" spans="1:6" x14ac:dyDescent="0.25">
      <c r="A4663">
        <v>900668954</v>
      </c>
      <c r="B4663" t="s">
        <v>387</v>
      </c>
      <c r="C4663">
        <v>42735</v>
      </c>
      <c r="D4663">
        <v>2016</v>
      </c>
      <c r="E4663" t="s">
        <v>320</v>
      </c>
      <c r="F4663" s="35">
        <v>1422035</v>
      </c>
    </row>
    <row r="4664" spans="1:6" x14ac:dyDescent="0.25">
      <c r="A4664">
        <v>900668954</v>
      </c>
      <c r="B4664" t="s">
        <v>387</v>
      </c>
      <c r="C4664">
        <v>43100</v>
      </c>
      <c r="D4664">
        <v>2017</v>
      </c>
      <c r="E4664" t="s">
        <v>320</v>
      </c>
      <c r="F4664" s="35">
        <v>3611596</v>
      </c>
    </row>
    <row r="4665" spans="1:6" x14ac:dyDescent="0.25">
      <c r="A4665">
        <v>900749166</v>
      </c>
      <c r="B4665" t="s">
        <v>182</v>
      </c>
      <c r="C4665">
        <v>42735</v>
      </c>
      <c r="D4665">
        <v>2016</v>
      </c>
      <c r="E4665" t="s">
        <v>320</v>
      </c>
      <c r="F4665" s="35">
        <v>140233727</v>
      </c>
    </row>
    <row r="4666" spans="1:6" x14ac:dyDescent="0.25">
      <c r="A4666">
        <v>900749166</v>
      </c>
      <c r="B4666" t="s">
        <v>182</v>
      </c>
      <c r="C4666">
        <v>43100</v>
      </c>
      <c r="D4666">
        <v>2017</v>
      </c>
      <c r="E4666" t="s">
        <v>320</v>
      </c>
      <c r="F4666" s="35">
        <v>267135357</v>
      </c>
    </row>
    <row r="4667" spans="1:6" x14ac:dyDescent="0.25">
      <c r="A4667">
        <v>900797732</v>
      </c>
      <c r="B4667" t="s">
        <v>181</v>
      </c>
      <c r="C4667">
        <v>42735</v>
      </c>
      <c r="D4667">
        <v>2016</v>
      </c>
      <c r="E4667" t="s">
        <v>320</v>
      </c>
      <c r="F4667" s="35">
        <v>107938011</v>
      </c>
    </row>
    <row r="4668" spans="1:6" x14ac:dyDescent="0.25">
      <c r="A4668">
        <v>900797732</v>
      </c>
      <c r="B4668" t="s">
        <v>181</v>
      </c>
      <c r="C4668">
        <v>42369</v>
      </c>
      <c r="D4668">
        <v>2015</v>
      </c>
      <c r="E4668" t="s">
        <v>320</v>
      </c>
      <c r="F4668" s="35">
        <v>5440441</v>
      </c>
    </row>
    <row r="4669" spans="1:6" x14ac:dyDescent="0.25">
      <c r="A4669">
        <v>900797732</v>
      </c>
      <c r="B4669" t="s">
        <v>181</v>
      </c>
      <c r="C4669">
        <v>43100</v>
      </c>
      <c r="D4669">
        <v>2017</v>
      </c>
      <c r="E4669" t="s">
        <v>320</v>
      </c>
      <c r="F4669" s="35">
        <v>349298443</v>
      </c>
    </row>
    <row r="4670" spans="1:6" x14ac:dyDescent="0.25">
      <c r="A4670">
        <v>900818642</v>
      </c>
      <c r="B4670" t="s">
        <v>169</v>
      </c>
      <c r="C4670">
        <v>42735</v>
      </c>
      <c r="D4670">
        <v>2016</v>
      </c>
      <c r="E4670" t="s">
        <v>320</v>
      </c>
      <c r="F4670" s="35">
        <v>41383767</v>
      </c>
    </row>
    <row r="4671" spans="1:6" x14ac:dyDescent="0.25">
      <c r="A4671">
        <v>900818642</v>
      </c>
      <c r="B4671" t="s">
        <v>169</v>
      </c>
      <c r="C4671">
        <v>43100</v>
      </c>
      <c r="D4671">
        <v>2017</v>
      </c>
      <c r="E4671" t="s">
        <v>320</v>
      </c>
      <c r="F4671" s="35">
        <v>79094199</v>
      </c>
    </row>
    <row r="4672" spans="1:6" x14ac:dyDescent="0.25">
      <c r="A4672">
        <v>800014246</v>
      </c>
      <c r="B4672" t="s">
        <v>332</v>
      </c>
      <c r="C4672">
        <v>42735</v>
      </c>
      <c r="D4672">
        <v>2016</v>
      </c>
      <c r="E4672" t="s">
        <v>321</v>
      </c>
      <c r="F4672" s="35">
        <v>127622608</v>
      </c>
    </row>
    <row r="4673" spans="1:6" x14ac:dyDescent="0.25">
      <c r="A4673">
        <v>800014246</v>
      </c>
      <c r="B4673" t="s">
        <v>332</v>
      </c>
      <c r="C4673">
        <v>43100</v>
      </c>
      <c r="D4673">
        <v>2017</v>
      </c>
      <c r="E4673" t="s">
        <v>321</v>
      </c>
      <c r="F4673" s="35">
        <v>220991210</v>
      </c>
    </row>
    <row r="4674" spans="1:6" x14ac:dyDescent="0.25">
      <c r="A4674">
        <v>800028455</v>
      </c>
      <c r="B4674" t="s">
        <v>0</v>
      </c>
      <c r="C4674">
        <v>42735</v>
      </c>
      <c r="D4674">
        <v>2016</v>
      </c>
      <c r="E4674" t="s">
        <v>321</v>
      </c>
      <c r="F4674" s="35">
        <v>2367915</v>
      </c>
    </row>
    <row r="4675" spans="1:6" x14ac:dyDescent="0.25">
      <c r="A4675">
        <v>800093117</v>
      </c>
      <c r="B4675" t="s">
        <v>334</v>
      </c>
      <c r="C4675">
        <v>42735</v>
      </c>
      <c r="D4675">
        <v>2016</v>
      </c>
      <c r="E4675" t="s">
        <v>321</v>
      </c>
      <c r="F4675" s="35">
        <v>389475259</v>
      </c>
    </row>
    <row r="4676" spans="1:6" x14ac:dyDescent="0.25">
      <c r="A4676">
        <v>800093117</v>
      </c>
      <c r="B4676" t="s">
        <v>334</v>
      </c>
      <c r="C4676">
        <v>43100</v>
      </c>
      <c r="D4676">
        <v>2017</v>
      </c>
      <c r="E4676" t="s">
        <v>321</v>
      </c>
      <c r="F4676" s="35">
        <v>885922222</v>
      </c>
    </row>
    <row r="4677" spans="1:6" x14ac:dyDescent="0.25">
      <c r="A4677">
        <v>800094968</v>
      </c>
      <c r="B4677" t="s">
        <v>336</v>
      </c>
      <c r="C4677">
        <v>42735</v>
      </c>
      <c r="D4677">
        <v>2016</v>
      </c>
      <c r="E4677" t="s">
        <v>321</v>
      </c>
      <c r="F4677" s="35">
        <v>45284936</v>
      </c>
    </row>
    <row r="4678" spans="1:6" x14ac:dyDescent="0.25">
      <c r="A4678">
        <v>800094968</v>
      </c>
      <c r="B4678" t="s">
        <v>336</v>
      </c>
      <c r="C4678">
        <v>43100</v>
      </c>
      <c r="D4678">
        <v>2017</v>
      </c>
      <c r="E4678" t="s">
        <v>321</v>
      </c>
      <c r="F4678" s="35">
        <v>119114017</v>
      </c>
    </row>
    <row r="4679" spans="1:6" x14ac:dyDescent="0.25">
      <c r="A4679">
        <v>800095951</v>
      </c>
      <c r="B4679" t="s">
        <v>338</v>
      </c>
      <c r="C4679">
        <v>42735</v>
      </c>
      <c r="D4679">
        <v>2016</v>
      </c>
      <c r="E4679" t="s">
        <v>321</v>
      </c>
      <c r="F4679" s="35">
        <v>7919816</v>
      </c>
    </row>
    <row r="4680" spans="1:6" x14ac:dyDescent="0.25">
      <c r="A4680">
        <v>800095951</v>
      </c>
      <c r="B4680" t="s">
        <v>338</v>
      </c>
      <c r="C4680">
        <v>43100</v>
      </c>
      <c r="D4680">
        <v>2017</v>
      </c>
      <c r="E4680" t="s">
        <v>321</v>
      </c>
      <c r="F4680" s="35">
        <v>7919816</v>
      </c>
    </row>
    <row r="4681" spans="1:6" x14ac:dyDescent="0.25">
      <c r="A4681">
        <v>800140959</v>
      </c>
      <c r="B4681" t="s">
        <v>340</v>
      </c>
      <c r="C4681">
        <v>42735</v>
      </c>
      <c r="D4681">
        <v>2016</v>
      </c>
      <c r="E4681" t="s">
        <v>321</v>
      </c>
      <c r="F4681" s="35">
        <v>14031952</v>
      </c>
    </row>
    <row r="4682" spans="1:6" x14ac:dyDescent="0.25">
      <c r="A4682">
        <v>800140959</v>
      </c>
      <c r="B4682" t="s">
        <v>340</v>
      </c>
      <c r="C4682">
        <v>43100</v>
      </c>
      <c r="D4682">
        <v>2017</v>
      </c>
      <c r="E4682" t="s">
        <v>321</v>
      </c>
      <c r="F4682" s="35">
        <v>24420958</v>
      </c>
    </row>
    <row r="4683" spans="1:6" x14ac:dyDescent="0.25">
      <c r="A4683">
        <v>800173155</v>
      </c>
      <c r="B4683" t="s">
        <v>341</v>
      </c>
      <c r="C4683">
        <v>42735</v>
      </c>
      <c r="D4683">
        <v>2016</v>
      </c>
      <c r="E4683" t="s">
        <v>321</v>
      </c>
      <c r="F4683" s="35">
        <v>105737380</v>
      </c>
    </row>
    <row r="4684" spans="1:6" x14ac:dyDescent="0.25">
      <c r="A4684">
        <v>800173155</v>
      </c>
      <c r="B4684" t="s">
        <v>341</v>
      </c>
      <c r="C4684">
        <v>42369</v>
      </c>
      <c r="D4684">
        <v>2015</v>
      </c>
      <c r="E4684" t="s">
        <v>321</v>
      </c>
      <c r="F4684" s="35">
        <v>116458606</v>
      </c>
    </row>
    <row r="4685" spans="1:6" x14ac:dyDescent="0.25">
      <c r="A4685">
        <v>800173155</v>
      </c>
      <c r="B4685" t="s">
        <v>341</v>
      </c>
      <c r="C4685">
        <v>43100</v>
      </c>
      <c r="D4685">
        <v>2017</v>
      </c>
      <c r="E4685" t="s">
        <v>321</v>
      </c>
      <c r="F4685" s="35">
        <v>322574600</v>
      </c>
    </row>
    <row r="4686" spans="1:6" x14ac:dyDescent="0.25">
      <c r="A4686">
        <v>800182330</v>
      </c>
      <c r="B4686" t="s">
        <v>342</v>
      </c>
      <c r="C4686">
        <v>42735</v>
      </c>
      <c r="D4686">
        <v>2016</v>
      </c>
      <c r="E4686" t="s">
        <v>321</v>
      </c>
      <c r="F4686" s="35">
        <v>133224289</v>
      </c>
    </row>
    <row r="4687" spans="1:6" x14ac:dyDescent="0.25">
      <c r="A4687">
        <v>800182330</v>
      </c>
      <c r="B4687" t="s">
        <v>342</v>
      </c>
      <c r="C4687">
        <v>43100</v>
      </c>
      <c r="D4687">
        <v>2017</v>
      </c>
      <c r="E4687" t="s">
        <v>321</v>
      </c>
      <c r="F4687" s="35">
        <v>318999574</v>
      </c>
    </row>
    <row r="4688" spans="1:6" x14ac:dyDescent="0.25">
      <c r="A4688">
        <v>800185295</v>
      </c>
      <c r="B4688" t="s">
        <v>344</v>
      </c>
      <c r="C4688">
        <v>42735</v>
      </c>
      <c r="D4688">
        <v>2016</v>
      </c>
      <c r="E4688" t="s">
        <v>321</v>
      </c>
      <c r="F4688" s="35">
        <v>1114199</v>
      </c>
    </row>
    <row r="4689" spans="1:6" x14ac:dyDescent="0.25">
      <c r="A4689">
        <v>800185295</v>
      </c>
      <c r="B4689" t="s">
        <v>344</v>
      </c>
      <c r="C4689">
        <v>43100</v>
      </c>
      <c r="D4689">
        <v>2017</v>
      </c>
      <c r="E4689" t="s">
        <v>321</v>
      </c>
      <c r="F4689" s="35">
        <v>2365013</v>
      </c>
    </row>
    <row r="4690" spans="1:6" x14ac:dyDescent="0.25">
      <c r="A4690">
        <v>800200598</v>
      </c>
      <c r="B4690" t="s">
        <v>345</v>
      </c>
      <c r="C4690">
        <v>42735</v>
      </c>
      <c r="D4690">
        <v>2016</v>
      </c>
      <c r="E4690" t="s">
        <v>321</v>
      </c>
      <c r="F4690" s="35">
        <v>323720451</v>
      </c>
    </row>
    <row r="4691" spans="1:6" x14ac:dyDescent="0.25">
      <c r="A4691">
        <v>800200598</v>
      </c>
      <c r="B4691" t="s">
        <v>345</v>
      </c>
      <c r="C4691">
        <v>43100</v>
      </c>
      <c r="D4691">
        <v>2017</v>
      </c>
      <c r="E4691" t="s">
        <v>321</v>
      </c>
      <c r="F4691" s="35">
        <v>558472660</v>
      </c>
    </row>
    <row r="4692" spans="1:6" x14ac:dyDescent="0.25">
      <c r="A4692">
        <v>800233881</v>
      </c>
      <c r="B4692" t="s">
        <v>161</v>
      </c>
      <c r="C4692">
        <v>42735</v>
      </c>
      <c r="D4692">
        <v>2016</v>
      </c>
      <c r="E4692" t="s">
        <v>321</v>
      </c>
      <c r="F4692" s="35">
        <v>132772682</v>
      </c>
    </row>
    <row r="4693" spans="1:6" x14ac:dyDescent="0.25">
      <c r="A4693">
        <v>800233881</v>
      </c>
      <c r="B4693" t="s">
        <v>161</v>
      </c>
      <c r="C4693">
        <v>43100</v>
      </c>
      <c r="D4693">
        <v>2017</v>
      </c>
      <c r="E4693" t="s">
        <v>321</v>
      </c>
      <c r="F4693" s="35">
        <v>315754611</v>
      </c>
    </row>
    <row r="4694" spans="1:6" x14ac:dyDescent="0.25">
      <c r="A4694">
        <v>800240724</v>
      </c>
      <c r="B4694" t="s">
        <v>348</v>
      </c>
      <c r="C4694">
        <v>42735</v>
      </c>
      <c r="D4694">
        <v>2016</v>
      </c>
      <c r="E4694" t="s">
        <v>321</v>
      </c>
      <c r="F4694" s="35">
        <v>75330415</v>
      </c>
    </row>
    <row r="4695" spans="1:6" x14ac:dyDescent="0.25">
      <c r="A4695">
        <v>800240724</v>
      </c>
      <c r="B4695" t="s">
        <v>348</v>
      </c>
      <c r="C4695">
        <v>43100</v>
      </c>
      <c r="D4695">
        <v>2017</v>
      </c>
      <c r="E4695" t="s">
        <v>321</v>
      </c>
      <c r="F4695" s="35">
        <v>229314430</v>
      </c>
    </row>
    <row r="4696" spans="1:6" x14ac:dyDescent="0.25">
      <c r="A4696">
        <v>811032292</v>
      </c>
      <c r="B4696" t="s">
        <v>349</v>
      </c>
      <c r="C4696">
        <v>42735</v>
      </c>
      <c r="D4696">
        <v>2016</v>
      </c>
      <c r="E4696" t="s">
        <v>321</v>
      </c>
      <c r="F4696" s="35">
        <v>134889313</v>
      </c>
    </row>
    <row r="4697" spans="1:6" x14ac:dyDescent="0.25">
      <c r="A4697">
        <v>811032292</v>
      </c>
      <c r="B4697" t="s">
        <v>349</v>
      </c>
      <c r="C4697">
        <v>43100</v>
      </c>
      <c r="D4697">
        <v>2017</v>
      </c>
      <c r="E4697" t="s">
        <v>321</v>
      </c>
      <c r="F4697" s="35">
        <v>346700706</v>
      </c>
    </row>
    <row r="4698" spans="1:6" x14ac:dyDescent="0.25">
      <c r="A4698">
        <v>830023542</v>
      </c>
      <c r="B4698" t="s">
        <v>146</v>
      </c>
      <c r="C4698">
        <v>42735</v>
      </c>
      <c r="D4698">
        <v>2016</v>
      </c>
      <c r="E4698" t="s">
        <v>321</v>
      </c>
      <c r="F4698" s="35">
        <v>74667667</v>
      </c>
    </row>
    <row r="4699" spans="1:6" x14ac:dyDescent="0.25">
      <c r="A4699">
        <v>830023542</v>
      </c>
      <c r="B4699" t="s">
        <v>146</v>
      </c>
      <c r="C4699">
        <v>42369</v>
      </c>
      <c r="D4699">
        <v>2015</v>
      </c>
      <c r="E4699" t="s">
        <v>321</v>
      </c>
      <c r="F4699" s="35">
        <v>106980941</v>
      </c>
    </row>
    <row r="4700" spans="1:6" x14ac:dyDescent="0.25">
      <c r="A4700">
        <v>830023542</v>
      </c>
      <c r="B4700" t="s">
        <v>146</v>
      </c>
      <c r="C4700">
        <v>43100</v>
      </c>
      <c r="D4700">
        <v>2017</v>
      </c>
      <c r="E4700" t="s">
        <v>321</v>
      </c>
      <c r="F4700" s="35">
        <v>106947665</v>
      </c>
    </row>
    <row r="4701" spans="1:6" x14ac:dyDescent="0.25">
      <c r="A4701">
        <v>830058272</v>
      </c>
      <c r="B4701" t="s">
        <v>352</v>
      </c>
      <c r="C4701">
        <v>42735</v>
      </c>
      <c r="D4701">
        <v>2016</v>
      </c>
      <c r="E4701" t="s">
        <v>321</v>
      </c>
      <c r="F4701" s="35">
        <v>15154867</v>
      </c>
    </row>
    <row r="4702" spans="1:6" x14ac:dyDescent="0.25">
      <c r="A4702">
        <v>830058272</v>
      </c>
      <c r="B4702" t="s">
        <v>352</v>
      </c>
      <c r="C4702">
        <v>42369</v>
      </c>
      <c r="D4702">
        <v>2015</v>
      </c>
      <c r="E4702" t="s">
        <v>321</v>
      </c>
      <c r="F4702" s="35">
        <v>9384326</v>
      </c>
    </row>
    <row r="4703" spans="1:6" x14ac:dyDescent="0.25">
      <c r="A4703">
        <v>830058272</v>
      </c>
      <c r="B4703" t="s">
        <v>352</v>
      </c>
      <c r="C4703">
        <v>43100</v>
      </c>
      <c r="D4703">
        <v>2017</v>
      </c>
      <c r="E4703" t="s">
        <v>321</v>
      </c>
      <c r="F4703" s="35">
        <v>21362960</v>
      </c>
    </row>
    <row r="4704" spans="1:6" x14ac:dyDescent="0.25">
      <c r="A4704">
        <v>830094920</v>
      </c>
      <c r="B4704" t="s">
        <v>350</v>
      </c>
      <c r="C4704">
        <v>42735</v>
      </c>
      <c r="D4704">
        <v>2016</v>
      </c>
      <c r="E4704" t="s">
        <v>321</v>
      </c>
      <c r="F4704" s="35">
        <v>78950813</v>
      </c>
    </row>
    <row r="4705" spans="1:6" x14ac:dyDescent="0.25">
      <c r="A4705">
        <v>830094920</v>
      </c>
      <c r="B4705" t="s">
        <v>350</v>
      </c>
      <c r="C4705">
        <v>43100</v>
      </c>
      <c r="D4705">
        <v>2017</v>
      </c>
      <c r="E4705" t="s">
        <v>321</v>
      </c>
      <c r="F4705" s="35">
        <v>116327220</v>
      </c>
    </row>
    <row r="4706" spans="1:6" x14ac:dyDescent="0.25">
      <c r="A4706">
        <v>830097620</v>
      </c>
      <c r="B4706" t="s">
        <v>290</v>
      </c>
      <c r="C4706">
        <v>42735</v>
      </c>
      <c r="D4706">
        <v>2016</v>
      </c>
      <c r="E4706" t="s">
        <v>321</v>
      </c>
      <c r="F4706" s="35">
        <v>57792193</v>
      </c>
    </row>
    <row r="4707" spans="1:6" x14ac:dyDescent="0.25">
      <c r="A4707">
        <v>830097620</v>
      </c>
      <c r="B4707" t="s">
        <v>290</v>
      </c>
      <c r="C4707">
        <v>43100</v>
      </c>
      <c r="D4707">
        <v>2017</v>
      </c>
      <c r="E4707" t="s">
        <v>321</v>
      </c>
      <c r="F4707" s="35">
        <v>108536327</v>
      </c>
    </row>
    <row r="4708" spans="1:6" x14ac:dyDescent="0.25">
      <c r="A4708">
        <v>830116629</v>
      </c>
      <c r="B4708" t="s">
        <v>354</v>
      </c>
      <c r="C4708">
        <v>42735</v>
      </c>
      <c r="D4708">
        <v>2016</v>
      </c>
      <c r="E4708" t="s">
        <v>321</v>
      </c>
      <c r="F4708" s="35">
        <v>5746942</v>
      </c>
    </row>
    <row r="4709" spans="1:6" x14ac:dyDescent="0.25">
      <c r="A4709">
        <v>830116629</v>
      </c>
      <c r="B4709" t="s">
        <v>354</v>
      </c>
      <c r="C4709">
        <v>43100</v>
      </c>
      <c r="D4709">
        <v>2017</v>
      </c>
      <c r="E4709" t="s">
        <v>321</v>
      </c>
      <c r="F4709" s="35">
        <v>11293626</v>
      </c>
    </row>
    <row r="4710" spans="1:6" x14ac:dyDescent="0.25">
      <c r="A4710">
        <v>830124992</v>
      </c>
      <c r="B4710" t="s">
        <v>357</v>
      </c>
      <c r="C4710">
        <v>42735</v>
      </c>
      <c r="D4710">
        <v>2016</v>
      </c>
      <c r="E4710" t="s">
        <v>321</v>
      </c>
      <c r="F4710" s="35">
        <v>159235</v>
      </c>
    </row>
    <row r="4711" spans="1:6" x14ac:dyDescent="0.25">
      <c r="A4711">
        <v>830124992</v>
      </c>
      <c r="B4711" t="s">
        <v>357</v>
      </c>
      <c r="C4711">
        <v>42369</v>
      </c>
      <c r="D4711">
        <v>2015</v>
      </c>
      <c r="E4711" t="s">
        <v>321</v>
      </c>
      <c r="F4711" s="35">
        <v>159235</v>
      </c>
    </row>
    <row r="4712" spans="1:6" x14ac:dyDescent="0.25">
      <c r="A4712">
        <v>830124992</v>
      </c>
      <c r="B4712" t="s">
        <v>357</v>
      </c>
      <c r="C4712">
        <v>43100</v>
      </c>
      <c r="D4712">
        <v>2017</v>
      </c>
      <c r="E4712" t="s">
        <v>321</v>
      </c>
      <c r="F4712" s="35">
        <v>159235</v>
      </c>
    </row>
    <row r="4713" spans="1:6" x14ac:dyDescent="0.25">
      <c r="A4713">
        <v>860000656</v>
      </c>
      <c r="B4713" t="s">
        <v>221</v>
      </c>
      <c r="C4713">
        <v>42735</v>
      </c>
      <c r="D4713">
        <v>2016</v>
      </c>
      <c r="E4713" t="s">
        <v>321</v>
      </c>
      <c r="F4713" s="35">
        <v>19699584</v>
      </c>
    </row>
    <row r="4714" spans="1:6" x14ac:dyDescent="0.25">
      <c r="A4714">
        <v>860000656</v>
      </c>
      <c r="B4714" t="s">
        <v>221</v>
      </c>
      <c r="C4714">
        <v>42369</v>
      </c>
      <c r="D4714">
        <v>2015</v>
      </c>
      <c r="E4714" t="s">
        <v>321</v>
      </c>
      <c r="F4714" s="35">
        <v>33853768</v>
      </c>
    </row>
    <row r="4715" spans="1:6" x14ac:dyDescent="0.25">
      <c r="A4715">
        <v>860000656</v>
      </c>
      <c r="B4715" t="s">
        <v>221</v>
      </c>
      <c r="C4715">
        <v>43100</v>
      </c>
      <c r="D4715">
        <v>2017</v>
      </c>
      <c r="E4715" t="s">
        <v>321</v>
      </c>
      <c r="F4715" s="35">
        <v>45443363</v>
      </c>
    </row>
    <row r="4716" spans="1:6" x14ac:dyDescent="0.25">
      <c r="A4716">
        <v>860001986</v>
      </c>
      <c r="B4716" t="s">
        <v>293</v>
      </c>
      <c r="C4716">
        <v>42735</v>
      </c>
      <c r="D4716">
        <v>2016</v>
      </c>
      <c r="E4716" t="s">
        <v>321</v>
      </c>
      <c r="F4716" s="35">
        <v>16684812</v>
      </c>
    </row>
    <row r="4717" spans="1:6" x14ac:dyDescent="0.25">
      <c r="A4717">
        <v>860001986</v>
      </c>
      <c r="B4717" t="s">
        <v>293</v>
      </c>
      <c r="C4717">
        <v>43100</v>
      </c>
      <c r="D4717">
        <v>2017</v>
      </c>
      <c r="E4717" t="s">
        <v>321</v>
      </c>
      <c r="F4717" s="35">
        <v>28697215</v>
      </c>
    </row>
    <row r="4718" spans="1:6" x14ac:dyDescent="0.25">
      <c r="A4718">
        <v>860002837</v>
      </c>
      <c r="B4718" t="s">
        <v>227</v>
      </c>
      <c r="C4718">
        <v>42735</v>
      </c>
      <c r="D4718">
        <v>2016</v>
      </c>
      <c r="E4718" t="s">
        <v>321</v>
      </c>
      <c r="F4718" s="35">
        <v>15729966</v>
      </c>
    </row>
    <row r="4719" spans="1:6" x14ac:dyDescent="0.25">
      <c r="A4719">
        <v>860002837</v>
      </c>
      <c r="B4719" t="s">
        <v>227</v>
      </c>
      <c r="C4719">
        <v>42369</v>
      </c>
      <c r="D4719">
        <v>2015</v>
      </c>
      <c r="E4719" t="s">
        <v>321</v>
      </c>
      <c r="F4719" s="35">
        <v>1869397</v>
      </c>
    </row>
    <row r="4720" spans="1:6" x14ac:dyDescent="0.25">
      <c r="A4720">
        <v>860002837</v>
      </c>
      <c r="B4720" t="s">
        <v>227</v>
      </c>
      <c r="C4720">
        <v>43100</v>
      </c>
      <c r="D4720">
        <v>2017</v>
      </c>
      <c r="E4720" t="s">
        <v>321</v>
      </c>
      <c r="F4720" s="35">
        <v>27320411</v>
      </c>
    </row>
    <row r="4721" spans="1:6" x14ac:dyDescent="0.25">
      <c r="A4721">
        <v>860014285</v>
      </c>
      <c r="B4721" t="s">
        <v>356</v>
      </c>
      <c r="C4721">
        <v>43100</v>
      </c>
      <c r="D4721">
        <v>2017</v>
      </c>
      <c r="E4721" t="s">
        <v>321</v>
      </c>
      <c r="F4721" s="35">
        <v>1486561</v>
      </c>
    </row>
    <row r="4722" spans="1:6" x14ac:dyDescent="0.25">
      <c r="A4722">
        <v>860031361</v>
      </c>
      <c r="B4722" t="s">
        <v>297</v>
      </c>
      <c r="C4722">
        <v>42735</v>
      </c>
      <c r="D4722">
        <v>2016</v>
      </c>
      <c r="E4722" t="s">
        <v>321</v>
      </c>
      <c r="F4722" s="35">
        <v>12163277</v>
      </c>
    </row>
    <row r="4723" spans="1:6" x14ac:dyDescent="0.25">
      <c r="A4723">
        <v>860031361</v>
      </c>
      <c r="B4723" t="s">
        <v>297</v>
      </c>
      <c r="C4723">
        <v>43100</v>
      </c>
      <c r="D4723">
        <v>2017</v>
      </c>
      <c r="E4723" t="s">
        <v>321</v>
      </c>
      <c r="F4723" s="35">
        <v>26421516</v>
      </c>
    </row>
    <row r="4724" spans="1:6" x14ac:dyDescent="0.25">
      <c r="A4724">
        <v>860035996</v>
      </c>
      <c r="B4724" t="s">
        <v>229</v>
      </c>
      <c r="C4724">
        <v>42735</v>
      </c>
      <c r="D4724">
        <v>2016</v>
      </c>
      <c r="E4724" t="s">
        <v>321</v>
      </c>
      <c r="F4724" s="35">
        <v>9819166</v>
      </c>
    </row>
    <row r="4725" spans="1:6" x14ac:dyDescent="0.25">
      <c r="A4725">
        <v>860035996</v>
      </c>
      <c r="B4725" t="s">
        <v>229</v>
      </c>
      <c r="C4725">
        <v>42369</v>
      </c>
      <c r="D4725">
        <v>2015</v>
      </c>
      <c r="E4725" t="s">
        <v>321</v>
      </c>
      <c r="F4725" s="35">
        <v>6099723</v>
      </c>
    </row>
    <row r="4726" spans="1:6" x14ac:dyDescent="0.25">
      <c r="A4726">
        <v>860035996</v>
      </c>
      <c r="B4726" t="s">
        <v>229</v>
      </c>
      <c r="C4726">
        <v>43100</v>
      </c>
      <c r="D4726">
        <v>2017</v>
      </c>
      <c r="E4726" t="s">
        <v>321</v>
      </c>
      <c r="F4726" s="35">
        <v>7443226</v>
      </c>
    </row>
    <row r="4727" spans="1:6" x14ac:dyDescent="0.25">
      <c r="A4727">
        <v>860058070</v>
      </c>
      <c r="B4727" t="s">
        <v>364</v>
      </c>
      <c r="C4727">
        <v>42735</v>
      </c>
      <c r="D4727">
        <v>2016</v>
      </c>
      <c r="E4727" t="s">
        <v>321</v>
      </c>
      <c r="F4727" s="35">
        <v>667007615</v>
      </c>
    </row>
    <row r="4728" spans="1:6" x14ac:dyDescent="0.25">
      <c r="A4728">
        <v>860058070</v>
      </c>
      <c r="B4728" t="s">
        <v>364</v>
      </c>
      <c r="C4728">
        <v>42369</v>
      </c>
      <c r="D4728">
        <v>2015</v>
      </c>
      <c r="E4728" t="s">
        <v>321</v>
      </c>
      <c r="F4728" s="35">
        <v>495582374</v>
      </c>
    </row>
    <row r="4729" spans="1:6" x14ac:dyDescent="0.25">
      <c r="A4729">
        <v>860058070</v>
      </c>
      <c r="B4729" t="s">
        <v>364</v>
      </c>
      <c r="C4729">
        <v>43100</v>
      </c>
      <c r="D4729">
        <v>2017</v>
      </c>
      <c r="E4729" t="s">
        <v>321</v>
      </c>
      <c r="F4729" s="35">
        <v>830038799</v>
      </c>
    </row>
    <row r="4730" spans="1:6" x14ac:dyDescent="0.25">
      <c r="A4730">
        <v>860059851</v>
      </c>
      <c r="B4730" t="s">
        <v>365</v>
      </c>
      <c r="C4730">
        <v>42735</v>
      </c>
      <c r="D4730">
        <v>2016</v>
      </c>
      <c r="E4730" t="s">
        <v>321</v>
      </c>
      <c r="F4730" s="35">
        <v>4489576</v>
      </c>
    </row>
    <row r="4731" spans="1:6" x14ac:dyDescent="0.25">
      <c r="A4731">
        <v>860059851</v>
      </c>
      <c r="B4731" t="s">
        <v>365</v>
      </c>
      <c r="C4731">
        <v>42369</v>
      </c>
      <c r="D4731">
        <v>2015</v>
      </c>
      <c r="E4731" t="s">
        <v>321</v>
      </c>
      <c r="F4731" s="35">
        <v>8842775</v>
      </c>
    </row>
    <row r="4732" spans="1:6" x14ac:dyDescent="0.25">
      <c r="A4732">
        <v>860059851</v>
      </c>
      <c r="B4732" t="s">
        <v>365</v>
      </c>
      <c r="C4732">
        <v>43100</v>
      </c>
      <c r="D4732">
        <v>2017</v>
      </c>
      <c r="E4732" t="s">
        <v>321</v>
      </c>
      <c r="F4732" s="35">
        <v>4535761</v>
      </c>
    </row>
    <row r="4733" spans="1:6" x14ac:dyDescent="0.25">
      <c r="A4733">
        <v>860067697</v>
      </c>
      <c r="B4733" t="s">
        <v>359</v>
      </c>
      <c r="C4733">
        <v>42735</v>
      </c>
      <c r="D4733">
        <v>2016</v>
      </c>
      <c r="E4733" t="s">
        <v>321</v>
      </c>
      <c r="F4733" s="35">
        <v>9926547</v>
      </c>
    </row>
    <row r="4734" spans="1:6" x14ac:dyDescent="0.25">
      <c r="A4734">
        <v>860067697</v>
      </c>
      <c r="B4734" t="s">
        <v>359</v>
      </c>
      <c r="C4734">
        <v>43100</v>
      </c>
      <c r="D4734">
        <v>2017</v>
      </c>
      <c r="E4734" t="s">
        <v>321</v>
      </c>
      <c r="F4734" s="35">
        <v>27688774</v>
      </c>
    </row>
    <row r="4735" spans="1:6" x14ac:dyDescent="0.25">
      <c r="A4735">
        <v>860077099</v>
      </c>
      <c r="B4735" t="s">
        <v>371</v>
      </c>
      <c r="C4735">
        <v>42735</v>
      </c>
      <c r="D4735">
        <v>2016</v>
      </c>
      <c r="E4735" t="s">
        <v>321</v>
      </c>
      <c r="F4735" s="35">
        <v>2646100</v>
      </c>
    </row>
    <row r="4736" spans="1:6" x14ac:dyDescent="0.25">
      <c r="A4736">
        <v>860077099</v>
      </c>
      <c r="B4736" t="s">
        <v>371</v>
      </c>
      <c r="C4736">
        <v>43100</v>
      </c>
      <c r="D4736">
        <v>2017</v>
      </c>
      <c r="E4736" t="s">
        <v>321</v>
      </c>
      <c r="F4736" s="35">
        <v>2706555</v>
      </c>
    </row>
    <row r="4737" spans="1:6" x14ac:dyDescent="0.25">
      <c r="A4737">
        <v>860354402</v>
      </c>
      <c r="B4737" t="s">
        <v>295</v>
      </c>
      <c r="C4737">
        <v>42735</v>
      </c>
      <c r="D4737">
        <v>2016</v>
      </c>
      <c r="E4737" t="s">
        <v>321</v>
      </c>
      <c r="F4737" s="35">
        <v>1024819</v>
      </c>
    </row>
    <row r="4738" spans="1:6" x14ac:dyDescent="0.25">
      <c r="A4738">
        <v>860510628</v>
      </c>
      <c r="B4738" t="s">
        <v>373</v>
      </c>
      <c r="C4738">
        <v>42735</v>
      </c>
      <c r="D4738">
        <v>2016</v>
      </c>
      <c r="E4738" t="s">
        <v>321</v>
      </c>
      <c r="F4738" s="35">
        <v>3058843</v>
      </c>
    </row>
    <row r="4739" spans="1:6" x14ac:dyDescent="0.25">
      <c r="A4739">
        <v>860510628</v>
      </c>
      <c r="B4739" t="s">
        <v>373</v>
      </c>
      <c r="C4739">
        <v>42369</v>
      </c>
      <c r="D4739">
        <v>2015</v>
      </c>
      <c r="E4739" t="s">
        <v>321</v>
      </c>
      <c r="F4739" s="35">
        <v>406956</v>
      </c>
    </row>
    <row r="4740" spans="1:6" x14ac:dyDescent="0.25">
      <c r="A4740">
        <v>860510628</v>
      </c>
      <c r="B4740" t="s">
        <v>373</v>
      </c>
      <c r="C4740">
        <v>43100</v>
      </c>
      <c r="D4740">
        <v>2017</v>
      </c>
      <c r="E4740" t="s">
        <v>321</v>
      </c>
      <c r="F4740" s="35">
        <v>3123433</v>
      </c>
    </row>
    <row r="4741" spans="1:6" x14ac:dyDescent="0.25">
      <c r="A4741">
        <v>860515523</v>
      </c>
      <c r="B4741" t="s">
        <v>231</v>
      </c>
      <c r="C4741">
        <v>42735</v>
      </c>
      <c r="D4741">
        <v>2016</v>
      </c>
      <c r="E4741" t="s">
        <v>321</v>
      </c>
      <c r="F4741" s="35">
        <v>54917373</v>
      </c>
    </row>
    <row r="4742" spans="1:6" x14ac:dyDescent="0.25">
      <c r="A4742">
        <v>860515523</v>
      </c>
      <c r="B4742" t="s">
        <v>231</v>
      </c>
      <c r="C4742">
        <v>42369</v>
      </c>
      <c r="D4742">
        <v>2015</v>
      </c>
      <c r="E4742" t="s">
        <v>321</v>
      </c>
      <c r="F4742" s="35">
        <v>42489880</v>
      </c>
    </row>
    <row r="4743" spans="1:6" x14ac:dyDescent="0.25">
      <c r="A4743">
        <v>860515523</v>
      </c>
      <c r="B4743" t="s">
        <v>231</v>
      </c>
      <c r="C4743">
        <v>43100</v>
      </c>
      <c r="D4743">
        <v>2017</v>
      </c>
      <c r="E4743" t="s">
        <v>321</v>
      </c>
      <c r="F4743" s="35">
        <v>142458917</v>
      </c>
    </row>
    <row r="4744" spans="1:6" x14ac:dyDescent="0.25">
      <c r="A4744">
        <v>860527800</v>
      </c>
      <c r="B4744" t="s">
        <v>296</v>
      </c>
      <c r="C4744">
        <v>42735</v>
      </c>
      <c r="D4744">
        <v>2016</v>
      </c>
      <c r="E4744" t="s">
        <v>321</v>
      </c>
      <c r="F4744" s="35">
        <v>33292032</v>
      </c>
    </row>
    <row r="4745" spans="1:6" x14ac:dyDescent="0.25">
      <c r="A4745">
        <v>860527800</v>
      </c>
      <c r="B4745" t="s">
        <v>296</v>
      </c>
      <c r="C4745">
        <v>43100</v>
      </c>
      <c r="D4745">
        <v>2017</v>
      </c>
      <c r="E4745" t="s">
        <v>321</v>
      </c>
      <c r="F4745" s="35">
        <v>52962416</v>
      </c>
    </row>
    <row r="4746" spans="1:6" x14ac:dyDescent="0.25">
      <c r="A4746">
        <v>860532790</v>
      </c>
      <c r="B4746" t="s">
        <v>374</v>
      </c>
      <c r="C4746">
        <v>42735</v>
      </c>
      <c r="D4746">
        <v>2016</v>
      </c>
      <c r="E4746" t="s">
        <v>321</v>
      </c>
      <c r="F4746" s="35">
        <v>3013894</v>
      </c>
    </row>
    <row r="4747" spans="1:6" x14ac:dyDescent="0.25">
      <c r="A4747">
        <v>860532790</v>
      </c>
      <c r="B4747" t="s">
        <v>374</v>
      </c>
      <c r="C4747">
        <v>43100</v>
      </c>
      <c r="D4747">
        <v>2017</v>
      </c>
      <c r="E4747" t="s">
        <v>321</v>
      </c>
      <c r="F4747" s="35">
        <v>5582615</v>
      </c>
    </row>
    <row r="4748" spans="1:6" x14ac:dyDescent="0.25">
      <c r="A4748">
        <v>890205645</v>
      </c>
      <c r="B4748" t="s">
        <v>166</v>
      </c>
      <c r="C4748">
        <v>42735</v>
      </c>
      <c r="D4748">
        <v>2016</v>
      </c>
      <c r="E4748" t="s">
        <v>321</v>
      </c>
      <c r="F4748" s="35">
        <v>218235867</v>
      </c>
    </row>
    <row r="4749" spans="1:6" x14ac:dyDescent="0.25">
      <c r="A4749">
        <v>890205645</v>
      </c>
      <c r="B4749" t="s">
        <v>166</v>
      </c>
      <c r="C4749">
        <v>43100</v>
      </c>
      <c r="D4749">
        <v>2017</v>
      </c>
      <c r="E4749" t="s">
        <v>321</v>
      </c>
      <c r="F4749" s="35">
        <v>412358413</v>
      </c>
    </row>
    <row r="4750" spans="1:6" x14ac:dyDescent="0.25">
      <c r="A4750">
        <v>890312765</v>
      </c>
      <c r="B4750" t="s">
        <v>363</v>
      </c>
      <c r="C4750">
        <v>42735</v>
      </c>
      <c r="D4750">
        <v>2016</v>
      </c>
      <c r="E4750" t="s">
        <v>321</v>
      </c>
      <c r="F4750" s="35">
        <v>24404705</v>
      </c>
    </row>
    <row r="4751" spans="1:6" x14ac:dyDescent="0.25">
      <c r="A4751">
        <v>890312765</v>
      </c>
      <c r="B4751" t="s">
        <v>363</v>
      </c>
      <c r="C4751">
        <v>43100</v>
      </c>
      <c r="D4751">
        <v>2017</v>
      </c>
      <c r="E4751" t="s">
        <v>321</v>
      </c>
      <c r="F4751" s="35">
        <v>35118639</v>
      </c>
    </row>
    <row r="4752" spans="1:6" x14ac:dyDescent="0.25">
      <c r="A4752">
        <v>890806999</v>
      </c>
      <c r="B4752" t="s">
        <v>366</v>
      </c>
      <c r="C4752">
        <v>42735</v>
      </c>
      <c r="D4752">
        <v>2016</v>
      </c>
      <c r="E4752" t="s">
        <v>321</v>
      </c>
      <c r="F4752" s="35">
        <v>1218353</v>
      </c>
    </row>
    <row r="4753" spans="1:6" x14ac:dyDescent="0.25">
      <c r="A4753">
        <v>890806999</v>
      </c>
      <c r="B4753" t="s">
        <v>366</v>
      </c>
      <c r="C4753">
        <v>43100</v>
      </c>
      <c r="D4753">
        <v>2017</v>
      </c>
      <c r="E4753" t="s">
        <v>321</v>
      </c>
      <c r="F4753" s="35">
        <v>2421509</v>
      </c>
    </row>
    <row r="4754" spans="1:6" x14ac:dyDescent="0.25">
      <c r="A4754">
        <v>890903035</v>
      </c>
      <c r="B4754" t="s">
        <v>369</v>
      </c>
      <c r="C4754">
        <v>42735</v>
      </c>
      <c r="D4754">
        <v>2016</v>
      </c>
      <c r="E4754" t="s">
        <v>321</v>
      </c>
      <c r="F4754" s="35">
        <v>142468828</v>
      </c>
    </row>
    <row r="4755" spans="1:6" x14ac:dyDescent="0.25">
      <c r="A4755">
        <v>890903035</v>
      </c>
      <c r="B4755" t="s">
        <v>369</v>
      </c>
      <c r="C4755">
        <v>42369</v>
      </c>
      <c r="D4755">
        <v>2015</v>
      </c>
      <c r="E4755" t="s">
        <v>321</v>
      </c>
      <c r="F4755" s="35">
        <v>43803198</v>
      </c>
    </row>
    <row r="4756" spans="1:6" x14ac:dyDescent="0.25">
      <c r="A4756">
        <v>890903035</v>
      </c>
      <c r="B4756" t="s">
        <v>369</v>
      </c>
      <c r="C4756">
        <v>43100</v>
      </c>
      <c r="D4756">
        <v>2017</v>
      </c>
      <c r="E4756" t="s">
        <v>321</v>
      </c>
      <c r="F4756" s="35">
        <v>78522767</v>
      </c>
    </row>
    <row r="4757" spans="1:6" x14ac:dyDescent="0.25">
      <c r="A4757">
        <v>890903055</v>
      </c>
      <c r="B4757" t="s">
        <v>232</v>
      </c>
      <c r="C4757">
        <v>42735</v>
      </c>
      <c r="D4757">
        <v>2016</v>
      </c>
      <c r="E4757" t="s">
        <v>321</v>
      </c>
      <c r="F4757" s="35">
        <v>28789897</v>
      </c>
    </row>
    <row r="4758" spans="1:6" x14ac:dyDescent="0.25">
      <c r="A4758">
        <v>890903055</v>
      </c>
      <c r="B4758" t="s">
        <v>232</v>
      </c>
      <c r="C4758">
        <v>42369</v>
      </c>
      <c r="D4758">
        <v>2015</v>
      </c>
      <c r="E4758" t="s">
        <v>321</v>
      </c>
      <c r="F4758" s="35">
        <v>25979025</v>
      </c>
    </row>
    <row r="4759" spans="1:6" x14ac:dyDescent="0.25">
      <c r="A4759">
        <v>890903055</v>
      </c>
      <c r="B4759" t="s">
        <v>232</v>
      </c>
      <c r="C4759">
        <v>43100</v>
      </c>
      <c r="D4759">
        <v>2017</v>
      </c>
      <c r="E4759" t="s">
        <v>321</v>
      </c>
      <c r="F4759" s="35">
        <v>37071079</v>
      </c>
    </row>
    <row r="4760" spans="1:6" x14ac:dyDescent="0.25">
      <c r="A4760">
        <v>890905022</v>
      </c>
      <c r="B4760" t="s">
        <v>370</v>
      </c>
      <c r="C4760">
        <v>42735</v>
      </c>
      <c r="D4760">
        <v>2016</v>
      </c>
      <c r="E4760" t="s">
        <v>321</v>
      </c>
      <c r="F4760" s="35">
        <v>1877034</v>
      </c>
    </row>
    <row r="4761" spans="1:6" x14ac:dyDescent="0.25">
      <c r="A4761">
        <v>890905022</v>
      </c>
      <c r="B4761" t="s">
        <v>370</v>
      </c>
      <c r="C4761">
        <v>42369</v>
      </c>
      <c r="D4761">
        <v>2015</v>
      </c>
      <c r="E4761" t="s">
        <v>321</v>
      </c>
      <c r="F4761" s="35">
        <v>2329092</v>
      </c>
    </row>
    <row r="4762" spans="1:6" x14ac:dyDescent="0.25">
      <c r="A4762">
        <v>890905022</v>
      </c>
      <c r="B4762" t="s">
        <v>370</v>
      </c>
      <c r="C4762">
        <v>43100</v>
      </c>
      <c r="D4762">
        <v>2017</v>
      </c>
      <c r="E4762" t="s">
        <v>321</v>
      </c>
      <c r="F4762" s="35">
        <v>6425696</v>
      </c>
    </row>
    <row r="4763" spans="1:6" x14ac:dyDescent="0.25">
      <c r="A4763">
        <v>890908097</v>
      </c>
      <c r="B4763" t="s">
        <v>377</v>
      </c>
      <c r="C4763">
        <v>42735</v>
      </c>
      <c r="D4763">
        <v>2016</v>
      </c>
      <c r="E4763" t="s">
        <v>321</v>
      </c>
      <c r="F4763" s="35">
        <v>3293949</v>
      </c>
    </row>
    <row r="4764" spans="1:6" x14ac:dyDescent="0.25">
      <c r="A4764">
        <v>890908097</v>
      </c>
      <c r="B4764" t="s">
        <v>377</v>
      </c>
      <c r="C4764">
        <v>43100</v>
      </c>
      <c r="D4764">
        <v>2017</v>
      </c>
      <c r="E4764" t="s">
        <v>321</v>
      </c>
      <c r="F4764" s="35">
        <v>4361315</v>
      </c>
    </row>
    <row r="4765" spans="1:6" x14ac:dyDescent="0.25">
      <c r="A4765">
        <v>890908901</v>
      </c>
      <c r="B4765" t="s">
        <v>372</v>
      </c>
      <c r="C4765">
        <v>42735</v>
      </c>
      <c r="D4765">
        <v>2016</v>
      </c>
      <c r="E4765" t="s">
        <v>321</v>
      </c>
      <c r="F4765" s="35">
        <v>16919748</v>
      </c>
    </row>
    <row r="4766" spans="1:6" x14ac:dyDescent="0.25">
      <c r="A4766">
        <v>890908901</v>
      </c>
      <c r="B4766" t="s">
        <v>372</v>
      </c>
      <c r="C4766">
        <v>42369</v>
      </c>
      <c r="D4766">
        <v>2015</v>
      </c>
      <c r="E4766" t="s">
        <v>321</v>
      </c>
      <c r="F4766" s="35">
        <v>16872741</v>
      </c>
    </row>
    <row r="4767" spans="1:6" x14ac:dyDescent="0.25">
      <c r="A4767">
        <v>890908901</v>
      </c>
      <c r="B4767" t="s">
        <v>372</v>
      </c>
      <c r="C4767">
        <v>43100</v>
      </c>
      <c r="D4767">
        <v>2017</v>
      </c>
      <c r="E4767" t="s">
        <v>321</v>
      </c>
      <c r="F4767" s="35">
        <v>75067763</v>
      </c>
    </row>
    <row r="4768" spans="1:6" x14ac:dyDescent="0.25">
      <c r="A4768">
        <v>890910447</v>
      </c>
      <c r="B4768" t="s">
        <v>300</v>
      </c>
      <c r="C4768">
        <v>42735</v>
      </c>
      <c r="D4768">
        <v>2016</v>
      </c>
      <c r="E4768" t="s">
        <v>321</v>
      </c>
      <c r="F4768" s="35">
        <v>4038101</v>
      </c>
    </row>
    <row r="4769" spans="1:6" x14ac:dyDescent="0.25">
      <c r="A4769">
        <v>890910447</v>
      </c>
      <c r="B4769" t="s">
        <v>300</v>
      </c>
      <c r="C4769">
        <v>43100</v>
      </c>
      <c r="D4769">
        <v>2017</v>
      </c>
      <c r="E4769" t="s">
        <v>321</v>
      </c>
      <c r="F4769" s="35">
        <v>5914049</v>
      </c>
    </row>
    <row r="4770" spans="1:6" x14ac:dyDescent="0.25">
      <c r="A4770">
        <v>890911431</v>
      </c>
      <c r="B4770" t="s">
        <v>378</v>
      </c>
      <c r="C4770">
        <v>42735</v>
      </c>
      <c r="D4770">
        <v>2016</v>
      </c>
      <c r="E4770" t="s">
        <v>321</v>
      </c>
      <c r="F4770" s="35">
        <v>79558875</v>
      </c>
    </row>
    <row r="4771" spans="1:6" x14ac:dyDescent="0.25">
      <c r="A4771">
        <v>890911431</v>
      </c>
      <c r="B4771" t="s">
        <v>378</v>
      </c>
      <c r="C4771">
        <v>43100</v>
      </c>
      <c r="D4771">
        <v>2017</v>
      </c>
      <c r="E4771" t="s">
        <v>321</v>
      </c>
      <c r="F4771" s="35">
        <v>162974703</v>
      </c>
    </row>
    <row r="4772" spans="1:6" x14ac:dyDescent="0.25">
      <c r="A4772">
        <v>890920656</v>
      </c>
      <c r="B4772" t="s">
        <v>302</v>
      </c>
      <c r="C4772">
        <v>42735</v>
      </c>
      <c r="D4772">
        <v>2016</v>
      </c>
      <c r="E4772" t="s">
        <v>321</v>
      </c>
      <c r="F4772" s="35">
        <v>943026</v>
      </c>
    </row>
    <row r="4773" spans="1:6" x14ac:dyDescent="0.25">
      <c r="A4773">
        <v>890920656</v>
      </c>
      <c r="B4773" t="s">
        <v>302</v>
      </c>
      <c r="C4773">
        <v>43100</v>
      </c>
      <c r="D4773">
        <v>2017</v>
      </c>
      <c r="E4773" t="s">
        <v>321</v>
      </c>
      <c r="F4773" s="35">
        <v>1685495</v>
      </c>
    </row>
    <row r="4774" spans="1:6" x14ac:dyDescent="0.25">
      <c r="A4774">
        <v>890928186</v>
      </c>
      <c r="B4774" t="s">
        <v>303</v>
      </c>
      <c r="C4774">
        <v>42735</v>
      </c>
      <c r="D4774">
        <v>2016</v>
      </c>
      <c r="E4774" t="s">
        <v>321</v>
      </c>
      <c r="F4774" s="35">
        <v>4689289</v>
      </c>
    </row>
    <row r="4775" spans="1:6" x14ac:dyDescent="0.25">
      <c r="A4775">
        <v>890928186</v>
      </c>
      <c r="B4775" t="s">
        <v>303</v>
      </c>
      <c r="C4775">
        <v>43100</v>
      </c>
      <c r="D4775">
        <v>2017</v>
      </c>
      <c r="E4775" t="s">
        <v>321</v>
      </c>
      <c r="F4775" s="35">
        <v>9725747</v>
      </c>
    </row>
    <row r="4776" spans="1:6" x14ac:dyDescent="0.25">
      <c r="A4776">
        <v>890932424</v>
      </c>
      <c r="B4776" t="s">
        <v>379</v>
      </c>
      <c r="C4776">
        <v>42735</v>
      </c>
      <c r="D4776">
        <v>2016</v>
      </c>
      <c r="E4776" t="s">
        <v>321</v>
      </c>
      <c r="F4776" s="35">
        <v>38697818</v>
      </c>
    </row>
    <row r="4777" spans="1:6" x14ac:dyDescent="0.25">
      <c r="A4777">
        <v>890932424</v>
      </c>
      <c r="B4777" t="s">
        <v>379</v>
      </c>
      <c r="C4777">
        <v>43100</v>
      </c>
      <c r="D4777">
        <v>2017</v>
      </c>
      <c r="E4777" t="s">
        <v>321</v>
      </c>
      <c r="F4777" s="35">
        <v>125380018</v>
      </c>
    </row>
    <row r="4778" spans="1:6" x14ac:dyDescent="0.25">
      <c r="A4778">
        <v>890939355</v>
      </c>
      <c r="B4778" t="s">
        <v>35</v>
      </c>
      <c r="C4778">
        <v>42735</v>
      </c>
      <c r="D4778">
        <v>2016</v>
      </c>
      <c r="E4778" t="s">
        <v>321</v>
      </c>
      <c r="F4778" s="35">
        <v>1023874</v>
      </c>
    </row>
    <row r="4779" spans="1:6" x14ac:dyDescent="0.25">
      <c r="A4779">
        <v>890939355</v>
      </c>
      <c r="B4779" t="s">
        <v>35</v>
      </c>
      <c r="C4779">
        <v>42369</v>
      </c>
      <c r="D4779">
        <v>2015</v>
      </c>
      <c r="E4779" t="s">
        <v>321</v>
      </c>
      <c r="F4779" s="35">
        <v>9631491</v>
      </c>
    </row>
    <row r="4780" spans="1:6" x14ac:dyDescent="0.25">
      <c r="A4780">
        <v>890939355</v>
      </c>
      <c r="B4780" t="s">
        <v>35</v>
      </c>
      <c r="C4780">
        <v>43100</v>
      </c>
      <c r="D4780">
        <v>2017</v>
      </c>
      <c r="E4780" t="s">
        <v>321</v>
      </c>
      <c r="F4780" s="35">
        <v>1433008</v>
      </c>
    </row>
    <row r="4781" spans="1:6" x14ac:dyDescent="0.25">
      <c r="A4781">
        <v>890940026</v>
      </c>
      <c r="B4781" t="s">
        <v>304</v>
      </c>
      <c r="C4781">
        <v>42735</v>
      </c>
      <c r="D4781">
        <v>2016</v>
      </c>
      <c r="E4781" t="s">
        <v>321</v>
      </c>
      <c r="F4781" s="35">
        <v>527674</v>
      </c>
    </row>
    <row r="4782" spans="1:6" x14ac:dyDescent="0.25">
      <c r="A4782">
        <v>890940026</v>
      </c>
      <c r="B4782" t="s">
        <v>304</v>
      </c>
      <c r="C4782">
        <v>43100</v>
      </c>
      <c r="D4782">
        <v>2017</v>
      </c>
      <c r="E4782" t="s">
        <v>321</v>
      </c>
      <c r="F4782" s="35">
        <v>1017275</v>
      </c>
    </row>
    <row r="4783" spans="1:6" x14ac:dyDescent="0.25">
      <c r="A4783">
        <v>900018975</v>
      </c>
      <c r="B4783" t="s">
        <v>376</v>
      </c>
      <c r="C4783">
        <v>42735</v>
      </c>
      <c r="D4783">
        <v>2016</v>
      </c>
      <c r="E4783" t="s">
        <v>321</v>
      </c>
      <c r="F4783" s="35">
        <v>158872668</v>
      </c>
    </row>
    <row r="4784" spans="1:6" x14ac:dyDescent="0.25">
      <c r="A4784">
        <v>900018975</v>
      </c>
      <c r="B4784" t="s">
        <v>376</v>
      </c>
      <c r="C4784">
        <v>42369</v>
      </c>
      <c r="D4784">
        <v>2015</v>
      </c>
      <c r="E4784" t="s">
        <v>321</v>
      </c>
      <c r="F4784" s="35">
        <v>106647299</v>
      </c>
    </row>
    <row r="4785" spans="1:6" x14ac:dyDescent="0.25">
      <c r="A4785">
        <v>900018975</v>
      </c>
      <c r="B4785" t="s">
        <v>376</v>
      </c>
      <c r="C4785">
        <v>43100</v>
      </c>
      <c r="D4785">
        <v>2017</v>
      </c>
      <c r="E4785" t="s">
        <v>321</v>
      </c>
      <c r="F4785" s="35">
        <v>582193573</v>
      </c>
    </row>
    <row r="4786" spans="1:6" x14ac:dyDescent="0.25">
      <c r="A4786">
        <v>900035722</v>
      </c>
      <c r="B4786" t="s">
        <v>298</v>
      </c>
      <c r="C4786">
        <v>42735</v>
      </c>
      <c r="D4786">
        <v>2016</v>
      </c>
      <c r="E4786" t="s">
        <v>321</v>
      </c>
      <c r="F4786" s="35">
        <v>53204379</v>
      </c>
    </row>
    <row r="4787" spans="1:6" x14ac:dyDescent="0.25">
      <c r="A4787">
        <v>900035722</v>
      </c>
      <c r="B4787" t="s">
        <v>298</v>
      </c>
      <c r="C4787">
        <v>43100</v>
      </c>
      <c r="D4787">
        <v>2017</v>
      </c>
      <c r="E4787" t="s">
        <v>321</v>
      </c>
      <c r="F4787" s="35">
        <v>72887451</v>
      </c>
    </row>
    <row r="4788" spans="1:6" x14ac:dyDescent="0.25">
      <c r="A4788">
        <v>900087151</v>
      </c>
      <c r="B4788" t="s">
        <v>383</v>
      </c>
      <c r="C4788">
        <v>42735</v>
      </c>
      <c r="D4788">
        <v>2016</v>
      </c>
      <c r="E4788" t="s">
        <v>321</v>
      </c>
      <c r="F4788" s="35">
        <v>200692192</v>
      </c>
    </row>
    <row r="4789" spans="1:6" x14ac:dyDescent="0.25">
      <c r="A4789">
        <v>900087151</v>
      </c>
      <c r="B4789" t="s">
        <v>383</v>
      </c>
      <c r="C4789">
        <v>43100</v>
      </c>
      <c r="D4789">
        <v>2017</v>
      </c>
      <c r="E4789" t="s">
        <v>321</v>
      </c>
      <c r="F4789" s="35">
        <v>282788868</v>
      </c>
    </row>
    <row r="4790" spans="1:6" x14ac:dyDescent="0.25">
      <c r="A4790">
        <v>900139110</v>
      </c>
      <c r="B4790" t="s">
        <v>301</v>
      </c>
      <c r="C4790">
        <v>43100</v>
      </c>
      <c r="D4790">
        <v>2017</v>
      </c>
      <c r="E4790" t="s">
        <v>321</v>
      </c>
      <c r="F4790" s="35">
        <v>11128663</v>
      </c>
    </row>
    <row r="4791" spans="1:6" x14ac:dyDescent="0.25">
      <c r="A4791">
        <v>900192242</v>
      </c>
      <c r="B4791" t="s">
        <v>381</v>
      </c>
      <c r="C4791">
        <v>42735</v>
      </c>
      <c r="D4791">
        <v>2016</v>
      </c>
      <c r="E4791" t="s">
        <v>321</v>
      </c>
      <c r="F4791" s="35">
        <v>142240737</v>
      </c>
    </row>
    <row r="4792" spans="1:6" x14ac:dyDescent="0.25">
      <c r="A4792">
        <v>900192242</v>
      </c>
      <c r="B4792" t="s">
        <v>381</v>
      </c>
      <c r="C4792">
        <v>42369</v>
      </c>
      <c r="D4792">
        <v>2015</v>
      </c>
      <c r="E4792" t="s">
        <v>321</v>
      </c>
      <c r="F4792" s="35">
        <v>141028626</v>
      </c>
    </row>
    <row r="4793" spans="1:6" x14ac:dyDescent="0.25">
      <c r="A4793">
        <v>900192242</v>
      </c>
      <c r="B4793" t="s">
        <v>381</v>
      </c>
      <c r="C4793">
        <v>42185</v>
      </c>
      <c r="D4793">
        <v>2015</v>
      </c>
      <c r="E4793" t="s">
        <v>321</v>
      </c>
      <c r="F4793" s="35">
        <v>128114167</v>
      </c>
    </row>
    <row r="4794" spans="1:6" x14ac:dyDescent="0.25">
      <c r="A4794">
        <v>900192242</v>
      </c>
      <c r="B4794" t="s">
        <v>381</v>
      </c>
      <c r="C4794">
        <v>43100</v>
      </c>
      <c r="D4794">
        <v>2017</v>
      </c>
      <c r="E4794" t="s">
        <v>321</v>
      </c>
      <c r="F4794" s="35">
        <v>228081346</v>
      </c>
    </row>
    <row r="4795" spans="1:6" x14ac:dyDescent="0.25">
      <c r="A4795">
        <v>900192726</v>
      </c>
      <c r="B4795" t="s">
        <v>382</v>
      </c>
      <c r="C4795">
        <v>42735</v>
      </c>
      <c r="D4795">
        <v>2016</v>
      </c>
      <c r="E4795" t="s">
        <v>321</v>
      </c>
      <c r="F4795" s="35">
        <v>1035772</v>
      </c>
    </row>
    <row r="4796" spans="1:6" x14ac:dyDescent="0.25">
      <c r="A4796">
        <v>900192726</v>
      </c>
      <c r="B4796" t="s">
        <v>382</v>
      </c>
      <c r="C4796">
        <v>43100</v>
      </c>
      <c r="D4796">
        <v>2017</v>
      </c>
      <c r="E4796" t="s">
        <v>321</v>
      </c>
      <c r="F4796" s="35">
        <v>3068543</v>
      </c>
    </row>
    <row r="4797" spans="1:6" x14ac:dyDescent="0.25">
      <c r="A4797">
        <v>900193192</v>
      </c>
      <c r="B4797" t="s">
        <v>305</v>
      </c>
      <c r="C4797">
        <v>42735</v>
      </c>
      <c r="D4797">
        <v>2016</v>
      </c>
      <c r="E4797" t="s">
        <v>321</v>
      </c>
      <c r="F4797" s="35">
        <v>32279745</v>
      </c>
    </row>
    <row r="4798" spans="1:6" x14ac:dyDescent="0.25">
      <c r="A4798">
        <v>900193192</v>
      </c>
      <c r="B4798" t="s">
        <v>305</v>
      </c>
      <c r="C4798">
        <v>43100</v>
      </c>
      <c r="D4798">
        <v>2017</v>
      </c>
      <c r="E4798" t="s">
        <v>321</v>
      </c>
      <c r="F4798" s="35">
        <v>51364048</v>
      </c>
    </row>
    <row r="4799" spans="1:6" x14ac:dyDescent="0.25">
      <c r="A4799">
        <v>900205547</v>
      </c>
      <c r="B4799" t="s">
        <v>233</v>
      </c>
      <c r="C4799">
        <v>42735</v>
      </c>
      <c r="D4799">
        <v>2016</v>
      </c>
      <c r="E4799" t="s">
        <v>321</v>
      </c>
      <c r="F4799" s="35">
        <v>452890</v>
      </c>
    </row>
    <row r="4800" spans="1:6" x14ac:dyDescent="0.25">
      <c r="A4800">
        <v>900205547</v>
      </c>
      <c r="B4800" t="s">
        <v>233</v>
      </c>
      <c r="C4800">
        <v>42369</v>
      </c>
      <c r="D4800">
        <v>2015</v>
      </c>
      <c r="E4800" t="s">
        <v>321</v>
      </c>
      <c r="F4800" s="35">
        <v>191667</v>
      </c>
    </row>
    <row r="4801" spans="1:6" x14ac:dyDescent="0.25">
      <c r="A4801">
        <v>900205547</v>
      </c>
      <c r="B4801" t="s">
        <v>233</v>
      </c>
      <c r="C4801">
        <v>43100</v>
      </c>
      <c r="D4801">
        <v>2017</v>
      </c>
      <c r="E4801" t="s">
        <v>321</v>
      </c>
      <c r="F4801" s="35">
        <v>458446</v>
      </c>
    </row>
    <row r="4802" spans="1:6" x14ac:dyDescent="0.25">
      <c r="A4802">
        <v>900206480</v>
      </c>
      <c r="B4802" t="s">
        <v>306</v>
      </c>
      <c r="C4802">
        <v>42735</v>
      </c>
      <c r="D4802">
        <v>2016</v>
      </c>
      <c r="E4802" t="s">
        <v>321</v>
      </c>
      <c r="F4802" s="35">
        <v>9993348</v>
      </c>
    </row>
    <row r="4803" spans="1:6" x14ac:dyDescent="0.25">
      <c r="A4803">
        <v>900206480</v>
      </c>
      <c r="B4803" t="s">
        <v>306</v>
      </c>
      <c r="C4803">
        <v>43100</v>
      </c>
      <c r="D4803">
        <v>2017</v>
      </c>
      <c r="E4803" t="s">
        <v>321</v>
      </c>
      <c r="F4803" s="35">
        <v>18120668</v>
      </c>
    </row>
    <row r="4804" spans="1:6" x14ac:dyDescent="0.25">
      <c r="A4804">
        <v>900206483</v>
      </c>
      <c r="B4804" t="s">
        <v>307</v>
      </c>
      <c r="C4804">
        <v>42735</v>
      </c>
      <c r="D4804">
        <v>2016</v>
      </c>
      <c r="E4804" t="s">
        <v>321</v>
      </c>
      <c r="F4804" s="35">
        <v>4626622</v>
      </c>
    </row>
    <row r="4805" spans="1:6" x14ac:dyDescent="0.25">
      <c r="A4805">
        <v>900206483</v>
      </c>
      <c r="B4805" t="s">
        <v>307</v>
      </c>
      <c r="C4805">
        <v>43100</v>
      </c>
      <c r="D4805">
        <v>2017</v>
      </c>
      <c r="E4805" t="s">
        <v>321</v>
      </c>
      <c r="F4805" s="35">
        <v>5999946</v>
      </c>
    </row>
    <row r="4806" spans="1:6" x14ac:dyDescent="0.25">
      <c r="A4806">
        <v>900315057</v>
      </c>
      <c r="B4806" t="s">
        <v>385</v>
      </c>
      <c r="C4806">
        <v>42735</v>
      </c>
      <c r="D4806">
        <v>2016</v>
      </c>
      <c r="E4806" t="s">
        <v>321</v>
      </c>
      <c r="F4806" s="35">
        <v>50899196</v>
      </c>
    </row>
    <row r="4807" spans="1:6" x14ac:dyDescent="0.25">
      <c r="A4807">
        <v>900315057</v>
      </c>
      <c r="B4807" t="s">
        <v>385</v>
      </c>
      <c r="C4807">
        <v>43100</v>
      </c>
      <c r="D4807">
        <v>2017</v>
      </c>
      <c r="E4807" t="s">
        <v>321</v>
      </c>
      <c r="F4807" s="35">
        <v>117625381</v>
      </c>
    </row>
    <row r="4808" spans="1:6" x14ac:dyDescent="0.25">
      <c r="A4808">
        <v>900378893</v>
      </c>
      <c r="B4808" t="s">
        <v>386</v>
      </c>
      <c r="C4808">
        <v>42735</v>
      </c>
      <c r="D4808">
        <v>2016</v>
      </c>
      <c r="E4808" t="s">
        <v>321</v>
      </c>
      <c r="F4808" s="35">
        <v>169271681</v>
      </c>
    </row>
    <row r="4809" spans="1:6" x14ac:dyDescent="0.25">
      <c r="A4809">
        <v>900378893</v>
      </c>
      <c r="B4809" t="s">
        <v>386</v>
      </c>
      <c r="C4809">
        <v>42369</v>
      </c>
      <c r="D4809">
        <v>2015</v>
      </c>
      <c r="E4809" t="s">
        <v>321</v>
      </c>
      <c r="F4809" s="35">
        <v>367178425</v>
      </c>
    </row>
    <row r="4810" spans="1:6" x14ac:dyDescent="0.25">
      <c r="A4810">
        <v>900378893</v>
      </c>
      <c r="B4810" t="s">
        <v>386</v>
      </c>
      <c r="C4810">
        <v>43100</v>
      </c>
      <c r="D4810">
        <v>2017</v>
      </c>
      <c r="E4810" t="s">
        <v>321</v>
      </c>
      <c r="F4810" s="35">
        <v>334241456</v>
      </c>
    </row>
    <row r="4811" spans="1:6" x14ac:dyDescent="0.25">
      <c r="A4811">
        <v>900390238</v>
      </c>
      <c r="B4811" t="s">
        <v>177</v>
      </c>
      <c r="C4811">
        <v>42369</v>
      </c>
      <c r="D4811">
        <v>2015</v>
      </c>
      <c r="E4811" t="s">
        <v>321</v>
      </c>
      <c r="F4811" s="35">
        <v>15009</v>
      </c>
    </row>
    <row r="4812" spans="1:6" x14ac:dyDescent="0.25">
      <c r="A4812">
        <v>900390238</v>
      </c>
      <c r="B4812" t="s">
        <v>177</v>
      </c>
      <c r="C4812">
        <v>42185</v>
      </c>
      <c r="D4812">
        <v>2015</v>
      </c>
      <c r="E4812" t="s">
        <v>321</v>
      </c>
      <c r="F4812" s="35">
        <v>10339</v>
      </c>
    </row>
    <row r="4813" spans="1:6" x14ac:dyDescent="0.25">
      <c r="A4813">
        <v>900390238</v>
      </c>
      <c r="B4813" t="s">
        <v>177</v>
      </c>
      <c r="C4813">
        <v>43100</v>
      </c>
      <c r="D4813">
        <v>2017</v>
      </c>
      <c r="E4813" t="s">
        <v>321</v>
      </c>
      <c r="F4813" s="35">
        <v>2526</v>
      </c>
    </row>
    <row r="4814" spans="1:6" x14ac:dyDescent="0.25">
      <c r="A4814">
        <v>900413588</v>
      </c>
      <c r="B4814" t="s">
        <v>37</v>
      </c>
      <c r="C4814">
        <v>42735</v>
      </c>
      <c r="D4814">
        <v>2016</v>
      </c>
      <c r="E4814" t="s">
        <v>321</v>
      </c>
      <c r="F4814" s="35">
        <v>2605853</v>
      </c>
    </row>
    <row r="4815" spans="1:6" x14ac:dyDescent="0.25">
      <c r="A4815">
        <v>900413588</v>
      </c>
      <c r="B4815" t="s">
        <v>37</v>
      </c>
      <c r="C4815">
        <v>43100</v>
      </c>
      <c r="D4815">
        <v>2017</v>
      </c>
      <c r="E4815" t="s">
        <v>321</v>
      </c>
      <c r="F4815" s="35">
        <v>4639918</v>
      </c>
    </row>
    <row r="4816" spans="1:6" x14ac:dyDescent="0.25">
      <c r="A4816">
        <v>900521357</v>
      </c>
      <c r="B4816" t="s">
        <v>175</v>
      </c>
      <c r="C4816">
        <v>42735</v>
      </c>
      <c r="D4816">
        <v>2016</v>
      </c>
      <c r="E4816" t="s">
        <v>321</v>
      </c>
      <c r="F4816" s="35">
        <v>1023942</v>
      </c>
    </row>
    <row r="4817" spans="1:6" x14ac:dyDescent="0.25">
      <c r="A4817">
        <v>900521357</v>
      </c>
      <c r="B4817" t="s">
        <v>175</v>
      </c>
      <c r="C4817">
        <v>43100</v>
      </c>
      <c r="D4817">
        <v>2017</v>
      </c>
      <c r="E4817" t="s">
        <v>321</v>
      </c>
      <c r="F4817" s="35">
        <v>1277221</v>
      </c>
    </row>
    <row r="4818" spans="1:6" x14ac:dyDescent="0.25">
      <c r="A4818">
        <v>900668954</v>
      </c>
      <c r="B4818" t="s">
        <v>387</v>
      </c>
      <c r="C4818">
        <v>42735</v>
      </c>
      <c r="D4818">
        <v>2016</v>
      </c>
      <c r="E4818" t="s">
        <v>321</v>
      </c>
      <c r="F4818" s="35">
        <v>69</v>
      </c>
    </row>
    <row r="4819" spans="1:6" x14ac:dyDescent="0.25">
      <c r="A4819">
        <v>900749166</v>
      </c>
      <c r="B4819" t="s">
        <v>182</v>
      </c>
      <c r="C4819">
        <v>42735</v>
      </c>
      <c r="D4819">
        <v>2016</v>
      </c>
      <c r="E4819" t="s">
        <v>321</v>
      </c>
      <c r="F4819" s="35">
        <v>65550981</v>
      </c>
    </row>
    <row r="4820" spans="1:6" x14ac:dyDescent="0.25">
      <c r="A4820">
        <v>900749166</v>
      </c>
      <c r="B4820" t="s">
        <v>182</v>
      </c>
      <c r="C4820">
        <v>43100</v>
      </c>
      <c r="D4820">
        <v>2017</v>
      </c>
      <c r="E4820" t="s">
        <v>321</v>
      </c>
      <c r="F4820" s="35">
        <v>152656345</v>
      </c>
    </row>
    <row r="4821" spans="1:6" x14ac:dyDescent="0.25">
      <c r="A4821">
        <v>900797732</v>
      </c>
      <c r="B4821" t="s">
        <v>181</v>
      </c>
      <c r="C4821">
        <v>42735</v>
      </c>
      <c r="D4821">
        <v>2016</v>
      </c>
      <c r="E4821" t="s">
        <v>321</v>
      </c>
      <c r="F4821" s="35">
        <v>51983058</v>
      </c>
    </row>
    <row r="4822" spans="1:6" x14ac:dyDescent="0.25">
      <c r="A4822">
        <v>900797732</v>
      </c>
      <c r="B4822" t="s">
        <v>181</v>
      </c>
      <c r="C4822">
        <v>42369</v>
      </c>
      <c r="D4822">
        <v>2015</v>
      </c>
      <c r="E4822" t="s">
        <v>321</v>
      </c>
      <c r="F4822" s="35">
        <v>94527613</v>
      </c>
    </row>
    <row r="4823" spans="1:6" x14ac:dyDescent="0.25">
      <c r="A4823">
        <v>900797732</v>
      </c>
      <c r="B4823" t="s">
        <v>181</v>
      </c>
      <c r="C4823">
        <v>43100</v>
      </c>
      <c r="D4823">
        <v>2017</v>
      </c>
      <c r="E4823" t="s">
        <v>321</v>
      </c>
      <c r="F4823" s="35">
        <v>2740232</v>
      </c>
    </row>
    <row r="4824" spans="1:6" x14ac:dyDescent="0.25">
      <c r="A4824">
        <v>900818642</v>
      </c>
      <c r="B4824" t="s">
        <v>169</v>
      </c>
      <c r="C4824">
        <v>42735</v>
      </c>
      <c r="D4824">
        <v>2016</v>
      </c>
      <c r="E4824" t="s">
        <v>321</v>
      </c>
      <c r="F4824" s="35">
        <v>18284673</v>
      </c>
    </row>
    <row r="4825" spans="1:6" x14ac:dyDescent="0.25">
      <c r="A4825">
        <v>900818642</v>
      </c>
      <c r="B4825" t="s">
        <v>169</v>
      </c>
      <c r="C4825">
        <v>43100</v>
      </c>
      <c r="D4825">
        <v>2017</v>
      </c>
      <c r="E4825" t="s">
        <v>321</v>
      </c>
      <c r="F4825" s="35">
        <v>104292350</v>
      </c>
    </row>
    <row r="4826" spans="1:6" x14ac:dyDescent="0.25">
      <c r="A4826">
        <v>800014246</v>
      </c>
      <c r="B4826" t="s">
        <v>332</v>
      </c>
      <c r="C4826">
        <v>42735</v>
      </c>
      <c r="D4826">
        <v>2016</v>
      </c>
      <c r="E4826" t="s">
        <v>322</v>
      </c>
      <c r="F4826" s="35">
        <v>205688945</v>
      </c>
    </row>
    <row r="4827" spans="1:6" x14ac:dyDescent="0.25">
      <c r="A4827">
        <v>800014246</v>
      </c>
      <c r="B4827" t="s">
        <v>332</v>
      </c>
      <c r="C4827">
        <v>43100</v>
      </c>
      <c r="D4827">
        <v>2017</v>
      </c>
      <c r="E4827" t="s">
        <v>322</v>
      </c>
      <c r="F4827" s="35">
        <v>365705651</v>
      </c>
    </row>
    <row r="4828" spans="1:6" x14ac:dyDescent="0.25">
      <c r="A4828">
        <v>800028455</v>
      </c>
      <c r="B4828" t="s">
        <v>0</v>
      </c>
      <c r="C4828">
        <v>42735</v>
      </c>
      <c r="D4828">
        <v>2016</v>
      </c>
      <c r="E4828" t="s">
        <v>322</v>
      </c>
      <c r="F4828" s="35">
        <v>4372191</v>
      </c>
    </row>
    <row r="4829" spans="1:6" x14ac:dyDescent="0.25">
      <c r="A4829">
        <v>800093117</v>
      </c>
      <c r="B4829" t="s">
        <v>334</v>
      </c>
      <c r="C4829">
        <v>42735</v>
      </c>
      <c r="D4829">
        <v>2016</v>
      </c>
      <c r="E4829" t="s">
        <v>322</v>
      </c>
      <c r="F4829" s="35">
        <v>920687713</v>
      </c>
    </row>
    <row r="4830" spans="1:6" x14ac:dyDescent="0.25">
      <c r="A4830">
        <v>800093117</v>
      </c>
      <c r="B4830" t="s">
        <v>334</v>
      </c>
      <c r="C4830">
        <v>43100</v>
      </c>
      <c r="D4830">
        <v>2017</v>
      </c>
      <c r="E4830" t="s">
        <v>322</v>
      </c>
      <c r="F4830" s="35">
        <v>1873585564</v>
      </c>
    </row>
    <row r="4831" spans="1:6" x14ac:dyDescent="0.25">
      <c r="A4831">
        <v>800094968</v>
      </c>
      <c r="B4831" t="s">
        <v>336</v>
      </c>
      <c r="C4831">
        <v>42735</v>
      </c>
      <c r="D4831">
        <v>2016</v>
      </c>
      <c r="E4831" t="s">
        <v>322</v>
      </c>
      <c r="F4831" s="35">
        <v>228932839</v>
      </c>
    </row>
    <row r="4832" spans="1:6" x14ac:dyDescent="0.25">
      <c r="A4832">
        <v>800094968</v>
      </c>
      <c r="B4832" t="s">
        <v>336</v>
      </c>
      <c r="C4832">
        <v>43100</v>
      </c>
      <c r="D4832">
        <v>2017</v>
      </c>
      <c r="E4832" t="s">
        <v>322</v>
      </c>
      <c r="F4832" s="35">
        <v>496197890</v>
      </c>
    </row>
    <row r="4833" spans="1:6" x14ac:dyDescent="0.25">
      <c r="A4833">
        <v>800095951</v>
      </c>
      <c r="B4833" t="s">
        <v>338</v>
      </c>
      <c r="C4833">
        <v>42735</v>
      </c>
      <c r="D4833">
        <v>2016</v>
      </c>
      <c r="E4833" t="s">
        <v>322</v>
      </c>
      <c r="F4833" s="35">
        <v>10413186</v>
      </c>
    </row>
    <row r="4834" spans="1:6" x14ac:dyDescent="0.25">
      <c r="A4834">
        <v>800095951</v>
      </c>
      <c r="B4834" t="s">
        <v>338</v>
      </c>
      <c r="C4834">
        <v>43100</v>
      </c>
      <c r="D4834">
        <v>2017</v>
      </c>
      <c r="E4834" t="s">
        <v>322</v>
      </c>
      <c r="F4834" s="35">
        <v>36980511</v>
      </c>
    </row>
    <row r="4835" spans="1:6" x14ac:dyDescent="0.25">
      <c r="A4835">
        <v>800140959</v>
      </c>
      <c r="B4835" t="s">
        <v>340</v>
      </c>
      <c r="C4835">
        <v>42735</v>
      </c>
      <c r="D4835">
        <v>2016</v>
      </c>
      <c r="E4835" t="s">
        <v>322</v>
      </c>
      <c r="F4835" s="35">
        <v>61262072</v>
      </c>
    </row>
    <row r="4836" spans="1:6" x14ac:dyDescent="0.25">
      <c r="A4836">
        <v>800140959</v>
      </c>
      <c r="B4836" t="s">
        <v>340</v>
      </c>
      <c r="C4836">
        <v>43100</v>
      </c>
      <c r="D4836">
        <v>2017</v>
      </c>
      <c r="E4836" t="s">
        <v>322</v>
      </c>
      <c r="F4836" s="35">
        <v>100021062</v>
      </c>
    </row>
    <row r="4837" spans="1:6" x14ac:dyDescent="0.25">
      <c r="A4837">
        <v>800173155</v>
      </c>
      <c r="B4837" t="s">
        <v>341</v>
      </c>
      <c r="C4837">
        <v>42735</v>
      </c>
      <c r="D4837">
        <v>2016</v>
      </c>
      <c r="E4837" t="s">
        <v>322</v>
      </c>
      <c r="F4837" s="35">
        <v>287198271</v>
      </c>
    </row>
    <row r="4838" spans="1:6" x14ac:dyDescent="0.25">
      <c r="A4838">
        <v>800173155</v>
      </c>
      <c r="B4838" t="s">
        <v>341</v>
      </c>
      <c r="C4838">
        <v>42369</v>
      </c>
      <c r="D4838">
        <v>2015</v>
      </c>
      <c r="E4838" t="s">
        <v>322</v>
      </c>
      <c r="F4838" s="35">
        <v>275146658</v>
      </c>
    </row>
    <row r="4839" spans="1:6" x14ac:dyDescent="0.25">
      <c r="A4839">
        <v>800173155</v>
      </c>
      <c r="B4839" t="s">
        <v>341</v>
      </c>
      <c r="C4839">
        <v>43100</v>
      </c>
      <c r="D4839">
        <v>2017</v>
      </c>
      <c r="E4839" t="s">
        <v>322</v>
      </c>
      <c r="F4839" s="35">
        <v>724047033</v>
      </c>
    </row>
    <row r="4840" spans="1:6" x14ac:dyDescent="0.25">
      <c r="A4840">
        <v>800182330</v>
      </c>
      <c r="B4840" t="s">
        <v>342</v>
      </c>
      <c r="C4840">
        <v>42735</v>
      </c>
      <c r="D4840">
        <v>2016</v>
      </c>
      <c r="E4840" t="s">
        <v>322</v>
      </c>
      <c r="F4840" s="35">
        <v>393241410</v>
      </c>
    </row>
    <row r="4841" spans="1:6" x14ac:dyDescent="0.25">
      <c r="A4841">
        <v>800182330</v>
      </c>
      <c r="B4841" t="s">
        <v>342</v>
      </c>
      <c r="C4841">
        <v>43100</v>
      </c>
      <c r="D4841">
        <v>2017</v>
      </c>
      <c r="E4841" t="s">
        <v>322</v>
      </c>
      <c r="F4841" s="35">
        <v>835926073</v>
      </c>
    </row>
    <row r="4842" spans="1:6" x14ac:dyDescent="0.25">
      <c r="A4842">
        <v>800185295</v>
      </c>
      <c r="B4842" t="s">
        <v>344</v>
      </c>
      <c r="C4842">
        <v>42735</v>
      </c>
      <c r="D4842">
        <v>2016</v>
      </c>
      <c r="E4842" t="s">
        <v>322</v>
      </c>
      <c r="F4842" s="35">
        <v>1465407992</v>
      </c>
    </row>
    <row r="4843" spans="1:6" x14ac:dyDescent="0.25">
      <c r="A4843">
        <v>800185295</v>
      </c>
      <c r="B4843" t="s">
        <v>344</v>
      </c>
      <c r="C4843">
        <v>42369</v>
      </c>
      <c r="D4843">
        <v>2015</v>
      </c>
      <c r="E4843" t="s">
        <v>322</v>
      </c>
      <c r="F4843" s="35">
        <v>1359258305</v>
      </c>
    </row>
    <row r="4844" spans="1:6" x14ac:dyDescent="0.25">
      <c r="A4844">
        <v>800185295</v>
      </c>
      <c r="B4844" t="s">
        <v>344</v>
      </c>
      <c r="C4844">
        <v>43100</v>
      </c>
      <c r="D4844">
        <v>2017</v>
      </c>
      <c r="E4844" t="s">
        <v>322</v>
      </c>
      <c r="F4844" s="35">
        <v>3056098431</v>
      </c>
    </row>
    <row r="4845" spans="1:6" x14ac:dyDescent="0.25">
      <c r="A4845">
        <v>800200598</v>
      </c>
      <c r="B4845" t="s">
        <v>345</v>
      </c>
      <c r="C4845">
        <v>42735</v>
      </c>
      <c r="D4845">
        <v>2016</v>
      </c>
      <c r="E4845" t="s">
        <v>322</v>
      </c>
      <c r="F4845" s="35">
        <v>364139254</v>
      </c>
    </row>
    <row r="4846" spans="1:6" x14ac:dyDescent="0.25">
      <c r="A4846">
        <v>800200598</v>
      </c>
      <c r="B4846" t="s">
        <v>345</v>
      </c>
      <c r="C4846">
        <v>43100</v>
      </c>
      <c r="D4846">
        <v>2017</v>
      </c>
      <c r="E4846" t="s">
        <v>322</v>
      </c>
      <c r="F4846" s="35">
        <v>812591043</v>
      </c>
    </row>
    <row r="4847" spans="1:6" x14ac:dyDescent="0.25">
      <c r="A4847">
        <v>800208146</v>
      </c>
      <c r="B4847" t="s">
        <v>346</v>
      </c>
      <c r="C4847">
        <v>42735</v>
      </c>
      <c r="D4847">
        <v>2016</v>
      </c>
      <c r="E4847" t="s">
        <v>322</v>
      </c>
      <c r="F4847" s="35">
        <v>197225079</v>
      </c>
    </row>
    <row r="4848" spans="1:6" x14ac:dyDescent="0.25">
      <c r="A4848">
        <v>800208146</v>
      </c>
      <c r="B4848" t="s">
        <v>346</v>
      </c>
      <c r="C4848">
        <v>43100</v>
      </c>
      <c r="D4848">
        <v>2017</v>
      </c>
      <c r="E4848" t="s">
        <v>322</v>
      </c>
      <c r="F4848" s="35">
        <v>373165625</v>
      </c>
    </row>
    <row r="4849" spans="1:6" x14ac:dyDescent="0.25">
      <c r="A4849">
        <v>800233881</v>
      </c>
      <c r="B4849" t="s">
        <v>161</v>
      </c>
      <c r="C4849">
        <v>42735</v>
      </c>
      <c r="D4849">
        <v>2016</v>
      </c>
      <c r="E4849" t="s">
        <v>322</v>
      </c>
      <c r="F4849" s="35">
        <v>296208616</v>
      </c>
    </row>
    <row r="4850" spans="1:6" x14ac:dyDescent="0.25">
      <c r="A4850">
        <v>800233881</v>
      </c>
      <c r="B4850" t="s">
        <v>161</v>
      </c>
      <c r="C4850">
        <v>43100</v>
      </c>
      <c r="D4850">
        <v>2017</v>
      </c>
      <c r="E4850" t="s">
        <v>322</v>
      </c>
      <c r="F4850" s="35">
        <v>554159192</v>
      </c>
    </row>
    <row r="4851" spans="1:6" x14ac:dyDescent="0.25">
      <c r="A4851">
        <v>800240724</v>
      </c>
      <c r="B4851" t="s">
        <v>348</v>
      </c>
      <c r="C4851">
        <v>42735</v>
      </c>
      <c r="D4851">
        <v>2016</v>
      </c>
      <c r="E4851" t="s">
        <v>322</v>
      </c>
      <c r="F4851" s="35">
        <v>372629854</v>
      </c>
    </row>
    <row r="4852" spans="1:6" x14ac:dyDescent="0.25">
      <c r="A4852">
        <v>800240724</v>
      </c>
      <c r="B4852" t="s">
        <v>348</v>
      </c>
      <c r="C4852">
        <v>43100</v>
      </c>
      <c r="D4852">
        <v>2017</v>
      </c>
      <c r="E4852" t="s">
        <v>322</v>
      </c>
      <c r="F4852" s="35">
        <v>709016436</v>
      </c>
    </row>
    <row r="4853" spans="1:6" x14ac:dyDescent="0.25">
      <c r="A4853">
        <v>811032292</v>
      </c>
      <c r="B4853" t="s">
        <v>349</v>
      </c>
      <c r="C4853">
        <v>42735</v>
      </c>
      <c r="D4853">
        <v>2016</v>
      </c>
      <c r="E4853" t="s">
        <v>322</v>
      </c>
      <c r="F4853" s="35">
        <v>470185838</v>
      </c>
    </row>
    <row r="4854" spans="1:6" x14ac:dyDescent="0.25">
      <c r="A4854">
        <v>811032292</v>
      </c>
      <c r="B4854" t="s">
        <v>349</v>
      </c>
      <c r="C4854">
        <v>43100</v>
      </c>
      <c r="D4854">
        <v>2017</v>
      </c>
      <c r="E4854" t="s">
        <v>322</v>
      </c>
      <c r="F4854" s="35">
        <v>1053431156</v>
      </c>
    </row>
    <row r="4855" spans="1:6" x14ac:dyDescent="0.25">
      <c r="A4855">
        <v>830023542</v>
      </c>
      <c r="B4855" t="s">
        <v>146</v>
      </c>
      <c r="C4855">
        <v>42735</v>
      </c>
      <c r="D4855">
        <v>2016</v>
      </c>
      <c r="E4855" t="s">
        <v>322</v>
      </c>
      <c r="F4855" s="35">
        <v>166421844</v>
      </c>
    </row>
    <row r="4856" spans="1:6" x14ac:dyDescent="0.25">
      <c r="A4856">
        <v>830023542</v>
      </c>
      <c r="B4856" t="s">
        <v>146</v>
      </c>
      <c r="C4856">
        <v>42369</v>
      </c>
      <c r="D4856">
        <v>2015</v>
      </c>
      <c r="E4856" t="s">
        <v>322</v>
      </c>
      <c r="F4856" s="35">
        <v>166287314</v>
      </c>
    </row>
    <row r="4857" spans="1:6" x14ac:dyDescent="0.25">
      <c r="A4857">
        <v>830023542</v>
      </c>
      <c r="B4857" t="s">
        <v>146</v>
      </c>
      <c r="C4857">
        <v>43100</v>
      </c>
      <c r="D4857">
        <v>2017</v>
      </c>
      <c r="E4857" t="s">
        <v>322</v>
      </c>
      <c r="F4857" s="35">
        <v>295034765</v>
      </c>
    </row>
    <row r="4858" spans="1:6" x14ac:dyDescent="0.25">
      <c r="A4858">
        <v>830058272</v>
      </c>
      <c r="B4858" t="s">
        <v>352</v>
      </c>
      <c r="C4858">
        <v>42735</v>
      </c>
      <c r="D4858">
        <v>2016</v>
      </c>
      <c r="E4858" t="s">
        <v>322</v>
      </c>
      <c r="F4858" s="35">
        <v>85118848</v>
      </c>
    </row>
    <row r="4859" spans="1:6" x14ac:dyDescent="0.25">
      <c r="A4859">
        <v>830058272</v>
      </c>
      <c r="B4859" t="s">
        <v>352</v>
      </c>
      <c r="C4859">
        <v>42369</v>
      </c>
      <c r="D4859">
        <v>2015</v>
      </c>
      <c r="E4859" t="s">
        <v>322</v>
      </c>
      <c r="F4859" s="35">
        <v>54478906</v>
      </c>
    </row>
    <row r="4860" spans="1:6" x14ac:dyDescent="0.25">
      <c r="A4860">
        <v>830058272</v>
      </c>
      <c r="B4860" t="s">
        <v>352</v>
      </c>
      <c r="C4860">
        <v>43100</v>
      </c>
      <c r="D4860">
        <v>2017</v>
      </c>
      <c r="E4860" t="s">
        <v>322</v>
      </c>
      <c r="F4860" s="35">
        <v>186374857</v>
      </c>
    </row>
    <row r="4861" spans="1:6" x14ac:dyDescent="0.25">
      <c r="A4861">
        <v>830094920</v>
      </c>
      <c r="B4861" t="s">
        <v>350</v>
      </c>
      <c r="C4861">
        <v>42735</v>
      </c>
      <c r="D4861">
        <v>2016</v>
      </c>
      <c r="E4861" t="s">
        <v>322</v>
      </c>
      <c r="F4861" s="35">
        <v>163398357</v>
      </c>
    </row>
    <row r="4862" spans="1:6" x14ac:dyDescent="0.25">
      <c r="A4862">
        <v>830094920</v>
      </c>
      <c r="B4862" t="s">
        <v>350</v>
      </c>
      <c r="C4862">
        <v>43100</v>
      </c>
      <c r="D4862">
        <v>2017</v>
      </c>
      <c r="E4862" t="s">
        <v>322</v>
      </c>
      <c r="F4862" s="35">
        <v>313235849</v>
      </c>
    </row>
    <row r="4863" spans="1:6" x14ac:dyDescent="0.25">
      <c r="A4863">
        <v>830097620</v>
      </c>
      <c r="B4863" t="s">
        <v>290</v>
      </c>
      <c r="C4863">
        <v>42735</v>
      </c>
      <c r="D4863">
        <v>2016</v>
      </c>
      <c r="E4863" t="s">
        <v>322</v>
      </c>
      <c r="F4863" s="35">
        <v>323234316</v>
      </c>
    </row>
    <row r="4864" spans="1:6" x14ac:dyDescent="0.25">
      <c r="A4864">
        <v>830097620</v>
      </c>
      <c r="B4864" t="s">
        <v>290</v>
      </c>
      <c r="C4864">
        <v>43100</v>
      </c>
      <c r="D4864">
        <v>2017</v>
      </c>
      <c r="E4864" t="s">
        <v>322</v>
      </c>
      <c r="F4864" s="35">
        <v>395447702</v>
      </c>
    </row>
    <row r="4865" spans="1:6" x14ac:dyDescent="0.25">
      <c r="A4865">
        <v>830116629</v>
      </c>
      <c r="B4865" t="s">
        <v>354</v>
      </c>
      <c r="C4865">
        <v>42735</v>
      </c>
      <c r="D4865">
        <v>2016</v>
      </c>
      <c r="E4865" t="s">
        <v>322</v>
      </c>
      <c r="F4865" s="35">
        <v>9016340</v>
      </c>
    </row>
    <row r="4866" spans="1:6" x14ac:dyDescent="0.25">
      <c r="A4866">
        <v>830116629</v>
      </c>
      <c r="B4866" t="s">
        <v>354</v>
      </c>
      <c r="C4866">
        <v>43100</v>
      </c>
      <c r="D4866">
        <v>2017</v>
      </c>
      <c r="E4866" t="s">
        <v>322</v>
      </c>
      <c r="F4866" s="35">
        <v>17244472</v>
      </c>
    </row>
    <row r="4867" spans="1:6" x14ac:dyDescent="0.25">
      <c r="A4867">
        <v>830124992</v>
      </c>
      <c r="B4867" t="s">
        <v>357</v>
      </c>
      <c r="C4867">
        <v>42735</v>
      </c>
      <c r="D4867">
        <v>2016</v>
      </c>
      <c r="E4867" t="s">
        <v>322</v>
      </c>
      <c r="F4867" s="35">
        <v>520466</v>
      </c>
    </row>
    <row r="4868" spans="1:6" x14ac:dyDescent="0.25">
      <c r="A4868">
        <v>830124992</v>
      </c>
      <c r="B4868" t="s">
        <v>357</v>
      </c>
      <c r="C4868">
        <v>42369</v>
      </c>
      <c r="D4868">
        <v>2015</v>
      </c>
      <c r="E4868" t="s">
        <v>322</v>
      </c>
      <c r="F4868" s="35">
        <v>1603610</v>
      </c>
    </row>
    <row r="4869" spans="1:6" x14ac:dyDescent="0.25">
      <c r="A4869">
        <v>830124992</v>
      </c>
      <c r="B4869" t="s">
        <v>357</v>
      </c>
      <c r="C4869">
        <v>43100</v>
      </c>
      <c r="D4869">
        <v>2017</v>
      </c>
      <c r="E4869" t="s">
        <v>322</v>
      </c>
      <c r="F4869" s="35">
        <v>528218</v>
      </c>
    </row>
    <row r="4870" spans="1:6" x14ac:dyDescent="0.25">
      <c r="A4870">
        <v>860000656</v>
      </c>
      <c r="B4870" t="s">
        <v>221</v>
      </c>
      <c r="C4870">
        <v>42735</v>
      </c>
      <c r="D4870">
        <v>2016</v>
      </c>
      <c r="E4870" t="s">
        <v>322</v>
      </c>
      <c r="F4870" s="35">
        <v>79029584</v>
      </c>
    </row>
    <row r="4871" spans="1:6" x14ac:dyDescent="0.25">
      <c r="A4871">
        <v>860000656</v>
      </c>
      <c r="B4871" t="s">
        <v>221</v>
      </c>
      <c r="C4871">
        <v>42369</v>
      </c>
      <c r="D4871">
        <v>2015</v>
      </c>
      <c r="E4871" t="s">
        <v>322</v>
      </c>
      <c r="F4871" s="35">
        <v>110186662</v>
      </c>
    </row>
    <row r="4872" spans="1:6" x14ac:dyDescent="0.25">
      <c r="A4872">
        <v>860000656</v>
      </c>
      <c r="B4872" t="s">
        <v>221</v>
      </c>
      <c r="C4872">
        <v>43100</v>
      </c>
      <c r="D4872">
        <v>2017</v>
      </c>
      <c r="E4872" t="s">
        <v>322</v>
      </c>
      <c r="F4872" s="35">
        <v>195719815</v>
      </c>
    </row>
    <row r="4873" spans="1:6" x14ac:dyDescent="0.25">
      <c r="A4873">
        <v>860001986</v>
      </c>
      <c r="B4873" t="s">
        <v>293</v>
      </c>
      <c r="C4873">
        <v>42735</v>
      </c>
      <c r="D4873">
        <v>2016</v>
      </c>
      <c r="E4873" t="s">
        <v>322</v>
      </c>
      <c r="F4873" s="35">
        <v>32352985</v>
      </c>
    </row>
    <row r="4874" spans="1:6" x14ac:dyDescent="0.25">
      <c r="A4874">
        <v>860001986</v>
      </c>
      <c r="B4874" t="s">
        <v>293</v>
      </c>
      <c r="C4874">
        <v>43100</v>
      </c>
      <c r="D4874">
        <v>2017</v>
      </c>
      <c r="E4874" t="s">
        <v>322</v>
      </c>
      <c r="F4874" s="35">
        <v>67629793</v>
      </c>
    </row>
    <row r="4875" spans="1:6" x14ac:dyDescent="0.25">
      <c r="A4875">
        <v>860002837</v>
      </c>
      <c r="B4875" t="s">
        <v>227</v>
      </c>
      <c r="C4875">
        <v>42735</v>
      </c>
      <c r="D4875">
        <v>2016</v>
      </c>
      <c r="E4875" t="s">
        <v>322</v>
      </c>
      <c r="F4875" s="35">
        <v>235186584</v>
      </c>
    </row>
    <row r="4876" spans="1:6" x14ac:dyDescent="0.25">
      <c r="A4876">
        <v>860002837</v>
      </c>
      <c r="B4876" t="s">
        <v>227</v>
      </c>
      <c r="C4876">
        <v>42369</v>
      </c>
      <c r="D4876">
        <v>2015</v>
      </c>
      <c r="E4876" t="s">
        <v>322</v>
      </c>
      <c r="F4876" s="35">
        <v>148303172</v>
      </c>
    </row>
    <row r="4877" spans="1:6" x14ac:dyDescent="0.25">
      <c r="A4877">
        <v>860002837</v>
      </c>
      <c r="B4877" t="s">
        <v>227</v>
      </c>
      <c r="C4877">
        <v>43100</v>
      </c>
      <c r="D4877">
        <v>2017</v>
      </c>
      <c r="E4877" t="s">
        <v>322</v>
      </c>
      <c r="F4877" s="35">
        <v>396493027</v>
      </c>
    </row>
    <row r="4878" spans="1:6" x14ac:dyDescent="0.25">
      <c r="A4878">
        <v>860009250</v>
      </c>
      <c r="B4878" t="s">
        <v>362</v>
      </c>
      <c r="C4878">
        <v>42735</v>
      </c>
      <c r="D4878">
        <v>2016</v>
      </c>
      <c r="E4878" t="s">
        <v>322</v>
      </c>
      <c r="F4878" s="35">
        <v>6315007</v>
      </c>
    </row>
    <row r="4879" spans="1:6" x14ac:dyDescent="0.25">
      <c r="A4879">
        <v>860009250</v>
      </c>
      <c r="B4879" t="s">
        <v>362</v>
      </c>
      <c r="C4879">
        <v>43100</v>
      </c>
      <c r="D4879">
        <v>2017</v>
      </c>
      <c r="E4879" t="s">
        <v>322</v>
      </c>
      <c r="F4879" s="35">
        <v>14250427</v>
      </c>
    </row>
    <row r="4880" spans="1:6" x14ac:dyDescent="0.25">
      <c r="A4880">
        <v>860014285</v>
      </c>
      <c r="B4880" t="s">
        <v>356</v>
      </c>
      <c r="C4880">
        <v>42735</v>
      </c>
      <c r="D4880">
        <v>2016</v>
      </c>
      <c r="E4880" t="s">
        <v>322</v>
      </c>
      <c r="F4880" s="35">
        <v>363416</v>
      </c>
    </row>
    <row r="4881" spans="1:6" x14ac:dyDescent="0.25">
      <c r="A4881">
        <v>860014285</v>
      </c>
      <c r="B4881" t="s">
        <v>356</v>
      </c>
      <c r="C4881">
        <v>43100</v>
      </c>
      <c r="D4881">
        <v>2017</v>
      </c>
      <c r="E4881" t="s">
        <v>322</v>
      </c>
      <c r="F4881" s="35">
        <v>2410215</v>
      </c>
    </row>
    <row r="4882" spans="1:6" x14ac:dyDescent="0.25">
      <c r="A4882">
        <v>860031361</v>
      </c>
      <c r="B4882" t="s">
        <v>297</v>
      </c>
      <c r="C4882">
        <v>42735</v>
      </c>
      <c r="D4882">
        <v>2016</v>
      </c>
      <c r="E4882" t="s">
        <v>322</v>
      </c>
      <c r="F4882" s="35">
        <v>60934007</v>
      </c>
    </row>
    <row r="4883" spans="1:6" x14ac:dyDescent="0.25">
      <c r="A4883">
        <v>860031361</v>
      </c>
      <c r="B4883" t="s">
        <v>297</v>
      </c>
      <c r="C4883">
        <v>43100</v>
      </c>
      <c r="D4883">
        <v>2017</v>
      </c>
      <c r="E4883" t="s">
        <v>322</v>
      </c>
      <c r="F4883" s="35">
        <v>148445526</v>
      </c>
    </row>
    <row r="4884" spans="1:6" x14ac:dyDescent="0.25">
      <c r="A4884">
        <v>860035996</v>
      </c>
      <c r="B4884" t="s">
        <v>229</v>
      </c>
      <c r="C4884">
        <v>42735</v>
      </c>
      <c r="D4884">
        <v>2016</v>
      </c>
      <c r="E4884" t="s">
        <v>322</v>
      </c>
      <c r="F4884" s="35">
        <v>14885551</v>
      </c>
    </row>
    <row r="4885" spans="1:6" x14ac:dyDescent="0.25">
      <c r="A4885">
        <v>860035996</v>
      </c>
      <c r="B4885" t="s">
        <v>229</v>
      </c>
      <c r="C4885">
        <v>42369</v>
      </c>
      <c r="D4885">
        <v>2015</v>
      </c>
      <c r="E4885" t="s">
        <v>322</v>
      </c>
      <c r="F4885" s="35">
        <v>28173016</v>
      </c>
    </row>
    <row r="4886" spans="1:6" x14ac:dyDescent="0.25">
      <c r="A4886">
        <v>860035996</v>
      </c>
      <c r="B4886" t="s">
        <v>229</v>
      </c>
      <c r="C4886">
        <v>43100</v>
      </c>
      <c r="D4886">
        <v>2017</v>
      </c>
      <c r="E4886" t="s">
        <v>322</v>
      </c>
      <c r="F4886" s="35">
        <v>34054052</v>
      </c>
    </row>
    <row r="4887" spans="1:6" x14ac:dyDescent="0.25">
      <c r="A4887">
        <v>860058070</v>
      </c>
      <c r="B4887" t="s">
        <v>364</v>
      </c>
      <c r="C4887">
        <v>42735</v>
      </c>
      <c r="D4887">
        <v>2016</v>
      </c>
      <c r="E4887" t="s">
        <v>322</v>
      </c>
      <c r="F4887" s="35">
        <v>1010173860</v>
      </c>
    </row>
    <row r="4888" spans="1:6" x14ac:dyDescent="0.25">
      <c r="A4888">
        <v>860058070</v>
      </c>
      <c r="B4888" t="s">
        <v>364</v>
      </c>
      <c r="C4888">
        <v>42369</v>
      </c>
      <c r="D4888">
        <v>2015</v>
      </c>
      <c r="E4888" t="s">
        <v>322</v>
      </c>
      <c r="F4888" s="35">
        <v>703447291</v>
      </c>
    </row>
    <row r="4889" spans="1:6" x14ac:dyDescent="0.25">
      <c r="A4889">
        <v>860058070</v>
      </c>
      <c r="B4889" t="s">
        <v>364</v>
      </c>
      <c r="C4889">
        <v>43100</v>
      </c>
      <c r="D4889">
        <v>2017</v>
      </c>
      <c r="E4889" t="s">
        <v>322</v>
      </c>
      <c r="F4889" s="35">
        <v>2173215569</v>
      </c>
    </row>
    <row r="4890" spans="1:6" x14ac:dyDescent="0.25">
      <c r="A4890">
        <v>860059851</v>
      </c>
      <c r="B4890" t="s">
        <v>365</v>
      </c>
      <c r="C4890">
        <v>42735</v>
      </c>
      <c r="D4890">
        <v>2016</v>
      </c>
      <c r="E4890" t="s">
        <v>322</v>
      </c>
      <c r="F4890" s="35">
        <v>21086593</v>
      </c>
    </row>
    <row r="4891" spans="1:6" x14ac:dyDescent="0.25">
      <c r="A4891">
        <v>860059851</v>
      </c>
      <c r="B4891" t="s">
        <v>365</v>
      </c>
      <c r="C4891">
        <v>42369</v>
      </c>
      <c r="D4891">
        <v>2015</v>
      </c>
      <c r="E4891" t="s">
        <v>322</v>
      </c>
      <c r="F4891" s="35">
        <v>36543311</v>
      </c>
    </row>
    <row r="4892" spans="1:6" x14ac:dyDescent="0.25">
      <c r="A4892">
        <v>860059851</v>
      </c>
      <c r="B4892" t="s">
        <v>365</v>
      </c>
      <c r="C4892">
        <v>43100</v>
      </c>
      <c r="D4892">
        <v>2017</v>
      </c>
      <c r="E4892" t="s">
        <v>322</v>
      </c>
      <c r="F4892" s="35">
        <v>37239446</v>
      </c>
    </row>
    <row r="4893" spans="1:6" x14ac:dyDescent="0.25">
      <c r="A4893">
        <v>860067697</v>
      </c>
      <c r="B4893" t="s">
        <v>359</v>
      </c>
      <c r="C4893">
        <v>42735</v>
      </c>
      <c r="D4893">
        <v>2016</v>
      </c>
      <c r="E4893" t="s">
        <v>322</v>
      </c>
      <c r="F4893" s="35">
        <v>20703960</v>
      </c>
    </row>
    <row r="4894" spans="1:6" x14ac:dyDescent="0.25">
      <c r="A4894">
        <v>860067697</v>
      </c>
      <c r="B4894" t="s">
        <v>359</v>
      </c>
      <c r="C4894">
        <v>43100</v>
      </c>
      <c r="D4894">
        <v>2017</v>
      </c>
      <c r="E4894" t="s">
        <v>322</v>
      </c>
      <c r="F4894" s="35">
        <v>48965201</v>
      </c>
    </row>
    <row r="4895" spans="1:6" x14ac:dyDescent="0.25">
      <c r="A4895">
        <v>860077099</v>
      </c>
      <c r="B4895" t="s">
        <v>371</v>
      </c>
      <c r="C4895">
        <v>42735</v>
      </c>
      <c r="D4895">
        <v>2016</v>
      </c>
      <c r="E4895" t="s">
        <v>322</v>
      </c>
      <c r="F4895" s="35">
        <v>13876044</v>
      </c>
    </row>
    <row r="4896" spans="1:6" x14ac:dyDescent="0.25">
      <c r="A4896">
        <v>860077099</v>
      </c>
      <c r="B4896" t="s">
        <v>371</v>
      </c>
      <c r="C4896">
        <v>43100</v>
      </c>
      <c r="D4896">
        <v>2017</v>
      </c>
      <c r="E4896" t="s">
        <v>322</v>
      </c>
      <c r="F4896" s="35">
        <v>21135701</v>
      </c>
    </row>
    <row r="4897" spans="1:6" x14ac:dyDescent="0.25">
      <c r="A4897">
        <v>860078977</v>
      </c>
      <c r="B4897" t="s">
        <v>144</v>
      </c>
      <c r="C4897">
        <v>42735</v>
      </c>
      <c r="D4897">
        <v>2016</v>
      </c>
      <c r="E4897" t="s">
        <v>322</v>
      </c>
      <c r="F4897" s="35">
        <v>2190521</v>
      </c>
    </row>
    <row r="4898" spans="1:6" x14ac:dyDescent="0.25">
      <c r="A4898">
        <v>860354402</v>
      </c>
      <c r="B4898" t="s">
        <v>295</v>
      </c>
      <c r="C4898">
        <v>42735</v>
      </c>
      <c r="D4898">
        <v>2016</v>
      </c>
      <c r="E4898" t="s">
        <v>322</v>
      </c>
      <c r="F4898" s="35">
        <v>2850040</v>
      </c>
    </row>
    <row r="4899" spans="1:6" x14ac:dyDescent="0.25">
      <c r="A4899">
        <v>860354402</v>
      </c>
      <c r="B4899" t="s">
        <v>295</v>
      </c>
      <c r="C4899">
        <v>43100</v>
      </c>
      <c r="D4899">
        <v>2017</v>
      </c>
      <c r="E4899" t="s">
        <v>322</v>
      </c>
      <c r="F4899" s="35">
        <v>19219919</v>
      </c>
    </row>
    <row r="4900" spans="1:6" x14ac:dyDescent="0.25">
      <c r="A4900">
        <v>860505064</v>
      </c>
      <c r="B4900" t="s">
        <v>361</v>
      </c>
      <c r="C4900">
        <v>42735</v>
      </c>
      <c r="D4900">
        <v>2016</v>
      </c>
      <c r="E4900" t="s">
        <v>322</v>
      </c>
      <c r="F4900" s="35">
        <v>2173047</v>
      </c>
    </row>
    <row r="4901" spans="1:6" x14ac:dyDescent="0.25">
      <c r="A4901">
        <v>860505064</v>
      </c>
      <c r="B4901" t="s">
        <v>361</v>
      </c>
      <c r="C4901">
        <v>43100</v>
      </c>
      <c r="D4901">
        <v>2017</v>
      </c>
      <c r="E4901" t="s">
        <v>322</v>
      </c>
      <c r="F4901" s="35">
        <v>4209193</v>
      </c>
    </row>
    <row r="4902" spans="1:6" x14ac:dyDescent="0.25">
      <c r="A4902">
        <v>860510628</v>
      </c>
      <c r="B4902" t="s">
        <v>373</v>
      </c>
      <c r="C4902">
        <v>42735</v>
      </c>
      <c r="D4902">
        <v>2016</v>
      </c>
      <c r="E4902" t="s">
        <v>322</v>
      </c>
      <c r="F4902" s="35">
        <v>17108559</v>
      </c>
    </row>
    <row r="4903" spans="1:6" x14ac:dyDescent="0.25">
      <c r="A4903">
        <v>860510628</v>
      </c>
      <c r="B4903" t="s">
        <v>373</v>
      </c>
      <c r="C4903">
        <v>42369</v>
      </c>
      <c r="D4903">
        <v>2015</v>
      </c>
      <c r="E4903" t="s">
        <v>322</v>
      </c>
      <c r="F4903" s="35">
        <v>11619605</v>
      </c>
    </row>
    <row r="4904" spans="1:6" x14ac:dyDescent="0.25">
      <c r="A4904">
        <v>860510628</v>
      </c>
      <c r="B4904" t="s">
        <v>373</v>
      </c>
      <c r="C4904">
        <v>43100</v>
      </c>
      <c r="D4904">
        <v>2017</v>
      </c>
      <c r="E4904" t="s">
        <v>322</v>
      </c>
      <c r="F4904" s="35">
        <v>73828918</v>
      </c>
    </row>
    <row r="4905" spans="1:6" x14ac:dyDescent="0.25">
      <c r="A4905">
        <v>860515523</v>
      </c>
      <c r="B4905" t="s">
        <v>231</v>
      </c>
      <c r="C4905">
        <v>42735</v>
      </c>
      <c r="D4905">
        <v>2016</v>
      </c>
      <c r="E4905" t="s">
        <v>322</v>
      </c>
      <c r="F4905" s="35">
        <v>55774064</v>
      </c>
    </row>
    <row r="4906" spans="1:6" x14ac:dyDescent="0.25">
      <c r="A4906">
        <v>860515523</v>
      </c>
      <c r="B4906" t="s">
        <v>231</v>
      </c>
      <c r="C4906">
        <v>42369</v>
      </c>
      <c r="D4906">
        <v>2015</v>
      </c>
      <c r="E4906" t="s">
        <v>322</v>
      </c>
      <c r="F4906" s="35">
        <v>46945058</v>
      </c>
    </row>
    <row r="4907" spans="1:6" x14ac:dyDescent="0.25">
      <c r="A4907">
        <v>860515523</v>
      </c>
      <c r="B4907" t="s">
        <v>231</v>
      </c>
      <c r="C4907">
        <v>43100</v>
      </c>
      <c r="D4907">
        <v>2017</v>
      </c>
      <c r="E4907" t="s">
        <v>322</v>
      </c>
      <c r="F4907" s="35">
        <v>144222638</v>
      </c>
    </row>
    <row r="4908" spans="1:6" x14ac:dyDescent="0.25">
      <c r="A4908">
        <v>860527800</v>
      </c>
      <c r="B4908" t="s">
        <v>296</v>
      </c>
      <c r="C4908">
        <v>42735</v>
      </c>
      <c r="D4908">
        <v>2016</v>
      </c>
      <c r="E4908" t="s">
        <v>322</v>
      </c>
      <c r="F4908" s="35">
        <v>96909027</v>
      </c>
    </row>
    <row r="4909" spans="1:6" x14ac:dyDescent="0.25">
      <c r="A4909">
        <v>860527800</v>
      </c>
      <c r="B4909" t="s">
        <v>296</v>
      </c>
      <c r="C4909">
        <v>43100</v>
      </c>
      <c r="D4909">
        <v>2017</v>
      </c>
      <c r="E4909" t="s">
        <v>322</v>
      </c>
      <c r="F4909" s="35">
        <v>184369109</v>
      </c>
    </row>
    <row r="4910" spans="1:6" x14ac:dyDescent="0.25">
      <c r="A4910">
        <v>860532790</v>
      </c>
      <c r="B4910" t="s">
        <v>374</v>
      </c>
      <c r="C4910">
        <v>42735</v>
      </c>
      <c r="D4910">
        <v>2016</v>
      </c>
      <c r="E4910" t="s">
        <v>322</v>
      </c>
      <c r="F4910" s="35">
        <v>7218630</v>
      </c>
    </row>
    <row r="4911" spans="1:6" x14ac:dyDescent="0.25">
      <c r="A4911">
        <v>860532790</v>
      </c>
      <c r="B4911" t="s">
        <v>374</v>
      </c>
      <c r="C4911">
        <v>43100</v>
      </c>
      <c r="D4911">
        <v>2017</v>
      </c>
      <c r="E4911" t="s">
        <v>322</v>
      </c>
      <c r="F4911" s="35">
        <v>13324528</v>
      </c>
    </row>
    <row r="4912" spans="1:6" x14ac:dyDescent="0.25">
      <c r="A4912">
        <v>890205645</v>
      </c>
      <c r="B4912" t="s">
        <v>166</v>
      </c>
      <c r="C4912">
        <v>42735</v>
      </c>
      <c r="D4912">
        <v>2016</v>
      </c>
      <c r="E4912" t="s">
        <v>322</v>
      </c>
      <c r="F4912" s="35">
        <v>541920810</v>
      </c>
    </row>
    <row r="4913" spans="1:6" x14ac:dyDescent="0.25">
      <c r="A4913">
        <v>890205645</v>
      </c>
      <c r="B4913" t="s">
        <v>166</v>
      </c>
      <c r="C4913">
        <v>43100</v>
      </c>
      <c r="D4913">
        <v>2017</v>
      </c>
      <c r="E4913" t="s">
        <v>322</v>
      </c>
      <c r="F4913" s="35">
        <v>1014598497</v>
      </c>
    </row>
    <row r="4914" spans="1:6" x14ac:dyDescent="0.25">
      <c r="A4914">
        <v>890312765</v>
      </c>
      <c r="B4914" t="s">
        <v>363</v>
      </c>
      <c r="C4914">
        <v>42735</v>
      </c>
      <c r="D4914">
        <v>2016</v>
      </c>
      <c r="E4914" t="s">
        <v>322</v>
      </c>
      <c r="F4914" s="35">
        <v>134284317</v>
      </c>
    </row>
    <row r="4915" spans="1:6" x14ac:dyDescent="0.25">
      <c r="A4915">
        <v>890312765</v>
      </c>
      <c r="B4915" t="s">
        <v>363</v>
      </c>
      <c r="C4915">
        <v>43100</v>
      </c>
      <c r="D4915">
        <v>2017</v>
      </c>
      <c r="E4915" t="s">
        <v>322</v>
      </c>
      <c r="F4915" s="35">
        <v>225743972</v>
      </c>
    </row>
    <row r="4916" spans="1:6" x14ac:dyDescent="0.25">
      <c r="A4916">
        <v>890806999</v>
      </c>
      <c r="B4916" t="s">
        <v>366</v>
      </c>
      <c r="C4916">
        <v>42735</v>
      </c>
      <c r="D4916">
        <v>2016</v>
      </c>
      <c r="E4916" t="s">
        <v>322</v>
      </c>
      <c r="F4916" s="35">
        <v>39711408</v>
      </c>
    </row>
    <row r="4917" spans="1:6" x14ac:dyDescent="0.25">
      <c r="A4917">
        <v>890806999</v>
      </c>
      <c r="B4917" t="s">
        <v>366</v>
      </c>
      <c r="C4917">
        <v>43100</v>
      </c>
      <c r="D4917">
        <v>2017</v>
      </c>
      <c r="E4917" t="s">
        <v>322</v>
      </c>
      <c r="F4917" s="35">
        <v>80568634</v>
      </c>
    </row>
    <row r="4918" spans="1:6" x14ac:dyDescent="0.25">
      <c r="A4918">
        <v>890903035</v>
      </c>
      <c r="B4918" t="s">
        <v>369</v>
      </c>
      <c r="C4918">
        <v>42735</v>
      </c>
      <c r="D4918">
        <v>2016</v>
      </c>
      <c r="E4918" t="s">
        <v>322</v>
      </c>
      <c r="F4918" s="35">
        <v>309176769</v>
      </c>
    </row>
    <row r="4919" spans="1:6" x14ac:dyDescent="0.25">
      <c r="A4919">
        <v>890903035</v>
      </c>
      <c r="B4919" t="s">
        <v>369</v>
      </c>
      <c r="C4919">
        <v>42369</v>
      </c>
      <c r="D4919">
        <v>2015</v>
      </c>
      <c r="E4919" t="s">
        <v>322</v>
      </c>
      <c r="F4919" s="35">
        <v>181840129</v>
      </c>
    </row>
    <row r="4920" spans="1:6" x14ac:dyDescent="0.25">
      <c r="A4920">
        <v>890903035</v>
      </c>
      <c r="B4920" t="s">
        <v>369</v>
      </c>
      <c r="C4920">
        <v>43100</v>
      </c>
      <c r="D4920">
        <v>2017</v>
      </c>
      <c r="E4920" t="s">
        <v>322</v>
      </c>
      <c r="F4920" s="35">
        <v>314753062</v>
      </c>
    </row>
    <row r="4921" spans="1:6" x14ac:dyDescent="0.25">
      <c r="A4921">
        <v>890903055</v>
      </c>
      <c r="B4921" t="s">
        <v>232</v>
      </c>
      <c r="C4921">
        <v>42735</v>
      </c>
      <c r="D4921">
        <v>2016</v>
      </c>
      <c r="E4921" t="s">
        <v>322</v>
      </c>
      <c r="F4921" s="35">
        <v>44416405</v>
      </c>
    </row>
    <row r="4922" spans="1:6" x14ac:dyDescent="0.25">
      <c r="A4922">
        <v>890903055</v>
      </c>
      <c r="B4922" t="s">
        <v>232</v>
      </c>
      <c r="C4922">
        <v>42369</v>
      </c>
      <c r="D4922">
        <v>2015</v>
      </c>
      <c r="E4922" t="s">
        <v>322</v>
      </c>
      <c r="F4922" s="35">
        <v>61935968</v>
      </c>
    </row>
    <row r="4923" spans="1:6" x14ac:dyDescent="0.25">
      <c r="A4923">
        <v>890903055</v>
      </c>
      <c r="B4923" t="s">
        <v>232</v>
      </c>
      <c r="C4923">
        <v>43100</v>
      </c>
      <c r="D4923">
        <v>2017</v>
      </c>
      <c r="E4923" t="s">
        <v>322</v>
      </c>
      <c r="F4923" s="35">
        <v>84087892</v>
      </c>
    </row>
    <row r="4924" spans="1:6" x14ac:dyDescent="0.25">
      <c r="A4924">
        <v>890905022</v>
      </c>
      <c r="B4924" t="s">
        <v>370</v>
      </c>
      <c r="C4924">
        <v>42735</v>
      </c>
      <c r="D4924">
        <v>2016</v>
      </c>
      <c r="E4924" t="s">
        <v>322</v>
      </c>
      <c r="F4924" s="35">
        <v>32185828</v>
      </c>
    </row>
    <row r="4925" spans="1:6" x14ac:dyDescent="0.25">
      <c r="A4925">
        <v>890905022</v>
      </c>
      <c r="B4925" t="s">
        <v>370</v>
      </c>
      <c r="C4925">
        <v>42369</v>
      </c>
      <c r="D4925">
        <v>2015</v>
      </c>
      <c r="E4925" t="s">
        <v>322</v>
      </c>
      <c r="F4925" s="35">
        <v>44465920</v>
      </c>
    </row>
    <row r="4926" spans="1:6" x14ac:dyDescent="0.25">
      <c r="A4926">
        <v>890905022</v>
      </c>
      <c r="B4926" t="s">
        <v>370</v>
      </c>
      <c r="C4926">
        <v>43100</v>
      </c>
      <c r="D4926">
        <v>2017</v>
      </c>
      <c r="E4926" t="s">
        <v>322</v>
      </c>
      <c r="F4926" s="35">
        <v>69024567</v>
      </c>
    </row>
    <row r="4927" spans="1:6" x14ac:dyDescent="0.25">
      <c r="A4927">
        <v>890908097</v>
      </c>
      <c r="B4927" t="s">
        <v>377</v>
      </c>
      <c r="C4927">
        <v>42735</v>
      </c>
      <c r="D4927">
        <v>2016</v>
      </c>
      <c r="E4927" t="s">
        <v>322</v>
      </c>
      <c r="F4927" s="35">
        <v>10735483</v>
      </c>
    </row>
    <row r="4928" spans="1:6" x14ac:dyDescent="0.25">
      <c r="A4928">
        <v>890908097</v>
      </c>
      <c r="B4928" t="s">
        <v>377</v>
      </c>
      <c r="C4928">
        <v>43100</v>
      </c>
      <c r="D4928">
        <v>2017</v>
      </c>
      <c r="E4928" t="s">
        <v>322</v>
      </c>
      <c r="F4928" s="35">
        <v>19681148</v>
      </c>
    </row>
    <row r="4929" spans="1:6" x14ac:dyDescent="0.25">
      <c r="A4929">
        <v>890908901</v>
      </c>
      <c r="B4929" t="s">
        <v>372</v>
      </c>
      <c r="C4929">
        <v>42735</v>
      </c>
      <c r="D4929">
        <v>2016</v>
      </c>
      <c r="E4929" t="s">
        <v>322</v>
      </c>
      <c r="F4929" s="35">
        <v>57817650</v>
      </c>
    </row>
    <row r="4930" spans="1:6" x14ac:dyDescent="0.25">
      <c r="A4930">
        <v>890908901</v>
      </c>
      <c r="B4930" t="s">
        <v>372</v>
      </c>
      <c r="C4930">
        <v>42369</v>
      </c>
      <c r="D4930">
        <v>2015</v>
      </c>
      <c r="E4930" t="s">
        <v>322</v>
      </c>
      <c r="F4930" s="35">
        <v>44609885</v>
      </c>
    </row>
    <row r="4931" spans="1:6" x14ac:dyDescent="0.25">
      <c r="A4931">
        <v>890908901</v>
      </c>
      <c r="B4931" t="s">
        <v>372</v>
      </c>
      <c r="C4931">
        <v>43100</v>
      </c>
      <c r="D4931">
        <v>2017</v>
      </c>
      <c r="E4931" t="s">
        <v>322</v>
      </c>
      <c r="F4931" s="35">
        <v>140246824</v>
      </c>
    </row>
    <row r="4932" spans="1:6" x14ac:dyDescent="0.25">
      <c r="A4932">
        <v>890910447</v>
      </c>
      <c r="B4932" t="s">
        <v>300</v>
      </c>
      <c r="C4932">
        <v>42735</v>
      </c>
      <c r="D4932">
        <v>2016</v>
      </c>
      <c r="E4932" t="s">
        <v>322</v>
      </c>
      <c r="F4932" s="35">
        <v>6463415</v>
      </c>
    </row>
    <row r="4933" spans="1:6" x14ac:dyDescent="0.25">
      <c r="A4933">
        <v>890910447</v>
      </c>
      <c r="B4933" t="s">
        <v>300</v>
      </c>
      <c r="C4933">
        <v>43100</v>
      </c>
      <c r="D4933">
        <v>2017</v>
      </c>
      <c r="E4933" t="s">
        <v>322</v>
      </c>
      <c r="F4933" s="35">
        <v>15540597</v>
      </c>
    </row>
    <row r="4934" spans="1:6" x14ac:dyDescent="0.25">
      <c r="A4934">
        <v>890911431</v>
      </c>
      <c r="B4934" t="s">
        <v>378</v>
      </c>
      <c r="C4934">
        <v>42735</v>
      </c>
      <c r="D4934">
        <v>2016</v>
      </c>
      <c r="E4934" t="s">
        <v>322</v>
      </c>
      <c r="F4934" s="35">
        <v>288937479</v>
      </c>
    </row>
    <row r="4935" spans="1:6" x14ac:dyDescent="0.25">
      <c r="A4935">
        <v>890911431</v>
      </c>
      <c r="B4935" t="s">
        <v>378</v>
      </c>
      <c r="C4935">
        <v>43100</v>
      </c>
      <c r="D4935">
        <v>2017</v>
      </c>
      <c r="E4935" t="s">
        <v>322</v>
      </c>
      <c r="F4935" s="35">
        <v>582465703</v>
      </c>
    </row>
    <row r="4936" spans="1:6" x14ac:dyDescent="0.25">
      <c r="A4936">
        <v>890920656</v>
      </c>
      <c r="B4936" t="s">
        <v>302</v>
      </c>
      <c r="C4936">
        <v>42735</v>
      </c>
      <c r="D4936">
        <v>2016</v>
      </c>
      <c r="E4936" t="s">
        <v>322</v>
      </c>
      <c r="F4936" s="35">
        <v>3337378</v>
      </c>
    </row>
    <row r="4937" spans="1:6" x14ac:dyDescent="0.25">
      <c r="A4937">
        <v>890920656</v>
      </c>
      <c r="B4937" t="s">
        <v>302</v>
      </c>
      <c r="C4937">
        <v>43100</v>
      </c>
      <c r="D4937">
        <v>2017</v>
      </c>
      <c r="E4937" t="s">
        <v>322</v>
      </c>
      <c r="F4937" s="35">
        <v>5172115</v>
      </c>
    </row>
    <row r="4938" spans="1:6" x14ac:dyDescent="0.25">
      <c r="A4938">
        <v>890928186</v>
      </c>
      <c r="B4938" t="s">
        <v>303</v>
      </c>
      <c r="C4938">
        <v>42735</v>
      </c>
      <c r="D4938">
        <v>2016</v>
      </c>
      <c r="E4938" t="s">
        <v>322</v>
      </c>
      <c r="F4938" s="35">
        <v>10565545</v>
      </c>
    </row>
    <row r="4939" spans="1:6" x14ac:dyDescent="0.25">
      <c r="A4939">
        <v>890928186</v>
      </c>
      <c r="B4939" t="s">
        <v>303</v>
      </c>
      <c r="C4939">
        <v>43100</v>
      </c>
      <c r="D4939">
        <v>2017</v>
      </c>
      <c r="E4939" t="s">
        <v>322</v>
      </c>
      <c r="F4939" s="35">
        <v>21507485</v>
      </c>
    </row>
    <row r="4940" spans="1:6" x14ac:dyDescent="0.25">
      <c r="A4940">
        <v>890932424</v>
      </c>
      <c r="B4940" t="s">
        <v>379</v>
      </c>
      <c r="C4940">
        <v>42735</v>
      </c>
      <c r="D4940">
        <v>2016</v>
      </c>
      <c r="E4940" t="s">
        <v>322</v>
      </c>
      <c r="F4940" s="35">
        <v>105128506</v>
      </c>
    </row>
    <row r="4941" spans="1:6" x14ac:dyDescent="0.25">
      <c r="A4941">
        <v>890932424</v>
      </c>
      <c r="B4941" t="s">
        <v>379</v>
      </c>
      <c r="C4941">
        <v>43100</v>
      </c>
      <c r="D4941">
        <v>2017</v>
      </c>
      <c r="E4941" t="s">
        <v>322</v>
      </c>
      <c r="F4941" s="35">
        <v>254382825</v>
      </c>
    </row>
    <row r="4942" spans="1:6" x14ac:dyDescent="0.25">
      <c r="A4942">
        <v>890939355</v>
      </c>
      <c r="B4942" t="s">
        <v>35</v>
      </c>
      <c r="C4942">
        <v>42735</v>
      </c>
      <c r="D4942">
        <v>2016</v>
      </c>
      <c r="E4942" t="s">
        <v>322</v>
      </c>
      <c r="F4942" s="35">
        <v>4879540</v>
      </c>
    </row>
    <row r="4943" spans="1:6" x14ac:dyDescent="0.25">
      <c r="A4943">
        <v>890939355</v>
      </c>
      <c r="B4943" t="s">
        <v>35</v>
      </c>
      <c r="C4943">
        <v>42369</v>
      </c>
      <c r="D4943">
        <v>2015</v>
      </c>
      <c r="E4943" t="s">
        <v>322</v>
      </c>
      <c r="F4943" s="35">
        <v>21758667</v>
      </c>
    </row>
    <row r="4944" spans="1:6" x14ac:dyDescent="0.25">
      <c r="A4944">
        <v>890939355</v>
      </c>
      <c r="B4944" t="s">
        <v>35</v>
      </c>
      <c r="C4944">
        <v>43100</v>
      </c>
      <c r="D4944">
        <v>2017</v>
      </c>
      <c r="E4944" t="s">
        <v>322</v>
      </c>
      <c r="F4944" s="35">
        <v>7368468</v>
      </c>
    </row>
    <row r="4945" spans="1:6" x14ac:dyDescent="0.25">
      <c r="A4945">
        <v>890940026</v>
      </c>
      <c r="B4945" t="s">
        <v>304</v>
      </c>
      <c r="C4945">
        <v>42735</v>
      </c>
      <c r="D4945">
        <v>2016</v>
      </c>
      <c r="E4945" t="s">
        <v>322</v>
      </c>
      <c r="F4945" s="35">
        <v>56079292</v>
      </c>
    </row>
    <row r="4946" spans="1:6" x14ac:dyDescent="0.25">
      <c r="A4946">
        <v>890940026</v>
      </c>
      <c r="B4946" t="s">
        <v>304</v>
      </c>
      <c r="C4946">
        <v>43100</v>
      </c>
      <c r="D4946">
        <v>2017</v>
      </c>
      <c r="E4946" t="s">
        <v>322</v>
      </c>
      <c r="F4946" s="35">
        <v>121216813</v>
      </c>
    </row>
    <row r="4947" spans="1:6" x14ac:dyDescent="0.25">
      <c r="A4947">
        <v>900018975</v>
      </c>
      <c r="B4947" t="s">
        <v>376</v>
      </c>
      <c r="C4947">
        <v>42735</v>
      </c>
      <c r="D4947">
        <v>2016</v>
      </c>
      <c r="E4947" t="s">
        <v>322</v>
      </c>
      <c r="F4947" s="35">
        <v>423245554</v>
      </c>
    </row>
    <row r="4948" spans="1:6" x14ac:dyDescent="0.25">
      <c r="A4948">
        <v>900018975</v>
      </c>
      <c r="B4948" t="s">
        <v>376</v>
      </c>
      <c r="C4948">
        <v>42369</v>
      </c>
      <c r="D4948">
        <v>2015</v>
      </c>
      <c r="E4948" t="s">
        <v>322</v>
      </c>
      <c r="F4948" s="35">
        <v>263065666</v>
      </c>
    </row>
    <row r="4949" spans="1:6" x14ac:dyDescent="0.25">
      <c r="A4949">
        <v>900018975</v>
      </c>
      <c r="B4949" t="s">
        <v>376</v>
      </c>
      <c r="C4949">
        <v>43100</v>
      </c>
      <c r="D4949">
        <v>2017</v>
      </c>
      <c r="E4949" t="s">
        <v>322</v>
      </c>
      <c r="F4949" s="35">
        <v>1072254523</v>
      </c>
    </row>
    <row r="4950" spans="1:6" x14ac:dyDescent="0.25">
      <c r="A4950">
        <v>900035722</v>
      </c>
      <c r="B4950" t="s">
        <v>298</v>
      </c>
      <c r="C4950">
        <v>42735</v>
      </c>
      <c r="D4950">
        <v>2016</v>
      </c>
      <c r="E4950" t="s">
        <v>322</v>
      </c>
      <c r="F4950" s="35">
        <v>119241393</v>
      </c>
    </row>
    <row r="4951" spans="1:6" x14ac:dyDescent="0.25">
      <c r="A4951">
        <v>900035722</v>
      </c>
      <c r="B4951" t="s">
        <v>298</v>
      </c>
      <c r="C4951">
        <v>43100</v>
      </c>
      <c r="D4951">
        <v>2017</v>
      </c>
      <c r="E4951" t="s">
        <v>322</v>
      </c>
      <c r="F4951" s="35">
        <v>199796702</v>
      </c>
    </row>
    <row r="4952" spans="1:6" x14ac:dyDescent="0.25">
      <c r="A4952">
        <v>900087151</v>
      </c>
      <c r="B4952" t="s">
        <v>383</v>
      </c>
      <c r="C4952">
        <v>42735</v>
      </c>
      <c r="D4952">
        <v>2016</v>
      </c>
      <c r="E4952" t="s">
        <v>322</v>
      </c>
      <c r="F4952" s="35">
        <v>311990005</v>
      </c>
    </row>
    <row r="4953" spans="1:6" x14ac:dyDescent="0.25">
      <c r="A4953">
        <v>900087151</v>
      </c>
      <c r="B4953" t="s">
        <v>383</v>
      </c>
      <c r="C4953">
        <v>43100</v>
      </c>
      <c r="D4953">
        <v>2017</v>
      </c>
      <c r="E4953" t="s">
        <v>322</v>
      </c>
      <c r="F4953" s="35">
        <v>442896525</v>
      </c>
    </row>
    <row r="4954" spans="1:6" x14ac:dyDescent="0.25">
      <c r="A4954">
        <v>900139110</v>
      </c>
      <c r="B4954" t="s">
        <v>301</v>
      </c>
      <c r="C4954">
        <v>42735</v>
      </c>
      <c r="D4954">
        <v>2016</v>
      </c>
      <c r="E4954" t="s">
        <v>322</v>
      </c>
      <c r="F4954" s="35">
        <v>9365717</v>
      </c>
    </row>
    <row r="4955" spans="1:6" x14ac:dyDescent="0.25">
      <c r="A4955">
        <v>900139110</v>
      </c>
      <c r="B4955" t="s">
        <v>301</v>
      </c>
      <c r="C4955">
        <v>43100</v>
      </c>
      <c r="D4955">
        <v>2017</v>
      </c>
      <c r="E4955" t="s">
        <v>322</v>
      </c>
      <c r="F4955" s="35">
        <v>19668533</v>
      </c>
    </row>
    <row r="4956" spans="1:6" x14ac:dyDescent="0.25">
      <c r="A4956">
        <v>900190385</v>
      </c>
      <c r="B4956" t="s">
        <v>380</v>
      </c>
      <c r="C4956">
        <v>42735</v>
      </c>
      <c r="D4956">
        <v>2016</v>
      </c>
      <c r="E4956" t="s">
        <v>322</v>
      </c>
      <c r="F4956" s="35">
        <v>386183603</v>
      </c>
    </row>
    <row r="4957" spans="1:6" x14ac:dyDescent="0.25">
      <c r="A4957">
        <v>900190385</v>
      </c>
      <c r="B4957" t="s">
        <v>380</v>
      </c>
      <c r="C4957">
        <v>42369</v>
      </c>
      <c r="D4957">
        <v>2015</v>
      </c>
      <c r="E4957" t="s">
        <v>322</v>
      </c>
      <c r="F4957" s="35">
        <v>459627585</v>
      </c>
    </row>
    <row r="4958" spans="1:6" x14ac:dyDescent="0.25">
      <c r="A4958">
        <v>900190385</v>
      </c>
      <c r="B4958" t="s">
        <v>380</v>
      </c>
      <c r="C4958">
        <v>43100</v>
      </c>
      <c r="D4958">
        <v>2017</v>
      </c>
      <c r="E4958" t="s">
        <v>322</v>
      </c>
      <c r="F4958" s="35">
        <v>791579532</v>
      </c>
    </row>
    <row r="4959" spans="1:6" x14ac:dyDescent="0.25">
      <c r="A4959">
        <v>900192242</v>
      </c>
      <c r="B4959" t="s">
        <v>381</v>
      </c>
      <c r="C4959">
        <v>42735</v>
      </c>
      <c r="D4959">
        <v>2016</v>
      </c>
      <c r="E4959" t="s">
        <v>322</v>
      </c>
      <c r="F4959" s="35">
        <v>222088509</v>
      </c>
    </row>
    <row r="4960" spans="1:6" x14ac:dyDescent="0.25">
      <c r="A4960">
        <v>900192242</v>
      </c>
      <c r="B4960" t="s">
        <v>381</v>
      </c>
      <c r="C4960">
        <v>42369</v>
      </c>
      <c r="D4960">
        <v>2015</v>
      </c>
      <c r="E4960" t="s">
        <v>322</v>
      </c>
      <c r="F4960" s="35">
        <v>247528347</v>
      </c>
    </row>
    <row r="4961" spans="1:6" x14ac:dyDescent="0.25">
      <c r="A4961">
        <v>900192242</v>
      </c>
      <c r="B4961" t="s">
        <v>381</v>
      </c>
      <c r="C4961">
        <v>42185</v>
      </c>
      <c r="D4961">
        <v>2015</v>
      </c>
      <c r="E4961" t="s">
        <v>322</v>
      </c>
      <c r="F4961" s="35">
        <v>206964540</v>
      </c>
    </row>
    <row r="4962" spans="1:6" x14ac:dyDescent="0.25">
      <c r="A4962">
        <v>900192242</v>
      </c>
      <c r="B4962" t="s">
        <v>381</v>
      </c>
      <c r="C4962">
        <v>43100</v>
      </c>
      <c r="D4962">
        <v>2017</v>
      </c>
      <c r="E4962" t="s">
        <v>322</v>
      </c>
      <c r="F4962" s="35">
        <v>402930372</v>
      </c>
    </row>
    <row r="4963" spans="1:6" x14ac:dyDescent="0.25">
      <c r="A4963">
        <v>900192726</v>
      </c>
      <c r="B4963" t="s">
        <v>382</v>
      </c>
      <c r="C4963">
        <v>42735</v>
      </c>
      <c r="D4963">
        <v>2016</v>
      </c>
      <c r="E4963" t="s">
        <v>322</v>
      </c>
      <c r="F4963" s="35">
        <v>1081293</v>
      </c>
    </row>
    <row r="4964" spans="1:6" x14ac:dyDescent="0.25">
      <c r="A4964">
        <v>900192726</v>
      </c>
      <c r="B4964" t="s">
        <v>382</v>
      </c>
      <c r="C4964">
        <v>43100</v>
      </c>
      <c r="D4964">
        <v>2017</v>
      </c>
      <c r="E4964" t="s">
        <v>322</v>
      </c>
      <c r="F4964" s="35">
        <v>3521232</v>
      </c>
    </row>
    <row r="4965" spans="1:6" x14ac:dyDescent="0.25">
      <c r="A4965">
        <v>900193192</v>
      </c>
      <c r="B4965" t="s">
        <v>305</v>
      </c>
      <c r="C4965">
        <v>42735</v>
      </c>
      <c r="D4965">
        <v>2016</v>
      </c>
      <c r="E4965" t="s">
        <v>322</v>
      </c>
      <c r="F4965" s="35">
        <v>58681558</v>
      </c>
    </row>
    <row r="4966" spans="1:6" x14ac:dyDescent="0.25">
      <c r="A4966">
        <v>900193192</v>
      </c>
      <c r="B4966" t="s">
        <v>305</v>
      </c>
      <c r="C4966">
        <v>43100</v>
      </c>
      <c r="D4966">
        <v>2017</v>
      </c>
      <c r="E4966" t="s">
        <v>322</v>
      </c>
      <c r="F4966" s="35">
        <v>98491636</v>
      </c>
    </row>
    <row r="4967" spans="1:6" x14ac:dyDescent="0.25">
      <c r="A4967">
        <v>900205547</v>
      </c>
      <c r="B4967" t="s">
        <v>233</v>
      </c>
      <c r="C4967">
        <v>42735</v>
      </c>
      <c r="D4967">
        <v>2016</v>
      </c>
      <c r="E4967" t="s">
        <v>322</v>
      </c>
      <c r="F4967" s="35">
        <v>3586318</v>
      </c>
    </row>
    <row r="4968" spans="1:6" x14ac:dyDescent="0.25">
      <c r="A4968">
        <v>900205547</v>
      </c>
      <c r="B4968" t="s">
        <v>233</v>
      </c>
      <c r="C4968">
        <v>42369</v>
      </c>
      <c r="D4968">
        <v>2015</v>
      </c>
      <c r="E4968" t="s">
        <v>322</v>
      </c>
      <c r="F4968" s="35">
        <v>3792860</v>
      </c>
    </row>
    <row r="4969" spans="1:6" x14ac:dyDescent="0.25">
      <c r="A4969">
        <v>900205547</v>
      </c>
      <c r="B4969" t="s">
        <v>233</v>
      </c>
      <c r="C4969">
        <v>43100</v>
      </c>
      <c r="D4969">
        <v>2017</v>
      </c>
      <c r="E4969" t="s">
        <v>322</v>
      </c>
      <c r="F4969" s="35">
        <v>8695383</v>
      </c>
    </row>
    <row r="4970" spans="1:6" x14ac:dyDescent="0.25">
      <c r="A4970">
        <v>900206480</v>
      </c>
      <c r="B4970" t="s">
        <v>306</v>
      </c>
      <c r="C4970">
        <v>42735</v>
      </c>
      <c r="D4970">
        <v>2016</v>
      </c>
      <c r="E4970" t="s">
        <v>322</v>
      </c>
      <c r="F4970" s="35">
        <v>15167270</v>
      </c>
    </row>
    <row r="4971" spans="1:6" x14ac:dyDescent="0.25">
      <c r="A4971">
        <v>900206480</v>
      </c>
      <c r="B4971" t="s">
        <v>306</v>
      </c>
      <c r="C4971">
        <v>43100</v>
      </c>
      <c r="D4971">
        <v>2017</v>
      </c>
      <c r="E4971" t="s">
        <v>322</v>
      </c>
      <c r="F4971" s="35">
        <v>27762026</v>
      </c>
    </row>
    <row r="4972" spans="1:6" x14ac:dyDescent="0.25">
      <c r="A4972">
        <v>900206483</v>
      </c>
      <c r="B4972" t="s">
        <v>307</v>
      </c>
      <c r="C4972">
        <v>42735</v>
      </c>
      <c r="D4972">
        <v>2016</v>
      </c>
      <c r="E4972" t="s">
        <v>322</v>
      </c>
      <c r="F4972" s="35">
        <v>6641160</v>
      </c>
    </row>
    <row r="4973" spans="1:6" x14ac:dyDescent="0.25">
      <c r="A4973">
        <v>900206483</v>
      </c>
      <c r="B4973" t="s">
        <v>307</v>
      </c>
      <c r="C4973">
        <v>43100</v>
      </c>
      <c r="D4973">
        <v>2017</v>
      </c>
      <c r="E4973" t="s">
        <v>322</v>
      </c>
      <c r="F4973" s="35">
        <v>8954088</v>
      </c>
    </row>
    <row r="4974" spans="1:6" x14ac:dyDescent="0.25">
      <c r="A4974">
        <v>900315057</v>
      </c>
      <c r="B4974" t="s">
        <v>385</v>
      </c>
      <c r="C4974">
        <v>42735</v>
      </c>
      <c r="D4974">
        <v>2016</v>
      </c>
      <c r="E4974" t="s">
        <v>322</v>
      </c>
      <c r="F4974" s="35">
        <v>60613200</v>
      </c>
    </row>
    <row r="4975" spans="1:6" x14ac:dyDescent="0.25">
      <c r="A4975">
        <v>900315057</v>
      </c>
      <c r="B4975" t="s">
        <v>385</v>
      </c>
      <c r="C4975">
        <v>43100</v>
      </c>
      <c r="D4975">
        <v>2017</v>
      </c>
      <c r="E4975" t="s">
        <v>322</v>
      </c>
      <c r="F4975" s="35">
        <v>143410436</v>
      </c>
    </row>
    <row r="4976" spans="1:6" x14ac:dyDescent="0.25">
      <c r="A4976">
        <v>900378893</v>
      </c>
      <c r="B4976" t="s">
        <v>386</v>
      </c>
      <c r="C4976">
        <v>42735</v>
      </c>
      <c r="D4976">
        <v>2016</v>
      </c>
      <c r="E4976" t="s">
        <v>322</v>
      </c>
      <c r="F4976" s="35">
        <v>196499009</v>
      </c>
    </row>
    <row r="4977" spans="1:6" x14ac:dyDescent="0.25">
      <c r="A4977">
        <v>900378893</v>
      </c>
      <c r="B4977" t="s">
        <v>386</v>
      </c>
      <c r="C4977">
        <v>42369</v>
      </c>
      <c r="D4977">
        <v>2015</v>
      </c>
      <c r="E4977" t="s">
        <v>322</v>
      </c>
      <c r="F4977" s="35">
        <v>415015670</v>
      </c>
    </row>
    <row r="4978" spans="1:6" x14ac:dyDescent="0.25">
      <c r="A4978">
        <v>900378893</v>
      </c>
      <c r="B4978" t="s">
        <v>386</v>
      </c>
      <c r="C4978">
        <v>43100</v>
      </c>
      <c r="D4978">
        <v>2017</v>
      </c>
      <c r="E4978" t="s">
        <v>322</v>
      </c>
      <c r="F4978" s="35">
        <v>386275949</v>
      </c>
    </row>
    <row r="4979" spans="1:6" x14ac:dyDescent="0.25">
      <c r="A4979">
        <v>900390238</v>
      </c>
      <c r="B4979" t="s">
        <v>177</v>
      </c>
      <c r="C4979">
        <v>42735</v>
      </c>
      <c r="D4979">
        <v>2016</v>
      </c>
      <c r="E4979" t="s">
        <v>322</v>
      </c>
      <c r="F4979" s="35">
        <v>46382912</v>
      </c>
    </row>
    <row r="4980" spans="1:6" x14ac:dyDescent="0.25">
      <c r="A4980">
        <v>900390238</v>
      </c>
      <c r="B4980" t="s">
        <v>177</v>
      </c>
      <c r="C4980">
        <v>42369</v>
      </c>
      <c r="D4980">
        <v>2015</v>
      </c>
      <c r="E4980" t="s">
        <v>322</v>
      </c>
      <c r="F4980" s="35">
        <v>29035457</v>
      </c>
    </row>
    <row r="4981" spans="1:6" x14ac:dyDescent="0.25">
      <c r="A4981">
        <v>900390238</v>
      </c>
      <c r="B4981" t="s">
        <v>177</v>
      </c>
      <c r="C4981">
        <v>42185</v>
      </c>
      <c r="D4981">
        <v>2015</v>
      </c>
      <c r="E4981" t="s">
        <v>322</v>
      </c>
      <c r="F4981" s="35">
        <v>57364291</v>
      </c>
    </row>
    <row r="4982" spans="1:6" x14ac:dyDescent="0.25">
      <c r="A4982">
        <v>900390238</v>
      </c>
      <c r="B4982" t="s">
        <v>177</v>
      </c>
      <c r="C4982">
        <v>43100</v>
      </c>
      <c r="D4982">
        <v>2017</v>
      </c>
      <c r="E4982" t="s">
        <v>322</v>
      </c>
      <c r="F4982" s="35">
        <v>77024019</v>
      </c>
    </row>
    <row r="4983" spans="1:6" x14ac:dyDescent="0.25">
      <c r="A4983">
        <v>900413588</v>
      </c>
      <c r="B4983" t="s">
        <v>37</v>
      </c>
      <c r="C4983">
        <v>42735</v>
      </c>
      <c r="D4983">
        <v>2016</v>
      </c>
      <c r="E4983" t="s">
        <v>322</v>
      </c>
      <c r="F4983" s="35">
        <v>5565309</v>
      </c>
    </row>
    <row r="4984" spans="1:6" x14ac:dyDescent="0.25">
      <c r="A4984">
        <v>900413588</v>
      </c>
      <c r="B4984" t="s">
        <v>37</v>
      </c>
      <c r="C4984">
        <v>43100</v>
      </c>
      <c r="D4984">
        <v>2017</v>
      </c>
      <c r="E4984" t="s">
        <v>322</v>
      </c>
      <c r="F4984" s="35">
        <v>13480655</v>
      </c>
    </row>
    <row r="4985" spans="1:6" x14ac:dyDescent="0.25">
      <c r="A4985">
        <v>900521357</v>
      </c>
      <c r="B4985" t="s">
        <v>175</v>
      </c>
      <c r="C4985">
        <v>42735</v>
      </c>
      <c r="D4985">
        <v>2016</v>
      </c>
      <c r="E4985" t="s">
        <v>322</v>
      </c>
      <c r="F4985" s="35">
        <v>18231405</v>
      </c>
    </row>
    <row r="4986" spans="1:6" x14ac:dyDescent="0.25">
      <c r="A4986">
        <v>900521357</v>
      </c>
      <c r="B4986" t="s">
        <v>175</v>
      </c>
      <c r="C4986">
        <v>43100</v>
      </c>
      <c r="D4986">
        <v>2017</v>
      </c>
      <c r="E4986" t="s">
        <v>322</v>
      </c>
      <c r="F4986" s="35">
        <v>80302320</v>
      </c>
    </row>
    <row r="4987" spans="1:6" x14ac:dyDescent="0.25">
      <c r="A4987">
        <v>900535441</v>
      </c>
      <c r="B4987" t="s">
        <v>308</v>
      </c>
      <c r="C4987">
        <v>42735</v>
      </c>
      <c r="D4987">
        <v>2016</v>
      </c>
      <c r="E4987" t="s">
        <v>322</v>
      </c>
      <c r="F4987" s="35">
        <v>60063700</v>
      </c>
    </row>
    <row r="4988" spans="1:6" x14ac:dyDescent="0.25">
      <c r="A4988">
        <v>900535441</v>
      </c>
      <c r="B4988" t="s">
        <v>308</v>
      </c>
      <c r="C4988">
        <v>43100</v>
      </c>
      <c r="D4988">
        <v>2017</v>
      </c>
      <c r="E4988" t="s">
        <v>322</v>
      </c>
      <c r="F4988" s="35">
        <v>136634677</v>
      </c>
    </row>
    <row r="4989" spans="1:6" x14ac:dyDescent="0.25">
      <c r="A4989">
        <v>900668954</v>
      </c>
      <c r="B4989" t="s">
        <v>387</v>
      </c>
      <c r="C4989">
        <v>42735</v>
      </c>
      <c r="D4989">
        <v>2016</v>
      </c>
      <c r="E4989" t="s">
        <v>322</v>
      </c>
      <c r="F4989" s="35">
        <v>1397561</v>
      </c>
    </row>
    <row r="4990" spans="1:6" x14ac:dyDescent="0.25">
      <c r="A4990">
        <v>900668954</v>
      </c>
      <c r="B4990" t="s">
        <v>387</v>
      </c>
      <c r="C4990">
        <v>43100</v>
      </c>
      <c r="D4990">
        <v>2017</v>
      </c>
      <c r="E4990" t="s">
        <v>322</v>
      </c>
      <c r="F4990" s="35">
        <v>3611596</v>
      </c>
    </row>
    <row r="4991" spans="1:6" x14ac:dyDescent="0.25">
      <c r="A4991">
        <v>900749166</v>
      </c>
      <c r="B4991" t="s">
        <v>182</v>
      </c>
      <c r="C4991">
        <v>42735</v>
      </c>
      <c r="D4991">
        <v>2016</v>
      </c>
      <c r="E4991" t="s">
        <v>322</v>
      </c>
      <c r="F4991" s="35">
        <v>183754153</v>
      </c>
    </row>
    <row r="4992" spans="1:6" x14ac:dyDescent="0.25">
      <c r="A4992">
        <v>900749166</v>
      </c>
      <c r="B4992" t="s">
        <v>182</v>
      </c>
      <c r="C4992">
        <v>43100</v>
      </c>
      <c r="D4992">
        <v>2017</v>
      </c>
      <c r="E4992" t="s">
        <v>322</v>
      </c>
      <c r="F4992" s="35">
        <v>419791702</v>
      </c>
    </row>
    <row r="4993" spans="1:6" x14ac:dyDescent="0.25">
      <c r="A4993">
        <v>900797732</v>
      </c>
      <c r="B4993" t="s">
        <v>181</v>
      </c>
      <c r="C4993">
        <v>42735</v>
      </c>
      <c r="D4993">
        <v>2016</v>
      </c>
      <c r="E4993" t="s">
        <v>322</v>
      </c>
      <c r="F4993" s="35">
        <v>159319021</v>
      </c>
    </row>
    <row r="4994" spans="1:6" x14ac:dyDescent="0.25">
      <c r="A4994">
        <v>900797732</v>
      </c>
      <c r="B4994" t="s">
        <v>181</v>
      </c>
      <c r="C4994">
        <v>42369</v>
      </c>
      <c r="D4994">
        <v>2015</v>
      </c>
      <c r="E4994" t="s">
        <v>322</v>
      </c>
      <c r="F4994" s="35">
        <v>99811702</v>
      </c>
    </row>
    <row r="4995" spans="1:6" x14ac:dyDescent="0.25">
      <c r="A4995">
        <v>900797732</v>
      </c>
      <c r="B4995" t="s">
        <v>181</v>
      </c>
      <c r="C4995">
        <v>43100</v>
      </c>
      <c r="D4995">
        <v>2017</v>
      </c>
      <c r="E4995" t="s">
        <v>322</v>
      </c>
      <c r="F4995" s="35">
        <v>352038675</v>
      </c>
    </row>
    <row r="4996" spans="1:6" x14ac:dyDescent="0.25">
      <c r="A4996">
        <v>900818642</v>
      </c>
      <c r="B4996" t="s">
        <v>169</v>
      </c>
      <c r="C4996">
        <v>42735</v>
      </c>
      <c r="D4996">
        <v>2016</v>
      </c>
      <c r="E4996" t="s">
        <v>322</v>
      </c>
      <c r="F4996" s="35">
        <v>59172079</v>
      </c>
    </row>
    <row r="4997" spans="1:6" x14ac:dyDescent="0.25">
      <c r="A4997">
        <v>900818642</v>
      </c>
      <c r="B4997" t="s">
        <v>169</v>
      </c>
      <c r="C4997">
        <v>43100</v>
      </c>
      <c r="D4997">
        <v>2017</v>
      </c>
      <c r="E4997" t="s">
        <v>322</v>
      </c>
      <c r="F4997" s="35">
        <v>183386549</v>
      </c>
    </row>
    <row r="4998" spans="1:6" x14ac:dyDescent="0.25">
      <c r="A4998">
        <v>800014246</v>
      </c>
      <c r="B4998" t="s">
        <v>332</v>
      </c>
      <c r="C4998">
        <v>42735</v>
      </c>
      <c r="D4998">
        <v>2016</v>
      </c>
      <c r="E4998" t="s">
        <v>323</v>
      </c>
      <c r="F4998" s="35">
        <v>88752499</v>
      </c>
    </row>
    <row r="4999" spans="1:6" x14ac:dyDescent="0.25">
      <c r="A4999">
        <v>800014246</v>
      </c>
      <c r="B4999" t="s">
        <v>332</v>
      </c>
      <c r="C4999">
        <v>43100</v>
      </c>
      <c r="D4999">
        <v>2017</v>
      </c>
      <c r="E4999" t="s">
        <v>323</v>
      </c>
      <c r="F4999" s="35">
        <v>143744567</v>
      </c>
    </row>
    <row r="5000" spans="1:6" x14ac:dyDescent="0.25">
      <c r="A5000">
        <v>800028455</v>
      </c>
      <c r="B5000" t="s">
        <v>0</v>
      </c>
      <c r="C5000">
        <v>42735</v>
      </c>
      <c r="D5000">
        <v>2016</v>
      </c>
      <c r="E5000" t="s">
        <v>323</v>
      </c>
      <c r="F5000" s="35">
        <v>3830202</v>
      </c>
    </row>
    <row r="5001" spans="1:6" x14ac:dyDescent="0.25">
      <c r="A5001">
        <v>800093117</v>
      </c>
      <c r="B5001" t="s">
        <v>334</v>
      </c>
      <c r="C5001">
        <v>42735</v>
      </c>
      <c r="D5001">
        <v>2016</v>
      </c>
      <c r="E5001" t="s">
        <v>323</v>
      </c>
      <c r="F5001" s="35">
        <v>455983943</v>
      </c>
    </row>
    <row r="5002" spans="1:6" x14ac:dyDescent="0.25">
      <c r="A5002">
        <v>800093117</v>
      </c>
      <c r="B5002" t="s">
        <v>334</v>
      </c>
      <c r="C5002">
        <v>43100</v>
      </c>
      <c r="D5002">
        <v>2017</v>
      </c>
      <c r="E5002" t="s">
        <v>323</v>
      </c>
      <c r="F5002" s="35">
        <v>962622753</v>
      </c>
    </row>
    <row r="5003" spans="1:6" x14ac:dyDescent="0.25">
      <c r="A5003">
        <v>800094968</v>
      </c>
      <c r="B5003" t="s">
        <v>336</v>
      </c>
      <c r="C5003">
        <v>42735</v>
      </c>
      <c r="D5003">
        <v>2016</v>
      </c>
      <c r="E5003" t="s">
        <v>323</v>
      </c>
      <c r="F5003" s="35">
        <v>114161110</v>
      </c>
    </row>
    <row r="5004" spans="1:6" x14ac:dyDescent="0.25">
      <c r="A5004">
        <v>800094968</v>
      </c>
      <c r="B5004" t="s">
        <v>336</v>
      </c>
      <c r="C5004">
        <v>43100</v>
      </c>
      <c r="D5004">
        <v>2017</v>
      </c>
      <c r="E5004" t="s">
        <v>323</v>
      </c>
      <c r="F5004" s="35">
        <v>252936202</v>
      </c>
    </row>
    <row r="5005" spans="1:6" x14ac:dyDescent="0.25">
      <c r="A5005">
        <v>800095951</v>
      </c>
      <c r="B5005" t="s">
        <v>338</v>
      </c>
      <c r="C5005">
        <v>42735</v>
      </c>
      <c r="D5005">
        <v>2016</v>
      </c>
      <c r="E5005" t="s">
        <v>323</v>
      </c>
      <c r="F5005" s="35">
        <v>13079934</v>
      </c>
    </row>
    <row r="5006" spans="1:6" x14ac:dyDescent="0.25">
      <c r="A5006">
        <v>800095951</v>
      </c>
      <c r="B5006" t="s">
        <v>338</v>
      </c>
      <c r="C5006">
        <v>43100</v>
      </c>
      <c r="D5006">
        <v>2017</v>
      </c>
      <c r="E5006" t="s">
        <v>323</v>
      </c>
      <c r="F5006" s="35">
        <v>31363373</v>
      </c>
    </row>
    <row r="5007" spans="1:6" x14ac:dyDescent="0.25">
      <c r="A5007">
        <v>800140959</v>
      </c>
      <c r="B5007" t="s">
        <v>340</v>
      </c>
      <c r="C5007">
        <v>42735</v>
      </c>
      <c r="D5007">
        <v>2016</v>
      </c>
      <c r="E5007" t="s">
        <v>323</v>
      </c>
      <c r="F5007" s="35">
        <v>8672735</v>
      </c>
    </row>
    <row r="5008" spans="1:6" x14ac:dyDescent="0.25">
      <c r="A5008">
        <v>800140959</v>
      </c>
      <c r="B5008" t="s">
        <v>340</v>
      </c>
      <c r="C5008">
        <v>43100</v>
      </c>
      <c r="D5008">
        <v>2017</v>
      </c>
      <c r="E5008" t="s">
        <v>323</v>
      </c>
      <c r="F5008" s="35">
        <v>26376363</v>
      </c>
    </row>
    <row r="5009" spans="1:6" x14ac:dyDescent="0.25">
      <c r="A5009">
        <v>800173155</v>
      </c>
      <c r="B5009" t="s">
        <v>341</v>
      </c>
      <c r="C5009">
        <v>42735</v>
      </c>
      <c r="D5009">
        <v>2016</v>
      </c>
      <c r="E5009" t="s">
        <v>323</v>
      </c>
      <c r="F5009" s="35">
        <v>120688459</v>
      </c>
    </row>
    <row r="5010" spans="1:6" x14ac:dyDescent="0.25">
      <c r="A5010">
        <v>800173155</v>
      </c>
      <c r="B5010" t="s">
        <v>341</v>
      </c>
      <c r="C5010">
        <v>42369</v>
      </c>
      <c r="D5010">
        <v>2015</v>
      </c>
      <c r="E5010" t="s">
        <v>323</v>
      </c>
      <c r="F5010" s="35">
        <v>118243876</v>
      </c>
    </row>
    <row r="5011" spans="1:6" x14ac:dyDescent="0.25">
      <c r="A5011">
        <v>800173155</v>
      </c>
      <c r="B5011" t="s">
        <v>341</v>
      </c>
      <c r="C5011">
        <v>43100</v>
      </c>
      <c r="D5011">
        <v>2017</v>
      </c>
      <c r="E5011" t="s">
        <v>323</v>
      </c>
      <c r="F5011" s="35">
        <v>270933499</v>
      </c>
    </row>
    <row r="5012" spans="1:6" x14ac:dyDescent="0.25">
      <c r="A5012">
        <v>800182330</v>
      </c>
      <c r="B5012" t="s">
        <v>342</v>
      </c>
      <c r="C5012">
        <v>42735</v>
      </c>
      <c r="D5012">
        <v>2016</v>
      </c>
      <c r="E5012" t="s">
        <v>323</v>
      </c>
      <c r="F5012" s="35">
        <v>365911843</v>
      </c>
    </row>
    <row r="5013" spans="1:6" x14ac:dyDescent="0.25">
      <c r="A5013">
        <v>800182330</v>
      </c>
      <c r="B5013" t="s">
        <v>342</v>
      </c>
      <c r="C5013">
        <v>43100</v>
      </c>
      <c r="D5013">
        <v>2017</v>
      </c>
      <c r="E5013" t="s">
        <v>323</v>
      </c>
      <c r="F5013" s="35">
        <v>656734330</v>
      </c>
    </row>
    <row r="5014" spans="1:6" x14ac:dyDescent="0.25">
      <c r="A5014">
        <v>800185295</v>
      </c>
      <c r="B5014" t="s">
        <v>344</v>
      </c>
      <c r="C5014">
        <v>42735</v>
      </c>
      <c r="D5014">
        <v>2016</v>
      </c>
      <c r="E5014" t="s">
        <v>323</v>
      </c>
      <c r="F5014" s="35">
        <v>444764660</v>
      </c>
    </row>
    <row r="5015" spans="1:6" x14ac:dyDescent="0.25">
      <c r="A5015">
        <v>800185295</v>
      </c>
      <c r="B5015" t="s">
        <v>344</v>
      </c>
      <c r="C5015">
        <v>42369</v>
      </c>
      <c r="D5015">
        <v>2015</v>
      </c>
      <c r="E5015" t="s">
        <v>323</v>
      </c>
      <c r="F5015" s="35">
        <v>205017174</v>
      </c>
    </row>
    <row r="5016" spans="1:6" x14ac:dyDescent="0.25">
      <c r="A5016">
        <v>800185295</v>
      </c>
      <c r="B5016" t="s">
        <v>344</v>
      </c>
      <c r="C5016">
        <v>43100</v>
      </c>
      <c r="D5016">
        <v>2017</v>
      </c>
      <c r="E5016" t="s">
        <v>323</v>
      </c>
      <c r="F5016" s="35">
        <v>964100353</v>
      </c>
    </row>
    <row r="5017" spans="1:6" x14ac:dyDescent="0.25">
      <c r="A5017">
        <v>800200598</v>
      </c>
      <c r="B5017" t="s">
        <v>345</v>
      </c>
      <c r="C5017">
        <v>42735</v>
      </c>
      <c r="D5017">
        <v>2016</v>
      </c>
      <c r="E5017" t="s">
        <v>323</v>
      </c>
      <c r="F5017" s="35">
        <v>82665247</v>
      </c>
    </row>
    <row r="5018" spans="1:6" x14ac:dyDescent="0.25">
      <c r="A5018">
        <v>800200598</v>
      </c>
      <c r="B5018" t="s">
        <v>345</v>
      </c>
      <c r="C5018">
        <v>43100</v>
      </c>
      <c r="D5018">
        <v>2017</v>
      </c>
      <c r="E5018" t="s">
        <v>323</v>
      </c>
      <c r="F5018" s="35">
        <v>171637281</v>
      </c>
    </row>
    <row r="5019" spans="1:6" x14ac:dyDescent="0.25">
      <c r="A5019">
        <v>800208146</v>
      </c>
      <c r="B5019" t="s">
        <v>346</v>
      </c>
      <c r="C5019">
        <v>42735</v>
      </c>
      <c r="D5019">
        <v>2016</v>
      </c>
      <c r="E5019" t="s">
        <v>323</v>
      </c>
      <c r="F5019" s="35">
        <v>41311924</v>
      </c>
    </row>
    <row r="5020" spans="1:6" x14ac:dyDescent="0.25">
      <c r="A5020">
        <v>800208146</v>
      </c>
      <c r="B5020" t="s">
        <v>346</v>
      </c>
      <c r="C5020">
        <v>43100</v>
      </c>
      <c r="D5020">
        <v>2017</v>
      </c>
      <c r="E5020" t="s">
        <v>323</v>
      </c>
      <c r="F5020" s="35">
        <v>112246642</v>
      </c>
    </row>
    <row r="5021" spans="1:6" x14ac:dyDescent="0.25">
      <c r="A5021">
        <v>800233881</v>
      </c>
      <c r="B5021" t="s">
        <v>161</v>
      </c>
      <c r="C5021">
        <v>42735</v>
      </c>
      <c r="D5021">
        <v>2016</v>
      </c>
      <c r="E5021" t="s">
        <v>323</v>
      </c>
      <c r="F5021" s="35">
        <v>150871310</v>
      </c>
    </row>
    <row r="5022" spans="1:6" x14ac:dyDescent="0.25">
      <c r="A5022">
        <v>800233881</v>
      </c>
      <c r="B5022" t="s">
        <v>161</v>
      </c>
      <c r="C5022">
        <v>43100</v>
      </c>
      <c r="D5022">
        <v>2017</v>
      </c>
      <c r="E5022" t="s">
        <v>323</v>
      </c>
      <c r="F5022" s="35">
        <v>265638536</v>
      </c>
    </row>
    <row r="5023" spans="1:6" x14ac:dyDescent="0.25">
      <c r="A5023">
        <v>800240724</v>
      </c>
      <c r="B5023" t="s">
        <v>348</v>
      </c>
      <c r="C5023">
        <v>42735</v>
      </c>
      <c r="D5023">
        <v>2016</v>
      </c>
      <c r="E5023" t="s">
        <v>323</v>
      </c>
      <c r="F5023" s="35">
        <v>43714167</v>
      </c>
    </row>
    <row r="5024" spans="1:6" x14ac:dyDescent="0.25">
      <c r="A5024">
        <v>800240724</v>
      </c>
      <c r="B5024" t="s">
        <v>348</v>
      </c>
      <c r="C5024">
        <v>43100</v>
      </c>
      <c r="D5024">
        <v>2017</v>
      </c>
      <c r="E5024" t="s">
        <v>323</v>
      </c>
      <c r="F5024" s="35">
        <v>96344344</v>
      </c>
    </row>
    <row r="5025" spans="1:6" x14ac:dyDescent="0.25">
      <c r="A5025">
        <v>811032292</v>
      </c>
      <c r="B5025" t="s">
        <v>349</v>
      </c>
      <c r="C5025">
        <v>42735</v>
      </c>
      <c r="D5025">
        <v>2016</v>
      </c>
      <c r="E5025" t="s">
        <v>323</v>
      </c>
      <c r="F5025" s="35">
        <v>50095856</v>
      </c>
    </row>
    <row r="5026" spans="1:6" x14ac:dyDescent="0.25">
      <c r="A5026">
        <v>811032292</v>
      </c>
      <c r="B5026" t="s">
        <v>349</v>
      </c>
      <c r="C5026">
        <v>43100</v>
      </c>
      <c r="D5026">
        <v>2017</v>
      </c>
      <c r="E5026" t="s">
        <v>323</v>
      </c>
      <c r="F5026" s="35">
        <v>104818977</v>
      </c>
    </row>
    <row r="5027" spans="1:6" x14ac:dyDescent="0.25">
      <c r="A5027">
        <v>830023542</v>
      </c>
      <c r="B5027" t="s">
        <v>146</v>
      </c>
      <c r="C5027">
        <v>42735</v>
      </c>
      <c r="D5027">
        <v>2016</v>
      </c>
      <c r="E5027" t="s">
        <v>323</v>
      </c>
      <c r="F5027" s="35">
        <v>58263270</v>
      </c>
    </row>
    <row r="5028" spans="1:6" x14ac:dyDescent="0.25">
      <c r="A5028">
        <v>830023542</v>
      </c>
      <c r="B5028" t="s">
        <v>146</v>
      </c>
      <c r="C5028">
        <v>42369</v>
      </c>
      <c r="D5028">
        <v>2015</v>
      </c>
      <c r="E5028" t="s">
        <v>323</v>
      </c>
      <c r="F5028" s="35">
        <v>43174727</v>
      </c>
    </row>
    <row r="5029" spans="1:6" x14ac:dyDescent="0.25">
      <c r="A5029">
        <v>830023542</v>
      </c>
      <c r="B5029" t="s">
        <v>146</v>
      </c>
      <c r="C5029">
        <v>43100</v>
      </c>
      <c r="D5029">
        <v>2017</v>
      </c>
      <c r="E5029" t="s">
        <v>323</v>
      </c>
      <c r="F5029" s="35">
        <v>137733624</v>
      </c>
    </row>
    <row r="5030" spans="1:6" x14ac:dyDescent="0.25">
      <c r="A5030">
        <v>830058272</v>
      </c>
      <c r="B5030" t="s">
        <v>352</v>
      </c>
      <c r="C5030">
        <v>42735</v>
      </c>
      <c r="D5030">
        <v>2016</v>
      </c>
      <c r="E5030" t="s">
        <v>323</v>
      </c>
      <c r="F5030" s="35">
        <v>26963430</v>
      </c>
    </row>
    <row r="5031" spans="1:6" x14ac:dyDescent="0.25">
      <c r="A5031">
        <v>830058272</v>
      </c>
      <c r="B5031" t="s">
        <v>352</v>
      </c>
      <c r="C5031">
        <v>42369</v>
      </c>
      <c r="D5031">
        <v>2015</v>
      </c>
      <c r="E5031" t="s">
        <v>323</v>
      </c>
      <c r="F5031" s="35">
        <v>28959077</v>
      </c>
    </row>
    <row r="5032" spans="1:6" x14ac:dyDescent="0.25">
      <c r="A5032">
        <v>830058272</v>
      </c>
      <c r="B5032" t="s">
        <v>352</v>
      </c>
      <c r="C5032">
        <v>43100</v>
      </c>
      <c r="D5032">
        <v>2017</v>
      </c>
      <c r="E5032" t="s">
        <v>323</v>
      </c>
      <c r="F5032" s="35">
        <v>42537868</v>
      </c>
    </row>
    <row r="5033" spans="1:6" x14ac:dyDescent="0.25">
      <c r="A5033">
        <v>830094920</v>
      </c>
      <c r="B5033" t="s">
        <v>350</v>
      </c>
      <c r="C5033">
        <v>42735</v>
      </c>
      <c r="D5033">
        <v>2016</v>
      </c>
      <c r="E5033" t="s">
        <v>323</v>
      </c>
      <c r="F5033" s="35">
        <v>366770514</v>
      </c>
    </row>
    <row r="5034" spans="1:6" x14ac:dyDescent="0.25">
      <c r="A5034">
        <v>830094920</v>
      </c>
      <c r="B5034" t="s">
        <v>350</v>
      </c>
      <c r="C5034">
        <v>43100</v>
      </c>
      <c r="D5034">
        <v>2017</v>
      </c>
      <c r="E5034" t="s">
        <v>323</v>
      </c>
      <c r="F5034" s="35">
        <v>752753752</v>
      </c>
    </row>
    <row r="5035" spans="1:6" x14ac:dyDescent="0.25">
      <c r="A5035">
        <v>830097620</v>
      </c>
      <c r="B5035" t="s">
        <v>290</v>
      </c>
      <c r="C5035">
        <v>42735</v>
      </c>
      <c r="D5035">
        <v>2016</v>
      </c>
      <c r="E5035" t="s">
        <v>323</v>
      </c>
      <c r="F5035" s="35">
        <v>2422076</v>
      </c>
    </row>
    <row r="5036" spans="1:6" x14ac:dyDescent="0.25">
      <c r="A5036">
        <v>830097620</v>
      </c>
      <c r="B5036" t="s">
        <v>290</v>
      </c>
      <c r="C5036">
        <v>43100</v>
      </c>
      <c r="D5036">
        <v>2017</v>
      </c>
      <c r="E5036" t="s">
        <v>323</v>
      </c>
      <c r="F5036" s="35">
        <v>167259424</v>
      </c>
    </row>
    <row r="5037" spans="1:6" x14ac:dyDescent="0.25">
      <c r="A5037">
        <v>830116629</v>
      </c>
      <c r="B5037" t="s">
        <v>354</v>
      </c>
      <c r="C5037">
        <v>42735</v>
      </c>
      <c r="D5037">
        <v>2016</v>
      </c>
      <c r="E5037" t="s">
        <v>323</v>
      </c>
      <c r="F5037" s="35">
        <v>1804541</v>
      </c>
    </row>
    <row r="5038" spans="1:6" x14ac:dyDescent="0.25">
      <c r="A5038">
        <v>830116629</v>
      </c>
      <c r="B5038" t="s">
        <v>354</v>
      </c>
      <c r="C5038">
        <v>43100</v>
      </c>
      <c r="D5038">
        <v>2017</v>
      </c>
      <c r="E5038" t="s">
        <v>323</v>
      </c>
      <c r="F5038" s="35">
        <v>4160256</v>
      </c>
    </row>
    <row r="5039" spans="1:6" x14ac:dyDescent="0.25">
      <c r="A5039">
        <v>830124992</v>
      </c>
      <c r="B5039" t="s">
        <v>357</v>
      </c>
      <c r="C5039">
        <v>42735</v>
      </c>
      <c r="D5039">
        <v>2016</v>
      </c>
      <c r="E5039" t="s">
        <v>323</v>
      </c>
      <c r="F5039" s="35">
        <v>7830790</v>
      </c>
    </row>
    <row r="5040" spans="1:6" x14ac:dyDescent="0.25">
      <c r="A5040">
        <v>830124992</v>
      </c>
      <c r="B5040" t="s">
        <v>357</v>
      </c>
      <c r="C5040">
        <v>42369</v>
      </c>
      <c r="D5040">
        <v>2015</v>
      </c>
      <c r="E5040" t="s">
        <v>323</v>
      </c>
      <c r="F5040" s="35">
        <v>9199303</v>
      </c>
    </row>
    <row r="5041" spans="1:6" x14ac:dyDescent="0.25">
      <c r="A5041">
        <v>830124992</v>
      </c>
      <c r="B5041" t="s">
        <v>357</v>
      </c>
      <c r="C5041">
        <v>43100</v>
      </c>
      <c r="D5041">
        <v>2017</v>
      </c>
      <c r="E5041" t="s">
        <v>323</v>
      </c>
      <c r="F5041" s="35">
        <v>15887695</v>
      </c>
    </row>
    <row r="5042" spans="1:6" x14ac:dyDescent="0.25">
      <c r="A5042">
        <v>860000656</v>
      </c>
      <c r="B5042" t="s">
        <v>221</v>
      </c>
      <c r="C5042">
        <v>42735</v>
      </c>
      <c r="D5042">
        <v>2016</v>
      </c>
      <c r="E5042" t="s">
        <v>323</v>
      </c>
      <c r="F5042" s="35">
        <v>71214300</v>
      </c>
    </row>
    <row r="5043" spans="1:6" x14ac:dyDescent="0.25">
      <c r="A5043">
        <v>860000656</v>
      </c>
      <c r="B5043" t="s">
        <v>221</v>
      </c>
      <c r="C5043">
        <v>42369</v>
      </c>
      <c r="D5043">
        <v>2015</v>
      </c>
      <c r="E5043" t="s">
        <v>323</v>
      </c>
      <c r="F5043" s="35">
        <v>63238882</v>
      </c>
    </row>
    <row r="5044" spans="1:6" x14ac:dyDescent="0.25">
      <c r="A5044">
        <v>860000656</v>
      </c>
      <c r="B5044" t="s">
        <v>221</v>
      </c>
      <c r="C5044">
        <v>43100</v>
      </c>
      <c r="D5044">
        <v>2017</v>
      </c>
      <c r="E5044" t="s">
        <v>323</v>
      </c>
      <c r="F5044" s="35">
        <v>154078193</v>
      </c>
    </row>
    <row r="5045" spans="1:6" x14ac:dyDescent="0.25">
      <c r="A5045">
        <v>860001986</v>
      </c>
      <c r="B5045" t="s">
        <v>293</v>
      </c>
      <c r="C5045">
        <v>42735</v>
      </c>
      <c r="D5045">
        <v>2016</v>
      </c>
      <c r="E5045" t="s">
        <v>323</v>
      </c>
      <c r="F5045" s="35">
        <v>14335985</v>
      </c>
    </row>
    <row r="5046" spans="1:6" x14ac:dyDescent="0.25">
      <c r="A5046">
        <v>860001986</v>
      </c>
      <c r="B5046" t="s">
        <v>293</v>
      </c>
      <c r="C5046">
        <v>43100</v>
      </c>
      <c r="D5046">
        <v>2017</v>
      </c>
      <c r="E5046" t="s">
        <v>323</v>
      </c>
      <c r="F5046" s="35">
        <v>34845901</v>
      </c>
    </row>
    <row r="5047" spans="1:6" x14ac:dyDescent="0.25">
      <c r="A5047">
        <v>860002837</v>
      </c>
      <c r="B5047" t="s">
        <v>227</v>
      </c>
      <c r="C5047">
        <v>42735</v>
      </c>
      <c r="D5047">
        <v>2016</v>
      </c>
      <c r="E5047" t="s">
        <v>323</v>
      </c>
      <c r="F5047" s="35">
        <v>80784613</v>
      </c>
    </row>
    <row r="5048" spans="1:6" x14ac:dyDescent="0.25">
      <c r="A5048">
        <v>860002837</v>
      </c>
      <c r="B5048" t="s">
        <v>227</v>
      </c>
      <c r="C5048">
        <v>42369</v>
      </c>
      <c r="D5048">
        <v>2015</v>
      </c>
      <c r="E5048" t="s">
        <v>323</v>
      </c>
      <c r="F5048" s="35">
        <v>86369052</v>
      </c>
    </row>
    <row r="5049" spans="1:6" x14ac:dyDescent="0.25">
      <c r="A5049">
        <v>860002837</v>
      </c>
      <c r="B5049" t="s">
        <v>227</v>
      </c>
      <c r="C5049">
        <v>43100</v>
      </c>
      <c r="D5049">
        <v>2017</v>
      </c>
      <c r="E5049" t="s">
        <v>323</v>
      </c>
      <c r="F5049" s="35">
        <v>159962629</v>
      </c>
    </row>
    <row r="5050" spans="1:6" x14ac:dyDescent="0.25">
      <c r="A5050">
        <v>860009250</v>
      </c>
      <c r="B5050" t="s">
        <v>362</v>
      </c>
      <c r="C5050">
        <v>42735</v>
      </c>
      <c r="D5050">
        <v>2016</v>
      </c>
      <c r="E5050" t="s">
        <v>323</v>
      </c>
      <c r="F5050" s="35">
        <v>9594850</v>
      </c>
    </row>
    <row r="5051" spans="1:6" x14ac:dyDescent="0.25">
      <c r="A5051">
        <v>860009250</v>
      </c>
      <c r="B5051" t="s">
        <v>362</v>
      </c>
      <c r="C5051">
        <v>43100</v>
      </c>
      <c r="D5051">
        <v>2017</v>
      </c>
      <c r="E5051" t="s">
        <v>323</v>
      </c>
      <c r="F5051" s="35">
        <v>20141460</v>
      </c>
    </row>
    <row r="5052" spans="1:6" x14ac:dyDescent="0.25">
      <c r="A5052">
        <v>860014285</v>
      </c>
      <c r="B5052" t="s">
        <v>356</v>
      </c>
      <c r="C5052">
        <v>42735</v>
      </c>
      <c r="D5052">
        <v>2016</v>
      </c>
      <c r="E5052" t="s">
        <v>323</v>
      </c>
      <c r="F5052" s="35">
        <v>3356419</v>
      </c>
    </row>
    <row r="5053" spans="1:6" x14ac:dyDescent="0.25">
      <c r="A5053">
        <v>860014285</v>
      </c>
      <c r="B5053" t="s">
        <v>356</v>
      </c>
      <c r="C5053">
        <v>43100</v>
      </c>
      <c r="D5053">
        <v>2017</v>
      </c>
      <c r="E5053" t="s">
        <v>323</v>
      </c>
      <c r="F5053" s="35">
        <v>6677172</v>
      </c>
    </row>
    <row r="5054" spans="1:6" x14ac:dyDescent="0.25">
      <c r="A5054">
        <v>860031361</v>
      </c>
      <c r="B5054" t="s">
        <v>297</v>
      </c>
      <c r="C5054">
        <v>42735</v>
      </c>
      <c r="D5054">
        <v>2016</v>
      </c>
      <c r="E5054" t="s">
        <v>323</v>
      </c>
      <c r="F5054" s="35">
        <v>31835211</v>
      </c>
    </row>
    <row r="5055" spans="1:6" x14ac:dyDescent="0.25">
      <c r="A5055">
        <v>860031361</v>
      </c>
      <c r="B5055" t="s">
        <v>297</v>
      </c>
      <c r="C5055">
        <v>43100</v>
      </c>
      <c r="D5055">
        <v>2017</v>
      </c>
      <c r="E5055" t="s">
        <v>323</v>
      </c>
      <c r="F5055" s="35">
        <v>62491015</v>
      </c>
    </row>
    <row r="5056" spans="1:6" x14ac:dyDescent="0.25">
      <c r="A5056">
        <v>860035996</v>
      </c>
      <c r="B5056" t="s">
        <v>229</v>
      </c>
      <c r="C5056">
        <v>42735</v>
      </c>
      <c r="D5056">
        <v>2016</v>
      </c>
      <c r="E5056" t="s">
        <v>323</v>
      </c>
      <c r="F5056" s="35">
        <v>34084358</v>
      </c>
    </row>
    <row r="5057" spans="1:6" x14ac:dyDescent="0.25">
      <c r="A5057">
        <v>860035996</v>
      </c>
      <c r="B5057" t="s">
        <v>229</v>
      </c>
      <c r="C5057">
        <v>42369</v>
      </c>
      <c r="D5057">
        <v>2015</v>
      </c>
      <c r="E5057" t="s">
        <v>323</v>
      </c>
      <c r="F5057" s="35">
        <v>37651809</v>
      </c>
    </row>
    <row r="5058" spans="1:6" x14ac:dyDescent="0.25">
      <c r="A5058">
        <v>860035996</v>
      </c>
      <c r="B5058" t="s">
        <v>229</v>
      </c>
      <c r="C5058">
        <v>43100</v>
      </c>
      <c r="D5058">
        <v>2017</v>
      </c>
      <c r="E5058" t="s">
        <v>323</v>
      </c>
      <c r="F5058" s="35">
        <v>71823044</v>
      </c>
    </row>
    <row r="5059" spans="1:6" x14ac:dyDescent="0.25">
      <c r="A5059">
        <v>860058070</v>
      </c>
      <c r="B5059" t="s">
        <v>364</v>
      </c>
      <c r="C5059">
        <v>42735</v>
      </c>
      <c r="D5059">
        <v>2016</v>
      </c>
      <c r="E5059" t="s">
        <v>323</v>
      </c>
      <c r="F5059" s="35">
        <v>580142650</v>
      </c>
    </row>
    <row r="5060" spans="1:6" x14ac:dyDescent="0.25">
      <c r="A5060">
        <v>860058070</v>
      </c>
      <c r="B5060" t="s">
        <v>364</v>
      </c>
      <c r="C5060">
        <v>42369</v>
      </c>
      <c r="D5060">
        <v>2015</v>
      </c>
      <c r="E5060" t="s">
        <v>323</v>
      </c>
      <c r="F5060" s="35">
        <v>541862148</v>
      </c>
    </row>
    <row r="5061" spans="1:6" x14ac:dyDescent="0.25">
      <c r="A5061">
        <v>860058070</v>
      </c>
      <c r="B5061" t="s">
        <v>364</v>
      </c>
      <c r="C5061">
        <v>43100</v>
      </c>
      <c r="D5061">
        <v>2017</v>
      </c>
      <c r="E5061" t="s">
        <v>323</v>
      </c>
      <c r="F5061" s="35">
        <v>1311461752</v>
      </c>
    </row>
    <row r="5062" spans="1:6" x14ac:dyDescent="0.25">
      <c r="A5062">
        <v>860059851</v>
      </c>
      <c r="B5062" t="s">
        <v>365</v>
      </c>
      <c r="C5062">
        <v>42735</v>
      </c>
      <c r="D5062">
        <v>2016</v>
      </c>
      <c r="E5062" t="s">
        <v>323</v>
      </c>
      <c r="F5062" s="35">
        <v>23019782</v>
      </c>
    </row>
    <row r="5063" spans="1:6" x14ac:dyDescent="0.25">
      <c r="A5063">
        <v>860059851</v>
      </c>
      <c r="B5063" t="s">
        <v>365</v>
      </c>
      <c r="C5063">
        <v>42369</v>
      </c>
      <c r="D5063">
        <v>2015</v>
      </c>
      <c r="E5063" t="s">
        <v>323</v>
      </c>
      <c r="F5063" s="35">
        <v>16853260</v>
      </c>
    </row>
    <row r="5064" spans="1:6" x14ac:dyDescent="0.25">
      <c r="A5064">
        <v>860059851</v>
      </c>
      <c r="B5064" t="s">
        <v>365</v>
      </c>
      <c r="C5064">
        <v>43100</v>
      </c>
      <c r="D5064">
        <v>2017</v>
      </c>
      <c r="E5064" t="s">
        <v>323</v>
      </c>
      <c r="F5064" s="35">
        <v>43484247</v>
      </c>
    </row>
    <row r="5065" spans="1:6" x14ac:dyDescent="0.25">
      <c r="A5065">
        <v>860067697</v>
      </c>
      <c r="B5065" t="s">
        <v>359</v>
      </c>
      <c r="C5065">
        <v>42735</v>
      </c>
      <c r="D5065">
        <v>2016</v>
      </c>
      <c r="E5065" t="s">
        <v>323</v>
      </c>
      <c r="F5065" s="35">
        <v>42857021</v>
      </c>
    </row>
    <row r="5066" spans="1:6" x14ac:dyDescent="0.25">
      <c r="A5066">
        <v>860067697</v>
      </c>
      <c r="B5066" t="s">
        <v>359</v>
      </c>
      <c r="C5066">
        <v>43100</v>
      </c>
      <c r="D5066">
        <v>2017</v>
      </c>
      <c r="E5066" t="s">
        <v>323</v>
      </c>
      <c r="F5066" s="35">
        <v>90674859</v>
      </c>
    </row>
    <row r="5067" spans="1:6" x14ac:dyDescent="0.25">
      <c r="A5067">
        <v>860077099</v>
      </c>
      <c r="B5067" t="s">
        <v>371</v>
      </c>
      <c r="C5067">
        <v>42735</v>
      </c>
      <c r="D5067">
        <v>2016</v>
      </c>
      <c r="E5067" t="s">
        <v>323</v>
      </c>
      <c r="F5067" s="35">
        <v>10571734</v>
      </c>
    </row>
    <row r="5068" spans="1:6" x14ac:dyDescent="0.25">
      <c r="A5068">
        <v>860077099</v>
      </c>
      <c r="B5068" t="s">
        <v>371</v>
      </c>
      <c r="C5068">
        <v>43100</v>
      </c>
      <c r="D5068">
        <v>2017</v>
      </c>
      <c r="E5068" t="s">
        <v>323</v>
      </c>
      <c r="F5068" s="35">
        <v>24750215</v>
      </c>
    </row>
    <row r="5069" spans="1:6" x14ac:dyDescent="0.25">
      <c r="A5069">
        <v>860078977</v>
      </c>
      <c r="B5069" t="s">
        <v>144</v>
      </c>
      <c r="C5069">
        <v>42735</v>
      </c>
      <c r="D5069">
        <v>2016</v>
      </c>
      <c r="E5069" t="s">
        <v>323</v>
      </c>
      <c r="F5069" s="35">
        <v>1024527</v>
      </c>
    </row>
    <row r="5070" spans="1:6" x14ac:dyDescent="0.25">
      <c r="A5070">
        <v>860354402</v>
      </c>
      <c r="B5070" t="s">
        <v>295</v>
      </c>
      <c r="C5070">
        <v>42735</v>
      </c>
      <c r="D5070">
        <v>2016</v>
      </c>
      <c r="E5070" t="s">
        <v>323</v>
      </c>
      <c r="F5070" s="35">
        <v>4815012</v>
      </c>
    </row>
    <row r="5071" spans="1:6" x14ac:dyDescent="0.25">
      <c r="A5071">
        <v>860354402</v>
      </c>
      <c r="B5071" t="s">
        <v>295</v>
      </c>
      <c r="C5071">
        <v>43100</v>
      </c>
      <c r="D5071">
        <v>2017</v>
      </c>
      <c r="E5071" t="s">
        <v>323</v>
      </c>
      <c r="F5071" s="35">
        <v>8490689</v>
      </c>
    </row>
    <row r="5072" spans="1:6" x14ac:dyDescent="0.25">
      <c r="A5072">
        <v>860505064</v>
      </c>
      <c r="B5072" t="s">
        <v>361</v>
      </c>
      <c r="C5072">
        <v>42735</v>
      </c>
      <c r="D5072">
        <v>2016</v>
      </c>
      <c r="E5072" t="s">
        <v>323</v>
      </c>
      <c r="F5072" s="35">
        <v>7610339</v>
      </c>
    </row>
    <row r="5073" spans="1:6" x14ac:dyDescent="0.25">
      <c r="A5073">
        <v>860505064</v>
      </c>
      <c r="B5073" t="s">
        <v>361</v>
      </c>
      <c r="C5073">
        <v>43100</v>
      </c>
      <c r="D5073">
        <v>2017</v>
      </c>
      <c r="E5073" t="s">
        <v>323</v>
      </c>
      <c r="F5073" s="35">
        <v>15543777</v>
      </c>
    </row>
    <row r="5074" spans="1:6" x14ac:dyDescent="0.25">
      <c r="A5074">
        <v>860510628</v>
      </c>
      <c r="B5074" t="s">
        <v>373</v>
      </c>
      <c r="C5074">
        <v>42735</v>
      </c>
      <c r="D5074">
        <v>2016</v>
      </c>
      <c r="E5074" t="s">
        <v>323</v>
      </c>
      <c r="F5074" s="35">
        <v>57213409</v>
      </c>
    </row>
    <row r="5075" spans="1:6" x14ac:dyDescent="0.25">
      <c r="A5075">
        <v>860510628</v>
      </c>
      <c r="B5075" t="s">
        <v>373</v>
      </c>
      <c r="C5075">
        <v>42369</v>
      </c>
      <c r="D5075">
        <v>2015</v>
      </c>
      <c r="E5075" t="s">
        <v>323</v>
      </c>
      <c r="F5075" s="35">
        <v>68993524</v>
      </c>
    </row>
    <row r="5076" spans="1:6" x14ac:dyDescent="0.25">
      <c r="A5076">
        <v>860510628</v>
      </c>
      <c r="B5076" t="s">
        <v>373</v>
      </c>
      <c r="C5076">
        <v>43100</v>
      </c>
      <c r="D5076">
        <v>2017</v>
      </c>
      <c r="E5076" t="s">
        <v>323</v>
      </c>
      <c r="F5076" s="35">
        <v>115171815</v>
      </c>
    </row>
    <row r="5077" spans="1:6" x14ac:dyDescent="0.25">
      <c r="A5077">
        <v>860515523</v>
      </c>
      <c r="B5077" t="s">
        <v>231</v>
      </c>
      <c r="C5077">
        <v>42735</v>
      </c>
      <c r="D5077">
        <v>2016</v>
      </c>
      <c r="E5077" t="s">
        <v>323</v>
      </c>
      <c r="F5077" s="35">
        <v>12910244</v>
      </c>
    </row>
    <row r="5078" spans="1:6" x14ac:dyDescent="0.25">
      <c r="A5078">
        <v>860515523</v>
      </c>
      <c r="B5078" t="s">
        <v>231</v>
      </c>
      <c r="C5078">
        <v>42369</v>
      </c>
      <c r="D5078">
        <v>2015</v>
      </c>
      <c r="E5078" t="s">
        <v>323</v>
      </c>
      <c r="F5078" s="35">
        <v>12326641</v>
      </c>
    </row>
    <row r="5079" spans="1:6" x14ac:dyDescent="0.25">
      <c r="A5079">
        <v>860515523</v>
      </c>
      <c r="B5079" t="s">
        <v>231</v>
      </c>
      <c r="C5079">
        <v>43100</v>
      </c>
      <c r="D5079">
        <v>2017</v>
      </c>
      <c r="E5079" t="s">
        <v>323</v>
      </c>
      <c r="F5079" s="35">
        <v>16814302</v>
      </c>
    </row>
    <row r="5080" spans="1:6" x14ac:dyDescent="0.25">
      <c r="A5080">
        <v>860527800</v>
      </c>
      <c r="B5080" t="s">
        <v>296</v>
      </c>
      <c r="C5080">
        <v>42735</v>
      </c>
      <c r="D5080">
        <v>2016</v>
      </c>
      <c r="E5080" t="s">
        <v>323</v>
      </c>
      <c r="F5080" s="35">
        <v>42617593</v>
      </c>
    </row>
    <row r="5081" spans="1:6" x14ac:dyDescent="0.25">
      <c r="A5081">
        <v>860527800</v>
      </c>
      <c r="B5081" t="s">
        <v>296</v>
      </c>
      <c r="C5081">
        <v>43100</v>
      </c>
      <c r="D5081">
        <v>2017</v>
      </c>
      <c r="E5081" t="s">
        <v>323</v>
      </c>
      <c r="F5081" s="35">
        <v>96742823</v>
      </c>
    </row>
    <row r="5082" spans="1:6" x14ac:dyDescent="0.25">
      <c r="A5082">
        <v>860532790</v>
      </c>
      <c r="B5082" t="s">
        <v>374</v>
      </c>
      <c r="C5082">
        <v>42735</v>
      </c>
      <c r="D5082">
        <v>2016</v>
      </c>
      <c r="E5082" t="s">
        <v>323</v>
      </c>
      <c r="F5082" s="35">
        <v>2599200</v>
      </c>
    </row>
    <row r="5083" spans="1:6" x14ac:dyDescent="0.25">
      <c r="A5083">
        <v>860532790</v>
      </c>
      <c r="B5083" t="s">
        <v>374</v>
      </c>
      <c r="C5083">
        <v>43100</v>
      </c>
      <c r="D5083">
        <v>2017</v>
      </c>
      <c r="E5083" t="s">
        <v>323</v>
      </c>
      <c r="F5083" s="35">
        <v>6410066</v>
      </c>
    </row>
    <row r="5084" spans="1:6" x14ac:dyDescent="0.25">
      <c r="A5084">
        <v>890205645</v>
      </c>
      <c r="B5084" t="s">
        <v>166</v>
      </c>
      <c r="C5084">
        <v>42735</v>
      </c>
      <c r="D5084">
        <v>2016</v>
      </c>
      <c r="E5084" t="s">
        <v>323</v>
      </c>
      <c r="F5084" s="35">
        <v>701811336</v>
      </c>
    </row>
    <row r="5085" spans="1:6" x14ac:dyDescent="0.25">
      <c r="A5085">
        <v>890205645</v>
      </c>
      <c r="B5085" t="s">
        <v>166</v>
      </c>
      <c r="C5085">
        <v>43100</v>
      </c>
      <c r="D5085">
        <v>2017</v>
      </c>
      <c r="E5085" t="s">
        <v>323</v>
      </c>
      <c r="F5085" s="35">
        <v>1510504932</v>
      </c>
    </row>
    <row r="5086" spans="1:6" x14ac:dyDescent="0.25">
      <c r="A5086">
        <v>890312765</v>
      </c>
      <c r="B5086" t="s">
        <v>363</v>
      </c>
      <c r="C5086">
        <v>42735</v>
      </c>
      <c r="D5086">
        <v>2016</v>
      </c>
      <c r="E5086" t="s">
        <v>323</v>
      </c>
      <c r="F5086" s="35">
        <v>129366111</v>
      </c>
    </row>
    <row r="5087" spans="1:6" x14ac:dyDescent="0.25">
      <c r="A5087">
        <v>890312765</v>
      </c>
      <c r="B5087" t="s">
        <v>363</v>
      </c>
      <c r="C5087">
        <v>43100</v>
      </c>
      <c r="D5087">
        <v>2017</v>
      </c>
      <c r="E5087" t="s">
        <v>323</v>
      </c>
      <c r="F5087" s="35">
        <v>251195941</v>
      </c>
    </row>
    <row r="5088" spans="1:6" x14ac:dyDescent="0.25">
      <c r="A5088">
        <v>890806999</v>
      </c>
      <c r="B5088" t="s">
        <v>366</v>
      </c>
      <c r="C5088">
        <v>42735</v>
      </c>
      <c r="D5088">
        <v>2016</v>
      </c>
      <c r="E5088" t="s">
        <v>323</v>
      </c>
      <c r="F5088" s="35">
        <v>15688188</v>
      </c>
    </row>
    <row r="5089" spans="1:6" x14ac:dyDescent="0.25">
      <c r="A5089">
        <v>890806999</v>
      </c>
      <c r="B5089" t="s">
        <v>366</v>
      </c>
      <c r="C5089">
        <v>43100</v>
      </c>
      <c r="D5089">
        <v>2017</v>
      </c>
      <c r="E5089" t="s">
        <v>323</v>
      </c>
      <c r="F5089" s="35">
        <v>30812381</v>
      </c>
    </row>
    <row r="5090" spans="1:6" x14ac:dyDescent="0.25">
      <c r="A5090">
        <v>890903035</v>
      </c>
      <c r="B5090" t="s">
        <v>369</v>
      </c>
      <c r="C5090">
        <v>42735</v>
      </c>
      <c r="D5090">
        <v>2016</v>
      </c>
      <c r="E5090" t="s">
        <v>323</v>
      </c>
      <c r="F5090" s="35">
        <v>399013936</v>
      </c>
    </row>
    <row r="5091" spans="1:6" x14ac:dyDescent="0.25">
      <c r="A5091">
        <v>890903035</v>
      </c>
      <c r="B5091" t="s">
        <v>369</v>
      </c>
      <c r="C5091">
        <v>42369</v>
      </c>
      <c r="D5091">
        <v>2015</v>
      </c>
      <c r="E5091" t="s">
        <v>323</v>
      </c>
      <c r="F5091" s="35">
        <v>340685602</v>
      </c>
    </row>
    <row r="5092" spans="1:6" x14ac:dyDescent="0.25">
      <c r="A5092">
        <v>890903035</v>
      </c>
      <c r="B5092" t="s">
        <v>369</v>
      </c>
      <c r="C5092">
        <v>43100</v>
      </c>
      <c r="D5092">
        <v>2017</v>
      </c>
      <c r="E5092" t="s">
        <v>323</v>
      </c>
      <c r="F5092" s="35">
        <v>896639987</v>
      </c>
    </row>
    <row r="5093" spans="1:6" x14ac:dyDescent="0.25">
      <c r="A5093">
        <v>890903055</v>
      </c>
      <c r="B5093" t="s">
        <v>232</v>
      </c>
      <c r="C5093">
        <v>42735</v>
      </c>
      <c r="D5093">
        <v>2016</v>
      </c>
      <c r="E5093" t="s">
        <v>323</v>
      </c>
      <c r="F5093" s="35">
        <v>157965144</v>
      </c>
    </row>
    <row r="5094" spans="1:6" x14ac:dyDescent="0.25">
      <c r="A5094">
        <v>890903055</v>
      </c>
      <c r="B5094" t="s">
        <v>232</v>
      </c>
      <c r="C5094">
        <v>42369</v>
      </c>
      <c r="D5094">
        <v>2015</v>
      </c>
      <c r="E5094" t="s">
        <v>323</v>
      </c>
      <c r="F5094" s="35">
        <v>149173932</v>
      </c>
    </row>
    <row r="5095" spans="1:6" x14ac:dyDescent="0.25">
      <c r="A5095">
        <v>890903055</v>
      </c>
      <c r="B5095" t="s">
        <v>232</v>
      </c>
      <c r="C5095">
        <v>43100</v>
      </c>
      <c r="D5095">
        <v>2017</v>
      </c>
      <c r="E5095" t="s">
        <v>323</v>
      </c>
      <c r="F5095" s="35">
        <v>318353507</v>
      </c>
    </row>
    <row r="5096" spans="1:6" x14ac:dyDescent="0.25">
      <c r="A5096">
        <v>890905022</v>
      </c>
      <c r="B5096" t="s">
        <v>370</v>
      </c>
      <c r="C5096">
        <v>42735</v>
      </c>
      <c r="D5096">
        <v>2016</v>
      </c>
      <c r="E5096" t="s">
        <v>323</v>
      </c>
      <c r="F5096" s="35">
        <v>34761687</v>
      </c>
    </row>
    <row r="5097" spans="1:6" x14ac:dyDescent="0.25">
      <c r="A5097">
        <v>890905022</v>
      </c>
      <c r="B5097" t="s">
        <v>370</v>
      </c>
      <c r="C5097">
        <v>42369</v>
      </c>
      <c r="D5097">
        <v>2015</v>
      </c>
      <c r="E5097" t="s">
        <v>323</v>
      </c>
      <c r="F5097" s="35">
        <v>25240225</v>
      </c>
    </row>
    <row r="5098" spans="1:6" x14ac:dyDescent="0.25">
      <c r="A5098">
        <v>890905022</v>
      </c>
      <c r="B5098" t="s">
        <v>370</v>
      </c>
      <c r="C5098">
        <v>43100</v>
      </c>
      <c r="D5098">
        <v>2017</v>
      </c>
      <c r="E5098" t="s">
        <v>323</v>
      </c>
      <c r="F5098" s="35">
        <v>73472518</v>
      </c>
    </row>
    <row r="5099" spans="1:6" x14ac:dyDescent="0.25">
      <c r="A5099">
        <v>890908097</v>
      </c>
      <c r="B5099" t="s">
        <v>377</v>
      </c>
      <c r="C5099">
        <v>42735</v>
      </c>
      <c r="D5099">
        <v>2016</v>
      </c>
      <c r="E5099" t="s">
        <v>323</v>
      </c>
      <c r="F5099" s="35">
        <v>9922319</v>
      </c>
    </row>
    <row r="5100" spans="1:6" x14ac:dyDescent="0.25">
      <c r="A5100">
        <v>890908097</v>
      </c>
      <c r="B5100" t="s">
        <v>377</v>
      </c>
      <c r="C5100">
        <v>43100</v>
      </c>
      <c r="D5100">
        <v>2017</v>
      </c>
      <c r="E5100" t="s">
        <v>323</v>
      </c>
      <c r="F5100" s="35">
        <v>21783427</v>
      </c>
    </row>
    <row r="5101" spans="1:6" x14ac:dyDescent="0.25">
      <c r="A5101">
        <v>890908901</v>
      </c>
      <c r="B5101" t="s">
        <v>372</v>
      </c>
      <c r="C5101">
        <v>42735</v>
      </c>
      <c r="D5101">
        <v>2016</v>
      </c>
      <c r="E5101" t="s">
        <v>323</v>
      </c>
      <c r="F5101" s="35">
        <v>127488037</v>
      </c>
    </row>
    <row r="5102" spans="1:6" x14ac:dyDescent="0.25">
      <c r="A5102">
        <v>890908901</v>
      </c>
      <c r="B5102" t="s">
        <v>372</v>
      </c>
      <c r="C5102">
        <v>42369</v>
      </c>
      <c r="D5102">
        <v>2015</v>
      </c>
      <c r="E5102" t="s">
        <v>323</v>
      </c>
      <c r="F5102" s="35">
        <v>123962032</v>
      </c>
    </row>
    <row r="5103" spans="1:6" x14ac:dyDescent="0.25">
      <c r="A5103">
        <v>890908901</v>
      </c>
      <c r="B5103" t="s">
        <v>372</v>
      </c>
      <c r="C5103">
        <v>43100</v>
      </c>
      <c r="D5103">
        <v>2017</v>
      </c>
      <c r="E5103" t="s">
        <v>323</v>
      </c>
      <c r="F5103" s="35">
        <v>257505228</v>
      </c>
    </row>
    <row r="5104" spans="1:6" x14ac:dyDescent="0.25">
      <c r="A5104">
        <v>890910447</v>
      </c>
      <c r="B5104" t="s">
        <v>300</v>
      </c>
      <c r="C5104">
        <v>42735</v>
      </c>
      <c r="D5104">
        <v>2016</v>
      </c>
      <c r="E5104" t="s">
        <v>323</v>
      </c>
      <c r="F5104" s="35">
        <v>6512725</v>
      </c>
    </row>
    <row r="5105" spans="1:6" x14ac:dyDescent="0.25">
      <c r="A5105">
        <v>890910447</v>
      </c>
      <c r="B5105" t="s">
        <v>300</v>
      </c>
      <c r="C5105">
        <v>43100</v>
      </c>
      <c r="D5105">
        <v>2017</v>
      </c>
      <c r="E5105" t="s">
        <v>323</v>
      </c>
      <c r="F5105" s="35">
        <v>13318915</v>
      </c>
    </row>
    <row r="5106" spans="1:6" x14ac:dyDescent="0.25">
      <c r="A5106">
        <v>890911431</v>
      </c>
      <c r="B5106" t="s">
        <v>378</v>
      </c>
      <c r="C5106">
        <v>42735</v>
      </c>
      <c r="D5106">
        <v>2016</v>
      </c>
      <c r="E5106" t="s">
        <v>323</v>
      </c>
      <c r="F5106" s="35">
        <v>165117534</v>
      </c>
    </row>
    <row r="5107" spans="1:6" x14ac:dyDescent="0.25">
      <c r="A5107">
        <v>890911431</v>
      </c>
      <c r="B5107" t="s">
        <v>378</v>
      </c>
      <c r="C5107">
        <v>43100</v>
      </c>
      <c r="D5107">
        <v>2017</v>
      </c>
      <c r="E5107" t="s">
        <v>323</v>
      </c>
      <c r="F5107" s="35">
        <v>336199585</v>
      </c>
    </row>
    <row r="5108" spans="1:6" x14ac:dyDescent="0.25">
      <c r="A5108">
        <v>890920656</v>
      </c>
      <c r="B5108" t="s">
        <v>302</v>
      </c>
      <c r="C5108">
        <v>42735</v>
      </c>
      <c r="D5108">
        <v>2016</v>
      </c>
      <c r="E5108" t="s">
        <v>323</v>
      </c>
      <c r="F5108" s="35">
        <v>2010375</v>
      </c>
    </row>
    <row r="5109" spans="1:6" x14ac:dyDescent="0.25">
      <c r="A5109">
        <v>890920656</v>
      </c>
      <c r="B5109" t="s">
        <v>302</v>
      </c>
      <c r="C5109">
        <v>43100</v>
      </c>
      <c r="D5109">
        <v>2017</v>
      </c>
      <c r="E5109" t="s">
        <v>323</v>
      </c>
      <c r="F5109" s="35">
        <v>5171870</v>
      </c>
    </row>
    <row r="5110" spans="1:6" x14ac:dyDescent="0.25">
      <c r="A5110">
        <v>890928186</v>
      </c>
      <c r="B5110" t="s">
        <v>303</v>
      </c>
      <c r="C5110">
        <v>42735</v>
      </c>
      <c r="D5110">
        <v>2016</v>
      </c>
      <c r="E5110" t="s">
        <v>323</v>
      </c>
      <c r="F5110" s="35">
        <v>11521193</v>
      </c>
    </row>
    <row r="5111" spans="1:6" x14ac:dyDescent="0.25">
      <c r="A5111">
        <v>890928186</v>
      </c>
      <c r="B5111" t="s">
        <v>303</v>
      </c>
      <c r="C5111">
        <v>43100</v>
      </c>
      <c r="D5111">
        <v>2017</v>
      </c>
      <c r="E5111" t="s">
        <v>323</v>
      </c>
      <c r="F5111" s="35">
        <v>23754491</v>
      </c>
    </row>
    <row r="5112" spans="1:6" x14ac:dyDescent="0.25">
      <c r="A5112">
        <v>890932424</v>
      </c>
      <c r="B5112" t="s">
        <v>379</v>
      </c>
      <c r="C5112">
        <v>42735</v>
      </c>
      <c r="D5112">
        <v>2016</v>
      </c>
      <c r="E5112" t="s">
        <v>323</v>
      </c>
      <c r="F5112" s="35">
        <v>191026850</v>
      </c>
    </row>
    <row r="5113" spans="1:6" x14ac:dyDescent="0.25">
      <c r="A5113">
        <v>890932424</v>
      </c>
      <c r="B5113" t="s">
        <v>379</v>
      </c>
      <c r="C5113">
        <v>43100</v>
      </c>
      <c r="D5113">
        <v>2017</v>
      </c>
      <c r="E5113" t="s">
        <v>323</v>
      </c>
      <c r="F5113" s="35">
        <v>420072851</v>
      </c>
    </row>
    <row r="5114" spans="1:6" x14ac:dyDescent="0.25">
      <c r="A5114">
        <v>890939355</v>
      </c>
      <c r="B5114" t="s">
        <v>35</v>
      </c>
      <c r="C5114">
        <v>42735</v>
      </c>
      <c r="D5114">
        <v>2016</v>
      </c>
      <c r="E5114" t="s">
        <v>323</v>
      </c>
      <c r="F5114" s="35">
        <v>18911139</v>
      </c>
    </row>
    <row r="5115" spans="1:6" x14ac:dyDescent="0.25">
      <c r="A5115">
        <v>890939355</v>
      </c>
      <c r="B5115" t="s">
        <v>35</v>
      </c>
      <c r="C5115">
        <v>42369</v>
      </c>
      <c r="D5115">
        <v>2015</v>
      </c>
      <c r="E5115" t="s">
        <v>323</v>
      </c>
      <c r="F5115" s="35">
        <v>15485850</v>
      </c>
    </row>
    <row r="5116" spans="1:6" x14ac:dyDescent="0.25">
      <c r="A5116">
        <v>890939355</v>
      </c>
      <c r="B5116" t="s">
        <v>35</v>
      </c>
      <c r="C5116">
        <v>43100</v>
      </c>
      <c r="D5116">
        <v>2017</v>
      </c>
      <c r="E5116" t="s">
        <v>323</v>
      </c>
      <c r="F5116" s="35">
        <v>37712039</v>
      </c>
    </row>
    <row r="5117" spans="1:6" x14ac:dyDescent="0.25">
      <c r="A5117">
        <v>890940026</v>
      </c>
      <c r="B5117" t="s">
        <v>304</v>
      </c>
      <c r="C5117">
        <v>42735</v>
      </c>
      <c r="D5117">
        <v>2016</v>
      </c>
      <c r="E5117" t="s">
        <v>323</v>
      </c>
      <c r="F5117" s="35">
        <v>9205307</v>
      </c>
    </row>
    <row r="5118" spans="1:6" x14ac:dyDescent="0.25">
      <c r="A5118">
        <v>890940026</v>
      </c>
      <c r="B5118" t="s">
        <v>304</v>
      </c>
      <c r="C5118">
        <v>43100</v>
      </c>
      <c r="D5118">
        <v>2017</v>
      </c>
      <c r="E5118" t="s">
        <v>323</v>
      </c>
      <c r="F5118" s="35">
        <v>15437942</v>
      </c>
    </row>
    <row r="5119" spans="1:6" x14ac:dyDescent="0.25">
      <c r="A5119">
        <v>900018975</v>
      </c>
      <c r="B5119" t="s">
        <v>376</v>
      </c>
      <c r="C5119">
        <v>42735</v>
      </c>
      <c r="D5119">
        <v>2016</v>
      </c>
      <c r="E5119" t="s">
        <v>323</v>
      </c>
      <c r="F5119" s="35">
        <v>185646532</v>
      </c>
    </row>
    <row r="5120" spans="1:6" x14ac:dyDescent="0.25">
      <c r="A5120">
        <v>900018975</v>
      </c>
      <c r="B5120" t="s">
        <v>376</v>
      </c>
      <c r="C5120">
        <v>42369</v>
      </c>
      <c r="D5120">
        <v>2015</v>
      </c>
      <c r="E5120" t="s">
        <v>323</v>
      </c>
      <c r="F5120" s="35">
        <v>143510783</v>
      </c>
    </row>
    <row r="5121" spans="1:6" x14ac:dyDescent="0.25">
      <c r="A5121">
        <v>900018975</v>
      </c>
      <c r="B5121" t="s">
        <v>376</v>
      </c>
      <c r="C5121">
        <v>43100</v>
      </c>
      <c r="D5121">
        <v>2017</v>
      </c>
      <c r="E5121" t="s">
        <v>323</v>
      </c>
      <c r="F5121" s="35">
        <v>380623666</v>
      </c>
    </row>
    <row r="5122" spans="1:6" x14ac:dyDescent="0.25">
      <c r="A5122">
        <v>900035722</v>
      </c>
      <c r="B5122" t="s">
        <v>298</v>
      </c>
      <c r="C5122">
        <v>42735</v>
      </c>
      <c r="D5122">
        <v>2016</v>
      </c>
      <c r="E5122" t="s">
        <v>323</v>
      </c>
      <c r="F5122" s="35">
        <v>6299344</v>
      </c>
    </row>
    <row r="5123" spans="1:6" x14ac:dyDescent="0.25">
      <c r="A5123">
        <v>900035722</v>
      </c>
      <c r="B5123" t="s">
        <v>298</v>
      </c>
      <c r="C5123">
        <v>43100</v>
      </c>
      <c r="D5123">
        <v>2017</v>
      </c>
      <c r="E5123" t="s">
        <v>323</v>
      </c>
      <c r="F5123" s="35">
        <v>12516742</v>
      </c>
    </row>
    <row r="5124" spans="1:6" x14ac:dyDescent="0.25">
      <c r="A5124">
        <v>900087151</v>
      </c>
      <c r="B5124" t="s">
        <v>383</v>
      </c>
      <c r="C5124">
        <v>42735</v>
      </c>
      <c r="D5124">
        <v>2016</v>
      </c>
      <c r="E5124" t="s">
        <v>323</v>
      </c>
      <c r="F5124" s="35">
        <v>850376283</v>
      </c>
    </row>
    <row r="5125" spans="1:6" x14ac:dyDescent="0.25">
      <c r="A5125">
        <v>900087151</v>
      </c>
      <c r="B5125" t="s">
        <v>383</v>
      </c>
      <c r="C5125">
        <v>43100</v>
      </c>
      <c r="D5125">
        <v>2017</v>
      </c>
      <c r="E5125" t="s">
        <v>323</v>
      </c>
      <c r="F5125" s="35">
        <v>1868112359</v>
      </c>
    </row>
    <row r="5126" spans="1:6" x14ac:dyDescent="0.25">
      <c r="A5126">
        <v>900139110</v>
      </c>
      <c r="B5126" t="s">
        <v>301</v>
      </c>
      <c r="C5126">
        <v>42735</v>
      </c>
      <c r="D5126">
        <v>2016</v>
      </c>
      <c r="E5126" t="s">
        <v>323</v>
      </c>
      <c r="F5126" s="35">
        <v>10838816</v>
      </c>
    </row>
    <row r="5127" spans="1:6" x14ac:dyDescent="0.25">
      <c r="A5127">
        <v>900139110</v>
      </c>
      <c r="B5127" t="s">
        <v>301</v>
      </c>
      <c r="C5127">
        <v>43100</v>
      </c>
      <c r="D5127">
        <v>2017</v>
      </c>
      <c r="E5127" t="s">
        <v>323</v>
      </c>
      <c r="F5127" s="35">
        <v>21859377</v>
      </c>
    </row>
    <row r="5128" spans="1:6" x14ac:dyDescent="0.25">
      <c r="A5128">
        <v>900190385</v>
      </c>
      <c r="B5128" t="s">
        <v>380</v>
      </c>
      <c r="C5128">
        <v>42735</v>
      </c>
      <c r="D5128">
        <v>2016</v>
      </c>
      <c r="E5128" t="s">
        <v>323</v>
      </c>
      <c r="F5128" s="35">
        <v>-27005194</v>
      </c>
    </row>
    <row r="5129" spans="1:6" x14ac:dyDescent="0.25">
      <c r="A5129">
        <v>900190385</v>
      </c>
      <c r="B5129" t="s">
        <v>380</v>
      </c>
      <c r="C5129">
        <v>42369</v>
      </c>
      <c r="D5129">
        <v>2015</v>
      </c>
      <c r="E5129" t="s">
        <v>323</v>
      </c>
      <c r="F5129" s="35">
        <v>-91705744</v>
      </c>
    </row>
    <row r="5130" spans="1:6" x14ac:dyDescent="0.25">
      <c r="A5130">
        <v>900190385</v>
      </c>
      <c r="B5130" t="s">
        <v>380</v>
      </c>
      <c r="C5130">
        <v>43100</v>
      </c>
      <c r="D5130">
        <v>2017</v>
      </c>
      <c r="E5130" t="s">
        <v>323</v>
      </c>
      <c r="F5130" s="35">
        <v>-46622984</v>
      </c>
    </row>
    <row r="5131" spans="1:6" x14ac:dyDescent="0.25">
      <c r="A5131">
        <v>900192242</v>
      </c>
      <c r="B5131" t="s">
        <v>381</v>
      </c>
      <c r="C5131">
        <v>42735</v>
      </c>
      <c r="D5131">
        <v>2016</v>
      </c>
      <c r="E5131" t="s">
        <v>323</v>
      </c>
      <c r="F5131" s="35">
        <v>901536272</v>
      </c>
    </row>
    <row r="5132" spans="1:6" x14ac:dyDescent="0.25">
      <c r="A5132">
        <v>900192242</v>
      </c>
      <c r="B5132" t="s">
        <v>381</v>
      </c>
      <c r="C5132">
        <v>42369</v>
      </c>
      <c r="D5132">
        <v>2015</v>
      </c>
      <c r="E5132" t="s">
        <v>323</v>
      </c>
      <c r="F5132" s="35">
        <v>383368193</v>
      </c>
    </row>
    <row r="5133" spans="1:6" x14ac:dyDescent="0.25">
      <c r="A5133">
        <v>900192242</v>
      </c>
      <c r="B5133" t="s">
        <v>381</v>
      </c>
      <c r="C5133">
        <v>42185</v>
      </c>
      <c r="D5133">
        <v>2015</v>
      </c>
      <c r="E5133" t="s">
        <v>323</v>
      </c>
      <c r="F5133" s="35">
        <v>279317528</v>
      </c>
    </row>
    <row r="5134" spans="1:6" x14ac:dyDescent="0.25">
      <c r="A5134">
        <v>900192242</v>
      </c>
      <c r="B5134" t="s">
        <v>381</v>
      </c>
      <c r="C5134">
        <v>43100</v>
      </c>
      <c r="D5134">
        <v>2017</v>
      </c>
      <c r="E5134" t="s">
        <v>323</v>
      </c>
      <c r="F5134" s="35">
        <v>1725708801</v>
      </c>
    </row>
    <row r="5135" spans="1:6" x14ac:dyDescent="0.25">
      <c r="A5135">
        <v>900192726</v>
      </c>
      <c r="B5135" t="s">
        <v>382</v>
      </c>
      <c r="C5135">
        <v>42735</v>
      </c>
      <c r="D5135">
        <v>2016</v>
      </c>
      <c r="E5135" t="s">
        <v>323</v>
      </c>
      <c r="F5135" s="35">
        <v>5934281</v>
      </c>
    </row>
    <row r="5136" spans="1:6" x14ac:dyDescent="0.25">
      <c r="A5136">
        <v>900192726</v>
      </c>
      <c r="B5136" t="s">
        <v>382</v>
      </c>
      <c r="C5136">
        <v>43100</v>
      </c>
      <c r="D5136">
        <v>2017</v>
      </c>
      <c r="E5136" t="s">
        <v>323</v>
      </c>
      <c r="F5136" s="35">
        <v>12141708</v>
      </c>
    </row>
    <row r="5137" spans="1:6" x14ac:dyDescent="0.25">
      <c r="A5137">
        <v>900193192</v>
      </c>
      <c r="B5137" t="s">
        <v>305</v>
      </c>
      <c r="C5137">
        <v>42735</v>
      </c>
      <c r="D5137">
        <v>2016</v>
      </c>
      <c r="E5137" t="s">
        <v>323</v>
      </c>
      <c r="F5137" s="35">
        <v>1654645</v>
      </c>
    </row>
    <row r="5138" spans="1:6" x14ac:dyDescent="0.25">
      <c r="A5138">
        <v>900193192</v>
      </c>
      <c r="B5138" t="s">
        <v>305</v>
      </c>
      <c r="C5138">
        <v>43100</v>
      </c>
      <c r="D5138">
        <v>2017</v>
      </c>
      <c r="E5138" t="s">
        <v>323</v>
      </c>
      <c r="F5138" s="35">
        <v>2201109</v>
      </c>
    </row>
    <row r="5139" spans="1:6" x14ac:dyDescent="0.25">
      <c r="A5139">
        <v>900205547</v>
      </c>
      <c r="B5139" t="s">
        <v>233</v>
      </c>
      <c r="C5139">
        <v>42735</v>
      </c>
      <c r="D5139">
        <v>2016</v>
      </c>
      <c r="E5139" t="s">
        <v>323</v>
      </c>
      <c r="F5139" s="35">
        <v>701216</v>
      </c>
    </row>
    <row r="5140" spans="1:6" x14ac:dyDescent="0.25">
      <c r="A5140">
        <v>900205547</v>
      </c>
      <c r="B5140" t="s">
        <v>233</v>
      </c>
      <c r="C5140">
        <v>42369</v>
      </c>
      <c r="D5140">
        <v>2015</v>
      </c>
      <c r="E5140" t="s">
        <v>323</v>
      </c>
      <c r="F5140" s="35">
        <v>378092</v>
      </c>
    </row>
    <row r="5141" spans="1:6" x14ac:dyDescent="0.25">
      <c r="A5141">
        <v>900205547</v>
      </c>
      <c r="B5141" t="s">
        <v>233</v>
      </c>
      <c r="C5141">
        <v>43100</v>
      </c>
      <c r="D5141">
        <v>2017</v>
      </c>
      <c r="E5141" t="s">
        <v>323</v>
      </c>
      <c r="F5141" s="35">
        <v>1046540</v>
      </c>
    </row>
    <row r="5142" spans="1:6" x14ac:dyDescent="0.25">
      <c r="A5142">
        <v>900206480</v>
      </c>
      <c r="B5142" t="s">
        <v>306</v>
      </c>
      <c r="C5142">
        <v>42735</v>
      </c>
      <c r="D5142">
        <v>2016</v>
      </c>
      <c r="E5142" t="s">
        <v>323</v>
      </c>
      <c r="F5142" s="35">
        <v>6687401</v>
      </c>
    </row>
    <row r="5143" spans="1:6" x14ac:dyDescent="0.25">
      <c r="A5143">
        <v>900206480</v>
      </c>
      <c r="B5143" t="s">
        <v>306</v>
      </c>
      <c r="C5143">
        <v>43100</v>
      </c>
      <c r="D5143">
        <v>2017</v>
      </c>
      <c r="E5143" t="s">
        <v>323</v>
      </c>
      <c r="F5143" s="35">
        <v>15423274</v>
      </c>
    </row>
    <row r="5144" spans="1:6" x14ac:dyDescent="0.25">
      <c r="A5144">
        <v>900206483</v>
      </c>
      <c r="B5144" t="s">
        <v>307</v>
      </c>
      <c r="C5144">
        <v>42735</v>
      </c>
      <c r="D5144">
        <v>2016</v>
      </c>
      <c r="E5144" t="s">
        <v>323</v>
      </c>
      <c r="F5144" s="35">
        <v>662913</v>
      </c>
    </row>
    <row r="5145" spans="1:6" x14ac:dyDescent="0.25">
      <c r="A5145">
        <v>900206483</v>
      </c>
      <c r="B5145" t="s">
        <v>307</v>
      </c>
      <c r="C5145">
        <v>43100</v>
      </c>
      <c r="D5145">
        <v>2017</v>
      </c>
      <c r="E5145" t="s">
        <v>323</v>
      </c>
      <c r="F5145" s="35">
        <v>1771116</v>
      </c>
    </row>
    <row r="5146" spans="1:6" x14ac:dyDescent="0.25">
      <c r="A5146">
        <v>900315057</v>
      </c>
      <c r="B5146" t="s">
        <v>385</v>
      </c>
      <c r="C5146">
        <v>42735</v>
      </c>
      <c r="D5146">
        <v>2016</v>
      </c>
      <c r="E5146" t="s">
        <v>323</v>
      </c>
      <c r="F5146" s="35">
        <v>7656187</v>
      </c>
    </row>
    <row r="5147" spans="1:6" x14ac:dyDescent="0.25">
      <c r="A5147">
        <v>900315057</v>
      </c>
      <c r="B5147" t="s">
        <v>385</v>
      </c>
      <c r="C5147">
        <v>43100</v>
      </c>
      <c r="D5147">
        <v>2017</v>
      </c>
      <c r="E5147" t="s">
        <v>323</v>
      </c>
      <c r="F5147" s="35">
        <v>15771309</v>
      </c>
    </row>
    <row r="5148" spans="1:6" x14ac:dyDescent="0.25">
      <c r="A5148">
        <v>900378893</v>
      </c>
      <c r="B5148" t="s">
        <v>386</v>
      </c>
      <c r="C5148">
        <v>42735</v>
      </c>
      <c r="D5148">
        <v>2016</v>
      </c>
      <c r="E5148" t="s">
        <v>323</v>
      </c>
      <c r="F5148" s="35">
        <v>51720641</v>
      </c>
    </row>
    <row r="5149" spans="1:6" x14ac:dyDescent="0.25">
      <c r="A5149">
        <v>900378893</v>
      </c>
      <c r="B5149" t="s">
        <v>386</v>
      </c>
      <c r="C5149">
        <v>42369</v>
      </c>
      <c r="D5149">
        <v>2015</v>
      </c>
      <c r="E5149" t="s">
        <v>323</v>
      </c>
      <c r="F5149" s="35">
        <v>41985697</v>
      </c>
    </row>
    <row r="5150" spans="1:6" x14ac:dyDescent="0.25">
      <c r="A5150">
        <v>900378893</v>
      </c>
      <c r="B5150" t="s">
        <v>386</v>
      </c>
      <c r="C5150">
        <v>43100</v>
      </c>
      <c r="D5150">
        <v>2017</v>
      </c>
      <c r="E5150" t="s">
        <v>323</v>
      </c>
      <c r="F5150" s="35">
        <v>115470994</v>
      </c>
    </row>
    <row r="5151" spans="1:6" x14ac:dyDescent="0.25">
      <c r="A5151">
        <v>900390238</v>
      </c>
      <c r="B5151" t="s">
        <v>177</v>
      </c>
      <c r="C5151">
        <v>42735</v>
      </c>
      <c r="D5151">
        <v>2016</v>
      </c>
      <c r="E5151" t="s">
        <v>323</v>
      </c>
      <c r="F5151" s="35">
        <v>91111180</v>
      </c>
    </row>
    <row r="5152" spans="1:6" x14ac:dyDescent="0.25">
      <c r="A5152">
        <v>900390238</v>
      </c>
      <c r="B5152" t="s">
        <v>177</v>
      </c>
      <c r="C5152">
        <v>42369</v>
      </c>
      <c r="D5152">
        <v>2015</v>
      </c>
      <c r="E5152" t="s">
        <v>323</v>
      </c>
      <c r="F5152" s="35">
        <v>78800951</v>
      </c>
    </row>
    <row r="5153" spans="1:6" x14ac:dyDescent="0.25">
      <c r="A5153">
        <v>900390238</v>
      </c>
      <c r="B5153" t="s">
        <v>177</v>
      </c>
      <c r="C5153">
        <v>42185</v>
      </c>
      <c r="D5153">
        <v>2015</v>
      </c>
      <c r="E5153" t="s">
        <v>323</v>
      </c>
      <c r="F5153" s="35">
        <v>55587289</v>
      </c>
    </row>
    <row r="5154" spans="1:6" x14ac:dyDescent="0.25">
      <c r="A5154">
        <v>900390238</v>
      </c>
      <c r="B5154" t="s">
        <v>177</v>
      </c>
      <c r="C5154">
        <v>43100</v>
      </c>
      <c r="D5154">
        <v>2017</v>
      </c>
      <c r="E5154" t="s">
        <v>323</v>
      </c>
      <c r="F5154" s="35">
        <v>187114526</v>
      </c>
    </row>
    <row r="5155" spans="1:6" x14ac:dyDescent="0.25">
      <c r="A5155">
        <v>900413588</v>
      </c>
      <c r="B5155" t="s">
        <v>37</v>
      </c>
      <c r="C5155">
        <v>42735</v>
      </c>
      <c r="D5155">
        <v>2016</v>
      </c>
      <c r="E5155" t="s">
        <v>323</v>
      </c>
      <c r="F5155" s="35">
        <v>4842158</v>
      </c>
    </row>
    <row r="5156" spans="1:6" x14ac:dyDescent="0.25">
      <c r="A5156">
        <v>900413588</v>
      </c>
      <c r="B5156" t="s">
        <v>37</v>
      </c>
      <c r="C5156">
        <v>43100</v>
      </c>
      <c r="D5156">
        <v>2017</v>
      </c>
      <c r="E5156" t="s">
        <v>323</v>
      </c>
      <c r="F5156" s="35">
        <v>11839933</v>
      </c>
    </row>
    <row r="5157" spans="1:6" x14ac:dyDescent="0.25">
      <c r="A5157">
        <v>900521357</v>
      </c>
      <c r="B5157" t="s">
        <v>175</v>
      </c>
      <c r="C5157">
        <v>42735</v>
      </c>
      <c r="D5157">
        <v>2016</v>
      </c>
      <c r="E5157" t="s">
        <v>323</v>
      </c>
      <c r="F5157" s="35">
        <v>5525361</v>
      </c>
    </row>
    <row r="5158" spans="1:6" x14ac:dyDescent="0.25">
      <c r="A5158">
        <v>900521357</v>
      </c>
      <c r="B5158" t="s">
        <v>175</v>
      </c>
      <c r="C5158">
        <v>43100</v>
      </c>
      <c r="D5158">
        <v>2017</v>
      </c>
      <c r="E5158" t="s">
        <v>323</v>
      </c>
      <c r="F5158" s="35">
        <v>20897368</v>
      </c>
    </row>
    <row r="5159" spans="1:6" x14ac:dyDescent="0.25">
      <c r="A5159">
        <v>900535441</v>
      </c>
      <c r="B5159" t="s">
        <v>308</v>
      </c>
      <c r="C5159">
        <v>42735</v>
      </c>
      <c r="D5159">
        <v>2016</v>
      </c>
      <c r="E5159" t="s">
        <v>323</v>
      </c>
      <c r="F5159" s="35">
        <v>52526</v>
      </c>
    </row>
    <row r="5160" spans="1:6" x14ac:dyDescent="0.25">
      <c r="A5160">
        <v>900535441</v>
      </c>
      <c r="B5160" t="s">
        <v>308</v>
      </c>
      <c r="C5160">
        <v>43100</v>
      </c>
      <c r="D5160">
        <v>2017</v>
      </c>
      <c r="E5160" t="s">
        <v>323</v>
      </c>
      <c r="F5160" s="35">
        <v>96389</v>
      </c>
    </row>
    <row r="5161" spans="1:6" x14ac:dyDescent="0.25">
      <c r="A5161">
        <v>900668954</v>
      </c>
      <c r="B5161" t="s">
        <v>387</v>
      </c>
      <c r="C5161">
        <v>42735</v>
      </c>
      <c r="D5161">
        <v>2016</v>
      </c>
      <c r="E5161" t="s">
        <v>323</v>
      </c>
      <c r="F5161" s="35">
        <v>5881496</v>
      </c>
    </row>
    <row r="5162" spans="1:6" x14ac:dyDescent="0.25">
      <c r="A5162">
        <v>900668954</v>
      </c>
      <c r="B5162" t="s">
        <v>387</v>
      </c>
      <c r="C5162">
        <v>43100</v>
      </c>
      <c r="D5162">
        <v>2017</v>
      </c>
      <c r="E5162" t="s">
        <v>323</v>
      </c>
      <c r="F5162" s="35">
        <v>12171807</v>
      </c>
    </row>
    <row r="5163" spans="1:6" x14ac:dyDescent="0.25">
      <c r="A5163">
        <v>900749166</v>
      </c>
      <c r="B5163" t="s">
        <v>182</v>
      </c>
      <c r="C5163">
        <v>42735</v>
      </c>
      <c r="D5163">
        <v>2016</v>
      </c>
      <c r="E5163" t="s">
        <v>323</v>
      </c>
      <c r="F5163" s="35">
        <v>89599288</v>
      </c>
    </row>
    <row r="5164" spans="1:6" x14ac:dyDescent="0.25">
      <c r="A5164">
        <v>900749166</v>
      </c>
      <c r="B5164" t="s">
        <v>182</v>
      </c>
      <c r="C5164">
        <v>43100</v>
      </c>
      <c r="D5164">
        <v>2017</v>
      </c>
      <c r="E5164" t="s">
        <v>323</v>
      </c>
      <c r="F5164" s="35">
        <v>178398783</v>
      </c>
    </row>
    <row r="5165" spans="1:6" x14ac:dyDescent="0.25">
      <c r="A5165">
        <v>900797732</v>
      </c>
      <c r="B5165" t="s">
        <v>181</v>
      </c>
      <c r="C5165">
        <v>42735</v>
      </c>
      <c r="D5165">
        <v>2016</v>
      </c>
      <c r="E5165" t="s">
        <v>323</v>
      </c>
      <c r="F5165" s="35">
        <v>3945645</v>
      </c>
    </row>
    <row r="5166" spans="1:6" x14ac:dyDescent="0.25">
      <c r="A5166">
        <v>900797732</v>
      </c>
      <c r="B5166" t="s">
        <v>181</v>
      </c>
      <c r="C5166">
        <v>42369</v>
      </c>
      <c r="D5166">
        <v>2015</v>
      </c>
      <c r="E5166" t="s">
        <v>323</v>
      </c>
      <c r="F5166" s="35">
        <v>-3052366</v>
      </c>
    </row>
    <row r="5167" spans="1:6" x14ac:dyDescent="0.25">
      <c r="A5167">
        <v>900797732</v>
      </c>
      <c r="B5167" t="s">
        <v>181</v>
      </c>
      <c r="C5167">
        <v>43100</v>
      </c>
      <c r="D5167">
        <v>2017</v>
      </c>
      <c r="E5167" t="s">
        <v>323</v>
      </c>
      <c r="F5167" s="35">
        <v>-3413709</v>
      </c>
    </row>
    <row r="5168" spans="1:6" x14ac:dyDescent="0.25">
      <c r="A5168">
        <v>900818642</v>
      </c>
      <c r="B5168" t="s">
        <v>169</v>
      </c>
      <c r="C5168">
        <v>42735</v>
      </c>
      <c r="D5168">
        <v>2016</v>
      </c>
      <c r="E5168" t="s">
        <v>323</v>
      </c>
      <c r="F5168" s="35">
        <v>7176754</v>
      </c>
    </row>
    <row r="5169" spans="1:6" x14ac:dyDescent="0.25">
      <c r="A5169">
        <v>900818642</v>
      </c>
      <c r="B5169" t="s">
        <v>169</v>
      </c>
      <c r="C5169">
        <v>43100</v>
      </c>
      <c r="D5169">
        <v>2017</v>
      </c>
      <c r="E5169" t="s">
        <v>323</v>
      </c>
      <c r="F5169" s="35">
        <v>28528453</v>
      </c>
    </row>
    <row r="5170" spans="1:6" x14ac:dyDescent="0.25">
      <c r="A5170">
        <v>800014246</v>
      </c>
      <c r="B5170" t="s">
        <v>332</v>
      </c>
      <c r="C5170">
        <v>42735</v>
      </c>
      <c r="D5170">
        <v>2016</v>
      </c>
      <c r="E5170" t="s">
        <v>235</v>
      </c>
      <c r="F5170" s="35">
        <v>19634748</v>
      </c>
    </row>
    <row r="5171" spans="1:6" x14ac:dyDescent="0.25">
      <c r="A5171">
        <v>800014246</v>
      </c>
      <c r="B5171" t="s">
        <v>332</v>
      </c>
      <c r="C5171">
        <v>43100</v>
      </c>
      <c r="D5171">
        <v>2017</v>
      </c>
      <c r="E5171" t="s">
        <v>235</v>
      </c>
      <c r="F5171" s="35">
        <v>36644095</v>
      </c>
    </row>
    <row r="5172" spans="1:6" x14ac:dyDescent="0.25">
      <c r="A5172">
        <v>800093117</v>
      </c>
      <c r="B5172" t="s">
        <v>334</v>
      </c>
      <c r="C5172">
        <v>42735</v>
      </c>
      <c r="D5172">
        <v>2016</v>
      </c>
      <c r="E5172" t="s">
        <v>235</v>
      </c>
      <c r="F5172" s="35">
        <v>625078732</v>
      </c>
    </row>
    <row r="5173" spans="1:6" x14ac:dyDescent="0.25">
      <c r="A5173">
        <v>800093117</v>
      </c>
      <c r="B5173" t="s">
        <v>334</v>
      </c>
      <c r="C5173">
        <v>43100</v>
      </c>
      <c r="D5173">
        <v>2017</v>
      </c>
      <c r="E5173" t="s">
        <v>235</v>
      </c>
      <c r="F5173" s="35">
        <v>1201434440</v>
      </c>
    </row>
    <row r="5174" spans="1:6" x14ac:dyDescent="0.25">
      <c r="A5174">
        <v>800094968</v>
      </c>
      <c r="B5174" t="s">
        <v>336</v>
      </c>
      <c r="C5174">
        <v>42735</v>
      </c>
      <c r="D5174">
        <v>2016</v>
      </c>
      <c r="E5174" t="s">
        <v>235</v>
      </c>
      <c r="F5174" s="35">
        <v>167034896</v>
      </c>
    </row>
    <row r="5175" spans="1:6" x14ac:dyDescent="0.25">
      <c r="A5175">
        <v>800094968</v>
      </c>
      <c r="B5175" t="s">
        <v>336</v>
      </c>
      <c r="C5175">
        <v>43100</v>
      </c>
      <c r="D5175">
        <v>2017</v>
      </c>
      <c r="E5175" t="s">
        <v>235</v>
      </c>
      <c r="F5175" s="35">
        <v>355656061</v>
      </c>
    </row>
    <row r="5176" spans="1:6" x14ac:dyDescent="0.25">
      <c r="A5176">
        <v>800095951</v>
      </c>
      <c r="B5176" t="s">
        <v>338</v>
      </c>
      <c r="C5176">
        <v>42735</v>
      </c>
      <c r="D5176">
        <v>2016</v>
      </c>
      <c r="E5176" t="s">
        <v>235</v>
      </c>
      <c r="F5176" s="35">
        <v>4949621</v>
      </c>
    </row>
    <row r="5177" spans="1:6" x14ac:dyDescent="0.25">
      <c r="A5177">
        <v>800095951</v>
      </c>
      <c r="B5177" t="s">
        <v>338</v>
      </c>
      <c r="C5177">
        <v>43100</v>
      </c>
      <c r="D5177">
        <v>2017</v>
      </c>
      <c r="E5177" t="s">
        <v>235</v>
      </c>
      <c r="F5177" s="35">
        <v>12160688</v>
      </c>
    </row>
    <row r="5178" spans="1:6" x14ac:dyDescent="0.25">
      <c r="A5178">
        <v>800140959</v>
      </c>
      <c r="B5178" t="s">
        <v>340</v>
      </c>
      <c r="C5178">
        <v>42735</v>
      </c>
      <c r="D5178">
        <v>2016</v>
      </c>
      <c r="E5178" t="s">
        <v>235</v>
      </c>
      <c r="F5178" s="35">
        <v>34613504</v>
      </c>
    </row>
    <row r="5179" spans="1:6" x14ac:dyDescent="0.25">
      <c r="A5179">
        <v>800140959</v>
      </c>
      <c r="B5179" t="s">
        <v>340</v>
      </c>
      <c r="C5179">
        <v>43100</v>
      </c>
      <c r="D5179">
        <v>2017</v>
      </c>
      <c r="E5179" t="s">
        <v>235</v>
      </c>
      <c r="F5179" s="35">
        <v>59179216</v>
      </c>
    </row>
    <row r="5180" spans="1:6" x14ac:dyDescent="0.25">
      <c r="A5180">
        <v>800173155</v>
      </c>
      <c r="B5180" t="s">
        <v>341</v>
      </c>
      <c r="C5180">
        <v>42735</v>
      </c>
      <c r="D5180">
        <v>2016</v>
      </c>
      <c r="E5180" t="s">
        <v>235</v>
      </c>
      <c r="F5180" s="35">
        <v>90477073</v>
      </c>
    </row>
    <row r="5181" spans="1:6" x14ac:dyDescent="0.25">
      <c r="A5181">
        <v>800173155</v>
      </c>
      <c r="B5181" t="s">
        <v>341</v>
      </c>
      <c r="C5181">
        <v>42369</v>
      </c>
      <c r="D5181">
        <v>2015</v>
      </c>
      <c r="E5181" t="s">
        <v>235</v>
      </c>
      <c r="F5181" s="35">
        <v>109027818</v>
      </c>
    </row>
    <row r="5182" spans="1:6" x14ac:dyDescent="0.25">
      <c r="A5182">
        <v>800173155</v>
      </c>
      <c r="B5182" t="s">
        <v>341</v>
      </c>
      <c r="C5182">
        <v>43100</v>
      </c>
      <c r="D5182">
        <v>2017</v>
      </c>
      <c r="E5182" t="s">
        <v>235</v>
      </c>
      <c r="F5182" s="35">
        <v>391934146</v>
      </c>
    </row>
    <row r="5183" spans="1:6" x14ac:dyDescent="0.25">
      <c r="A5183">
        <v>800182330</v>
      </c>
      <c r="B5183" t="s">
        <v>342</v>
      </c>
      <c r="C5183">
        <v>42735</v>
      </c>
      <c r="D5183">
        <v>2016</v>
      </c>
      <c r="E5183" t="s">
        <v>235</v>
      </c>
      <c r="F5183" s="35">
        <v>339646757</v>
      </c>
    </row>
    <row r="5184" spans="1:6" x14ac:dyDescent="0.25">
      <c r="A5184">
        <v>800182330</v>
      </c>
      <c r="B5184" t="s">
        <v>342</v>
      </c>
      <c r="C5184">
        <v>43100</v>
      </c>
      <c r="D5184">
        <v>2017</v>
      </c>
      <c r="E5184" t="s">
        <v>235</v>
      </c>
      <c r="F5184" s="35">
        <v>582986863</v>
      </c>
    </row>
    <row r="5185" spans="1:6" x14ac:dyDescent="0.25">
      <c r="A5185">
        <v>800185295</v>
      </c>
      <c r="B5185" t="s">
        <v>344</v>
      </c>
      <c r="C5185">
        <v>42735</v>
      </c>
      <c r="D5185">
        <v>2016</v>
      </c>
      <c r="E5185" t="s">
        <v>235</v>
      </c>
      <c r="F5185" s="35">
        <v>1290731128</v>
      </c>
    </row>
    <row r="5186" spans="1:6" x14ac:dyDescent="0.25">
      <c r="A5186">
        <v>800185295</v>
      </c>
      <c r="B5186" t="s">
        <v>344</v>
      </c>
      <c r="C5186">
        <v>42369</v>
      </c>
      <c r="D5186">
        <v>2015</v>
      </c>
      <c r="E5186" t="s">
        <v>235</v>
      </c>
      <c r="F5186" s="35">
        <v>1098419460</v>
      </c>
    </row>
    <row r="5187" spans="1:6" x14ac:dyDescent="0.25">
      <c r="A5187">
        <v>800185295</v>
      </c>
      <c r="B5187" t="s">
        <v>344</v>
      </c>
      <c r="C5187">
        <v>43100</v>
      </c>
      <c r="D5187">
        <v>2017</v>
      </c>
      <c r="E5187" t="s">
        <v>235</v>
      </c>
      <c r="F5187" s="35">
        <v>2788653747</v>
      </c>
    </row>
    <row r="5188" spans="1:6" x14ac:dyDescent="0.25">
      <c r="A5188">
        <v>800200598</v>
      </c>
      <c r="B5188" t="s">
        <v>345</v>
      </c>
      <c r="C5188">
        <v>42735</v>
      </c>
      <c r="D5188">
        <v>2016</v>
      </c>
      <c r="E5188" t="s">
        <v>235</v>
      </c>
      <c r="F5188" s="35">
        <v>213121500</v>
      </c>
    </row>
    <row r="5189" spans="1:6" x14ac:dyDescent="0.25">
      <c r="A5189">
        <v>800200598</v>
      </c>
      <c r="B5189" t="s">
        <v>345</v>
      </c>
      <c r="C5189">
        <v>43100</v>
      </c>
      <c r="D5189">
        <v>2017</v>
      </c>
      <c r="E5189" t="s">
        <v>235</v>
      </c>
      <c r="F5189" s="35">
        <v>364572219</v>
      </c>
    </row>
    <row r="5190" spans="1:6" x14ac:dyDescent="0.25">
      <c r="A5190">
        <v>800208146</v>
      </c>
      <c r="B5190" t="s">
        <v>346</v>
      </c>
      <c r="C5190">
        <v>42735</v>
      </c>
      <c r="D5190">
        <v>2016</v>
      </c>
      <c r="E5190" t="s">
        <v>235</v>
      </c>
      <c r="F5190" s="35">
        <v>47768773</v>
      </c>
    </row>
    <row r="5191" spans="1:6" x14ac:dyDescent="0.25">
      <c r="A5191">
        <v>800208146</v>
      </c>
      <c r="B5191" t="s">
        <v>346</v>
      </c>
      <c r="C5191">
        <v>43100</v>
      </c>
      <c r="D5191">
        <v>2017</v>
      </c>
      <c r="E5191" t="s">
        <v>235</v>
      </c>
      <c r="F5191" s="35">
        <v>99415729</v>
      </c>
    </row>
    <row r="5192" spans="1:6" x14ac:dyDescent="0.25">
      <c r="A5192">
        <v>800233881</v>
      </c>
      <c r="B5192" t="s">
        <v>161</v>
      </c>
      <c r="C5192">
        <v>42735</v>
      </c>
      <c r="D5192">
        <v>2016</v>
      </c>
      <c r="E5192" t="s">
        <v>235</v>
      </c>
      <c r="F5192" s="35">
        <v>25984799</v>
      </c>
    </row>
    <row r="5193" spans="1:6" x14ac:dyDescent="0.25">
      <c r="A5193">
        <v>800233881</v>
      </c>
      <c r="B5193" t="s">
        <v>161</v>
      </c>
      <c r="C5193">
        <v>43100</v>
      </c>
      <c r="D5193">
        <v>2017</v>
      </c>
      <c r="E5193" t="s">
        <v>235</v>
      </c>
      <c r="F5193" s="35">
        <v>48331233</v>
      </c>
    </row>
    <row r="5194" spans="1:6" x14ac:dyDescent="0.25">
      <c r="A5194">
        <v>800240724</v>
      </c>
      <c r="B5194" t="s">
        <v>348</v>
      </c>
      <c r="C5194">
        <v>42735</v>
      </c>
      <c r="D5194">
        <v>2016</v>
      </c>
      <c r="E5194" t="s">
        <v>235</v>
      </c>
      <c r="F5194" s="35">
        <v>273450338</v>
      </c>
    </row>
    <row r="5195" spans="1:6" x14ac:dyDescent="0.25">
      <c r="A5195">
        <v>800240724</v>
      </c>
      <c r="B5195" t="s">
        <v>348</v>
      </c>
      <c r="C5195">
        <v>43100</v>
      </c>
      <c r="D5195">
        <v>2017</v>
      </c>
      <c r="E5195" t="s">
        <v>235</v>
      </c>
      <c r="F5195" s="35">
        <v>527961514</v>
      </c>
    </row>
    <row r="5196" spans="1:6" x14ac:dyDescent="0.25">
      <c r="A5196">
        <v>811032292</v>
      </c>
      <c r="B5196" t="s">
        <v>349</v>
      </c>
      <c r="C5196">
        <v>42735</v>
      </c>
      <c r="D5196">
        <v>2016</v>
      </c>
      <c r="E5196" t="s">
        <v>235</v>
      </c>
      <c r="F5196" s="35">
        <v>414148476</v>
      </c>
    </row>
    <row r="5197" spans="1:6" x14ac:dyDescent="0.25">
      <c r="A5197">
        <v>811032292</v>
      </c>
      <c r="B5197" t="s">
        <v>349</v>
      </c>
      <c r="C5197">
        <v>43100</v>
      </c>
      <c r="D5197">
        <v>2017</v>
      </c>
      <c r="E5197" t="s">
        <v>235</v>
      </c>
      <c r="F5197" s="35">
        <v>951427815</v>
      </c>
    </row>
    <row r="5198" spans="1:6" x14ac:dyDescent="0.25">
      <c r="A5198">
        <v>830023542</v>
      </c>
      <c r="B5198" t="s">
        <v>146</v>
      </c>
      <c r="C5198">
        <v>42735</v>
      </c>
      <c r="D5198">
        <v>2016</v>
      </c>
      <c r="E5198" t="s">
        <v>235</v>
      </c>
      <c r="F5198" s="35">
        <v>22766333</v>
      </c>
    </row>
    <row r="5199" spans="1:6" x14ac:dyDescent="0.25">
      <c r="A5199">
        <v>830023542</v>
      </c>
      <c r="B5199" t="s">
        <v>146</v>
      </c>
      <c r="C5199">
        <v>42369</v>
      </c>
      <c r="D5199">
        <v>2015</v>
      </c>
      <c r="E5199" t="s">
        <v>235</v>
      </c>
      <c r="F5199" s="35">
        <v>18613398</v>
      </c>
    </row>
    <row r="5200" spans="1:6" x14ac:dyDescent="0.25">
      <c r="A5200">
        <v>830023542</v>
      </c>
      <c r="B5200" t="s">
        <v>146</v>
      </c>
      <c r="C5200">
        <v>43100</v>
      </c>
      <c r="D5200">
        <v>2017</v>
      </c>
      <c r="E5200" t="s">
        <v>235</v>
      </c>
      <c r="F5200" s="35">
        <v>39584122</v>
      </c>
    </row>
    <row r="5201" spans="1:6" x14ac:dyDescent="0.25">
      <c r="A5201">
        <v>830058272</v>
      </c>
      <c r="B5201" t="s">
        <v>352</v>
      </c>
      <c r="C5201">
        <v>42735</v>
      </c>
      <c r="D5201">
        <v>2016</v>
      </c>
      <c r="E5201" t="s">
        <v>235</v>
      </c>
      <c r="F5201" s="35">
        <v>18564237</v>
      </c>
    </row>
    <row r="5202" spans="1:6" x14ac:dyDescent="0.25">
      <c r="A5202">
        <v>830058272</v>
      </c>
      <c r="B5202" t="s">
        <v>352</v>
      </c>
      <c r="C5202">
        <v>42369</v>
      </c>
      <c r="D5202">
        <v>2015</v>
      </c>
      <c r="E5202" t="s">
        <v>235</v>
      </c>
      <c r="F5202" s="35">
        <v>15500781</v>
      </c>
    </row>
    <row r="5203" spans="1:6" x14ac:dyDescent="0.25">
      <c r="A5203">
        <v>830058272</v>
      </c>
      <c r="B5203" t="s">
        <v>352</v>
      </c>
      <c r="C5203">
        <v>43100</v>
      </c>
      <c r="D5203">
        <v>2017</v>
      </c>
      <c r="E5203" t="s">
        <v>235</v>
      </c>
      <c r="F5203" s="35">
        <v>35539013</v>
      </c>
    </row>
    <row r="5204" spans="1:6" x14ac:dyDescent="0.25">
      <c r="A5204">
        <v>830094920</v>
      </c>
      <c r="B5204" t="s">
        <v>350</v>
      </c>
      <c r="C5204">
        <v>42735</v>
      </c>
      <c r="D5204">
        <v>2016</v>
      </c>
      <c r="E5204" t="s">
        <v>235</v>
      </c>
      <c r="F5204" s="35">
        <v>1052809</v>
      </c>
    </row>
    <row r="5205" spans="1:6" x14ac:dyDescent="0.25">
      <c r="A5205">
        <v>830094920</v>
      </c>
      <c r="B5205" t="s">
        <v>350</v>
      </c>
      <c r="C5205">
        <v>43100</v>
      </c>
      <c r="D5205">
        <v>2017</v>
      </c>
      <c r="E5205" t="s">
        <v>235</v>
      </c>
      <c r="F5205" s="35">
        <v>6659455</v>
      </c>
    </row>
    <row r="5206" spans="1:6" x14ac:dyDescent="0.25">
      <c r="A5206">
        <v>830124992</v>
      </c>
      <c r="B5206" t="s">
        <v>357</v>
      </c>
      <c r="C5206">
        <v>42735</v>
      </c>
      <c r="D5206">
        <v>2016</v>
      </c>
      <c r="E5206" t="s">
        <v>235</v>
      </c>
      <c r="F5206" s="35">
        <v>12267</v>
      </c>
    </row>
    <row r="5207" spans="1:6" x14ac:dyDescent="0.25">
      <c r="A5207">
        <v>830124992</v>
      </c>
      <c r="B5207" t="s">
        <v>357</v>
      </c>
      <c r="C5207">
        <v>42369</v>
      </c>
      <c r="D5207">
        <v>2015</v>
      </c>
      <c r="E5207" t="s">
        <v>235</v>
      </c>
      <c r="F5207" s="35">
        <v>89284</v>
      </c>
    </row>
    <row r="5208" spans="1:6" x14ac:dyDescent="0.25">
      <c r="A5208">
        <v>830124992</v>
      </c>
      <c r="B5208" t="s">
        <v>357</v>
      </c>
      <c r="C5208">
        <v>43100</v>
      </c>
      <c r="D5208">
        <v>2017</v>
      </c>
      <c r="E5208" t="s">
        <v>235</v>
      </c>
      <c r="F5208" s="35">
        <v>12267</v>
      </c>
    </row>
    <row r="5209" spans="1:6" x14ac:dyDescent="0.25">
      <c r="A5209">
        <v>860000656</v>
      </c>
      <c r="B5209" t="s">
        <v>221</v>
      </c>
      <c r="C5209">
        <v>42735</v>
      </c>
      <c r="D5209">
        <v>2016</v>
      </c>
      <c r="E5209" t="s">
        <v>235</v>
      </c>
      <c r="F5209" s="35">
        <v>13965205</v>
      </c>
    </row>
    <row r="5210" spans="1:6" x14ac:dyDescent="0.25">
      <c r="A5210">
        <v>860000656</v>
      </c>
      <c r="B5210" t="s">
        <v>221</v>
      </c>
      <c r="C5210">
        <v>42369</v>
      </c>
      <c r="D5210">
        <v>2015</v>
      </c>
      <c r="E5210" t="s">
        <v>235</v>
      </c>
      <c r="F5210" s="35">
        <v>15489313</v>
      </c>
    </row>
    <row r="5211" spans="1:6" x14ac:dyDescent="0.25">
      <c r="A5211">
        <v>860000656</v>
      </c>
      <c r="B5211" t="s">
        <v>221</v>
      </c>
      <c r="C5211">
        <v>43100</v>
      </c>
      <c r="D5211">
        <v>2017</v>
      </c>
      <c r="E5211" t="s">
        <v>235</v>
      </c>
      <c r="F5211" s="35">
        <v>23101567</v>
      </c>
    </row>
    <row r="5212" spans="1:6" x14ac:dyDescent="0.25">
      <c r="A5212">
        <v>860001986</v>
      </c>
      <c r="B5212" t="s">
        <v>293</v>
      </c>
      <c r="C5212">
        <v>42735</v>
      </c>
      <c r="D5212">
        <v>2016</v>
      </c>
      <c r="E5212" t="s">
        <v>235</v>
      </c>
      <c r="F5212" s="35">
        <v>2864454</v>
      </c>
    </row>
    <row r="5213" spans="1:6" x14ac:dyDescent="0.25">
      <c r="A5213">
        <v>860001986</v>
      </c>
      <c r="B5213" t="s">
        <v>293</v>
      </c>
      <c r="C5213">
        <v>43100</v>
      </c>
      <c r="D5213">
        <v>2017</v>
      </c>
      <c r="E5213" t="s">
        <v>235</v>
      </c>
      <c r="F5213" s="35">
        <v>20555300</v>
      </c>
    </row>
    <row r="5214" spans="1:6" x14ac:dyDescent="0.25">
      <c r="A5214">
        <v>860002837</v>
      </c>
      <c r="B5214" t="s">
        <v>227</v>
      </c>
      <c r="C5214">
        <v>42735</v>
      </c>
      <c r="D5214">
        <v>2016</v>
      </c>
      <c r="E5214" t="s">
        <v>235</v>
      </c>
      <c r="F5214" s="35">
        <v>89353998</v>
      </c>
    </row>
    <row r="5215" spans="1:6" x14ac:dyDescent="0.25">
      <c r="A5215">
        <v>860002837</v>
      </c>
      <c r="B5215" t="s">
        <v>227</v>
      </c>
      <c r="C5215">
        <v>42369</v>
      </c>
      <c r="D5215">
        <v>2015</v>
      </c>
      <c r="E5215" t="s">
        <v>235</v>
      </c>
      <c r="F5215" s="35">
        <v>56701178</v>
      </c>
    </row>
    <row r="5216" spans="1:6" x14ac:dyDescent="0.25">
      <c r="A5216">
        <v>860002837</v>
      </c>
      <c r="B5216" t="s">
        <v>227</v>
      </c>
      <c r="C5216">
        <v>43100</v>
      </c>
      <c r="D5216">
        <v>2017</v>
      </c>
      <c r="E5216" t="s">
        <v>235</v>
      </c>
      <c r="F5216" s="35">
        <v>204638215</v>
      </c>
    </row>
    <row r="5217" spans="1:6" x14ac:dyDescent="0.25">
      <c r="A5217">
        <v>860014285</v>
      </c>
      <c r="B5217" t="s">
        <v>356</v>
      </c>
      <c r="C5217">
        <v>42735</v>
      </c>
      <c r="D5217">
        <v>2016</v>
      </c>
      <c r="E5217" t="s">
        <v>235</v>
      </c>
      <c r="F5217" s="35">
        <v>425258</v>
      </c>
    </row>
    <row r="5218" spans="1:6" x14ac:dyDescent="0.25">
      <c r="A5218">
        <v>860014285</v>
      </c>
      <c r="B5218" t="s">
        <v>356</v>
      </c>
      <c r="C5218">
        <v>43100</v>
      </c>
      <c r="D5218">
        <v>2017</v>
      </c>
      <c r="E5218" t="s">
        <v>235</v>
      </c>
      <c r="F5218" s="35">
        <v>1031299</v>
      </c>
    </row>
    <row r="5219" spans="1:6" x14ac:dyDescent="0.25">
      <c r="A5219">
        <v>860031361</v>
      </c>
      <c r="B5219" t="s">
        <v>297</v>
      </c>
      <c r="C5219">
        <v>42735</v>
      </c>
      <c r="D5219">
        <v>2016</v>
      </c>
      <c r="E5219" t="s">
        <v>235</v>
      </c>
      <c r="F5219" s="35">
        <v>170534</v>
      </c>
    </row>
    <row r="5220" spans="1:6" x14ac:dyDescent="0.25">
      <c r="A5220">
        <v>860031361</v>
      </c>
      <c r="B5220" t="s">
        <v>297</v>
      </c>
      <c r="C5220">
        <v>43100</v>
      </c>
      <c r="D5220">
        <v>2017</v>
      </c>
      <c r="E5220" t="s">
        <v>235</v>
      </c>
      <c r="F5220" s="35">
        <v>1259611</v>
      </c>
    </row>
    <row r="5221" spans="1:6" x14ac:dyDescent="0.25">
      <c r="A5221">
        <v>860058070</v>
      </c>
      <c r="B5221" t="s">
        <v>364</v>
      </c>
      <c r="C5221">
        <v>42735</v>
      </c>
      <c r="D5221">
        <v>2016</v>
      </c>
      <c r="E5221" t="s">
        <v>235</v>
      </c>
      <c r="F5221" s="35">
        <v>335202475</v>
      </c>
    </row>
    <row r="5222" spans="1:6" x14ac:dyDescent="0.25">
      <c r="A5222">
        <v>860058070</v>
      </c>
      <c r="B5222" t="s">
        <v>364</v>
      </c>
      <c r="C5222">
        <v>42369</v>
      </c>
      <c r="D5222">
        <v>2015</v>
      </c>
      <c r="E5222" t="s">
        <v>235</v>
      </c>
      <c r="F5222" s="35">
        <v>290329084</v>
      </c>
    </row>
    <row r="5223" spans="1:6" x14ac:dyDescent="0.25">
      <c r="A5223">
        <v>860058070</v>
      </c>
      <c r="B5223" t="s">
        <v>364</v>
      </c>
      <c r="C5223">
        <v>43100</v>
      </c>
      <c r="D5223">
        <v>2017</v>
      </c>
      <c r="E5223" t="s">
        <v>235</v>
      </c>
      <c r="F5223" s="35">
        <v>1146009682</v>
      </c>
    </row>
    <row r="5224" spans="1:6" x14ac:dyDescent="0.25">
      <c r="A5224">
        <v>860067697</v>
      </c>
      <c r="B5224" t="s">
        <v>359</v>
      </c>
      <c r="C5224">
        <v>42735</v>
      </c>
      <c r="D5224">
        <v>2016</v>
      </c>
      <c r="E5224" t="s">
        <v>235</v>
      </c>
      <c r="F5224" s="35">
        <v>2069513</v>
      </c>
    </row>
    <row r="5225" spans="1:6" x14ac:dyDescent="0.25">
      <c r="A5225">
        <v>860067697</v>
      </c>
      <c r="B5225" t="s">
        <v>359</v>
      </c>
      <c r="C5225">
        <v>43100</v>
      </c>
      <c r="D5225">
        <v>2017</v>
      </c>
      <c r="E5225" t="s">
        <v>235</v>
      </c>
      <c r="F5225" s="35">
        <v>3207211</v>
      </c>
    </row>
    <row r="5226" spans="1:6" x14ac:dyDescent="0.25">
      <c r="A5226">
        <v>860354402</v>
      </c>
      <c r="B5226" t="s">
        <v>295</v>
      </c>
      <c r="C5226">
        <v>42735</v>
      </c>
      <c r="D5226">
        <v>2016</v>
      </c>
      <c r="E5226" t="s">
        <v>235</v>
      </c>
      <c r="F5226" s="35">
        <v>2956936</v>
      </c>
    </row>
    <row r="5227" spans="1:6" x14ac:dyDescent="0.25">
      <c r="A5227">
        <v>860354402</v>
      </c>
      <c r="B5227" t="s">
        <v>295</v>
      </c>
      <c r="C5227">
        <v>43100</v>
      </c>
      <c r="D5227">
        <v>2017</v>
      </c>
      <c r="E5227" t="s">
        <v>235</v>
      </c>
      <c r="F5227" s="35">
        <v>12217547</v>
      </c>
    </row>
    <row r="5228" spans="1:6" x14ac:dyDescent="0.25">
      <c r="A5228">
        <v>860510628</v>
      </c>
      <c r="B5228" t="s">
        <v>373</v>
      </c>
      <c r="C5228">
        <v>42735</v>
      </c>
      <c r="D5228">
        <v>2016</v>
      </c>
      <c r="E5228" t="s">
        <v>235</v>
      </c>
      <c r="F5228" s="35">
        <v>157820</v>
      </c>
    </row>
    <row r="5229" spans="1:6" x14ac:dyDescent="0.25">
      <c r="A5229">
        <v>860510628</v>
      </c>
      <c r="B5229" t="s">
        <v>373</v>
      </c>
      <c r="C5229">
        <v>42369</v>
      </c>
      <c r="D5229">
        <v>2015</v>
      </c>
      <c r="E5229" t="s">
        <v>235</v>
      </c>
      <c r="F5229" s="35">
        <v>279182</v>
      </c>
    </row>
    <row r="5230" spans="1:6" x14ac:dyDescent="0.25">
      <c r="A5230">
        <v>860510628</v>
      </c>
      <c r="B5230" t="s">
        <v>373</v>
      </c>
      <c r="C5230">
        <v>43100</v>
      </c>
      <c r="D5230">
        <v>2017</v>
      </c>
      <c r="E5230" t="s">
        <v>235</v>
      </c>
      <c r="F5230" s="35">
        <v>157820</v>
      </c>
    </row>
    <row r="5231" spans="1:6" x14ac:dyDescent="0.25">
      <c r="A5231">
        <v>860515523</v>
      </c>
      <c r="B5231" t="s">
        <v>231</v>
      </c>
      <c r="C5231">
        <v>42735</v>
      </c>
      <c r="D5231">
        <v>2016</v>
      </c>
      <c r="E5231" t="s">
        <v>235</v>
      </c>
      <c r="F5231" s="35">
        <v>1109857</v>
      </c>
    </row>
    <row r="5232" spans="1:6" x14ac:dyDescent="0.25">
      <c r="A5232">
        <v>860515523</v>
      </c>
      <c r="B5232" t="s">
        <v>231</v>
      </c>
      <c r="C5232">
        <v>42369</v>
      </c>
      <c r="D5232">
        <v>2015</v>
      </c>
      <c r="E5232" t="s">
        <v>235</v>
      </c>
      <c r="F5232" s="35">
        <v>5391470</v>
      </c>
    </row>
    <row r="5233" spans="1:6" x14ac:dyDescent="0.25">
      <c r="A5233">
        <v>860515523</v>
      </c>
      <c r="B5233" t="s">
        <v>231</v>
      </c>
      <c r="C5233">
        <v>43100</v>
      </c>
      <c r="D5233">
        <v>2017</v>
      </c>
      <c r="E5233" t="s">
        <v>235</v>
      </c>
      <c r="F5233" s="35">
        <v>5986361</v>
      </c>
    </row>
    <row r="5234" spans="1:6" x14ac:dyDescent="0.25">
      <c r="A5234">
        <v>860527800</v>
      </c>
      <c r="B5234" t="s">
        <v>296</v>
      </c>
      <c r="C5234">
        <v>42735</v>
      </c>
      <c r="D5234">
        <v>2016</v>
      </c>
      <c r="E5234" t="s">
        <v>235</v>
      </c>
      <c r="F5234" s="35">
        <v>52546006</v>
      </c>
    </row>
    <row r="5235" spans="1:6" x14ac:dyDescent="0.25">
      <c r="A5235">
        <v>860527800</v>
      </c>
      <c r="B5235" t="s">
        <v>296</v>
      </c>
      <c r="C5235">
        <v>43100</v>
      </c>
      <c r="D5235">
        <v>2017</v>
      </c>
      <c r="E5235" t="s">
        <v>235</v>
      </c>
      <c r="F5235" s="35">
        <v>87951058</v>
      </c>
    </row>
    <row r="5236" spans="1:6" x14ac:dyDescent="0.25">
      <c r="A5236">
        <v>860532790</v>
      </c>
      <c r="B5236" t="s">
        <v>374</v>
      </c>
      <c r="C5236">
        <v>42735</v>
      </c>
      <c r="D5236">
        <v>2016</v>
      </c>
      <c r="E5236" t="s">
        <v>235</v>
      </c>
      <c r="F5236" s="35">
        <v>3030471</v>
      </c>
    </row>
    <row r="5237" spans="1:6" x14ac:dyDescent="0.25">
      <c r="A5237">
        <v>860532790</v>
      </c>
      <c r="B5237" t="s">
        <v>374</v>
      </c>
      <c r="C5237">
        <v>43100</v>
      </c>
      <c r="D5237">
        <v>2017</v>
      </c>
      <c r="E5237" t="s">
        <v>235</v>
      </c>
      <c r="F5237" s="35">
        <v>6027646</v>
      </c>
    </row>
    <row r="5238" spans="1:6" x14ac:dyDescent="0.25">
      <c r="A5238">
        <v>890205645</v>
      </c>
      <c r="B5238" t="s">
        <v>166</v>
      </c>
      <c r="C5238">
        <v>42735</v>
      </c>
      <c r="D5238">
        <v>2016</v>
      </c>
      <c r="E5238" t="s">
        <v>235</v>
      </c>
      <c r="F5238" s="35">
        <v>297709091</v>
      </c>
    </row>
    <row r="5239" spans="1:6" x14ac:dyDescent="0.25">
      <c r="A5239">
        <v>890205645</v>
      </c>
      <c r="B5239" t="s">
        <v>166</v>
      </c>
      <c r="C5239">
        <v>43100</v>
      </c>
      <c r="D5239">
        <v>2017</v>
      </c>
      <c r="E5239" t="s">
        <v>235</v>
      </c>
      <c r="F5239" s="35">
        <v>737867886</v>
      </c>
    </row>
    <row r="5240" spans="1:6" x14ac:dyDescent="0.25">
      <c r="A5240">
        <v>890312765</v>
      </c>
      <c r="B5240" t="s">
        <v>363</v>
      </c>
      <c r="C5240">
        <v>42735</v>
      </c>
      <c r="D5240">
        <v>2016</v>
      </c>
      <c r="E5240" t="s">
        <v>235</v>
      </c>
      <c r="F5240" s="35">
        <v>7662839</v>
      </c>
    </row>
    <row r="5241" spans="1:6" x14ac:dyDescent="0.25">
      <c r="A5241">
        <v>890312765</v>
      </c>
      <c r="B5241" t="s">
        <v>363</v>
      </c>
      <c r="C5241">
        <v>43100</v>
      </c>
      <c r="D5241">
        <v>2017</v>
      </c>
      <c r="E5241" t="s">
        <v>235</v>
      </c>
      <c r="F5241" s="35">
        <v>13071854</v>
      </c>
    </row>
    <row r="5242" spans="1:6" x14ac:dyDescent="0.25">
      <c r="A5242">
        <v>890806999</v>
      </c>
      <c r="B5242" t="s">
        <v>366</v>
      </c>
      <c r="C5242">
        <v>42735</v>
      </c>
      <c r="D5242">
        <v>2016</v>
      </c>
      <c r="E5242" t="s">
        <v>235</v>
      </c>
      <c r="F5242" s="35">
        <v>20539016</v>
      </c>
    </row>
    <row r="5243" spans="1:6" x14ac:dyDescent="0.25">
      <c r="A5243">
        <v>890806999</v>
      </c>
      <c r="B5243" t="s">
        <v>366</v>
      </c>
      <c r="C5243">
        <v>43100</v>
      </c>
      <c r="D5243">
        <v>2017</v>
      </c>
      <c r="E5243" t="s">
        <v>235</v>
      </c>
      <c r="F5243" s="35">
        <v>41790254</v>
      </c>
    </row>
    <row r="5244" spans="1:6" x14ac:dyDescent="0.25">
      <c r="A5244">
        <v>890903035</v>
      </c>
      <c r="B5244" t="s">
        <v>369</v>
      </c>
      <c r="C5244">
        <v>42735</v>
      </c>
      <c r="D5244">
        <v>2016</v>
      </c>
      <c r="E5244" t="s">
        <v>235</v>
      </c>
      <c r="F5244" s="35">
        <v>14465715</v>
      </c>
    </row>
    <row r="5245" spans="1:6" x14ac:dyDescent="0.25">
      <c r="A5245">
        <v>890903035</v>
      </c>
      <c r="B5245" t="s">
        <v>369</v>
      </c>
      <c r="C5245">
        <v>42369</v>
      </c>
      <c r="D5245">
        <v>2015</v>
      </c>
      <c r="E5245" t="s">
        <v>235</v>
      </c>
      <c r="F5245" s="35">
        <v>27359553</v>
      </c>
    </row>
    <row r="5246" spans="1:6" x14ac:dyDescent="0.25">
      <c r="A5246">
        <v>890903035</v>
      </c>
      <c r="B5246" t="s">
        <v>369</v>
      </c>
      <c r="C5246">
        <v>43100</v>
      </c>
      <c r="D5246">
        <v>2017</v>
      </c>
      <c r="E5246" t="s">
        <v>235</v>
      </c>
      <c r="F5246" s="35">
        <v>22415900</v>
      </c>
    </row>
    <row r="5247" spans="1:6" x14ac:dyDescent="0.25">
      <c r="A5247">
        <v>890903055</v>
      </c>
      <c r="B5247" t="s">
        <v>232</v>
      </c>
      <c r="C5247">
        <v>42735</v>
      </c>
      <c r="D5247">
        <v>2016</v>
      </c>
      <c r="E5247" t="s">
        <v>235</v>
      </c>
      <c r="F5247" s="35">
        <v>44028</v>
      </c>
    </row>
    <row r="5248" spans="1:6" x14ac:dyDescent="0.25">
      <c r="A5248">
        <v>890903055</v>
      </c>
      <c r="B5248" t="s">
        <v>232</v>
      </c>
      <c r="C5248">
        <v>42369</v>
      </c>
      <c r="D5248">
        <v>2015</v>
      </c>
      <c r="E5248" t="s">
        <v>235</v>
      </c>
      <c r="F5248" s="35">
        <v>64283</v>
      </c>
    </row>
    <row r="5249" spans="1:6" x14ac:dyDescent="0.25">
      <c r="A5249">
        <v>890903055</v>
      </c>
      <c r="B5249" t="s">
        <v>232</v>
      </c>
      <c r="C5249">
        <v>43100</v>
      </c>
      <c r="D5249">
        <v>2017</v>
      </c>
      <c r="E5249" t="s">
        <v>235</v>
      </c>
      <c r="F5249" s="35">
        <v>85399</v>
      </c>
    </row>
    <row r="5250" spans="1:6" x14ac:dyDescent="0.25">
      <c r="A5250">
        <v>890905022</v>
      </c>
      <c r="B5250" t="s">
        <v>370</v>
      </c>
      <c r="C5250">
        <v>42735</v>
      </c>
      <c r="D5250">
        <v>2016</v>
      </c>
      <c r="E5250" t="s">
        <v>235</v>
      </c>
      <c r="F5250" s="35">
        <v>8772541</v>
      </c>
    </row>
    <row r="5251" spans="1:6" x14ac:dyDescent="0.25">
      <c r="A5251">
        <v>890905022</v>
      </c>
      <c r="B5251" t="s">
        <v>370</v>
      </c>
      <c r="C5251">
        <v>42369</v>
      </c>
      <c r="D5251">
        <v>2015</v>
      </c>
      <c r="E5251" t="s">
        <v>235</v>
      </c>
      <c r="F5251" s="35">
        <v>5507736</v>
      </c>
    </row>
    <row r="5252" spans="1:6" x14ac:dyDescent="0.25">
      <c r="A5252">
        <v>890905022</v>
      </c>
      <c r="B5252" t="s">
        <v>370</v>
      </c>
      <c r="C5252">
        <v>43100</v>
      </c>
      <c r="D5252">
        <v>2017</v>
      </c>
      <c r="E5252" t="s">
        <v>235</v>
      </c>
      <c r="F5252" s="35">
        <v>19363103</v>
      </c>
    </row>
    <row r="5253" spans="1:6" x14ac:dyDescent="0.25">
      <c r="A5253">
        <v>890908901</v>
      </c>
      <c r="B5253" t="s">
        <v>372</v>
      </c>
      <c r="C5253">
        <v>42735</v>
      </c>
      <c r="D5253">
        <v>2016</v>
      </c>
      <c r="E5253" t="s">
        <v>235</v>
      </c>
      <c r="F5253" s="35">
        <v>5854293</v>
      </c>
    </row>
    <row r="5254" spans="1:6" x14ac:dyDescent="0.25">
      <c r="A5254">
        <v>890908901</v>
      </c>
      <c r="B5254" t="s">
        <v>372</v>
      </c>
      <c r="C5254">
        <v>42369</v>
      </c>
      <c r="D5254">
        <v>2015</v>
      </c>
      <c r="E5254" t="s">
        <v>235</v>
      </c>
      <c r="F5254" s="35">
        <v>5726332</v>
      </c>
    </row>
    <row r="5255" spans="1:6" x14ac:dyDescent="0.25">
      <c r="A5255">
        <v>890908901</v>
      </c>
      <c r="B5255" t="s">
        <v>372</v>
      </c>
      <c r="C5255">
        <v>43100</v>
      </c>
      <c r="D5255">
        <v>2017</v>
      </c>
      <c r="E5255" t="s">
        <v>235</v>
      </c>
      <c r="F5255" s="35">
        <v>11234284</v>
      </c>
    </row>
    <row r="5256" spans="1:6" x14ac:dyDescent="0.25">
      <c r="A5256">
        <v>890911431</v>
      </c>
      <c r="B5256" t="s">
        <v>378</v>
      </c>
      <c r="C5256">
        <v>42735</v>
      </c>
      <c r="D5256">
        <v>2016</v>
      </c>
      <c r="E5256" t="s">
        <v>235</v>
      </c>
      <c r="F5256" s="35">
        <v>29748201</v>
      </c>
    </row>
    <row r="5257" spans="1:6" x14ac:dyDescent="0.25">
      <c r="A5257">
        <v>890911431</v>
      </c>
      <c r="B5257" t="s">
        <v>378</v>
      </c>
      <c r="C5257">
        <v>43100</v>
      </c>
      <c r="D5257">
        <v>2017</v>
      </c>
      <c r="E5257" t="s">
        <v>235</v>
      </c>
      <c r="F5257" s="35">
        <v>57764315</v>
      </c>
    </row>
    <row r="5258" spans="1:6" x14ac:dyDescent="0.25">
      <c r="A5258">
        <v>890920656</v>
      </c>
      <c r="B5258" t="s">
        <v>302</v>
      </c>
      <c r="C5258">
        <v>42735</v>
      </c>
      <c r="D5258">
        <v>2016</v>
      </c>
      <c r="E5258" t="s">
        <v>235</v>
      </c>
      <c r="F5258" s="35">
        <v>300</v>
      </c>
    </row>
    <row r="5259" spans="1:6" x14ac:dyDescent="0.25">
      <c r="A5259">
        <v>890920656</v>
      </c>
      <c r="B5259" t="s">
        <v>302</v>
      </c>
      <c r="C5259">
        <v>43100</v>
      </c>
      <c r="D5259">
        <v>2017</v>
      </c>
      <c r="E5259" t="s">
        <v>235</v>
      </c>
      <c r="F5259" s="35">
        <v>300</v>
      </c>
    </row>
    <row r="5260" spans="1:6" x14ac:dyDescent="0.25">
      <c r="A5260">
        <v>890928186</v>
      </c>
      <c r="B5260" t="s">
        <v>303</v>
      </c>
      <c r="C5260">
        <v>42735</v>
      </c>
      <c r="D5260">
        <v>2016</v>
      </c>
      <c r="E5260" t="s">
        <v>235</v>
      </c>
      <c r="F5260" s="35">
        <v>2766518</v>
      </c>
    </row>
    <row r="5261" spans="1:6" x14ac:dyDescent="0.25">
      <c r="A5261">
        <v>890928186</v>
      </c>
      <c r="B5261" t="s">
        <v>303</v>
      </c>
      <c r="C5261">
        <v>43100</v>
      </c>
      <c r="D5261">
        <v>2017</v>
      </c>
      <c r="E5261" t="s">
        <v>235</v>
      </c>
      <c r="F5261" s="35">
        <v>6181675</v>
      </c>
    </row>
    <row r="5262" spans="1:6" x14ac:dyDescent="0.25">
      <c r="A5262">
        <v>890932424</v>
      </c>
      <c r="B5262" t="s">
        <v>379</v>
      </c>
      <c r="C5262">
        <v>42735</v>
      </c>
      <c r="D5262">
        <v>2016</v>
      </c>
      <c r="E5262" t="s">
        <v>235</v>
      </c>
      <c r="F5262" s="35">
        <v>12500623</v>
      </c>
    </row>
    <row r="5263" spans="1:6" x14ac:dyDescent="0.25">
      <c r="A5263">
        <v>890932424</v>
      </c>
      <c r="B5263" t="s">
        <v>379</v>
      </c>
      <c r="C5263">
        <v>43100</v>
      </c>
      <c r="D5263">
        <v>2017</v>
      </c>
      <c r="E5263" t="s">
        <v>235</v>
      </c>
      <c r="F5263" s="35">
        <v>37696954</v>
      </c>
    </row>
    <row r="5264" spans="1:6" x14ac:dyDescent="0.25">
      <c r="A5264">
        <v>890939355</v>
      </c>
      <c r="B5264" t="s">
        <v>35</v>
      </c>
      <c r="C5264">
        <v>42735</v>
      </c>
      <c r="D5264">
        <v>2016</v>
      </c>
      <c r="E5264" t="s">
        <v>235</v>
      </c>
      <c r="F5264" s="35">
        <v>2130616</v>
      </c>
    </row>
    <row r="5265" spans="1:6" x14ac:dyDescent="0.25">
      <c r="A5265">
        <v>890939355</v>
      </c>
      <c r="B5265" t="s">
        <v>35</v>
      </c>
      <c r="C5265">
        <v>42369</v>
      </c>
      <c r="D5265">
        <v>2015</v>
      </c>
      <c r="E5265" t="s">
        <v>235</v>
      </c>
      <c r="F5265" s="35">
        <v>14030272</v>
      </c>
    </row>
    <row r="5266" spans="1:6" x14ac:dyDescent="0.25">
      <c r="A5266">
        <v>890939355</v>
      </c>
      <c r="B5266" t="s">
        <v>35</v>
      </c>
      <c r="C5266">
        <v>43100</v>
      </c>
      <c r="D5266">
        <v>2017</v>
      </c>
      <c r="E5266" t="s">
        <v>235</v>
      </c>
      <c r="F5266" s="35">
        <v>2493446</v>
      </c>
    </row>
    <row r="5267" spans="1:6" x14ac:dyDescent="0.25">
      <c r="A5267">
        <v>890940026</v>
      </c>
      <c r="B5267" t="s">
        <v>304</v>
      </c>
      <c r="C5267">
        <v>42735</v>
      </c>
      <c r="D5267">
        <v>2016</v>
      </c>
      <c r="E5267" t="s">
        <v>235</v>
      </c>
      <c r="F5267" s="35">
        <v>1746481</v>
      </c>
    </row>
    <row r="5268" spans="1:6" x14ac:dyDescent="0.25">
      <c r="A5268">
        <v>890940026</v>
      </c>
      <c r="B5268" t="s">
        <v>304</v>
      </c>
      <c r="C5268">
        <v>43100</v>
      </c>
      <c r="D5268">
        <v>2017</v>
      </c>
      <c r="E5268" t="s">
        <v>235</v>
      </c>
      <c r="F5268" s="35">
        <v>4562774</v>
      </c>
    </row>
    <row r="5269" spans="1:6" x14ac:dyDescent="0.25">
      <c r="A5269">
        <v>900018975</v>
      </c>
      <c r="B5269" t="s">
        <v>376</v>
      </c>
      <c r="C5269">
        <v>42735</v>
      </c>
      <c r="D5269">
        <v>2016</v>
      </c>
      <c r="E5269" t="s">
        <v>235</v>
      </c>
      <c r="F5269" s="35">
        <v>41604395</v>
      </c>
    </row>
    <row r="5270" spans="1:6" x14ac:dyDescent="0.25">
      <c r="A5270">
        <v>900018975</v>
      </c>
      <c r="B5270" t="s">
        <v>376</v>
      </c>
      <c r="C5270">
        <v>42369</v>
      </c>
      <c r="D5270">
        <v>2015</v>
      </c>
      <c r="E5270" t="s">
        <v>235</v>
      </c>
      <c r="F5270" s="35">
        <v>12264649</v>
      </c>
    </row>
    <row r="5271" spans="1:6" x14ac:dyDescent="0.25">
      <c r="A5271">
        <v>900018975</v>
      </c>
      <c r="B5271" t="s">
        <v>376</v>
      </c>
      <c r="C5271">
        <v>43100</v>
      </c>
      <c r="D5271">
        <v>2017</v>
      </c>
      <c r="E5271" t="s">
        <v>235</v>
      </c>
      <c r="F5271" s="35">
        <v>90014095</v>
      </c>
    </row>
    <row r="5272" spans="1:6" x14ac:dyDescent="0.25">
      <c r="A5272">
        <v>900035722</v>
      </c>
      <c r="B5272" t="s">
        <v>298</v>
      </c>
      <c r="C5272">
        <v>42735</v>
      </c>
      <c r="D5272">
        <v>2016</v>
      </c>
      <c r="E5272" t="s">
        <v>235</v>
      </c>
      <c r="F5272" s="35">
        <v>74068286</v>
      </c>
    </row>
    <row r="5273" spans="1:6" x14ac:dyDescent="0.25">
      <c r="A5273">
        <v>900035722</v>
      </c>
      <c r="B5273" t="s">
        <v>298</v>
      </c>
      <c r="C5273">
        <v>43100</v>
      </c>
      <c r="D5273">
        <v>2017</v>
      </c>
      <c r="E5273" t="s">
        <v>235</v>
      </c>
      <c r="F5273" s="35">
        <v>127617880</v>
      </c>
    </row>
    <row r="5274" spans="1:6" x14ac:dyDescent="0.25">
      <c r="A5274">
        <v>900192242</v>
      </c>
      <c r="B5274" t="s">
        <v>381</v>
      </c>
      <c r="C5274">
        <v>42735</v>
      </c>
      <c r="D5274">
        <v>2016</v>
      </c>
      <c r="E5274" t="s">
        <v>235</v>
      </c>
      <c r="F5274" s="35">
        <v>9297458</v>
      </c>
    </row>
    <row r="5275" spans="1:6" x14ac:dyDescent="0.25">
      <c r="A5275">
        <v>900192242</v>
      </c>
      <c r="B5275" t="s">
        <v>381</v>
      </c>
      <c r="C5275">
        <v>42369</v>
      </c>
      <c r="D5275">
        <v>2015</v>
      </c>
      <c r="E5275" t="s">
        <v>235</v>
      </c>
      <c r="F5275" s="35">
        <v>8440327</v>
      </c>
    </row>
    <row r="5276" spans="1:6" x14ac:dyDescent="0.25">
      <c r="A5276">
        <v>900192242</v>
      </c>
      <c r="B5276" t="s">
        <v>381</v>
      </c>
      <c r="C5276">
        <v>42185</v>
      </c>
      <c r="D5276">
        <v>2015</v>
      </c>
      <c r="E5276" t="s">
        <v>235</v>
      </c>
      <c r="F5276" s="35">
        <v>12141626</v>
      </c>
    </row>
    <row r="5277" spans="1:6" x14ac:dyDescent="0.25">
      <c r="A5277">
        <v>900192242</v>
      </c>
      <c r="B5277" t="s">
        <v>381</v>
      </c>
      <c r="C5277">
        <v>43100</v>
      </c>
      <c r="D5277">
        <v>2017</v>
      </c>
      <c r="E5277" t="s">
        <v>235</v>
      </c>
      <c r="F5277" s="35">
        <v>15124712</v>
      </c>
    </row>
    <row r="5278" spans="1:6" x14ac:dyDescent="0.25">
      <c r="A5278">
        <v>900192726</v>
      </c>
      <c r="B5278" t="s">
        <v>382</v>
      </c>
      <c r="C5278">
        <v>42735</v>
      </c>
      <c r="D5278">
        <v>2016</v>
      </c>
      <c r="E5278" t="s">
        <v>235</v>
      </c>
      <c r="F5278" s="35">
        <v>203782</v>
      </c>
    </row>
    <row r="5279" spans="1:6" x14ac:dyDescent="0.25">
      <c r="A5279">
        <v>900192726</v>
      </c>
      <c r="B5279" t="s">
        <v>382</v>
      </c>
      <c r="C5279">
        <v>43100</v>
      </c>
      <c r="D5279">
        <v>2017</v>
      </c>
      <c r="E5279" t="s">
        <v>235</v>
      </c>
      <c r="F5279" s="35">
        <v>1261752</v>
      </c>
    </row>
    <row r="5280" spans="1:6" x14ac:dyDescent="0.25">
      <c r="A5280">
        <v>900193192</v>
      </c>
      <c r="B5280" t="s">
        <v>305</v>
      </c>
      <c r="C5280">
        <v>43100</v>
      </c>
      <c r="D5280">
        <v>2017</v>
      </c>
      <c r="E5280" t="s">
        <v>235</v>
      </c>
      <c r="F5280" s="35">
        <v>8837837</v>
      </c>
    </row>
    <row r="5281" spans="1:6" x14ac:dyDescent="0.25">
      <c r="A5281">
        <v>900206480</v>
      </c>
      <c r="B5281" t="s">
        <v>306</v>
      </c>
      <c r="C5281">
        <v>42735</v>
      </c>
      <c r="D5281">
        <v>2016</v>
      </c>
      <c r="E5281" t="s">
        <v>235</v>
      </c>
      <c r="F5281" s="35">
        <v>67463</v>
      </c>
    </row>
    <row r="5282" spans="1:6" x14ac:dyDescent="0.25">
      <c r="A5282">
        <v>900206480</v>
      </c>
      <c r="B5282" t="s">
        <v>306</v>
      </c>
      <c r="C5282">
        <v>43100</v>
      </c>
      <c r="D5282">
        <v>2017</v>
      </c>
      <c r="E5282" t="s">
        <v>235</v>
      </c>
      <c r="F5282" s="35">
        <v>4802176</v>
      </c>
    </row>
    <row r="5283" spans="1:6" x14ac:dyDescent="0.25">
      <c r="A5283">
        <v>900206483</v>
      </c>
      <c r="B5283" t="s">
        <v>307</v>
      </c>
      <c r="C5283">
        <v>42735</v>
      </c>
      <c r="D5283">
        <v>2016</v>
      </c>
      <c r="E5283" t="s">
        <v>235</v>
      </c>
      <c r="F5283" s="35">
        <v>42282</v>
      </c>
    </row>
    <row r="5284" spans="1:6" x14ac:dyDescent="0.25">
      <c r="A5284">
        <v>900206483</v>
      </c>
      <c r="B5284" t="s">
        <v>307</v>
      </c>
      <c r="C5284">
        <v>43100</v>
      </c>
      <c r="D5284">
        <v>2017</v>
      </c>
      <c r="E5284" t="s">
        <v>235</v>
      </c>
      <c r="F5284" s="35">
        <v>464513</v>
      </c>
    </row>
    <row r="5285" spans="1:6" x14ac:dyDescent="0.25">
      <c r="A5285">
        <v>900315057</v>
      </c>
      <c r="B5285" t="s">
        <v>385</v>
      </c>
      <c r="C5285">
        <v>42735</v>
      </c>
      <c r="D5285">
        <v>2016</v>
      </c>
      <c r="E5285" t="s">
        <v>235</v>
      </c>
      <c r="F5285" s="35">
        <v>19455500</v>
      </c>
    </row>
    <row r="5286" spans="1:6" x14ac:dyDescent="0.25">
      <c r="A5286">
        <v>900315057</v>
      </c>
      <c r="B5286" t="s">
        <v>385</v>
      </c>
      <c r="C5286">
        <v>43100</v>
      </c>
      <c r="D5286">
        <v>2017</v>
      </c>
      <c r="E5286" t="s">
        <v>235</v>
      </c>
      <c r="F5286" s="35">
        <v>61347721</v>
      </c>
    </row>
    <row r="5287" spans="1:6" x14ac:dyDescent="0.25">
      <c r="A5287">
        <v>900378893</v>
      </c>
      <c r="B5287" t="s">
        <v>386</v>
      </c>
      <c r="C5287">
        <v>42735</v>
      </c>
      <c r="D5287">
        <v>2016</v>
      </c>
      <c r="E5287" t="s">
        <v>235</v>
      </c>
      <c r="F5287" s="35">
        <v>73690391</v>
      </c>
    </row>
    <row r="5288" spans="1:6" x14ac:dyDescent="0.25">
      <c r="A5288">
        <v>900378893</v>
      </c>
      <c r="B5288" t="s">
        <v>386</v>
      </c>
      <c r="C5288">
        <v>42369</v>
      </c>
      <c r="D5288">
        <v>2015</v>
      </c>
      <c r="E5288" t="s">
        <v>235</v>
      </c>
      <c r="F5288" s="35">
        <v>128830556</v>
      </c>
    </row>
    <row r="5289" spans="1:6" x14ac:dyDescent="0.25">
      <c r="A5289">
        <v>900378893</v>
      </c>
      <c r="B5289" t="s">
        <v>386</v>
      </c>
      <c r="C5289">
        <v>43100</v>
      </c>
      <c r="D5289">
        <v>2017</v>
      </c>
      <c r="E5289" t="s">
        <v>235</v>
      </c>
      <c r="F5289" s="35">
        <v>150148832</v>
      </c>
    </row>
    <row r="5290" spans="1:6" x14ac:dyDescent="0.25">
      <c r="A5290">
        <v>900390238</v>
      </c>
      <c r="B5290" t="s">
        <v>177</v>
      </c>
      <c r="C5290">
        <v>42735</v>
      </c>
      <c r="D5290">
        <v>2016</v>
      </c>
      <c r="E5290" t="s">
        <v>235</v>
      </c>
      <c r="F5290" s="35">
        <v>770826</v>
      </c>
    </row>
    <row r="5291" spans="1:6" x14ac:dyDescent="0.25">
      <c r="A5291">
        <v>900390238</v>
      </c>
      <c r="B5291" t="s">
        <v>177</v>
      </c>
      <c r="C5291">
        <v>42369</v>
      </c>
      <c r="D5291">
        <v>2015</v>
      </c>
      <c r="E5291" t="s">
        <v>235</v>
      </c>
      <c r="F5291" s="35">
        <v>1127270</v>
      </c>
    </row>
    <row r="5292" spans="1:6" x14ac:dyDescent="0.25">
      <c r="A5292">
        <v>900390238</v>
      </c>
      <c r="B5292" t="s">
        <v>177</v>
      </c>
      <c r="C5292">
        <v>42185</v>
      </c>
      <c r="D5292">
        <v>2015</v>
      </c>
      <c r="E5292" t="s">
        <v>235</v>
      </c>
      <c r="F5292" s="35">
        <v>1550038</v>
      </c>
    </row>
    <row r="5293" spans="1:6" x14ac:dyDescent="0.25">
      <c r="A5293">
        <v>900390238</v>
      </c>
      <c r="B5293" t="s">
        <v>177</v>
      </c>
      <c r="C5293">
        <v>43100</v>
      </c>
      <c r="D5293">
        <v>2017</v>
      </c>
      <c r="E5293" t="s">
        <v>235</v>
      </c>
      <c r="F5293" s="35">
        <v>784492</v>
      </c>
    </row>
    <row r="5294" spans="1:6" x14ac:dyDescent="0.25">
      <c r="A5294">
        <v>900521357</v>
      </c>
      <c r="B5294" t="s">
        <v>175</v>
      </c>
      <c r="C5294">
        <v>42735</v>
      </c>
      <c r="D5294">
        <v>2016</v>
      </c>
      <c r="E5294" t="s">
        <v>235</v>
      </c>
      <c r="F5294" s="35">
        <v>3229444</v>
      </c>
    </row>
    <row r="5295" spans="1:6" x14ac:dyDescent="0.25">
      <c r="A5295">
        <v>900521357</v>
      </c>
      <c r="B5295" t="s">
        <v>175</v>
      </c>
      <c r="C5295">
        <v>43100</v>
      </c>
      <c r="D5295">
        <v>2017</v>
      </c>
      <c r="E5295" t="s">
        <v>235</v>
      </c>
      <c r="F5295" s="35">
        <v>14510674</v>
      </c>
    </row>
    <row r="5296" spans="1:6" x14ac:dyDescent="0.25">
      <c r="A5296">
        <v>900535441</v>
      </c>
      <c r="B5296" t="s">
        <v>308</v>
      </c>
      <c r="C5296">
        <v>42735</v>
      </c>
      <c r="D5296">
        <v>2016</v>
      </c>
      <c r="E5296" t="s">
        <v>235</v>
      </c>
      <c r="F5296" s="35">
        <v>45192267</v>
      </c>
    </row>
    <row r="5297" spans="1:6" x14ac:dyDescent="0.25">
      <c r="A5297">
        <v>900749166</v>
      </c>
      <c r="B5297" t="s">
        <v>182</v>
      </c>
      <c r="C5297">
        <v>42735</v>
      </c>
      <c r="D5297">
        <v>2016</v>
      </c>
      <c r="E5297" t="s">
        <v>235</v>
      </c>
      <c r="F5297" s="35">
        <v>6502254</v>
      </c>
    </row>
    <row r="5298" spans="1:6" x14ac:dyDescent="0.25">
      <c r="A5298">
        <v>900749166</v>
      </c>
      <c r="B5298" t="s">
        <v>182</v>
      </c>
      <c r="C5298">
        <v>43100</v>
      </c>
      <c r="D5298">
        <v>2017</v>
      </c>
      <c r="E5298" t="s">
        <v>235</v>
      </c>
      <c r="F5298" s="35">
        <v>20332423</v>
      </c>
    </row>
    <row r="5299" spans="1:6" x14ac:dyDescent="0.25">
      <c r="A5299">
        <v>900797732</v>
      </c>
      <c r="B5299" t="s">
        <v>181</v>
      </c>
      <c r="C5299">
        <v>42735</v>
      </c>
      <c r="D5299">
        <v>2016</v>
      </c>
      <c r="E5299" t="s">
        <v>235</v>
      </c>
      <c r="F5299" s="35">
        <v>3366193</v>
      </c>
    </row>
    <row r="5300" spans="1:6" x14ac:dyDescent="0.25">
      <c r="A5300">
        <v>900797732</v>
      </c>
      <c r="B5300" t="s">
        <v>181</v>
      </c>
      <c r="C5300">
        <v>42369</v>
      </c>
      <c r="D5300">
        <v>2015</v>
      </c>
      <c r="E5300" t="s">
        <v>235</v>
      </c>
      <c r="F5300" s="35">
        <v>1577771</v>
      </c>
    </row>
    <row r="5301" spans="1:6" x14ac:dyDescent="0.25">
      <c r="A5301">
        <v>900797732</v>
      </c>
      <c r="B5301" t="s">
        <v>181</v>
      </c>
      <c r="C5301">
        <v>43100</v>
      </c>
      <c r="D5301">
        <v>2017</v>
      </c>
      <c r="E5301" t="s">
        <v>235</v>
      </c>
      <c r="F5301" s="35">
        <v>6869868</v>
      </c>
    </row>
    <row r="5302" spans="1:6" x14ac:dyDescent="0.25">
      <c r="A5302">
        <v>900818642</v>
      </c>
      <c r="B5302" t="s">
        <v>169</v>
      </c>
      <c r="C5302">
        <v>42735</v>
      </c>
      <c r="D5302">
        <v>2016</v>
      </c>
      <c r="E5302" t="s">
        <v>235</v>
      </c>
      <c r="F5302" s="35">
        <v>3414625</v>
      </c>
    </row>
    <row r="5303" spans="1:6" x14ac:dyDescent="0.25">
      <c r="A5303">
        <v>900818642</v>
      </c>
      <c r="B5303" t="s">
        <v>169</v>
      </c>
      <c r="C5303">
        <v>43100</v>
      </c>
      <c r="D5303">
        <v>2017</v>
      </c>
      <c r="E5303" t="s">
        <v>235</v>
      </c>
      <c r="F5303" s="35">
        <v>12942717</v>
      </c>
    </row>
    <row r="5304" spans="1:6" x14ac:dyDescent="0.25">
      <c r="A5304">
        <v>800014246</v>
      </c>
      <c r="B5304" t="s">
        <v>332</v>
      </c>
      <c r="C5304">
        <v>42735</v>
      </c>
      <c r="D5304">
        <v>2016</v>
      </c>
      <c r="E5304" t="s">
        <v>418</v>
      </c>
      <c r="F5304" s="35">
        <v>48678661</v>
      </c>
    </row>
    <row r="5305" spans="1:6" x14ac:dyDescent="0.25">
      <c r="A5305">
        <v>800014246</v>
      </c>
      <c r="B5305" t="s">
        <v>332</v>
      </c>
      <c r="C5305">
        <v>43100</v>
      </c>
      <c r="D5305">
        <v>2017</v>
      </c>
      <c r="E5305" t="s">
        <v>418</v>
      </c>
      <c r="F5305" s="35">
        <v>86578409</v>
      </c>
    </row>
    <row r="5306" spans="1:6" x14ac:dyDescent="0.25">
      <c r="A5306">
        <v>800028455</v>
      </c>
      <c r="B5306" t="s">
        <v>0</v>
      </c>
      <c r="C5306">
        <v>42735</v>
      </c>
      <c r="D5306">
        <v>2016</v>
      </c>
      <c r="E5306" t="s">
        <v>418</v>
      </c>
      <c r="F5306" s="35">
        <v>1245945</v>
      </c>
    </row>
    <row r="5307" spans="1:6" x14ac:dyDescent="0.25">
      <c r="A5307">
        <v>800093117</v>
      </c>
      <c r="B5307" t="s">
        <v>334</v>
      </c>
      <c r="C5307">
        <v>42735</v>
      </c>
      <c r="D5307">
        <v>2016</v>
      </c>
      <c r="E5307" t="s">
        <v>418</v>
      </c>
      <c r="F5307" s="35">
        <v>339337373</v>
      </c>
    </row>
    <row r="5308" spans="1:6" x14ac:dyDescent="0.25">
      <c r="A5308">
        <v>800093117</v>
      </c>
      <c r="B5308" t="s">
        <v>334</v>
      </c>
      <c r="C5308">
        <v>43100</v>
      </c>
      <c r="D5308">
        <v>2017</v>
      </c>
      <c r="E5308" t="s">
        <v>418</v>
      </c>
      <c r="F5308" s="35">
        <v>735606374</v>
      </c>
    </row>
    <row r="5309" spans="1:6" x14ac:dyDescent="0.25">
      <c r="A5309">
        <v>800094968</v>
      </c>
      <c r="B5309" t="s">
        <v>336</v>
      </c>
      <c r="C5309">
        <v>42735</v>
      </c>
      <c r="D5309">
        <v>2016</v>
      </c>
      <c r="E5309" t="s">
        <v>418</v>
      </c>
      <c r="F5309" s="35">
        <v>33345904</v>
      </c>
    </row>
    <row r="5310" spans="1:6" x14ac:dyDescent="0.25">
      <c r="A5310">
        <v>800094968</v>
      </c>
      <c r="B5310" t="s">
        <v>336</v>
      </c>
      <c r="C5310">
        <v>43100</v>
      </c>
      <c r="D5310">
        <v>2017</v>
      </c>
      <c r="E5310" t="s">
        <v>418</v>
      </c>
      <c r="F5310" s="35">
        <v>88479510</v>
      </c>
    </row>
    <row r="5311" spans="1:6" x14ac:dyDescent="0.25">
      <c r="A5311">
        <v>800095951</v>
      </c>
      <c r="B5311" t="s">
        <v>338</v>
      </c>
      <c r="C5311">
        <v>42735</v>
      </c>
      <c r="D5311">
        <v>2016</v>
      </c>
      <c r="E5311" t="s">
        <v>418</v>
      </c>
      <c r="F5311" s="35">
        <v>14825518</v>
      </c>
    </row>
    <row r="5312" spans="1:6" x14ac:dyDescent="0.25">
      <c r="A5312">
        <v>800095951</v>
      </c>
      <c r="B5312" t="s">
        <v>338</v>
      </c>
      <c r="C5312">
        <v>43100</v>
      </c>
      <c r="D5312">
        <v>2017</v>
      </c>
      <c r="E5312" t="s">
        <v>418</v>
      </c>
      <c r="F5312" s="35">
        <v>25195757</v>
      </c>
    </row>
    <row r="5313" spans="1:6" x14ac:dyDescent="0.25">
      <c r="A5313">
        <v>800140959</v>
      </c>
      <c r="B5313" t="s">
        <v>340</v>
      </c>
      <c r="C5313">
        <v>42735</v>
      </c>
      <c r="D5313">
        <v>2016</v>
      </c>
      <c r="E5313" t="s">
        <v>418</v>
      </c>
      <c r="F5313" s="35">
        <v>21025612</v>
      </c>
    </row>
    <row r="5314" spans="1:6" x14ac:dyDescent="0.25">
      <c r="A5314">
        <v>800140959</v>
      </c>
      <c r="B5314" t="s">
        <v>340</v>
      </c>
      <c r="C5314">
        <v>43100</v>
      </c>
      <c r="D5314">
        <v>2017</v>
      </c>
      <c r="E5314" t="s">
        <v>418</v>
      </c>
      <c r="F5314" s="35">
        <v>48740996</v>
      </c>
    </row>
    <row r="5315" spans="1:6" x14ac:dyDescent="0.25">
      <c r="A5315">
        <v>800173155</v>
      </c>
      <c r="B5315" t="s">
        <v>341</v>
      </c>
      <c r="C5315">
        <v>42735</v>
      </c>
      <c r="D5315">
        <v>2016</v>
      </c>
      <c r="E5315" t="s">
        <v>418</v>
      </c>
      <c r="F5315" s="35">
        <v>16823996</v>
      </c>
    </row>
    <row r="5316" spans="1:6" x14ac:dyDescent="0.25">
      <c r="A5316">
        <v>800173155</v>
      </c>
      <c r="B5316" t="s">
        <v>341</v>
      </c>
      <c r="C5316">
        <v>42369</v>
      </c>
      <c r="D5316">
        <v>2015</v>
      </c>
      <c r="E5316" t="s">
        <v>418</v>
      </c>
      <c r="F5316" s="35">
        <v>25948700</v>
      </c>
    </row>
    <row r="5317" spans="1:6" x14ac:dyDescent="0.25">
      <c r="A5317">
        <v>800173155</v>
      </c>
      <c r="B5317" t="s">
        <v>341</v>
      </c>
      <c r="C5317">
        <v>43100</v>
      </c>
      <c r="D5317">
        <v>2017</v>
      </c>
      <c r="E5317" t="s">
        <v>418</v>
      </c>
      <c r="F5317" s="35">
        <v>247744812</v>
      </c>
    </row>
    <row r="5318" spans="1:6" x14ac:dyDescent="0.25">
      <c r="A5318">
        <v>800182330</v>
      </c>
      <c r="B5318" t="s">
        <v>342</v>
      </c>
      <c r="C5318">
        <v>42735</v>
      </c>
      <c r="D5318">
        <v>2016</v>
      </c>
      <c r="E5318" t="s">
        <v>418</v>
      </c>
      <c r="F5318" s="35">
        <v>462464288</v>
      </c>
    </row>
    <row r="5319" spans="1:6" x14ac:dyDescent="0.25">
      <c r="A5319">
        <v>800182330</v>
      </c>
      <c r="B5319" t="s">
        <v>342</v>
      </c>
      <c r="C5319">
        <v>43100</v>
      </c>
      <c r="D5319">
        <v>2017</v>
      </c>
      <c r="E5319" t="s">
        <v>418</v>
      </c>
      <c r="F5319" s="35">
        <v>905525094</v>
      </c>
    </row>
    <row r="5320" spans="1:6" x14ac:dyDescent="0.25">
      <c r="A5320">
        <v>800185295</v>
      </c>
      <c r="B5320" t="s">
        <v>344</v>
      </c>
      <c r="C5320">
        <v>42735</v>
      </c>
      <c r="D5320">
        <v>2016</v>
      </c>
      <c r="E5320" t="s">
        <v>418</v>
      </c>
      <c r="F5320" s="35">
        <v>156027733</v>
      </c>
    </row>
    <row r="5321" spans="1:6" x14ac:dyDescent="0.25">
      <c r="A5321">
        <v>800185295</v>
      </c>
      <c r="B5321" t="s">
        <v>344</v>
      </c>
      <c r="C5321">
        <v>42369</v>
      </c>
      <c r="D5321">
        <v>2015</v>
      </c>
      <c r="E5321" t="s">
        <v>418</v>
      </c>
      <c r="F5321" s="35">
        <v>107741887</v>
      </c>
    </row>
    <row r="5322" spans="1:6" x14ac:dyDescent="0.25">
      <c r="A5322">
        <v>800185295</v>
      </c>
      <c r="B5322" t="s">
        <v>344</v>
      </c>
      <c r="C5322">
        <v>43100</v>
      </c>
      <c r="D5322">
        <v>2017</v>
      </c>
      <c r="E5322" t="s">
        <v>418</v>
      </c>
      <c r="F5322" s="35">
        <v>445803659</v>
      </c>
    </row>
    <row r="5323" spans="1:6" x14ac:dyDescent="0.25">
      <c r="A5323">
        <v>800200598</v>
      </c>
      <c r="B5323" t="s">
        <v>345</v>
      </c>
      <c r="C5323">
        <v>42735</v>
      </c>
      <c r="D5323">
        <v>2016</v>
      </c>
      <c r="E5323" t="s">
        <v>418</v>
      </c>
      <c r="F5323" s="35">
        <v>219637444</v>
      </c>
    </row>
    <row r="5324" spans="1:6" x14ac:dyDescent="0.25">
      <c r="A5324">
        <v>800200598</v>
      </c>
      <c r="B5324" t="s">
        <v>345</v>
      </c>
      <c r="C5324">
        <v>43100</v>
      </c>
      <c r="D5324">
        <v>2017</v>
      </c>
      <c r="E5324" t="s">
        <v>418</v>
      </c>
      <c r="F5324" s="35">
        <v>337103967</v>
      </c>
    </row>
    <row r="5325" spans="1:6" x14ac:dyDescent="0.25">
      <c r="A5325">
        <v>800208146</v>
      </c>
      <c r="B5325" t="s">
        <v>346</v>
      </c>
      <c r="C5325">
        <v>42735</v>
      </c>
      <c r="D5325">
        <v>2016</v>
      </c>
      <c r="E5325" t="s">
        <v>418</v>
      </c>
      <c r="F5325" s="35">
        <v>-18170025</v>
      </c>
    </row>
    <row r="5326" spans="1:6" x14ac:dyDescent="0.25">
      <c r="A5326">
        <v>800208146</v>
      </c>
      <c r="B5326" t="s">
        <v>346</v>
      </c>
      <c r="C5326">
        <v>43100</v>
      </c>
      <c r="D5326">
        <v>2017</v>
      </c>
      <c r="E5326" t="s">
        <v>418</v>
      </c>
      <c r="F5326" s="35">
        <v>32400401</v>
      </c>
    </row>
    <row r="5327" spans="1:6" x14ac:dyDescent="0.25">
      <c r="A5327">
        <v>800233881</v>
      </c>
      <c r="B5327" t="s">
        <v>161</v>
      </c>
      <c r="C5327">
        <v>42735</v>
      </c>
      <c r="D5327">
        <v>2016</v>
      </c>
      <c r="E5327" t="s">
        <v>418</v>
      </c>
      <c r="F5327" s="35">
        <v>82582045</v>
      </c>
    </row>
    <row r="5328" spans="1:6" x14ac:dyDescent="0.25">
      <c r="A5328">
        <v>800233881</v>
      </c>
      <c r="B5328" t="s">
        <v>161</v>
      </c>
      <c r="C5328">
        <v>43100</v>
      </c>
      <c r="D5328">
        <v>2017</v>
      </c>
      <c r="E5328" t="s">
        <v>418</v>
      </c>
      <c r="F5328" s="35">
        <v>150491594</v>
      </c>
    </row>
    <row r="5329" spans="1:6" x14ac:dyDescent="0.25">
      <c r="A5329">
        <v>800240724</v>
      </c>
      <c r="B5329" t="s">
        <v>348</v>
      </c>
      <c r="C5329">
        <v>42735</v>
      </c>
      <c r="D5329">
        <v>2016</v>
      </c>
      <c r="E5329" t="s">
        <v>418</v>
      </c>
      <c r="F5329" s="35">
        <v>100963003</v>
      </c>
    </row>
    <row r="5330" spans="1:6" x14ac:dyDescent="0.25">
      <c r="A5330">
        <v>800240724</v>
      </c>
      <c r="B5330" t="s">
        <v>348</v>
      </c>
      <c r="C5330">
        <v>43100</v>
      </c>
      <c r="D5330">
        <v>2017</v>
      </c>
      <c r="E5330" t="s">
        <v>418</v>
      </c>
      <c r="F5330" s="35">
        <v>289968376</v>
      </c>
    </row>
    <row r="5331" spans="1:6" x14ac:dyDescent="0.25">
      <c r="A5331">
        <v>811032292</v>
      </c>
      <c r="B5331" t="s">
        <v>349</v>
      </c>
      <c r="C5331">
        <v>42735</v>
      </c>
      <c r="D5331">
        <v>2016</v>
      </c>
      <c r="E5331" t="s">
        <v>418</v>
      </c>
      <c r="F5331" s="35">
        <v>171385222</v>
      </c>
    </row>
    <row r="5332" spans="1:6" x14ac:dyDescent="0.25">
      <c r="A5332">
        <v>811032292</v>
      </c>
      <c r="B5332" t="s">
        <v>349</v>
      </c>
      <c r="C5332">
        <v>43100</v>
      </c>
      <c r="D5332">
        <v>2017</v>
      </c>
      <c r="E5332" t="s">
        <v>418</v>
      </c>
      <c r="F5332" s="35">
        <v>428276874</v>
      </c>
    </row>
    <row r="5333" spans="1:6" x14ac:dyDescent="0.25">
      <c r="A5333">
        <v>830023542</v>
      </c>
      <c r="B5333" t="s">
        <v>146</v>
      </c>
      <c r="C5333">
        <v>42735</v>
      </c>
      <c r="D5333">
        <v>2016</v>
      </c>
      <c r="E5333" t="s">
        <v>418</v>
      </c>
      <c r="F5333" s="35">
        <v>1438080</v>
      </c>
    </row>
    <row r="5334" spans="1:6" x14ac:dyDescent="0.25">
      <c r="A5334">
        <v>830023542</v>
      </c>
      <c r="B5334" t="s">
        <v>146</v>
      </c>
      <c r="C5334">
        <v>42369</v>
      </c>
      <c r="D5334">
        <v>2015</v>
      </c>
      <c r="E5334" t="s">
        <v>418</v>
      </c>
      <c r="F5334" s="35">
        <v>9801734</v>
      </c>
    </row>
    <row r="5335" spans="1:6" x14ac:dyDescent="0.25">
      <c r="A5335">
        <v>830023542</v>
      </c>
      <c r="B5335" t="s">
        <v>146</v>
      </c>
      <c r="C5335">
        <v>43100</v>
      </c>
      <c r="D5335">
        <v>2017</v>
      </c>
      <c r="E5335" t="s">
        <v>418</v>
      </c>
      <c r="F5335" s="35">
        <v>97480722</v>
      </c>
    </row>
    <row r="5336" spans="1:6" x14ac:dyDescent="0.25">
      <c r="A5336">
        <v>830058272</v>
      </c>
      <c r="B5336" t="s">
        <v>352</v>
      </c>
      <c r="C5336">
        <v>42735</v>
      </c>
      <c r="D5336">
        <v>2016</v>
      </c>
      <c r="E5336" t="s">
        <v>418</v>
      </c>
      <c r="F5336" s="35">
        <v>12303669</v>
      </c>
    </row>
    <row r="5337" spans="1:6" x14ac:dyDescent="0.25">
      <c r="A5337">
        <v>830058272</v>
      </c>
      <c r="B5337" t="s">
        <v>352</v>
      </c>
      <c r="C5337">
        <v>42369</v>
      </c>
      <c r="D5337">
        <v>2015</v>
      </c>
      <c r="E5337" t="s">
        <v>418</v>
      </c>
      <c r="F5337" s="35">
        <v>13036910</v>
      </c>
    </row>
    <row r="5338" spans="1:6" x14ac:dyDescent="0.25">
      <c r="A5338">
        <v>830058272</v>
      </c>
      <c r="B5338" t="s">
        <v>352</v>
      </c>
      <c r="C5338">
        <v>43100</v>
      </c>
      <c r="D5338">
        <v>2017</v>
      </c>
      <c r="E5338" t="s">
        <v>418</v>
      </c>
      <c r="F5338" s="35">
        <v>4426365</v>
      </c>
    </row>
    <row r="5339" spans="1:6" x14ac:dyDescent="0.25">
      <c r="A5339">
        <v>830094920</v>
      </c>
      <c r="B5339" t="s">
        <v>350</v>
      </c>
      <c r="C5339">
        <v>42735</v>
      </c>
      <c r="D5339">
        <v>2016</v>
      </c>
      <c r="E5339" t="s">
        <v>418</v>
      </c>
      <c r="F5339" s="35">
        <v>110438310</v>
      </c>
    </row>
    <row r="5340" spans="1:6" x14ac:dyDescent="0.25">
      <c r="A5340">
        <v>830094920</v>
      </c>
      <c r="B5340" t="s">
        <v>350</v>
      </c>
      <c r="C5340">
        <v>43100</v>
      </c>
      <c r="D5340">
        <v>2017</v>
      </c>
      <c r="E5340" t="s">
        <v>418</v>
      </c>
      <c r="F5340" s="35">
        <v>191451044</v>
      </c>
    </row>
    <row r="5341" spans="1:6" x14ac:dyDescent="0.25">
      <c r="A5341">
        <v>830097620</v>
      </c>
      <c r="B5341" t="s">
        <v>290</v>
      </c>
      <c r="C5341">
        <v>42735</v>
      </c>
      <c r="D5341">
        <v>2016</v>
      </c>
      <c r="E5341" t="s">
        <v>418</v>
      </c>
      <c r="F5341" s="35">
        <v>43412939</v>
      </c>
    </row>
    <row r="5342" spans="1:6" x14ac:dyDescent="0.25">
      <c r="A5342">
        <v>830097620</v>
      </c>
      <c r="B5342" t="s">
        <v>290</v>
      </c>
      <c r="C5342">
        <v>43100</v>
      </c>
      <c r="D5342">
        <v>2017</v>
      </c>
      <c r="E5342" t="s">
        <v>418</v>
      </c>
      <c r="F5342" s="35">
        <v>247524279</v>
      </c>
    </row>
    <row r="5343" spans="1:6" x14ac:dyDescent="0.25">
      <c r="A5343">
        <v>830116629</v>
      </c>
      <c r="B5343" t="s">
        <v>354</v>
      </c>
      <c r="C5343">
        <v>42735</v>
      </c>
      <c r="D5343">
        <v>2016</v>
      </c>
      <c r="E5343" t="s">
        <v>418</v>
      </c>
      <c r="F5343" s="35">
        <v>-1813356</v>
      </c>
    </row>
    <row r="5344" spans="1:6" x14ac:dyDescent="0.25">
      <c r="A5344">
        <v>830116629</v>
      </c>
      <c r="B5344" t="s">
        <v>354</v>
      </c>
      <c r="C5344">
        <v>43100</v>
      </c>
      <c r="D5344">
        <v>2017</v>
      </c>
      <c r="E5344" t="s">
        <v>418</v>
      </c>
      <c r="F5344" s="35">
        <v>-4107195</v>
      </c>
    </row>
    <row r="5345" spans="1:6" x14ac:dyDescent="0.25">
      <c r="A5345">
        <v>830124992</v>
      </c>
      <c r="B5345" t="s">
        <v>357</v>
      </c>
      <c r="C5345">
        <v>42735</v>
      </c>
      <c r="D5345">
        <v>2016</v>
      </c>
      <c r="E5345" t="s">
        <v>418</v>
      </c>
      <c r="F5345" s="35">
        <v>2197398</v>
      </c>
    </row>
    <row r="5346" spans="1:6" x14ac:dyDescent="0.25">
      <c r="A5346">
        <v>830124992</v>
      </c>
      <c r="B5346" t="s">
        <v>357</v>
      </c>
      <c r="C5346">
        <v>42369</v>
      </c>
      <c r="D5346">
        <v>2015</v>
      </c>
      <c r="E5346" t="s">
        <v>418</v>
      </c>
      <c r="F5346" s="35">
        <v>2215745</v>
      </c>
    </row>
    <row r="5347" spans="1:6" x14ac:dyDescent="0.25">
      <c r="A5347">
        <v>830124992</v>
      </c>
      <c r="B5347" t="s">
        <v>357</v>
      </c>
      <c r="C5347">
        <v>43100</v>
      </c>
      <c r="D5347">
        <v>2017</v>
      </c>
      <c r="E5347" t="s">
        <v>418</v>
      </c>
      <c r="F5347" s="35">
        <v>4482634</v>
      </c>
    </row>
    <row r="5348" spans="1:6" x14ac:dyDescent="0.25">
      <c r="A5348">
        <v>860000656</v>
      </c>
      <c r="B5348" t="s">
        <v>221</v>
      </c>
      <c r="C5348">
        <v>42735</v>
      </c>
      <c r="D5348">
        <v>2016</v>
      </c>
      <c r="E5348" t="s">
        <v>418</v>
      </c>
      <c r="F5348" s="35">
        <v>16118845</v>
      </c>
    </row>
    <row r="5349" spans="1:6" x14ac:dyDescent="0.25">
      <c r="A5349">
        <v>860000656</v>
      </c>
      <c r="B5349" t="s">
        <v>221</v>
      </c>
      <c r="C5349">
        <v>42369</v>
      </c>
      <c r="D5349">
        <v>2015</v>
      </c>
      <c r="E5349" t="s">
        <v>418</v>
      </c>
      <c r="F5349" s="35">
        <v>10853634</v>
      </c>
    </row>
    <row r="5350" spans="1:6" x14ac:dyDescent="0.25">
      <c r="A5350">
        <v>860000656</v>
      </c>
      <c r="B5350" t="s">
        <v>221</v>
      </c>
      <c r="C5350">
        <v>43100</v>
      </c>
      <c r="D5350">
        <v>2017</v>
      </c>
      <c r="E5350" t="s">
        <v>418</v>
      </c>
      <c r="F5350" s="35">
        <v>54990451</v>
      </c>
    </row>
    <row r="5351" spans="1:6" x14ac:dyDescent="0.25">
      <c r="A5351">
        <v>860001986</v>
      </c>
      <c r="B5351" t="s">
        <v>293</v>
      </c>
      <c r="C5351">
        <v>42735</v>
      </c>
      <c r="D5351">
        <v>2016</v>
      </c>
      <c r="E5351" t="s">
        <v>418</v>
      </c>
      <c r="F5351" s="35">
        <v>11507452</v>
      </c>
    </row>
    <row r="5352" spans="1:6" x14ac:dyDescent="0.25">
      <c r="A5352">
        <v>860001986</v>
      </c>
      <c r="B5352" t="s">
        <v>293</v>
      </c>
      <c r="C5352">
        <v>43100</v>
      </c>
      <c r="D5352">
        <v>2017</v>
      </c>
      <c r="E5352" t="s">
        <v>418</v>
      </c>
      <c r="F5352" s="35">
        <v>40838115</v>
      </c>
    </row>
    <row r="5353" spans="1:6" x14ac:dyDescent="0.25">
      <c r="A5353">
        <v>860002837</v>
      </c>
      <c r="B5353" t="s">
        <v>227</v>
      </c>
      <c r="C5353">
        <v>42735</v>
      </c>
      <c r="D5353">
        <v>2016</v>
      </c>
      <c r="E5353" t="s">
        <v>418</v>
      </c>
      <c r="F5353" s="35">
        <v>-25306296</v>
      </c>
    </row>
    <row r="5354" spans="1:6" x14ac:dyDescent="0.25">
      <c r="A5354">
        <v>860002837</v>
      </c>
      <c r="B5354" t="s">
        <v>227</v>
      </c>
      <c r="C5354">
        <v>42369</v>
      </c>
      <c r="D5354">
        <v>2015</v>
      </c>
      <c r="E5354" t="s">
        <v>418</v>
      </c>
      <c r="F5354" s="35">
        <v>-56305242</v>
      </c>
    </row>
    <row r="5355" spans="1:6" x14ac:dyDescent="0.25">
      <c r="A5355">
        <v>860002837</v>
      </c>
      <c r="B5355" t="s">
        <v>227</v>
      </c>
      <c r="C5355">
        <v>43100</v>
      </c>
      <c r="D5355">
        <v>2017</v>
      </c>
      <c r="E5355" t="s">
        <v>418</v>
      </c>
      <c r="F5355" s="35">
        <v>18497518</v>
      </c>
    </row>
    <row r="5356" spans="1:6" x14ac:dyDescent="0.25">
      <c r="A5356">
        <v>860009250</v>
      </c>
      <c r="B5356" t="s">
        <v>362</v>
      </c>
      <c r="C5356">
        <v>42735</v>
      </c>
      <c r="D5356">
        <v>2016</v>
      </c>
      <c r="E5356" t="s">
        <v>418</v>
      </c>
      <c r="F5356" s="35">
        <v>8353735</v>
      </c>
    </row>
    <row r="5357" spans="1:6" x14ac:dyDescent="0.25">
      <c r="A5357">
        <v>860009250</v>
      </c>
      <c r="B5357" t="s">
        <v>362</v>
      </c>
      <c r="C5357">
        <v>43100</v>
      </c>
      <c r="D5357">
        <v>2017</v>
      </c>
      <c r="E5357" t="s">
        <v>418</v>
      </c>
      <c r="F5357" s="35">
        <v>17844509</v>
      </c>
    </row>
    <row r="5358" spans="1:6" x14ac:dyDescent="0.25">
      <c r="A5358">
        <v>860014285</v>
      </c>
      <c r="B5358" t="s">
        <v>356</v>
      </c>
      <c r="C5358">
        <v>42735</v>
      </c>
      <c r="D5358">
        <v>2016</v>
      </c>
      <c r="E5358" t="s">
        <v>418</v>
      </c>
      <c r="F5358" s="35">
        <v>2397374</v>
      </c>
    </row>
    <row r="5359" spans="1:6" x14ac:dyDescent="0.25">
      <c r="A5359">
        <v>860014285</v>
      </c>
      <c r="B5359" t="s">
        <v>356</v>
      </c>
      <c r="C5359">
        <v>43100</v>
      </c>
      <c r="D5359">
        <v>2017</v>
      </c>
      <c r="E5359" t="s">
        <v>418</v>
      </c>
      <c r="F5359" s="35">
        <v>5984683</v>
      </c>
    </row>
    <row r="5360" spans="1:6" x14ac:dyDescent="0.25">
      <c r="A5360">
        <v>860031361</v>
      </c>
      <c r="B5360" t="s">
        <v>297</v>
      </c>
      <c r="C5360">
        <v>42735</v>
      </c>
      <c r="D5360">
        <v>2016</v>
      </c>
      <c r="E5360" t="s">
        <v>418</v>
      </c>
      <c r="F5360" s="35">
        <v>13593057</v>
      </c>
    </row>
    <row r="5361" spans="1:6" x14ac:dyDescent="0.25">
      <c r="A5361">
        <v>860031361</v>
      </c>
      <c r="B5361" t="s">
        <v>297</v>
      </c>
      <c r="C5361">
        <v>43100</v>
      </c>
      <c r="D5361">
        <v>2017</v>
      </c>
      <c r="E5361" t="s">
        <v>418</v>
      </c>
      <c r="F5361" s="35">
        <v>30432184</v>
      </c>
    </row>
    <row r="5362" spans="1:6" x14ac:dyDescent="0.25">
      <c r="A5362">
        <v>860035996</v>
      </c>
      <c r="B5362" t="s">
        <v>229</v>
      </c>
      <c r="C5362">
        <v>42735</v>
      </c>
      <c r="D5362">
        <v>2016</v>
      </c>
      <c r="E5362" t="s">
        <v>418</v>
      </c>
      <c r="F5362" s="35">
        <v>28680264</v>
      </c>
    </row>
    <row r="5363" spans="1:6" x14ac:dyDescent="0.25">
      <c r="A5363">
        <v>860035996</v>
      </c>
      <c r="B5363" t="s">
        <v>229</v>
      </c>
      <c r="C5363">
        <v>42369</v>
      </c>
      <c r="D5363">
        <v>2015</v>
      </c>
      <c r="E5363" t="s">
        <v>418</v>
      </c>
      <c r="F5363" s="35">
        <v>28331706</v>
      </c>
    </row>
    <row r="5364" spans="1:6" x14ac:dyDescent="0.25">
      <c r="A5364">
        <v>860035996</v>
      </c>
      <c r="B5364" t="s">
        <v>229</v>
      </c>
      <c r="C5364">
        <v>43100</v>
      </c>
      <c r="D5364">
        <v>2017</v>
      </c>
      <c r="E5364" t="s">
        <v>418</v>
      </c>
      <c r="F5364" s="35">
        <v>64669464</v>
      </c>
    </row>
    <row r="5365" spans="1:6" x14ac:dyDescent="0.25">
      <c r="A5365">
        <v>860058070</v>
      </c>
      <c r="B5365" t="s">
        <v>364</v>
      </c>
      <c r="C5365">
        <v>42735</v>
      </c>
      <c r="D5365">
        <v>2016</v>
      </c>
      <c r="E5365" t="s">
        <v>418</v>
      </c>
      <c r="F5365" s="35">
        <v>126220528</v>
      </c>
    </row>
    <row r="5366" spans="1:6" x14ac:dyDescent="0.25">
      <c r="A5366">
        <v>860058070</v>
      </c>
      <c r="B5366" t="s">
        <v>364</v>
      </c>
      <c r="C5366">
        <v>42369</v>
      </c>
      <c r="D5366">
        <v>2015</v>
      </c>
      <c r="E5366" t="s">
        <v>418</v>
      </c>
      <c r="F5366" s="35">
        <v>188037119</v>
      </c>
    </row>
    <row r="5367" spans="1:6" x14ac:dyDescent="0.25">
      <c r="A5367">
        <v>860058070</v>
      </c>
      <c r="B5367" t="s">
        <v>364</v>
      </c>
      <c r="C5367">
        <v>43100</v>
      </c>
      <c r="D5367">
        <v>2017</v>
      </c>
      <c r="E5367" t="s">
        <v>418</v>
      </c>
      <c r="F5367" s="35">
        <v>1002925145</v>
      </c>
    </row>
    <row r="5368" spans="1:6" x14ac:dyDescent="0.25">
      <c r="A5368">
        <v>860059851</v>
      </c>
      <c r="B5368" t="s">
        <v>365</v>
      </c>
      <c r="C5368">
        <v>42735</v>
      </c>
      <c r="D5368">
        <v>2016</v>
      </c>
      <c r="E5368" t="s">
        <v>418</v>
      </c>
      <c r="F5368" s="35">
        <v>18759986</v>
      </c>
    </row>
    <row r="5369" spans="1:6" x14ac:dyDescent="0.25">
      <c r="A5369">
        <v>860059851</v>
      </c>
      <c r="B5369" t="s">
        <v>365</v>
      </c>
      <c r="C5369">
        <v>42369</v>
      </c>
      <c r="D5369">
        <v>2015</v>
      </c>
      <c r="E5369" t="s">
        <v>418</v>
      </c>
      <c r="F5369" s="35">
        <v>14240786</v>
      </c>
    </row>
    <row r="5370" spans="1:6" x14ac:dyDescent="0.25">
      <c r="A5370">
        <v>860059851</v>
      </c>
      <c r="B5370" t="s">
        <v>365</v>
      </c>
      <c r="C5370">
        <v>43100</v>
      </c>
      <c r="D5370">
        <v>2017</v>
      </c>
      <c r="E5370" t="s">
        <v>418</v>
      </c>
      <c r="F5370" s="35">
        <v>30178309</v>
      </c>
    </row>
    <row r="5371" spans="1:6" x14ac:dyDescent="0.25">
      <c r="A5371">
        <v>860067697</v>
      </c>
      <c r="B5371" t="s">
        <v>359</v>
      </c>
      <c r="C5371">
        <v>42735</v>
      </c>
      <c r="D5371">
        <v>2016</v>
      </c>
      <c r="E5371" t="s">
        <v>418</v>
      </c>
      <c r="F5371" s="35">
        <v>-3835067</v>
      </c>
    </row>
    <row r="5372" spans="1:6" x14ac:dyDescent="0.25">
      <c r="A5372">
        <v>860067697</v>
      </c>
      <c r="B5372" t="s">
        <v>359</v>
      </c>
      <c r="C5372">
        <v>43100</v>
      </c>
      <c r="D5372">
        <v>2017</v>
      </c>
      <c r="E5372" t="s">
        <v>418</v>
      </c>
      <c r="F5372" s="35">
        <v>-1031332</v>
      </c>
    </row>
    <row r="5373" spans="1:6" x14ac:dyDescent="0.25">
      <c r="A5373">
        <v>860077099</v>
      </c>
      <c r="B5373" t="s">
        <v>371</v>
      </c>
      <c r="C5373">
        <v>42735</v>
      </c>
      <c r="D5373">
        <v>2016</v>
      </c>
      <c r="E5373" t="s">
        <v>418</v>
      </c>
      <c r="F5373" s="35">
        <v>10231969</v>
      </c>
    </row>
    <row r="5374" spans="1:6" x14ac:dyDescent="0.25">
      <c r="A5374">
        <v>860077099</v>
      </c>
      <c r="B5374" t="s">
        <v>371</v>
      </c>
      <c r="C5374">
        <v>43100</v>
      </c>
      <c r="D5374">
        <v>2017</v>
      </c>
      <c r="E5374" t="s">
        <v>418</v>
      </c>
      <c r="F5374" s="35">
        <v>24969030</v>
      </c>
    </row>
    <row r="5375" spans="1:6" x14ac:dyDescent="0.25">
      <c r="A5375">
        <v>860078977</v>
      </c>
      <c r="B5375" t="s">
        <v>144</v>
      </c>
      <c r="C5375">
        <v>42735</v>
      </c>
      <c r="D5375">
        <v>2016</v>
      </c>
      <c r="E5375" t="s">
        <v>418</v>
      </c>
      <c r="F5375" s="35">
        <v>-3273</v>
      </c>
    </row>
    <row r="5376" spans="1:6" x14ac:dyDescent="0.25">
      <c r="A5376">
        <v>860354402</v>
      </c>
      <c r="B5376" t="s">
        <v>295</v>
      </c>
      <c r="C5376">
        <v>42735</v>
      </c>
      <c r="D5376">
        <v>2016</v>
      </c>
      <c r="E5376" t="s">
        <v>418</v>
      </c>
      <c r="F5376" s="35">
        <v>5157732</v>
      </c>
    </row>
    <row r="5377" spans="1:6" x14ac:dyDescent="0.25">
      <c r="A5377">
        <v>860354402</v>
      </c>
      <c r="B5377" t="s">
        <v>295</v>
      </c>
      <c r="C5377">
        <v>43100</v>
      </c>
      <c r="D5377">
        <v>2017</v>
      </c>
      <c r="E5377" t="s">
        <v>418</v>
      </c>
      <c r="F5377" s="35">
        <v>8342428</v>
      </c>
    </row>
    <row r="5378" spans="1:6" x14ac:dyDescent="0.25">
      <c r="A5378">
        <v>860505064</v>
      </c>
      <c r="B5378" t="s">
        <v>361</v>
      </c>
      <c r="C5378">
        <v>42735</v>
      </c>
      <c r="D5378">
        <v>2016</v>
      </c>
      <c r="E5378" t="s">
        <v>418</v>
      </c>
      <c r="F5378" s="35">
        <v>2972834</v>
      </c>
    </row>
    <row r="5379" spans="1:6" x14ac:dyDescent="0.25">
      <c r="A5379">
        <v>860505064</v>
      </c>
      <c r="B5379" t="s">
        <v>361</v>
      </c>
      <c r="C5379">
        <v>43100</v>
      </c>
      <c r="D5379">
        <v>2017</v>
      </c>
      <c r="E5379" t="s">
        <v>418</v>
      </c>
      <c r="F5379" s="35">
        <v>7542991</v>
      </c>
    </row>
    <row r="5380" spans="1:6" x14ac:dyDescent="0.25">
      <c r="A5380">
        <v>860510628</v>
      </c>
      <c r="B5380" t="s">
        <v>373</v>
      </c>
      <c r="C5380">
        <v>42735</v>
      </c>
      <c r="D5380">
        <v>2016</v>
      </c>
      <c r="E5380" t="s">
        <v>418</v>
      </c>
      <c r="F5380" s="35">
        <v>53981340</v>
      </c>
    </row>
    <row r="5381" spans="1:6" x14ac:dyDescent="0.25">
      <c r="A5381">
        <v>860510628</v>
      </c>
      <c r="B5381" t="s">
        <v>373</v>
      </c>
      <c r="C5381">
        <v>42369</v>
      </c>
      <c r="D5381">
        <v>2015</v>
      </c>
      <c r="E5381" t="s">
        <v>418</v>
      </c>
      <c r="F5381" s="35">
        <v>50050777</v>
      </c>
    </row>
    <row r="5382" spans="1:6" x14ac:dyDescent="0.25">
      <c r="A5382">
        <v>860510628</v>
      </c>
      <c r="B5382" t="s">
        <v>373</v>
      </c>
      <c r="C5382">
        <v>43100</v>
      </c>
      <c r="D5382">
        <v>2017</v>
      </c>
      <c r="E5382" t="s">
        <v>418</v>
      </c>
      <c r="F5382" s="35">
        <v>110724221</v>
      </c>
    </row>
    <row r="5383" spans="1:6" x14ac:dyDescent="0.25">
      <c r="A5383">
        <v>860515523</v>
      </c>
      <c r="B5383" t="s">
        <v>231</v>
      </c>
      <c r="C5383">
        <v>42735</v>
      </c>
      <c r="D5383">
        <v>2016</v>
      </c>
      <c r="E5383" t="s">
        <v>418</v>
      </c>
      <c r="F5383" s="35">
        <v>24312410</v>
      </c>
    </row>
    <row r="5384" spans="1:6" x14ac:dyDescent="0.25">
      <c r="A5384">
        <v>860515523</v>
      </c>
      <c r="B5384" t="s">
        <v>231</v>
      </c>
      <c r="C5384">
        <v>42369</v>
      </c>
      <c r="D5384">
        <v>2015</v>
      </c>
      <c r="E5384" t="s">
        <v>418</v>
      </c>
      <c r="F5384" s="35">
        <v>2246978</v>
      </c>
    </row>
    <row r="5385" spans="1:6" x14ac:dyDescent="0.25">
      <c r="A5385">
        <v>860515523</v>
      </c>
      <c r="B5385" t="s">
        <v>231</v>
      </c>
      <c r="C5385">
        <v>43100</v>
      </c>
      <c r="D5385">
        <v>2017</v>
      </c>
      <c r="E5385" t="s">
        <v>418</v>
      </c>
      <c r="F5385" s="35">
        <v>35268617</v>
      </c>
    </row>
    <row r="5386" spans="1:6" x14ac:dyDescent="0.25">
      <c r="A5386">
        <v>860527800</v>
      </c>
      <c r="B5386" t="s">
        <v>296</v>
      </c>
      <c r="C5386">
        <v>42735</v>
      </c>
      <c r="D5386">
        <v>2016</v>
      </c>
      <c r="E5386" t="s">
        <v>418</v>
      </c>
      <c r="F5386" s="35">
        <v>21306013</v>
      </c>
    </row>
    <row r="5387" spans="1:6" x14ac:dyDescent="0.25">
      <c r="A5387">
        <v>860527800</v>
      </c>
      <c r="B5387" t="s">
        <v>296</v>
      </c>
      <c r="C5387">
        <v>43100</v>
      </c>
      <c r="D5387">
        <v>2017</v>
      </c>
      <c r="E5387" t="s">
        <v>418</v>
      </c>
      <c r="F5387" s="35">
        <v>54958993</v>
      </c>
    </row>
    <row r="5388" spans="1:6" x14ac:dyDescent="0.25">
      <c r="A5388">
        <v>860532790</v>
      </c>
      <c r="B5388" t="s">
        <v>374</v>
      </c>
      <c r="C5388">
        <v>42735</v>
      </c>
      <c r="D5388">
        <v>2016</v>
      </c>
      <c r="E5388" t="s">
        <v>418</v>
      </c>
      <c r="F5388" s="35">
        <v>-713178</v>
      </c>
    </row>
    <row r="5389" spans="1:6" x14ac:dyDescent="0.25">
      <c r="A5389">
        <v>860532790</v>
      </c>
      <c r="B5389" t="s">
        <v>374</v>
      </c>
      <c r="C5389">
        <v>43100</v>
      </c>
      <c r="D5389">
        <v>2017</v>
      </c>
      <c r="E5389" t="s">
        <v>418</v>
      </c>
      <c r="F5389" s="35">
        <v>-233833</v>
      </c>
    </row>
    <row r="5390" spans="1:6" x14ac:dyDescent="0.25">
      <c r="A5390">
        <v>890205645</v>
      </c>
      <c r="B5390" t="s">
        <v>166</v>
      </c>
      <c r="C5390">
        <v>42735</v>
      </c>
      <c r="D5390">
        <v>2016</v>
      </c>
      <c r="E5390" t="s">
        <v>418</v>
      </c>
      <c r="F5390" s="35">
        <v>251813615</v>
      </c>
    </row>
    <row r="5391" spans="1:6" x14ac:dyDescent="0.25">
      <c r="A5391">
        <v>890205645</v>
      </c>
      <c r="B5391" t="s">
        <v>166</v>
      </c>
      <c r="C5391">
        <v>43100</v>
      </c>
      <c r="D5391">
        <v>2017</v>
      </c>
      <c r="E5391" t="s">
        <v>418</v>
      </c>
      <c r="F5391" s="35">
        <v>501408893</v>
      </c>
    </row>
    <row r="5392" spans="1:6" x14ac:dyDescent="0.25">
      <c r="A5392">
        <v>890312765</v>
      </c>
      <c r="B5392" t="s">
        <v>363</v>
      </c>
      <c r="C5392">
        <v>42735</v>
      </c>
      <c r="D5392">
        <v>2016</v>
      </c>
      <c r="E5392" t="s">
        <v>418</v>
      </c>
      <c r="F5392" s="35">
        <v>105085372</v>
      </c>
    </row>
    <row r="5393" spans="1:6" x14ac:dyDescent="0.25">
      <c r="A5393">
        <v>890312765</v>
      </c>
      <c r="B5393" t="s">
        <v>363</v>
      </c>
      <c r="C5393">
        <v>43100</v>
      </c>
      <c r="D5393">
        <v>2017</v>
      </c>
      <c r="E5393" t="s">
        <v>418</v>
      </c>
      <c r="F5393" s="35">
        <v>187112239</v>
      </c>
    </row>
    <row r="5394" spans="1:6" x14ac:dyDescent="0.25">
      <c r="A5394">
        <v>890806999</v>
      </c>
      <c r="B5394" t="s">
        <v>366</v>
      </c>
      <c r="C5394">
        <v>42735</v>
      </c>
      <c r="D5394">
        <v>2016</v>
      </c>
      <c r="E5394" t="s">
        <v>418</v>
      </c>
      <c r="F5394" s="35">
        <v>4748499</v>
      </c>
    </row>
    <row r="5395" spans="1:6" x14ac:dyDescent="0.25">
      <c r="A5395">
        <v>890806999</v>
      </c>
      <c r="B5395" t="s">
        <v>366</v>
      </c>
      <c r="C5395">
        <v>43100</v>
      </c>
      <c r="D5395">
        <v>2017</v>
      </c>
      <c r="E5395" t="s">
        <v>418</v>
      </c>
      <c r="F5395" s="35">
        <v>9132126</v>
      </c>
    </row>
    <row r="5396" spans="1:6" x14ac:dyDescent="0.25">
      <c r="A5396">
        <v>890903035</v>
      </c>
      <c r="B5396" t="s">
        <v>369</v>
      </c>
      <c r="C5396">
        <v>42735</v>
      </c>
      <c r="D5396">
        <v>2016</v>
      </c>
      <c r="E5396" t="s">
        <v>418</v>
      </c>
      <c r="F5396" s="35">
        <v>347594455</v>
      </c>
    </row>
    <row r="5397" spans="1:6" x14ac:dyDescent="0.25">
      <c r="A5397">
        <v>890903035</v>
      </c>
      <c r="B5397" t="s">
        <v>369</v>
      </c>
      <c r="C5397">
        <v>42369</v>
      </c>
      <c r="D5397">
        <v>2015</v>
      </c>
      <c r="E5397" t="s">
        <v>418</v>
      </c>
      <c r="F5397" s="35">
        <v>275708611</v>
      </c>
    </row>
    <row r="5398" spans="1:6" x14ac:dyDescent="0.25">
      <c r="A5398">
        <v>890903035</v>
      </c>
      <c r="B5398" t="s">
        <v>369</v>
      </c>
      <c r="C5398">
        <v>43100</v>
      </c>
      <c r="D5398">
        <v>2017</v>
      </c>
      <c r="E5398" t="s">
        <v>418</v>
      </c>
      <c r="F5398" s="35">
        <v>675952119</v>
      </c>
    </row>
    <row r="5399" spans="1:6" x14ac:dyDescent="0.25">
      <c r="A5399">
        <v>890903055</v>
      </c>
      <c r="B5399" t="s">
        <v>232</v>
      </c>
      <c r="C5399">
        <v>42735</v>
      </c>
      <c r="D5399">
        <v>2016</v>
      </c>
      <c r="E5399" t="s">
        <v>418</v>
      </c>
      <c r="F5399" s="35">
        <v>33979755</v>
      </c>
    </row>
    <row r="5400" spans="1:6" x14ac:dyDescent="0.25">
      <c r="A5400">
        <v>890903055</v>
      </c>
      <c r="B5400" t="s">
        <v>232</v>
      </c>
      <c r="C5400">
        <v>42369</v>
      </c>
      <c r="D5400">
        <v>2015</v>
      </c>
      <c r="E5400" t="s">
        <v>418</v>
      </c>
      <c r="F5400" s="35">
        <v>40759867</v>
      </c>
    </row>
    <row r="5401" spans="1:6" x14ac:dyDescent="0.25">
      <c r="A5401">
        <v>890903055</v>
      </c>
      <c r="B5401" t="s">
        <v>232</v>
      </c>
      <c r="C5401">
        <v>43100</v>
      </c>
      <c r="D5401">
        <v>2017</v>
      </c>
      <c r="E5401" t="s">
        <v>418</v>
      </c>
      <c r="F5401" s="35">
        <v>72155266</v>
      </c>
    </row>
    <row r="5402" spans="1:6" x14ac:dyDescent="0.25">
      <c r="A5402">
        <v>890905022</v>
      </c>
      <c r="B5402" t="s">
        <v>370</v>
      </c>
      <c r="C5402">
        <v>42735</v>
      </c>
      <c r="D5402">
        <v>2016</v>
      </c>
      <c r="E5402" t="s">
        <v>418</v>
      </c>
      <c r="F5402" s="35">
        <v>23509522</v>
      </c>
    </row>
    <row r="5403" spans="1:6" x14ac:dyDescent="0.25">
      <c r="A5403">
        <v>890905022</v>
      </c>
      <c r="B5403" t="s">
        <v>370</v>
      </c>
      <c r="C5403">
        <v>42369</v>
      </c>
      <c r="D5403">
        <v>2015</v>
      </c>
      <c r="E5403" t="s">
        <v>418</v>
      </c>
      <c r="F5403" s="35">
        <v>14602528</v>
      </c>
    </row>
    <row r="5404" spans="1:6" x14ac:dyDescent="0.25">
      <c r="A5404">
        <v>890905022</v>
      </c>
      <c r="B5404" t="s">
        <v>370</v>
      </c>
      <c r="C5404">
        <v>43100</v>
      </c>
      <c r="D5404">
        <v>2017</v>
      </c>
      <c r="E5404" t="s">
        <v>418</v>
      </c>
      <c r="F5404" s="35">
        <v>52343795</v>
      </c>
    </row>
    <row r="5405" spans="1:6" x14ac:dyDescent="0.25">
      <c r="A5405">
        <v>890908097</v>
      </c>
      <c r="B5405" t="s">
        <v>377</v>
      </c>
      <c r="C5405">
        <v>42735</v>
      </c>
      <c r="D5405">
        <v>2016</v>
      </c>
      <c r="E5405" t="s">
        <v>418</v>
      </c>
      <c r="F5405" s="35">
        <v>8491506</v>
      </c>
    </row>
    <row r="5406" spans="1:6" x14ac:dyDescent="0.25">
      <c r="A5406">
        <v>890908097</v>
      </c>
      <c r="B5406" t="s">
        <v>377</v>
      </c>
      <c r="C5406">
        <v>43100</v>
      </c>
      <c r="D5406">
        <v>2017</v>
      </c>
      <c r="E5406" t="s">
        <v>418</v>
      </c>
      <c r="F5406" s="35">
        <v>18644262</v>
      </c>
    </row>
    <row r="5407" spans="1:6" x14ac:dyDescent="0.25">
      <c r="A5407">
        <v>890908901</v>
      </c>
      <c r="B5407" t="s">
        <v>372</v>
      </c>
      <c r="C5407">
        <v>42735</v>
      </c>
      <c r="D5407">
        <v>2016</v>
      </c>
      <c r="E5407" t="s">
        <v>418</v>
      </c>
      <c r="F5407" s="35">
        <v>-5044469</v>
      </c>
    </row>
    <row r="5408" spans="1:6" x14ac:dyDescent="0.25">
      <c r="A5408">
        <v>890908901</v>
      </c>
      <c r="B5408" t="s">
        <v>372</v>
      </c>
      <c r="C5408">
        <v>42369</v>
      </c>
      <c r="D5408">
        <v>2015</v>
      </c>
      <c r="E5408" t="s">
        <v>418</v>
      </c>
      <c r="F5408" s="35">
        <v>6222661</v>
      </c>
    </row>
    <row r="5409" spans="1:6" x14ac:dyDescent="0.25">
      <c r="A5409">
        <v>890908901</v>
      </c>
      <c r="B5409" t="s">
        <v>372</v>
      </c>
      <c r="C5409">
        <v>43100</v>
      </c>
      <c r="D5409">
        <v>2017</v>
      </c>
      <c r="E5409" t="s">
        <v>418</v>
      </c>
      <c r="F5409" s="35">
        <v>7999363</v>
      </c>
    </row>
    <row r="5410" spans="1:6" x14ac:dyDescent="0.25">
      <c r="A5410">
        <v>890910447</v>
      </c>
      <c r="B5410" t="s">
        <v>300</v>
      </c>
      <c r="C5410">
        <v>42735</v>
      </c>
      <c r="D5410">
        <v>2016</v>
      </c>
      <c r="E5410" t="s">
        <v>418</v>
      </c>
      <c r="F5410" s="35">
        <v>6514560</v>
      </c>
    </row>
    <row r="5411" spans="1:6" x14ac:dyDescent="0.25">
      <c r="A5411">
        <v>890910447</v>
      </c>
      <c r="B5411" t="s">
        <v>300</v>
      </c>
      <c r="C5411">
        <v>43100</v>
      </c>
      <c r="D5411">
        <v>2017</v>
      </c>
      <c r="E5411" t="s">
        <v>418</v>
      </c>
      <c r="F5411" s="35">
        <v>13694420</v>
      </c>
    </row>
    <row r="5412" spans="1:6" x14ac:dyDescent="0.25">
      <c r="A5412">
        <v>890911431</v>
      </c>
      <c r="B5412" t="s">
        <v>378</v>
      </c>
      <c r="C5412">
        <v>42735</v>
      </c>
      <c r="D5412">
        <v>2016</v>
      </c>
      <c r="E5412" t="s">
        <v>418</v>
      </c>
      <c r="F5412" s="35">
        <v>164291357</v>
      </c>
    </row>
    <row r="5413" spans="1:6" x14ac:dyDescent="0.25">
      <c r="A5413">
        <v>890911431</v>
      </c>
      <c r="B5413" t="s">
        <v>378</v>
      </c>
      <c r="C5413">
        <v>43100</v>
      </c>
      <c r="D5413">
        <v>2017</v>
      </c>
      <c r="E5413" t="s">
        <v>418</v>
      </c>
      <c r="F5413" s="35">
        <v>257652540</v>
      </c>
    </row>
    <row r="5414" spans="1:6" x14ac:dyDescent="0.25">
      <c r="A5414">
        <v>890920656</v>
      </c>
      <c r="B5414" t="s">
        <v>302</v>
      </c>
      <c r="C5414">
        <v>42735</v>
      </c>
      <c r="D5414">
        <v>2016</v>
      </c>
      <c r="E5414" t="s">
        <v>418</v>
      </c>
      <c r="F5414" s="35">
        <v>1631433</v>
      </c>
    </row>
    <row r="5415" spans="1:6" x14ac:dyDescent="0.25">
      <c r="A5415">
        <v>890920656</v>
      </c>
      <c r="B5415" t="s">
        <v>302</v>
      </c>
      <c r="C5415">
        <v>43100</v>
      </c>
      <c r="D5415">
        <v>2017</v>
      </c>
      <c r="E5415" t="s">
        <v>418</v>
      </c>
      <c r="F5415" s="35">
        <v>3993193</v>
      </c>
    </row>
    <row r="5416" spans="1:6" x14ac:dyDescent="0.25">
      <c r="A5416">
        <v>890928186</v>
      </c>
      <c r="B5416" t="s">
        <v>303</v>
      </c>
      <c r="C5416">
        <v>42735</v>
      </c>
      <c r="D5416">
        <v>2016</v>
      </c>
      <c r="E5416" t="s">
        <v>418</v>
      </c>
      <c r="F5416" s="35">
        <v>10226651</v>
      </c>
    </row>
    <row r="5417" spans="1:6" x14ac:dyDescent="0.25">
      <c r="A5417">
        <v>890928186</v>
      </c>
      <c r="B5417" t="s">
        <v>303</v>
      </c>
      <c r="C5417">
        <v>43100</v>
      </c>
      <c r="D5417">
        <v>2017</v>
      </c>
      <c r="E5417" t="s">
        <v>418</v>
      </c>
      <c r="F5417" s="35">
        <v>19162680</v>
      </c>
    </row>
    <row r="5418" spans="1:6" x14ac:dyDescent="0.25">
      <c r="A5418">
        <v>890932424</v>
      </c>
      <c r="B5418" t="s">
        <v>379</v>
      </c>
      <c r="C5418">
        <v>42735</v>
      </c>
      <c r="D5418">
        <v>2016</v>
      </c>
      <c r="E5418" t="s">
        <v>418</v>
      </c>
      <c r="F5418" s="35">
        <v>12097639</v>
      </c>
    </row>
    <row r="5419" spans="1:6" x14ac:dyDescent="0.25">
      <c r="A5419">
        <v>890932424</v>
      </c>
      <c r="B5419" t="s">
        <v>379</v>
      </c>
      <c r="C5419">
        <v>43100</v>
      </c>
      <c r="D5419">
        <v>2017</v>
      </c>
      <c r="E5419" t="s">
        <v>418</v>
      </c>
      <c r="F5419" s="35">
        <v>47577698</v>
      </c>
    </row>
    <row r="5420" spans="1:6" x14ac:dyDescent="0.25">
      <c r="A5420">
        <v>890939355</v>
      </c>
      <c r="B5420" t="s">
        <v>35</v>
      </c>
      <c r="C5420">
        <v>42735</v>
      </c>
      <c r="D5420">
        <v>2016</v>
      </c>
      <c r="E5420" t="s">
        <v>418</v>
      </c>
      <c r="F5420" s="35">
        <v>5859273</v>
      </c>
    </row>
    <row r="5421" spans="1:6" x14ac:dyDescent="0.25">
      <c r="A5421">
        <v>890939355</v>
      </c>
      <c r="B5421" t="s">
        <v>35</v>
      </c>
      <c r="C5421">
        <v>42369</v>
      </c>
      <c r="D5421">
        <v>2015</v>
      </c>
      <c r="E5421" t="s">
        <v>418</v>
      </c>
      <c r="F5421" s="35">
        <v>17793916</v>
      </c>
    </row>
    <row r="5422" spans="1:6" x14ac:dyDescent="0.25">
      <c r="A5422">
        <v>890939355</v>
      </c>
      <c r="B5422" t="s">
        <v>35</v>
      </c>
      <c r="C5422">
        <v>43100</v>
      </c>
      <c r="D5422">
        <v>2017</v>
      </c>
      <c r="E5422" t="s">
        <v>418</v>
      </c>
      <c r="F5422" s="35">
        <v>12336370</v>
      </c>
    </row>
    <row r="5423" spans="1:6" x14ac:dyDescent="0.25">
      <c r="A5423">
        <v>890940026</v>
      </c>
      <c r="B5423" t="s">
        <v>304</v>
      </c>
      <c r="C5423">
        <v>42735</v>
      </c>
      <c r="D5423">
        <v>2016</v>
      </c>
      <c r="E5423" t="s">
        <v>418</v>
      </c>
      <c r="F5423" s="35">
        <v>-16931129</v>
      </c>
    </row>
    <row r="5424" spans="1:6" x14ac:dyDescent="0.25">
      <c r="A5424">
        <v>890940026</v>
      </c>
      <c r="B5424" t="s">
        <v>304</v>
      </c>
      <c r="C5424">
        <v>43100</v>
      </c>
      <c r="D5424">
        <v>2017</v>
      </c>
      <c r="E5424" t="s">
        <v>418</v>
      </c>
      <c r="F5424" s="35">
        <v>-49060588</v>
      </c>
    </row>
    <row r="5425" spans="1:6" x14ac:dyDescent="0.25">
      <c r="A5425">
        <v>900018975</v>
      </c>
      <c r="B5425" t="s">
        <v>376</v>
      </c>
      <c r="C5425">
        <v>42735</v>
      </c>
      <c r="D5425">
        <v>2016</v>
      </c>
      <c r="E5425" t="s">
        <v>418</v>
      </c>
      <c r="F5425" s="35">
        <v>147340751</v>
      </c>
    </row>
    <row r="5426" spans="1:6" x14ac:dyDescent="0.25">
      <c r="A5426">
        <v>900018975</v>
      </c>
      <c r="B5426" t="s">
        <v>376</v>
      </c>
      <c r="C5426">
        <v>42369</v>
      </c>
      <c r="D5426">
        <v>2015</v>
      </c>
      <c r="E5426" t="s">
        <v>418</v>
      </c>
      <c r="F5426" s="35">
        <v>58328630</v>
      </c>
    </row>
    <row r="5427" spans="1:6" x14ac:dyDescent="0.25">
      <c r="A5427">
        <v>900018975</v>
      </c>
      <c r="B5427" t="s">
        <v>376</v>
      </c>
      <c r="C5427">
        <v>43100</v>
      </c>
      <c r="D5427">
        <v>2017</v>
      </c>
      <c r="E5427" t="s">
        <v>418</v>
      </c>
      <c r="F5427" s="35">
        <v>356076726</v>
      </c>
    </row>
    <row r="5428" spans="1:6" x14ac:dyDescent="0.25">
      <c r="A5428">
        <v>900035722</v>
      </c>
      <c r="B5428" t="s">
        <v>298</v>
      </c>
      <c r="C5428">
        <v>42735</v>
      </c>
      <c r="D5428">
        <v>2016</v>
      </c>
      <c r="E5428" t="s">
        <v>418</v>
      </c>
      <c r="F5428" s="35">
        <v>22838361</v>
      </c>
    </row>
    <row r="5429" spans="1:6" x14ac:dyDescent="0.25">
      <c r="A5429">
        <v>900035722</v>
      </c>
      <c r="B5429" t="s">
        <v>298</v>
      </c>
      <c r="C5429">
        <v>43100</v>
      </c>
      <c r="D5429">
        <v>2017</v>
      </c>
      <c r="E5429" t="s">
        <v>418</v>
      </c>
      <c r="F5429" s="35">
        <v>26559508</v>
      </c>
    </row>
    <row r="5430" spans="1:6" x14ac:dyDescent="0.25">
      <c r="A5430">
        <v>900087151</v>
      </c>
      <c r="B5430" t="s">
        <v>383</v>
      </c>
      <c r="C5430">
        <v>42735</v>
      </c>
      <c r="D5430">
        <v>2016</v>
      </c>
      <c r="E5430" t="s">
        <v>418</v>
      </c>
      <c r="F5430" s="35">
        <v>-110284686</v>
      </c>
    </row>
    <row r="5431" spans="1:6" x14ac:dyDescent="0.25">
      <c r="A5431">
        <v>900087151</v>
      </c>
      <c r="B5431" t="s">
        <v>383</v>
      </c>
      <c r="C5431">
        <v>43100</v>
      </c>
      <c r="D5431">
        <v>2017</v>
      </c>
      <c r="E5431" t="s">
        <v>418</v>
      </c>
      <c r="F5431" s="35">
        <v>-157537860</v>
      </c>
    </row>
    <row r="5432" spans="1:6" x14ac:dyDescent="0.25">
      <c r="A5432">
        <v>900139110</v>
      </c>
      <c r="B5432" t="s">
        <v>301</v>
      </c>
      <c r="C5432">
        <v>42735</v>
      </c>
      <c r="D5432">
        <v>2016</v>
      </c>
      <c r="E5432" t="s">
        <v>418</v>
      </c>
      <c r="F5432" s="35">
        <v>9453450</v>
      </c>
    </row>
    <row r="5433" spans="1:6" x14ac:dyDescent="0.25">
      <c r="A5433">
        <v>900139110</v>
      </c>
      <c r="B5433" t="s">
        <v>301</v>
      </c>
      <c r="C5433">
        <v>43100</v>
      </c>
      <c r="D5433">
        <v>2017</v>
      </c>
      <c r="E5433" t="s">
        <v>418</v>
      </c>
      <c r="F5433" s="35">
        <v>30089577</v>
      </c>
    </row>
    <row r="5434" spans="1:6" x14ac:dyDescent="0.25">
      <c r="A5434">
        <v>900190385</v>
      </c>
      <c r="B5434" t="s">
        <v>380</v>
      </c>
      <c r="C5434">
        <v>42735</v>
      </c>
      <c r="D5434">
        <v>2016</v>
      </c>
      <c r="E5434" t="s">
        <v>418</v>
      </c>
      <c r="F5434" s="35">
        <v>-37656390</v>
      </c>
    </row>
    <row r="5435" spans="1:6" x14ac:dyDescent="0.25">
      <c r="A5435">
        <v>900190385</v>
      </c>
      <c r="B5435" t="s">
        <v>380</v>
      </c>
      <c r="C5435">
        <v>42369</v>
      </c>
      <c r="D5435">
        <v>2015</v>
      </c>
      <c r="E5435" t="s">
        <v>418</v>
      </c>
      <c r="F5435" s="35">
        <v>-100913828</v>
      </c>
    </row>
    <row r="5436" spans="1:6" x14ac:dyDescent="0.25">
      <c r="A5436">
        <v>900190385</v>
      </c>
      <c r="B5436" t="s">
        <v>380</v>
      </c>
      <c r="C5436">
        <v>43100</v>
      </c>
      <c r="D5436">
        <v>2017</v>
      </c>
      <c r="E5436" t="s">
        <v>418</v>
      </c>
      <c r="F5436" s="35">
        <v>-167573595</v>
      </c>
    </row>
    <row r="5437" spans="1:6" x14ac:dyDescent="0.25">
      <c r="A5437">
        <v>900192242</v>
      </c>
      <c r="B5437" t="s">
        <v>381</v>
      </c>
      <c r="C5437">
        <v>42735</v>
      </c>
      <c r="D5437">
        <v>2016</v>
      </c>
      <c r="E5437" t="s">
        <v>418</v>
      </c>
      <c r="F5437" s="35">
        <v>171819559</v>
      </c>
    </row>
    <row r="5438" spans="1:6" x14ac:dyDescent="0.25">
      <c r="A5438">
        <v>900192242</v>
      </c>
      <c r="B5438" t="s">
        <v>381</v>
      </c>
      <c r="C5438">
        <v>42369</v>
      </c>
      <c r="D5438">
        <v>2015</v>
      </c>
      <c r="E5438" t="s">
        <v>418</v>
      </c>
      <c r="F5438" s="35">
        <v>16057621</v>
      </c>
    </row>
    <row r="5439" spans="1:6" x14ac:dyDescent="0.25">
      <c r="A5439">
        <v>900192242</v>
      </c>
      <c r="B5439" t="s">
        <v>381</v>
      </c>
      <c r="C5439">
        <v>42185</v>
      </c>
      <c r="D5439">
        <v>2015</v>
      </c>
      <c r="E5439" t="s">
        <v>418</v>
      </c>
      <c r="F5439" s="35">
        <v>-22839812</v>
      </c>
    </row>
    <row r="5440" spans="1:6" x14ac:dyDescent="0.25">
      <c r="A5440">
        <v>900192242</v>
      </c>
      <c r="B5440" t="s">
        <v>381</v>
      </c>
      <c r="C5440">
        <v>43100</v>
      </c>
      <c r="D5440">
        <v>2017</v>
      </c>
      <c r="E5440" t="s">
        <v>418</v>
      </c>
      <c r="F5440" s="35">
        <v>214321547</v>
      </c>
    </row>
    <row r="5441" spans="1:6" x14ac:dyDescent="0.25">
      <c r="A5441">
        <v>900192726</v>
      </c>
      <c r="B5441" t="s">
        <v>382</v>
      </c>
      <c r="C5441">
        <v>42735</v>
      </c>
      <c r="D5441">
        <v>2016</v>
      </c>
      <c r="E5441" t="s">
        <v>418</v>
      </c>
      <c r="F5441" s="35">
        <v>3723120</v>
      </c>
    </row>
    <row r="5442" spans="1:6" x14ac:dyDescent="0.25">
      <c r="A5442">
        <v>900192726</v>
      </c>
      <c r="B5442" t="s">
        <v>382</v>
      </c>
      <c r="C5442">
        <v>43100</v>
      </c>
      <c r="D5442">
        <v>2017</v>
      </c>
      <c r="E5442" t="s">
        <v>418</v>
      </c>
      <c r="F5442" s="35">
        <v>8739260</v>
      </c>
    </row>
    <row r="5443" spans="1:6" x14ac:dyDescent="0.25">
      <c r="A5443">
        <v>900193192</v>
      </c>
      <c r="B5443" t="s">
        <v>305</v>
      </c>
      <c r="C5443">
        <v>42735</v>
      </c>
      <c r="D5443">
        <v>2016</v>
      </c>
      <c r="E5443" t="s">
        <v>418</v>
      </c>
      <c r="F5443" s="35">
        <v>-14623050</v>
      </c>
    </row>
    <row r="5444" spans="1:6" x14ac:dyDescent="0.25">
      <c r="A5444">
        <v>900193192</v>
      </c>
      <c r="B5444" t="s">
        <v>305</v>
      </c>
      <c r="C5444">
        <v>43100</v>
      </c>
      <c r="D5444">
        <v>2017</v>
      </c>
      <c r="E5444" t="s">
        <v>418</v>
      </c>
      <c r="F5444" s="35">
        <v>-17765601</v>
      </c>
    </row>
    <row r="5445" spans="1:6" x14ac:dyDescent="0.25">
      <c r="A5445">
        <v>900205547</v>
      </c>
      <c r="B5445" t="s">
        <v>233</v>
      </c>
      <c r="C5445">
        <v>42735</v>
      </c>
      <c r="D5445">
        <v>2016</v>
      </c>
      <c r="E5445" t="s">
        <v>418</v>
      </c>
      <c r="F5445" s="35">
        <v>846611</v>
      </c>
    </row>
    <row r="5446" spans="1:6" x14ac:dyDescent="0.25">
      <c r="A5446">
        <v>900205547</v>
      </c>
      <c r="B5446" t="s">
        <v>233</v>
      </c>
      <c r="C5446">
        <v>42369</v>
      </c>
      <c r="D5446">
        <v>2015</v>
      </c>
      <c r="E5446" t="s">
        <v>418</v>
      </c>
      <c r="F5446" s="35">
        <v>201762</v>
      </c>
    </row>
    <row r="5447" spans="1:6" x14ac:dyDescent="0.25">
      <c r="A5447">
        <v>900205547</v>
      </c>
      <c r="B5447" t="s">
        <v>233</v>
      </c>
      <c r="C5447">
        <v>43100</v>
      </c>
      <c r="D5447">
        <v>2017</v>
      </c>
      <c r="E5447" t="s">
        <v>418</v>
      </c>
      <c r="F5447" s="35">
        <v>415120</v>
      </c>
    </row>
    <row r="5448" spans="1:6" x14ac:dyDescent="0.25">
      <c r="A5448">
        <v>900206480</v>
      </c>
      <c r="B5448" t="s">
        <v>306</v>
      </c>
      <c r="C5448">
        <v>42735</v>
      </c>
      <c r="D5448">
        <v>2016</v>
      </c>
      <c r="E5448" t="s">
        <v>418</v>
      </c>
      <c r="F5448" s="35">
        <v>5241079</v>
      </c>
    </row>
    <row r="5449" spans="1:6" x14ac:dyDescent="0.25">
      <c r="A5449">
        <v>900206480</v>
      </c>
      <c r="B5449" t="s">
        <v>306</v>
      </c>
      <c r="C5449">
        <v>43100</v>
      </c>
      <c r="D5449">
        <v>2017</v>
      </c>
      <c r="E5449" t="s">
        <v>418</v>
      </c>
      <c r="F5449" s="35">
        <v>12611921</v>
      </c>
    </row>
    <row r="5450" spans="1:6" x14ac:dyDescent="0.25">
      <c r="A5450">
        <v>900206483</v>
      </c>
      <c r="B5450" t="s">
        <v>307</v>
      </c>
      <c r="C5450">
        <v>42735</v>
      </c>
      <c r="D5450">
        <v>2016</v>
      </c>
      <c r="E5450" t="s">
        <v>418</v>
      </c>
      <c r="F5450" s="35">
        <v>2979176</v>
      </c>
    </row>
    <row r="5451" spans="1:6" x14ac:dyDescent="0.25">
      <c r="A5451">
        <v>900206483</v>
      </c>
      <c r="B5451" t="s">
        <v>307</v>
      </c>
      <c r="C5451">
        <v>43100</v>
      </c>
      <c r="D5451">
        <v>2017</v>
      </c>
      <c r="E5451" t="s">
        <v>418</v>
      </c>
      <c r="F5451" s="35">
        <v>3332284</v>
      </c>
    </row>
    <row r="5452" spans="1:6" x14ac:dyDescent="0.25">
      <c r="A5452">
        <v>900315057</v>
      </c>
      <c r="B5452" t="s">
        <v>385</v>
      </c>
      <c r="C5452">
        <v>42735</v>
      </c>
      <c r="D5452">
        <v>2016</v>
      </c>
      <c r="E5452" t="s">
        <v>418</v>
      </c>
      <c r="F5452" s="35">
        <v>38617944</v>
      </c>
    </row>
    <row r="5453" spans="1:6" x14ac:dyDescent="0.25">
      <c r="A5453">
        <v>900315057</v>
      </c>
      <c r="B5453" t="s">
        <v>385</v>
      </c>
      <c r="C5453">
        <v>43100</v>
      </c>
      <c r="D5453">
        <v>2017</v>
      </c>
      <c r="E5453" t="s">
        <v>418</v>
      </c>
      <c r="F5453" s="35">
        <v>85000393</v>
      </c>
    </row>
    <row r="5454" spans="1:6" x14ac:dyDescent="0.25">
      <c r="A5454">
        <v>900378893</v>
      </c>
      <c r="B5454" t="s">
        <v>386</v>
      </c>
      <c r="C5454">
        <v>42735</v>
      </c>
      <c r="D5454">
        <v>2016</v>
      </c>
      <c r="E5454" t="s">
        <v>418</v>
      </c>
      <c r="F5454" s="35">
        <v>152624045</v>
      </c>
    </row>
    <row r="5455" spans="1:6" x14ac:dyDescent="0.25">
      <c r="A5455">
        <v>900378893</v>
      </c>
      <c r="B5455" t="s">
        <v>386</v>
      </c>
      <c r="C5455">
        <v>42369</v>
      </c>
      <c r="D5455">
        <v>2015</v>
      </c>
      <c r="E5455" t="s">
        <v>418</v>
      </c>
      <c r="F5455" s="35">
        <v>215984103</v>
      </c>
    </row>
    <row r="5456" spans="1:6" x14ac:dyDescent="0.25">
      <c r="A5456">
        <v>900378893</v>
      </c>
      <c r="B5456" t="s">
        <v>386</v>
      </c>
      <c r="C5456">
        <v>43100</v>
      </c>
      <c r="D5456">
        <v>2017</v>
      </c>
      <c r="E5456" t="s">
        <v>418</v>
      </c>
      <c r="F5456" s="35">
        <v>305766906</v>
      </c>
    </row>
    <row r="5457" spans="1:6" x14ac:dyDescent="0.25">
      <c r="A5457">
        <v>900390238</v>
      </c>
      <c r="B5457" t="s">
        <v>177</v>
      </c>
      <c r="C5457">
        <v>42735</v>
      </c>
      <c r="D5457">
        <v>2016</v>
      </c>
      <c r="E5457" t="s">
        <v>418</v>
      </c>
      <c r="F5457" s="35">
        <v>84904915</v>
      </c>
    </row>
    <row r="5458" spans="1:6" x14ac:dyDescent="0.25">
      <c r="A5458">
        <v>900390238</v>
      </c>
      <c r="B5458" t="s">
        <v>177</v>
      </c>
      <c r="C5458">
        <v>42369</v>
      </c>
      <c r="D5458">
        <v>2015</v>
      </c>
      <c r="E5458" t="s">
        <v>418</v>
      </c>
      <c r="F5458" s="35">
        <v>72032236</v>
      </c>
    </row>
    <row r="5459" spans="1:6" x14ac:dyDescent="0.25">
      <c r="A5459">
        <v>900390238</v>
      </c>
      <c r="B5459" t="s">
        <v>177</v>
      </c>
      <c r="C5459">
        <v>42185</v>
      </c>
      <c r="D5459">
        <v>2015</v>
      </c>
      <c r="E5459" t="s">
        <v>418</v>
      </c>
      <c r="F5459" s="35">
        <v>50177323</v>
      </c>
    </row>
    <row r="5460" spans="1:6" x14ac:dyDescent="0.25">
      <c r="A5460">
        <v>900390238</v>
      </c>
      <c r="B5460" t="s">
        <v>177</v>
      </c>
      <c r="C5460">
        <v>43100</v>
      </c>
      <c r="D5460">
        <v>2017</v>
      </c>
      <c r="E5460" t="s">
        <v>418</v>
      </c>
      <c r="F5460" s="35">
        <v>179797267</v>
      </c>
    </row>
    <row r="5461" spans="1:6" x14ac:dyDescent="0.25">
      <c r="A5461">
        <v>900413588</v>
      </c>
      <c r="B5461" t="s">
        <v>37</v>
      </c>
      <c r="C5461">
        <v>42735</v>
      </c>
      <c r="D5461">
        <v>2016</v>
      </c>
      <c r="E5461" t="s">
        <v>418</v>
      </c>
      <c r="F5461" s="35">
        <v>2530749</v>
      </c>
    </row>
    <row r="5462" spans="1:6" x14ac:dyDescent="0.25">
      <c r="A5462">
        <v>900413588</v>
      </c>
      <c r="B5462" t="s">
        <v>37</v>
      </c>
      <c r="C5462">
        <v>43100</v>
      </c>
      <c r="D5462">
        <v>2017</v>
      </c>
      <c r="E5462" t="s">
        <v>418</v>
      </c>
      <c r="F5462" s="35">
        <v>6445478</v>
      </c>
    </row>
    <row r="5463" spans="1:6" x14ac:dyDescent="0.25">
      <c r="A5463">
        <v>900521357</v>
      </c>
      <c r="B5463" t="s">
        <v>175</v>
      </c>
      <c r="C5463">
        <v>42735</v>
      </c>
      <c r="D5463">
        <v>2016</v>
      </c>
      <c r="E5463" t="s">
        <v>418</v>
      </c>
      <c r="F5463" s="35">
        <v>3684402</v>
      </c>
    </row>
    <row r="5464" spans="1:6" x14ac:dyDescent="0.25">
      <c r="A5464">
        <v>900521357</v>
      </c>
      <c r="B5464" t="s">
        <v>175</v>
      </c>
      <c r="C5464">
        <v>43100</v>
      </c>
      <c r="D5464">
        <v>2017</v>
      </c>
      <c r="E5464" t="s">
        <v>418</v>
      </c>
      <c r="F5464" s="35">
        <v>10883075</v>
      </c>
    </row>
    <row r="5465" spans="1:6" x14ac:dyDescent="0.25">
      <c r="A5465">
        <v>900535441</v>
      </c>
      <c r="B5465" t="s">
        <v>308</v>
      </c>
      <c r="C5465">
        <v>42735</v>
      </c>
      <c r="D5465">
        <v>2016</v>
      </c>
      <c r="E5465" t="s">
        <v>418</v>
      </c>
      <c r="F5465" s="35">
        <v>50986</v>
      </c>
    </row>
    <row r="5466" spans="1:6" x14ac:dyDescent="0.25">
      <c r="A5466">
        <v>900535441</v>
      </c>
      <c r="B5466" t="s">
        <v>308</v>
      </c>
      <c r="C5466">
        <v>43100</v>
      </c>
      <c r="D5466">
        <v>2017</v>
      </c>
      <c r="E5466" t="s">
        <v>418</v>
      </c>
      <c r="F5466" s="35">
        <v>-92162866</v>
      </c>
    </row>
    <row r="5467" spans="1:6" x14ac:dyDescent="0.25">
      <c r="A5467">
        <v>900668954</v>
      </c>
      <c r="B5467" t="s">
        <v>387</v>
      </c>
      <c r="C5467">
        <v>42735</v>
      </c>
      <c r="D5467">
        <v>2016</v>
      </c>
      <c r="E5467" t="s">
        <v>418</v>
      </c>
      <c r="F5467" s="35">
        <v>5857022</v>
      </c>
    </row>
    <row r="5468" spans="1:6" x14ac:dyDescent="0.25">
      <c r="A5468">
        <v>900668954</v>
      </c>
      <c r="B5468" t="s">
        <v>387</v>
      </c>
      <c r="C5468">
        <v>43100</v>
      </c>
      <c r="D5468">
        <v>2017</v>
      </c>
      <c r="E5468" t="s">
        <v>418</v>
      </c>
      <c r="F5468" s="35">
        <v>12171807</v>
      </c>
    </row>
    <row r="5469" spans="1:6" x14ac:dyDescent="0.25">
      <c r="A5469">
        <v>900749166</v>
      </c>
      <c r="B5469" t="s">
        <v>182</v>
      </c>
      <c r="C5469">
        <v>42735</v>
      </c>
      <c r="D5469">
        <v>2016</v>
      </c>
      <c r="E5469" t="s">
        <v>418</v>
      </c>
      <c r="F5469" s="35">
        <v>56771120</v>
      </c>
    </row>
    <row r="5470" spans="1:6" x14ac:dyDescent="0.25">
      <c r="A5470">
        <v>900749166</v>
      </c>
      <c r="B5470" t="s">
        <v>182</v>
      </c>
      <c r="C5470">
        <v>43100</v>
      </c>
      <c r="D5470">
        <v>2017</v>
      </c>
      <c r="E5470" t="s">
        <v>418</v>
      </c>
      <c r="F5470" s="35">
        <v>173163292</v>
      </c>
    </row>
    <row r="5471" spans="1:6" x14ac:dyDescent="0.25">
      <c r="A5471">
        <v>900797732</v>
      </c>
      <c r="B5471" t="s">
        <v>181</v>
      </c>
      <c r="C5471">
        <v>42735</v>
      </c>
      <c r="D5471">
        <v>2016</v>
      </c>
      <c r="E5471" t="s">
        <v>418</v>
      </c>
      <c r="F5471" s="35">
        <v>-42475583</v>
      </c>
    </row>
    <row r="5472" spans="1:6" x14ac:dyDescent="0.25">
      <c r="A5472">
        <v>900797732</v>
      </c>
      <c r="B5472" t="s">
        <v>181</v>
      </c>
      <c r="C5472">
        <v>42369</v>
      </c>
      <c r="D5472">
        <v>2015</v>
      </c>
      <c r="E5472" t="s">
        <v>418</v>
      </c>
      <c r="F5472" s="35">
        <v>-658472</v>
      </c>
    </row>
    <row r="5473" spans="1:6" x14ac:dyDescent="0.25">
      <c r="A5473">
        <v>900797732</v>
      </c>
      <c r="B5473" t="s">
        <v>181</v>
      </c>
      <c r="C5473">
        <v>43100</v>
      </c>
      <c r="D5473">
        <v>2017</v>
      </c>
      <c r="E5473" t="s">
        <v>418</v>
      </c>
      <c r="F5473" s="35">
        <v>-186361969</v>
      </c>
    </row>
    <row r="5474" spans="1:6" x14ac:dyDescent="0.25">
      <c r="A5474">
        <v>900818642</v>
      </c>
      <c r="B5474" t="s">
        <v>169</v>
      </c>
      <c r="C5474">
        <v>42735</v>
      </c>
      <c r="D5474">
        <v>2016</v>
      </c>
      <c r="E5474" t="s">
        <v>418</v>
      </c>
      <c r="F5474" s="35">
        <v>18043454</v>
      </c>
    </row>
    <row r="5475" spans="1:6" x14ac:dyDescent="0.25">
      <c r="A5475">
        <v>900818642</v>
      </c>
      <c r="B5475" t="s">
        <v>169</v>
      </c>
      <c r="C5475">
        <v>43100</v>
      </c>
      <c r="D5475">
        <v>2017</v>
      </c>
      <c r="E5475" t="s">
        <v>418</v>
      </c>
      <c r="F5475" s="35">
        <v>104616117</v>
      </c>
    </row>
    <row r="5476" spans="1:6" x14ac:dyDescent="0.25">
      <c r="A5476">
        <v>800014246</v>
      </c>
      <c r="B5476" t="s">
        <v>332</v>
      </c>
      <c r="C5476">
        <v>42735</v>
      </c>
      <c r="D5476">
        <v>2016</v>
      </c>
      <c r="E5476" t="s">
        <v>419</v>
      </c>
      <c r="F5476" s="35">
        <v>1.5889356490739361</v>
      </c>
    </row>
    <row r="5477" spans="1:6" x14ac:dyDescent="0.25">
      <c r="A5477">
        <v>800014246</v>
      </c>
      <c r="B5477" t="s">
        <v>332</v>
      </c>
      <c r="C5477">
        <v>43100</v>
      </c>
      <c r="D5477">
        <v>2017</v>
      </c>
      <c r="E5477" t="s">
        <v>419</v>
      </c>
      <c r="F5477" s="35">
        <v>1.598270693662148</v>
      </c>
    </row>
    <row r="5478" spans="1:6" x14ac:dyDescent="0.25">
      <c r="A5478">
        <v>800028455</v>
      </c>
      <c r="B5478" t="s">
        <v>0</v>
      </c>
      <c r="C5478">
        <v>42735</v>
      </c>
      <c r="D5478">
        <v>2016</v>
      </c>
      <c r="E5478" t="s">
        <v>419</v>
      </c>
      <c r="F5478" s="35">
        <v>1.5439717541331235</v>
      </c>
    </row>
    <row r="5479" spans="1:6" x14ac:dyDescent="0.25">
      <c r="A5479">
        <v>800093117</v>
      </c>
      <c r="B5479" t="s">
        <v>334</v>
      </c>
      <c r="C5479">
        <v>42735</v>
      </c>
      <c r="D5479">
        <v>2016</v>
      </c>
      <c r="E5479" t="s">
        <v>419</v>
      </c>
      <c r="F5479" s="35">
        <v>1.6274599559792402</v>
      </c>
    </row>
    <row r="5480" spans="1:6" x14ac:dyDescent="0.25">
      <c r="A5480">
        <v>800093117</v>
      </c>
      <c r="B5480" t="s">
        <v>334</v>
      </c>
      <c r="C5480">
        <v>43100</v>
      </c>
      <c r="D5480">
        <v>2017</v>
      </c>
      <c r="E5480" t="s">
        <v>419</v>
      </c>
      <c r="F5480" s="35">
        <v>1.7447946508882375</v>
      </c>
    </row>
    <row r="5481" spans="1:6" x14ac:dyDescent="0.25">
      <c r="A5481">
        <v>800094968</v>
      </c>
      <c r="B5481" t="s">
        <v>336</v>
      </c>
      <c r="C5481">
        <v>42735</v>
      </c>
      <c r="D5481">
        <v>2016</v>
      </c>
      <c r="E5481" t="s">
        <v>419</v>
      </c>
      <c r="F5481" s="35">
        <v>1.1785961051379756</v>
      </c>
    </row>
    <row r="5482" spans="1:6" x14ac:dyDescent="0.25">
      <c r="A5482">
        <v>800094968</v>
      </c>
      <c r="B5482" t="s">
        <v>336</v>
      </c>
      <c r="C5482">
        <v>43100</v>
      </c>
      <c r="D5482">
        <v>2017</v>
      </c>
      <c r="E5482" t="s">
        <v>419</v>
      </c>
      <c r="F5482" s="35">
        <v>1.2346414586656163</v>
      </c>
    </row>
    <row r="5483" spans="1:6" x14ac:dyDescent="0.25">
      <c r="A5483">
        <v>800095951</v>
      </c>
      <c r="B5483" t="s">
        <v>338</v>
      </c>
      <c r="C5483">
        <v>42735</v>
      </c>
      <c r="D5483">
        <v>2016</v>
      </c>
      <c r="E5483" t="s">
        <v>419</v>
      </c>
      <c r="F5483" s="35">
        <v>6.1795115812627364</v>
      </c>
    </row>
    <row r="5484" spans="1:6" x14ac:dyDescent="0.25">
      <c r="A5484">
        <v>800095951</v>
      </c>
      <c r="B5484" t="s">
        <v>338</v>
      </c>
      <c r="C5484">
        <v>43100</v>
      </c>
      <c r="D5484">
        <v>2017</v>
      </c>
      <c r="E5484" t="s">
        <v>419</v>
      </c>
      <c r="F5484" s="35">
        <v>1.86700462600774</v>
      </c>
    </row>
    <row r="5485" spans="1:6" x14ac:dyDescent="0.25">
      <c r="A5485">
        <v>800140959</v>
      </c>
      <c r="B5485" t="s">
        <v>340</v>
      </c>
      <c r="C5485">
        <v>42735</v>
      </c>
      <c r="D5485">
        <v>2016</v>
      </c>
      <c r="E5485" t="s">
        <v>419</v>
      </c>
      <c r="F5485" s="35">
        <v>1.4413632553166456</v>
      </c>
    </row>
    <row r="5486" spans="1:6" x14ac:dyDescent="0.25">
      <c r="A5486">
        <v>800140959</v>
      </c>
      <c r="B5486" t="s">
        <v>340</v>
      </c>
      <c r="C5486">
        <v>43100</v>
      </c>
      <c r="D5486">
        <v>2017</v>
      </c>
      <c r="E5486" t="s">
        <v>419</v>
      </c>
      <c r="F5486" s="35">
        <v>1.6447212823940029</v>
      </c>
    </row>
    <row r="5487" spans="1:6" x14ac:dyDescent="0.25">
      <c r="A5487">
        <v>800173155</v>
      </c>
      <c r="B5487" t="s">
        <v>341</v>
      </c>
      <c r="C5487">
        <v>42735</v>
      </c>
      <c r="D5487">
        <v>2016</v>
      </c>
      <c r="E5487" t="s">
        <v>419</v>
      </c>
      <c r="F5487" s="35">
        <v>1.0927141705702306</v>
      </c>
    </row>
    <row r="5488" spans="1:6" x14ac:dyDescent="0.25">
      <c r="A5488">
        <v>800173155</v>
      </c>
      <c r="B5488" t="s">
        <v>341</v>
      </c>
      <c r="C5488">
        <v>42369</v>
      </c>
      <c r="D5488">
        <v>2015</v>
      </c>
      <c r="E5488" t="s">
        <v>419</v>
      </c>
      <c r="F5488" s="35">
        <v>1.163520187392558</v>
      </c>
    </row>
    <row r="5489" spans="1:6" x14ac:dyDescent="0.25">
      <c r="A5489">
        <v>800173155</v>
      </c>
      <c r="B5489" t="s">
        <v>341</v>
      </c>
      <c r="C5489">
        <v>43100</v>
      </c>
      <c r="D5489">
        <v>2017</v>
      </c>
      <c r="E5489" t="s">
        <v>419</v>
      </c>
      <c r="F5489" s="35">
        <v>1.6170904690733772</v>
      </c>
    </row>
    <row r="5490" spans="1:6" x14ac:dyDescent="0.25">
      <c r="A5490">
        <v>800182330</v>
      </c>
      <c r="B5490" t="s">
        <v>342</v>
      </c>
      <c r="C5490">
        <v>42735</v>
      </c>
      <c r="D5490">
        <v>2016</v>
      </c>
      <c r="E5490" t="s">
        <v>419</v>
      </c>
      <c r="F5490" s="35">
        <v>2.7785916797378891</v>
      </c>
    </row>
    <row r="5491" spans="1:6" x14ac:dyDescent="0.25">
      <c r="A5491">
        <v>800182330</v>
      </c>
      <c r="B5491" t="s">
        <v>342</v>
      </c>
      <c r="C5491">
        <v>43100</v>
      </c>
      <c r="D5491">
        <v>2017</v>
      </c>
      <c r="E5491" t="s">
        <v>419</v>
      </c>
      <c r="F5491" s="35">
        <v>2.7517482577344134</v>
      </c>
    </row>
    <row r="5492" spans="1:6" x14ac:dyDescent="0.25">
      <c r="A5492">
        <v>800185295</v>
      </c>
      <c r="B5492" t="s">
        <v>344</v>
      </c>
      <c r="C5492">
        <v>42735</v>
      </c>
      <c r="D5492">
        <v>2016</v>
      </c>
      <c r="E5492" t="s">
        <v>419</v>
      </c>
      <c r="F5492" s="35">
        <v>1.1049446665573073</v>
      </c>
    </row>
    <row r="5493" spans="1:6" x14ac:dyDescent="0.25">
      <c r="A5493">
        <v>800185295</v>
      </c>
      <c r="B5493" t="s">
        <v>344</v>
      </c>
      <c r="C5493">
        <v>42369</v>
      </c>
      <c r="D5493">
        <v>2015</v>
      </c>
      <c r="E5493" t="s">
        <v>419</v>
      </c>
      <c r="F5493" s="35">
        <v>1.0790869032132961</v>
      </c>
    </row>
    <row r="5494" spans="1:6" x14ac:dyDescent="0.25">
      <c r="A5494">
        <v>800185295</v>
      </c>
      <c r="B5494" t="s">
        <v>344</v>
      </c>
      <c r="C5494">
        <v>43100</v>
      </c>
      <c r="D5494">
        <v>2017</v>
      </c>
      <c r="E5494" t="s">
        <v>419</v>
      </c>
      <c r="F5494" s="35">
        <v>1.1459864362659309</v>
      </c>
    </row>
    <row r="5495" spans="1:6" x14ac:dyDescent="0.25">
      <c r="A5495">
        <v>800200598</v>
      </c>
      <c r="B5495" t="s">
        <v>345</v>
      </c>
      <c r="C5495">
        <v>42735</v>
      </c>
      <c r="D5495">
        <v>2016</v>
      </c>
      <c r="E5495" t="s">
        <v>419</v>
      </c>
      <c r="F5495" s="35">
        <v>3.538761193337526</v>
      </c>
    </row>
    <row r="5496" spans="1:6" x14ac:dyDescent="0.25">
      <c r="A5496">
        <v>800200598</v>
      </c>
      <c r="B5496" t="s">
        <v>345</v>
      </c>
      <c r="C5496">
        <v>43100</v>
      </c>
      <c r="D5496">
        <v>2017</v>
      </c>
      <c r="E5496" t="s">
        <v>419</v>
      </c>
      <c r="F5496" s="35">
        <v>2.3265626949940099</v>
      </c>
    </row>
    <row r="5497" spans="1:6" x14ac:dyDescent="0.25">
      <c r="A5497">
        <v>800208146</v>
      </c>
      <c r="B5497" t="s">
        <v>346</v>
      </c>
      <c r="C5497">
        <v>42735</v>
      </c>
      <c r="D5497">
        <v>2016</v>
      </c>
      <c r="E5497" t="s">
        <v>419</v>
      </c>
      <c r="F5497" s="35">
        <v>0.90787163026057149</v>
      </c>
    </row>
    <row r="5498" spans="1:6" x14ac:dyDescent="0.25">
      <c r="A5498">
        <v>800208146</v>
      </c>
      <c r="B5498" t="s">
        <v>346</v>
      </c>
      <c r="C5498">
        <v>43100</v>
      </c>
      <c r="D5498">
        <v>2017</v>
      </c>
      <c r="E5498" t="s">
        <v>419</v>
      </c>
      <c r="F5498" s="35">
        <v>1.086825792166682</v>
      </c>
    </row>
    <row r="5499" spans="1:6" x14ac:dyDescent="0.25">
      <c r="A5499">
        <v>800233881</v>
      </c>
      <c r="B5499" t="s">
        <v>161</v>
      </c>
      <c r="C5499">
        <v>42735</v>
      </c>
      <c r="D5499">
        <v>2016</v>
      </c>
      <c r="E5499" t="s">
        <v>419</v>
      </c>
      <c r="F5499" s="35">
        <v>1.4876612131257858</v>
      </c>
    </row>
    <row r="5500" spans="1:6" x14ac:dyDescent="0.25">
      <c r="A5500">
        <v>800233881</v>
      </c>
      <c r="B5500" t="s">
        <v>161</v>
      </c>
      <c r="C5500">
        <v>43100</v>
      </c>
      <c r="D5500">
        <v>2017</v>
      </c>
      <c r="E5500" t="s">
        <v>419</v>
      </c>
      <c r="F5500" s="35">
        <v>1.6312445564961691</v>
      </c>
    </row>
    <row r="5501" spans="1:6" x14ac:dyDescent="0.25">
      <c r="A5501">
        <v>800240724</v>
      </c>
      <c r="B5501" t="s">
        <v>348</v>
      </c>
      <c r="C5501">
        <v>42735</v>
      </c>
      <c r="D5501">
        <v>2016</v>
      </c>
      <c r="E5501" t="s">
        <v>419</v>
      </c>
      <c r="F5501" s="35">
        <v>1.3396003818224493</v>
      </c>
    </row>
    <row r="5502" spans="1:6" x14ac:dyDescent="0.25">
      <c r="A5502">
        <v>800240724</v>
      </c>
      <c r="B5502" t="s">
        <v>348</v>
      </c>
      <c r="C5502">
        <v>43100</v>
      </c>
      <c r="D5502">
        <v>2017</v>
      </c>
      <c r="E5502" t="s">
        <v>419</v>
      </c>
      <c r="F5502" s="35">
        <v>1.6044760546613182</v>
      </c>
    </row>
    <row r="5503" spans="1:6" x14ac:dyDescent="0.25">
      <c r="A5503">
        <v>811032292</v>
      </c>
      <c r="B5503" t="s">
        <v>349</v>
      </c>
      <c r="C5503">
        <v>42735</v>
      </c>
      <c r="D5503">
        <v>2016</v>
      </c>
      <c r="E5503" t="s">
        <v>419</v>
      </c>
      <c r="F5503" s="35">
        <v>1.5092686703659579</v>
      </c>
    </row>
    <row r="5504" spans="1:6" x14ac:dyDescent="0.25">
      <c r="A5504">
        <v>811032292</v>
      </c>
      <c r="B5504" t="s">
        <v>349</v>
      </c>
      <c r="C5504">
        <v>43100</v>
      </c>
      <c r="D5504">
        <v>2017</v>
      </c>
      <c r="E5504" t="s">
        <v>419</v>
      </c>
      <c r="F5504" s="35">
        <v>1.6059974831988633</v>
      </c>
    </row>
    <row r="5505" spans="1:6" x14ac:dyDescent="0.25">
      <c r="A5505">
        <v>830023542</v>
      </c>
      <c r="B5505" t="s">
        <v>146</v>
      </c>
      <c r="C5505">
        <v>42735</v>
      </c>
      <c r="D5505">
        <v>2016</v>
      </c>
      <c r="E5505" t="s">
        <v>419</v>
      </c>
      <c r="F5505" s="35">
        <v>1.0132477475729251</v>
      </c>
    </row>
    <row r="5506" spans="1:6" x14ac:dyDescent="0.25">
      <c r="A5506">
        <v>830023542</v>
      </c>
      <c r="B5506" t="s">
        <v>146</v>
      </c>
      <c r="C5506">
        <v>42369</v>
      </c>
      <c r="D5506">
        <v>2015</v>
      </c>
      <c r="E5506" t="s">
        <v>419</v>
      </c>
      <c r="F5506" s="35">
        <v>1.1378139153173357</v>
      </c>
    </row>
    <row r="5507" spans="1:6" x14ac:dyDescent="0.25">
      <c r="A5507">
        <v>830023542</v>
      </c>
      <c r="B5507" t="s">
        <v>146</v>
      </c>
      <c r="C5507">
        <v>43100</v>
      </c>
      <c r="D5507">
        <v>2017</v>
      </c>
      <c r="E5507" t="s">
        <v>419</v>
      </c>
      <c r="F5507" s="35">
        <v>1.5182743633135924</v>
      </c>
    </row>
    <row r="5508" spans="1:6" x14ac:dyDescent="0.25">
      <c r="A5508">
        <v>830058272</v>
      </c>
      <c r="B5508" t="s">
        <v>352</v>
      </c>
      <c r="C5508">
        <v>42735</v>
      </c>
      <c r="D5508">
        <v>2016</v>
      </c>
      <c r="E5508" t="s">
        <v>419</v>
      </c>
      <c r="F5508" s="35">
        <v>1.1747878952773565</v>
      </c>
    </row>
    <row r="5509" spans="1:6" x14ac:dyDescent="0.25">
      <c r="A5509">
        <v>830058272</v>
      </c>
      <c r="B5509" t="s">
        <v>352</v>
      </c>
      <c r="C5509">
        <v>42369</v>
      </c>
      <c r="D5509">
        <v>2015</v>
      </c>
      <c r="E5509" t="s">
        <v>419</v>
      </c>
      <c r="F5509" s="35">
        <v>1.2871747113221101</v>
      </c>
    </row>
    <row r="5510" spans="1:6" x14ac:dyDescent="0.25">
      <c r="A5510">
        <v>830058272</v>
      </c>
      <c r="B5510" t="s">
        <v>352</v>
      </c>
      <c r="C5510">
        <v>43100</v>
      </c>
      <c r="D5510">
        <v>2017</v>
      </c>
      <c r="E5510" t="s">
        <v>419</v>
      </c>
      <c r="F5510" s="35">
        <v>1.0268245204162461</v>
      </c>
    </row>
    <row r="5511" spans="1:6" x14ac:dyDescent="0.25">
      <c r="A5511">
        <v>830094920</v>
      </c>
      <c r="B5511" t="s">
        <v>350</v>
      </c>
      <c r="C5511">
        <v>42735</v>
      </c>
      <c r="D5511">
        <v>2016</v>
      </c>
      <c r="E5511" t="s">
        <v>419</v>
      </c>
      <c r="F5511" s="35">
        <v>2.2605197196398712</v>
      </c>
    </row>
    <row r="5512" spans="1:6" x14ac:dyDescent="0.25">
      <c r="A5512">
        <v>830094920</v>
      </c>
      <c r="B5512" t="s">
        <v>350</v>
      </c>
      <c r="C5512">
        <v>43100</v>
      </c>
      <c r="D5512">
        <v>2017</v>
      </c>
      <c r="E5512" t="s">
        <v>419</v>
      </c>
      <c r="F5512" s="35">
        <v>1.9722836676700441</v>
      </c>
    </row>
    <row r="5513" spans="1:6" x14ac:dyDescent="0.25">
      <c r="A5513">
        <v>830097620</v>
      </c>
      <c r="B5513" t="s">
        <v>290</v>
      </c>
      <c r="C5513">
        <v>42735</v>
      </c>
      <c r="D5513">
        <v>2016</v>
      </c>
      <c r="E5513" t="s">
        <v>419</v>
      </c>
      <c r="F5513" s="35">
        <v>1.1634373781443843</v>
      </c>
    </row>
    <row r="5514" spans="1:6" x14ac:dyDescent="0.25">
      <c r="A5514">
        <v>830097620</v>
      </c>
      <c r="B5514" t="s">
        <v>290</v>
      </c>
      <c r="C5514">
        <v>43100</v>
      </c>
      <c r="D5514">
        <v>2017</v>
      </c>
      <c r="E5514" t="s">
        <v>419</v>
      </c>
      <c r="F5514" s="35">
        <v>1.8627203400353158</v>
      </c>
    </row>
    <row r="5515" spans="1:6" x14ac:dyDescent="0.25">
      <c r="A5515">
        <v>830116629</v>
      </c>
      <c r="B5515" t="s">
        <v>354</v>
      </c>
      <c r="C5515">
        <v>42735</v>
      </c>
      <c r="D5515">
        <v>2016</v>
      </c>
      <c r="E5515" t="s">
        <v>419</v>
      </c>
      <c r="F5515" s="35">
        <v>0.44636876386477808</v>
      </c>
    </row>
    <row r="5516" spans="1:6" x14ac:dyDescent="0.25">
      <c r="A5516">
        <v>830116629</v>
      </c>
      <c r="B5516" t="s">
        <v>354</v>
      </c>
      <c r="C5516">
        <v>43100</v>
      </c>
      <c r="D5516">
        <v>2017</v>
      </c>
      <c r="E5516" t="s">
        <v>419</v>
      </c>
      <c r="F5516" s="35">
        <v>0.30981326016502525</v>
      </c>
    </row>
    <row r="5517" spans="1:6" x14ac:dyDescent="0.25">
      <c r="A5517">
        <v>830124992</v>
      </c>
      <c r="B5517" t="s">
        <v>357</v>
      </c>
      <c r="C5517">
        <v>42735</v>
      </c>
      <c r="D5517">
        <v>2016</v>
      </c>
      <c r="E5517" t="s">
        <v>419</v>
      </c>
      <c r="F5517" s="35">
        <v>6.5763738564413599</v>
      </c>
    </row>
    <row r="5518" spans="1:6" x14ac:dyDescent="0.25">
      <c r="A5518">
        <v>830124992</v>
      </c>
      <c r="B5518" t="s">
        <v>357</v>
      </c>
      <c r="C5518">
        <v>42369</v>
      </c>
      <c r="D5518">
        <v>2015</v>
      </c>
      <c r="E5518" t="s">
        <v>419</v>
      </c>
      <c r="F5518" s="35">
        <v>2.4535098825119226</v>
      </c>
    </row>
    <row r="5519" spans="1:6" x14ac:dyDescent="0.25">
      <c r="A5519">
        <v>830124992</v>
      </c>
      <c r="B5519" t="s">
        <v>357</v>
      </c>
      <c r="C5519">
        <v>43100</v>
      </c>
      <c r="D5519">
        <v>2017</v>
      </c>
      <c r="E5519" t="s">
        <v>419</v>
      </c>
      <c r="F5519" s="35">
        <v>13.148619313084884</v>
      </c>
    </row>
    <row r="5520" spans="1:6" x14ac:dyDescent="0.25">
      <c r="A5520">
        <v>860000656</v>
      </c>
      <c r="B5520" t="s">
        <v>221</v>
      </c>
      <c r="C5520">
        <v>42735</v>
      </c>
      <c r="D5520">
        <v>2016</v>
      </c>
      <c r="E5520" t="s">
        <v>419</v>
      </c>
      <c r="F5520" s="35">
        <v>1.251743424707439</v>
      </c>
    </row>
    <row r="5521" spans="1:6" x14ac:dyDescent="0.25">
      <c r="A5521">
        <v>860000656</v>
      </c>
      <c r="B5521" t="s">
        <v>221</v>
      </c>
      <c r="C5521">
        <v>42369</v>
      </c>
      <c r="D5521">
        <v>2015</v>
      </c>
      <c r="E5521" t="s">
        <v>419</v>
      </c>
      <c r="F5521" s="35">
        <v>1.134062285877097</v>
      </c>
    </row>
    <row r="5522" spans="1:6" x14ac:dyDescent="0.25">
      <c r="A5522">
        <v>860000656</v>
      </c>
      <c r="B5522" t="s">
        <v>221</v>
      </c>
      <c r="C5522">
        <v>43100</v>
      </c>
      <c r="D5522">
        <v>2017</v>
      </c>
      <c r="E5522" t="s">
        <v>419</v>
      </c>
      <c r="F5522" s="35">
        <v>1.3659285953863218</v>
      </c>
    </row>
    <row r="5523" spans="1:6" x14ac:dyDescent="0.25">
      <c r="A5523">
        <v>860001986</v>
      </c>
      <c r="B5523" t="s">
        <v>293</v>
      </c>
      <c r="C5523">
        <v>42735</v>
      </c>
      <c r="D5523">
        <v>2016</v>
      </c>
      <c r="E5523" t="s">
        <v>419</v>
      </c>
      <c r="F5523" s="35">
        <v>1.4644491968759017</v>
      </c>
    </row>
    <row r="5524" spans="1:6" x14ac:dyDescent="0.25">
      <c r="A5524">
        <v>860001986</v>
      </c>
      <c r="B5524" t="s">
        <v>293</v>
      </c>
      <c r="C5524">
        <v>43100</v>
      </c>
      <c r="D5524">
        <v>2017</v>
      </c>
      <c r="E5524" t="s">
        <v>419</v>
      </c>
      <c r="F5524" s="35">
        <v>2.0489445368863062</v>
      </c>
    </row>
    <row r="5525" spans="1:6" x14ac:dyDescent="0.25">
      <c r="A5525">
        <v>860002837</v>
      </c>
      <c r="B5525" t="s">
        <v>227</v>
      </c>
      <c r="C5525">
        <v>42735</v>
      </c>
      <c r="D5525">
        <v>2016</v>
      </c>
      <c r="E5525" t="s">
        <v>419</v>
      </c>
      <c r="F5525" s="35">
        <v>0.88557283751052329</v>
      </c>
    </row>
    <row r="5526" spans="1:6" x14ac:dyDescent="0.25">
      <c r="A5526">
        <v>860002837</v>
      </c>
      <c r="B5526" t="s">
        <v>227</v>
      </c>
      <c r="C5526">
        <v>42369</v>
      </c>
      <c r="D5526">
        <v>2015</v>
      </c>
      <c r="E5526" t="s">
        <v>419</v>
      </c>
      <c r="F5526" s="35">
        <v>0.63363643332946351</v>
      </c>
    </row>
    <row r="5527" spans="1:6" x14ac:dyDescent="0.25">
      <c r="A5527">
        <v>860002837</v>
      </c>
      <c r="B5527" t="s">
        <v>227</v>
      </c>
      <c r="C5527">
        <v>43100</v>
      </c>
      <c r="D5527">
        <v>2017</v>
      </c>
      <c r="E5527" t="s">
        <v>419</v>
      </c>
      <c r="F5527" s="35">
        <v>1.0501053360902586</v>
      </c>
    </row>
    <row r="5528" spans="1:6" x14ac:dyDescent="0.25">
      <c r="A5528">
        <v>860009250</v>
      </c>
      <c r="B5528" t="s">
        <v>362</v>
      </c>
      <c r="C5528">
        <v>42735</v>
      </c>
      <c r="D5528">
        <v>2016</v>
      </c>
      <c r="E5528" t="s">
        <v>419</v>
      </c>
      <c r="F5528" s="35">
        <v>2.300920733509598</v>
      </c>
    </row>
    <row r="5529" spans="1:6" x14ac:dyDescent="0.25">
      <c r="A5529">
        <v>860009250</v>
      </c>
      <c r="B5529" t="s">
        <v>362</v>
      </c>
      <c r="C5529">
        <v>43100</v>
      </c>
      <c r="D5529">
        <v>2017</v>
      </c>
      <c r="E5529" t="s">
        <v>419</v>
      </c>
      <c r="F5529" s="35">
        <v>2.2522087232894847</v>
      </c>
    </row>
    <row r="5530" spans="1:6" x14ac:dyDescent="0.25">
      <c r="A5530">
        <v>860014285</v>
      </c>
      <c r="B5530" t="s">
        <v>356</v>
      </c>
      <c r="C5530">
        <v>42735</v>
      </c>
      <c r="D5530">
        <v>2016</v>
      </c>
      <c r="E5530" t="s">
        <v>419</v>
      </c>
      <c r="F5530" s="35">
        <v>7.2513011734028687</v>
      </c>
    </row>
    <row r="5531" spans="1:6" x14ac:dyDescent="0.25">
      <c r="A5531">
        <v>860014285</v>
      </c>
      <c r="B5531" t="s">
        <v>356</v>
      </c>
      <c r="C5531">
        <v>43100</v>
      </c>
      <c r="D5531">
        <v>2017</v>
      </c>
      <c r="E5531" t="s">
        <v>419</v>
      </c>
      <c r="F5531" s="35">
        <v>7.4793559059994328</v>
      </c>
    </row>
    <row r="5532" spans="1:6" x14ac:dyDescent="0.25">
      <c r="A5532">
        <v>860031361</v>
      </c>
      <c r="B5532" t="s">
        <v>297</v>
      </c>
      <c r="C5532">
        <v>42735</v>
      </c>
      <c r="D5532">
        <v>2016</v>
      </c>
      <c r="E5532" t="s">
        <v>419</v>
      </c>
      <c r="F5532" s="35">
        <v>1.2511064394593652</v>
      </c>
    </row>
    <row r="5533" spans="1:6" x14ac:dyDescent="0.25">
      <c r="A5533">
        <v>860031361</v>
      </c>
      <c r="B5533" t="s">
        <v>297</v>
      </c>
      <c r="C5533">
        <v>43100</v>
      </c>
      <c r="D5533">
        <v>2017</v>
      </c>
      <c r="E5533" t="s">
        <v>419</v>
      </c>
      <c r="F5533" s="35">
        <v>1.2493950493841335</v>
      </c>
    </row>
    <row r="5534" spans="1:6" x14ac:dyDescent="0.25">
      <c r="A5534">
        <v>860035996</v>
      </c>
      <c r="B5534" t="s">
        <v>229</v>
      </c>
      <c r="C5534">
        <v>42735</v>
      </c>
      <c r="D5534">
        <v>2016</v>
      </c>
      <c r="E5534" t="s">
        <v>419</v>
      </c>
      <c r="F5534" s="35">
        <v>3.4267607307020991</v>
      </c>
    </row>
    <row r="5535" spans="1:6" x14ac:dyDescent="0.25">
      <c r="A5535">
        <v>860035996</v>
      </c>
      <c r="B5535" t="s">
        <v>229</v>
      </c>
      <c r="C5535">
        <v>42369</v>
      </c>
      <c r="D5535">
        <v>2015</v>
      </c>
      <c r="E5535" t="s">
        <v>419</v>
      </c>
      <c r="F5535" s="35">
        <v>1.9705272759635184</v>
      </c>
    </row>
    <row r="5536" spans="1:6" x14ac:dyDescent="0.25">
      <c r="A5536">
        <v>860035996</v>
      </c>
      <c r="B5536" t="s">
        <v>229</v>
      </c>
      <c r="C5536">
        <v>43100</v>
      </c>
      <c r="D5536">
        <v>2017</v>
      </c>
      <c r="E5536" t="s">
        <v>419</v>
      </c>
      <c r="F5536" s="35">
        <v>3.4301937865438674</v>
      </c>
    </row>
    <row r="5537" spans="1:6" x14ac:dyDescent="0.25">
      <c r="A5537">
        <v>860058070</v>
      </c>
      <c r="B5537" t="s">
        <v>364</v>
      </c>
      <c r="C5537">
        <v>42735</v>
      </c>
      <c r="D5537">
        <v>2016</v>
      </c>
      <c r="E5537" t="s">
        <v>419</v>
      </c>
      <c r="F5537" s="35">
        <v>1.3197686204273684</v>
      </c>
    </row>
    <row r="5538" spans="1:6" x14ac:dyDescent="0.25">
      <c r="A5538">
        <v>860058070</v>
      </c>
      <c r="B5538" t="s">
        <v>364</v>
      </c>
      <c r="C5538">
        <v>42369</v>
      </c>
      <c r="D5538">
        <v>2015</v>
      </c>
      <c r="E5538" t="s">
        <v>419</v>
      </c>
      <c r="F5538" s="35">
        <v>1.7519628644943797</v>
      </c>
    </row>
    <row r="5539" spans="1:6" x14ac:dyDescent="0.25">
      <c r="A5539">
        <v>860058070</v>
      </c>
      <c r="B5539" t="s">
        <v>364</v>
      </c>
      <c r="C5539">
        <v>43100</v>
      </c>
      <c r="D5539">
        <v>2017</v>
      </c>
      <c r="E5539" t="s">
        <v>419</v>
      </c>
      <c r="F5539" s="35">
        <v>1.7466814252602061</v>
      </c>
    </row>
    <row r="5540" spans="1:6" x14ac:dyDescent="0.25">
      <c r="A5540">
        <v>860059851</v>
      </c>
      <c r="B5540" t="s">
        <v>365</v>
      </c>
      <c r="C5540">
        <v>42735</v>
      </c>
      <c r="D5540">
        <v>2016</v>
      </c>
      <c r="E5540" t="s">
        <v>419</v>
      </c>
      <c r="F5540" s="35">
        <v>2.1303227561916698</v>
      </c>
    </row>
    <row r="5541" spans="1:6" x14ac:dyDescent="0.25">
      <c r="A5541">
        <v>860059851</v>
      </c>
      <c r="B5541" t="s">
        <v>365</v>
      </c>
      <c r="C5541">
        <v>42369</v>
      </c>
      <c r="D5541">
        <v>2015</v>
      </c>
      <c r="E5541" t="s">
        <v>419</v>
      </c>
      <c r="F5541" s="35">
        <v>1.4369813338567001</v>
      </c>
    </row>
    <row r="5542" spans="1:6" x14ac:dyDescent="0.25">
      <c r="A5542">
        <v>860059851</v>
      </c>
      <c r="B5542" t="s">
        <v>365</v>
      </c>
      <c r="C5542">
        <v>43100</v>
      </c>
      <c r="D5542">
        <v>2017</v>
      </c>
      <c r="E5542" t="s">
        <v>419</v>
      </c>
      <c r="F5542" s="35">
        <v>1.9227800781471569</v>
      </c>
    </row>
    <row r="5543" spans="1:6" x14ac:dyDescent="0.25">
      <c r="A5543">
        <v>860067697</v>
      </c>
      <c r="B5543" t="s">
        <v>359</v>
      </c>
      <c r="C5543">
        <v>42735</v>
      </c>
      <c r="D5543">
        <v>2016</v>
      </c>
      <c r="E5543" t="s">
        <v>419</v>
      </c>
      <c r="F5543" s="35">
        <v>0.6687671157392121</v>
      </c>
    </row>
    <row r="5544" spans="1:6" x14ac:dyDescent="0.25">
      <c r="A5544">
        <v>860067697</v>
      </c>
      <c r="B5544" t="s">
        <v>359</v>
      </c>
      <c r="C5544">
        <v>43100</v>
      </c>
      <c r="D5544">
        <v>2017</v>
      </c>
      <c r="E5544" t="s">
        <v>419</v>
      </c>
      <c r="F5544" s="35">
        <v>0.95152701156072872</v>
      </c>
    </row>
    <row r="5545" spans="1:6" x14ac:dyDescent="0.25">
      <c r="A5545">
        <v>860077099</v>
      </c>
      <c r="B5545" t="s">
        <v>371</v>
      </c>
      <c r="C5545">
        <v>42735</v>
      </c>
      <c r="D5545">
        <v>2016</v>
      </c>
      <c r="E5545" t="s">
        <v>419</v>
      </c>
      <c r="F5545" s="35">
        <v>1.8357198631088023</v>
      </c>
    </row>
    <row r="5546" spans="1:6" x14ac:dyDescent="0.25">
      <c r="A5546">
        <v>860077099</v>
      </c>
      <c r="B5546" t="s">
        <v>371</v>
      </c>
      <c r="C5546">
        <v>43100</v>
      </c>
      <c r="D5546">
        <v>2017</v>
      </c>
      <c r="E5546" t="s">
        <v>419</v>
      </c>
      <c r="F5546" s="35">
        <v>2.3548663622286132</v>
      </c>
    </row>
    <row r="5547" spans="1:6" x14ac:dyDescent="0.25">
      <c r="A5547">
        <v>860078977</v>
      </c>
      <c r="B5547" t="s">
        <v>144</v>
      </c>
      <c r="C5547">
        <v>42735</v>
      </c>
      <c r="D5547">
        <v>2016</v>
      </c>
      <c r="E5547" t="s">
        <v>419</v>
      </c>
      <c r="F5547" s="35">
        <v>0.99850583491324663</v>
      </c>
    </row>
    <row r="5548" spans="1:6" x14ac:dyDescent="0.25">
      <c r="A5548">
        <v>860354402</v>
      </c>
      <c r="B5548" t="s">
        <v>295</v>
      </c>
      <c r="C5548">
        <v>42735</v>
      </c>
      <c r="D5548">
        <v>2016</v>
      </c>
      <c r="E5548" t="s">
        <v>419</v>
      </c>
      <c r="F5548" s="35">
        <v>3.6642471277014481</v>
      </c>
    </row>
    <row r="5549" spans="1:6" x14ac:dyDescent="0.25">
      <c r="A5549">
        <v>860354402</v>
      </c>
      <c r="B5549" t="s">
        <v>295</v>
      </c>
      <c r="C5549">
        <v>43100</v>
      </c>
      <c r="D5549">
        <v>2017</v>
      </c>
      <c r="E5549" t="s">
        <v>419</v>
      </c>
      <c r="F5549" s="35">
        <v>1.4340511528690625</v>
      </c>
    </row>
    <row r="5550" spans="1:6" x14ac:dyDescent="0.25">
      <c r="A5550">
        <v>860505064</v>
      </c>
      <c r="B5550" t="s">
        <v>361</v>
      </c>
      <c r="C5550">
        <v>42735</v>
      </c>
      <c r="D5550">
        <v>2016</v>
      </c>
      <c r="E5550" t="s">
        <v>419</v>
      </c>
      <c r="F5550" s="35">
        <v>2.0274339846308305</v>
      </c>
    </row>
    <row r="5551" spans="1:6" x14ac:dyDescent="0.25">
      <c r="A5551">
        <v>860505064</v>
      </c>
      <c r="B5551" t="s">
        <v>361</v>
      </c>
      <c r="C5551">
        <v>43100</v>
      </c>
      <c r="D5551">
        <v>2017</v>
      </c>
      <c r="E5551" t="s">
        <v>419</v>
      </c>
      <c r="F5551" s="35">
        <v>2.7920278305128798</v>
      </c>
    </row>
    <row r="5552" spans="1:6" x14ac:dyDescent="0.25">
      <c r="A5552">
        <v>860510628</v>
      </c>
      <c r="B5552" t="s">
        <v>373</v>
      </c>
      <c r="C5552">
        <v>42735</v>
      </c>
      <c r="D5552">
        <v>2016</v>
      </c>
      <c r="E5552" t="s">
        <v>419</v>
      </c>
      <c r="F5552" s="35">
        <v>4.7808503214063238</v>
      </c>
    </row>
    <row r="5553" spans="1:6" x14ac:dyDescent="0.25">
      <c r="A5553">
        <v>860510628</v>
      </c>
      <c r="B5553" t="s">
        <v>373</v>
      </c>
      <c r="C5553">
        <v>42369</v>
      </c>
      <c r="D5553">
        <v>2015</v>
      </c>
      <c r="E5553" t="s">
        <v>419</v>
      </c>
      <c r="F5553" s="35">
        <v>4.5797283239371396</v>
      </c>
    </row>
    <row r="5554" spans="1:6" x14ac:dyDescent="0.25">
      <c r="A5554">
        <v>860510628</v>
      </c>
      <c r="B5554" t="s">
        <v>373</v>
      </c>
      <c r="C5554">
        <v>43100</v>
      </c>
      <c r="D5554">
        <v>2017</v>
      </c>
      <c r="E5554" t="s">
        <v>419</v>
      </c>
      <c r="F5554" s="35">
        <v>2.5659919594639651</v>
      </c>
    </row>
    <row r="5555" spans="1:6" x14ac:dyDescent="0.25">
      <c r="A5555">
        <v>860515523</v>
      </c>
      <c r="B5555" t="s">
        <v>231</v>
      </c>
      <c r="C5555">
        <v>42735</v>
      </c>
      <c r="D5555">
        <v>2016</v>
      </c>
      <c r="E5555" t="s">
        <v>419</v>
      </c>
      <c r="F5555" s="35">
        <v>29.379439027607386</v>
      </c>
    </row>
    <row r="5556" spans="1:6" x14ac:dyDescent="0.25">
      <c r="A5556">
        <v>860515523</v>
      </c>
      <c r="B5556" t="s">
        <v>231</v>
      </c>
      <c r="C5556">
        <v>42369</v>
      </c>
      <c r="D5556">
        <v>2015</v>
      </c>
      <c r="E5556" t="s">
        <v>419</v>
      </c>
      <c r="F5556" s="35">
        <v>1.5043520146669784</v>
      </c>
    </row>
    <row r="5557" spans="1:6" x14ac:dyDescent="0.25">
      <c r="A5557">
        <v>860515523</v>
      </c>
      <c r="B5557" t="s">
        <v>231</v>
      </c>
      <c r="C5557">
        <v>43100</v>
      </c>
      <c r="D5557">
        <v>2017</v>
      </c>
      <c r="E5557" t="s">
        <v>419</v>
      </c>
      <c r="F5557" s="35">
        <v>20.99670979707108</v>
      </c>
    </row>
    <row r="5558" spans="1:6" x14ac:dyDescent="0.25">
      <c r="A5558">
        <v>860527800</v>
      </c>
      <c r="B5558" t="s">
        <v>296</v>
      </c>
      <c r="C5558">
        <v>42735</v>
      </c>
      <c r="D5558">
        <v>2016</v>
      </c>
      <c r="E5558" t="s">
        <v>419</v>
      </c>
      <c r="F5558" s="35">
        <v>1.3349107105734874</v>
      </c>
    </row>
    <row r="5559" spans="1:6" x14ac:dyDescent="0.25">
      <c r="A5559">
        <v>860527800</v>
      </c>
      <c r="B5559" t="s">
        <v>296</v>
      </c>
      <c r="C5559">
        <v>43100</v>
      </c>
      <c r="D5559">
        <v>2017</v>
      </c>
      <c r="E5559" t="s">
        <v>419</v>
      </c>
      <c r="F5559" s="35">
        <v>1.418235873267125</v>
      </c>
    </row>
    <row r="5560" spans="1:6" x14ac:dyDescent="0.25">
      <c r="A5560">
        <v>860532790</v>
      </c>
      <c r="B5560" t="s">
        <v>374</v>
      </c>
      <c r="C5560">
        <v>42735</v>
      </c>
      <c r="D5560">
        <v>2016</v>
      </c>
      <c r="E5560" t="s">
        <v>419</v>
      </c>
      <c r="F5560" s="35">
        <v>0.84586813582003617</v>
      </c>
    </row>
    <row r="5561" spans="1:6" x14ac:dyDescent="0.25">
      <c r="A5561">
        <v>860532790</v>
      </c>
      <c r="B5561" t="s">
        <v>374</v>
      </c>
      <c r="C5561">
        <v>43100</v>
      </c>
      <c r="D5561">
        <v>2017</v>
      </c>
      <c r="E5561" t="s">
        <v>419</v>
      </c>
      <c r="F5561" s="35">
        <v>0.96979648311728639</v>
      </c>
    </row>
    <row r="5562" spans="1:6" x14ac:dyDescent="0.25">
      <c r="A5562">
        <v>890205645</v>
      </c>
      <c r="B5562" t="s">
        <v>166</v>
      </c>
      <c r="C5562">
        <v>42735</v>
      </c>
      <c r="D5562">
        <v>2016</v>
      </c>
      <c r="E5562" t="s">
        <v>419</v>
      </c>
      <c r="F5562" s="35">
        <v>1.7387643725541377</v>
      </c>
    </row>
    <row r="5563" spans="1:6" x14ac:dyDescent="0.25">
      <c r="A5563">
        <v>890205645</v>
      </c>
      <c r="B5563" t="s">
        <v>166</v>
      </c>
      <c r="C5563">
        <v>43100</v>
      </c>
      <c r="D5563">
        <v>2017</v>
      </c>
      <c r="E5563" t="s">
        <v>419</v>
      </c>
      <c r="F5563" s="35">
        <v>1.832573098870649</v>
      </c>
    </row>
    <row r="5564" spans="1:6" x14ac:dyDescent="0.25">
      <c r="A5564">
        <v>890312765</v>
      </c>
      <c r="B5564" t="s">
        <v>363</v>
      </c>
      <c r="C5564">
        <v>42735</v>
      </c>
      <c r="D5564">
        <v>2016</v>
      </c>
      <c r="E5564" t="s">
        <v>419</v>
      </c>
      <c r="F5564" s="35">
        <v>1.9439121372308386</v>
      </c>
    </row>
    <row r="5565" spans="1:6" x14ac:dyDescent="0.25">
      <c r="A5565">
        <v>890312765</v>
      </c>
      <c r="B5565" t="s">
        <v>363</v>
      </c>
      <c r="C5565">
        <v>43100</v>
      </c>
      <c r="D5565">
        <v>2017</v>
      </c>
      <c r="E5565" t="s">
        <v>419</v>
      </c>
      <c r="F5565" s="35">
        <v>1.9815706866201253</v>
      </c>
    </row>
    <row r="5566" spans="1:6" x14ac:dyDescent="0.25">
      <c r="A5566">
        <v>890806999</v>
      </c>
      <c r="B5566" t="s">
        <v>366</v>
      </c>
      <c r="C5566">
        <v>42735</v>
      </c>
      <c r="D5566">
        <v>2016</v>
      </c>
      <c r="E5566" t="s">
        <v>419</v>
      </c>
      <c r="F5566" s="35">
        <v>1.1233598892059879</v>
      </c>
    </row>
    <row r="5567" spans="1:6" x14ac:dyDescent="0.25">
      <c r="A5567">
        <v>890806999</v>
      </c>
      <c r="B5567" t="s">
        <v>366</v>
      </c>
      <c r="C5567">
        <v>43100</v>
      </c>
      <c r="D5567">
        <v>2017</v>
      </c>
      <c r="E5567" t="s">
        <v>419</v>
      </c>
      <c r="F5567" s="35">
        <v>1.116858118580818</v>
      </c>
    </row>
    <row r="5568" spans="1:6" x14ac:dyDescent="0.25">
      <c r="A5568">
        <v>890903035</v>
      </c>
      <c r="B5568" t="s">
        <v>369</v>
      </c>
      <c r="C5568">
        <v>42735</v>
      </c>
      <c r="D5568">
        <v>2016</v>
      </c>
      <c r="E5568" t="s">
        <v>419</v>
      </c>
      <c r="F5568" s="35">
        <v>3.0850503756146805</v>
      </c>
    </row>
    <row r="5569" spans="1:6" x14ac:dyDescent="0.25">
      <c r="A5569">
        <v>890903035</v>
      </c>
      <c r="B5569" t="s">
        <v>369</v>
      </c>
      <c r="C5569">
        <v>42369</v>
      </c>
      <c r="D5569">
        <v>2015</v>
      </c>
      <c r="E5569" t="s">
        <v>419</v>
      </c>
      <c r="F5569" s="35">
        <v>2.9973539617452087</v>
      </c>
    </row>
    <row r="5570" spans="1:6" x14ac:dyDescent="0.25">
      <c r="A5570">
        <v>890903035</v>
      </c>
      <c r="B5570" t="s">
        <v>369</v>
      </c>
      <c r="C5570">
        <v>43100</v>
      </c>
      <c r="D5570">
        <v>2017</v>
      </c>
      <c r="E5570" t="s">
        <v>419</v>
      </c>
      <c r="F5570" s="35">
        <v>3.8614116534037262</v>
      </c>
    </row>
    <row r="5571" spans="1:6" x14ac:dyDescent="0.25">
      <c r="A5571">
        <v>890903055</v>
      </c>
      <c r="B5571" t="s">
        <v>232</v>
      </c>
      <c r="C5571">
        <v>42735</v>
      </c>
      <c r="D5571">
        <v>2016</v>
      </c>
      <c r="E5571" t="s">
        <v>419</v>
      </c>
      <c r="F5571" s="35">
        <v>2.198145498577571</v>
      </c>
    </row>
    <row r="5572" spans="1:6" x14ac:dyDescent="0.25">
      <c r="A5572">
        <v>890903055</v>
      </c>
      <c r="B5572" t="s">
        <v>232</v>
      </c>
      <c r="C5572">
        <v>42369</v>
      </c>
      <c r="D5572">
        <v>2015</v>
      </c>
      <c r="E5572" t="s">
        <v>419</v>
      </c>
      <c r="F5572" s="35">
        <v>1.844595076363476</v>
      </c>
    </row>
    <row r="5573" spans="1:6" x14ac:dyDescent="0.25">
      <c r="A5573">
        <v>890903055</v>
      </c>
      <c r="B5573" t="s">
        <v>232</v>
      </c>
      <c r="C5573">
        <v>43100</v>
      </c>
      <c r="D5573">
        <v>2017</v>
      </c>
      <c r="E5573" t="s">
        <v>419</v>
      </c>
      <c r="F5573" s="35">
        <v>2.5346694383560195</v>
      </c>
    </row>
    <row r="5574" spans="1:6" x14ac:dyDescent="0.25">
      <c r="A5574">
        <v>890905022</v>
      </c>
      <c r="B5574" t="s">
        <v>370</v>
      </c>
      <c r="C5574">
        <v>42735</v>
      </c>
      <c r="D5574">
        <v>2016</v>
      </c>
      <c r="E5574" t="s">
        <v>419</v>
      </c>
      <c r="F5574" s="35">
        <v>1.7462347469896942</v>
      </c>
    </row>
    <row r="5575" spans="1:6" x14ac:dyDescent="0.25">
      <c r="A5575">
        <v>890905022</v>
      </c>
      <c r="B5575" t="s">
        <v>370</v>
      </c>
      <c r="C5575">
        <v>42369</v>
      </c>
      <c r="D5575">
        <v>2015</v>
      </c>
      <c r="E5575" t="s">
        <v>419</v>
      </c>
      <c r="F5575" s="35">
        <v>1.3399485332526413</v>
      </c>
    </row>
    <row r="5576" spans="1:6" x14ac:dyDescent="0.25">
      <c r="A5576">
        <v>890905022</v>
      </c>
      <c r="B5576" t="s">
        <v>370</v>
      </c>
      <c r="C5576">
        <v>43100</v>
      </c>
      <c r="D5576">
        <v>2017</v>
      </c>
      <c r="E5576" t="s">
        <v>419</v>
      </c>
      <c r="F5576" s="35">
        <v>1.8361779400142855</v>
      </c>
    </row>
    <row r="5577" spans="1:6" x14ac:dyDescent="0.25">
      <c r="A5577">
        <v>890908097</v>
      </c>
      <c r="B5577" t="s">
        <v>377</v>
      </c>
      <c r="C5577">
        <v>42735</v>
      </c>
      <c r="D5577">
        <v>2016</v>
      </c>
      <c r="E5577" t="s">
        <v>419</v>
      </c>
      <c r="F5577" s="35">
        <v>2.0482110063374042</v>
      </c>
    </row>
    <row r="5578" spans="1:6" x14ac:dyDescent="0.25">
      <c r="A5578">
        <v>890908097</v>
      </c>
      <c r="B5578" t="s">
        <v>377</v>
      </c>
      <c r="C5578">
        <v>43100</v>
      </c>
      <c r="D5578">
        <v>2017</v>
      </c>
      <c r="E5578" t="s">
        <v>419</v>
      </c>
      <c r="F5578" s="35">
        <v>2.2170016474722667</v>
      </c>
    </row>
    <row r="5579" spans="1:6" x14ac:dyDescent="0.25">
      <c r="A5579">
        <v>890908901</v>
      </c>
      <c r="B5579" t="s">
        <v>372</v>
      </c>
      <c r="C5579">
        <v>42735</v>
      </c>
      <c r="D5579">
        <v>2016</v>
      </c>
      <c r="E5579" t="s">
        <v>419</v>
      </c>
      <c r="F5579" s="35">
        <v>0.87665702265118639</v>
      </c>
    </row>
    <row r="5580" spans="1:6" x14ac:dyDescent="0.25">
      <c r="A5580">
        <v>890908901</v>
      </c>
      <c r="B5580" t="s">
        <v>372</v>
      </c>
      <c r="C5580">
        <v>42369</v>
      </c>
      <c r="D5580">
        <v>2015</v>
      </c>
      <c r="E5580" t="s">
        <v>419</v>
      </c>
      <c r="F5580" s="35">
        <v>1.2242234798590907</v>
      </c>
    </row>
    <row r="5581" spans="1:6" x14ac:dyDescent="0.25">
      <c r="A5581">
        <v>890908901</v>
      </c>
      <c r="B5581" t="s">
        <v>372</v>
      </c>
      <c r="C5581">
        <v>43100</v>
      </c>
      <c r="D5581">
        <v>2017</v>
      </c>
      <c r="E5581" t="s">
        <v>419</v>
      </c>
      <c r="F5581" s="35">
        <v>1.1227290310303795</v>
      </c>
    </row>
    <row r="5582" spans="1:6" x14ac:dyDescent="0.25">
      <c r="A5582">
        <v>890910447</v>
      </c>
      <c r="B5582" t="s">
        <v>300</v>
      </c>
      <c r="C5582">
        <v>42735</v>
      </c>
      <c r="D5582">
        <v>2016</v>
      </c>
      <c r="E5582" t="s">
        <v>419</v>
      </c>
      <c r="F5582" s="35">
        <v>2.7760378186656052</v>
      </c>
    </row>
    <row r="5583" spans="1:6" x14ac:dyDescent="0.25">
      <c r="A5583">
        <v>890910447</v>
      </c>
      <c r="B5583" t="s">
        <v>300</v>
      </c>
      <c r="C5583">
        <v>43100</v>
      </c>
      <c r="D5583">
        <v>2017</v>
      </c>
      <c r="E5583" t="s">
        <v>419</v>
      </c>
      <c r="F5583" s="35">
        <v>2.4225680898282542</v>
      </c>
    </row>
    <row r="5584" spans="1:6" x14ac:dyDescent="0.25">
      <c r="A5584">
        <v>890911431</v>
      </c>
      <c r="B5584" t="s">
        <v>378</v>
      </c>
      <c r="C5584">
        <v>42735</v>
      </c>
      <c r="D5584">
        <v>2016</v>
      </c>
      <c r="E5584" t="s">
        <v>419</v>
      </c>
      <c r="F5584" s="35">
        <v>1.7498674255474722</v>
      </c>
    </row>
    <row r="5585" spans="1:6" x14ac:dyDescent="0.25">
      <c r="A5585">
        <v>890911431</v>
      </c>
      <c r="B5585" t="s">
        <v>378</v>
      </c>
      <c r="C5585">
        <v>43100</v>
      </c>
      <c r="D5585">
        <v>2017</v>
      </c>
      <c r="E5585" t="s">
        <v>419</v>
      </c>
      <c r="F5585" s="35">
        <v>1.6142027838499515</v>
      </c>
    </row>
    <row r="5586" spans="1:6" x14ac:dyDescent="0.25">
      <c r="A5586">
        <v>890920656</v>
      </c>
      <c r="B5586" t="s">
        <v>302</v>
      </c>
      <c r="C5586">
        <v>42735</v>
      </c>
      <c r="D5586">
        <v>2016</v>
      </c>
      <c r="E5586" t="s">
        <v>419</v>
      </c>
      <c r="F5586" s="35">
        <v>1.6813672342245418</v>
      </c>
    </row>
    <row r="5587" spans="1:6" x14ac:dyDescent="0.25">
      <c r="A5587">
        <v>890920656</v>
      </c>
      <c r="B5587" t="s">
        <v>302</v>
      </c>
      <c r="C5587">
        <v>43100</v>
      </c>
      <c r="D5587">
        <v>2017</v>
      </c>
      <c r="E5587" t="s">
        <v>419</v>
      </c>
      <c r="F5587" s="35">
        <v>2.1452905679425918</v>
      </c>
    </row>
    <row r="5588" spans="1:6" x14ac:dyDescent="0.25">
      <c r="A5588">
        <v>890928186</v>
      </c>
      <c r="B5588" t="s">
        <v>303</v>
      </c>
      <c r="C5588">
        <v>42735</v>
      </c>
      <c r="D5588">
        <v>2016</v>
      </c>
      <c r="E5588" t="s">
        <v>419</v>
      </c>
      <c r="F5588" s="35">
        <v>2.5385529977156365</v>
      </c>
    </row>
    <row r="5589" spans="1:6" x14ac:dyDescent="0.25">
      <c r="A5589">
        <v>890928186</v>
      </c>
      <c r="B5589" t="s">
        <v>303</v>
      </c>
      <c r="C5589">
        <v>43100</v>
      </c>
      <c r="D5589">
        <v>2017</v>
      </c>
      <c r="E5589" t="s">
        <v>419</v>
      </c>
      <c r="F5589" s="35">
        <v>2.6264731060901201</v>
      </c>
    </row>
    <row r="5590" spans="1:6" x14ac:dyDescent="0.25">
      <c r="A5590">
        <v>890932424</v>
      </c>
      <c r="B5590" t="s">
        <v>379</v>
      </c>
      <c r="C5590">
        <v>42735</v>
      </c>
      <c r="D5590">
        <v>2016</v>
      </c>
      <c r="E5590" t="s">
        <v>419</v>
      </c>
      <c r="F5590" s="35">
        <v>1.1745249049551678</v>
      </c>
    </row>
    <row r="5591" spans="1:6" x14ac:dyDescent="0.25">
      <c r="A5591">
        <v>890932424</v>
      </c>
      <c r="B5591" t="s">
        <v>379</v>
      </c>
      <c r="C5591">
        <v>43100</v>
      </c>
      <c r="D5591">
        <v>2017</v>
      </c>
      <c r="E5591" t="s">
        <v>419</v>
      </c>
      <c r="F5591" s="35">
        <v>1.3688113391207062</v>
      </c>
    </row>
    <row r="5592" spans="1:6" x14ac:dyDescent="0.25">
      <c r="A5592">
        <v>890939355</v>
      </c>
      <c r="B5592" t="s">
        <v>35</v>
      </c>
      <c r="C5592">
        <v>42735</v>
      </c>
      <c r="D5592">
        <v>2016</v>
      </c>
      <c r="E5592" t="s">
        <v>419</v>
      </c>
      <c r="F5592" s="35">
        <v>2.2966874818944696</v>
      </c>
    </row>
    <row r="5593" spans="1:6" x14ac:dyDescent="0.25">
      <c r="A5593">
        <v>890939355</v>
      </c>
      <c r="B5593" t="s">
        <v>35</v>
      </c>
      <c r="C5593">
        <v>42369</v>
      </c>
      <c r="D5593">
        <v>2015</v>
      </c>
      <c r="E5593" t="s">
        <v>419</v>
      </c>
      <c r="F5593" s="35">
        <v>2.3951270211365014</v>
      </c>
    </row>
    <row r="5594" spans="1:6" x14ac:dyDescent="0.25">
      <c r="A5594">
        <v>890939355</v>
      </c>
      <c r="B5594" t="s">
        <v>35</v>
      </c>
      <c r="C5594">
        <v>43100</v>
      </c>
      <c r="D5594">
        <v>2017</v>
      </c>
      <c r="E5594" t="s">
        <v>419</v>
      </c>
      <c r="F5594" s="35">
        <v>3.0784185219005771</v>
      </c>
    </row>
    <row r="5595" spans="1:6" x14ac:dyDescent="0.25">
      <c r="A5595">
        <v>890940026</v>
      </c>
      <c r="B5595" t="s">
        <v>304</v>
      </c>
      <c r="C5595">
        <v>42735</v>
      </c>
      <c r="D5595">
        <v>2016</v>
      </c>
      <c r="E5595" t="s">
        <v>419</v>
      </c>
      <c r="F5595" s="35">
        <v>0.69521807627637422</v>
      </c>
    </row>
    <row r="5596" spans="1:6" x14ac:dyDescent="0.25">
      <c r="A5596">
        <v>890940026</v>
      </c>
      <c r="B5596" t="s">
        <v>304</v>
      </c>
      <c r="C5596">
        <v>43100</v>
      </c>
      <c r="D5596">
        <v>2017</v>
      </c>
      <c r="E5596" t="s">
        <v>419</v>
      </c>
      <c r="F5596" s="35">
        <v>0.59184046115052458</v>
      </c>
    </row>
    <row r="5597" spans="1:6" x14ac:dyDescent="0.25">
      <c r="A5597">
        <v>900018975</v>
      </c>
      <c r="B5597" t="s">
        <v>376</v>
      </c>
      <c r="C5597">
        <v>42735</v>
      </c>
      <c r="D5597">
        <v>2016</v>
      </c>
      <c r="E5597" t="s">
        <v>419</v>
      </c>
      <c r="F5597" s="35">
        <v>1.5573217179313918</v>
      </c>
    </row>
    <row r="5598" spans="1:6" x14ac:dyDescent="0.25">
      <c r="A5598">
        <v>900018975</v>
      </c>
      <c r="B5598" t="s">
        <v>376</v>
      </c>
      <c r="C5598">
        <v>42369</v>
      </c>
      <c r="D5598">
        <v>2015</v>
      </c>
      <c r="E5598" t="s">
        <v>419</v>
      </c>
      <c r="F5598" s="35">
        <v>1.3729014125304095</v>
      </c>
    </row>
    <row r="5599" spans="1:6" x14ac:dyDescent="0.25">
      <c r="A5599">
        <v>900018975</v>
      </c>
      <c r="B5599" t="s">
        <v>376</v>
      </c>
      <c r="C5599">
        <v>43100</v>
      </c>
      <c r="D5599">
        <v>2017</v>
      </c>
      <c r="E5599" t="s">
        <v>419</v>
      </c>
      <c r="F5599" s="35">
        <v>1.7265968161715395</v>
      </c>
    </row>
    <row r="5600" spans="1:6" x14ac:dyDescent="0.25">
      <c r="A5600">
        <v>900035722</v>
      </c>
      <c r="B5600" t="s">
        <v>298</v>
      </c>
      <c r="C5600">
        <v>42735</v>
      </c>
      <c r="D5600">
        <v>2016</v>
      </c>
      <c r="E5600" t="s">
        <v>419</v>
      </c>
      <c r="F5600" s="35">
        <v>1.3455069690761476</v>
      </c>
    </row>
    <row r="5601" spans="1:6" x14ac:dyDescent="0.25">
      <c r="A5601">
        <v>900035722</v>
      </c>
      <c r="B5601" t="s">
        <v>298</v>
      </c>
      <c r="C5601">
        <v>43100</v>
      </c>
      <c r="D5601">
        <v>2017</v>
      </c>
      <c r="E5601" t="s">
        <v>419</v>
      </c>
      <c r="F5601" s="35">
        <v>1.2092795268329177</v>
      </c>
    </row>
    <row r="5602" spans="1:6" x14ac:dyDescent="0.25">
      <c r="A5602">
        <v>900087151</v>
      </c>
      <c r="B5602" t="s">
        <v>383</v>
      </c>
      <c r="C5602">
        <v>42735</v>
      </c>
      <c r="D5602">
        <v>2016</v>
      </c>
      <c r="E5602" t="s">
        <v>419</v>
      </c>
      <c r="F5602" s="35">
        <v>9.1028473308815156E-3</v>
      </c>
    </row>
    <row r="5603" spans="1:6" x14ac:dyDescent="0.25">
      <c r="A5603">
        <v>900087151</v>
      </c>
      <c r="B5603" t="s">
        <v>383</v>
      </c>
      <c r="C5603">
        <v>43100</v>
      </c>
      <c r="D5603">
        <v>2017</v>
      </c>
      <c r="E5603" t="s">
        <v>419</v>
      </c>
      <c r="F5603" s="35">
        <v>1.6050431616771457E-2</v>
      </c>
    </row>
    <row r="5604" spans="1:6" x14ac:dyDescent="0.25">
      <c r="A5604">
        <v>900139110</v>
      </c>
      <c r="B5604" t="s">
        <v>301</v>
      </c>
      <c r="C5604">
        <v>42735</v>
      </c>
      <c r="D5604">
        <v>2016</v>
      </c>
      <c r="E5604" t="s">
        <v>419</v>
      </c>
      <c r="F5604" s="35">
        <v>2.0093674622028406</v>
      </c>
    </row>
    <row r="5605" spans="1:6" x14ac:dyDescent="0.25">
      <c r="A5605">
        <v>900139110</v>
      </c>
      <c r="B5605" t="s">
        <v>301</v>
      </c>
      <c r="C5605">
        <v>43100</v>
      </c>
      <c r="D5605">
        <v>2017</v>
      </c>
      <c r="E5605" t="s">
        <v>419</v>
      </c>
      <c r="F5605" s="35">
        <v>4.5234233073805576</v>
      </c>
    </row>
    <row r="5606" spans="1:6" x14ac:dyDescent="0.25">
      <c r="A5606">
        <v>900190385</v>
      </c>
      <c r="B5606" t="s">
        <v>380</v>
      </c>
      <c r="C5606">
        <v>42735</v>
      </c>
      <c r="D5606">
        <v>2016</v>
      </c>
      <c r="E5606" t="s">
        <v>419</v>
      </c>
      <c r="F5606" s="35">
        <v>0.90510788607038561</v>
      </c>
    </row>
    <row r="5607" spans="1:6" x14ac:dyDescent="0.25">
      <c r="A5607">
        <v>900190385</v>
      </c>
      <c r="B5607" t="s">
        <v>380</v>
      </c>
      <c r="C5607">
        <v>42369</v>
      </c>
      <c r="D5607">
        <v>2015</v>
      </c>
      <c r="E5607" t="s">
        <v>419</v>
      </c>
      <c r="F5607" s="35">
        <v>0.78469902102234357</v>
      </c>
    </row>
    <row r="5608" spans="1:6" x14ac:dyDescent="0.25">
      <c r="A5608">
        <v>900190385</v>
      </c>
      <c r="B5608" t="s">
        <v>380</v>
      </c>
      <c r="C5608">
        <v>43100</v>
      </c>
      <c r="D5608">
        <v>2017</v>
      </c>
      <c r="E5608" t="s">
        <v>419</v>
      </c>
      <c r="F5608" s="35">
        <v>0.78830479032648859</v>
      </c>
    </row>
    <row r="5609" spans="1:6" x14ac:dyDescent="0.25">
      <c r="A5609">
        <v>900192242</v>
      </c>
      <c r="B5609" t="s">
        <v>381</v>
      </c>
      <c r="C5609">
        <v>42735</v>
      </c>
      <c r="D5609">
        <v>2016</v>
      </c>
      <c r="E5609" t="s">
        <v>419</v>
      </c>
      <c r="F5609" s="35">
        <v>2.9437435263767928</v>
      </c>
    </row>
    <row r="5610" spans="1:6" x14ac:dyDescent="0.25">
      <c r="A5610">
        <v>900192242</v>
      </c>
      <c r="B5610" t="s">
        <v>381</v>
      </c>
      <c r="C5610">
        <v>42369</v>
      </c>
      <c r="D5610">
        <v>2015</v>
      </c>
      <c r="E5610" t="s">
        <v>419</v>
      </c>
      <c r="F5610" s="35">
        <v>1.1414679725090706</v>
      </c>
    </row>
    <row r="5611" spans="1:6" x14ac:dyDescent="0.25">
      <c r="A5611">
        <v>900192242</v>
      </c>
      <c r="B5611" t="s">
        <v>381</v>
      </c>
      <c r="C5611">
        <v>42185</v>
      </c>
      <c r="D5611">
        <v>2015</v>
      </c>
      <c r="E5611" t="s">
        <v>419</v>
      </c>
      <c r="F5611" s="35">
        <v>0.73425350018596591</v>
      </c>
    </row>
    <row r="5612" spans="1:6" x14ac:dyDescent="0.25">
      <c r="A5612">
        <v>900192242</v>
      </c>
      <c r="B5612" t="s">
        <v>381</v>
      </c>
      <c r="C5612">
        <v>43100</v>
      </c>
      <c r="D5612">
        <v>2017</v>
      </c>
      <c r="E5612" t="s">
        <v>419</v>
      </c>
      <c r="F5612" s="35">
        <v>2.2257520210607291</v>
      </c>
    </row>
    <row r="5613" spans="1:6" x14ac:dyDescent="0.25">
      <c r="A5613">
        <v>900192726</v>
      </c>
      <c r="B5613" t="s">
        <v>382</v>
      </c>
      <c r="C5613">
        <v>42735</v>
      </c>
      <c r="D5613">
        <v>2016</v>
      </c>
      <c r="E5613" t="s">
        <v>419</v>
      </c>
      <c r="F5613" s="35">
        <v>44.724764824014372</v>
      </c>
    </row>
    <row r="5614" spans="1:6" x14ac:dyDescent="0.25">
      <c r="A5614">
        <v>900192726</v>
      </c>
      <c r="B5614" t="s">
        <v>382</v>
      </c>
      <c r="C5614">
        <v>43100</v>
      </c>
      <c r="D5614">
        <v>2017</v>
      </c>
      <c r="E5614" t="s">
        <v>419</v>
      </c>
      <c r="F5614" s="35">
        <v>20.30521837287851</v>
      </c>
    </row>
    <row r="5615" spans="1:6" x14ac:dyDescent="0.25">
      <c r="A5615">
        <v>900193192</v>
      </c>
      <c r="B5615" t="s">
        <v>305</v>
      </c>
      <c r="C5615">
        <v>42735</v>
      </c>
      <c r="D5615">
        <v>2016</v>
      </c>
      <c r="E5615" t="s">
        <v>419</v>
      </c>
      <c r="F5615" s="35">
        <v>0.4461346271939734</v>
      </c>
    </row>
    <row r="5616" spans="1:6" x14ac:dyDescent="0.25">
      <c r="A5616">
        <v>900193192</v>
      </c>
      <c r="B5616" t="s">
        <v>305</v>
      </c>
      <c r="C5616">
        <v>43100</v>
      </c>
      <c r="D5616">
        <v>2017</v>
      </c>
      <c r="E5616" t="s">
        <v>419</v>
      </c>
      <c r="F5616" s="35">
        <v>0.62303182161582293</v>
      </c>
    </row>
    <row r="5617" spans="1:6" x14ac:dyDescent="0.25">
      <c r="A5617">
        <v>900205547</v>
      </c>
      <c r="B5617" t="s">
        <v>233</v>
      </c>
      <c r="C5617">
        <v>42735</v>
      </c>
      <c r="D5617">
        <v>2016</v>
      </c>
      <c r="E5617" t="s">
        <v>419</v>
      </c>
      <c r="F5617" s="35">
        <v>1.2701868369083318</v>
      </c>
    </row>
    <row r="5618" spans="1:6" x14ac:dyDescent="0.25">
      <c r="A5618">
        <v>900205547</v>
      </c>
      <c r="B5618" t="s">
        <v>233</v>
      </c>
      <c r="C5618">
        <v>42369</v>
      </c>
      <c r="D5618">
        <v>2015</v>
      </c>
      <c r="E5618" t="s">
        <v>419</v>
      </c>
      <c r="F5618" s="35">
        <v>1.0560264334624665</v>
      </c>
    </row>
    <row r="5619" spans="1:6" x14ac:dyDescent="0.25">
      <c r="A5619">
        <v>900205547</v>
      </c>
      <c r="B5619" t="s">
        <v>233</v>
      </c>
      <c r="C5619">
        <v>43100</v>
      </c>
      <c r="D5619">
        <v>2017</v>
      </c>
      <c r="E5619" t="s">
        <v>419</v>
      </c>
      <c r="F5619" s="35">
        <v>1.050397374655166</v>
      </c>
    </row>
    <row r="5620" spans="1:6" x14ac:dyDescent="0.25">
      <c r="A5620">
        <v>900206480</v>
      </c>
      <c r="B5620" t="s">
        <v>306</v>
      </c>
      <c r="C5620">
        <v>42735</v>
      </c>
      <c r="D5620">
        <v>2016</v>
      </c>
      <c r="E5620" t="s">
        <v>419</v>
      </c>
      <c r="F5620" s="35">
        <v>1.8909026963976525</v>
      </c>
    </row>
    <row r="5621" spans="1:6" x14ac:dyDescent="0.25">
      <c r="A5621">
        <v>900206480</v>
      </c>
      <c r="B5621" t="s">
        <v>306</v>
      </c>
      <c r="C5621">
        <v>43100</v>
      </c>
      <c r="D5621">
        <v>2017</v>
      </c>
      <c r="E5621" t="s">
        <v>419</v>
      </c>
      <c r="F5621" s="35">
        <v>2.3081062854423617</v>
      </c>
    </row>
    <row r="5622" spans="1:6" x14ac:dyDescent="0.25">
      <c r="A5622">
        <v>900206483</v>
      </c>
      <c r="B5622" t="s">
        <v>307</v>
      </c>
      <c r="C5622">
        <v>42735</v>
      </c>
      <c r="D5622">
        <v>2016</v>
      </c>
      <c r="E5622" t="s">
        <v>419</v>
      </c>
      <c r="F5622" s="35">
        <v>2.4788383242212357</v>
      </c>
    </row>
    <row r="5623" spans="1:6" x14ac:dyDescent="0.25">
      <c r="A5623">
        <v>900206483</v>
      </c>
      <c r="B5623" t="s">
        <v>307</v>
      </c>
      <c r="C5623">
        <v>43100</v>
      </c>
      <c r="D5623">
        <v>2017</v>
      </c>
      <c r="E5623" t="s">
        <v>419</v>
      </c>
      <c r="F5623" s="35">
        <v>2.1280040025157896</v>
      </c>
    </row>
    <row r="5624" spans="1:6" x14ac:dyDescent="0.25">
      <c r="A5624">
        <v>900315057</v>
      </c>
      <c r="B5624" t="s">
        <v>385</v>
      </c>
      <c r="C5624">
        <v>42735</v>
      </c>
      <c r="D5624">
        <v>2016</v>
      </c>
      <c r="E5624" t="s">
        <v>419</v>
      </c>
      <c r="F5624" s="35">
        <v>4.9754918774997412</v>
      </c>
    </row>
    <row r="5625" spans="1:6" x14ac:dyDescent="0.25">
      <c r="A5625">
        <v>900315057</v>
      </c>
      <c r="B5625" t="s">
        <v>385</v>
      </c>
      <c r="C5625">
        <v>43100</v>
      </c>
      <c r="D5625">
        <v>2017</v>
      </c>
      <c r="E5625" t="s">
        <v>419</v>
      </c>
      <c r="F5625" s="35">
        <v>4.2964984173972089</v>
      </c>
    </row>
    <row r="5626" spans="1:6" x14ac:dyDescent="0.25">
      <c r="A5626">
        <v>900378893</v>
      </c>
      <c r="B5626" t="s">
        <v>386</v>
      </c>
      <c r="C5626">
        <v>42735</v>
      </c>
      <c r="D5626">
        <v>2016</v>
      </c>
      <c r="E5626" t="s">
        <v>419</v>
      </c>
      <c r="F5626" s="35">
        <v>5.6189113288765942</v>
      </c>
    </row>
    <row r="5627" spans="1:6" x14ac:dyDescent="0.25">
      <c r="A5627">
        <v>900378893</v>
      </c>
      <c r="B5627" t="s">
        <v>386</v>
      </c>
      <c r="C5627">
        <v>42369</v>
      </c>
      <c r="D5627">
        <v>2015</v>
      </c>
      <c r="E5627" t="s">
        <v>419</v>
      </c>
      <c r="F5627" s="35">
        <v>5.4776777244906425</v>
      </c>
    </row>
    <row r="5628" spans="1:6" x14ac:dyDescent="0.25">
      <c r="A5628">
        <v>900378893</v>
      </c>
      <c r="B5628" t="s">
        <v>386</v>
      </c>
      <c r="C5628">
        <v>43100</v>
      </c>
      <c r="D5628">
        <v>2017</v>
      </c>
      <c r="E5628" t="s">
        <v>419</v>
      </c>
      <c r="F5628" s="35">
        <v>6.8762349428483907</v>
      </c>
    </row>
    <row r="5629" spans="1:6" x14ac:dyDescent="0.25">
      <c r="A5629">
        <v>900390238</v>
      </c>
      <c r="B5629" t="s">
        <v>177</v>
      </c>
      <c r="C5629">
        <v>42735</v>
      </c>
      <c r="D5629">
        <v>2016</v>
      </c>
      <c r="E5629" t="s">
        <v>419</v>
      </c>
      <c r="F5629" s="35">
        <v>2.8240278317214536</v>
      </c>
    </row>
    <row r="5630" spans="1:6" x14ac:dyDescent="0.25">
      <c r="A5630">
        <v>900390238</v>
      </c>
      <c r="B5630" t="s">
        <v>177</v>
      </c>
      <c r="C5630">
        <v>42369</v>
      </c>
      <c r="D5630">
        <v>2015</v>
      </c>
      <c r="E5630" t="s">
        <v>419</v>
      </c>
      <c r="F5630" s="35">
        <v>3.4786929012032899</v>
      </c>
    </row>
    <row r="5631" spans="1:6" x14ac:dyDescent="0.25">
      <c r="A5631">
        <v>900390238</v>
      </c>
      <c r="B5631" t="s">
        <v>177</v>
      </c>
      <c r="C5631">
        <v>42185</v>
      </c>
      <c r="D5631">
        <v>2015</v>
      </c>
      <c r="E5631" t="s">
        <v>419</v>
      </c>
      <c r="F5631" s="35">
        <v>1.8748712381668138</v>
      </c>
    </row>
    <row r="5632" spans="1:6" x14ac:dyDescent="0.25">
      <c r="A5632">
        <v>900390238</v>
      </c>
      <c r="B5632" t="s">
        <v>177</v>
      </c>
      <c r="C5632">
        <v>43100</v>
      </c>
      <c r="D5632">
        <v>2017</v>
      </c>
      <c r="E5632" t="s">
        <v>419</v>
      </c>
      <c r="F5632" s="35">
        <v>3.3343778469731817</v>
      </c>
    </row>
    <row r="5633" spans="1:6" x14ac:dyDescent="0.25">
      <c r="A5633">
        <v>900413588</v>
      </c>
      <c r="B5633" t="s">
        <v>37</v>
      </c>
      <c r="C5633">
        <v>42735</v>
      </c>
      <c r="D5633">
        <v>2016</v>
      </c>
      <c r="E5633" t="s">
        <v>419</v>
      </c>
      <c r="F5633" s="35">
        <v>1.8551399311224765</v>
      </c>
    </row>
    <row r="5634" spans="1:6" x14ac:dyDescent="0.25">
      <c r="A5634">
        <v>900413588</v>
      </c>
      <c r="B5634" t="s">
        <v>37</v>
      </c>
      <c r="C5634">
        <v>43100</v>
      </c>
      <c r="D5634">
        <v>2017</v>
      </c>
      <c r="E5634" t="s">
        <v>419</v>
      </c>
      <c r="F5634" s="35">
        <v>1.7290656876231021</v>
      </c>
    </row>
    <row r="5635" spans="1:6" x14ac:dyDescent="0.25">
      <c r="A5635">
        <v>900521357</v>
      </c>
      <c r="B5635" t="s">
        <v>175</v>
      </c>
      <c r="C5635">
        <v>42735</v>
      </c>
      <c r="D5635">
        <v>2016</v>
      </c>
      <c r="E5635" t="s">
        <v>419</v>
      </c>
      <c r="F5635" s="35">
        <v>1.19933748617734</v>
      </c>
    </row>
    <row r="5636" spans="1:6" x14ac:dyDescent="0.25">
      <c r="A5636">
        <v>900521357</v>
      </c>
      <c r="B5636" t="s">
        <v>175</v>
      </c>
      <c r="C5636">
        <v>43100</v>
      </c>
      <c r="D5636">
        <v>2017</v>
      </c>
      <c r="E5636" t="s">
        <v>419</v>
      </c>
      <c r="F5636" s="35">
        <v>1.1377166892255333</v>
      </c>
    </row>
    <row r="5637" spans="1:6" x14ac:dyDescent="0.25">
      <c r="A5637">
        <v>900535441</v>
      </c>
      <c r="B5637" t="s">
        <v>308</v>
      </c>
      <c r="C5637">
        <v>42735</v>
      </c>
      <c r="D5637">
        <v>2016</v>
      </c>
      <c r="E5637" t="s">
        <v>419</v>
      </c>
      <c r="F5637" s="35">
        <v>1.0008488654545091</v>
      </c>
    </row>
    <row r="5638" spans="1:6" x14ac:dyDescent="0.25">
      <c r="A5638">
        <v>900535441</v>
      </c>
      <c r="B5638" t="s">
        <v>308</v>
      </c>
      <c r="C5638">
        <v>43100</v>
      </c>
      <c r="D5638">
        <v>2017</v>
      </c>
      <c r="E5638" t="s">
        <v>419</v>
      </c>
      <c r="F5638" s="35">
        <v>0.32547968038889569</v>
      </c>
    </row>
    <row r="5639" spans="1:6" x14ac:dyDescent="0.25">
      <c r="A5639">
        <v>900668954</v>
      </c>
      <c r="B5639" t="s">
        <v>387</v>
      </c>
      <c r="C5639">
        <v>42735</v>
      </c>
      <c r="D5639">
        <v>2016</v>
      </c>
      <c r="E5639" t="s">
        <v>419</v>
      </c>
      <c r="F5639" s="35">
        <v>5.1187607899946208</v>
      </c>
    </row>
    <row r="5640" spans="1:6" x14ac:dyDescent="0.25">
      <c r="A5640">
        <v>900668954</v>
      </c>
      <c r="B5640" t="s">
        <v>387</v>
      </c>
      <c r="C5640">
        <v>43100</v>
      </c>
      <c r="D5640">
        <v>2017</v>
      </c>
      <c r="E5640" t="s">
        <v>419</v>
      </c>
      <c r="F5640" s="35">
        <v>4.370201705838638</v>
      </c>
    </row>
    <row r="5641" spans="1:6" x14ac:dyDescent="0.25">
      <c r="A5641">
        <v>900749166</v>
      </c>
      <c r="B5641" t="s">
        <v>182</v>
      </c>
      <c r="C5641">
        <v>42735</v>
      </c>
      <c r="D5641">
        <v>2016</v>
      </c>
      <c r="E5641" t="s">
        <v>419</v>
      </c>
      <c r="F5641" s="35">
        <v>1.4048321414148823</v>
      </c>
    </row>
    <row r="5642" spans="1:6" x14ac:dyDescent="0.25">
      <c r="A5642">
        <v>900749166</v>
      </c>
      <c r="B5642" t="s">
        <v>182</v>
      </c>
      <c r="C5642">
        <v>43100</v>
      </c>
      <c r="D5642">
        <v>2017</v>
      </c>
      <c r="E5642" t="s">
        <v>419</v>
      </c>
      <c r="F5642" s="35">
        <v>1.6482230354853402</v>
      </c>
    </row>
    <row r="5643" spans="1:6" x14ac:dyDescent="0.25">
      <c r="A5643">
        <v>900797732</v>
      </c>
      <c r="B5643" t="s">
        <v>181</v>
      </c>
      <c r="C5643">
        <v>42735</v>
      </c>
      <c r="D5643">
        <v>2016</v>
      </c>
      <c r="E5643" t="s">
        <v>419</v>
      </c>
      <c r="F5643" s="35">
        <v>0.60648169623952031</v>
      </c>
    </row>
    <row r="5644" spans="1:6" x14ac:dyDescent="0.25">
      <c r="A5644">
        <v>900797732</v>
      </c>
      <c r="B5644" t="s">
        <v>181</v>
      </c>
      <c r="C5644">
        <v>42369</v>
      </c>
      <c r="D5644">
        <v>2015</v>
      </c>
      <c r="E5644" t="s">
        <v>419</v>
      </c>
      <c r="F5644" s="35">
        <v>0.87896716461036895</v>
      </c>
    </row>
    <row r="5645" spans="1:6" x14ac:dyDescent="0.25">
      <c r="A5645">
        <v>900797732</v>
      </c>
      <c r="B5645" t="s">
        <v>181</v>
      </c>
      <c r="C5645">
        <v>43100</v>
      </c>
      <c r="D5645">
        <v>2017</v>
      </c>
      <c r="E5645" t="s">
        <v>419</v>
      </c>
      <c r="F5645" s="35">
        <v>0.46646779355956075</v>
      </c>
    </row>
    <row r="5646" spans="1:6" x14ac:dyDescent="0.25">
      <c r="A5646">
        <v>900818642</v>
      </c>
      <c r="B5646" t="s">
        <v>169</v>
      </c>
      <c r="C5646">
        <v>42735</v>
      </c>
      <c r="D5646">
        <v>2016</v>
      </c>
      <c r="E5646" t="s">
        <v>419</v>
      </c>
      <c r="F5646" s="35">
        <v>1.4360031797008717</v>
      </c>
    </row>
    <row r="5647" spans="1:6" x14ac:dyDescent="0.25">
      <c r="A5647">
        <v>900818642</v>
      </c>
      <c r="B5647" t="s">
        <v>169</v>
      </c>
      <c r="C5647">
        <v>43100</v>
      </c>
      <c r="D5647">
        <v>2017</v>
      </c>
      <c r="E5647" t="s">
        <v>419</v>
      </c>
      <c r="F5647" s="35">
        <v>2.3226774949702698</v>
      </c>
    </row>
    <row r="5648" spans="1:6" x14ac:dyDescent="0.25">
      <c r="A5648">
        <v>800014246</v>
      </c>
      <c r="B5648" t="s">
        <v>332</v>
      </c>
      <c r="C5648">
        <v>42735</v>
      </c>
      <c r="D5648">
        <v>2016</v>
      </c>
      <c r="E5648" t="s">
        <v>420</v>
      </c>
      <c r="F5648" s="35">
        <v>1.3513859133122403</v>
      </c>
    </row>
    <row r="5649" spans="1:6" x14ac:dyDescent="0.25">
      <c r="A5649">
        <v>800014246</v>
      </c>
      <c r="B5649" t="s">
        <v>332</v>
      </c>
      <c r="C5649">
        <v>43100</v>
      </c>
      <c r="D5649">
        <v>2017</v>
      </c>
      <c r="E5649" t="s">
        <v>420</v>
      </c>
      <c r="F5649" s="35">
        <v>1.3450541193743062</v>
      </c>
    </row>
    <row r="5650" spans="1:6" x14ac:dyDescent="0.25">
      <c r="A5650">
        <v>800028455</v>
      </c>
      <c r="B5650" t="s">
        <v>0</v>
      </c>
      <c r="C5650">
        <v>42735</v>
      </c>
      <c r="D5650">
        <v>2016</v>
      </c>
      <c r="E5650" t="s">
        <v>420</v>
      </c>
      <c r="F5650" s="35">
        <v>1.5439717541331235</v>
      </c>
    </row>
    <row r="5651" spans="1:6" x14ac:dyDescent="0.25">
      <c r="A5651">
        <v>800093117</v>
      </c>
      <c r="B5651" t="s">
        <v>334</v>
      </c>
      <c r="C5651">
        <v>42735</v>
      </c>
      <c r="D5651">
        <v>2016</v>
      </c>
      <c r="E5651" t="s">
        <v>420</v>
      </c>
      <c r="F5651" s="35">
        <v>0.47164304669857782</v>
      </c>
    </row>
    <row r="5652" spans="1:6" x14ac:dyDescent="0.25">
      <c r="A5652">
        <v>800093117</v>
      </c>
      <c r="B5652" t="s">
        <v>334</v>
      </c>
      <c r="C5652">
        <v>43100</v>
      </c>
      <c r="D5652">
        <v>2017</v>
      </c>
      <c r="E5652" t="s">
        <v>420</v>
      </c>
      <c r="F5652" s="35">
        <v>0.52835339108900525</v>
      </c>
    </row>
    <row r="5653" spans="1:6" x14ac:dyDescent="0.25">
      <c r="A5653">
        <v>800094968</v>
      </c>
      <c r="B5653" t="s">
        <v>336</v>
      </c>
      <c r="C5653">
        <v>42735</v>
      </c>
      <c r="D5653">
        <v>2016</v>
      </c>
      <c r="E5653" t="s">
        <v>420</v>
      </c>
      <c r="F5653" s="35">
        <v>0.28398002732143723</v>
      </c>
    </row>
    <row r="5654" spans="1:6" x14ac:dyDescent="0.25">
      <c r="A5654">
        <v>800094968</v>
      </c>
      <c r="B5654" t="s">
        <v>336</v>
      </c>
      <c r="C5654">
        <v>43100</v>
      </c>
      <c r="D5654">
        <v>2017</v>
      </c>
      <c r="E5654" t="s">
        <v>420</v>
      </c>
      <c r="F5654" s="35">
        <v>0.29146651413543745</v>
      </c>
    </row>
    <row r="5655" spans="1:6" x14ac:dyDescent="0.25">
      <c r="A5655">
        <v>800095951</v>
      </c>
      <c r="B5655" t="s">
        <v>338</v>
      </c>
      <c r="C5655">
        <v>42735</v>
      </c>
      <c r="D5655">
        <v>2016</v>
      </c>
      <c r="E5655" t="s">
        <v>420</v>
      </c>
      <c r="F5655" s="35">
        <v>4.4502890817614542</v>
      </c>
    </row>
    <row r="5656" spans="1:6" x14ac:dyDescent="0.25">
      <c r="A5656">
        <v>800095951</v>
      </c>
      <c r="B5656" t="s">
        <v>338</v>
      </c>
      <c r="C5656">
        <v>43100</v>
      </c>
      <c r="D5656">
        <v>2017</v>
      </c>
      <c r="E5656" t="s">
        <v>420</v>
      </c>
      <c r="F5656" s="35">
        <v>1.4485463613310006</v>
      </c>
    </row>
    <row r="5657" spans="1:6" x14ac:dyDescent="0.25">
      <c r="A5657">
        <v>800140959</v>
      </c>
      <c r="B5657" t="s">
        <v>340</v>
      </c>
      <c r="C5657">
        <v>42735</v>
      </c>
      <c r="D5657">
        <v>2016</v>
      </c>
      <c r="E5657" t="s">
        <v>420</v>
      </c>
      <c r="F5657" s="35">
        <v>0.71476710185601233</v>
      </c>
    </row>
    <row r="5658" spans="1:6" x14ac:dyDescent="0.25">
      <c r="A5658">
        <v>800140959</v>
      </c>
      <c r="B5658" t="s">
        <v>340</v>
      </c>
      <c r="C5658">
        <v>43100</v>
      </c>
      <c r="D5658">
        <v>2017</v>
      </c>
      <c r="E5658" t="s">
        <v>420</v>
      </c>
      <c r="F5658" s="35">
        <v>0.86192849681794093</v>
      </c>
    </row>
    <row r="5659" spans="1:6" x14ac:dyDescent="0.25">
      <c r="A5659">
        <v>800173155</v>
      </c>
      <c r="B5659" t="s">
        <v>341</v>
      </c>
      <c r="C5659">
        <v>42735</v>
      </c>
      <c r="D5659">
        <v>2016</v>
      </c>
      <c r="E5659" t="s">
        <v>420</v>
      </c>
      <c r="F5659" s="35">
        <v>0.5941104631741283</v>
      </c>
    </row>
    <row r="5660" spans="1:6" x14ac:dyDescent="0.25">
      <c r="A5660">
        <v>800173155</v>
      </c>
      <c r="B5660" t="s">
        <v>341</v>
      </c>
      <c r="C5660">
        <v>42369</v>
      </c>
      <c r="D5660">
        <v>2015</v>
      </c>
      <c r="E5660" t="s">
        <v>420</v>
      </c>
      <c r="F5660" s="35">
        <v>0.4764626765977315</v>
      </c>
    </row>
    <row r="5661" spans="1:6" x14ac:dyDescent="0.25">
      <c r="A5661">
        <v>800173155</v>
      </c>
      <c r="B5661" t="s">
        <v>341</v>
      </c>
      <c r="C5661">
        <v>43100</v>
      </c>
      <c r="D5661">
        <v>2017</v>
      </c>
      <c r="E5661" t="s">
        <v>420</v>
      </c>
      <c r="F5661" s="35">
        <v>0.64084873045318158</v>
      </c>
    </row>
    <row r="5662" spans="1:6" x14ac:dyDescent="0.25">
      <c r="A5662">
        <v>800182330</v>
      </c>
      <c r="B5662" t="s">
        <v>342</v>
      </c>
      <c r="C5662">
        <v>42735</v>
      </c>
      <c r="D5662">
        <v>2016</v>
      </c>
      <c r="E5662" t="s">
        <v>420</v>
      </c>
      <c r="F5662" s="35">
        <v>1.4723440153773566</v>
      </c>
    </row>
    <row r="5663" spans="1:6" x14ac:dyDescent="0.25">
      <c r="A5663">
        <v>800182330</v>
      </c>
      <c r="B5663" t="s">
        <v>342</v>
      </c>
      <c r="C5663">
        <v>43100</v>
      </c>
      <c r="D5663">
        <v>2017</v>
      </c>
      <c r="E5663" t="s">
        <v>420</v>
      </c>
      <c r="F5663" s="35">
        <v>1.6239537567216109</v>
      </c>
    </row>
    <row r="5664" spans="1:6" x14ac:dyDescent="0.25">
      <c r="A5664">
        <v>800185295</v>
      </c>
      <c r="B5664" t="s">
        <v>344</v>
      </c>
      <c r="C5664">
        <v>42735</v>
      </c>
      <c r="D5664">
        <v>2016</v>
      </c>
      <c r="E5664" t="s">
        <v>420</v>
      </c>
      <c r="F5664" s="35">
        <v>0.2367954905188582</v>
      </c>
    </row>
    <row r="5665" spans="1:6" x14ac:dyDescent="0.25">
      <c r="A5665">
        <v>800185295</v>
      </c>
      <c r="B5665" t="s">
        <v>344</v>
      </c>
      <c r="C5665">
        <v>42369</v>
      </c>
      <c r="D5665">
        <v>2015</v>
      </c>
      <c r="E5665" t="s">
        <v>420</v>
      </c>
      <c r="F5665" s="35">
        <v>0.27280258854725542</v>
      </c>
    </row>
    <row r="5666" spans="1:6" x14ac:dyDescent="0.25">
      <c r="A5666">
        <v>800185295</v>
      </c>
      <c r="B5666" t="s">
        <v>344</v>
      </c>
      <c r="C5666">
        <v>43100</v>
      </c>
      <c r="D5666">
        <v>2017</v>
      </c>
      <c r="E5666" t="s">
        <v>420</v>
      </c>
      <c r="F5666" s="35">
        <v>0.23279154814554281</v>
      </c>
    </row>
    <row r="5667" spans="1:6" x14ac:dyDescent="0.25">
      <c r="A5667">
        <v>800200598</v>
      </c>
      <c r="B5667" t="s">
        <v>345</v>
      </c>
      <c r="C5667">
        <v>42735</v>
      </c>
      <c r="D5667">
        <v>2016</v>
      </c>
      <c r="E5667" t="s">
        <v>420</v>
      </c>
      <c r="F5667" s="35">
        <v>1.0753169653766346</v>
      </c>
    </row>
    <row r="5668" spans="1:6" x14ac:dyDescent="0.25">
      <c r="A5668">
        <v>800200598</v>
      </c>
      <c r="B5668" t="s">
        <v>345</v>
      </c>
      <c r="C5668">
        <v>43100</v>
      </c>
      <c r="D5668">
        <v>2017</v>
      </c>
      <c r="E5668" t="s">
        <v>420</v>
      </c>
      <c r="F5668" s="35">
        <v>0.8919076547091046</v>
      </c>
    </row>
    <row r="5669" spans="1:6" x14ac:dyDescent="0.25">
      <c r="A5669">
        <v>800208146</v>
      </c>
      <c r="B5669" t="s">
        <v>346</v>
      </c>
      <c r="C5669">
        <v>42735</v>
      </c>
      <c r="D5669">
        <v>2016</v>
      </c>
      <c r="E5669" t="s">
        <v>420</v>
      </c>
      <c r="F5669" s="35">
        <v>0.6656672755091152</v>
      </c>
    </row>
    <row r="5670" spans="1:6" x14ac:dyDescent="0.25">
      <c r="A5670">
        <v>800208146</v>
      </c>
      <c r="B5670" t="s">
        <v>346</v>
      </c>
      <c r="C5670">
        <v>43100</v>
      </c>
      <c r="D5670">
        <v>2017</v>
      </c>
      <c r="E5670" t="s">
        <v>420</v>
      </c>
      <c r="F5670" s="35">
        <v>0.82041398373711405</v>
      </c>
    </row>
    <row r="5671" spans="1:6" x14ac:dyDescent="0.25">
      <c r="A5671">
        <v>800233881</v>
      </c>
      <c r="B5671" t="s">
        <v>161</v>
      </c>
      <c r="C5671">
        <v>42735</v>
      </c>
      <c r="D5671">
        <v>2016</v>
      </c>
      <c r="E5671" t="s">
        <v>420</v>
      </c>
      <c r="F5671" s="35">
        <v>1.3342164951708149</v>
      </c>
    </row>
    <row r="5672" spans="1:6" x14ac:dyDescent="0.25">
      <c r="A5672">
        <v>800233881</v>
      </c>
      <c r="B5672" t="s">
        <v>161</v>
      </c>
      <c r="C5672">
        <v>43100</v>
      </c>
      <c r="D5672">
        <v>2017</v>
      </c>
      <c r="E5672" t="s">
        <v>420</v>
      </c>
      <c r="F5672" s="35">
        <v>1.4285167699860599</v>
      </c>
    </row>
    <row r="5673" spans="1:6" x14ac:dyDescent="0.25">
      <c r="A5673">
        <v>800240724</v>
      </c>
      <c r="B5673" t="s">
        <v>348</v>
      </c>
      <c r="C5673">
        <v>42735</v>
      </c>
      <c r="D5673">
        <v>2016</v>
      </c>
      <c r="E5673" t="s">
        <v>420</v>
      </c>
      <c r="F5673" s="35">
        <v>0.4198195072947985</v>
      </c>
    </row>
    <row r="5674" spans="1:6" x14ac:dyDescent="0.25">
      <c r="A5674">
        <v>800240724</v>
      </c>
      <c r="B5674" t="s">
        <v>348</v>
      </c>
      <c r="C5674">
        <v>43100</v>
      </c>
      <c r="D5674">
        <v>2017</v>
      </c>
      <c r="E5674" t="s">
        <v>420</v>
      </c>
      <c r="F5674" s="35">
        <v>0.50387295649541231</v>
      </c>
    </row>
    <row r="5675" spans="1:6" x14ac:dyDescent="0.25">
      <c r="A5675">
        <v>811032292</v>
      </c>
      <c r="B5675" t="s">
        <v>349</v>
      </c>
      <c r="C5675">
        <v>42735</v>
      </c>
      <c r="D5675">
        <v>2016</v>
      </c>
      <c r="E5675" t="s">
        <v>420</v>
      </c>
      <c r="F5675" s="35">
        <v>0.27863255573871298</v>
      </c>
    </row>
    <row r="5676" spans="1:6" x14ac:dyDescent="0.25">
      <c r="A5676">
        <v>811032292</v>
      </c>
      <c r="B5676" t="s">
        <v>349</v>
      </c>
      <c r="C5676">
        <v>43100</v>
      </c>
      <c r="D5676">
        <v>2017</v>
      </c>
      <c r="E5676" t="s">
        <v>420</v>
      </c>
      <c r="F5676" s="35">
        <v>0.25975887836727568</v>
      </c>
    </row>
    <row r="5677" spans="1:6" x14ac:dyDescent="0.25">
      <c r="A5677">
        <v>830023542</v>
      </c>
      <c r="B5677" t="s">
        <v>146</v>
      </c>
      <c r="C5677">
        <v>42735</v>
      </c>
      <c r="D5677">
        <v>2016</v>
      </c>
      <c r="E5677" t="s">
        <v>420</v>
      </c>
      <c r="F5677" s="35">
        <v>0.80352184029018947</v>
      </c>
    </row>
    <row r="5678" spans="1:6" x14ac:dyDescent="0.25">
      <c r="A5678">
        <v>830023542</v>
      </c>
      <c r="B5678" t="s">
        <v>146</v>
      </c>
      <c r="C5678">
        <v>42369</v>
      </c>
      <c r="D5678">
        <v>2015</v>
      </c>
      <c r="E5678" t="s">
        <v>420</v>
      </c>
      <c r="F5678" s="35">
        <v>0.8761066239605344</v>
      </c>
    </row>
    <row r="5679" spans="1:6" x14ac:dyDescent="0.25">
      <c r="A5679">
        <v>830023542</v>
      </c>
      <c r="B5679" t="s">
        <v>146</v>
      </c>
      <c r="C5679">
        <v>43100</v>
      </c>
      <c r="D5679">
        <v>2017</v>
      </c>
      <c r="E5679" t="s">
        <v>420</v>
      </c>
      <c r="F5679" s="35">
        <v>1.3078180268609596</v>
      </c>
    </row>
    <row r="5680" spans="1:6" x14ac:dyDescent="0.25">
      <c r="A5680">
        <v>830058272</v>
      </c>
      <c r="B5680" t="s">
        <v>352</v>
      </c>
      <c r="C5680">
        <v>42735</v>
      </c>
      <c r="D5680">
        <v>2016</v>
      </c>
      <c r="E5680" t="s">
        <v>420</v>
      </c>
      <c r="F5680" s="35">
        <v>0.91106136681986727</v>
      </c>
    </row>
    <row r="5681" spans="1:6" x14ac:dyDescent="0.25">
      <c r="A5681">
        <v>830058272</v>
      </c>
      <c r="B5681" t="s">
        <v>352</v>
      </c>
      <c r="C5681">
        <v>42369</v>
      </c>
      <c r="D5681">
        <v>2015</v>
      </c>
      <c r="E5681" t="s">
        <v>420</v>
      </c>
      <c r="F5681" s="35">
        <v>0.94572629226097904</v>
      </c>
    </row>
    <row r="5682" spans="1:6" x14ac:dyDescent="0.25">
      <c r="A5682">
        <v>830058272</v>
      </c>
      <c r="B5682" t="s">
        <v>352</v>
      </c>
      <c r="C5682">
        <v>43100</v>
      </c>
      <c r="D5682">
        <v>2017</v>
      </c>
      <c r="E5682" t="s">
        <v>420</v>
      </c>
      <c r="F5682" s="35">
        <v>0.81145209184523226</v>
      </c>
    </row>
    <row r="5683" spans="1:6" x14ac:dyDescent="0.25">
      <c r="A5683">
        <v>830094920</v>
      </c>
      <c r="B5683" t="s">
        <v>350</v>
      </c>
      <c r="C5683">
        <v>42735</v>
      </c>
      <c r="D5683">
        <v>2016</v>
      </c>
      <c r="E5683" t="s">
        <v>420</v>
      </c>
      <c r="F5683" s="35">
        <v>2.2485031784096194</v>
      </c>
    </row>
    <row r="5684" spans="1:6" x14ac:dyDescent="0.25">
      <c r="A5684">
        <v>830094920</v>
      </c>
      <c r="B5684" t="s">
        <v>350</v>
      </c>
      <c r="C5684">
        <v>43100</v>
      </c>
      <c r="D5684">
        <v>2017</v>
      </c>
      <c r="E5684" t="s">
        <v>420</v>
      </c>
      <c r="F5684" s="35">
        <v>1.9384636414283296</v>
      </c>
    </row>
    <row r="5685" spans="1:6" x14ac:dyDescent="0.25">
      <c r="A5685">
        <v>830097620</v>
      </c>
      <c r="B5685" t="s">
        <v>290</v>
      </c>
      <c r="C5685">
        <v>42735</v>
      </c>
      <c r="D5685">
        <v>2016</v>
      </c>
      <c r="E5685" t="s">
        <v>420</v>
      </c>
      <c r="F5685" s="35">
        <v>1.1634373781443843</v>
      </c>
    </row>
    <row r="5686" spans="1:6" x14ac:dyDescent="0.25">
      <c r="A5686">
        <v>830097620</v>
      </c>
      <c r="B5686" t="s">
        <v>290</v>
      </c>
      <c r="C5686">
        <v>43100</v>
      </c>
      <c r="D5686">
        <v>2017</v>
      </c>
      <c r="E5686" t="s">
        <v>420</v>
      </c>
      <c r="F5686" s="35">
        <v>1.8627203400353158</v>
      </c>
    </row>
    <row r="5687" spans="1:6" x14ac:dyDescent="0.25">
      <c r="A5687">
        <v>830116629</v>
      </c>
      <c r="B5687" t="s">
        <v>354</v>
      </c>
      <c r="C5687">
        <v>42735</v>
      </c>
      <c r="D5687">
        <v>2016</v>
      </c>
      <c r="E5687" t="s">
        <v>420</v>
      </c>
      <c r="F5687" s="35">
        <v>0.44636876386477808</v>
      </c>
    </row>
    <row r="5688" spans="1:6" x14ac:dyDescent="0.25">
      <c r="A5688">
        <v>830116629</v>
      </c>
      <c r="B5688" t="s">
        <v>354</v>
      </c>
      <c r="C5688">
        <v>43100</v>
      </c>
      <c r="D5688">
        <v>2017</v>
      </c>
      <c r="E5688" t="s">
        <v>420</v>
      </c>
      <c r="F5688" s="35">
        <v>0.30981326016502525</v>
      </c>
    </row>
    <row r="5689" spans="1:6" x14ac:dyDescent="0.25">
      <c r="A5689">
        <v>830124992</v>
      </c>
      <c r="B5689" t="s">
        <v>357</v>
      </c>
      <c r="C5689">
        <v>42735</v>
      </c>
      <c r="D5689">
        <v>2016</v>
      </c>
      <c r="E5689" t="s">
        <v>420</v>
      </c>
      <c r="F5689" s="35">
        <v>6.5452436842572741</v>
      </c>
    </row>
    <row r="5690" spans="1:6" x14ac:dyDescent="0.25">
      <c r="A5690">
        <v>830124992</v>
      </c>
      <c r="B5690" t="s">
        <v>357</v>
      </c>
      <c r="C5690">
        <v>42369</v>
      </c>
      <c r="D5690">
        <v>2015</v>
      </c>
      <c r="E5690" t="s">
        <v>420</v>
      </c>
      <c r="F5690" s="35">
        <v>2.394940337573225</v>
      </c>
    </row>
    <row r="5691" spans="1:6" x14ac:dyDescent="0.25">
      <c r="A5691">
        <v>830124992</v>
      </c>
      <c r="B5691" t="s">
        <v>357</v>
      </c>
      <c r="C5691">
        <v>43100</v>
      </c>
      <c r="D5691">
        <v>2017</v>
      </c>
      <c r="E5691" t="s">
        <v>420</v>
      </c>
      <c r="F5691" s="35">
        <v>13.115373879013397</v>
      </c>
    </row>
    <row r="5692" spans="1:6" x14ac:dyDescent="0.25">
      <c r="A5692">
        <v>860000656</v>
      </c>
      <c r="B5692" t="s">
        <v>221</v>
      </c>
      <c r="C5692">
        <v>42735</v>
      </c>
      <c r="D5692">
        <v>2016</v>
      </c>
      <c r="E5692" t="s">
        <v>420</v>
      </c>
      <c r="F5692" s="35">
        <v>1.0336354564602444</v>
      </c>
    </row>
    <row r="5693" spans="1:6" x14ac:dyDescent="0.25">
      <c r="A5693">
        <v>860000656</v>
      </c>
      <c r="B5693" t="s">
        <v>221</v>
      </c>
      <c r="C5693">
        <v>42369</v>
      </c>
      <c r="D5693">
        <v>2015</v>
      </c>
      <c r="E5693" t="s">
        <v>420</v>
      </c>
      <c r="F5693" s="35">
        <v>0.94274086233859966</v>
      </c>
    </row>
    <row r="5694" spans="1:6" x14ac:dyDescent="0.25">
      <c r="A5694">
        <v>860000656</v>
      </c>
      <c r="B5694" t="s">
        <v>221</v>
      </c>
      <c r="C5694">
        <v>43100</v>
      </c>
      <c r="D5694">
        <v>2017</v>
      </c>
      <c r="E5694" t="s">
        <v>420</v>
      </c>
      <c r="F5694" s="35">
        <v>1.2122014698616919</v>
      </c>
    </row>
    <row r="5695" spans="1:6" x14ac:dyDescent="0.25">
      <c r="A5695">
        <v>860001986</v>
      </c>
      <c r="B5695" t="s">
        <v>293</v>
      </c>
      <c r="C5695">
        <v>42735</v>
      </c>
      <c r="D5695">
        <v>2016</v>
      </c>
      <c r="E5695" t="s">
        <v>420</v>
      </c>
      <c r="F5695" s="35">
        <v>1.3488377339918536</v>
      </c>
    </row>
    <row r="5696" spans="1:6" x14ac:dyDescent="0.25">
      <c r="A5696">
        <v>860001986</v>
      </c>
      <c r="B5696" t="s">
        <v>293</v>
      </c>
      <c r="C5696">
        <v>43100</v>
      </c>
      <c r="D5696">
        <v>2017</v>
      </c>
      <c r="E5696" t="s">
        <v>420</v>
      </c>
      <c r="F5696" s="35">
        <v>1.5209728212706592</v>
      </c>
    </row>
    <row r="5697" spans="1:6" x14ac:dyDescent="0.25">
      <c r="A5697">
        <v>860002837</v>
      </c>
      <c r="B5697" t="s">
        <v>227</v>
      </c>
      <c r="C5697">
        <v>42735</v>
      </c>
      <c r="D5697">
        <v>2016</v>
      </c>
      <c r="E5697" t="s">
        <v>420</v>
      </c>
      <c r="F5697" s="35">
        <v>0.48154198099045492</v>
      </c>
    </row>
    <row r="5698" spans="1:6" x14ac:dyDescent="0.25">
      <c r="A5698">
        <v>860002837</v>
      </c>
      <c r="B5698" t="s">
        <v>227</v>
      </c>
      <c r="C5698">
        <v>42369</v>
      </c>
      <c r="D5698">
        <v>2015</v>
      </c>
      <c r="E5698" t="s">
        <v>420</v>
      </c>
      <c r="F5698" s="35">
        <v>0.2646966140760279</v>
      </c>
    </row>
    <row r="5699" spans="1:6" x14ac:dyDescent="0.25">
      <c r="A5699">
        <v>860002837</v>
      </c>
      <c r="B5699" t="s">
        <v>227</v>
      </c>
      <c r="C5699">
        <v>43100</v>
      </c>
      <c r="D5699">
        <v>2017</v>
      </c>
      <c r="E5699" t="s">
        <v>420</v>
      </c>
      <c r="F5699" s="35">
        <v>0.49578953331684816</v>
      </c>
    </row>
    <row r="5700" spans="1:6" x14ac:dyDescent="0.25">
      <c r="A5700">
        <v>860009250</v>
      </c>
      <c r="B5700" t="s">
        <v>362</v>
      </c>
      <c r="C5700">
        <v>42735</v>
      </c>
      <c r="D5700">
        <v>2016</v>
      </c>
      <c r="E5700" t="s">
        <v>420</v>
      </c>
      <c r="F5700" s="35">
        <v>2.300920733509598</v>
      </c>
    </row>
    <row r="5701" spans="1:6" x14ac:dyDescent="0.25">
      <c r="A5701">
        <v>860009250</v>
      </c>
      <c r="B5701" t="s">
        <v>362</v>
      </c>
      <c r="C5701">
        <v>43100</v>
      </c>
      <c r="D5701">
        <v>2017</v>
      </c>
      <c r="E5701" t="s">
        <v>420</v>
      </c>
      <c r="F5701" s="35">
        <v>2.2522087232894847</v>
      </c>
    </row>
    <row r="5702" spans="1:6" x14ac:dyDescent="0.25">
      <c r="A5702">
        <v>860014285</v>
      </c>
      <c r="B5702" t="s">
        <v>356</v>
      </c>
      <c r="C5702">
        <v>42735</v>
      </c>
      <c r="D5702">
        <v>2016</v>
      </c>
      <c r="E5702" t="s">
        <v>420</v>
      </c>
      <c r="F5702" s="35">
        <v>6.1424146023468058</v>
      </c>
    </row>
    <row r="5703" spans="1:6" x14ac:dyDescent="0.25">
      <c r="A5703">
        <v>860014285</v>
      </c>
      <c r="B5703" t="s">
        <v>356</v>
      </c>
      <c r="C5703">
        <v>43100</v>
      </c>
      <c r="D5703">
        <v>2017</v>
      </c>
      <c r="E5703" t="s">
        <v>420</v>
      </c>
      <c r="F5703" s="35">
        <v>6.3628133478553659</v>
      </c>
    </row>
    <row r="5704" spans="1:6" x14ac:dyDescent="0.25">
      <c r="A5704">
        <v>860031361</v>
      </c>
      <c r="B5704" t="s">
        <v>297</v>
      </c>
      <c r="C5704">
        <v>42735</v>
      </c>
      <c r="D5704">
        <v>2016</v>
      </c>
      <c r="E5704" t="s">
        <v>420</v>
      </c>
      <c r="F5704" s="35">
        <v>1.2479561410719777</v>
      </c>
    </row>
    <row r="5705" spans="1:6" x14ac:dyDescent="0.25">
      <c r="A5705">
        <v>860031361</v>
      </c>
      <c r="B5705" t="s">
        <v>297</v>
      </c>
      <c r="C5705">
        <v>43100</v>
      </c>
      <c r="D5705">
        <v>2017</v>
      </c>
      <c r="E5705" t="s">
        <v>420</v>
      </c>
      <c r="F5705" s="35">
        <v>1.2390724005873925</v>
      </c>
    </row>
    <row r="5706" spans="1:6" x14ac:dyDescent="0.25">
      <c r="A5706">
        <v>860035996</v>
      </c>
      <c r="B5706" t="s">
        <v>229</v>
      </c>
      <c r="C5706">
        <v>42735</v>
      </c>
      <c r="D5706">
        <v>2016</v>
      </c>
      <c r="E5706" t="s">
        <v>420</v>
      </c>
      <c r="F5706" s="35">
        <v>3.4267607307020991</v>
      </c>
    </row>
    <row r="5707" spans="1:6" x14ac:dyDescent="0.25">
      <c r="A5707">
        <v>860035996</v>
      </c>
      <c r="B5707" t="s">
        <v>229</v>
      </c>
      <c r="C5707">
        <v>42369</v>
      </c>
      <c r="D5707">
        <v>2015</v>
      </c>
      <c r="E5707" t="s">
        <v>420</v>
      </c>
      <c r="F5707" s="35">
        <v>1.9705272759635184</v>
      </c>
    </row>
    <row r="5708" spans="1:6" x14ac:dyDescent="0.25">
      <c r="A5708">
        <v>860035996</v>
      </c>
      <c r="B5708" t="s">
        <v>229</v>
      </c>
      <c r="C5708">
        <v>43100</v>
      </c>
      <c r="D5708">
        <v>2017</v>
      </c>
      <c r="E5708" t="s">
        <v>420</v>
      </c>
      <c r="F5708" s="35">
        <v>3.4301937865438674</v>
      </c>
    </row>
    <row r="5709" spans="1:6" x14ac:dyDescent="0.25">
      <c r="A5709">
        <v>860058070</v>
      </c>
      <c r="B5709" t="s">
        <v>364</v>
      </c>
      <c r="C5709">
        <v>42735</v>
      </c>
      <c r="D5709">
        <v>2016</v>
      </c>
      <c r="E5709" t="s">
        <v>420</v>
      </c>
      <c r="F5709" s="35">
        <v>0.47056259433160175</v>
      </c>
    </row>
    <row r="5710" spans="1:6" x14ac:dyDescent="0.25">
      <c r="A5710">
        <v>860058070</v>
      </c>
      <c r="B5710" t="s">
        <v>364</v>
      </c>
      <c r="C5710">
        <v>42369</v>
      </c>
      <c r="D5710">
        <v>2015</v>
      </c>
      <c r="E5710" t="s">
        <v>420</v>
      </c>
      <c r="F5710" s="35">
        <v>0.59093311243425917</v>
      </c>
    </row>
    <row r="5711" spans="1:6" x14ac:dyDescent="0.25">
      <c r="A5711">
        <v>860058070</v>
      </c>
      <c r="B5711" t="s">
        <v>364</v>
      </c>
      <c r="C5711">
        <v>43100</v>
      </c>
      <c r="D5711">
        <v>2017</v>
      </c>
      <c r="E5711" t="s">
        <v>420</v>
      </c>
      <c r="F5711" s="35">
        <v>0.89347304078226431</v>
      </c>
    </row>
    <row r="5712" spans="1:6" x14ac:dyDescent="0.25">
      <c r="A5712">
        <v>860059851</v>
      </c>
      <c r="B5712" t="s">
        <v>365</v>
      </c>
      <c r="C5712">
        <v>42735</v>
      </c>
      <c r="D5712">
        <v>2016</v>
      </c>
      <c r="E5712" t="s">
        <v>420</v>
      </c>
      <c r="F5712" s="35">
        <v>2.1303227561916698</v>
      </c>
    </row>
    <row r="5713" spans="1:6" x14ac:dyDescent="0.25">
      <c r="A5713">
        <v>860059851</v>
      </c>
      <c r="B5713" t="s">
        <v>365</v>
      </c>
      <c r="C5713">
        <v>42369</v>
      </c>
      <c r="D5713">
        <v>2015</v>
      </c>
      <c r="E5713" t="s">
        <v>420</v>
      </c>
      <c r="F5713" s="35">
        <v>1.4369813338567001</v>
      </c>
    </row>
    <row r="5714" spans="1:6" x14ac:dyDescent="0.25">
      <c r="A5714">
        <v>860059851</v>
      </c>
      <c r="B5714" t="s">
        <v>365</v>
      </c>
      <c r="C5714">
        <v>43100</v>
      </c>
      <c r="D5714">
        <v>2017</v>
      </c>
      <c r="E5714" t="s">
        <v>420</v>
      </c>
      <c r="F5714" s="35">
        <v>1.9227800781471569</v>
      </c>
    </row>
    <row r="5715" spans="1:6" x14ac:dyDescent="0.25">
      <c r="A5715">
        <v>860067697</v>
      </c>
      <c r="B5715" t="s">
        <v>359</v>
      </c>
      <c r="C5715">
        <v>42735</v>
      </c>
      <c r="D5715">
        <v>2016</v>
      </c>
      <c r="E5715" t="s">
        <v>420</v>
      </c>
      <c r="F5715" s="35">
        <v>0.49002427760751949</v>
      </c>
    </row>
    <row r="5716" spans="1:6" x14ac:dyDescent="0.25">
      <c r="A5716">
        <v>860067697</v>
      </c>
      <c r="B5716" t="s">
        <v>359</v>
      </c>
      <c r="C5716">
        <v>43100</v>
      </c>
      <c r="D5716">
        <v>2017</v>
      </c>
      <c r="E5716" t="s">
        <v>420</v>
      </c>
      <c r="F5716" s="35">
        <v>0.80078689904089628</v>
      </c>
    </row>
    <row r="5717" spans="1:6" x14ac:dyDescent="0.25">
      <c r="A5717">
        <v>860077099</v>
      </c>
      <c r="B5717" t="s">
        <v>371</v>
      </c>
      <c r="C5717">
        <v>42735</v>
      </c>
      <c r="D5717">
        <v>2016</v>
      </c>
      <c r="E5717" t="s">
        <v>420</v>
      </c>
      <c r="F5717" s="35">
        <v>1.8357198631088023</v>
      </c>
    </row>
    <row r="5718" spans="1:6" x14ac:dyDescent="0.25">
      <c r="A5718">
        <v>860077099</v>
      </c>
      <c r="B5718" t="s">
        <v>371</v>
      </c>
      <c r="C5718">
        <v>43100</v>
      </c>
      <c r="D5718">
        <v>2017</v>
      </c>
      <c r="E5718" t="s">
        <v>420</v>
      </c>
      <c r="F5718" s="35">
        <v>2.3548663622286132</v>
      </c>
    </row>
    <row r="5719" spans="1:6" x14ac:dyDescent="0.25">
      <c r="A5719">
        <v>860078977</v>
      </c>
      <c r="B5719" t="s">
        <v>144</v>
      </c>
      <c r="C5719">
        <v>42735</v>
      </c>
      <c r="D5719">
        <v>2016</v>
      </c>
      <c r="E5719" t="s">
        <v>420</v>
      </c>
      <c r="F5719" s="35">
        <v>0.99850583491324663</v>
      </c>
    </row>
    <row r="5720" spans="1:6" x14ac:dyDescent="0.25">
      <c r="A5720">
        <v>860354402</v>
      </c>
      <c r="B5720" t="s">
        <v>295</v>
      </c>
      <c r="C5720">
        <v>42735</v>
      </c>
      <c r="D5720">
        <v>2016</v>
      </c>
      <c r="E5720" t="s">
        <v>420</v>
      </c>
      <c r="F5720" s="35">
        <v>2.1368299907123589</v>
      </c>
    </row>
    <row r="5721" spans="1:6" x14ac:dyDescent="0.25">
      <c r="A5721">
        <v>860354402</v>
      </c>
      <c r="B5721" t="s">
        <v>295</v>
      </c>
      <c r="C5721">
        <v>43100</v>
      </c>
      <c r="D5721">
        <v>2017</v>
      </c>
      <c r="E5721" t="s">
        <v>420</v>
      </c>
      <c r="F5721" s="35">
        <v>0.79838005560793468</v>
      </c>
    </row>
    <row r="5722" spans="1:6" x14ac:dyDescent="0.25">
      <c r="A5722">
        <v>860505064</v>
      </c>
      <c r="B5722" t="s">
        <v>361</v>
      </c>
      <c r="C5722">
        <v>42735</v>
      </c>
      <c r="D5722">
        <v>2016</v>
      </c>
      <c r="E5722" t="s">
        <v>420</v>
      </c>
      <c r="F5722" s="35">
        <v>2.0274339846308305</v>
      </c>
    </row>
    <row r="5723" spans="1:6" x14ac:dyDescent="0.25">
      <c r="A5723">
        <v>860505064</v>
      </c>
      <c r="B5723" t="s">
        <v>361</v>
      </c>
      <c r="C5723">
        <v>43100</v>
      </c>
      <c r="D5723">
        <v>2017</v>
      </c>
      <c r="E5723" t="s">
        <v>420</v>
      </c>
      <c r="F5723" s="35">
        <v>2.7920278305128798</v>
      </c>
    </row>
    <row r="5724" spans="1:6" x14ac:dyDescent="0.25">
      <c r="A5724">
        <v>860510628</v>
      </c>
      <c r="B5724" t="s">
        <v>373</v>
      </c>
      <c r="C5724">
        <v>42735</v>
      </c>
      <c r="D5724">
        <v>2016</v>
      </c>
      <c r="E5724" t="s">
        <v>420</v>
      </c>
      <c r="F5724" s="35">
        <v>4.7697966165941734</v>
      </c>
    </row>
    <row r="5725" spans="1:6" x14ac:dyDescent="0.25">
      <c r="A5725">
        <v>860510628</v>
      </c>
      <c r="B5725" t="s">
        <v>373</v>
      </c>
      <c r="C5725">
        <v>42369</v>
      </c>
      <c r="D5725">
        <v>2015</v>
      </c>
      <c r="E5725" t="s">
        <v>420</v>
      </c>
      <c r="F5725" s="35">
        <v>4.559760687611865</v>
      </c>
    </row>
    <row r="5726" spans="1:6" x14ac:dyDescent="0.25">
      <c r="A5726">
        <v>860510628</v>
      </c>
      <c r="B5726" t="s">
        <v>373</v>
      </c>
      <c r="C5726">
        <v>43100</v>
      </c>
      <c r="D5726">
        <v>2017</v>
      </c>
      <c r="E5726" t="s">
        <v>420</v>
      </c>
      <c r="F5726" s="35">
        <v>2.5637598836921915</v>
      </c>
    </row>
    <row r="5727" spans="1:6" x14ac:dyDescent="0.25">
      <c r="A5727">
        <v>860515523</v>
      </c>
      <c r="B5727" t="s">
        <v>231</v>
      </c>
      <c r="C5727">
        <v>42735</v>
      </c>
      <c r="D5727">
        <v>2016</v>
      </c>
      <c r="E5727" t="s">
        <v>420</v>
      </c>
      <c r="F5727" s="35">
        <v>28.083922908026349</v>
      </c>
    </row>
    <row r="5728" spans="1:6" x14ac:dyDescent="0.25">
      <c r="A5728">
        <v>860515523</v>
      </c>
      <c r="B5728" t="s">
        <v>231</v>
      </c>
      <c r="C5728">
        <v>42369</v>
      </c>
      <c r="D5728">
        <v>2015</v>
      </c>
      <c r="E5728" t="s">
        <v>420</v>
      </c>
      <c r="F5728" s="35">
        <v>0.2941938571253494</v>
      </c>
    </row>
    <row r="5729" spans="1:6" x14ac:dyDescent="0.25">
      <c r="A5729">
        <v>860515523</v>
      </c>
      <c r="B5729" t="s">
        <v>231</v>
      </c>
      <c r="C5729">
        <v>43100</v>
      </c>
      <c r="D5729">
        <v>2017</v>
      </c>
      <c r="E5729" t="s">
        <v>420</v>
      </c>
      <c r="F5729" s="35">
        <v>17.602544279962647</v>
      </c>
    </row>
    <row r="5730" spans="1:6" x14ac:dyDescent="0.25">
      <c r="A5730">
        <v>860527800</v>
      </c>
      <c r="B5730" t="s">
        <v>296</v>
      </c>
      <c r="C5730">
        <v>42735</v>
      </c>
      <c r="D5730">
        <v>2016</v>
      </c>
      <c r="E5730" t="s">
        <v>420</v>
      </c>
      <c r="F5730" s="35">
        <v>0.50893636205231008</v>
      </c>
    </row>
    <row r="5731" spans="1:6" x14ac:dyDescent="0.25">
      <c r="A5731">
        <v>860527800</v>
      </c>
      <c r="B5731" t="s">
        <v>296</v>
      </c>
      <c r="C5731">
        <v>43100</v>
      </c>
      <c r="D5731">
        <v>2017</v>
      </c>
      <c r="E5731" t="s">
        <v>420</v>
      </c>
      <c r="F5731" s="35">
        <v>0.74893162405357849</v>
      </c>
    </row>
    <row r="5732" spans="1:6" x14ac:dyDescent="0.25">
      <c r="A5732">
        <v>860532790</v>
      </c>
      <c r="B5732" t="s">
        <v>374</v>
      </c>
      <c r="C5732">
        <v>42735</v>
      </c>
      <c r="D5732">
        <v>2016</v>
      </c>
      <c r="E5732" t="s">
        <v>420</v>
      </c>
      <c r="F5732" s="35">
        <v>0.19092344519116225</v>
      </c>
    </row>
    <row r="5733" spans="1:6" x14ac:dyDescent="0.25">
      <c r="A5733">
        <v>860532790</v>
      </c>
      <c r="B5733" t="s">
        <v>374</v>
      </c>
      <c r="C5733">
        <v>43100</v>
      </c>
      <c r="D5733">
        <v>2017</v>
      </c>
      <c r="E5733" t="s">
        <v>420</v>
      </c>
      <c r="F5733" s="35">
        <v>0.19122328034427666</v>
      </c>
    </row>
    <row r="5734" spans="1:6" x14ac:dyDescent="0.25">
      <c r="A5734">
        <v>890205645</v>
      </c>
      <c r="B5734" t="s">
        <v>166</v>
      </c>
      <c r="C5734">
        <v>42735</v>
      </c>
      <c r="D5734">
        <v>2016</v>
      </c>
      <c r="E5734" t="s">
        <v>420</v>
      </c>
      <c r="F5734" s="35">
        <v>0.86535302100240497</v>
      </c>
    </row>
    <row r="5735" spans="1:6" x14ac:dyDescent="0.25">
      <c r="A5735">
        <v>890205645</v>
      </c>
      <c r="B5735" t="s">
        <v>166</v>
      </c>
      <c r="C5735">
        <v>43100</v>
      </c>
      <c r="D5735">
        <v>2017</v>
      </c>
      <c r="E5735" t="s">
        <v>420</v>
      </c>
      <c r="F5735" s="35">
        <v>0.60736756107386569</v>
      </c>
    </row>
    <row r="5736" spans="1:6" x14ac:dyDescent="0.25">
      <c r="A5736">
        <v>890312765</v>
      </c>
      <c r="B5736" t="s">
        <v>363</v>
      </c>
      <c r="C5736">
        <v>42735</v>
      </c>
      <c r="D5736">
        <v>2016</v>
      </c>
      <c r="E5736" t="s">
        <v>420</v>
      </c>
      <c r="F5736" s="35">
        <v>1.8750819413616568</v>
      </c>
    </row>
    <row r="5737" spans="1:6" x14ac:dyDescent="0.25">
      <c r="A5737">
        <v>890312765</v>
      </c>
      <c r="B5737" t="s">
        <v>363</v>
      </c>
      <c r="C5737">
        <v>43100</v>
      </c>
      <c r="D5737">
        <v>2017</v>
      </c>
      <c r="E5737" t="s">
        <v>420</v>
      </c>
      <c r="F5737" s="35">
        <v>1.9129971460823625</v>
      </c>
    </row>
    <row r="5738" spans="1:6" x14ac:dyDescent="0.25">
      <c r="A5738">
        <v>890806999</v>
      </c>
      <c r="B5738" t="s">
        <v>366</v>
      </c>
      <c r="C5738">
        <v>42735</v>
      </c>
      <c r="D5738">
        <v>2016</v>
      </c>
      <c r="E5738" t="s">
        <v>420</v>
      </c>
      <c r="F5738" s="35">
        <v>0.58978270236020502</v>
      </c>
    </row>
    <row r="5739" spans="1:6" x14ac:dyDescent="0.25">
      <c r="A5739">
        <v>890806999</v>
      </c>
      <c r="B5739" t="s">
        <v>366</v>
      </c>
      <c r="C5739">
        <v>43100</v>
      </c>
      <c r="D5739">
        <v>2017</v>
      </c>
      <c r="E5739" t="s">
        <v>420</v>
      </c>
      <c r="F5739" s="35">
        <v>0.58209431249070265</v>
      </c>
    </row>
    <row r="5740" spans="1:6" x14ac:dyDescent="0.25">
      <c r="A5740">
        <v>890903035</v>
      </c>
      <c r="B5740" t="s">
        <v>369</v>
      </c>
      <c r="C5740">
        <v>42735</v>
      </c>
      <c r="D5740">
        <v>2016</v>
      </c>
      <c r="E5740" t="s">
        <v>420</v>
      </c>
      <c r="F5740" s="35">
        <v>2.9982775745517727</v>
      </c>
    </row>
    <row r="5741" spans="1:6" x14ac:dyDescent="0.25">
      <c r="A5741">
        <v>890903035</v>
      </c>
      <c r="B5741" t="s">
        <v>369</v>
      </c>
      <c r="C5741">
        <v>42369</v>
      </c>
      <c r="D5741">
        <v>2015</v>
      </c>
      <c r="E5741" t="s">
        <v>420</v>
      </c>
      <c r="F5741" s="35">
        <v>2.799149374017885</v>
      </c>
    </row>
    <row r="5742" spans="1:6" x14ac:dyDescent="0.25">
      <c r="A5742">
        <v>890903035</v>
      </c>
      <c r="B5742" t="s">
        <v>369</v>
      </c>
      <c r="C5742">
        <v>43100</v>
      </c>
      <c r="D5742">
        <v>2017</v>
      </c>
      <c r="E5742" t="s">
        <v>420</v>
      </c>
      <c r="F5742" s="35">
        <v>3.7665216224701408</v>
      </c>
    </row>
    <row r="5743" spans="1:6" x14ac:dyDescent="0.25">
      <c r="A5743">
        <v>890903055</v>
      </c>
      <c r="B5743" t="s">
        <v>232</v>
      </c>
      <c r="C5743">
        <v>42735</v>
      </c>
      <c r="D5743">
        <v>2016</v>
      </c>
      <c r="E5743" t="s">
        <v>420</v>
      </c>
      <c r="F5743" s="35">
        <v>2.1965930462420151</v>
      </c>
    </row>
    <row r="5744" spans="1:6" x14ac:dyDescent="0.25">
      <c r="A5744">
        <v>890903055</v>
      </c>
      <c r="B5744" t="s">
        <v>232</v>
      </c>
      <c r="C5744">
        <v>42369</v>
      </c>
      <c r="D5744">
        <v>2015</v>
      </c>
      <c r="E5744" t="s">
        <v>420</v>
      </c>
      <c r="F5744" s="35">
        <v>1.8432630527507916</v>
      </c>
    </row>
    <row r="5745" spans="1:6" x14ac:dyDescent="0.25">
      <c r="A5745">
        <v>890903055</v>
      </c>
      <c r="B5745" t="s">
        <v>232</v>
      </c>
      <c r="C5745">
        <v>43100</v>
      </c>
      <c r="D5745">
        <v>2017</v>
      </c>
      <c r="E5745" t="s">
        <v>420</v>
      </c>
      <c r="F5745" s="35">
        <v>2.5328530881070139</v>
      </c>
    </row>
    <row r="5746" spans="1:6" x14ac:dyDescent="0.25">
      <c r="A5746">
        <v>890905022</v>
      </c>
      <c r="B5746" t="s">
        <v>370</v>
      </c>
      <c r="C5746">
        <v>42735</v>
      </c>
      <c r="D5746">
        <v>2016</v>
      </c>
      <c r="E5746" t="s">
        <v>420</v>
      </c>
      <c r="F5746" s="35">
        <v>1.467778429860332</v>
      </c>
    </row>
    <row r="5747" spans="1:6" x14ac:dyDescent="0.25">
      <c r="A5747">
        <v>890905022</v>
      </c>
      <c r="B5747" t="s">
        <v>370</v>
      </c>
      <c r="C5747">
        <v>42369</v>
      </c>
      <c r="D5747">
        <v>2015</v>
      </c>
      <c r="E5747" t="s">
        <v>420</v>
      </c>
      <c r="F5747" s="35">
        <v>1.2117278049826616</v>
      </c>
    </row>
    <row r="5748" spans="1:6" x14ac:dyDescent="0.25">
      <c r="A5748">
        <v>890905022</v>
      </c>
      <c r="B5748" t="s">
        <v>370</v>
      </c>
      <c r="C5748">
        <v>43100</v>
      </c>
      <c r="D5748">
        <v>2017</v>
      </c>
      <c r="E5748" t="s">
        <v>420</v>
      </c>
      <c r="F5748" s="35">
        <v>1.5268576169688428</v>
      </c>
    </row>
    <row r="5749" spans="1:6" x14ac:dyDescent="0.25">
      <c r="A5749">
        <v>890908097</v>
      </c>
      <c r="B5749" t="s">
        <v>377</v>
      </c>
      <c r="C5749">
        <v>42735</v>
      </c>
      <c r="D5749">
        <v>2016</v>
      </c>
      <c r="E5749" t="s">
        <v>420</v>
      </c>
      <c r="F5749" s="35">
        <v>2.0482110063374042</v>
      </c>
    </row>
    <row r="5750" spans="1:6" x14ac:dyDescent="0.25">
      <c r="A5750">
        <v>890908097</v>
      </c>
      <c r="B5750" t="s">
        <v>377</v>
      </c>
      <c r="C5750">
        <v>43100</v>
      </c>
      <c r="D5750">
        <v>2017</v>
      </c>
      <c r="E5750" t="s">
        <v>420</v>
      </c>
      <c r="F5750" s="35">
        <v>2.2170016474722667</v>
      </c>
    </row>
    <row r="5751" spans="1:6" x14ac:dyDescent="0.25">
      <c r="A5751">
        <v>890908901</v>
      </c>
      <c r="B5751" t="s">
        <v>372</v>
      </c>
      <c r="C5751">
        <v>42735</v>
      </c>
      <c r="D5751">
        <v>2016</v>
      </c>
      <c r="E5751" t="s">
        <v>420</v>
      </c>
      <c r="F5751" s="35">
        <v>0.73351293178804133</v>
      </c>
    </row>
    <row r="5752" spans="1:6" x14ac:dyDescent="0.25">
      <c r="A5752">
        <v>890908901</v>
      </c>
      <c r="B5752" t="s">
        <v>372</v>
      </c>
      <c r="C5752">
        <v>42369</v>
      </c>
      <c r="D5752">
        <v>2015</v>
      </c>
      <c r="E5752" t="s">
        <v>420</v>
      </c>
      <c r="F5752" s="35">
        <v>1.0178844091836246</v>
      </c>
    </row>
    <row r="5753" spans="1:6" x14ac:dyDescent="0.25">
      <c r="A5753">
        <v>890908901</v>
      </c>
      <c r="B5753" t="s">
        <v>372</v>
      </c>
      <c r="C5753">
        <v>43100</v>
      </c>
      <c r="D5753">
        <v>2017</v>
      </c>
      <c r="E5753" t="s">
        <v>420</v>
      </c>
      <c r="F5753" s="35">
        <v>0.9503687081346569</v>
      </c>
    </row>
    <row r="5754" spans="1:6" x14ac:dyDescent="0.25">
      <c r="A5754">
        <v>890910447</v>
      </c>
      <c r="B5754" t="s">
        <v>300</v>
      </c>
      <c r="C5754">
        <v>42735</v>
      </c>
      <c r="D5754">
        <v>2016</v>
      </c>
      <c r="E5754" t="s">
        <v>420</v>
      </c>
      <c r="F5754" s="35">
        <v>2.7760378186656052</v>
      </c>
    </row>
    <row r="5755" spans="1:6" x14ac:dyDescent="0.25">
      <c r="A5755">
        <v>890910447</v>
      </c>
      <c r="B5755" t="s">
        <v>300</v>
      </c>
      <c r="C5755">
        <v>43100</v>
      </c>
      <c r="D5755">
        <v>2017</v>
      </c>
      <c r="E5755" t="s">
        <v>420</v>
      </c>
      <c r="F5755" s="35">
        <v>2.4225680898282542</v>
      </c>
    </row>
    <row r="5756" spans="1:6" x14ac:dyDescent="0.25">
      <c r="A5756">
        <v>890911431</v>
      </c>
      <c r="B5756" t="s">
        <v>378</v>
      </c>
      <c r="C5756">
        <v>42735</v>
      </c>
      <c r="D5756">
        <v>2016</v>
      </c>
      <c r="E5756" t="s">
        <v>420</v>
      </c>
      <c r="F5756" s="35">
        <v>1.6140890906071945</v>
      </c>
    </row>
    <row r="5757" spans="1:6" x14ac:dyDescent="0.25">
      <c r="A5757">
        <v>890911431</v>
      </c>
      <c r="B5757" t="s">
        <v>378</v>
      </c>
      <c r="C5757">
        <v>43100</v>
      </c>
      <c r="D5757">
        <v>2017</v>
      </c>
      <c r="E5757" t="s">
        <v>420</v>
      </c>
      <c r="F5757" s="35">
        <v>1.4765018200628857</v>
      </c>
    </row>
    <row r="5758" spans="1:6" x14ac:dyDescent="0.25">
      <c r="A5758">
        <v>890920656</v>
      </c>
      <c r="B5758" t="s">
        <v>302</v>
      </c>
      <c r="C5758">
        <v>42735</v>
      </c>
      <c r="D5758">
        <v>2016</v>
      </c>
      <c r="E5758" t="s">
        <v>420</v>
      </c>
      <c r="F5758" s="35">
        <v>1.6812419393639699</v>
      </c>
    </row>
    <row r="5759" spans="1:6" x14ac:dyDescent="0.25">
      <c r="A5759">
        <v>890920656</v>
      </c>
      <c r="B5759" t="s">
        <v>302</v>
      </c>
      <c r="C5759">
        <v>43100</v>
      </c>
      <c r="D5759">
        <v>2017</v>
      </c>
      <c r="E5759" t="s">
        <v>420</v>
      </c>
      <c r="F5759" s="35">
        <v>2.1452045247259521</v>
      </c>
    </row>
    <row r="5760" spans="1:6" x14ac:dyDescent="0.25">
      <c r="A5760">
        <v>890928186</v>
      </c>
      <c r="B5760" t="s">
        <v>303</v>
      </c>
      <c r="C5760">
        <v>42735</v>
      </c>
      <c r="D5760">
        <v>2016</v>
      </c>
      <c r="E5760" t="s">
        <v>420</v>
      </c>
      <c r="F5760" s="35">
        <v>2.1223429831043754</v>
      </c>
    </row>
    <row r="5761" spans="1:6" x14ac:dyDescent="0.25">
      <c r="A5761">
        <v>890928186</v>
      </c>
      <c r="B5761" t="s">
        <v>303</v>
      </c>
      <c r="C5761">
        <v>43100</v>
      </c>
      <c r="D5761">
        <v>2017</v>
      </c>
      <c r="E5761" t="s">
        <v>420</v>
      </c>
      <c r="F5761" s="35">
        <v>2.1017903300854255</v>
      </c>
    </row>
    <row r="5762" spans="1:6" x14ac:dyDescent="0.25">
      <c r="A5762">
        <v>890932424</v>
      </c>
      <c r="B5762" t="s">
        <v>379</v>
      </c>
      <c r="C5762">
        <v>42735</v>
      </c>
      <c r="D5762">
        <v>2016</v>
      </c>
      <c r="E5762" t="s">
        <v>420</v>
      </c>
      <c r="F5762" s="35">
        <v>0.99418640742227027</v>
      </c>
    </row>
    <row r="5763" spans="1:6" x14ac:dyDescent="0.25">
      <c r="A5763">
        <v>890932424</v>
      </c>
      <c r="B5763" t="s">
        <v>379</v>
      </c>
      <c r="C5763">
        <v>43100</v>
      </c>
      <c r="D5763">
        <v>2017</v>
      </c>
      <c r="E5763" t="s">
        <v>420</v>
      </c>
      <c r="F5763" s="35">
        <v>1.0765932480833538</v>
      </c>
    </row>
    <row r="5764" spans="1:6" x14ac:dyDescent="0.25">
      <c r="A5764">
        <v>890939355</v>
      </c>
      <c r="B5764" t="s">
        <v>35</v>
      </c>
      <c r="C5764">
        <v>42735</v>
      </c>
      <c r="D5764">
        <v>2016</v>
      </c>
      <c r="E5764" t="s">
        <v>420</v>
      </c>
      <c r="F5764" s="35">
        <v>1.8251711186999118</v>
      </c>
    </row>
    <row r="5765" spans="1:6" x14ac:dyDescent="0.25">
      <c r="A5765">
        <v>890939355</v>
      </c>
      <c r="B5765" t="s">
        <v>35</v>
      </c>
      <c r="C5765">
        <v>42369</v>
      </c>
      <c r="D5765">
        <v>2015</v>
      </c>
      <c r="E5765" t="s">
        <v>420</v>
      </c>
      <c r="F5765" s="35">
        <v>1.295087458114238</v>
      </c>
    </row>
    <row r="5766" spans="1:6" x14ac:dyDescent="0.25">
      <c r="A5766">
        <v>890939355</v>
      </c>
      <c r="B5766" t="s">
        <v>35</v>
      </c>
      <c r="C5766">
        <v>43100</v>
      </c>
      <c r="D5766">
        <v>2017</v>
      </c>
      <c r="E5766" t="s">
        <v>420</v>
      </c>
      <c r="F5766" s="35">
        <v>2.6583253867434031</v>
      </c>
    </row>
    <row r="5767" spans="1:6" x14ac:dyDescent="0.25">
      <c r="A5767">
        <v>890940026</v>
      </c>
      <c r="B5767" t="s">
        <v>304</v>
      </c>
      <c r="C5767">
        <v>42735</v>
      </c>
      <c r="D5767">
        <v>2016</v>
      </c>
      <c r="E5767" t="s">
        <v>420</v>
      </c>
      <c r="F5767" s="35">
        <v>0.66377919001387142</v>
      </c>
    </row>
    <row r="5768" spans="1:6" x14ac:dyDescent="0.25">
      <c r="A5768">
        <v>890940026</v>
      </c>
      <c r="B5768" t="s">
        <v>304</v>
      </c>
      <c r="C5768">
        <v>43100</v>
      </c>
      <c r="D5768">
        <v>2017</v>
      </c>
      <c r="E5768" t="s">
        <v>420</v>
      </c>
      <c r="F5768" s="35">
        <v>0.55388046499812671</v>
      </c>
    </row>
    <row r="5769" spans="1:6" x14ac:dyDescent="0.25">
      <c r="A5769">
        <v>900018975</v>
      </c>
      <c r="B5769" t="s">
        <v>376</v>
      </c>
      <c r="C5769">
        <v>42735</v>
      </c>
      <c r="D5769">
        <v>2016</v>
      </c>
      <c r="E5769" t="s">
        <v>420</v>
      </c>
      <c r="F5769" s="35">
        <v>1.3999515895892591</v>
      </c>
    </row>
    <row r="5770" spans="1:6" x14ac:dyDescent="0.25">
      <c r="A5770">
        <v>900018975</v>
      </c>
      <c r="B5770" t="s">
        <v>376</v>
      </c>
      <c r="C5770">
        <v>42369</v>
      </c>
      <c r="D5770">
        <v>2015</v>
      </c>
      <c r="E5770" t="s">
        <v>420</v>
      </c>
      <c r="F5770" s="35">
        <v>1.2944921487385175</v>
      </c>
    </row>
    <row r="5771" spans="1:6" x14ac:dyDescent="0.25">
      <c r="A5771">
        <v>900018975</v>
      </c>
      <c r="B5771" t="s">
        <v>376</v>
      </c>
      <c r="C5771">
        <v>43100</v>
      </c>
      <c r="D5771">
        <v>2017</v>
      </c>
      <c r="E5771" t="s">
        <v>420</v>
      </c>
      <c r="F5771" s="35">
        <v>1.5429174289442977</v>
      </c>
    </row>
    <row r="5772" spans="1:6" x14ac:dyDescent="0.25">
      <c r="A5772">
        <v>900035722</v>
      </c>
      <c r="B5772" t="s">
        <v>298</v>
      </c>
      <c r="C5772">
        <v>42735</v>
      </c>
      <c r="D5772">
        <v>2016</v>
      </c>
      <c r="E5772" t="s">
        <v>420</v>
      </c>
      <c r="F5772" s="35">
        <v>0.22497520234712284</v>
      </c>
    </row>
    <row r="5773" spans="1:6" x14ac:dyDescent="0.25">
      <c r="A5773">
        <v>900035722</v>
      </c>
      <c r="B5773" t="s">
        <v>298</v>
      </c>
      <c r="C5773">
        <v>43100</v>
      </c>
      <c r="D5773">
        <v>2017</v>
      </c>
      <c r="E5773" t="s">
        <v>420</v>
      </c>
      <c r="F5773" s="35">
        <v>0.20369578101126765</v>
      </c>
    </row>
    <row r="5774" spans="1:6" x14ac:dyDescent="0.25">
      <c r="A5774">
        <v>900087151</v>
      </c>
      <c r="B5774" t="s">
        <v>383</v>
      </c>
      <c r="C5774">
        <v>42735</v>
      </c>
      <c r="D5774">
        <v>2016</v>
      </c>
      <c r="E5774" t="s">
        <v>420</v>
      </c>
      <c r="F5774" s="35">
        <v>9.1028473308815156E-3</v>
      </c>
    </row>
    <row r="5775" spans="1:6" x14ac:dyDescent="0.25">
      <c r="A5775">
        <v>900087151</v>
      </c>
      <c r="B5775" t="s">
        <v>383</v>
      </c>
      <c r="C5775">
        <v>43100</v>
      </c>
      <c r="D5775">
        <v>2017</v>
      </c>
      <c r="E5775" t="s">
        <v>420</v>
      </c>
      <c r="F5775" s="35">
        <v>1.6050431616771457E-2</v>
      </c>
    </row>
    <row r="5776" spans="1:6" x14ac:dyDescent="0.25">
      <c r="A5776">
        <v>900139110</v>
      </c>
      <c r="B5776" t="s">
        <v>301</v>
      </c>
      <c r="C5776">
        <v>42735</v>
      </c>
      <c r="D5776">
        <v>2016</v>
      </c>
      <c r="E5776" t="s">
        <v>420</v>
      </c>
      <c r="F5776" s="35">
        <v>2.0093674622028406</v>
      </c>
    </row>
    <row r="5777" spans="1:6" x14ac:dyDescent="0.25">
      <c r="A5777">
        <v>900139110</v>
      </c>
      <c r="B5777" t="s">
        <v>301</v>
      </c>
      <c r="C5777">
        <v>43100</v>
      </c>
      <c r="D5777">
        <v>2017</v>
      </c>
      <c r="E5777" t="s">
        <v>420</v>
      </c>
      <c r="F5777" s="35">
        <v>4.5234233073805576</v>
      </c>
    </row>
    <row r="5778" spans="1:6" x14ac:dyDescent="0.25">
      <c r="A5778">
        <v>900190385</v>
      </c>
      <c r="B5778" t="s">
        <v>380</v>
      </c>
      <c r="C5778">
        <v>42735</v>
      </c>
      <c r="D5778">
        <v>2016</v>
      </c>
      <c r="E5778" t="s">
        <v>420</v>
      </c>
      <c r="F5778" s="35">
        <v>0.90510788607038561</v>
      </c>
    </row>
    <row r="5779" spans="1:6" x14ac:dyDescent="0.25">
      <c r="A5779">
        <v>900190385</v>
      </c>
      <c r="B5779" t="s">
        <v>380</v>
      </c>
      <c r="C5779">
        <v>42369</v>
      </c>
      <c r="D5779">
        <v>2015</v>
      </c>
      <c r="E5779" t="s">
        <v>420</v>
      </c>
      <c r="F5779" s="35">
        <v>0.78469902102234357</v>
      </c>
    </row>
    <row r="5780" spans="1:6" x14ac:dyDescent="0.25">
      <c r="A5780">
        <v>900190385</v>
      </c>
      <c r="B5780" t="s">
        <v>380</v>
      </c>
      <c r="C5780">
        <v>43100</v>
      </c>
      <c r="D5780">
        <v>2017</v>
      </c>
      <c r="E5780" t="s">
        <v>420</v>
      </c>
      <c r="F5780" s="35">
        <v>0.78830479032648859</v>
      </c>
    </row>
    <row r="5781" spans="1:6" x14ac:dyDescent="0.25">
      <c r="A5781">
        <v>900192242</v>
      </c>
      <c r="B5781" t="s">
        <v>381</v>
      </c>
      <c r="C5781">
        <v>42735</v>
      </c>
      <c r="D5781">
        <v>2016</v>
      </c>
      <c r="E5781" t="s">
        <v>420</v>
      </c>
      <c r="F5781" s="35">
        <v>2.8385641515463633</v>
      </c>
    </row>
    <row r="5782" spans="1:6" x14ac:dyDescent="0.25">
      <c r="A5782">
        <v>900192242</v>
      </c>
      <c r="B5782" t="s">
        <v>381</v>
      </c>
      <c r="C5782">
        <v>42369</v>
      </c>
      <c r="D5782">
        <v>2015</v>
      </c>
      <c r="E5782" t="s">
        <v>420</v>
      </c>
      <c r="F5782" s="35">
        <v>1.0671085173940467</v>
      </c>
    </row>
    <row r="5783" spans="1:6" x14ac:dyDescent="0.25">
      <c r="A5783">
        <v>900192242</v>
      </c>
      <c r="B5783" t="s">
        <v>381</v>
      </c>
      <c r="C5783">
        <v>42185</v>
      </c>
      <c r="D5783">
        <v>2015</v>
      </c>
      <c r="E5783" t="s">
        <v>420</v>
      </c>
      <c r="F5783" s="35">
        <v>0.5929828710077979</v>
      </c>
    </row>
    <row r="5784" spans="1:6" x14ac:dyDescent="0.25">
      <c r="A5784">
        <v>900192242</v>
      </c>
      <c r="B5784" t="s">
        <v>381</v>
      </c>
      <c r="C5784">
        <v>43100</v>
      </c>
      <c r="D5784">
        <v>2017</v>
      </c>
      <c r="E5784" t="s">
        <v>420</v>
      </c>
      <c r="F5784" s="35">
        <v>2.1392504697166572</v>
      </c>
    </row>
    <row r="5785" spans="1:6" x14ac:dyDescent="0.25">
      <c r="A5785">
        <v>900192726</v>
      </c>
      <c r="B5785" t="s">
        <v>382</v>
      </c>
      <c r="C5785">
        <v>42735</v>
      </c>
      <c r="D5785">
        <v>2016</v>
      </c>
      <c r="E5785" t="s">
        <v>420</v>
      </c>
      <c r="F5785" s="35">
        <v>42.33152473898695</v>
      </c>
    </row>
    <row r="5786" spans="1:6" x14ac:dyDescent="0.25">
      <c r="A5786">
        <v>900192726</v>
      </c>
      <c r="B5786" t="s">
        <v>382</v>
      </c>
      <c r="C5786">
        <v>43100</v>
      </c>
      <c r="D5786">
        <v>2017</v>
      </c>
      <c r="E5786" t="s">
        <v>420</v>
      </c>
      <c r="F5786" s="35">
        <v>17.517980335285372</v>
      </c>
    </row>
    <row r="5787" spans="1:6" x14ac:dyDescent="0.25">
      <c r="A5787">
        <v>900193192</v>
      </c>
      <c r="B5787" t="s">
        <v>305</v>
      </c>
      <c r="C5787">
        <v>42735</v>
      </c>
      <c r="D5787">
        <v>2016</v>
      </c>
      <c r="E5787" t="s">
        <v>420</v>
      </c>
      <c r="F5787" s="35">
        <v>0.4461346271939734</v>
      </c>
    </row>
    <row r="5788" spans="1:6" x14ac:dyDescent="0.25">
      <c r="A5788">
        <v>900193192</v>
      </c>
      <c r="B5788" t="s">
        <v>305</v>
      </c>
      <c r="C5788">
        <v>43100</v>
      </c>
      <c r="D5788">
        <v>2017</v>
      </c>
      <c r="E5788" t="s">
        <v>420</v>
      </c>
      <c r="F5788" s="35">
        <v>0.43550181265376875</v>
      </c>
    </row>
    <row r="5789" spans="1:6" x14ac:dyDescent="0.25">
      <c r="A5789">
        <v>900205547</v>
      </c>
      <c r="B5789" t="s">
        <v>233</v>
      </c>
      <c r="C5789">
        <v>42735</v>
      </c>
      <c r="D5789">
        <v>2016</v>
      </c>
      <c r="E5789" t="s">
        <v>420</v>
      </c>
      <c r="F5789" s="35">
        <v>1.2701868369083318</v>
      </c>
    </row>
    <row r="5790" spans="1:6" x14ac:dyDescent="0.25">
      <c r="A5790">
        <v>900205547</v>
      </c>
      <c r="B5790" t="s">
        <v>233</v>
      </c>
      <c r="C5790">
        <v>42369</v>
      </c>
      <c r="D5790">
        <v>2015</v>
      </c>
      <c r="E5790" t="s">
        <v>420</v>
      </c>
      <c r="F5790" s="35">
        <v>1.0560264334624665</v>
      </c>
    </row>
    <row r="5791" spans="1:6" x14ac:dyDescent="0.25">
      <c r="A5791">
        <v>900205547</v>
      </c>
      <c r="B5791" t="s">
        <v>233</v>
      </c>
      <c r="C5791">
        <v>43100</v>
      </c>
      <c r="D5791">
        <v>2017</v>
      </c>
      <c r="E5791" t="s">
        <v>420</v>
      </c>
      <c r="F5791" s="35">
        <v>1.050397374655166</v>
      </c>
    </row>
    <row r="5792" spans="1:6" x14ac:dyDescent="0.25">
      <c r="A5792">
        <v>900206480</v>
      </c>
      <c r="B5792" t="s">
        <v>306</v>
      </c>
      <c r="C5792">
        <v>42735</v>
      </c>
      <c r="D5792">
        <v>2016</v>
      </c>
      <c r="E5792" t="s">
        <v>420</v>
      </c>
      <c r="F5792" s="35">
        <v>1.8794350255979804</v>
      </c>
    </row>
    <row r="5793" spans="1:6" x14ac:dyDescent="0.25">
      <c r="A5793">
        <v>900206480</v>
      </c>
      <c r="B5793" t="s">
        <v>306</v>
      </c>
      <c r="C5793">
        <v>43100</v>
      </c>
      <c r="D5793">
        <v>2017</v>
      </c>
      <c r="E5793" t="s">
        <v>420</v>
      </c>
      <c r="F5793" s="35">
        <v>1.8100254134324232</v>
      </c>
    </row>
    <row r="5794" spans="1:6" x14ac:dyDescent="0.25">
      <c r="A5794">
        <v>900206483</v>
      </c>
      <c r="B5794" t="s">
        <v>307</v>
      </c>
      <c r="C5794">
        <v>42735</v>
      </c>
      <c r="D5794">
        <v>2016</v>
      </c>
      <c r="E5794" t="s">
        <v>420</v>
      </c>
      <c r="F5794" s="35">
        <v>2.4578498891557272</v>
      </c>
    </row>
    <row r="5795" spans="1:6" x14ac:dyDescent="0.25">
      <c r="A5795">
        <v>900206483</v>
      </c>
      <c r="B5795" t="s">
        <v>307</v>
      </c>
      <c r="C5795">
        <v>43100</v>
      </c>
      <c r="D5795">
        <v>2017</v>
      </c>
      <c r="E5795" t="s">
        <v>420</v>
      </c>
      <c r="F5795" s="35">
        <v>1.970762746002054</v>
      </c>
    </row>
    <row r="5796" spans="1:6" x14ac:dyDescent="0.25">
      <c r="A5796">
        <v>900315057</v>
      </c>
      <c r="B5796" t="s">
        <v>385</v>
      </c>
      <c r="C5796">
        <v>42735</v>
      </c>
      <c r="D5796">
        <v>2016</v>
      </c>
      <c r="E5796" t="s">
        <v>420</v>
      </c>
      <c r="F5796" s="35">
        <v>2.972661736602126</v>
      </c>
    </row>
    <row r="5797" spans="1:6" x14ac:dyDescent="0.25">
      <c r="A5797">
        <v>900315057</v>
      </c>
      <c r="B5797" t="s">
        <v>385</v>
      </c>
      <c r="C5797">
        <v>43100</v>
      </c>
      <c r="D5797">
        <v>2017</v>
      </c>
      <c r="E5797" t="s">
        <v>420</v>
      </c>
      <c r="F5797" s="35">
        <v>1.91730159194929</v>
      </c>
    </row>
    <row r="5798" spans="1:6" x14ac:dyDescent="0.25">
      <c r="A5798">
        <v>900378893</v>
      </c>
      <c r="B5798" t="s">
        <v>386</v>
      </c>
      <c r="C5798">
        <v>42735</v>
      </c>
      <c r="D5798">
        <v>2016</v>
      </c>
      <c r="E5798" t="s">
        <v>420</v>
      </c>
      <c r="F5798" s="35">
        <v>3.3887949548855509</v>
      </c>
    </row>
    <row r="5799" spans="1:6" x14ac:dyDescent="0.25">
      <c r="A5799">
        <v>900378893</v>
      </c>
      <c r="B5799" t="s">
        <v>386</v>
      </c>
      <c r="C5799">
        <v>42369</v>
      </c>
      <c r="D5799">
        <v>2015</v>
      </c>
      <c r="E5799" t="s">
        <v>420</v>
      </c>
      <c r="F5799" s="35">
        <v>2.8068250884753692</v>
      </c>
    </row>
    <row r="5800" spans="1:6" x14ac:dyDescent="0.25">
      <c r="A5800">
        <v>900378893</v>
      </c>
      <c r="B5800" t="s">
        <v>386</v>
      </c>
      <c r="C5800">
        <v>43100</v>
      </c>
      <c r="D5800">
        <v>2017</v>
      </c>
      <c r="E5800" t="s">
        <v>420</v>
      </c>
      <c r="F5800" s="35">
        <v>3.9906714763224462</v>
      </c>
    </row>
    <row r="5801" spans="1:6" x14ac:dyDescent="0.25">
      <c r="A5801">
        <v>900390238</v>
      </c>
      <c r="B5801" t="s">
        <v>177</v>
      </c>
      <c r="C5801">
        <v>42735</v>
      </c>
      <c r="D5801">
        <v>2016</v>
      </c>
      <c r="E5801" t="s">
        <v>420</v>
      </c>
      <c r="F5801" s="35">
        <v>2.8074680356552952</v>
      </c>
    </row>
    <row r="5802" spans="1:6" x14ac:dyDescent="0.25">
      <c r="A5802">
        <v>900390238</v>
      </c>
      <c r="B5802" t="s">
        <v>177</v>
      </c>
      <c r="C5802">
        <v>42369</v>
      </c>
      <c r="D5802">
        <v>2015</v>
      </c>
      <c r="E5802" t="s">
        <v>420</v>
      </c>
      <c r="F5802" s="35">
        <v>3.439902544247837</v>
      </c>
    </row>
    <row r="5803" spans="1:6" x14ac:dyDescent="0.25">
      <c r="A5803">
        <v>900390238</v>
      </c>
      <c r="B5803" t="s">
        <v>177</v>
      </c>
      <c r="C5803">
        <v>42185</v>
      </c>
      <c r="D5803">
        <v>2015</v>
      </c>
      <c r="E5803" t="s">
        <v>420</v>
      </c>
      <c r="F5803" s="35">
        <v>1.8478454108968811</v>
      </c>
    </row>
    <row r="5804" spans="1:6" x14ac:dyDescent="0.25">
      <c r="A5804">
        <v>900390238</v>
      </c>
      <c r="B5804" t="s">
        <v>177</v>
      </c>
      <c r="C5804">
        <v>43100</v>
      </c>
      <c r="D5804">
        <v>2017</v>
      </c>
      <c r="E5804" t="s">
        <v>420</v>
      </c>
      <c r="F5804" s="35">
        <v>3.3241924822205147</v>
      </c>
    </row>
    <row r="5805" spans="1:6" x14ac:dyDescent="0.25">
      <c r="A5805">
        <v>900413588</v>
      </c>
      <c r="B5805" t="s">
        <v>37</v>
      </c>
      <c r="C5805">
        <v>42735</v>
      </c>
      <c r="D5805">
        <v>2016</v>
      </c>
      <c r="E5805" t="s">
        <v>420</v>
      </c>
      <c r="F5805" s="35">
        <v>1.8551399311224765</v>
      </c>
    </row>
    <row r="5806" spans="1:6" x14ac:dyDescent="0.25">
      <c r="A5806">
        <v>900413588</v>
      </c>
      <c r="B5806" t="s">
        <v>37</v>
      </c>
      <c r="C5806">
        <v>43100</v>
      </c>
      <c r="D5806">
        <v>2017</v>
      </c>
      <c r="E5806" t="s">
        <v>420</v>
      </c>
      <c r="F5806" s="35">
        <v>1.7290656876231021</v>
      </c>
    </row>
    <row r="5807" spans="1:6" x14ac:dyDescent="0.25">
      <c r="A5807">
        <v>900521357</v>
      </c>
      <c r="B5807" t="s">
        <v>175</v>
      </c>
      <c r="C5807">
        <v>42735</v>
      </c>
      <c r="D5807">
        <v>2016</v>
      </c>
      <c r="E5807" t="s">
        <v>420</v>
      </c>
      <c r="F5807" s="35">
        <v>1.0246146278381865</v>
      </c>
    </row>
    <row r="5808" spans="1:6" x14ac:dyDescent="0.25">
      <c r="A5808">
        <v>900521357</v>
      </c>
      <c r="B5808" t="s">
        <v>175</v>
      </c>
      <c r="C5808">
        <v>43100</v>
      </c>
      <c r="D5808">
        <v>2017</v>
      </c>
      <c r="E5808" t="s">
        <v>420</v>
      </c>
      <c r="F5808" s="35">
        <v>0.95409560954805006</v>
      </c>
    </row>
    <row r="5809" spans="1:6" x14ac:dyDescent="0.25">
      <c r="A5809">
        <v>900535441</v>
      </c>
      <c r="B5809" t="s">
        <v>308</v>
      </c>
      <c r="C5809">
        <v>42735</v>
      </c>
      <c r="D5809">
        <v>2016</v>
      </c>
      <c r="E5809" t="s">
        <v>420</v>
      </c>
      <c r="F5809" s="35">
        <v>0.2484432194486853</v>
      </c>
    </row>
    <row r="5810" spans="1:6" x14ac:dyDescent="0.25">
      <c r="A5810">
        <v>900535441</v>
      </c>
      <c r="B5810" t="s">
        <v>308</v>
      </c>
      <c r="C5810">
        <v>43100</v>
      </c>
      <c r="D5810">
        <v>2017</v>
      </c>
      <c r="E5810" t="s">
        <v>420</v>
      </c>
      <c r="F5810" s="35">
        <v>0.32547968038889569</v>
      </c>
    </row>
    <row r="5811" spans="1:6" x14ac:dyDescent="0.25">
      <c r="A5811">
        <v>900668954</v>
      </c>
      <c r="B5811" t="s">
        <v>387</v>
      </c>
      <c r="C5811">
        <v>42735</v>
      </c>
      <c r="D5811">
        <v>2016</v>
      </c>
      <c r="E5811" t="s">
        <v>420</v>
      </c>
      <c r="F5811" s="35">
        <v>5.1187607899946208</v>
      </c>
    </row>
    <row r="5812" spans="1:6" x14ac:dyDescent="0.25">
      <c r="A5812">
        <v>900668954</v>
      </c>
      <c r="B5812" t="s">
        <v>387</v>
      </c>
      <c r="C5812">
        <v>43100</v>
      </c>
      <c r="D5812">
        <v>2017</v>
      </c>
      <c r="E5812" t="s">
        <v>420</v>
      </c>
      <c r="F5812" s="35">
        <v>4.370201705838638</v>
      </c>
    </row>
    <row r="5813" spans="1:6" x14ac:dyDescent="0.25">
      <c r="A5813">
        <v>900749166</v>
      </c>
      <c r="B5813" t="s">
        <v>182</v>
      </c>
      <c r="C5813">
        <v>42735</v>
      </c>
      <c r="D5813">
        <v>2016</v>
      </c>
      <c r="E5813" t="s">
        <v>420</v>
      </c>
      <c r="F5813" s="35">
        <v>1.3584648791370995</v>
      </c>
    </row>
    <row r="5814" spans="1:6" x14ac:dyDescent="0.25">
      <c r="A5814">
        <v>900749166</v>
      </c>
      <c r="B5814" t="s">
        <v>182</v>
      </c>
      <c r="C5814">
        <v>43100</v>
      </c>
      <c r="D5814">
        <v>2017</v>
      </c>
      <c r="E5814" t="s">
        <v>420</v>
      </c>
      <c r="F5814" s="35">
        <v>1.5721102242560876</v>
      </c>
    </row>
    <row r="5815" spans="1:6" x14ac:dyDescent="0.25">
      <c r="A5815">
        <v>900797732</v>
      </c>
      <c r="B5815" t="s">
        <v>181</v>
      </c>
      <c r="C5815">
        <v>42735</v>
      </c>
      <c r="D5815">
        <v>2016</v>
      </c>
      <c r="E5815" t="s">
        <v>420</v>
      </c>
      <c r="F5815" s="35">
        <v>0.57529534243502045</v>
      </c>
    </row>
    <row r="5816" spans="1:6" x14ac:dyDescent="0.25">
      <c r="A5816">
        <v>900797732</v>
      </c>
      <c r="B5816" t="s">
        <v>181</v>
      </c>
      <c r="C5816">
        <v>42369</v>
      </c>
      <c r="D5816">
        <v>2015</v>
      </c>
      <c r="E5816" t="s">
        <v>420</v>
      </c>
      <c r="F5816" s="35">
        <v>0.58895924062038352</v>
      </c>
    </row>
    <row r="5817" spans="1:6" x14ac:dyDescent="0.25">
      <c r="A5817">
        <v>900797732</v>
      </c>
      <c r="B5817" t="s">
        <v>181</v>
      </c>
      <c r="C5817">
        <v>43100</v>
      </c>
      <c r="D5817">
        <v>2017</v>
      </c>
      <c r="E5817" t="s">
        <v>420</v>
      </c>
      <c r="F5817" s="35">
        <v>0.44680017654702231</v>
      </c>
    </row>
    <row r="5818" spans="1:6" x14ac:dyDescent="0.25">
      <c r="A5818">
        <v>900818642</v>
      </c>
      <c r="B5818" t="s">
        <v>169</v>
      </c>
      <c r="C5818">
        <v>42735</v>
      </c>
      <c r="D5818">
        <v>2016</v>
      </c>
      <c r="E5818" t="s">
        <v>420</v>
      </c>
      <c r="F5818" s="35">
        <v>1.3534919621986079</v>
      </c>
    </row>
    <row r="5819" spans="1:6" x14ac:dyDescent="0.25">
      <c r="A5819">
        <v>900818642</v>
      </c>
      <c r="B5819" t="s">
        <v>169</v>
      </c>
      <c r="C5819">
        <v>43100</v>
      </c>
      <c r="D5819">
        <v>2017</v>
      </c>
      <c r="E5819" t="s">
        <v>420</v>
      </c>
      <c r="F5819" s="35">
        <v>2.1590407534185916</v>
      </c>
    </row>
    <row r="5820" spans="1:6" x14ac:dyDescent="0.25">
      <c r="A5820">
        <v>800014246</v>
      </c>
      <c r="B5820" t="s">
        <v>332</v>
      </c>
      <c r="C5820">
        <v>42735</v>
      </c>
      <c r="D5820">
        <v>2016</v>
      </c>
      <c r="E5820" t="s">
        <v>423</v>
      </c>
      <c r="F5820" s="35">
        <v>1.2780452582507953</v>
      </c>
    </row>
    <row r="5821" spans="1:6" x14ac:dyDescent="0.25">
      <c r="A5821">
        <v>800014246</v>
      </c>
      <c r="B5821" t="s">
        <v>332</v>
      </c>
      <c r="C5821">
        <v>43100</v>
      </c>
      <c r="D5821">
        <v>2017</v>
      </c>
      <c r="E5821" t="s">
        <v>423</v>
      </c>
      <c r="F5821" s="35">
        <v>1.2586806868924787</v>
      </c>
    </row>
    <row r="5822" spans="1:6" x14ac:dyDescent="0.25">
      <c r="A5822">
        <v>800028455</v>
      </c>
      <c r="B5822" t="s">
        <v>0</v>
      </c>
      <c r="C5822">
        <v>42735</v>
      </c>
      <c r="D5822">
        <v>2016</v>
      </c>
      <c r="E5822" t="s">
        <v>423</v>
      </c>
      <c r="F5822" s="35">
        <v>1.9705052757383605</v>
      </c>
    </row>
    <row r="5823" spans="1:6" x14ac:dyDescent="0.25">
      <c r="A5823">
        <v>800093117</v>
      </c>
      <c r="B5823" t="s">
        <v>334</v>
      </c>
      <c r="C5823">
        <v>42735</v>
      </c>
      <c r="D5823">
        <v>2016</v>
      </c>
      <c r="E5823" t="s">
        <v>423</v>
      </c>
      <c r="F5823" s="35">
        <v>1.2748514046177193</v>
      </c>
    </row>
    <row r="5824" spans="1:6" x14ac:dyDescent="0.25">
      <c r="A5824">
        <v>800093117</v>
      </c>
      <c r="B5824" t="s">
        <v>334</v>
      </c>
      <c r="C5824">
        <v>43100</v>
      </c>
      <c r="D5824">
        <v>2017</v>
      </c>
      <c r="E5824" t="s">
        <v>423</v>
      </c>
      <c r="F5824" s="35">
        <v>1.2562486563295621</v>
      </c>
    </row>
    <row r="5825" spans="1:6" x14ac:dyDescent="0.25">
      <c r="A5825">
        <v>800094968</v>
      </c>
      <c r="B5825" t="s">
        <v>336</v>
      </c>
      <c r="C5825">
        <v>42735</v>
      </c>
      <c r="D5825">
        <v>2016</v>
      </c>
      <c r="E5825" t="s">
        <v>423</v>
      </c>
      <c r="F5825" s="35">
        <v>2.7169472868416995</v>
      </c>
    </row>
    <row r="5826" spans="1:6" x14ac:dyDescent="0.25">
      <c r="A5826">
        <v>800094968</v>
      </c>
      <c r="B5826" t="s">
        <v>336</v>
      </c>
      <c r="C5826">
        <v>43100</v>
      </c>
      <c r="D5826">
        <v>2017</v>
      </c>
      <c r="E5826" t="s">
        <v>423</v>
      </c>
      <c r="F5826" s="35">
        <v>2.3806661561921802</v>
      </c>
    </row>
    <row r="5827" spans="1:6" x14ac:dyDescent="0.25">
      <c r="A5827">
        <v>800095951</v>
      </c>
      <c r="B5827" t="s">
        <v>338</v>
      </c>
      <c r="C5827">
        <v>42735</v>
      </c>
      <c r="D5827">
        <v>2016</v>
      </c>
      <c r="E5827" t="s">
        <v>423</v>
      </c>
      <c r="F5827" s="35">
        <v>0.73300478192927709</v>
      </c>
    </row>
    <row r="5828" spans="1:6" x14ac:dyDescent="0.25">
      <c r="A5828">
        <v>800095951</v>
      </c>
      <c r="B5828" t="s">
        <v>338</v>
      </c>
      <c r="C5828">
        <v>43100</v>
      </c>
      <c r="D5828">
        <v>2017</v>
      </c>
      <c r="E5828" t="s">
        <v>423</v>
      </c>
      <c r="F5828" s="35">
        <v>1.7787574862850348</v>
      </c>
    </row>
    <row r="5829" spans="1:6" x14ac:dyDescent="0.25">
      <c r="A5829">
        <v>800140959</v>
      </c>
      <c r="B5829" t="s">
        <v>340</v>
      </c>
      <c r="C5829">
        <v>42735</v>
      </c>
      <c r="D5829">
        <v>2016</v>
      </c>
      <c r="E5829" t="s">
        <v>423</v>
      </c>
      <c r="F5829" s="35">
        <v>9.060107959320271E-2</v>
      </c>
    </row>
    <row r="5830" spans="1:6" x14ac:dyDescent="0.25">
      <c r="A5830">
        <v>800140959</v>
      </c>
      <c r="B5830" t="s">
        <v>340</v>
      </c>
      <c r="C5830">
        <v>43100</v>
      </c>
      <c r="D5830">
        <v>2017</v>
      </c>
      <c r="E5830" t="s">
        <v>423</v>
      </c>
      <c r="F5830" s="35">
        <v>8.4203289649816354E-2</v>
      </c>
    </row>
    <row r="5831" spans="1:6" x14ac:dyDescent="0.25">
      <c r="A5831">
        <v>800173155</v>
      </c>
      <c r="B5831" t="s">
        <v>341</v>
      </c>
      <c r="C5831">
        <v>42735</v>
      </c>
      <c r="D5831">
        <v>2016</v>
      </c>
      <c r="E5831" t="s">
        <v>423</v>
      </c>
      <c r="F5831" s="35">
        <v>1.9822870871209406</v>
      </c>
    </row>
    <row r="5832" spans="1:6" x14ac:dyDescent="0.25">
      <c r="A5832">
        <v>800173155</v>
      </c>
      <c r="B5832" t="s">
        <v>341</v>
      </c>
      <c r="C5832">
        <v>42369</v>
      </c>
      <c r="D5832">
        <v>2015</v>
      </c>
      <c r="E5832" t="s">
        <v>423</v>
      </c>
      <c r="F5832" s="35">
        <v>1.7925148614607322</v>
      </c>
    </row>
    <row r="5833" spans="1:6" x14ac:dyDescent="0.25">
      <c r="A5833">
        <v>800173155</v>
      </c>
      <c r="B5833" t="s">
        <v>341</v>
      </c>
      <c r="C5833">
        <v>43100</v>
      </c>
      <c r="D5833">
        <v>2017</v>
      </c>
      <c r="E5833" t="s">
        <v>423</v>
      </c>
      <c r="F5833" s="35">
        <v>1.0718862768488282</v>
      </c>
    </row>
    <row r="5834" spans="1:6" x14ac:dyDescent="0.25">
      <c r="A5834">
        <v>800182330</v>
      </c>
      <c r="B5834" t="s">
        <v>342</v>
      </c>
      <c r="C5834">
        <v>42735</v>
      </c>
      <c r="D5834">
        <v>2016</v>
      </c>
      <c r="E5834" t="s">
        <v>423</v>
      </c>
      <c r="F5834" s="35">
        <v>0.27526394980422825</v>
      </c>
    </row>
    <row r="5835" spans="1:6" x14ac:dyDescent="0.25">
      <c r="A5835">
        <v>800182330</v>
      </c>
      <c r="B5835" t="s">
        <v>342</v>
      </c>
      <c r="C5835">
        <v>43100</v>
      </c>
      <c r="D5835">
        <v>2017</v>
      </c>
      <c r="E5835" t="s">
        <v>423</v>
      </c>
      <c r="F5835" s="35">
        <v>0.22009060739372649</v>
      </c>
    </row>
    <row r="5836" spans="1:6" x14ac:dyDescent="0.25">
      <c r="A5836">
        <v>800185295</v>
      </c>
      <c r="B5836" t="s">
        <v>344</v>
      </c>
      <c r="C5836">
        <v>42735</v>
      </c>
      <c r="D5836">
        <v>2016</v>
      </c>
      <c r="E5836" t="s">
        <v>423</v>
      </c>
      <c r="F5836" s="35">
        <v>239.97778493787914</v>
      </c>
    </row>
    <row r="5837" spans="1:6" x14ac:dyDescent="0.25">
      <c r="A5837">
        <v>800185295</v>
      </c>
      <c r="B5837" t="s">
        <v>344</v>
      </c>
      <c r="C5837">
        <v>43100</v>
      </c>
      <c r="D5837">
        <v>2017</v>
      </c>
      <c r="E5837" t="s">
        <v>423</v>
      </c>
      <c r="F5837" s="35">
        <v>220.1517315126809</v>
      </c>
    </row>
    <row r="5838" spans="1:6" x14ac:dyDescent="0.25">
      <c r="A5838">
        <v>800200598</v>
      </c>
      <c r="B5838" t="s">
        <v>345</v>
      </c>
      <c r="C5838">
        <v>42735</v>
      </c>
      <c r="D5838">
        <v>2016</v>
      </c>
      <c r="E5838" t="s">
        <v>423</v>
      </c>
      <c r="F5838" s="35">
        <v>0.43449039924882593</v>
      </c>
    </row>
    <row r="5839" spans="1:6" x14ac:dyDescent="0.25">
      <c r="A5839">
        <v>800200598</v>
      </c>
      <c r="B5839" t="s">
        <v>345</v>
      </c>
      <c r="C5839">
        <v>43100</v>
      </c>
      <c r="D5839">
        <v>2017</v>
      </c>
      <c r="E5839" t="s">
        <v>423</v>
      </c>
      <c r="F5839" s="35">
        <v>0.70371569129274836</v>
      </c>
    </row>
    <row r="5840" spans="1:6" x14ac:dyDescent="0.25">
      <c r="A5840">
        <v>800233881</v>
      </c>
      <c r="B5840" t="s">
        <v>161</v>
      </c>
      <c r="C5840">
        <v>42735</v>
      </c>
      <c r="D5840">
        <v>2016</v>
      </c>
      <c r="E5840" t="s">
        <v>423</v>
      </c>
      <c r="F5840" s="35">
        <v>1.4698416275119004</v>
      </c>
    </row>
    <row r="5841" spans="1:6" x14ac:dyDescent="0.25">
      <c r="A5841">
        <v>800233881</v>
      </c>
      <c r="B5841" t="s">
        <v>161</v>
      </c>
      <c r="C5841">
        <v>43100</v>
      </c>
      <c r="D5841">
        <v>2017</v>
      </c>
      <c r="E5841" t="s">
        <v>423</v>
      </c>
      <c r="F5841" s="35">
        <v>1.364672242268538</v>
      </c>
    </row>
    <row r="5842" spans="1:6" x14ac:dyDescent="0.25">
      <c r="A5842">
        <v>800240724</v>
      </c>
      <c r="B5842" t="s">
        <v>348</v>
      </c>
      <c r="C5842">
        <v>42735</v>
      </c>
      <c r="D5842">
        <v>2016</v>
      </c>
      <c r="E5842" t="s">
        <v>423</v>
      </c>
      <c r="F5842" s="35">
        <v>0.24003025869431358</v>
      </c>
    </row>
    <row r="5843" spans="1:6" x14ac:dyDescent="0.25">
      <c r="A5843">
        <v>800240724</v>
      </c>
      <c r="B5843" t="s">
        <v>348</v>
      </c>
      <c r="C5843">
        <v>43100</v>
      </c>
      <c r="D5843">
        <v>2017</v>
      </c>
      <c r="E5843" t="s">
        <v>423</v>
      </c>
      <c r="F5843" s="35">
        <v>0.15563956441816593</v>
      </c>
    </row>
    <row r="5844" spans="1:6" x14ac:dyDescent="0.25">
      <c r="A5844">
        <v>811032292</v>
      </c>
      <c r="B5844" t="s">
        <v>349</v>
      </c>
      <c r="C5844">
        <v>42735</v>
      </c>
      <c r="D5844">
        <v>2016</v>
      </c>
      <c r="E5844" t="s">
        <v>423</v>
      </c>
      <c r="F5844" s="35">
        <v>9.1663577528932921E-2</v>
      </c>
    </row>
    <row r="5845" spans="1:6" x14ac:dyDescent="0.25">
      <c r="A5845">
        <v>811032292</v>
      </c>
      <c r="B5845" t="s">
        <v>349</v>
      </c>
      <c r="C5845">
        <v>43100</v>
      </c>
      <c r="D5845">
        <v>2017</v>
      </c>
      <c r="E5845" t="s">
        <v>423</v>
      </c>
      <c r="F5845" s="35">
        <v>6.7039981741485122E-2</v>
      </c>
    </row>
    <row r="5846" spans="1:6" x14ac:dyDescent="0.25">
      <c r="A5846">
        <v>830023542</v>
      </c>
      <c r="B5846" t="s">
        <v>146</v>
      </c>
      <c r="C5846">
        <v>42735</v>
      </c>
      <c r="D5846">
        <v>2016</v>
      </c>
      <c r="E5846" t="s">
        <v>423</v>
      </c>
      <c r="F5846" s="35">
        <v>1.5360630056916067</v>
      </c>
    </row>
    <row r="5847" spans="1:6" x14ac:dyDescent="0.25">
      <c r="A5847">
        <v>830023542</v>
      </c>
      <c r="B5847" t="s">
        <v>146</v>
      </c>
      <c r="C5847">
        <v>42369</v>
      </c>
      <c r="D5847">
        <v>2015</v>
      </c>
      <c r="E5847" t="s">
        <v>423</v>
      </c>
      <c r="F5847" s="35">
        <v>1.2014976013344283</v>
      </c>
    </row>
    <row r="5848" spans="1:6" x14ac:dyDescent="0.25">
      <c r="A5848">
        <v>830023542</v>
      </c>
      <c r="B5848" t="s">
        <v>146</v>
      </c>
      <c r="C5848">
        <v>43100</v>
      </c>
      <c r="D5848">
        <v>2017</v>
      </c>
      <c r="E5848" t="s">
        <v>423</v>
      </c>
      <c r="F5848" s="35">
        <v>1.3763794375501326</v>
      </c>
    </row>
    <row r="5849" spans="1:6" x14ac:dyDescent="0.25">
      <c r="A5849">
        <v>830058272</v>
      </c>
      <c r="B5849" t="s">
        <v>352</v>
      </c>
      <c r="C5849">
        <v>42735</v>
      </c>
      <c r="D5849">
        <v>2016</v>
      </c>
      <c r="E5849" t="s">
        <v>423</v>
      </c>
      <c r="F5849" s="35">
        <v>1.9390874232020643</v>
      </c>
    </row>
    <row r="5850" spans="1:6" x14ac:dyDescent="0.25">
      <c r="A5850">
        <v>830058272</v>
      </c>
      <c r="B5850" t="s">
        <v>352</v>
      </c>
      <c r="C5850">
        <v>42369</v>
      </c>
      <c r="D5850">
        <v>2015</v>
      </c>
      <c r="E5850" t="s">
        <v>423</v>
      </c>
      <c r="F5850" s="35">
        <v>2.6644358902280247</v>
      </c>
    </row>
    <row r="5851" spans="1:6" x14ac:dyDescent="0.25">
      <c r="A5851">
        <v>830058272</v>
      </c>
      <c r="B5851" t="s">
        <v>352</v>
      </c>
      <c r="C5851">
        <v>43100</v>
      </c>
      <c r="D5851">
        <v>2017</v>
      </c>
      <c r="E5851" t="s">
        <v>423</v>
      </c>
      <c r="F5851" s="35">
        <v>2.78399917427173</v>
      </c>
    </row>
    <row r="5852" spans="1:6" x14ac:dyDescent="0.25">
      <c r="A5852">
        <v>830094920</v>
      </c>
      <c r="B5852" t="s">
        <v>350</v>
      </c>
      <c r="C5852">
        <v>42735</v>
      </c>
      <c r="D5852">
        <v>2016</v>
      </c>
      <c r="E5852" t="s">
        <v>423</v>
      </c>
      <c r="F5852" s="35">
        <v>4.2066349209095542</v>
      </c>
    </row>
    <row r="5853" spans="1:6" x14ac:dyDescent="0.25">
      <c r="A5853">
        <v>830094920</v>
      </c>
      <c r="B5853" t="s">
        <v>350</v>
      </c>
      <c r="C5853">
        <v>43100</v>
      </c>
      <c r="D5853">
        <v>2017</v>
      </c>
      <c r="E5853" t="s">
        <v>423</v>
      </c>
      <c r="F5853" s="35">
        <v>5.8252052099242118</v>
      </c>
    </row>
    <row r="5854" spans="1:6" x14ac:dyDescent="0.25">
      <c r="A5854">
        <v>830097620</v>
      </c>
      <c r="B5854" t="s">
        <v>290</v>
      </c>
      <c r="C5854">
        <v>42735</v>
      </c>
      <c r="D5854">
        <v>2016</v>
      </c>
      <c r="E5854" t="s">
        <v>423</v>
      </c>
      <c r="F5854" s="35">
        <v>0.28756745742456946</v>
      </c>
    </row>
    <row r="5855" spans="1:6" x14ac:dyDescent="0.25">
      <c r="A5855">
        <v>830097620</v>
      </c>
      <c r="B5855" t="s">
        <v>290</v>
      </c>
      <c r="C5855">
        <v>43100</v>
      </c>
      <c r="D5855">
        <v>2017</v>
      </c>
      <c r="E5855" t="s">
        <v>423</v>
      </c>
      <c r="F5855" s="35">
        <v>0.26047935084444124</v>
      </c>
    </row>
    <row r="5856" spans="1:6" x14ac:dyDescent="0.25">
      <c r="A5856">
        <v>830116629</v>
      </c>
      <c r="B5856" t="s">
        <v>354</v>
      </c>
      <c r="C5856">
        <v>42735</v>
      </c>
      <c r="D5856">
        <v>2016</v>
      </c>
      <c r="E5856" t="s">
        <v>423</v>
      </c>
      <c r="F5856" s="35">
        <v>1.6284923355760332</v>
      </c>
    </row>
    <row r="5857" spans="1:6" x14ac:dyDescent="0.25">
      <c r="A5857">
        <v>830116629</v>
      </c>
      <c r="B5857" t="s">
        <v>354</v>
      </c>
      <c r="C5857">
        <v>43100</v>
      </c>
      <c r="D5857">
        <v>2017</v>
      </c>
      <c r="E5857" t="s">
        <v>423</v>
      </c>
      <c r="F5857" s="35">
        <v>1.7320457574918808</v>
      </c>
    </row>
    <row r="5858" spans="1:6" x14ac:dyDescent="0.25">
      <c r="A5858">
        <v>830124992</v>
      </c>
      <c r="B5858" t="s">
        <v>357</v>
      </c>
      <c r="C5858">
        <v>42735</v>
      </c>
      <c r="D5858">
        <v>2016</v>
      </c>
      <c r="E5858" t="s">
        <v>423</v>
      </c>
      <c r="F5858" s="35">
        <v>36.171714761201997</v>
      </c>
    </row>
    <row r="5859" spans="1:6" x14ac:dyDescent="0.25">
      <c r="A5859">
        <v>830124992</v>
      </c>
      <c r="B5859" t="s">
        <v>357</v>
      </c>
      <c r="C5859">
        <v>42369</v>
      </c>
      <c r="D5859">
        <v>2015</v>
      </c>
      <c r="E5859" t="s">
        <v>423</v>
      </c>
      <c r="F5859" s="35">
        <v>44.35430652808742</v>
      </c>
    </row>
    <row r="5860" spans="1:6" x14ac:dyDescent="0.25">
      <c r="A5860">
        <v>830124992</v>
      </c>
      <c r="B5860" t="s">
        <v>357</v>
      </c>
      <c r="C5860">
        <v>43100</v>
      </c>
      <c r="D5860">
        <v>2017</v>
      </c>
      <c r="E5860" t="s">
        <v>423</v>
      </c>
      <c r="F5860" s="35">
        <v>72.624083901152389</v>
      </c>
    </row>
    <row r="5861" spans="1:6" x14ac:dyDescent="0.25">
      <c r="A5861">
        <v>860000656</v>
      </c>
      <c r="B5861" t="s">
        <v>221</v>
      </c>
      <c r="C5861">
        <v>42735</v>
      </c>
      <c r="D5861">
        <v>2016</v>
      </c>
      <c r="E5861" t="s">
        <v>423</v>
      </c>
      <c r="F5861" s="35">
        <v>3.5582567124260085</v>
      </c>
    </row>
    <row r="5862" spans="1:6" x14ac:dyDescent="0.25">
      <c r="A5862">
        <v>860000656</v>
      </c>
      <c r="B5862" t="s">
        <v>221</v>
      </c>
      <c r="C5862">
        <v>42369</v>
      </c>
      <c r="D5862">
        <v>2015</v>
      </c>
      <c r="E5862" t="s">
        <v>423</v>
      </c>
      <c r="F5862" s="35">
        <v>2.4107293758260528</v>
      </c>
    </row>
    <row r="5863" spans="1:6" x14ac:dyDescent="0.25">
      <c r="A5863">
        <v>860000656</v>
      </c>
      <c r="B5863" t="s">
        <v>221</v>
      </c>
      <c r="C5863">
        <v>43100</v>
      </c>
      <c r="D5863">
        <v>2017</v>
      </c>
      <c r="E5863" t="s">
        <v>423</v>
      </c>
      <c r="F5863" s="35">
        <v>3.1804667493468739</v>
      </c>
    </row>
    <row r="5864" spans="1:6" x14ac:dyDescent="0.25">
      <c r="A5864">
        <v>860001986</v>
      </c>
      <c r="B5864" t="s">
        <v>293</v>
      </c>
      <c r="C5864">
        <v>42735</v>
      </c>
      <c r="D5864">
        <v>2016</v>
      </c>
      <c r="E5864" t="s">
        <v>423</v>
      </c>
      <c r="F5864" s="35">
        <v>0.62361871383387479</v>
      </c>
    </row>
    <row r="5865" spans="1:6" x14ac:dyDescent="0.25">
      <c r="A5865">
        <v>860001986</v>
      </c>
      <c r="B5865" t="s">
        <v>293</v>
      </c>
      <c r="C5865">
        <v>43100</v>
      </c>
      <c r="D5865">
        <v>2017</v>
      </c>
      <c r="E5865" t="s">
        <v>423</v>
      </c>
      <c r="F5865" s="35">
        <v>0.79119179334998191</v>
      </c>
    </row>
    <row r="5866" spans="1:6" x14ac:dyDescent="0.25">
      <c r="A5866">
        <v>860002837</v>
      </c>
      <c r="B5866" t="s">
        <v>227</v>
      </c>
      <c r="C5866">
        <v>42735</v>
      </c>
      <c r="D5866">
        <v>2016</v>
      </c>
      <c r="E5866" t="s">
        <v>423</v>
      </c>
      <c r="F5866" s="35">
        <v>7.6364514710330589</v>
      </c>
    </row>
    <row r="5867" spans="1:6" x14ac:dyDescent="0.25">
      <c r="A5867">
        <v>860002837</v>
      </c>
      <c r="B5867" t="s">
        <v>227</v>
      </c>
      <c r="C5867">
        <v>42369</v>
      </c>
      <c r="D5867">
        <v>2015</v>
      </c>
      <c r="E5867" t="s">
        <v>423</v>
      </c>
      <c r="F5867" s="35">
        <v>73.441153484251871</v>
      </c>
    </row>
    <row r="5868" spans="1:6" x14ac:dyDescent="0.25">
      <c r="A5868">
        <v>860002837</v>
      </c>
      <c r="B5868" t="s">
        <v>227</v>
      </c>
      <c r="C5868">
        <v>43100</v>
      </c>
      <c r="D5868">
        <v>2017</v>
      </c>
      <c r="E5868" t="s">
        <v>423</v>
      </c>
      <c r="F5868" s="35">
        <v>6.1780008360781977</v>
      </c>
    </row>
    <row r="5869" spans="1:6" x14ac:dyDescent="0.25">
      <c r="A5869">
        <v>860014285</v>
      </c>
      <c r="B5869" t="s">
        <v>356</v>
      </c>
      <c r="C5869">
        <v>43100</v>
      </c>
      <c r="D5869">
        <v>2017</v>
      </c>
      <c r="E5869" t="s">
        <v>423</v>
      </c>
      <c r="F5869" s="35">
        <v>1.465832885431543</v>
      </c>
    </row>
    <row r="5870" spans="1:6" x14ac:dyDescent="0.25">
      <c r="A5870">
        <v>860031361</v>
      </c>
      <c r="B5870" t="s">
        <v>297</v>
      </c>
      <c r="C5870">
        <v>42735</v>
      </c>
      <c r="D5870">
        <v>2016</v>
      </c>
      <c r="E5870" t="s">
        <v>423</v>
      </c>
      <c r="F5870" s="35">
        <v>2.0589443946725869</v>
      </c>
    </row>
    <row r="5871" spans="1:6" x14ac:dyDescent="0.25">
      <c r="A5871">
        <v>860031361</v>
      </c>
      <c r="B5871" t="s">
        <v>297</v>
      </c>
      <c r="C5871">
        <v>43100</v>
      </c>
      <c r="D5871">
        <v>2017</v>
      </c>
      <c r="E5871" t="s">
        <v>423</v>
      </c>
      <c r="F5871" s="35">
        <v>2.2133607700633076</v>
      </c>
    </row>
    <row r="5872" spans="1:6" x14ac:dyDescent="0.25">
      <c r="A5872">
        <v>860035996</v>
      </c>
      <c r="B5872" t="s">
        <v>229</v>
      </c>
      <c r="C5872">
        <v>42735</v>
      </c>
      <c r="D5872">
        <v>2016</v>
      </c>
      <c r="E5872" t="s">
        <v>423</v>
      </c>
      <c r="F5872" s="35">
        <v>0.8627324357282482</v>
      </c>
    </row>
    <row r="5873" spans="1:6" x14ac:dyDescent="0.25">
      <c r="A5873">
        <v>860035996</v>
      </c>
      <c r="B5873" t="s">
        <v>229</v>
      </c>
      <c r="C5873">
        <v>42369</v>
      </c>
      <c r="D5873">
        <v>2015</v>
      </c>
      <c r="E5873" t="s">
        <v>423</v>
      </c>
      <c r="F5873" s="35">
        <v>1.3608885190360283</v>
      </c>
    </row>
    <row r="5874" spans="1:6" x14ac:dyDescent="0.25">
      <c r="A5874">
        <v>860035996</v>
      </c>
      <c r="B5874" t="s">
        <v>229</v>
      </c>
      <c r="C5874">
        <v>43100</v>
      </c>
      <c r="D5874">
        <v>2017</v>
      </c>
      <c r="E5874" t="s">
        <v>423</v>
      </c>
      <c r="F5874" s="35">
        <v>1.9610859592332679</v>
      </c>
    </row>
    <row r="5875" spans="1:6" x14ac:dyDescent="0.25">
      <c r="A5875">
        <v>860058070</v>
      </c>
      <c r="B5875" t="s">
        <v>364</v>
      </c>
      <c r="C5875">
        <v>42735</v>
      </c>
      <c r="D5875">
        <v>2016</v>
      </c>
      <c r="E5875" t="s">
        <v>423</v>
      </c>
      <c r="F5875" s="35">
        <v>1.6032372014223555</v>
      </c>
    </row>
    <row r="5876" spans="1:6" x14ac:dyDescent="0.25">
      <c r="A5876">
        <v>860058070</v>
      </c>
      <c r="B5876" t="s">
        <v>364</v>
      </c>
      <c r="C5876">
        <v>42369</v>
      </c>
      <c r="D5876">
        <v>2015</v>
      </c>
      <c r="E5876" t="s">
        <v>423</v>
      </c>
      <c r="F5876" s="35">
        <v>1.6288121881429141</v>
      </c>
    </row>
    <row r="5877" spans="1:6" x14ac:dyDescent="0.25">
      <c r="A5877">
        <v>860058070</v>
      </c>
      <c r="B5877" t="s">
        <v>364</v>
      </c>
      <c r="C5877">
        <v>43100</v>
      </c>
      <c r="D5877">
        <v>2017</v>
      </c>
      <c r="E5877" t="s">
        <v>423</v>
      </c>
      <c r="F5877" s="35">
        <v>1.3717134757697031</v>
      </c>
    </row>
    <row r="5878" spans="1:6" x14ac:dyDescent="0.25">
      <c r="A5878">
        <v>860059851</v>
      </c>
      <c r="B5878" t="s">
        <v>365</v>
      </c>
      <c r="C5878">
        <v>42735</v>
      </c>
      <c r="D5878">
        <v>2016</v>
      </c>
      <c r="E5878" t="s">
        <v>423</v>
      </c>
      <c r="F5878" s="35">
        <v>1.9488192203450838</v>
      </c>
    </row>
    <row r="5879" spans="1:6" x14ac:dyDescent="0.25">
      <c r="A5879">
        <v>860059851</v>
      </c>
      <c r="B5879" t="s">
        <v>365</v>
      </c>
      <c r="C5879">
        <v>42369</v>
      </c>
      <c r="D5879">
        <v>2015</v>
      </c>
      <c r="E5879" t="s">
        <v>423</v>
      </c>
      <c r="F5879" s="35">
        <v>0.74261552510382767</v>
      </c>
    </row>
    <row r="5880" spans="1:6" x14ac:dyDescent="0.25">
      <c r="A5880">
        <v>860059851</v>
      </c>
      <c r="B5880" t="s">
        <v>365</v>
      </c>
      <c r="C5880">
        <v>43100</v>
      </c>
      <c r="D5880">
        <v>2017</v>
      </c>
      <c r="E5880" t="s">
        <v>423</v>
      </c>
      <c r="F5880" s="35">
        <v>3.933562416538261</v>
      </c>
    </row>
    <row r="5881" spans="1:6" x14ac:dyDescent="0.25">
      <c r="A5881">
        <v>860067697</v>
      </c>
      <c r="B5881" t="s">
        <v>359</v>
      </c>
      <c r="C5881">
        <v>42735</v>
      </c>
      <c r="D5881">
        <v>2016</v>
      </c>
      <c r="E5881" t="s">
        <v>423</v>
      </c>
      <c r="F5881" s="35">
        <v>5.6230921991302711</v>
      </c>
    </row>
    <row r="5882" spans="1:6" x14ac:dyDescent="0.25">
      <c r="A5882">
        <v>860067697</v>
      </c>
      <c r="B5882" t="s">
        <v>359</v>
      </c>
      <c r="C5882">
        <v>43100</v>
      </c>
      <c r="D5882">
        <v>2017</v>
      </c>
      <c r="E5882" t="s">
        <v>423</v>
      </c>
      <c r="F5882" s="35">
        <v>4.3120350868550554</v>
      </c>
    </row>
    <row r="5883" spans="1:6" x14ac:dyDescent="0.25">
      <c r="A5883">
        <v>860077099</v>
      </c>
      <c r="B5883" t="s">
        <v>371</v>
      </c>
      <c r="C5883">
        <v>42735</v>
      </c>
      <c r="D5883">
        <v>2016</v>
      </c>
      <c r="E5883" t="s">
        <v>423</v>
      </c>
      <c r="F5883" s="35">
        <v>0.7454400816295681</v>
      </c>
    </row>
    <row r="5884" spans="1:6" x14ac:dyDescent="0.25">
      <c r="A5884">
        <v>860077099</v>
      </c>
      <c r="B5884" t="s">
        <v>371</v>
      </c>
      <c r="C5884">
        <v>43100</v>
      </c>
      <c r="D5884">
        <v>2017</v>
      </c>
      <c r="E5884" t="s">
        <v>423</v>
      </c>
      <c r="F5884" s="35">
        <v>0.91915368429608857</v>
      </c>
    </row>
    <row r="5885" spans="1:6" x14ac:dyDescent="0.25">
      <c r="A5885">
        <v>860354402</v>
      </c>
      <c r="B5885" t="s">
        <v>295</v>
      </c>
      <c r="C5885">
        <v>42735</v>
      </c>
      <c r="D5885">
        <v>2016</v>
      </c>
      <c r="E5885" t="s">
        <v>423</v>
      </c>
      <c r="F5885" s="35">
        <v>0.55757553285019112</v>
      </c>
    </row>
    <row r="5886" spans="1:6" x14ac:dyDescent="0.25">
      <c r="A5886">
        <v>860510628</v>
      </c>
      <c r="B5886" t="s">
        <v>373</v>
      </c>
      <c r="C5886">
        <v>42735</v>
      </c>
      <c r="D5886">
        <v>2016</v>
      </c>
      <c r="E5886" t="s">
        <v>423</v>
      </c>
      <c r="F5886" s="35">
        <v>1.9821422675174896</v>
      </c>
    </row>
    <row r="5887" spans="1:6" x14ac:dyDescent="0.25">
      <c r="A5887">
        <v>860510628</v>
      </c>
      <c r="B5887" t="s">
        <v>373</v>
      </c>
      <c r="C5887">
        <v>42369</v>
      </c>
      <c r="D5887">
        <v>2015</v>
      </c>
      <c r="E5887" t="s">
        <v>423</v>
      </c>
      <c r="F5887" s="35">
        <v>40.743045931255466</v>
      </c>
    </row>
    <row r="5888" spans="1:6" x14ac:dyDescent="0.25">
      <c r="A5888">
        <v>860510628</v>
      </c>
      <c r="B5888" t="s">
        <v>373</v>
      </c>
      <c r="C5888">
        <v>43100</v>
      </c>
      <c r="D5888">
        <v>2017</v>
      </c>
      <c r="E5888" t="s">
        <v>423</v>
      </c>
      <c r="F5888" s="35">
        <v>2.4239441025307729</v>
      </c>
    </row>
    <row r="5889" spans="1:6" x14ac:dyDescent="0.25">
      <c r="A5889">
        <v>860515523</v>
      </c>
      <c r="B5889" t="s">
        <v>231</v>
      </c>
      <c r="C5889">
        <v>42735</v>
      </c>
      <c r="D5889">
        <v>2016</v>
      </c>
      <c r="E5889" t="s">
        <v>423</v>
      </c>
      <c r="F5889" s="35">
        <v>0.79237597544951754</v>
      </c>
    </row>
    <row r="5890" spans="1:6" x14ac:dyDescent="0.25">
      <c r="A5890">
        <v>860515523</v>
      </c>
      <c r="B5890" t="s">
        <v>231</v>
      </c>
      <c r="C5890">
        <v>42369</v>
      </c>
      <c r="D5890">
        <v>2015</v>
      </c>
      <c r="E5890" t="s">
        <v>423</v>
      </c>
      <c r="F5890" s="35">
        <v>1.2372250286421143</v>
      </c>
    </row>
    <row r="5891" spans="1:6" x14ac:dyDescent="0.25">
      <c r="A5891">
        <v>860515523</v>
      </c>
      <c r="B5891" t="s">
        <v>231</v>
      </c>
      <c r="C5891">
        <v>43100</v>
      </c>
      <c r="D5891">
        <v>2017</v>
      </c>
      <c r="E5891" t="s">
        <v>423</v>
      </c>
      <c r="F5891" s="35">
        <v>0.87045868810023319</v>
      </c>
    </row>
    <row r="5892" spans="1:6" x14ac:dyDescent="0.25">
      <c r="A5892">
        <v>860527800</v>
      </c>
      <c r="B5892" t="s">
        <v>296</v>
      </c>
      <c r="C5892">
        <v>42735</v>
      </c>
      <c r="D5892">
        <v>2016</v>
      </c>
      <c r="E5892" t="s">
        <v>423</v>
      </c>
      <c r="F5892" s="35">
        <v>1.6401405597591641</v>
      </c>
    </row>
    <row r="5893" spans="1:6" x14ac:dyDescent="0.25">
      <c r="A5893">
        <v>860527800</v>
      </c>
      <c r="B5893" t="s">
        <v>296</v>
      </c>
      <c r="C5893">
        <v>43100</v>
      </c>
      <c r="D5893">
        <v>2017</v>
      </c>
      <c r="E5893" t="s">
        <v>423</v>
      </c>
      <c r="F5893" s="35">
        <v>1.7889336090710062</v>
      </c>
    </row>
    <row r="5894" spans="1:6" x14ac:dyDescent="0.25">
      <c r="A5894">
        <v>860532790</v>
      </c>
      <c r="B5894" t="s">
        <v>374</v>
      </c>
      <c r="C5894">
        <v>42735</v>
      </c>
      <c r="D5894">
        <v>2016</v>
      </c>
      <c r="E5894" t="s">
        <v>423</v>
      </c>
      <c r="F5894" s="35">
        <v>1.958908972910129</v>
      </c>
    </row>
    <row r="5895" spans="1:6" x14ac:dyDescent="0.25">
      <c r="A5895">
        <v>860532790</v>
      </c>
      <c r="B5895" t="s">
        <v>374</v>
      </c>
      <c r="C5895">
        <v>43100</v>
      </c>
      <c r="D5895">
        <v>2017</v>
      </c>
      <c r="E5895" t="s">
        <v>423</v>
      </c>
      <c r="F5895" s="35">
        <v>2.1901051747254647</v>
      </c>
    </row>
    <row r="5896" spans="1:6" x14ac:dyDescent="0.25">
      <c r="A5896">
        <v>890205645</v>
      </c>
      <c r="B5896" t="s">
        <v>166</v>
      </c>
      <c r="C5896">
        <v>42735</v>
      </c>
      <c r="D5896">
        <v>2016</v>
      </c>
      <c r="E5896" t="s">
        <v>423</v>
      </c>
      <c r="F5896" s="35">
        <v>2.9832892179909178</v>
      </c>
    </row>
    <row r="5897" spans="1:6" x14ac:dyDescent="0.25">
      <c r="A5897">
        <v>890205645</v>
      </c>
      <c r="B5897" t="s">
        <v>166</v>
      </c>
      <c r="C5897">
        <v>43100</v>
      </c>
      <c r="D5897">
        <v>2017</v>
      </c>
      <c r="E5897" t="s">
        <v>423</v>
      </c>
      <c r="F5897" s="35">
        <v>3.4471333849080459</v>
      </c>
    </row>
    <row r="5898" spans="1:6" x14ac:dyDescent="0.25">
      <c r="A5898">
        <v>890312765</v>
      </c>
      <c r="B5898" t="s">
        <v>363</v>
      </c>
      <c r="C5898">
        <v>42735</v>
      </c>
      <c r="D5898">
        <v>2016</v>
      </c>
      <c r="E5898" t="s">
        <v>423</v>
      </c>
      <c r="F5898" s="35">
        <v>1.9355056330326468</v>
      </c>
    </row>
    <row r="5899" spans="1:6" x14ac:dyDescent="0.25">
      <c r="A5899">
        <v>890312765</v>
      </c>
      <c r="B5899" t="s">
        <v>363</v>
      </c>
      <c r="C5899">
        <v>43100</v>
      </c>
      <c r="D5899">
        <v>2017</v>
      </c>
      <c r="E5899" t="s">
        <v>423</v>
      </c>
      <c r="F5899" s="35">
        <v>2.8247774920890301</v>
      </c>
    </row>
    <row r="5900" spans="1:6" x14ac:dyDescent="0.25">
      <c r="A5900">
        <v>890806999</v>
      </c>
      <c r="B5900" t="s">
        <v>366</v>
      </c>
      <c r="C5900">
        <v>42735</v>
      </c>
      <c r="D5900">
        <v>2016</v>
      </c>
      <c r="E5900" t="s">
        <v>423</v>
      </c>
      <c r="F5900" s="35">
        <v>9.9790799546601026</v>
      </c>
    </row>
    <row r="5901" spans="1:6" x14ac:dyDescent="0.25">
      <c r="A5901">
        <v>890806999</v>
      </c>
      <c r="B5901" t="s">
        <v>366</v>
      </c>
      <c r="C5901">
        <v>43100</v>
      </c>
      <c r="D5901">
        <v>2017</v>
      </c>
      <c r="E5901" t="s">
        <v>423</v>
      </c>
      <c r="F5901" s="35">
        <v>9.9532002565342523</v>
      </c>
    </row>
    <row r="5902" spans="1:6" x14ac:dyDescent="0.25">
      <c r="A5902">
        <v>890903035</v>
      </c>
      <c r="B5902" t="s">
        <v>369</v>
      </c>
      <c r="C5902">
        <v>42735</v>
      </c>
      <c r="D5902">
        <v>2016</v>
      </c>
      <c r="E5902" t="s">
        <v>423</v>
      </c>
      <c r="F5902" s="35">
        <v>1.3609174141588363</v>
      </c>
    </row>
    <row r="5903" spans="1:6" x14ac:dyDescent="0.25">
      <c r="A5903">
        <v>890903035</v>
      </c>
      <c r="B5903" t="s">
        <v>369</v>
      </c>
      <c r="C5903">
        <v>42369</v>
      </c>
      <c r="D5903">
        <v>2015</v>
      </c>
      <c r="E5903" t="s">
        <v>423</v>
      </c>
      <c r="F5903" s="35">
        <v>2.4833846378065823</v>
      </c>
    </row>
    <row r="5904" spans="1:6" x14ac:dyDescent="0.25">
      <c r="A5904">
        <v>890903035</v>
      </c>
      <c r="B5904" t="s">
        <v>369</v>
      </c>
      <c r="C5904">
        <v>43100</v>
      </c>
      <c r="D5904">
        <v>2017</v>
      </c>
      <c r="E5904" t="s">
        <v>423</v>
      </c>
      <c r="F5904" s="35">
        <v>3.8104953051386996</v>
      </c>
    </row>
    <row r="5905" spans="1:6" x14ac:dyDescent="0.25">
      <c r="A5905">
        <v>890903055</v>
      </c>
      <c r="B5905" t="s">
        <v>232</v>
      </c>
      <c r="C5905">
        <v>42735</v>
      </c>
      <c r="D5905">
        <v>2016</v>
      </c>
      <c r="E5905" t="s">
        <v>423</v>
      </c>
      <c r="F5905" s="35">
        <v>4.864258562647862</v>
      </c>
    </row>
    <row r="5906" spans="1:6" x14ac:dyDescent="0.25">
      <c r="A5906">
        <v>890903055</v>
      </c>
      <c r="B5906" t="s">
        <v>232</v>
      </c>
      <c r="C5906">
        <v>42369</v>
      </c>
      <c r="D5906">
        <v>2015</v>
      </c>
      <c r="E5906" t="s">
        <v>423</v>
      </c>
      <c r="F5906" s="35">
        <v>4.6995750610348157</v>
      </c>
    </row>
    <row r="5907" spans="1:6" x14ac:dyDescent="0.25">
      <c r="A5907">
        <v>890903055</v>
      </c>
      <c r="B5907" t="s">
        <v>232</v>
      </c>
      <c r="C5907">
        <v>43100</v>
      </c>
      <c r="D5907">
        <v>2017</v>
      </c>
      <c r="E5907" t="s">
        <v>423</v>
      </c>
      <c r="F5907" s="35">
        <v>7.6412483165111</v>
      </c>
    </row>
    <row r="5908" spans="1:6" x14ac:dyDescent="0.25">
      <c r="A5908">
        <v>890905022</v>
      </c>
      <c r="B5908" t="s">
        <v>370</v>
      </c>
      <c r="C5908">
        <v>42735</v>
      </c>
      <c r="D5908">
        <v>2016</v>
      </c>
      <c r="E5908" t="s">
        <v>423</v>
      </c>
      <c r="F5908" s="35">
        <v>6.3577974613139663</v>
      </c>
    </row>
    <row r="5909" spans="1:6" x14ac:dyDescent="0.25">
      <c r="A5909">
        <v>890905022</v>
      </c>
      <c r="B5909" t="s">
        <v>370</v>
      </c>
      <c r="C5909">
        <v>42369</v>
      </c>
      <c r="D5909">
        <v>2015</v>
      </c>
      <c r="E5909" t="s">
        <v>423</v>
      </c>
      <c r="F5909" s="35">
        <v>5.2159824515304676</v>
      </c>
    </row>
    <row r="5910" spans="1:6" x14ac:dyDescent="0.25">
      <c r="A5910">
        <v>890905022</v>
      </c>
      <c r="B5910" t="s">
        <v>370</v>
      </c>
      <c r="C5910">
        <v>43100</v>
      </c>
      <c r="D5910">
        <v>2017</v>
      </c>
      <c r="E5910" t="s">
        <v>423</v>
      </c>
      <c r="F5910" s="35">
        <v>4.2881610023256629</v>
      </c>
    </row>
    <row r="5911" spans="1:6" x14ac:dyDescent="0.25">
      <c r="A5911">
        <v>890908097</v>
      </c>
      <c r="B5911" t="s">
        <v>377</v>
      </c>
      <c r="C5911">
        <v>42735</v>
      </c>
      <c r="D5911">
        <v>2016</v>
      </c>
      <c r="E5911" t="s">
        <v>423</v>
      </c>
      <c r="F5911" s="35">
        <v>1.2341857751895977</v>
      </c>
    </row>
    <row r="5912" spans="1:6" x14ac:dyDescent="0.25">
      <c r="A5912">
        <v>890908097</v>
      </c>
      <c r="B5912" t="s">
        <v>377</v>
      </c>
      <c r="C5912">
        <v>43100</v>
      </c>
      <c r="D5912">
        <v>2017</v>
      </c>
      <c r="E5912" t="s">
        <v>423</v>
      </c>
      <c r="F5912" s="35">
        <v>1.7197748844098626</v>
      </c>
    </row>
    <row r="5913" spans="1:6" x14ac:dyDescent="0.25">
      <c r="A5913">
        <v>890908901</v>
      </c>
      <c r="B5913" t="s">
        <v>372</v>
      </c>
      <c r="C5913">
        <v>42735</v>
      </c>
      <c r="D5913">
        <v>2016</v>
      </c>
      <c r="E5913" t="s">
        <v>423</v>
      </c>
      <c r="F5913" s="35">
        <v>8.8330070873395989</v>
      </c>
    </row>
    <row r="5914" spans="1:6" x14ac:dyDescent="0.25">
      <c r="A5914">
        <v>890908901</v>
      </c>
      <c r="B5914" t="s">
        <v>372</v>
      </c>
      <c r="C5914">
        <v>42369</v>
      </c>
      <c r="D5914">
        <v>2015</v>
      </c>
      <c r="E5914" t="s">
        <v>423</v>
      </c>
      <c r="F5914" s="35">
        <v>7.9771986661799641</v>
      </c>
    </row>
    <row r="5915" spans="1:6" x14ac:dyDescent="0.25">
      <c r="A5915">
        <v>890908901</v>
      </c>
      <c r="B5915" t="s">
        <v>372</v>
      </c>
      <c r="C5915">
        <v>43100</v>
      </c>
      <c r="D5915">
        <v>2017</v>
      </c>
      <c r="E5915" t="s">
        <v>423</v>
      </c>
      <c r="F5915" s="35">
        <v>4.3237418437525577</v>
      </c>
    </row>
    <row r="5916" spans="1:6" x14ac:dyDescent="0.25">
      <c r="A5916">
        <v>890910447</v>
      </c>
      <c r="B5916" t="s">
        <v>300</v>
      </c>
      <c r="C5916">
        <v>42735</v>
      </c>
      <c r="D5916">
        <v>2016</v>
      </c>
      <c r="E5916" t="s">
        <v>423</v>
      </c>
      <c r="F5916" s="35">
        <v>0.69179795156188517</v>
      </c>
    </row>
    <row r="5917" spans="1:6" x14ac:dyDescent="0.25">
      <c r="A5917">
        <v>890910447</v>
      </c>
      <c r="B5917" t="s">
        <v>300</v>
      </c>
      <c r="C5917">
        <v>43100</v>
      </c>
      <c r="D5917">
        <v>2017</v>
      </c>
      <c r="E5917" t="s">
        <v>423</v>
      </c>
      <c r="F5917" s="35">
        <v>0.93650627514246165</v>
      </c>
    </row>
    <row r="5918" spans="1:6" x14ac:dyDescent="0.25">
      <c r="A5918">
        <v>890911431</v>
      </c>
      <c r="B5918" t="s">
        <v>378</v>
      </c>
      <c r="C5918">
        <v>42735</v>
      </c>
      <c r="D5918">
        <v>2016</v>
      </c>
      <c r="E5918" t="s">
        <v>423</v>
      </c>
      <c r="F5918" s="35">
        <v>0.88827029039814853</v>
      </c>
    </row>
    <row r="5919" spans="1:6" x14ac:dyDescent="0.25">
      <c r="A5919">
        <v>890911431</v>
      </c>
      <c r="B5919" t="s">
        <v>378</v>
      </c>
      <c r="C5919">
        <v>43100</v>
      </c>
      <c r="D5919">
        <v>2017</v>
      </c>
      <c r="E5919" t="s">
        <v>423</v>
      </c>
      <c r="F5919" s="35">
        <v>1.481958509843089</v>
      </c>
    </row>
    <row r="5920" spans="1:6" x14ac:dyDescent="0.25">
      <c r="A5920">
        <v>890920656</v>
      </c>
      <c r="B5920" t="s">
        <v>302</v>
      </c>
      <c r="C5920">
        <v>42735</v>
      </c>
      <c r="D5920">
        <v>2016</v>
      </c>
      <c r="E5920" t="s">
        <v>423</v>
      </c>
      <c r="F5920" s="35">
        <v>1.4018362166048444</v>
      </c>
    </row>
    <row r="5921" spans="1:6" x14ac:dyDescent="0.25">
      <c r="A5921">
        <v>890920656</v>
      </c>
      <c r="B5921" t="s">
        <v>302</v>
      </c>
      <c r="C5921">
        <v>43100</v>
      </c>
      <c r="D5921">
        <v>2017</v>
      </c>
      <c r="E5921" t="s">
        <v>423</v>
      </c>
      <c r="F5921" s="35">
        <v>1.6993061385527695</v>
      </c>
    </row>
    <row r="5922" spans="1:6" x14ac:dyDescent="0.25">
      <c r="A5922">
        <v>890928186</v>
      </c>
      <c r="B5922" t="s">
        <v>303</v>
      </c>
      <c r="C5922">
        <v>42735</v>
      </c>
      <c r="D5922">
        <v>2016</v>
      </c>
      <c r="E5922" t="s">
        <v>423</v>
      </c>
      <c r="F5922" s="35">
        <v>1.1117162964364107</v>
      </c>
    </row>
    <row r="5923" spans="1:6" x14ac:dyDescent="0.25">
      <c r="A5923">
        <v>890928186</v>
      </c>
      <c r="B5923" t="s">
        <v>303</v>
      </c>
      <c r="C5923">
        <v>43100</v>
      </c>
      <c r="D5923">
        <v>2017</v>
      </c>
      <c r="E5923" t="s">
        <v>423</v>
      </c>
      <c r="F5923" s="35">
        <v>1.4721293901640666</v>
      </c>
    </row>
    <row r="5924" spans="1:6" x14ac:dyDescent="0.25">
      <c r="A5924">
        <v>890932424</v>
      </c>
      <c r="B5924" t="s">
        <v>379</v>
      </c>
      <c r="C5924">
        <v>42735</v>
      </c>
      <c r="D5924">
        <v>2016</v>
      </c>
      <c r="E5924" t="s">
        <v>423</v>
      </c>
      <c r="F5924" s="35">
        <v>5.5491543735101549</v>
      </c>
    </row>
    <row r="5925" spans="1:6" x14ac:dyDescent="0.25">
      <c r="A5925">
        <v>890932424</v>
      </c>
      <c r="B5925" t="s">
        <v>379</v>
      </c>
      <c r="C5925">
        <v>43100</v>
      </c>
      <c r="D5925">
        <v>2017</v>
      </c>
      <c r="E5925" t="s">
        <v>423</v>
      </c>
      <c r="F5925" s="35">
        <v>3.9709291715048245</v>
      </c>
    </row>
    <row r="5926" spans="1:6" x14ac:dyDescent="0.25">
      <c r="A5926">
        <v>890939355</v>
      </c>
      <c r="B5926" t="s">
        <v>35</v>
      </c>
      <c r="C5926">
        <v>42735</v>
      </c>
      <c r="D5926">
        <v>2016</v>
      </c>
      <c r="E5926" t="s">
        <v>423</v>
      </c>
      <c r="F5926" s="35">
        <v>13.100009376153706</v>
      </c>
    </row>
    <row r="5927" spans="1:6" x14ac:dyDescent="0.25">
      <c r="A5927">
        <v>890939355</v>
      </c>
      <c r="B5927" t="s">
        <v>35</v>
      </c>
      <c r="C5927">
        <v>42369</v>
      </c>
      <c r="D5927">
        <v>2015</v>
      </c>
      <c r="E5927" t="s">
        <v>423</v>
      </c>
      <c r="F5927" s="35">
        <v>0.69524718447019263</v>
      </c>
    </row>
    <row r="5928" spans="1:6" x14ac:dyDescent="0.25">
      <c r="A5928">
        <v>890939355</v>
      </c>
      <c r="B5928" t="s">
        <v>35</v>
      </c>
      <c r="C5928">
        <v>43100</v>
      </c>
      <c r="D5928">
        <v>2017</v>
      </c>
      <c r="E5928" t="s">
        <v>423</v>
      </c>
      <c r="F5928" s="35">
        <v>18.707974414657837</v>
      </c>
    </row>
    <row r="5929" spans="1:6" x14ac:dyDescent="0.25">
      <c r="A5929">
        <v>890940026</v>
      </c>
      <c r="B5929" t="s">
        <v>304</v>
      </c>
      <c r="C5929">
        <v>42735</v>
      </c>
      <c r="D5929">
        <v>2016</v>
      </c>
      <c r="E5929" t="s">
        <v>423</v>
      </c>
      <c r="F5929" s="35">
        <v>50.531407649419904</v>
      </c>
    </row>
    <row r="5930" spans="1:6" x14ac:dyDescent="0.25">
      <c r="A5930">
        <v>890940026</v>
      </c>
      <c r="B5930" t="s">
        <v>304</v>
      </c>
      <c r="C5930">
        <v>43100</v>
      </c>
      <c r="D5930">
        <v>2017</v>
      </c>
      <c r="E5930" t="s">
        <v>423</v>
      </c>
      <c r="F5930" s="35">
        <v>64.403239045489173</v>
      </c>
    </row>
    <row r="5931" spans="1:6" x14ac:dyDescent="0.25">
      <c r="A5931">
        <v>900018975</v>
      </c>
      <c r="B5931" t="s">
        <v>376</v>
      </c>
      <c r="C5931">
        <v>42735</v>
      </c>
      <c r="D5931">
        <v>2016</v>
      </c>
      <c r="E5931" t="s">
        <v>423</v>
      </c>
      <c r="F5931" s="35">
        <v>1.2411099497617804</v>
      </c>
    </row>
    <row r="5932" spans="1:6" x14ac:dyDescent="0.25">
      <c r="A5932">
        <v>900018975</v>
      </c>
      <c r="B5932" t="s">
        <v>376</v>
      </c>
      <c r="C5932">
        <v>42369</v>
      </c>
      <c r="D5932">
        <v>2015</v>
      </c>
      <c r="E5932" t="s">
        <v>423</v>
      </c>
      <c r="F5932" s="35">
        <v>1.7987277108630759</v>
      </c>
    </row>
    <row r="5933" spans="1:6" x14ac:dyDescent="0.25">
      <c r="A5933">
        <v>900018975</v>
      </c>
      <c r="B5933" t="s">
        <v>376</v>
      </c>
      <c r="C5933">
        <v>43100</v>
      </c>
      <c r="D5933">
        <v>2017</v>
      </c>
      <c r="E5933" t="s">
        <v>423</v>
      </c>
      <c r="F5933" s="35">
        <v>1.042162849502978</v>
      </c>
    </row>
    <row r="5934" spans="1:6" x14ac:dyDescent="0.25">
      <c r="A5934">
        <v>900035722</v>
      </c>
      <c r="B5934" t="s">
        <v>298</v>
      </c>
      <c r="C5934">
        <v>42735</v>
      </c>
      <c r="D5934">
        <v>2016</v>
      </c>
      <c r="E5934" t="s">
        <v>423</v>
      </c>
      <c r="F5934" s="35">
        <v>0.68793890066830776</v>
      </c>
    </row>
    <row r="5935" spans="1:6" x14ac:dyDescent="0.25">
      <c r="A5935">
        <v>900035722</v>
      </c>
      <c r="B5935" t="s">
        <v>298</v>
      </c>
      <c r="C5935">
        <v>43100</v>
      </c>
      <c r="D5935">
        <v>2017</v>
      </c>
      <c r="E5935" t="s">
        <v>423</v>
      </c>
      <c r="F5935" s="35">
        <v>0.80733629990709921</v>
      </c>
    </row>
    <row r="5936" spans="1:6" x14ac:dyDescent="0.25">
      <c r="A5936">
        <v>900087151</v>
      </c>
      <c r="B5936" t="s">
        <v>383</v>
      </c>
      <c r="C5936">
        <v>42735</v>
      </c>
      <c r="D5936">
        <v>2016</v>
      </c>
      <c r="E5936" t="s">
        <v>423</v>
      </c>
      <c r="F5936" s="35">
        <v>5.7867381357815857</v>
      </c>
    </row>
    <row r="5937" spans="1:6" x14ac:dyDescent="0.25">
      <c r="A5937">
        <v>900087151</v>
      </c>
      <c r="B5937" t="s">
        <v>383</v>
      </c>
      <c r="C5937">
        <v>43100</v>
      </c>
      <c r="D5937">
        <v>2017</v>
      </c>
      <c r="E5937" t="s">
        <v>423</v>
      </c>
      <c r="F5937" s="35">
        <v>8.1631186663260031</v>
      </c>
    </row>
    <row r="5938" spans="1:6" x14ac:dyDescent="0.25">
      <c r="A5938">
        <v>900139110</v>
      </c>
      <c r="B5938" t="s">
        <v>301</v>
      </c>
      <c r="C5938">
        <v>43100</v>
      </c>
      <c r="D5938">
        <v>2017</v>
      </c>
      <c r="E5938" t="s">
        <v>423</v>
      </c>
      <c r="F5938" s="35">
        <v>0.26045024456217247</v>
      </c>
    </row>
    <row r="5939" spans="1:6" x14ac:dyDescent="0.25">
      <c r="A5939">
        <v>900192242</v>
      </c>
      <c r="B5939" t="s">
        <v>381</v>
      </c>
      <c r="C5939">
        <v>42735</v>
      </c>
      <c r="D5939">
        <v>2016</v>
      </c>
      <c r="E5939" t="s">
        <v>423</v>
      </c>
      <c r="F5939" s="35">
        <v>6.0700544106432748</v>
      </c>
    </row>
    <row r="5940" spans="1:6" x14ac:dyDescent="0.25">
      <c r="A5940">
        <v>900192242</v>
      </c>
      <c r="B5940" t="s">
        <v>381</v>
      </c>
      <c r="C5940">
        <v>42369</v>
      </c>
      <c r="D5940">
        <v>2015</v>
      </c>
      <c r="E5940" t="s">
        <v>423</v>
      </c>
      <c r="F5940" s="35">
        <v>3.5548230257876865</v>
      </c>
    </row>
    <row r="5941" spans="1:6" x14ac:dyDescent="0.25">
      <c r="A5941">
        <v>900192242</v>
      </c>
      <c r="B5941" t="s">
        <v>381</v>
      </c>
      <c r="C5941">
        <v>42185</v>
      </c>
      <c r="D5941">
        <v>2015</v>
      </c>
      <c r="E5941" t="s">
        <v>423</v>
      </c>
      <c r="F5941" s="35">
        <v>3.3031164929636549</v>
      </c>
    </row>
    <row r="5942" spans="1:6" x14ac:dyDescent="0.25">
      <c r="A5942">
        <v>900192242</v>
      </c>
      <c r="B5942" t="s">
        <v>381</v>
      </c>
      <c r="C5942">
        <v>43100</v>
      </c>
      <c r="D5942">
        <v>2017</v>
      </c>
      <c r="E5942" t="s">
        <v>423</v>
      </c>
      <c r="F5942" s="35">
        <v>7.626527247870591</v>
      </c>
    </row>
    <row r="5943" spans="1:6" x14ac:dyDescent="0.25">
      <c r="A5943">
        <v>900192726</v>
      </c>
      <c r="B5943" t="s">
        <v>382</v>
      </c>
      <c r="C5943">
        <v>42735</v>
      </c>
      <c r="D5943">
        <v>2016</v>
      </c>
      <c r="E5943" t="s">
        <v>423</v>
      </c>
      <c r="F5943" s="35">
        <v>3.0965357240782723</v>
      </c>
    </row>
    <row r="5944" spans="1:6" x14ac:dyDescent="0.25">
      <c r="A5944">
        <v>900192726</v>
      </c>
      <c r="B5944" t="s">
        <v>382</v>
      </c>
      <c r="C5944">
        <v>43100</v>
      </c>
      <c r="D5944">
        <v>2017</v>
      </c>
      <c r="E5944" t="s">
        <v>423</v>
      </c>
      <c r="F5944" s="35">
        <v>2.1088154866984103</v>
      </c>
    </row>
    <row r="5945" spans="1:6" x14ac:dyDescent="0.25">
      <c r="A5945">
        <v>900193192</v>
      </c>
      <c r="B5945" t="s">
        <v>305</v>
      </c>
      <c r="C5945">
        <v>42735</v>
      </c>
      <c r="D5945">
        <v>2016</v>
      </c>
      <c r="E5945" t="s">
        <v>423</v>
      </c>
      <c r="F5945" s="35">
        <v>1.5042696279044336</v>
      </c>
    </row>
    <row r="5946" spans="1:6" x14ac:dyDescent="0.25">
      <c r="A5946">
        <v>900193192</v>
      </c>
      <c r="B5946" t="s">
        <v>305</v>
      </c>
      <c r="C5946">
        <v>43100</v>
      </c>
      <c r="D5946">
        <v>2017</v>
      </c>
      <c r="E5946" t="s">
        <v>423</v>
      </c>
      <c r="F5946" s="35">
        <v>1.3887292917411804</v>
      </c>
    </row>
    <row r="5947" spans="1:6" x14ac:dyDescent="0.25">
      <c r="A5947">
        <v>900205547</v>
      </c>
      <c r="B5947" t="s">
        <v>233</v>
      </c>
      <c r="C5947">
        <v>42735</v>
      </c>
      <c r="D5947">
        <v>2016</v>
      </c>
      <c r="E5947" t="s">
        <v>423</v>
      </c>
      <c r="F5947" s="35">
        <v>0.67896177879838371</v>
      </c>
    </row>
    <row r="5948" spans="1:6" x14ac:dyDescent="0.25">
      <c r="A5948">
        <v>900205547</v>
      </c>
      <c r="B5948" t="s">
        <v>233</v>
      </c>
      <c r="C5948">
        <v>42369</v>
      </c>
      <c r="D5948">
        <v>2015</v>
      </c>
      <c r="E5948" t="s">
        <v>423</v>
      </c>
      <c r="F5948" s="35">
        <v>1.9199810087286804</v>
      </c>
    </row>
    <row r="5949" spans="1:6" x14ac:dyDescent="0.25">
      <c r="A5949">
        <v>900205547</v>
      </c>
      <c r="B5949" t="s">
        <v>233</v>
      </c>
      <c r="C5949">
        <v>43100</v>
      </c>
      <c r="D5949">
        <v>2017</v>
      </c>
      <c r="E5949" t="s">
        <v>423</v>
      </c>
      <c r="F5949" s="35">
        <v>2.3773050697355851</v>
      </c>
    </row>
    <row r="5950" spans="1:6" x14ac:dyDescent="0.25">
      <c r="A5950">
        <v>900206480</v>
      </c>
      <c r="B5950" t="s">
        <v>306</v>
      </c>
      <c r="C5950">
        <v>42735</v>
      </c>
      <c r="D5950">
        <v>2016</v>
      </c>
      <c r="E5950" t="s">
        <v>423</v>
      </c>
      <c r="F5950" s="35">
        <v>1.0737848817033091</v>
      </c>
    </row>
    <row r="5951" spans="1:6" x14ac:dyDescent="0.25">
      <c r="A5951">
        <v>900206480</v>
      </c>
      <c r="B5951" t="s">
        <v>306</v>
      </c>
      <c r="C5951">
        <v>43100</v>
      </c>
      <c r="D5951">
        <v>2017</v>
      </c>
      <c r="E5951" t="s">
        <v>423</v>
      </c>
      <c r="F5951" s="35">
        <v>1.1551462120491365</v>
      </c>
    </row>
    <row r="5952" spans="1:6" x14ac:dyDescent="0.25">
      <c r="A5952">
        <v>900206483</v>
      </c>
      <c r="B5952" t="s">
        <v>307</v>
      </c>
      <c r="C5952">
        <v>42735</v>
      </c>
      <c r="D5952">
        <v>2016</v>
      </c>
      <c r="E5952" t="s">
        <v>423</v>
      </c>
      <c r="F5952" s="35">
        <v>0.49936195349436369</v>
      </c>
    </row>
    <row r="5953" spans="1:6" x14ac:dyDescent="0.25">
      <c r="A5953">
        <v>900206483</v>
      </c>
      <c r="B5953" t="s">
        <v>307</v>
      </c>
      <c r="C5953">
        <v>43100</v>
      </c>
      <c r="D5953">
        <v>2017</v>
      </c>
      <c r="E5953" t="s">
        <v>423</v>
      </c>
      <c r="F5953" s="35">
        <v>0.73980299156025742</v>
      </c>
    </row>
    <row r="5954" spans="1:6" x14ac:dyDescent="0.25">
      <c r="A5954">
        <v>900315057</v>
      </c>
      <c r="B5954" t="s">
        <v>385</v>
      </c>
      <c r="C5954">
        <v>42735</v>
      </c>
      <c r="D5954">
        <v>2016</v>
      </c>
      <c r="E5954" t="s">
        <v>423</v>
      </c>
      <c r="F5954" s="35">
        <v>0.39170439941723245</v>
      </c>
    </row>
    <row r="5955" spans="1:6" x14ac:dyDescent="0.25">
      <c r="A5955">
        <v>900315057</v>
      </c>
      <c r="B5955" t="s">
        <v>385</v>
      </c>
      <c r="C5955">
        <v>43100</v>
      </c>
      <c r="D5955">
        <v>2017</v>
      </c>
      <c r="E5955" t="s">
        <v>423</v>
      </c>
      <c r="F5955" s="35">
        <v>0.41144433785085893</v>
      </c>
    </row>
    <row r="5956" spans="1:6" x14ac:dyDescent="0.25">
      <c r="A5956">
        <v>900378893</v>
      </c>
      <c r="B5956" t="s">
        <v>386</v>
      </c>
      <c r="C5956">
        <v>42735</v>
      </c>
      <c r="D5956">
        <v>2016</v>
      </c>
      <c r="E5956" t="s">
        <v>423</v>
      </c>
      <c r="F5956" s="35">
        <v>0.36953795596795663</v>
      </c>
    </row>
    <row r="5957" spans="1:6" x14ac:dyDescent="0.25">
      <c r="A5957">
        <v>900378893</v>
      </c>
      <c r="B5957" t="s">
        <v>386</v>
      </c>
      <c r="C5957">
        <v>42369</v>
      </c>
      <c r="D5957">
        <v>2015</v>
      </c>
      <c r="E5957" t="s">
        <v>423</v>
      </c>
      <c r="F5957" s="35">
        <v>0.52503499626918437</v>
      </c>
    </row>
    <row r="5958" spans="1:6" x14ac:dyDescent="0.25">
      <c r="A5958">
        <v>900378893</v>
      </c>
      <c r="B5958" t="s">
        <v>386</v>
      </c>
      <c r="C5958">
        <v>43100</v>
      </c>
      <c r="D5958">
        <v>2017</v>
      </c>
      <c r="E5958" t="s">
        <v>423</v>
      </c>
      <c r="F5958" s="35">
        <v>0.43066334655985938</v>
      </c>
    </row>
    <row r="5959" spans="1:6" x14ac:dyDescent="0.25">
      <c r="A5959">
        <v>900390238</v>
      </c>
      <c r="B5959" t="s">
        <v>177</v>
      </c>
      <c r="C5959">
        <v>42369</v>
      </c>
      <c r="D5959">
        <v>2015</v>
      </c>
      <c r="E5959" t="s">
        <v>423</v>
      </c>
      <c r="F5959" s="35">
        <v>449.30368445599305</v>
      </c>
    </row>
    <row r="5960" spans="1:6" x14ac:dyDescent="0.25">
      <c r="A5960">
        <v>900390238</v>
      </c>
      <c r="B5960" t="s">
        <v>177</v>
      </c>
      <c r="C5960">
        <v>42185</v>
      </c>
      <c r="D5960">
        <v>2015</v>
      </c>
      <c r="E5960" t="s">
        <v>423</v>
      </c>
      <c r="F5960" s="35">
        <v>524.2581487571332</v>
      </c>
    </row>
    <row r="5961" spans="1:6" x14ac:dyDescent="0.25">
      <c r="A5961">
        <v>900390238</v>
      </c>
      <c r="B5961" t="s">
        <v>177</v>
      </c>
      <c r="C5961">
        <v>43100</v>
      </c>
      <c r="D5961">
        <v>2017</v>
      </c>
      <c r="E5961" t="s">
        <v>423</v>
      </c>
      <c r="F5961" s="35">
        <v>2897.7771179730798</v>
      </c>
    </row>
    <row r="5962" spans="1:6" x14ac:dyDescent="0.25">
      <c r="A5962">
        <v>900413588</v>
      </c>
      <c r="B5962" t="s">
        <v>37</v>
      </c>
      <c r="C5962">
        <v>42735</v>
      </c>
      <c r="D5962">
        <v>2016</v>
      </c>
      <c r="E5962" t="s">
        <v>423</v>
      </c>
      <c r="F5962" s="35">
        <v>1.88700667305485</v>
      </c>
    </row>
    <row r="5963" spans="1:6" x14ac:dyDescent="0.25">
      <c r="A5963">
        <v>900413588</v>
      </c>
      <c r="B5963" t="s">
        <v>37</v>
      </c>
      <c r="C5963">
        <v>43100</v>
      </c>
      <c r="D5963">
        <v>2017</v>
      </c>
      <c r="E5963" t="s">
        <v>423</v>
      </c>
      <c r="F5963" s="35">
        <v>2.1626186066219275</v>
      </c>
    </row>
    <row r="5964" spans="1:6" x14ac:dyDescent="0.25">
      <c r="A5964">
        <v>900521357</v>
      </c>
      <c r="B5964" t="s">
        <v>175</v>
      </c>
      <c r="C5964">
        <v>42735</v>
      </c>
      <c r="D5964">
        <v>2016</v>
      </c>
      <c r="E5964" t="s">
        <v>423</v>
      </c>
      <c r="F5964" s="35">
        <v>1.5519697404735815</v>
      </c>
    </row>
    <row r="5965" spans="1:6" x14ac:dyDescent="0.25">
      <c r="A5965">
        <v>900521357</v>
      </c>
      <c r="B5965" t="s">
        <v>175</v>
      </c>
      <c r="C5965">
        <v>43100</v>
      </c>
      <c r="D5965">
        <v>2017</v>
      </c>
      <c r="E5965" t="s">
        <v>423</v>
      </c>
      <c r="F5965" s="35">
        <v>8.8406892777365851</v>
      </c>
    </row>
    <row r="5966" spans="1:6" x14ac:dyDescent="0.25">
      <c r="A5966">
        <v>900668954</v>
      </c>
      <c r="B5966" t="s">
        <v>387</v>
      </c>
      <c r="C5966">
        <v>42735</v>
      </c>
      <c r="D5966">
        <v>2016</v>
      </c>
      <c r="E5966" t="s">
        <v>423</v>
      </c>
      <c r="F5966" s="35">
        <v>0</v>
      </c>
    </row>
    <row r="5967" spans="1:6" x14ac:dyDescent="0.25">
      <c r="A5967">
        <v>900749166</v>
      </c>
      <c r="B5967" t="s">
        <v>182</v>
      </c>
      <c r="C5967">
        <v>42735</v>
      </c>
      <c r="D5967">
        <v>2016</v>
      </c>
      <c r="E5967" t="s">
        <v>423</v>
      </c>
      <c r="F5967" s="35">
        <v>1.1647208452913924</v>
      </c>
    </row>
    <row r="5968" spans="1:6" x14ac:dyDescent="0.25">
      <c r="A5968">
        <v>900749166</v>
      </c>
      <c r="B5968" t="s">
        <v>182</v>
      </c>
      <c r="C5968">
        <v>43100</v>
      </c>
      <c r="D5968">
        <v>2017</v>
      </c>
      <c r="E5968" t="s">
        <v>423</v>
      </c>
      <c r="F5968" s="35">
        <v>1.0342959278895352</v>
      </c>
    </row>
    <row r="5969" spans="1:6" x14ac:dyDescent="0.25">
      <c r="A5969">
        <v>900797732</v>
      </c>
      <c r="B5969" t="s">
        <v>181</v>
      </c>
      <c r="C5969">
        <v>42735</v>
      </c>
      <c r="D5969">
        <v>2016</v>
      </c>
      <c r="E5969" t="s">
        <v>423</v>
      </c>
      <c r="F5969" s="35">
        <v>1.8814252520503891</v>
      </c>
    </row>
    <row r="5970" spans="1:6" x14ac:dyDescent="0.25">
      <c r="A5970">
        <v>900797732</v>
      </c>
      <c r="B5970" t="s">
        <v>181</v>
      </c>
      <c r="C5970">
        <v>42369</v>
      </c>
      <c r="D5970">
        <v>2015</v>
      </c>
      <c r="E5970" t="s">
        <v>423</v>
      </c>
      <c r="F5970" s="35">
        <v>0.97302115308888626</v>
      </c>
    </row>
    <row r="5971" spans="1:6" x14ac:dyDescent="0.25">
      <c r="A5971">
        <v>900797732</v>
      </c>
      <c r="B5971" t="s">
        <v>181</v>
      </c>
      <c r="C5971">
        <v>43100</v>
      </c>
      <c r="D5971">
        <v>2017</v>
      </c>
      <c r="E5971" t="s">
        <v>423</v>
      </c>
      <c r="F5971" s="35">
        <v>67.763784964192809</v>
      </c>
    </row>
    <row r="5972" spans="1:6" x14ac:dyDescent="0.25">
      <c r="A5972">
        <v>900818642</v>
      </c>
      <c r="B5972" t="s">
        <v>169</v>
      </c>
      <c r="C5972">
        <v>42735</v>
      </c>
      <c r="D5972">
        <v>2016</v>
      </c>
      <c r="E5972" t="s">
        <v>423</v>
      </c>
      <c r="F5972" s="35">
        <v>0.37854721273932546</v>
      </c>
    </row>
    <row r="5973" spans="1:6" x14ac:dyDescent="0.25">
      <c r="A5973">
        <v>900818642</v>
      </c>
      <c r="B5973" t="s">
        <v>169</v>
      </c>
      <c r="C5973">
        <v>43100</v>
      </c>
      <c r="D5973">
        <v>2017</v>
      </c>
      <c r="E5973" t="s">
        <v>423</v>
      </c>
      <c r="F5973" s="35">
        <v>0.2704386851001056</v>
      </c>
    </row>
    <row r="5974" spans="1:6" x14ac:dyDescent="0.25">
      <c r="A5974">
        <v>800014246</v>
      </c>
      <c r="B5974" t="s">
        <v>332</v>
      </c>
      <c r="C5974">
        <v>42735</v>
      </c>
      <c r="D5974">
        <v>2016</v>
      </c>
      <c r="E5974" t="s">
        <v>429</v>
      </c>
      <c r="F5974" s="35">
        <v>0.69857334689609796</v>
      </c>
    </row>
    <row r="5975" spans="1:6" x14ac:dyDescent="0.25">
      <c r="A5975">
        <v>800014246</v>
      </c>
      <c r="B5975" t="s">
        <v>332</v>
      </c>
      <c r="C5975">
        <v>43100</v>
      </c>
      <c r="D5975">
        <v>2017</v>
      </c>
      <c r="E5975" t="s">
        <v>429</v>
      </c>
      <c r="F5975" s="35">
        <v>0.71784374229083159</v>
      </c>
    </row>
    <row r="5976" spans="1:6" x14ac:dyDescent="0.25">
      <c r="A5976">
        <v>800028455</v>
      </c>
      <c r="B5976" t="s">
        <v>0</v>
      </c>
      <c r="C5976">
        <v>42735</v>
      </c>
      <c r="D5976">
        <v>2016</v>
      </c>
      <c r="E5976" t="s">
        <v>429</v>
      </c>
      <c r="F5976" s="35">
        <v>0.53303846816410771</v>
      </c>
    </row>
    <row r="5977" spans="1:6" x14ac:dyDescent="0.25">
      <c r="A5977">
        <v>800093117</v>
      </c>
      <c r="B5977" t="s">
        <v>334</v>
      </c>
      <c r="C5977">
        <v>42735</v>
      </c>
      <c r="D5977">
        <v>2016</v>
      </c>
      <c r="E5977" t="s">
        <v>429</v>
      </c>
      <c r="F5977" s="35">
        <v>0.66877799727141329</v>
      </c>
    </row>
    <row r="5978" spans="1:6" x14ac:dyDescent="0.25">
      <c r="A5978">
        <v>800093117</v>
      </c>
      <c r="B5978" t="s">
        <v>334</v>
      </c>
      <c r="C5978">
        <v>43100</v>
      </c>
      <c r="D5978">
        <v>2017</v>
      </c>
      <c r="E5978" t="s">
        <v>429</v>
      </c>
      <c r="F5978" s="35">
        <v>0.66059518716233989</v>
      </c>
    </row>
    <row r="5979" spans="1:6" x14ac:dyDescent="0.25">
      <c r="A5979">
        <v>800094968</v>
      </c>
      <c r="B5979" t="s">
        <v>336</v>
      </c>
      <c r="C5979">
        <v>42735</v>
      </c>
      <c r="D5979">
        <v>2016</v>
      </c>
      <c r="E5979" t="s">
        <v>429</v>
      </c>
      <c r="F5979" s="35">
        <v>0.66725991428079656</v>
      </c>
    </row>
    <row r="5980" spans="1:6" x14ac:dyDescent="0.25">
      <c r="A5980">
        <v>800094968</v>
      </c>
      <c r="B5980" t="s">
        <v>336</v>
      </c>
      <c r="C5980">
        <v>43100</v>
      </c>
      <c r="D5980">
        <v>2017</v>
      </c>
      <c r="E5980" t="s">
        <v>429</v>
      </c>
      <c r="F5980" s="35">
        <v>0.66236191263873223</v>
      </c>
    </row>
    <row r="5981" spans="1:6" x14ac:dyDescent="0.25">
      <c r="A5981">
        <v>800095951</v>
      </c>
      <c r="B5981" t="s">
        <v>338</v>
      </c>
      <c r="C5981">
        <v>42735</v>
      </c>
      <c r="D5981">
        <v>2016</v>
      </c>
      <c r="E5981" t="s">
        <v>429</v>
      </c>
      <c r="F5981" s="35">
        <v>0.44324406464530891</v>
      </c>
    </row>
    <row r="5982" spans="1:6" x14ac:dyDescent="0.25">
      <c r="A5982">
        <v>800095951</v>
      </c>
      <c r="B5982" t="s">
        <v>338</v>
      </c>
      <c r="C5982">
        <v>43100</v>
      </c>
      <c r="D5982">
        <v>2017</v>
      </c>
      <c r="E5982" t="s">
        <v>429</v>
      </c>
      <c r="F5982" s="35">
        <v>0.54109466473986167</v>
      </c>
    </row>
    <row r="5983" spans="1:6" x14ac:dyDescent="0.25">
      <c r="A5983">
        <v>800140959</v>
      </c>
      <c r="B5983" t="s">
        <v>340</v>
      </c>
      <c r="C5983">
        <v>42735</v>
      </c>
      <c r="D5983">
        <v>2016</v>
      </c>
      <c r="E5983" t="s">
        <v>429</v>
      </c>
      <c r="F5983" s="35">
        <v>0.87598829006563217</v>
      </c>
    </row>
    <row r="5984" spans="1:6" x14ac:dyDescent="0.25">
      <c r="A5984">
        <v>800140959</v>
      </c>
      <c r="B5984" t="s">
        <v>340</v>
      </c>
      <c r="C5984">
        <v>43100</v>
      </c>
      <c r="D5984">
        <v>2017</v>
      </c>
      <c r="E5984" t="s">
        <v>429</v>
      </c>
      <c r="F5984" s="35">
        <v>0.79132199093454636</v>
      </c>
    </row>
    <row r="5985" spans="1:6" x14ac:dyDescent="0.25">
      <c r="A5985">
        <v>800173155</v>
      </c>
      <c r="B5985" t="s">
        <v>341</v>
      </c>
      <c r="C5985">
        <v>42735</v>
      </c>
      <c r="D5985">
        <v>2016</v>
      </c>
      <c r="E5985" t="s">
        <v>429</v>
      </c>
      <c r="F5985" s="35">
        <v>0.7041128084750391</v>
      </c>
    </row>
    <row r="5986" spans="1:6" x14ac:dyDescent="0.25">
      <c r="A5986">
        <v>800173155</v>
      </c>
      <c r="B5986" t="s">
        <v>341</v>
      </c>
      <c r="C5986">
        <v>42369</v>
      </c>
      <c r="D5986">
        <v>2015</v>
      </c>
      <c r="E5986" t="s">
        <v>429</v>
      </c>
      <c r="F5986" s="35">
        <v>0.69942368770876429</v>
      </c>
    </row>
    <row r="5987" spans="1:6" x14ac:dyDescent="0.25">
      <c r="A5987">
        <v>800173155</v>
      </c>
      <c r="B5987" t="s">
        <v>341</v>
      </c>
      <c r="C5987">
        <v>43100</v>
      </c>
      <c r="D5987">
        <v>2017</v>
      </c>
      <c r="E5987" t="s">
        <v>429</v>
      </c>
      <c r="F5987" s="35">
        <v>0.72769969834947479</v>
      </c>
    </row>
    <row r="5988" spans="1:6" x14ac:dyDescent="0.25">
      <c r="A5988">
        <v>800182330</v>
      </c>
      <c r="B5988" t="s">
        <v>342</v>
      </c>
      <c r="C5988">
        <v>42735</v>
      </c>
      <c r="D5988">
        <v>2016</v>
      </c>
      <c r="E5988" t="s">
        <v>429</v>
      </c>
      <c r="F5988" s="35">
        <v>0.51800003286029517</v>
      </c>
    </row>
    <row r="5989" spans="1:6" x14ac:dyDescent="0.25">
      <c r="A5989">
        <v>800182330</v>
      </c>
      <c r="B5989" t="s">
        <v>342</v>
      </c>
      <c r="C5989">
        <v>43100</v>
      </c>
      <c r="D5989">
        <v>2017</v>
      </c>
      <c r="E5989" t="s">
        <v>429</v>
      </c>
      <c r="F5989" s="35">
        <v>0.56002428370172286</v>
      </c>
    </row>
    <row r="5990" spans="1:6" x14ac:dyDescent="0.25">
      <c r="A5990">
        <v>800185295</v>
      </c>
      <c r="B5990" t="s">
        <v>344</v>
      </c>
      <c r="C5990">
        <v>42735</v>
      </c>
      <c r="D5990">
        <v>2016</v>
      </c>
      <c r="E5990" t="s">
        <v>429</v>
      </c>
      <c r="F5990" s="35">
        <v>0.76715996874192505</v>
      </c>
    </row>
    <row r="5991" spans="1:6" x14ac:dyDescent="0.25">
      <c r="A5991">
        <v>800185295</v>
      </c>
      <c r="B5991" t="s">
        <v>344</v>
      </c>
      <c r="C5991">
        <v>42369</v>
      </c>
      <c r="D5991">
        <v>2015</v>
      </c>
      <c r="E5991" t="s">
        <v>429</v>
      </c>
      <c r="F5991" s="35">
        <v>0.86893793532385866</v>
      </c>
    </row>
    <row r="5992" spans="1:6" x14ac:dyDescent="0.25">
      <c r="A5992">
        <v>800185295</v>
      </c>
      <c r="B5992" t="s">
        <v>344</v>
      </c>
      <c r="C5992">
        <v>43100</v>
      </c>
      <c r="D5992">
        <v>2017</v>
      </c>
      <c r="E5992" t="s">
        <v>429</v>
      </c>
      <c r="F5992" s="35">
        <v>0.76018590005125475</v>
      </c>
    </row>
    <row r="5993" spans="1:6" x14ac:dyDescent="0.25">
      <c r="A5993">
        <v>800200598</v>
      </c>
      <c r="B5993" t="s">
        <v>345</v>
      </c>
      <c r="C5993">
        <v>42735</v>
      </c>
      <c r="D5993">
        <v>2016</v>
      </c>
      <c r="E5993" t="s">
        <v>429</v>
      </c>
      <c r="F5993" s="35">
        <v>0.81498564402331297</v>
      </c>
    </row>
    <row r="5994" spans="1:6" x14ac:dyDescent="0.25">
      <c r="A5994">
        <v>800200598</v>
      </c>
      <c r="B5994" t="s">
        <v>345</v>
      </c>
      <c r="C5994">
        <v>43100</v>
      </c>
      <c r="D5994">
        <v>2017</v>
      </c>
      <c r="E5994" t="s">
        <v>429</v>
      </c>
      <c r="F5994" s="35">
        <v>0.82561233322116834</v>
      </c>
    </row>
    <row r="5995" spans="1:6" x14ac:dyDescent="0.25">
      <c r="A5995">
        <v>800208146</v>
      </c>
      <c r="B5995" t="s">
        <v>346</v>
      </c>
      <c r="C5995">
        <v>42735</v>
      </c>
      <c r="D5995">
        <v>2016</v>
      </c>
      <c r="E5995" t="s">
        <v>429</v>
      </c>
      <c r="F5995" s="35">
        <v>0.82681125577820724</v>
      </c>
    </row>
    <row r="5996" spans="1:6" x14ac:dyDescent="0.25">
      <c r="A5996">
        <v>800208146</v>
      </c>
      <c r="B5996" t="s">
        <v>346</v>
      </c>
      <c r="C5996">
        <v>43100</v>
      </c>
      <c r="D5996">
        <v>2017</v>
      </c>
      <c r="E5996" t="s">
        <v>429</v>
      </c>
      <c r="F5996" s="35">
        <v>0.76876018668889556</v>
      </c>
    </row>
    <row r="5997" spans="1:6" x14ac:dyDescent="0.25">
      <c r="A5997">
        <v>800233881</v>
      </c>
      <c r="B5997" t="s">
        <v>161</v>
      </c>
      <c r="C5997">
        <v>42735</v>
      </c>
      <c r="D5997">
        <v>2016</v>
      </c>
      <c r="E5997" t="s">
        <v>429</v>
      </c>
      <c r="F5997" s="35">
        <v>0.66254063037489186</v>
      </c>
    </row>
    <row r="5998" spans="1:6" x14ac:dyDescent="0.25">
      <c r="A5998">
        <v>800233881</v>
      </c>
      <c r="B5998" t="s">
        <v>161</v>
      </c>
      <c r="C5998">
        <v>43100</v>
      </c>
      <c r="D5998">
        <v>2017</v>
      </c>
      <c r="E5998" t="s">
        <v>429</v>
      </c>
      <c r="F5998" s="35">
        <v>0.67597063650315459</v>
      </c>
    </row>
    <row r="5999" spans="1:6" x14ac:dyDescent="0.25">
      <c r="A5999">
        <v>800240724</v>
      </c>
      <c r="B5999" t="s">
        <v>348</v>
      </c>
      <c r="C5999">
        <v>42735</v>
      </c>
      <c r="D5999">
        <v>2016</v>
      </c>
      <c r="E5999" t="s">
        <v>429</v>
      </c>
      <c r="F5999" s="35">
        <v>0.89500469612844513</v>
      </c>
    </row>
    <row r="6000" spans="1:6" x14ac:dyDescent="0.25">
      <c r="A6000">
        <v>800240724</v>
      </c>
      <c r="B6000" t="s">
        <v>348</v>
      </c>
      <c r="C6000">
        <v>43100</v>
      </c>
      <c r="D6000">
        <v>2017</v>
      </c>
      <c r="E6000" t="s">
        <v>429</v>
      </c>
      <c r="F6000" s="35">
        <v>0.88037119960075538</v>
      </c>
    </row>
    <row r="6001" spans="1:6" x14ac:dyDescent="0.25">
      <c r="A6001">
        <v>811032292</v>
      </c>
      <c r="B6001" t="s">
        <v>349</v>
      </c>
      <c r="C6001">
        <v>42735</v>
      </c>
      <c r="D6001">
        <v>2016</v>
      </c>
      <c r="E6001" t="s">
        <v>429</v>
      </c>
      <c r="F6001" s="35">
        <v>0.90371397537580866</v>
      </c>
    </row>
    <row r="6002" spans="1:6" x14ac:dyDescent="0.25">
      <c r="A6002">
        <v>811032292</v>
      </c>
      <c r="B6002" t="s">
        <v>349</v>
      </c>
      <c r="C6002">
        <v>43100</v>
      </c>
      <c r="D6002">
        <v>2017</v>
      </c>
      <c r="E6002" t="s">
        <v>429</v>
      </c>
      <c r="F6002" s="35">
        <v>0.90950229659934778</v>
      </c>
    </row>
    <row r="6003" spans="1:6" x14ac:dyDescent="0.25">
      <c r="A6003">
        <v>830023542</v>
      </c>
      <c r="B6003" t="s">
        <v>146</v>
      </c>
      <c r="C6003">
        <v>42735</v>
      </c>
      <c r="D6003">
        <v>2016</v>
      </c>
      <c r="E6003" t="s">
        <v>429</v>
      </c>
      <c r="F6003" s="35">
        <v>0.74068922963895156</v>
      </c>
    </row>
    <row r="6004" spans="1:6" x14ac:dyDescent="0.25">
      <c r="A6004">
        <v>830023542</v>
      </c>
      <c r="B6004" t="s">
        <v>146</v>
      </c>
      <c r="C6004">
        <v>42369</v>
      </c>
      <c r="D6004">
        <v>2015</v>
      </c>
      <c r="E6004" t="s">
        <v>429</v>
      </c>
      <c r="F6004" s="35">
        <v>0.79387803730987228</v>
      </c>
    </row>
    <row r="6005" spans="1:6" x14ac:dyDescent="0.25">
      <c r="A6005">
        <v>830023542</v>
      </c>
      <c r="B6005" t="s">
        <v>146</v>
      </c>
      <c r="C6005">
        <v>43100</v>
      </c>
      <c r="D6005">
        <v>2017</v>
      </c>
      <c r="E6005" t="s">
        <v>429</v>
      </c>
      <c r="F6005" s="35">
        <v>0.68173825191284942</v>
      </c>
    </row>
    <row r="6006" spans="1:6" x14ac:dyDescent="0.25">
      <c r="A6006">
        <v>830058272</v>
      </c>
      <c r="B6006" t="s">
        <v>352</v>
      </c>
      <c r="C6006">
        <v>42735</v>
      </c>
      <c r="D6006">
        <v>2016</v>
      </c>
      <c r="E6006" t="s">
        <v>429</v>
      </c>
      <c r="F6006" s="35">
        <v>0.75943181668738036</v>
      </c>
    </row>
    <row r="6007" spans="1:6" x14ac:dyDescent="0.25">
      <c r="A6007">
        <v>830058272</v>
      </c>
      <c r="B6007" t="s">
        <v>352</v>
      </c>
      <c r="C6007">
        <v>42369</v>
      </c>
      <c r="D6007">
        <v>2015</v>
      </c>
      <c r="E6007" t="s">
        <v>429</v>
      </c>
      <c r="F6007" s="35">
        <v>0.65292692897430182</v>
      </c>
    </row>
    <row r="6008" spans="1:6" x14ac:dyDescent="0.25">
      <c r="A6008">
        <v>830058272</v>
      </c>
      <c r="B6008" t="s">
        <v>352</v>
      </c>
      <c r="C6008">
        <v>43100</v>
      </c>
      <c r="D6008">
        <v>2017</v>
      </c>
      <c r="E6008" t="s">
        <v>429</v>
      </c>
      <c r="F6008" s="35">
        <v>0.81417429721305357</v>
      </c>
    </row>
    <row r="6009" spans="1:6" x14ac:dyDescent="0.25">
      <c r="A6009">
        <v>830094920</v>
      </c>
      <c r="B6009" t="s">
        <v>350</v>
      </c>
      <c r="C6009">
        <v>42735</v>
      </c>
      <c r="D6009">
        <v>2016</v>
      </c>
      <c r="E6009" t="s">
        <v>429</v>
      </c>
      <c r="F6009" s="35">
        <v>0.30820058652594862</v>
      </c>
    </row>
    <row r="6010" spans="1:6" x14ac:dyDescent="0.25">
      <c r="A6010">
        <v>830094920</v>
      </c>
      <c r="B6010" t="s">
        <v>350</v>
      </c>
      <c r="C6010">
        <v>43100</v>
      </c>
      <c r="D6010">
        <v>2017</v>
      </c>
      <c r="E6010" t="s">
        <v>429</v>
      </c>
      <c r="F6010" s="35">
        <v>0.29384512635597465</v>
      </c>
    </row>
    <row r="6011" spans="1:6" x14ac:dyDescent="0.25">
      <c r="A6011">
        <v>830097620</v>
      </c>
      <c r="B6011" t="s">
        <v>290</v>
      </c>
      <c r="C6011">
        <v>42735</v>
      </c>
      <c r="D6011">
        <v>2016</v>
      </c>
      <c r="E6011" t="s">
        <v>429</v>
      </c>
      <c r="F6011" s="35">
        <v>0.992562479780836</v>
      </c>
    </row>
    <row r="6012" spans="1:6" x14ac:dyDescent="0.25">
      <c r="A6012">
        <v>830097620</v>
      </c>
      <c r="B6012" t="s">
        <v>290</v>
      </c>
      <c r="C6012">
        <v>43100</v>
      </c>
      <c r="D6012">
        <v>2017</v>
      </c>
      <c r="E6012" t="s">
        <v>429</v>
      </c>
      <c r="F6012" s="35">
        <v>0.70275936402483019</v>
      </c>
    </row>
    <row r="6013" spans="1:6" x14ac:dyDescent="0.25">
      <c r="A6013">
        <v>830116629</v>
      </c>
      <c r="B6013" t="s">
        <v>354</v>
      </c>
      <c r="C6013">
        <v>42735</v>
      </c>
      <c r="D6013">
        <v>2016</v>
      </c>
      <c r="E6013" t="s">
        <v>429</v>
      </c>
      <c r="F6013" s="35">
        <v>0.8332352975695787</v>
      </c>
    </row>
    <row r="6014" spans="1:6" x14ac:dyDescent="0.25">
      <c r="A6014">
        <v>830116629</v>
      </c>
      <c r="B6014" t="s">
        <v>354</v>
      </c>
      <c r="C6014">
        <v>43100</v>
      </c>
      <c r="D6014">
        <v>2017</v>
      </c>
      <c r="E6014" t="s">
        <v>429</v>
      </c>
      <c r="F6014" s="35">
        <v>0.80563845520485011</v>
      </c>
    </row>
    <row r="6015" spans="1:6" x14ac:dyDescent="0.25">
      <c r="A6015">
        <v>830124992</v>
      </c>
      <c r="B6015" t="s">
        <v>357</v>
      </c>
      <c r="C6015">
        <v>42735</v>
      </c>
      <c r="D6015">
        <v>2016</v>
      </c>
      <c r="E6015" t="s">
        <v>429</v>
      </c>
      <c r="F6015" s="35">
        <v>6.232188307962299E-2</v>
      </c>
    </row>
    <row r="6016" spans="1:6" x14ac:dyDescent="0.25">
      <c r="A6016">
        <v>830124992</v>
      </c>
      <c r="B6016" t="s">
        <v>357</v>
      </c>
      <c r="C6016">
        <v>42369</v>
      </c>
      <c r="D6016">
        <v>2015</v>
      </c>
      <c r="E6016" t="s">
        <v>429</v>
      </c>
      <c r="F6016" s="35">
        <v>0.14844236920171439</v>
      </c>
    </row>
    <row r="6017" spans="1:6" x14ac:dyDescent="0.25">
      <c r="A6017">
        <v>830124992</v>
      </c>
      <c r="B6017" t="s">
        <v>357</v>
      </c>
      <c r="C6017">
        <v>43100</v>
      </c>
      <c r="D6017">
        <v>2017</v>
      </c>
      <c r="E6017" t="s">
        <v>429</v>
      </c>
      <c r="F6017" s="35">
        <v>3.2177192946868077E-2</v>
      </c>
    </row>
    <row r="6018" spans="1:6" x14ac:dyDescent="0.25">
      <c r="A6018">
        <v>860000656</v>
      </c>
      <c r="B6018" t="s">
        <v>221</v>
      </c>
      <c r="C6018">
        <v>42735</v>
      </c>
      <c r="D6018">
        <v>2016</v>
      </c>
      <c r="E6018" t="s">
        <v>429</v>
      </c>
      <c r="F6018" s="35">
        <v>0.52600865936080299</v>
      </c>
    </row>
    <row r="6019" spans="1:6" x14ac:dyDescent="0.25">
      <c r="A6019">
        <v>860000656</v>
      </c>
      <c r="B6019" t="s">
        <v>221</v>
      </c>
      <c r="C6019">
        <v>42369</v>
      </c>
      <c r="D6019">
        <v>2015</v>
      </c>
      <c r="E6019" t="s">
        <v>429</v>
      </c>
      <c r="F6019" s="35">
        <v>0.63535428206585298</v>
      </c>
    </row>
    <row r="6020" spans="1:6" x14ac:dyDescent="0.25">
      <c r="A6020">
        <v>860000656</v>
      </c>
      <c r="B6020" t="s">
        <v>221</v>
      </c>
      <c r="C6020">
        <v>43100</v>
      </c>
      <c r="D6020">
        <v>2017</v>
      </c>
      <c r="E6020" t="s">
        <v>429</v>
      </c>
      <c r="F6020" s="35">
        <v>0.55952238298624046</v>
      </c>
    </row>
    <row r="6021" spans="1:6" x14ac:dyDescent="0.25">
      <c r="A6021">
        <v>860001986</v>
      </c>
      <c r="B6021" t="s">
        <v>293</v>
      </c>
      <c r="C6021">
        <v>42735</v>
      </c>
      <c r="D6021">
        <v>2016</v>
      </c>
      <c r="E6021" t="s">
        <v>429</v>
      </c>
      <c r="F6021" s="35">
        <v>0.69294707079637863</v>
      </c>
    </row>
    <row r="6022" spans="1:6" x14ac:dyDescent="0.25">
      <c r="A6022">
        <v>860001986</v>
      </c>
      <c r="B6022" t="s">
        <v>293</v>
      </c>
      <c r="C6022">
        <v>43100</v>
      </c>
      <c r="D6022">
        <v>2017</v>
      </c>
      <c r="E6022" t="s">
        <v>429</v>
      </c>
      <c r="F6022" s="35">
        <v>0.65995935582539211</v>
      </c>
    </row>
    <row r="6023" spans="1:6" x14ac:dyDescent="0.25">
      <c r="A6023">
        <v>860002837</v>
      </c>
      <c r="B6023" t="s">
        <v>227</v>
      </c>
      <c r="C6023">
        <v>42735</v>
      </c>
      <c r="D6023">
        <v>2016</v>
      </c>
      <c r="E6023" t="s">
        <v>429</v>
      </c>
      <c r="F6023" s="35">
        <v>0.74432918643530666</v>
      </c>
    </row>
    <row r="6024" spans="1:6" x14ac:dyDescent="0.25">
      <c r="A6024">
        <v>860002837</v>
      </c>
      <c r="B6024" t="s">
        <v>227</v>
      </c>
      <c r="C6024">
        <v>42369</v>
      </c>
      <c r="D6024">
        <v>2015</v>
      </c>
      <c r="E6024" t="s">
        <v>429</v>
      </c>
      <c r="F6024" s="35">
        <v>0.63195877838529368</v>
      </c>
    </row>
    <row r="6025" spans="1:6" x14ac:dyDescent="0.25">
      <c r="A6025">
        <v>860002837</v>
      </c>
      <c r="B6025" t="s">
        <v>227</v>
      </c>
      <c r="C6025">
        <v>43100</v>
      </c>
      <c r="D6025">
        <v>2017</v>
      </c>
      <c r="E6025" t="s">
        <v>429</v>
      </c>
      <c r="F6025" s="35">
        <v>0.71253301628764465</v>
      </c>
    </row>
    <row r="6026" spans="1:6" x14ac:dyDescent="0.25">
      <c r="A6026">
        <v>860009250</v>
      </c>
      <c r="B6026" t="s">
        <v>362</v>
      </c>
      <c r="C6026">
        <v>42735</v>
      </c>
      <c r="D6026">
        <v>2016</v>
      </c>
      <c r="E6026" t="s">
        <v>429</v>
      </c>
      <c r="F6026" s="35">
        <v>0.39692418354231596</v>
      </c>
    </row>
    <row r="6027" spans="1:6" x14ac:dyDescent="0.25">
      <c r="A6027">
        <v>860009250</v>
      </c>
      <c r="B6027" t="s">
        <v>362</v>
      </c>
      <c r="C6027">
        <v>43100</v>
      </c>
      <c r="D6027">
        <v>2017</v>
      </c>
      <c r="E6027" t="s">
        <v>429</v>
      </c>
      <c r="F6027" s="35">
        <v>0.41435432141307049</v>
      </c>
    </row>
    <row r="6028" spans="1:6" x14ac:dyDescent="0.25">
      <c r="A6028">
        <v>860014285</v>
      </c>
      <c r="B6028" t="s">
        <v>356</v>
      </c>
      <c r="C6028">
        <v>42735</v>
      </c>
      <c r="D6028">
        <v>2016</v>
      </c>
      <c r="E6028" t="s">
        <v>429</v>
      </c>
      <c r="F6028" s="35">
        <v>9.7696806444371856E-2</v>
      </c>
    </row>
    <row r="6029" spans="1:6" x14ac:dyDescent="0.25">
      <c r="A6029">
        <v>860014285</v>
      </c>
      <c r="B6029" t="s">
        <v>356</v>
      </c>
      <c r="C6029">
        <v>43100</v>
      </c>
      <c r="D6029">
        <v>2017</v>
      </c>
      <c r="E6029" t="s">
        <v>429</v>
      </c>
      <c r="F6029" s="35">
        <v>0.26522640666673492</v>
      </c>
    </row>
    <row r="6030" spans="1:6" x14ac:dyDescent="0.25">
      <c r="A6030">
        <v>860031361</v>
      </c>
      <c r="B6030" t="s">
        <v>297</v>
      </c>
      <c r="C6030">
        <v>42735</v>
      </c>
      <c r="D6030">
        <v>2016</v>
      </c>
      <c r="E6030" t="s">
        <v>429</v>
      </c>
      <c r="F6030" s="35">
        <v>0.65683432838681466</v>
      </c>
    </row>
    <row r="6031" spans="1:6" x14ac:dyDescent="0.25">
      <c r="A6031">
        <v>860031361</v>
      </c>
      <c r="B6031" t="s">
        <v>297</v>
      </c>
      <c r="C6031">
        <v>43100</v>
      </c>
      <c r="D6031">
        <v>2017</v>
      </c>
      <c r="E6031" t="s">
        <v>429</v>
      </c>
      <c r="F6031" s="35">
        <v>0.70374495237408863</v>
      </c>
    </row>
    <row r="6032" spans="1:6" x14ac:dyDescent="0.25">
      <c r="A6032">
        <v>860035996</v>
      </c>
      <c r="B6032" t="s">
        <v>229</v>
      </c>
      <c r="C6032">
        <v>42735</v>
      </c>
      <c r="D6032">
        <v>2016</v>
      </c>
      <c r="E6032" t="s">
        <v>429</v>
      </c>
      <c r="F6032" s="35">
        <v>0.30397342580318049</v>
      </c>
    </row>
    <row r="6033" spans="1:6" x14ac:dyDescent="0.25">
      <c r="A6033">
        <v>860035996</v>
      </c>
      <c r="B6033" t="s">
        <v>229</v>
      </c>
      <c r="C6033">
        <v>42369</v>
      </c>
      <c r="D6033">
        <v>2015</v>
      </c>
      <c r="E6033" t="s">
        <v>429</v>
      </c>
      <c r="F6033" s="35">
        <v>0.42799986175428495</v>
      </c>
    </row>
    <row r="6034" spans="1:6" x14ac:dyDescent="0.25">
      <c r="A6034">
        <v>860035996</v>
      </c>
      <c r="B6034" t="s">
        <v>229</v>
      </c>
      <c r="C6034">
        <v>43100</v>
      </c>
      <c r="D6034">
        <v>2017</v>
      </c>
      <c r="E6034" t="s">
        <v>429</v>
      </c>
      <c r="F6034" s="35">
        <v>0.32163757117025576</v>
      </c>
    </row>
    <row r="6035" spans="1:6" x14ac:dyDescent="0.25">
      <c r="A6035">
        <v>860058070</v>
      </c>
      <c r="B6035" t="s">
        <v>364</v>
      </c>
      <c r="C6035">
        <v>42735</v>
      </c>
      <c r="D6035">
        <v>2016</v>
      </c>
      <c r="E6035" t="s">
        <v>429</v>
      </c>
      <c r="F6035" s="35">
        <v>0.63520302634599446</v>
      </c>
    </row>
    <row r="6036" spans="1:6" x14ac:dyDescent="0.25">
      <c r="A6036">
        <v>860058070</v>
      </c>
      <c r="B6036" t="s">
        <v>364</v>
      </c>
      <c r="C6036">
        <v>42369</v>
      </c>
      <c r="D6036">
        <v>2015</v>
      </c>
      <c r="E6036" t="s">
        <v>429</v>
      </c>
      <c r="F6036" s="35">
        <v>0.5648775067222469</v>
      </c>
    </row>
    <row r="6037" spans="1:6" x14ac:dyDescent="0.25">
      <c r="A6037">
        <v>860058070</v>
      </c>
      <c r="B6037" t="s">
        <v>364</v>
      </c>
      <c r="C6037">
        <v>43100</v>
      </c>
      <c r="D6037">
        <v>2017</v>
      </c>
      <c r="E6037" t="s">
        <v>429</v>
      </c>
      <c r="F6037" s="35">
        <v>0.62364901217779067</v>
      </c>
    </row>
    <row r="6038" spans="1:6" x14ac:dyDescent="0.25">
      <c r="A6038">
        <v>860059851</v>
      </c>
      <c r="B6038" t="s">
        <v>365</v>
      </c>
      <c r="C6038">
        <v>42735</v>
      </c>
      <c r="D6038">
        <v>2016</v>
      </c>
      <c r="E6038" t="s">
        <v>429</v>
      </c>
      <c r="F6038" s="35">
        <v>0.47808492536509745</v>
      </c>
    </row>
    <row r="6039" spans="1:6" x14ac:dyDescent="0.25">
      <c r="A6039">
        <v>860059851</v>
      </c>
      <c r="B6039" t="s">
        <v>365</v>
      </c>
      <c r="C6039">
        <v>42369</v>
      </c>
      <c r="D6039">
        <v>2015</v>
      </c>
      <c r="E6039" t="s">
        <v>429</v>
      </c>
      <c r="F6039" s="35">
        <v>0.68437561280854531</v>
      </c>
    </row>
    <row r="6040" spans="1:6" x14ac:dyDescent="0.25">
      <c r="A6040">
        <v>860059851</v>
      </c>
      <c r="B6040" t="s">
        <v>365</v>
      </c>
      <c r="C6040">
        <v>43100</v>
      </c>
      <c r="D6040">
        <v>2017</v>
      </c>
      <c r="E6040" t="s">
        <v>429</v>
      </c>
      <c r="F6040" s="35">
        <v>0.4613199002181429</v>
      </c>
    </row>
    <row r="6041" spans="1:6" x14ac:dyDescent="0.25">
      <c r="A6041">
        <v>860067697</v>
      </c>
      <c r="B6041" t="s">
        <v>359</v>
      </c>
      <c r="C6041">
        <v>42735</v>
      </c>
      <c r="D6041">
        <v>2016</v>
      </c>
      <c r="E6041" t="s">
        <v>429</v>
      </c>
      <c r="F6041" s="35">
        <v>0.32573380200031843</v>
      </c>
    </row>
    <row r="6042" spans="1:6" x14ac:dyDescent="0.25">
      <c r="A6042">
        <v>860067697</v>
      </c>
      <c r="B6042" t="s">
        <v>359</v>
      </c>
      <c r="C6042">
        <v>43100</v>
      </c>
      <c r="D6042">
        <v>2017</v>
      </c>
      <c r="E6042" t="s">
        <v>429</v>
      </c>
      <c r="F6042" s="35">
        <v>0.35065296448597916</v>
      </c>
    </row>
    <row r="6043" spans="1:6" x14ac:dyDescent="0.25">
      <c r="A6043">
        <v>860077099</v>
      </c>
      <c r="B6043" t="s">
        <v>371</v>
      </c>
      <c r="C6043">
        <v>42735</v>
      </c>
      <c r="D6043">
        <v>2016</v>
      </c>
      <c r="E6043" t="s">
        <v>429</v>
      </c>
      <c r="F6043" s="35">
        <v>0.56757894316612334</v>
      </c>
    </row>
    <row r="6044" spans="1:6" x14ac:dyDescent="0.25">
      <c r="A6044">
        <v>860077099</v>
      </c>
      <c r="B6044" t="s">
        <v>371</v>
      </c>
      <c r="C6044">
        <v>43100</v>
      </c>
      <c r="D6044">
        <v>2017</v>
      </c>
      <c r="E6044" t="s">
        <v>429</v>
      </c>
      <c r="F6044" s="35">
        <v>0.46061412395036422</v>
      </c>
    </row>
    <row r="6045" spans="1:6" x14ac:dyDescent="0.25">
      <c r="A6045">
        <v>860078977</v>
      </c>
      <c r="B6045" t="s">
        <v>144</v>
      </c>
      <c r="C6045">
        <v>42735</v>
      </c>
      <c r="D6045">
        <v>2016</v>
      </c>
      <c r="E6045" t="s">
        <v>429</v>
      </c>
      <c r="F6045" s="35">
        <v>0.6813338401168505</v>
      </c>
    </row>
    <row r="6046" spans="1:6" x14ac:dyDescent="0.25">
      <c r="A6046">
        <v>860354402</v>
      </c>
      <c r="B6046" t="s">
        <v>295</v>
      </c>
      <c r="C6046">
        <v>42735</v>
      </c>
      <c r="D6046">
        <v>2016</v>
      </c>
      <c r="E6046" t="s">
        <v>429</v>
      </c>
      <c r="F6046" s="35">
        <v>0.37182265691087291</v>
      </c>
    </row>
    <row r="6047" spans="1:6" x14ac:dyDescent="0.25">
      <c r="A6047">
        <v>860354402</v>
      </c>
      <c r="B6047" t="s">
        <v>295</v>
      </c>
      <c r="C6047">
        <v>43100</v>
      </c>
      <c r="D6047">
        <v>2017</v>
      </c>
      <c r="E6047" t="s">
        <v>429</v>
      </c>
      <c r="F6047" s="35">
        <v>0.69359427263378703</v>
      </c>
    </row>
    <row r="6048" spans="1:6" x14ac:dyDescent="0.25">
      <c r="A6048">
        <v>860505064</v>
      </c>
      <c r="B6048" t="s">
        <v>361</v>
      </c>
      <c r="C6048">
        <v>42735</v>
      </c>
      <c r="D6048">
        <v>2016</v>
      </c>
      <c r="E6048" t="s">
        <v>429</v>
      </c>
      <c r="F6048" s="35">
        <v>0.22211604448602967</v>
      </c>
    </row>
    <row r="6049" spans="1:6" x14ac:dyDescent="0.25">
      <c r="A6049">
        <v>860505064</v>
      </c>
      <c r="B6049" t="s">
        <v>361</v>
      </c>
      <c r="C6049">
        <v>43100</v>
      </c>
      <c r="D6049">
        <v>2017</v>
      </c>
      <c r="E6049" t="s">
        <v>429</v>
      </c>
      <c r="F6049" s="35">
        <v>0.21309165153392123</v>
      </c>
    </row>
    <row r="6050" spans="1:6" x14ac:dyDescent="0.25">
      <c r="A6050">
        <v>860510628</v>
      </c>
      <c r="B6050" t="s">
        <v>373</v>
      </c>
      <c r="C6050">
        <v>42735</v>
      </c>
      <c r="D6050">
        <v>2016</v>
      </c>
      <c r="E6050" t="s">
        <v>429</v>
      </c>
      <c r="F6050" s="35">
        <v>0.23019518266792935</v>
      </c>
    </row>
    <row r="6051" spans="1:6" x14ac:dyDescent="0.25">
      <c r="A6051">
        <v>860510628</v>
      </c>
      <c r="B6051" t="s">
        <v>373</v>
      </c>
      <c r="C6051">
        <v>42369</v>
      </c>
      <c r="D6051">
        <v>2015</v>
      </c>
      <c r="E6051" t="s">
        <v>429</v>
      </c>
      <c r="F6051" s="35">
        <v>0.14414035460650584</v>
      </c>
    </row>
    <row r="6052" spans="1:6" x14ac:dyDescent="0.25">
      <c r="A6052">
        <v>860510628</v>
      </c>
      <c r="B6052" t="s">
        <v>373</v>
      </c>
      <c r="C6052">
        <v>43100</v>
      </c>
      <c r="D6052">
        <v>2017</v>
      </c>
      <c r="E6052" t="s">
        <v>429</v>
      </c>
      <c r="F6052" s="35">
        <v>0.3906276807931745</v>
      </c>
    </row>
    <row r="6053" spans="1:6" x14ac:dyDescent="0.25">
      <c r="A6053">
        <v>860515523</v>
      </c>
      <c r="B6053" t="s">
        <v>231</v>
      </c>
      <c r="C6053">
        <v>42735</v>
      </c>
      <c r="D6053">
        <v>2016</v>
      </c>
      <c r="E6053" t="s">
        <v>429</v>
      </c>
      <c r="F6053" s="35">
        <v>0.81203502843764541</v>
      </c>
    </row>
    <row r="6054" spans="1:6" x14ac:dyDescent="0.25">
      <c r="A6054">
        <v>860515523</v>
      </c>
      <c r="B6054" t="s">
        <v>231</v>
      </c>
      <c r="C6054">
        <v>42369</v>
      </c>
      <c r="D6054">
        <v>2015</v>
      </c>
      <c r="E6054" t="s">
        <v>429</v>
      </c>
      <c r="F6054" s="35">
        <v>0.7920315899836109</v>
      </c>
    </row>
    <row r="6055" spans="1:6" x14ac:dyDescent="0.25">
      <c r="A6055">
        <v>860515523</v>
      </c>
      <c r="B6055" t="s">
        <v>231</v>
      </c>
      <c r="C6055">
        <v>43100</v>
      </c>
      <c r="D6055">
        <v>2017</v>
      </c>
      <c r="E6055" t="s">
        <v>429</v>
      </c>
      <c r="F6055" s="35">
        <v>0.89558729816897908</v>
      </c>
    </row>
    <row r="6056" spans="1:6" x14ac:dyDescent="0.25">
      <c r="A6056">
        <v>860527800</v>
      </c>
      <c r="B6056" t="s">
        <v>296</v>
      </c>
      <c r="C6056">
        <v>42735</v>
      </c>
      <c r="D6056">
        <v>2016</v>
      </c>
      <c r="E6056" t="s">
        <v>429</v>
      </c>
      <c r="F6056" s="35">
        <v>0.69455582741128541</v>
      </c>
    </row>
    <row r="6057" spans="1:6" x14ac:dyDescent="0.25">
      <c r="A6057">
        <v>860527800</v>
      </c>
      <c r="B6057" t="s">
        <v>296</v>
      </c>
      <c r="C6057">
        <v>43100</v>
      </c>
      <c r="D6057">
        <v>2017</v>
      </c>
      <c r="E6057" t="s">
        <v>429</v>
      </c>
      <c r="F6057" s="35">
        <v>0.65585657530894137</v>
      </c>
    </row>
    <row r="6058" spans="1:6" x14ac:dyDescent="0.25">
      <c r="A6058">
        <v>860532790</v>
      </c>
      <c r="B6058" t="s">
        <v>374</v>
      </c>
      <c r="C6058">
        <v>42735</v>
      </c>
      <c r="D6058">
        <v>2016</v>
      </c>
      <c r="E6058" t="s">
        <v>429</v>
      </c>
      <c r="F6058" s="35">
        <v>0.7352571800489518</v>
      </c>
    </row>
    <row r="6059" spans="1:6" x14ac:dyDescent="0.25">
      <c r="A6059">
        <v>860532790</v>
      </c>
      <c r="B6059" t="s">
        <v>374</v>
      </c>
      <c r="C6059">
        <v>43100</v>
      </c>
      <c r="D6059">
        <v>2017</v>
      </c>
      <c r="E6059" t="s">
        <v>429</v>
      </c>
      <c r="F6059" s="35">
        <v>0.67518632508983967</v>
      </c>
    </row>
    <row r="6060" spans="1:6" x14ac:dyDescent="0.25">
      <c r="A6060">
        <v>890205645</v>
      </c>
      <c r="B6060" t="s">
        <v>166</v>
      </c>
      <c r="C6060">
        <v>42735</v>
      </c>
      <c r="D6060">
        <v>2016</v>
      </c>
      <c r="E6060" t="s">
        <v>429</v>
      </c>
      <c r="F6060" s="35">
        <v>0.43572147889148471</v>
      </c>
    </row>
    <row r="6061" spans="1:6" x14ac:dyDescent="0.25">
      <c r="A6061">
        <v>890205645</v>
      </c>
      <c r="B6061" t="s">
        <v>166</v>
      </c>
      <c r="C6061">
        <v>43100</v>
      </c>
      <c r="D6061">
        <v>2017</v>
      </c>
      <c r="E6061" t="s">
        <v>429</v>
      </c>
      <c r="F6061" s="35">
        <v>0.40180472821337254</v>
      </c>
    </row>
    <row r="6062" spans="1:6" x14ac:dyDescent="0.25">
      <c r="A6062">
        <v>890312765</v>
      </c>
      <c r="B6062" t="s">
        <v>363</v>
      </c>
      <c r="C6062">
        <v>42735</v>
      </c>
      <c r="D6062">
        <v>2016</v>
      </c>
      <c r="E6062" t="s">
        <v>429</v>
      </c>
      <c r="F6062" s="35">
        <v>0.50932713448885436</v>
      </c>
    </row>
    <row r="6063" spans="1:6" x14ac:dyDescent="0.25">
      <c r="A6063">
        <v>890312765</v>
      </c>
      <c r="B6063" t="s">
        <v>363</v>
      </c>
      <c r="C6063">
        <v>43100</v>
      </c>
      <c r="D6063">
        <v>2017</v>
      </c>
      <c r="E6063" t="s">
        <v>429</v>
      </c>
      <c r="F6063" s="35">
        <v>0.47331742604649657</v>
      </c>
    </row>
    <row r="6064" spans="1:6" x14ac:dyDescent="0.25">
      <c r="A6064">
        <v>890806999</v>
      </c>
      <c r="B6064" t="s">
        <v>366</v>
      </c>
      <c r="C6064">
        <v>42735</v>
      </c>
      <c r="D6064">
        <v>2016</v>
      </c>
      <c r="E6064" t="s">
        <v>429</v>
      </c>
      <c r="F6064" s="35">
        <v>0.71681764610702214</v>
      </c>
    </row>
    <row r="6065" spans="1:6" x14ac:dyDescent="0.25">
      <c r="A6065">
        <v>890806999</v>
      </c>
      <c r="B6065" t="s">
        <v>366</v>
      </c>
      <c r="C6065">
        <v>43100</v>
      </c>
      <c r="D6065">
        <v>2017</v>
      </c>
      <c r="E6065" t="s">
        <v>429</v>
      </c>
      <c r="F6065" s="35">
        <v>0.72336056553264483</v>
      </c>
    </row>
    <row r="6066" spans="1:6" x14ac:dyDescent="0.25">
      <c r="A6066">
        <v>890903035</v>
      </c>
      <c r="B6066" t="s">
        <v>369</v>
      </c>
      <c r="C6066">
        <v>42735</v>
      </c>
      <c r="D6066">
        <v>2016</v>
      </c>
      <c r="E6066" t="s">
        <v>429</v>
      </c>
      <c r="F6066" s="35">
        <v>0.43657275761618475</v>
      </c>
    </row>
    <row r="6067" spans="1:6" x14ac:dyDescent="0.25">
      <c r="A6067">
        <v>890903035</v>
      </c>
      <c r="B6067" t="s">
        <v>369</v>
      </c>
      <c r="C6067">
        <v>42369</v>
      </c>
      <c r="D6067">
        <v>2015</v>
      </c>
      <c r="E6067" t="s">
        <v>429</v>
      </c>
      <c r="F6067" s="35">
        <v>0.34800224795054158</v>
      </c>
    </row>
    <row r="6068" spans="1:6" x14ac:dyDescent="0.25">
      <c r="A6068">
        <v>890903035</v>
      </c>
      <c r="B6068" t="s">
        <v>369</v>
      </c>
      <c r="C6068">
        <v>43100</v>
      </c>
      <c r="D6068">
        <v>2017</v>
      </c>
      <c r="E6068" t="s">
        <v>429</v>
      </c>
      <c r="F6068" s="35">
        <v>0.25982736343074392</v>
      </c>
    </row>
    <row r="6069" spans="1:6" x14ac:dyDescent="0.25">
      <c r="A6069">
        <v>890903055</v>
      </c>
      <c r="B6069" t="s">
        <v>232</v>
      </c>
      <c r="C6069">
        <v>42735</v>
      </c>
      <c r="D6069">
        <v>2016</v>
      </c>
      <c r="E6069" t="s">
        <v>429</v>
      </c>
      <c r="F6069" s="35">
        <v>0.21946864830054247</v>
      </c>
    </row>
    <row r="6070" spans="1:6" x14ac:dyDescent="0.25">
      <c r="A6070">
        <v>890903055</v>
      </c>
      <c r="B6070" t="s">
        <v>232</v>
      </c>
      <c r="C6070">
        <v>42369</v>
      </c>
      <c r="D6070">
        <v>2015</v>
      </c>
      <c r="E6070" t="s">
        <v>429</v>
      </c>
      <c r="F6070" s="35">
        <v>0.29338258414219326</v>
      </c>
    </row>
    <row r="6071" spans="1:6" x14ac:dyDescent="0.25">
      <c r="A6071">
        <v>890903055</v>
      </c>
      <c r="B6071" t="s">
        <v>232</v>
      </c>
      <c r="C6071">
        <v>43100</v>
      </c>
      <c r="D6071">
        <v>2017</v>
      </c>
      <c r="E6071" t="s">
        <v>429</v>
      </c>
      <c r="F6071" s="35">
        <v>0.20894443814414829</v>
      </c>
    </row>
    <row r="6072" spans="1:6" x14ac:dyDescent="0.25">
      <c r="A6072">
        <v>890905022</v>
      </c>
      <c r="B6072" t="s">
        <v>370</v>
      </c>
      <c r="C6072">
        <v>42735</v>
      </c>
      <c r="D6072">
        <v>2016</v>
      </c>
      <c r="E6072" t="s">
        <v>429</v>
      </c>
      <c r="F6072" s="35">
        <v>0.48076210147605924</v>
      </c>
    </row>
    <row r="6073" spans="1:6" x14ac:dyDescent="0.25">
      <c r="A6073">
        <v>890905022</v>
      </c>
      <c r="B6073" t="s">
        <v>370</v>
      </c>
      <c r="C6073">
        <v>42369</v>
      </c>
      <c r="D6073">
        <v>2015</v>
      </c>
      <c r="E6073" t="s">
        <v>429</v>
      </c>
      <c r="F6073" s="35">
        <v>0.63790530949602797</v>
      </c>
    </row>
    <row r="6074" spans="1:6" x14ac:dyDescent="0.25">
      <c r="A6074">
        <v>890905022</v>
      </c>
      <c r="B6074" t="s">
        <v>370</v>
      </c>
      <c r="C6074">
        <v>43100</v>
      </c>
      <c r="D6074">
        <v>2017</v>
      </c>
      <c r="E6074" t="s">
        <v>429</v>
      </c>
      <c r="F6074" s="35">
        <v>0.4843928351236097</v>
      </c>
    </row>
    <row r="6075" spans="1:6" x14ac:dyDescent="0.25">
      <c r="A6075">
        <v>890908097</v>
      </c>
      <c r="B6075" t="s">
        <v>377</v>
      </c>
      <c r="C6075">
        <v>42735</v>
      </c>
      <c r="D6075">
        <v>2016</v>
      </c>
      <c r="E6075" t="s">
        <v>429</v>
      </c>
      <c r="F6075" s="35">
        <v>0.51968176478794792</v>
      </c>
    </row>
    <row r="6076" spans="1:6" x14ac:dyDescent="0.25">
      <c r="A6076">
        <v>890908097</v>
      </c>
      <c r="B6076" t="s">
        <v>377</v>
      </c>
      <c r="C6076">
        <v>43100</v>
      </c>
      <c r="D6076">
        <v>2017</v>
      </c>
      <c r="E6076" t="s">
        <v>429</v>
      </c>
      <c r="F6076" s="35">
        <v>0.47464969796507017</v>
      </c>
    </row>
    <row r="6077" spans="1:6" x14ac:dyDescent="0.25">
      <c r="A6077">
        <v>890908901</v>
      </c>
      <c r="B6077" t="s">
        <v>372</v>
      </c>
      <c r="C6077">
        <v>42735</v>
      </c>
      <c r="D6077">
        <v>2016</v>
      </c>
      <c r="E6077" t="s">
        <v>429</v>
      </c>
      <c r="F6077" s="35">
        <v>0.31201228055132491</v>
      </c>
    </row>
    <row r="6078" spans="1:6" x14ac:dyDescent="0.25">
      <c r="A6078">
        <v>890908901</v>
      </c>
      <c r="B6078" t="s">
        <v>372</v>
      </c>
      <c r="C6078">
        <v>42369</v>
      </c>
      <c r="D6078">
        <v>2015</v>
      </c>
      <c r="E6078" t="s">
        <v>429</v>
      </c>
      <c r="F6078" s="35">
        <v>0.26463414425072951</v>
      </c>
    </row>
    <row r="6079" spans="1:6" x14ac:dyDescent="0.25">
      <c r="A6079">
        <v>890908901</v>
      </c>
      <c r="B6079" t="s">
        <v>372</v>
      </c>
      <c r="C6079">
        <v>43100</v>
      </c>
      <c r="D6079">
        <v>2017</v>
      </c>
      <c r="E6079" t="s">
        <v>429</v>
      </c>
      <c r="F6079" s="35">
        <v>0.35259861839757395</v>
      </c>
    </row>
    <row r="6080" spans="1:6" x14ac:dyDescent="0.25">
      <c r="A6080">
        <v>890910447</v>
      </c>
      <c r="B6080" t="s">
        <v>300</v>
      </c>
      <c r="C6080">
        <v>42735</v>
      </c>
      <c r="D6080">
        <v>2016</v>
      </c>
      <c r="E6080" t="s">
        <v>429</v>
      </c>
      <c r="F6080" s="35">
        <v>0.49809997426045033</v>
      </c>
    </row>
    <row r="6081" spans="1:6" x14ac:dyDescent="0.25">
      <c r="A6081">
        <v>890910447</v>
      </c>
      <c r="B6081" t="s">
        <v>300</v>
      </c>
      <c r="C6081">
        <v>43100</v>
      </c>
      <c r="D6081">
        <v>2017</v>
      </c>
      <c r="E6081" t="s">
        <v>429</v>
      </c>
      <c r="F6081" s="35">
        <v>0.53849132999892724</v>
      </c>
    </row>
    <row r="6082" spans="1:6" x14ac:dyDescent="0.25">
      <c r="A6082">
        <v>890911431</v>
      </c>
      <c r="B6082" t="s">
        <v>378</v>
      </c>
      <c r="C6082">
        <v>42735</v>
      </c>
      <c r="D6082">
        <v>2016</v>
      </c>
      <c r="E6082" t="s">
        <v>429</v>
      </c>
      <c r="F6082" s="35">
        <v>0.63634905623209137</v>
      </c>
    </row>
    <row r="6083" spans="1:6" x14ac:dyDescent="0.25">
      <c r="A6083">
        <v>890911431</v>
      </c>
      <c r="B6083" t="s">
        <v>378</v>
      </c>
      <c r="C6083">
        <v>43100</v>
      </c>
      <c r="D6083">
        <v>2017</v>
      </c>
      <c r="E6083" t="s">
        <v>429</v>
      </c>
      <c r="F6083" s="35">
        <v>0.63403473561961776</v>
      </c>
    </row>
    <row r="6084" spans="1:6" x14ac:dyDescent="0.25">
      <c r="A6084">
        <v>890920656</v>
      </c>
      <c r="B6084" t="s">
        <v>302</v>
      </c>
      <c r="C6084">
        <v>42735</v>
      </c>
      <c r="D6084">
        <v>2016</v>
      </c>
      <c r="E6084" t="s">
        <v>429</v>
      </c>
      <c r="F6084" s="35">
        <v>0.6240710818169799</v>
      </c>
    </row>
    <row r="6085" spans="1:6" x14ac:dyDescent="0.25">
      <c r="A6085">
        <v>890920656</v>
      </c>
      <c r="B6085" t="s">
        <v>302</v>
      </c>
      <c r="C6085">
        <v>43100</v>
      </c>
      <c r="D6085">
        <v>2017</v>
      </c>
      <c r="E6085" t="s">
        <v>429</v>
      </c>
      <c r="F6085" s="35">
        <v>0.50001184263124898</v>
      </c>
    </row>
    <row r="6086" spans="1:6" x14ac:dyDescent="0.25">
      <c r="A6086">
        <v>890928186</v>
      </c>
      <c r="B6086" t="s">
        <v>303</v>
      </c>
      <c r="C6086">
        <v>42735</v>
      </c>
      <c r="D6086">
        <v>2016</v>
      </c>
      <c r="E6086" t="s">
        <v>429</v>
      </c>
      <c r="F6086" s="35">
        <v>0.47836602218036905</v>
      </c>
    </row>
    <row r="6087" spans="1:6" x14ac:dyDescent="0.25">
      <c r="A6087">
        <v>890928186</v>
      </c>
      <c r="B6087" t="s">
        <v>303</v>
      </c>
      <c r="C6087">
        <v>43100</v>
      </c>
      <c r="D6087">
        <v>2017</v>
      </c>
      <c r="E6087" t="s">
        <v>429</v>
      </c>
      <c r="F6087" s="35">
        <v>0.47517777394429267</v>
      </c>
    </row>
    <row r="6088" spans="1:6" x14ac:dyDescent="0.25">
      <c r="A6088">
        <v>890932424</v>
      </c>
      <c r="B6088" t="s">
        <v>379</v>
      </c>
      <c r="C6088">
        <v>42735</v>
      </c>
      <c r="D6088">
        <v>2016</v>
      </c>
      <c r="E6088" t="s">
        <v>429</v>
      </c>
      <c r="F6088" s="35">
        <v>0.35497756116894269</v>
      </c>
    </row>
    <row r="6089" spans="1:6" x14ac:dyDescent="0.25">
      <c r="A6089">
        <v>890932424</v>
      </c>
      <c r="B6089" t="s">
        <v>379</v>
      </c>
      <c r="C6089">
        <v>43100</v>
      </c>
      <c r="D6089">
        <v>2017</v>
      </c>
      <c r="E6089" t="s">
        <v>429</v>
      </c>
      <c r="F6089" s="35">
        <v>0.37716759462781957</v>
      </c>
    </row>
    <row r="6090" spans="1:6" x14ac:dyDescent="0.25">
      <c r="A6090">
        <v>890939355</v>
      </c>
      <c r="B6090" t="s">
        <v>35</v>
      </c>
      <c r="C6090">
        <v>42735</v>
      </c>
      <c r="D6090">
        <v>2016</v>
      </c>
      <c r="E6090" t="s">
        <v>429</v>
      </c>
      <c r="F6090" s="35">
        <v>0.20510301534479114</v>
      </c>
    </row>
    <row r="6091" spans="1:6" x14ac:dyDescent="0.25">
      <c r="A6091">
        <v>890939355</v>
      </c>
      <c r="B6091" t="s">
        <v>35</v>
      </c>
      <c r="C6091">
        <v>42369</v>
      </c>
      <c r="D6091">
        <v>2015</v>
      </c>
      <c r="E6091" t="s">
        <v>429</v>
      </c>
      <c r="F6091" s="35">
        <v>0.5842112813545145</v>
      </c>
    </row>
    <row r="6092" spans="1:6" x14ac:dyDescent="0.25">
      <c r="A6092">
        <v>890939355</v>
      </c>
      <c r="B6092" t="s">
        <v>35</v>
      </c>
      <c r="C6092">
        <v>43100</v>
      </c>
      <c r="D6092">
        <v>2017</v>
      </c>
      <c r="E6092" t="s">
        <v>429</v>
      </c>
      <c r="F6092" s="35">
        <v>0.16345131167224894</v>
      </c>
    </row>
    <row r="6093" spans="1:6" x14ac:dyDescent="0.25">
      <c r="A6093">
        <v>890940026</v>
      </c>
      <c r="B6093" t="s">
        <v>304</v>
      </c>
      <c r="C6093">
        <v>42735</v>
      </c>
      <c r="D6093">
        <v>2016</v>
      </c>
      <c r="E6093" t="s">
        <v>429</v>
      </c>
      <c r="F6093" s="35">
        <v>0.85899726518960462</v>
      </c>
    </row>
    <row r="6094" spans="1:6" x14ac:dyDescent="0.25">
      <c r="A6094">
        <v>890940026</v>
      </c>
      <c r="B6094" t="s">
        <v>304</v>
      </c>
      <c r="C6094">
        <v>43100</v>
      </c>
      <c r="D6094">
        <v>2017</v>
      </c>
      <c r="E6094" t="s">
        <v>429</v>
      </c>
      <c r="F6094" s="35">
        <v>0.88702960244595952</v>
      </c>
    </row>
    <row r="6095" spans="1:6" x14ac:dyDescent="0.25">
      <c r="A6095">
        <v>900018975</v>
      </c>
      <c r="B6095" t="s">
        <v>376</v>
      </c>
      <c r="C6095">
        <v>42735</v>
      </c>
      <c r="D6095">
        <v>2016</v>
      </c>
      <c r="E6095" t="s">
        <v>429</v>
      </c>
      <c r="F6095" s="35">
        <v>0.6951076614912679</v>
      </c>
    </row>
    <row r="6096" spans="1:6" x14ac:dyDescent="0.25">
      <c r="A6096">
        <v>900018975</v>
      </c>
      <c r="B6096" t="s">
        <v>376</v>
      </c>
      <c r="C6096">
        <v>42369</v>
      </c>
      <c r="D6096">
        <v>2015</v>
      </c>
      <c r="E6096" t="s">
        <v>429</v>
      </c>
      <c r="F6096" s="35">
        <v>0.64702632591490805</v>
      </c>
    </row>
    <row r="6097" spans="1:6" x14ac:dyDescent="0.25">
      <c r="A6097">
        <v>900018975</v>
      </c>
      <c r="B6097" t="s">
        <v>376</v>
      </c>
      <c r="C6097">
        <v>43100</v>
      </c>
      <c r="D6097">
        <v>2017</v>
      </c>
      <c r="E6097" t="s">
        <v>429</v>
      </c>
      <c r="F6097" s="35">
        <v>0.73802093741803709</v>
      </c>
    </row>
    <row r="6098" spans="1:6" x14ac:dyDescent="0.25">
      <c r="A6098">
        <v>900035722</v>
      </c>
      <c r="B6098" t="s">
        <v>298</v>
      </c>
      <c r="C6098">
        <v>42735</v>
      </c>
      <c r="D6098">
        <v>2016</v>
      </c>
      <c r="E6098" t="s">
        <v>429</v>
      </c>
      <c r="F6098" s="35">
        <v>0.94982231146213525</v>
      </c>
    </row>
    <row r="6099" spans="1:6" x14ac:dyDescent="0.25">
      <c r="A6099">
        <v>900035722</v>
      </c>
      <c r="B6099" t="s">
        <v>298</v>
      </c>
      <c r="C6099">
        <v>43100</v>
      </c>
      <c r="D6099">
        <v>2017</v>
      </c>
      <c r="E6099" t="s">
        <v>429</v>
      </c>
      <c r="F6099" s="35">
        <v>0.94104592830211919</v>
      </c>
    </row>
    <row r="6100" spans="1:6" x14ac:dyDescent="0.25">
      <c r="A6100">
        <v>900087151</v>
      </c>
      <c r="B6100" t="s">
        <v>383</v>
      </c>
      <c r="C6100">
        <v>42735</v>
      </c>
      <c r="D6100">
        <v>2016</v>
      </c>
      <c r="E6100" t="s">
        <v>429</v>
      </c>
      <c r="F6100" s="35">
        <v>0.26840937165927164</v>
      </c>
    </row>
    <row r="6101" spans="1:6" x14ac:dyDescent="0.25">
      <c r="A6101">
        <v>900087151</v>
      </c>
      <c r="B6101" t="s">
        <v>383</v>
      </c>
      <c r="C6101">
        <v>43100</v>
      </c>
      <c r="D6101">
        <v>2017</v>
      </c>
      <c r="E6101" t="s">
        <v>429</v>
      </c>
      <c r="F6101" s="35">
        <v>0.19164639654409912</v>
      </c>
    </row>
    <row r="6102" spans="1:6" x14ac:dyDescent="0.25">
      <c r="A6102">
        <v>900139110</v>
      </c>
      <c r="B6102" t="s">
        <v>301</v>
      </c>
      <c r="C6102">
        <v>42735</v>
      </c>
      <c r="D6102">
        <v>2016</v>
      </c>
      <c r="E6102" t="s">
        <v>429</v>
      </c>
      <c r="F6102" s="35">
        <v>0.46354533410893484</v>
      </c>
    </row>
    <row r="6103" spans="1:6" x14ac:dyDescent="0.25">
      <c r="A6103">
        <v>900139110</v>
      </c>
      <c r="B6103" t="s">
        <v>301</v>
      </c>
      <c r="C6103">
        <v>43100</v>
      </c>
      <c r="D6103">
        <v>2017</v>
      </c>
      <c r="E6103" t="s">
        <v>429</v>
      </c>
      <c r="F6103" s="35">
        <v>0.47362202913654938</v>
      </c>
    </row>
    <row r="6104" spans="1:6" x14ac:dyDescent="0.25">
      <c r="A6104">
        <v>900190385</v>
      </c>
      <c r="B6104" t="s">
        <v>380</v>
      </c>
      <c r="C6104">
        <v>42735</v>
      </c>
      <c r="D6104">
        <v>2016</v>
      </c>
      <c r="E6104" t="s">
        <v>429</v>
      </c>
      <c r="F6104" s="35">
        <v>1.0751860170971468</v>
      </c>
    </row>
    <row r="6105" spans="1:6" x14ac:dyDescent="0.25">
      <c r="A6105">
        <v>900190385</v>
      </c>
      <c r="B6105" t="s">
        <v>380</v>
      </c>
      <c r="C6105">
        <v>42369</v>
      </c>
      <c r="D6105">
        <v>2015</v>
      </c>
      <c r="E6105" t="s">
        <v>429</v>
      </c>
      <c r="F6105" s="35">
        <v>1.2492533298668724</v>
      </c>
    </row>
    <row r="6106" spans="1:6" x14ac:dyDescent="0.25">
      <c r="A6106">
        <v>900190385</v>
      </c>
      <c r="B6106" t="s">
        <v>380</v>
      </c>
      <c r="C6106">
        <v>43100</v>
      </c>
      <c r="D6106">
        <v>2017</v>
      </c>
      <c r="E6106" t="s">
        <v>429</v>
      </c>
      <c r="F6106" s="35">
        <v>1.0625848368272883</v>
      </c>
    </row>
    <row r="6107" spans="1:6" x14ac:dyDescent="0.25">
      <c r="A6107">
        <v>900192242</v>
      </c>
      <c r="B6107" t="s">
        <v>381</v>
      </c>
      <c r="C6107">
        <v>42735</v>
      </c>
      <c r="D6107">
        <v>2016</v>
      </c>
      <c r="E6107" t="s">
        <v>429</v>
      </c>
      <c r="F6107" s="35">
        <v>0.19765362312706058</v>
      </c>
    </row>
    <row r="6108" spans="1:6" x14ac:dyDescent="0.25">
      <c r="A6108">
        <v>900192242</v>
      </c>
      <c r="B6108" t="s">
        <v>381</v>
      </c>
      <c r="C6108">
        <v>42369</v>
      </c>
      <c r="D6108">
        <v>2015</v>
      </c>
      <c r="E6108" t="s">
        <v>429</v>
      </c>
      <c r="F6108" s="35">
        <v>0.39234380172698363</v>
      </c>
    </row>
    <row r="6109" spans="1:6" x14ac:dyDescent="0.25">
      <c r="A6109">
        <v>900192242</v>
      </c>
      <c r="B6109" t="s">
        <v>381</v>
      </c>
      <c r="C6109">
        <v>42185</v>
      </c>
      <c r="D6109">
        <v>2015</v>
      </c>
      <c r="E6109" t="s">
        <v>429</v>
      </c>
      <c r="F6109" s="35">
        <v>0.42560594687608344</v>
      </c>
    </row>
    <row r="6110" spans="1:6" x14ac:dyDescent="0.25">
      <c r="A6110">
        <v>900192242</v>
      </c>
      <c r="B6110" t="s">
        <v>381</v>
      </c>
      <c r="C6110">
        <v>43100</v>
      </c>
      <c r="D6110">
        <v>2017</v>
      </c>
      <c r="E6110" t="s">
        <v>429</v>
      </c>
      <c r="F6110" s="35">
        <v>0.18929012352625721</v>
      </c>
    </row>
    <row r="6111" spans="1:6" x14ac:dyDescent="0.25">
      <c r="A6111">
        <v>900192726</v>
      </c>
      <c r="B6111" t="s">
        <v>382</v>
      </c>
      <c r="C6111">
        <v>42735</v>
      </c>
      <c r="D6111">
        <v>2016</v>
      </c>
      <c r="E6111" t="s">
        <v>429</v>
      </c>
      <c r="F6111" s="35">
        <v>0.15412751686462148</v>
      </c>
    </row>
    <row r="6112" spans="1:6" x14ac:dyDescent="0.25">
      <c r="A6112">
        <v>900192726</v>
      </c>
      <c r="B6112" t="s">
        <v>382</v>
      </c>
      <c r="C6112">
        <v>43100</v>
      </c>
      <c r="D6112">
        <v>2017</v>
      </c>
      <c r="E6112" t="s">
        <v>429</v>
      </c>
      <c r="F6112" s="35">
        <v>0.2248129661481178</v>
      </c>
    </row>
    <row r="6113" spans="1:6" x14ac:dyDescent="0.25">
      <c r="A6113">
        <v>900193192</v>
      </c>
      <c r="B6113" t="s">
        <v>305</v>
      </c>
      <c r="C6113">
        <v>42735</v>
      </c>
      <c r="D6113">
        <v>2016</v>
      </c>
      <c r="E6113" t="s">
        <v>429</v>
      </c>
      <c r="F6113" s="35">
        <v>0.97257624912194096</v>
      </c>
    </row>
    <row r="6114" spans="1:6" x14ac:dyDescent="0.25">
      <c r="A6114">
        <v>900193192</v>
      </c>
      <c r="B6114" t="s">
        <v>305</v>
      </c>
      <c r="C6114">
        <v>43100</v>
      </c>
      <c r="D6114">
        <v>2017</v>
      </c>
      <c r="E6114" t="s">
        <v>429</v>
      </c>
      <c r="F6114" s="35">
        <v>0.97814034168995989</v>
      </c>
    </row>
    <row r="6115" spans="1:6" x14ac:dyDescent="0.25">
      <c r="A6115">
        <v>900205547</v>
      </c>
      <c r="B6115" t="s">
        <v>233</v>
      </c>
      <c r="C6115">
        <v>42735</v>
      </c>
      <c r="D6115">
        <v>2016</v>
      </c>
      <c r="E6115" t="s">
        <v>429</v>
      </c>
      <c r="F6115" s="35">
        <v>0.83645237565463038</v>
      </c>
    </row>
    <row r="6116" spans="1:6" x14ac:dyDescent="0.25">
      <c r="A6116">
        <v>900205547</v>
      </c>
      <c r="B6116" t="s">
        <v>233</v>
      </c>
      <c r="C6116">
        <v>42369</v>
      </c>
      <c r="D6116">
        <v>2015</v>
      </c>
      <c r="E6116" t="s">
        <v>429</v>
      </c>
      <c r="F6116" s="35">
        <v>0.90935115052870419</v>
      </c>
    </row>
    <row r="6117" spans="1:6" x14ac:dyDescent="0.25">
      <c r="A6117">
        <v>900205547</v>
      </c>
      <c r="B6117" t="s">
        <v>233</v>
      </c>
      <c r="C6117">
        <v>43100</v>
      </c>
      <c r="D6117">
        <v>2017</v>
      </c>
      <c r="E6117" t="s">
        <v>429</v>
      </c>
      <c r="F6117" s="35">
        <v>0.89257357094692702</v>
      </c>
    </row>
    <row r="6118" spans="1:6" x14ac:dyDescent="0.25">
      <c r="A6118">
        <v>900206480</v>
      </c>
      <c r="B6118" t="s">
        <v>306</v>
      </c>
      <c r="C6118">
        <v>42735</v>
      </c>
      <c r="D6118">
        <v>2016</v>
      </c>
      <c r="E6118" t="s">
        <v>429</v>
      </c>
      <c r="F6118" s="35">
        <v>0.69400587178823236</v>
      </c>
    </row>
    <row r="6119" spans="1:6" x14ac:dyDescent="0.25">
      <c r="A6119">
        <v>900206480</v>
      </c>
      <c r="B6119" t="s">
        <v>306</v>
      </c>
      <c r="C6119">
        <v>43100</v>
      </c>
      <c r="D6119">
        <v>2017</v>
      </c>
      <c r="E6119" t="s">
        <v>429</v>
      </c>
      <c r="F6119" s="35">
        <v>0.64285824111445333</v>
      </c>
    </row>
    <row r="6120" spans="1:6" x14ac:dyDescent="0.25">
      <c r="A6120">
        <v>900206483</v>
      </c>
      <c r="B6120" t="s">
        <v>307</v>
      </c>
      <c r="C6120">
        <v>42735</v>
      </c>
      <c r="D6120">
        <v>2016</v>
      </c>
      <c r="E6120" t="s">
        <v>429</v>
      </c>
      <c r="F6120" s="35">
        <v>0.90924063875046157</v>
      </c>
    </row>
    <row r="6121" spans="1:6" x14ac:dyDescent="0.25">
      <c r="A6121">
        <v>900206483</v>
      </c>
      <c r="B6121" t="s">
        <v>307</v>
      </c>
      <c r="C6121">
        <v>43100</v>
      </c>
      <c r="D6121">
        <v>2017</v>
      </c>
      <c r="E6121" t="s">
        <v>429</v>
      </c>
      <c r="F6121" s="35">
        <v>0.83486412006708688</v>
      </c>
    </row>
    <row r="6122" spans="1:6" x14ac:dyDescent="0.25">
      <c r="A6122">
        <v>900315057</v>
      </c>
      <c r="B6122" t="s">
        <v>385</v>
      </c>
      <c r="C6122">
        <v>42735</v>
      </c>
      <c r="D6122">
        <v>2016</v>
      </c>
      <c r="E6122" t="s">
        <v>429</v>
      </c>
      <c r="F6122" s="35">
        <v>0.88785329213517039</v>
      </c>
    </row>
    <row r="6123" spans="1:6" x14ac:dyDescent="0.25">
      <c r="A6123">
        <v>900315057</v>
      </c>
      <c r="B6123" t="s">
        <v>385</v>
      </c>
      <c r="C6123">
        <v>43100</v>
      </c>
      <c r="D6123">
        <v>2017</v>
      </c>
      <c r="E6123" t="s">
        <v>429</v>
      </c>
      <c r="F6123" s="35">
        <v>0.90092262777996313</v>
      </c>
    </row>
    <row r="6124" spans="1:6" x14ac:dyDescent="0.25">
      <c r="A6124">
        <v>900378893</v>
      </c>
      <c r="B6124" t="s">
        <v>386</v>
      </c>
      <c r="C6124">
        <v>42735</v>
      </c>
      <c r="D6124">
        <v>2016</v>
      </c>
      <c r="E6124" t="s">
        <v>429</v>
      </c>
      <c r="F6124" s="35">
        <v>0.7916335753434508</v>
      </c>
    </row>
    <row r="6125" spans="1:6" x14ac:dyDescent="0.25">
      <c r="A6125">
        <v>900378893</v>
      </c>
      <c r="B6125" t="s">
        <v>386</v>
      </c>
      <c r="C6125">
        <v>42369</v>
      </c>
      <c r="D6125">
        <v>2015</v>
      </c>
      <c r="E6125" t="s">
        <v>429</v>
      </c>
      <c r="F6125" s="35">
        <v>0.90812785249283512</v>
      </c>
    </row>
    <row r="6126" spans="1:6" x14ac:dyDescent="0.25">
      <c r="A6126">
        <v>900378893</v>
      </c>
      <c r="B6126" t="s">
        <v>386</v>
      </c>
      <c r="C6126">
        <v>43100</v>
      </c>
      <c r="D6126">
        <v>2017</v>
      </c>
      <c r="E6126" t="s">
        <v>429</v>
      </c>
      <c r="F6126" s="35">
        <v>0.76986208763009845</v>
      </c>
    </row>
    <row r="6127" spans="1:6" x14ac:dyDescent="0.25">
      <c r="A6127">
        <v>900390238</v>
      </c>
      <c r="B6127" t="s">
        <v>177</v>
      </c>
      <c r="C6127">
        <v>42735</v>
      </c>
      <c r="D6127">
        <v>2016</v>
      </c>
      <c r="E6127" t="s">
        <v>429</v>
      </c>
      <c r="F6127" s="35">
        <v>0.33734476387538165</v>
      </c>
    </row>
    <row r="6128" spans="1:6" x14ac:dyDescent="0.25">
      <c r="A6128">
        <v>900390238</v>
      </c>
      <c r="B6128" t="s">
        <v>177</v>
      </c>
      <c r="C6128">
        <v>42369</v>
      </c>
      <c r="D6128">
        <v>2015</v>
      </c>
      <c r="E6128" t="s">
        <v>429</v>
      </c>
      <c r="F6128" s="35">
        <v>0.26925467510008311</v>
      </c>
    </row>
    <row r="6129" spans="1:6" x14ac:dyDescent="0.25">
      <c r="A6129">
        <v>900390238</v>
      </c>
      <c r="B6129" t="s">
        <v>177</v>
      </c>
      <c r="C6129">
        <v>42185</v>
      </c>
      <c r="D6129">
        <v>2015</v>
      </c>
      <c r="E6129" t="s">
        <v>429</v>
      </c>
      <c r="F6129" s="35">
        <v>0.50786621134471954</v>
      </c>
    </row>
    <row r="6130" spans="1:6" x14ac:dyDescent="0.25">
      <c r="A6130">
        <v>900390238</v>
      </c>
      <c r="B6130" t="s">
        <v>177</v>
      </c>
      <c r="C6130">
        <v>43100</v>
      </c>
      <c r="D6130">
        <v>2017</v>
      </c>
      <c r="E6130" t="s">
        <v>429</v>
      </c>
      <c r="F6130" s="35">
        <v>0.29160461605480564</v>
      </c>
    </row>
    <row r="6131" spans="1:6" x14ac:dyDescent="0.25">
      <c r="A6131">
        <v>900413588</v>
      </c>
      <c r="B6131" t="s">
        <v>37</v>
      </c>
      <c r="C6131">
        <v>42735</v>
      </c>
      <c r="D6131">
        <v>2016</v>
      </c>
      <c r="E6131" t="s">
        <v>429</v>
      </c>
      <c r="F6131" s="35">
        <v>0.53474193096168354</v>
      </c>
    </row>
    <row r="6132" spans="1:6" x14ac:dyDescent="0.25">
      <c r="A6132">
        <v>900413588</v>
      </c>
      <c r="B6132" t="s">
        <v>37</v>
      </c>
      <c r="C6132">
        <v>43100</v>
      </c>
      <c r="D6132">
        <v>2017</v>
      </c>
      <c r="E6132" t="s">
        <v>429</v>
      </c>
      <c r="F6132" s="35">
        <v>0.5323989711455358</v>
      </c>
    </row>
    <row r="6133" spans="1:6" x14ac:dyDescent="0.25">
      <c r="A6133">
        <v>900521357</v>
      </c>
      <c r="B6133" t="s">
        <v>175</v>
      </c>
      <c r="C6133">
        <v>42735</v>
      </c>
      <c r="D6133">
        <v>2016</v>
      </c>
      <c r="E6133" t="s">
        <v>429</v>
      </c>
      <c r="F6133" s="35">
        <v>0.76741947957057788</v>
      </c>
    </row>
    <row r="6134" spans="1:6" x14ac:dyDescent="0.25">
      <c r="A6134">
        <v>900521357</v>
      </c>
      <c r="B6134" t="s">
        <v>175</v>
      </c>
      <c r="C6134">
        <v>43100</v>
      </c>
      <c r="D6134">
        <v>2017</v>
      </c>
      <c r="E6134" t="s">
        <v>429</v>
      </c>
      <c r="F6134" s="35">
        <v>0.79350363214558528</v>
      </c>
    </row>
    <row r="6135" spans="1:6" x14ac:dyDescent="0.25">
      <c r="A6135">
        <v>900535441</v>
      </c>
      <c r="B6135" t="s">
        <v>308</v>
      </c>
      <c r="C6135">
        <v>42735</v>
      </c>
      <c r="D6135">
        <v>2016</v>
      </c>
      <c r="E6135" t="s">
        <v>429</v>
      </c>
      <c r="F6135" s="35">
        <v>0.99912625918998976</v>
      </c>
    </row>
    <row r="6136" spans="1:6" x14ac:dyDescent="0.25">
      <c r="A6136">
        <v>900535441</v>
      </c>
      <c r="B6136" t="s">
        <v>308</v>
      </c>
      <c r="C6136">
        <v>43100</v>
      </c>
      <c r="D6136">
        <v>2017</v>
      </c>
      <c r="E6136" t="s">
        <v>429</v>
      </c>
      <c r="F6136" s="35">
        <v>0.99929504681840187</v>
      </c>
    </row>
    <row r="6137" spans="1:6" x14ac:dyDescent="0.25">
      <c r="A6137">
        <v>900668954</v>
      </c>
      <c r="B6137" t="s">
        <v>387</v>
      </c>
      <c r="C6137">
        <v>42735</v>
      </c>
      <c r="D6137">
        <v>2016</v>
      </c>
      <c r="E6137" t="s">
        <v>429</v>
      </c>
      <c r="F6137" s="35">
        <v>0.19199753484551638</v>
      </c>
    </row>
    <row r="6138" spans="1:6" x14ac:dyDescent="0.25">
      <c r="A6138">
        <v>900668954</v>
      </c>
      <c r="B6138" t="s">
        <v>387</v>
      </c>
      <c r="C6138">
        <v>43100</v>
      </c>
      <c r="D6138">
        <v>2017</v>
      </c>
      <c r="E6138" t="s">
        <v>429</v>
      </c>
      <c r="F6138" s="35">
        <v>0.22882239020317735</v>
      </c>
    </row>
    <row r="6139" spans="1:6" x14ac:dyDescent="0.25">
      <c r="A6139">
        <v>900749166</v>
      </c>
      <c r="B6139" t="s">
        <v>182</v>
      </c>
      <c r="C6139">
        <v>42735</v>
      </c>
      <c r="D6139">
        <v>2016</v>
      </c>
      <c r="E6139" t="s">
        <v>429</v>
      </c>
      <c r="F6139" s="35">
        <v>0.67222183970971117</v>
      </c>
    </row>
    <row r="6140" spans="1:6" x14ac:dyDescent="0.25">
      <c r="A6140">
        <v>900749166</v>
      </c>
      <c r="B6140" t="s">
        <v>182</v>
      </c>
      <c r="C6140">
        <v>43100</v>
      </c>
      <c r="D6140">
        <v>2017</v>
      </c>
      <c r="E6140" t="s">
        <v>429</v>
      </c>
      <c r="F6140" s="35">
        <v>0.70176927337786055</v>
      </c>
    </row>
    <row r="6141" spans="1:6" x14ac:dyDescent="0.25">
      <c r="A6141">
        <v>900797732</v>
      </c>
      <c r="B6141" t="s">
        <v>181</v>
      </c>
      <c r="C6141">
        <v>42735</v>
      </c>
      <c r="D6141">
        <v>2016</v>
      </c>
      <c r="E6141" t="s">
        <v>429</v>
      </c>
      <c r="F6141" s="35">
        <v>0.9758328296215667</v>
      </c>
    </row>
    <row r="6142" spans="1:6" x14ac:dyDescent="0.25">
      <c r="A6142">
        <v>900797732</v>
      </c>
      <c r="B6142" t="s">
        <v>181</v>
      </c>
      <c r="C6142">
        <v>42369</v>
      </c>
      <c r="D6142">
        <v>2015</v>
      </c>
      <c r="E6142" t="s">
        <v>429</v>
      </c>
      <c r="F6142" s="35">
        <v>1.0315459585212532</v>
      </c>
    </row>
    <row r="6143" spans="1:6" x14ac:dyDescent="0.25">
      <c r="A6143">
        <v>900797732</v>
      </c>
      <c r="B6143" t="s">
        <v>181</v>
      </c>
      <c r="C6143">
        <v>43100</v>
      </c>
      <c r="D6143">
        <v>2017</v>
      </c>
      <c r="E6143" t="s">
        <v>429</v>
      </c>
      <c r="F6143" s="35">
        <v>1.0097919235078534</v>
      </c>
    </row>
    <row r="6144" spans="1:6" x14ac:dyDescent="0.25">
      <c r="A6144">
        <v>900818642</v>
      </c>
      <c r="B6144" t="s">
        <v>169</v>
      </c>
      <c r="C6144">
        <v>42735</v>
      </c>
      <c r="D6144">
        <v>2016</v>
      </c>
      <c r="E6144" t="s">
        <v>429</v>
      </c>
      <c r="F6144" s="35">
        <v>0.89183300330240922</v>
      </c>
    </row>
    <row r="6145" spans="1:6" x14ac:dyDescent="0.25">
      <c r="A6145">
        <v>900818642</v>
      </c>
      <c r="B6145" t="s">
        <v>169</v>
      </c>
      <c r="C6145">
        <v>43100</v>
      </c>
      <c r="D6145">
        <v>2017</v>
      </c>
      <c r="E6145" t="s">
        <v>429</v>
      </c>
      <c r="F6145" s="35">
        <v>0.86537785088004293</v>
      </c>
    </row>
    <row r="6146" spans="1:6" x14ac:dyDescent="0.25">
      <c r="A6146">
        <v>800014246</v>
      </c>
      <c r="B6146" t="s">
        <v>332</v>
      </c>
      <c r="C6146">
        <v>42735</v>
      </c>
      <c r="D6146">
        <v>2016</v>
      </c>
      <c r="E6146" t="s">
        <v>431</v>
      </c>
      <c r="F6146" s="35">
        <v>2.3175566583201221</v>
      </c>
    </row>
    <row r="6147" spans="1:6" x14ac:dyDescent="0.25">
      <c r="A6147">
        <v>800014246</v>
      </c>
      <c r="B6147" t="s">
        <v>332</v>
      </c>
      <c r="C6147">
        <v>43100</v>
      </c>
      <c r="D6147">
        <v>2017</v>
      </c>
      <c r="E6147" t="s">
        <v>431</v>
      </c>
      <c r="F6147" s="35">
        <v>2.5441354663512254</v>
      </c>
    </row>
    <row r="6148" spans="1:6" x14ac:dyDescent="0.25">
      <c r="A6148">
        <v>800028455</v>
      </c>
      <c r="B6148" t="s">
        <v>0</v>
      </c>
      <c r="C6148">
        <v>42735</v>
      </c>
      <c r="D6148">
        <v>2016</v>
      </c>
      <c r="E6148" t="s">
        <v>431</v>
      </c>
      <c r="F6148" s="35">
        <v>1.1415040251140802</v>
      </c>
    </row>
    <row r="6149" spans="1:6" x14ac:dyDescent="0.25">
      <c r="A6149">
        <v>800093117</v>
      </c>
      <c r="B6149" t="s">
        <v>334</v>
      </c>
      <c r="C6149">
        <v>42735</v>
      </c>
      <c r="D6149">
        <v>2016</v>
      </c>
      <c r="E6149" t="s">
        <v>431</v>
      </c>
      <c r="F6149" s="35">
        <v>2.0191231010079669</v>
      </c>
    </row>
    <row r="6150" spans="1:6" x14ac:dyDescent="0.25">
      <c r="A6150">
        <v>800093117</v>
      </c>
      <c r="B6150" t="s">
        <v>334</v>
      </c>
      <c r="C6150">
        <v>43100</v>
      </c>
      <c r="D6150">
        <v>2017</v>
      </c>
      <c r="E6150" t="s">
        <v>431</v>
      </c>
      <c r="F6150" s="35">
        <v>1.9463341772890757</v>
      </c>
    </row>
    <row r="6151" spans="1:6" x14ac:dyDescent="0.25">
      <c r="A6151">
        <v>800094968</v>
      </c>
      <c r="B6151" t="s">
        <v>336</v>
      </c>
      <c r="C6151">
        <v>42735</v>
      </c>
      <c r="D6151">
        <v>2016</v>
      </c>
      <c r="E6151" t="s">
        <v>431</v>
      </c>
      <c r="F6151" s="35">
        <v>2.005348747923001</v>
      </c>
    </row>
    <row r="6152" spans="1:6" x14ac:dyDescent="0.25">
      <c r="A6152">
        <v>800094968</v>
      </c>
      <c r="B6152" t="s">
        <v>336</v>
      </c>
      <c r="C6152">
        <v>43100</v>
      </c>
      <c r="D6152">
        <v>2017</v>
      </c>
      <c r="E6152" t="s">
        <v>431</v>
      </c>
      <c r="F6152" s="35">
        <v>1.9617511691742726</v>
      </c>
    </row>
    <row r="6153" spans="1:6" x14ac:dyDescent="0.25">
      <c r="A6153">
        <v>800095951</v>
      </c>
      <c r="B6153" t="s">
        <v>338</v>
      </c>
      <c r="C6153">
        <v>42735</v>
      </c>
      <c r="D6153">
        <v>2016</v>
      </c>
      <c r="E6153" t="s">
        <v>431</v>
      </c>
      <c r="F6153" s="35">
        <v>0.79611915472967987</v>
      </c>
    </row>
    <row r="6154" spans="1:6" x14ac:dyDescent="0.25">
      <c r="A6154">
        <v>800095951</v>
      </c>
      <c r="B6154" t="s">
        <v>338</v>
      </c>
      <c r="C6154">
        <v>43100</v>
      </c>
      <c r="D6154">
        <v>2017</v>
      </c>
      <c r="E6154" t="s">
        <v>431</v>
      </c>
      <c r="F6154" s="35">
        <v>1.1790986575327851</v>
      </c>
    </row>
    <row r="6155" spans="1:6" x14ac:dyDescent="0.25">
      <c r="A6155">
        <v>800140959</v>
      </c>
      <c r="B6155" t="s">
        <v>340</v>
      </c>
      <c r="C6155">
        <v>42735</v>
      </c>
      <c r="D6155">
        <v>2016</v>
      </c>
      <c r="E6155" t="s">
        <v>431</v>
      </c>
      <c r="F6155" s="35">
        <v>7.0637546287301527</v>
      </c>
    </row>
    <row r="6156" spans="1:6" x14ac:dyDescent="0.25">
      <c r="A6156">
        <v>800140959</v>
      </c>
      <c r="B6156" t="s">
        <v>340</v>
      </c>
      <c r="C6156">
        <v>43100</v>
      </c>
      <c r="D6156">
        <v>2017</v>
      </c>
      <c r="E6156" t="s">
        <v>431</v>
      </c>
      <c r="F6156" s="35">
        <v>3.7920717879110173</v>
      </c>
    </row>
    <row r="6157" spans="1:6" x14ac:dyDescent="0.25">
      <c r="A6157">
        <v>800173155</v>
      </c>
      <c r="B6157" t="s">
        <v>341</v>
      </c>
      <c r="C6157">
        <v>42735</v>
      </c>
      <c r="D6157">
        <v>2016</v>
      </c>
      <c r="E6157" t="s">
        <v>431</v>
      </c>
      <c r="F6157" s="35">
        <v>2.3796664020708063</v>
      </c>
    </row>
    <row r="6158" spans="1:6" x14ac:dyDescent="0.25">
      <c r="A6158">
        <v>800173155</v>
      </c>
      <c r="B6158" t="s">
        <v>341</v>
      </c>
      <c r="C6158">
        <v>42369</v>
      </c>
      <c r="D6158">
        <v>2015</v>
      </c>
      <c r="E6158" t="s">
        <v>431</v>
      </c>
      <c r="F6158" s="35">
        <v>2.3269421411727067</v>
      </c>
    </row>
    <row r="6159" spans="1:6" x14ac:dyDescent="0.25">
      <c r="A6159">
        <v>800173155</v>
      </c>
      <c r="B6159" t="s">
        <v>341</v>
      </c>
      <c r="C6159">
        <v>43100</v>
      </c>
      <c r="D6159">
        <v>2017</v>
      </c>
      <c r="E6159" t="s">
        <v>431</v>
      </c>
      <c r="F6159" s="35">
        <v>2.6724160566058317</v>
      </c>
    </row>
    <row r="6160" spans="1:6" x14ac:dyDescent="0.25">
      <c r="A6160">
        <v>800182330</v>
      </c>
      <c r="B6160" t="s">
        <v>342</v>
      </c>
      <c r="C6160">
        <v>42735</v>
      </c>
      <c r="D6160">
        <v>2016</v>
      </c>
      <c r="E6160" t="s">
        <v>431</v>
      </c>
      <c r="F6160" s="35">
        <v>1.0746889381221805</v>
      </c>
    </row>
    <row r="6161" spans="1:6" x14ac:dyDescent="0.25">
      <c r="A6161">
        <v>800182330</v>
      </c>
      <c r="B6161" t="s">
        <v>342</v>
      </c>
      <c r="C6161">
        <v>43100</v>
      </c>
      <c r="D6161">
        <v>2017</v>
      </c>
      <c r="E6161" t="s">
        <v>431</v>
      </c>
      <c r="F6161" s="35">
        <v>1.2728527119939048</v>
      </c>
    </row>
    <row r="6162" spans="1:6" x14ac:dyDescent="0.25">
      <c r="A6162">
        <v>800185295</v>
      </c>
      <c r="B6162" t="s">
        <v>344</v>
      </c>
      <c r="C6162">
        <v>42735</v>
      </c>
      <c r="D6162">
        <v>2016</v>
      </c>
      <c r="E6162" t="s">
        <v>431</v>
      </c>
      <c r="F6162" s="35">
        <v>3.2947941322496259</v>
      </c>
    </row>
    <row r="6163" spans="1:6" x14ac:dyDescent="0.25">
      <c r="A6163">
        <v>800185295</v>
      </c>
      <c r="B6163" t="s">
        <v>344</v>
      </c>
      <c r="C6163">
        <v>42369</v>
      </c>
      <c r="D6163">
        <v>2015</v>
      </c>
      <c r="E6163" t="s">
        <v>431</v>
      </c>
      <c r="F6163" s="35">
        <v>6.6299728870518919</v>
      </c>
    </row>
    <row r="6164" spans="1:6" x14ac:dyDescent="0.25">
      <c r="A6164">
        <v>800185295</v>
      </c>
      <c r="B6164" t="s">
        <v>344</v>
      </c>
      <c r="C6164">
        <v>43100</v>
      </c>
      <c r="D6164">
        <v>2017</v>
      </c>
      <c r="E6164" t="s">
        <v>431</v>
      </c>
      <c r="F6164" s="35">
        <v>3.1698965999652526</v>
      </c>
    </row>
    <row r="6165" spans="1:6" x14ac:dyDescent="0.25">
      <c r="A6165">
        <v>800200598</v>
      </c>
      <c r="B6165" t="s">
        <v>345</v>
      </c>
      <c r="C6165">
        <v>42735</v>
      </c>
      <c r="D6165">
        <v>2016</v>
      </c>
      <c r="E6165" t="s">
        <v>431</v>
      </c>
      <c r="F6165" s="35">
        <v>4.4049859791745378</v>
      </c>
    </row>
    <row r="6166" spans="1:6" x14ac:dyDescent="0.25">
      <c r="A6166">
        <v>800200598</v>
      </c>
      <c r="B6166" t="s">
        <v>345</v>
      </c>
      <c r="C6166">
        <v>43100</v>
      </c>
      <c r="D6166">
        <v>2017</v>
      </c>
      <c r="E6166" t="s">
        <v>431</v>
      </c>
      <c r="F6166" s="35">
        <v>4.7343504759901203</v>
      </c>
    </row>
    <row r="6167" spans="1:6" x14ac:dyDescent="0.25">
      <c r="A6167">
        <v>800208146</v>
      </c>
      <c r="B6167" t="s">
        <v>346</v>
      </c>
      <c r="C6167">
        <v>42735</v>
      </c>
      <c r="D6167">
        <v>2016</v>
      </c>
      <c r="E6167" t="s">
        <v>431</v>
      </c>
      <c r="F6167" s="35">
        <v>4.7740472944324743</v>
      </c>
    </row>
    <row r="6168" spans="1:6" x14ac:dyDescent="0.25">
      <c r="A6168">
        <v>800208146</v>
      </c>
      <c r="B6168" t="s">
        <v>346</v>
      </c>
      <c r="C6168">
        <v>43100</v>
      </c>
      <c r="D6168">
        <v>2017</v>
      </c>
      <c r="E6168" t="s">
        <v>431</v>
      </c>
      <c r="F6168" s="35">
        <v>3.3245148215658871</v>
      </c>
    </row>
    <row r="6169" spans="1:6" x14ac:dyDescent="0.25">
      <c r="A6169">
        <v>800233881</v>
      </c>
      <c r="B6169" t="s">
        <v>161</v>
      </c>
      <c r="C6169">
        <v>42735</v>
      </c>
      <c r="D6169">
        <v>2016</v>
      </c>
      <c r="E6169" t="s">
        <v>431</v>
      </c>
      <c r="F6169" s="35">
        <v>1.963319706046166</v>
      </c>
    </row>
    <row r="6170" spans="1:6" x14ac:dyDescent="0.25">
      <c r="A6170">
        <v>800233881</v>
      </c>
      <c r="B6170" t="s">
        <v>161</v>
      </c>
      <c r="C6170">
        <v>43100</v>
      </c>
      <c r="D6170">
        <v>2017</v>
      </c>
      <c r="E6170" t="s">
        <v>431</v>
      </c>
      <c r="F6170" s="35">
        <v>2.0861400621482118</v>
      </c>
    </row>
    <row r="6171" spans="1:6" x14ac:dyDescent="0.25">
      <c r="A6171">
        <v>800240724</v>
      </c>
      <c r="B6171" t="s">
        <v>348</v>
      </c>
      <c r="C6171">
        <v>42735</v>
      </c>
      <c r="D6171">
        <v>2016</v>
      </c>
      <c r="E6171" t="s">
        <v>431</v>
      </c>
      <c r="F6171" s="35">
        <v>8.5242354955545654</v>
      </c>
    </row>
    <row r="6172" spans="1:6" x14ac:dyDescent="0.25">
      <c r="A6172">
        <v>800240724</v>
      </c>
      <c r="B6172" t="s">
        <v>348</v>
      </c>
      <c r="C6172">
        <v>43100</v>
      </c>
      <c r="D6172">
        <v>2017</v>
      </c>
      <c r="E6172" t="s">
        <v>431</v>
      </c>
      <c r="F6172" s="35">
        <v>7.3591910698981975</v>
      </c>
    </row>
    <row r="6173" spans="1:6" x14ac:dyDescent="0.25">
      <c r="A6173">
        <v>811032292</v>
      </c>
      <c r="B6173" t="s">
        <v>349</v>
      </c>
      <c r="C6173">
        <v>42735</v>
      </c>
      <c r="D6173">
        <v>2016</v>
      </c>
      <c r="E6173" t="s">
        <v>431</v>
      </c>
      <c r="F6173" s="35">
        <v>9.38572320233434</v>
      </c>
    </row>
    <row r="6174" spans="1:6" x14ac:dyDescent="0.25">
      <c r="A6174">
        <v>811032292</v>
      </c>
      <c r="B6174" t="s">
        <v>349</v>
      </c>
      <c r="C6174">
        <v>43100</v>
      </c>
      <c r="D6174">
        <v>2017</v>
      </c>
      <c r="E6174" t="s">
        <v>431</v>
      </c>
      <c r="F6174" s="35">
        <v>10.050004170523435</v>
      </c>
    </row>
    <row r="6175" spans="1:6" x14ac:dyDescent="0.25">
      <c r="A6175">
        <v>830023542</v>
      </c>
      <c r="B6175" t="s">
        <v>146</v>
      </c>
      <c r="C6175">
        <v>42735</v>
      </c>
      <c r="D6175">
        <v>2016</v>
      </c>
      <c r="E6175" t="s">
        <v>431</v>
      </c>
      <c r="F6175" s="35">
        <v>2.8563766503321903</v>
      </c>
    </row>
    <row r="6176" spans="1:6" x14ac:dyDescent="0.25">
      <c r="A6176">
        <v>830023542</v>
      </c>
      <c r="B6176" t="s">
        <v>146</v>
      </c>
      <c r="C6176">
        <v>42369</v>
      </c>
      <c r="D6176">
        <v>2015</v>
      </c>
      <c r="E6176" t="s">
        <v>431</v>
      </c>
      <c r="F6176" s="35">
        <v>3.8514965942923043</v>
      </c>
    </row>
    <row r="6177" spans="1:6" x14ac:dyDescent="0.25">
      <c r="A6177">
        <v>830023542</v>
      </c>
      <c r="B6177" t="s">
        <v>146</v>
      </c>
      <c r="C6177">
        <v>43100</v>
      </c>
      <c r="D6177">
        <v>2017</v>
      </c>
      <c r="E6177" t="s">
        <v>431</v>
      </c>
      <c r="F6177" s="35">
        <v>2.1420678294212312</v>
      </c>
    </row>
    <row r="6178" spans="1:6" x14ac:dyDescent="0.25">
      <c r="A6178">
        <v>830058272</v>
      </c>
      <c r="B6178" t="s">
        <v>352</v>
      </c>
      <c r="C6178">
        <v>42735</v>
      </c>
      <c r="D6178">
        <v>2016</v>
      </c>
      <c r="E6178" t="s">
        <v>431</v>
      </c>
      <c r="F6178" s="35">
        <v>3.1568256709179803</v>
      </c>
    </row>
    <row r="6179" spans="1:6" x14ac:dyDescent="0.25">
      <c r="A6179">
        <v>830058272</v>
      </c>
      <c r="B6179" t="s">
        <v>352</v>
      </c>
      <c r="C6179">
        <v>42369</v>
      </c>
      <c r="D6179">
        <v>2015</v>
      </c>
      <c r="E6179" t="s">
        <v>431</v>
      </c>
      <c r="F6179" s="35">
        <v>1.8812376513243154</v>
      </c>
    </row>
    <row r="6180" spans="1:6" x14ac:dyDescent="0.25">
      <c r="A6180">
        <v>830058272</v>
      </c>
      <c r="B6180" t="s">
        <v>352</v>
      </c>
      <c r="C6180">
        <v>43100</v>
      </c>
      <c r="D6180">
        <v>2017</v>
      </c>
      <c r="E6180" t="s">
        <v>431</v>
      </c>
      <c r="F6180" s="35">
        <v>4.3813868856803069</v>
      </c>
    </row>
    <row r="6181" spans="1:6" x14ac:dyDescent="0.25">
      <c r="A6181">
        <v>830094920</v>
      </c>
      <c r="B6181" t="s">
        <v>350</v>
      </c>
      <c r="C6181">
        <v>42735</v>
      </c>
      <c r="D6181">
        <v>2016</v>
      </c>
      <c r="E6181" t="s">
        <v>431</v>
      </c>
      <c r="F6181" s="35">
        <v>0.44550570660104916</v>
      </c>
    </row>
    <row r="6182" spans="1:6" x14ac:dyDescent="0.25">
      <c r="A6182">
        <v>830094920</v>
      </c>
      <c r="B6182" t="s">
        <v>350</v>
      </c>
      <c r="C6182">
        <v>43100</v>
      </c>
      <c r="D6182">
        <v>2017</v>
      </c>
      <c r="E6182" t="s">
        <v>431</v>
      </c>
      <c r="F6182" s="35">
        <v>0.41611994382991796</v>
      </c>
    </row>
    <row r="6183" spans="1:6" x14ac:dyDescent="0.25">
      <c r="A6183">
        <v>830097620</v>
      </c>
      <c r="B6183" t="s">
        <v>290</v>
      </c>
      <c r="C6183">
        <v>42735</v>
      </c>
      <c r="D6183">
        <v>2016</v>
      </c>
      <c r="E6183" t="s">
        <v>431</v>
      </c>
      <c r="F6183" s="35">
        <v>133.45341599520413</v>
      </c>
    </row>
    <row r="6184" spans="1:6" x14ac:dyDescent="0.25">
      <c r="A6184">
        <v>830097620</v>
      </c>
      <c r="B6184" t="s">
        <v>290</v>
      </c>
      <c r="C6184">
        <v>43100</v>
      </c>
      <c r="D6184">
        <v>2017</v>
      </c>
      <c r="E6184" t="s">
        <v>431</v>
      </c>
      <c r="F6184" s="35">
        <v>2.3642775548479706</v>
      </c>
    </row>
    <row r="6185" spans="1:6" x14ac:dyDescent="0.25">
      <c r="A6185">
        <v>830116629</v>
      </c>
      <c r="B6185" t="s">
        <v>354</v>
      </c>
      <c r="C6185">
        <v>42735</v>
      </c>
      <c r="D6185">
        <v>2016</v>
      </c>
      <c r="E6185" t="s">
        <v>431</v>
      </c>
      <c r="F6185" s="35">
        <v>4.9964727872627996</v>
      </c>
    </row>
    <row r="6186" spans="1:6" x14ac:dyDescent="0.25">
      <c r="A6186">
        <v>830116629</v>
      </c>
      <c r="B6186" t="s">
        <v>354</v>
      </c>
      <c r="C6186">
        <v>43100</v>
      </c>
      <c r="D6186">
        <v>2017</v>
      </c>
      <c r="E6186" t="s">
        <v>431</v>
      </c>
      <c r="F6186" s="35">
        <v>4.1450506891883574</v>
      </c>
    </row>
    <row r="6187" spans="1:6" x14ac:dyDescent="0.25">
      <c r="A6187">
        <v>830124992</v>
      </c>
      <c r="B6187" t="s">
        <v>357</v>
      </c>
      <c r="C6187">
        <v>42735</v>
      </c>
      <c r="D6187">
        <v>2016</v>
      </c>
      <c r="E6187" t="s">
        <v>431</v>
      </c>
      <c r="F6187" s="35">
        <v>6.6464047688675087E-2</v>
      </c>
    </row>
    <row r="6188" spans="1:6" x14ac:dyDescent="0.25">
      <c r="A6188">
        <v>830124992</v>
      </c>
      <c r="B6188" t="s">
        <v>357</v>
      </c>
      <c r="C6188">
        <v>42369</v>
      </c>
      <c r="D6188">
        <v>2015</v>
      </c>
      <c r="E6188" t="s">
        <v>431</v>
      </c>
      <c r="F6188" s="35">
        <v>0.1743186413144561</v>
      </c>
    </row>
    <row r="6189" spans="1:6" x14ac:dyDescent="0.25">
      <c r="A6189">
        <v>830124992</v>
      </c>
      <c r="B6189" t="s">
        <v>357</v>
      </c>
      <c r="C6189">
        <v>43100</v>
      </c>
      <c r="D6189">
        <v>2017</v>
      </c>
      <c r="E6189" t="s">
        <v>431</v>
      </c>
      <c r="F6189" s="35">
        <v>3.3246987684494196E-2</v>
      </c>
    </row>
    <row r="6190" spans="1:6" x14ac:dyDescent="0.25">
      <c r="A6190">
        <v>860000656</v>
      </c>
      <c r="B6190" t="s">
        <v>221</v>
      </c>
      <c r="C6190">
        <v>42735</v>
      </c>
      <c r="D6190">
        <v>2016</v>
      </c>
      <c r="E6190" t="s">
        <v>431</v>
      </c>
      <c r="F6190" s="35">
        <v>1.1097431836021698</v>
      </c>
    </row>
    <row r="6191" spans="1:6" x14ac:dyDescent="0.25">
      <c r="A6191">
        <v>860000656</v>
      </c>
      <c r="B6191" t="s">
        <v>221</v>
      </c>
      <c r="C6191">
        <v>42369</v>
      </c>
      <c r="D6191">
        <v>2015</v>
      </c>
      <c r="E6191" t="s">
        <v>431</v>
      </c>
      <c r="F6191" s="35">
        <v>1.7423878872494931</v>
      </c>
    </row>
    <row r="6192" spans="1:6" x14ac:dyDescent="0.25">
      <c r="A6192">
        <v>860000656</v>
      </c>
      <c r="B6192" t="s">
        <v>221</v>
      </c>
      <c r="C6192">
        <v>43100</v>
      </c>
      <c r="D6192">
        <v>2017</v>
      </c>
      <c r="E6192" t="s">
        <v>431</v>
      </c>
      <c r="F6192" s="35">
        <v>1.2702629177381384</v>
      </c>
    </row>
    <row r="6193" spans="1:6" x14ac:dyDescent="0.25">
      <c r="A6193">
        <v>860001986</v>
      </c>
      <c r="B6193" t="s">
        <v>293</v>
      </c>
      <c r="C6193">
        <v>42735</v>
      </c>
      <c r="D6193">
        <v>2016</v>
      </c>
      <c r="E6193" t="s">
        <v>431</v>
      </c>
      <c r="F6193" s="35">
        <v>2.2567674980128678</v>
      </c>
    </row>
    <row r="6194" spans="1:6" x14ac:dyDescent="0.25">
      <c r="A6194">
        <v>860001986</v>
      </c>
      <c r="B6194" t="s">
        <v>293</v>
      </c>
      <c r="C6194">
        <v>43100</v>
      </c>
      <c r="D6194">
        <v>2017</v>
      </c>
      <c r="E6194" t="s">
        <v>431</v>
      </c>
      <c r="F6194" s="35">
        <v>1.9408249194073071</v>
      </c>
    </row>
    <row r="6195" spans="1:6" x14ac:dyDescent="0.25">
      <c r="A6195">
        <v>860002837</v>
      </c>
      <c r="B6195" t="s">
        <v>227</v>
      </c>
      <c r="C6195">
        <v>42735</v>
      </c>
      <c r="D6195">
        <v>2016</v>
      </c>
      <c r="E6195" t="s">
        <v>431</v>
      </c>
      <c r="F6195" s="35">
        <v>2.9112794536751694</v>
      </c>
    </row>
    <row r="6196" spans="1:6" x14ac:dyDescent="0.25">
      <c r="A6196">
        <v>860002837</v>
      </c>
      <c r="B6196" t="s">
        <v>227</v>
      </c>
      <c r="C6196">
        <v>42369</v>
      </c>
      <c r="D6196">
        <v>2015</v>
      </c>
      <c r="E6196" t="s">
        <v>431</v>
      </c>
      <c r="F6196" s="35">
        <v>1.7170869491539631</v>
      </c>
    </row>
    <row r="6197" spans="1:6" x14ac:dyDescent="0.25">
      <c r="A6197">
        <v>860002837</v>
      </c>
      <c r="B6197" t="s">
        <v>227</v>
      </c>
      <c r="C6197">
        <v>43100</v>
      </c>
      <c r="D6197">
        <v>2017</v>
      </c>
      <c r="E6197" t="s">
        <v>431</v>
      </c>
      <c r="F6197" s="35">
        <v>2.4786603563511074</v>
      </c>
    </row>
    <row r="6198" spans="1:6" x14ac:dyDescent="0.25">
      <c r="A6198">
        <v>860009250</v>
      </c>
      <c r="B6198" t="s">
        <v>362</v>
      </c>
      <c r="C6198">
        <v>42735</v>
      </c>
      <c r="D6198">
        <v>2016</v>
      </c>
      <c r="E6198" t="s">
        <v>431</v>
      </c>
      <c r="F6198" s="35">
        <v>0.65816630796729492</v>
      </c>
    </row>
    <row r="6199" spans="1:6" x14ac:dyDescent="0.25">
      <c r="A6199">
        <v>860009250</v>
      </c>
      <c r="B6199" t="s">
        <v>362</v>
      </c>
      <c r="C6199">
        <v>43100</v>
      </c>
      <c r="D6199">
        <v>2017</v>
      </c>
      <c r="E6199" t="s">
        <v>431</v>
      </c>
      <c r="F6199" s="35">
        <v>0.70751708168126837</v>
      </c>
    </row>
    <row r="6200" spans="1:6" x14ac:dyDescent="0.25">
      <c r="A6200">
        <v>860014285</v>
      </c>
      <c r="B6200" t="s">
        <v>356</v>
      </c>
      <c r="C6200">
        <v>42735</v>
      </c>
      <c r="D6200">
        <v>2016</v>
      </c>
      <c r="E6200" t="s">
        <v>431</v>
      </c>
      <c r="F6200" s="35">
        <v>0.10827492038389724</v>
      </c>
    </row>
    <row r="6201" spans="1:6" x14ac:dyDescent="0.25">
      <c r="A6201">
        <v>860014285</v>
      </c>
      <c r="B6201" t="s">
        <v>356</v>
      </c>
      <c r="C6201">
        <v>43100</v>
      </c>
      <c r="D6201">
        <v>2017</v>
      </c>
      <c r="E6201" t="s">
        <v>431</v>
      </c>
      <c r="F6201" s="35">
        <v>0.36096344380525169</v>
      </c>
    </row>
    <row r="6202" spans="1:6" x14ac:dyDescent="0.25">
      <c r="A6202">
        <v>860031361</v>
      </c>
      <c r="B6202" t="s">
        <v>297</v>
      </c>
      <c r="C6202">
        <v>42735</v>
      </c>
      <c r="D6202">
        <v>2016</v>
      </c>
      <c r="E6202" t="s">
        <v>431</v>
      </c>
      <c r="F6202" s="35">
        <v>1.9140443894026649</v>
      </c>
    </row>
    <row r="6203" spans="1:6" x14ac:dyDescent="0.25">
      <c r="A6203">
        <v>860031361</v>
      </c>
      <c r="B6203" t="s">
        <v>297</v>
      </c>
      <c r="C6203">
        <v>43100</v>
      </c>
      <c r="D6203">
        <v>2017</v>
      </c>
      <c r="E6203" t="s">
        <v>431</v>
      </c>
      <c r="F6203" s="35">
        <v>2.3754699135547725</v>
      </c>
    </row>
    <row r="6204" spans="1:6" x14ac:dyDescent="0.25">
      <c r="A6204">
        <v>860035996</v>
      </c>
      <c r="B6204" t="s">
        <v>229</v>
      </c>
      <c r="C6204">
        <v>42735</v>
      </c>
      <c r="D6204">
        <v>2016</v>
      </c>
      <c r="E6204" t="s">
        <v>431</v>
      </c>
      <c r="F6204" s="35">
        <v>0.43672675307541364</v>
      </c>
    </row>
    <row r="6205" spans="1:6" x14ac:dyDescent="0.25">
      <c r="A6205">
        <v>860035996</v>
      </c>
      <c r="B6205" t="s">
        <v>229</v>
      </c>
      <c r="C6205">
        <v>42369</v>
      </c>
      <c r="D6205">
        <v>2015</v>
      </c>
      <c r="E6205" t="s">
        <v>431</v>
      </c>
      <c r="F6205" s="35">
        <v>0.74825132571983455</v>
      </c>
    </row>
    <row r="6206" spans="1:6" x14ac:dyDescent="0.25">
      <c r="A6206">
        <v>860035996</v>
      </c>
      <c r="B6206" t="s">
        <v>229</v>
      </c>
      <c r="C6206">
        <v>43100</v>
      </c>
      <c r="D6206">
        <v>2017</v>
      </c>
      <c r="E6206" t="s">
        <v>431</v>
      </c>
      <c r="F6206" s="35">
        <v>0.47413824454446679</v>
      </c>
    </row>
    <row r="6207" spans="1:6" x14ac:dyDescent="0.25">
      <c r="A6207">
        <v>860058070</v>
      </c>
      <c r="B6207" t="s">
        <v>364</v>
      </c>
      <c r="C6207">
        <v>42735</v>
      </c>
      <c r="D6207">
        <v>2016</v>
      </c>
      <c r="E6207" t="s">
        <v>431</v>
      </c>
      <c r="F6207" s="35">
        <v>1.7412508113306271</v>
      </c>
    </row>
    <row r="6208" spans="1:6" x14ac:dyDescent="0.25">
      <c r="A6208">
        <v>860058070</v>
      </c>
      <c r="B6208" t="s">
        <v>364</v>
      </c>
      <c r="C6208">
        <v>42369</v>
      </c>
      <c r="D6208">
        <v>2015</v>
      </c>
      <c r="E6208" t="s">
        <v>431</v>
      </c>
      <c r="F6208" s="35">
        <v>1.2982034150132222</v>
      </c>
    </row>
    <row r="6209" spans="1:6" x14ac:dyDescent="0.25">
      <c r="A6209">
        <v>860058070</v>
      </c>
      <c r="B6209" t="s">
        <v>364</v>
      </c>
      <c r="C6209">
        <v>43100</v>
      </c>
      <c r="D6209">
        <v>2017</v>
      </c>
      <c r="E6209" t="s">
        <v>431</v>
      </c>
      <c r="F6209" s="35">
        <v>1.6570941285064638</v>
      </c>
    </row>
    <row r="6210" spans="1:6" x14ac:dyDescent="0.25">
      <c r="A6210">
        <v>860059851</v>
      </c>
      <c r="B6210" t="s">
        <v>365</v>
      </c>
      <c r="C6210">
        <v>42735</v>
      </c>
      <c r="D6210">
        <v>2016</v>
      </c>
      <c r="E6210" t="s">
        <v>431</v>
      </c>
      <c r="F6210" s="35">
        <v>0.91602053399115591</v>
      </c>
    </row>
    <row r="6211" spans="1:6" x14ac:dyDescent="0.25">
      <c r="A6211">
        <v>860059851</v>
      </c>
      <c r="B6211" t="s">
        <v>365</v>
      </c>
      <c r="C6211">
        <v>42369</v>
      </c>
      <c r="D6211">
        <v>2015</v>
      </c>
      <c r="E6211" t="s">
        <v>431</v>
      </c>
      <c r="F6211" s="35">
        <v>2.1683229832091833</v>
      </c>
    </row>
    <row r="6212" spans="1:6" x14ac:dyDescent="0.25">
      <c r="A6212">
        <v>860059851</v>
      </c>
      <c r="B6212" t="s">
        <v>365</v>
      </c>
      <c r="C6212">
        <v>43100</v>
      </c>
      <c r="D6212">
        <v>2017</v>
      </c>
      <c r="E6212" t="s">
        <v>431</v>
      </c>
      <c r="F6212" s="35">
        <v>0.85638934945797729</v>
      </c>
    </row>
    <row r="6213" spans="1:6" x14ac:dyDescent="0.25">
      <c r="A6213">
        <v>860067697</v>
      </c>
      <c r="B6213" t="s">
        <v>359</v>
      </c>
      <c r="C6213">
        <v>42735</v>
      </c>
      <c r="D6213">
        <v>2016</v>
      </c>
      <c r="E6213" t="s">
        <v>431</v>
      </c>
      <c r="F6213" s="35">
        <v>0.48309377359662958</v>
      </c>
    </row>
    <row r="6214" spans="1:6" x14ac:dyDescent="0.25">
      <c r="A6214">
        <v>860067697</v>
      </c>
      <c r="B6214" t="s">
        <v>359</v>
      </c>
      <c r="C6214">
        <v>43100</v>
      </c>
      <c r="D6214">
        <v>2017</v>
      </c>
      <c r="E6214" t="s">
        <v>431</v>
      </c>
      <c r="F6214" s="35">
        <v>0.5400085706226464</v>
      </c>
    </row>
    <row r="6215" spans="1:6" x14ac:dyDescent="0.25">
      <c r="A6215">
        <v>860077099</v>
      </c>
      <c r="B6215" t="s">
        <v>371</v>
      </c>
      <c r="C6215">
        <v>42735</v>
      </c>
      <c r="D6215">
        <v>2016</v>
      </c>
      <c r="E6215" t="s">
        <v>431</v>
      </c>
      <c r="F6215" s="35">
        <v>1.312560834391028</v>
      </c>
    </row>
    <row r="6216" spans="1:6" x14ac:dyDescent="0.25">
      <c r="A6216">
        <v>860077099</v>
      </c>
      <c r="B6216" t="s">
        <v>371</v>
      </c>
      <c r="C6216">
        <v>43100</v>
      </c>
      <c r="D6216">
        <v>2017</v>
      </c>
      <c r="E6216" t="s">
        <v>431</v>
      </c>
      <c r="F6216" s="35">
        <v>0.85396029893073655</v>
      </c>
    </row>
    <row r="6217" spans="1:6" x14ac:dyDescent="0.25">
      <c r="A6217">
        <v>860078977</v>
      </c>
      <c r="B6217" t="s">
        <v>144</v>
      </c>
      <c r="C6217">
        <v>42735</v>
      </c>
      <c r="D6217">
        <v>2016</v>
      </c>
      <c r="E6217" t="s">
        <v>431</v>
      </c>
      <c r="F6217" s="35">
        <v>2.1380803043746042</v>
      </c>
    </row>
    <row r="6218" spans="1:6" x14ac:dyDescent="0.25">
      <c r="A6218">
        <v>860354402</v>
      </c>
      <c r="B6218" t="s">
        <v>295</v>
      </c>
      <c r="C6218">
        <v>42735</v>
      </c>
      <c r="D6218">
        <v>2016</v>
      </c>
      <c r="E6218" t="s">
        <v>431</v>
      </c>
      <c r="F6218" s="35">
        <v>0.5919071437412825</v>
      </c>
    </row>
    <row r="6219" spans="1:6" x14ac:dyDescent="0.25">
      <c r="A6219">
        <v>860354402</v>
      </c>
      <c r="B6219" t="s">
        <v>295</v>
      </c>
      <c r="C6219">
        <v>43100</v>
      </c>
      <c r="D6219">
        <v>2017</v>
      </c>
      <c r="E6219" t="s">
        <v>431</v>
      </c>
      <c r="F6219" s="35">
        <v>2.2636465662562837</v>
      </c>
    </row>
    <row r="6220" spans="1:6" x14ac:dyDescent="0.25">
      <c r="A6220">
        <v>860505064</v>
      </c>
      <c r="B6220" t="s">
        <v>361</v>
      </c>
      <c r="C6220">
        <v>42735</v>
      </c>
      <c r="D6220">
        <v>2016</v>
      </c>
      <c r="E6220" t="s">
        <v>431</v>
      </c>
      <c r="F6220" s="35">
        <v>0.28553879137315696</v>
      </c>
    </row>
    <row r="6221" spans="1:6" x14ac:dyDescent="0.25">
      <c r="A6221">
        <v>860505064</v>
      </c>
      <c r="B6221" t="s">
        <v>361</v>
      </c>
      <c r="C6221">
        <v>43100</v>
      </c>
      <c r="D6221">
        <v>2017</v>
      </c>
      <c r="E6221" t="s">
        <v>431</v>
      </c>
      <c r="F6221" s="35">
        <v>0.27079602338607922</v>
      </c>
    </row>
    <row r="6222" spans="1:6" x14ac:dyDescent="0.25">
      <c r="A6222">
        <v>860510628</v>
      </c>
      <c r="B6222" t="s">
        <v>373</v>
      </c>
      <c r="C6222">
        <v>42735</v>
      </c>
      <c r="D6222">
        <v>2016</v>
      </c>
      <c r="E6222" t="s">
        <v>431</v>
      </c>
      <c r="F6222" s="35">
        <v>0.29903058214902034</v>
      </c>
    </row>
    <row r="6223" spans="1:6" x14ac:dyDescent="0.25">
      <c r="A6223">
        <v>860510628</v>
      </c>
      <c r="B6223" t="s">
        <v>373</v>
      </c>
      <c r="C6223">
        <v>42369</v>
      </c>
      <c r="D6223">
        <v>2015</v>
      </c>
      <c r="E6223" t="s">
        <v>431</v>
      </c>
      <c r="F6223" s="35">
        <v>0.16841587914830963</v>
      </c>
    </row>
    <row r="6224" spans="1:6" x14ac:dyDescent="0.25">
      <c r="A6224">
        <v>860510628</v>
      </c>
      <c r="B6224" t="s">
        <v>373</v>
      </c>
      <c r="C6224">
        <v>43100</v>
      </c>
      <c r="D6224">
        <v>2017</v>
      </c>
      <c r="E6224" t="s">
        <v>431</v>
      </c>
      <c r="F6224" s="35">
        <v>0.64103286034000595</v>
      </c>
    </row>
    <row r="6225" spans="1:6" x14ac:dyDescent="0.25">
      <c r="A6225">
        <v>860515523</v>
      </c>
      <c r="B6225" t="s">
        <v>231</v>
      </c>
      <c r="C6225">
        <v>42735</v>
      </c>
      <c r="D6225">
        <v>2016</v>
      </c>
      <c r="E6225" t="s">
        <v>431</v>
      </c>
      <c r="F6225" s="35">
        <v>4.3201401925478713</v>
      </c>
    </row>
    <row r="6226" spans="1:6" x14ac:dyDescent="0.25">
      <c r="A6226">
        <v>860515523</v>
      </c>
      <c r="B6226" t="s">
        <v>231</v>
      </c>
      <c r="C6226">
        <v>42369</v>
      </c>
      <c r="D6226">
        <v>2015</v>
      </c>
      <c r="E6226" t="s">
        <v>431</v>
      </c>
      <c r="F6226" s="35">
        <v>3.8084225864937578</v>
      </c>
    </row>
    <row r="6227" spans="1:6" x14ac:dyDescent="0.25">
      <c r="A6227">
        <v>860515523</v>
      </c>
      <c r="B6227" t="s">
        <v>231</v>
      </c>
      <c r="C6227">
        <v>43100</v>
      </c>
      <c r="D6227">
        <v>2017</v>
      </c>
      <c r="E6227" t="s">
        <v>431</v>
      </c>
      <c r="F6227" s="35">
        <v>8.5773788290468431</v>
      </c>
    </row>
    <row r="6228" spans="1:6" x14ac:dyDescent="0.25">
      <c r="A6228">
        <v>860527800</v>
      </c>
      <c r="B6228" t="s">
        <v>296</v>
      </c>
      <c r="C6228">
        <v>42735</v>
      </c>
      <c r="D6228">
        <v>2016</v>
      </c>
      <c r="E6228" t="s">
        <v>431</v>
      </c>
      <c r="F6228" s="35">
        <v>2.2739207021851282</v>
      </c>
    </row>
    <row r="6229" spans="1:6" x14ac:dyDescent="0.25">
      <c r="A6229">
        <v>860527800</v>
      </c>
      <c r="B6229" t="s">
        <v>296</v>
      </c>
      <c r="C6229">
        <v>43100</v>
      </c>
      <c r="D6229">
        <v>2017</v>
      </c>
      <c r="E6229" t="s">
        <v>431</v>
      </c>
      <c r="F6229" s="35">
        <v>1.9057652369726692</v>
      </c>
    </row>
    <row r="6230" spans="1:6" x14ac:dyDescent="0.25">
      <c r="A6230">
        <v>860532790</v>
      </c>
      <c r="B6230" t="s">
        <v>374</v>
      </c>
      <c r="C6230">
        <v>42735</v>
      </c>
      <c r="D6230">
        <v>2016</v>
      </c>
      <c r="E6230" t="s">
        <v>431</v>
      </c>
      <c r="F6230" s="35">
        <v>2.7772506925207758</v>
      </c>
    </row>
    <row r="6231" spans="1:6" x14ac:dyDescent="0.25">
      <c r="A6231">
        <v>860532790</v>
      </c>
      <c r="B6231" t="s">
        <v>374</v>
      </c>
      <c r="C6231">
        <v>43100</v>
      </c>
      <c r="D6231">
        <v>2017</v>
      </c>
      <c r="E6231" t="s">
        <v>431</v>
      </c>
      <c r="F6231" s="35">
        <v>2.0786881133517192</v>
      </c>
    </row>
    <row r="6232" spans="1:6" x14ac:dyDescent="0.25">
      <c r="A6232">
        <v>890205645</v>
      </c>
      <c r="B6232" t="s">
        <v>166</v>
      </c>
      <c r="C6232">
        <v>42735</v>
      </c>
      <c r="D6232">
        <v>2016</v>
      </c>
      <c r="E6232" t="s">
        <v>431</v>
      </c>
      <c r="F6232" s="35">
        <v>0.7721744893559257</v>
      </c>
    </row>
    <row r="6233" spans="1:6" x14ac:dyDescent="0.25">
      <c r="A6233">
        <v>890205645</v>
      </c>
      <c r="B6233" t="s">
        <v>166</v>
      </c>
      <c r="C6233">
        <v>43100</v>
      </c>
      <c r="D6233">
        <v>2017</v>
      </c>
      <c r="E6233" t="s">
        <v>431</v>
      </c>
      <c r="F6233" s="35">
        <v>0.67169492499214167</v>
      </c>
    </row>
    <row r="6234" spans="1:6" x14ac:dyDescent="0.25">
      <c r="A6234">
        <v>890312765</v>
      </c>
      <c r="B6234" t="s">
        <v>363</v>
      </c>
      <c r="C6234">
        <v>42735</v>
      </c>
      <c r="D6234">
        <v>2016</v>
      </c>
      <c r="E6234" t="s">
        <v>431</v>
      </c>
      <c r="F6234" s="35">
        <v>1.0380177309341856</v>
      </c>
    </row>
    <row r="6235" spans="1:6" x14ac:dyDescent="0.25">
      <c r="A6235">
        <v>890312765</v>
      </c>
      <c r="B6235" t="s">
        <v>363</v>
      </c>
      <c r="C6235">
        <v>43100</v>
      </c>
      <c r="D6235">
        <v>2017</v>
      </c>
      <c r="E6235" t="s">
        <v>431</v>
      </c>
      <c r="F6235" s="35">
        <v>0.89867683013237865</v>
      </c>
    </row>
    <row r="6236" spans="1:6" x14ac:dyDescent="0.25">
      <c r="A6236">
        <v>890806999</v>
      </c>
      <c r="B6236" t="s">
        <v>366</v>
      </c>
      <c r="C6236">
        <v>42735</v>
      </c>
      <c r="D6236">
        <v>2016</v>
      </c>
      <c r="E6236" t="s">
        <v>431</v>
      </c>
      <c r="F6236" s="35">
        <v>2.5312934801648219</v>
      </c>
    </row>
    <row r="6237" spans="1:6" x14ac:dyDescent="0.25">
      <c r="A6237">
        <v>890806999</v>
      </c>
      <c r="B6237" t="s">
        <v>366</v>
      </c>
      <c r="C6237">
        <v>43100</v>
      </c>
      <c r="D6237">
        <v>2017</v>
      </c>
      <c r="E6237" t="s">
        <v>431</v>
      </c>
      <c r="F6237" s="35">
        <v>2.6148136361159495</v>
      </c>
    </row>
    <row r="6238" spans="1:6" x14ac:dyDescent="0.25">
      <c r="A6238">
        <v>890903035</v>
      </c>
      <c r="B6238" t="s">
        <v>369</v>
      </c>
      <c r="C6238">
        <v>42735</v>
      </c>
      <c r="D6238">
        <v>2016</v>
      </c>
      <c r="E6238" t="s">
        <v>431</v>
      </c>
      <c r="F6238" s="35">
        <v>0.77485205679633207</v>
      </c>
    </row>
    <row r="6239" spans="1:6" x14ac:dyDescent="0.25">
      <c r="A6239">
        <v>890903035</v>
      </c>
      <c r="B6239" t="s">
        <v>369</v>
      </c>
      <c r="C6239">
        <v>42369</v>
      </c>
      <c r="D6239">
        <v>2015</v>
      </c>
      <c r="E6239" t="s">
        <v>431</v>
      </c>
      <c r="F6239" s="35">
        <v>0.53374761930796244</v>
      </c>
    </row>
    <row r="6240" spans="1:6" x14ac:dyDescent="0.25">
      <c r="A6240">
        <v>890903035</v>
      </c>
      <c r="B6240" t="s">
        <v>369</v>
      </c>
      <c r="C6240">
        <v>43100</v>
      </c>
      <c r="D6240">
        <v>2017</v>
      </c>
      <c r="E6240" t="s">
        <v>431</v>
      </c>
      <c r="F6240" s="35">
        <v>0.35103616452920922</v>
      </c>
    </row>
    <row r="6241" spans="1:6" x14ac:dyDescent="0.25">
      <c r="A6241">
        <v>890903055</v>
      </c>
      <c r="B6241" t="s">
        <v>232</v>
      </c>
      <c r="C6241">
        <v>42735</v>
      </c>
      <c r="D6241">
        <v>2016</v>
      </c>
      <c r="E6241" t="s">
        <v>431</v>
      </c>
      <c r="F6241" s="35">
        <v>0.28117851745825651</v>
      </c>
    </row>
    <row r="6242" spans="1:6" x14ac:dyDescent="0.25">
      <c r="A6242">
        <v>890903055</v>
      </c>
      <c r="B6242" t="s">
        <v>232</v>
      </c>
      <c r="C6242">
        <v>42369</v>
      </c>
      <c r="D6242">
        <v>2015</v>
      </c>
      <c r="E6242" t="s">
        <v>431</v>
      </c>
      <c r="F6242" s="35">
        <v>0.41519297084694395</v>
      </c>
    </row>
    <row r="6243" spans="1:6" x14ac:dyDescent="0.25">
      <c r="A6243">
        <v>890903055</v>
      </c>
      <c r="B6243" t="s">
        <v>232</v>
      </c>
      <c r="C6243">
        <v>43100</v>
      </c>
      <c r="D6243">
        <v>2017</v>
      </c>
      <c r="E6243" t="s">
        <v>431</v>
      </c>
      <c r="F6243" s="35">
        <v>0.26413370718733753</v>
      </c>
    </row>
    <row r="6244" spans="1:6" x14ac:dyDescent="0.25">
      <c r="A6244">
        <v>890905022</v>
      </c>
      <c r="B6244" t="s">
        <v>370</v>
      </c>
      <c r="C6244">
        <v>42735</v>
      </c>
      <c r="D6244">
        <v>2016</v>
      </c>
      <c r="E6244" t="s">
        <v>431</v>
      </c>
      <c r="F6244" s="35">
        <v>0.92589948238127795</v>
      </c>
    </row>
    <row r="6245" spans="1:6" x14ac:dyDescent="0.25">
      <c r="A6245">
        <v>890905022</v>
      </c>
      <c r="B6245" t="s">
        <v>370</v>
      </c>
      <c r="C6245">
        <v>42369</v>
      </c>
      <c r="D6245">
        <v>2015</v>
      </c>
      <c r="E6245" t="s">
        <v>431</v>
      </c>
      <c r="F6245" s="35">
        <v>1.7617085426140218</v>
      </c>
    </row>
    <row r="6246" spans="1:6" x14ac:dyDescent="0.25">
      <c r="A6246">
        <v>890905022</v>
      </c>
      <c r="B6246" t="s">
        <v>370</v>
      </c>
      <c r="C6246">
        <v>43100</v>
      </c>
      <c r="D6246">
        <v>2017</v>
      </c>
      <c r="E6246" t="s">
        <v>431</v>
      </c>
      <c r="F6246" s="35">
        <v>0.93946102405255805</v>
      </c>
    </row>
    <row r="6247" spans="1:6" x14ac:dyDescent="0.25">
      <c r="A6247">
        <v>890908097</v>
      </c>
      <c r="B6247" t="s">
        <v>377</v>
      </c>
      <c r="C6247">
        <v>42735</v>
      </c>
      <c r="D6247">
        <v>2016</v>
      </c>
      <c r="E6247" t="s">
        <v>431</v>
      </c>
      <c r="F6247" s="35">
        <v>1.0819530192488269</v>
      </c>
    </row>
    <row r="6248" spans="1:6" x14ac:dyDescent="0.25">
      <c r="A6248">
        <v>890908097</v>
      </c>
      <c r="B6248" t="s">
        <v>377</v>
      </c>
      <c r="C6248">
        <v>43100</v>
      </c>
      <c r="D6248">
        <v>2017</v>
      </c>
      <c r="E6248" t="s">
        <v>431</v>
      </c>
      <c r="F6248" s="35">
        <v>0.90349181513083321</v>
      </c>
    </row>
    <row r="6249" spans="1:6" x14ac:dyDescent="0.25">
      <c r="A6249">
        <v>890908901</v>
      </c>
      <c r="B6249" t="s">
        <v>372</v>
      </c>
      <c r="C6249">
        <v>42735</v>
      </c>
      <c r="D6249">
        <v>2016</v>
      </c>
      <c r="E6249" t="s">
        <v>431</v>
      </c>
      <c r="F6249" s="35">
        <v>0.45351431679821064</v>
      </c>
    </row>
    <row r="6250" spans="1:6" x14ac:dyDescent="0.25">
      <c r="A6250">
        <v>890908901</v>
      </c>
      <c r="B6250" t="s">
        <v>372</v>
      </c>
      <c r="C6250">
        <v>42369</v>
      </c>
      <c r="D6250">
        <v>2015</v>
      </c>
      <c r="E6250" t="s">
        <v>431</v>
      </c>
      <c r="F6250" s="35">
        <v>0.35986732615031675</v>
      </c>
    </row>
    <row r="6251" spans="1:6" x14ac:dyDescent="0.25">
      <c r="A6251">
        <v>890908901</v>
      </c>
      <c r="B6251" t="s">
        <v>372</v>
      </c>
      <c r="C6251">
        <v>43100</v>
      </c>
      <c r="D6251">
        <v>2017</v>
      </c>
      <c r="E6251" t="s">
        <v>431</v>
      </c>
      <c r="F6251" s="35">
        <v>0.54463680248076363</v>
      </c>
    </row>
    <row r="6252" spans="1:6" x14ac:dyDescent="0.25">
      <c r="A6252">
        <v>890910447</v>
      </c>
      <c r="B6252" t="s">
        <v>300</v>
      </c>
      <c r="C6252">
        <v>42735</v>
      </c>
      <c r="D6252">
        <v>2016</v>
      </c>
      <c r="E6252" t="s">
        <v>431</v>
      </c>
      <c r="F6252" s="35">
        <v>0.99242866849129974</v>
      </c>
    </row>
    <row r="6253" spans="1:6" x14ac:dyDescent="0.25">
      <c r="A6253">
        <v>890910447</v>
      </c>
      <c r="B6253" t="s">
        <v>300</v>
      </c>
      <c r="C6253">
        <v>43100</v>
      </c>
      <c r="D6253">
        <v>2017</v>
      </c>
      <c r="E6253" t="s">
        <v>431</v>
      </c>
      <c r="F6253" s="35">
        <v>1.166806530411824</v>
      </c>
    </row>
    <row r="6254" spans="1:6" x14ac:dyDescent="0.25">
      <c r="A6254">
        <v>890911431</v>
      </c>
      <c r="B6254" t="s">
        <v>378</v>
      </c>
      <c r="C6254">
        <v>42735</v>
      </c>
      <c r="D6254">
        <v>2016</v>
      </c>
      <c r="E6254" t="s">
        <v>431</v>
      </c>
      <c r="F6254" s="35">
        <v>1.7498897421760187</v>
      </c>
    </row>
    <row r="6255" spans="1:6" x14ac:dyDescent="0.25">
      <c r="A6255">
        <v>890911431</v>
      </c>
      <c r="B6255" t="s">
        <v>378</v>
      </c>
      <c r="C6255">
        <v>43100</v>
      </c>
      <c r="D6255">
        <v>2017</v>
      </c>
      <c r="E6255" t="s">
        <v>431</v>
      </c>
      <c r="F6255" s="35">
        <v>1.7324997679577743</v>
      </c>
    </row>
    <row r="6256" spans="1:6" x14ac:dyDescent="0.25">
      <c r="A6256">
        <v>890920656</v>
      </c>
      <c r="B6256" t="s">
        <v>302</v>
      </c>
      <c r="C6256">
        <v>42735</v>
      </c>
      <c r="D6256">
        <v>2016</v>
      </c>
      <c r="E6256" t="s">
        <v>431</v>
      </c>
      <c r="F6256" s="35">
        <v>1.660077348753342</v>
      </c>
    </row>
    <row r="6257" spans="1:6" x14ac:dyDescent="0.25">
      <c r="A6257">
        <v>890920656</v>
      </c>
      <c r="B6257" t="s">
        <v>302</v>
      </c>
      <c r="C6257">
        <v>43100</v>
      </c>
      <c r="D6257">
        <v>2017</v>
      </c>
      <c r="E6257" t="s">
        <v>431</v>
      </c>
      <c r="F6257" s="35">
        <v>1.0000473716470057</v>
      </c>
    </row>
    <row r="6258" spans="1:6" x14ac:dyDescent="0.25">
      <c r="A6258">
        <v>890928186</v>
      </c>
      <c r="B6258" t="s">
        <v>303</v>
      </c>
      <c r="C6258">
        <v>42735</v>
      </c>
      <c r="D6258">
        <v>2016</v>
      </c>
      <c r="E6258" t="s">
        <v>431</v>
      </c>
      <c r="F6258" s="35">
        <v>0.91705303435156416</v>
      </c>
    </row>
    <row r="6259" spans="1:6" x14ac:dyDescent="0.25">
      <c r="A6259">
        <v>890928186</v>
      </c>
      <c r="B6259" t="s">
        <v>303</v>
      </c>
      <c r="C6259">
        <v>43100</v>
      </c>
      <c r="D6259">
        <v>2017</v>
      </c>
      <c r="E6259" t="s">
        <v>431</v>
      </c>
      <c r="F6259" s="35">
        <v>0.90540710807063807</v>
      </c>
    </row>
    <row r="6260" spans="1:6" x14ac:dyDescent="0.25">
      <c r="A6260">
        <v>890932424</v>
      </c>
      <c r="B6260" t="s">
        <v>379</v>
      </c>
      <c r="C6260">
        <v>42735</v>
      </c>
      <c r="D6260">
        <v>2016</v>
      </c>
      <c r="E6260" t="s">
        <v>431</v>
      </c>
      <c r="F6260" s="35">
        <v>0.55033366251916938</v>
      </c>
    </row>
    <row r="6261" spans="1:6" x14ac:dyDescent="0.25">
      <c r="A6261">
        <v>890932424</v>
      </c>
      <c r="B6261" t="s">
        <v>379</v>
      </c>
      <c r="C6261">
        <v>43100</v>
      </c>
      <c r="D6261">
        <v>2017</v>
      </c>
      <c r="E6261" t="s">
        <v>431</v>
      </c>
      <c r="F6261" s="35">
        <v>0.60556835414245802</v>
      </c>
    </row>
    <row r="6262" spans="1:6" x14ac:dyDescent="0.25">
      <c r="A6262">
        <v>890939355</v>
      </c>
      <c r="B6262" t="s">
        <v>35</v>
      </c>
      <c r="C6262">
        <v>42735</v>
      </c>
      <c r="D6262">
        <v>2016</v>
      </c>
      <c r="E6262" t="s">
        <v>431</v>
      </c>
      <c r="F6262" s="35">
        <v>0.25802464885906662</v>
      </c>
    </row>
    <row r="6263" spans="1:6" x14ac:dyDescent="0.25">
      <c r="A6263">
        <v>890939355</v>
      </c>
      <c r="B6263" t="s">
        <v>35</v>
      </c>
      <c r="C6263">
        <v>42369</v>
      </c>
      <c r="D6263">
        <v>2015</v>
      </c>
      <c r="E6263" t="s">
        <v>431</v>
      </c>
      <c r="F6263" s="35">
        <v>1.4050676585398929</v>
      </c>
    </row>
    <row r="6264" spans="1:6" x14ac:dyDescent="0.25">
      <c r="A6264">
        <v>890939355</v>
      </c>
      <c r="B6264" t="s">
        <v>35</v>
      </c>
      <c r="C6264">
        <v>43100</v>
      </c>
      <c r="D6264">
        <v>2017</v>
      </c>
      <c r="E6264" t="s">
        <v>431</v>
      </c>
      <c r="F6264" s="35">
        <v>0.19538768508380042</v>
      </c>
    </row>
    <row r="6265" spans="1:6" x14ac:dyDescent="0.25">
      <c r="A6265">
        <v>890940026</v>
      </c>
      <c r="B6265" t="s">
        <v>304</v>
      </c>
      <c r="C6265">
        <v>42735</v>
      </c>
      <c r="D6265">
        <v>2016</v>
      </c>
      <c r="E6265" t="s">
        <v>431</v>
      </c>
      <c r="F6265" s="35">
        <v>6.0920610252325096</v>
      </c>
    </row>
    <row r="6266" spans="1:6" x14ac:dyDescent="0.25">
      <c r="A6266">
        <v>890940026</v>
      </c>
      <c r="B6266" t="s">
        <v>304</v>
      </c>
      <c r="C6266">
        <v>43100</v>
      </c>
      <c r="D6266">
        <v>2017</v>
      </c>
      <c r="E6266" t="s">
        <v>431</v>
      </c>
      <c r="F6266" s="35">
        <v>7.8518764353435193</v>
      </c>
    </row>
    <row r="6267" spans="1:6" x14ac:dyDescent="0.25">
      <c r="A6267">
        <v>900018975</v>
      </c>
      <c r="B6267" t="s">
        <v>376</v>
      </c>
      <c r="C6267">
        <v>42735</v>
      </c>
      <c r="D6267">
        <v>2016</v>
      </c>
      <c r="E6267" t="s">
        <v>431</v>
      </c>
      <c r="F6267" s="35">
        <v>2.2798462725929078</v>
      </c>
    </row>
    <row r="6268" spans="1:6" x14ac:dyDescent="0.25">
      <c r="A6268">
        <v>900018975</v>
      </c>
      <c r="B6268" t="s">
        <v>376</v>
      </c>
      <c r="C6268">
        <v>42369</v>
      </c>
      <c r="D6268">
        <v>2015</v>
      </c>
      <c r="E6268" t="s">
        <v>431</v>
      </c>
      <c r="F6268" s="35">
        <v>1.8330724737248489</v>
      </c>
    </row>
    <row r="6269" spans="1:6" x14ac:dyDescent="0.25">
      <c r="A6269">
        <v>900018975</v>
      </c>
      <c r="B6269" t="s">
        <v>376</v>
      </c>
      <c r="C6269">
        <v>43100</v>
      </c>
      <c r="D6269">
        <v>2017</v>
      </c>
      <c r="E6269" t="s">
        <v>431</v>
      </c>
      <c r="F6269" s="35">
        <v>2.8170989320459121</v>
      </c>
    </row>
    <row r="6270" spans="1:6" x14ac:dyDescent="0.25">
      <c r="A6270">
        <v>900035722</v>
      </c>
      <c r="B6270" t="s">
        <v>298</v>
      </c>
      <c r="C6270">
        <v>42735</v>
      </c>
      <c r="D6270">
        <v>2016</v>
      </c>
      <c r="E6270" t="s">
        <v>431</v>
      </c>
      <c r="F6270" s="35">
        <v>18.929176276132878</v>
      </c>
    </row>
    <row r="6271" spans="1:6" x14ac:dyDescent="0.25">
      <c r="A6271">
        <v>900035722</v>
      </c>
      <c r="B6271" t="s">
        <v>298</v>
      </c>
      <c r="C6271">
        <v>43100</v>
      </c>
      <c r="D6271">
        <v>2017</v>
      </c>
      <c r="E6271" t="s">
        <v>431</v>
      </c>
      <c r="F6271" s="35">
        <v>15.962356817772548</v>
      </c>
    </row>
    <row r="6272" spans="1:6" x14ac:dyDescent="0.25">
      <c r="A6272">
        <v>900087151</v>
      </c>
      <c r="B6272" t="s">
        <v>383</v>
      </c>
      <c r="C6272">
        <v>42735</v>
      </c>
      <c r="D6272">
        <v>2016</v>
      </c>
      <c r="E6272" t="s">
        <v>431</v>
      </c>
      <c r="F6272" s="35">
        <v>0.36688465005085286</v>
      </c>
    </row>
    <row r="6273" spans="1:6" x14ac:dyDescent="0.25">
      <c r="A6273">
        <v>900087151</v>
      </c>
      <c r="B6273" t="s">
        <v>383</v>
      </c>
      <c r="C6273">
        <v>43100</v>
      </c>
      <c r="D6273">
        <v>2017</v>
      </c>
      <c r="E6273" t="s">
        <v>431</v>
      </c>
      <c r="F6273" s="35">
        <v>0.2370823804394091</v>
      </c>
    </row>
    <row r="6274" spans="1:6" x14ac:dyDescent="0.25">
      <c r="A6274">
        <v>900139110</v>
      </c>
      <c r="B6274" t="s">
        <v>301</v>
      </c>
      <c r="C6274">
        <v>42735</v>
      </c>
      <c r="D6274">
        <v>2016</v>
      </c>
      <c r="E6274" t="s">
        <v>431</v>
      </c>
      <c r="F6274" s="35">
        <v>0.8640904135654669</v>
      </c>
    </row>
    <row r="6275" spans="1:6" x14ac:dyDescent="0.25">
      <c r="A6275">
        <v>900139110</v>
      </c>
      <c r="B6275" t="s">
        <v>301</v>
      </c>
      <c r="C6275">
        <v>43100</v>
      </c>
      <c r="D6275">
        <v>2017</v>
      </c>
      <c r="E6275" t="s">
        <v>431</v>
      </c>
      <c r="F6275" s="35">
        <v>0.89977555170030687</v>
      </c>
    </row>
    <row r="6276" spans="1:6" x14ac:dyDescent="0.25">
      <c r="A6276">
        <v>900190385</v>
      </c>
      <c r="B6276" t="s">
        <v>380</v>
      </c>
      <c r="C6276">
        <v>42735</v>
      </c>
      <c r="D6276">
        <v>2016</v>
      </c>
      <c r="E6276" t="s">
        <v>431</v>
      </c>
      <c r="F6276" s="35">
        <v>-14.300345444657795</v>
      </c>
    </row>
    <row r="6277" spans="1:6" x14ac:dyDescent="0.25">
      <c r="A6277">
        <v>900190385</v>
      </c>
      <c r="B6277" t="s">
        <v>380</v>
      </c>
      <c r="C6277">
        <v>42369</v>
      </c>
      <c r="D6277">
        <v>2015</v>
      </c>
      <c r="E6277" t="s">
        <v>431</v>
      </c>
      <c r="F6277" s="35">
        <v>-5.0119825100595659</v>
      </c>
    </row>
    <row r="6278" spans="1:6" x14ac:dyDescent="0.25">
      <c r="A6278">
        <v>900190385</v>
      </c>
      <c r="B6278" t="s">
        <v>380</v>
      </c>
      <c r="C6278">
        <v>43100</v>
      </c>
      <c r="D6278">
        <v>2017</v>
      </c>
      <c r="E6278" t="s">
        <v>431</v>
      </c>
      <c r="F6278" s="35">
        <v>-16.978311212341108</v>
      </c>
    </row>
    <row r="6279" spans="1:6" x14ac:dyDescent="0.25">
      <c r="A6279">
        <v>900192242</v>
      </c>
      <c r="B6279" t="s">
        <v>381</v>
      </c>
      <c r="C6279">
        <v>42735</v>
      </c>
      <c r="D6279">
        <v>2016</v>
      </c>
      <c r="E6279" t="s">
        <v>431</v>
      </c>
      <c r="F6279" s="35">
        <v>0.24634450758959592</v>
      </c>
    </row>
    <row r="6280" spans="1:6" x14ac:dyDescent="0.25">
      <c r="A6280">
        <v>900192242</v>
      </c>
      <c r="B6280" t="s">
        <v>381</v>
      </c>
      <c r="C6280">
        <v>42369</v>
      </c>
      <c r="D6280">
        <v>2015</v>
      </c>
      <c r="E6280" t="s">
        <v>431</v>
      </c>
      <c r="F6280" s="35">
        <v>0.64566740673762679</v>
      </c>
    </row>
    <row r="6281" spans="1:6" x14ac:dyDescent="0.25">
      <c r="A6281">
        <v>900192242</v>
      </c>
      <c r="B6281" t="s">
        <v>381</v>
      </c>
      <c r="C6281">
        <v>42185</v>
      </c>
      <c r="D6281">
        <v>2015</v>
      </c>
      <c r="E6281" t="s">
        <v>431</v>
      </c>
      <c r="F6281" s="35">
        <v>0.74096509976273306</v>
      </c>
    </row>
    <row r="6282" spans="1:6" x14ac:dyDescent="0.25">
      <c r="A6282">
        <v>900192242</v>
      </c>
      <c r="B6282" t="s">
        <v>381</v>
      </c>
      <c r="C6282">
        <v>43100</v>
      </c>
      <c r="D6282">
        <v>2017</v>
      </c>
      <c r="E6282" t="s">
        <v>431</v>
      </c>
      <c r="F6282" s="35">
        <v>0.23348688478989799</v>
      </c>
    </row>
    <row r="6283" spans="1:6" x14ac:dyDescent="0.25">
      <c r="A6283">
        <v>900192726</v>
      </c>
      <c r="B6283" t="s">
        <v>382</v>
      </c>
      <c r="C6283">
        <v>42735</v>
      </c>
      <c r="D6283">
        <v>2016</v>
      </c>
      <c r="E6283" t="s">
        <v>431</v>
      </c>
      <c r="F6283" s="35">
        <v>0.18221129063487218</v>
      </c>
    </row>
    <row r="6284" spans="1:6" x14ac:dyDescent="0.25">
      <c r="A6284">
        <v>900192726</v>
      </c>
      <c r="B6284" t="s">
        <v>382</v>
      </c>
      <c r="C6284">
        <v>43100</v>
      </c>
      <c r="D6284">
        <v>2017</v>
      </c>
      <c r="E6284" t="s">
        <v>431</v>
      </c>
      <c r="F6284" s="35">
        <v>0.29001125706531566</v>
      </c>
    </row>
    <row r="6285" spans="1:6" x14ac:dyDescent="0.25">
      <c r="A6285">
        <v>900193192</v>
      </c>
      <c r="B6285" t="s">
        <v>305</v>
      </c>
      <c r="C6285">
        <v>42735</v>
      </c>
      <c r="D6285">
        <v>2016</v>
      </c>
      <c r="E6285" t="s">
        <v>431</v>
      </c>
      <c r="F6285" s="35">
        <v>35.464741983930089</v>
      </c>
    </row>
    <row r="6286" spans="1:6" x14ac:dyDescent="0.25">
      <c r="A6286">
        <v>900193192</v>
      </c>
      <c r="B6286" t="s">
        <v>305</v>
      </c>
      <c r="C6286">
        <v>43100</v>
      </c>
      <c r="D6286">
        <v>2017</v>
      </c>
      <c r="E6286" t="s">
        <v>431</v>
      </c>
      <c r="F6286" s="35">
        <v>44.746369216608535</v>
      </c>
    </row>
    <row r="6287" spans="1:6" x14ac:dyDescent="0.25">
      <c r="A6287">
        <v>900205547</v>
      </c>
      <c r="B6287" t="s">
        <v>233</v>
      </c>
      <c r="C6287">
        <v>42735</v>
      </c>
      <c r="D6287">
        <v>2016</v>
      </c>
      <c r="E6287" t="s">
        <v>431</v>
      </c>
      <c r="F6287" s="35">
        <v>5.1144269383470995</v>
      </c>
    </row>
    <row r="6288" spans="1:6" x14ac:dyDescent="0.25">
      <c r="A6288">
        <v>900205547</v>
      </c>
      <c r="B6288" t="s">
        <v>233</v>
      </c>
      <c r="C6288">
        <v>42369</v>
      </c>
      <c r="D6288">
        <v>2015</v>
      </c>
      <c r="E6288" t="s">
        <v>431</v>
      </c>
      <c r="F6288" s="35">
        <v>10.031579615543308</v>
      </c>
    </row>
    <row r="6289" spans="1:6" x14ac:dyDescent="0.25">
      <c r="A6289">
        <v>900205547</v>
      </c>
      <c r="B6289" t="s">
        <v>233</v>
      </c>
      <c r="C6289">
        <v>43100</v>
      </c>
      <c r="D6289">
        <v>2017</v>
      </c>
      <c r="E6289" t="s">
        <v>431</v>
      </c>
      <c r="F6289" s="35">
        <v>8.3086962753454241</v>
      </c>
    </row>
    <row r="6290" spans="1:6" x14ac:dyDescent="0.25">
      <c r="A6290">
        <v>900206480</v>
      </c>
      <c r="B6290" t="s">
        <v>306</v>
      </c>
      <c r="C6290">
        <v>42735</v>
      </c>
      <c r="D6290">
        <v>2016</v>
      </c>
      <c r="E6290" t="s">
        <v>431</v>
      </c>
      <c r="F6290" s="35">
        <v>2.2680365660740249</v>
      </c>
    </row>
    <row r="6291" spans="1:6" x14ac:dyDescent="0.25">
      <c r="A6291">
        <v>900206480</v>
      </c>
      <c r="B6291" t="s">
        <v>306</v>
      </c>
      <c r="C6291">
        <v>43100</v>
      </c>
      <c r="D6291">
        <v>2017</v>
      </c>
      <c r="E6291" t="s">
        <v>431</v>
      </c>
      <c r="F6291" s="35">
        <v>1.8000086103637918</v>
      </c>
    </row>
    <row r="6292" spans="1:6" x14ac:dyDescent="0.25">
      <c r="A6292">
        <v>900206483</v>
      </c>
      <c r="B6292" t="s">
        <v>307</v>
      </c>
      <c r="C6292">
        <v>42735</v>
      </c>
      <c r="D6292">
        <v>2016</v>
      </c>
      <c r="E6292" t="s">
        <v>431</v>
      </c>
      <c r="F6292" s="35">
        <v>10.01814717768395</v>
      </c>
    </row>
    <row r="6293" spans="1:6" x14ac:dyDescent="0.25">
      <c r="A6293">
        <v>900206483</v>
      </c>
      <c r="B6293" t="s">
        <v>307</v>
      </c>
      <c r="C6293">
        <v>43100</v>
      </c>
      <c r="D6293">
        <v>2017</v>
      </c>
      <c r="E6293" t="s">
        <v>431</v>
      </c>
      <c r="F6293" s="35">
        <v>5.0556191689307761</v>
      </c>
    </row>
    <row r="6294" spans="1:6" x14ac:dyDescent="0.25">
      <c r="A6294">
        <v>900315057</v>
      </c>
      <c r="B6294" t="s">
        <v>385</v>
      </c>
      <c r="C6294">
        <v>42735</v>
      </c>
      <c r="D6294">
        <v>2016</v>
      </c>
      <c r="E6294" t="s">
        <v>431</v>
      </c>
      <c r="F6294" s="35">
        <v>7.9168912671542637</v>
      </c>
    </row>
    <row r="6295" spans="1:6" x14ac:dyDescent="0.25">
      <c r="A6295">
        <v>900315057</v>
      </c>
      <c r="B6295" t="s">
        <v>385</v>
      </c>
      <c r="C6295">
        <v>43100</v>
      </c>
      <c r="D6295">
        <v>2017</v>
      </c>
      <c r="E6295" t="s">
        <v>431</v>
      </c>
      <c r="F6295" s="35">
        <v>9.0931219469480933</v>
      </c>
    </row>
    <row r="6296" spans="1:6" x14ac:dyDescent="0.25">
      <c r="A6296">
        <v>900378893</v>
      </c>
      <c r="B6296" t="s">
        <v>386</v>
      </c>
      <c r="C6296">
        <v>42735</v>
      </c>
      <c r="D6296">
        <v>2016</v>
      </c>
      <c r="E6296" t="s">
        <v>431</v>
      </c>
      <c r="F6296" s="35">
        <v>3.7992376969960602</v>
      </c>
    </row>
    <row r="6297" spans="1:6" x14ac:dyDescent="0.25">
      <c r="A6297">
        <v>900378893</v>
      </c>
      <c r="B6297" t="s">
        <v>386</v>
      </c>
      <c r="C6297">
        <v>42369</v>
      </c>
      <c r="D6297">
        <v>2015</v>
      </c>
      <c r="E6297" t="s">
        <v>431</v>
      </c>
      <c r="F6297" s="35">
        <v>9.8846916844086206</v>
      </c>
    </row>
    <row r="6298" spans="1:6" x14ac:dyDescent="0.25">
      <c r="A6298">
        <v>900378893</v>
      </c>
      <c r="B6298" t="s">
        <v>386</v>
      </c>
      <c r="C6298">
        <v>43100</v>
      </c>
      <c r="D6298">
        <v>2017</v>
      </c>
      <c r="E6298" t="s">
        <v>431</v>
      </c>
      <c r="F6298" s="35">
        <v>3.3452206101213608</v>
      </c>
    </row>
    <row r="6299" spans="1:6" x14ac:dyDescent="0.25">
      <c r="A6299">
        <v>900390238</v>
      </c>
      <c r="B6299" t="s">
        <v>177</v>
      </c>
      <c r="C6299">
        <v>42735</v>
      </c>
      <c r="D6299">
        <v>2016</v>
      </c>
      <c r="E6299" t="s">
        <v>431</v>
      </c>
      <c r="F6299" s="35">
        <v>0.50908035654899875</v>
      </c>
    </row>
    <row r="6300" spans="1:6" x14ac:dyDescent="0.25">
      <c r="A6300">
        <v>900390238</v>
      </c>
      <c r="B6300" t="s">
        <v>177</v>
      </c>
      <c r="C6300">
        <v>42369</v>
      </c>
      <c r="D6300">
        <v>2015</v>
      </c>
      <c r="E6300" t="s">
        <v>431</v>
      </c>
      <c r="F6300" s="35">
        <v>0.36846581965743025</v>
      </c>
    </row>
    <row r="6301" spans="1:6" x14ac:dyDescent="0.25">
      <c r="A6301">
        <v>900390238</v>
      </c>
      <c r="B6301" t="s">
        <v>177</v>
      </c>
      <c r="C6301">
        <v>42185</v>
      </c>
      <c r="D6301">
        <v>2015</v>
      </c>
      <c r="E6301" t="s">
        <v>431</v>
      </c>
      <c r="F6301" s="35">
        <v>1.0319677759424462</v>
      </c>
    </row>
    <row r="6302" spans="1:6" x14ac:dyDescent="0.25">
      <c r="A6302">
        <v>900390238</v>
      </c>
      <c r="B6302" t="s">
        <v>177</v>
      </c>
      <c r="C6302">
        <v>43100</v>
      </c>
      <c r="D6302">
        <v>2017</v>
      </c>
      <c r="E6302" t="s">
        <v>431</v>
      </c>
      <c r="F6302" s="35">
        <v>0.41164104490743814</v>
      </c>
    </row>
    <row r="6303" spans="1:6" x14ac:dyDescent="0.25">
      <c r="A6303">
        <v>900413588</v>
      </c>
      <c r="B6303" t="s">
        <v>37</v>
      </c>
      <c r="C6303">
        <v>42735</v>
      </c>
      <c r="D6303">
        <v>2016</v>
      </c>
      <c r="E6303" t="s">
        <v>431</v>
      </c>
      <c r="F6303" s="35">
        <v>1.149344775614509</v>
      </c>
    </row>
    <row r="6304" spans="1:6" x14ac:dyDescent="0.25">
      <c r="A6304">
        <v>900413588</v>
      </c>
      <c r="B6304" t="s">
        <v>37</v>
      </c>
      <c r="C6304">
        <v>43100</v>
      </c>
      <c r="D6304">
        <v>2017</v>
      </c>
      <c r="E6304" t="s">
        <v>431</v>
      </c>
      <c r="F6304" s="35">
        <v>1.1385752774107758</v>
      </c>
    </row>
    <row r="6305" spans="1:6" x14ac:dyDescent="0.25">
      <c r="A6305">
        <v>900521357</v>
      </c>
      <c r="B6305" t="s">
        <v>175</v>
      </c>
      <c r="C6305">
        <v>42735</v>
      </c>
      <c r="D6305">
        <v>2016</v>
      </c>
      <c r="E6305" t="s">
        <v>431</v>
      </c>
      <c r="F6305" s="35">
        <v>3.2995862170815626</v>
      </c>
    </row>
    <row r="6306" spans="1:6" x14ac:dyDescent="0.25">
      <c r="A6306">
        <v>900521357</v>
      </c>
      <c r="B6306" t="s">
        <v>175</v>
      </c>
      <c r="C6306">
        <v>43100</v>
      </c>
      <c r="D6306">
        <v>2017</v>
      </c>
      <c r="E6306" t="s">
        <v>431</v>
      </c>
      <c r="F6306" s="35">
        <v>3.8427001907608651</v>
      </c>
    </row>
    <row r="6307" spans="1:6" x14ac:dyDescent="0.25">
      <c r="A6307">
        <v>900535441</v>
      </c>
      <c r="B6307" t="s">
        <v>308</v>
      </c>
      <c r="C6307">
        <v>42735</v>
      </c>
      <c r="D6307">
        <v>2016</v>
      </c>
      <c r="E6307" t="s">
        <v>431</v>
      </c>
      <c r="F6307" s="35">
        <v>1143.5041693637436</v>
      </c>
    </row>
    <row r="6308" spans="1:6" x14ac:dyDescent="0.25">
      <c r="A6308">
        <v>900535441</v>
      </c>
      <c r="B6308" t="s">
        <v>308</v>
      </c>
      <c r="C6308">
        <v>43100</v>
      </c>
      <c r="D6308">
        <v>2017</v>
      </c>
      <c r="E6308" t="s">
        <v>431</v>
      </c>
      <c r="F6308" s="35">
        <v>1417.5339198456256</v>
      </c>
    </row>
    <row r="6309" spans="1:6" x14ac:dyDescent="0.25">
      <c r="A6309">
        <v>900668954</v>
      </c>
      <c r="B6309" t="s">
        <v>387</v>
      </c>
      <c r="C6309">
        <v>42735</v>
      </c>
      <c r="D6309">
        <v>2016</v>
      </c>
      <c r="E6309" t="s">
        <v>431</v>
      </c>
      <c r="F6309" s="35">
        <v>0.23761998647963034</v>
      </c>
    </row>
    <row r="6310" spans="1:6" x14ac:dyDescent="0.25">
      <c r="A6310">
        <v>900668954</v>
      </c>
      <c r="B6310" t="s">
        <v>387</v>
      </c>
      <c r="C6310">
        <v>43100</v>
      </c>
      <c r="D6310">
        <v>2017</v>
      </c>
      <c r="E6310" t="s">
        <v>431</v>
      </c>
      <c r="F6310" s="35">
        <v>0.29671814546517211</v>
      </c>
    </row>
    <row r="6311" spans="1:6" x14ac:dyDescent="0.25">
      <c r="A6311">
        <v>900749166</v>
      </c>
      <c r="B6311" t="s">
        <v>182</v>
      </c>
      <c r="C6311">
        <v>42735</v>
      </c>
      <c r="D6311">
        <v>2016</v>
      </c>
      <c r="E6311" t="s">
        <v>431</v>
      </c>
      <c r="F6311" s="35">
        <v>2.0508438973309699</v>
      </c>
    </row>
    <row r="6312" spans="1:6" x14ac:dyDescent="0.25">
      <c r="A6312">
        <v>900749166</v>
      </c>
      <c r="B6312" t="s">
        <v>182</v>
      </c>
      <c r="C6312">
        <v>43100</v>
      </c>
      <c r="D6312">
        <v>2017</v>
      </c>
      <c r="E6312" t="s">
        <v>431</v>
      </c>
      <c r="F6312" s="35">
        <v>2.3531085523156285</v>
      </c>
    </row>
    <row r="6313" spans="1:6" x14ac:dyDescent="0.25">
      <c r="A6313">
        <v>900797732</v>
      </c>
      <c r="B6313" t="s">
        <v>181</v>
      </c>
      <c r="C6313">
        <v>42735</v>
      </c>
      <c r="D6313">
        <v>2016</v>
      </c>
      <c r="E6313" t="s">
        <v>431</v>
      </c>
      <c r="F6313" s="35">
        <v>40.37844788367935</v>
      </c>
    </row>
    <row r="6314" spans="1:6" x14ac:dyDescent="0.25">
      <c r="A6314">
        <v>900797732</v>
      </c>
      <c r="B6314" t="s">
        <v>181</v>
      </c>
      <c r="C6314">
        <v>42369</v>
      </c>
      <c r="D6314">
        <v>2015</v>
      </c>
      <c r="E6314" t="s">
        <v>431</v>
      </c>
      <c r="F6314" s="35">
        <v>-32.699781743080614</v>
      </c>
    </row>
    <row r="6315" spans="1:6" x14ac:dyDescent="0.25">
      <c r="A6315">
        <v>900797732</v>
      </c>
      <c r="B6315" t="s">
        <v>181</v>
      </c>
      <c r="C6315">
        <v>43100</v>
      </c>
      <c r="D6315">
        <v>2017</v>
      </c>
      <c r="E6315" t="s">
        <v>431</v>
      </c>
      <c r="F6315" s="35">
        <v>-103.12498077604154</v>
      </c>
    </row>
    <row r="6316" spans="1:6" x14ac:dyDescent="0.25">
      <c r="A6316">
        <v>900818642</v>
      </c>
      <c r="B6316" t="s">
        <v>169</v>
      </c>
      <c r="C6316">
        <v>42735</v>
      </c>
      <c r="D6316">
        <v>2016</v>
      </c>
      <c r="E6316" t="s">
        <v>431</v>
      </c>
      <c r="F6316" s="35">
        <v>8.244964088221499</v>
      </c>
    </row>
    <row r="6317" spans="1:6" x14ac:dyDescent="0.25">
      <c r="A6317">
        <v>900818642</v>
      </c>
      <c r="B6317" t="s">
        <v>169</v>
      </c>
      <c r="C6317">
        <v>43100</v>
      </c>
      <c r="D6317">
        <v>2017</v>
      </c>
      <c r="E6317" t="s">
        <v>431</v>
      </c>
      <c r="F6317" s="35">
        <v>6.4281981571170368</v>
      </c>
    </row>
    <row r="6318" spans="1:6" x14ac:dyDescent="0.25">
      <c r="A6318">
        <v>800014246</v>
      </c>
      <c r="B6318" t="s">
        <v>332</v>
      </c>
      <c r="C6318">
        <v>42735</v>
      </c>
      <c r="D6318">
        <v>2016</v>
      </c>
      <c r="E6318" t="s">
        <v>432</v>
      </c>
      <c r="F6318" s="35">
        <v>0.7348663423889471</v>
      </c>
    </row>
    <row r="6319" spans="1:6" x14ac:dyDescent="0.25">
      <c r="A6319">
        <v>800014246</v>
      </c>
      <c r="B6319" t="s">
        <v>332</v>
      </c>
      <c r="C6319">
        <v>43100</v>
      </c>
      <c r="D6319">
        <v>2017</v>
      </c>
      <c r="E6319" t="s">
        <v>432</v>
      </c>
      <c r="F6319" s="35">
        <v>0.71593997629813555</v>
      </c>
    </row>
    <row r="6320" spans="1:6" x14ac:dyDescent="0.25">
      <c r="A6320">
        <v>800028455</v>
      </c>
      <c r="B6320" t="s">
        <v>0</v>
      </c>
      <c r="C6320">
        <v>42735</v>
      </c>
      <c r="D6320">
        <v>2016</v>
      </c>
      <c r="E6320" t="s">
        <v>432</v>
      </c>
      <c r="F6320" s="35">
        <v>0.75564740679945475</v>
      </c>
    </row>
    <row r="6321" spans="1:6" x14ac:dyDescent="0.25">
      <c r="A6321">
        <v>800093117</v>
      </c>
      <c r="B6321" t="s">
        <v>334</v>
      </c>
      <c r="C6321">
        <v>42735</v>
      </c>
      <c r="D6321">
        <v>2016</v>
      </c>
      <c r="E6321" t="s">
        <v>432</v>
      </c>
      <c r="F6321" s="35">
        <v>0.61413278781124259</v>
      </c>
    </row>
    <row r="6322" spans="1:6" x14ac:dyDescent="0.25">
      <c r="A6322">
        <v>800093117</v>
      </c>
      <c r="B6322" t="s">
        <v>334</v>
      </c>
      <c r="C6322">
        <v>43100</v>
      </c>
      <c r="D6322">
        <v>2017</v>
      </c>
      <c r="E6322" t="s">
        <v>432</v>
      </c>
      <c r="F6322" s="35">
        <v>0.65176629090323623</v>
      </c>
    </row>
    <row r="6323" spans="1:6" x14ac:dyDescent="0.25">
      <c r="A6323">
        <v>800094968</v>
      </c>
      <c r="B6323" t="s">
        <v>336</v>
      </c>
      <c r="C6323">
        <v>42735</v>
      </c>
      <c r="D6323">
        <v>2016</v>
      </c>
      <c r="E6323" t="s">
        <v>432</v>
      </c>
      <c r="F6323" s="35">
        <v>0.4647299856634895</v>
      </c>
    </row>
    <row r="6324" spans="1:6" x14ac:dyDescent="0.25">
      <c r="A6324">
        <v>800094968</v>
      </c>
      <c r="B6324" t="s">
        <v>336</v>
      </c>
      <c r="C6324">
        <v>43100</v>
      </c>
      <c r="D6324">
        <v>2017</v>
      </c>
      <c r="E6324" t="s">
        <v>432</v>
      </c>
      <c r="F6324" s="35">
        <v>0.49664035180500105</v>
      </c>
    </row>
    <row r="6325" spans="1:6" x14ac:dyDescent="0.25">
      <c r="A6325">
        <v>800095951</v>
      </c>
      <c r="B6325" t="s">
        <v>338</v>
      </c>
      <c r="C6325">
        <v>42735</v>
      </c>
      <c r="D6325">
        <v>2016</v>
      </c>
      <c r="E6325" t="s">
        <v>432</v>
      </c>
      <c r="F6325" s="35">
        <v>0.89386807712215322</v>
      </c>
    </row>
    <row r="6326" spans="1:6" x14ac:dyDescent="0.25">
      <c r="A6326">
        <v>800095951</v>
      </c>
      <c r="B6326" t="s">
        <v>338</v>
      </c>
      <c r="C6326">
        <v>43100</v>
      </c>
      <c r="D6326">
        <v>2017</v>
      </c>
      <c r="E6326" t="s">
        <v>432</v>
      </c>
      <c r="F6326" s="35">
        <v>0.57478718944331586</v>
      </c>
    </row>
    <row r="6327" spans="1:6" x14ac:dyDescent="0.25">
      <c r="A6327">
        <v>800140959</v>
      </c>
      <c r="B6327" t="s">
        <v>340</v>
      </c>
      <c r="C6327">
        <v>42735</v>
      </c>
      <c r="D6327">
        <v>2016</v>
      </c>
      <c r="E6327" t="s">
        <v>432</v>
      </c>
      <c r="F6327" s="35">
        <v>0.32465503193567119</v>
      </c>
    </row>
    <row r="6328" spans="1:6" x14ac:dyDescent="0.25">
      <c r="A6328">
        <v>800140959</v>
      </c>
      <c r="B6328" t="s">
        <v>340</v>
      </c>
      <c r="C6328">
        <v>43100</v>
      </c>
      <c r="D6328">
        <v>2017</v>
      </c>
      <c r="E6328" t="s">
        <v>432</v>
      </c>
      <c r="F6328" s="35">
        <v>0.40188572670685341</v>
      </c>
    </row>
    <row r="6329" spans="1:6" x14ac:dyDescent="0.25">
      <c r="A6329">
        <v>800173155</v>
      </c>
      <c r="B6329" t="s">
        <v>341</v>
      </c>
      <c r="C6329">
        <v>42735</v>
      </c>
      <c r="D6329">
        <v>2016</v>
      </c>
      <c r="E6329" t="s">
        <v>432</v>
      </c>
      <c r="F6329" s="35">
        <v>0.55511940533098492</v>
      </c>
    </row>
    <row r="6330" spans="1:6" x14ac:dyDescent="0.25">
      <c r="A6330">
        <v>800173155</v>
      </c>
      <c r="B6330" t="s">
        <v>341</v>
      </c>
      <c r="C6330">
        <v>42369</v>
      </c>
      <c r="D6330">
        <v>2015</v>
      </c>
      <c r="E6330" t="s">
        <v>432</v>
      </c>
      <c r="F6330" s="35">
        <v>0.59661446251271522</v>
      </c>
    </row>
    <row r="6331" spans="1:6" x14ac:dyDescent="0.25">
      <c r="A6331">
        <v>800173155</v>
      </c>
      <c r="B6331" t="s">
        <v>341</v>
      </c>
      <c r="C6331">
        <v>43100</v>
      </c>
      <c r="D6331">
        <v>2017</v>
      </c>
      <c r="E6331" t="s">
        <v>432</v>
      </c>
      <c r="F6331" s="35">
        <v>0.59650222281937071</v>
      </c>
    </row>
    <row r="6332" spans="1:6" x14ac:dyDescent="0.25">
      <c r="A6332">
        <v>800182330</v>
      </c>
      <c r="B6332" t="s">
        <v>342</v>
      </c>
      <c r="C6332">
        <v>42735</v>
      </c>
      <c r="D6332">
        <v>2016</v>
      </c>
      <c r="E6332" t="s">
        <v>432</v>
      </c>
      <c r="F6332" s="35">
        <v>0.65749060552336192</v>
      </c>
    </row>
    <row r="6333" spans="1:6" x14ac:dyDescent="0.25">
      <c r="A6333">
        <v>800182330</v>
      </c>
      <c r="B6333" t="s">
        <v>342</v>
      </c>
      <c r="C6333">
        <v>43100</v>
      </c>
      <c r="D6333">
        <v>2017</v>
      </c>
      <c r="E6333" t="s">
        <v>432</v>
      </c>
      <c r="F6333" s="35">
        <v>0.65368780604009902</v>
      </c>
    </row>
    <row r="6334" spans="1:6" x14ac:dyDescent="0.25">
      <c r="A6334">
        <v>800185295</v>
      </c>
      <c r="B6334" t="s">
        <v>344</v>
      </c>
      <c r="C6334">
        <v>42735</v>
      </c>
      <c r="D6334">
        <v>2016</v>
      </c>
      <c r="E6334" t="s">
        <v>432</v>
      </c>
      <c r="F6334" s="35">
        <v>0.23342332879342259</v>
      </c>
    </row>
    <row r="6335" spans="1:6" x14ac:dyDescent="0.25">
      <c r="A6335">
        <v>800185295</v>
      </c>
      <c r="B6335" t="s">
        <v>344</v>
      </c>
      <c r="C6335">
        <v>42369</v>
      </c>
      <c r="D6335">
        <v>2015</v>
      </c>
      <c r="E6335" t="s">
        <v>432</v>
      </c>
      <c r="F6335" s="35">
        <v>0.13106206467614134</v>
      </c>
    </row>
    <row r="6336" spans="1:6" x14ac:dyDescent="0.25">
      <c r="A6336">
        <v>800185295</v>
      </c>
      <c r="B6336" t="s">
        <v>344</v>
      </c>
      <c r="C6336">
        <v>43100</v>
      </c>
      <c r="D6336">
        <v>2017</v>
      </c>
      <c r="E6336" t="s">
        <v>432</v>
      </c>
      <c r="F6336" s="35">
        <v>0.24040238255044455</v>
      </c>
    </row>
    <row r="6337" spans="1:6" x14ac:dyDescent="0.25">
      <c r="A6337">
        <v>800200598</v>
      </c>
      <c r="B6337" t="s">
        <v>345</v>
      </c>
      <c r="C6337">
        <v>42735</v>
      </c>
      <c r="D6337">
        <v>2016</v>
      </c>
      <c r="E6337" t="s">
        <v>432</v>
      </c>
      <c r="F6337" s="35">
        <v>0.90953805767502771</v>
      </c>
    </row>
    <row r="6338" spans="1:6" x14ac:dyDescent="0.25">
      <c r="A6338">
        <v>800200598</v>
      </c>
      <c r="B6338" t="s">
        <v>345</v>
      </c>
      <c r="C6338">
        <v>43100</v>
      </c>
      <c r="D6338">
        <v>2017</v>
      </c>
      <c r="E6338" t="s">
        <v>432</v>
      </c>
      <c r="F6338" s="35">
        <v>0.7418095204096159</v>
      </c>
    </row>
    <row r="6339" spans="1:6" x14ac:dyDescent="0.25">
      <c r="A6339">
        <v>800208146</v>
      </c>
      <c r="B6339" t="s">
        <v>346</v>
      </c>
      <c r="C6339">
        <v>42735</v>
      </c>
      <c r="D6339">
        <v>2016</v>
      </c>
      <c r="E6339" t="s">
        <v>432</v>
      </c>
      <c r="F6339" s="35">
        <v>0.1731887442217927</v>
      </c>
    </row>
    <row r="6340" spans="1:6" x14ac:dyDescent="0.25">
      <c r="A6340">
        <v>800208146</v>
      </c>
      <c r="B6340" t="s">
        <v>346</v>
      </c>
      <c r="C6340">
        <v>43100</v>
      </c>
      <c r="D6340">
        <v>2017</v>
      </c>
      <c r="E6340" t="s">
        <v>432</v>
      </c>
      <c r="F6340" s="35">
        <v>0.23123981331110446</v>
      </c>
    </row>
    <row r="6341" spans="1:6" x14ac:dyDescent="0.25">
      <c r="A6341">
        <v>800233881</v>
      </c>
      <c r="B6341" t="s">
        <v>161</v>
      </c>
      <c r="C6341">
        <v>42735</v>
      </c>
      <c r="D6341">
        <v>2016</v>
      </c>
      <c r="E6341" t="s">
        <v>432</v>
      </c>
      <c r="F6341" s="35">
        <v>0.63443687695340634</v>
      </c>
    </row>
    <row r="6342" spans="1:6" x14ac:dyDescent="0.25">
      <c r="A6342">
        <v>800233881</v>
      </c>
      <c r="B6342" t="s">
        <v>161</v>
      </c>
      <c r="C6342">
        <v>43100</v>
      </c>
      <c r="D6342">
        <v>2017</v>
      </c>
      <c r="E6342" t="s">
        <v>432</v>
      </c>
      <c r="F6342" s="35">
        <v>0.70919097131237718</v>
      </c>
    </row>
    <row r="6343" spans="1:6" x14ac:dyDescent="0.25">
      <c r="A6343">
        <v>800240724</v>
      </c>
      <c r="B6343" t="s">
        <v>348</v>
      </c>
      <c r="C6343">
        <v>42735</v>
      </c>
      <c r="D6343">
        <v>2016</v>
      </c>
      <c r="E6343" t="s">
        <v>432</v>
      </c>
      <c r="F6343" s="35">
        <v>0.28592840534630853</v>
      </c>
    </row>
    <row r="6344" spans="1:6" x14ac:dyDescent="0.25">
      <c r="A6344">
        <v>800240724</v>
      </c>
      <c r="B6344" t="s">
        <v>348</v>
      </c>
      <c r="C6344">
        <v>43100</v>
      </c>
      <c r="D6344">
        <v>2017</v>
      </c>
      <c r="E6344" t="s">
        <v>432</v>
      </c>
      <c r="F6344" s="35">
        <v>0.40436383554709482</v>
      </c>
    </row>
    <row r="6345" spans="1:6" x14ac:dyDescent="0.25">
      <c r="A6345">
        <v>811032292</v>
      </c>
      <c r="B6345" t="s">
        <v>349</v>
      </c>
      <c r="C6345">
        <v>42735</v>
      </c>
      <c r="D6345">
        <v>2016</v>
      </c>
      <c r="E6345" t="s">
        <v>432</v>
      </c>
      <c r="F6345" s="35">
        <v>0.35554810237086681</v>
      </c>
    </row>
    <row r="6346" spans="1:6" x14ac:dyDescent="0.25">
      <c r="A6346">
        <v>811032292</v>
      </c>
      <c r="B6346" t="s">
        <v>349</v>
      </c>
      <c r="C6346">
        <v>43100</v>
      </c>
      <c r="D6346">
        <v>2017</v>
      </c>
      <c r="E6346" t="s">
        <v>432</v>
      </c>
      <c r="F6346" s="35">
        <v>0.38982916568333342</v>
      </c>
    </row>
    <row r="6347" spans="1:6" x14ac:dyDescent="0.25">
      <c r="A6347">
        <v>830023542</v>
      </c>
      <c r="B6347" t="s">
        <v>146</v>
      </c>
      <c r="C6347">
        <v>42735</v>
      </c>
      <c r="D6347">
        <v>2016</v>
      </c>
      <c r="E6347" t="s">
        <v>432</v>
      </c>
      <c r="F6347" s="35">
        <v>0.59163214969372646</v>
      </c>
    </row>
    <row r="6348" spans="1:6" x14ac:dyDescent="0.25">
      <c r="A6348">
        <v>830023542</v>
      </c>
      <c r="B6348" t="s">
        <v>146</v>
      </c>
      <c r="C6348">
        <v>42369</v>
      </c>
      <c r="D6348">
        <v>2015</v>
      </c>
      <c r="E6348" t="s">
        <v>432</v>
      </c>
      <c r="F6348" s="35">
        <v>0.7168633862399918</v>
      </c>
    </row>
    <row r="6349" spans="1:6" x14ac:dyDescent="0.25">
      <c r="A6349">
        <v>830023542</v>
      </c>
      <c r="B6349" t="s">
        <v>146</v>
      </c>
      <c r="C6349">
        <v>43100</v>
      </c>
      <c r="D6349">
        <v>2017</v>
      </c>
      <c r="E6349" t="s">
        <v>432</v>
      </c>
      <c r="F6349" s="35">
        <v>0.56538623249583042</v>
      </c>
    </row>
    <row r="6350" spans="1:6" x14ac:dyDescent="0.25">
      <c r="A6350">
        <v>830058272</v>
      </c>
      <c r="B6350" t="s">
        <v>352</v>
      </c>
      <c r="C6350">
        <v>42735</v>
      </c>
      <c r="D6350">
        <v>2016</v>
      </c>
      <c r="E6350" t="s">
        <v>432</v>
      </c>
      <c r="F6350" s="35">
        <v>0.37578016571005096</v>
      </c>
    </row>
    <row r="6351" spans="1:6" x14ac:dyDescent="0.25">
      <c r="A6351">
        <v>830058272</v>
      </c>
      <c r="B6351" t="s">
        <v>352</v>
      </c>
      <c r="C6351">
        <v>42369</v>
      </c>
      <c r="D6351">
        <v>2015</v>
      </c>
      <c r="E6351" t="s">
        <v>432</v>
      </c>
      <c r="F6351" s="35">
        <v>0.45954374280595922</v>
      </c>
    </row>
    <row r="6352" spans="1:6" x14ac:dyDescent="0.25">
      <c r="A6352">
        <v>830058272</v>
      </c>
      <c r="B6352" t="s">
        <v>352</v>
      </c>
      <c r="C6352">
        <v>43100</v>
      </c>
      <c r="D6352">
        <v>2017</v>
      </c>
      <c r="E6352" t="s">
        <v>432</v>
      </c>
      <c r="F6352" s="35">
        <v>0.27914930460943138</v>
      </c>
    </row>
    <row r="6353" spans="1:6" x14ac:dyDescent="0.25">
      <c r="A6353">
        <v>830094920</v>
      </c>
      <c r="B6353" t="s">
        <v>350</v>
      </c>
      <c r="C6353">
        <v>42735</v>
      </c>
      <c r="D6353">
        <v>2016</v>
      </c>
      <c r="E6353" t="s">
        <v>432</v>
      </c>
      <c r="F6353" s="35">
        <v>0.84071576318557562</v>
      </c>
    </row>
    <row r="6354" spans="1:6" x14ac:dyDescent="0.25">
      <c r="A6354">
        <v>830094920</v>
      </c>
      <c r="B6354" t="s">
        <v>350</v>
      </c>
      <c r="C6354">
        <v>43100</v>
      </c>
      <c r="D6354">
        <v>2017</v>
      </c>
      <c r="E6354" t="s">
        <v>432</v>
      </c>
      <c r="F6354" s="35">
        <v>0.81528091004332415</v>
      </c>
    </row>
    <row r="6355" spans="1:6" x14ac:dyDescent="0.25">
      <c r="A6355">
        <v>830097620</v>
      </c>
      <c r="B6355" t="s">
        <v>290</v>
      </c>
      <c r="C6355">
        <v>42735</v>
      </c>
      <c r="D6355">
        <v>2016</v>
      </c>
      <c r="E6355" t="s">
        <v>432</v>
      </c>
      <c r="F6355" s="35">
        <v>0.18490123479596862</v>
      </c>
    </row>
    <row r="6356" spans="1:6" x14ac:dyDescent="0.25">
      <c r="A6356">
        <v>830097620</v>
      </c>
      <c r="B6356" t="s">
        <v>290</v>
      </c>
      <c r="C6356">
        <v>43100</v>
      </c>
      <c r="D6356">
        <v>2017</v>
      </c>
      <c r="E6356" t="s">
        <v>432</v>
      </c>
      <c r="F6356" s="35">
        <v>0.49012308225149437</v>
      </c>
    </row>
    <row r="6357" spans="1:6" x14ac:dyDescent="0.25">
      <c r="A6357">
        <v>830116629</v>
      </c>
      <c r="B6357" t="s">
        <v>354</v>
      </c>
      <c r="C6357">
        <v>42735</v>
      </c>
      <c r="D6357">
        <v>2016</v>
      </c>
      <c r="E6357" t="s">
        <v>432</v>
      </c>
      <c r="F6357" s="35">
        <v>0.69786212416530591</v>
      </c>
    </row>
    <row r="6358" spans="1:6" x14ac:dyDescent="0.25">
      <c r="A6358">
        <v>830116629</v>
      </c>
      <c r="B6358" t="s">
        <v>354</v>
      </c>
      <c r="C6358">
        <v>43100</v>
      </c>
      <c r="D6358">
        <v>2017</v>
      </c>
      <c r="E6358" t="s">
        <v>432</v>
      </c>
      <c r="F6358" s="35">
        <v>0.72198450734809616</v>
      </c>
    </row>
    <row r="6359" spans="1:6" x14ac:dyDescent="0.25">
      <c r="A6359">
        <v>830124992</v>
      </c>
      <c r="B6359" t="s">
        <v>357</v>
      </c>
      <c r="C6359">
        <v>42735</v>
      </c>
      <c r="D6359">
        <v>2016</v>
      </c>
      <c r="E6359" t="s">
        <v>432</v>
      </c>
      <c r="F6359" s="35">
        <v>0.95674530872960906</v>
      </c>
    </row>
    <row r="6360" spans="1:6" x14ac:dyDescent="0.25">
      <c r="A6360">
        <v>830124992</v>
      </c>
      <c r="B6360" t="s">
        <v>357</v>
      </c>
      <c r="C6360">
        <v>42369</v>
      </c>
      <c r="D6360">
        <v>2015</v>
      </c>
      <c r="E6360" t="s">
        <v>432</v>
      </c>
      <c r="F6360" s="35">
        <v>0.86629763657265402</v>
      </c>
    </row>
    <row r="6361" spans="1:6" x14ac:dyDescent="0.25">
      <c r="A6361">
        <v>830124992</v>
      </c>
      <c r="B6361" t="s">
        <v>357</v>
      </c>
      <c r="C6361">
        <v>43100</v>
      </c>
      <c r="D6361">
        <v>2017</v>
      </c>
      <c r="E6361" t="s">
        <v>432</v>
      </c>
      <c r="F6361" s="35">
        <v>0.97752284627726771</v>
      </c>
    </row>
    <row r="6362" spans="1:6" x14ac:dyDescent="0.25">
      <c r="A6362">
        <v>860000656</v>
      </c>
      <c r="B6362" t="s">
        <v>221</v>
      </c>
      <c r="C6362">
        <v>42735</v>
      </c>
      <c r="D6362">
        <v>2016</v>
      </c>
      <c r="E6362" t="s">
        <v>432</v>
      </c>
      <c r="F6362" s="35">
        <v>0.6051087177698361</v>
      </c>
    </row>
    <row r="6363" spans="1:6" x14ac:dyDescent="0.25">
      <c r="A6363">
        <v>860000656</v>
      </c>
      <c r="B6363" t="s">
        <v>221</v>
      </c>
      <c r="C6363">
        <v>42369</v>
      </c>
      <c r="D6363">
        <v>2015</v>
      </c>
      <c r="E6363" t="s">
        <v>432</v>
      </c>
      <c r="F6363" s="35">
        <v>0.55985207115740687</v>
      </c>
    </row>
    <row r="6364" spans="1:6" x14ac:dyDescent="0.25">
      <c r="A6364">
        <v>860000656</v>
      </c>
      <c r="B6364" t="s">
        <v>221</v>
      </c>
      <c r="C6364">
        <v>43100</v>
      </c>
      <c r="D6364">
        <v>2017</v>
      </c>
      <c r="E6364" t="s">
        <v>432</v>
      </c>
      <c r="F6364" s="35">
        <v>0.57039077249405035</v>
      </c>
    </row>
    <row r="6365" spans="1:6" x14ac:dyDescent="0.25">
      <c r="A6365">
        <v>860001986</v>
      </c>
      <c r="B6365" t="s">
        <v>293</v>
      </c>
      <c r="C6365">
        <v>42735</v>
      </c>
      <c r="D6365">
        <v>2016</v>
      </c>
      <c r="E6365" t="s">
        <v>432</v>
      </c>
      <c r="F6365" s="35">
        <v>0.66441382193695853</v>
      </c>
    </row>
    <row r="6366" spans="1:6" x14ac:dyDescent="0.25">
      <c r="A6366">
        <v>860001986</v>
      </c>
      <c r="B6366" t="s">
        <v>293</v>
      </c>
      <c r="C6366">
        <v>43100</v>
      </c>
      <c r="D6366">
        <v>2017</v>
      </c>
      <c r="E6366" t="s">
        <v>432</v>
      </c>
      <c r="F6366" s="35">
        <v>0.62007987962491862</v>
      </c>
    </row>
    <row r="6367" spans="1:6" x14ac:dyDescent="0.25">
      <c r="A6367">
        <v>860002837</v>
      </c>
      <c r="B6367" t="s">
        <v>227</v>
      </c>
      <c r="C6367">
        <v>42735</v>
      </c>
      <c r="D6367">
        <v>2016</v>
      </c>
      <c r="E6367" t="s">
        <v>432</v>
      </c>
      <c r="F6367" s="35">
        <v>0.30545372463174231</v>
      </c>
    </row>
    <row r="6368" spans="1:6" x14ac:dyDescent="0.25">
      <c r="A6368">
        <v>860002837</v>
      </c>
      <c r="B6368" t="s">
        <v>227</v>
      </c>
      <c r="C6368">
        <v>42369</v>
      </c>
      <c r="D6368">
        <v>2015</v>
      </c>
      <c r="E6368" t="s">
        <v>432</v>
      </c>
      <c r="F6368" s="35">
        <v>0.37600721336326537</v>
      </c>
    </row>
    <row r="6369" spans="1:6" x14ac:dyDescent="0.25">
      <c r="A6369">
        <v>860002837</v>
      </c>
      <c r="B6369" t="s">
        <v>227</v>
      </c>
      <c r="C6369">
        <v>43100</v>
      </c>
      <c r="D6369">
        <v>2017</v>
      </c>
      <c r="E6369" t="s">
        <v>432</v>
      </c>
      <c r="F6369" s="35">
        <v>0.33656417718216164</v>
      </c>
    </row>
    <row r="6370" spans="1:6" x14ac:dyDescent="0.25">
      <c r="A6370">
        <v>860009250</v>
      </c>
      <c r="B6370" t="s">
        <v>362</v>
      </c>
      <c r="C6370">
        <v>42735</v>
      </c>
      <c r="D6370">
        <v>2016</v>
      </c>
      <c r="E6370" t="s">
        <v>432</v>
      </c>
      <c r="F6370" s="35">
        <v>0.60307581645768404</v>
      </c>
    </row>
    <row r="6371" spans="1:6" x14ac:dyDescent="0.25">
      <c r="A6371">
        <v>860009250</v>
      </c>
      <c r="B6371" t="s">
        <v>362</v>
      </c>
      <c r="C6371">
        <v>43100</v>
      </c>
      <c r="D6371">
        <v>2017</v>
      </c>
      <c r="E6371" t="s">
        <v>432</v>
      </c>
      <c r="F6371" s="35">
        <v>0.58564567858692951</v>
      </c>
    </row>
    <row r="6372" spans="1:6" x14ac:dyDescent="0.25">
      <c r="A6372">
        <v>860014285</v>
      </c>
      <c r="B6372" t="s">
        <v>356</v>
      </c>
      <c r="C6372">
        <v>42735</v>
      </c>
      <c r="D6372">
        <v>2016</v>
      </c>
      <c r="E6372" t="s">
        <v>432</v>
      </c>
      <c r="F6372" s="35">
        <v>0.90230319355562816</v>
      </c>
    </row>
    <row r="6373" spans="1:6" x14ac:dyDescent="0.25">
      <c r="A6373">
        <v>860014285</v>
      </c>
      <c r="B6373" t="s">
        <v>356</v>
      </c>
      <c r="C6373">
        <v>43100</v>
      </c>
      <c r="D6373">
        <v>2017</v>
      </c>
      <c r="E6373" t="s">
        <v>432</v>
      </c>
      <c r="F6373" s="35">
        <v>0.89835868110382</v>
      </c>
    </row>
    <row r="6374" spans="1:6" x14ac:dyDescent="0.25">
      <c r="A6374">
        <v>860031361</v>
      </c>
      <c r="B6374" t="s">
        <v>297</v>
      </c>
      <c r="C6374">
        <v>42735</v>
      </c>
      <c r="D6374">
        <v>2016</v>
      </c>
      <c r="E6374" t="s">
        <v>432</v>
      </c>
      <c r="F6374" s="35">
        <v>0.47427895748781668</v>
      </c>
    </row>
    <row r="6375" spans="1:6" x14ac:dyDescent="0.25">
      <c r="A6375">
        <v>860031361</v>
      </c>
      <c r="B6375" t="s">
        <v>297</v>
      </c>
      <c r="C6375">
        <v>43100</v>
      </c>
      <c r="D6375">
        <v>2017</v>
      </c>
      <c r="E6375" t="s">
        <v>432</v>
      </c>
      <c r="F6375" s="35">
        <v>0.42151317442908104</v>
      </c>
    </row>
    <row r="6376" spans="1:6" x14ac:dyDescent="0.25">
      <c r="A6376">
        <v>860035996</v>
      </c>
      <c r="B6376" t="s">
        <v>229</v>
      </c>
      <c r="C6376">
        <v>42735</v>
      </c>
      <c r="D6376">
        <v>2016</v>
      </c>
      <c r="E6376" t="s">
        <v>432</v>
      </c>
      <c r="F6376" s="35">
        <v>0.89654085328196143</v>
      </c>
    </row>
    <row r="6377" spans="1:6" x14ac:dyDescent="0.25">
      <c r="A6377">
        <v>860035996</v>
      </c>
      <c r="B6377" t="s">
        <v>229</v>
      </c>
      <c r="C6377">
        <v>42369</v>
      </c>
      <c r="D6377">
        <v>2015</v>
      </c>
      <c r="E6377" t="s">
        <v>432</v>
      </c>
      <c r="F6377" s="35">
        <v>0.66466613469918079</v>
      </c>
    </row>
    <row r="6378" spans="1:6" x14ac:dyDescent="0.25">
      <c r="A6378">
        <v>860035996</v>
      </c>
      <c r="B6378" t="s">
        <v>229</v>
      </c>
      <c r="C6378">
        <v>43100</v>
      </c>
      <c r="D6378">
        <v>2017</v>
      </c>
      <c r="E6378" t="s">
        <v>432</v>
      </c>
      <c r="F6378" s="35">
        <v>0.74866305362209784</v>
      </c>
    </row>
    <row r="6379" spans="1:6" x14ac:dyDescent="0.25">
      <c r="A6379">
        <v>860058070</v>
      </c>
      <c r="B6379" t="s">
        <v>364</v>
      </c>
      <c r="C6379">
        <v>42735</v>
      </c>
      <c r="D6379">
        <v>2016</v>
      </c>
      <c r="E6379" t="s">
        <v>432</v>
      </c>
      <c r="F6379" s="35">
        <v>0.7842151277169348</v>
      </c>
    </row>
    <row r="6380" spans="1:6" x14ac:dyDescent="0.25">
      <c r="A6380">
        <v>860058070</v>
      </c>
      <c r="B6380" t="s">
        <v>364</v>
      </c>
      <c r="C6380">
        <v>42369</v>
      </c>
      <c r="D6380">
        <v>2015</v>
      </c>
      <c r="E6380" t="s">
        <v>432</v>
      </c>
      <c r="F6380" s="35">
        <v>0.83308171407829501</v>
      </c>
    </row>
    <row r="6381" spans="1:6" x14ac:dyDescent="0.25">
      <c r="A6381">
        <v>860058070</v>
      </c>
      <c r="B6381" t="s">
        <v>364</v>
      </c>
      <c r="C6381">
        <v>43100</v>
      </c>
      <c r="D6381">
        <v>2017</v>
      </c>
      <c r="E6381" t="s">
        <v>432</v>
      </c>
      <c r="F6381" s="35">
        <v>0.61454773390193052</v>
      </c>
    </row>
    <row r="6382" spans="1:6" x14ac:dyDescent="0.25">
      <c r="A6382">
        <v>860059851</v>
      </c>
      <c r="B6382" t="s">
        <v>365</v>
      </c>
      <c r="C6382">
        <v>42735</v>
      </c>
      <c r="D6382">
        <v>2016</v>
      </c>
      <c r="E6382" t="s">
        <v>432</v>
      </c>
      <c r="F6382" s="35">
        <v>0.6237048045775696</v>
      </c>
    </row>
    <row r="6383" spans="1:6" x14ac:dyDescent="0.25">
      <c r="A6383">
        <v>860059851</v>
      </c>
      <c r="B6383" t="s">
        <v>365</v>
      </c>
      <c r="C6383">
        <v>42369</v>
      </c>
      <c r="D6383">
        <v>2015</v>
      </c>
      <c r="E6383" t="s">
        <v>432</v>
      </c>
      <c r="F6383" s="35">
        <v>0.48123005876163844</v>
      </c>
    </row>
    <row r="6384" spans="1:6" x14ac:dyDescent="0.25">
      <c r="A6384">
        <v>860059851</v>
      </c>
      <c r="B6384" t="s">
        <v>365</v>
      </c>
      <c r="C6384">
        <v>43100</v>
      </c>
      <c r="D6384">
        <v>2017</v>
      </c>
      <c r="E6384" t="s">
        <v>432</v>
      </c>
      <c r="F6384" s="35">
        <v>0.59486881998820351</v>
      </c>
    </row>
    <row r="6385" spans="1:6" x14ac:dyDescent="0.25">
      <c r="A6385">
        <v>860067697</v>
      </c>
      <c r="B6385" t="s">
        <v>359</v>
      </c>
      <c r="C6385">
        <v>42735</v>
      </c>
      <c r="D6385">
        <v>2016</v>
      </c>
      <c r="E6385" t="s">
        <v>432</v>
      </c>
      <c r="F6385" s="35">
        <v>0.83043979450222771</v>
      </c>
    </row>
    <row r="6386" spans="1:6" x14ac:dyDescent="0.25">
      <c r="A6386">
        <v>860067697</v>
      </c>
      <c r="B6386" t="s">
        <v>359</v>
      </c>
      <c r="C6386">
        <v>43100</v>
      </c>
      <c r="D6386">
        <v>2017</v>
      </c>
      <c r="E6386" t="s">
        <v>432</v>
      </c>
      <c r="F6386" s="35">
        <v>0.8476337878972553</v>
      </c>
    </row>
    <row r="6387" spans="1:6" x14ac:dyDescent="0.25">
      <c r="A6387">
        <v>860077099</v>
      </c>
      <c r="B6387" t="s">
        <v>371</v>
      </c>
      <c r="C6387">
        <v>42735</v>
      </c>
      <c r="D6387">
        <v>2016</v>
      </c>
      <c r="E6387" t="s">
        <v>432</v>
      </c>
      <c r="F6387" s="35">
        <v>0.54065584201558115</v>
      </c>
    </row>
    <row r="6388" spans="1:6" x14ac:dyDescent="0.25">
      <c r="A6388">
        <v>860077099</v>
      </c>
      <c r="B6388" t="s">
        <v>371</v>
      </c>
      <c r="C6388">
        <v>43100</v>
      </c>
      <c r="D6388">
        <v>2017</v>
      </c>
      <c r="E6388" t="s">
        <v>432</v>
      </c>
      <c r="F6388" s="35">
        <v>0.59837031476063374</v>
      </c>
    </row>
    <row r="6389" spans="1:6" x14ac:dyDescent="0.25">
      <c r="A6389">
        <v>860078977</v>
      </c>
      <c r="B6389" t="s">
        <v>144</v>
      </c>
      <c r="C6389">
        <v>42735</v>
      </c>
      <c r="D6389">
        <v>2016</v>
      </c>
      <c r="E6389" t="s">
        <v>432</v>
      </c>
      <c r="F6389" s="35">
        <v>0.3186661598831495</v>
      </c>
    </row>
    <row r="6390" spans="1:6" x14ac:dyDescent="0.25">
      <c r="A6390">
        <v>860354402</v>
      </c>
      <c r="B6390" t="s">
        <v>295</v>
      </c>
      <c r="C6390">
        <v>42735</v>
      </c>
      <c r="D6390">
        <v>2016</v>
      </c>
      <c r="E6390" t="s">
        <v>432</v>
      </c>
      <c r="F6390" s="35">
        <v>0.76187754499251925</v>
      </c>
    </row>
    <row r="6391" spans="1:6" x14ac:dyDescent="0.25">
      <c r="A6391">
        <v>860354402</v>
      </c>
      <c r="B6391" t="s">
        <v>295</v>
      </c>
      <c r="C6391">
        <v>43100</v>
      </c>
      <c r="D6391">
        <v>2017</v>
      </c>
      <c r="E6391" t="s">
        <v>432</v>
      </c>
      <c r="F6391" s="35">
        <v>0.30640572736621297</v>
      </c>
    </row>
    <row r="6392" spans="1:6" x14ac:dyDescent="0.25">
      <c r="A6392">
        <v>860505064</v>
      </c>
      <c r="B6392" t="s">
        <v>361</v>
      </c>
      <c r="C6392">
        <v>42735</v>
      </c>
      <c r="D6392">
        <v>2016</v>
      </c>
      <c r="E6392" t="s">
        <v>432</v>
      </c>
      <c r="F6392" s="35">
        <v>0.77788395551397027</v>
      </c>
    </row>
    <row r="6393" spans="1:6" x14ac:dyDescent="0.25">
      <c r="A6393">
        <v>860505064</v>
      </c>
      <c r="B6393" t="s">
        <v>361</v>
      </c>
      <c r="C6393">
        <v>43100</v>
      </c>
      <c r="D6393">
        <v>2017</v>
      </c>
      <c r="E6393" t="s">
        <v>432</v>
      </c>
      <c r="F6393" s="35">
        <v>0.78690834846607882</v>
      </c>
    </row>
    <row r="6394" spans="1:6" x14ac:dyDescent="0.25">
      <c r="A6394">
        <v>860510628</v>
      </c>
      <c r="B6394" t="s">
        <v>373</v>
      </c>
      <c r="C6394">
        <v>42735</v>
      </c>
      <c r="D6394">
        <v>2016</v>
      </c>
      <c r="E6394" t="s">
        <v>432</v>
      </c>
      <c r="F6394" s="35">
        <v>0.81096146431429261</v>
      </c>
    </row>
    <row r="6395" spans="1:6" x14ac:dyDescent="0.25">
      <c r="A6395">
        <v>860510628</v>
      </c>
      <c r="B6395" t="s">
        <v>373</v>
      </c>
      <c r="C6395">
        <v>42369</v>
      </c>
      <c r="D6395">
        <v>2015</v>
      </c>
      <c r="E6395" t="s">
        <v>432</v>
      </c>
      <c r="F6395" s="35">
        <v>0.86090790496421499</v>
      </c>
    </row>
    <row r="6396" spans="1:6" x14ac:dyDescent="0.25">
      <c r="A6396">
        <v>860510628</v>
      </c>
      <c r="B6396" t="s">
        <v>373</v>
      </c>
      <c r="C6396">
        <v>43100</v>
      </c>
      <c r="D6396">
        <v>2017</v>
      </c>
      <c r="E6396" t="s">
        <v>432</v>
      </c>
      <c r="F6396" s="35">
        <v>0.62589835564288521</v>
      </c>
    </row>
    <row r="6397" spans="1:6" x14ac:dyDescent="0.25">
      <c r="A6397">
        <v>860515523</v>
      </c>
      <c r="B6397" t="s">
        <v>231</v>
      </c>
      <c r="C6397">
        <v>42735</v>
      </c>
      <c r="D6397">
        <v>2016</v>
      </c>
      <c r="E6397" t="s">
        <v>432</v>
      </c>
      <c r="F6397" s="35">
        <v>0.98752712191553271</v>
      </c>
    </row>
    <row r="6398" spans="1:6" x14ac:dyDescent="0.25">
      <c r="A6398">
        <v>860515523</v>
      </c>
      <c r="B6398" t="s">
        <v>231</v>
      </c>
      <c r="C6398">
        <v>42369</v>
      </c>
      <c r="D6398">
        <v>2015</v>
      </c>
      <c r="E6398" t="s">
        <v>432</v>
      </c>
      <c r="F6398" s="35">
        <v>0.92483465000724885</v>
      </c>
    </row>
    <row r="6399" spans="1:6" x14ac:dyDescent="0.25">
      <c r="A6399">
        <v>860515523</v>
      </c>
      <c r="B6399" t="s">
        <v>231</v>
      </c>
      <c r="C6399">
        <v>43100</v>
      </c>
      <c r="D6399">
        <v>2017</v>
      </c>
      <c r="E6399" t="s">
        <v>432</v>
      </c>
      <c r="F6399" s="35">
        <v>0.98904772408119523</v>
      </c>
    </row>
    <row r="6400" spans="1:6" x14ac:dyDescent="0.25">
      <c r="A6400">
        <v>860527800</v>
      </c>
      <c r="B6400" t="s">
        <v>296</v>
      </c>
      <c r="C6400">
        <v>42735</v>
      </c>
      <c r="D6400">
        <v>2016</v>
      </c>
      <c r="E6400" t="s">
        <v>432</v>
      </c>
      <c r="F6400" s="35">
        <v>0.54405119969221649</v>
      </c>
    </row>
    <row r="6401" spans="1:6" x14ac:dyDescent="0.25">
      <c r="A6401">
        <v>860527800</v>
      </c>
      <c r="B6401" t="s">
        <v>296</v>
      </c>
      <c r="C6401">
        <v>43100</v>
      </c>
      <c r="D6401">
        <v>2017</v>
      </c>
      <c r="E6401" t="s">
        <v>432</v>
      </c>
      <c r="F6401" s="35">
        <v>0.53254672590703123</v>
      </c>
    </row>
    <row r="6402" spans="1:6" x14ac:dyDescent="0.25">
      <c r="A6402">
        <v>860532790</v>
      </c>
      <c r="B6402" t="s">
        <v>374</v>
      </c>
      <c r="C6402">
        <v>42735</v>
      </c>
      <c r="D6402">
        <v>2016</v>
      </c>
      <c r="E6402" t="s">
        <v>432</v>
      </c>
      <c r="F6402" s="35">
        <v>0.57172450531329222</v>
      </c>
    </row>
    <row r="6403" spans="1:6" x14ac:dyDescent="0.25">
      <c r="A6403">
        <v>860532790</v>
      </c>
      <c r="B6403" t="s">
        <v>374</v>
      </c>
      <c r="C6403">
        <v>43100</v>
      </c>
      <c r="D6403">
        <v>2017</v>
      </c>
      <c r="E6403" t="s">
        <v>432</v>
      </c>
      <c r="F6403" s="35">
        <v>0.60769838994407488</v>
      </c>
    </row>
    <row r="6404" spans="1:6" x14ac:dyDescent="0.25">
      <c r="A6404">
        <v>890205645</v>
      </c>
      <c r="B6404" t="s">
        <v>166</v>
      </c>
      <c r="C6404">
        <v>42735</v>
      </c>
      <c r="D6404">
        <v>2016</v>
      </c>
      <c r="E6404" t="s">
        <v>432</v>
      </c>
      <c r="F6404" s="35">
        <v>0.73974706367362797</v>
      </c>
    </row>
    <row r="6405" spans="1:6" x14ac:dyDescent="0.25">
      <c r="A6405">
        <v>890205645</v>
      </c>
      <c r="B6405" t="s">
        <v>166</v>
      </c>
      <c r="C6405">
        <v>43100</v>
      </c>
      <c r="D6405">
        <v>2017</v>
      </c>
      <c r="E6405" t="s">
        <v>432</v>
      </c>
      <c r="F6405" s="35">
        <v>0.76149884512314758</v>
      </c>
    </row>
    <row r="6406" spans="1:6" x14ac:dyDescent="0.25">
      <c r="A6406">
        <v>890312765</v>
      </c>
      <c r="B6406" t="s">
        <v>363</v>
      </c>
      <c r="C6406">
        <v>42735</v>
      </c>
      <c r="D6406">
        <v>2016</v>
      </c>
      <c r="E6406" t="s">
        <v>432</v>
      </c>
      <c r="F6406" s="35">
        <v>0.58323749810108405</v>
      </c>
    </row>
    <row r="6407" spans="1:6" x14ac:dyDescent="0.25">
      <c r="A6407">
        <v>890312765</v>
      </c>
      <c r="B6407" t="s">
        <v>363</v>
      </c>
      <c r="C6407">
        <v>43100</v>
      </c>
      <c r="D6407">
        <v>2017</v>
      </c>
      <c r="E6407" t="s">
        <v>432</v>
      </c>
      <c r="F6407" s="35">
        <v>0.60031583056040017</v>
      </c>
    </row>
    <row r="6408" spans="1:6" x14ac:dyDescent="0.25">
      <c r="A6408">
        <v>890806999</v>
      </c>
      <c r="B6408" t="s">
        <v>366</v>
      </c>
      <c r="C6408">
        <v>42735</v>
      </c>
      <c r="D6408">
        <v>2016</v>
      </c>
      <c r="E6408" t="s">
        <v>432</v>
      </c>
      <c r="F6408" s="35">
        <v>0.30517444567646307</v>
      </c>
    </row>
    <row r="6409" spans="1:6" x14ac:dyDescent="0.25">
      <c r="A6409">
        <v>890806999</v>
      </c>
      <c r="B6409" t="s">
        <v>366</v>
      </c>
      <c r="C6409">
        <v>43100</v>
      </c>
      <c r="D6409">
        <v>2017</v>
      </c>
      <c r="E6409" t="s">
        <v>432</v>
      </c>
      <c r="F6409" s="35">
        <v>0.29838020420266415</v>
      </c>
    </row>
    <row r="6410" spans="1:6" x14ac:dyDescent="0.25">
      <c r="A6410">
        <v>890903035</v>
      </c>
      <c r="B6410" t="s">
        <v>369</v>
      </c>
      <c r="C6410">
        <v>42735</v>
      </c>
      <c r="D6410">
        <v>2016</v>
      </c>
      <c r="E6410" t="s">
        <v>432</v>
      </c>
      <c r="F6410" s="35">
        <v>0.76460021315868587</v>
      </c>
    </row>
    <row r="6411" spans="1:6" x14ac:dyDescent="0.25">
      <c r="A6411">
        <v>890903035</v>
      </c>
      <c r="B6411" t="s">
        <v>369</v>
      </c>
      <c r="C6411">
        <v>42369</v>
      </c>
      <c r="D6411">
        <v>2015</v>
      </c>
      <c r="E6411" t="s">
        <v>432</v>
      </c>
      <c r="F6411" s="35">
        <v>0.73582749554586047</v>
      </c>
    </row>
    <row r="6412" spans="1:6" x14ac:dyDescent="0.25">
      <c r="A6412">
        <v>890903035</v>
      </c>
      <c r="B6412" t="s">
        <v>369</v>
      </c>
      <c r="C6412">
        <v>43100</v>
      </c>
      <c r="D6412">
        <v>2017</v>
      </c>
      <c r="E6412" t="s">
        <v>432</v>
      </c>
      <c r="F6412" s="35">
        <v>0.80499285909308527</v>
      </c>
    </row>
    <row r="6413" spans="1:6" x14ac:dyDescent="0.25">
      <c r="A6413">
        <v>890903055</v>
      </c>
      <c r="B6413" t="s">
        <v>232</v>
      </c>
      <c r="C6413">
        <v>42735</v>
      </c>
      <c r="D6413">
        <v>2016</v>
      </c>
      <c r="E6413" t="s">
        <v>432</v>
      </c>
      <c r="F6413" s="35">
        <v>0.92278689397717772</v>
      </c>
    </row>
    <row r="6414" spans="1:6" x14ac:dyDescent="0.25">
      <c r="A6414">
        <v>890903055</v>
      </c>
      <c r="B6414" t="s">
        <v>232</v>
      </c>
      <c r="C6414">
        <v>42369</v>
      </c>
      <c r="D6414">
        <v>2015</v>
      </c>
      <c r="E6414" t="s">
        <v>432</v>
      </c>
      <c r="F6414" s="35">
        <v>0.8296766613029517</v>
      </c>
    </row>
    <row r="6415" spans="1:6" x14ac:dyDescent="0.25">
      <c r="A6415">
        <v>890903055</v>
      </c>
      <c r="B6415" t="s">
        <v>232</v>
      </c>
      <c r="C6415">
        <v>43100</v>
      </c>
      <c r="D6415">
        <v>2017</v>
      </c>
      <c r="E6415" t="s">
        <v>432</v>
      </c>
      <c r="F6415" s="35">
        <v>0.88317103280917675</v>
      </c>
    </row>
    <row r="6416" spans="1:6" x14ac:dyDescent="0.25">
      <c r="A6416">
        <v>890905022</v>
      </c>
      <c r="B6416" t="s">
        <v>370</v>
      </c>
      <c r="C6416">
        <v>42735</v>
      </c>
      <c r="D6416">
        <v>2016</v>
      </c>
      <c r="E6416" t="s">
        <v>432</v>
      </c>
      <c r="F6416" s="35">
        <v>0.54727529468420155</v>
      </c>
    </row>
    <row r="6417" spans="1:6" x14ac:dyDescent="0.25">
      <c r="A6417">
        <v>890905022</v>
      </c>
      <c r="B6417" t="s">
        <v>370</v>
      </c>
      <c r="C6417">
        <v>42369</v>
      </c>
      <c r="D6417">
        <v>2015</v>
      </c>
      <c r="E6417" t="s">
        <v>432</v>
      </c>
      <c r="F6417" s="35">
        <v>0.39550769878322778</v>
      </c>
    </row>
    <row r="6418" spans="1:6" x14ac:dyDescent="0.25">
      <c r="A6418">
        <v>890905022</v>
      </c>
      <c r="B6418" t="s">
        <v>370</v>
      </c>
      <c r="C6418">
        <v>43100</v>
      </c>
      <c r="D6418">
        <v>2017</v>
      </c>
      <c r="E6418" t="s">
        <v>432</v>
      </c>
      <c r="F6418" s="35">
        <v>0.5607006908246579</v>
      </c>
    </row>
    <row r="6419" spans="1:6" x14ac:dyDescent="0.25">
      <c r="A6419">
        <v>890908097</v>
      </c>
      <c r="B6419" t="s">
        <v>377</v>
      </c>
      <c r="C6419">
        <v>42735</v>
      </c>
      <c r="D6419">
        <v>2016</v>
      </c>
      <c r="E6419" t="s">
        <v>432</v>
      </c>
      <c r="F6419" s="35">
        <v>0.63977125930435386</v>
      </c>
    </row>
    <row r="6420" spans="1:6" x14ac:dyDescent="0.25">
      <c r="A6420">
        <v>890908097</v>
      </c>
      <c r="B6420" t="s">
        <v>377</v>
      </c>
      <c r="C6420">
        <v>43100</v>
      </c>
      <c r="D6420">
        <v>2017</v>
      </c>
      <c r="E6420" t="s">
        <v>432</v>
      </c>
      <c r="F6420" s="35">
        <v>0.63053201437612705</v>
      </c>
    </row>
    <row r="6421" spans="1:6" x14ac:dyDescent="0.25">
      <c r="A6421">
        <v>890908901</v>
      </c>
      <c r="B6421" t="s">
        <v>372</v>
      </c>
      <c r="C6421">
        <v>42735</v>
      </c>
      <c r="D6421">
        <v>2016</v>
      </c>
      <c r="E6421" t="s">
        <v>432</v>
      </c>
      <c r="F6421" s="35">
        <v>0.77929494414275591</v>
      </c>
    </row>
    <row r="6422" spans="1:6" x14ac:dyDescent="0.25">
      <c r="A6422">
        <v>890908901</v>
      </c>
      <c r="B6422" t="s">
        <v>372</v>
      </c>
      <c r="C6422">
        <v>42369</v>
      </c>
      <c r="D6422">
        <v>2015</v>
      </c>
      <c r="E6422" t="s">
        <v>432</v>
      </c>
      <c r="F6422" s="35">
        <v>0.83545809709217456</v>
      </c>
    </row>
    <row r="6423" spans="1:6" x14ac:dyDescent="0.25">
      <c r="A6423">
        <v>890908901</v>
      </c>
      <c r="B6423" t="s">
        <v>372</v>
      </c>
      <c r="C6423">
        <v>43100</v>
      </c>
      <c r="D6423">
        <v>2017</v>
      </c>
      <c r="E6423" t="s">
        <v>432</v>
      </c>
      <c r="F6423" s="35">
        <v>0.83613142742504321</v>
      </c>
    </row>
    <row r="6424" spans="1:6" x14ac:dyDescent="0.25">
      <c r="A6424">
        <v>890910447</v>
      </c>
      <c r="B6424" t="s">
        <v>300</v>
      </c>
      <c r="C6424">
        <v>42735</v>
      </c>
      <c r="D6424">
        <v>2016</v>
      </c>
      <c r="E6424" t="s">
        <v>432</v>
      </c>
      <c r="F6424" s="35">
        <v>0.81309434084404142</v>
      </c>
    </row>
    <row r="6425" spans="1:6" x14ac:dyDescent="0.25">
      <c r="A6425">
        <v>890910447</v>
      </c>
      <c r="B6425" t="s">
        <v>300</v>
      </c>
      <c r="C6425">
        <v>43100</v>
      </c>
      <c r="D6425">
        <v>2017</v>
      </c>
      <c r="E6425" t="s">
        <v>432</v>
      </c>
      <c r="F6425" s="35">
        <v>0.66643413790226247</v>
      </c>
    </row>
    <row r="6426" spans="1:6" x14ac:dyDescent="0.25">
      <c r="A6426">
        <v>890911431</v>
      </c>
      <c r="B6426" t="s">
        <v>378</v>
      </c>
      <c r="C6426">
        <v>42735</v>
      </c>
      <c r="D6426">
        <v>2016</v>
      </c>
      <c r="E6426" t="s">
        <v>432</v>
      </c>
      <c r="F6426" s="35">
        <v>0.53886952460538085</v>
      </c>
    </row>
    <row r="6427" spans="1:6" x14ac:dyDescent="0.25">
      <c r="A6427">
        <v>890911431</v>
      </c>
      <c r="B6427" t="s">
        <v>378</v>
      </c>
      <c r="C6427">
        <v>43100</v>
      </c>
      <c r="D6427">
        <v>2017</v>
      </c>
      <c r="E6427" t="s">
        <v>432</v>
      </c>
      <c r="F6427" s="35">
        <v>0.5433690534740222</v>
      </c>
    </row>
    <row r="6428" spans="1:6" x14ac:dyDescent="0.25">
      <c r="A6428">
        <v>890920656</v>
      </c>
      <c r="B6428" t="s">
        <v>302</v>
      </c>
      <c r="C6428">
        <v>42735</v>
      </c>
      <c r="D6428">
        <v>2016</v>
      </c>
      <c r="E6428" t="s">
        <v>432</v>
      </c>
      <c r="F6428" s="35">
        <v>0.55226952329324108</v>
      </c>
    </row>
    <row r="6429" spans="1:6" x14ac:dyDescent="0.25">
      <c r="A6429">
        <v>890920656</v>
      </c>
      <c r="B6429" t="s">
        <v>302</v>
      </c>
      <c r="C6429">
        <v>43100</v>
      </c>
      <c r="D6429">
        <v>2017</v>
      </c>
      <c r="E6429" t="s">
        <v>432</v>
      </c>
      <c r="F6429" s="35">
        <v>0.6629326125279571</v>
      </c>
    </row>
    <row r="6430" spans="1:6" x14ac:dyDescent="0.25">
      <c r="A6430">
        <v>890928186</v>
      </c>
      <c r="B6430" t="s">
        <v>303</v>
      </c>
      <c r="C6430">
        <v>42735</v>
      </c>
      <c r="D6430">
        <v>2016</v>
      </c>
      <c r="E6430" t="s">
        <v>432</v>
      </c>
      <c r="F6430" s="35">
        <v>0.73394640711543735</v>
      </c>
    </row>
    <row r="6431" spans="1:6" x14ac:dyDescent="0.25">
      <c r="A6431">
        <v>890928186</v>
      </c>
      <c r="B6431" t="s">
        <v>303</v>
      </c>
      <c r="C6431">
        <v>43100</v>
      </c>
      <c r="D6431">
        <v>2017</v>
      </c>
      <c r="E6431" t="s">
        <v>432</v>
      </c>
      <c r="F6431" s="35">
        <v>0.73969899148901497</v>
      </c>
    </row>
    <row r="6432" spans="1:6" x14ac:dyDescent="0.25">
      <c r="A6432">
        <v>890932424</v>
      </c>
      <c r="B6432" t="s">
        <v>379</v>
      </c>
      <c r="C6432">
        <v>42735</v>
      </c>
      <c r="D6432">
        <v>2016</v>
      </c>
      <c r="E6432" t="s">
        <v>432</v>
      </c>
      <c r="F6432" s="35">
        <v>0.77568972954856841</v>
      </c>
    </row>
    <row r="6433" spans="1:6" x14ac:dyDescent="0.25">
      <c r="A6433">
        <v>890932424</v>
      </c>
      <c r="B6433" t="s">
        <v>379</v>
      </c>
      <c r="C6433">
        <v>43100</v>
      </c>
      <c r="D6433">
        <v>2017</v>
      </c>
      <c r="E6433" t="s">
        <v>432</v>
      </c>
      <c r="F6433" s="35">
        <v>0.80873048950365722</v>
      </c>
    </row>
    <row r="6434" spans="1:6" x14ac:dyDescent="0.25">
      <c r="A6434">
        <v>890939355</v>
      </c>
      <c r="B6434" t="s">
        <v>35</v>
      </c>
      <c r="C6434">
        <v>42735</v>
      </c>
      <c r="D6434">
        <v>2016</v>
      </c>
      <c r="E6434" t="s">
        <v>432</v>
      </c>
      <c r="F6434" s="35">
        <v>0.83793375548465854</v>
      </c>
    </row>
    <row r="6435" spans="1:6" x14ac:dyDescent="0.25">
      <c r="A6435">
        <v>890939355</v>
      </c>
      <c r="B6435" t="s">
        <v>35</v>
      </c>
      <c r="C6435">
        <v>42369</v>
      </c>
      <c r="D6435">
        <v>2015</v>
      </c>
      <c r="E6435" t="s">
        <v>432</v>
      </c>
      <c r="F6435" s="35">
        <v>0.67439030018834722</v>
      </c>
    </row>
    <row r="6436" spans="1:6" x14ac:dyDescent="0.25">
      <c r="A6436">
        <v>890939355</v>
      </c>
      <c r="B6436" t="s">
        <v>35</v>
      </c>
      <c r="C6436">
        <v>43100</v>
      </c>
      <c r="D6436">
        <v>2017</v>
      </c>
      <c r="E6436" t="s">
        <v>432</v>
      </c>
      <c r="F6436" s="35">
        <v>0.86833644084792572</v>
      </c>
    </row>
    <row r="6437" spans="1:6" x14ac:dyDescent="0.25">
      <c r="A6437">
        <v>890940026</v>
      </c>
      <c r="B6437" t="s">
        <v>304</v>
      </c>
      <c r="C6437">
        <v>42735</v>
      </c>
      <c r="D6437">
        <v>2016</v>
      </c>
      <c r="E6437" t="s">
        <v>432</v>
      </c>
      <c r="F6437" s="35">
        <v>0.14908540680475038</v>
      </c>
    </row>
    <row r="6438" spans="1:6" x14ac:dyDescent="0.25">
      <c r="A6438">
        <v>890940026</v>
      </c>
      <c r="B6438" t="s">
        <v>304</v>
      </c>
      <c r="C6438">
        <v>43100</v>
      </c>
      <c r="D6438">
        <v>2017</v>
      </c>
      <c r="E6438" t="s">
        <v>432</v>
      </c>
      <c r="F6438" s="35">
        <v>0.12041452198278794</v>
      </c>
    </row>
    <row r="6439" spans="1:6" x14ac:dyDescent="0.25">
      <c r="A6439">
        <v>900018975</v>
      </c>
      <c r="B6439" t="s">
        <v>376</v>
      </c>
      <c r="C6439">
        <v>42735</v>
      </c>
      <c r="D6439">
        <v>2016</v>
      </c>
      <c r="E6439" t="s">
        <v>432</v>
      </c>
      <c r="F6439" s="35">
        <v>0.56581323344708412</v>
      </c>
    </row>
    <row r="6440" spans="1:6" x14ac:dyDescent="0.25">
      <c r="A6440">
        <v>900018975</v>
      </c>
      <c r="B6440" t="s">
        <v>376</v>
      </c>
      <c r="C6440">
        <v>42369</v>
      </c>
      <c r="D6440">
        <v>2015</v>
      </c>
      <c r="E6440" t="s">
        <v>432</v>
      </c>
      <c r="F6440" s="35">
        <v>0.61527932229050486</v>
      </c>
    </row>
    <row r="6441" spans="1:6" x14ac:dyDescent="0.25">
      <c r="A6441">
        <v>900018975</v>
      </c>
      <c r="B6441" t="s">
        <v>376</v>
      </c>
      <c r="C6441">
        <v>43100</v>
      </c>
      <c r="D6441">
        <v>2017</v>
      </c>
      <c r="E6441" t="s">
        <v>432</v>
      </c>
      <c r="F6441" s="35">
        <v>0.66269646436271201</v>
      </c>
    </row>
    <row r="6442" spans="1:6" x14ac:dyDescent="0.25">
      <c r="A6442">
        <v>900035722</v>
      </c>
      <c r="B6442" t="s">
        <v>298</v>
      </c>
      <c r="C6442">
        <v>42735</v>
      </c>
      <c r="D6442">
        <v>2016</v>
      </c>
      <c r="E6442" t="s">
        <v>432</v>
      </c>
      <c r="F6442" s="35">
        <v>0.47397939841630848</v>
      </c>
    </row>
    <row r="6443" spans="1:6" x14ac:dyDescent="0.25">
      <c r="A6443">
        <v>900035722</v>
      </c>
      <c r="B6443" t="s">
        <v>298</v>
      </c>
      <c r="C6443">
        <v>43100</v>
      </c>
      <c r="D6443">
        <v>2017</v>
      </c>
      <c r="E6443" t="s">
        <v>432</v>
      </c>
      <c r="F6443" s="35">
        <v>0.40225522883044562</v>
      </c>
    </row>
    <row r="6444" spans="1:6" x14ac:dyDescent="0.25">
      <c r="A6444">
        <v>900087151</v>
      </c>
      <c r="B6444" t="s">
        <v>383</v>
      </c>
      <c r="C6444">
        <v>42735</v>
      </c>
      <c r="D6444">
        <v>2016</v>
      </c>
      <c r="E6444" t="s">
        <v>432</v>
      </c>
      <c r="F6444" s="35">
        <v>0.90424893241569992</v>
      </c>
    </row>
    <row r="6445" spans="1:6" x14ac:dyDescent="0.25">
      <c r="A6445">
        <v>900087151</v>
      </c>
      <c r="B6445" t="s">
        <v>383</v>
      </c>
      <c r="C6445">
        <v>43100</v>
      </c>
      <c r="D6445">
        <v>2017</v>
      </c>
      <c r="E6445" t="s">
        <v>432</v>
      </c>
      <c r="F6445" s="35">
        <v>0.93071958394081189</v>
      </c>
    </row>
    <row r="6446" spans="1:6" x14ac:dyDescent="0.25">
      <c r="A6446">
        <v>900139110</v>
      </c>
      <c r="B6446" t="s">
        <v>301</v>
      </c>
      <c r="C6446">
        <v>42735</v>
      </c>
      <c r="D6446">
        <v>2016</v>
      </c>
      <c r="E6446" t="s">
        <v>432</v>
      </c>
      <c r="F6446" s="35">
        <v>0.53645466589106516</v>
      </c>
    </row>
    <row r="6447" spans="1:6" x14ac:dyDescent="0.25">
      <c r="A6447">
        <v>900139110</v>
      </c>
      <c r="B6447" t="s">
        <v>301</v>
      </c>
      <c r="C6447">
        <v>43100</v>
      </c>
      <c r="D6447">
        <v>2017</v>
      </c>
      <c r="E6447" t="s">
        <v>432</v>
      </c>
      <c r="F6447" s="35">
        <v>0.79435830023711762</v>
      </c>
    </row>
    <row r="6448" spans="1:6" x14ac:dyDescent="0.25">
      <c r="A6448">
        <v>900190385</v>
      </c>
      <c r="B6448" t="s">
        <v>380</v>
      </c>
      <c r="C6448">
        <v>42735</v>
      </c>
      <c r="D6448">
        <v>2016</v>
      </c>
      <c r="E6448" t="s">
        <v>432</v>
      </c>
      <c r="F6448" s="35">
        <v>-7.518601709714684E-2</v>
      </c>
    </row>
    <row r="6449" spans="1:6" x14ac:dyDescent="0.25">
      <c r="A6449">
        <v>900190385</v>
      </c>
      <c r="B6449" t="s">
        <v>380</v>
      </c>
      <c r="C6449">
        <v>42369</v>
      </c>
      <c r="D6449">
        <v>2015</v>
      </c>
      <c r="E6449" t="s">
        <v>432</v>
      </c>
      <c r="F6449" s="35">
        <v>-0.24925332986687246</v>
      </c>
    </row>
    <row r="6450" spans="1:6" x14ac:dyDescent="0.25">
      <c r="A6450">
        <v>900190385</v>
      </c>
      <c r="B6450" t="s">
        <v>380</v>
      </c>
      <c r="C6450">
        <v>43100</v>
      </c>
      <c r="D6450">
        <v>2017</v>
      </c>
      <c r="E6450" t="s">
        <v>432</v>
      </c>
      <c r="F6450" s="35">
        <v>-6.2584836827288354E-2</v>
      </c>
    </row>
    <row r="6451" spans="1:6" x14ac:dyDescent="0.25">
      <c r="A6451">
        <v>900192242</v>
      </c>
      <c r="B6451" t="s">
        <v>381</v>
      </c>
      <c r="C6451">
        <v>42735</v>
      </c>
      <c r="D6451">
        <v>2016</v>
      </c>
      <c r="E6451" t="s">
        <v>432</v>
      </c>
      <c r="F6451" s="35">
        <v>0.92893733446414617</v>
      </c>
    </row>
    <row r="6452" spans="1:6" x14ac:dyDescent="0.25">
      <c r="A6452">
        <v>900192242</v>
      </c>
      <c r="B6452" t="s">
        <v>381</v>
      </c>
      <c r="C6452">
        <v>42369</v>
      </c>
      <c r="D6452">
        <v>2015</v>
      </c>
      <c r="E6452" t="s">
        <v>432</v>
      </c>
      <c r="F6452" s="35">
        <v>0.83119304949746597</v>
      </c>
    </row>
    <row r="6453" spans="1:6" x14ac:dyDescent="0.25">
      <c r="A6453">
        <v>900192242</v>
      </c>
      <c r="B6453" t="s">
        <v>381</v>
      </c>
      <c r="C6453">
        <v>42185</v>
      </c>
      <c r="D6453">
        <v>2015</v>
      </c>
      <c r="E6453" t="s">
        <v>432</v>
      </c>
      <c r="F6453" s="35">
        <v>0.83785054356559163</v>
      </c>
    </row>
    <row r="6454" spans="1:6" x14ac:dyDescent="0.25">
      <c r="A6454">
        <v>900192242</v>
      </c>
      <c r="B6454" t="s">
        <v>381</v>
      </c>
      <c r="C6454">
        <v>43100</v>
      </c>
      <c r="D6454">
        <v>2017</v>
      </c>
      <c r="E6454" t="s">
        <v>432</v>
      </c>
      <c r="F6454" s="35">
        <v>0.91785877652830361</v>
      </c>
    </row>
    <row r="6455" spans="1:6" x14ac:dyDescent="0.25">
      <c r="A6455">
        <v>900192726</v>
      </c>
      <c r="B6455" t="s">
        <v>382</v>
      </c>
      <c r="C6455">
        <v>42735</v>
      </c>
      <c r="D6455">
        <v>2016</v>
      </c>
      <c r="E6455" t="s">
        <v>432</v>
      </c>
      <c r="F6455" s="35">
        <v>0.99351143612767823</v>
      </c>
    </row>
    <row r="6456" spans="1:6" x14ac:dyDescent="0.25">
      <c r="A6456">
        <v>900192726</v>
      </c>
      <c r="B6456" t="s">
        <v>382</v>
      </c>
      <c r="C6456">
        <v>43100</v>
      </c>
      <c r="D6456">
        <v>2017</v>
      </c>
      <c r="E6456" t="s">
        <v>432</v>
      </c>
      <c r="F6456" s="35">
        <v>0.97109808248004525</v>
      </c>
    </row>
    <row r="6457" spans="1:6" x14ac:dyDescent="0.25">
      <c r="A6457">
        <v>900193192</v>
      </c>
      <c r="B6457" t="s">
        <v>305</v>
      </c>
      <c r="C6457">
        <v>42735</v>
      </c>
      <c r="D6457">
        <v>2016</v>
      </c>
      <c r="E6457" t="s">
        <v>432</v>
      </c>
      <c r="F6457" s="35">
        <v>0.56242170227384047</v>
      </c>
    </row>
    <row r="6458" spans="1:6" x14ac:dyDescent="0.25">
      <c r="A6458">
        <v>900193192</v>
      </c>
      <c r="B6458" t="s">
        <v>305</v>
      </c>
      <c r="C6458">
        <v>43100</v>
      </c>
      <c r="D6458">
        <v>2017</v>
      </c>
      <c r="E6458" t="s">
        <v>432</v>
      </c>
      <c r="F6458" s="35">
        <v>0.53196639936670709</v>
      </c>
    </row>
    <row r="6459" spans="1:6" x14ac:dyDescent="0.25">
      <c r="A6459">
        <v>900205547</v>
      </c>
      <c r="B6459" t="s">
        <v>233</v>
      </c>
      <c r="C6459">
        <v>42735</v>
      </c>
      <c r="D6459">
        <v>2016</v>
      </c>
      <c r="E6459" t="s">
        <v>432</v>
      </c>
      <c r="F6459" s="35">
        <v>0.2691771074001979</v>
      </c>
    </row>
    <row r="6460" spans="1:6" x14ac:dyDescent="0.25">
      <c r="A6460">
        <v>900205547</v>
      </c>
      <c r="B6460" t="s">
        <v>233</v>
      </c>
      <c r="C6460">
        <v>42369</v>
      </c>
      <c r="D6460">
        <v>2015</v>
      </c>
      <c r="E6460" t="s">
        <v>432</v>
      </c>
      <c r="F6460" s="35">
        <v>0.13660166791658115</v>
      </c>
    </row>
    <row r="6461" spans="1:6" x14ac:dyDescent="0.25">
      <c r="A6461">
        <v>900205547</v>
      </c>
      <c r="B6461" t="s">
        <v>233</v>
      </c>
      <c r="C6461">
        <v>43100</v>
      </c>
      <c r="D6461">
        <v>2017</v>
      </c>
      <c r="E6461" t="s">
        <v>432</v>
      </c>
      <c r="F6461" s="35">
        <v>0.15448551584733322</v>
      </c>
    </row>
    <row r="6462" spans="1:6" x14ac:dyDescent="0.25">
      <c r="A6462">
        <v>900206480</v>
      </c>
      <c r="B6462" t="s">
        <v>306</v>
      </c>
      <c r="C6462">
        <v>42735</v>
      </c>
      <c r="D6462">
        <v>2016</v>
      </c>
      <c r="E6462" t="s">
        <v>432</v>
      </c>
      <c r="F6462" s="35">
        <v>0.7632578408524201</v>
      </c>
    </row>
    <row r="6463" spans="1:6" x14ac:dyDescent="0.25">
      <c r="A6463">
        <v>900206480</v>
      </c>
      <c r="B6463" t="s">
        <v>306</v>
      </c>
      <c r="C6463">
        <v>43100</v>
      </c>
      <c r="D6463">
        <v>2017</v>
      </c>
      <c r="E6463" t="s">
        <v>432</v>
      </c>
      <c r="F6463" s="35">
        <v>0.77674444776347507</v>
      </c>
    </row>
    <row r="6464" spans="1:6" x14ac:dyDescent="0.25">
      <c r="A6464">
        <v>900206483</v>
      </c>
      <c r="B6464" t="s">
        <v>307</v>
      </c>
      <c r="C6464">
        <v>42735</v>
      </c>
      <c r="D6464">
        <v>2016</v>
      </c>
      <c r="E6464" t="s">
        <v>432</v>
      </c>
      <c r="F6464" s="35">
        <v>0.72418977740227952</v>
      </c>
    </row>
    <row r="6465" spans="1:6" x14ac:dyDescent="0.25">
      <c r="A6465">
        <v>900206483</v>
      </c>
      <c r="B6465" t="s">
        <v>307</v>
      </c>
      <c r="C6465">
        <v>43100</v>
      </c>
      <c r="D6465">
        <v>2017</v>
      </c>
      <c r="E6465" t="s">
        <v>432</v>
      </c>
      <c r="F6465" s="35">
        <v>0.72456076359946164</v>
      </c>
    </row>
    <row r="6466" spans="1:6" x14ac:dyDescent="0.25">
      <c r="A6466">
        <v>900315057</v>
      </c>
      <c r="B6466" t="s">
        <v>385</v>
      </c>
      <c r="C6466">
        <v>42735</v>
      </c>
      <c r="D6466">
        <v>2016</v>
      </c>
      <c r="E6466" t="s">
        <v>432</v>
      </c>
      <c r="F6466" s="35">
        <v>0.8577106895657346</v>
      </c>
    </row>
    <row r="6467" spans="1:6" x14ac:dyDescent="0.25">
      <c r="A6467">
        <v>900315057</v>
      </c>
      <c r="B6467" t="s">
        <v>385</v>
      </c>
      <c r="C6467">
        <v>43100</v>
      </c>
      <c r="D6467">
        <v>2017</v>
      </c>
      <c r="E6467" t="s">
        <v>432</v>
      </c>
      <c r="F6467" s="35">
        <v>0.83801499977274407</v>
      </c>
    </row>
    <row r="6468" spans="1:6" x14ac:dyDescent="0.25">
      <c r="A6468">
        <v>900378893</v>
      </c>
      <c r="B6468" t="s">
        <v>386</v>
      </c>
      <c r="C6468">
        <v>42735</v>
      </c>
      <c r="D6468">
        <v>2016</v>
      </c>
      <c r="E6468" t="s">
        <v>432</v>
      </c>
      <c r="F6468" s="35">
        <v>0.89030953834637994</v>
      </c>
    </row>
    <row r="6469" spans="1:6" x14ac:dyDescent="0.25">
      <c r="A6469">
        <v>900378893</v>
      </c>
      <c r="B6469" t="s">
        <v>386</v>
      </c>
      <c r="C6469">
        <v>42369</v>
      </c>
      <c r="D6469">
        <v>2015</v>
      </c>
      <c r="E6469" t="s">
        <v>432</v>
      </c>
      <c r="F6469" s="35">
        <v>0.89532362821137912</v>
      </c>
    </row>
    <row r="6470" spans="1:6" x14ac:dyDescent="0.25">
      <c r="A6470">
        <v>900378893</v>
      </c>
      <c r="B6470" t="s">
        <v>386</v>
      </c>
      <c r="C6470">
        <v>43100</v>
      </c>
      <c r="D6470">
        <v>2017</v>
      </c>
      <c r="E6470" t="s">
        <v>432</v>
      </c>
      <c r="F6470" s="35">
        <v>0.89629335320135672</v>
      </c>
    </row>
    <row r="6471" spans="1:6" x14ac:dyDescent="0.25">
      <c r="A6471">
        <v>900390238</v>
      </c>
      <c r="B6471" t="s">
        <v>177</v>
      </c>
      <c r="C6471">
        <v>42735</v>
      </c>
      <c r="D6471">
        <v>2016</v>
      </c>
      <c r="E6471" t="s">
        <v>432</v>
      </c>
      <c r="F6471" s="35">
        <v>0.66265523612461841</v>
      </c>
    </row>
    <row r="6472" spans="1:6" x14ac:dyDescent="0.25">
      <c r="A6472">
        <v>900390238</v>
      </c>
      <c r="B6472" t="s">
        <v>177</v>
      </c>
      <c r="C6472">
        <v>42369</v>
      </c>
      <c r="D6472">
        <v>2015</v>
      </c>
      <c r="E6472" t="s">
        <v>432</v>
      </c>
      <c r="F6472" s="35">
        <v>0.73088450794837301</v>
      </c>
    </row>
    <row r="6473" spans="1:6" x14ac:dyDescent="0.25">
      <c r="A6473">
        <v>900390238</v>
      </c>
      <c r="B6473" t="s">
        <v>177</v>
      </c>
      <c r="C6473">
        <v>42185</v>
      </c>
      <c r="D6473">
        <v>2015</v>
      </c>
      <c r="E6473" t="s">
        <v>432</v>
      </c>
      <c r="F6473" s="35">
        <v>0.49222532345275738</v>
      </c>
    </row>
    <row r="6474" spans="1:6" x14ac:dyDescent="0.25">
      <c r="A6474">
        <v>900390238</v>
      </c>
      <c r="B6474" t="s">
        <v>177</v>
      </c>
      <c r="C6474">
        <v>43100</v>
      </c>
      <c r="D6474">
        <v>2017</v>
      </c>
      <c r="E6474" t="s">
        <v>432</v>
      </c>
      <c r="F6474" s="35">
        <v>0.70840494710834423</v>
      </c>
    </row>
    <row r="6475" spans="1:6" x14ac:dyDescent="0.25">
      <c r="A6475">
        <v>900413588</v>
      </c>
      <c r="B6475" t="s">
        <v>37</v>
      </c>
      <c r="C6475">
        <v>42735</v>
      </c>
      <c r="D6475">
        <v>2016</v>
      </c>
      <c r="E6475" t="s">
        <v>432</v>
      </c>
      <c r="F6475" s="35">
        <v>0.71564108730779541</v>
      </c>
    </row>
    <row r="6476" spans="1:6" x14ac:dyDescent="0.25">
      <c r="A6476">
        <v>900413588</v>
      </c>
      <c r="B6476" t="s">
        <v>37</v>
      </c>
      <c r="C6476">
        <v>43100</v>
      </c>
      <c r="D6476">
        <v>2017</v>
      </c>
      <c r="E6476" t="s">
        <v>432</v>
      </c>
      <c r="F6476" s="35">
        <v>0.65084787920406906</v>
      </c>
    </row>
    <row r="6477" spans="1:6" x14ac:dyDescent="0.25">
      <c r="A6477">
        <v>900521357</v>
      </c>
      <c r="B6477" t="s">
        <v>175</v>
      </c>
      <c r="C6477">
        <v>42735</v>
      </c>
      <c r="D6477">
        <v>2016</v>
      </c>
      <c r="E6477" t="s">
        <v>432</v>
      </c>
      <c r="F6477" s="35">
        <v>0.27568158898395512</v>
      </c>
    </row>
    <row r="6478" spans="1:6" x14ac:dyDescent="0.25">
      <c r="A6478">
        <v>900521357</v>
      </c>
      <c r="B6478" t="s">
        <v>175</v>
      </c>
      <c r="C6478">
        <v>43100</v>
      </c>
      <c r="D6478">
        <v>2017</v>
      </c>
      <c r="E6478" t="s">
        <v>432</v>
      </c>
      <c r="F6478" s="35">
        <v>0.21911716763395556</v>
      </c>
    </row>
    <row r="6479" spans="1:6" x14ac:dyDescent="0.25">
      <c r="A6479">
        <v>900535441</v>
      </c>
      <c r="B6479" t="s">
        <v>308</v>
      </c>
      <c r="C6479">
        <v>42735</v>
      </c>
      <c r="D6479">
        <v>2016</v>
      </c>
      <c r="E6479" t="s">
        <v>432</v>
      </c>
      <c r="F6479" s="35">
        <v>8.7374081001026244E-4</v>
      </c>
    </row>
    <row r="6480" spans="1:6" x14ac:dyDescent="0.25">
      <c r="A6480">
        <v>900535441</v>
      </c>
      <c r="B6480" t="s">
        <v>308</v>
      </c>
      <c r="C6480">
        <v>43100</v>
      </c>
      <c r="D6480">
        <v>2017</v>
      </c>
      <c r="E6480" t="s">
        <v>432</v>
      </c>
      <c r="F6480" s="35">
        <v>7.0495318159810149E-4</v>
      </c>
    </row>
    <row r="6481" spans="1:6" x14ac:dyDescent="0.25">
      <c r="A6481">
        <v>900668954</v>
      </c>
      <c r="B6481" t="s">
        <v>387</v>
      </c>
      <c r="C6481">
        <v>42735</v>
      </c>
      <c r="D6481">
        <v>2016</v>
      </c>
      <c r="E6481" t="s">
        <v>432</v>
      </c>
      <c r="F6481" s="35">
        <v>0.80801194440433699</v>
      </c>
    </row>
    <row r="6482" spans="1:6" x14ac:dyDescent="0.25">
      <c r="A6482">
        <v>900668954</v>
      </c>
      <c r="B6482" t="s">
        <v>387</v>
      </c>
      <c r="C6482">
        <v>43100</v>
      </c>
      <c r="D6482">
        <v>2017</v>
      </c>
      <c r="E6482" t="s">
        <v>432</v>
      </c>
      <c r="F6482" s="35">
        <v>0.77117760979682271</v>
      </c>
    </row>
    <row r="6483" spans="1:6" x14ac:dyDescent="0.25">
      <c r="A6483">
        <v>900749166</v>
      </c>
      <c r="B6483" t="s">
        <v>182</v>
      </c>
      <c r="C6483">
        <v>42735</v>
      </c>
      <c r="D6483">
        <v>2016</v>
      </c>
      <c r="E6483" t="s">
        <v>432</v>
      </c>
      <c r="F6483" s="35">
        <v>0.56758118146389092</v>
      </c>
    </row>
    <row r="6484" spans="1:6" x14ac:dyDescent="0.25">
      <c r="A6484">
        <v>900749166</v>
      </c>
      <c r="B6484" t="s">
        <v>182</v>
      </c>
      <c r="C6484">
        <v>43100</v>
      </c>
      <c r="D6484">
        <v>2017</v>
      </c>
      <c r="E6484" t="s">
        <v>432</v>
      </c>
      <c r="F6484" s="35">
        <v>0.55342760592388895</v>
      </c>
    </row>
    <row r="6485" spans="1:6" x14ac:dyDescent="0.25">
      <c r="A6485">
        <v>900797732</v>
      </c>
      <c r="B6485" t="s">
        <v>181</v>
      </c>
      <c r="C6485">
        <v>42735</v>
      </c>
      <c r="D6485">
        <v>2016</v>
      </c>
      <c r="E6485" t="s">
        <v>432</v>
      </c>
      <c r="F6485" s="35">
        <v>0.3425646489853475</v>
      </c>
    </row>
    <row r="6486" spans="1:6" x14ac:dyDescent="0.25">
      <c r="A6486">
        <v>900797732</v>
      </c>
      <c r="B6486" t="s">
        <v>181</v>
      </c>
      <c r="C6486">
        <v>42369</v>
      </c>
      <c r="D6486">
        <v>2015</v>
      </c>
      <c r="E6486" t="s">
        <v>432</v>
      </c>
      <c r="F6486" s="35">
        <v>0.94538936273808249</v>
      </c>
    </row>
    <row r="6487" spans="1:6" x14ac:dyDescent="0.25">
      <c r="A6487">
        <v>900797732</v>
      </c>
      <c r="B6487" t="s">
        <v>181</v>
      </c>
      <c r="C6487">
        <v>43100</v>
      </c>
      <c r="D6487">
        <v>2017</v>
      </c>
      <c r="E6487" t="s">
        <v>432</v>
      </c>
      <c r="F6487" s="35">
        <v>-1.9318094390291026E-3</v>
      </c>
    </row>
    <row r="6488" spans="1:6" x14ac:dyDescent="0.25">
      <c r="A6488">
        <v>900818642</v>
      </c>
      <c r="B6488" t="s">
        <v>169</v>
      </c>
      <c r="C6488">
        <v>42735</v>
      </c>
      <c r="D6488">
        <v>2016</v>
      </c>
      <c r="E6488" t="s">
        <v>432</v>
      </c>
      <c r="F6488" s="35">
        <v>0.38375093952293027</v>
      </c>
    </row>
    <row r="6489" spans="1:6" x14ac:dyDescent="0.25">
      <c r="A6489">
        <v>900818642</v>
      </c>
      <c r="B6489" t="s">
        <v>169</v>
      </c>
      <c r="C6489">
        <v>43100</v>
      </c>
      <c r="D6489">
        <v>2017</v>
      </c>
      <c r="E6489" t="s">
        <v>432</v>
      </c>
      <c r="F6489" s="35">
        <v>0.62676451287766777</v>
      </c>
    </row>
  </sheetData>
  <autoFilter ref="A1:F6489"/>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8"/>
  <sheetViews>
    <sheetView workbookViewId="0">
      <selection activeCell="B6" sqref="B6"/>
    </sheetView>
  </sheetViews>
  <sheetFormatPr baseColWidth="10" defaultRowHeight="15" x14ac:dyDescent="0.25"/>
  <cols>
    <col min="1" max="1" width="15" bestFit="1" customWidth="1"/>
    <col min="2" max="2" width="67.5703125" customWidth="1"/>
    <col min="3" max="3" width="33.140625" style="35" bestFit="1" customWidth="1"/>
    <col min="4" max="5" width="15.5703125" style="35" bestFit="1" customWidth="1"/>
    <col min="6" max="6" width="17.5703125" bestFit="1" customWidth="1"/>
    <col min="7" max="8" width="8.85546875" bestFit="1" customWidth="1"/>
    <col min="9" max="9" width="16.28515625" bestFit="1" customWidth="1"/>
    <col min="10" max="11" width="10.140625" bestFit="1" customWidth="1"/>
    <col min="12" max="12" width="24.42578125" bestFit="1" customWidth="1"/>
    <col min="13" max="13" width="8.85546875" bestFit="1" customWidth="1"/>
    <col min="14" max="14" width="9.85546875" bestFit="1" customWidth="1"/>
    <col min="15" max="16" width="12.7109375" customWidth="1"/>
    <col min="17" max="21" width="12" customWidth="1"/>
    <col min="22" max="22" width="27.5703125" customWidth="1"/>
    <col min="23" max="23" width="14.42578125" customWidth="1"/>
    <col min="24" max="24" width="22.5703125" customWidth="1"/>
    <col min="25" max="25" width="12.5703125" customWidth="1"/>
    <col min="26" max="26" width="31.28515625" bestFit="1" customWidth="1"/>
    <col min="27" max="27" width="18.85546875" bestFit="1" customWidth="1"/>
    <col min="28" max="28" width="20.5703125" bestFit="1" customWidth="1"/>
    <col min="29" max="29" width="15.7109375" bestFit="1" customWidth="1"/>
    <col min="30" max="30" width="14.42578125" bestFit="1" customWidth="1"/>
    <col min="31" max="31" width="22.5703125" bestFit="1" customWidth="1"/>
    <col min="32" max="32" width="26.7109375" bestFit="1" customWidth="1"/>
    <col min="33" max="33" width="24.5703125" bestFit="1" customWidth="1"/>
    <col min="34" max="34" width="11.85546875" bestFit="1" customWidth="1"/>
    <col min="35" max="35" width="23.28515625" bestFit="1" customWidth="1"/>
    <col min="36" max="36" width="13.7109375" bestFit="1" customWidth="1"/>
    <col min="37" max="37" width="47.28515625" bestFit="1" customWidth="1"/>
    <col min="38" max="38" width="49.140625" bestFit="1" customWidth="1"/>
    <col min="39" max="39" width="51.140625" bestFit="1" customWidth="1"/>
    <col min="40" max="40" width="12" bestFit="1" customWidth="1"/>
    <col min="41" max="41" width="17.140625" bestFit="1" customWidth="1"/>
    <col min="42" max="42" width="19.85546875" bestFit="1" customWidth="1"/>
    <col min="43" max="43" width="12" bestFit="1" customWidth="1"/>
    <col min="44" max="44" width="39.7109375" bestFit="1" customWidth="1"/>
    <col min="45" max="45" width="14.140625" bestFit="1" customWidth="1"/>
    <col min="46" max="46" width="17.7109375" bestFit="1" customWidth="1"/>
    <col min="47" max="47" width="26.85546875" bestFit="1" customWidth="1"/>
    <col min="48" max="48" width="14.28515625" bestFit="1" customWidth="1"/>
    <col min="49" max="49" width="29.42578125" bestFit="1" customWidth="1"/>
    <col min="50" max="50" width="15.7109375" bestFit="1" customWidth="1"/>
    <col min="51" max="51" width="39.42578125" bestFit="1" customWidth="1"/>
    <col min="52" max="52" width="14.42578125" bestFit="1" customWidth="1"/>
    <col min="53" max="53" width="22.7109375" bestFit="1" customWidth="1"/>
    <col min="54" max="54" width="12.5703125" bestFit="1" customWidth="1"/>
  </cols>
  <sheetData>
    <row r="1" spans="1:14" x14ac:dyDescent="0.25">
      <c r="C1"/>
      <c r="D1"/>
      <c r="E1"/>
    </row>
    <row r="2" spans="1:14" x14ac:dyDescent="0.25">
      <c r="C2"/>
      <c r="D2"/>
      <c r="E2"/>
    </row>
    <row r="3" spans="1:14" x14ac:dyDescent="0.25">
      <c r="A3" s="2" t="s">
        <v>407</v>
      </c>
      <c r="C3" s="2" t="s">
        <v>220</v>
      </c>
      <c r="D3" s="2" t="s">
        <v>43</v>
      </c>
      <c r="E3"/>
    </row>
    <row r="4" spans="1:14" x14ac:dyDescent="0.25">
      <c r="C4" t="s">
        <v>1</v>
      </c>
      <c r="D4"/>
      <c r="E4"/>
      <c r="F4" t="s">
        <v>415</v>
      </c>
      <c r="I4" t="s">
        <v>417</v>
      </c>
      <c r="L4" t="s">
        <v>416</v>
      </c>
    </row>
    <row r="5" spans="1:14" x14ac:dyDescent="0.25">
      <c r="A5" s="2" t="s">
        <v>39</v>
      </c>
      <c r="B5" s="2" t="s">
        <v>452</v>
      </c>
      <c r="C5">
        <v>2015</v>
      </c>
      <c r="D5">
        <v>2016</v>
      </c>
      <c r="E5">
        <v>2017</v>
      </c>
      <c r="F5">
        <v>2015</v>
      </c>
      <c r="G5">
        <v>2016</v>
      </c>
      <c r="H5">
        <v>2017</v>
      </c>
      <c r="I5">
        <v>2015</v>
      </c>
      <c r="J5">
        <v>2016</v>
      </c>
      <c r="K5">
        <v>2017</v>
      </c>
      <c r="L5">
        <v>2015</v>
      </c>
      <c r="M5">
        <v>2016</v>
      </c>
      <c r="N5">
        <v>2017</v>
      </c>
    </row>
    <row r="6" spans="1:14" x14ac:dyDescent="0.25">
      <c r="A6">
        <v>860077099</v>
      </c>
      <c r="B6" t="s">
        <v>371</v>
      </c>
      <c r="D6" s="35">
        <v>66535904</v>
      </c>
      <c r="E6" s="35">
        <v>35959734</v>
      </c>
      <c r="F6" s="36"/>
      <c r="G6" s="36">
        <v>0.30400079932783358</v>
      </c>
      <c r="H6" s="36">
        <v>0.28287208687361259</v>
      </c>
      <c r="I6" s="36"/>
      <c r="J6" s="36">
        <v>0.1179315456509015</v>
      </c>
      <c r="K6" s="36">
        <v>0.14028613226115633</v>
      </c>
      <c r="L6" s="36"/>
      <c r="M6" s="36">
        <v>0.17934377204824631</v>
      </c>
      <c r="N6" s="36">
        <v>0.16418444585824801</v>
      </c>
    </row>
    <row r="7" spans="1:14" x14ac:dyDescent="0.25">
      <c r="A7">
        <v>800014246</v>
      </c>
      <c r="B7" t="s">
        <v>332</v>
      </c>
      <c r="D7" s="35">
        <v>397946470</v>
      </c>
      <c r="E7" s="35">
        <v>165014068</v>
      </c>
      <c r="F7" s="36"/>
      <c r="G7" s="36">
        <v>6.519565056073999E-2</v>
      </c>
      <c r="H7" s="36">
        <v>6.8779075248299432E-2</v>
      </c>
      <c r="I7" s="36"/>
      <c r="J7" s="36">
        <v>-2.559519374553065E-2</v>
      </c>
      <c r="K7" s="36">
        <v>4.6852556837760038E-2</v>
      </c>
      <c r="L7" s="36"/>
      <c r="M7" s="36">
        <v>3.0520441606128584E-2</v>
      </c>
      <c r="N7" s="36">
        <v>9.8748701837954811E-2</v>
      </c>
    </row>
    <row r="8" spans="1:14" x14ac:dyDescent="0.25">
      <c r="A8">
        <v>800028455</v>
      </c>
      <c r="B8" t="s">
        <v>0</v>
      </c>
      <c r="D8" s="35">
        <v>10797941</v>
      </c>
      <c r="F8" s="36"/>
      <c r="G8" s="36">
        <v>0.99999981477950284</v>
      </c>
      <c r="H8" s="36"/>
      <c r="I8" s="36"/>
      <c r="J8" s="36">
        <v>1.663178192953638E-2</v>
      </c>
      <c r="K8" s="36"/>
      <c r="L8" s="36"/>
      <c r="M8" s="36">
        <v>4.0659973970963541E-2</v>
      </c>
      <c r="N8" s="36"/>
    </row>
    <row r="9" spans="1:14" x14ac:dyDescent="0.25">
      <c r="A9">
        <v>800093117</v>
      </c>
      <c r="B9" t="s">
        <v>334</v>
      </c>
      <c r="D9" s="35">
        <v>611844020</v>
      </c>
      <c r="E9" s="35">
        <v>435749560</v>
      </c>
      <c r="F9" s="36"/>
      <c r="G9" s="36">
        <v>0.31557964724408027</v>
      </c>
      <c r="H9" s="36">
        <v>0.25069312290298124</v>
      </c>
      <c r="I9" s="36"/>
      <c r="J9" s="36">
        <v>0.10796079693644796</v>
      </c>
      <c r="K9" s="36">
        <v>8.4157911714242459E-2</v>
      </c>
      <c r="L9" s="36"/>
      <c r="M9" s="36">
        <v>0.1736459236783911</v>
      </c>
      <c r="N9" s="36">
        <v>0.1562804859745584</v>
      </c>
    </row>
    <row r="10" spans="1:14" x14ac:dyDescent="0.25">
      <c r="A10">
        <v>800094968</v>
      </c>
      <c r="B10" t="s">
        <v>336</v>
      </c>
      <c r="D10" s="35">
        <v>585883976</v>
      </c>
      <c r="E10" s="35">
        <v>280543985</v>
      </c>
      <c r="F10" s="36"/>
      <c r="G10" s="36">
        <v>0.3167125874765348</v>
      </c>
      <c r="H10" s="36">
        <v>0.27174175557533342</v>
      </c>
      <c r="I10" s="36"/>
      <c r="J10" s="36">
        <v>0.12786861062743932</v>
      </c>
      <c r="K10" s="36">
        <v>8.7736623545858594E-2</v>
      </c>
      <c r="L10" s="36"/>
      <c r="M10" s="36">
        <v>0.18806325913238495</v>
      </c>
      <c r="N10" s="36">
        <v>0.13204179729606394</v>
      </c>
    </row>
    <row r="11" spans="1:14" x14ac:dyDescent="0.25">
      <c r="A11">
        <v>800095951</v>
      </c>
      <c r="B11" t="s">
        <v>338</v>
      </c>
      <c r="D11" s="35">
        <v>42985410</v>
      </c>
      <c r="E11" s="35">
        <v>43064536</v>
      </c>
      <c r="F11" s="36"/>
      <c r="G11" s="36">
        <v>0.26548221826894286</v>
      </c>
      <c r="H11" s="36">
        <v>0.21817806187439243</v>
      </c>
      <c r="I11" s="36"/>
      <c r="J11" s="36">
        <v>7.661278559399573E-2</v>
      </c>
      <c r="K11" s="36">
        <v>6.4047247600670765E-2</v>
      </c>
      <c r="L11" s="36"/>
      <c r="M11" s="36">
        <v>0.12869985420634583</v>
      </c>
      <c r="N11" s="36">
        <v>9.6437518797369601E-2</v>
      </c>
    </row>
    <row r="12" spans="1:14" x14ac:dyDescent="0.25">
      <c r="A12">
        <v>800140959</v>
      </c>
      <c r="B12" t="s">
        <v>340</v>
      </c>
      <c r="D12" s="35">
        <v>82634518</v>
      </c>
      <c r="E12" s="35">
        <v>40904491</v>
      </c>
      <c r="F12" s="36"/>
      <c r="G12" s="36">
        <v>0.20345224256042735</v>
      </c>
      <c r="H12" s="36">
        <v>0.22974949132113634</v>
      </c>
      <c r="I12" s="36"/>
      <c r="J12" s="36">
        <v>4.8828892545848698E-2</v>
      </c>
      <c r="K12" s="36">
        <v>7.2675540688185075E-2</v>
      </c>
      <c r="L12" s="36"/>
      <c r="M12" s="36">
        <v>0.10634519584176676</v>
      </c>
      <c r="N12" s="36">
        <v>0.1639663967460199</v>
      </c>
    </row>
    <row r="13" spans="1:14" x14ac:dyDescent="0.25">
      <c r="A13">
        <v>800173155</v>
      </c>
      <c r="B13" t="s">
        <v>341</v>
      </c>
      <c r="C13" s="35">
        <v>112855481</v>
      </c>
      <c r="D13" s="35">
        <v>489089184</v>
      </c>
      <c r="E13" s="35">
        <v>465808536</v>
      </c>
      <c r="F13" s="36">
        <v>0.80096391596611949</v>
      </c>
      <c r="G13" s="36">
        <v>0.28534112093552244</v>
      </c>
      <c r="H13" s="36">
        <v>0.15026434380326598</v>
      </c>
      <c r="I13" s="36">
        <v>0.69255232716610371</v>
      </c>
      <c r="J13" s="36">
        <v>9.3641862257988512E-2</v>
      </c>
      <c r="K13" s="36">
        <v>6.258315541044529E-2</v>
      </c>
      <c r="L13" s="36">
        <v>0.86680667286332336</v>
      </c>
      <c r="M13" s="36">
        <v>0.17092804898339359</v>
      </c>
      <c r="N13" s="36">
        <v>0.116257983301534</v>
      </c>
    </row>
    <row r="14" spans="1:14" x14ac:dyDescent="0.25">
      <c r="A14">
        <v>800182330</v>
      </c>
      <c r="B14" t="s">
        <v>342</v>
      </c>
      <c r="D14" s="35">
        <v>444096632</v>
      </c>
      <c r="E14" s="35">
        <v>249328351</v>
      </c>
      <c r="F14" s="36"/>
      <c r="G14" s="36">
        <v>0.24838059118628938</v>
      </c>
      <c r="H14" s="36">
        <v>0.2084580585863659</v>
      </c>
      <c r="I14" s="36"/>
      <c r="J14" s="36">
        <v>3.2527236099372171E-2</v>
      </c>
      <c r="K14" s="36">
        <v>2.4937685486076149E-2</v>
      </c>
      <c r="L14" s="36"/>
      <c r="M14" s="36">
        <v>0.14617357422336857</v>
      </c>
      <c r="N14" s="36">
        <v>0.1709946575630302</v>
      </c>
    </row>
    <row r="15" spans="1:14" x14ac:dyDescent="0.25">
      <c r="A15">
        <v>800185295</v>
      </c>
      <c r="B15" t="s">
        <v>344</v>
      </c>
      <c r="C15" s="35">
        <v>762806445</v>
      </c>
      <c r="D15" s="35">
        <v>1879315664</v>
      </c>
      <c r="E15" s="35">
        <v>1039937015</v>
      </c>
      <c r="F15" s="36">
        <v>0.14539290370049246</v>
      </c>
      <c r="G15" s="36">
        <v>0.12438678742370127</v>
      </c>
      <c r="H15" s="36">
        <v>0.11117398297434389</v>
      </c>
      <c r="I15" s="36">
        <v>6.222519265683446E-2</v>
      </c>
      <c r="J15" s="36">
        <v>5.649805619882281E-2</v>
      </c>
      <c r="K15" s="36">
        <v>3.4641062372416855E-2</v>
      </c>
      <c r="L15" s="36">
        <v>9.9217435164696333E-2</v>
      </c>
      <c r="M15" s="36">
        <v>8.3413910181722409E-2</v>
      </c>
      <c r="N15" s="36">
        <v>7.7358159041968522E-2</v>
      </c>
    </row>
    <row r="16" spans="1:14" x14ac:dyDescent="0.25">
      <c r="A16">
        <v>800200598</v>
      </c>
      <c r="B16" t="s">
        <v>345</v>
      </c>
      <c r="D16" s="35">
        <v>496718580</v>
      </c>
      <c r="E16" s="35">
        <v>270865703</v>
      </c>
      <c r="F16" s="36"/>
      <c r="G16" s="36">
        <v>0.14894735767685599</v>
      </c>
      <c r="H16" s="36">
        <v>0.1471682850892348</v>
      </c>
      <c r="I16" s="36"/>
      <c r="J16" s="36">
        <v>5.0563622967355074E-2</v>
      </c>
      <c r="K16" s="36">
        <v>6.8685085612333871E-2</v>
      </c>
      <c r="L16" s="36"/>
      <c r="M16" s="36">
        <v>6.8736780492487312E-2</v>
      </c>
      <c r="N16" s="36">
        <v>8.0728382212346753E-2</v>
      </c>
    </row>
    <row r="17" spans="1:14" x14ac:dyDescent="0.25">
      <c r="A17">
        <v>800208146</v>
      </c>
      <c r="B17" t="s">
        <v>346</v>
      </c>
      <c r="D17" s="35">
        <v>197223394</v>
      </c>
      <c r="E17" s="35">
        <v>196929491</v>
      </c>
      <c r="F17" s="36"/>
      <c r="G17" s="36">
        <v>0.30034718903579966</v>
      </c>
      <c r="H17" s="36">
        <v>0.26992785961143828</v>
      </c>
      <c r="I17" s="36"/>
      <c r="J17" s="36">
        <v>0.22094031096534117</v>
      </c>
      <c r="K17" s="36">
        <v>0.15874296349042002</v>
      </c>
      <c r="L17" s="36"/>
      <c r="M17" s="36">
        <v>0.24881720674576768</v>
      </c>
      <c r="N17" s="36">
        <v>0.20944293203906164</v>
      </c>
    </row>
    <row r="18" spans="1:14" x14ac:dyDescent="0.25">
      <c r="A18">
        <v>800233881</v>
      </c>
      <c r="B18" t="s">
        <v>161</v>
      </c>
      <c r="D18" s="35">
        <v>575325072</v>
      </c>
      <c r="E18" s="35">
        <v>234345709</v>
      </c>
      <c r="F18" s="36"/>
      <c r="G18" s="36">
        <v>0.13456911538873453</v>
      </c>
      <c r="H18" s="36">
        <v>3.4149351546266207E-2</v>
      </c>
      <c r="I18" s="36"/>
      <c r="J18" s="36">
        <v>5.4142246733165145E-2</v>
      </c>
      <c r="K18" s="36">
        <v>-0.11870257457967792</v>
      </c>
      <c r="L18" s="36"/>
      <c r="M18" s="36">
        <v>0.11308752767166037</v>
      </c>
      <c r="N18" s="36">
        <v>-4.6698695899740156E-2</v>
      </c>
    </row>
    <row r="19" spans="1:14" x14ac:dyDescent="0.25">
      <c r="A19">
        <v>800240724</v>
      </c>
      <c r="B19" t="s">
        <v>348</v>
      </c>
      <c r="D19" s="35">
        <v>399947375</v>
      </c>
      <c r="E19" s="35">
        <v>277019237</v>
      </c>
      <c r="F19" s="36"/>
      <c r="G19" s="36">
        <v>0.10168039482694442</v>
      </c>
      <c r="H19" s="36">
        <v>6.9029411845502986E-2</v>
      </c>
      <c r="I19" s="36"/>
      <c r="J19" s="36">
        <v>6.3851798002174665E-2</v>
      </c>
      <c r="K19" s="36">
        <v>3.1490249899143286E-2</v>
      </c>
      <c r="L19" s="36"/>
      <c r="M19" s="36">
        <v>7.4343255784589155E-2</v>
      </c>
      <c r="N19" s="36">
        <v>3.7878380265699743E-2</v>
      </c>
    </row>
    <row r="20" spans="1:14" x14ac:dyDescent="0.25">
      <c r="A20">
        <v>811032292</v>
      </c>
      <c r="B20" t="s">
        <v>349</v>
      </c>
      <c r="D20" s="35">
        <v>488339430</v>
      </c>
      <c r="E20" s="35">
        <v>275700945</v>
      </c>
      <c r="F20" s="36"/>
      <c r="G20" s="36">
        <v>0.19755744892440899</v>
      </c>
      <c r="H20" s="36">
        <v>0.15845393275674119</v>
      </c>
      <c r="I20" s="36"/>
      <c r="J20" s="36">
        <v>7.373511493839438E-2</v>
      </c>
      <c r="K20" s="36">
        <v>7.0964617114388201E-2</v>
      </c>
      <c r="L20" s="36"/>
      <c r="M20" s="36">
        <v>0.1342811781551205</v>
      </c>
      <c r="N20" s="36">
        <v>8.8613232718516802E-2</v>
      </c>
    </row>
    <row r="21" spans="1:14" x14ac:dyDescent="0.25">
      <c r="A21">
        <v>830023542</v>
      </c>
      <c r="B21" t="s">
        <v>146</v>
      </c>
      <c r="C21" s="35">
        <v>264999106</v>
      </c>
      <c r="D21" s="35">
        <v>792156784</v>
      </c>
      <c r="E21" s="35">
        <v>489875376</v>
      </c>
      <c r="F21" s="36">
        <v>0.14738752363941937</v>
      </c>
      <c r="G21" s="36">
        <v>0.11470481075877524</v>
      </c>
      <c r="H21" s="36">
        <v>9.8383465185643462E-2</v>
      </c>
      <c r="I21" s="36">
        <v>4.4762109499342992E-2</v>
      </c>
      <c r="J21" s="36">
        <v>3.8101530668706612E-2</v>
      </c>
      <c r="K21" s="36">
        <v>4.3178567522038504E-2</v>
      </c>
      <c r="L21" s="36">
        <v>0.13220689129419178</v>
      </c>
      <c r="M21" s="36">
        <v>0.10633743433294891</v>
      </c>
      <c r="N21" s="36">
        <v>9.1821500331953812E-2</v>
      </c>
    </row>
    <row r="22" spans="1:14" x14ac:dyDescent="0.25">
      <c r="A22">
        <v>830058272</v>
      </c>
      <c r="B22" t="s">
        <v>352</v>
      </c>
      <c r="C22" s="35">
        <v>121489272</v>
      </c>
      <c r="D22" s="35">
        <v>369536892</v>
      </c>
      <c r="E22" s="35">
        <v>216160770</v>
      </c>
      <c r="F22" s="36">
        <v>8.3971998778624671E-2</v>
      </c>
      <c r="G22" s="36">
        <v>7.3804365925121213E-2</v>
      </c>
      <c r="H22" s="36">
        <v>2.6438270922147438E-2</v>
      </c>
      <c r="I22" s="36">
        <v>2.6788291232825892E-3</v>
      </c>
      <c r="J22" s="36">
        <v>-1.0800799829208934E-2</v>
      </c>
      <c r="K22" s="36">
        <v>-5.2687599142064494E-2</v>
      </c>
      <c r="L22" s="36">
        <v>2.2654979774675083E-2</v>
      </c>
      <c r="M22" s="36">
        <v>1.5687223997110415E-2</v>
      </c>
      <c r="N22" s="36">
        <v>-2.9681329317988642E-2</v>
      </c>
    </row>
    <row r="23" spans="1:14" x14ac:dyDescent="0.25">
      <c r="A23">
        <v>830094920</v>
      </c>
      <c r="B23" t="s">
        <v>350</v>
      </c>
      <c r="D23" s="35">
        <v>539678062</v>
      </c>
      <c r="E23" s="35">
        <v>173640302</v>
      </c>
      <c r="F23" s="36"/>
      <c r="G23" s="36">
        <v>0.42567997696374771</v>
      </c>
      <c r="H23" s="36">
        <v>0.29681921423979096</v>
      </c>
      <c r="I23" s="36"/>
      <c r="J23" s="36">
        <v>0.27393730153144524</v>
      </c>
      <c r="K23" s="36">
        <v>0.26640085548803066</v>
      </c>
      <c r="L23" s="36"/>
      <c r="M23" s="36">
        <v>0.27426332923645874</v>
      </c>
      <c r="N23" s="36">
        <v>0.12178533875159926</v>
      </c>
    </row>
    <row r="24" spans="1:14" x14ac:dyDescent="0.25">
      <c r="A24">
        <v>830097620</v>
      </c>
      <c r="B24" t="s">
        <v>290</v>
      </c>
      <c r="D24" s="35">
        <v>13961552</v>
      </c>
      <c r="E24" s="35">
        <v>10010383</v>
      </c>
      <c r="F24" s="36"/>
      <c r="G24" s="36">
        <v>0.95513493055786347</v>
      </c>
      <c r="H24" s="36">
        <v>0.71425249163793236</v>
      </c>
      <c r="I24" s="36"/>
      <c r="J24" s="36">
        <v>1.6567427460786596E-2</v>
      </c>
      <c r="K24" s="36">
        <v>6.4522306489172288E-2</v>
      </c>
      <c r="L24" s="36"/>
      <c r="M24" s="36">
        <v>0.12886547283568475</v>
      </c>
      <c r="N24" s="36">
        <v>0.33948451322991335</v>
      </c>
    </row>
    <row r="25" spans="1:14" x14ac:dyDescent="0.25">
      <c r="A25">
        <v>830116629</v>
      </c>
      <c r="B25" t="s">
        <v>354</v>
      </c>
      <c r="D25" s="35">
        <v>2227764</v>
      </c>
      <c r="E25" s="35">
        <v>1017846</v>
      </c>
      <c r="F25" s="36"/>
      <c r="G25" s="36">
        <v>1</v>
      </c>
      <c r="H25" s="36">
        <v>1</v>
      </c>
      <c r="I25" s="36"/>
      <c r="J25" s="36">
        <v>0.24063096450072807</v>
      </c>
      <c r="K25" s="36">
        <v>-3.7726728797873155E-4</v>
      </c>
      <c r="L25" s="36"/>
      <c r="M25" s="36">
        <v>0.48267949387816661</v>
      </c>
      <c r="N25" s="36">
        <v>0.28038426245227666</v>
      </c>
    </row>
    <row r="26" spans="1:14" x14ac:dyDescent="0.25">
      <c r="A26">
        <v>830124992</v>
      </c>
      <c r="B26" t="s">
        <v>357</v>
      </c>
      <c r="C26" s="35">
        <v>3254862</v>
      </c>
      <c r="D26" s="35">
        <v>4631032</v>
      </c>
      <c r="E26" s="35">
        <v>117959</v>
      </c>
      <c r="F26" s="36">
        <v>0.29398573580078047</v>
      </c>
      <c r="G26" s="36">
        <v>0.34272922320554039</v>
      </c>
      <c r="H26" s="36">
        <v>0.84698073059283308</v>
      </c>
      <c r="I26" s="36">
        <v>0.39628715441699219</v>
      </c>
      <c r="J26" s="36">
        <v>5.3139343455195297E-2</v>
      </c>
      <c r="K26" s="36">
        <v>9.8181825888656231</v>
      </c>
      <c r="L26" s="36">
        <v>9.4792037266096071E-2</v>
      </c>
      <c r="M26" s="36">
        <v>1.4388153655599875E-2</v>
      </c>
      <c r="N26" s="36">
        <v>0.68098237523207217</v>
      </c>
    </row>
    <row r="27" spans="1:14" x14ac:dyDescent="0.25">
      <c r="A27">
        <v>860000656</v>
      </c>
      <c r="B27" t="s">
        <v>221</v>
      </c>
      <c r="C27" s="35">
        <v>183088359</v>
      </c>
      <c r="D27" s="35">
        <v>322046696</v>
      </c>
      <c r="E27" s="35">
        <v>192585925</v>
      </c>
      <c r="F27" s="36">
        <v>0.21990045800781904</v>
      </c>
      <c r="G27" s="36">
        <v>0.22167227574972545</v>
      </c>
      <c r="H27" s="36">
        <v>0.18270093206447979</v>
      </c>
      <c r="I27" s="36">
        <v>7.51910065456428E-2</v>
      </c>
      <c r="J27" s="36">
        <v>6.1679527368912988E-2</v>
      </c>
      <c r="K27" s="36">
        <v>5.323020880160375E-2</v>
      </c>
      <c r="L27" s="36">
        <v>0.1094554733542617</v>
      </c>
      <c r="M27" s="36">
        <v>7.1082033395554536E-2</v>
      </c>
      <c r="N27" s="36">
        <v>5.0166345230057703E-2</v>
      </c>
    </row>
    <row r="28" spans="1:14" x14ac:dyDescent="0.25">
      <c r="A28">
        <v>860001986</v>
      </c>
      <c r="B28" t="s">
        <v>293</v>
      </c>
      <c r="D28" s="35">
        <v>184154852</v>
      </c>
      <c r="E28" s="35">
        <v>106066758</v>
      </c>
      <c r="F28" s="36"/>
      <c r="G28" s="36">
        <v>0.41551318995385472</v>
      </c>
      <c r="H28" s="36">
        <v>0.34503073055179079</v>
      </c>
      <c r="I28" s="36"/>
      <c r="J28" s="36">
        <v>3.6893070838014089E-2</v>
      </c>
      <c r="K28" s="36">
        <v>5.8719236049432189E-2</v>
      </c>
      <c r="L28" s="36"/>
      <c r="M28" s="36">
        <v>6.7216735619868434E-2</v>
      </c>
      <c r="N28" s="36">
        <v>8.8492296521404001E-2</v>
      </c>
    </row>
    <row r="29" spans="1:14" x14ac:dyDescent="0.25">
      <c r="A29">
        <v>860002837</v>
      </c>
      <c r="B29" t="s">
        <v>227</v>
      </c>
      <c r="C29" s="35">
        <v>49772711</v>
      </c>
      <c r="D29" s="35">
        <v>153805620</v>
      </c>
      <c r="E29" s="35">
        <v>109414875</v>
      </c>
      <c r="F29" s="36">
        <v>0.21874408247523427</v>
      </c>
      <c r="G29" s="36">
        <v>0.25538281370992816</v>
      </c>
      <c r="H29" s="36">
        <v>0.1316469355743449</v>
      </c>
      <c r="I29" s="36">
        <v>-0.17356760012529757</v>
      </c>
      <c r="J29" s="36">
        <v>-5.3338727154443384E-2</v>
      </c>
      <c r="K29" s="36">
        <v>5.5834638571766407E-3</v>
      </c>
      <c r="L29" s="36">
        <v>-0.13748565956152156</v>
      </c>
      <c r="M29" s="36">
        <v>-1.4291129283832412E-2</v>
      </c>
      <c r="N29" s="36">
        <v>-6.3874039064615298E-3</v>
      </c>
    </row>
    <row r="30" spans="1:14" x14ac:dyDescent="0.25">
      <c r="A30">
        <v>860009250</v>
      </c>
      <c r="B30" t="s">
        <v>362</v>
      </c>
      <c r="D30" s="35">
        <v>37067714</v>
      </c>
      <c r="E30" s="35">
        <v>24805150</v>
      </c>
      <c r="F30" s="36"/>
      <c r="G30" s="36">
        <v>0.25520251936766319</v>
      </c>
      <c r="H30" s="36">
        <v>0.35425353202863114</v>
      </c>
      <c r="I30" s="36"/>
      <c r="J30" s="36">
        <v>0.11902088162221172</v>
      </c>
      <c r="K30" s="36">
        <v>0.15986418143006592</v>
      </c>
      <c r="L30" s="36"/>
      <c r="M30" s="36">
        <v>6.2490014895442432E-2</v>
      </c>
      <c r="N30" s="36">
        <v>0.20865126798265682</v>
      </c>
    </row>
    <row r="31" spans="1:14" x14ac:dyDescent="0.25">
      <c r="A31">
        <v>860014285</v>
      </c>
      <c r="B31" t="s">
        <v>356</v>
      </c>
      <c r="D31" s="35">
        <v>21362846</v>
      </c>
      <c r="E31" s="35">
        <v>12800976</v>
      </c>
      <c r="F31" s="36"/>
      <c r="G31" s="36">
        <v>0.22763586836697694</v>
      </c>
      <c r="H31" s="36">
        <v>0.16547941344472483</v>
      </c>
      <c r="I31" s="36"/>
      <c r="J31" s="36">
        <v>0.11304851422886258</v>
      </c>
      <c r="K31" s="36">
        <v>8.2111004660894604E-2</v>
      </c>
      <c r="L31" s="36"/>
      <c r="M31" s="36">
        <v>0.18770888485551035</v>
      </c>
      <c r="N31" s="36">
        <v>0.14059732632886743</v>
      </c>
    </row>
    <row r="32" spans="1:14" x14ac:dyDescent="0.25">
      <c r="A32">
        <v>860031361</v>
      </c>
      <c r="B32" t="s">
        <v>297</v>
      </c>
      <c r="D32" s="35">
        <v>181101156</v>
      </c>
      <c r="E32" s="35">
        <v>88277408</v>
      </c>
      <c r="F32" s="36"/>
      <c r="G32" s="36">
        <v>0.20264841379587881</v>
      </c>
      <c r="H32" s="36">
        <v>0.20315799258627984</v>
      </c>
      <c r="I32" s="36"/>
      <c r="J32" s="36">
        <v>5.5766568381264224E-2</v>
      </c>
      <c r="K32" s="36">
        <v>7.2354186022317284E-3</v>
      </c>
      <c r="L32" s="36"/>
      <c r="M32" s="36">
        <v>7.6650344517955479E-2</v>
      </c>
      <c r="N32" s="36">
        <v>4.0621106591620812E-2</v>
      </c>
    </row>
    <row r="33" spans="1:14" x14ac:dyDescent="0.25">
      <c r="A33">
        <v>860035996</v>
      </c>
      <c r="B33" t="s">
        <v>229</v>
      </c>
      <c r="C33" s="35">
        <v>100267568</v>
      </c>
      <c r="D33" s="35">
        <v>102821552</v>
      </c>
      <c r="E33" s="35">
        <v>43553802</v>
      </c>
      <c r="F33" s="36">
        <v>0.17736060976366755</v>
      </c>
      <c r="G33" s="36">
        <v>0.18458624316427358</v>
      </c>
      <c r="H33" s="36">
        <v>0.31841915890603534</v>
      </c>
      <c r="I33" s="36">
        <v>-8.7306296289145057E-3</v>
      </c>
      <c r="J33" s="36">
        <v>-9.5758426210100389E-2</v>
      </c>
      <c r="K33" s="36">
        <v>8.3903765737833869E-2</v>
      </c>
      <c r="L33" s="36">
        <v>0.10241504012543717</v>
      </c>
      <c r="M33" s="36">
        <v>-1.6810434839575266E-2</v>
      </c>
      <c r="N33" s="36">
        <v>7.6895927478386389E-2</v>
      </c>
    </row>
    <row r="34" spans="1:14" x14ac:dyDescent="0.25">
      <c r="A34">
        <v>860058070</v>
      </c>
      <c r="B34" t="s">
        <v>364</v>
      </c>
      <c r="C34" s="35">
        <v>459059639</v>
      </c>
      <c r="D34" s="35">
        <v>1097200759</v>
      </c>
      <c r="E34" s="35">
        <v>712593440</v>
      </c>
      <c r="F34" s="36">
        <v>0.34707238115525119</v>
      </c>
      <c r="G34" s="36">
        <v>0.29962506159731883</v>
      </c>
      <c r="H34" s="36">
        <v>0.24100084474535718</v>
      </c>
      <c r="I34" s="36">
        <v>0.23928041079647169</v>
      </c>
      <c r="J34" s="36">
        <v>0.13389767259539417</v>
      </c>
      <c r="K34" s="36">
        <v>9.2674009179764552E-2</v>
      </c>
      <c r="L34" s="36">
        <v>0.31506196954073762</v>
      </c>
      <c r="M34" s="36">
        <v>0.21521845301603551</v>
      </c>
      <c r="N34" s="36">
        <v>0.14301204204181278</v>
      </c>
    </row>
    <row r="35" spans="1:14" x14ac:dyDescent="0.25">
      <c r="A35">
        <v>860059851</v>
      </c>
      <c r="B35" t="s">
        <v>365</v>
      </c>
      <c r="C35" s="35">
        <v>130303884</v>
      </c>
      <c r="D35" s="35">
        <v>121783710</v>
      </c>
      <c r="E35" s="35">
        <v>38654866</v>
      </c>
      <c r="F35" s="36">
        <v>0.16095102736922254</v>
      </c>
      <c r="G35" s="36">
        <v>0.24452884544246517</v>
      </c>
      <c r="H35" s="36">
        <v>0.27129006216190221</v>
      </c>
      <c r="I35" s="36">
        <v>3.2991180830803171E-2</v>
      </c>
      <c r="J35" s="36">
        <v>6.9920648664751631E-2</v>
      </c>
      <c r="K35" s="36">
        <v>5.3481442672702578E-2</v>
      </c>
      <c r="L35" s="36">
        <v>7.7333995662017263E-2</v>
      </c>
      <c r="M35" s="36">
        <v>8.2438677553837048E-2</v>
      </c>
      <c r="N35" s="36">
        <v>7.1904375506048834E-2</v>
      </c>
    </row>
    <row r="36" spans="1:14" x14ac:dyDescent="0.25">
      <c r="A36">
        <v>860067697</v>
      </c>
      <c r="B36" t="s">
        <v>359</v>
      </c>
      <c r="D36" s="35">
        <v>23554191</v>
      </c>
      <c r="E36" s="35">
        <v>22640542</v>
      </c>
      <c r="F36" s="36"/>
      <c r="G36" s="36">
        <v>0.77335787079250562</v>
      </c>
      <c r="H36" s="36">
        <v>0.64565945461906349</v>
      </c>
      <c r="I36" s="36"/>
      <c r="J36" s="36">
        <v>0.11477235622314517</v>
      </c>
      <c r="K36" s="36">
        <v>0.12785246042254642</v>
      </c>
      <c r="L36" s="36"/>
      <c r="M36" s="36">
        <v>0.1761022061848781</v>
      </c>
      <c r="N36" s="36">
        <v>0.29867831786005827</v>
      </c>
    </row>
    <row r="37" spans="1:14" x14ac:dyDescent="0.25">
      <c r="A37">
        <v>860354402</v>
      </c>
      <c r="B37" t="s">
        <v>295</v>
      </c>
      <c r="D37" s="35">
        <v>12975285</v>
      </c>
      <c r="E37" s="35">
        <v>8035522</v>
      </c>
      <c r="F37" s="36"/>
      <c r="G37" s="36">
        <v>0.67973281511735584</v>
      </c>
      <c r="H37" s="36">
        <v>0.62546502890540279</v>
      </c>
      <c r="I37" s="36"/>
      <c r="J37" s="36">
        <v>0.11737445458808804</v>
      </c>
      <c r="K37" s="36">
        <v>5.6604785600736333E-2</v>
      </c>
      <c r="L37" s="36"/>
      <c r="M37" s="36">
        <v>0.16948822318739049</v>
      </c>
      <c r="N37" s="36">
        <v>0.14904669541070262</v>
      </c>
    </row>
    <row r="38" spans="1:14" x14ac:dyDescent="0.25">
      <c r="A38">
        <v>860505064</v>
      </c>
      <c r="B38" t="s">
        <v>361</v>
      </c>
      <c r="D38" s="35">
        <v>31427682</v>
      </c>
      <c r="E38" s="35">
        <v>14767301</v>
      </c>
      <c r="F38" s="36"/>
      <c r="G38" s="36">
        <v>0.23772800042968489</v>
      </c>
      <c r="H38" s="36">
        <v>0.25123785314594727</v>
      </c>
      <c r="I38" s="36"/>
      <c r="J38" s="36">
        <v>3.0779011955129238E-2</v>
      </c>
      <c r="K38" s="36">
        <v>3.3173902258781071E-2</v>
      </c>
      <c r="L38" s="36"/>
      <c r="M38" s="36">
        <v>4.9338605373441161E-2</v>
      </c>
      <c r="N38" s="36">
        <v>5.5674425543300023E-2</v>
      </c>
    </row>
    <row r="39" spans="1:14" x14ac:dyDescent="0.25">
      <c r="A39">
        <v>860510628</v>
      </c>
      <c r="B39" t="s">
        <v>373</v>
      </c>
      <c r="C39" s="35">
        <v>62626594</v>
      </c>
      <c r="D39" s="35">
        <v>93745902</v>
      </c>
      <c r="E39" s="35">
        <v>7408534</v>
      </c>
      <c r="F39" s="36">
        <v>0.38243103241412107</v>
      </c>
      <c r="G39" s="36">
        <v>0.41545768048612941</v>
      </c>
      <c r="H39" s="36">
        <v>0.835626994490408</v>
      </c>
      <c r="I39" s="36">
        <v>0.17792538741608716</v>
      </c>
      <c r="J39" s="36">
        <v>2.8347756470464169E-2</v>
      </c>
      <c r="K39" s="36">
        <v>1.298573509954871</v>
      </c>
      <c r="L39" s="36">
        <v>0.20136763305377903</v>
      </c>
      <c r="M39" s="36">
        <v>0.2969792322228656</v>
      </c>
      <c r="N39" s="36">
        <v>0.73937016419172807</v>
      </c>
    </row>
    <row r="40" spans="1:14" x14ac:dyDescent="0.25">
      <c r="A40">
        <v>860515523</v>
      </c>
      <c r="B40" t="s">
        <v>231</v>
      </c>
      <c r="C40" s="35">
        <v>9169510</v>
      </c>
      <c r="D40" s="35">
        <v>50114584</v>
      </c>
      <c r="E40" s="35">
        <v>9461825</v>
      </c>
      <c r="F40" s="36">
        <v>0.87523848057311682</v>
      </c>
      <c r="G40" s="36">
        <v>0.67889722480785231</v>
      </c>
      <c r="H40" s="36">
        <v>0.81155432487918555</v>
      </c>
      <c r="I40" s="36">
        <v>3.6690401122851712E-2</v>
      </c>
      <c r="J40" s="36">
        <v>2.457955153334207E-2</v>
      </c>
      <c r="K40" s="36">
        <v>8.8068633693816997E-2</v>
      </c>
      <c r="L40" s="36">
        <v>0.13893850380227515</v>
      </c>
      <c r="M40" s="36">
        <v>4.4476793422050555E-2</v>
      </c>
      <c r="N40" s="36">
        <v>0.19416835547053554</v>
      </c>
    </row>
    <row r="41" spans="1:14" x14ac:dyDescent="0.25">
      <c r="A41">
        <v>860527800</v>
      </c>
      <c r="B41" t="s">
        <v>296</v>
      </c>
      <c r="D41" s="35">
        <v>137513956</v>
      </c>
      <c r="E41" s="35">
        <v>110415466</v>
      </c>
      <c r="F41" s="36"/>
      <c r="G41" s="36">
        <v>0.15923879027958443</v>
      </c>
      <c r="H41" s="36">
        <v>7.2293767251772501E-2</v>
      </c>
      <c r="I41" s="36"/>
      <c r="J41" s="36">
        <v>0.11311137031066142</v>
      </c>
      <c r="K41" s="36">
        <v>5.5783453379619846E-2</v>
      </c>
      <c r="L41" s="36"/>
      <c r="M41" s="36">
        <v>0.11118736195764742</v>
      </c>
      <c r="N41" s="36">
        <v>6.2616010695458191E-2</v>
      </c>
    </row>
    <row r="42" spans="1:14" x14ac:dyDescent="0.25">
      <c r="A42">
        <v>860532790</v>
      </c>
      <c r="B42" t="s">
        <v>374</v>
      </c>
      <c r="D42" s="35">
        <v>7500736</v>
      </c>
      <c r="E42" s="35">
        <v>5502664</v>
      </c>
      <c r="F42" s="36"/>
      <c r="G42" s="36">
        <v>0.33138028054846885</v>
      </c>
      <c r="H42" s="36">
        <v>0.24148866803424668</v>
      </c>
      <c r="I42" s="36"/>
      <c r="J42" s="36">
        <v>0.17306195018728829</v>
      </c>
      <c r="K42" s="36">
        <v>9.1152939739733332E-2</v>
      </c>
      <c r="L42" s="36"/>
      <c r="M42" s="36">
        <v>0.25883966586745621</v>
      </c>
      <c r="N42" s="36">
        <v>0.15872402894307194</v>
      </c>
    </row>
    <row r="43" spans="1:14" x14ac:dyDescent="0.25">
      <c r="A43">
        <v>890205645</v>
      </c>
      <c r="B43" t="s">
        <v>166</v>
      </c>
      <c r="D43" s="35">
        <v>564550788</v>
      </c>
      <c r="E43" s="35">
        <v>401550860</v>
      </c>
      <c r="F43" s="36"/>
      <c r="G43" s="36">
        <v>0.28772375037407616</v>
      </c>
      <c r="H43" s="36">
        <v>0.61471070439246478</v>
      </c>
      <c r="I43" s="36"/>
      <c r="J43" s="36">
        <v>4.6456201208951282E-2</v>
      </c>
      <c r="K43" s="36">
        <v>0.5092620670766338</v>
      </c>
      <c r="L43" s="36"/>
      <c r="M43" s="36">
        <v>0.12261526238450667</v>
      </c>
      <c r="N43" s="36">
        <v>0.46001061484465505</v>
      </c>
    </row>
    <row r="44" spans="1:14" x14ac:dyDescent="0.25">
      <c r="A44">
        <v>890312765</v>
      </c>
      <c r="B44" t="s">
        <v>363</v>
      </c>
      <c r="D44" s="35">
        <v>583433370</v>
      </c>
      <c r="E44" s="35">
        <v>214519599</v>
      </c>
      <c r="F44" s="36"/>
      <c r="G44" s="36">
        <v>8.2576455988453319E-3</v>
      </c>
      <c r="H44" s="36">
        <v>0.12091868118772682</v>
      </c>
      <c r="I44" s="36"/>
      <c r="J44" s="36">
        <v>-9.3591132780080785E-2</v>
      </c>
      <c r="K44" s="36">
        <v>-3.3994292521495904E-2</v>
      </c>
      <c r="L44" s="36"/>
      <c r="M44" s="36">
        <v>-8.4435237223403931E-2</v>
      </c>
      <c r="N44" s="36">
        <v>2.9722766729579801E-2</v>
      </c>
    </row>
    <row r="45" spans="1:14" x14ac:dyDescent="0.25">
      <c r="A45">
        <v>890806999</v>
      </c>
      <c r="B45" t="s">
        <v>366</v>
      </c>
      <c r="D45" s="35">
        <v>309363432</v>
      </c>
      <c r="E45" s="35">
        <v>162236892</v>
      </c>
      <c r="F45" s="36"/>
      <c r="G45" s="36">
        <v>0.11316730543640982</v>
      </c>
      <c r="H45" s="36">
        <v>0.12077135328751244</v>
      </c>
      <c r="I45" s="36"/>
      <c r="J45" s="36">
        <v>6.1607863207310161E-3</v>
      </c>
      <c r="K45" s="36">
        <v>2.954962919284721E-3</v>
      </c>
      <c r="L45" s="36"/>
      <c r="M45" s="36">
        <v>3.1145064359125677E-2</v>
      </c>
      <c r="N45" s="36">
        <v>2.8863977497793781E-2</v>
      </c>
    </row>
    <row r="46" spans="1:14" x14ac:dyDescent="0.25">
      <c r="A46">
        <v>890903035</v>
      </c>
      <c r="B46" t="s">
        <v>369</v>
      </c>
      <c r="C46" s="35">
        <v>306701012</v>
      </c>
      <c r="D46" s="35">
        <v>635479496</v>
      </c>
      <c r="E46" s="35">
        <v>213986869</v>
      </c>
      <c r="F46" s="36">
        <v>0.15578894144633601</v>
      </c>
      <c r="G46" s="36">
        <v>0.18607468965450302</v>
      </c>
      <c r="H46" s="36">
        <v>0.13085822569795158</v>
      </c>
      <c r="I46" s="36">
        <v>0.14440429039079924</v>
      </c>
      <c r="J46" s="36">
        <v>0.13074951044525912</v>
      </c>
      <c r="K46" s="36">
        <v>0.24679599849652456</v>
      </c>
      <c r="L46" s="36">
        <v>0.21179830668442659</v>
      </c>
      <c r="M46" s="36">
        <v>0.18578457329172426</v>
      </c>
      <c r="N46" s="36">
        <v>0.30047876909680848</v>
      </c>
    </row>
    <row r="47" spans="1:14" x14ac:dyDescent="0.25">
      <c r="A47">
        <v>890903055</v>
      </c>
      <c r="B47" t="s">
        <v>232</v>
      </c>
      <c r="C47" s="35">
        <v>106496000</v>
      </c>
      <c r="D47" s="35">
        <v>161358136</v>
      </c>
      <c r="E47" s="35">
        <v>78990330</v>
      </c>
      <c r="F47" s="36">
        <v>0.16111871807391828</v>
      </c>
      <c r="G47" s="36">
        <v>0.19826214402972528</v>
      </c>
      <c r="H47" s="36">
        <v>0.20880847060646537</v>
      </c>
      <c r="I47" s="36">
        <v>1.0667706111027644</v>
      </c>
      <c r="J47" s="36">
        <v>5.2131043457269488E-2</v>
      </c>
      <c r="K47" s="36">
        <v>6.4738671176585785E-2</v>
      </c>
      <c r="L47" s="36">
        <v>-1.0451847956730769E-3</v>
      </c>
      <c r="M47" s="36">
        <v>-2.3877736168196689E-2</v>
      </c>
      <c r="N47" s="36">
        <v>2.4286909549561319E-2</v>
      </c>
    </row>
    <row r="48" spans="1:14" x14ac:dyDescent="0.25">
      <c r="A48">
        <v>890905022</v>
      </c>
      <c r="B48" t="s">
        <v>370</v>
      </c>
      <c r="C48" s="35">
        <v>170286509</v>
      </c>
      <c r="D48" s="35">
        <v>391254852</v>
      </c>
      <c r="E48" s="35">
        <v>178339479</v>
      </c>
      <c r="F48" s="36">
        <v>6.0435680198247528E-2</v>
      </c>
      <c r="G48" s="36">
        <v>7.0841109978107053E-2</v>
      </c>
      <c r="H48" s="36">
        <v>7.4756072378118807E-2</v>
      </c>
      <c r="I48" s="36">
        <v>1.6026795170250394E-2</v>
      </c>
      <c r="J48" s="36">
        <v>4.9747314060146146E-2</v>
      </c>
      <c r="K48" s="36">
        <v>2.8524301116748245E-2</v>
      </c>
      <c r="L48" s="36">
        <v>2.6794500790429616E-2</v>
      </c>
      <c r="M48" s="36">
        <v>6.529619471658335E-2</v>
      </c>
      <c r="N48" s="36">
        <v>3.8588993522853117E-2</v>
      </c>
    </row>
    <row r="49" spans="1:14" x14ac:dyDescent="0.25">
      <c r="A49">
        <v>890908097</v>
      </c>
      <c r="B49" t="s">
        <v>377</v>
      </c>
      <c r="D49" s="35">
        <v>40270732</v>
      </c>
      <c r="E49" s="35">
        <v>21936699</v>
      </c>
      <c r="F49" s="36"/>
      <c r="G49" s="36">
        <v>0.23233791727451092</v>
      </c>
      <c r="H49" s="36">
        <v>0.22133065690512507</v>
      </c>
      <c r="I49" s="36"/>
      <c r="J49" s="36">
        <v>3.2775912789467052E-2</v>
      </c>
      <c r="K49" s="36">
        <v>0.10205678621017683</v>
      </c>
      <c r="L49" s="36"/>
      <c r="M49" s="36">
        <v>7.8551986589168524E-2</v>
      </c>
      <c r="N49" s="36">
        <v>0.16075276412371797</v>
      </c>
    </row>
    <row r="50" spans="1:14" x14ac:dyDescent="0.25">
      <c r="A50">
        <v>890908901</v>
      </c>
      <c r="B50" t="s">
        <v>372</v>
      </c>
      <c r="C50" s="35">
        <v>64723879</v>
      </c>
      <c r="D50" s="35">
        <v>150258772</v>
      </c>
      <c r="E50" s="35">
        <v>70994181</v>
      </c>
      <c r="F50" s="36">
        <v>0.15789920440337021</v>
      </c>
      <c r="G50" s="36">
        <v>0.16715585829491539</v>
      </c>
      <c r="H50" s="36">
        <v>0.17980746900932626</v>
      </c>
      <c r="I50" s="36">
        <v>7.0095242591996065E-2</v>
      </c>
      <c r="J50" s="36">
        <v>5.1660012235425427E-2</v>
      </c>
      <c r="K50" s="36">
        <v>6.2156685771190177E-2</v>
      </c>
      <c r="L50" s="36">
        <v>0.13147747217066516</v>
      </c>
      <c r="M50" s="36">
        <v>8.0078892166109278E-2</v>
      </c>
      <c r="N50" s="36">
        <v>9.9137251826315179E-2</v>
      </c>
    </row>
    <row r="51" spans="1:14" x14ac:dyDescent="0.25">
      <c r="A51">
        <v>890910447</v>
      </c>
      <c r="B51" t="s">
        <v>300</v>
      </c>
      <c r="D51" s="35">
        <v>60975132</v>
      </c>
      <c r="E51" s="35">
        <v>37955937</v>
      </c>
      <c r="F51" s="36"/>
      <c r="G51" s="36">
        <v>0.12889598992586027</v>
      </c>
      <c r="H51" s="36">
        <v>0.10750544769847205</v>
      </c>
      <c r="I51" s="36"/>
      <c r="J51" s="36">
        <v>2.0974550739799955E-2</v>
      </c>
      <c r="K51" s="36">
        <v>1.0960446056172978E-2</v>
      </c>
      <c r="L51" s="36"/>
      <c r="M51" s="36">
        <v>2.0974550739799955E-2</v>
      </c>
      <c r="N51" s="36">
        <v>6.7894516739238978E-3</v>
      </c>
    </row>
    <row r="52" spans="1:14" x14ac:dyDescent="0.25">
      <c r="A52">
        <v>890911431</v>
      </c>
      <c r="B52" t="s">
        <v>378</v>
      </c>
      <c r="D52" s="35">
        <v>521748614</v>
      </c>
      <c r="E52" s="35">
        <v>188103877</v>
      </c>
      <c r="F52" s="36"/>
      <c r="G52" s="36">
        <v>0.38428275345643753</v>
      </c>
      <c r="H52" s="36">
        <v>0.40220805762552148</v>
      </c>
      <c r="I52" s="36"/>
      <c r="J52" s="36">
        <v>0.1215013519901751</v>
      </c>
      <c r="K52" s="36">
        <v>5.9255498492463289E-2</v>
      </c>
      <c r="L52" s="36"/>
      <c r="M52" s="36">
        <v>0.17719651479515</v>
      </c>
      <c r="N52" s="36">
        <v>0.12290487771286075</v>
      </c>
    </row>
    <row r="53" spans="1:14" x14ac:dyDescent="0.25">
      <c r="A53">
        <v>890920656</v>
      </c>
      <c r="B53" t="s">
        <v>302</v>
      </c>
      <c r="D53" s="35">
        <v>23175556</v>
      </c>
      <c r="E53" s="35">
        <v>11109524</v>
      </c>
      <c r="F53" s="36"/>
      <c r="G53" s="36">
        <v>1</v>
      </c>
      <c r="H53" s="36">
        <v>1</v>
      </c>
      <c r="I53" s="36"/>
      <c r="J53" s="36">
        <v>0.13505600469736304</v>
      </c>
      <c r="K53" s="36">
        <v>9.4000787072425429E-2</v>
      </c>
      <c r="L53" s="36"/>
      <c r="M53" s="36">
        <v>0.23797478688321436</v>
      </c>
      <c r="N53" s="36">
        <v>0.17192950841098142</v>
      </c>
    </row>
    <row r="54" spans="1:14" x14ac:dyDescent="0.25">
      <c r="A54">
        <v>890928186</v>
      </c>
      <c r="B54" t="s">
        <v>303</v>
      </c>
      <c r="D54" s="35">
        <v>120352296</v>
      </c>
      <c r="E54" s="35">
        <v>51687793</v>
      </c>
      <c r="F54" s="36"/>
      <c r="G54" s="36">
        <v>0.191534625978386</v>
      </c>
      <c r="H54" s="36">
        <v>0.18385323590813793</v>
      </c>
      <c r="I54" s="36"/>
      <c r="J54" s="36">
        <v>6.8160860013838045E-2</v>
      </c>
      <c r="K54" s="36">
        <v>6.1210680827482808E-2</v>
      </c>
      <c r="L54" s="36"/>
      <c r="M54" s="36">
        <v>7.692546222799107E-2</v>
      </c>
      <c r="N54" s="36">
        <v>6.5538395110040781E-2</v>
      </c>
    </row>
    <row r="55" spans="1:14" x14ac:dyDescent="0.25">
      <c r="A55">
        <v>890932424</v>
      </c>
      <c r="B55" t="s">
        <v>379</v>
      </c>
      <c r="D55" s="35">
        <v>408644435</v>
      </c>
      <c r="E55" s="35">
        <v>209516041</v>
      </c>
      <c r="F55" s="36"/>
      <c r="G55" s="36">
        <v>0.12978675703732512</v>
      </c>
      <c r="H55" s="36">
        <v>0.11531238794264922</v>
      </c>
      <c r="I55" s="36"/>
      <c r="J55" s="36">
        <v>0.10540840474188765</v>
      </c>
      <c r="K55" s="36">
        <v>4.1505748001414364E-2</v>
      </c>
      <c r="L55" s="36"/>
      <c r="M55" s="36">
        <v>0.15067167866852268</v>
      </c>
      <c r="N55" s="36">
        <v>8.3180886374232321E-2</v>
      </c>
    </row>
    <row r="56" spans="1:14" x14ac:dyDescent="0.25">
      <c r="A56">
        <v>890939355</v>
      </c>
      <c r="B56" t="s">
        <v>35</v>
      </c>
      <c r="C56" s="35">
        <v>5577905</v>
      </c>
      <c r="D56" s="35">
        <v>12710984</v>
      </c>
      <c r="E56" s="35">
        <v>4477465</v>
      </c>
      <c r="F56" s="36">
        <v>0.71514753298953637</v>
      </c>
      <c r="G56" s="36">
        <v>0.69363976856551779</v>
      </c>
      <c r="H56" s="36">
        <v>0.29342161245258197</v>
      </c>
      <c r="I56" s="36">
        <v>0.12592595248574509</v>
      </c>
      <c r="J56" s="36">
        <v>0.56309598061015576</v>
      </c>
      <c r="K56" s="36">
        <v>0.19585189387298393</v>
      </c>
      <c r="L56" s="36">
        <v>0.35182169649716155</v>
      </c>
      <c r="M56" s="36">
        <v>0.79888228952219598</v>
      </c>
      <c r="N56" s="36">
        <v>7.2227476931701312E-2</v>
      </c>
    </row>
    <row r="57" spans="1:14" x14ac:dyDescent="0.25">
      <c r="A57">
        <v>890940026</v>
      </c>
      <c r="B57" t="s">
        <v>304</v>
      </c>
      <c r="D57" s="35">
        <v>405078</v>
      </c>
      <c r="E57" s="35">
        <v>402389</v>
      </c>
      <c r="F57" s="36"/>
      <c r="G57" s="36">
        <v>0.76545257950320678</v>
      </c>
      <c r="H57" s="36">
        <v>1</v>
      </c>
      <c r="I57" s="36"/>
      <c r="J57" s="36">
        <v>7.5220031697598984</v>
      </c>
      <c r="K57" s="36">
        <v>-2.4011416813083857</v>
      </c>
      <c r="L57" s="36"/>
      <c r="M57" s="36">
        <v>7.8364561886846484</v>
      </c>
      <c r="N57" s="36">
        <v>-2.8223485234437322</v>
      </c>
    </row>
    <row r="58" spans="1:14" x14ac:dyDescent="0.25">
      <c r="A58">
        <v>900018975</v>
      </c>
      <c r="B58" t="s">
        <v>376</v>
      </c>
      <c r="C58" s="35">
        <v>203414925</v>
      </c>
      <c r="D58" s="35">
        <v>376801954</v>
      </c>
      <c r="E58" s="35">
        <v>196044986</v>
      </c>
      <c r="F58" s="36">
        <v>0.16936323133614703</v>
      </c>
      <c r="G58" s="36">
        <v>0.18958920791583794</v>
      </c>
      <c r="H58" s="36">
        <v>0.14452229346992837</v>
      </c>
      <c r="I58" s="36">
        <v>5.8937735271883319E-2</v>
      </c>
      <c r="J58" s="36">
        <v>5.0941041563706962E-2</v>
      </c>
      <c r="K58" s="36">
        <v>2.0743968427736275E-2</v>
      </c>
      <c r="L58" s="36">
        <v>0.11659026003131284</v>
      </c>
      <c r="M58" s="36">
        <v>9.0842177532869162E-2</v>
      </c>
      <c r="N58" s="36">
        <v>2.2097356777081766E-2</v>
      </c>
    </row>
    <row r="59" spans="1:14" x14ac:dyDescent="0.25">
      <c r="A59">
        <v>900035722</v>
      </c>
      <c r="B59" t="s">
        <v>298</v>
      </c>
      <c r="D59" s="35">
        <v>168135904</v>
      </c>
      <c r="E59" s="35">
        <v>74551806</v>
      </c>
      <c r="F59" s="36"/>
      <c r="G59" s="36">
        <v>8.1000837275065296E-2</v>
      </c>
      <c r="H59" s="36">
        <v>6.6881183267377853E-2</v>
      </c>
      <c r="I59" s="36"/>
      <c r="J59" s="36">
        <v>7.1635502670506354E-3</v>
      </c>
      <c r="K59" s="36">
        <v>6.1955574892444592E-3</v>
      </c>
      <c r="L59" s="36"/>
      <c r="M59" s="36">
        <v>2.6315319302651741E-2</v>
      </c>
      <c r="N59" s="36">
        <v>2.3538021332440959E-2</v>
      </c>
    </row>
    <row r="60" spans="1:14" x14ac:dyDescent="0.25">
      <c r="A60">
        <v>900087151</v>
      </c>
      <c r="B60" t="s">
        <v>383</v>
      </c>
      <c r="D60" s="35">
        <v>3354104</v>
      </c>
      <c r="E60" s="35">
        <v>1731182</v>
      </c>
      <c r="F60" s="36"/>
      <c r="G60" s="36">
        <v>1</v>
      </c>
      <c r="H60" s="36">
        <v>1</v>
      </c>
      <c r="I60" s="36"/>
      <c r="J60" s="36">
        <v>124.41066407004672</v>
      </c>
      <c r="K60" s="36">
        <v>106.6892851242677</v>
      </c>
      <c r="L60" s="36"/>
      <c r="M60" s="36">
        <v>-3.3147075940400179</v>
      </c>
      <c r="N60" s="36">
        <v>0.35900558115784476</v>
      </c>
    </row>
    <row r="61" spans="1:14" x14ac:dyDescent="0.25">
      <c r="A61">
        <v>900139110</v>
      </c>
      <c r="B61" t="s">
        <v>301</v>
      </c>
      <c r="D61" s="35">
        <v>68576570</v>
      </c>
      <c r="E61" s="35">
        <v>36393188</v>
      </c>
      <c r="F61" s="36"/>
      <c r="G61" s="36">
        <v>0.25707506222606352</v>
      </c>
      <c r="H61" s="36">
        <v>0.27966895892714866</v>
      </c>
      <c r="I61" s="36"/>
      <c r="J61" s="36">
        <v>6.1285188220991514E-2</v>
      </c>
      <c r="K61" s="36">
        <v>0.10690104972392087</v>
      </c>
      <c r="L61" s="36"/>
      <c r="M61" s="36">
        <v>0.14873975178402771</v>
      </c>
      <c r="N61" s="36">
        <v>0.16465551190514005</v>
      </c>
    </row>
    <row r="62" spans="1:14" x14ac:dyDescent="0.25">
      <c r="A62">
        <v>900190385</v>
      </c>
      <c r="B62" t="s">
        <v>380</v>
      </c>
      <c r="C62" s="35">
        <v>445084571</v>
      </c>
      <c r="D62" s="35">
        <v>9164674</v>
      </c>
      <c r="E62" s="35">
        <v>1516098</v>
      </c>
      <c r="F62" s="36">
        <v>3.4456516804308633E-2</v>
      </c>
      <c r="G62" s="36">
        <v>-4.4049848363400601</v>
      </c>
      <c r="H62" s="36">
        <v>-9.0833145350762283</v>
      </c>
      <c r="I62" s="36">
        <v>-7.4320756447879652E-2</v>
      </c>
      <c r="J62" s="36">
        <v>-10.686795187695711</v>
      </c>
      <c r="K62" s="36">
        <v>-36.598886747426619</v>
      </c>
      <c r="L62" s="36">
        <v>-3.0935448894722526E-2</v>
      </c>
      <c r="M62" s="36">
        <v>-4.4816857642726848</v>
      </c>
      <c r="N62" s="36">
        <v>-13.761814869487329</v>
      </c>
    </row>
    <row r="63" spans="1:14" x14ac:dyDescent="0.25">
      <c r="A63">
        <v>900192242</v>
      </c>
      <c r="B63" t="s">
        <v>381</v>
      </c>
      <c r="D63" s="35">
        <v>360737580</v>
      </c>
      <c r="E63" s="35">
        <v>240461623</v>
      </c>
      <c r="F63" s="36"/>
      <c r="G63" s="36">
        <v>0.12778617353922483</v>
      </c>
      <c r="H63" s="36">
        <v>0.12720364113985874</v>
      </c>
      <c r="I63" s="36"/>
      <c r="J63" s="36">
        <v>0.15131104998819364</v>
      </c>
      <c r="K63" s="36">
        <v>-0.3214801681680407</v>
      </c>
      <c r="L63" s="36"/>
      <c r="M63" s="36">
        <v>0.10463414429957645</v>
      </c>
      <c r="N63" s="36">
        <v>5.1605918837202558E-2</v>
      </c>
    </row>
    <row r="64" spans="1:14" x14ac:dyDescent="0.25">
      <c r="A64">
        <v>900192726</v>
      </c>
      <c r="B64" t="s">
        <v>382</v>
      </c>
      <c r="D64" s="35">
        <v>14173470</v>
      </c>
      <c r="E64" s="35">
        <v>12908047</v>
      </c>
      <c r="F64" s="36"/>
      <c r="G64" s="36">
        <v>0.20715385858226673</v>
      </c>
      <c r="H64" s="36">
        <v>0.19316423313302158</v>
      </c>
      <c r="I64" s="36"/>
      <c r="J64" s="36">
        <v>3.070539536189797E-2</v>
      </c>
      <c r="K64" s="36">
        <v>2.1160830914235127E-2</v>
      </c>
      <c r="L64" s="36"/>
      <c r="M64" s="36">
        <v>6.3828265061414036E-2</v>
      </c>
      <c r="N64" s="36">
        <v>6.4089478447049347E-2</v>
      </c>
    </row>
    <row r="65" spans="1:14" x14ac:dyDescent="0.25">
      <c r="A65">
        <v>900193192</v>
      </c>
      <c r="B65" t="s">
        <v>305</v>
      </c>
      <c r="D65" s="35">
        <v>40979952</v>
      </c>
      <c r="E65" s="35">
        <v>5353916</v>
      </c>
      <c r="F65" s="36"/>
      <c r="G65" s="36">
        <v>0.41455036355337849</v>
      </c>
      <c r="H65" s="36">
        <v>0.80380080673660181</v>
      </c>
      <c r="I65" s="36"/>
      <c r="J65" s="36">
        <v>4.9984929216120117E-3</v>
      </c>
      <c r="K65" s="36">
        <v>-0.20685083591150852</v>
      </c>
      <c r="L65" s="36"/>
      <c r="M65" s="36">
        <v>2.2863423558914856E-2</v>
      </c>
      <c r="N65" s="36">
        <v>-0.20685083591150852</v>
      </c>
    </row>
    <row r="66" spans="1:14" x14ac:dyDescent="0.25">
      <c r="A66">
        <v>900205547</v>
      </c>
      <c r="B66" t="s">
        <v>233</v>
      </c>
      <c r="C66" s="35">
        <v>5965502</v>
      </c>
      <c r="D66" s="35">
        <v>16564330</v>
      </c>
      <c r="E66" s="35">
        <v>7600495</v>
      </c>
      <c r="F66" s="36">
        <v>0.25714131015294273</v>
      </c>
      <c r="G66" s="36">
        <v>0.36836032607416058</v>
      </c>
      <c r="H66" s="36">
        <v>0.31653977800130123</v>
      </c>
      <c r="I66" s="36">
        <v>-0.17023730777393084</v>
      </c>
      <c r="J66" s="36">
        <v>3.9013832735764142E-2</v>
      </c>
      <c r="K66" s="36">
        <v>-4.8514077043666233E-2</v>
      </c>
      <c r="L66" s="36">
        <v>-0.15207320356275131</v>
      </c>
      <c r="M66" s="36">
        <v>8.6175414278754414E-2</v>
      </c>
      <c r="N66" s="36">
        <v>-8.7110773706186237E-2</v>
      </c>
    </row>
    <row r="67" spans="1:14" x14ac:dyDescent="0.25">
      <c r="A67">
        <v>900206480</v>
      </c>
      <c r="B67" t="s">
        <v>306</v>
      </c>
      <c r="D67" s="35">
        <v>37442092</v>
      </c>
      <c r="E67" s="35">
        <v>13733377</v>
      </c>
      <c r="F67" s="36"/>
      <c r="G67" s="36">
        <v>0.68207946286761967</v>
      </c>
      <c r="H67" s="36">
        <v>0.41810211719957879</v>
      </c>
      <c r="I67" s="36"/>
      <c r="J67" s="36">
        <v>0.10655531747531628</v>
      </c>
      <c r="K67" s="36">
        <v>0.14916010825305387</v>
      </c>
      <c r="L67" s="36"/>
      <c r="M67" s="36">
        <v>0.1831670623532467</v>
      </c>
      <c r="N67" s="36">
        <v>0.25822862068084201</v>
      </c>
    </row>
    <row r="68" spans="1:14" x14ac:dyDescent="0.25">
      <c r="A68">
        <v>900206483</v>
      </c>
      <c r="B68" t="s">
        <v>307</v>
      </c>
      <c r="D68" s="35">
        <v>11086586</v>
      </c>
      <c r="E68" s="35">
        <v>5510343</v>
      </c>
      <c r="F68" s="36"/>
      <c r="G68" s="36">
        <v>0.41398407047940639</v>
      </c>
      <c r="H68" s="36">
        <v>0.91752310155647299</v>
      </c>
      <c r="I68" s="36"/>
      <c r="J68" s="36">
        <v>7.1092940604077753E-2</v>
      </c>
      <c r="K68" s="36">
        <v>8.080985158274176E-2</v>
      </c>
      <c r="L68" s="36"/>
      <c r="M68" s="36">
        <v>0.11464845895751857</v>
      </c>
      <c r="N68" s="36">
        <v>0.13551479463256644</v>
      </c>
    </row>
    <row r="69" spans="1:14" x14ac:dyDescent="0.25">
      <c r="A69">
        <v>900315057</v>
      </c>
      <c r="B69" t="s">
        <v>385</v>
      </c>
      <c r="D69" s="35">
        <v>45832240</v>
      </c>
      <c r="E69" s="35">
        <v>3364138</v>
      </c>
      <c r="F69" s="36"/>
      <c r="G69" s="36">
        <v>0.17809109919131161</v>
      </c>
      <c r="H69" s="36">
        <v>0.18280195402210017</v>
      </c>
      <c r="I69" s="36"/>
      <c r="J69" s="36">
        <v>1.3145942681396327E-2</v>
      </c>
      <c r="K69" s="36">
        <v>0.13641979015129582</v>
      </c>
      <c r="L69" s="36"/>
      <c r="M69" s="36">
        <v>0.15530962484050528</v>
      </c>
      <c r="N69" s="36">
        <v>0.53956912588009176</v>
      </c>
    </row>
    <row r="70" spans="1:14" x14ac:dyDescent="0.25">
      <c r="A70">
        <v>900378893</v>
      </c>
      <c r="B70" t="s">
        <v>386</v>
      </c>
      <c r="C70" s="35">
        <v>307244359</v>
      </c>
      <c r="D70" s="35">
        <v>461100962</v>
      </c>
      <c r="E70" s="35">
        <v>203061660</v>
      </c>
      <c r="F70" s="36">
        <v>0.11720787361957717</v>
      </c>
      <c r="G70" s="36">
        <v>0.16293962101948509</v>
      </c>
      <c r="H70" s="36">
        <v>0.14308358357752024</v>
      </c>
      <c r="I70" s="36">
        <v>2.0753559221570607E-2</v>
      </c>
      <c r="J70" s="36">
        <v>5.5001654930401121E-2</v>
      </c>
      <c r="K70" s="36">
        <v>3.640072675462222E-2</v>
      </c>
      <c r="L70" s="36">
        <v>3.7606623723236525E-2</v>
      </c>
      <c r="M70" s="36">
        <v>6.2544790353310953E-2</v>
      </c>
      <c r="N70" s="36">
        <v>2.4611568722524971E-2</v>
      </c>
    </row>
    <row r="71" spans="1:14" x14ac:dyDescent="0.25">
      <c r="A71">
        <v>900390238</v>
      </c>
      <c r="B71" t="s">
        <v>177</v>
      </c>
      <c r="D71" s="35">
        <v>380369790</v>
      </c>
      <c r="E71" s="35">
        <v>173092123</v>
      </c>
      <c r="F71" s="36"/>
      <c r="G71" s="36">
        <v>0.22557791721577047</v>
      </c>
      <c r="H71" s="36">
        <v>3.8881295597720529E-2</v>
      </c>
      <c r="I71" s="36"/>
      <c r="J71" s="36">
        <v>0.12332861397851812</v>
      </c>
      <c r="K71" s="36">
        <v>2.8978620823779486E-2</v>
      </c>
      <c r="L71" s="36"/>
      <c r="M71" s="36">
        <v>0.20351114109246163</v>
      </c>
      <c r="N71" s="36">
        <v>4.5282545872985795E-2</v>
      </c>
    </row>
    <row r="72" spans="1:14" x14ac:dyDescent="0.25">
      <c r="A72">
        <v>900413588</v>
      </c>
      <c r="B72" t="s">
        <v>37</v>
      </c>
      <c r="D72" s="35">
        <v>20423278</v>
      </c>
      <c r="E72" s="35">
        <v>26886852</v>
      </c>
      <c r="F72" s="36"/>
      <c r="G72" s="36">
        <v>0.28290287190920088</v>
      </c>
      <c r="H72" s="36">
        <v>0.35020890508118985</v>
      </c>
      <c r="I72" s="36"/>
      <c r="J72" s="36">
        <v>0.29994293766162317</v>
      </c>
      <c r="K72" s="36">
        <v>8.0173647699626566E-2</v>
      </c>
      <c r="L72" s="36"/>
      <c r="M72" s="36">
        <v>0.17495379537016537</v>
      </c>
      <c r="N72" s="36">
        <v>0.14651923549845106</v>
      </c>
    </row>
    <row r="73" spans="1:14" x14ac:dyDescent="0.25">
      <c r="A73">
        <v>900521357</v>
      </c>
      <c r="B73" t="s">
        <v>175</v>
      </c>
      <c r="D73" s="35">
        <v>187119830</v>
      </c>
      <c r="E73" s="35">
        <v>177555585</v>
      </c>
      <c r="F73" s="36"/>
      <c r="G73" s="36">
        <v>0.11992192382816937</v>
      </c>
      <c r="H73" s="36">
        <v>0.13674864690964242</v>
      </c>
      <c r="I73" s="36"/>
      <c r="J73" s="36">
        <v>4.6210516544398311E-2</v>
      </c>
      <c r="K73" s="36">
        <v>6.0641336627062448E-2</v>
      </c>
      <c r="L73" s="36"/>
      <c r="M73" s="36">
        <v>0.10364782823926251</v>
      </c>
      <c r="N73" s="36">
        <v>0.11441958866008073</v>
      </c>
    </row>
    <row r="74" spans="1:14" x14ac:dyDescent="0.25">
      <c r="A74">
        <v>900535441</v>
      </c>
      <c r="B74" t="s">
        <v>308</v>
      </c>
      <c r="D74" s="35">
        <v>42518</v>
      </c>
      <c r="E74" s="35">
        <v>17286283</v>
      </c>
      <c r="F74" s="36"/>
      <c r="G74" s="36">
        <v>1</v>
      </c>
      <c r="H74" s="36">
        <v>3.0064300115878006E-4</v>
      </c>
      <c r="I74" s="36"/>
      <c r="J74" s="36">
        <v>-1.4370384307822569E-2</v>
      </c>
      <c r="K74" s="36">
        <v>-5.0114880104647132E-4</v>
      </c>
      <c r="L74" s="36"/>
      <c r="M74" s="36">
        <v>0.34879345218495694</v>
      </c>
      <c r="N74" s="36">
        <v>4.7517444901254945E-4</v>
      </c>
    </row>
    <row r="75" spans="1:14" x14ac:dyDescent="0.25">
      <c r="A75">
        <v>900668954</v>
      </c>
      <c r="B75" t="s">
        <v>387</v>
      </c>
      <c r="D75" s="35">
        <v>5260672</v>
      </c>
      <c r="E75" s="35">
        <v>2766141</v>
      </c>
      <c r="F75" s="36"/>
      <c r="G75" s="36">
        <v>0.65284397126450766</v>
      </c>
      <c r="H75" s="36">
        <v>0.37090444774868669</v>
      </c>
      <c r="I75" s="36"/>
      <c r="J75" s="36">
        <v>0.32569109041582522</v>
      </c>
      <c r="K75" s="36">
        <v>0.147792176899153</v>
      </c>
      <c r="L75" s="36"/>
      <c r="M75" s="36">
        <v>0.58701835050731166</v>
      </c>
      <c r="N75" s="36">
        <v>0.32594144694720911</v>
      </c>
    </row>
    <row r="76" spans="1:14" x14ac:dyDescent="0.25">
      <c r="A76">
        <v>900749166</v>
      </c>
      <c r="B76" t="s">
        <v>182</v>
      </c>
      <c r="D76" s="35">
        <v>520300300</v>
      </c>
      <c r="E76" s="35">
        <v>303767298</v>
      </c>
      <c r="F76" s="36"/>
      <c r="G76" s="36">
        <v>0.12149226898389257</v>
      </c>
      <c r="H76" s="36">
        <v>5.1553748883133563E-2</v>
      </c>
      <c r="I76" s="36"/>
      <c r="J76" s="36">
        <v>6.4833985296568156E-2</v>
      </c>
      <c r="K76" s="36">
        <v>-2.6329134349412425E-3</v>
      </c>
      <c r="L76" s="36"/>
      <c r="M76" s="36">
        <v>9.1013159131370869E-2</v>
      </c>
      <c r="N76" s="36">
        <v>2.8794482018271762E-2</v>
      </c>
    </row>
    <row r="77" spans="1:14" x14ac:dyDescent="0.25">
      <c r="A77">
        <v>900797732</v>
      </c>
      <c r="B77" t="s">
        <v>181</v>
      </c>
      <c r="D77" s="35">
        <v>120955656</v>
      </c>
      <c r="E77" s="35">
        <v>154082964</v>
      </c>
      <c r="F77" s="36"/>
      <c r="G77" s="36">
        <v>0.13171627129201796</v>
      </c>
      <c r="H77" s="36">
        <v>-8.463921423526094E-2</v>
      </c>
      <c r="I77" s="36"/>
      <c r="J77" s="36">
        <v>0.11558602931308976</v>
      </c>
      <c r="K77" s="36">
        <v>-7.3369558233576035E-2</v>
      </c>
      <c r="L77" s="36"/>
      <c r="M77" s="36">
        <v>0.11873152918123978</v>
      </c>
      <c r="N77" s="36">
        <v>-9.3149811162770726E-2</v>
      </c>
    </row>
    <row r="78" spans="1:14" x14ac:dyDescent="0.25">
      <c r="A78">
        <v>900818642</v>
      </c>
      <c r="B78" t="s">
        <v>169</v>
      </c>
      <c r="D78" s="35">
        <v>149063910</v>
      </c>
      <c r="E78" s="35">
        <v>197124083</v>
      </c>
      <c r="F78" s="36"/>
      <c r="G78" s="36">
        <v>0.10059371178442857</v>
      </c>
      <c r="H78" s="36">
        <v>0.14113952276445085</v>
      </c>
      <c r="I78" s="36"/>
      <c r="J78" s="36">
        <v>7.7886149638769039E-2</v>
      </c>
      <c r="K78" s="36">
        <v>7.190874288049319E-2</v>
      </c>
      <c r="L78" s="36"/>
      <c r="M78" s="36">
        <v>8.8220830917423276E-2</v>
      </c>
      <c r="N78" s="36">
        <v>0.10954808094148497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
  <sheetViews>
    <sheetView workbookViewId="0">
      <selection activeCell="B9" sqref="B9"/>
    </sheetView>
  </sheetViews>
  <sheetFormatPr baseColWidth="10" defaultRowHeight="15" x14ac:dyDescent="0.25"/>
  <cols>
    <col min="1" max="1" width="33.28515625" customWidth="1"/>
    <col min="2" max="2" width="18.140625" customWidth="1"/>
  </cols>
  <sheetData>
    <row r="1" spans="1:3" x14ac:dyDescent="0.25">
      <c r="A1" t="s">
        <v>41</v>
      </c>
      <c r="B1" t="s">
        <v>44</v>
      </c>
    </row>
    <row r="2" spans="1:3" x14ac:dyDescent="0.25">
      <c r="A2" t="s">
        <v>2</v>
      </c>
      <c r="B2" t="s">
        <v>2</v>
      </c>
      <c r="C2">
        <v>2</v>
      </c>
    </row>
    <row r="3" spans="1:3" x14ac:dyDescent="0.25">
      <c r="A3" t="s">
        <v>10</v>
      </c>
      <c r="B3" t="s">
        <v>10</v>
      </c>
      <c r="C3">
        <v>10</v>
      </c>
    </row>
    <row r="4" spans="1:3" x14ac:dyDescent="0.25">
      <c r="A4" t="s">
        <v>29</v>
      </c>
      <c r="B4" t="s">
        <v>29</v>
      </c>
    </row>
    <row r="5" spans="1:3" x14ac:dyDescent="0.25">
      <c r="A5" t="s">
        <v>26</v>
      </c>
      <c r="B5" t="s">
        <v>26</v>
      </c>
    </row>
    <row r="6" spans="1:3" x14ac:dyDescent="0.25">
      <c r="A6" t="s">
        <v>13</v>
      </c>
      <c r="B6" t="s">
        <v>8</v>
      </c>
      <c r="C6">
        <v>14</v>
      </c>
    </row>
    <row r="7" spans="1:3" x14ac:dyDescent="0.25">
      <c r="A7" t="s">
        <v>33</v>
      </c>
      <c r="B7" t="s">
        <v>8</v>
      </c>
      <c r="C7">
        <v>9</v>
      </c>
    </row>
    <row r="8" spans="1:3" x14ac:dyDescent="0.25">
      <c r="A8" t="s">
        <v>8</v>
      </c>
      <c r="B8" t="s">
        <v>8</v>
      </c>
      <c r="C8">
        <v>8</v>
      </c>
    </row>
    <row r="9" spans="1:3" x14ac:dyDescent="0.25">
      <c r="A9" t="s">
        <v>12</v>
      </c>
      <c r="B9" t="s">
        <v>8</v>
      </c>
      <c r="C9">
        <v>13</v>
      </c>
    </row>
    <row r="10" spans="1:3" x14ac:dyDescent="0.25">
      <c r="A10" t="s">
        <v>20</v>
      </c>
      <c r="B10" t="s">
        <v>8</v>
      </c>
      <c r="C10">
        <v>15</v>
      </c>
    </row>
    <row r="11" spans="1:3" x14ac:dyDescent="0.25">
      <c r="A11" t="s">
        <v>11</v>
      </c>
      <c r="B11" t="s">
        <v>11</v>
      </c>
      <c r="C11">
        <v>11</v>
      </c>
    </row>
    <row r="12" spans="1:3" x14ac:dyDescent="0.25">
      <c r="A12" t="s">
        <v>3</v>
      </c>
      <c r="B12" t="s">
        <v>3</v>
      </c>
      <c r="C12">
        <v>3</v>
      </c>
    </row>
    <row r="13" spans="1:3" x14ac:dyDescent="0.25">
      <c r="A13" t="s">
        <v>34</v>
      </c>
      <c r="B13" t="s">
        <v>8</v>
      </c>
    </row>
    <row r="14" spans="1:3" x14ac:dyDescent="0.25">
      <c r="A14" t="s">
        <v>32</v>
      </c>
      <c r="B14" t="s">
        <v>8</v>
      </c>
    </row>
    <row r="15" spans="1:3" x14ac:dyDescent="0.25">
      <c r="A15" t="s">
        <v>30</v>
      </c>
      <c r="B15" t="s">
        <v>8</v>
      </c>
    </row>
    <row r="16" spans="1:3" x14ac:dyDescent="0.25">
      <c r="A16" t="s">
        <v>27</v>
      </c>
      <c r="B16" t="s">
        <v>8</v>
      </c>
    </row>
    <row r="17" spans="1:3" x14ac:dyDescent="0.25">
      <c r="A17" t="s">
        <v>6</v>
      </c>
      <c r="B17" t="s">
        <v>6</v>
      </c>
      <c r="C17">
        <v>6</v>
      </c>
    </row>
    <row r="18" spans="1:3" x14ac:dyDescent="0.25">
      <c r="A18" t="s">
        <v>5</v>
      </c>
      <c r="B18" t="s">
        <v>5</v>
      </c>
      <c r="C18">
        <v>5</v>
      </c>
    </row>
    <row r="19" spans="1:3" x14ac:dyDescent="0.25">
      <c r="A19" t="s">
        <v>16</v>
      </c>
      <c r="B19" t="s">
        <v>16</v>
      </c>
      <c r="C19">
        <v>12</v>
      </c>
    </row>
    <row r="20" spans="1:3" x14ac:dyDescent="0.25">
      <c r="A20" t="s">
        <v>1</v>
      </c>
      <c r="B20" t="s">
        <v>1</v>
      </c>
      <c r="C20">
        <v>1</v>
      </c>
    </row>
    <row r="21" spans="1:3" x14ac:dyDescent="0.25">
      <c r="A21" t="s">
        <v>9</v>
      </c>
      <c r="B21" t="s">
        <v>9</v>
      </c>
      <c r="C21">
        <v>9</v>
      </c>
    </row>
    <row r="22" spans="1:3" x14ac:dyDescent="0.25">
      <c r="A22" t="s">
        <v>15</v>
      </c>
      <c r="B22" t="s">
        <v>15</v>
      </c>
      <c r="C22">
        <v>8</v>
      </c>
    </row>
    <row r="23" spans="1:3" x14ac:dyDescent="0.25">
      <c r="A23" t="s">
        <v>7</v>
      </c>
      <c r="B23" t="s">
        <v>7</v>
      </c>
      <c r="C23">
        <v>7</v>
      </c>
    </row>
    <row r="24" spans="1:3" x14ac:dyDescent="0.25">
      <c r="A24" t="s">
        <v>4</v>
      </c>
      <c r="B24" t="s">
        <v>4</v>
      </c>
      <c r="C24">
        <v>4</v>
      </c>
    </row>
    <row r="25" spans="1:3" x14ac:dyDescent="0.25">
      <c r="A25" t="s">
        <v>31</v>
      </c>
      <c r="B25" t="s">
        <v>4</v>
      </c>
      <c r="C25">
        <v>4</v>
      </c>
    </row>
    <row r="26" spans="1:3" x14ac:dyDescent="0.25">
      <c r="A26" t="s">
        <v>28</v>
      </c>
      <c r="B26" t="s">
        <v>28</v>
      </c>
    </row>
    <row r="27" spans="1:3" x14ac:dyDescent="0.25">
      <c r="A27" t="s">
        <v>19</v>
      </c>
      <c r="B27" t="s">
        <v>19</v>
      </c>
    </row>
  </sheetData>
  <autoFilter ref="A1:C2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EMPRESAS</vt:lpstr>
      <vt:lpstr>ORDEN_ERI</vt:lpstr>
      <vt:lpstr>ORDEN_ESF</vt:lpstr>
      <vt:lpstr>ERI</vt:lpstr>
      <vt:lpstr>ESF</vt:lpstr>
      <vt:lpstr>DINAMICA_ERI</vt:lpstr>
      <vt:lpstr>DINAMICA_ESF</vt:lpstr>
      <vt:lpstr>DATOS_ERI</vt:lpstr>
      <vt:lpstr>DATOS_ESF</vt:lpstr>
      <vt:lpstr>CONSOLIDADO</vt:lpstr>
      <vt:lpstr>ANÁLISIS</vt:lpstr>
      <vt:lpstr>DINAMICA_ANALISIS</vt:lpstr>
      <vt:lpstr>CAMPO NORM</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Andres Madrigal C</dc:creator>
  <cp:lastModifiedBy>Andres Madrigal C</cp:lastModifiedBy>
  <dcterms:created xsi:type="dcterms:W3CDTF">2019-04-05T20:01:24Z</dcterms:created>
  <dcterms:modified xsi:type="dcterms:W3CDTF">2019-05-23T23:24:50Z</dcterms:modified>
</cp:coreProperties>
</file>